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65" documentId="8_{FC8D0062-3C73-4DAD-956A-C1CA36D2F1DB}" xr6:coauthVersionLast="47" xr6:coauthVersionMax="47" xr10:uidLastSave="{ECC0ADBE-0FE3-43A7-B722-02D5A1C48D3B}"/>
  <bookViews>
    <workbookView xWindow="-28920" yWindow="-120" windowWidth="29040" windowHeight="15840" tabRatio="924" activeTab="14" xr2:uid="{00000000-000D-0000-FFFF-FFFF00000000}"/>
  </bookViews>
  <sheets>
    <sheet name="Recognized" sheetId="1" r:id="rId1"/>
    <sheet name="Freestyle" sheetId="2" r:id="rId2"/>
    <sheet name="Dragon" sheetId="4" r:id="rId3"/>
    <sheet name="Tiger" sheetId="5" r:id="rId4"/>
    <sheet name="Youth" sheetId="6" r:id="rId5"/>
    <sheet name="Cadet" sheetId="7" r:id="rId6"/>
    <sheet name="Junior" sheetId="8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 &amp; O70" sheetId="14" r:id="rId13"/>
    <sheet name="Youth Freestyle" sheetId="16" r:id="rId14"/>
    <sheet name="U17 Freestyle" sheetId="17" r:id="rId15"/>
    <sheet name="O18 Freestyle" sheetId="15" r:id="rId16"/>
  </sheets>
  <definedNames>
    <definedName name="_xlnm._FilterDatabase" localSheetId="1" hidden="1">Freestyle!$B$5:$AE$186</definedName>
    <definedName name="_xlnm._FilterDatabase" localSheetId="0" hidden="1">Recognized!$A$5:$GG$3059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qxBzAYPcH0sFLKX1nxUP4YQeL0aYPTOCf5AGYIKv6jo="/>
    </ext>
  </extLst>
</workbook>
</file>

<file path=xl/calcChain.xml><?xml version="1.0" encoding="utf-8"?>
<calcChain xmlns="http://schemas.openxmlformats.org/spreadsheetml/2006/main">
  <c r="AD186" i="2" l="1"/>
  <c r="AA186" i="2"/>
  <c r="Z186" i="2"/>
  <c r="Y186" i="2"/>
  <c r="F186" i="2"/>
  <c r="AD185" i="2"/>
  <c r="AA185" i="2"/>
  <c r="Z185" i="2"/>
  <c r="Y185" i="2"/>
  <c r="F185" i="2"/>
  <c r="AD184" i="2"/>
  <c r="AA184" i="2"/>
  <c r="Z184" i="2"/>
  <c r="Y184" i="2"/>
  <c r="F184" i="2"/>
  <c r="AD183" i="2"/>
  <c r="AA183" i="2"/>
  <c r="Z183" i="2"/>
  <c r="Y183" i="2"/>
  <c r="F183" i="2"/>
  <c r="AD182" i="2"/>
  <c r="AA182" i="2"/>
  <c r="Z182" i="2"/>
  <c r="Y182" i="2"/>
  <c r="I182" i="2" s="1"/>
  <c r="F182" i="2"/>
  <c r="AD181" i="2"/>
  <c r="AA181" i="2"/>
  <c r="Z181" i="2"/>
  <c r="Y181" i="2"/>
  <c r="F181" i="2"/>
  <c r="AD180" i="2"/>
  <c r="AA180" i="2"/>
  <c r="Z180" i="2"/>
  <c r="Y180" i="2"/>
  <c r="F180" i="2"/>
  <c r="AD179" i="2"/>
  <c r="AA179" i="2"/>
  <c r="Z179" i="2"/>
  <c r="Y179" i="2"/>
  <c r="K179" i="2"/>
  <c r="F179" i="2"/>
  <c r="AD178" i="2"/>
  <c r="AA178" i="2"/>
  <c r="Z178" i="2"/>
  <c r="Y178" i="2"/>
  <c r="F178" i="2"/>
  <c r="AD177" i="2"/>
  <c r="AA177" i="2"/>
  <c r="Z177" i="2"/>
  <c r="Y177" i="2"/>
  <c r="F177" i="2"/>
  <c r="AD176" i="2"/>
  <c r="AA176" i="2"/>
  <c r="Z176" i="2"/>
  <c r="Y176" i="2"/>
  <c r="V176" i="2"/>
  <c r="U176" i="2"/>
  <c r="T176" i="2"/>
  <c r="S176" i="2"/>
  <c r="P176" i="2"/>
  <c r="F176" i="2"/>
  <c r="AD175" i="2"/>
  <c r="AA175" i="2"/>
  <c r="Z175" i="2"/>
  <c r="Y175" i="2"/>
  <c r="V175" i="2"/>
  <c r="U175" i="2"/>
  <c r="T175" i="2"/>
  <c r="S175" i="2"/>
  <c r="P175" i="2"/>
  <c r="F175" i="2"/>
  <c r="AD174" i="2"/>
  <c r="AA174" i="2"/>
  <c r="Z174" i="2"/>
  <c r="Y174" i="2"/>
  <c r="V174" i="2"/>
  <c r="U174" i="2"/>
  <c r="T174" i="2"/>
  <c r="S174" i="2"/>
  <c r="P174" i="2"/>
  <c r="F174" i="2"/>
  <c r="AD173" i="2"/>
  <c r="AA173" i="2"/>
  <c r="Z173" i="2"/>
  <c r="Y173" i="2"/>
  <c r="V173" i="2"/>
  <c r="U173" i="2"/>
  <c r="T173" i="2"/>
  <c r="S173" i="2"/>
  <c r="P173" i="2"/>
  <c r="F173" i="2"/>
  <c r="AD172" i="2"/>
  <c r="AA172" i="2"/>
  <c r="Z172" i="2"/>
  <c r="Y172" i="2"/>
  <c r="V172" i="2"/>
  <c r="U172" i="2"/>
  <c r="T172" i="2"/>
  <c r="S172" i="2"/>
  <c r="P172" i="2"/>
  <c r="F172" i="2"/>
  <c r="AD171" i="2"/>
  <c r="AA171" i="2"/>
  <c r="Z171" i="2"/>
  <c r="Y171" i="2"/>
  <c r="V171" i="2"/>
  <c r="U171" i="2"/>
  <c r="T171" i="2"/>
  <c r="S171" i="2"/>
  <c r="P171" i="2"/>
  <c r="F171" i="2"/>
  <c r="AD170" i="2"/>
  <c r="AA170" i="2"/>
  <c r="Z170" i="2"/>
  <c r="Y170" i="2"/>
  <c r="V170" i="2"/>
  <c r="U170" i="2"/>
  <c r="T170" i="2"/>
  <c r="S170" i="2"/>
  <c r="P170" i="2"/>
  <c r="F170" i="2"/>
  <c r="AD169" i="2"/>
  <c r="AA169" i="2"/>
  <c r="Z169" i="2"/>
  <c r="Y169" i="2"/>
  <c r="V169" i="2"/>
  <c r="U169" i="2"/>
  <c r="T169" i="2"/>
  <c r="S169" i="2"/>
  <c r="P169" i="2"/>
  <c r="F169" i="2"/>
  <c r="AD168" i="2"/>
  <c r="AA168" i="2"/>
  <c r="Z168" i="2"/>
  <c r="Y168" i="2"/>
  <c r="V168" i="2"/>
  <c r="U168" i="2"/>
  <c r="T168" i="2"/>
  <c r="S168" i="2"/>
  <c r="P168" i="2"/>
  <c r="F168" i="2"/>
  <c r="AD167" i="2"/>
  <c r="AA167" i="2"/>
  <c r="Z167" i="2"/>
  <c r="Y167" i="2"/>
  <c r="V167" i="2"/>
  <c r="U167" i="2"/>
  <c r="T167" i="2"/>
  <c r="S167" i="2"/>
  <c r="P167" i="2"/>
  <c r="F167" i="2"/>
  <c r="AD166" i="2"/>
  <c r="AA166" i="2"/>
  <c r="Z166" i="2"/>
  <c r="Y166" i="2"/>
  <c r="V166" i="2"/>
  <c r="U166" i="2"/>
  <c r="T166" i="2"/>
  <c r="S166" i="2"/>
  <c r="P166" i="2"/>
  <c r="F166" i="2"/>
  <c r="AD165" i="2"/>
  <c r="AA165" i="2"/>
  <c r="Z165" i="2"/>
  <c r="Y165" i="2"/>
  <c r="V165" i="2"/>
  <c r="U165" i="2"/>
  <c r="T165" i="2"/>
  <c r="S165" i="2"/>
  <c r="P165" i="2"/>
  <c r="F165" i="2"/>
  <c r="AD164" i="2"/>
  <c r="AA164" i="2"/>
  <c r="Z164" i="2"/>
  <c r="Y164" i="2"/>
  <c r="V164" i="2"/>
  <c r="U164" i="2"/>
  <c r="T164" i="2"/>
  <c r="S164" i="2"/>
  <c r="P164" i="2"/>
  <c r="F164" i="2"/>
  <c r="AD163" i="2"/>
  <c r="AA163" i="2"/>
  <c r="Z163" i="2"/>
  <c r="Y163" i="2"/>
  <c r="V163" i="2"/>
  <c r="U163" i="2"/>
  <c r="T163" i="2"/>
  <c r="S163" i="2"/>
  <c r="P163" i="2"/>
  <c r="F163" i="2"/>
  <c r="AD162" i="2"/>
  <c r="AA162" i="2"/>
  <c r="Z162" i="2"/>
  <c r="Y162" i="2"/>
  <c r="V162" i="2"/>
  <c r="U162" i="2"/>
  <c r="T162" i="2"/>
  <c r="S162" i="2"/>
  <c r="P162" i="2"/>
  <c r="F162" i="2"/>
  <c r="AD161" i="2"/>
  <c r="AA161" i="2"/>
  <c r="Z161" i="2"/>
  <c r="Y161" i="2"/>
  <c r="V161" i="2"/>
  <c r="U161" i="2"/>
  <c r="T161" i="2"/>
  <c r="S161" i="2"/>
  <c r="P161" i="2"/>
  <c r="F161" i="2"/>
  <c r="AD160" i="2"/>
  <c r="AA160" i="2"/>
  <c r="Z160" i="2"/>
  <c r="Y160" i="2"/>
  <c r="V160" i="2"/>
  <c r="U160" i="2"/>
  <c r="T160" i="2"/>
  <c r="S160" i="2"/>
  <c r="P160" i="2"/>
  <c r="F160" i="2"/>
  <c r="AD159" i="2"/>
  <c r="AA159" i="2"/>
  <c r="Z159" i="2"/>
  <c r="Y159" i="2"/>
  <c r="V159" i="2"/>
  <c r="U159" i="2"/>
  <c r="T159" i="2"/>
  <c r="S159" i="2"/>
  <c r="P159" i="2"/>
  <c r="F159" i="2"/>
  <c r="AD158" i="2"/>
  <c r="AA158" i="2"/>
  <c r="Z158" i="2"/>
  <c r="Y158" i="2"/>
  <c r="V158" i="2"/>
  <c r="U158" i="2"/>
  <c r="T158" i="2"/>
  <c r="S158" i="2"/>
  <c r="P158" i="2"/>
  <c r="F158" i="2"/>
  <c r="AD157" i="2"/>
  <c r="AA157" i="2"/>
  <c r="Z157" i="2"/>
  <c r="Y157" i="2"/>
  <c r="V157" i="2"/>
  <c r="U157" i="2"/>
  <c r="T157" i="2"/>
  <c r="S157" i="2"/>
  <c r="P157" i="2"/>
  <c r="F157" i="2"/>
  <c r="AD156" i="2"/>
  <c r="AA156" i="2"/>
  <c r="Z156" i="2"/>
  <c r="Y156" i="2"/>
  <c r="V156" i="2"/>
  <c r="U156" i="2"/>
  <c r="T156" i="2"/>
  <c r="S156" i="2"/>
  <c r="P156" i="2"/>
  <c r="F156" i="2"/>
  <c r="AD155" i="2"/>
  <c r="AA155" i="2"/>
  <c r="Z155" i="2"/>
  <c r="Y155" i="2"/>
  <c r="V155" i="2"/>
  <c r="U155" i="2"/>
  <c r="T155" i="2"/>
  <c r="S155" i="2"/>
  <c r="P155" i="2"/>
  <c r="F155" i="2"/>
  <c r="AD154" i="2"/>
  <c r="AA154" i="2"/>
  <c r="Z154" i="2"/>
  <c r="Y154" i="2"/>
  <c r="V154" i="2"/>
  <c r="U154" i="2"/>
  <c r="T154" i="2"/>
  <c r="S154" i="2"/>
  <c r="P154" i="2"/>
  <c r="F154" i="2"/>
  <c r="AD153" i="2"/>
  <c r="AA153" i="2"/>
  <c r="Z153" i="2"/>
  <c r="Y153" i="2"/>
  <c r="V153" i="2"/>
  <c r="U153" i="2"/>
  <c r="T153" i="2"/>
  <c r="S153" i="2"/>
  <c r="P153" i="2"/>
  <c r="F153" i="2"/>
  <c r="AD152" i="2"/>
  <c r="AA152" i="2"/>
  <c r="Z152" i="2"/>
  <c r="Y152" i="2"/>
  <c r="V152" i="2"/>
  <c r="U152" i="2"/>
  <c r="T152" i="2"/>
  <c r="S152" i="2"/>
  <c r="P152" i="2"/>
  <c r="F152" i="2"/>
  <c r="AD151" i="2"/>
  <c r="AA151" i="2"/>
  <c r="Z151" i="2"/>
  <c r="Y151" i="2"/>
  <c r="V151" i="2"/>
  <c r="U151" i="2"/>
  <c r="T151" i="2"/>
  <c r="S151" i="2"/>
  <c r="P151" i="2"/>
  <c r="F151" i="2"/>
  <c r="AD150" i="2"/>
  <c r="AA150" i="2"/>
  <c r="Z150" i="2"/>
  <c r="Y150" i="2"/>
  <c r="V150" i="2"/>
  <c r="U150" i="2"/>
  <c r="T150" i="2"/>
  <c r="S150" i="2"/>
  <c r="P150" i="2"/>
  <c r="F150" i="2"/>
  <c r="AD149" i="2"/>
  <c r="AA149" i="2"/>
  <c r="Z149" i="2"/>
  <c r="Y149" i="2"/>
  <c r="V149" i="2"/>
  <c r="U149" i="2"/>
  <c r="T149" i="2"/>
  <c r="S149" i="2"/>
  <c r="P149" i="2"/>
  <c r="F149" i="2"/>
  <c r="AD148" i="2"/>
  <c r="AA148" i="2"/>
  <c r="Z148" i="2"/>
  <c r="Y148" i="2"/>
  <c r="V148" i="2"/>
  <c r="U148" i="2"/>
  <c r="T148" i="2"/>
  <c r="S148" i="2"/>
  <c r="P148" i="2"/>
  <c r="F148" i="2"/>
  <c r="AD147" i="2"/>
  <c r="AA147" i="2"/>
  <c r="Z147" i="2"/>
  <c r="Y147" i="2"/>
  <c r="V147" i="2"/>
  <c r="U147" i="2"/>
  <c r="T147" i="2"/>
  <c r="S147" i="2"/>
  <c r="P147" i="2"/>
  <c r="F147" i="2"/>
  <c r="AD146" i="2"/>
  <c r="AA146" i="2"/>
  <c r="Z146" i="2"/>
  <c r="Y146" i="2"/>
  <c r="V146" i="2"/>
  <c r="U146" i="2"/>
  <c r="T146" i="2"/>
  <c r="S146" i="2"/>
  <c r="P146" i="2"/>
  <c r="F146" i="2"/>
  <c r="AD145" i="2"/>
  <c r="AA145" i="2"/>
  <c r="Z145" i="2"/>
  <c r="Y145" i="2"/>
  <c r="V145" i="2"/>
  <c r="U145" i="2"/>
  <c r="T145" i="2"/>
  <c r="S145" i="2"/>
  <c r="P145" i="2"/>
  <c r="F145" i="2"/>
  <c r="AD144" i="2"/>
  <c r="AA144" i="2"/>
  <c r="Z144" i="2"/>
  <c r="Y144" i="2"/>
  <c r="V144" i="2"/>
  <c r="U144" i="2"/>
  <c r="T144" i="2"/>
  <c r="S144" i="2"/>
  <c r="P144" i="2"/>
  <c r="F144" i="2"/>
  <c r="AD143" i="2"/>
  <c r="AA143" i="2"/>
  <c r="Z143" i="2"/>
  <c r="Y143" i="2"/>
  <c r="V143" i="2"/>
  <c r="U143" i="2"/>
  <c r="T143" i="2"/>
  <c r="S143" i="2"/>
  <c r="P143" i="2"/>
  <c r="F143" i="2"/>
  <c r="AD142" i="2"/>
  <c r="AA142" i="2"/>
  <c r="Z142" i="2"/>
  <c r="Y142" i="2"/>
  <c r="V142" i="2"/>
  <c r="U142" i="2"/>
  <c r="T142" i="2"/>
  <c r="S142" i="2"/>
  <c r="P142" i="2"/>
  <c r="F142" i="2"/>
  <c r="AD141" i="2"/>
  <c r="AA141" i="2"/>
  <c r="Z141" i="2"/>
  <c r="Y141" i="2"/>
  <c r="V141" i="2"/>
  <c r="U141" i="2"/>
  <c r="T141" i="2"/>
  <c r="S141" i="2"/>
  <c r="P141" i="2"/>
  <c r="F141" i="2"/>
  <c r="AD140" i="2"/>
  <c r="AA140" i="2"/>
  <c r="Z140" i="2"/>
  <c r="Y140" i="2"/>
  <c r="V140" i="2"/>
  <c r="U140" i="2"/>
  <c r="T140" i="2"/>
  <c r="S140" i="2"/>
  <c r="P140" i="2"/>
  <c r="F140" i="2"/>
  <c r="AD139" i="2"/>
  <c r="AA139" i="2"/>
  <c r="Z139" i="2"/>
  <c r="Y139" i="2"/>
  <c r="V139" i="2"/>
  <c r="U139" i="2"/>
  <c r="T139" i="2"/>
  <c r="S139" i="2"/>
  <c r="P139" i="2"/>
  <c r="F139" i="2"/>
  <c r="AD138" i="2"/>
  <c r="AA138" i="2"/>
  <c r="Z138" i="2"/>
  <c r="Y138" i="2"/>
  <c r="V138" i="2"/>
  <c r="U138" i="2"/>
  <c r="T138" i="2"/>
  <c r="S138" i="2"/>
  <c r="P138" i="2"/>
  <c r="J138" i="2" s="1"/>
  <c r="F138" i="2"/>
  <c r="AD137" i="2"/>
  <c r="AA137" i="2"/>
  <c r="Z137" i="2"/>
  <c r="Y137" i="2"/>
  <c r="V137" i="2"/>
  <c r="U137" i="2"/>
  <c r="T137" i="2"/>
  <c r="S137" i="2"/>
  <c r="P137" i="2"/>
  <c r="F137" i="2"/>
  <c r="AD136" i="2"/>
  <c r="AA136" i="2"/>
  <c r="Z136" i="2"/>
  <c r="Y136" i="2"/>
  <c r="V136" i="2"/>
  <c r="U136" i="2"/>
  <c r="T136" i="2"/>
  <c r="S136" i="2"/>
  <c r="P136" i="2"/>
  <c r="F136" i="2"/>
  <c r="AD135" i="2"/>
  <c r="AA135" i="2"/>
  <c r="Z135" i="2"/>
  <c r="Y135" i="2"/>
  <c r="V135" i="2"/>
  <c r="U135" i="2"/>
  <c r="T135" i="2"/>
  <c r="S135" i="2"/>
  <c r="P135" i="2"/>
  <c r="F135" i="2"/>
  <c r="AD134" i="2"/>
  <c r="AA134" i="2"/>
  <c r="Z134" i="2"/>
  <c r="Y134" i="2"/>
  <c r="V134" i="2"/>
  <c r="U134" i="2"/>
  <c r="T134" i="2"/>
  <c r="S134" i="2"/>
  <c r="P134" i="2"/>
  <c r="F134" i="2"/>
  <c r="AD133" i="2"/>
  <c r="AA133" i="2"/>
  <c r="Z133" i="2"/>
  <c r="Y133" i="2"/>
  <c r="V133" i="2"/>
  <c r="U133" i="2"/>
  <c r="T133" i="2"/>
  <c r="S133" i="2"/>
  <c r="P133" i="2"/>
  <c r="F133" i="2"/>
  <c r="AD132" i="2"/>
  <c r="AA132" i="2"/>
  <c r="Z132" i="2"/>
  <c r="Y132" i="2"/>
  <c r="V132" i="2"/>
  <c r="U132" i="2"/>
  <c r="T132" i="2"/>
  <c r="S132" i="2"/>
  <c r="P132" i="2"/>
  <c r="F132" i="2"/>
  <c r="AD131" i="2"/>
  <c r="AA131" i="2"/>
  <c r="Z131" i="2"/>
  <c r="Y131" i="2"/>
  <c r="V131" i="2"/>
  <c r="U131" i="2"/>
  <c r="T131" i="2"/>
  <c r="S131" i="2"/>
  <c r="P131" i="2"/>
  <c r="F131" i="2"/>
  <c r="AD130" i="2"/>
  <c r="AA130" i="2"/>
  <c r="Z130" i="2"/>
  <c r="Y130" i="2"/>
  <c r="V130" i="2"/>
  <c r="U130" i="2"/>
  <c r="T130" i="2"/>
  <c r="S130" i="2"/>
  <c r="P130" i="2"/>
  <c r="F130" i="2"/>
  <c r="AD129" i="2"/>
  <c r="AA129" i="2"/>
  <c r="Z129" i="2"/>
  <c r="Y129" i="2"/>
  <c r="V129" i="2"/>
  <c r="U129" i="2"/>
  <c r="T129" i="2"/>
  <c r="S129" i="2"/>
  <c r="P129" i="2"/>
  <c r="F129" i="2"/>
  <c r="AD128" i="2"/>
  <c r="AA128" i="2"/>
  <c r="Z128" i="2"/>
  <c r="Y128" i="2"/>
  <c r="V128" i="2"/>
  <c r="U128" i="2"/>
  <c r="T128" i="2"/>
  <c r="S128" i="2"/>
  <c r="P128" i="2"/>
  <c r="F128" i="2"/>
  <c r="AD127" i="2"/>
  <c r="AA127" i="2"/>
  <c r="Z127" i="2"/>
  <c r="Y127" i="2"/>
  <c r="V127" i="2"/>
  <c r="U127" i="2"/>
  <c r="T127" i="2"/>
  <c r="S127" i="2"/>
  <c r="P127" i="2"/>
  <c r="F127" i="2"/>
  <c r="AD126" i="2"/>
  <c r="AA126" i="2"/>
  <c r="Z126" i="2"/>
  <c r="Y126" i="2"/>
  <c r="V126" i="2"/>
  <c r="U126" i="2"/>
  <c r="T126" i="2"/>
  <c r="S126" i="2"/>
  <c r="P126" i="2"/>
  <c r="F126" i="2"/>
  <c r="AD125" i="2"/>
  <c r="AA125" i="2"/>
  <c r="Z125" i="2"/>
  <c r="Y125" i="2"/>
  <c r="V125" i="2"/>
  <c r="U125" i="2"/>
  <c r="T125" i="2"/>
  <c r="S125" i="2"/>
  <c r="P125" i="2"/>
  <c r="F125" i="2"/>
  <c r="AD124" i="2"/>
  <c r="AA124" i="2"/>
  <c r="Z124" i="2"/>
  <c r="Y124" i="2"/>
  <c r="V124" i="2"/>
  <c r="U124" i="2"/>
  <c r="T124" i="2"/>
  <c r="S124" i="2"/>
  <c r="P124" i="2"/>
  <c r="F124" i="2"/>
  <c r="AD123" i="2"/>
  <c r="AA123" i="2"/>
  <c r="Z123" i="2"/>
  <c r="Y123" i="2"/>
  <c r="V123" i="2"/>
  <c r="U123" i="2"/>
  <c r="T123" i="2"/>
  <c r="S123" i="2"/>
  <c r="P123" i="2"/>
  <c r="F123" i="2"/>
  <c r="AD122" i="2"/>
  <c r="AA122" i="2"/>
  <c r="Z122" i="2"/>
  <c r="Y122" i="2"/>
  <c r="V122" i="2"/>
  <c r="U122" i="2"/>
  <c r="T122" i="2"/>
  <c r="S122" i="2"/>
  <c r="P122" i="2"/>
  <c r="F122" i="2"/>
  <c r="AD121" i="2"/>
  <c r="AA121" i="2"/>
  <c r="Z121" i="2"/>
  <c r="Y121" i="2"/>
  <c r="V121" i="2"/>
  <c r="U121" i="2"/>
  <c r="T121" i="2"/>
  <c r="S121" i="2"/>
  <c r="P121" i="2"/>
  <c r="F121" i="2"/>
  <c r="AD120" i="2"/>
  <c r="AA120" i="2"/>
  <c r="Z120" i="2"/>
  <c r="Y120" i="2"/>
  <c r="V120" i="2"/>
  <c r="U120" i="2"/>
  <c r="T120" i="2"/>
  <c r="S120" i="2"/>
  <c r="P120" i="2"/>
  <c r="F120" i="2"/>
  <c r="AD119" i="2"/>
  <c r="AA119" i="2"/>
  <c r="Z119" i="2"/>
  <c r="Y119" i="2"/>
  <c r="V119" i="2"/>
  <c r="U119" i="2"/>
  <c r="T119" i="2"/>
  <c r="S119" i="2"/>
  <c r="P119" i="2"/>
  <c r="F119" i="2"/>
  <c r="AD118" i="2"/>
  <c r="AA118" i="2"/>
  <c r="Z118" i="2"/>
  <c r="Y118" i="2"/>
  <c r="V118" i="2"/>
  <c r="U118" i="2"/>
  <c r="T118" i="2"/>
  <c r="S118" i="2"/>
  <c r="P118" i="2"/>
  <c r="F118" i="2"/>
  <c r="AD117" i="2"/>
  <c r="AA117" i="2"/>
  <c r="Z117" i="2"/>
  <c r="Y117" i="2"/>
  <c r="V117" i="2"/>
  <c r="U117" i="2"/>
  <c r="T117" i="2"/>
  <c r="S117" i="2"/>
  <c r="P117" i="2"/>
  <c r="F117" i="2"/>
  <c r="AD116" i="2"/>
  <c r="AA116" i="2"/>
  <c r="Z116" i="2"/>
  <c r="Y116" i="2"/>
  <c r="V116" i="2"/>
  <c r="U116" i="2"/>
  <c r="T116" i="2"/>
  <c r="S116" i="2"/>
  <c r="P116" i="2"/>
  <c r="F116" i="2"/>
  <c r="AD115" i="2"/>
  <c r="AA115" i="2"/>
  <c r="Z115" i="2"/>
  <c r="Y115" i="2"/>
  <c r="V115" i="2"/>
  <c r="U115" i="2"/>
  <c r="T115" i="2"/>
  <c r="S115" i="2"/>
  <c r="P115" i="2"/>
  <c r="F115" i="2"/>
  <c r="AD114" i="2"/>
  <c r="AA114" i="2"/>
  <c r="Z114" i="2"/>
  <c r="Y114" i="2"/>
  <c r="V114" i="2"/>
  <c r="U114" i="2"/>
  <c r="T114" i="2"/>
  <c r="S114" i="2"/>
  <c r="P114" i="2"/>
  <c r="F114" i="2"/>
  <c r="AD113" i="2"/>
  <c r="AA113" i="2"/>
  <c r="Z113" i="2"/>
  <c r="Y113" i="2"/>
  <c r="V113" i="2"/>
  <c r="U113" i="2"/>
  <c r="T113" i="2"/>
  <c r="S113" i="2"/>
  <c r="P113" i="2"/>
  <c r="F113" i="2"/>
  <c r="AD112" i="2"/>
  <c r="AA112" i="2"/>
  <c r="Z112" i="2"/>
  <c r="Y112" i="2"/>
  <c r="V112" i="2"/>
  <c r="U112" i="2"/>
  <c r="T112" i="2"/>
  <c r="S112" i="2"/>
  <c r="P112" i="2"/>
  <c r="F112" i="2"/>
  <c r="AD111" i="2"/>
  <c r="AA111" i="2"/>
  <c r="Z111" i="2"/>
  <c r="Y111" i="2"/>
  <c r="V111" i="2"/>
  <c r="U111" i="2"/>
  <c r="T111" i="2"/>
  <c r="S111" i="2"/>
  <c r="P111" i="2"/>
  <c r="F111" i="2"/>
  <c r="AD110" i="2"/>
  <c r="AA110" i="2"/>
  <c r="Z110" i="2"/>
  <c r="Y110" i="2"/>
  <c r="V110" i="2"/>
  <c r="U110" i="2"/>
  <c r="T110" i="2"/>
  <c r="S110" i="2"/>
  <c r="P110" i="2"/>
  <c r="F110" i="2"/>
  <c r="AD109" i="2"/>
  <c r="AA109" i="2"/>
  <c r="Z109" i="2"/>
  <c r="Y109" i="2"/>
  <c r="V109" i="2"/>
  <c r="U109" i="2"/>
  <c r="T109" i="2"/>
  <c r="S109" i="2"/>
  <c r="P109" i="2"/>
  <c r="F109" i="2"/>
  <c r="AD108" i="2"/>
  <c r="AA108" i="2"/>
  <c r="Z108" i="2"/>
  <c r="Y108" i="2"/>
  <c r="V108" i="2"/>
  <c r="U108" i="2"/>
  <c r="T108" i="2"/>
  <c r="S108" i="2"/>
  <c r="P108" i="2"/>
  <c r="F108" i="2"/>
  <c r="AD107" i="2"/>
  <c r="AA107" i="2"/>
  <c r="Z107" i="2"/>
  <c r="Y107" i="2"/>
  <c r="V107" i="2"/>
  <c r="U107" i="2"/>
  <c r="T107" i="2"/>
  <c r="S107" i="2"/>
  <c r="P107" i="2"/>
  <c r="F107" i="2"/>
  <c r="AD106" i="2"/>
  <c r="AA106" i="2"/>
  <c r="Z106" i="2"/>
  <c r="Y106" i="2"/>
  <c r="V106" i="2"/>
  <c r="U106" i="2"/>
  <c r="T106" i="2"/>
  <c r="S106" i="2"/>
  <c r="P106" i="2"/>
  <c r="F106" i="2"/>
  <c r="AD105" i="2"/>
  <c r="AA105" i="2"/>
  <c r="Z105" i="2"/>
  <c r="Y105" i="2"/>
  <c r="V105" i="2"/>
  <c r="U105" i="2"/>
  <c r="T105" i="2"/>
  <c r="S105" i="2"/>
  <c r="P105" i="2"/>
  <c r="F105" i="2"/>
  <c r="AD104" i="2"/>
  <c r="AA104" i="2"/>
  <c r="Z104" i="2"/>
  <c r="Y104" i="2"/>
  <c r="V104" i="2"/>
  <c r="U104" i="2"/>
  <c r="T104" i="2"/>
  <c r="S104" i="2"/>
  <c r="P104" i="2"/>
  <c r="F104" i="2"/>
  <c r="AD103" i="2"/>
  <c r="AA103" i="2"/>
  <c r="Z103" i="2"/>
  <c r="Y103" i="2"/>
  <c r="V103" i="2"/>
  <c r="U103" i="2"/>
  <c r="T103" i="2"/>
  <c r="S103" i="2"/>
  <c r="P103" i="2"/>
  <c r="F103" i="2"/>
  <c r="AD102" i="2"/>
  <c r="AA102" i="2"/>
  <c r="Z102" i="2"/>
  <c r="Y102" i="2"/>
  <c r="V102" i="2"/>
  <c r="U102" i="2"/>
  <c r="T102" i="2"/>
  <c r="S102" i="2"/>
  <c r="P102" i="2"/>
  <c r="F102" i="2"/>
  <c r="AD101" i="2"/>
  <c r="AA101" i="2"/>
  <c r="Z101" i="2"/>
  <c r="Y101" i="2"/>
  <c r="V101" i="2"/>
  <c r="U101" i="2"/>
  <c r="T101" i="2"/>
  <c r="S101" i="2"/>
  <c r="P101" i="2"/>
  <c r="F101" i="2"/>
  <c r="AD100" i="2"/>
  <c r="AA100" i="2"/>
  <c r="Z100" i="2"/>
  <c r="Y100" i="2"/>
  <c r="V100" i="2"/>
  <c r="U100" i="2"/>
  <c r="T100" i="2"/>
  <c r="S100" i="2"/>
  <c r="P100" i="2"/>
  <c r="F100" i="2"/>
  <c r="AD99" i="2"/>
  <c r="AA99" i="2"/>
  <c r="Z99" i="2"/>
  <c r="Y99" i="2"/>
  <c r="V99" i="2"/>
  <c r="U99" i="2"/>
  <c r="T99" i="2"/>
  <c r="S99" i="2"/>
  <c r="P99" i="2"/>
  <c r="F99" i="2"/>
  <c r="AD98" i="2"/>
  <c r="AA98" i="2"/>
  <c r="Z98" i="2"/>
  <c r="Y98" i="2"/>
  <c r="V98" i="2"/>
  <c r="U98" i="2"/>
  <c r="T98" i="2"/>
  <c r="S98" i="2"/>
  <c r="P98" i="2"/>
  <c r="F98" i="2"/>
  <c r="AD97" i="2"/>
  <c r="AA97" i="2"/>
  <c r="Z97" i="2"/>
  <c r="Y97" i="2"/>
  <c r="V97" i="2"/>
  <c r="U97" i="2"/>
  <c r="T97" i="2"/>
  <c r="S97" i="2"/>
  <c r="P97" i="2"/>
  <c r="F97" i="2"/>
  <c r="AD96" i="2"/>
  <c r="AA96" i="2"/>
  <c r="Z96" i="2"/>
  <c r="Y96" i="2"/>
  <c r="V96" i="2"/>
  <c r="U96" i="2"/>
  <c r="T96" i="2"/>
  <c r="S96" i="2"/>
  <c r="P96" i="2"/>
  <c r="F96" i="2"/>
  <c r="AD95" i="2"/>
  <c r="AA95" i="2"/>
  <c r="Z95" i="2"/>
  <c r="Y95" i="2"/>
  <c r="V95" i="2"/>
  <c r="U95" i="2"/>
  <c r="T95" i="2"/>
  <c r="S95" i="2"/>
  <c r="P95" i="2"/>
  <c r="F95" i="2"/>
  <c r="AD94" i="2"/>
  <c r="AA94" i="2"/>
  <c r="Z94" i="2"/>
  <c r="Y94" i="2"/>
  <c r="V94" i="2"/>
  <c r="U94" i="2"/>
  <c r="T94" i="2"/>
  <c r="S94" i="2"/>
  <c r="P94" i="2"/>
  <c r="F94" i="2"/>
  <c r="AD93" i="2"/>
  <c r="AA93" i="2"/>
  <c r="Z93" i="2"/>
  <c r="Y93" i="2"/>
  <c r="V93" i="2"/>
  <c r="U93" i="2"/>
  <c r="T93" i="2"/>
  <c r="S93" i="2"/>
  <c r="P93" i="2"/>
  <c r="F93" i="2"/>
  <c r="AD92" i="2"/>
  <c r="AA92" i="2"/>
  <c r="Z92" i="2"/>
  <c r="Y92" i="2"/>
  <c r="V92" i="2"/>
  <c r="U92" i="2"/>
  <c r="T92" i="2"/>
  <c r="S92" i="2"/>
  <c r="P92" i="2"/>
  <c r="F92" i="2"/>
  <c r="AD91" i="2"/>
  <c r="AA91" i="2"/>
  <c r="Z91" i="2"/>
  <c r="Y91" i="2"/>
  <c r="V91" i="2"/>
  <c r="U91" i="2"/>
  <c r="T91" i="2"/>
  <c r="S91" i="2"/>
  <c r="P91" i="2"/>
  <c r="F91" i="2"/>
  <c r="AD90" i="2"/>
  <c r="AA90" i="2"/>
  <c r="Z90" i="2"/>
  <c r="Y90" i="2"/>
  <c r="V90" i="2"/>
  <c r="U90" i="2"/>
  <c r="T90" i="2"/>
  <c r="S90" i="2"/>
  <c r="P90" i="2"/>
  <c r="F90" i="2"/>
  <c r="AD89" i="2"/>
  <c r="AA89" i="2"/>
  <c r="Z89" i="2"/>
  <c r="Y89" i="2"/>
  <c r="V89" i="2"/>
  <c r="U89" i="2"/>
  <c r="T89" i="2"/>
  <c r="S89" i="2"/>
  <c r="P89" i="2"/>
  <c r="F89" i="2"/>
  <c r="AD88" i="2"/>
  <c r="AA88" i="2"/>
  <c r="Z88" i="2"/>
  <c r="Y88" i="2"/>
  <c r="V88" i="2"/>
  <c r="U88" i="2"/>
  <c r="T88" i="2"/>
  <c r="S88" i="2"/>
  <c r="P88" i="2"/>
  <c r="F88" i="2"/>
  <c r="AD87" i="2"/>
  <c r="AA87" i="2"/>
  <c r="Z87" i="2"/>
  <c r="Y87" i="2"/>
  <c r="V87" i="2"/>
  <c r="U87" i="2"/>
  <c r="T87" i="2"/>
  <c r="S87" i="2"/>
  <c r="P87" i="2"/>
  <c r="F87" i="2"/>
  <c r="AD86" i="2"/>
  <c r="AA86" i="2"/>
  <c r="Z86" i="2"/>
  <c r="Y86" i="2"/>
  <c r="V86" i="2"/>
  <c r="U86" i="2"/>
  <c r="T86" i="2"/>
  <c r="S86" i="2"/>
  <c r="P86" i="2"/>
  <c r="F86" i="2"/>
  <c r="AD85" i="2"/>
  <c r="AA85" i="2"/>
  <c r="Z85" i="2"/>
  <c r="Y85" i="2"/>
  <c r="V85" i="2"/>
  <c r="U85" i="2"/>
  <c r="T85" i="2"/>
  <c r="S85" i="2"/>
  <c r="P85" i="2"/>
  <c r="F85" i="2"/>
  <c r="AD84" i="2"/>
  <c r="AA84" i="2"/>
  <c r="Z84" i="2"/>
  <c r="Y84" i="2"/>
  <c r="V84" i="2"/>
  <c r="U84" i="2"/>
  <c r="T84" i="2"/>
  <c r="S84" i="2"/>
  <c r="P84" i="2"/>
  <c r="F84" i="2"/>
  <c r="AD83" i="2"/>
  <c r="AA83" i="2"/>
  <c r="Z83" i="2"/>
  <c r="Y83" i="2"/>
  <c r="V83" i="2"/>
  <c r="U83" i="2"/>
  <c r="T83" i="2"/>
  <c r="S83" i="2"/>
  <c r="P83" i="2"/>
  <c r="F83" i="2"/>
  <c r="AD82" i="2"/>
  <c r="AA82" i="2"/>
  <c r="Z82" i="2"/>
  <c r="Y82" i="2"/>
  <c r="V82" i="2"/>
  <c r="U82" i="2"/>
  <c r="T82" i="2"/>
  <c r="S82" i="2"/>
  <c r="P82" i="2"/>
  <c r="F82" i="2"/>
  <c r="AD81" i="2"/>
  <c r="AA81" i="2"/>
  <c r="Z81" i="2"/>
  <c r="Y81" i="2"/>
  <c r="V81" i="2"/>
  <c r="U81" i="2"/>
  <c r="T81" i="2"/>
  <c r="S81" i="2"/>
  <c r="P81" i="2"/>
  <c r="F81" i="2"/>
  <c r="AD80" i="2"/>
  <c r="AA80" i="2"/>
  <c r="Z80" i="2"/>
  <c r="Y80" i="2"/>
  <c r="V80" i="2"/>
  <c r="U80" i="2"/>
  <c r="T80" i="2"/>
  <c r="S80" i="2"/>
  <c r="P80" i="2"/>
  <c r="F80" i="2"/>
  <c r="AD79" i="2"/>
  <c r="AA79" i="2"/>
  <c r="Z79" i="2"/>
  <c r="Y79" i="2"/>
  <c r="V79" i="2"/>
  <c r="U79" i="2"/>
  <c r="T79" i="2"/>
  <c r="S79" i="2"/>
  <c r="P79" i="2"/>
  <c r="F79" i="2"/>
  <c r="AD78" i="2"/>
  <c r="AA78" i="2"/>
  <c r="Z78" i="2"/>
  <c r="Y78" i="2"/>
  <c r="V78" i="2"/>
  <c r="U78" i="2"/>
  <c r="T78" i="2"/>
  <c r="S78" i="2"/>
  <c r="P78" i="2"/>
  <c r="F78" i="2"/>
  <c r="AD77" i="2"/>
  <c r="AA77" i="2"/>
  <c r="Z77" i="2"/>
  <c r="Y77" i="2"/>
  <c r="V77" i="2"/>
  <c r="U77" i="2"/>
  <c r="T77" i="2"/>
  <c r="S77" i="2"/>
  <c r="P77" i="2"/>
  <c r="F77" i="2"/>
  <c r="AD76" i="2"/>
  <c r="AA76" i="2"/>
  <c r="Z76" i="2"/>
  <c r="Y76" i="2"/>
  <c r="V76" i="2"/>
  <c r="U76" i="2"/>
  <c r="T76" i="2"/>
  <c r="S76" i="2"/>
  <c r="P76" i="2"/>
  <c r="F76" i="2"/>
  <c r="AD75" i="2"/>
  <c r="AA75" i="2"/>
  <c r="Z75" i="2"/>
  <c r="Y75" i="2"/>
  <c r="V75" i="2"/>
  <c r="U75" i="2"/>
  <c r="T75" i="2"/>
  <c r="S75" i="2"/>
  <c r="P75" i="2"/>
  <c r="F75" i="2"/>
  <c r="AD74" i="2"/>
  <c r="AA74" i="2"/>
  <c r="Z74" i="2"/>
  <c r="Y74" i="2"/>
  <c r="V74" i="2"/>
  <c r="U74" i="2"/>
  <c r="T74" i="2"/>
  <c r="S74" i="2"/>
  <c r="P74" i="2"/>
  <c r="I74" i="2" s="1"/>
  <c r="F74" i="2"/>
  <c r="AD73" i="2"/>
  <c r="AA73" i="2"/>
  <c r="Z73" i="2"/>
  <c r="Y73" i="2"/>
  <c r="V73" i="2"/>
  <c r="U73" i="2"/>
  <c r="T73" i="2"/>
  <c r="S73" i="2"/>
  <c r="P73" i="2"/>
  <c r="O73" i="2"/>
  <c r="N73" i="2"/>
  <c r="F73" i="2"/>
  <c r="AD72" i="2"/>
  <c r="AA72" i="2"/>
  <c r="Z72" i="2"/>
  <c r="Y72" i="2"/>
  <c r="V72" i="2"/>
  <c r="U72" i="2"/>
  <c r="T72" i="2"/>
  <c r="S72" i="2"/>
  <c r="P72" i="2"/>
  <c r="F72" i="2"/>
  <c r="AD71" i="2"/>
  <c r="AA71" i="2"/>
  <c r="Z71" i="2"/>
  <c r="Y71" i="2"/>
  <c r="V71" i="2"/>
  <c r="U71" i="2"/>
  <c r="T71" i="2"/>
  <c r="S71" i="2"/>
  <c r="P71" i="2"/>
  <c r="F71" i="2"/>
  <c r="AD70" i="2"/>
  <c r="AA70" i="2"/>
  <c r="Z70" i="2"/>
  <c r="Y70" i="2"/>
  <c r="V70" i="2"/>
  <c r="U70" i="2"/>
  <c r="T70" i="2"/>
  <c r="S70" i="2"/>
  <c r="P70" i="2"/>
  <c r="F70" i="2"/>
  <c r="AD69" i="2"/>
  <c r="AA69" i="2"/>
  <c r="Z69" i="2"/>
  <c r="Y69" i="2"/>
  <c r="V69" i="2"/>
  <c r="U69" i="2"/>
  <c r="T69" i="2"/>
  <c r="S69" i="2"/>
  <c r="P69" i="2"/>
  <c r="F69" i="2"/>
  <c r="AD68" i="2"/>
  <c r="AA68" i="2"/>
  <c r="Z68" i="2"/>
  <c r="Y68" i="2"/>
  <c r="V68" i="2"/>
  <c r="U68" i="2"/>
  <c r="T68" i="2"/>
  <c r="S68" i="2"/>
  <c r="P68" i="2"/>
  <c r="F68" i="2"/>
  <c r="AD67" i="2"/>
  <c r="AA67" i="2"/>
  <c r="Z67" i="2"/>
  <c r="Y67" i="2"/>
  <c r="V67" i="2"/>
  <c r="U67" i="2"/>
  <c r="T67" i="2"/>
  <c r="S67" i="2"/>
  <c r="P67" i="2"/>
  <c r="F67" i="2"/>
  <c r="AD66" i="2"/>
  <c r="AA66" i="2"/>
  <c r="Z66" i="2"/>
  <c r="Y66" i="2"/>
  <c r="V66" i="2"/>
  <c r="U66" i="2"/>
  <c r="T66" i="2"/>
  <c r="S66" i="2"/>
  <c r="P66" i="2"/>
  <c r="F66" i="2"/>
  <c r="AD65" i="2"/>
  <c r="AA65" i="2"/>
  <c r="Z65" i="2"/>
  <c r="Y65" i="2"/>
  <c r="V65" i="2"/>
  <c r="U65" i="2"/>
  <c r="T65" i="2"/>
  <c r="S65" i="2"/>
  <c r="P65" i="2"/>
  <c r="F65" i="2"/>
  <c r="AD64" i="2"/>
  <c r="AA64" i="2"/>
  <c r="Z64" i="2"/>
  <c r="Y64" i="2"/>
  <c r="V64" i="2"/>
  <c r="U64" i="2"/>
  <c r="T64" i="2"/>
  <c r="S64" i="2"/>
  <c r="P64" i="2"/>
  <c r="F64" i="2"/>
  <c r="AD63" i="2"/>
  <c r="AA63" i="2"/>
  <c r="Z63" i="2"/>
  <c r="Y63" i="2"/>
  <c r="V63" i="2"/>
  <c r="U63" i="2"/>
  <c r="T63" i="2"/>
  <c r="S63" i="2"/>
  <c r="P63" i="2"/>
  <c r="F63" i="2"/>
  <c r="AD62" i="2"/>
  <c r="AA62" i="2"/>
  <c r="Z62" i="2"/>
  <c r="Y62" i="2"/>
  <c r="V62" i="2"/>
  <c r="U62" i="2"/>
  <c r="T62" i="2"/>
  <c r="S62" i="2"/>
  <c r="P62" i="2"/>
  <c r="F62" i="2"/>
  <c r="AD61" i="2"/>
  <c r="AA61" i="2"/>
  <c r="Z61" i="2"/>
  <c r="Y61" i="2"/>
  <c r="V61" i="2"/>
  <c r="U61" i="2"/>
  <c r="T61" i="2"/>
  <c r="S61" i="2"/>
  <c r="P61" i="2"/>
  <c r="F61" i="2"/>
  <c r="AD60" i="2"/>
  <c r="AA60" i="2"/>
  <c r="Z60" i="2"/>
  <c r="Y60" i="2"/>
  <c r="V60" i="2"/>
  <c r="U60" i="2"/>
  <c r="T60" i="2"/>
  <c r="S60" i="2"/>
  <c r="P60" i="2"/>
  <c r="F60" i="2"/>
  <c r="AD59" i="2"/>
  <c r="AA59" i="2"/>
  <c r="Z59" i="2"/>
  <c r="Y59" i="2"/>
  <c r="V59" i="2"/>
  <c r="U59" i="2"/>
  <c r="T59" i="2"/>
  <c r="S59" i="2"/>
  <c r="P59" i="2"/>
  <c r="F59" i="2"/>
  <c r="AD58" i="2"/>
  <c r="AA58" i="2"/>
  <c r="Z58" i="2"/>
  <c r="Y58" i="2"/>
  <c r="V58" i="2"/>
  <c r="U58" i="2"/>
  <c r="T58" i="2"/>
  <c r="S58" i="2"/>
  <c r="P58" i="2"/>
  <c r="F58" i="2"/>
  <c r="AD57" i="2"/>
  <c r="AA57" i="2"/>
  <c r="Z57" i="2"/>
  <c r="Y57" i="2"/>
  <c r="V57" i="2"/>
  <c r="U57" i="2"/>
  <c r="T57" i="2"/>
  <c r="S57" i="2"/>
  <c r="P57" i="2"/>
  <c r="F57" i="2"/>
  <c r="AD56" i="2"/>
  <c r="AA56" i="2"/>
  <c r="Z56" i="2"/>
  <c r="Y56" i="2"/>
  <c r="V56" i="2"/>
  <c r="U56" i="2"/>
  <c r="T56" i="2"/>
  <c r="S56" i="2"/>
  <c r="P56" i="2"/>
  <c r="F56" i="2"/>
  <c r="AD55" i="2"/>
  <c r="AA55" i="2"/>
  <c r="Z55" i="2"/>
  <c r="Y55" i="2"/>
  <c r="V55" i="2"/>
  <c r="U55" i="2"/>
  <c r="T55" i="2"/>
  <c r="S55" i="2"/>
  <c r="P55" i="2"/>
  <c r="F55" i="2"/>
  <c r="AD54" i="2"/>
  <c r="AA54" i="2"/>
  <c r="Z54" i="2"/>
  <c r="Y54" i="2"/>
  <c r="V54" i="2"/>
  <c r="U54" i="2"/>
  <c r="T54" i="2"/>
  <c r="S54" i="2"/>
  <c r="P54" i="2"/>
  <c r="F54" i="2"/>
  <c r="AD53" i="2"/>
  <c r="AA53" i="2"/>
  <c r="Z53" i="2"/>
  <c r="Y53" i="2"/>
  <c r="V53" i="2"/>
  <c r="U53" i="2"/>
  <c r="T53" i="2"/>
  <c r="S53" i="2"/>
  <c r="P53" i="2"/>
  <c r="F53" i="2"/>
  <c r="AD52" i="2"/>
  <c r="AA52" i="2"/>
  <c r="Z52" i="2"/>
  <c r="Y52" i="2"/>
  <c r="V52" i="2"/>
  <c r="U52" i="2"/>
  <c r="T52" i="2"/>
  <c r="S52" i="2"/>
  <c r="P52" i="2"/>
  <c r="F52" i="2"/>
  <c r="AD51" i="2"/>
  <c r="AA51" i="2"/>
  <c r="Z51" i="2"/>
  <c r="Y51" i="2"/>
  <c r="V51" i="2"/>
  <c r="U51" i="2"/>
  <c r="T51" i="2"/>
  <c r="S51" i="2"/>
  <c r="P51" i="2"/>
  <c r="F51" i="2"/>
  <c r="AD50" i="2"/>
  <c r="AA50" i="2"/>
  <c r="Z50" i="2"/>
  <c r="Y50" i="2"/>
  <c r="V50" i="2"/>
  <c r="U50" i="2"/>
  <c r="T50" i="2"/>
  <c r="S50" i="2"/>
  <c r="P50" i="2"/>
  <c r="O50" i="2"/>
  <c r="N50" i="2"/>
  <c r="F50" i="2"/>
  <c r="AD49" i="2"/>
  <c r="AA49" i="2"/>
  <c r="Z49" i="2"/>
  <c r="Y49" i="2"/>
  <c r="V49" i="2"/>
  <c r="U49" i="2"/>
  <c r="T49" i="2"/>
  <c r="S49" i="2"/>
  <c r="P49" i="2"/>
  <c r="F49" i="2"/>
  <c r="AD48" i="2"/>
  <c r="AA48" i="2"/>
  <c r="Z48" i="2"/>
  <c r="Y48" i="2"/>
  <c r="V48" i="2"/>
  <c r="U48" i="2"/>
  <c r="T48" i="2"/>
  <c r="S48" i="2"/>
  <c r="P48" i="2"/>
  <c r="F48" i="2"/>
  <c r="AD47" i="2"/>
  <c r="AA47" i="2"/>
  <c r="Z47" i="2"/>
  <c r="Y47" i="2"/>
  <c r="V47" i="2"/>
  <c r="U47" i="2"/>
  <c r="T47" i="2"/>
  <c r="S47" i="2"/>
  <c r="P47" i="2"/>
  <c r="F47" i="2"/>
  <c r="AD46" i="2"/>
  <c r="AA46" i="2"/>
  <c r="Z46" i="2"/>
  <c r="Y46" i="2"/>
  <c r="V46" i="2"/>
  <c r="U46" i="2"/>
  <c r="T46" i="2"/>
  <c r="S46" i="2"/>
  <c r="P46" i="2"/>
  <c r="F46" i="2"/>
  <c r="AD45" i="2"/>
  <c r="AA45" i="2"/>
  <c r="Z45" i="2"/>
  <c r="Y45" i="2"/>
  <c r="V45" i="2"/>
  <c r="U45" i="2"/>
  <c r="T45" i="2"/>
  <c r="S45" i="2"/>
  <c r="P45" i="2"/>
  <c r="F45" i="2"/>
  <c r="AD44" i="2"/>
  <c r="AA44" i="2"/>
  <c r="Z44" i="2"/>
  <c r="Y44" i="2"/>
  <c r="V44" i="2"/>
  <c r="U44" i="2"/>
  <c r="T44" i="2"/>
  <c r="S44" i="2"/>
  <c r="P44" i="2"/>
  <c r="F44" i="2"/>
  <c r="AD43" i="2"/>
  <c r="AA43" i="2"/>
  <c r="Z43" i="2"/>
  <c r="Y43" i="2"/>
  <c r="V43" i="2"/>
  <c r="U43" i="2"/>
  <c r="T43" i="2"/>
  <c r="S43" i="2"/>
  <c r="P43" i="2"/>
  <c r="F43" i="2"/>
  <c r="AD42" i="2"/>
  <c r="AA42" i="2"/>
  <c r="Z42" i="2"/>
  <c r="Y42" i="2"/>
  <c r="V42" i="2"/>
  <c r="U42" i="2"/>
  <c r="T42" i="2"/>
  <c r="S42" i="2"/>
  <c r="P42" i="2"/>
  <c r="F42" i="2"/>
  <c r="AD41" i="2"/>
  <c r="AA41" i="2"/>
  <c r="Z41" i="2"/>
  <c r="Y41" i="2"/>
  <c r="V41" i="2"/>
  <c r="U41" i="2"/>
  <c r="T41" i="2"/>
  <c r="S41" i="2"/>
  <c r="P41" i="2"/>
  <c r="F41" i="2"/>
  <c r="AD40" i="2"/>
  <c r="AA40" i="2"/>
  <c r="Z40" i="2"/>
  <c r="Y40" i="2"/>
  <c r="V40" i="2"/>
  <c r="U40" i="2"/>
  <c r="T40" i="2"/>
  <c r="S40" i="2"/>
  <c r="P40" i="2"/>
  <c r="F40" i="2"/>
  <c r="AD39" i="2"/>
  <c r="AA39" i="2"/>
  <c r="Z39" i="2"/>
  <c r="Y39" i="2"/>
  <c r="V39" i="2"/>
  <c r="U39" i="2"/>
  <c r="T39" i="2"/>
  <c r="S39" i="2"/>
  <c r="P39" i="2"/>
  <c r="F39" i="2"/>
  <c r="AD38" i="2"/>
  <c r="AA38" i="2"/>
  <c r="Z38" i="2"/>
  <c r="Y38" i="2"/>
  <c r="V38" i="2"/>
  <c r="U38" i="2"/>
  <c r="T38" i="2"/>
  <c r="S38" i="2"/>
  <c r="P38" i="2"/>
  <c r="F38" i="2"/>
  <c r="AD37" i="2"/>
  <c r="AA37" i="2"/>
  <c r="Z37" i="2"/>
  <c r="Y37" i="2"/>
  <c r="V37" i="2"/>
  <c r="U37" i="2"/>
  <c r="T37" i="2"/>
  <c r="S37" i="2"/>
  <c r="P37" i="2"/>
  <c r="F37" i="2"/>
  <c r="AD36" i="2"/>
  <c r="AA36" i="2"/>
  <c r="Z36" i="2"/>
  <c r="Y36" i="2"/>
  <c r="V36" i="2"/>
  <c r="U36" i="2"/>
  <c r="T36" i="2"/>
  <c r="S36" i="2"/>
  <c r="P36" i="2"/>
  <c r="F36" i="2"/>
  <c r="AD35" i="2"/>
  <c r="AA35" i="2"/>
  <c r="Z35" i="2"/>
  <c r="Y35" i="2"/>
  <c r="V35" i="2"/>
  <c r="U35" i="2"/>
  <c r="T35" i="2"/>
  <c r="S35" i="2"/>
  <c r="P35" i="2"/>
  <c r="F35" i="2"/>
  <c r="AD34" i="2"/>
  <c r="AA34" i="2"/>
  <c r="Z34" i="2"/>
  <c r="Y34" i="2"/>
  <c r="V34" i="2"/>
  <c r="U34" i="2"/>
  <c r="T34" i="2"/>
  <c r="S34" i="2"/>
  <c r="P34" i="2"/>
  <c r="F34" i="2"/>
  <c r="AD33" i="2"/>
  <c r="AA33" i="2"/>
  <c r="Z33" i="2"/>
  <c r="Y33" i="2"/>
  <c r="V33" i="2"/>
  <c r="U33" i="2"/>
  <c r="T33" i="2"/>
  <c r="S33" i="2"/>
  <c r="P33" i="2"/>
  <c r="O33" i="2"/>
  <c r="F33" i="2"/>
  <c r="AD32" i="2"/>
  <c r="AA32" i="2"/>
  <c r="Z32" i="2"/>
  <c r="Y32" i="2"/>
  <c r="V32" i="2"/>
  <c r="U32" i="2"/>
  <c r="T32" i="2"/>
  <c r="S32" i="2"/>
  <c r="P32" i="2"/>
  <c r="F32" i="2"/>
  <c r="AD31" i="2"/>
  <c r="AA31" i="2"/>
  <c r="Z31" i="2"/>
  <c r="Y31" i="2"/>
  <c r="V31" i="2"/>
  <c r="U31" i="2"/>
  <c r="T31" i="2"/>
  <c r="S31" i="2"/>
  <c r="P31" i="2"/>
  <c r="F31" i="2"/>
  <c r="AD30" i="2"/>
  <c r="AA30" i="2"/>
  <c r="Z30" i="2"/>
  <c r="Y30" i="2"/>
  <c r="V30" i="2"/>
  <c r="U30" i="2"/>
  <c r="T30" i="2"/>
  <c r="S30" i="2"/>
  <c r="P30" i="2"/>
  <c r="F30" i="2"/>
  <c r="AD29" i="2"/>
  <c r="AA29" i="2"/>
  <c r="Z29" i="2"/>
  <c r="Y29" i="2"/>
  <c r="V29" i="2"/>
  <c r="U29" i="2"/>
  <c r="T29" i="2"/>
  <c r="S29" i="2"/>
  <c r="P29" i="2"/>
  <c r="F29" i="2"/>
  <c r="AD28" i="2"/>
  <c r="AA28" i="2"/>
  <c r="Z28" i="2"/>
  <c r="Y28" i="2"/>
  <c r="V28" i="2"/>
  <c r="U28" i="2"/>
  <c r="T28" i="2"/>
  <c r="S28" i="2"/>
  <c r="P28" i="2"/>
  <c r="F28" i="2"/>
  <c r="AD27" i="2"/>
  <c r="AA27" i="2"/>
  <c r="Z27" i="2"/>
  <c r="Y27" i="2"/>
  <c r="V27" i="2"/>
  <c r="U27" i="2"/>
  <c r="T27" i="2"/>
  <c r="S27" i="2"/>
  <c r="P27" i="2"/>
  <c r="F27" i="2"/>
  <c r="AD26" i="2"/>
  <c r="AA26" i="2"/>
  <c r="Z26" i="2"/>
  <c r="Y26" i="2"/>
  <c r="V26" i="2"/>
  <c r="U26" i="2"/>
  <c r="T26" i="2"/>
  <c r="S26" i="2"/>
  <c r="P26" i="2"/>
  <c r="F26" i="2"/>
  <c r="AD25" i="2"/>
  <c r="AA25" i="2"/>
  <c r="Z25" i="2"/>
  <c r="Y25" i="2"/>
  <c r="V25" i="2"/>
  <c r="U25" i="2"/>
  <c r="T25" i="2"/>
  <c r="S25" i="2"/>
  <c r="P25" i="2"/>
  <c r="F25" i="2"/>
  <c r="AD24" i="2"/>
  <c r="AA24" i="2"/>
  <c r="Z24" i="2"/>
  <c r="Y24" i="2"/>
  <c r="V24" i="2"/>
  <c r="U24" i="2"/>
  <c r="T24" i="2"/>
  <c r="S24" i="2"/>
  <c r="P24" i="2"/>
  <c r="F24" i="2"/>
  <c r="AD23" i="2"/>
  <c r="AA23" i="2"/>
  <c r="Z23" i="2"/>
  <c r="Y23" i="2"/>
  <c r="V23" i="2"/>
  <c r="U23" i="2"/>
  <c r="T23" i="2"/>
  <c r="S23" i="2"/>
  <c r="P23" i="2"/>
  <c r="F23" i="2"/>
  <c r="AD22" i="2"/>
  <c r="AA22" i="2"/>
  <c r="Z22" i="2"/>
  <c r="Y22" i="2"/>
  <c r="V22" i="2"/>
  <c r="U22" i="2"/>
  <c r="T22" i="2"/>
  <c r="S22" i="2"/>
  <c r="P22" i="2"/>
  <c r="F22" i="2"/>
  <c r="AD21" i="2"/>
  <c r="AA21" i="2"/>
  <c r="Z21" i="2"/>
  <c r="Y21" i="2"/>
  <c r="V21" i="2"/>
  <c r="U21" i="2"/>
  <c r="T21" i="2"/>
  <c r="S21" i="2"/>
  <c r="P21" i="2"/>
  <c r="F21" i="2"/>
  <c r="AD20" i="2"/>
  <c r="AA20" i="2"/>
  <c r="Z20" i="2"/>
  <c r="Y20" i="2"/>
  <c r="V20" i="2"/>
  <c r="U20" i="2"/>
  <c r="T20" i="2"/>
  <c r="S20" i="2"/>
  <c r="P20" i="2"/>
  <c r="F20" i="2"/>
  <c r="AD19" i="2"/>
  <c r="AA19" i="2"/>
  <c r="Z19" i="2"/>
  <c r="Y19" i="2"/>
  <c r="V19" i="2"/>
  <c r="U19" i="2"/>
  <c r="T19" i="2"/>
  <c r="S19" i="2"/>
  <c r="P19" i="2"/>
  <c r="F19" i="2"/>
  <c r="AD18" i="2"/>
  <c r="AA18" i="2"/>
  <c r="Z18" i="2"/>
  <c r="Y18" i="2"/>
  <c r="V18" i="2"/>
  <c r="U18" i="2"/>
  <c r="T18" i="2"/>
  <c r="S18" i="2"/>
  <c r="P18" i="2"/>
  <c r="F18" i="2"/>
  <c r="AD17" i="2"/>
  <c r="AA17" i="2"/>
  <c r="Z17" i="2"/>
  <c r="Y17" i="2"/>
  <c r="V17" i="2"/>
  <c r="U17" i="2"/>
  <c r="T17" i="2"/>
  <c r="S17" i="2"/>
  <c r="P17" i="2"/>
  <c r="F17" i="2"/>
  <c r="AD16" i="2"/>
  <c r="AA16" i="2"/>
  <c r="Z16" i="2"/>
  <c r="Y16" i="2"/>
  <c r="V16" i="2"/>
  <c r="U16" i="2"/>
  <c r="T16" i="2"/>
  <c r="S16" i="2"/>
  <c r="P16" i="2"/>
  <c r="F16" i="2"/>
  <c r="AD15" i="2"/>
  <c r="AA15" i="2"/>
  <c r="Z15" i="2"/>
  <c r="Y15" i="2"/>
  <c r="V15" i="2"/>
  <c r="U15" i="2"/>
  <c r="T15" i="2"/>
  <c r="S15" i="2"/>
  <c r="P15" i="2"/>
  <c r="F15" i="2"/>
  <c r="AD14" i="2"/>
  <c r="AA14" i="2"/>
  <c r="Z14" i="2"/>
  <c r="Y14" i="2"/>
  <c r="V14" i="2"/>
  <c r="U14" i="2"/>
  <c r="T14" i="2"/>
  <c r="S14" i="2"/>
  <c r="P14" i="2"/>
  <c r="F14" i="2"/>
  <c r="AD13" i="2"/>
  <c r="AA13" i="2"/>
  <c r="Z13" i="2"/>
  <c r="Y13" i="2"/>
  <c r="V13" i="2"/>
  <c r="U13" i="2"/>
  <c r="T13" i="2"/>
  <c r="S13" i="2"/>
  <c r="P13" i="2"/>
  <c r="F13" i="2"/>
  <c r="AD12" i="2"/>
  <c r="AA12" i="2"/>
  <c r="Z12" i="2"/>
  <c r="Y12" i="2"/>
  <c r="V12" i="2"/>
  <c r="U12" i="2"/>
  <c r="T12" i="2"/>
  <c r="S12" i="2"/>
  <c r="P12" i="2"/>
  <c r="F12" i="2"/>
  <c r="AD11" i="2"/>
  <c r="AA11" i="2"/>
  <c r="Z11" i="2"/>
  <c r="Y11" i="2"/>
  <c r="V11" i="2"/>
  <c r="U11" i="2"/>
  <c r="T11" i="2"/>
  <c r="S11" i="2"/>
  <c r="P11" i="2"/>
  <c r="F11" i="2"/>
  <c r="AD10" i="2"/>
  <c r="AA10" i="2"/>
  <c r="Z10" i="2"/>
  <c r="Y10" i="2"/>
  <c r="V10" i="2"/>
  <c r="U10" i="2"/>
  <c r="T10" i="2"/>
  <c r="S10" i="2"/>
  <c r="P10" i="2"/>
  <c r="O10" i="2"/>
  <c r="F10" i="2"/>
  <c r="AD9" i="2"/>
  <c r="AA9" i="2"/>
  <c r="Z9" i="2"/>
  <c r="Y9" i="2"/>
  <c r="V9" i="2"/>
  <c r="U9" i="2"/>
  <c r="T9" i="2"/>
  <c r="S9" i="2"/>
  <c r="P9" i="2"/>
  <c r="F9" i="2"/>
  <c r="AD8" i="2"/>
  <c r="AA8" i="2"/>
  <c r="Z8" i="2"/>
  <c r="Y8" i="2"/>
  <c r="V8" i="2"/>
  <c r="U8" i="2"/>
  <c r="T8" i="2"/>
  <c r="S8" i="2"/>
  <c r="P8" i="2"/>
  <c r="F8" i="2"/>
  <c r="AD7" i="2"/>
  <c r="AA7" i="2"/>
  <c r="Z7" i="2"/>
  <c r="Y7" i="2"/>
  <c r="V7" i="2"/>
  <c r="U7" i="2"/>
  <c r="T7" i="2"/>
  <c r="S7" i="2"/>
  <c r="P7" i="2"/>
  <c r="F7" i="2"/>
  <c r="AD6" i="2"/>
  <c r="AA6" i="2"/>
  <c r="Z6" i="2"/>
  <c r="Y6" i="2"/>
  <c r="V6" i="2"/>
  <c r="U6" i="2"/>
  <c r="T6" i="2"/>
  <c r="S6" i="2"/>
  <c r="P6" i="2"/>
  <c r="F6" i="2"/>
  <c r="CZ3059" i="1"/>
  <c r="CY3059" i="1"/>
  <c r="CV3059" i="1"/>
  <c r="CU3059" i="1"/>
  <c r="CT3059" i="1"/>
  <c r="CS3059" i="1"/>
  <c r="U3059" i="1"/>
  <c r="T3059" i="1"/>
  <c r="Q3059" i="1"/>
  <c r="O3059" i="1"/>
  <c r="E3059" i="1"/>
  <c r="CZ3058" i="1"/>
  <c r="CZ3057" i="1"/>
  <c r="CZ3056" i="1"/>
  <c r="CZ3055" i="1"/>
  <c r="CZ3054" i="1"/>
  <c r="CZ3053" i="1"/>
  <c r="CZ3052" i="1"/>
  <c r="CZ3051" i="1"/>
  <c r="CZ3050" i="1"/>
  <c r="CZ3049" i="1"/>
  <c r="CZ3048" i="1"/>
  <c r="CZ3047" i="1"/>
  <c r="CZ3046" i="1"/>
  <c r="CZ3045" i="1"/>
  <c r="CZ3044" i="1"/>
  <c r="CZ3043" i="1"/>
  <c r="CZ3042" i="1"/>
  <c r="CZ3041" i="1"/>
  <c r="CZ3040" i="1"/>
  <c r="CZ3039" i="1"/>
  <c r="CZ3038" i="1"/>
  <c r="CZ3037" i="1"/>
  <c r="CZ3036" i="1"/>
  <c r="CZ3035" i="1"/>
  <c r="CZ3034" i="1"/>
  <c r="CZ3033" i="1"/>
  <c r="CZ3032" i="1"/>
  <c r="CZ3031" i="1"/>
  <c r="CZ3030" i="1"/>
  <c r="CZ3029" i="1"/>
  <c r="CZ3028" i="1"/>
  <c r="CZ3027" i="1"/>
  <c r="CZ3026" i="1"/>
  <c r="CZ3025" i="1"/>
  <c r="CZ3024" i="1"/>
  <c r="CZ3023" i="1"/>
  <c r="CZ3022" i="1"/>
  <c r="CZ3021" i="1"/>
  <c r="CZ3020" i="1"/>
  <c r="CZ3019" i="1"/>
  <c r="CZ3018" i="1"/>
  <c r="CZ3017" i="1"/>
  <c r="CZ3016" i="1"/>
  <c r="CZ3015" i="1"/>
  <c r="CZ3014" i="1"/>
  <c r="CZ3013" i="1"/>
  <c r="CZ3012" i="1"/>
  <c r="CZ3011" i="1"/>
  <c r="CZ3010" i="1"/>
  <c r="CZ3009" i="1"/>
  <c r="CZ3008" i="1"/>
  <c r="CZ3007" i="1"/>
  <c r="CZ3006" i="1"/>
  <c r="CZ3005" i="1"/>
  <c r="CZ3004" i="1"/>
  <c r="CZ3003" i="1"/>
  <c r="CZ3002" i="1"/>
  <c r="CZ3001" i="1"/>
  <c r="CZ3000" i="1"/>
  <c r="CZ2999" i="1"/>
  <c r="CZ2998" i="1"/>
  <c r="CZ2997" i="1"/>
  <c r="CZ2996" i="1"/>
  <c r="CZ2995" i="1"/>
  <c r="CZ2994" i="1"/>
  <c r="CZ2993" i="1"/>
  <c r="CZ2992" i="1"/>
  <c r="CZ2991" i="1"/>
  <c r="CZ2990" i="1"/>
  <c r="CZ2989" i="1"/>
  <c r="CZ2988" i="1"/>
  <c r="CZ2987" i="1"/>
  <c r="CZ2986" i="1"/>
  <c r="CZ2985" i="1"/>
  <c r="CZ2984" i="1"/>
  <c r="CZ2983" i="1"/>
  <c r="CZ2982" i="1"/>
  <c r="CZ2981" i="1"/>
  <c r="CZ2980" i="1"/>
  <c r="CZ2979" i="1"/>
  <c r="CZ2978" i="1"/>
  <c r="CZ2977" i="1"/>
  <c r="CZ2976" i="1"/>
  <c r="CZ2975" i="1"/>
  <c r="CZ2974" i="1"/>
  <c r="CZ2973" i="1"/>
  <c r="CZ2972" i="1"/>
  <c r="CZ2971" i="1"/>
  <c r="CZ2970" i="1"/>
  <c r="CZ2969" i="1"/>
  <c r="CZ2968" i="1"/>
  <c r="CZ2967" i="1"/>
  <c r="CZ2966" i="1"/>
  <c r="CZ2965" i="1"/>
  <c r="CZ2964" i="1"/>
  <c r="CZ2963" i="1"/>
  <c r="CZ2962" i="1"/>
  <c r="CZ2961" i="1"/>
  <c r="CZ2960" i="1"/>
  <c r="CZ2959" i="1"/>
  <c r="CZ2958" i="1"/>
  <c r="CZ2957" i="1"/>
  <c r="CZ2956" i="1"/>
  <c r="CZ2955" i="1"/>
  <c r="CZ2954" i="1"/>
  <c r="CZ2953" i="1"/>
  <c r="CZ2952" i="1"/>
  <c r="CZ2951" i="1"/>
  <c r="CZ2950" i="1"/>
  <c r="CZ2949" i="1"/>
  <c r="CZ2948" i="1"/>
  <c r="CZ2947" i="1"/>
  <c r="CZ2946" i="1"/>
  <c r="CZ2945" i="1"/>
  <c r="CZ2944" i="1"/>
  <c r="CZ2943" i="1"/>
  <c r="CZ2942" i="1"/>
  <c r="CZ2941" i="1"/>
  <c r="CZ2940" i="1"/>
  <c r="CZ2939" i="1"/>
  <c r="CZ2938" i="1"/>
  <c r="CZ2937" i="1"/>
  <c r="CZ2936" i="1"/>
  <c r="CZ2935" i="1"/>
  <c r="CZ2934" i="1"/>
  <c r="CZ2933" i="1"/>
  <c r="CZ2932" i="1"/>
  <c r="CZ2931" i="1"/>
  <c r="CZ2930" i="1"/>
  <c r="CZ2929" i="1"/>
  <c r="CZ2928" i="1"/>
  <c r="CZ2927" i="1"/>
  <c r="CZ2926" i="1"/>
  <c r="CZ2925" i="1"/>
  <c r="CZ2924" i="1"/>
  <c r="CZ2923" i="1"/>
  <c r="CZ2922" i="1"/>
  <c r="CZ2921" i="1"/>
  <c r="CZ2920" i="1"/>
  <c r="CZ2919" i="1"/>
  <c r="CZ2918" i="1"/>
  <c r="CZ2917" i="1"/>
  <c r="CZ2916" i="1"/>
  <c r="CZ2915" i="1"/>
  <c r="CZ2914" i="1"/>
  <c r="CZ2913" i="1"/>
  <c r="CZ2912" i="1"/>
  <c r="CZ2911" i="1"/>
  <c r="CZ2910" i="1"/>
  <c r="CZ2909" i="1"/>
  <c r="CZ2908" i="1"/>
  <c r="CZ2907" i="1"/>
  <c r="CZ2906" i="1"/>
  <c r="CZ2905" i="1"/>
  <c r="CZ2904" i="1"/>
  <c r="CZ2903" i="1"/>
  <c r="CZ2902" i="1"/>
  <c r="CZ2901" i="1"/>
  <c r="CZ2900" i="1"/>
  <c r="CZ2899" i="1"/>
  <c r="CZ2898" i="1"/>
  <c r="CZ2897" i="1"/>
  <c r="CZ2896" i="1"/>
  <c r="CZ2895" i="1"/>
  <c r="CZ2894" i="1"/>
  <c r="CZ2893" i="1"/>
  <c r="CZ2892" i="1"/>
  <c r="CZ2891" i="1"/>
  <c r="CZ2890" i="1"/>
  <c r="CZ2889" i="1"/>
  <c r="CZ2888" i="1"/>
  <c r="CZ2887" i="1"/>
  <c r="CZ2886" i="1"/>
  <c r="CZ2885" i="1"/>
  <c r="CZ2884" i="1"/>
  <c r="CZ2883" i="1"/>
  <c r="CZ2882" i="1"/>
  <c r="CZ2881" i="1"/>
  <c r="CZ2880" i="1"/>
  <c r="CZ2879" i="1"/>
  <c r="CZ2878" i="1"/>
  <c r="CZ2877" i="1"/>
  <c r="CZ2876" i="1"/>
  <c r="CZ2875" i="1"/>
  <c r="CZ2874" i="1"/>
  <c r="CZ2873" i="1"/>
  <c r="CZ2872" i="1"/>
  <c r="CZ2871" i="1"/>
  <c r="CZ2870" i="1"/>
  <c r="CZ2869" i="1"/>
  <c r="CZ2868" i="1"/>
  <c r="CZ2867" i="1"/>
  <c r="CZ2866" i="1"/>
  <c r="CZ2865" i="1"/>
  <c r="CZ2864" i="1"/>
  <c r="CZ2863" i="1"/>
  <c r="CZ2862" i="1"/>
  <c r="CZ2861" i="1"/>
  <c r="CZ2860" i="1"/>
  <c r="CZ2859" i="1"/>
  <c r="CZ2858" i="1"/>
  <c r="CZ2857" i="1"/>
  <c r="CZ2856" i="1"/>
  <c r="CZ2855" i="1"/>
  <c r="CZ2854" i="1"/>
  <c r="CZ2853" i="1"/>
  <c r="CZ2852" i="1"/>
  <c r="CZ2851" i="1"/>
  <c r="CZ2850" i="1"/>
  <c r="CZ2849" i="1"/>
  <c r="CZ2848" i="1"/>
  <c r="CZ2847" i="1"/>
  <c r="CZ2846" i="1"/>
  <c r="CZ2845" i="1"/>
  <c r="CZ2844" i="1"/>
  <c r="CZ2843" i="1"/>
  <c r="CZ2842" i="1"/>
  <c r="CZ2841" i="1"/>
  <c r="CZ2840" i="1"/>
  <c r="CZ2839" i="1"/>
  <c r="CZ2838" i="1"/>
  <c r="CZ2837" i="1"/>
  <c r="CZ2836" i="1"/>
  <c r="CZ2835" i="1"/>
  <c r="CZ2834" i="1"/>
  <c r="CZ2833" i="1"/>
  <c r="CZ2832" i="1"/>
  <c r="CZ2831" i="1"/>
  <c r="CZ2830" i="1"/>
  <c r="CZ2829" i="1"/>
  <c r="CZ2828" i="1"/>
  <c r="CZ2827" i="1"/>
  <c r="CZ2826" i="1"/>
  <c r="CZ2825" i="1"/>
  <c r="CZ2824" i="1"/>
  <c r="CZ2823" i="1"/>
  <c r="CZ2822" i="1"/>
  <c r="CZ2821" i="1"/>
  <c r="CZ2820" i="1"/>
  <c r="CZ2819" i="1"/>
  <c r="CZ2818" i="1"/>
  <c r="CZ2817" i="1"/>
  <c r="CZ2816" i="1"/>
  <c r="CZ2815" i="1"/>
  <c r="CZ2814" i="1"/>
  <c r="CZ2813" i="1"/>
  <c r="CZ2812" i="1"/>
  <c r="CZ2811" i="1"/>
  <c r="CZ2810" i="1"/>
  <c r="CZ2809" i="1"/>
  <c r="CZ2808" i="1"/>
  <c r="CZ2807" i="1"/>
  <c r="CZ2806" i="1"/>
  <c r="CZ2805" i="1"/>
  <c r="CZ2804" i="1"/>
  <c r="CZ2803" i="1"/>
  <c r="CZ2802" i="1"/>
  <c r="CZ2801" i="1"/>
  <c r="CZ2800" i="1"/>
  <c r="CZ2799" i="1"/>
  <c r="CZ2798" i="1"/>
  <c r="CZ2797" i="1"/>
  <c r="CZ2796" i="1"/>
  <c r="CZ2795" i="1"/>
  <c r="CZ2794" i="1"/>
  <c r="CZ2793" i="1"/>
  <c r="CZ2792" i="1"/>
  <c r="CZ2791" i="1"/>
  <c r="CZ2790" i="1"/>
  <c r="CZ2789" i="1"/>
  <c r="CZ2788" i="1"/>
  <c r="CZ2787" i="1"/>
  <c r="CZ2786" i="1"/>
  <c r="CZ2785" i="1"/>
  <c r="CZ2784" i="1"/>
  <c r="CZ2783" i="1"/>
  <c r="CZ2782" i="1"/>
  <c r="CZ2781" i="1"/>
  <c r="CZ2780" i="1"/>
  <c r="CZ2779" i="1"/>
  <c r="CZ2778" i="1"/>
  <c r="CZ2777" i="1"/>
  <c r="CZ2776" i="1"/>
  <c r="CZ2775" i="1"/>
  <c r="CZ2774" i="1"/>
  <c r="CZ2773" i="1"/>
  <c r="CZ2772" i="1"/>
  <c r="CZ2771" i="1"/>
  <c r="CZ2770" i="1"/>
  <c r="CZ2769" i="1"/>
  <c r="CZ2768" i="1"/>
  <c r="CZ2767" i="1"/>
  <c r="CZ2766" i="1"/>
  <c r="CZ2765" i="1"/>
  <c r="CZ2764" i="1"/>
  <c r="CZ2763" i="1"/>
  <c r="CZ2762" i="1"/>
  <c r="CZ2761" i="1"/>
  <c r="CZ2760" i="1"/>
  <c r="CZ2759" i="1"/>
  <c r="CZ2758" i="1"/>
  <c r="CZ2757" i="1"/>
  <c r="CZ2756" i="1"/>
  <c r="CZ2755" i="1"/>
  <c r="CZ2754" i="1"/>
  <c r="CZ2753" i="1"/>
  <c r="CZ2752" i="1"/>
  <c r="CZ2751" i="1"/>
  <c r="CZ2750" i="1"/>
  <c r="CZ2749" i="1"/>
  <c r="CZ2748" i="1"/>
  <c r="CZ2747" i="1"/>
  <c r="CZ2746" i="1"/>
  <c r="CZ2745" i="1"/>
  <c r="CZ2744" i="1"/>
  <c r="CZ2743" i="1"/>
  <c r="CZ2742" i="1"/>
  <c r="CZ2741" i="1"/>
  <c r="CZ2740" i="1"/>
  <c r="CZ2739" i="1"/>
  <c r="CZ2738" i="1"/>
  <c r="CZ2737" i="1"/>
  <c r="CZ2736" i="1"/>
  <c r="CZ2735" i="1"/>
  <c r="CZ2734" i="1"/>
  <c r="CZ2733" i="1"/>
  <c r="CZ2732" i="1"/>
  <c r="CZ2731" i="1"/>
  <c r="CZ2730" i="1"/>
  <c r="CZ2729" i="1"/>
  <c r="CZ2728" i="1"/>
  <c r="CZ2727" i="1"/>
  <c r="CZ2726" i="1"/>
  <c r="CZ2725" i="1"/>
  <c r="CZ2724" i="1"/>
  <c r="CZ2723" i="1"/>
  <c r="CZ2722" i="1"/>
  <c r="CZ2721" i="1"/>
  <c r="CZ2720" i="1"/>
  <c r="CZ2719" i="1"/>
  <c r="CZ2718" i="1"/>
  <c r="CZ2717" i="1"/>
  <c r="CZ2716" i="1"/>
  <c r="CZ2715" i="1"/>
  <c r="CZ2714" i="1"/>
  <c r="CZ2713" i="1"/>
  <c r="CZ2712" i="1"/>
  <c r="CZ2711" i="1"/>
  <c r="CZ2710" i="1"/>
  <c r="CZ2709" i="1"/>
  <c r="CZ2708" i="1"/>
  <c r="CZ2707" i="1"/>
  <c r="CZ2706" i="1"/>
  <c r="CZ2705" i="1"/>
  <c r="CZ2704" i="1"/>
  <c r="CZ2703" i="1"/>
  <c r="CZ2702" i="1"/>
  <c r="CZ2701" i="1"/>
  <c r="CZ2700" i="1"/>
  <c r="CZ2699" i="1"/>
  <c r="CZ2698" i="1"/>
  <c r="CZ2697" i="1"/>
  <c r="CZ2696" i="1"/>
  <c r="CZ2695" i="1"/>
  <c r="CZ2694" i="1"/>
  <c r="CZ2693" i="1"/>
  <c r="CZ2692" i="1"/>
  <c r="CZ2691" i="1"/>
  <c r="CZ2690" i="1"/>
  <c r="CZ2689" i="1"/>
  <c r="CZ2688" i="1"/>
  <c r="CZ2687" i="1"/>
  <c r="CZ2686" i="1"/>
  <c r="CZ2685" i="1"/>
  <c r="CZ2684" i="1"/>
  <c r="CZ2683" i="1"/>
  <c r="CZ2682" i="1"/>
  <c r="CZ2681" i="1"/>
  <c r="CZ2680" i="1"/>
  <c r="CZ2679" i="1"/>
  <c r="CZ2678" i="1"/>
  <c r="CZ2677" i="1"/>
  <c r="CZ2676" i="1"/>
  <c r="CZ2675" i="1"/>
  <c r="CZ2674" i="1"/>
  <c r="CZ2673" i="1"/>
  <c r="CZ2672" i="1"/>
  <c r="CZ2671" i="1"/>
  <c r="CZ2670" i="1"/>
  <c r="CZ2669" i="1"/>
  <c r="CZ2668" i="1"/>
  <c r="CZ2667" i="1"/>
  <c r="CZ2666" i="1"/>
  <c r="CZ2665" i="1"/>
  <c r="CZ2664" i="1"/>
  <c r="CZ2663" i="1"/>
  <c r="CZ2662" i="1"/>
  <c r="CZ2661" i="1"/>
  <c r="CZ2660" i="1"/>
  <c r="CZ2659" i="1"/>
  <c r="CZ2658" i="1"/>
  <c r="CZ2657" i="1"/>
  <c r="CZ2656" i="1"/>
  <c r="CZ2655" i="1"/>
  <c r="CZ2654" i="1"/>
  <c r="CZ2653" i="1"/>
  <c r="CZ2652" i="1"/>
  <c r="CZ2651" i="1"/>
  <c r="CZ2650" i="1"/>
  <c r="CZ2649" i="1"/>
  <c r="CZ2648" i="1"/>
  <c r="CZ2647" i="1"/>
  <c r="CZ2646" i="1"/>
  <c r="CZ2645" i="1"/>
  <c r="CZ2644" i="1"/>
  <c r="CZ2643" i="1"/>
  <c r="CZ2642" i="1"/>
  <c r="CZ2641" i="1"/>
  <c r="CZ2640" i="1"/>
  <c r="CZ2639" i="1"/>
  <c r="CZ2638" i="1"/>
  <c r="CZ2637" i="1"/>
  <c r="CZ2636" i="1"/>
  <c r="CZ2635" i="1"/>
  <c r="CZ2634" i="1"/>
  <c r="CZ2633" i="1"/>
  <c r="CZ2632" i="1"/>
  <c r="CZ2631" i="1"/>
  <c r="CZ2630" i="1"/>
  <c r="CZ2629" i="1"/>
  <c r="CZ2628" i="1"/>
  <c r="CZ2627" i="1"/>
  <c r="CZ2626" i="1"/>
  <c r="CZ2625" i="1"/>
  <c r="CZ2624" i="1"/>
  <c r="CZ2623" i="1"/>
  <c r="CZ2622" i="1"/>
  <c r="CZ2621" i="1"/>
  <c r="CZ2620" i="1"/>
  <c r="CZ2619" i="1"/>
  <c r="CZ2618" i="1"/>
  <c r="CZ2617" i="1"/>
  <c r="CZ2616" i="1"/>
  <c r="CZ2615" i="1"/>
  <c r="CZ2614" i="1"/>
  <c r="CZ2613" i="1"/>
  <c r="CZ2612" i="1"/>
  <c r="CZ2611" i="1"/>
  <c r="CZ2610" i="1"/>
  <c r="CZ2609" i="1"/>
  <c r="CZ2608" i="1"/>
  <c r="CZ2607" i="1"/>
  <c r="CZ2606" i="1"/>
  <c r="CZ2605" i="1"/>
  <c r="CZ2604" i="1"/>
  <c r="CZ2603" i="1"/>
  <c r="CZ2602" i="1"/>
  <c r="CZ2601" i="1"/>
  <c r="CZ2600" i="1"/>
  <c r="CZ2599" i="1"/>
  <c r="CZ2598" i="1"/>
  <c r="CZ2597" i="1"/>
  <c r="CZ2596" i="1"/>
  <c r="CZ2595" i="1"/>
  <c r="CZ2594" i="1"/>
  <c r="CZ2593" i="1"/>
  <c r="CZ2592" i="1"/>
  <c r="CZ2591" i="1"/>
  <c r="CZ2590" i="1"/>
  <c r="CZ2589" i="1"/>
  <c r="CZ2588" i="1"/>
  <c r="CZ2587" i="1"/>
  <c r="CZ2586" i="1"/>
  <c r="CZ2585" i="1"/>
  <c r="CZ2584" i="1"/>
  <c r="CZ2583" i="1"/>
  <c r="CZ2582" i="1"/>
  <c r="CZ2581" i="1"/>
  <c r="CZ2580" i="1"/>
  <c r="CZ2579" i="1"/>
  <c r="CZ2578" i="1"/>
  <c r="CZ2577" i="1"/>
  <c r="CZ2576" i="1"/>
  <c r="CZ2575" i="1"/>
  <c r="CZ2574" i="1"/>
  <c r="CZ2573" i="1"/>
  <c r="CZ2572" i="1"/>
  <c r="CZ2571" i="1"/>
  <c r="CZ2570" i="1"/>
  <c r="CZ2569" i="1"/>
  <c r="CZ2568" i="1"/>
  <c r="CZ2567" i="1"/>
  <c r="CZ2566" i="1"/>
  <c r="CZ2565" i="1"/>
  <c r="CZ2564" i="1"/>
  <c r="CZ2563" i="1"/>
  <c r="CZ2562" i="1"/>
  <c r="CZ2561" i="1"/>
  <c r="CZ2560" i="1"/>
  <c r="CZ2559" i="1"/>
  <c r="CZ2558" i="1"/>
  <c r="CZ2557" i="1"/>
  <c r="CZ2556" i="1"/>
  <c r="CZ2555" i="1"/>
  <c r="CZ2554" i="1"/>
  <c r="CZ2553" i="1"/>
  <c r="CZ2552" i="1"/>
  <c r="CZ2551" i="1"/>
  <c r="CZ2550" i="1"/>
  <c r="CZ2549" i="1"/>
  <c r="CZ2548" i="1"/>
  <c r="CZ2547" i="1"/>
  <c r="CZ2546" i="1"/>
  <c r="CZ2545" i="1"/>
  <c r="CZ2544" i="1"/>
  <c r="CZ2543" i="1"/>
  <c r="CZ2542" i="1"/>
  <c r="CZ2541" i="1"/>
  <c r="CZ2540" i="1"/>
  <c r="CZ2539" i="1"/>
  <c r="CZ2538" i="1"/>
  <c r="CZ2537" i="1"/>
  <c r="CZ2536" i="1"/>
  <c r="CZ2535" i="1"/>
  <c r="CZ2534" i="1"/>
  <c r="CZ2533" i="1"/>
  <c r="CZ2532" i="1"/>
  <c r="CZ2531" i="1"/>
  <c r="CZ2530" i="1"/>
  <c r="CZ2529" i="1"/>
  <c r="CZ2528" i="1"/>
  <c r="CZ2527" i="1"/>
  <c r="CZ2526" i="1"/>
  <c r="CZ2525" i="1"/>
  <c r="CZ2524" i="1"/>
  <c r="CZ2523" i="1"/>
  <c r="CZ2522" i="1"/>
  <c r="CZ2521" i="1"/>
  <c r="CZ2520" i="1"/>
  <c r="CZ2519" i="1"/>
  <c r="CZ2518" i="1"/>
  <c r="CZ2517" i="1"/>
  <c r="CZ2516" i="1"/>
  <c r="CZ2515" i="1"/>
  <c r="CZ2514" i="1"/>
  <c r="CZ2513" i="1"/>
  <c r="CZ2512" i="1"/>
  <c r="CZ2511" i="1"/>
  <c r="CZ2510" i="1"/>
  <c r="CZ2509" i="1"/>
  <c r="CZ2508" i="1"/>
  <c r="CZ2507" i="1"/>
  <c r="CZ2506" i="1"/>
  <c r="CZ2505" i="1"/>
  <c r="CZ2504" i="1"/>
  <c r="CZ2503" i="1"/>
  <c r="CZ2502" i="1"/>
  <c r="CZ2501" i="1"/>
  <c r="CZ2500" i="1"/>
  <c r="CZ2499" i="1"/>
  <c r="CZ2498" i="1"/>
  <c r="CZ2497" i="1"/>
  <c r="CZ2496" i="1"/>
  <c r="CZ2495" i="1"/>
  <c r="CZ2494" i="1"/>
  <c r="CZ2493" i="1"/>
  <c r="CZ2492" i="1"/>
  <c r="CZ2491" i="1"/>
  <c r="CZ2490" i="1"/>
  <c r="CZ2489" i="1"/>
  <c r="CZ2488" i="1"/>
  <c r="CZ2487" i="1"/>
  <c r="CZ2486" i="1"/>
  <c r="CZ2485" i="1"/>
  <c r="CZ2484" i="1"/>
  <c r="CZ2483" i="1"/>
  <c r="CZ2482" i="1"/>
  <c r="CZ2481" i="1"/>
  <c r="CZ2480" i="1"/>
  <c r="CZ2479" i="1"/>
  <c r="CZ2478" i="1"/>
  <c r="CZ2477" i="1"/>
  <c r="CZ2476" i="1"/>
  <c r="CZ2475" i="1"/>
  <c r="CZ2474" i="1"/>
  <c r="CZ2473" i="1"/>
  <c r="CZ2472" i="1"/>
  <c r="CZ2471" i="1"/>
  <c r="CZ2470" i="1"/>
  <c r="CZ2469" i="1"/>
  <c r="CZ2468" i="1"/>
  <c r="CZ2467" i="1"/>
  <c r="CZ2466" i="1"/>
  <c r="CZ2465" i="1"/>
  <c r="CZ2464" i="1"/>
  <c r="CZ2463" i="1"/>
  <c r="CZ2462" i="1"/>
  <c r="CZ2461" i="1"/>
  <c r="CZ2460" i="1"/>
  <c r="CZ2459" i="1"/>
  <c r="CZ2458" i="1"/>
  <c r="CZ2457" i="1"/>
  <c r="CZ2456" i="1"/>
  <c r="CZ2455" i="1"/>
  <c r="CZ2454" i="1"/>
  <c r="CZ2453" i="1"/>
  <c r="CZ2452" i="1"/>
  <c r="CZ2451" i="1"/>
  <c r="CZ2450" i="1"/>
  <c r="CZ2449" i="1"/>
  <c r="CZ2448" i="1"/>
  <c r="CZ2447" i="1"/>
  <c r="CZ2446" i="1"/>
  <c r="CZ2445" i="1"/>
  <c r="CZ2444" i="1"/>
  <c r="CZ2443" i="1"/>
  <c r="CZ2442" i="1"/>
  <c r="CZ2441" i="1"/>
  <c r="CZ2440" i="1"/>
  <c r="CZ2439" i="1"/>
  <c r="CZ2438" i="1"/>
  <c r="CZ2437" i="1"/>
  <c r="CZ2436" i="1"/>
  <c r="CZ2435" i="1"/>
  <c r="CZ2434" i="1"/>
  <c r="CZ2433" i="1"/>
  <c r="CZ2432" i="1"/>
  <c r="CZ2431" i="1"/>
  <c r="CZ2430" i="1"/>
  <c r="CZ2429" i="1"/>
  <c r="CZ2428" i="1"/>
  <c r="CZ2427" i="1"/>
  <c r="CZ2426" i="1"/>
  <c r="CZ2425" i="1"/>
  <c r="CZ2424" i="1"/>
  <c r="CZ2423" i="1"/>
  <c r="CZ2422" i="1"/>
  <c r="CZ2421" i="1"/>
  <c r="CZ2420" i="1"/>
  <c r="CZ2419" i="1"/>
  <c r="CZ2418" i="1"/>
  <c r="CZ2417" i="1"/>
  <c r="CZ2416" i="1"/>
  <c r="CZ2415" i="1"/>
  <c r="CZ2414" i="1"/>
  <c r="CZ2413" i="1"/>
  <c r="CZ2412" i="1"/>
  <c r="CZ2411" i="1"/>
  <c r="CZ2410" i="1"/>
  <c r="CZ2409" i="1"/>
  <c r="CZ2408" i="1"/>
  <c r="CZ2407" i="1"/>
  <c r="CZ2406" i="1"/>
  <c r="CZ2405" i="1"/>
  <c r="CZ2404" i="1"/>
  <c r="CZ2403" i="1"/>
  <c r="CZ2402" i="1"/>
  <c r="CZ2401" i="1"/>
  <c r="CZ2400" i="1"/>
  <c r="CZ2399" i="1"/>
  <c r="CZ2398" i="1"/>
  <c r="CZ2397" i="1"/>
  <c r="CZ2396" i="1"/>
  <c r="CZ2395" i="1"/>
  <c r="CZ2394" i="1"/>
  <c r="CZ2393" i="1"/>
  <c r="CZ2392" i="1"/>
  <c r="CZ2391" i="1"/>
  <c r="CZ2390" i="1"/>
  <c r="CZ2389" i="1"/>
  <c r="CZ2388" i="1"/>
  <c r="CZ2387" i="1"/>
  <c r="CZ2386" i="1"/>
  <c r="CZ2385" i="1"/>
  <c r="CZ2384" i="1"/>
  <c r="CZ2383" i="1"/>
  <c r="CZ2382" i="1"/>
  <c r="CZ2381" i="1"/>
  <c r="CZ2380" i="1"/>
  <c r="CZ2379" i="1"/>
  <c r="CZ2378" i="1"/>
  <c r="CZ2377" i="1"/>
  <c r="CZ2376" i="1"/>
  <c r="CZ2375" i="1"/>
  <c r="CZ2374" i="1"/>
  <c r="CZ2373" i="1"/>
  <c r="CZ2372" i="1"/>
  <c r="CZ2371" i="1"/>
  <c r="CZ2370" i="1"/>
  <c r="CZ2369" i="1"/>
  <c r="CZ2368" i="1"/>
  <c r="CZ2367" i="1"/>
  <c r="CZ2366" i="1"/>
  <c r="CZ2365" i="1"/>
  <c r="CZ2364" i="1"/>
  <c r="CZ2363" i="1"/>
  <c r="CZ2362" i="1"/>
  <c r="CZ2361" i="1"/>
  <c r="CZ2360" i="1"/>
  <c r="CZ2359" i="1"/>
  <c r="CZ2358" i="1"/>
  <c r="CZ2357" i="1"/>
  <c r="CZ2356" i="1"/>
  <c r="CZ2355" i="1"/>
  <c r="CZ2354" i="1"/>
  <c r="CZ2353" i="1"/>
  <c r="CZ2352" i="1"/>
  <c r="CZ2351" i="1"/>
  <c r="CZ2350" i="1"/>
  <c r="CZ2349" i="1"/>
  <c r="CZ2348" i="1"/>
  <c r="CZ2347" i="1"/>
  <c r="CZ2346" i="1"/>
  <c r="CZ2345" i="1"/>
  <c r="CZ2344" i="1"/>
  <c r="CZ2343" i="1"/>
  <c r="CZ2342" i="1"/>
  <c r="CZ2341" i="1"/>
  <c r="CZ2340" i="1"/>
  <c r="CZ2339" i="1"/>
  <c r="CZ2338" i="1"/>
  <c r="CZ2337" i="1"/>
  <c r="CZ2336" i="1"/>
  <c r="CZ2335" i="1"/>
  <c r="CZ2334" i="1"/>
  <c r="CZ2333" i="1"/>
  <c r="CZ2332" i="1"/>
  <c r="CZ2331" i="1"/>
  <c r="CZ2330" i="1"/>
  <c r="CZ2329" i="1"/>
  <c r="CZ2328" i="1"/>
  <c r="CZ2327" i="1"/>
  <c r="CZ2326" i="1"/>
  <c r="CZ2325" i="1"/>
  <c r="CZ2324" i="1"/>
  <c r="CZ2323" i="1"/>
  <c r="CZ2322" i="1"/>
  <c r="CZ2321" i="1"/>
  <c r="CZ2320" i="1"/>
  <c r="CZ2319" i="1"/>
  <c r="CZ2318" i="1"/>
  <c r="CZ2317" i="1"/>
  <c r="CZ2316" i="1"/>
  <c r="CZ2315" i="1"/>
  <c r="CZ2314" i="1"/>
  <c r="CZ2313" i="1"/>
  <c r="CZ2312" i="1"/>
  <c r="CZ2311" i="1"/>
  <c r="CZ2310" i="1"/>
  <c r="CZ2309" i="1"/>
  <c r="CZ2308" i="1"/>
  <c r="CZ2307" i="1"/>
  <c r="CZ2306" i="1"/>
  <c r="CZ2305" i="1"/>
  <c r="CZ2304" i="1"/>
  <c r="CZ2303" i="1"/>
  <c r="CZ2302" i="1"/>
  <c r="CZ2301" i="1"/>
  <c r="CZ2300" i="1"/>
  <c r="CZ2299" i="1"/>
  <c r="CZ2298" i="1"/>
  <c r="CZ2297" i="1"/>
  <c r="CZ2296" i="1"/>
  <c r="CZ2295" i="1"/>
  <c r="CZ2294" i="1"/>
  <c r="CZ2293" i="1"/>
  <c r="CZ2292" i="1"/>
  <c r="CZ2291" i="1"/>
  <c r="CZ2290" i="1"/>
  <c r="CZ2289" i="1"/>
  <c r="CZ2288" i="1"/>
  <c r="CZ2287" i="1"/>
  <c r="CZ2286" i="1"/>
  <c r="CZ2285" i="1"/>
  <c r="CZ2284" i="1"/>
  <c r="CZ2283" i="1"/>
  <c r="CZ2282" i="1"/>
  <c r="CZ2281" i="1"/>
  <c r="CZ2280" i="1"/>
  <c r="CZ2279" i="1"/>
  <c r="CZ2278" i="1"/>
  <c r="CZ2277" i="1"/>
  <c r="CZ2276" i="1"/>
  <c r="CZ2275" i="1"/>
  <c r="CZ2274" i="1"/>
  <c r="CZ2273" i="1"/>
  <c r="CZ2272" i="1"/>
  <c r="CZ2271" i="1"/>
  <c r="CZ2270" i="1"/>
  <c r="CZ2269" i="1"/>
  <c r="CZ2268" i="1"/>
  <c r="CZ2267" i="1"/>
  <c r="CZ2266" i="1"/>
  <c r="CZ2265" i="1"/>
  <c r="CZ2264" i="1"/>
  <c r="CZ2263" i="1"/>
  <c r="CZ2262" i="1"/>
  <c r="CZ2261" i="1"/>
  <c r="CZ2260" i="1"/>
  <c r="CZ2259" i="1"/>
  <c r="CZ2258" i="1"/>
  <c r="CZ2257" i="1"/>
  <c r="CZ2256" i="1"/>
  <c r="CZ2255" i="1"/>
  <c r="CZ2254" i="1"/>
  <c r="CZ2253" i="1"/>
  <c r="CZ2252" i="1"/>
  <c r="CZ2251" i="1"/>
  <c r="CZ2250" i="1"/>
  <c r="CZ2249" i="1"/>
  <c r="CZ2248" i="1"/>
  <c r="CZ2247" i="1"/>
  <c r="CZ2246" i="1"/>
  <c r="CZ2245" i="1"/>
  <c r="CZ2244" i="1"/>
  <c r="CZ2243" i="1"/>
  <c r="CZ2242" i="1"/>
  <c r="CZ2241" i="1"/>
  <c r="CZ2240" i="1"/>
  <c r="CZ2239" i="1"/>
  <c r="CZ2238" i="1"/>
  <c r="CZ2237" i="1"/>
  <c r="CZ2236" i="1"/>
  <c r="CZ2235" i="1"/>
  <c r="CZ2234" i="1"/>
  <c r="CZ2233" i="1"/>
  <c r="CZ2232" i="1"/>
  <c r="CZ2231" i="1"/>
  <c r="CZ2230" i="1"/>
  <c r="CZ2229" i="1"/>
  <c r="CZ2228" i="1"/>
  <c r="CZ2227" i="1"/>
  <c r="CZ2226" i="1"/>
  <c r="CZ2225" i="1"/>
  <c r="CZ2224" i="1"/>
  <c r="CZ2223" i="1"/>
  <c r="CZ2222" i="1"/>
  <c r="CZ2221" i="1"/>
  <c r="CZ2220" i="1"/>
  <c r="CZ2219" i="1"/>
  <c r="CZ2218" i="1"/>
  <c r="CZ2217" i="1"/>
  <c r="CZ2216" i="1"/>
  <c r="CZ2215" i="1"/>
  <c r="CZ2214" i="1"/>
  <c r="CZ2213" i="1"/>
  <c r="CZ2212" i="1"/>
  <c r="CZ2211" i="1"/>
  <c r="CZ2210" i="1"/>
  <c r="CZ2209" i="1"/>
  <c r="CZ2208" i="1"/>
  <c r="CZ2207" i="1"/>
  <c r="CZ2206" i="1"/>
  <c r="CZ2205" i="1"/>
  <c r="CZ2204" i="1"/>
  <c r="CZ2203" i="1"/>
  <c r="CZ2202" i="1"/>
  <c r="CZ2201" i="1"/>
  <c r="CZ2200" i="1"/>
  <c r="CZ2199" i="1"/>
  <c r="CZ2198" i="1"/>
  <c r="CZ2197" i="1"/>
  <c r="CZ2196" i="1"/>
  <c r="CZ2195" i="1"/>
  <c r="CZ2194" i="1"/>
  <c r="CZ2193" i="1"/>
  <c r="CZ2192" i="1"/>
  <c r="CZ2191" i="1"/>
  <c r="CZ2190" i="1"/>
  <c r="CZ2189" i="1"/>
  <c r="CZ2188" i="1"/>
  <c r="CZ2187" i="1"/>
  <c r="CZ2186" i="1"/>
  <c r="CZ2185" i="1"/>
  <c r="CZ2184" i="1"/>
  <c r="CZ2183" i="1"/>
  <c r="CZ2182" i="1"/>
  <c r="CZ2181" i="1"/>
  <c r="CZ2180" i="1"/>
  <c r="CZ2179" i="1"/>
  <c r="CZ2178" i="1"/>
  <c r="CZ2177" i="1"/>
  <c r="CZ2176" i="1"/>
  <c r="CZ2175" i="1"/>
  <c r="CZ2174" i="1"/>
  <c r="CZ2173" i="1"/>
  <c r="CZ2172" i="1"/>
  <c r="CZ2171" i="1"/>
  <c r="CZ2170" i="1"/>
  <c r="CZ2169" i="1"/>
  <c r="CZ2168" i="1"/>
  <c r="CZ2167" i="1"/>
  <c r="CZ2166" i="1"/>
  <c r="CZ2165" i="1"/>
  <c r="CZ2164" i="1"/>
  <c r="CZ2163" i="1"/>
  <c r="CZ2162" i="1"/>
  <c r="CZ2161" i="1"/>
  <c r="CZ2160" i="1"/>
  <c r="CZ2159" i="1"/>
  <c r="CZ2158" i="1"/>
  <c r="CZ2157" i="1"/>
  <c r="CZ2156" i="1"/>
  <c r="CZ2155" i="1"/>
  <c r="CZ2154" i="1"/>
  <c r="CZ2153" i="1"/>
  <c r="CZ2152" i="1"/>
  <c r="CZ2151" i="1"/>
  <c r="CZ2150" i="1"/>
  <c r="CZ2149" i="1"/>
  <c r="CZ2148" i="1"/>
  <c r="CZ2147" i="1"/>
  <c r="CZ2146" i="1"/>
  <c r="CZ2145" i="1"/>
  <c r="CZ2144" i="1"/>
  <c r="CZ2143" i="1"/>
  <c r="CZ2142" i="1"/>
  <c r="CZ2141" i="1"/>
  <c r="CZ2140" i="1"/>
  <c r="CZ2139" i="1"/>
  <c r="CZ2138" i="1"/>
  <c r="CZ2137" i="1"/>
  <c r="CZ2136" i="1"/>
  <c r="CZ2135" i="1"/>
  <c r="CZ2134" i="1"/>
  <c r="CZ2133" i="1"/>
  <c r="CZ2132" i="1"/>
  <c r="CZ2131" i="1"/>
  <c r="CZ2130" i="1"/>
  <c r="CZ2129" i="1"/>
  <c r="CZ2128" i="1"/>
  <c r="CZ2127" i="1"/>
  <c r="CZ2126" i="1"/>
  <c r="CZ2125" i="1"/>
  <c r="CZ2124" i="1"/>
  <c r="CZ2123" i="1"/>
  <c r="CZ2122" i="1"/>
  <c r="CZ2121" i="1"/>
  <c r="CZ2120" i="1"/>
  <c r="CZ2119" i="1"/>
  <c r="CZ2118" i="1"/>
  <c r="CZ2117" i="1"/>
  <c r="CZ2116" i="1"/>
  <c r="CZ2115" i="1"/>
  <c r="CZ2114" i="1"/>
  <c r="CZ2113" i="1"/>
  <c r="CZ2112" i="1"/>
  <c r="CZ2111" i="1"/>
  <c r="CZ2110" i="1"/>
  <c r="CZ2109" i="1"/>
  <c r="CZ2108" i="1"/>
  <c r="CZ2107" i="1"/>
  <c r="CZ2106" i="1"/>
  <c r="CZ2105" i="1"/>
  <c r="CZ2104" i="1"/>
  <c r="CZ2103" i="1"/>
  <c r="CZ2102" i="1"/>
  <c r="CZ2101" i="1"/>
  <c r="CZ2100" i="1"/>
  <c r="CZ2099" i="1"/>
  <c r="CZ2098" i="1"/>
  <c r="CZ2097" i="1"/>
  <c r="CZ2096" i="1"/>
  <c r="CZ2095" i="1"/>
  <c r="CZ2094" i="1"/>
  <c r="CZ2093" i="1"/>
  <c r="CZ2092" i="1"/>
  <c r="CZ2091" i="1"/>
  <c r="CZ2090" i="1"/>
  <c r="CZ2089" i="1"/>
  <c r="CZ2088" i="1"/>
  <c r="CZ2087" i="1"/>
  <c r="CZ2086" i="1"/>
  <c r="CZ2085" i="1"/>
  <c r="CZ2084" i="1"/>
  <c r="CZ2083" i="1"/>
  <c r="CZ2082" i="1"/>
  <c r="CZ2081" i="1"/>
  <c r="CZ2080" i="1"/>
  <c r="CZ2079" i="1"/>
  <c r="CZ2078" i="1"/>
  <c r="CZ2077" i="1"/>
  <c r="CZ2076" i="1"/>
  <c r="CZ2075" i="1"/>
  <c r="CZ2074" i="1"/>
  <c r="CZ2073" i="1"/>
  <c r="CZ2072" i="1"/>
  <c r="CZ2071" i="1"/>
  <c r="CZ2070" i="1"/>
  <c r="CZ2069" i="1"/>
  <c r="CZ2068" i="1"/>
  <c r="CZ2067" i="1"/>
  <c r="CZ2066" i="1"/>
  <c r="CZ2065" i="1"/>
  <c r="CZ2064" i="1"/>
  <c r="CZ2063" i="1"/>
  <c r="CZ2062" i="1"/>
  <c r="CZ2061" i="1"/>
  <c r="CZ2060" i="1"/>
  <c r="CZ2059" i="1"/>
  <c r="CZ2058" i="1"/>
  <c r="CZ2057" i="1"/>
  <c r="CZ2056" i="1"/>
  <c r="CZ2055" i="1"/>
  <c r="CZ2054" i="1"/>
  <c r="CZ2053" i="1"/>
  <c r="CZ2052" i="1"/>
  <c r="CZ2051" i="1"/>
  <c r="CZ2050" i="1"/>
  <c r="CZ2049" i="1"/>
  <c r="CZ2048" i="1"/>
  <c r="CZ2047" i="1"/>
  <c r="CZ2046" i="1"/>
  <c r="CZ2045" i="1"/>
  <c r="CZ2044" i="1"/>
  <c r="CZ2043" i="1"/>
  <c r="CZ2042" i="1"/>
  <c r="CZ2041" i="1"/>
  <c r="CZ2040" i="1"/>
  <c r="CZ2039" i="1"/>
  <c r="CZ2038" i="1"/>
  <c r="CZ2037" i="1"/>
  <c r="CZ2036" i="1"/>
  <c r="CZ2035" i="1"/>
  <c r="CZ2034" i="1"/>
  <c r="CZ2033" i="1"/>
  <c r="CZ2032" i="1"/>
  <c r="CZ2031" i="1"/>
  <c r="CZ2030" i="1"/>
  <c r="CZ2029" i="1"/>
  <c r="CZ2028" i="1"/>
  <c r="CZ2027" i="1"/>
  <c r="CZ2026" i="1"/>
  <c r="CZ2025" i="1"/>
  <c r="CZ2024" i="1"/>
  <c r="CZ2023" i="1"/>
  <c r="CZ2022" i="1"/>
  <c r="CZ2021" i="1"/>
  <c r="CZ2020" i="1"/>
  <c r="CZ2019" i="1"/>
  <c r="CZ2018" i="1"/>
  <c r="CZ2017" i="1"/>
  <c r="CZ2016" i="1"/>
  <c r="CZ2015" i="1"/>
  <c r="CZ2014" i="1"/>
  <c r="CZ2013" i="1"/>
  <c r="CZ2012" i="1"/>
  <c r="CZ2011" i="1"/>
  <c r="CZ2010" i="1"/>
  <c r="CZ2009" i="1"/>
  <c r="CZ2008" i="1"/>
  <c r="CZ2007" i="1"/>
  <c r="CZ2006" i="1"/>
  <c r="CZ2005" i="1"/>
  <c r="CZ2004" i="1"/>
  <c r="CZ2003" i="1"/>
  <c r="CZ2002" i="1"/>
  <c r="CZ2001" i="1"/>
  <c r="CZ2000" i="1"/>
  <c r="CZ1999" i="1"/>
  <c r="CZ1998" i="1"/>
  <c r="CZ1997" i="1"/>
  <c r="CZ1996" i="1"/>
  <c r="CZ1995" i="1"/>
  <c r="CZ1994" i="1"/>
  <c r="CZ1993" i="1"/>
  <c r="CZ1992" i="1"/>
  <c r="CZ1991" i="1"/>
  <c r="CZ1990" i="1"/>
  <c r="CZ1989" i="1"/>
  <c r="CZ1988" i="1"/>
  <c r="CZ1987" i="1"/>
  <c r="CZ1986" i="1"/>
  <c r="CZ1985" i="1"/>
  <c r="CZ1984" i="1"/>
  <c r="CZ1983" i="1"/>
  <c r="CZ1982" i="1"/>
  <c r="CZ1981" i="1"/>
  <c r="CZ1980" i="1"/>
  <c r="CZ1979" i="1"/>
  <c r="CZ1978" i="1"/>
  <c r="CZ1977" i="1"/>
  <c r="CZ1976" i="1"/>
  <c r="CZ1975" i="1"/>
  <c r="CZ1974" i="1"/>
  <c r="CZ1973" i="1"/>
  <c r="CZ1972" i="1"/>
  <c r="CZ1971" i="1"/>
  <c r="CZ1970" i="1"/>
  <c r="CZ1969" i="1"/>
  <c r="CZ1968" i="1"/>
  <c r="CZ1967" i="1"/>
  <c r="CZ1966" i="1"/>
  <c r="CZ1965" i="1"/>
  <c r="CZ1964" i="1"/>
  <c r="CZ1963" i="1"/>
  <c r="CZ1962" i="1"/>
  <c r="CZ1961" i="1"/>
  <c r="CZ1960" i="1"/>
  <c r="CZ1959" i="1"/>
  <c r="CZ1958" i="1"/>
  <c r="CZ1957" i="1"/>
  <c r="CZ1956" i="1"/>
  <c r="CZ1955" i="1"/>
  <c r="CZ1954" i="1"/>
  <c r="CZ1953" i="1"/>
  <c r="CZ1952" i="1"/>
  <c r="CZ1951" i="1"/>
  <c r="CZ1950" i="1"/>
  <c r="CZ1949" i="1"/>
  <c r="CZ1948" i="1"/>
  <c r="CZ1947" i="1"/>
  <c r="CZ1946" i="1"/>
  <c r="CZ1945" i="1"/>
  <c r="CZ1944" i="1"/>
  <c r="CZ1943" i="1"/>
  <c r="CZ1942" i="1"/>
  <c r="CZ1941" i="1"/>
  <c r="CZ1940" i="1"/>
  <c r="CZ1939" i="1"/>
  <c r="CZ1938" i="1"/>
  <c r="CZ1937" i="1"/>
  <c r="CZ1936" i="1"/>
  <c r="CZ1935" i="1"/>
  <c r="CZ1934" i="1"/>
  <c r="CZ1933" i="1"/>
  <c r="CZ1932" i="1"/>
  <c r="CZ1931" i="1"/>
  <c r="CZ1930" i="1"/>
  <c r="CZ1929" i="1"/>
  <c r="CZ1928" i="1"/>
  <c r="CZ1927" i="1"/>
  <c r="CZ1926" i="1"/>
  <c r="CZ1925" i="1"/>
  <c r="CZ1924" i="1"/>
  <c r="CZ1923" i="1"/>
  <c r="CZ1922" i="1"/>
  <c r="CZ1921" i="1"/>
  <c r="CZ1920" i="1"/>
  <c r="CZ1919" i="1"/>
  <c r="CZ1918" i="1"/>
  <c r="CZ1917" i="1"/>
  <c r="CZ1916" i="1"/>
  <c r="CZ1915" i="1"/>
  <c r="CZ1914" i="1"/>
  <c r="CZ1913" i="1"/>
  <c r="CZ1912" i="1"/>
  <c r="CZ1911" i="1"/>
  <c r="CZ1910" i="1"/>
  <c r="CZ1909" i="1"/>
  <c r="CZ1908" i="1"/>
  <c r="CZ1907" i="1"/>
  <c r="CZ1906" i="1"/>
  <c r="CZ1905" i="1"/>
  <c r="CZ1904" i="1"/>
  <c r="CZ1903" i="1"/>
  <c r="CZ1902" i="1"/>
  <c r="CZ1901" i="1"/>
  <c r="CZ1900" i="1"/>
  <c r="CZ1899" i="1"/>
  <c r="CZ1898" i="1"/>
  <c r="CZ1897" i="1"/>
  <c r="CZ1896" i="1"/>
  <c r="CZ1895" i="1"/>
  <c r="CZ1894" i="1"/>
  <c r="CZ1893" i="1"/>
  <c r="CZ1892" i="1"/>
  <c r="CZ1891" i="1"/>
  <c r="CZ1890" i="1"/>
  <c r="CZ1889" i="1"/>
  <c r="CZ1888" i="1"/>
  <c r="CZ1887" i="1"/>
  <c r="CZ1886" i="1"/>
  <c r="CZ1885" i="1"/>
  <c r="CZ1884" i="1"/>
  <c r="CZ1883" i="1"/>
  <c r="CZ1882" i="1"/>
  <c r="CZ1881" i="1"/>
  <c r="CZ1880" i="1"/>
  <c r="CZ1879" i="1"/>
  <c r="CZ1878" i="1"/>
  <c r="CZ1877" i="1"/>
  <c r="CZ1876" i="1"/>
  <c r="CZ1875" i="1"/>
  <c r="CZ1874" i="1"/>
  <c r="CZ1873" i="1"/>
  <c r="CZ1872" i="1"/>
  <c r="CZ1871" i="1"/>
  <c r="CZ1870" i="1"/>
  <c r="CZ1869" i="1"/>
  <c r="CZ1868" i="1"/>
  <c r="CZ1867" i="1"/>
  <c r="CZ1866" i="1"/>
  <c r="CZ1865" i="1"/>
  <c r="CZ1864" i="1"/>
  <c r="CZ1863" i="1"/>
  <c r="CZ1862" i="1"/>
  <c r="CZ1861" i="1"/>
  <c r="CZ1860" i="1"/>
  <c r="CZ1859" i="1"/>
  <c r="CZ1858" i="1"/>
  <c r="CZ1857" i="1"/>
  <c r="CZ1856" i="1"/>
  <c r="CZ1855" i="1"/>
  <c r="CZ1854" i="1"/>
  <c r="CZ1853" i="1"/>
  <c r="CZ1852" i="1"/>
  <c r="CZ1851" i="1"/>
  <c r="CZ1850" i="1"/>
  <c r="CZ1849" i="1"/>
  <c r="CZ1848" i="1"/>
  <c r="CZ1847" i="1"/>
  <c r="CZ1846" i="1"/>
  <c r="CZ1845" i="1"/>
  <c r="CZ1844" i="1"/>
  <c r="CZ1843" i="1"/>
  <c r="CZ1842" i="1"/>
  <c r="CZ1841" i="1"/>
  <c r="CZ1840" i="1"/>
  <c r="CZ1839" i="1"/>
  <c r="CZ1838" i="1"/>
  <c r="CZ1837" i="1"/>
  <c r="CZ1836" i="1"/>
  <c r="CZ1835" i="1"/>
  <c r="CZ1834" i="1"/>
  <c r="CZ1833" i="1"/>
  <c r="CZ1832" i="1"/>
  <c r="CZ1831" i="1"/>
  <c r="CZ1830" i="1"/>
  <c r="CZ1829" i="1"/>
  <c r="CZ1828" i="1"/>
  <c r="CZ1827" i="1"/>
  <c r="CZ1826" i="1"/>
  <c r="CZ1825" i="1"/>
  <c r="CZ1824" i="1"/>
  <c r="CZ1823" i="1"/>
  <c r="CZ1822" i="1"/>
  <c r="CZ1821" i="1"/>
  <c r="CZ1820" i="1"/>
  <c r="CZ1819" i="1"/>
  <c r="CZ1818" i="1"/>
  <c r="CZ1817" i="1"/>
  <c r="CZ1816" i="1"/>
  <c r="CZ1815" i="1"/>
  <c r="CZ1814" i="1"/>
  <c r="CZ1813" i="1"/>
  <c r="CZ1812" i="1"/>
  <c r="CZ1811" i="1"/>
  <c r="CZ1810" i="1"/>
  <c r="CZ1809" i="1"/>
  <c r="CZ1808" i="1"/>
  <c r="CZ1807" i="1"/>
  <c r="CZ1806" i="1"/>
  <c r="CZ1805" i="1"/>
  <c r="CZ1804" i="1"/>
  <c r="CZ1803" i="1"/>
  <c r="CZ1802" i="1"/>
  <c r="CZ1801" i="1"/>
  <c r="CZ1800" i="1"/>
  <c r="CZ1799" i="1"/>
  <c r="CZ1798" i="1"/>
  <c r="CZ1797" i="1"/>
  <c r="CZ1796" i="1"/>
  <c r="CZ1795" i="1"/>
  <c r="CZ1794" i="1"/>
  <c r="CZ1793" i="1"/>
  <c r="CZ1792" i="1"/>
  <c r="CZ1791" i="1"/>
  <c r="CZ1790" i="1"/>
  <c r="CZ1789" i="1"/>
  <c r="CZ1788" i="1"/>
  <c r="CZ1787" i="1"/>
  <c r="CZ1786" i="1"/>
  <c r="CZ1785" i="1"/>
  <c r="CZ1784" i="1"/>
  <c r="CZ1783" i="1"/>
  <c r="CZ1782" i="1"/>
  <c r="CZ1781" i="1"/>
  <c r="CZ1780" i="1"/>
  <c r="CZ1779" i="1"/>
  <c r="CZ1778" i="1"/>
  <c r="CZ1777" i="1"/>
  <c r="CZ1776" i="1"/>
  <c r="CZ1775" i="1"/>
  <c r="CZ1774" i="1"/>
  <c r="CZ1773" i="1"/>
  <c r="CZ1772" i="1"/>
  <c r="CZ1771" i="1"/>
  <c r="CZ1770" i="1"/>
  <c r="CZ1769" i="1"/>
  <c r="CZ1768" i="1"/>
  <c r="CZ1767" i="1"/>
  <c r="CZ1766" i="1"/>
  <c r="CZ1765" i="1"/>
  <c r="CZ1764" i="1"/>
  <c r="CZ1763" i="1"/>
  <c r="CZ1762" i="1"/>
  <c r="CZ1761" i="1"/>
  <c r="CZ1760" i="1"/>
  <c r="CZ1759" i="1"/>
  <c r="CZ1758" i="1"/>
  <c r="CZ1757" i="1"/>
  <c r="CZ1756" i="1"/>
  <c r="CZ1755" i="1"/>
  <c r="CZ1754" i="1"/>
  <c r="CZ1753" i="1"/>
  <c r="CZ1752" i="1"/>
  <c r="CZ1751" i="1"/>
  <c r="CZ1750" i="1"/>
  <c r="CZ1749" i="1"/>
  <c r="CZ1748" i="1"/>
  <c r="CZ1747" i="1"/>
  <c r="CZ1746" i="1"/>
  <c r="CZ1745" i="1"/>
  <c r="CZ1744" i="1"/>
  <c r="CZ1743" i="1"/>
  <c r="CZ1742" i="1"/>
  <c r="CZ1741" i="1"/>
  <c r="CZ1740" i="1"/>
  <c r="CZ1739" i="1"/>
  <c r="CZ1738" i="1"/>
  <c r="CZ1737" i="1"/>
  <c r="CZ1736" i="1"/>
  <c r="CZ1735" i="1"/>
  <c r="CZ1734" i="1"/>
  <c r="CZ1733" i="1"/>
  <c r="CZ1732" i="1"/>
  <c r="CZ1731" i="1"/>
  <c r="CZ1730" i="1"/>
  <c r="CZ1729" i="1"/>
  <c r="CZ1728" i="1"/>
  <c r="CZ1727" i="1"/>
  <c r="CZ1726" i="1"/>
  <c r="CZ1725" i="1"/>
  <c r="CZ1724" i="1"/>
  <c r="CZ1723" i="1"/>
  <c r="CZ1722" i="1"/>
  <c r="CZ1721" i="1"/>
  <c r="CZ1720" i="1"/>
  <c r="CZ1719" i="1"/>
  <c r="CZ1718" i="1"/>
  <c r="CZ1717" i="1"/>
  <c r="CZ1716" i="1"/>
  <c r="CZ1715" i="1"/>
  <c r="CZ1714" i="1"/>
  <c r="CZ1713" i="1"/>
  <c r="CZ1712" i="1"/>
  <c r="CZ1711" i="1"/>
  <c r="CZ1710" i="1"/>
  <c r="CZ1709" i="1"/>
  <c r="CZ1708" i="1"/>
  <c r="CZ1707" i="1"/>
  <c r="CZ1706" i="1"/>
  <c r="CZ1705" i="1"/>
  <c r="CZ1704" i="1"/>
  <c r="CZ1703" i="1"/>
  <c r="CZ1702" i="1"/>
  <c r="CZ1701" i="1"/>
  <c r="CZ1700" i="1"/>
  <c r="CZ1699" i="1"/>
  <c r="CZ1698" i="1"/>
  <c r="CZ1697" i="1"/>
  <c r="CZ1696" i="1"/>
  <c r="CZ1695" i="1"/>
  <c r="CZ1694" i="1"/>
  <c r="CZ1693" i="1"/>
  <c r="CZ1692" i="1"/>
  <c r="CZ1691" i="1"/>
  <c r="CZ1690" i="1"/>
  <c r="CZ1689" i="1"/>
  <c r="CZ1688" i="1"/>
  <c r="CZ1687" i="1"/>
  <c r="CZ1686" i="1"/>
  <c r="CZ1685" i="1"/>
  <c r="CZ1684" i="1"/>
  <c r="CZ1683" i="1"/>
  <c r="CZ1682" i="1"/>
  <c r="CZ1681" i="1"/>
  <c r="CZ1680" i="1"/>
  <c r="CZ1679" i="1"/>
  <c r="CZ1678" i="1"/>
  <c r="CZ1677" i="1"/>
  <c r="CZ1676" i="1"/>
  <c r="CZ1675" i="1"/>
  <c r="CZ1674" i="1"/>
  <c r="CZ1673" i="1"/>
  <c r="CZ1672" i="1"/>
  <c r="CZ1671" i="1"/>
  <c r="CZ1670" i="1"/>
  <c r="CZ1669" i="1"/>
  <c r="CZ1668" i="1"/>
  <c r="CZ1667" i="1"/>
  <c r="CZ1666" i="1"/>
  <c r="CZ1665" i="1"/>
  <c r="CZ1664" i="1"/>
  <c r="CZ1663" i="1"/>
  <c r="CZ1662" i="1"/>
  <c r="CZ1661" i="1"/>
  <c r="CZ1660" i="1"/>
  <c r="CZ1659" i="1"/>
  <c r="CZ1658" i="1"/>
  <c r="CZ1657" i="1"/>
  <c r="CZ1656" i="1"/>
  <c r="CZ1655" i="1"/>
  <c r="CZ1654" i="1"/>
  <c r="CZ1653" i="1"/>
  <c r="CZ1652" i="1"/>
  <c r="CZ1651" i="1"/>
  <c r="CZ1650" i="1"/>
  <c r="CZ1649" i="1"/>
  <c r="CZ1648" i="1"/>
  <c r="CZ1647" i="1"/>
  <c r="CZ1646" i="1"/>
  <c r="CZ1645" i="1"/>
  <c r="CZ1644" i="1"/>
  <c r="CZ1643" i="1"/>
  <c r="CZ1642" i="1"/>
  <c r="CZ1641" i="1"/>
  <c r="CZ1640" i="1"/>
  <c r="CZ1639" i="1"/>
  <c r="CZ1638" i="1"/>
  <c r="CZ1637" i="1"/>
  <c r="CZ1636" i="1"/>
  <c r="CZ1635" i="1"/>
  <c r="CZ1634" i="1"/>
  <c r="CZ1633" i="1"/>
  <c r="CZ1632" i="1"/>
  <c r="CZ1631" i="1"/>
  <c r="CZ1630" i="1"/>
  <c r="CZ1629" i="1"/>
  <c r="CZ1628" i="1"/>
  <c r="CZ1627" i="1"/>
  <c r="CZ1626" i="1"/>
  <c r="CZ1625" i="1"/>
  <c r="CZ1624" i="1"/>
  <c r="CZ1623" i="1"/>
  <c r="CZ1622" i="1"/>
  <c r="CZ1621" i="1"/>
  <c r="CZ1620" i="1"/>
  <c r="CZ1619" i="1"/>
  <c r="CZ1618" i="1"/>
  <c r="CZ1617" i="1"/>
  <c r="CZ1616" i="1"/>
  <c r="CZ1615" i="1"/>
  <c r="CZ1614" i="1"/>
  <c r="CZ1613" i="1"/>
  <c r="CZ1612" i="1"/>
  <c r="CZ1611" i="1"/>
  <c r="CZ1610" i="1"/>
  <c r="CZ1609" i="1"/>
  <c r="CZ1608" i="1"/>
  <c r="CZ1607" i="1"/>
  <c r="CZ1606" i="1"/>
  <c r="CZ1605" i="1"/>
  <c r="CZ1604" i="1"/>
  <c r="CZ1603" i="1"/>
  <c r="CZ1602" i="1"/>
  <c r="CZ1601" i="1"/>
  <c r="CZ1600" i="1"/>
  <c r="CZ1599" i="1"/>
  <c r="CZ1598" i="1"/>
  <c r="CZ1597" i="1"/>
  <c r="CZ1596" i="1"/>
  <c r="CZ1595" i="1"/>
  <c r="CZ1594" i="1"/>
  <c r="CZ1593" i="1"/>
  <c r="CZ1592" i="1"/>
  <c r="CZ1591" i="1"/>
  <c r="CZ1590" i="1"/>
  <c r="CZ1589" i="1"/>
  <c r="CZ1588" i="1"/>
  <c r="CZ1587" i="1"/>
  <c r="CZ1586" i="1"/>
  <c r="CZ1585" i="1"/>
  <c r="CZ1584" i="1"/>
  <c r="CZ1583" i="1"/>
  <c r="CZ1582" i="1"/>
  <c r="CZ1581" i="1"/>
  <c r="CZ1580" i="1"/>
  <c r="CZ1579" i="1"/>
  <c r="CZ1578" i="1"/>
  <c r="CZ1577" i="1"/>
  <c r="CZ1576" i="1"/>
  <c r="CZ1575" i="1"/>
  <c r="CZ1574" i="1"/>
  <c r="CZ1573" i="1"/>
  <c r="CZ1572" i="1"/>
  <c r="CZ1571" i="1"/>
  <c r="CZ1570" i="1"/>
  <c r="CZ1569" i="1"/>
  <c r="CZ1568" i="1"/>
  <c r="CZ1567" i="1"/>
  <c r="CZ1566" i="1"/>
  <c r="CZ1565" i="1"/>
  <c r="CZ1564" i="1"/>
  <c r="CZ1563" i="1"/>
  <c r="CZ1562" i="1"/>
  <c r="CZ1561" i="1"/>
  <c r="CZ1560" i="1"/>
  <c r="CZ1559" i="1"/>
  <c r="CZ1558" i="1"/>
  <c r="CZ1557" i="1"/>
  <c r="CZ1556" i="1"/>
  <c r="CZ1555" i="1"/>
  <c r="CZ1554" i="1"/>
  <c r="CZ1553" i="1"/>
  <c r="CZ1552" i="1"/>
  <c r="CZ1551" i="1"/>
  <c r="CZ1550" i="1"/>
  <c r="CZ1549" i="1"/>
  <c r="CZ1548" i="1"/>
  <c r="CZ1547" i="1"/>
  <c r="CZ1546" i="1"/>
  <c r="CZ1545" i="1"/>
  <c r="CZ1544" i="1"/>
  <c r="CZ1543" i="1"/>
  <c r="CZ1542" i="1"/>
  <c r="CZ1541" i="1"/>
  <c r="CZ1540" i="1"/>
  <c r="CZ1539" i="1"/>
  <c r="CZ1538" i="1"/>
  <c r="CZ1537" i="1"/>
  <c r="CZ1536" i="1"/>
  <c r="CZ1535" i="1"/>
  <c r="CZ1534" i="1"/>
  <c r="CZ1533" i="1"/>
  <c r="CZ1532" i="1"/>
  <c r="CZ1531" i="1"/>
  <c r="CZ1530" i="1"/>
  <c r="CZ1529" i="1"/>
  <c r="CZ1528" i="1"/>
  <c r="CZ1527" i="1"/>
  <c r="CZ1526" i="1"/>
  <c r="CZ1525" i="1"/>
  <c r="CZ1524" i="1"/>
  <c r="CZ1523" i="1"/>
  <c r="CZ1522" i="1"/>
  <c r="CZ1521" i="1"/>
  <c r="CZ1520" i="1"/>
  <c r="CZ1519" i="1"/>
  <c r="CZ1518" i="1"/>
  <c r="CZ1517" i="1"/>
  <c r="CZ1516" i="1"/>
  <c r="CZ1515" i="1"/>
  <c r="CZ1514" i="1"/>
  <c r="CZ1513" i="1"/>
  <c r="CZ1512" i="1"/>
  <c r="CZ1511" i="1"/>
  <c r="CZ1510" i="1"/>
  <c r="CZ1509" i="1"/>
  <c r="CZ1508" i="1"/>
  <c r="CZ1507" i="1"/>
  <c r="CZ1506" i="1"/>
  <c r="CZ1505" i="1"/>
  <c r="CZ1504" i="1"/>
  <c r="CZ1503" i="1"/>
  <c r="CZ1502" i="1"/>
  <c r="CZ1501" i="1"/>
  <c r="CZ1500" i="1"/>
  <c r="CZ1499" i="1"/>
  <c r="CZ1498" i="1"/>
  <c r="CZ1497" i="1"/>
  <c r="CZ1496" i="1"/>
  <c r="CZ1495" i="1"/>
  <c r="CZ1494" i="1"/>
  <c r="CZ1493" i="1"/>
  <c r="CZ1492" i="1"/>
  <c r="CZ1491" i="1"/>
  <c r="CZ1490" i="1"/>
  <c r="CZ1489" i="1"/>
  <c r="CZ1488" i="1"/>
  <c r="CZ1487" i="1"/>
  <c r="CZ1486" i="1"/>
  <c r="CZ1485" i="1"/>
  <c r="CZ1484" i="1"/>
  <c r="CZ1483" i="1"/>
  <c r="CZ1482" i="1"/>
  <c r="CZ1481" i="1"/>
  <c r="CZ1480" i="1"/>
  <c r="CZ1479" i="1"/>
  <c r="CZ1478" i="1"/>
  <c r="CZ1477" i="1"/>
  <c r="CZ1476" i="1"/>
  <c r="CZ1475" i="1"/>
  <c r="CZ1474" i="1"/>
  <c r="CZ1473" i="1"/>
  <c r="CZ1472" i="1"/>
  <c r="CZ1471" i="1"/>
  <c r="CZ1470" i="1"/>
  <c r="CZ1469" i="1"/>
  <c r="CZ1468" i="1"/>
  <c r="CZ1467" i="1"/>
  <c r="CZ1466" i="1"/>
  <c r="CZ1465" i="1"/>
  <c r="CZ1464" i="1"/>
  <c r="CZ1463" i="1"/>
  <c r="CZ1462" i="1"/>
  <c r="CZ1461" i="1"/>
  <c r="CZ1460" i="1"/>
  <c r="CZ1459" i="1"/>
  <c r="CZ1458" i="1"/>
  <c r="CZ1457" i="1"/>
  <c r="CZ1456" i="1"/>
  <c r="CZ1455" i="1"/>
  <c r="CZ1454" i="1"/>
  <c r="CZ1453" i="1"/>
  <c r="CZ1452" i="1"/>
  <c r="CZ1451" i="1"/>
  <c r="CZ1450" i="1"/>
  <c r="CZ1449" i="1"/>
  <c r="CZ1448" i="1"/>
  <c r="CZ1447" i="1"/>
  <c r="CZ1446" i="1"/>
  <c r="CZ1445" i="1"/>
  <c r="CZ1444" i="1"/>
  <c r="CZ1443" i="1"/>
  <c r="CZ1442" i="1"/>
  <c r="CZ1441" i="1"/>
  <c r="CZ1440" i="1"/>
  <c r="CZ1439" i="1"/>
  <c r="CZ1438" i="1"/>
  <c r="CZ1437" i="1"/>
  <c r="CZ1436" i="1"/>
  <c r="CZ1435" i="1"/>
  <c r="CZ1434" i="1"/>
  <c r="CZ1433" i="1"/>
  <c r="CZ1432" i="1"/>
  <c r="CZ1431" i="1"/>
  <c r="CZ1430" i="1"/>
  <c r="CZ1429" i="1"/>
  <c r="CZ1428" i="1"/>
  <c r="CZ1427" i="1"/>
  <c r="CZ1426" i="1"/>
  <c r="CZ1425" i="1"/>
  <c r="CZ1424" i="1"/>
  <c r="CZ1423" i="1"/>
  <c r="CZ1422" i="1"/>
  <c r="CZ1421" i="1"/>
  <c r="CZ1420" i="1"/>
  <c r="CZ1419" i="1"/>
  <c r="CZ1418" i="1"/>
  <c r="CZ1417" i="1"/>
  <c r="CZ1416" i="1"/>
  <c r="CZ1415" i="1"/>
  <c r="CZ1414" i="1"/>
  <c r="CZ1413" i="1"/>
  <c r="CZ1412" i="1"/>
  <c r="CZ1411" i="1"/>
  <c r="CZ1410" i="1"/>
  <c r="CZ1409" i="1"/>
  <c r="CZ1408" i="1"/>
  <c r="CZ1407" i="1"/>
  <c r="CZ1406" i="1"/>
  <c r="CZ1405" i="1"/>
  <c r="CZ1404" i="1"/>
  <c r="CZ1403" i="1"/>
  <c r="CZ1402" i="1"/>
  <c r="CZ1401" i="1"/>
  <c r="CZ1400" i="1"/>
  <c r="CZ1399" i="1"/>
  <c r="CZ1398" i="1"/>
  <c r="CZ1397" i="1"/>
  <c r="CZ1396" i="1"/>
  <c r="CZ1395" i="1"/>
  <c r="CZ1394" i="1"/>
  <c r="CZ1393" i="1"/>
  <c r="CZ1392" i="1"/>
  <c r="CZ1391" i="1"/>
  <c r="CZ1390" i="1"/>
  <c r="CZ1389" i="1"/>
  <c r="CZ1388" i="1"/>
  <c r="CZ1387" i="1"/>
  <c r="CZ1386" i="1"/>
  <c r="CZ1385" i="1"/>
  <c r="CZ1384" i="1"/>
  <c r="CZ1383" i="1"/>
  <c r="CZ1382" i="1"/>
  <c r="CZ1381" i="1"/>
  <c r="CZ1380" i="1"/>
  <c r="CZ1379" i="1"/>
  <c r="CZ1378" i="1"/>
  <c r="CZ1377" i="1"/>
  <c r="CZ1376" i="1"/>
  <c r="CZ1375" i="1"/>
  <c r="CZ1374" i="1"/>
  <c r="CZ1373" i="1"/>
  <c r="CZ1372" i="1"/>
  <c r="CZ1371" i="1"/>
  <c r="CZ1370" i="1"/>
  <c r="CZ1369" i="1"/>
  <c r="CZ1368" i="1"/>
  <c r="CZ1367" i="1"/>
  <c r="CZ1366" i="1"/>
  <c r="CZ1365" i="1"/>
  <c r="CZ1364" i="1"/>
  <c r="CZ1363" i="1"/>
  <c r="CZ1362" i="1"/>
  <c r="CZ1361" i="1"/>
  <c r="CZ1360" i="1"/>
  <c r="CZ1359" i="1"/>
  <c r="CZ1358" i="1"/>
  <c r="CZ1357" i="1"/>
  <c r="CZ1356" i="1"/>
  <c r="CZ1355" i="1"/>
  <c r="CZ1354" i="1"/>
  <c r="CZ1353" i="1"/>
  <c r="CZ1352" i="1"/>
  <c r="CZ1351" i="1"/>
  <c r="CZ1350" i="1"/>
  <c r="CZ1349" i="1"/>
  <c r="CZ1348" i="1"/>
  <c r="CZ1347" i="1"/>
  <c r="CZ1346" i="1"/>
  <c r="CZ1345" i="1"/>
  <c r="CZ1344" i="1"/>
  <c r="CZ1343" i="1"/>
  <c r="CZ1342" i="1"/>
  <c r="CZ1341" i="1"/>
  <c r="CZ1340" i="1"/>
  <c r="CZ1339" i="1"/>
  <c r="CZ1338" i="1"/>
  <c r="CZ1337" i="1"/>
  <c r="CZ1336" i="1"/>
  <c r="CZ1335" i="1"/>
  <c r="CZ1334" i="1"/>
  <c r="CZ1333" i="1"/>
  <c r="CZ1332" i="1"/>
  <c r="CZ1331" i="1"/>
  <c r="CZ1330" i="1"/>
  <c r="CZ1329" i="1"/>
  <c r="CZ1328" i="1"/>
  <c r="CZ1327" i="1"/>
  <c r="CZ1326" i="1"/>
  <c r="CZ1325" i="1"/>
  <c r="CZ1324" i="1"/>
  <c r="CZ1323" i="1"/>
  <c r="CZ1322" i="1"/>
  <c r="CZ1321" i="1"/>
  <c r="CZ1320" i="1"/>
  <c r="CZ1319" i="1"/>
  <c r="CZ1318" i="1"/>
  <c r="CZ1317" i="1"/>
  <c r="CZ1316" i="1"/>
  <c r="CZ1315" i="1"/>
  <c r="CZ1314" i="1"/>
  <c r="CZ1313" i="1"/>
  <c r="CZ1312" i="1"/>
  <c r="CZ1311" i="1"/>
  <c r="CZ1310" i="1"/>
  <c r="CZ1309" i="1"/>
  <c r="CZ1308" i="1"/>
  <c r="CZ1307" i="1"/>
  <c r="CZ1306" i="1"/>
  <c r="CZ1305" i="1"/>
  <c r="CZ1304" i="1"/>
  <c r="CZ1303" i="1"/>
  <c r="CZ1302" i="1"/>
  <c r="CZ1301" i="1"/>
  <c r="CZ1300" i="1"/>
  <c r="CZ1299" i="1"/>
  <c r="CZ1298" i="1"/>
  <c r="CZ1297" i="1"/>
  <c r="CZ1296" i="1"/>
  <c r="CZ1295" i="1"/>
  <c r="CZ1294" i="1"/>
  <c r="CZ1293" i="1"/>
  <c r="CZ1292" i="1"/>
  <c r="CZ1291" i="1"/>
  <c r="CZ1290" i="1"/>
  <c r="CZ1289" i="1"/>
  <c r="CZ1288" i="1"/>
  <c r="CZ1287" i="1"/>
  <c r="CZ1286" i="1"/>
  <c r="CZ1285" i="1"/>
  <c r="CZ1284" i="1"/>
  <c r="CZ1283" i="1"/>
  <c r="CZ1282" i="1"/>
  <c r="CZ1281" i="1"/>
  <c r="CZ1280" i="1"/>
  <c r="CZ1279" i="1"/>
  <c r="CZ1278" i="1"/>
  <c r="CZ1277" i="1"/>
  <c r="CZ1276" i="1"/>
  <c r="CZ1275" i="1"/>
  <c r="CZ1274" i="1"/>
  <c r="CZ1273" i="1"/>
  <c r="CZ1272" i="1"/>
  <c r="CZ1271" i="1"/>
  <c r="CZ1270" i="1"/>
  <c r="CZ1269" i="1"/>
  <c r="CZ1268" i="1"/>
  <c r="CZ1267" i="1"/>
  <c r="CZ1266" i="1"/>
  <c r="CZ1265" i="1"/>
  <c r="CZ1264" i="1"/>
  <c r="CZ1263" i="1"/>
  <c r="CZ1262" i="1"/>
  <c r="CZ1261" i="1"/>
  <c r="CZ1260" i="1"/>
  <c r="CZ1259" i="1"/>
  <c r="CZ1258" i="1"/>
  <c r="CZ1257" i="1"/>
  <c r="CZ1256" i="1"/>
  <c r="CZ1255" i="1"/>
  <c r="CZ1254" i="1"/>
  <c r="CZ1253" i="1"/>
  <c r="CZ1252" i="1"/>
  <c r="CZ1251" i="1"/>
  <c r="CZ1250" i="1"/>
  <c r="CZ1249" i="1"/>
  <c r="CZ1248" i="1"/>
  <c r="CZ1247" i="1"/>
  <c r="CZ1246" i="1"/>
  <c r="CZ1245" i="1"/>
  <c r="CZ1244" i="1"/>
  <c r="CZ1243" i="1"/>
  <c r="CZ1242" i="1"/>
  <c r="CZ1241" i="1"/>
  <c r="CZ1240" i="1"/>
  <c r="CZ1239" i="1"/>
  <c r="CZ1238" i="1"/>
  <c r="CZ1237" i="1"/>
  <c r="CZ1236" i="1"/>
  <c r="CZ1235" i="1"/>
  <c r="CZ1234" i="1"/>
  <c r="CZ1233" i="1"/>
  <c r="CZ1232" i="1"/>
  <c r="CZ1231" i="1"/>
  <c r="CZ1230" i="1"/>
  <c r="CZ1229" i="1"/>
  <c r="CZ1228" i="1"/>
  <c r="CZ1227" i="1"/>
  <c r="CZ1226" i="1"/>
  <c r="CZ1225" i="1"/>
  <c r="CZ1224" i="1"/>
  <c r="CZ1223" i="1"/>
  <c r="CZ1222" i="1"/>
  <c r="CZ1221" i="1"/>
  <c r="CZ1220" i="1"/>
  <c r="CZ1219" i="1"/>
  <c r="CZ1218" i="1"/>
  <c r="CZ1217" i="1"/>
  <c r="CZ1216" i="1"/>
  <c r="CZ1215" i="1"/>
  <c r="CZ1214" i="1"/>
  <c r="CZ1213" i="1"/>
  <c r="CZ1212" i="1"/>
  <c r="CZ1211" i="1"/>
  <c r="CZ1210" i="1"/>
  <c r="CZ1209" i="1"/>
  <c r="CZ1208" i="1"/>
  <c r="CZ1207" i="1"/>
  <c r="CZ1206" i="1"/>
  <c r="CZ1205" i="1"/>
  <c r="CZ1204" i="1"/>
  <c r="CZ1203" i="1"/>
  <c r="CZ1202" i="1"/>
  <c r="CZ1201" i="1"/>
  <c r="CZ1200" i="1"/>
  <c r="CZ1199" i="1"/>
  <c r="CZ1198" i="1"/>
  <c r="CZ1197" i="1"/>
  <c r="CZ1196" i="1"/>
  <c r="CZ1195" i="1"/>
  <c r="CZ1194" i="1"/>
  <c r="CZ1193" i="1"/>
  <c r="CZ1192" i="1"/>
  <c r="CZ1191" i="1"/>
  <c r="CZ1190" i="1"/>
  <c r="CZ1189" i="1"/>
  <c r="CZ1188" i="1"/>
  <c r="CZ1187" i="1"/>
  <c r="CZ1186" i="1"/>
  <c r="CZ1185" i="1"/>
  <c r="CZ1184" i="1"/>
  <c r="CZ1183" i="1"/>
  <c r="CZ1182" i="1"/>
  <c r="CZ1181" i="1"/>
  <c r="CZ1180" i="1"/>
  <c r="CZ1179" i="1"/>
  <c r="CZ1178" i="1"/>
  <c r="CZ1177" i="1"/>
  <c r="CZ1176" i="1"/>
  <c r="CZ1175" i="1"/>
  <c r="CZ1174" i="1"/>
  <c r="CZ1173" i="1"/>
  <c r="CZ1172" i="1"/>
  <c r="CZ1171" i="1"/>
  <c r="CZ1170" i="1"/>
  <c r="CZ1169" i="1"/>
  <c r="CZ1168" i="1"/>
  <c r="CZ1167" i="1"/>
  <c r="CZ1166" i="1"/>
  <c r="CZ1165" i="1"/>
  <c r="CZ1164" i="1"/>
  <c r="CZ1163" i="1"/>
  <c r="CZ1162" i="1"/>
  <c r="CZ1161" i="1"/>
  <c r="CZ1160" i="1"/>
  <c r="CZ1159" i="1"/>
  <c r="CZ1158" i="1"/>
  <c r="CZ1157" i="1"/>
  <c r="CZ1156" i="1"/>
  <c r="CZ1155" i="1"/>
  <c r="CZ1154" i="1"/>
  <c r="CZ1153" i="1"/>
  <c r="CZ1152" i="1"/>
  <c r="CZ1151" i="1"/>
  <c r="CZ1150" i="1"/>
  <c r="CZ1149" i="1"/>
  <c r="CZ1148" i="1"/>
  <c r="CZ1147" i="1"/>
  <c r="CZ1146" i="1"/>
  <c r="CZ1145" i="1"/>
  <c r="CZ1144" i="1"/>
  <c r="CZ1143" i="1"/>
  <c r="CZ1142" i="1"/>
  <c r="CZ1141" i="1"/>
  <c r="CZ1140" i="1"/>
  <c r="CZ1139" i="1"/>
  <c r="CZ1138" i="1"/>
  <c r="CZ1137" i="1"/>
  <c r="CZ1136" i="1"/>
  <c r="CZ1135" i="1"/>
  <c r="CZ1134" i="1"/>
  <c r="CZ1133" i="1"/>
  <c r="CZ1132" i="1"/>
  <c r="CZ1131" i="1"/>
  <c r="CZ1130" i="1"/>
  <c r="CZ1129" i="1"/>
  <c r="CZ1128" i="1"/>
  <c r="CZ1127" i="1"/>
  <c r="CZ1126" i="1"/>
  <c r="CZ1125" i="1"/>
  <c r="CZ1124" i="1"/>
  <c r="CZ1123" i="1"/>
  <c r="CZ1122" i="1"/>
  <c r="CZ1121" i="1"/>
  <c r="CZ1120" i="1"/>
  <c r="CZ1119" i="1"/>
  <c r="CZ1118" i="1"/>
  <c r="CZ1117" i="1"/>
  <c r="CZ1116" i="1"/>
  <c r="CZ1115" i="1"/>
  <c r="CZ1114" i="1"/>
  <c r="CZ1113" i="1"/>
  <c r="CZ1112" i="1"/>
  <c r="CZ1111" i="1"/>
  <c r="CZ1110" i="1"/>
  <c r="CZ1109" i="1"/>
  <c r="CZ1108" i="1"/>
  <c r="CZ1107" i="1"/>
  <c r="CZ1106" i="1"/>
  <c r="CZ1105" i="1"/>
  <c r="CZ1104" i="1"/>
  <c r="CZ1103" i="1"/>
  <c r="CZ1102" i="1"/>
  <c r="CZ1101" i="1"/>
  <c r="CZ1100" i="1"/>
  <c r="CZ1099" i="1"/>
  <c r="CZ1098" i="1"/>
  <c r="CZ1097" i="1"/>
  <c r="CZ1096" i="1"/>
  <c r="CZ1095" i="1"/>
  <c r="CZ1094" i="1"/>
  <c r="CZ1093" i="1"/>
  <c r="CZ1092" i="1"/>
  <c r="CZ1091" i="1"/>
  <c r="CZ1090" i="1"/>
  <c r="CZ1089" i="1"/>
  <c r="CZ1088" i="1"/>
  <c r="CZ1087" i="1"/>
  <c r="CZ1086" i="1"/>
  <c r="CZ1085" i="1"/>
  <c r="CZ1084" i="1"/>
  <c r="CZ1083" i="1"/>
  <c r="CZ1082" i="1"/>
  <c r="CZ1081" i="1"/>
  <c r="CZ1080" i="1"/>
  <c r="CZ1079" i="1"/>
  <c r="CZ1078" i="1"/>
  <c r="CZ1077" i="1"/>
  <c r="CZ1076" i="1"/>
  <c r="CZ1075" i="1"/>
  <c r="CZ1074" i="1"/>
  <c r="CZ1073" i="1"/>
  <c r="CZ1072" i="1"/>
  <c r="CZ1071" i="1"/>
  <c r="CZ1070" i="1"/>
  <c r="CZ1069" i="1"/>
  <c r="CZ1068" i="1"/>
  <c r="CZ1067" i="1"/>
  <c r="CZ1066" i="1"/>
  <c r="CZ1065" i="1"/>
  <c r="CZ1064" i="1"/>
  <c r="CZ1063" i="1"/>
  <c r="CZ1062" i="1"/>
  <c r="CZ1061" i="1"/>
  <c r="CZ1060" i="1"/>
  <c r="CZ1059" i="1"/>
  <c r="CZ1058" i="1"/>
  <c r="CZ1057" i="1"/>
  <c r="CZ1056" i="1"/>
  <c r="CZ1055" i="1"/>
  <c r="CZ1054" i="1"/>
  <c r="CZ1053" i="1"/>
  <c r="CZ1052" i="1"/>
  <c r="CZ1051" i="1"/>
  <c r="CZ1050" i="1"/>
  <c r="CZ1049" i="1"/>
  <c r="CZ1048" i="1"/>
  <c r="CZ1047" i="1"/>
  <c r="CZ1046" i="1"/>
  <c r="CZ1045" i="1"/>
  <c r="CZ1044" i="1"/>
  <c r="CZ1043" i="1"/>
  <c r="CZ1042" i="1"/>
  <c r="CZ1041" i="1"/>
  <c r="CZ1040" i="1"/>
  <c r="CZ1039" i="1"/>
  <c r="CZ1038" i="1"/>
  <c r="CZ1037" i="1"/>
  <c r="CZ1036" i="1"/>
  <c r="CZ1035" i="1"/>
  <c r="CZ1034" i="1"/>
  <c r="CZ1033" i="1"/>
  <c r="CZ1032" i="1"/>
  <c r="CZ1031" i="1"/>
  <c r="CZ1030" i="1"/>
  <c r="CZ1029" i="1"/>
  <c r="CZ1028" i="1"/>
  <c r="CZ1027" i="1"/>
  <c r="CZ1026" i="1"/>
  <c r="CZ1025" i="1"/>
  <c r="CZ1024" i="1"/>
  <c r="CZ1023" i="1"/>
  <c r="CZ1022" i="1"/>
  <c r="CZ1021" i="1"/>
  <c r="CZ1020" i="1"/>
  <c r="CZ1019" i="1"/>
  <c r="CZ1018" i="1"/>
  <c r="CZ1017" i="1"/>
  <c r="CZ1016" i="1"/>
  <c r="CZ1015" i="1"/>
  <c r="CZ1014" i="1"/>
  <c r="CZ1013" i="1"/>
  <c r="CZ1012" i="1"/>
  <c r="CZ1011" i="1"/>
  <c r="CZ1010" i="1"/>
  <c r="CZ1009" i="1"/>
  <c r="CZ1008" i="1"/>
  <c r="CZ1007" i="1"/>
  <c r="CZ1006" i="1"/>
  <c r="CZ1005" i="1"/>
  <c r="CZ1004" i="1"/>
  <c r="CZ1003" i="1"/>
  <c r="CZ1002" i="1"/>
  <c r="CZ1001" i="1"/>
  <c r="CZ1000" i="1"/>
  <c r="CZ999" i="1"/>
  <c r="CZ998" i="1"/>
  <c r="CZ997" i="1"/>
  <c r="CZ996" i="1"/>
  <c r="CZ995" i="1"/>
  <c r="CZ994" i="1"/>
  <c r="CZ993" i="1"/>
  <c r="CZ992" i="1"/>
  <c r="CZ991" i="1"/>
  <c r="CZ990" i="1"/>
  <c r="CZ989" i="1"/>
  <c r="CZ988" i="1"/>
  <c r="CZ987" i="1"/>
  <c r="CZ986" i="1"/>
  <c r="CZ985" i="1"/>
  <c r="CZ984" i="1"/>
  <c r="CZ983" i="1"/>
  <c r="CZ982" i="1"/>
  <c r="CZ981" i="1"/>
  <c r="CZ980" i="1"/>
  <c r="CZ979" i="1"/>
  <c r="CZ978" i="1"/>
  <c r="CZ977" i="1"/>
  <c r="CZ976" i="1"/>
  <c r="CZ975" i="1"/>
  <c r="CZ974" i="1"/>
  <c r="CZ973" i="1"/>
  <c r="CZ972" i="1"/>
  <c r="CZ971" i="1"/>
  <c r="CZ970" i="1"/>
  <c r="CZ969" i="1"/>
  <c r="CZ968" i="1"/>
  <c r="CZ967" i="1"/>
  <c r="CZ966" i="1"/>
  <c r="CZ965" i="1"/>
  <c r="CZ964" i="1"/>
  <c r="CZ963" i="1"/>
  <c r="CZ962" i="1"/>
  <c r="CZ961" i="1"/>
  <c r="CZ960" i="1"/>
  <c r="CZ959" i="1"/>
  <c r="CZ958" i="1"/>
  <c r="CZ957" i="1"/>
  <c r="CZ956" i="1"/>
  <c r="CZ955" i="1"/>
  <c r="CZ954" i="1"/>
  <c r="CZ953" i="1"/>
  <c r="CZ952" i="1"/>
  <c r="CZ951" i="1"/>
  <c r="CZ950" i="1"/>
  <c r="CZ949" i="1"/>
  <c r="CZ948" i="1"/>
  <c r="CZ947" i="1"/>
  <c r="CZ946" i="1"/>
  <c r="CZ945" i="1"/>
  <c r="CZ944" i="1"/>
  <c r="CZ943" i="1"/>
  <c r="CZ942" i="1"/>
  <c r="CZ941" i="1"/>
  <c r="CZ940" i="1"/>
  <c r="CZ939" i="1"/>
  <c r="CZ938" i="1"/>
  <c r="CZ937" i="1"/>
  <c r="CZ936" i="1"/>
  <c r="CZ935" i="1"/>
  <c r="CZ934" i="1"/>
  <c r="CZ933" i="1"/>
  <c r="CZ932" i="1"/>
  <c r="CZ931" i="1"/>
  <c r="CZ930" i="1"/>
  <c r="CZ929" i="1"/>
  <c r="CZ928" i="1"/>
  <c r="CZ927" i="1"/>
  <c r="CZ926" i="1"/>
  <c r="CZ925" i="1"/>
  <c r="CZ924" i="1"/>
  <c r="CZ923" i="1"/>
  <c r="CZ922" i="1"/>
  <c r="CZ921" i="1"/>
  <c r="CZ920" i="1"/>
  <c r="CZ919" i="1"/>
  <c r="CZ918" i="1"/>
  <c r="CZ917" i="1"/>
  <c r="CZ916" i="1"/>
  <c r="CZ915" i="1"/>
  <c r="CZ914" i="1"/>
  <c r="CZ913" i="1"/>
  <c r="CZ912" i="1"/>
  <c r="CZ911" i="1"/>
  <c r="CZ910" i="1"/>
  <c r="CZ909" i="1"/>
  <c r="CZ908" i="1"/>
  <c r="CZ907" i="1"/>
  <c r="CZ906" i="1"/>
  <c r="CZ905" i="1"/>
  <c r="CZ904" i="1"/>
  <c r="CZ903" i="1"/>
  <c r="CZ902" i="1"/>
  <c r="CZ901" i="1"/>
  <c r="CZ900" i="1"/>
  <c r="CZ899" i="1"/>
  <c r="CZ898" i="1"/>
  <c r="CZ897" i="1"/>
  <c r="CZ896" i="1"/>
  <c r="CZ895" i="1"/>
  <c r="CZ894" i="1"/>
  <c r="CZ893" i="1"/>
  <c r="CZ892" i="1"/>
  <c r="CZ891" i="1"/>
  <c r="CZ890" i="1"/>
  <c r="CZ889" i="1"/>
  <c r="CZ888" i="1"/>
  <c r="CZ887" i="1"/>
  <c r="CZ886" i="1"/>
  <c r="CZ885" i="1"/>
  <c r="CZ884" i="1"/>
  <c r="CZ883" i="1"/>
  <c r="CZ882" i="1"/>
  <c r="CZ881" i="1"/>
  <c r="CZ880" i="1"/>
  <c r="CZ879" i="1"/>
  <c r="CZ878" i="1"/>
  <c r="CZ877" i="1"/>
  <c r="CZ876" i="1"/>
  <c r="CZ875" i="1"/>
  <c r="CZ874" i="1"/>
  <c r="CZ873" i="1"/>
  <c r="CZ872" i="1"/>
  <c r="CZ871" i="1"/>
  <c r="CZ870" i="1"/>
  <c r="CZ869" i="1"/>
  <c r="CZ868" i="1"/>
  <c r="CZ867" i="1"/>
  <c r="CZ866" i="1"/>
  <c r="CZ865" i="1"/>
  <c r="CZ864" i="1"/>
  <c r="CZ863" i="1"/>
  <c r="CZ862" i="1"/>
  <c r="CZ861" i="1"/>
  <c r="CZ860" i="1"/>
  <c r="CZ859" i="1"/>
  <c r="CZ858" i="1"/>
  <c r="CZ857" i="1"/>
  <c r="CZ856" i="1"/>
  <c r="CZ855" i="1"/>
  <c r="CZ854" i="1"/>
  <c r="CZ853" i="1"/>
  <c r="CZ852" i="1"/>
  <c r="CZ851" i="1"/>
  <c r="CZ850" i="1"/>
  <c r="CZ849" i="1"/>
  <c r="CZ848" i="1"/>
  <c r="CZ847" i="1"/>
  <c r="CZ846" i="1"/>
  <c r="CZ845" i="1"/>
  <c r="CZ844" i="1"/>
  <c r="CZ843" i="1"/>
  <c r="CZ842" i="1"/>
  <c r="CZ841" i="1"/>
  <c r="CZ840" i="1"/>
  <c r="CZ839" i="1"/>
  <c r="CZ838" i="1"/>
  <c r="CZ837" i="1"/>
  <c r="CZ836" i="1"/>
  <c r="CZ835" i="1"/>
  <c r="CZ834" i="1"/>
  <c r="CZ833" i="1"/>
  <c r="CZ832" i="1"/>
  <c r="CZ831" i="1"/>
  <c r="CZ830" i="1"/>
  <c r="CZ829" i="1"/>
  <c r="CZ828" i="1"/>
  <c r="CZ827" i="1"/>
  <c r="CZ826" i="1"/>
  <c r="CZ825" i="1"/>
  <c r="CZ824" i="1"/>
  <c r="CZ823" i="1"/>
  <c r="CZ822" i="1"/>
  <c r="CZ821" i="1"/>
  <c r="CZ820" i="1"/>
  <c r="CZ819" i="1"/>
  <c r="CZ818" i="1"/>
  <c r="CZ817" i="1"/>
  <c r="CZ816" i="1"/>
  <c r="CZ815" i="1"/>
  <c r="CZ814" i="1"/>
  <c r="CZ813" i="1"/>
  <c r="CZ812" i="1"/>
  <c r="CZ811" i="1"/>
  <c r="CZ810" i="1"/>
  <c r="CZ809" i="1"/>
  <c r="CZ808" i="1"/>
  <c r="CZ807" i="1"/>
  <c r="CZ806" i="1"/>
  <c r="CZ805" i="1"/>
  <c r="CZ804" i="1"/>
  <c r="CZ803" i="1"/>
  <c r="CZ802" i="1"/>
  <c r="CZ801" i="1"/>
  <c r="CZ800" i="1"/>
  <c r="CZ799" i="1"/>
  <c r="CZ798" i="1"/>
  <c r="CZ797" i="1"/>
  <c r="CZ796" i="1"/>
  <c r="CZ795" i="1"/>
  <c r="CZ794" i="1"/>
  <c r="CZ793" i="1"/>
  <c r="CZ792" i="1"/>
  <c r="CZ791" i="1"/>
  <c r="CZ790" i="1"/>
  <c r="CZ789" i="1"/>
  <c r="CZ788" i="1"/>
  <c r="CZ787" i="1"/>
  <c r="CZ786" i="1"/>
  <c r="CZ785" i="1"/>
  <c r="CZ784" i="1"/>
  <c r="CZ783" i="1"/>
  <c r="CZ782" i="1"/>
  <c r="CZ781" i="1"/>
  <c r="CZ780" i="1"/>
  <c r="CZ779" i="1"/>
  <c r="CZ778" i="1"/>
  <c r="CZ777" i="1"/>
  <c r="CZ776" i="1"/>
  <c r="CZ775" i="1"/>
  <c r="CZ774" i="1"/>
  <c r="CZ773" i="1"/>
  <c r="CZ772" i="1"/>
  <c r="CZ771" i="1"/>
  <c r="CZ770" i="1"/>
  <c r="CZ769" i="1"/>
  <c r="CZ768" i="1"/>
  <c r="CZ767" i="1"/>
  <c r="CZ766" i="1"/>
  <c r="CZ765" i="1"/>
  <c r="CZ764" i="1"/>
  <c r="CZ763" i="1"/>
  <c r="CZ762" i="1"/>
  <c r="CZ761" i="1"/>
  <c r="CZ760" i="1"/>
  <c r="CZ759" i="1"/>
  <c r="CZ758" i="1"/>
  <c r="CZ757" i="1"/>
  <c r="CZ756" i="1"/>
  <c r="CZ755" i="1"/>
  <c r="CZ754" i="1"/>
  <c r="CZ753" i="1"/>
  <c r="CZ752" i="1"/>
  <c r="CZ751" i="1"/>
  <c r="CZ750" i="1"/>
  <c r="CZ749" i="1"/>
  <c r="CZ748" i="1"/>
  <c r="CZ747" i="1"/>
  <c r="CZ746" i="1"/>
  <c r="CZ745" i="1"/>
  <c r="CZ744" i="1"/>
  <c r="CZ743" i="1"/>
  <c r="CZ742" i="1"/>
  <c r="CZ741" i="1"/>
  <c r="CZ740" i="1"/>
  <c r="CZ739" i="1"/>
  <c r="CZ738" i="1"/>
  <c r="CZ737" i="1"/>
  <c r="CZ736" i="1"/>
  <c r="CZ735" i="1"/>
  <c r="CZ734" i="1"/>
  <c r="CZ733" i="1"/>
  <c r="CZ732" i="1"/>
  <c r="CZ731" i="1"/>
  <c r="CZ730" i="1"/>
  <c r="CZ729" i="1"/>
  <c r="CZ728" i="1"/>
  <c r="CZ727" i="1"/>
  <c r="CZ726" i="1"/>
  <c r="CZ725" i="1"/>
  <c r="CZ724" i="1"/>
  <c r="CZ723" i="1"/>
  <c r="CZ722" i="1"/>
  <c r="CZ721" i="1"/>
  <c r="CZ720" i="1"/>
  <c r="CZ719" i="1"/>
  <c r="CZ718" i="1"/>
  <c r="CZ717" i="1"/>
  <c r="CZ716" i="1"/>
  <c r="CZ715" i="1"/>
  <c r="CZ714" i="1"/>
  <c r="CZ713" i="1"/>
  <c r="CZ712" i="1"/>
  <c r="CZ711" i="1"/>
  <c r="CZ710" i="1"/>
  <c r="CZ709" i="1"/>
  <c r="CZ708" i="1"/>
  <c r="CZ707" i="1"/>
  <c r="CZ706" i="1"/>
  <c r="CZ705" i="1"/>
  <c r="CZ704" i="1"/>
  <c r="CZ703" i="1"/>
  <c r="CZ702" i="1"/>
  <c r="CZ701" i="1"/>
  <c r="CZ700" i="1"/>
  <c r="CZ699" i="1"/>
  <c r="CZ698" i="1"/>
  <c r="CZ697" i="1"/>
  <c r="CZ696" i="1"/>
  <c r="CZ695" i="1"/>
  <c r="CZ694" i="1"/>
  <c r="CZ693" i="1"/>
  <c r="CZ692" i="1"/>
  <c r="CZ691" i="1"/>
  <c r="CZ690" i="1"/>
  <c r="CZ689" i="1"/>
  <c r="CZ688" i="1"/>
  <c r="CZ687" i="1"/>
  <c r="CZ686" i="1"/>
  <c r="CZ685" i="1"/>
  <c r="CZ684" i="1"/>
  <c r="CZ683" i="1"/>
  <c r="CZ682" i="1"/>
  <c r="CZ681" i="1"/>
  <c r="CZ680" i="1"/>
  <c r="CZ679" i="1"/>
  <c r="CZ678" i="1"/>
  <c r="CZ677" i="1"/>
  <c r="CZ676" i="1"/>
  <c r="CZ675" i="1"/>
  <c r="CZ674" i="1"/>
  <c r="CZ673" i="1"/>
  <c r="CZ672" i="1"/>
  <c r="CZ671" i="1"/>
  <c r="CZ670" i="1"/>
  <c r="CZ669" i="1"/>
  <c r="CZ668" i="1"/>
  <c r="CZ667" i="1"/>
  <c r="CZ666" i="1"/>
  <c r="CZ665" i="1"/>
  <c r="CZ664" i="1"/>
  <c r="CZ663" i="1"/>
  <c r="CZ662" i="1"/>
  <c r="CZ661" i="1"/>
  <c r="CZ660" i="1"/>
  <c r="CZ659" i="1"/>
  <c r="CZ658" i="1"/>
  <c r="CZ657" i="1"/>
  <c r="CZ656" i="1"/>
  <c r="CZ655" i="1"/>
  <c r="CZ654" i="1"/>
  <c r="CZ653" i="1"/>
  <c r="CZ652" i="1"/>
  <c r="CZ651" i="1"/>
  <c r="CZ650" i="1"/>
  <c r="CZ649" i="1"/>
  <c r="CZ648" i="1"/>
  <c r="CZ647" i="1"/>
  <c r="CZ646" i="1"/>
  <c r="CZ645" i="1"/>
  <c r="CZ644" i="1"/>
  <c r="CZ643" i="1"/>
  <c r="CZ642" i="1"/>
  <c r="CZ641" i="1"/>
  <c r="CZ640" i="1"/>
  <c r="CZ639" i="1"/>
  <c r="CZ638" i="1"/>
  <c r="CZ637" i="1"/>
  <c r="CZ636" i="1"/>
  <c r="CZ635" i="1"/>
  <c r="CZ634" i="1"/>
  <c r="CZ633" i="1"/>
  <c r="CZ632" i="1"/>
  <c r="CZ631" i="1"/>
  <c r="CZ630" i="1"/>
  <c r="CZ629" i="1"/>
  <c r="CZ628" i="1"/>
  <c r="CZ627" i="1"/>
  <c r="CZ626" i="1"/>
  <c r="CZ625" i="1"/>
  <c r="CZ624" i="1"/>
  <c r="CZ623" i="1"/>
  <c r="CZ622" i="1"/>
  <c r="CZ621" i="1"/>
  <c r="CZ620" i="1"/>
  <c r="CZ619" i="1"/>
  <c r="CZ618" i="1"/>
  <c r="CZ617" i="1"/>
  <c r="CZ616" i="1"/>
  <c r="CZ615" i="1"/>
  <c r="CZ614" i="1"/>
  <c r="CZ613" i="1"/>
  <c r="CZ612" i="1"/>
  <c r="CZ611" i="1"/>
  <c r="CZ610" i="1"/>
  <c r="CZ609" i="1"/>
  <c r="CZ608" i="1"/>
  <c r="CZ607" i="1"/>
  <c r="CZ606" i="1"/>
  <c r="CZ605" i="1"/>
  <c r="CZ604" i="1"/>
  <c r="CZ603" i="1"/>
  <c r="CZ602" i="1"/>
  <c r="CZ601" i="1"/>
  <c r="CZ600" i="1"/>
  <c r="CZ599" i="1"/>
  <c r="CZ598" i="1"/>
  <c r="CZ597" i="1"/>
  <c r="CZ596" i="1"/>
  <c r="CZ595" i="1"/>
  <c r="CZ594" i="1"/>
  <c r="CZ593" i="1"/>
  <c r="CZ592" i="1"/>
  <c r="CZ591" i="1"/>
  <c r="CZ590" i="1"/>
  <c r="CZ589" i="1"/>
  <c r="CZ588" i="1"/>
  <c r="CZ587" i="1"/>
  <c r="CZ586" i="1"/>
  <c r="CZ585" i="1"/>
  <c r="CZ584" i="1"/>
  <c r="CZ583" i="1"/>
  <c r="CZ582" i="1"/>
  <c r="CZ581" i="1"/>
  <c r="CZ580" i="1"/>
  <c r="CZ579" i="1"/>
  <c r="CZ578" i="1"/>
  <c r="CZ577" i="1"/>
  <c r="CZ576" i="1"/>
  <c r="CZ575" i="1"/>
  <c r="CZ574" i="1"/>
  <c r="CZ573" i="1"/>
  <c r="CZ572" i="1"/>
  <c r="CZ571" i="1"/>
  <c r="CZ570" i="1"/>
  <c r="CZ569" i="1"/>
  <c r="CZ568" i="1"/>
  <c r="CZ567" i="1"/>
  <c r="CZ566" i="1"/>
  <c r="CZ565" i="1"/>
  <c r="CZ564" i="1"/>
  <c r="CZ563" i="1"/>
  <c r="CZ562" i="1"/>
  <c r="CZ561" i="1"/>
  <c r="CZ560" i="1"/>
  <c r="CZ559" i="1"/>
  <c r="CZ558" i="1"/>
  <c r="CZ557" i="1"/>
  <c r="CZ556" i="1"/>
  <c r="CZ555" i="1"/>
  <c r="CZ554" i="1"/>
  <c r="CZ553" i="1"/>
  <c r="CZ552" i="1"/>
  <c r="CZ551" i="1"/>
  <c r="CZ550" i="1"/>
  <c r="CZ549" i="1"/>
  <c r="CZ548" i="1"/>
  <c r="CZ547" i="1"/>
  <c r="CZ546" i="1"/>
  <c r="CZ545" i="1"/>
  <c r="CZ544" i="1"/>
  <c r="CZ543" i="1"/>
  <c r="CZ542" i="1"/>
  <c r="CZ541" i="1"/>
  <c r="CZ540" i="1"/>
  <c r="CZ539" i="1"/>
  <c r="CZ538" i="1"/>
  <c r="CZ537" i="1"/>
  <c r="CZ536" i="1"/>
  <c r="CZ535" i="1"/>
  <c r="CZ534" i="1"/>
  <c r="CZ533" i="1"/>
  <c r="CZ532" i="1"/>
  <c r="CZ531" i="1"/>
  <c r="CZ530" i="1"/>
  <c r="CZ529" i="1"/>
  <c r="CZ528" i="1"/>
  <c r="CZ527" i="1"/>
  <c r="CZ526" i="1"/>
  <c r="CZ525" i="1"/>
  <c r="CZ524" i="1"/>
  <c r="CZ523" i="1"/>
  <c r="CZ522" i="1"/>
  <c r="CZ521" i="1"/>
  <c r="CZ520" i="1"/>
  <c r="CZ519" i="1"/>
  <c r="CZ518" i="1"/>
  <c r="CZ517" i="1"/>
  <c r="CZ516" i="1"/>
  <c r="CZ515" i="1"/>
  <c r="CZ514" i="1"/>
  <c r="CZ513" i="1"/>
  <c r="CZ512" i="1"/>
  <c r="CZ511" i="1"/>
  <c r="CZ510" i="1"/>
  <c r="CZ509" i="1"/>
  <c r="CZ508" i="1"/>
  <c r="CZ507" i="1"/>
  <c r="CZ506" i="1"/>
  <c r="CZ505" i="1"/>
  <c r="CZ504" i="1"/>
  <c r="CZ503" i="1"/>
  <c r="CZ502" i="1"/>
  <c r="CZ501" i="1"/>
  <c r="CZ500" i="1"/>
  <c r="CZ499" i="1"/>
  <c r="CZ498" i="1"/>
  <c r="CZ497" i="1"/>
  <c r="CZ496" i="1"/>
  <c r="CZ495" i="1"/>
  <c r="CZ494" i="1"/>
  <c r="CZ493" i="1"/>
  <c r="CZ492" i="1"/>
  <c r="CZ491" i="1"/>
  <c r="CZ490" i="1"/>
  <c r="CZ489" i="1"/>
  <c r="CZ488" i="1"/>
  <c r="CZ487" i="1"/>
  <c r="CZ486" i="1"/>
  <c r="CZ485" i="1"/>
  <c r="CZ484" i="1"/>
  <c r="CZ483" i="1"/>
  <c r="CZ482" i="1"/>
  <c r="CZ481" i="1"/>
  <c r="CZ480" i="1"/>
  <c r="CZ479" i="1"/>
  <c r="CZ478" i="1"/>
  <c r="CZ477" i="1"/>
  <c r="CZ476" i="1"/>
  <c r="CZ475" i="1"/>
  <c r="CZ474" i="1"/>
  <c r="CZ473" i="1"/>
  <c r="CZ472" i="1"/>
  <c r="CZ471" i="1"/>
  <c r="CZ470" i="1"/>
  <c r="CZ469" i="1"/>
  <c r="CZ468" i="1"/>
  <c r="CZ467" i="1"/>
  <c r="CZ466" i="1"/>
  <c r="CZ465" i="1"/>
  <c r="CZ464" i="1"/>
  <c r="CZ463" i="1"/>
  <c r="CZ462" i="1"/>
  <c r="CZ461" i="1"/>
  <c r="CZ460" i="1"/>
  <c r="CZ459" i="1"/>
  <c r="CZ458" i="1"/>
  <c r="CZ457" i="1"/>
  <c r="CZ456" i="1"/>
  <c r="CZ455" i="1"/>
  <c r="CZ454" i="1"/>
  <c r="CZ453" i="1"/>
  <c r="CZ452" i="1"/>
  <c r="CZ451" i="1"/>
  <c r="CZ450" i="1"/>
  <c r="CZ449" i="1"/>
  <c r="CZ448" i="1"/>
  <c r="CZ447" i="1"/>
  <c r="CZ446" i="1"/>
  <c r="CZ445" i="1"/>
  <c r="CZ444" i="1"/>
  <c r="CZ443" i="1"/>
  <c r="CZ442" i="1"/>
  <c r="CZ441" i="1"/>
  <c r="CZ440" i="1"/>
  <c r="CZ439" i="1"/>
  <c r="CZ438" i="1"/>
  <c r="CZ437" i="1"/>
  <c r="CZ436" i="1"/>
  <c r="CZ435" i="1"/>
  <c r="CZ434" i="1"/>
  <c r="CZ433" i="1"/>
  <c r="CZ432" i="1"/>
  <c r="CZ431" i="1"/>
  <c r="CZ430" i="1"/>
  <c r="CZ429" i="1"/>
  <c r="CZ428" i="1"/>
  <c r="CZ427" i="1"/>
  <c r="CZ426" i="1"/>
  <c r="CZ425" i="1"/>
  <c r="CZ424" i="1"/>
  <c r="CZ423" i="1"/>
  <c r="CZ422" i="1"/>
  <c r="CZ421" i="1"/>
  <c r="CZ420" i="1"/>
  <c r="CZ419" i="1"/>
  <c r="CZ418" i="1"/>
  <c r="CZ417" i="1"/>
  <c r="CZ416" i="1"/>
  <c r="CZ415" i="1"/>
  <c r="CZ414" i="1"/>
  <c r="CZ413" i="1"/>
  <c r="CZ412" i="1"/>
  <c r="CZ411" i="1"/>
  <c r="CZ410" i="1"/>
  <c r="CZ409" i="1"/>
  <c r="CZ408" i="1"/>
  <c r="CZ407" i="1"/>
  <c r="CZ406" i="1"/>
  <c r="CZ405" i="1"/>
  <c r="CZ404" i="1"/>
  <c r="CZ403" i="1"/>
  <c r="CZ402" i="1"/>
  <c r="CZ401" i="1"/>
  <c r="CZ400" i="1"/>
  <c r="CZ399" i="1"/>
  <c r="CZ398" i="1"/>
  <c r="CZ397" i="1"/>
  <c r="CZ396" i="1"/>
  <c r="CZ395" i="1"/>
  <c r="CZ394" i="1"/>
  <c r="CZ393" i="1"/>
  <c r="CZ392" i="1"/>
  <c r="CZ391" i="1"/>
  <c r="CZ390" i="1"/>
  <c r="CZ389" i="1"/>
  <c r="CZ388" i="1"/>
  <c r="CZ387" i="1"/>
  <c r="CZ386" i="1"/>
  <c r="CZ385" i="1"/>
  <c r="CZ384" i="1"/>
  <c r="CZ383" i="1"/>
  <c r="CZ382" i="1"/>
  <c r="CZ381" i="1"/>
  <c r="CZ380" i="1"/>
  <c r="CZ379" i="1"/>
  <c r="CZ378" i="1"/>
  <c r="CZ377" i="1"/>
  <c r="CZ376" i="1"/>
  <c r="CZ375" i="1"/>
  <c r="CZ374" i="1"/>
  <c r="CZ373" i="1"/>
  <c r="CZ372" i="1"/>
  <c r="CZ371" i="1"/>
  <c r="CZ370" i="1"/>
  <c r="CZ369" i="1"/>
  <c r="CZ368" i="1"/>
  <c r="CZ367" i="1"/>
  <c r="CZ366" i="1"/>
  <c r="CZ365" i="1"/>
  <c r="CZ364" i="1"/>
  <c r="CZ363" i="1"/>
  <c r="CZ362" i="1"/>
  <c r="CZ361" i="1"/>
  <c r="CZ360" i="1"/>
  <c r="CZ359" i="1"/>
  <c r="CZ358" i="1"/>
  <c r="CZ357" i="1"/>
  <c r="CZ356" i="1"/>
  <c r="CZ355" i="1"/>
  <c r="CZ354" i="1"/>
  <c r="CZ353" i="1"/>
  <c r="CZ352" i="1"/>
  <c r="CZ351" i="1"/>
  <c r="CZ350" i="1"/>
  <c r="CZ349" i="1"/>
  <c r="CZ348" i="1"/>
  <c r="CZ347" i="1"/>
  <c r="CZ346" i="1"/>
  <c r="CZ345" i="1"/>
  <c r="CZ344" i="1"/>
  <c r="CZ343" i="1"/>
  <c r="CZ342" i="1"/>
  <c r="CZ341" i="1"/>
  <c r="CZ340" i="1"/>
  <c r="CZ339" i="1"/>
  <c r="CZ338" i="1"/>
  <c r="CZ337" i="1"/>
  <c r="CZ336" i="1"/>
  <c r="CZ335" i="1"/>
  <c r="CZ334" i="1"/>
  <c r="CZ333" i="1"/>
  <c r="CZ332" i="1"/>
  <c r="CZ331" i="1"/>
  <c r="CZ330" i="1"/>
  <c r="CZ329" i="1"/>
  <c r="CZ328" i="1"/>
  <c r="CZ327" i="1"/>
  <c r="CZ326" i="1"/>
  <c r="CZ325" i="1"/>
  <c r="CZ324" i="1"/>
  <c r="CZ323" i="1"/>
  <c r="CZ322" i="1"/>
  <c r="CZ321" i="1"/>
  <c r="CZ320" i="1"/>
  <c r="CZ319" i="1"/>
  <c r="CZ318" i="1"/>
  <c r="CZ317" i="1"/>
  <c r="CZ316" i="1"/>
  <c r="CZ315" i="1"/>
  <c r="CZ314" i="1"/>
  <c r="CZ313" i="1"/>
  <c r="CZ312" i="1"/>
  <c r="CZ311" i="1"/>
  <c r="CZ310" i="1"/>
  <c r="CZ309" i="1"/>
  <c r="CZ308" i="1"/>
  <c r="CZ307" i="1"/>
  <c r="CZ306" i="1"/>
  <c r="CZ305" i="1"/>
  <c r="CZ304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7" i="1"/>
  <c r="CZ46" i="1"/>
  <c r="CZ45" i="1"/>
  <c r="CZ44" i="1"/>
  <c r="CZ43" i="1"/>
  <c r="CZ42" i="1"/>
  <c r="CZ41" i="1"/>
  <c r="CZ40" i="1"/>
  <c r="CZ39" i="1"/>
  <c r="CZ38" i="1"/>
  <c r="CZ37" i="1"/>
  <c r="CZ36" i="1"/>
  <c r="CZ35" i="1"/>
  <c r="CZ34" i="1"/>
  <c r="CZ33" i="1"/>
  <c r="CZ32" i="1"/>
  <c r="CZ31" i="1"/>
  <c r="CZ30" i="1"/>
  <c r="CZ29" i="1"/>
  <c r="CZ28" i="1"/>
  <c r="CZ27" i="1"/>
  <c r="CZ26" i="1"/>
  <c r="CZ25" i="1"/>
  <c r="CZ24" i="1"/>
  <c r="CZ23" i="1"/>
  <c r="CZ22" i="1"/>
  <c r="CZ21" i="1"/>
  <c r="CZ20" i="1"/>
  <c r="CZ19" i="1"/>
  <c r="CZ18" i="1"/>
  <c r="CZ17" i="1"/>
  <c r="CZ16" i="1"/>
  <c r="CZ15" i="1"/>
  <c r="CZ14" i="1"/>
  <c r="CZ13" i="1"/>
  <c r="CZ12" i="1"/>
  <c r="CZ11" i="1"/>
  <c r="CZ10" i="1"/>
  <c r="CZ9" i="1"/>
  <c r="CZ8" i="1"/>
  <c r="CZ7" i="1"/>
  <c r="CZ6" i="1"/>
  <c r="E44" i="1"/>
  <c r="E45" i="1"/>
  <c r="E73" i="1"/>
  <c r="E74" i="1"/>
  <c r="E81" i="1"/>
  <c r="E109" i="1"/>
  <c r="E136" i="1"/>
  <c r="E143" i="1"/>
  <c r="E145" i="1"/>
  <c r="E151" i="1"/>
  <c r="E156" i="1"/>
  <c r="E207" i="1"/>
  <c r="E216" i="1"/>
  <c r="E232" i="1"/>
  <c r="E241" i="1"/>
  <c r="E242" i="1"/>
  <c r="E282" i="1"/>
  <c r="E301" i="1"/>
  <c r="E316" i="1"/>
  <c r="E345" i="1"/>
  <c r="E407" i="1"/>
  <c r="E409" i="1"/>
  <c r="E411" i="1"/>
  <c r="E458" i="1"/>
  <c r="E493" i="1"/>
  <c r="E552" i="1"/>
  <c r="E556" i="1"/>
  <c r="E569" i="1"/>
  <c r="E871" i="1"/>
  <c r="E874" i="1"/>
  <c r="E891" i="1"/>
  <c r="E893" i="1"/>
  <c r="E898" i="1"/>
  <c r="E908" i="1"/>
  <c r="E919" i="1"/>
  <c r="E924" i="1"/>
  <c r="E1112" i="1"/>
  <c r="E1287" i="1"/>
  <c r="E1301" i="1"/>
  <c r="E1326" i="1"/>
  <c r="E1327" i="1"/>
  <c r="E1463" i="1"/>
  <c r="E1608" i="1"/>
  <c r="E1638" i="1"/>
  <c r="E2174" i="1"/>
  <c r="E2175" i="1"/>
  <c r="E2176" i="1"/>
  <c r="E2340" i="1"/>
  <c r="E2674" i="1"/>
  <c r="E2848" i="1"/>
  <c r="E2858" i="1"/>
  <c r="E3053" i="1"/>
  <c r="CS3053" i="1"/>
  <c r="CT3053" i="1"/>
  <c r="CU3053" i="1"/>
  <c r="CV3053" i="1"/>
  <c r="CY3053" i="1"/>
  <c r="E3050" i="1"/>
  <c r="CS3050" i="1"/>
  <c r="CT3050" i="1"/>
  <c r="CU3050" i="1"/>
  <c r="CV3050" i="1"/>
  <c r="CY3050" i="1"/>
  <c r="E2558" i="1"/>
  <c r="CS2558" i="1"/>
  <c r="CT2558" i="1"/>
  <c r="CU2558" i="1"/>
  <c r="CV2558" i="1"/>
  <c r="CY2558" i="1"/>
  <c r="E3055" i="1"/>
  <c r="CS3055" i="1"/>
  <c r="CT3055" i="1"/>
  <c r="CU3055" i="1"/>
  <c r="CV3055" i="1"/>
  <c r="CY3055" i="1"/>
  <c r="E1589" i="1"/>
  <c r="CS1589" i="1"/>
  <c r="CT1589" i="1"/>
  <c r="CU1589" i="1"/>
  <c r="CV1589" i="1"/>
  <c r="CY1589" i="1"/>
  <c r="E2978" i="1"/>
  <c r="CS2978" i="1"/>
  <c r="CT2978" i="1"/>
  <c r="CU2978" i="1"/>
  <c r="CV2978" i="1"/>
  <c r="CY2978" i="1"/>
  <c r="E3036" i="1"/>
  <c r="CS3036" i="1"/>
  <c r="CT3036" i="1"/>
  <c r="CU3036" i="1"/>
  <c r="CV3036" i="1"/>
  <c r="CY3036" i="1"/>
  <c r="E3037" i="1"/>
  <c r="CS3037" i="1"/>
  <c r="CT3037" i="1"/>
  <c r="CU3037" i="1"/>
  <c r="CV3037" i="1"/>
  <c r="CY3037" i="1"/>
  <c r="E3048" i="1"/>
  <c r="CS3048" i="1"/>
  <c r="CT3048" i="1"/>
  <c r="CU3048" i="1"/>
  <c r="CV3048" i="1"/>
  <c r="CY3048" i="1"/>
  <c r="E3047" i="1"/>
  <c r="CS3047" i="1"/>
  <c r="CT3047" i="1"/>
  <c r="CU3047" i="1"/>
  <c r="CV3047" i="1"/>
  <c r="CY3047" i="1"/>
  <c r="E3038" i="1"/>
  <c r="CS3038" i="1"/>
  <c r="CT3038" i="1"/>
  <c r="CU3038" i="1"/>
  <c r="CV3038" i="1"/>
  <c r="CY3038" i="1"/>
  <c r="E1570" i="1"/>
  <c r="CS1570" i="1"/>
  <c r="CT1570" i="1"/>
  <c r="CU1570" i="1"/>
  <c r="CV1570" i="1"/>
  <c r="CY1570" i="1"/>
  <c r="E1221" i="1"/>
  <c r="CS1221" i="1"/>
  <c r="CT1221" i="1"/>
  <c r="CU1221" i="1"/>
  <c r="CV1221" i="1"/>
  <c r="CY1221" i="1"/>
  <c r="E3044" i="1"/>
  <c r="CS3044" i="1"/>
  <c r="CT3044" i="1"/>
  <c r="CU3044" i="1"/>
  <c r="CV3044" i="1"/>
  <c r="CY3044" i="1"/>
  <c r="E2516" i="1"/>
  <c r="CS2516" i="1"/>
  <c r="CT2516" i="1"/>
  <c r="CU2516" i="1"/>
  <c r="CV2516" i="1"/>
  <c r="CY2516" i="1"/>
  <c r="E2999" i="1"/>
  <c r="CS2999" i="1"/>
  <c r="CT2999" i="1"/>
  <c r="CU2999" i="1"/>
  <c r="CV2999" i="1"/>
  <c r="CY2999" i="1"/>
  <c r="E1993" i="1"/>
  <c r="CS1993" i="1"/>
  <c r="CT1993" i="1"/>
  <c r="CU1993" i="1"/>
  <c r="CV1993" i="1"/>
  <c r="CY1993" i="1"/>
  <c r="E3058" i="1"/>
  <c r="CS3058" i="1"/>
  <c r="CT3058" i="1"/>
  <c r="CU3058" i="1"/>
  <c r="CV3058" i="1"/>
  <c r="CY3058" i="1"/>
  <c r="E3025" i="1"/>
  <c r="CS3025" i="1"/>
  <c r="CT3025" i="1"/>
  <c r="CU3025" i="1"/>
  <c r="CV3025" i="1"/>
  <c r="CY3025" i="1"/>
  <c r="E3045" i="1"/>
  <c r="CS3045" i="1"/>
  <c r="CT3045" i="1"/>
  <c r="CU3045" i="1"/>
  <c r="CV3045" i="1"/>
  <c r="CY3045" i="1"/>
  <c r="E3049" i="1"/>
  <c r="CS3049" i="1"/>
  <c r="CT3049" i="1"/>
  <c r="CU3049" i="1"/>
  <c r="CV3049" i="1"/>
  <c r="CY3049" i="1"/>
  <c r="E2977" i="1"/>
  <c r="CS2977" i="1"/>
  <c r="CT2977" i="1"/>
  <c r="CU2977" i="1"/>
  <c r="CV2977" i="1"/>
  <c r="CY2977" i="1"/>
  <c r="E3030" i="1"/>
  <c r="CS3030" i="1"/>
  <c r="CT3030" i="1"/>
  <c r="CU3030" i="1"/>
  <c r="CV3030" i="1"/>
  <c r="CY3030" i="1"/>
  <c r="E3052" i="1"/>
  <c r="CS3052" i="1"/>
  <c r="CT3052" i="1"/>
  <c r="CU3052" i="1"/>
  <c r="CV3052" i="1"/>
  <c r="CY3052" i="1"/>
  <c r="E3028" i="1"/>
  <c r="CS3028" i="1"/>
  <c r="CT3028" i="1"/>
  <c r="CU3028" i="1"/>
  <c r="CV3028" i="1"/>
  <c r="CY3028" i="1"/>
  <c r="E3026" i="1"/>
  <c r="CS3026" i="1"/>
  <c r="CT3026" i="1"/>
  <c r="CU3026" i="1"/>
  <c r="CV3026" i="1"/>
  <c r="CY3026" i="1"/>
  <c r="E3046" i="1"/>
  <c r="CS3046" i="1"/>
  <c r="CT3046" i="1"/>
  <c r="CU3046" i="1"/>
  <c r="CV3046" i="1"/>
  <c r="CY3046" i="1"/>
  <c r="E2652" i="1"/>
  <c r="CS2652" i="1"/>
  <c r="CT2652" i="1"/>
  <c r="CU2652" i="1"/>
  <c r="CV2652" i="1"/>
  <c r="CY2652" i="1"/>
  <c r="E1047" i="1"/>
  <c r="CS1047" i="1"/>
  <c r="CT1047" i="1"/>
  <c r="CU1047" i="1"/>
  <c r="CV1047" i="1"/>
  <c r="CY1047" i="1"/>
  <c r="E2027" i="1"/>
  <c r="CS2027" i="1"/>
  <c r="CT2027" i="1"/>
  <c r="CU2027" i="1"/>
  <c r="CV2027" i="1"/>
  <c r="CY2027" i="1"/>
  <c r="E3040" i="1"/>
  <c r="CS3040" i="1"/>
  <c r="CT3040" i="1"/>
  <c r="CU3040" i="1"/>
  <c r="CV3040" i="1"/>
  <c r="CY3040" i="1"/>
  <c r="E3043" i="1"/>
  <c r="CS3043" i="1"/>
  <c r="CT3043" i="1"/>
  <c r="CU3043" i="1"/>
  <c r="CV3043" i="1"/>
  <c r="CY3043" i="1"/>
  <c r="E3029" i="1"/>
  <c r="CS3029" i="1"/>
  <c r="CT3029" i="1"/>
  <c r="CU3029" i="1"/>
  <c r="CV3029" i="1"/>
  <c r="CY3029" i="1"/>
  <c r="E574" i="1"/>
  <c r="CS574" i="1"/>
  <c r="CT574" i="1"/>
  <c r="CU574" i="1"/>
  <c r="CV574" i="1"/>
  <c r="CY574" i="1"/>
  <c r="E3041" i="1"/>
  <c r="CS3041" i="1"/>
  <c r="CT3041" i="1"/>
  <c r="CU3041" i="1"/>
  <c r="CV3041" i="1"/>
  <c r="CY3041" i="1"/>
  <c r="E1258" i="1"/>
  <c r="CS1258" i="1"/>
  <c r="CT1258" i="1"/>
  <c r="CU1258" i="1"/>
  <c r="CV1258" i="1"/>
  <c r="CY1258" i="1"/>
  <c r="E3031" i="1"/>
  <c r="CS3031" i="1"/>
  <c r="CT3031" i="1"/>
  <c r="CU3031" i="1"/>
  <c r="CV3031" i="1"/>
  <c r="CY3031" i="1"/>
  <c r="E1254" i="1"/>
  <c r="CS1254" i="1"/>
  <c r="CT1254" i="1"/>
  <c r="CU1254" i="1"/>
  <c r="CV1254" i="1"/>
  <c r="CY1254" i="1"/>
  <c r="E3035" i="1"/>
  <c r="CS3035" i="1"/>
  <c r="CT3035" i="1"/>
  <c r="CU3035" i="1"/>
  <c r="CV3035" i="1"/>
  <c r="CY3035" i="1"/>
  <c r="E3034" i="1"/>
  <c r="CS3034" i="1"/>
  <c r="CT3034" i="1"/>
  <c r="CU3034" i="1"/>
  <c r="CV3034" i="1"/>
  <c r="CY3034" i="1"/>
  <c r="E3056" i="1"/>
  <c r="CS3056" i="1"/>
  <c r="CT3056" i="1"/>
  <c r="CU3056" i="1"/>
  <c r="CV3056" i="1"/>
  <c r="CY3056" i="1"/>
  <c r="E3032" i="1"/>
  <c r="CS3032" i="1"/>
  <c r="CT3032" i="1"/>
  <c r="CU3032" i="1"/>
  <c r="CV3032" i="1"/>
  <c r="CY3032" i="1"/>
  <c r="E2976" i="1"/>
  <c r="CS2976" i="1"/>
  <c r="CT2976" i="1"/>
  <c r="CU2976" i="1"/>
  <c r="CV2976" i="1"/>
  <c r="CY2976" i="1"/>
  <c r="E3033" i="1"/>
  <c r="CS3033" i="1"/>
  <c r="CT3033" i="1"/>
  <c r="CU3033" i="1"/>
  <c r="CV3033" i="1"/>
  <c r="CY3033" i="1"/>
  <c r="E2354" i="1"/>
  <c r="CS2354" i="1"/>
  <c r="CT2354" i="1"/>
  <c r="CU2354" i="1"/>
  <c r="CV2354" i="1"/>
  <c r="CY2354" i="1"/>
  <c r="E326" i="1"/>
  <c r="CS326" i="1"/>
  <c r="CT326" i="1"/>
  <c r="CU326" i="1"/>
  <c r="CV326" i="1"/>
  <c r="CY326" i="1"/>
  <c r="E1927" i="1"/>
  <c r="CS1927" i="1"/>
  <c r="CT1927" i="1"/>
  <c r="CU1927" i="1"/>
  <c r="CV1927" i="1"/>
  <c r="CY1927" i="1"/>
  <c r="E322" i="1"/>
  <c r="CS322" i="1"/>
  <c r="CT322" i="1"/>
  <c r="CU322" i="1"/>
  <c r="CV322" i="1"/>
  <c r="CY322" i="1"/>
  <c r="E1983" i="1"/>
  <c r="CS1983" i="1"/>
  <c r="CT1983" i="1"/>
  <c r="CU1983" i="1"/>
  <c r="CV1983" i="1"/>
  <c r="CY1983" i="1"/>
  <c r="E3051" i="1"/>
  <c r="CS3051" i="1"/>
  <c r="CT3051" i="1"/>
  <c r="CU3051" i="1"/>
  <c r="CV3051" i="1"/>
  <c r="CY3051" i="1"/>
  <c r="E1737" i="1"/>
  <c r="CS1737" i="1"/>
  <c r="CT1737" i="1"/>
  <c r="CU1737" i="1"/>
  <c r="CV1737" i="1"/>
  <c r="CY1737" i="1"/>
  <c r="E1955" i="1"/>
  <c r="CS1955" i="1"/>
  <c r="CT1955" i="1"/>
  <c r="CU1955" i="1"/>
  <c r="CV1955" i="1"/>
  <c r="CY1955" i="1"/>
  <c r="E3054" i="1"/>
  <c r="CS3054" i="1"/>
  <c r="CT3054" i="1"/>
  <c r="CU3054" i="1"/>
  <c r="CV3054" i="1"/>
  <c r="CY3054" i="1"/>
  <c r="E2259" i="1"/>
  <c r="CS2259" i="1"/>
  <c r="CT2259" i="1"/>
  <c r="CU2259" i="1"/>
  <c r="CV2259" i="1"/>
  <c r="CY2259" i="1"/>
  <c r="E1585" i="1"/>
  <c r="CS1585" i="1"/>
  <c r="CT1585" i="1"/>
  <c r="CU1585" i="1"/>
  <c r="CV1585" i="1"/>
  <c r="CY1585" i="1"/>
  <c r="E3042" i="1"/>
  <c r="CS3042" i="1"/>
  <c r="CT3042" i="1"/>
  <c r="CU3042" i="1"/>
  <c r="CV3042" i="1"/>
  <c r="CY3042" i="1"/>
  <c r="E534" i="1"/>
  <c r="CS534" i="1"/>
  <c r="CT534" i="1"/>
  <c r="CU534" i="1"/>
  <c r="CV534" i="1"/>
  <c r="CY534" i="1"/>
  <c r="E1705" i="1"/>
  <c r="CS1705" i="1"/>
  <c r="CT1705" i="1"/>
  <c r="CU1705" i="1"/>
  <c r="CV1705" i="1"/>
  <c r="CY1705" i="1"/>
  <c r="E285" i="1"/>
  <c r="CS285" i="1"/>
  <c r="CT285" i="1"/>
  <c r="CU285" i="1"/>
  <c r="CV285" i="1"/>
  <c r="CY285" i="1"/>
  <c r="E1686" i="1"/>
  <c r="CS1686" i="1"/>
  <c r="CT1686" i="1"/>
  <c r="CU1686" i="1"/>
  <c r="CV1686" i="1"/>
  <c r="CY1686" i="1"/>
  <c r="E2566" i="1"/>
  <c r="CS2566" i="1"/>
  <c r="CT2566" i="1"/>
  <c r="CU2566" i="1"/>
  <c r="CV2566" i="1"/>
  <c r="CY2566" i="1"/>
  <c r="E1712" i="1"/>
  <c r="O1712" i="1"/>
  <c r="Q1712" i="1"/>
  <c r="T1712" i="1"/>
  <c r="U1712" i="1"/>
  <c r="CS1712" i="1"/>
  <c r="CT1712" i="1"/>
  <c r="CU1712" i="1"/>
  <c r="CV1712" i="1"/>
  <c r="CY1712" i="1"/>
  <c r="E2103" i="1"/>
  <c r="CS2103" i="1"/>
  <c r="CT2103" i="1"/>
  <c r="CU2103" i="1"/>
  <c r="CV2103" i="1"/>
  <c r="CY2103" i="1"/>
  <c r="E3057" i="1"/>
  <c r="CS3057" i="1"/>
  <c r="CT3057" i="1"/>
  <c r="CU3057" i="1"/>
  <c r="CV3057" i="1"/>
  <c r="CY3057" i="1"/>
  <c r="E1714" i="1"/>
  <c r="CS1714" i="1"/>
  <c r="CT1714" i="1"/>
  <c r="CU1714" i="1"/>
  <c r="CV1714" i="1"/>
  <c r="CY1714" i="1"/>
  <c r="E2254" i="1"/>
  <c r="CS2254" i="1"/>
  <c r="CT2254" i="1"/>
  <c r="CU2254" i="1"/>
  <c r="CV2254" i="1"/>
  <c r="CY2254" i="1"/>
  <c r="E64" i="1"/>
  <c r="CS64" i="1"/>
  <c r="CT64" i="1"/>
  <c r="CU64" i="1"/>
  <c r="CV64" i="1"/>
  <c r="CY64" i="1"/>
  <c r="E60" i="1"/>
  <c r="CS60" i="1"/>
  <c r="CT60" i="1"/>
  <c r="CU60" i="1"/>
  <c r="CV60" i="1"/>
  <c r="CY60" i="1"/>
  <c r="E3027" i="1"/>
  <c r="CS3027" i="1"/>
  <c r="CT3027" i="1"/>
  <c r="CU3027" i="1"/>
  <c r="CV3027" i="1"/>
  <c r="CY3027" i="1"/>
  <c r="E3039" i="1"/>
  <c r="CS3039" i="1"/>
  <c r="CT3039" i="1"/>
  <c r="CU3039" i="1"/>
  <c r="CV3039" i="1"/>
  <c r="CY3039" i="1"/>
  <c r="E755" i="1"/>
  <c r="CS755" i="1"/>
  <c r="CT755" i="1"/>
  <c r="CU755" i="1"/>
  <c r="CV755" i="1"/>
  <c r="CY755" i="1"/>
  <c r="E1675" i="1"/>
  <c r="CS1675" i="1"/>
  <c r="CT1675" i="1"/>
  <c r="CU1675" i="1"/>
  <c r="CV1675" i="1"/>
  <c r="CY1675" i="1"/>
  <c r="E1711" i="1"/>
  <c r="O1711" i="1"/>
  <c r="Q1711" i="1"/>
  <c r="T1711" i="1"/>
  <c r="U1711" i="1"/>
  <c r="CS1711" i="1"/>
  <c r="CT1711" i="1"/>
  <c r="CU1711" i="1"/>
  <c r="CV1711" i="1"/>
  <c r="CY1711" i="1"/>
  <c r="E1639" i="1"/>
  <c r="O1639" i="1"/>
  <c r="Q1639" i="1"/>
  <c r="T1639" i="1"/>
  <c r="U1639" i="1"/>
  <c r="CS1639" i="1"/>
  <c r="CT1639" i="1"/>
  <c r="CU1639" i="1"/>
  <c r="CV1639" i="1"/>
  <c r="CY1639" i="1"/>
  <c r="E1494" i="1"/>
  <c r="O1494" i="1"/>
  <c r="Q1494" i="1"/>
  <c r="T1494" i="1"/>
  <c r="U1494" i="1"/>
  <c r="CS1494" i="1"/>
  <c r="CT1494" i="1"/>
  <c r="CU1494" i="1"/>
  <c r="CV1494" i="1"/>
  <c r="CY1494" i="1"/>
  <c r="E1153" i="1"/>
  <c r="CS1153" i="1"/>
  <c r="CT1153" i="1"/>
  <c r="CU1153" i="1"/>
  <c r="CV1153" i="1"/>
  <c r="CY1153" i="1"/>
  <c r="E1059" i="1"/>
  <c r="O1059" i="1"/>
  <c r="Q1059" i="1"/>
  <c r="T1059" i="1"/>
  <c r="U1059" i="1"/>
  <c r="CS1059" i="1"/>
  <c r="CT1059" i="1"/>
  <c r="CU1059" i="1"/>
  <c r="CV1059" i="1"/>
  <c r="CY1059" i="1"/>
  <c r="E1001" i="1"/>
  <c r="O1001" i="1"/>
  <c r="Q1001" i="1"/>
  <c r="T1001" i="1"/>
  <c r="U1001" i="1"/>
  <c r="CA1001" i="1"/>
  <c r="CG1001" i="1"/>
  <c r="CS1001" i="1"/>
  <c r="CT1001" i="1"/>
  <c r="CU1001" i="1"/>
  <c r="CV1001" i="1"/>
  <c r="CY1001" i="1"/>
  <c r="E956" i="1"/>
  <c r="O956" i="1"/>
  <c r="Q956" i="1"/>
  <c r="T956" i="1"/>
  <c r="U956" i="1"/>
  <c r="CS956" i="1"/>
  <c r="CT956" i="1"/>
  <c r="CU956" i="1"/>
  <c r="CV956" i="1"/>
  <c r="CY956" i="1"/>
  <c r="E695" i="1"/>
  <c r="O695" i="1"/>
  <c r="Q695" i="1"/>
  <c r="T695" i="1"/>
  <c r="U695" i="1"/>
  <c r="CS695" i="1"/>
  <c r="CT695" i="1"/>
  <c r="CU695" i="1"/>
  <c r="CV695" i="1"/>
  <c r="CY695" i="1"/>
  <c r="E672" i="1"/>
  <c r="O672" i="1"/>
  <c r="Q672" i="1"/>
  <c r="T672" i="1"/>
  <c r="U672" i="1"/>
  <c r="CS672" i="1"/>
  <c r="CT672" i="1"/>
  <c r="CU672" i="1"/>
  <c r="CV672" i="1"/>
  <c r="CY672" i="1"/>
  <c r="E551" i="1"/>
  <c r="O551" i="1"/>
  <c r="Q551" i="1"/>
  <c r="T551" i="1"/>
  <c r="U551" i="1"/>
  <c r="CS551" i="1"/>
  <c r="CT551" i="1"/>
  <c r="CU551" i="1"/>
  <c r="CV551" i="1"/>
  <c r="CY551" i="1"/>
  <c r="E473" i="1"/>
  <c r="O473" i="1"/>
  <c r="Q473" i="1"/>
  <c r="T473" i="1"/>
  <c r="U473" i="1"/>
  <c r="CA473" i="1"/>
  <c r="CS473" i="1"/>
  <c r="CT473" i="1"/>
  <c r="CU473" i="1"/>
  <c r="CV473" i="1"/>
  <c r="CY473" i="1"/>
  <c r="E416" i="1"/>
  <c r="O416" i="1"/>
  <c r="Q416" i="1"/>
  <c r="T416" i="1"/>
  <c r="U416" i="1"/>
  <c r="CS416" i="1"/>
  <c r="CT416" i="1"/>
  <c r="CU416" i="1"/>
  <c r="CV416" i="1"/>
  <c r="CY416" i="1"/>
  <c r="E273" i="1"/>
  <c r="O273" i="1"/>
  <c r="Q273" i="1"/>
  <c r="T273" i="1"/>
  <c r="U273" i="1"/>
  <c r="CS273" i="1"/>
  <c r="CT273" i="1"/>
  <c r="CU273" i="1"/>
  <c r="CV273" i="1"/>
  <c r="CY273" i="1"/>
  <c r="E162" i="1"/>
  <c r="O162" i="1"/>
  <c r="Q162" i="1"/>
  <c r="T162" i="1"/>
  <c r="U162" i="1"/>
  <c r="CS162" i="1"/>
  <c r="CT162" i="1"/>
  <c r="CU162" i="1"/>
  <c r="CV162" i="1"/>
  <c r="CY162" i="1"/>
  <c r="E118" i="1"/>
  <c r="O118" i="1"/>
  <c r="Q118" i="1"/>
  <c r="T118" i="1"/>
  <c r="U118" i="1"/>
  <c r="CS118" i="1"/>
  <c r="CT118" i="1"/>
  <c r="CU118" i="1"/>
  <c r="CV118" i="1"/>
  <c r="CY118" i="1"/>
  <c r="E119" i="1"/>
  <c r="O119" i="1"/>
  <c r="Q119" i="1"/>
  <c r="T119" i="1"/>
  <c r="U119" i="1"/>
  <c r="CS119" i="1"/>
  <c r="CT119" i="1"/>
  <c r="CU119" i="1"/>
  <c r="CV119" i="1"/>
  <c r="CY119" i="1"/>
  <c r="CY2180" i="1"/>
  <c r="CY1969" i="1"/>
  <c r="CY1823" i="1"/>
  <c r="CY1741" i="1"/>
  <c r="CY1730" i="1"/>
  <c r="CY1729" i="1"/>
  <c r="CY1681" i="1"/>
  <c r="CY1680" i="1"/>
  <c r="CY3024" i="1"/>
  <c r="CY3023" i="1"/>
  <c r="CY3022" i="1"/>
  <c r="CY3021" i="1"/>
  <c r="CY3020" i="1"/>
  <c r="CY3019" i="1"/>
  <c r="CY3018" i="1"/>
  <c r="CY3017" i="1"/>
  <c r="CY3016" i="1"/>
  <c r="CY3015" i="1"/>
  <c r="CY3014" i="1"/>
  <c r="CY3013" i="1"/>
  <c r="CY3012" i="1"/>
  <c r="CY3011" i="1"/>
  <c r="CY3010" i="1"/>
  <c r="CY3009" i="1"/>
  <c r="CY3008" i="1"/>
  <c r="CY3007" i="1"/>
  <c r="CY3006" i="1"/>
  <c r="CY3005" i="1"/>
  <c r="CY3004" i="1"/>
  <c r="CY3003" i="1"/>
  <c r="CY3002" i="1"/>
  <c r="CY3001" i="1"/>
  <c r="CY3000" i="1"/>
  <c r="CY2998" i="1"/>
  <c r="CY2997" i="1"/>
  <c r="CY2996" i="1"/>
  <c r="CY2995" i="1"/>
  <c r="CY2994" i="1"/>
  <c r="CY2993" i="1"/>
  <c r="CY2992" i="1"/>
  <c r="CY2991" i="1"/>
  <c r="CY2990" i="1"/>
  <c r="CY2989" i="1"/>
  <c r="CY2988" i="1"/>
  <c r="CY2987" i="1"/>
  <c r="CY2986" i="1"/>
  <c r="CY2985" i="1"/>
  <c r="CY2984" i="1"/>
  <c r="CY2983" i="1"/>
  <c r="CY2982" i="1"/>
  <c r="CY2981" i="1"/>
  <c r="CY2980" i="1"/>
  <c r="CY2979" i="1"/>
  <c r="CY2975" i="1"/>
  <c r="CY2974" i="1"/>
  <c r="CY2973" i="1"/>
  <c r="CY2972" i="1"/>
  <c r="CY2971" i="1"/>
  <c r="CY2970" i="1"/>
  <c r="CY2969" i="1"/>
  <c r="CY2968" i="1"/>
  <c r="CY2967" i="1"/>
  <c r="CY2966" i="1"/>
  <c r="CY2965" i="1"/>
  <c r="CY2964" i="1"/>
  <c r="CY2963" i="1"/>
  <c r="CY2962" i="1"/>
  <c r="CY2961" i="1"/>
  <c r="CY2960" i="1"/>
  <c r="CY2959" i="1"/>
  <c r="CY2958" i="1"/>
  <c r="CY2957" i="1"/>
  <c r="CY2956" i="1"/>
  <c r="CY2955" i="1"/>
  <c r="CY2954" i="1"/>
  <c r="CY2953" i="1"/>
  <c r="CY2952" i="1"/>
  <c r="CY2951" i="1"/>
  <c r="CY2950" i="1"/>
  <c r="CY2949" i="1"/>
  <c r="CY2948" i="1"/>
  <c r="CY2947" i="1"/>
  <c r="CY2946" i="1"/>
  <c r="CY2945" i="1"/>
  <c r="CY2944" i="1"/>
  <c r="CY2943" i="1"/>
  <c r="CY2942" i="1"/>
  <c r="CY2941" i="1"/>
  <c r="CY2940" i="1"/>
  <c r="CY2939" i="1"/>
  <c r="CY2938" i="1"/>
  <c r="CY2937" i="1"/>
  <c r="CY2936" i="1"/>
  <c r="CY2935" i="1"/>
  <c r="CY2934" i="1"/>
  <c r="CY2933" i="1"/>
  <c r="CY2932" i="1"/>
  <c r="CY2931" i="1"/>
  <c r="CY2930" i="1"/>
  <c r="CY2929" i="1"/>
  <c r="CY2928" i="1"/>
  <c r="CY2927" i="1"/>
  <c r="CY2926" i="1"/>
  <c r="CY2925" i="1"/>
  <c r="CY2924" i="1"/>
  <c r="CY2923" i="1"/>
  <c r="CY2922" i="1"/>
  <c r="CY2921" i="1"/>
  <c r="CY2920" i="1"/>
  <c r="CY2919" i="1"/>
  <c r="CY2918" i="1"/>
  <c r="CY2917" i="1"/>
  <c r="CY2916" i="1"/>
  <c r="CY2915" i="1"/>
  <c r="CY2914" i="1"/>
  <c r="CY2913" i="1"/>
  <c r="CY2912" i="1"/>
  <c r="CY2911" i="1"/>
  <c r="CY2910" i="1"/>
  <c r="CY2909" i="1"/>
  <c r="CY2908" i="1"/>
  <c r="CY2907" i="1"/>
  <c r="CY2906" i="1"/>
  <c r="CY2905" i="1"/>
  <c r="CY2904" i="1"/>
  <c r="CY2903" i="1"/>
  <c r="CY2902" i="1"/>
  <c r="CY2901" i="1"/>
  <c r="CY2900" i="1"/>
  <c r="CY2899" i="1"/>
  <c r="CY2898" i="1"/>
  <c r="CY2897" i="1"/>
  <c r="CY2896" i="1"/>
  <c r="CY2895" i="1"/>
  <c r="CY2894" i="1"/>
  <c r="CY2893" i="1"/>
  <c r="CY2892" i="1"/>
  <c r="CY2891" i="1"/>
  <c r="CY2890" i="1"/>
  <c r="CY2889" i="1"/>
  <c r="CY2888" i="1"/>
  <c r="CY2887" i="1"/>
  <c r="CY2886" i="1"/>
  <c r="CY2885" i="1"/>
  <c r="CY2884" i="1"/>
  <c r="CY2883" i="1"/>
  <c r="CY2882" i="1"/>
  <c r="CY2881" i="1"/>
  <c r="CY2880" i="1"/>
  <c r="CY2879" i="1"/>
  <c r="CY2878" i="1"/>
  <c r="CY2877" i="1"/>
  <c r="CY2876" i="1"/>
  <c r="CY2875" i="1"/>
  <c r="CY2874" i="1"/>
  <c r="CY2873" i="1"/>
  <c r="CY2872" i="1"/>
  <c r="CY2871" i="1"/>
  <c r="CY2870" i="1"/>
  <c r="CY2869" i="1"/>
  <c r="CY2868" i="1"/>
  <c r="CY2867" i="1"/>
  <c r="CY2866" i="1"/>
  <c r="CY2865" i="1"/>
  <c r="CY2864" i="1"/>
  <c r="CY2863" i="1"/>
  <c r="CY2862" i="1"/>
  <c r="CY2861" i="1"/>
  <c r="CY2860" i="1"/>
  <c r="CY2859" i="1"/>
  <c r="CY2858" i="1"/>
  <c r="CY2857" i="1"/>
  <c r="CY2856" i="1"/>
  <c r="CY2855" i="1"/>
  <c r="CY2854" i="1"/>
  <c r="CY2853" i="1"/>
  <c r="CY2852" i="1"/>
  <c r="CY2851" i="1"/>
  <c r="CY2850" i="1"/>
  <c r="CY2849" i="1"/>
  <c r="CY2848" i="1"/>
  <c r="CY2847" i="1"/>
  <c r="CY2846" i="1"/>
  <c r="CY2845" i="1"/>
  <c r="CY2844" i="1"/>
  <c r="CY2843" i="1"/>
  <c r="CY2842" i="1"/>
  <c r="CY2841" i="1"/>
  <c r="CY2840" i="1"/>
  <c r="CY2839" i="1"/>
  <c r="CY2838" i="1"/>
  <c r="CY2837" i="1"/>
  <c r="CY2836" i="1"/>
  <c r="CY2835" i="1"/>
  <c r="CY2834" i="1"/>
  <c r="CY2833" i="1"/>
  <c r="CY2832" i="1"/>
  <c r="CY2831" i="1"/>
  <c r="CY2830" i="1"/>
  <c r="CY2829" i="1"/>
  <c r="CY2828" i="1"/>
  <c r="CY2827" i="1"/>
  <c r="CY2826" i="1"/>
  <c r="CY2825" i="1"/>
  <c r="CY2824" i="1"/>
  <c r="CY2823" i="1"/>
  <c r="CY2822" i="1"/>
  <c r="CY2821" i="1"/>
  <c r="CY2820" i="1"/>
  <c r="CY2819" i="1"/>
  <c r="CY2818" i="1"/>
  <c r="CY2817" i="1"/>
  <c r="CY2816" i="1"/>
  <c r="CY2815" i="1"/>
  <c r="CY2814" i="1"/>
  <c r="CY2813" i="1"/>
  <c r="CY2812" i="1"/>
  <c r="CY2811" i="1"/>
  <c r="CY2810" i="1"/>
  <c r="CY2809" i="1"/>
  <c r="CY2808" i="1"/>
  <c r="CY2807" i="1"/>
  <c r="CY2806" i="1"/>
  <c r="CY2805" i="1"/>
  <c r="CY2804" i="1"/>
  <c r="CY2803" i="1"/>
  <c r="CY2802" i="1"/>
  <c r="CY2801" i="1"/>
  <c r="CY2800" i="1"/>
  <c r="CY2799" i="1"/>
  <c r="CY2798" i="1"/>
  <c r="CY2797" i="1"/>
  <c r="CY2796" i="1"/>
  <c r="CY2795" i="1"/>
  <c r="CY2794" i="1"/>
  <c r="CY2793" i="1"/>
  <c r="CY2792" i="1"/>
  <c r="CY2791" i="1"/>
  <c r="CY2790" i="1"/>
  <c r="CY2789" i="1"/>
  <c r="CY2788" i="1"/>
  <c r="CY2787" i="1"/>
  <c r="CY2786" i="1"/>
  <c r="CY2785" i="1"/>
  <c r="CY2784" i="1"/>
  <c r="CY2783" i="1"/>
  <c r="CY2782" i="1"/>
  <c r="CY2781" i="1"/>
  <c r="CY2780" i="1"/>
  <c r="CY2779" i="1"/>
  <c r="CY2778" i="1"/>
  <c r="CY2777" i="1"/>
  <c r="CY2776" i="1"/>
  <c r="CY2775" i="1"/>
  <c r="CY2774" i="1"/>
  <c r="CY2773" i="1"/>
  <c r="CY2772" i="1"/>
  <c r="CY2771" i="1"/>
  <c r="CY2770" i="1"/>
  <c r="CY2769" i="1"/>
  <c r="CY2768" i="1"/>
  <c r="CY2767" i="1"/>
  <c r="CY2766" i="1"/>
  <c r="CY2765" i="1"/>
  <c r="CY2764" i="1"/>
  <c r="CY2763" i="1"/>
  <c r="CY2762" i="1"/>
  <c r="CY2761" i="1"/>
  <c r="CY2760" i="1"/>
  <c r="CY2759" i="1"/>
  <c r="CY2758" i="1"/>
  <c r="CY2757" i="1"/>
  <c r="CY2756" i="1"/>
  <c r="CY2755" i="1"/>
  <c r="CY2754" i="1"/>
  <c r="CY2753" i="1"/>
  <c r="CY2752" i="1"/>
  <c r="CY2751" i="1"/>
  <c r="CY2750" i="1"/>
  <c r="CY2749" i="1"/>
  <c r="CY2748" i="1"/>
  <c r="CY2747" i="1"/>
  <c r="CY2746" i="1"/>
  <c r="CY2745" i="1"/>
  <c r="CY2744" i="1"/>
  <c r="CY2743" i="1"/>
  <c r="CY2742" i="1"/>
  <c r="CY2741" i="1"/>
  <c r="CY2740" i="1"/>
  <c r="CY2739" i="1"/>
  <c r="CY2738" i="1"/>
  <c r="CY2737" i="1"/>
  <c r="CY2736" i="1"/>
  <c r="CY2735" i="1"/>
  <c r="CY2734" i="1"/>
  <c r="CY2733" i="1"/>
  <c r="CY2732" i="1"/>
  <c r="CY2731" i="1"/>
  <c r="CY2730" i="1"/>
  <c r="CY2729" i="1"/>
  <c r="CY2728" i="1"/>
  <c r="CY2727" i="1"/>
  <c r="CY2726" i="1"/>
  <c r="CY2725" i="1"/>
  <c r="CY2724" i="1"/>
  <c r="CY2723" i="1"/>
  <c r="CY2722" i="1"/>
  <c r="CY2721" i="1"/>
  <c r="CY2720" i="1"/>
  <c r="CY2719" i="1"/>
  <c r="CY2718" i="1"/>
  <c r="CY2717" i="1"/>
  <c r="CY2716" i="1"/>
  <c r="CY2715" i="1"/>
  <c r="CY2714" i="1"/>
  <c r="CY2713" i="1"/>
  <c r="CY2712" i="1"/>
  <c r="CY2711" i="1"/>
  <c r="CY2710" i="1"/>
  <c r="CY2709" i="1"/>
  <c r="CY2708" i="1"/>
  <c r="CY2707" i="1"/>
  <c r="CY2706" i="1"/>
  <c r="CY2705" i="1"/>
  <c r="CY2704" i="1"/>
  <c r="CY2703" i="1"/>
  <c r="CY2702" i="1"/>
  <c r="CY2701" i="1"/>
  <c r="CY2700" i="1"/>
  <c r="CY2699" i="1"/>
  <c r="CY2698" i="1"/>
  <c r="CY2697" i="1"/>
  <c r="CY2696" i="1"/>
  <c r="CY2695" i="1"/>
  <c r="CY2694" i="1"/>
  <c r="CY2693" i="1"/>
  <c r="CY2692" i="1"/>
  <c r="CY2691" i="1"/>
  <c r="CY2690" i="1"/>
  <c r="CY2689" i="1"/>
  <c r="CY2688" i="1"/>
  <c r="CY2687" i="1"/>
  <c r="CY2686" i="1"/>
  <c r="CY2685" i="1"/>
  <c r="CY2684" i="1"/>
  <c r="CY2683" i="1"/>
  <c r="CY2682" i="1"/>
  <c r="CY2681" i="1"/>
  <c r="CY2680" i="1"/>
  <c r="CY2679" i="1"/>
  <c r="CY2678" i="1"/>
  <c r="CY2677" i="1"/>
  <c r="CY2676" i="1"/>
  <c r="CY2675" i="1"/>
  <c r="CY2674" i="1"/>
  <c r="CY2673" i="1"/>
  <c r="CY2672" i="1"/>
  <c r="CY2671" i="1"/>
  <c r="CY2670" i="1"/>
  <c r="CY2669" i="1"/>
  <c r="CY2668" i="1"/>
  <c r="CY2667" i="1"/>
  <c r="CY2666" i="1"/>
  <c r="CY2665" i="1"/>
  <c r="CY2664" i="1"/>
  <c r="CY2663" i="1"/>
  <c r="CY2662" i="1"/>
  <c r="CY2661" i="1"/>
  <c r="CY2660" i="1"/>
  <c r="CY2659" i="1"/>
  <c r="CY2658" i="1"/>
  <c r="CY2657" i="1"/>
  <c r="CY2656" i="1"/>
  <c r="CY2655" i="1"/>
  <c r="CY2654" i="1"/>
  <c r="CY2653" i="1"/>
  <c r="CY2651" i="1"/>
  <c r="CY2650" i="1"/>
  <c r="CY2649" i="1"/>
  <c r="CY2648" i="1"/>
  <c r="CY2647" i="1"/>
  <c r="CY2646" i="1"/>
  <c r="CY2645" i="1"/>
  <c r="CY2644" i="1"/>
  <c r="CY2643" i="1"/>
  <c r="CY2642" i="1"/>
  <c r="CY2641" i="1"/>
  <c r="CY2640" i="1"/>
  <c r="CY2639" i="1"/>
  <c r="CY2638" i="1"/>
  <c r="CY2637" i="1"/>
  <c r="CY2636" i="1"/>
  <c r="CY2635" i="1"/>
  <c r="CY2634" i="1"/>
  <c r="CY2633" i="1"/>
  <c r="CY2632" i="1"/>
  <c r="CY2631" i="1"/>
  <c r="CY2630" i="1"/>
  <c r="CY2629" i="1"/>
  <c r="CY2628" i="1"/>
  <c r="CY2627" i="1"/>
  <c r="CY2626" i="1"/>
  <c r="CY2625" i="1"/>
  <c r="CY2624" i="1"/>
  <c r="CY2623" i="1"/>
  <c r="CY2622" i="1"/>
  <c r="CY2621" i="1"/>
  <c r="CY2620" i="1"/>
  <c r="CY2619" i="1"/>
  <c r="CY2618" i="1"/>
  <c r="CY2617" i="1"/>
  <c r="CY2616" i="1"/>
  <c r="CY2615" i="1"/>
  <c r="CY2614" i="1"/>
  <c r="CY2613" i="1"/>
  <c r="CY2612" i="1"/>
  <c r="CY2611" i="1"/>
  <c r="CY2610" i="1"/>
  <c r="CY2609" i="1"/>
  <c r="CY2608" i="1"/>
  <c r="CY2607" i="1"/>
  <c r="CY2606" i="1"/>
  <c r="CY2605" i="1"/>
  <c r="CY2604" i="1"/>
  <c r="CY2603" i="1"/>
  <c r="CY2602" i="1"/>
  <c r="CY2601" i="1"/>
  <c r="CY2600" i="1"/>
  <c r="CY2599" i="1"/>
  <c r="CY2598" i="1"/>
  <c r="CY2597" i="1"/>
  <c r="CY2596" i="1"/>
  <c r="CY2595" i="1"/>
  <c r="CY2594" i="1"/>
  <c r="CY2593" i="1"/>
  <c r="CY2592" i="1"/>
  <c r="CY2591" i="1"/>
  <c r="CY2590" i="1"/>
  <c r="CY2589" i="1"/>
  <c r="CY2588" i="1"/>
  <c r="CY2587" i="1"/>
  <c r="CY2586" i="1"/>
  <c r="CY2585" i="1"/>
  <c r="CY2584" i="1"/>
  <c r="CY2583" i="1"/>
  <c r="CY2582" i="1"/>
  <c r="CY2581" i="1"/>
  <c r="CY2580" i="1"/>
  <c r="CY2579" i="1"/>
  <c r="CY2578" i="1"/>
  <c r="CY2577" i="1"/>
  <c r="CY2576" i="1"/>
  <c r="CY2575" i="1"/>
  <c r="CY2574" i="1"/>
  <c r="CY2573" i="1"/>
  <c r="CY2572" i="1"/>
  <c r="CY2571" i="1"/>
  <c r="CY2570" i="1"/>
  <c r="CY2569" i="1"/>
  <c r="CY2568" i="1"/>
  <c r="CY2567" i="1"/>
  <c r="CY2565" i="1"/>
  <c r="CY2564" i="1"/>
  <c r="CY2563" i="1"/>
  <c r="CY2562" i="1"/>
  <c r="CY2561" i="1"/>
  <c r="CY2560" i="1"/>
  <c r="CY2559" i="1"/>
  <c r="CY2557" i="1"/>
  <c r="CY2556" i="1"/>
  <c r="CY2555" i="1"/>
  <c r="CY2554" i="1"/>
  <c r="CY2553" i="1"/>
  <c r="CY2552" i="1"/>
  <c r="CY2551" i="1"/>
  <c r="CY2550" i="1"/>
  <c r="CY2549" i="1"/>
  <c r="CY2548" i="1"/>
  <c r="CY2547" i="1"/>
  <c r="CY2546" i="1"/>
  <c r="CY2545" i="1"/>
  <c r="CY2544" i="1"/>
  <c r="CY2543" i="1"/>
  <c r="CY2542" i="1"/>
  <c r="CY2541" i="1"/>
  <c r="CY2540" i="1"/>
  <c r="CY2539" i="1"/>
  <c r="CY2538" i="1"/>
  <c r="CY2537" i="1"/>
  <c r="CY2536" i="1"/>
  <c r="CY2535" i="1"/>
  <c r="CY2534" i="1"/>
  <c r="CY2533" i="1"/>
  <c r="CY2532" i="1"/>
  <c r="CY2531" i="1"/>
  <c r="CY2530" i="1"/>
  <c r="CY2529" i="1"/>
  <c r="CY2528" i="1"/>
  <c r="CY2527" i="1"/>
  <c r="CY2526" i="1"/>
  <c r="CY2525" i="1"/>
  <c r="CY2524" i="1"/>
  <c r="CY2523" i="1"/>
  <c r="CY2522" i="1"/>
  <c r="CY2521" i="1"/>
  <c r="CY2520" i="1"/>
  <c r="CY2519" i="1"/>
  <c r="CY2518" i="1"/>
  <c r="CY2517" i="1"/>
  <c r="CY2515" i="1"/>
  <c r="CY2514" i="1"/>
  <c r="CY2513" i="1"/>
  <c r="CY2512" i="1"/>
  <c r="CY2511" i="1"/>
  <c r="CY2510" i="1"/>
  <c r="CY2509" i="1"/>
  <c r="CY2508" i="1"/>
  <c r="CY2507" i="1"/>
  <c r="CY2506" i="1"/>
  <c r="CY2505" i="1"/>
  <c r="CY2504" i="1"/>
  <c r="CY2503" i="1"/>
  <c r="CY2502" i="1"/>
  <c r="CY2501" i="1"/>
  <c r="CY2500" i="1"/>
  <c r="CY2499" i="1"/>
  <c r="CY2498" i="1"/>
  <c r="CY2497" i="1"/>
  <c r="CY2496" i="1"/>
  <c r="CY2495" i="1"/>
  <c r="CY2494" i="1"/>
  <c r="CY2493" i="1"/>
  <c r="CY2492" i="1"/>
  <c r="CY2491" i="1"/>
  <c r="CY2490" i="1"/>
  <c r="CY2489" i="1"/>
  <c r="CY2488" i="1"/>
  <c r="CY2487" i="1"/>
  <c r="CY2486" i="1"/>
  <c r="CY2485" i="1"/>
  <c r="CY2484" i="1"/>
  <c r="CY2483" i="1"/>
  <c r="CY2482" i="1"/>
  <c r="CY2481" i="1"/>
  <c r="CY2480" i="1"/>
  <c r="CY2479" i="1"/>
  <c r="CY2478" i="1"/>
  <c r="CY2477" i="1"/>
  <c r="CY2476" i="1"/>
  <c r="CY2475" i="1"/>
  <c r="CY2474" i="1"/>
  <c r="CY2473" i="1"/>
  <c r="CY2472" i="1"/>
  <c r="CY2471" i="1"/>
  <c r="CY2470" i="1"/>
  <c r="CY2469" i="1"/>
  <c r="CY2468" i="1"/>
  <c r="CY2467" i="1"/>
  <c r="CY2466" i="1"/>
  <c r="CY2465" i="1"/>
  <c r="CY2464" i="1"/>
  <c r="CY2463" i="1"/>
  <c r="CY2462" i="1"/>
  <c r="CY2461" i="1"/>
  <c r="CY2460" i="1"/>
  <c r="CY2459" i="1"/>
  <c r="CY2458" i="1"/>
  <c r="CY2457" i="1"/>
  <c r="CY2456" i="1"/>
  <c r="CY2455" i="1"/>
  <c r="CY2454" i="1"/>
  <c r="CY2453" i="1"/>
  <c r="CY2452" i="1"/>
  <c r="CY2451" i="1"/>
  <c r="CY2450" i="1"/>
  <c r="CY2449" i="1"/>
  <c r="CY2448" i="1"/>
  <c r="CY2447" i="1"/>
  <c r="CY2446" i="1"/>
  <c r="CY2445" i="1"/>
  <c r="CY2444" i="1"/>
  <c r="CY2443" i="1"/>
  <c r="CY2442" i="1"/>
  <c r="CY2441" i="1"/>
  <c r="CY2440" i="1"/>
  <c r="CY2439" i="1"/>
  <c r="CY2438" i="1"/>
  <c r="CY2437" i="1"/>
  <c r="CY2436" i="1"/>
  <c r="CY2435" i="1"/>
  <c r="CY2434" i="1"/>
  <c r="CY2433" i="1"/>
  <c r="CY2432" i="1"/>
  <c r="CY2431" i="1"/>
  <c r="CY2430" i="1"/>
  <c r="CY2429" i="1"/>
  <c r="CY2428" i="1"/>
  <c r="CY2427" i="1"/>
  <c r="CY2426" i="1"/>
  <c r="CY2425" i="1"/>
  <c r="CY2424" i="1"/>
  <c r="CY2423" i="1"/>
  <c r="CY2422" i="1"/>
  <c r="CY2421" i="1"/>
  <c r="CY2420" i="1"/>
  <c r="CY2419" i="1"/>
  <c r="CY2418" i="1"/>
  <c r="CY2417" i="1"/>
  <c r="CY2416" i="1"/>
  <c r="CY2415" i="1"/>
  <c r="CY2414" i="1"/>
  <c r="CY2413" i="1"/>
  <c r="CY2412" i="1"/>
  <c r="CY2411" i="1"/>
  <c r="CY2410" i="1"/>
  <c r="CY2409" i="1"/>
  <c r="CY2408" i="1"/>
  <c r="CY2407" i="1"/>
  <c r="CY2406" i="1"/>
  <c r="CY2405" i="1"/>
  <c r="CY2404" i="1"/>
  <c r="CY2403" i="1"/>
  <c r="CY2402" i="1"/>
  <c r="CY2401" i="1"/>
  <c r="CY2400" i="1"/>
  <c r="CY2399" i="1"/>
  <c r="CY2398" i="1"/>
  <c r="CY2397" i="1"/>
  <c r="CY2396" i="1"/>
  <c r="CY2395" i="1"/>
  <c r="CY2394" i="1"/>
  <c r="CY2393" i="1"/>
  <c r="CY2392" i="1"/>
  <c r="CY2391" i="1"/>
  <c r="CY2390" i="1"/>
  <c r="CY2389" i="1"/>
  <c r="CY2388" i="1"/>
  <c r="CY2387" i="1"/>
  <c r="CY2386" i="1"/>
  <c r="CY2385" i="1"/>
  <c r="CY2384" i="1"/>
  <c r="CY2383" i="1"/>
  <c r="CY2382" i="1"/>
  <c r="CY2381" i="1"/>
  <c r="CY2380" i="1"/>
  <c r="CY2379" i="1"/>
  <c r="CY2378" i="1"/>
  <c r="CY2377" i="1"/>
  <c r="CY2376" i="1"/>
  <c r="CY2375" i="1"/>
  <c r="CY2374" i="1"/>
  <c r="CY2373" i="1"/>
  <c r="CY2372" i="1"/>
  <c r="CY2371" i="1"/>
  <c r="CY2370" i="1"/>
  <c r="CY2369" i="1"/>
  <c r="CY2368" i="1"/>
  <c r="CY2367" i="1"/>
  <c r="CY2366" i="1"/>
  <c r="CY2365" i="1"/>
  <c r="CY2364" i="1"/>
  <c r="CY2363" i="1"/>
  <c r="CY2362" i="1"/>
  <c r="CY2361" i="1"/>
  <c r="CY2360" i="1"/>
  <c r="CY2359" i="1"/>
  <c r="CY2358" i="1"/>
  <c r="CY2357" i="1"/>
  <c r="CY2356" i="1"/>
  <c r="CY2355" i="1"/>
  <c r="CY2353" i="1"/>
  <c r="CY2352" i="1"/>
  <c r="CY2351" i="1"/>
  <c r="CY2350" i="1"/>
  <c r="CY2349" i="1"/>
  <c r="CY2348" i="1"/>
  <c r="CY2347" i="1"/>
  <c r="CY2346" i="1"/>
  <c r="CY2345" i="1"/>
  <c r="CY2344" i="1"/>
  <c r="CY2343" i="1"/>
  <c r="CY2342" i="1"/>
  <c r="CY2341" i="1"/>
  <c r="CY2340" i="1"/>
  <c r="CY2339" i="1"/>
  <c r="CY2338" i="1"/>
  <c r="CY2337" i="1"/>
  <c r="CY2336" i="1"/>
  <c r="CY2335" i="1"/>
  <c r="CY2334" i="1"/>
  <c r="CY2333" i="1"/>
  <c r="CY2332" i="1"/>
  <c r="CY2331" i="1"/>
  <c r="CY2330" i="1"/>
  <c r="CY2329" i="1"/>
  <c r="CY2328" i="1"/>
  <c r="CY2327" i="1"/>
  <c r="CY2326" i="1"/>
  <c r="CY2325" i="1"/>
  <c r="CY2324" i="1"/>
  <c r="CY2323" i="1"/>
  <c r="CY2322" i="1"/>
  <c r="CY2321" i="1"/>
  <c r="CY2320" i="1"/>
  <c r="CY2319" i="1"/>
  <c r="CY2318" i="1"/>
  <c r="CY2317" i="1"/>
  <c r="CY2316" i="1"/>
  <c r="CY2315" i="1"/>
  <c r="CY2314" i="1"/>
  <c r="CY2313" i="1"/>
  <c r="CY2312" i="1"/>
  <c r="CY2311" i="1"/>
  <c r="CY2310" i="1"/>
  <c r="CY2309" i="1"/>
  <c r="CY2308" i="1"/>
  <c r="CY2307" i="1"/>
  <c r="CY2306" i="1"/>
  <c r="CY2305" i="1"/>
  <c r="CY2304" i="1"/>
  <c r="CY2303" i="1"/>
  <c r="CY2302" i="1"/>
  <c r="CY2301" i="1"/>
  <c r="CY2300" i="1"/>
  <c r="CY2299" i="1"/>
  <c r="CY2298" i="1"/>
  <c r="CY2297" i="1"/>
  <c r="CY2296" i="1"/>
  <c r="CY2295" i="1"/>
  <c r="CY2294" i="1"/>
  <c r="CY2293" i="1"/>
  <c r="CY2292" i="1"/>
  <c r="CY2291" i="1"/>
  <c r="CY2290" i="1"/>
  <c r="CY2289" i="1"/>
  <c r="CY2288" i="1"/>
  <c r="CY2287" i="1"/>
  <c r="CY2286" i="1"/>
  <c r="CY2285" i="1"/>
  <c r="CY2284" i="1"/>
  <c r="CY2283" i="1"/>
  <c r="CY2282" i="1"/>
  <c r="CY2281" i="1"/>
  <c r="CY2280" i="1"/>
  <c r="CY2279" i="1"/>
  <c r="CY2278" i="1"/>
  <c r="CY2277" i="1"/>
  <c r="CY2276" i="1"/>
  <c r="CY2275" i="1"/>
  <c r="CY2274" i="1"/>
  <c r="CY2273" i="1"/>
  <c r="CY2272" i="1"/>
  <c r="CY2271" i="1"/>
  <c r="CY2270" i="1"/>
  <c r="CY2269" i="1"/>
  <c r="CY2268" i="1"/>
  <c r="CY2267" i="1"/>
  <c r="CY2266" i="1"/>
  <c r="CY2265" i="1"/>
  <c r="CY2264" i="1"/>
  <c r="CY2263" i="1"/>
  <c r="CY2262" i="1"/>
  <c r="CY2261" i="1"/>
  <c r="CY2260" i="1"/>
  <c r="CY2258" i="1"/>
  <c r="CY2257" i="1"/>
  <c r="CY2256" i="1"/>
  <c r="CY2255" i="1"/>
  <c r="CY2253" i="1"/>
  <c r="CY2252" i="1"/>
  <c r="CY2251" i="1"/>
  <c r="CY2250" i="1"/>
  <c r="CY2249" i="1"/>
  <c r="CY2248" i="1"/>
  <c r="CY2247" i="1"/>
  <c r="CY2246" i="1"/>
  <c r="CY2245" i="1"/>
  <c r="CY2244" i="1"/>
  <c r="CY2243" i="1"/>
  <c r="CY2242" i="1"/>
  <c r="CY2241" i="1"/>
  <c r="CY2240" i="1"/>
  <c r="CY2239" i="1"/>
  <c r="CY2238" i="1"/>
  <c r="CY2237" i="1"/>
  <c r="CY2236" i="1"/>
  <c r="CY2235" i="1"/>
  <c r="CY2234" i="1"/>
  <c r="CY2233" i="1"/>
  <c r="CY2232" i="1"/>
  <c r="CY2231" i="1"/>
  <c r="CY2230" i="1"/>
  <c r="CY2229" i="1"/>
  <c r="CY2228" i="1"/>
  <c r="CY2227" i="1"/>
  <c r="CY2226" i="1"/>
  <c r="CY2225" i="1"/>
  <c r="CY2224" i="1"/>
  <c r="CY2223" i="1"/>
  <c r="CY2222" i="1"/>
  <c r="CY2221" i="1"/>
  <c r="CY2220" i="1"/>
  <c r="CY2219" i="1"/>
  <c r="CY2218" i="1"/>
  <c r="CY2217" i="1"/>
  <c r="CY2216" i="1"/>
  <c r="CY2215" i="1"/>
  <c r="CY2214" i="1"/>
  <c r="CY2213" i="1"/>
  <c r="CY2212" i="1"/>
  <c r="CY2211" i="1"/>
  <c r="CY2210" i="1"/>
  <c r="CY2209" i="1"/>
  <c r="CY2208" i="1"/>
  <c r="CY2207" i="1"/>
  <c r="CY2206" i="1"/>
  <c r="CY2205" i="1"/>
  <c r="CY2204" i="1"/>
  <c r="CY2203" i="1"/>
  <c r="CY2202" i="1"/>
  <c r="CY2201" i="1"/>
  <c r="CY2200" i="1"/>
  <c r="CY2199" i="1"/>
  <c r="CY2198" i="1"/>
  <c r="CY2197" i="1"/>
  <c r="CY2196" i="1"/>
  <c r="CY2195" i="1"/>
  <c r="CY2194" i="1"/>
  <c r="CY2193" i="1"/>
  <c r="CY2192" i="1"/>
  <c r="CY2191" i="1"/>
  <c r="CY2190" i="1"/>
  <c r="CY2189" i="1"/>
  <c r="CY2188" i="1"/>
  <c r="CY2187" i="1"/>
  <c r="CY2186" i="1"/>
  <c r="CY2185" i="1"/>
  <c r="CY2184" i="1"/>
  <c r="CY2183" i="1"/>
  <c r="CY2182" i="1"/>
  <c r="CY2181" i="1"/>
  <c r="CY2179" i="1"/>
  <c r="CY2178" i="1"/>
  <c r="CY2177" i="1"/>
  <c r="CY2176" i="1"/>
  <c r="CY2175" i="1"/>
  <c r="CY2174" i="1"/>
  <c r="CY2173" i="1"/>
  <c r="CY2172" i="1"/>
  <c r="CY2171" i="1"/>
  <c r="CY2170" i="1"/>
  <c r="CY2169" i="1"/>
  <c r="CY2168" i="1"/>
  <c r="CY2167" i="1"/>
  <c r="CY2166" i="1"/>
  <c r="CY2165" i="1"/>
  <c r="CY2164" i="1"/>
  <c r="CY2163" i="1"/>
  <c r="CY2162" i="1"/>
  <c r="CY2161" i="1"/>
  <c r="CY2160" i="1"/>
  <c r="CY2159" i="1"/>
  <c r="CY2158" i="1"/>
  <c r="CY2157" i="1"/>
  <c r="CY2156" i="1"/>
  <c r="CY2155" i="1"/>
  <c r="CY2154" i="1"/>
  <c r="CY2153" i="1"/>
  <c r="CY2152" i="1"/>
  <c r="CY2151" i="1"/>
  <c r="CY2150" i="1"/>
  <c r="CY2149" i="1"/>
  <c r="CY2148" i="1"/>
  <c r="CY2147" i="1"/>
  <c r="CY2146" i="1"/>
  <c r="CY2145" i="1"/>
  <c r="CY2144" i="1"/>
  <c r="CY2143" i="1"/>
  <c r="CY2142" i="1"/>
  <c r="CY2141" i="1"/>
  <c r="CY2140" i="1"/>
  <c r="CY2139" i="1"/>
  <c r="CY2138" i="1"/>
  <c r="CY2137" i="1"/>
  <c r="CY2136" i="1"/>
  <c r="CY2135" i="1"/>
  <c r="CY2134" i="1"/>
  <c r="CY2133" i="1"/>
  <c r="CY2132" i="1"/>
  <c r="CY2131" i="1"/>
  <c r="CY2130" i="1"/>
  <c r="CY2129" i="1"/>
  <c r="CY2128" i="1"/>
  <c r="CY2127" i="1"/>
  <c r="CY2126" i="1"/>
  <c r="CY2125" i="1"/>
  <c r="CY2124" i="1"/>
  <c r="CY2123" i="1"/>
  <c r="CY2122" i="1"/>
  <c r="CY2121" i="1"/>
  <c r="CY2120" i="1"/>
  <c r="CY2119" i="1"/>
  <c r="CY2118" i="1"/>
  <c r="CY2117" i="1"/>
  <c r="CY2116" i="1"/>
  <c r="CY2115" i="1"/>
  <c r="CY2114" i="1"/>
  <c r="CY2113" i="1"/>
  <c r="CY2112" i="1"/>
  <c r="CY2111" i="1"/>
  <c r="CY2110" i="1"/>
  <c r="CY2109" i="1"/>
  <c r="CY2108" i="1"/>
  <c r="CY2107" i="1"/>
  <c r="CY2106" i="1"/>
  <c r="CY2105" i="1"/>
  <c r="CY2104" i="1"/>
  <c r="CY2102" i="1"/>
  <c r="CY2101" i="1"/>
  <c r="CY2100" i="1"/>
  <c r="CY2099" i="1"/>
  <c r="CY2098" i="1"/>
  <c r="CY2097" i="1"/>
  <c r="CY2096" i="1"/>
  <c r="CY2095" i="1"/>
  <c r="CY2094" i="1"/>
  <c r="CY2093" i="1"/>
  <c r="CY2092" i="1"/>
  <c r="CY2091" i="1"/>
  <c r="CY2090" i="1"/>
  <c r="CY2089" i="1"/>
  <c r="CY2088" i="1"/>
  <c r="CY2087" i="1"/>
  <c r="CY2086" i="1"/>
  <c r="CY2085" i="1"/>
  <c r="CY2084" i="1"/>
  <c r="CY2083" i="1"/>
  <c r="CY2082" i="1"/>
  <c r="CY2081" i="1"/>
  <c r="CY2080" i="1"/>
  <c r="CY2079" i="1"/>
  <c r="CY2078" i="1"/>
  <c r="CY2077" i="1"/>
  <c r="CY2076" i="1"/>
  <c r="CY2075" i="1"/>
  <c r="CY2074" i="1"/>
  <c r="CY2073" i="1"/>
  <c r="CY2072" i="1"/>
  <c r="CY2071" i="1"/>
  <c r="CY2070" i="1"/>
  <c r="CY2069" i="1"/>
  <c r="CY2068" i="1"/>
  <c r="CY2067" i="1"/>
  <c r="CY2066" i="1"/>
  <c r="CY2065" i="1"/>
  <c r="CY2064" i="1"/>
  <c r="CY2063" i="1"/>
  <c r="CY2062" i="1"/>
  <c r="CY2061" i="1"/>
  <c r="CY2060" i="1"/>
  <c r="CY2059" i="1"/>
  <c r="CY2058" i="1"/>
  <c r="CY2057" i="1"/>
  <c r="CY2056" i="1"/>
  <c r="CY2055" i="1"/>
  <c r="CY2054" i="1"/>
  <c r="CY2053" i="1"/>
  <c r="CY2052" i="1"/>
  <c r="CY2051" i="1"/>
  <c r="CY2050" i="1"/>
  <c r="CY2049" i="1"/>
  <c r="CY2048" i="1"/>
  <c r="CY2047" i="1"/>
  <c r="CY2046" i="1"/>
  <c r="CY2045" i="1"/>
  <c r="CY2044" i="1"/>
  <c r="CY2043" i="1"/>
  <c r="CY2042" i="1"/>
  <c r="CY2041" i="1"/>
  <c r="CY2040" i="1"/>
  <c r="CY2039" i="1"/>
  <c r="CY2038" i="1"/>
  <c r="CY2037" i="1"/>
  <c r="CY2036" i="1"/>
  <c r="CY2035" i="1"/>
  <c r="CY2034" i="1"/>
  <c r="CY2033" i="1"/>
  <c r="CY2032" i="1"/>
  <c r="CY2031" i="1"/>
  <c r="CY2030" i="1"/>
  <c r="CY2029" i="1"/>
  <c r="CY2028" i="1"/>
  <c r="CY2026" i="1"/>
  <c r="CY2025" i="1"/>
  <c r="CY2024" i="1"/>
  <c r="CY2023" i="1"/>
  <c r="CY2022" i="1"/>
  <c r="CY2021" i="1"/>
  <c r="CY2020" i="1"/>
  <c r="CY2019" i="1"/>
  <c r="CY2018" i="1"/>
  <c r="CY2017" i="1"/>
  <c r="CY2016" i="1"/>
  <c r="CY2015" i="1"/>
  <c r="CY2014" i="1"/>
  <c r="CY2013" i="1"/>
  <c r="CY2012" i="1"/>
  <c r="CY2011" i="1"/>
  <c r="CY2010" i="1"/>
  <c r="CY2009" i="1"/>
  <c r="CY2008" i="1"/>
  <c r="CY2007" i="1"/>
  <c r="CY2006" i="1"/>
  <c r="CY2005" i="1"/>
  <c r="CY2004" i="1"/>
  <c r="CY2003" i="1"/>
  <c r="CY2002" i="1"/>
  <c r="CY2001" i="1"/>
  <c r="CY2000" i="1"/>
  <c r="CY1999" i="1"/>
  <c r="CY1998" i="1"/>
  <c r="CY1997" i="1"/>
  <c r="CY1996" i="1"/>
  <c r="CY1995" i="1"/>
  <c r="CY1994" i="1"/>
  <c r="CY1992" i="1"/>
  <c r="CY1991" i="1"/>
  <c r="CY1990" i="1"/>
  <c r="CY1989" i="1"/>
  <c r="CY1988" i="1"/>
  <c r="CY1987" i="1"/>
  <c r="CY1986" i="1"/>
  <c r="CY1985" i="1"/>
  <c r="CY1984" i="1"/>
  <c r="CY1982" i="1"/>
  <c r="CY1981" i="1"/>
  <c r="CY1980" i="1"/>
  <c r="CY1979" i="1"/>
  <c r="CY1978" i="1"/>
  <c r="CY1977" i="1"/>
  <c r="CY1976" i="1"/>
  <c r="CY1975" i="1"/>
  <c r="CY1974" i="1"/>
  <c r="CY1973" i="1"/>
  <c r="CY1972" i="1"/>
  <c r="CY1971" i="1"/>
  <c r="CY1970" i="1"/>
  <c r="CY1670" i="1"/>
  <c r="CY1968" i="1"/>
  <c r="CY1967" i="1"/>
  <c r="CY1966" i="1"/>
  <c r="CY1965" i="1"/>
  <c r="CY1964" i="1"/>
  <c r="CY1963" i="1"/>
  <c r="CY1962" i="1"/>
  <c r="CY1961" i="1"/>
  <c r="CY1960" i="1"/>
  <c r="CY1959" i="1"/>
  <c r="CY1958" i="1"/>
  <c r="CY1957" i="1"/>
  <c r="CY1956" i="1"/>
  <c r="CY1954" i="1"/>
  <c r="CY1953" i="1"/>
  <c r="CY1952" i="1"/>
  <c r="CY1951" i="1"/>
  <c r="CY1950" i="1"/>
  <c r="CY1949" i="1"/>
  <c r="CY1948" i="1"/>
  <c r="CY1947" i="1"/>
  <c r="CY1946" i="1"/>
  <c r="CY1945" i="1"/>
  <c r="CY1944" i="1"/>
  <c r="CY1943" i="1"/>
  <c r="CY1942" i="1"/>
  <c r="CY1941" i="1"/>
  <c r="CY1940" i="1"/>
  <c r="CY1939" i="1"/>
  <c r="CY1938" i="1"/>
  <c r="CY1937" i="1"/>
  <c r="CY1936" i="1"/>
  <c r="CY1935" i="1"/>
  <c r="CY1934" i="1"/>
  <c r="CY1933" i="1"/>
  <c r="CY1932" i="1"/>
  <c r="CY1931" i="1"/>
  <c r="CY1930" i="1"/>
  <c r="CY1929" i="1"/>
  <c r="CY1928" i="1"/>
  <c r="CY1926" i="1"/>
  <c r="CY1925" i="1"/>
  <c r="CY1924" i="1"/>
  <c r="CY1923" i="1"/>
  <c r="CY1922" i="1"/>
  <c r="CY1921" i="1"/>
  <c r="CY1920" i="1"/>
  <c r="CY1919" i="1"/>
  <c r="CY1918" i="1"/>
  <c r="CY1917" i="1"/>
  <c r="CY1916" i="1"/>
  <c r="CY1915" i="1"/>
  <c r="CY1914" i="1"/>
  <c r="CY1913" i="1"/>
  <c r="CY1912" i="1"/>
  <c r="CY1911" i="1"/>
  <c r="CY1910" i="1"/>
  <c r="CY1909" i="1"/>
  <c r="CY1908" i="1"/>
  <c r="CY1907" i="1"/>
  <c r="CY1906" i="1"/>
  <c r="CY1905" i="1"/>
  <c r="CY1904" i="1"/>
  <c r="CY1903" i="1"/>
  <c r="CY1902" i="1"/>
  <c r="CY1901" i="1"/>
  <c r="CY1900" i="1"/>
  <c r="CY1899" i="1"/>
  <c r="CY1898" i="1"/>
  <c r="CY1897" i="1"/>
  <c r="CY1896" i="1"/>
  <c r="CY1895" i="1"/>
  <c r="CY1894" i="1"/>
  <c r="CY1893" i="1"/>
  <c r="CY1892" i="1"/>
  <c r="CY1891" i="1"/>
  <c r="CY1890" i="1"/>
  <c r="CY1889" i="1"/>
  <c r="CY1888" i="1"/>
  <c r="CY1887" i="1"/>
  <c r="CY1886" i="1"/>
  <c r="CY1885" i="1"/>
  <c r="CY1884" i="1"/>
  <c r="CY1883" i="1"/>
  <c r="CY1882" i="1"/>
  <c r="CY1881" i="1"/>
  <c r="CY1880" i="1"/>
  <c r="CY1879" i="1"/>
  <c r="CY1878" i="1"/>
  <c r="CY1877" i="1"/>
  <c r="CY1876" i="1"/>
  <c r="CY1875" i="1"/>
  <c r="CY1874" i="1"/>
  <c r="CY1873" i="1"/>
  <c r="CY1872" i="1"/>
  <c r="CY1871" i="1"/>
  <c r="CY1870" i="1"/>
  <c r="CY1869" i="1"/>
  <c r="CY1868" i="1"/>
  <c r="CY1867" i="1"/>
  <c r="CY1866" i="1"/>
  <c r="CY1865" i="1"/>
  <c r="CY1864" i="1"/>
  <c r="CY1863" i="1"/>
  <c r="CY1862" i="1"/>
  <c r="CY1861" i="1"/>
  <c r="CY1860" i="1"/>
  <c r="CY1859" i="1"/>
  <c r="CY1858" i="1"/>
  <c r="CY1857" i="1"/>
  <c r="CY1856" i="1"/>
  <c r="CY1855" i="1"/>
  <c r="CY1854" i="1"/>
  <c r="CY1853" i="1"/>
  <c r="CY1852" i="1"/>
  <c r="CY1851" i="1"/>
  <c r="CY1850" i="1"/>
  <c r="CY1849" i="1"/>
  <c r="CY1848" i="1"/>
  <c r="CY1847" i="1"/>
  <c r="CY1846" i="1"/>
  <c r="CY1845" i="1"/>
  <c r="CY1844" i="1"/>
  <c r="CY1843" i="1"/>
  <c r="CY1842" i="1"/>
  <c r="CY1841" i="1"/>
  <c r="CY1840" i="1"/>
  <c r="CY1839" i="1"/>
  <c r="CY1838" i="1"/>
  <c r="CY1837" i="1"/>
  <c r="CY1836" i="1"/>
  <c r="CY1835" i="1"/>
  <c r="CY1834" i="1"/>
  <c r="CY1833" i="1"/>
  <c r="CY1832" i="1"/>
  <c r="CY1831" i="1"/>
  <c r="CY1830" i="1"/>
  <c r="CY1829" i="1"/>
  <c r="CY1828" i="1"/>
  <c r="CY1827" i="1"/>
  <c r="CY1826" i="1"/>
  <c r="CY1825" i="1"/>
  <c r="CY1824" i="1"/>
  <c r="CY1669" i="1"/>
  <c r="CY1822" i="1"/>
  <c r="CY1821" i="1"/>
  <c r="CY1820" i="1"/>
  <c r="CY1819" i="1"/>
  <c r="CY1818" i="1"/>
  <c r="CY1817" i="1"/>
  <c r="CY1816" i="1"/>
  <c r="CY1815" i="1"/>
  <c r="CY1814" i="1"/>
  <c r="CY1813" i="1"/>
  <c r="CY1812" i="1"/>
  <c r="CY1811" i="1"/>
  <c r="CY1810" i="1"/>
  <c r="CY1809" i="1"/>
  <c r="CY1808" i="1"/>
  <c r="CY1807" i="1"/>
  <c r="CY1806" i="1"/>
  <c r="CY1805" i="1"/>
  <c r="CY1804" i="1"/>
  <c r="CY1803" i="1"/>
  <c r="CY1802" i="1"/>
  <c r="CY1801" i="1"/>
  <c r="CY1800" i="1"/>
  <c r="CY1799" i="1"/>
  <c r="CY1798" i="1"/>
  <c r="CY1797" i="1"/>
  <c r="CY1796" i="1"/>
  <c r="CY1795" i="1"/>
  <c r="CY1794" i="1"/>
  <c r="CY1793" i="1"/>
  <c r="CY1792" i="1"/>
  <c r="CY1791" i="1"/>
  <c r="CY1790" i="1"/>
  <c r="CY1789" i="1"/>
  <c r="CY1788" i="1"/>
  <c r="CY1787" i="1"/>
  <c r="CY1786" i="1"/>
  <c r="CY1785" i="1"/>
  <c r="CY1784" i="1"/>
  <c r="CY1783" i="1"/>
  <c r="CY1782" i="1"/>
  <c r="CY1781" i="1"/>
  <c r="CY1780" i="1"/>
  <c r="CY1779" i="1"/>
  <c r="CY1778" i="1"/>
  <c r="CY1777" i="1"/>
  <c r="CY1776" i="1"/>
  <c r="CY1775" i="1"/>
  <c r="CY1774" i="1"/>
  <c r="CY1773" i="1"/>
  <c r="CY1772" i="1"/>
  <c r="CY1771" i="1"/>
  <c r="CY1770" i="1"/>
  <c r="CY1769" i="1"/>
  <c r="CY1768" i="1"/>
  <c r="CY1767" i="1"/>
  <c r="CY1766" i="1"/>
  <c r="CY1765" i="1"/>
  <c r="CY1764" i="1"/>
  <c r="CY1763" i="1"/>
  <c r="CY1762" i="1"/>
  <c r="CY1761" i="1"/>
  <c r="CY1760" i="1"/>
  <c r="CY1759" i="1"/>
  <c r="CY1758" i="1"/>
  <c r="CY1757" i="1"/>
  <c r="CY1756" i="1"/>
  <c r="CY1755" i="1"/>
  <c r="CY1754" i="1"/>
  <c r="CY1753" i="1"/>
  <c r="CY1752" i="1"/>
  <c r="CY1751" i="1"/>
  <c r="CY1750" i="1"/>
  <c r="CY1749" i="1"/>
  <c r="CY1748" i="1"/>
  <c r="CY1747" i="1"/>
  <c r="CY1746" i="1"/>
  <c r="CY1745" i="1"/>
  <c r="CY1744" i="1"/>
  <c r="CY1743" i="1"/>
  <c r="CY1742" i="1"/>
  <c r="CY1643" i="1"/>
  <c r="CY1740" i="1"/>
  <c r="CY1739" i="1"/>
  <c r="CY1738" i="1"/>
  <c r="CY1736" i="1"/>
  <c r="CY1735" i="1"/>
  <c r="CY1734" i="1"/>
  <c r="CY1733" i="1"/>
  <c r="CY1732" i="1"/>
  <c r="CY1731" i="1"/>
  <c r="CY1642" i="1"/>
  <c r="CY1615" i="1"/>
  <c r="CY1728" i="1"/>
  <c r="CY1727" i="1"/>
  <c r="CY1726" i="1"/>
  <c r="CY1725" i="1"/>
  <c r="CY1724" i="1"/>
  <c r="CY1723" i="1"/>
  <c r="CY1722" i="1"/>
  <c r="CY1721" i="1"/>
  <c r="CY1720" i="1"/>
  <c r="CY1719" i="1"/>
  <c r="CY1718" i="1"/>
  <c r="CY1717" i="1"/>
  <c r="CY1716" i="1"/>
  <c r="CY1715" i="1"/>
  <c r="CY1713" i="1"/>
  <c r="CY1584" i="1"/>
  <c r="CY1710" i="1"/>
  <c r="CY1709" i="1"/>
  <c r="CY1708" i="1"/>
  <c r="CY1707" i="1"/>
  <c r="CY1706" i="1"/>
  <c r="CY1704" i="1"/>
  <c r="CY1703" i="1"/>
  <c r="CY1702" i="1"/>
  <c r="CY1701" i="1"/>
  <c r="CY1700" i="1"/>
  <c r="CY1699" i="1"/>
  <c r="CY1698" i="1"/>
  <c r="CY1697" i="1"/>
  <c r="CY1696" i="1"/>
  <c r="CY1695" i="1"/>
  <c r="CY1694" i="1"/>
  <c r="CY1693" i="1"/>
  <c r="CY1692" i="1"/>
  <c r="CY1691" i="1"/>
  <c r="CY1690" i="1"/>
  <c r="CY1689" i="1"/>
  <c r="CY1688" i="1"/>
  <c r="CY1687" i="1"/>
  <c r="CY1583" i="1"/>
  <c r="CY1685" i="1"/>
  <c r="CY1684" i="1"/>
  <c r="CY1683" i="1"/>
  <c r="CY1682" i="1"/>
  <c r="CY1565" i="1"/>
  <c r="CY1679" i="1"/>
  <c r="CY1678" i="1"/>
  <c r="CY1677" i="1"/>
  <c r="CY1676" i="1"/>
  <c r="CY1674" i="1"/>
  <c r="CY1673" i="1"/>
  <c r="CY1672" i="1"/>
  <c r="CY1671" i="1"/>
  <c r="CY1440" i="1"/>
  <c r="CY1668" i="1"/>
  <c r="CY1667" i="1"/>
  <c r="CY1666" i="1"/>
  <c r="CY1665" i="1"/>
  <c r="CY1664" i="1"/>
  <c r="CY1663" i="1"/>
  <c r="CY1662" i="1"/>
  <c r="CY1661" i="1"/>
  <c r="CY1660" i="1"/>
  <c r="CY1659" i="1"/>
  <c r="CY1658" i="1"/>
  <c r="CY1657" i="1"/>
  <c r="CY1656" i="1"/>
  <c r="CY1655" i="1"/>
  <c r="CY1654" i="1"/>
  <c r="CY1653" i="1"/>
  <c r="CY1652" i="1"/>
  <c r="CY1651" i="1"/>
  <c r="CY1650" i="1"/>
  <c r="CY1649" i="1"/>
  <c r="CY1648" i="1"/>
  <c r="CY1647" i="1"/>
  <c r="CY1646" i="1"/>
  <c r="CY1645" i="1"/>
  <c r="CY1644" i="1"/>
  <c r="CY1439" i="1"/>
  <c r="CY1641" i="1"/>
  <c r="CY1640" i="1"/>
  <c r="CY1638" i="1"/>
  <c r="CY1637" i="1"/>
  <c r="CY1636" i="1"/>
  <c r="CY1635" i="1"/>
  <c r="CY1634" i="1"/>
  <c r="CY1633" i="1"/>
  <c r="CY1632" i="1"/>
  <c r="CY1631" i="1"/>
  <c r="CY1630" i="1"/>
  <c r="CY1629" i="1"/>
  <c r="CY1628" i="1"/>
  <c r="CY1627" i="1"/>
  <c r="CY1626" i="1"/>
  <c r="CY1625" i="1"/>
  <c r="CY1624" i="1"/>
  <c r="CY1623" i="1"/>
  <c r="CY1622" i="1"/>
  <c r="CY1621" i="1"/>
  <c r="CY1620" i="1"/>
  <c r="CY1619" i="1"/>
  <c r="CY1618" i="1"/>
  <c r="CY1617" i="1"/>
  <c r="CY1616" i="1"/>
  <c r="CY1329" i="1"/>
  <c r="CY1614" i="1"/>
  <c r="CY1613" i="1"/>
  <c r="CY1612" i="1"/>
  <c r="CY1611" i="1"/>
  <c r="CY1610" i="1"/>
  <c r="CY1609" i="1"/>
  <c r="CY1608" i="1"/>
  <c r="CY1607" i="1"/>
  <c r="CY1606" i="1"/>
  <c r="CY1605" i="1"/>
  <c r="CY1604" i="1"/>
  <c r="CY1603" i="1"/>
  <c r="CY1602" i="1"/>
  <c r="CY1601" i="1"/>
  <c r="CY1600" i="1"/>
  <c r="CY1599" i="1"/>
  <c r="CY1598" i="1"/>
  <c r="CY1597" i="1"/>
  <c r="CY1596" i="1"/>
  <c r="CY1595" i="1"/>
  <c r="CY1594" i="1"/>
  <c r="CY1593" i="1"/>
  <c r="CY1592" i="1"/>
  <c r="CY1591" i="1"/>
  <c r="CY1590" i="1"/>
  <c r="CY1588" i="1"/>
  <c r="CY1587" i="1"/>
  <c r="CY1586" i="1"/>
  <c r="CY1307" i="1"/>
  <c r="CY1582" i="1"/>
  <c r="CY1581" i="1"/>
  <c r="CY1580" i="1"/>
  <c r="CY1579" i="1"/>
  <c r="CY1578" i="1"/>
  <c r="CY1577" i="1"/>
  <c r="CY1576" i="1"/>
  <c r="CY1575" i="1"/>
  <c r="CY1574" i="1"/>
  <c r="CY1573" i="1"/>
  <c r="CY1572" i="1"/>
  <c r="CY1571" i="1"/>
  <c r="CY1569" i="1"/>
  <c r="CY1568" i="1"/>
  <c r="CY1567" i="1"/>
  <c r="CY1566" i="1"/>
  <c r="CY1270" i="1"/>
  <c r="CY1564" i="1"/>
  <c r="CY1563" i="1"/>
  <c r="CY1562" i="1"/>
  <c r="CY1561" i="1"/>
  <c r="CY1560" i="1"/>
  <c r="CY1559" i="1"/>
  <c r="CY1558" i="1"/>
  <c r="CY1557" i="1"/>
  <c r="CY1556" i="1"/>
  <c r="CY1555" i="1"/>
  <c r="CY1554" i="1"/>
  <c r="CY1553" i="1"/>
  <c r="CY1552" i="1"/>
  <c r="CY1551" i="1"/>
  <c r="CY1550" i="1"/>
  <c r="CY1549" i="1"/>
  <c r="CY1548" i="1"/>
  <c r="CY1547" i="1"/>
  <c r="CY1546" i="1"/>
  <c r="CY1545" i="1"/>
  <c r="CY1544" i="1"/>
  <c r="CY1543" i="1"/>
  <c r="CY1542" i="1"/>
  <c r="CY1541" i="1"/>
  <c r="CY1540" i="1"/>
  <c r="CY1539" i="1"/>
  <c r="CY1538" i="1"/>
  <c r="CY1537" i="1"/>
  <c r="CY1536" i="1"/>
  <c r="CY1535" i="1"/>
  <c r="CY1534" i="1"/>
  <c r="CY1533" i="1"/>
  <c r="CY1532" i="1"/>
  <c r="CY1531" i="1"/>
  <c r="CY1530" i="1"/>
  <c r="CY1529" i="1"/>
  <c r="CY1528" i="1"/>
  <c r="CY1527" i="1"/>
  <c r="CY1526" i="1"/>
  <c r="CY1525" i="1"/>
  <c r="CY1524" i="1"/>
  <c r="CY1523" i="1"/>
  <c r="CY1522" i="1"/>
  <c r="CY1521" i="1"/>
  <c r="CY1520" i="1"/>
  <c r="CY1519" i="1"/>
  <c r="CY1518" i="1"/>
  <c r="CY1517" i="1"/>
  <c r="CY1516" i="1"/>
  <c r="CY1515" i="1"/>
  <c r="CY1514" i="1"/>
  <c r="CY1513" i="1"/>
  <c r="CY1512" i="1"/>
  <c r="CY1511" i="1"/>
  <c r="CY1510" i="1"/>
  <c r="CY1509" i="1"/>
  <c r="CY1508" i="1"/>
  <c r="CY1507" i="1"/>
  <c r="CY1506" i="1"/>
  <c r="CY1505" i="1"/>
  <c r="CY1504" i="1"/>
  <c r="CY1503" i="1"/>
  <c r="CY1502" i="1"/>
  <c r="CY1501" i="1"/>
  <c r="CY1500" i="1"/>
  <c r="CY1499" i="1"/>
  <c r="CY1498" i="1"/>
  <c r="CY1497" i="1"/>
  <c r="CY1496" i="1"/>
  <c r="CY1495" i="1"/>
  <c r="CY1493" i="1"/>
  <c r="CY1492" i="1"/>
  <c r="CY1491" i="1"/>
  <c r="CY1490" i="1"/>
  <c r="CY1489" i="1"/>
  <c r="CY1488" i="1"/>
  <c r="CY1487" i="1"/>
  <c r="CY1486" i="1"/>
  <c r="CY1485" i="1"/>
  <c r="CY1484" i="1"/>
  <c r="CY1483" i="1"/>
  <c r="CY1482" i="1"/>
  <c r="CY1481" i="1"/>
  <c r="CY1480" i="1"/>
  <c r="CY1479" i="1"/>
  <c r="CY1478" i="1"/>
  <c r="CY1477" i="1"/>
  <c r="CY1476" i="1"/>
  <c r="CY1475" i="1"/>
  <c r="CY1474" i="1"/>
  <c r="CY1473" i="1"/>
  <c r="CY1472" i="1"/>
  <c r="CY1471" i="1"/>
  <c r="CY1470" i="1"/>
  <c r="CY1469" i="1"/>
  <c r="CY1468" i="1"/>
  <c r="CY1467" i="1"/>
  <c r="CY1466" i="1"/>
  <c r="CY1465" i="1"/>
  <c r="CY1464" i="1"/>
  <c r="CY1463" i="1"/>
  <c r="CY1462" i="1"/>
  <c r="CY1461" i="1"/>
  <c r="CY1460" i="1"/>
  <c r="CY1459" i="1"/>
  <c r="CY1458" i="1"/>
  <c r="CY1457" i="1"/>
  <c r="CY1456" i="1"/>
  <c r="CY1455" i="1"/>
  <c r="CY1454" i="1"/>
  <c r="CY1453" i="1"/>
  <c r="CY1452" i="1"/>
  <c r="CY1451" i="1"/>
  <c r="CY1450" i="1"/>
  <c r="CY1449" i="1"/>
  <c r="CY1448" i="1"/>
  <c r="CY1447" i="1"/>
  <c r="CY1446" i="1"/>
  <c r="CY1445" i="1"/>
  <c r="CY1444" i="1"/>
  <c r="CY1443" i="1"/>
  <c r="CY1442" i="1"/>
  <c r="CY1441" i="1"/>
  <c r="CY1220" i="1"/>
  <c r="CY1438" i="1"/>
  <c r="CY1437" i="1"/>
  <c r="CY1436" i="1"/>
  <c r="CY1435" i="1"/>
  <c r="CY1434" i="1"/>
  <c r="CY1433" i="1"/>
  <c r="CY1432" i="1"/>
  <c r="CY1431" i="1"/>
  <c r="CY1430" i="1"/>
  <c r="CY1429" i="1"/>
  <c r="CY1428" i="1"/>
  <c r="CY1427" i="1"/>
  <c r="CY1426" i="1"/>
  <c r="CY1425" i="1"/>
  <c r="CY1424" i="1"/>
  <c r="CY1423" i="1"/>
  <c r="CY1422" i="1"/>
  <c r="CY1421" i="1"/>
  <c r="CY1420" i="1"/>
  <c r="CY1419" i="1"/>
  <c r="CY1418" i="1"/>
  <c r="CY1417" i="1"/>
  <c r="CY1416" i="1"/>
  <c r="CY1415" i="1"/>
  <c r="CY1414" i="1"/>
  <c r="CY1413" i="1"/>
  <c r="CY1412" i="1"/>
  <c r="CY1411" i="1"/>
  <c r="CY1410" i="1"/>
  <c r="CY1409" i="1"/>
  <c r="CY1408" i="1"/>
  <c r="CY1407" i="1"/>
  <c r="CY1406" i="1"/>
  <c r="CY1405" i="1"/>
  <c r="CY1404" i="1"/>
  <c r="CY1403" i="1"/>
  <c r="CY1402" i="1"/>
  <c r="CY1401" i="1"/>
  <c r="CY1400" i="1"/>
  <c r="CY1399" i="1"/>
  <c r="CY1398" i="1"/>
  <c r="CY1397" i="1"/>
  <c r="CY1396" i="1"/>
  <c r="CY1395" i="1"/>
  <c r="CY1394" i="1"/>
  <c r="CY1393" i="1"/>
  <c r="CY1392" i="1"/>
  <c r="CY1391" i="1"/>
  <c r="CY1390" i="1"/>
  <c r="CY1389" i="1"/>
  <c r="CY1388" i="1"/>
  <c r="CY1387" i="1"/>
  <c r="CY1386" i="1"/>
  <c r="CY1385" i="1"/>
  <c r="CY1384" i="1"/>
  <c r="CY1383" i="1"/>
  <c r="CY1382" i="1"/>
  <c r="CY1381" i="1"/>
  <c r="CY1380" i="1"/>
  <c r="CY1379" i="1"/>
  <c r="CY1378" i="1"/>
  <c r="CY1377" i="1"/>
  <c r="CY1376" i="1"/>
  <c r="CY1375" i="1"/>
  <c r="CY1374" i="1"/>
  <c r="CY1373" i="1"/>
  <c r="CY1372" i="1"/>
  <c r="CY1371" i="1"/>
  <c r="CY1370" i="1"/>
  <c r="CY1369" i="1"/>
  <c r="CY1368" i="1"/>
  <c r="CY1367" i="1"/>
  <c r="CY1366" i="1"/>
  <c r="CY1365" i="1"/>
  <c r="CY1364" i="1"/>
  <c r="CY1363" i="1"/>
  <c r="CY1362" i="1"/>
  <c r="CY1361" i="1"/>
  <c r="CY1360" i="1"/>
  <c r="CY1359" i="1"/>
  <c r="CY1358" i="1"/>
  <c r="CY1357" i="1"/>
  <c r="CY1356" i="1"/>
  <c r="CY1355" i="1"/>
  <c r="CY1354" i="1"/>
  <c r="CY1353" i="1"/>
  <c r="CY1352" i="1"/>
  <c r="CY1351" i="1"/>
  <c r="CY1350" i="1"/>
  <c r="CY1349" i="1"/>
  <c r="CY1348" i="1"/>
  <c r="CY1347" i="1"/>
  <c r="CY1346" i="1"/>
  <c r="CY1345" i="1"/>
  <c r="CY1344" i="1"/>
  <c r="CY1343" i="1"/>
  <c r="CY1342" i="1"/>
  <c r="CY1341" i="1"/>
  <c r="CY1340" i="1"/>
  <c r="CY1339" i="1"/>
  <c r="CY1338" i="1"/>
  <c r="CY1337" i="1"/>
  <c r="CY1336" i="1"/>
  <c r="CY1335" i="1"/>
  <c r="CY1334" i="1"/>
  <c r="CY1333" i="1"/>
  <c r="CY1332" i="1"/>
  <c r="CY1331" i="1"/>
  <c r="CY1330" i="1"/>
  <c r="CY1328" i="1"/>
  <c r="CY1327" i="1"/>
  <c r="CY1326" i="1"/>
  <c r="CY1325" i="1"/>
  <c r="CY1324" i="1"/>
  <c r="CY1323" i="1"/>
  <c r="CY1322" i="1"/>
  <c r="CY1321" i="1"/>
  <c r="CY1320" i="1"/>
  <c r="CY1319" i="1"/>
  <c r="CY1318" i="1"/>
  <c r="CY1317" i="1"/>
  <c r="CY1316" i="1"/>
  <c r="CY1315" i="1"/>
  <c r="CY1314" i="1"/>
  <c r="CY1313" i="1"/>
  <c r="CY1312" i="1"/>
  <c r="CY1311" i="1"/>
  <c r="CY1310" i="1"/>
  <c r="CY1309" i="1"/>
  <c r="CY1308" i="1"/>
  <c r="CY1140" i="1"/>
  <c r="CY1306" i="1"/>
  <c r="CY1305" i="1"/>
  <c r="CY1304" i="1"/>
  <c r="CY1303" i="1"/>
  <c r="CY1302" i="1"/>
  <c r="CY1301" i="1"/>
  <c r="CY1300" i="1"/>
  <c r="CY1299" i="1"/>
  <c r="CY1298" i="1"/>
  <c r="CY1297" i="1"/>
  <c r="CY1296" i="1"/>
  <c r="CY1295" i="1"/>
  <c r="CY1294" i="1"/>
  <c r="CY1293" i="1"/>
  <c r="CY1292" i="1"/>
  <c r="CY1291" i="1"/>
  <c r="CY1290" i="1"/>
  <c r="CY1289" i="1"/>
  <c r="CY1288" i="1"/>
  <c r="CY1287" i="1"/>
  <c r="CY1286" i="1"/>
  <c r="CY1285" i="1"/>
  <c r="CY1284" i="1"/>
  <c r="CY1283" i="1"/>
  <c r="CY1282" i="1"/>
  <c r="CY1281" i="1"/>
  <c r="CY1280" i="1"/>
  <c r="CY1279" i="1"/>
  <c r="CY1278" i="1"/>
  <c r="CY1277" i="1"/>
  <c r="CY1276" i="1"/>
  <c r="CY1275" i="1"/>
  <c r="CY1274" i="1"/>
  <c r="CY1273" i="1"/>
  <c r="CY1272" i="1"/>
  <c r="CY1271" i="1"/>
  <c r="CY1269" i="1"/>
  <c r="CY1268" i="1"/>
  <c r="CY1267" i="1"/>
  <c r="CY1266" i="1"/>
  <c r="CY1265" i="1"/>
  <c r="CY1264" i="1"/>
  <c r="CY1263" i="1"/>
  <c r="CY1262" i="1"/>
  <c r="CY1261" i="1"/>
  <c r="CY1260" i="1"/>
  <c r="CY1259" i="1"/>
  <c r="CY1257" i="1"/>
  <c r="CY1256" i="1"/>
  <c r="CY1255" i="1"/>
  <c r="CY1253" i="1"/>
  <c r="CY1252" i="1"/>
  <c r="CY1251" i="1"/>
  <c r="CY1250" i="1"/>
  <c r="CY1249" i="1"/>
  <c r="CY1248" i="1"/>
  <c r="CY1247" i="1"/>
  <c r="CY1246" i="1"/>
  <c r="CY1245" i="1"/>
  <c r="CY1244" i="1"/>
  <c r="CY1243" i="1"/>
  <c r="CY1242" i="1"/>
  <c r="CY1241" i="1"/>
  <c r="CY1240" i="1"/>
  <c r="CY1239" i="1"/>
  <c r="CY1238" i="1"/>
  <c r="CY1237" i="1"/>
  <c r="CY1236" i="1"/>
  <c r="CY1235" i="1"/>
  <c r="CY1234" i="1"/>
  <c r="CY1233" i="1"/>
  <c r="CY1232" i="1"/>
  <c r="CY1231" i="1"/>
  <c r="CY1230" i="1"/>
  <c r="CY1229" i="1"/>
  <c r="CY1228" i="1"/>
  <c r="CY1227" i="1"/>
  <c r="CY1226" i="1"/>
  <c r="CY1225" i="1"/>
  <c r="CY1224" i="1"/>
  <c r="CY1223" i="1"/>
  <c r="CY1222" i="1"/>
  <c r="CY1138" i="1"/>
  <c r="CY1219" i="1"/>
  <c r="CY1218" i="1"/>
  <c r="CY1217" i="1"/>
  <c r="CY1216" i="1"/>
  <c r="CY1215" i="1"/>
  <c r="CY1214" i="1"/>
  <c r="CY1213" i="1"/>
  <c r="CY1212" i="1"/>
  <c r="CY1211" i="1"/>
  <c r="CY1210" i="1"/>
  <c r="CY1209" i="1"/>
  <c r="CY1208" i="1"/>
  <c r="CY1207" i="1"/>
  <c r="CY1206" i="1"/>
  <c r="CY1205" i="1"/>
  <c r="CY1204" i="1"/>
  <c r="CY1203" i="1"/>
  <c r="CY1202" i="1"/>
  <c r="CY1201" i="1"/>
  <c r="CY1200" i="1"/>
  <c r="CY1199" i="1"/>
  <c r="CY1198" i="1"/>
  <c r="CY1197" i="1"/>
  <c r="CY1196" i="1"/>
  <c r="CY1195" i="1"/>
  <c r="CY1194" i="1"/>
  <c r="CY1193" i="1"/>
  <c r="CY1192" i="1"/>
  <c r="CY1191" i="1"/>
  <c r="CY1190" i="1"/>
  <c r="CY1189" i="1"/>
  <c r="CY1188" i="1"/>
  <c r="CY1187" i="1"/>
  <c r="CY1186" i="1"/>
  <c r="CY1185" i="1"/>
  <c r="CY1184" i="1"/>
  <c r="CY1183" i="1"/>
  <c r="CY1182" i="1"/>
  <c r="CY1181" i="1"/>
  <c r="CY1180" i="1"/>
  <c r="CY1179" i="1"/>
  <c r="CY1178" i="1"/>
  <c r="CY1177" i="1"/>
  <c r="CY1176" i="1"/>
  <c r="CY1175" i="1"/>
  <c r="CY1174" i="1"/>
  <c r="CY1173" i="1"/>
  <c r="CY1172" i="1"/>
  <c r="CY1171" i="1"/>
  <c r="CY1170" i="1"/>
  <c r="CY1169" i="1"/>
  <c r="CY1168" i="1"/>
  <c r="CY1167" i="1"/>
  <c r="CY1166" i="1"/>
  <c r="CY1165" i="1"/>
  <c r="CY1164" i="1"/>
  <c r="CY1163" i="1"/>
  <c r="CY1162" i="1"/>
  <c r="CY1161" i="1"/>
  <c r="CY1160" i="1"/>
  <c r="CY1159" i="1"/>
  <c r="CY1158" i="1"/>
  <c r="CY1157" i="1"/>
  <c r="CY1156" i="1"/>
  <c r="CY1155" i="1"/>
  <c r="CY1154" i="1"/>
  <c r="CY1136" i="1"/>
  <c r="CY1152" i="1"/>
  <c r="CY1151" i="1"/>
  <c r="CY1150" i="1"/>
  <c r="CY1149" i="1"/>
  <c r="CY1148" i="1"/>
  <c r="CY1147" i="1"/>
  <c r="CY1146" i="1"/>
  <c r="CY1145" i="1"/>
  <c r="CY1144" i="1"/>
  <c r="CY1143" i="1"/>
  <c r="CY1142" i="1"/>
  <c r="CY1141" i="1"/>
  <c r="CY1139" i="1"/>
  <c r="CY1073" i="1"/>
  <c r="CY1137" i="1"/>
  <c r="CY1135" i="1"/>
  <c r="CY1134" i="1"/>
  <c r="CY1133" i="1"/>
  <c r="CY1132" i="1"/>
  <c r="CY1131" i="1"/>
  <c r="CY1130" i="1"/>
  <c r="CY1129" i="1"/>
  <c r="CY1128" i="1"/>
  <c r="CY1127" i="1"/>
  <c r="CY1126" i="1"/>
  <c r="CY1125" i="1"/>
  <c r="CY1124" i="1"/>
  <c r="CY1123" i="1"/>
  <c r="CY1122" i="1"/>
  <c r="CY1121" i="1"/>
  <c r="CY1120" i="1"/>
  <c r="CY1119" i="1"/>
  <c r="CY1118" i="1"/>
  <c r="CY1117" i="1"/>
  <c r="CY1116" i="1"/>
  <c r="CY1115" i="1"/>
  <c r="CY1114" i="1"/>
  <c r="CY1113" i="1"/>
  <c r="CY1112" i="1"/>
  <c r="CY1111" i="1"/>
  <c r="CY1110" i="1"/>
  <c r="CY1109" i="1"/>
  <c r="CY1108" i="1"/>
  <c r="CY1107" i="1"/>
  <c r="CY1106" i="1"/>
  <c r="CY1105" i="1"/>
  <c r="CY1104" i="1"/>
  <c r="CY1103" i="1"/>
  <c r="CY1102" i="1"/>
  <c r="CY1101" i="1"/>
  <c r="CY1100" i="1"/>
  <c r="CY1099" i="1"/>
  <c r="CY1098" i="1"/>
  <c r="CY1097" i="1"/>
  <c r="CY1096" i="1"/>
  <c r="CY1095" i="1"/>
  <c r="CY1094" i="1"/>
  <c r="CY1093" i="1"/>
  <c r="CY1092" i="1"/>
  <c r="CY1091" i="1"/>
  <c r="CY1090" i="1"/>
  <c r="CY1089" i="1"/>
  <c r="CY1088" i="1"/>
  <c r="CY1087" i="1"/>
  <c r="CY1086" i="1"/>
  <c r="CY1085" i="1"/>
  <c r="CY1084" i="1"/>
  <c r="CY1083" i="1"/>
  <c r="CY1082" i="1"/>
  <c r="CY1081" i="1"/>
  <c r="CY1080" i="1"/>
  <c r="CY1079" i="1"/>
  <c r="CY1078" i="1"/>
  <c r="CY1077" i="1"/>
  <c r="CY1076" i="1"/>
  <c r="CY1075" i="1"/>
  <c r="CY1074" i="1"/>
  <c r="CY1063" i="1"/>
  <c r="CY1072" i="1"/>
  <c r="CY1071" i="1"/>
  <c r="CY1070" i="1"/>
  <c r="CY1069" i="1"/>
  <c r="CY1068" i="1"/>
  <c r="CY1067" i="1"/>
  <c r="CY1066" i="1"/>
  <c r="CY1065" i="1"/>
  <c r="CY1064" i="1"/>
  <c r="CY1062" i="1"/>
  <c r="CY1061" i="1"/>
  <c r="CY1060" i="1"/>
  <c r="CY1058" i="1"/>
  <c r="CY1057" i="1"/>
  <c r="CY1056" i="1"/>
  <c r="CY1055" i="1"/>
  <c r="CY1054" i="1"/>
  <c r="CY1053" i="1"/>
  <c r="CY1052" i="1"/>
  <c r="CY1051" i="1"/>
  <c r="CY1050" i="1"/>
  <c r="CY1049" i="1"/>
  <c r="CY1048" i="1"/>
  <c r="CY1046" i="1"/>
  <c r="CY1045" i="1"/>
  <c r="CY1044" i="1"/>
  <c r="CY1043" i="1"/>
  <c r="CY1042" i="1"/>
  <c r="CY1041" i="1"/>
  <c r="CY1040" i="1"/>
  <c r="CY1039" i="1"/>
  <c r="CY1038" i="1"/>
  <c r="CY1037" i="1"/>
  <c r="CY1036" i="1"/>
  <c r="CY1035" i="1"/>
  <c r="CY1034" i="1"/>
  <c r="CY1033" i="1"/>
  <c r="CY1032" i="1"/>
  <c r="CY1031" i="1"/>
  <c r="CY1030" i="1"/>
  <c r="CY1029" i="1"/>
  <c r="CY1028" i="1"/>
  <c r="CY1027" i="1"/>
  <c r="CY1026" i="1"/>
  <c r="CY1025" i="1"/>
  <c r="CY1024" i="1"/>
  <c r="CY1023" i="1"/>
  <c r="CY1022" i="1"/>
  <c r="CY1021" i="1"/>
  <c r="CY1020" i="1"/>
  <c r="CY1019" i="1"/>
  <c r="CY1018" i="1"/>
  <c r="CY1017" i="1"/>
  <c r="CY1016" i="1"/>
  <c r="CY1015" i="1"/>
  <c r="CY1014" i="1"/>
  <c r="CY1013" i="1"/>
  <c r="CY1012" i="1"/>
  <c r="CY1011" i="1"/>
  <c r="CY1010" i="1"/>
  <c r="CY1009" i="1"/>
  <c r="CY1008" i="1"/>
  <c r="CY1007" i="1"/>
  <c r="CY1006" i="1"/>
  <c r="CY1005" i="1"/>
  <c r="CY1004" i="1"/>
  <c r="CY1003" i="1"/>
  <c r="CY1002" i="1"/>
  <c r="CY1000" i="1"/>
  <c r="CY999" i="1"/>
  <c r="CY998" i="1"/>
  <c r="CY997" i="1"/>
  <c r="CY996" i="1"/>
  <c r="CY995" i="1"/>
  <c r="CY994" i="1"/>
  <c r="CY993" i="1"/>
  <c r="CY992" i="1"/>
  <c r="CY991" i="1"/>
  <c r="CY990" i="1"/>
  <c r="CY989" i="1"/>
  <c r="CY988" i="1"/>
  <c r="CY987" i="1"/>
  <c r="CY986" i="1"/>
  <c r="CY985" i="1"/>
  <c r="CY984" i="1"/>
  <c r="CY983" i="1"/>
  <c r="CY982" i="1"/>
  <c r="CY981" i="1"/>
  <c r="CY980" i="1"/>
  <c r="CY979" i="1"/>
  <c r="CY978" i="1"/>
  <c r="CY977" i="1"/>
  <c r="CY976" i="1"/>
  <c r="CY975" i="1"/>
  <c r="CY974" i="1"/>
  <c r="CY973" i="1"/>
  <c r="CY972" i="1"/>
  <c r="CY971" i="1"/>
  <c r="CY970" i="1"/>
  <c r="CY969" i="1"/>
  <c r="CY968" i="1"/>
  <c r="CY967" i="1"/>
  <c r="CY966" i="1"/>
  <c r="CY965" i="1"/>
  <c r="CY964" i="1"/>
  <c r="CY963" i="1"/>
  <c r="CY962" i="1"/>
  <c r="CY961" i="1"/>
  <c r="CY960" i="1"/>
  <c r="CY959" i="1"/>
  <c r="CY958" i="1"/>
  <c r="CY957" i="1"/>
  <c r="CY955" i="1"/>
  <c r="CY954" i="1"/>
  <c r="CY953" i="1"/>
  <c r="CY952" i="1"/>
  <c r="CY951" i="1"/>
  <c r="CY950" i="1"/>
  <c r="CY949" i="1"/>
  <c r="CY948" i="1"/>
  <c r="CY947" i="1"/>
  <c r="CY946" i="1"/>
  <c r="CY945" i="1"/>
  <c r="CY944" i="1"/>
  <c r="CY943" i="1"/>
  <c r="CY942" i="1"/>
  <c r="CY941" i="1"/>
  <c r="CY940" i="1"/>
  <c r="CY939" i="1"/>
  <c r="CY938" i="1"/>
  <c r="CY937" i="1"/>
  <c r="CY936" i="1"/>
  <c r="CY935" i="1"/>
  <c r="CY934" i="1"/>
  <c r="CY933" i="1"/>
  <c r="CY932" i="1"/>
  <c r="CY931" i="1"/>
  <c r="CY930" i="1"/>
  <c r="CY929" i="1"/>
  <c r="CY928" i="1"/>
  <c r="CY927" i="1"/>
  <c r="CY926" i="1"/>
  <c r="CY925" i="1"/>
  <c r="CY924" i="1"/>
  <c r="CY923" i="1"/>
  <c r="CY922" i="1"/>
  <c r="CY921" i="1"/>
  <c r="CY920" i="1"/>
  <c r="CY919" i="1"/>
  <c r="CY918" i="1"/>
  <c r="CY917" i="1"/>
  <c r="CY916" i="1"/>
  <c r="CY915" i="1"/>
  <c r="CY914" i="1"/>
  <c r="CY913" i="1"/>
  <c r="CY912" i="1"/>
  <c r="CY911" i="1"/>
  <c r="CY910" i="1"/>
  <c r="CY909" i="1"/>
  <c r="CY908" i="1"/>
  <c r="CY907" i="1"/>
  <c r="CY906" i="1"/>
  <c r="CY905" i="1"/>
  <c r="CY904" i="1"/>
  <c r="CY903" i="1"/>
  <c r="CY902" i="1"/>
  <c r="CY901" i="1"/>
  <c r="CY900" i="1"/>
  <c r="CY899" i="1"/>
  <c r="CY898" i="1"/>
  <c r="CY897" i="1"/>
  <c r="CY896" i="1"/>
  <c r="CY895" i="1"/>
  <c r="CY894" i="1"/>
  <c r="CY893" i="1"/>
  <c r="CY892" i="1"/>
  <c r="CY891" i="1"/>
  <c r="CY890" i="1"/>
  <c r="CY889" i="1"/>
  <c r="CY888" i="1"/>
  <c r="CY887" i="1"/>
  <c r="CY886" i="1"/>
  <c r="CY885" i="1"/>
  <c r="CY884" i="1"/>
  <c r="CY883" i="1"/>
  <c r="CY882" i="1"/>
  <c r="CY881" i="1"/>
  <c r="CY880" i="1"/>
  <c r="CY879" i="1"/>
  <c r="CY878" i="1"/>
  <c r="CY877" i="1"/>
  <c r="CY876" i="1"/>
  <c r="CY875" i="1"/>
  <c r="CY874" i="1"/>
  <c r="CY873" i="1"/>
  <c r="CY872" i="1"/>
  <c r="CY871" i="1"/>
  <c r="CY870" i="1"/>
  <c r="CY869" i="1"/>
  <c r="CY868" i="1"/>
  <c r="CY867" i="1"/>
  <c r="CY866" i="1"/>
  <c r="CY865" i="1"/>
  <c r="CY864" i="1"/>
  <c r="CY863" i="1"/>
  <c r="CY862" i="1"/>
  <c r="CY861" i="1"/>
  <c r="CY860" i="1"/>
  <c r="CY859" i="1"/>
  <c r="CY858" i="1"/>
  <c r="CY857" i="1"/>
  <c r="CY856" i="1"/>
  <c r="CY855" i="1"/>
  <c r="CY854" i="1"/>
  <c r="CY853" i="1"/>
  <c r="CY852" i="1"/>
  <c r="CY851" i="1"/>
  <c r="CY850" i="1"/>
  <c r="CY849" i="1"/>
  <c r="CY848" i="1"/>
  <c r="CY847" i="1"/>
  <c r="CY846" i="1"/>
  <c r="CY845" i="1"/>
  <c r="CY844" i="1"/>
  <c r="CY843" i="1"/>
  <c r="CY842" i="1"/>
  <c r="CY841" i="1"/>
  <c r="CY840" i="1"/>
  <c r="CY839" i="1"/>
  <c r="CY838" i="1"/>
  <c r="CY837" i="1"/>
  <c r="CY836" i="1"/>
  <c r="CY835" i="1"/>
  <c r="CY834" i="1"/>
  <c r="CY833" i="1"/>
  <c r="CY832" i="1"/>
  <c r="CY831" i="1"/>
  <c r="CY830" i="1"/>
  <c r="CY829" i="1"/>
  <c r="CY828" i="1"/>
  <c r="CY827" i="1"/>
  <c r="CY826" i="1"/>
  <c r="CY825" i="1"/>
  <c r="CY824" i="1"/>
  <c r="CY823" i="1"/>
  <c r="CY822" i="1"/>
  <c r="CY821" i="1"/>
  <c r="CY820" i="1"/>
  <c r="CY819" i="1"/>
  <c r="CY818" i="1"/>
  <c r="CY817" i="1"/>
  <c r="CY816" i="1"/>
  <c r="CY815" i="1"/>
  <c r="CY814" i="1"/>
  <c r="CY813" i="1"/>
  <c r="CY812" i="1"/>
  <c r="CY811" i="1"/>
  <c r="CY810" i="1"/>
  <c r="CY809" i="1"/>
  <c r="CY808" i="1"/>
  <c r="CY807" i="1"/>
  <c r="CY806" i="1"/>
  <c r="CY805" i="1"/>
  <c r="CY804" i="1"/>
  <c r="CY803" i="1"/>
  <c r="CY802" i="1"/>
  <c r="CY801" i="1"/>
  <c r="CY800" i="1"/>
  <c r="CY799" i="1"/>
  <c r="CY798" i="1"/>
  <c r="CY797" i="1"/>
  <c r="CY796" i="1"/>
  <c r="CY795" i="1"/>
  <c r="CY794" i="1"/>
  <c r="CY793" i="1"/>
  <c r="CY792" i="1"/>
  <c r="CY791" i="1"/>
  <c r="CY790" i="1"/>
  <c r="CY789" i="1"/>
  <c r="CY788" i="1"/>
  <c r="CY787" i="1"/>
  <c r="CY786" i="1"/>
  <c r="CY785" i="1"/>
  <c r="CY784" i="1"/>
  <c r="CY783" i="1"/>
  <c r="CY782" i="1"/>
  <c r="CY781" i="1"/>
  <c r="CY780" i="1"/>
  <c r="CY779" i="1"/>
  <c r="CY778" i="1"/>
  <c r="CY777" i="1"/>
  <c r="CY776" i="1"/>
  <c r="CY775" i="1"/>
  <c r="CY774" i="1"/>
  <c r="CY773" i="1"/>
  <c r="CY772" i="1"/>
  <c r="CY771" i="1"/>
  <c r="CY770" i="1"/>
  <c r="CY769" i="1"/>
  <c r="CY768" i="1"/>
  <c r="CY767" i="1"/>
  <c r="CY766" i="1"/>
  <c r="CY765" i="1"/>
  <c r="CY764" i="1"/>
  <c r="CY763" i="1"/>
  <c r="CY762" i="1"/>
  <c r="CY761" i="1"/>
  <c r="CY760" i="1"/>
  <c r="CY759" i="1"/>
  <c r="CY758" i="1"/>
  <c r="CY757" i="1"/>
  <c r="CY756" i="1"/>
  <c r="CY754" i="1"/>
  <c r="CY753" i="1"/>
  <c r="CY752" i="1"/>
  <c r="CY751" i="1"/>
  <c r="CY750" i="1"/>
  <c r="CY749" i="1"/>
  <c r="CY748" i="1"/>
  <c r="CY747" i="1"/>
  <c r="CY746" i="1"/>
  <c r="CY745" i="1"/>
  <c r="CY744" i="1"/>
  <c r="CY743" i="1"/>
  <c r="CY742" i="1"/>
  <c r="CY741" i="1"/>
  <c r="CY740" i="1"/>
  <c r="CY739" i="1"/>
  <c r="CY738" i="1"/>
  <c r="CY737" i="1"/>
  <c r="CY736" i="1"/>
  <c r="CY735" i="1"/>
  <c r="CY734" i="1"/>
  <c r="CY733" i="1"/>
  <c r="CY732" i="1"/>
  <c r="CY731" i="1"/>
  <c r="CY730" i="1"/>
  <c r="CY729" i="1"/>
  <c r="CY728" i="1"/>
  <c r="CY727" i="1"/>
  <c r="CY726" i="1"/>
  <c r="CY725" i="1"/>
  <c r="CY724" i="1"/>
  <c r="CY723" i="1"/>
  <c r="CY722" i="1"/>
  <c r="CY721" i="1"/>
  <c r="CY720" i="1"/>
  <c r="CY719" i="1"/>
  <c r="CY718" i="1"/>
  <c r="CY717" i="1"/>
  <c r="CY716" i="1"/>
  <c r="CY715" i="1"/>
  <c r="CY714" i="1"/>
  <c r="CY713" i="1"/>
  <c r="CY712" i="1"/>
  <c r="CY711" i="1"/>
  <c r="CY710" i="1"/>
  <c r="CY709" i="1"/>
  <c r="CY708" i="1"/>
  <c r="CY707" i="1"/>
  <c r="CY706" i="1"/>
  <c r="CY705" i="1"/>
  <c r="CY704" i="1"/>
  <c r="CY703" i="1"/>
  <c r="CY702" i="1"/>
  <c r="CY701" i="1"/>
  <c r="CY700" i="1"/>
  <c r="CY699" i="1"/>
  <c r="CY698" i="1"/>
  <c r="CY697" i="1"/>
  <c r="CY696" i="1"/>
  <c r="CY694" i="1"/>
  <c r="CY693" i="1"/>
  <c r="CY692" i="1"/>
  <c r="CY691" i="1"/>
  <c r="CY690" i="1"/>
  <c r="CY689" i="1"/>
  <c r="CY688" i="1"/>
  <c r="CY687" i="1"/>
  <c r="CY686" i="1"/>
  <c r="CY685" i="1"/>
  <c r="CY684" i="1"/>
  <c r="CY683" i="1"/>
  <c r="CY682" i="1"/>
  <c r="CY681" i="1"/>
  <c r="CY680" i="1"/>
  <c r="CY679" i="1"/>
  <c r="CY678" i="1"/>
  <c r="CY677" i="1"/>
  <c r="CY676" i="1"/>
  <c r="CY675" i="1"/>
  <c r="CY674" i="1"/>
  <c r="CY673" i="1"/>
  <c r="CY671" i="1"/>
  <c r="CY670" i="1"/>
  <c r="CY669" i="1"/>
  <c r="CY668" i="1"/>
  <c r="CY667" i="1"/>
  <c r="CY666" i="1"/>
  <c r="CY665" i="1"/>
  <c r="CY664" i="1"/>
  <c r="CY663" i="1"/>
  <c r="CY662" i="1"/>
  <c r="CY661" i="1"/>
  <c r="CY660" i="1"/>
  <c r="CY659" i="1"/>
  <c r="CY658" i="1"/>
  <c r="CY657" i="1"/>
  <c r="CY656" i="1"/>
  <c r="CY655" i="1"/>
  <c r="CY654" i="1"/>
  <c r="CY653" i="1"/>
  <c r="CY652" i="1"/>
  <c r="CY651" i="1"/>
  <c r="CY650" i="1"/>
  <c r="CY649" i="1"/>
  <c r="CY648" i="1"/>
  <c r="CY647" i="1"/>
  <c r="CY646" i="1"/>
  <c r="CY645" i="1"/>
  <c r="CY644" i="1"/>
  <c r="CY643" i="1"/>
  <c r="CY642" i="1"/>
  <c r="CY641" i="1"/>
  <c r="CY640" i="1"/>
  <c r="CY639" i="1"/>
  <c r="CY638" i="1"/>
  <c r="CY637" i="1"/>
  <c r="CY636" i="1"/>
  <c r="CY635" i="1"/>
  <c r="CY634" i="1"/>
  <c r="CY633" i="1"/>
  <c r="CY632" i="1"/>
  <c r="CY631" i="1"/>
  <c r="CY630" i="1"/>
  <c r="CY629" i="1"/>
  <c r="CY628" i="1"/>
  <c r="CY627" i="1"/>
  <c r="CY626" i="1"/>
  <c r="CY625" i="1"/>
  <c r="CY624" i="1"/>
  <c r="CY623" i="1"/>
  <c r="CY622" i="1"/>
  <c r="CY621" i="1"/>
  <c r="CY620" i="1"/>
  <c r="CY619" i="1"/>
  <c r="CY618" i="1"/>
  <c r="CY617" i="1"/>
  <c r="CY616" i="1"/>
  <c r="CY615" i="1"/>
  <c r="CY614" i="1"/>
  <c r="CY613" i="1"/>
  <c r="CY612" i="1"/>
  <c r="CY611" i="1"/>
  <c r="CY610" i="1"/>
  <c r="CY609" i="1"/>
  <c r="CY608" i="1"/>
  <c r="CY607" i="1"/>
  <c r="CY606" i="1"/>
  <c r="CY605" i="1"/>
  <c r="CY604" i="1"/>
  <c r="CY603" i="1"/>
  <c r="CY602" i="1"/>
  <c r="CY601" i="1"/>
  <c r="CY600" i="1"/>
  <c r="CY599" i="1"/>
  <c r="CY598" i="1"/>
  <c r="CY597" i="1"/>
  <c r="CY596" i="1"/>
  <c r="CY595" i="1"/>
  <c r="CY594" i="1"/>
  <c r="CY593" i="1"/>
  <c r="CY592" i="1"/>
  <c r="CY591" i="1"/>
  <c r="CY590" i="1"/>
  <c r="CY589" i="1"/>
  <c r="CY588" i="1"/>
  <c r="CY587" i="1"/>
  <c r="CY586" i="1"/>
  <c r="CY585" i="1"/>
  <c r="CY584" i="1"/>
  <c r="CY583" i="1"/>
  <c r="CY582" i="1"/>
  <c r="CY581" i="1"/>
  <c r="CY580" i="1"/>
  <c r="CY579" i="1"/>
  <c r="CY578" i="1"/>
  <c r="CY577" i="1"/>
  <c r="CY576" i="1"/>
  <c r="CY575" i="1"/>
  <c r="CY573" i="1"/>
  <c r="CY572" i="1"/>
  <c r="CY571" i="1"/>
  <c r="CY570" i="1"/>
  <c r="CY569" i="1"/>
  <c r="CY568" i="1"/>
  <c r="CY567" i="1"/>
  <c r="CY566" i="1"/>
  <c r="CY565" i="1"/>
  <c r="CY564" i="1"/>
  <c r="CY563" i="1"/>
  <c r="CY562" i="1"/>
  <c r="CY561" i="1"/>
  <c r="CY560" i="1"/>
  <c r="CY559" i="1"/>
  <c r="CY558" i="1"/>
  <c r="CY557" i="1"/>
  <c r="CY556" i="1"/>
  <c r="CY555" i="1"/>
  <c r="CY554" i="1"/>
  <c r="CY553" i="1"/>
  <c r="CY552" i="1"/>
  <c r="CY550" i="1"/>
  <c r="CY549" i="1"/>
  <c r="CY548" i="1"/>
  <c r="CY547" i="1"/>
  <c r="CY546" i="1"/>
  <c r="CY545" i="1"/>
  <c r="CY544" i="1"/>
  <c r="CY543" i="1"/>
  <c r="CY542" i="1"/>
  <c r="CY541" i="1"/>
  <c r="CY540" i="1"/>
  <c r="CY539" i="1"/>
  <c r="CY538" i="1"/>
  <c r="CY537" i="1"/>
  <c r="CY536" i="1"/>
  <c r="CY535" i="1"/>
  <c r="CY533" i="1"/>
  <c r="CY532" i="1"/>
  <c r="CY531" i="1"/>
  <c r="CY530" i="1"/>
  <c r="CY529" i="1"/>
  <c r="CY528" i="1"/>
  <c r="CY527" i="1"/>
  <c r="CY526" i="1"/>
  <c r="CY525" i="1"/>
  <c r="CY524" i="1"/>
  <c r="CY523" i="1"/>
  <c r="CY522" i="1"/>
  <c r="CY521" i="1"/>
  <c r="CY520" i="1"/>
  <c r="CY519" i="1"/>
  <c r="CY518" i="1"/>
  <c r="CY517" i="1"/>
  <c r="CY516" i="1"/>
  <c r="CY515" i="1"/>
  <c r="CY514" i="1"/>
  <c r="CY513" i="1"/>
  <c r="CY512" i="1"/>
  <c r="CY511" i="1"/>
  <c r="CY510" i="1"/>
  <c r="CY509" i="1"/>
  <c r="CY508" i="1"/>
  <c r="CY507" i="1"/>
  <c r="CY506" i="1"/>
  <c r="CY505" i="1"/>
  <c r="CY504" i="1"/>
  <c r="CY503" i="1"/>
  <c r="CY502" i="1"/>
  <c r="CY501" i="1"/>
  <c r="CY500" i="1"/>
  <c r="CY499" i="1"/>
  <c r="CY498" i="1"/>
  <c r="CY497" i="1"/>
  <c r="CY496" i="1"/>
  <c r="CY495" i="1"/>
  <c r="CY494" i="1"/>
  <c r="CY493" i="1"/>
  <c r="CY492" i="1"/>
  <c r="CY491" i="1"/>
  <c r="CY490" i="1"/>
  <c r="CY489" i="1"/>
  <c r="CY488" i="1"/>
  <c r="CY487" i="1"/>
  <c r="CY486" i="1"/>
  <c r="CY485" i="1"/>
  <c r="CY484" i="1"/>
  <c r="CY483" i="1"/>
  <c r="CY482" i="1"/>
  <c r="CY481" i="1"/>
  <c r="CY480" i="1"/>
  <c r="CY479" i="1"/>
  <c r="CY478" i="1"/>
  <c r="CY477" i="1"/>
  <c r="CY476" i="1"/>
  <c r="CY475" i="1"/>
  <c r="CY474" i="1"/>
  <c r="CY472" i="1"/>
  <c r="CY471" i="1"/>
  <c r="CY470" i="1"/>
  <c r="CY469" i="1"/>
  <c r="CY468" i="1"/>
  <c r="CY467" i="1"/>
  <c r="CY466" i="1"/>
  <c r="CY465" i="1"/>
  <c r="CY464" i="1"/>
  <c r="CY463" i="1"/>
  <c r="CY462" i="1"/>
  <c r="CY461" i="1"/>
  <c r="CY460" i="1"/>
  <c r="CY459" i="1"/>
  <c r="CY458" i="1"/>
  <c r="CY457" i="1"/>
  <c r="CY456" i="1"/>
  <c r="CY455" i="1"/>
  <c r="CY454" i="1"/>
  <c r="CY453" i="1"/>
  <c r="CY452" i="1"/>
  <c r="CY451" i="1"/>
  <c r="CY450" i="1"/>
  <c r="CY449" i="1"/>
  <c r="CY448" i="1"/>
  <c r="CY447" i="1"/>
  <c r="CY446" i="1"/>
  <c r="CY445" i="1"/>
  <c r="CY444" i="1"/>
  <c r="CY443" i="1"/>
  <c r="CY442" i="1"/>
  <c r="CY441" i="1"/>
  <c r="CY440" i="1"/>
  <c r="CY439" i="1"/>
  <c r="CY438" i="1"/>
  <c r="CY437" i="1"/>
  <c r="CY436" i="1"/>
  <c r="CY435" i="1"/>
  <c r="CY434" i="1"/>
  <c r="CY433" i="1"/>
  <c r="CY432" i="1"/>
  <c r="CY431" i="1"/>
  <c r="CY430" i="1"/>
  <c r="CY429" i="1"/>
  <c r="CY428" i="1"/>
  <c r="CY427" i="1"/>
  <c r="CY426" i="1"/>
  <c r="CY425" i="1"/>
  <c r="CY424" i="1"/>
  <c r="CY423" i="1"/>
  <c r="CY422" i="1"/>
  <c r="CY421" i="1"/>
  <c r="CY420" i="1"/>
  <c r="CY419" i="1"/>
  <c r="CY418" i="1"/>
  <c r="CY417" i="1"/>
  <c r="CY415" i="1"/>
  <c r="CY414" i="1"/>
  <c r="CY413" i="1"/>
  <c r="CY412" i="1"/>
  <c r="CY411" i="1"/>
  <c r="CY410" i="1"/>
  <c r="CY409" i="1"/>
  <c r="CY408" i="1"/>
  <c r="CY407" i="1"/>
  <c r="CY406" i="1"/>
  <c r="CY405" i="1"/>
  <c r="CY404" i="1"/>
  <c r="CY403" i="1"/>
  <c r="CY402" i="1"/>
  <c r="CY401" i="1"/>
  <c r="CY400" i="1"/>
  <c r="CY399" i="1"/>
  <c r="CY398" i="1"/>
  <c r="CY397" i="1"/>
  <c r="CY396" i="1"/>
  <c r="CY395" i="1"/>
  <c r="CY394" i="1"/>
  <c r="CY393" i="1"/>
  <c r="CY392" i="1"/>
  <c r="CY391" i="1"/>
  <c r="CY390" i="1"/>
  <c r="CY389" i="1"/>
  <c r="CY388" i="1"/>
  <c r="CY387" i="1"/>
  <c r="CY386" i="1"/>
  <c r="CY385" i="1"/>
  <c r="CY384" i="1"/>
  <c r="CY383" i="1"/>
  <c r="CY382" i="1"/>
  <c r="CY381" i="1"/>
  <c r="CY380" i="1"/>
  <c r="CY379" i="1"/>
  <c r="CY378" i="1"/>
  <c r="CY377" i="1"/>
  <c r="CY376" i="1"/>
  <c r="CY375" i="1"/>
  <c r="CY374" i="1"/>
  <c r="CY373" i="1"/>
  <c r="CY372" i="1"/>
  <c r="CY371" i="1"/>
  <c r="CY370" i="1"/>
  <c r="CY369" i="1"/>
  <c r="CY368" i="1"/>
  <c r="CY367" i="1"/>
  <c r="CY366" i="1"/>
  <c r="CY365" i="1"/>
  <c r="CY364" i="1"/>
  <c r="CY363" i="1"/>
  <c r="CY362" i="1"/>
  <c r="CY361" i="1"/>
  <c r="CY360" i="1"/>
  <c r="CY359" i="1"/>
  <c r="CY358" i="1"/>
  <c r="CY357" i="1"/>
  <c r="CY356" i="1"/>
  <c r="CY355" i="1"/>
  <c r="CY354" i="1"/>
  <c r="CY353" i="1"/>
  <c r="CY352" i="1"/>
  <c r="CY351" i="1"/>
  <c r="CY350" i="1"/>
  <c r="CY349" i="1"/>
  <c r="CY348" i="1"/>
  <c r="CY347" i="1"/>
  <c r="CY346" i="1"/>
  <c r="CY345" i="1"/>
  <c r="CY344" i="1"/>
  <c r="CY343" i="1"/>
  <c r="CY342" i="1"/>
  <c r="CY341" i="1"/>
  <c r="CY340" i="1"/>
  <c r="CY339" i="1"/>
  <c r="CY338" i="1"/>
  <c r="CY337" i="1"/>
  <c r="CY336" i="1"/>
  <c r="CY335" i="1"/>
  <c r="CY334" i="1"/>
  <c r="CY333" i="1"/>
  <c r="CY332" i="1"/>
  <c r="CY331" i="1"/>
  <c r="CY330" i="1"/>
  <c r="CY329" i="1"/>
  <c r="CY328" i="1"/>
  <c r="CY327" i="1"/>
  <c r="CY325" i="1"/>
  <c r="CY324" i="1"/>
  <c r="CY323" i="1"/>
  <c r="CY321" i="1"/>
  <c r="CY320" i="1"/>
  <c r="CY319" i="1"/>
  <c r="CY318" i="1"/>
  <c r="CY317" i="1"/>
  <c r="CY316" i="1"/>
  <c r="CY315" i="1"/>
  <c r="CY314" i="1"/>
  <c r="CY313" i="1"/>
  <c r="CY312" i="1"/>
  <c r="CY311" i="1"/>
  <c r="CY310" i="1"/>
  <c r="CY309" i="1"/>
  <c r="CY308" i="1"/>
  <c r="CY307" i="1"/>
  <c r="CY306" i="1"/>
  <c r="CY305" i="1"/>
  <c r="CY304" i="1"/>
  <c r="CY303" i="1"/>
  <c r="CY302" i="1"/>
  <c r="CY301" i="1"/>
  <c r="CY300" i="1"/>
  <c r="CY299" i="1"/>
  <c r="CY298" i="1"/>
  <c r="CY297" i="1"/>
  <c r="CY296" i="1"/>
  <c r="CY295" i="1"/>
  <c r="CY294" i="1"/>
  <c r="CY293" i="1"/>
  <c r="CY292" i="1"/>
  <c r="CY291" i="1"/>
  <c r="CY290" i="1"/>
  <c r="CY289" i="1"/>
  <c r="CY288" i="1"/>
  <c r="CY287" i="1"/>
  <c r="CY286" i="1"/>
  <c r="CY284" i="1"/>
  <c r="CY283" i="1"/>
  <c r="CY282" i="1"/>
  <c r="CY281" i="1"/>
  <c r="CY280" i="1"/>
  <c r="CY279" i="1"/>
  <c r="CY278" i="1"/>
  <c r="CY277" i="1"/>
  <c r="CY276" i="1"/>
  <c r="CY275" i="1"/>
  <c r="CY274" i="1"/>
  <c r="CY272" i="1"/>
  <c r="CY271" i="1"/>
  <c r="CY270" i="1"/>
  <c r="CY269" i="1"/>
  <c r="CY268" i="1"/>
  <c r="CY267" i="1"/>
  <c r="CY266" i="1"/>
  <c r="CY265" i="1"/>
  <c r="CY264" i="1"/>
  <c r="CY263" i="1"/>
  <c r="CY262" i="1"/>
  <c r="CY261" i="1"/>
  <c r="CY260" i="1"/>
  <c r="CY259" i="1"/>
  <c r="CY258" i="1"/>
  <c r="CY257" i="1"/>
  <c r="CY256" i="1"/>
  <c r="CY255" i="1"/>
  <c r="CY254" i="1"/>
  <c r="CY253" i="1"/>
  <c r="CY252" i="1"/>
  <c r="CY251" i="1"/>
  <c r="CY250" i="1"/>
  <c r="CY249" i="1"/>
  <c r="CY248" i="1"/>
  <c r="CY247" i="1"/>
  <c r="CY246" i="1"/>
  <c r="CY245" i="1"/>
  <c r="CY244" i="1"/>
  <c r="CY243" i="1"/>
  <c r="CY242" i="1"/>
  <c r="CY241" i="1"/>
  <c r="CY240" i="1"/>
  <c r="CY239" i="1"/>
  <c r="CY238" i="1"/>
  <c r="CY237" i="1"/>
  <c r="CY236" i="1"/>
  <c r="CY235" i="1"/>
  <c r="CY234" i="1"/>
  <c r="CY233" i="1"/>
  <c r="CY232" i="1"/>
  <c r="CY231" i="1"/>
  <c r="CY230" i="1"/>
  <c r="CY229" i="1"/>
  <c r="CY228" i="1"/>
  <c r="CY227" i="1"/>
  <c r="CY226" i="1"/>
  <c r="CY225" i="1"/>
  <c r="CY224" i="1"/>
  <c r="CY223" i="1"/>
  <c r="CY222" i="1"/>
  <c r="CY221" i="1"/>
  <c r="CY220" i="1"/>
  <c r="CY219" i="1"/>
  <c r="CY218" i="1"/>
  <c r="CY217" i="1"/>
  <c r="CY216" i="1"/>
  <c r="CY215" i="1"/>
  <c r="CY214" i="1"/>
  <c r="CY213" i="1"/>
  <c r="CY212" i="1"/>
  <c r="CY211" i="1"/>
  <c r="CY210" i="1"/>
  <c r="CY209" i="1"/>
  <c r="CY208" i="1"/>
  <c r="CY207" i="1"/>
  <c r="CY206" i="1"/>
  <c r="CY205" i="1"/>
  <c r="CY204" i="1"/>
  <c r="CY203" i="1"/>
  <c r="CY202" i="1"/>
  <c r="CY201" i="1"/>
  <c r="CY200" i="1"/>
  <c r="CY199" i="1"/>
  <c r="CY198" i="1"/>
  <c r="CY197" i="1"/>
  <c r="CY196" i="1"/>
  <c r="CY195" i="1"/>
  <c r="CY194" i="1"/>
  <c r="CY193" i="1"/>
  <c r="CY192" i="1"/>
  <c r="CY191" i="1"/>
  <c r="CY190" i="1"/>
  <c r="CY189" i="1"/>
  <c r="CY188" i="1"/>
  <c r="CY187" i="1"/>
  <c r="CY186" i="1"/>
  <c r="CY185" i="1"/>
  <c r="CY184" i="1"/>
  <c r="CY183" i="1"/>
  <c r="CY182" i="1"/>
  <c r="CY181" i="1"/>
  <c r="CY180" i="1"/>
  <c r="CY179" i="1"/>
  <c r="CY178" i="1"/>
  <c r="CY177" i="1"/>
  <c r="CY176" i="1"/>
  <c r="CY175" i="1"/>
  <c r="CY174" i="1"/>
  <c r="CY173" i="1"/>
  <c r="CY172" i="1"/>
  <c r="CY171" i="1"/>
  <c r="CY170" i="1"/>
  <c r="CY169" i="1"/>
  <c r="CY168" i="1"/>
  <c r="CY167" i="1"/>
  <c r="CY166" i="1"/>
  <c r="CY165" i="1"/>
  <c r="CY164" i="1"/>
  <c r="CY163" i="1"/>
  <c r="CY161" i="1"/>
  <c r="CY160" i="1"/>
  <c r="CY159" i="1"/>
  <c r="CY158" i="1"/>
  <c r="CY157" i="1"/>
  <c r="CY156" i="1"/>
  <c r="CY155" i="1"/>
  <c r="CY154" i="1"/>
  <c r="CY153" i="1"/>
  <c r="CY152" i="1"/>
  <c r="CY151" i="1"/>
  <c r="CY150" i="1"/>
  <c r="CY149" i="1"/>
  <c r="CY148" i="1"/>
  <c r="CY147" i="1"/>
  <c r="CY146" i="1"/>
  <c r="CY145" i="1"/>
  <c r="CY144" i="1"/>
  <c r="CY143" i="1"/>
  <c r="CY142" i="1"/>
  <c r="CY141" i="1"/>
  <c r="CY140" i="1"/>
  <c r="CY139" i="1"/>
  <c r="CY138" i="1"/>
  <c r="CY137" i="1"/>
  <c r="CY136" i="1"/>
  <c r="CY135" i="1"/>
  <c r="CY134" i="1"/>
  <c r="CY133" i="1"/>
  <c r="CY132" i="1"/>
  <c r="CY131" i="1"/>
  <c r="CY130" i="1"/>
  <c r="CY129" i="1"/>
  <c r="CY128" i="1"/>
  <c r="CY127" i="1"/>
  <c r="CY126" i="1"/>
  <c r="CY125" i="1"/>
  <c r="CY124" i="1"/>
  <c r="CY123" i="1"/>
  <c r="CY122" i="1"/>
  <c r="CY121" i="1"/>
  <c r="CY120" i="1"/>
  <c r="CY117" i="1"/>
  <c r="CY116" i="1"/>
  <c r="CY115" i="1"/>
  <c r="CY114" i="1"/>
  <c r="CY113" i="1"/>
  <c r="CY112" i="1"/>
  <c r="CY111" i="1"/>
  <c r="CY110" i="1"/>
  <c r="CY109" i="1"/>
  <c r="CY108" i="1"/>
  <c r="CY107" i="1"/>
  <c r="CY106" i="1"/>
  <c r="CY105" i="1"/>
  <c r="CY104" i="1"/>
  <c r="CY103" i="1"/>
  <c r="CY102" i="1"/>
  <c r="CY101" i="1"/>
  <c r="CY100" i="1"/>
  <c r="CY99" i="1"/>
  <c r="CY98" i="1"/>
  <c r="CY97" i="1"/>
  <c r="CY96" i="1"/>
  <c r="CY95" i="1"/>
  <c r="CY94" i="1"/>
  <c r="CY93" i="1"/>
  <c r="CY92" i="1"/>
  <c r="CY91" i="1"/>
  <c r="CY90" i="1"/>
  <c r="CY89" i="1"/>
  <c r="CY88" i="1"/>
  <c r="CY87" i="1"/>
  <c r="CY86" i="1"/>
  <c r="CY85" i="1"/>
  <c r="CY84" i="1"/>
  <c r="CY83" i="1"/>
  <c r="CY82" i="1"/>
  <c r="CY81" i="1"/>
  <c r="CY80" i="1"/>
  <c r="CY79" i="1"/>
  <c r="CY78" i="1"/>
  <c r="CY77" i="1"/>
  <c r="CY76" i="1"/>
  <c r="CY75" i="1"/>
  <c r="CY74" i="1"/>
  <c r="CY73" i="1"/>
  <c r="CY72" i="1"/>
  <c r="CY71" i="1"/>
  <c r="CY70" i="1"/>
  <c r="CY69" i="1"/>
  <c r="CY68" i="1"/>
  <c r="CY67" i="1"/>
  <c r="CY66" i="1"/>
  <c r="CY65" i="1"/>
  <c r="CY63" i="1"/>
  <c r="CY62" i="1"/>
  <c r="CY61" i="1"/>
  <c r="CY59" i="1"/>
  <c r="CY58" i="1"/>
  <c r="CY57" i="1"/>
  <c r="CY56" i="1"/>
  <c r="CY55" i="1"/>
  <c r="CY54" i="1"/>
  <c r="CY53" i="1"/>
  <c r="CY52" i="1"/>
  <c r="CY51" i="1"/>
  <c r="CY50" i="1"/>
  <c r="CY49" i="1"/>
  <c r="CY48" i="1"/>
  <c r="CY47" i="1"/>
  <c r="CY46" i="1"/>
  <c r="CY45" i="1"/>
  <c r="CY44" i="1"/>
  <c r="CY43" i="1"/>
  <c r="CY42" i="1"/>
  <c r="CY41" i="1"/>
  <c r="CY40" i="1"/>
  <c r="CY39" i="1"/>
  <c r="CY38" i="1"/>
  <c r="CY37" i="1"/>
  <c r="CY36" i="1"/>
  <c r="CY35" i="1"/>
  <c r="CY34" i="1"/>
  <c r="CY33" i="1"/>
  <c r="CY32" i="1"/>
  <c r="CY31" i="1"/>
  <c r="CY30" i="1"/>
  <c r="CY29" i="1"/>
  <c r="CY28" i="1"/>
  <c r="CY27" i="1"/>
  <c r="CY26" i="1"/>
  <c r="CY25" i="1"/>
  <c r="CY24" i="1"/>
  <c r="CY23" i="1"/>
  <c r="CY22" i="1"/>
  <c r="CY21" i="1"/>
  <c r="CY20" i="1"/>
  <c r="CY19" i="1"/>
  <c r="CY18" i="1"/>
  <c r="CY17" i="1"/>
  <c r="CY16" i="1"/>
  <c r="CY15" i="1"/>
  <c r="CY14" i="1"/>
  <c r="CY13" i="1"/>
  <c r="CY12" i="1"/>
  <c r="CY11" i="1"/>
  <c r="CY10" i="1"/>
  <c r="CY9" i="1"/>
  <c r="CY8" i="1"/>
  <c r="CY7" i="1"/>
  <c r="CV2180" i="1"/>
  <c r="CU2180" i="1"/>
  <c r="CT2180" i="1"/>
  <c r="CS2180" i="1"/>
  <c r="CV1969" i="1"/>
  <c r="CU1969" i="1"/>
  <c r="CT1969" i="1"/>
  <c r="CS1969" i="1"/>
  <c r="CV1823" i="1"/>
  <c r="CU1823" i="1"/>
  <c r="CT1823" i="1"/>
  <c r="CS1823" i="1"/>
  <c r="CV1741" i="1"/>
  <c r="CU1741" i="1"/>
  <c r="CT1741" i="1"/>
  <c r="CS1741" i="1"/>
  <c r="CV1730" i="1"/>
  <c r="CU1730" i="1"/>
  <c r="CT1730" i="1"/>
  <c r="CS1730" i="1"/>
  <c r="CV1729" i="1"/>
  <c r="CU1729" i="1"/>
  <c r="CT1729" i="1"/>
  <c r="CS1729" i="1"/>
  <c r="CV1681" i="1"/>
  <c r="CU1681" i="1"/>
  <c r="CT1681" i="1"/>
  <c r="CS1681" i="1"/>
  <c r="CV1680" i="1"/>
  <c r="CU1680" i="1"/>
  <c r="CT1680" i="1"/>
  <c r="CS1680" i="1"/>
  <c r="CV3024" i="1"/>
  <c r="CU3024" i="1"/>
  <c r="CT3024" i="1"/>
  <c r="CS3024" i="1"/>
  <c r="CV3023" i="1"/>
  <c r="CU3023" i="1"/>
  <c r="CT3023" i="1"/>
  <c r="CS3023" i="1"/>
  <c r="CV3022" i="1"/>
  <c r="CU3022" i="1"/>
  <c r="CT3022" i="1"/>
  <c r="CS3022" i="1"/>
  <c r="CV3021" i="1"/>
  <c r="CU3021" i="1"/>
  <c r="CT3021" i="1"/>
  <c r="CS3021" i="1"/>
  <c r="CV3020" i="1"/>
  <c r="CU3020" i="1"/>
  <c r="CT3020" i="1"/>
  <c r="CS3020" i="1"/>
  <c r="CV3019" i="1"/>
  <c r="CU3019" i="1"/>
  <c r="CT3019" i="1"/>
  <c r="CS3019" i="1"/>
  <c r="CV3018" i="1"/>
  <c r="CU3018" i="1"/>
  <c r="CT3018" i="1"/>
  <c r="CS3018" i="1"/>
  <c r="CV3017" i="1"/>
  <c r="CU3017" i="1"/>
  <c r="CT3017" i="1"/>
  <c r="CS3017" i="1"/>
  <c r="CV3016" i="1"/>
  <c r="CU3016" i="1"/>
  <c r="CT3016" i="1"/>
  <c r="CS3016" i="1"/>
  <c r="CV3015" i="1"/>
  <c r="CU3015" i="1"/>
  <c r="CT3015" i="1"/>
  <c r="CS3015" i="1"/>
  <c r="CV3014" i="1"/>
  <c r="CU3014" i="1"/>
  <c r="CT3014" i="1"/>
  <c r="CS3014" i="1"/>
  <c r="CV3013" i="1"/>
  <c r="CU3013" i="1"/>
  <c r="CT3013" i="1"/>
  <c r="CS3013" i="1"/>
  <c r="CV3012" i="1"/>
  <c r="CU3012" i="1"/>
  <c r="CT3012" i="1"/>
  <c r="CS3012" i="1"/>
  <c r="CV3011" i="1"/>
  <c r="CU3011" i="1"/>
  <c r="CT3011" i="1"/>
  <c r="CS3011" i="1"/>
  <c r="CV3010" i="1"/>
  <c r="CU3010" i="1"/>
  <c r="CT3010" i="1"/>
  <c r="CS3010" i="1"/>
  <c r="CV3009" i="1"/>
  <c r="CU3009" i="1"/>
  <c r="CT3009" i="1"/>
  <c r="CS3009" i="1"/>
  <c r="CV3008" i="1"/>
  <c r="CU3008" i="1"/>
  <c r="CT3008" i="1"/>
  <c r="CS3008" i="1"/>
  <c r="CV3007" i="1"/>
  <c r="CU3007" i="1"/>
  <c r="CT3007" i="1"/>
  <c r="CS3007" i="1"/>
  <c r="CV3006" i="1"/>
  <c r="CU3006" i="1"/>
  <c r="CT3006" i="1"/>
  <c r="CS3006" i="1"/>
  <c r="CV3005" i="1"/>
  <c r="CU3005" i="1"/>
  <c r="CT3005" i="1"/>
  <c r="CS3005" i="1"/>
  <c r="CV3004" i="1"/>
  <c r="CU3004" i="1"/>
  <c r="CT3004" i="1"/>
  <c r="CS3004" i="1"/>
  <c r="CV3003" i="1"/>
  <c r="CU3003" i="1"/>
  <c r="CT3003" i="1"/>
  <c r="CS3003" i="1"/>
  <c r="CV3002" i="1"/>
  <c r="CU3002" i="1"/>
  <c r="CT3002" i="1"/>
  <c r="CS3002" i="1"/>
  <c r="CV3001" i="1"/>
  <c r="CU3001" i="1"/>
  <c r="CT3001" i="1"/>
  <c r="CS3001" i="1"/>
  <c r="CV3000" i="1"/>
  <c r="CU3000" i="1"/>
  <c r="CT3000" i="1"/>
  <c r="CS3000" i="1"/>
  <c r="CV2998" i="1"/>
  <c r="CU2998" i="1"/>
  <c r="CT2998" i="1"/>
  <c r="CS2998" i="1"/>
  <c r="CV2997" i="1"/>
  <c r="CU2997" i="1"/>
  <c r="CT2997" i="1"/>
  <c r="CS2997" i="1"/>
  <c r="CV2996" i="1"/>
  <c r="CU2996" i="1"/>
  <c r="CT2996" i="1"/>
  <c r="CS2996" i="1"/>
  <c r="CV2995" i="1"/>
  <c r="CU2995" i="1"/>
  <c r="CT2995" i="1"/>
  <c r="CS2995" i="1"/>
  <c r="CV2994" i="1"/>
  <c r="CU2994" i="1"/>
  <c r="CT2994" i="1"/>
  <c r="CS2994" i="1"/>
  <c r="CV2993" i="1"/>
  <c r="CU2993" i="1"/>
  <c r="CT2993" i="1"/>
  <c r="CS2993" i="1"/>
  <c r="CV2992" i="1"/>
  <c r="CU2992" i="1"/>
  <c r="CT2992" i="1"/>
  <c r="CS2992" i="1"/>
  <c r="CV2991" i="1"/>
  <c r="CU2991" i="1"/>
  <c r="CT2991" i="1"/>
  <c r="CS2991" i="1"/>
  <c r="CV2990" i="1"/>
  <c r="CU2990" i="1"/>
  <c r="CT2990" i="1"/>
  <c r="CS2990" i="1"/>
  <c r="CV2989" i="1"/>
  <c r="CU2989" i="1"/>
  <c r="CT2989" i="1"/>
  <c r="CS2989" i="1"/>
  <c r="CV2988" i="1"/>
  <c r="CU2988" i="1"/>
  <c r="CT2988" i="1"/>
  <c r="CS2988" i="1"/>
  <c r="CV2987" i="1"/>
  <c r="CU2987" i="1"/>
  <c r="CT2987" i="1"/>
  <c r="CS2987" i="1"/>
  <c r="CV2986" i="1"/>
  <c r="CU2986" i="1"/>
  <c r="CT2986" i="1"/>
  <c r="CS2986" i="1"/>
  <c r="CV2985" i="1"/>
  <c r="CU2985" i="1"/>
  <c r="CT2985" i="1"/>
  <c r="CS2985" i="1"/>
  <c r="CV2984" i="1"/>
  <c r="CU2984" i="1"/>
  <c r="CT2984" i="1"/>
  <c r="CS2984" i="1"/>
  <c r="CV2983" i="1"/>
  <c r="CU2983" i="1"/>
  <c r="CT2983" i="1"/>
  <c r="CS2983" i="1"/>
  <c r="CV2982" i="1"/>
  <c r="CU2982" i="1"/>
  <c r="CT2982" i="1"/>
  <c r="CS2982" i="1"/>
  <c r="CV2981" i="1"/>
  <c r="CU2981" i="1"/>
  <c r="CT2981" i="1"/>
  <c r="CS2981" i="1"/>
  <c r="CV2980" i="1"/>
  <c r="CU2980" i="1"/>
  <c r="CT2980" i="1"/>
  <c r="CS2980" i="1"/>
  <c r="CV2979" i="1"/>
  <c r="CU2979" i="1"/>
  <c r="CT2979" i="1"/>
  <c r="CS2979" i="1"/>
  <c r="CV2975" i="1"/>
  <c r="CU2975" i="1"/>
  <c r="CT2975" i="1"/>
  <c r="CS2975" i="1"/>
  <c r="CV2974" i="1"/>
  <c r="CU2974" i="1"/>
  <c r="CT2974" i="1"/>
  <c r="CS2974" i="1"/>
  <c r="CV2973" i="1"/>
  <c r="CU2973" i="1"/>
  <c r="CT2973" i="1"/>
  <c r="CS2973" i="1"/>
  <c r="CV2972" i="1"/>
  <c r="CU2972" i="1"/>
  <c r="CT2972" i="1"/>
  <c r="CS2972" i="1"/>
  <c r="CV2971" i="1"/>
  <c r="CU2971" i="1"/>
  <c r="CT2971" i="1"/>
  <c r="CS2971" i="1"/>
  <c r="CV2970" i="1"/>
  <c r="CU2970" i="1"/>
  <c r="CT2970" i="1"/>
  <c r="CS2970" i="1"/>
  <c r="CV2969" i="1"/>
  <c r="CU2969" i="1"/>
  <c r="CT2969" i="1"/>
  <c r="CS2969" i="1"/>
  <c r="CV2968" i="1"/>
  <c r="CU2968" i="1"/>
  <c r="CT2968" i="1"/>
  <c r="CS2968" i="1"/>
  <c r="CV2967" i="1"/>
  <c r="CU2967" i="1"/>
  <c r="CT2967" i="1"/>
  <c r="CS2967" i="1"/>
  <c r="CV2966" i="1"/>
  <c r="CU2966" i="1"/>
  <c r="CT2966" i="1"/>
  <c r="CS2966" i="1"/>
  <c r="CV2965" i="1"/>
  <c r="CU2965" i="1"/>
  <c r="CT2965" i="1"/>
  <c r="CS2965" i="1"/>
  <c r="CV2964" i="1"/>
  <c r="CU2964" i="1"/>
  <c r="CT2964" i="1"/>
  <c r="CS2964" i="1"/>
  <c r="CV2963" i="1"/>
  <c r="CU2963" i="1"/>
  <c r="CT2963" i="1"/>
  <c r="CS2963" i="1"/>
  <c r="CV2962" i="1"/>
  <c r="CU2962" i="1"/>
  <c r="CT2962" i="1"/>
  <c r="CS2962" i="1"/>
  <c r="CV2961" i="1"/>
  <c r="CU2961" i="1"/>
  <c r="CT2961" i="1"/>
  <c r="CS2961" i="1"/>
  <c r="CV2960" i="1"/>
  <c r="CU2960" i="1"/>
  <c r="CT2960" i="1"/>
  <c r="CS2960" i="1"/>
  <c r="CV2959" i="1"/>
  <c r="CU2959" i="1"/>
  <c r="CT2959" i="1"/>
  <c r="CS2959" i="1"/>
  <c r="CV2958" i="1"/>
  <c r="CU2958" i="1"/>
  <c r="CT2958" i="1"/>
  <c r="CS2958" i="1"/>
  <c r="CV2957" i="1"/>
  <c r="CU2957" i="1"/>
  <c r="CT2957" i="1"/>
  <c r="CS2957" i="1"/>
  <c r="CV2956" i="1"/>
  <c r="CU2956" i="1"/>
  <c r="CT2956" i="1"/>
  <c r="CS2956" i="1"/>
  <c r="CV2955" i="1"/>
  <c r="CU2955" i="1"/>
  <c r="CT2955" i="1"/>
  <c r="CS2955" i="1"/>
  <c r="CV2954" i="1"/>
  <c r="CU2954" i="1"/>
  <c r="CT2954" i="1"/>
  <c r="CS2954" i="1"/>
  <c r="CV2953" i="1"/>
  <c r="CU2953" i="1"/>
  <c r="CT2953" i="1"/>
  <c r="CS2953" i="1"/>
  <c r="CV2952" i="1"/>
  <c r="CU2952" i="1"/>
  <c r="CT2952" i="1"/>
  <c r="CS2952" i="1"/>
  <c r="CV2951" i="1"/>
  <c r="CU2951" i="1"/>
  <c r="CT2951" i="1"/>
  <c r="CS2951" i="1"/>
  <c r="CV2950" i="1"/>
  <c r="CU2950" i="1"/>
  <c r="CT2950" i="1"/>
  <c r="CS2950" i="1"/>
  <c r="CV2949" i="1"/>
  <c r="CU2949" i="1"/>
  <c r="CT2949" i="1"/>
  <c r="CS2949" i="1"/>
  <c r="CV2948" i="1"/>
  <c r="CU2948" i="1"/>
  <c r="CT2948" i="1"/>
  <c r="CS2948" i="1"/>
  <c r="CV2947" i="1"/>
  <c r="CU2947" i="1"/>
  <c r="CT2947" i="1"/>
  <c r="CS2947" i="1"/>
  <c r="CV2946" i="1"/>
  <c r="CU2946" i="1"/>
  <c r="CT2946" i="1"/>
  <c r="CS2946" i="1"/>
  <c r="CV2945" i="1"/>
  <c r="CU2945" i="1"/>
  <c r="CT2945" i="1"/>
  <c r="CS2945" i="1"/>
  <c r="CV2944" i="1"/>
  <c r="CU2944" i="1"/>
  <c r="CT2944" i="1"/>
  <c r="CS2944" i="1"/>
  <c r="CV2943" i="1"/>
  <c r="CU2943" i="1"/>
  <c r="CT2943" i="1"/>
  <c r="CS2943" i="1"/>
  <c r="CV2942" i="1"/>
  <c r="CU2942" i="1"/>
  <c r="CT2942" i="1"/>
  <c r="CS2942" i="1"/>
  <c r="CV2941" i="1"/>
  <c r="CU2941" i="1"/>
  <c r="CT2941" i="1"/>
  <c r="CS2941" i="1"/>
  <c r="CV2940" i="1"/>
  <c r="CU2940" i="1"/>
  <c r="CT2940" i="1"/>
  <c r="CS2940" i="1"/>
  <c r="CV2939" i="1"/>
  <c r="CU2939" i="1"/>
  <c r="CT2939" i="1"/>
  <c r="CS2939" i="1"/>
  <c r="CV2938" i="1"/>
  <c r="CU2938" i="1"/>
  <c r="CT2938" i="1"/>
  <c r="CS2938" i="1"/>
  <c r="CV2937" i="1"/>
  <c r="CU2937" i="1"/>
  <c r="CT2937" i="1"/>
  <c r="CS2937" i="1"/>
  <c r="CV2936" i="1"/>
  <c r="CU2936" i="1"/>
  <c r="CT2936" i="1"/>
  <c r="CS2936" i="1"/>
  <c r="CV2935" i="1"/>
  <c r="CU2935" i="1"/>
  <c r="CT2935" i="1"/>
  <c r="CS2935" i="1"/>
  <c r="CV2934" i="1"/>
  <c r="CU2934" i="1"/>
  <c r="CT2934" i="1"/>
  <c r="CS2934" i="1"/>
  <c r="CV2933" i="1"/>
  <c r="CU2933" i="1"/>
  <c r="CT2933" i="1"/>
  <c r="CS2933" i="1"/>
  <c r="CV2932" i="1"/>
  <c r="CU2932" i="1"/>
  <c r="CT2932" i="1"/>
  <c r="CS2932" i="1"/>
  <c r="CV2931" i="1"/>
  <c r="CU2931" i="1"/>
  <c r="CT2931" i="1"/>
  <c r="CS2931" i="1"/>
  <c r="CV2930" i="1"/>
  <c r="CU2930" i="1"/>
  <c r="CT2930" i="1"/>
  <c r="CS2930" i="1"/>
  <c r="CV2929" i="1"/>
  <c r="CU2929" i="1"/>
  <c r="CT2929" i="1"/>
  <c r="CS2929" i="1"/>
  <c r="CV2928" i="1"/>
  <c r="CU2928" i="1"/>
  <c r="CT2928" i="1"/>
  <c r="CS2928" i="1"/>
  <c r="CV2927" i="1"/>
  <c r="CU2927" i="1"/>
  <c r="CT2927" i="1"/>
  <c r="CS2927" i="1"/>
  <c r="CV2926" i="1"/>
  <c r="CU2926" i="1"/>
  <c r="CT2926" i="1"/>
  <c r="CS2926" i="1"/>
  <c r="CV2925" i="1"/>
  <c r="CU2925" i="1"/>
  <c r="CT2925" i="1"/>
  <c r="CS2925" i="1"/>
  <c r="CV2924" i="1"/>
  <c r="CU2924" i="1"/>
  <c r="CT2924" i="1"/>
  <c r="CS2924" i="1"/>
  <c r="CV2923" i="1"/>
  <c r="CU2923" i="1"/>
  <c r="CT2923" i="1"/>
  <c r="CS2923" i="1"/>
  <c r="CV2922" i="1"/>
  <c r="CU2922" i="1"/>
  <c r="CT2922" i="1"/>
  <c r="CS2922" i="1"/>
  <c r="CV2921" i="1"/>
  <c r="CU2921" i="1"/>
  <c r="CT2921" i="1"/>
  <c r="CS2921" i="1"/>
  <c r="CV2920" i="1"/>
  <c r="CU2920" i="1"/>
  <c r="CT2920" i="1"/>
  <c r="CS2920" i="1"/>
  <c r="CV2919" i="1"/>
  <c r="CU2919" i="1"/>
  <c r="CT2919" i="1"/>
  <c r="CS2919" i="1"/>
  <c r="CV2918" i="1"/>
  <c r="CU2918" i="1"/>
  <c r="CT2918" i="1"/>
  <c r="CS2918" i="1"/>
  <c r="CV2917" i="1"/>
  <c r="CU2917" i="1"/>
  <c r="CT2917" i="1"/>
  <c r="CS2917" i="1"/>
  <c r="CV2916" i="1"/>
  <c r="CU2916" i="1"/>
  <c r="CT2916" i="1"/>
  <c r="CS2916" i="1"/>
  <c r="CV2915" i="1"/>
  <c r="CU2915" i="1"/>
  <c r="CT2915" i="1"/>
  <c r="CS2915" i="1"/>
  <c r="CV2914" i="1"/>
  <c r="CU2914" i="1"/>
  <c r="CT2914" i="1"/>
  <c r="CS2914" i="1"/>
  <c r="CV2913" i="1"/>
  <c r="CU2913" i="1"/>
  <c r="CT2913" i="1"/>
  <c r="CS2913" i="1"/>
  <c r="CV2912" i="1"/>
  <c r="CU2912" i="1"/>
  <c r="CT2912" i="1"/>
  <c r="CS2912" i="1"/>
  <c r="CV2911" i="1"/>
  <c r="CU2911" i="1"/>
  <c r="CT2911" i="1"/>
  <c r="CS2911" i="1"/>
  <c r="CV2910" i="1"/>
  <c r="CU2910" i="1"/>
  <c r="CT2910" i="1"/>
  <c r="CS2910" i="1"/>
  <c r="CV2909" i="1"/>
  <c r="CU2909" i="1"/>
  <c r="CT2909" i="1"/>
  <c r="CS2909" i="1"/>
  <c r="CV2908" i="1"/>
  <c r="CU2908" i="1"/>
  <c r="CT2908" i="1"/>
  <c r="CS2908" i="1"/>
  <c r="CV2907" i="1"/>
  <c r="CU2907" i="1"/>
  <c r="CT2907" i="1"/>
  <c r="CS2907" i="1"/>
  <c r="CV2906" i="1"/>
  <c r="CU2906" i="1"/>
  <c r="CT2906" i="1"/>
  <c r="CS2906" i="1"/>
  <c r="CV2905" i="1"/>
  <c r="CU2905" i="1"/>
  <c r="CT2905" i="1"/>
  <c r="CS2905" i="1"/>
  <c r="CV2904" i="1"/>
  <c r="CU2904" i="1"/>
  <c r="CT2904" i="1"/>
  <c r="CS2904" i="1"/>
  <c r="CV2903" i="1"/>
  <c r="CU2903" i="1"/>
  <c r="CT2903" i="1"/>
  <c r="CS2903" i="1"/>
  <c r="CV2902" i="1"/>
  <c r="CU2902" i="1"/>
  <c r="CT2902" i="1"/>
  <c r="CS2902" i="1"/>
  <c r="CV2901" i="1"/>
  <c r="CU2901" i="1"/>
  <c r="CT2901" i="1"/>
  <c r="CS2901" i="1"/>
  <c r="CV2900" i="1"/>
  <c r="CU2900" i="1"/>
  <c r="CT2900" i="1"/>
  <c r="CS2900" i="1"/>
  <c r="CV2899" i="1"/>
  <c r="CU2899" i="1"/>
  <c r="CT2899" i="1"/>
  <c r="CS2899" i="1"/>
  <c r="CV2898" i="1"/>
  <c r="CU2898" i="1"/>
  <c r="CT2898" i="1"/>
  <c r="CS2898" i="1"/>
  <c r="CV2897" i="1"/>
  <c r="CU2897" i="1"/>
  <c r="CT2897" i="1"/>
  <c r="CS2897" i="1"/>
  <c r="CV2896" i="1"/>
  <c r="CU2896" i="1"/>
  <c r="CT2896" i="1"/>
  <c r="CS2896" i="1"/>
  <c r="CV2895" i="1"/>
  <c r="CU2895" i="1"/>
  <c r="CT2895" i="1"/>
  <c r="CS2895" i="1"/>
  <c r="CV2894" i="1"/>
  <c r="CU2894" i="1"/>
  <c r="CT2894" i="1"/>
  <c r="CS2894" i="1"/>
  <c r="CV2893" i="1"/>
  <c r="CU2893" i="1"/>
  <c r="CT2893" i="1"/>
  <c r="CS2893" i="1"/>
  <c r="CV2892" i="1"/>
  <c r="CU2892" i="1"/>
  <c r="CT2892" i="1"/>
  <c r="CS2892" i="1"/>
  <c r="CV2891" i="1"/>
  <c r="CU2891" i="1"/>
  <c r="CT2891" i="1"/>
  <c r="CS2891" i="1"/>
  <c r="CV2890" i="1"/>
  <c r="CU2890" i="1"/>
  <c r="CT2890" i="1"/>
  <c r="CS2890" i="1"/>
  <c r="CV2889" i="1"/>
  <c r="CU2889" i="1"/>
  <c r="CT2889" i="1"/>
  <c r="CS2889" i="1"/>
  <c r="CV2888" i="1"/>
  <c r="CU2888" i="1"/>
  <c r="CT2888" i="1"/>
  <c r="CS2888" i="1"/>
  <c r="CV2887" i="1"/>
  <c r="CU2887" i="1"/>
  <c r="CT2887" i="1"/>
  <c r="CS2887" i="1"/>
  <c r="CV2886" i="1"/>
  <c r="CU2886" i="1"/>
  <c r="CT2886" i="1"/>
  <c r="CS2886" i="1"/>
  <c r="CV2885" i="1"/>
  <c r="CU2885" i="1"/>
  <c r="CT2885" i="1"/>
  <c r="CS2885" i="1"/>
  <c r="CV2884" i="1"/>
  <c r="CU2884" i="1"/>
  <c r="CT2884" i="1"/>
  <c r="CS2884" i="1"/>
  <c r="CV2883" i="1"/>
  <c r="CU2883" i="1"/>
  <c r="CT2883" i="1"/>
  <c r="CS2883" i="1"/>
  <c r="CV2882" i="1"/>
  <c r="CU2882" i="1"/>
  <c r="CT2882" i="1"/>
  <c r="CS2882" i="1"/>
  <c r="CV2881" i="1"/>
  <c r="CU2881" i="1"/>
  <c r="CT2881" i="1"/>
  <c r="CS2881" i="1"/>
  <c r="CV2880" i="1"/>
  <c r="CU2880" i="1"/>
  <c r="CT2880" i="1"/>
  <c r="CS2880" i="1"/>
  <c r="CV2879" i="1"/>
  <c r="CU2879" i="1"/>
  <c r="CT2879" i="1"/>
  <c r="CS2879" i="1"/>
  <c r="CV2878" i="1"/>
  <c r="CU2878" i="1"/>
  <c r="CT2878" i="1"/>
  <c r="CS2878" i="1"/>
  <c r="CV2877" i="1"/>
  <c r="CU2877" i="1"/>
  <c r="CT2877" i="1"/>
  <c r="CS2877" i="1"/>
  <c r="CV2876" i="1"/>
  <c r="CU2876" i="1"/>
  <c r="CT2876" i="1"/>
  <c r="CS2876" i="1"/>
  <c r="CV2875" i="1"/>
  <c r="CU2875" i="1"/>
  <c r="CT2875" i="1"/>
  <c r="CS2875" i="1"/>
  <c r="CV2874" i="1"/>
  <c r="CU2874" i="1"/>
  <c r="CT2874" i="1"/>
  <c r="CS2874" i="1"/>
  <c r="CV2873" i="1"/>
  <c r="CU2873" i="1"/>
  <c r="CT2873" i="1"/>
  <c r="CS2873" i="1"/>
  <c r="CV2872" i="1"/>
  <c r="CU2872" i="1"/>
  <c r="CT2872" i="1"/>
  <c r="CS2872" i="1"/>
  <c r="CV2871" i="1"/>
  <c r="CU2871" i="1"/>
  <c r="CT2871" i="1"/>
  <c r="CS2871" i="1"/>
  <c r="CV2870" i="1"/>
  <c r="CU2870" i="1"/>
  <c r="CT2870" i="1"/>
  <c r="CS2870" i="1"/>
  <c r="CV2869" i="1"/>
  <c r="CU2869" i="1"/>
  <c r="CT2869" i="1"/>
  <c r="CS2869" i="1"/>
  <c r="CV2868" i="1"/>
  <c r="CU2868" i="1"/>
  <c r="CT2868" i="1"/>
  <c r="CS2868" i="1"/>
  <c r="CV2867" i="1"/>
  <c r="CU2867" i="1"/>
  <c r="CT2867" i="1"/>
  <c r="CS2867" i="1"/>
  <c r="CV2866" i="1"/>
  <c r="CU2866" i="1"/>
  <c r="CT2866" i="1"/>
  <c r="CS2866" i="1"/>
  <c r="CV2865" i="1"/>
  <c r="CU2865" i="1"/>
  <c r="CT2865" i="1"/>
  <c r="CS2865" i="1"/>
  <c r="CV2864" i="1"/>
  <c r="CU2864" i="1"/>
  <c r="CT2864" i="1"/>
  <c r="CS2864" i="1"/>
  <c r="CV2863" i="1"/>
  <c r="CU2863" i="1"/>
  <c r="CT2863" i="1"/>
  <c r="CS2863" i="1"/>
  <c r="CV2862" i="1"/>
  <c r="CU2862" i="1"/>
  <c r="CT2862" i="1"/>
  <c r="CS2862" i="1"/>
  <c r="CV2861" i="1"/>
  <c r="CU2861" i="1"/>
  <c r="CT2861" i="1"/>
  <c r="CS2861" i="1"/>
  <c r="CV2860" i="1"/>
  <c r="CU2860" i="1"/>
  <c r="CT2860" i="1"/>
  <c r="CS2860" i="1"/>
  <c r="CV2859" i="1"/>
  <c r="CU2859" i="1"/>
  <c r="CT2859" i="1"/>
  <c r="CS2859" i="1"/>
  <c r="CV2858" i="1"/>
  <c r="CU2858" i="1"/>
  <c r="CT2858" i="1"/>
  <c r="CS2858" i="1"/>
  <c r="CV2857" i="1"/>
  <c r="CU2857" i="1"/>
  <c r="CT2857" i="1"/>
  <c r="CS2857" i="1"/>
  <c r="CV2856" i="1"/>
  <c r="CU2856" i="1"/>
  <c r="CT2856" i="1"/>
  <c r="CS2856" i="1"/>
  <c r="CV2855" i="1"/>
  <c r="CU2855" i="1"/>
  <c r="CT2855" i="1"/>
  <c r="CS2855" i="1"/>
  <c r="CV2854" i="1"/>
  <c r="CU2854" i="1"/>
  <c r="CT2854" i="1"/>
  <c r="CS2854" i="1"/>
  <c r="CV2853" i="1"/>
  <c r="CU2853" i="1"/>
  <c r="CT2853" i="1"/>
  <c r="CS2853" i="1"/>
  <c r="CV2852" i="1"/>
  <c r="CU2852" i="1"/>
  <c r="CT2852" i="1"/>
  <c r="CS2852" i="1"/>
  <c r="CV2851" i="1"/>
  <c r="CU2851" i="1"/>
  <c r="CT2851" i="1"/>
  <c r="CS2851" i="1"/>
  <c r="CV2850" i="1"/>
  <c r="CU2850" i="1"/>
  <c r="CT2850" i="1"/>
  <c r="CS2850" i="1"/>
  <c r="CV2849" i="1"/>
  <c r="CU2849" i="1"/>
  <c r="CT2849" i="1"/>
  <c r="CS2849" i="1"/>
  <c r="CV2848" i="1"/>
  <c r="CU2848" i="1"/>
  <c r="CT2848" i="1"/>
  <c r="CS2848" i="1"/>
  <c r="CV2847" i="1"/>
  <c r="CU2847" i="1"/>
  <c r="CT2847" i="1"/>
  <c r="CS2847" i="1"/>
  <c r="CV2846" i="1"/>
  <c r="CU2846" i="1"/>
  <c r="CT2846" i="1"/>
  <c r="CS2846" i="1"/>
  <c r="CV2845" i="1"/>
  <c r="CU2845" i="1"/>
  <c r="CT2845" i="1"/>
  <c r="CS2845" i="1"/>
  <c r="CV2844" i="1"/>
  <c r="CU2844" i="1"/>
  <c r="CT2844" i="1"/>
  <c r="CS2844" i="1"/>
  <c r="CV2843" i="1"/>
  <c r="CU2843" i="1"/>
  <c r="CT2843" i="1"/>
  <c r="CS2843" i="1"/>
  <c r="CV2842" i="1"/>
  <c r="CU2842" i="1"/>
  <c r="CT2842" i="1"/>
  <c r="CS2842" i="1"/>
  <c r="CV2841" i="1"/>
  <c r="CU2841" i="1"/>
  <c r="CT2841" i="1"/>
  <c r="CS2841" i="1"/>
  <c r="CV2840" i="1"/>
  <c r="CU2840" i="1"/>
  <c r="CT2840" i="1"/>
  <c r="CS2840" i="1"/>
  <c r="CV2839" i="1"/>
  <c r="CU2839" i="1"/>
  <c r="CT2839" i="1"/>
  <c r="CS2839" i="1"/>
  <c r="CV2838" i="1"/>
  <c r="CU2838" i="1"/>
  <c r="CT2838" i="1"/>
  <c r="CS2838" i="1"/>
  <c r="CV2837" i="1"/>
  <c r="CU2837" i="1"/>
  <c r="CT2837" i="1"/>
  <c r="CS2837" i="1"/>
  <c r="CV2836" i="1"/>
  <c r="CU2836" i="1"/>
  <c r="CT2836" i="1"/>
  <c r="CS2836" i="1"/>
  <c r="CV2835" i="1"/>
  <c r="CU2835" i="1"/>
  <c r="CT2835" i="1"/>
  <c r="CS2835" i="1"/>
  <c r="CV2834" i="1"/>
  <c r="CU2834" i="1"/>
  <c r="CT2834" i="1"/>
  <c r="CS2834" i="1"/>
  <c r="CV2833" i="1"/>
  <c r="CU2833" i="1"/>
  <c r="CT2833" i="1"/>
  <c r="CS2833" i="1"/>
  <c r="CV2832" i="1"/>
  <c r="CU2832" i="1"/>
  <c r="CT2832" i="1"/>
  <c r="CS2832" i="1"/>
  <c r="CV2831" i="1"/>
  <c r="CU2831" i="1"/>
  <c r="CT2831" i="1"/>
  <c r="CS2831" i="1"/>
  <c r="CV2830" i="1"/>
  <c r="CU2830" i="1"/>
  <c r="CT2830" i="1"/>
  <c r="CS2830" i="1"/>
  <c r="CV2829" i="1"/>
  <c r="CU2829" i="1"/>
  <c r="CT2829" i="1"/>
  <c r="CS2829" i="1"/>
  <c r="CV2828" i="1"/>
  <c r="CU2828" i="1"/>
  <c r="CT2828" i="1"/>
  <c r="CS2828" i="1"/>
  <c r="CV2827" i="1"/>
  <c r="CU2827" i="1"/>
  <c r="CT2827" i="1"/>
  <c r="CS2827" i="1"/>
  <c r="CV2826" i="1"/>
  <c r="CU2826" i="1"/>
  <c r="CT2826" i="1"/>
  <c r="CS2826" i="1"/>
  <c r="CV2825" i="1"/>
  <c r="CU2825" i="1"/>
  <c r="CT2825" i="1"/>
  <c r="CS2825" i="1"/>
  <c r="CV2824" i="1"/>
  <c r="CU2824" i="1"/>
  <c r="CT2824" i="1"/>
  <c r="CS2824" i="1"/>
  <c r="CV2823" i="1"/>
  <c r="CU2823" i="1"/>
  <c r="CT2823" i="1"/>
  <c r="CS2823" i="1"/>
  <c r="CV2822" i="1"/>
  <c r="CU2822" i="1"/>
  <c r="CT2822" i="1"/>
  <c r="CS2822" i="1"/>
  <c r="CV2821" i="1"/>
  <c r="CU2821" i="1"/>
  <c r="CT2821" i="1"/>
  <c r="CS2821" i="1"/>
  <c r="CV2820" i="1"/>
  <c r="CU2820" i="1"/>
  <c r="CT2820" i="1"/>
  <c r="CS2820" i="1"/>
  <c r="CV2819" i="1"/>
  <c r="CU2819" i="1"/>
  <c r="CT2819" i="1"/>
  <c r="CS2819" i="1"/>
  <c r="CV2818" i="1"/>
  <c r="CU2818" i="1"/>
  <c r="CT2818" i="1"/>
  <c r="CS2818" i="1"/>
  <c r="CV2817" i="1"/>
  <c r="CU2817" i="1"/>
  <c r="CT2817" i="1"/>
  <c r="CS2817" i="1"/>
  <c r="CV2816" i="1"/>
  <c r="CU2816" i="1"/>
  <c r="CT2816" i="1"/>
  <c r="CS2816" i="1"/>
  <c r="CV2815" i="1"/>
  <c r="CU2815" i="1"/>
  <c r="CT2815" i="1"/>
  <c r="CS2815" i="1"/>
  <c r="CV2814" i="1"/>
  <c r="CU2814" i="1"/>
  <c r="CT2814" i="1"/>
  <c r="CS2814" i="1"/>
  <c r="CV2813" i="1"/>
  <c r="CU2813" i="1"/>
  <c r="CT2813" i="1"/>
  <c r="CS2813" i="1"/>
  <c r="CV2812" i="1"/>
  <c r="CU2812" i="1"/>
  <c r="CT2812" i="1"/>
  <c r="CS2812" i="1"/>
  <c r="CV2811" i="1"/>
  <c r="CU2811" i="1"/>
  <c r="CT2811" i="1"/>
  <c r="CS2811" i="1"/>
  <c r="CV2810" i="1"/>
  <c r="CU2810" i="1"/>
  <c r="CT2810" i="1"/>
  <c r="CS2810" i="1"/>
  <c r="CV2809" i="1"/>
  <c r="CU2809" i="1"/>
  <c r="CT2809" i="1"/>
  <c r="CS2809" i="1"/>
  <c r="CV2808" i="1"/>
  <c r="CU2808" i="1"/>
  <c r="CT2808" i="1"/>
  <c r="CS2808" i="1"/>
  <c r="CV2807" i="1"/>
  <c r="CU2807" i="1"/>
  <c r="CT2807" i="1"/>
  <c r="CS2807" i="1"/>
  <c r="CV2806" i="1"/>
  <c r="CU2806" i="1"/>
  <c r="CT2806" i="1"/>
  <c r="CS2806" i="1"/>
  <c r="CV2805" i="1"/>
  <c r="CU2805" i="1"/>
  <c r="CT2805" i="1"/>
  <c r="CS2805" i="1"/>
  <c r="CV2804" i="1"/>
  <c r="CU2804" i="1"/>
  <c r="CT2804" i="1"/>
  <c r="CS2804" i="1"/>
  <c r="CV2803" i="1"/>
  <c r="CU2803" i="1"/>
  <c r="CT2803" i="1"/>
  <c r="CS2803" i="1"/>
  <c r="CV2802" i="1"/>
  <c r="CU2802" i="1"/>
  <c r="CT2802" i="1"/>
  <c r="CS2802" i="1"/>
  <c r="CV2801" i="1"/>
  <c r="CU2801" i="1"/>
  <c r="CT2801" i="1"/>
  <c r="CS2801" i="1"/>
  <c r="CV2800" i="1"/>
  <c r="CU2800" i="1"/>
  <c r="CT2800" i="1"/>
  <c r="CS2800" i="1"/>
  <c r="CV2799" i="1"/>
  <c r="CU2799" i="1"/>
  <c r="CT2799" i="1"/>
  <c r="CS2799" i="1"/>
  <c r="CV2798" i="1"/>
  <c r="CU2798" i="1"/>
  <c r="CT2798" i="1"/>
  <c r="CS2798" i="1"/>
  <c r="CV2797" i="1"/>
  <c r="CU2797" i="1"/>
  <c r="CT2797" i="1"/>
  <c r="CS2797" i="1"/>
  <c r="CV2796" i="1"/>
  <c r="CU2796" i="1"/>
  <c r="CT2796" i="1"/>
  <c r="CS2796" i="1"/>
  <c r="CV2795" i="1"/>
  <c r="CU2795" i="1"/>
  <c r="CT2795" i="1"/>
  <c r="CS2795" i="1"/>
  <c r="CV2794" i="1"/>
  <c r="CU2794" i="1"/>
  <c r="CT2794" i="1"/>
  <c r="CS2794" i="1"/>
  <c r="CV2793" i="1"/>
  <c r="CU2793" i="1"/>
  <c r="CT2793" i="1"/>
  <c r="CS2793" i="1"/>
  <c r="CV2792" i="1"/>
  <c r="CU2792" i="1"/>
  <c r="CT2792" i="1"/>
  <c r="CS2792" i="1"/>
  <c r="CV2791" i="1"/>
  <c r="CU2791" i="1"/>
  <c r="CT2791" i="1"/>
  <c r="CS2791" i="1"/>
  <c r="CV2790" i="1"/>
  <c r="CU2790" i="1"/>
  <c r="CT2790" i="1"/>
  <c r="CS2790" i="1"/>
  <c r="CV2789" i="1"/>
  <c r="CU2789" i="1"/>
  <c r="CT2789" i="1"/>
  <c r="CS2789" i="1"/>
  <c r="CV2788" i="1"/>
  <c r="CU2788" i="1"/>
  <c r="CT2788" i="1"/>
  <c r="CS2788" i="1"/>
  <c r="CV2787" i="1"/>
  <c r="CU2787" i="1"/>
  <c r="CT2787" i="1"/>
  <c r="CS2787" i="1"/>
  <c r="CV2786" i="1"/>
  <c r="CU2786" i="1"/>
  <c r="CT2786" i="1"/>
  <c r="CS2786" i="1"/>
  <c r="CV2785" i="1"/>
  <c r="CU2785" i="1"/>
  <c r="CT2785" i="1"/>
  <c r="CS2785" i="1"/>
  <c r="CV2784" i="1"/>
  <c r="CU2784" i="1"/>
  <c r="CT2784" i="1"/>
  <c r="CS2784" i="1"/>
  <c r="CV2783" i="1"/>
  <c r="CU2783" i="1"/>
  <c r="CT2783" i="1"/>
  <c r="CS2783" i="1"/>
  <c r="CV2782" i="1"/>
  <c r="CU2782" i="1"/>
  <c r="CT2782" i="1"/>
  <c r="CS2782" i="1"/>
  <c r="CV2781" i="1"/>
  <c r="CU2781" i="1"/>
  <c r="CT2781" i="1"/>
  <c r="CS2781" i="1"/>
  <c r="CV2780" i="1"/>
  <c r="CU2780" i="1"/>
  <c r="CT2780" i="1"/>
  <c r="CS2780" i="1"/>
  <c r="CV2779" i="1"/>
  <c r="CU2779" i="1"/>
  <c r="CT2779" i="1"/>
  <c r="CS2779" i="1"/>
  <c r="CV2778" i="1"/>
  <c r="CU2778" i="1"/>
  <c r="CT2778" i="1"/>
  <c r="CS2778" i="1"/>
  <c r="CV2777" i="1"/>
  <c r="CU2777" i="1"/>
  <c r="CT2777" i="1"/>
  <c r="CS2777" i="1"/>
  <c r="CV2776" i="1"/>
  <c r="CU2776" i="1"/>
  <c r="CT2776" i="1"/>
  <c r="CS2776" i="1"/>
  <c r="CV2775" i="1"/>
  <c r="CU2775" i="1"/>
  <c r="CT2775" i="1"/>
  <c r="CS2775" i="1"/>
  <c r="CV2774" i="1"/>
  <c r="CU2774" i="1"/>
  <c r="CT2774" i="1"/>
  <c r="CS2774" i="1"/>
  <c r="CV2773" i="1"/>
  <c r="CU2773" i="1"/>
  <c r="CT2773" i="1"/>
  <c r="CS2773" i="1"/>
  <c r="CV2772" i="1"/>
  <c r="CU2772" i="1"/>
  <c r="CT2772" i="1"/>
  <c r="CS2772" i="1"/>
  <c r="CV2771" i="1"/>
  <c r="CU2771" i="1"/>
  <c r="CT2771" i="1"/>
  <c r="CS2771" i="1"/>
  <c r="CV2770" i="1"/>
  <c r="CU2770" i="1"/>
  <c r="CT2770" i="1"/>
  <c r="CS2770" i="1"/>
  <c r="CV2769" i="1"/>
  <c r="CU2769" i="1"/>
  <c r="CT2769" i="1"/>
  <c r="CS2769" i="1"/>
  <c r="CV2768" i="1"/>
  <c r="CU2768" i="1"/>
  <c r="CT2768" i="1"/>
  <c r="CS2768" i="1"/>
  <c r="CV2767" i="1"/>
  <c r="CU2767" i="1"/>
  <c r="CT2767" i="1"/>
  <c r="CS2767" i="1"/>
  <c r="CV2766" i="1"/>
  <c r="CU2766" i="1"/>
  <c r="CT2766" i="1"/>
  <c r="CS2766" i="1"/>
  <c r="CV2765" i="1"/>
  <c r="CU2765" i="1"/>
  <c r="CT2765" i="1"/>
  <c r="CS2765" i="1"/>
  <c r="CV2764" i="1"/>
  <c r="CU2764" i="1"/>
  <c r="CT2764" i="1"/>
  <c r="CS2764" i="1"/>
  <c r="CV2763" i="1"/>
  <c r="CU2763" i="1"/>
  <c r="CT2763" i="1"/>
  <c r="CS2763" i="1"/>
  <c r="CV2762" i="1"/>
  <c r="CU2762" i="1"/>
  <c r="CT2762" i="1"/>
  <c r="CS2762" i="1"/>
  <c r="CV2761" i="1"/>
  <c r="CU2761" i="1"/>
  <c r="CT2761" i="1"/>
  <c r="CS2761" i="1"/>
  <c r="CV2760" i="1"/>
  <c r="CU2760" i="1"/>
  <c r="CT2760" i="1"/>
  <c r="CS2760" i="1"/>
  <c r="CV2759" i="1"/>
  <c r="CU2759" i="1"/>
  <c r="CT2759" i="1"/>
  <c r="CS2759" i="1"/>
  <c r="CV2758" i="1"/>
  <c r="CU2758" i="1"/>
  <c r="CT2758" i="1"/>
  <c r="CS2758" i="1"/>
  <c r="CV2757" i="1"/>
  <c r="CU2757" i="1"/>
  <c r="CT2757" i="1"/>
  <c r="CS2757" i="1"/>
  <c r="CV2756" i="1"/>
  <c r="CU2756" i="1"/>
  <c r="CT2756" i="1"/>
  <c r="CS2756" i="1"/>
  <c r="CV2755" i="1"/>
  <c r="CU2755" i="1"/>
  <c r="CT2755" i="1"/>
  <c r="CS2755" i="1"/>
  <c r="CV2754" i="1"/>
  <c r="CU2754" i="1"/>
  <c r="CT2754" i="1"/>
  <c r="CS2754" i="1"/>
  <c r="CV2753" i="1"/>
  <c r="CU2753" i="1"/>
  <c r="CT2753" i="1"/>
  <c r="CS2753" i="1"/>
  <c r="CV2752" i="1"/>
  <c r="CU2752" i="1"/>
  <c r="CT2752" i="1"/>
  <c r="CS2752" i="1"/>
  <c r="CV2751" i="1"/>
  <c r="CU2751" i="1"/>
  <c r="CT2751" i="1"/>
  <c r="CS2751" i="1"/>
  <c r="CV2750" i="1"/>
  <c r="CU2750" i="1"/>
  <c r="CT2750" i="1"/>
  <c r="CS2750" i="1"/>
  <c r="CV2749" i="1"/>
  <c r="CU2749" i="1"/>
  <c r="CT2749" i="1"/>
  <c r="CS2749" i="1"/>
  <c r="CV2748" i="1"/>
  <c r="CU2748" i="1"/>
  <c r="CT2748" i="1"/>
  <c r="CS2748" i="1"/>
  <c r="CV2747" i="1"/>
  <c r="CU2747" i="1"/>
  <c r="CT2747" i="1"/>
  <c r="CS2747" i="1"/>
  <c r="CV2746" i="1"/>
  <c r="CU2746" i="1"/>
  <c r="CT2746" i="1"/>
  <c r="CS2746" i="1"/>
  <c r="CV2745" i="1"/>
  <c r="CU2745" i="1"/>
  <c r="CT2745" i="1"/>
  <c r="CS2745" i="1"/>
  <c r="CV2744" i="1"/>
  <c r="CU2744" i="1"/>
  <c r="CT2744" i="1"/>
  <c r="CS2744" i="1"/>
  <c r="CV2743" i="1"/>
  <c r="CU2743" i="1"/>
  <c r="CT2743" i="1"/>
  <c r="CS2743" i="1"/>
  <c r="CV2742" i="1"/>
  <c r="CU2742" i="1"/>
  <c r="CT2742" i="1"/>
  <c r="CS2742" i="1"/>
  <c r="CV2741" i="1"/>
  <c r="CU2741" i="1"/>
  <c r="CT2741" i="1"/>
  <c r="CS2741" i="1"/>
  <c r="CV2740" i="1"/>
  <c r="CU2740" i="1"/>
  <c r="CT2740" i="1"/>
  <c r="CS2740" i="1"/>
  <c r="CV2739" i="1"/>
  <c r="CU2739" i="1"/>
  <c r="CT2739" i="1"/>
  <c r="CS2739" i="1"/>
  <c r="CV2738" i="1"/>
  <c r="CU2738" i="1"/>
  <c r="CT2738" i="1"/>
  <c r="CS2738" i="1"/>
  <c r="CV2737" i="1"/>
  <c r="CU2737" i="1"/>
  <c r="CT2737" i="1"/>
  <c r="CS2737" i="1"/>
  <c r="CV2736" i="1"/>
  <c r="CU2736" i="1"/>
  <c r="CT2736" i="1"/>
  <c r="CS2736" i="1"/>
  <c r="CV2735" i="1"/>
  <c r="CU2735" i="1"/>
  <c r="CT2735" i="1"/>
  <c r="CS2735" i="1"/>
  <c r="CV2734" i="1"/>
  <c r="CU2734" i="1"/>
  <c r="CT2734" i="1"/>
  <c r="CS2734" i="1"/>
  <c r="CV2733" i="1"/>
  <c r="CU2733" i="1"/>
  <c r="CT2733" i="1"/>
  <c r="CS2733" i="1"/>
  <c r="CV2732" i="1"/>
  <c r="CU2732" i="1"/>
  <c r="CT2732" i="1"/>
  <c r="CS2732" i="1"/>
  <c r="CV2731" i="1"/>
  <c r="CU2731" i="1"/>
  <c r="CT2731" i="1"/>
  <c r="CS2731" i="1"/>
  <c r="CV2730" i="1"/>
  <c r="CU2730" i="1"/>
  <c r="CT2730" i="1"/>
  <c r="CS2730" i="1"/>
  <c r="CV2729" i="1"/>
  <c r="CU2729" i="1"/>
  <c r="CT2729" i="1"/>
  <c r="CS2729" i="1"/>
  <c r="CV2728" i="1"/>
  <c r="CU2728" i="1"/>
  <c r="CT2728" i="1"/>
  <c r="CS2728" i="1"/>
  <c r="CV2727" i="1"/>
  <c r="CU2727" i="1"/>
  <c r="CT2727" i="1"/>
  <c r="CS2727" i="1"/>
  <c r="CV2726" i="1"/>
  <c r="CU2726" i="1"/>
  <c r="CT2726" i="1"/>
  <c r="CS2726" i="1"/>
  <c r="CV2725" i="1"/>
  <c r="CU2725" i="1"/>
  <c r="CT2725" i="1"/>
  <c r="CS2725" i="1"/>
  <c r="CV2724" i="1"/>
  <c r="CU2724" i="1"/>
  <c r="CT2724" i="1"/>
  <c r="CS2724" i="1"/>
  <c r="CV2723" i="1"/>
  <c r="CU2723" i="1"/>
  <c r="CT2723" i="1"/>
  <c r="CS2723" i="1"/>
  <c r="CV2722" i="1"/>
  <c r="CU2722" i="1"/>
  <c r="CT2722" i="1"/>
  <c r="CS2722" i="1"/>
  <c r="CV2721" i="1"/>
  <c r="CU2721" i="1"/>
  <c r="CT2721" i="1"/>
  <c r="CS2721" i="1"/>
  <c r="CV2720" i="1"/>
  <c r="CU2720" i="1"/>
  <c r="CT2720" i="1"/>
  <c r="CS2720" i="1"/>
  <c r="CV2719" i="1"/>
  <c r="CU2719" i="1"/>
  <c r="CT2719" i="1"/>
  <c r="CS2719" i="1"/>
  <c r="CV2718" i="1"/>
  <c r="CU2718" i="1"/>
  <c r="CT2718" i="1"/>
  <c r="CS2718" i="1"/>
  <c r="CV2717" i="1"/>
  <c r="CU2717" i="1"/>
  <c r="CT2717" i="1"/>
  <c r="CS2717" i="1"/>
  <c r="CV2716" i="1"/>
  <c r="CU2716" i="1"/>
  <c r="CT2716" i="1"/>
  <c r="CS2716" i="1"/>
  <c r="CV2715" i="1"/>
  <c r="CU2715" i="1"/>
  <c r="CT2715" i="1"/>
  <c r="CS2715" i="1"/>
  <c r="CV2714" i="1"/>
  <c r="CU2714" i="1"/>
  <c r="CT2714" i="1"/>
  <c r="CS2714" i="1"/>
  <c r="CV2713" i="1"/>
  <c r="CU2713" i="1"/>
  <c r="CT2713" i="1"/>
  <c r="CS2713" i="1"/>
  <c r="CV2712" i="1"/>
  <c r="CU2712" i="1"/>
  <c r="CT2712" i="1"/>
  <c r="CS2712" i="1"/>
  <c r="CV2711" i="1"/>
  <c r="CU2711" i="1"/>
  <c r="CT2711" i="1"/>
  <c r="CS2711" i="1"/>
  <c r="CV2710" i="1"/>
  <c r="CU2710" i="1"/>
  <c r="CT2710" i="1"/>
  <c r="CS2710" i="1"/>
  <c r="CV2709" i="1"/>
  <c r="CU2709" i="1"/>
  <c r="CT2709" i="1"/>
  <c r="CS2709" i="1"/>
  <c r="CV2708" i="1"/>
  <c r="CU2708" i="1"/>
  <c r="CT2708" i="1"/>
  <c r="CS2708" i="1"/>
  <c r="CV2707" i="1"/>
  <c r="CU2707" i="1"/>
  <c r="CT2707" i="1"/>
  <c r="CS2707" i="1"/>
  <c r="CV2706" i="1"/>
  <c r="CU2706" i="1"/>
  <c r="CT2706" i="1"/>
  <c r="CS2706" i="1"/>
  <c r="CV2705" i="1"/>
  <c r="CU2705" i="1"/>
  <c r="CT2705" i="1"/>
  <c r="CS2705" i="1"/>
  <c r="CV2704" i="1"/>
  <c r="CU2704" i="1"/>
  <c r="CT2704" i="1"/>
  <c r="CS2704" i="1"/>
  <c r="CV2703" i="1"/>
  <c r="CU2703" i="1"/>
  <c r="CT2703" i="1"/>
  <c r="CS2703" i="1"/>
  <c r="CV2702" i="1"/>
  <c r="CU2702" i="1"/>
  <c r="CT2702" i="1"/>
  <c r="CS2702" i="1"/>
  <c r="CV2701" i="1"/>
  <c r="CU2701" i="1"/>
  <c r="CT2701" i="1"/>
  <c r="CS2701" i="1"/>
  <c r="CV2700" i="1"/>
  <c r="CU2700" i="1"/>
  <c r="CT2700" i="1"/>
  <c r="CS2700" i="1"/>
  <c r="CV2699" i="1"/>
  <c r="CU2699" i="1"/>
  <c r="CT2699" i="1"/>
  <c r="CS2699" i="1"/>
  <c r="CV2698" i="1"/>
  <c r="CU2698" i="1"/>
  <c r="CT2698" i="1"/>
  <c r="CS2698" i="1"/>
  <c r="CV2697" i="1"/>
  <c r="CU2697" i="1"/>
  <c r="CT2697" i="1"/>
  <c r="CS2697" i="1"/>
  <c r="CV2696" i="1"/>
  <c r="CU2696" i="1"/>
  <c r="CT2696" i="1"/>
  <c r="CS2696" i="1"/>
  <c r="CV2695" i="1"/>
  <c r="CU2695" i="1"/>
  <c r="CT2695" i="1"/>
  <c r="CS2695" i="1"/>
  <c r="CV2694" i="1"/>
  <c r="CU2694" i="1"/>
  <c r="CT2694" i="1"/>
  <c r="CS2694" i="1"/>
  <c r="CV2693" i="1"/>
  <c r="CU2693" i="1"/>
  <c r="CT2693" i="1"/>
  <c r="CS2693" i="1"/>
  <c r="CV2692" i="1"/>
  <c r="CU2692" i="1"/>
  <c r="CT2692" i="1"/>
  <c r="CS2692" i="1"/>
  <c r="CV2691" i="1"/>
  <c r="CU2691" i="1"/>
  <c r="CT2691" i="1"/>
  <c r="CS2691" i="1"/>
  <c r="CV2690" i="1"/>
  <c r="CU2690" i="1"/>
  <c r="CT2690" i="1"/>
  <c r="CS2690" i="1"/>
  <c r="CV2689" i="1"/>
  <c r="CU2689" i="1"/>
  <c r="CT2689" i="1"/>
  <c r="CS2689" i="1"/>
  <c r="CV2688" i="1"/>
  <c r="CU2688" i="1"/>
  <c r="CT2688" i="1"/>
  <c r="CS2688" i="1"/>
  <c r="CV2687" i="1"/>
  <c r="CU2687" i="1"/>
  <c r="CT2687" i="1"/>
  <c r="CS2687" i="1"/>
  <c r="CV2686" i="1"/>
  <c r="CU2686" i="1"/>
  <c r="CT2686" i="1"/>
  <c r="CS2686" i="1"/>
  <c r="CV2685" i="1"/>
  <c r="CU2685" i="1"/>
  <c r="CT2685" i="1"/>
  <c r="CS2685" i="1"/>
  <c r="CV2684" i="1"/>
  <c r="CU2684" i="1"/>
  <c r="CT2684" i="1"/>
  <c r="CS2684" i="1"/>
  <c r="CV2683" i="1"/>
  <c r="CU2683" i="1"/>
  <c r="CT2683" i="1"/>
  <c r="CS2683" i="1"/>
  <c r="CV2682" i="1"/>
  <c r="CU2682" i="1"/>
  <c r="CT2682" i="1"/>
  <c r="CS2682" i="1"/>
  <c r="CV2681" i="1"/>
  <c r="CU2681" i="1"/>
  <c r="CT2681" i="1"/>
  <c r="CS2681" i="1"/>
  <c r="CV2680" i="1"/>
  <c r="CU2680" i="1"/>
  <c r="CT2680" i="1"/>
  <c r="CS2680" i="1"/>
  <c r="CV2679" i="1"/>
  <c r="CU2679" i="1"/>
  <c r="CT2679" i="1"/>
  <c r="CS2679" i="1"/>
  <c r="CV2678" i="1"/>
  <c r="CU2678" i="1"/>
  <c r="CT2678" i="1"/>
  <c r="CS2678" i="1"/>
  <c r="CV2677" i="1"/>
  <c r="CU2677" i="1"/>
  <c r="CT2677" i="1"/>
  <c r="CS2677" i="1"/>
  <c r="CV2676" i="1"/>
  <c r="CU2676" i="1"/>
  <c r="CT2676" i="1"/>
  <c r="CS2676" i="1"/>
  <c r="CV2675" i="1"/>
  <c r="CU2675" i="1"/>
  <c r="CT2675" i="1"/>
  <c r="CS2675" i="1"/>
  <c r="CV2674" i="1"/>
  <c r="CU2674" i="1"/>
  <c r="CT2674" i="1"/>
  <c r="CS2674" i="1"/>
  <c r="CV2673" i="1"/>
  <c r="CU2673" i="1"/>
  <c r="CT2673" i="1"/>
  <c r="CS2673" i="1"/>
  <c r="CV2672" i="1"/>
  <c r="CU2672" i="1"/>
  <c r="CT2672" i="1"/>
  <c r="CS2672" i="1"/>
  <c r="CV2671" i="1"/>
  <c r="CU2671" i="1"/>
  <c r="CT2671" i="1"/>
  <c r="CS2671" i="1"/>
  <c r="CV2670" i="1"/>
  <c r="CU2670" i="1"/>
  <c r="CT2670" i="1"/>
  <c r="CS2670" i="1"/>
  <c r="CV2669" i="1"/>
  <c r="CU2669" i="1"/>
  <c r="CT2669" i="1"/>
  <c r="CS2669" i="1"/>
  <c r="CV2668" i="1"/>
  <c r="CU2668" i="1"/>
  <c r="CT2668" i="1"/>
  <c r="CS2668" i="1"/>
  <c r="CV2667" i="1"/>
  <c r="CU2667" i="1"/>
  <c r="CT2667" i="1"/>
  <c r="CS2667" i="1"/>
  <c r="CV2666" i="1"/>
  <c r="CU2666" i="1"/>
  <c r="CT2666" i="1"/>
  <c r="CS2666" i="1"/>
  <c r="CV2665" i="1"/>
  <c r="CU2665" i="1"/>
  <c r="CT2665" i="1"/>
  <c r="CS2665" i="1"/>
  <c r="CV2664" i="1"/>
  <c r="CU2664" i="1"/>
  <c r="CT2664" i="1"/>
  <c r="CS2664" i="1"/>
  <c r="CV2663" i="1"/>
  <c r="CU2663" i="1"/>
  <c r="CT2663" i="1"/>
  <c r="CS2663" i="1"/>
  <c r="CV2662" i="1"/>
  <c r="CU2662" i="1"/>
  <c r="CT2662" i="1"/>
  <c r="CS2662" i="1"/>
  <c r="CV2661" i="1"/>
  <c r="CU2661" i="1"/>
  <c r="CT2661" i="1"/>
  <c r="CS2661" i="1"/>
  <c r="CV2660" i="1"/>
  <c r="CU2660" i="1"/>
  <c r="CT2660" i="1"/>
  <c r="CS2660" i="1"/>
  <c r="CV2659" i="1"/>
  <c r="CU2659" i="1"/>
  <c r="CT2659" i="1"/>
  <c r="CS2659" i="1"/>
  <c r="CV2658" i="1"/>
  <c r="CU2658" i="1"/>
  <c r="CT2658" i="1"/>
  <c r="CS2658" i="1"/>
  <c r="CV2657" i="1"/>
  <c r="CU2657" i="1"/>
  <c r="CT2657" i="1"/>
  <c r="CS2657" i="1"/>
  <c r="CV2656" i="1"/>
  <c r="CU2656" i="1"/>
  <c r="CT2656" i="1"/>
  <c r="CS2656" i="1"/>
  <c r="CV2655" i="1"/>
  <c r="CU2655" i="1"/>
  <c r="CT2655" i="1"/>
  <c r="CS2655" i="1"/>
  <c r="CV2654" i="1"/>
  <c r="CU2654" i="1"/>
  <c r="CT2654" i="1"/>
  <c r="CS2654" i="1"/>
  <c r="CV2653" i="1"/>
  <c r="CU2653" i="1"/>
  <c r="CT2653" i="1"/>
  <c r="CS2653" i="1"/>
  <c r="CV2651" i="1"/>
  <c r="CU2651" i="1"/>
  <c r="CT2651" i="1"/>
  <c r="CS2651" i="1"/>
  <c r="CV2650" i="1"/>
  <c r="CU2650" i="1"/>
  <c r="CT2650" i="1"/>
  <c r="CS2650" i="1"/>
  <c r="CV2649" i="1"/>
  <c r="CU2649" i="1"/>
  <c r="CT2649" i="1"/>
  <c r="CS2649" i="1"/>
  <c r="CV2648" i="1"/>
  <c r="CU2648" i="1"/>
  <c r="CT2648" i="1"/>
  <c r="CS2648" i="1"/>
  <c r="CV2647" i="1"/>
  <c r="CU2647" i="1"/>
  <c r="CT2647" i="1"/>
  <c r="CS2647" i="1"/>
  <c r="CV2646" i="1"/>
  <c r="CU2646" i="1"/>
  <c r="CT2646" i="1"/>
  <c r="CS2646" i="1"/>
  <c r="CV2645" i="1"/>
  <c r="CU2645" i="1"/>
  <c r="CT2645" i="1"/>
  <c r="CS2645" i="1"/>
  <c r="CV2644" i="1"/>
  <c r="CU2644" i="1"/>
  <c r="CT2644" i="1"/>
  <c r="CS2644" i="1"/>
  <c r="CV2643" i="1"/>
  <c r="CU2643" i="1"/>
  <c r="CT2643" i="1"/>
  <c r="CS2643" i="1"/>
  <c r="CV2642" i="1"/>
  <c r="CU2642" i="1"/>
  <c r="CT2642" i="1"/>
  <c r="CS2642" i="1"/>
  <c r="CV2641" i="1"/>
  <c r="CU2641" i="1"/>
  <c r="CT2641" i="1"/>
  <c r="CS2641" i="1"/>
  <c r="CV2640" i="1"/>
  <c r="CU2640" i="1"/>
  <c r="CT2640" i="1"/>
  <c r="CS2640" i="1"/>
  <c r="CV2639" i="1"/>
  <c r="CU2639" i="1"/>
  <c r="CT2639" i="1"/>
  <c r="CS2639" i="1"/>
  <c r="CV2638" i="1"/>
  <c r="CU2638" i="1"/>
  <c r="CT2638" i="1"/>
  <c r="CS2638" i="1"/>
  <c r="CV2637" i="1"/>
  <c r="CU2637" i="1"/>
  <c r="CT2637" i="1"/>
  <c r="CS2637" i="1"/>
  <c r="CV2636" i="1"/>
  <c r="CU2636" i="1"/>
  <c r="CT2636" i="1"/>
  <c r="CS2636" i="1"/>
  <c r="CV2635" i="1"/>
  <c r="CU2635" i="1"/>
  <c r="CT2635" i="1"/>
  <c r="CS2635" i="1"/>
  <c r="CV2634" i="1"/>
  <c r="CU2634" i="1"/>
  <c r="CT2634" i="1"/>
  <c r="CS2634" i="1"/>
  <c r="CV2633" i="1"/>
  <c r="CU2633" i="1"/>
  <c r="CT2633" i="1"/>
  <c r="CS2633" i="1"/>
  <c r="CV2632" i="1"/>
  <c r="CU2632" i="1"/>
  <c r="CT2632" i="1"/>
  <c r="CS2632" i="1"/>
  <c r="CV2631" i="1"/>
  <c r="CU2631" i="1"/>
  <c r="CT2631" i="1"/>
  <c r="CS2631" i="1"/>
  <c r="CV2630" i="1"/>
  <c r="CU2630" i="1"/>
  <c r="CT2630" i="1"/>
  <c r="CS2630" i="1"/>
  <c r="CV2629" i="1"/>
  <c r="CU2629" i="1"/>
  <c r="CT2629" i="1"/>
  <c r="CS2629" i="1"/>
  <c r="CV2628" i="1"/>
  <c r="CU2628" i="1"/>
  <c r="CT2628" i="1"/>
  <c r="CS2628" i="1"/>
  <c r="CV2627" i="1"/>
  <c r="CU2627" i="1"/>
  <c r="CT2627" i="1"/>
  <c r="CS2627" i="1"/>
  <c r="CV2626" i="1"/>
  <c r="CU2626" i="1"/>
  <c r="CT2626" i="1"/>
  <c r="CS2626" i="1"/>
  <c r="CV2625" i="1"/>
  <c r="CU2625" i="1"/>
  <c r="CT2625" i="1"/>
  <c r="CS2625" i="1"/>
  <c r="CV2624" i="1"/>
  <c r="CU2624" i="1"/>
  <c r="CT2624" i="1"/>
  <c r="CS2624" i="1"/>
  <c r="CV2623" i="1"/>
  <c r="CU2623" i="1"/>
  <c r="CT2623" i="1"/>
  <c r="CS2623" i="1"/>
  <c r="CV2622" i="1"/>
  <c r="CU2622" i="1"/>
  <c r="CT2622" i="1"/>
  <c r="CS2622" i="1"/>
  <c r="CV2621" i="1"/>
  <c r="CU2621" i="1"/>
  <c r="CT2621" i="1"/>
  <c r="CS2621" i="1"/>
  <c r="CV2620" i="1"/>
  <c r="CU2620" i="1"/>
  <c r="CT2620" i="1"/>
  <c r="CS2620" i="1"/>
  <c r="CV2619" i="1"/>
  <c r="CU2619" i="1"/>
  <c r="CT2619" i="1"/>
  <c r="CS2619" i="1"/>
  <c r="CV2618" i="1"/>
  <c r="CU2618" i="1"/>
  <c r="CT2618" i="1"/>
  <c r="CS2618" i="1"/>
  <c r="CV2617" i="1"/>
  <c r="CU2617" i="1"/>
  <c r="CT2617" i="1"/>
  <c r="CS2617" i="1"/>
  <c r="CV2616" i="1"/>
  <c r="CU2616" i="1"/>
  <c r="CT2616" i="1"/>
  <c r="CS2616" i="1"/>
  <c r="CV2615" i="1"/>
  <c r="CU2615" i="1"/>
  <c r="CT2615" i="1"/>
  <c r="CS2615" i="1"/>
  <c r="CV2614" i="1"/>
  <c r="CU2614" i="1"/>
  <c r="CT2614" i="1"/>
  <c r="CS2614" i="1"/>
  <c r="CV2613" i="1"/>
  <c r="CU2613" i="1"/>
  <c r="CT2613" i="1"/>
  <c r="CS2613" i="1"/>
  <c r="CV2612" i="1"/>
  <c r="CU2612" i="1"/>
  <c r="CT2612" i="1"/>
  <c r="CS2612" i="1"/>
  <c r="CV2611" i="1"/>
  <c r="CU2611" i="1"/>
  <c r="CT2611" i="1"/>
  <c r="CS2611" i="1"/>
  <c r="CV2610" i="1"/>
  <c r="CU2610" i="1"/>
  <c r="CT2610" i="1"/>
  <c r="CS2610" i="1"/>
  <c r="CV2609" i="1"/>
  <c r="CU2609" i="1"/>
  <c r="CT2609" i="1"/>
  <c r="CS2609" i="1"/>
  <c r="CV2608" i="1"/>
  <c r="CU2608" i="1"/>
  <c r="CT2608" i="1"/>
  <c r="CS2608" i="1"/>
  <c r="CV2607" i="1"/>
  <c r="CU2607" i="1"/>
  <c r="CT2607" i="1"/>
  <c r="CS2607" i="1"/>
  <c r="CV2606" i="1"/>
  <c r="CU2606" i="1"/>
  <c r="CT2606" i="1"/>
  <c r="CS2606" i="1"/>
  <c r="CV2605" i="1"/>
  <c r="CU2605" i="1"/>
  <c r="CT2605" i="1"/>
  <c r="CS2605" i="1"/>
  <c r="CV2604" i="1"/>
  <c r="CU2604" i="1"/>
  <c r="CT2604" i="1"/>
  <c r="CS2604" i="1"/>
  <c r="CV2603" i="1"/>
  <c r="CU2603" i="1"/>
  <c r="CT2603" i="1"/>
  <c r="CS2603" i="1"/>
  <c r="CV2602" i="1"/>
  <c r="CU2602" i="1"/>
  <c r="CT2602" i="1"/>
  <c r="CS2602" i="1"/>
  <c r="CV2601" i="1"/>
  <c r="CU2601" i="1"/>
  <c r="CT2601" i="1"/>
  <c r="CS2601" i="1"/>
  <c r="CV2600" i="1"/>
  <c r="CU2600" i="1"/>
  <c r="CT2600" i="1"/>
  <c r="CS2600" i="1"/>
  <c r="CV2599" i="1"/>
  <c r="CU2599" i="1"/>
  <c r="CT2599" i="1"/>
  <c r="CS2599" i="1"/>
  <c r="CV2598" i="1"/>
  <c r="CU2598" i="1"/>
  <c r="CT2598" i="1"/>
  <c r="CS2598" i="1"/>
  <c r="CV2597" i="1"/>
  <c r="CU2597" i="1"/>
  <c r="CT2597" i="1"/>
  <c r="CS2597" i="1"/>
  <c r="CV2596" i="1"/>
  <c r="CU2596" i="1"/>
  <c r="CT2596" i="1"/>
  <c r="CS2596" i="1"/>
  <c r="CV2595" i="1"/>
  <c r="CU2595" i="1"/>
  <c r="CT2595" i="1"/>
  <c r="CS2595" i="1"/>
  <c r="CV2594" i="1"/>
  <c r="CU2594" i="1"/>
  <c r="CT2594" i="1"/>
  <c r="CS2594" i="1"/>
  <c r="CV2593" i="1"/>
  <c r="CU2593" i="1"/>
  <c r="CT2593" i="1"/>
  <c r="CS2593" i="1"/>
  <c r="CV2592" i="1"/>
  <c r="CU2592" i="1"/>
  <c r="CT2592" i="1"/>
  <c r="CS2592" i="1"/>
  <c r="CV2591" i="1"/>
  <c r="CU2591" i="1"/>
  <c r="CT2591" i="1"/>
  <c r="CS2591" i="1"/>
  <c r="CV2590" i="1"/>
  <c r="CU2590" i="1"/>
  <c r="CT2590" i="1"/>
  <c r="CS2590" i="1"/>
  <c r="CV2589" i="1"/>
  <c r="CU2589" i="1"/>
  <c r="CT2589" i="1"/>
  <c r="CS2589" i="1"/>
  <c r="CV2588" i="1"/>
  <c r="CU2588" i="1"/>
  <c r="CT2588" i="1"/>
  <c r="CS2588" i="1"/>
  <c r="CV2587" i="1"/>
  <c r="CU2587" i="1"/>
  <c r="CT2587" i="1"/>
  <c r="CS2587" i="1"/>
  <c r="CV2586" i="1"/>
  <c r="CU2586" i="1"/>
  <c r="CT2586" i="1"/>
  <c r="CS2586" i="1"/>
  <c r="CV2585" i="1"/>
  <c r="CU2585" i="1"/>
  <c r="CT2585" i="1"/>
  <c r="CS2585" i="1"/>
  <c r="CV2584" i="1"/>
  <c r="CU2584" i="1"/>
  <c r="CT2584" i="1"/>
  <c r="CS2584" i="1"/>
  <c r="CV2583" i="1"/>
  <c r="CU2583" i="1"/>
  <c r="CT2583" i="1"/>
  <c r="CS2583" i="1"/>
  <c r="CV2582" i="1"/>
  <c r="CU2582" i="1"/>
  <c r="CT2582" i="1"/>
  <c r="CS2582" i="1"/>
  <c r="CV2581" i="1"/>
  <c r="CU2581" i="1"/>
  <c r="CT2581" i="1"/>
  <c r="CS2581" i="1"/>
  <c r="CV2580" i="1"/>
  <c r="CU2580" i="1"/>
  <c r="CT2580" i="1"/>
  <c r="CS2580" i="1"/>
  <c r="CV2579" i="1"/>
  <c r="CU2579" i="1"/>
  <c r="CT2579" i="1"/>
  <c r="CS2579" i="1"/>
  <c r="CV2578" i="1"/>
  <c r="CU2578" i="1"/>
  <c r="CT2578" i="1"/>
  <c r="CS2578" i="1"/>
  <c r="CV2577" i="1"/>
  <c r="CU2577" i="1"/>
  <c r="CT2577" i="1"/>
  <c r="CS2577" i="1"/>
  <c r="CV2576" i="1"/>
  <c r="CU2576" i="1"/>
  <c r="CT2576" i="1"/>
  <c r="CS2576" i="1"/>
  <c r="CV2575" i="1"/>
  <c r="CU2575" i="1"/>
  <c r="CT2575" i="1"/>
  <c r="CS2575" i="1"/>
  <c r="CV2574" i="1"/>
  <c r="CU2574" i="1"/>
  <c r="CT2574" i="1"/>
  <c r="CS2574" i="1"/>
  <c r="CV2573" i="1"/>
  <c r="CU2573" i="1"/>
  <c r="CT2573" i="1"/>
  <c r="CS2573" i="1"/>
  <c r="CV2572" i="1"/>
  <c r="CU2572" i="1"/>
  <c r="CT2572" i="1"/>
  <c r="CS2572" i="1"/>
  <c r="CV2571" i="1"/>
  <c r="CU2571" i="1"/>
  <c r="CT2571" i="1"/>
  <c r="CS2571" i="1"/>
  <c r="CV2570" i="1"/>
  <c r="CU2570" i="1"/>
  <c r="CT2570" i="1"/>
  <c r="CS2570" i="1"/>
  <c r="CV2569" i="1"/>
  <c r="CU2569" i="1"/>
  <c r="CT2569" i="1"/>
  <c r="CS2569" i="1"/>
  <c r="CV2568" i="1"/>
  <c r="CU2568" i="1"/>
  <c r="CT2568" i="1"/>
  <c r="CS2568" i="1"/>
  <c r="CV2567" i="1"/>
  <c r="CU2567" i="1"/>
  <c r="CT2567" i="1"/>
  <c r="CS2567" i="1"/>
  <c r="CV2565" i="1"/>
  <c r="CU2565" i="1"/>
  <c r="CT2565" i="1"/>
  <c r="CS2565" i="1"/>
  <c r="CV2564" i="1"/>
  <c r="CU2564" i="1"/>
  <c r="CT2564" i="1"/>
  <c r="CS2564" i="1"/>
  <c r="CV2563" i="1"/>
  <c r="CU2563" i="1"/>
  <c r="CT2563" i="1"/>
  <c r="CS2563" i="1"/>
  <c r="CV2562" i="1"/>
  <c r="CU2562" i="1"/>
  <c r="CT2562" i="1"/>
  <c r="CS2562" i="1"/>
  <c r="CV2561" i="1"/>
  <c r="CU2561" i="1"/>
  <c r="CT2561" i="1"/>
  <c r="CS2561" i="1"/>
  <c r="CV2560" i="1"/>
  <c r="CU2560" i="1"/>
  <c r="CT2560" i="1"/>
  <c r="CS2560" i="1"/>
  <c r="CV2559" i="1"/>
  <c r="CU2559" i="1"/>
  <c r="CT2559" i="1"/>
  <c r="CS2559" i="1"/>
  <c r="CV2557" i="1"/>
  <c r="CU2557" i="1"/>
  <c r="CT2557" i="1"/>
  <c r="CS2557" i="1"/>
  <c r="CV2556" i="1"/>
  <c r="CU2556" i="1"/>
  <c r="CT2556" i="1"/>
  <c r="CS2556" i="1"/>
  <c r="CV2555" i="1"/>
  <c r="CU2555" i="1"/>
  <c r="CT2555" i="1"/>
  <c r="CS2555" i="1"/>
  <c r="CV2554" i="1"/>
  <c r="CU2554" i="1"/>
  <c r="CT2554" i="1"/>
  <c r="CS2554" i="1"/>
  <c r="CV2553" i="1"/>
  <c r="CU2553" i="1"/>
  <c r="CT2553" i="1"/>
  <c r="CS2553" i="1"/>
  <c r="CV2552" i="1"/>
  <c r="CU2552" i="1"/>
  <c r="CT2552" i="1"/>
  <c r="CS2552" i="1"/>
  <c r="CV2551" i="1"/>
  <c r="CU2551" i="1"/>
  <c r="CT2551" i="1"/>
  <c r="CS2551" i="1"/>
  <c r="CV2550" i="1"/>
  <c r="CU2550" i="1"/>
  <c r="CT2550" i="1"/>
  <c r="CS2550" i="1"/>
  <c r="CV2549" i="1"/>
  <c r="CU2549" i="1"/>
  <c r="CT2549" i="1"/>
  <c r="CS2549" i="1"/>
  <c r="CV2548" i="1"/>
  <c r="CU2548" i="1"/>
  <c r="CT2548" i="1"/>
  <c r="CS2548" i="1"/>
  <c r="CV2547" i="1"/>
  <c r="CU2547" i="1"/>
  <c r="CT2547" i="1"/>
  <c r="CS2547" i="1"/>
  <c r="CV2546" i="1"/>
  <c r="CU2546" i="1"/>
  <c r="CT2546" i="1"/>
  <c r="CS2546" i="1"/>
  <c r="CV2545" i="1"/>
  <c r="CU2545" i="1"/>
  <c r="CT2545" i="1"/>
  <c r="CS2545" i="1"/>
  <c r="CV2544" i="1"/>
  <c r="CU2544" i="1"/>
  <c r="CT2544" i="1"/>
  <c r="CS2544" i="1"/>
  <c r="CV2543" i="1"/>
  <c r="CU2543" i="1"/>
  <c r="CT2543" i="1"/>
  <c r="CS2543" i="1"/>
  <c r="CV2542" i="1"/>
  <c r="CU2542" i="1"/>
  <c r="CT2542" i="1"/>
  <c r="CS2542" i="1"/>
  <c r="CV2541" i="1"/>
  <c r="CU2541" i="1"/>
  <c r="CT2541" i="1"/>
  <c r="CS2541" i="1"/>
  <c r="CV2540" i="1"/>
  <c r="CU2540" i="1"/>
  <c r="CT2540" i="1"/>
  <c r="CS2540" i="1"/>
  <c r="CV2539" i="1"/>
  <c r="CU2539" i="1"/>
  <c r="CT2539" i="1"/>
  <c r="CS2539" i="1"/>
  <c r="CV2538" i="1"/>
  <c r="CU2538" i="1"/>
  <c r="CT2538" i="1"/>
  <c r="CS2538" i="1"/>
  <c r="CV2537" i="1"/>
  <c r="CU2537" i="1"/>
  <c r="CT2537" i="1"/>
  <c r="CS2537" i="1"/>
  <c r="CV2536" i="1"/>
  <c r="CU2536" i="1"/>
  <c r="CT2536" i="1"/>
  <c r="CS2536" i="1"/>
  <c r="CV2535" i="1"/>
  <c r="CU2535" i="1"/>
  <c r="CT2535" i="1"/>
  <c r="CS2535" i="1"/>
  <c r="CV2534" i="1"/>
  <c r="CU2534" i="1"/>
  <c r="CT2534" i="1"/>
  <c r="CS2534" i="1"/>
  <c r="CV2533" i="1"/>
  <c r="CU2533" i="1"/>
  <c r="CT2533" i="1"/>
  <c r="CS2533" i="1"/>
  <c r="CV2532" i="1"/>
  <c r="CU2532" i="1"/>
  <c r="CT2532" i="1"/>
  <c r="CS2532" i="1"/>
  <c r="CV2531" i="1"/>
  <c r="CU2531" i="1"/>
  <c r="CT2531" i="1"/>
  <c r="CS2531" i="1"/>
  <c r="CV2530" i="1"/>
  <c r="CU2530" i="1"/>
  <c r="CT2530" i="1"/>
  <c r="CS2530" i="1"/>
  <c r="CV2529" i="1"/>
  <c r="CU2529" i="1"/>
  <c r="CT2529" i="1"/>
  <c r="CS2529" i="1"/>
  <c r="CV2528" i="1"/>
  <c r="CU2528" i="1"/>
  <c r="CT2528" i="1"/>
  <c r="CS2528" i="1"/>
  <c r="CV2527" i="1"/>
  <c r="CU2527" i="1"/>
  <c r="CT2527" i="1"/>
  <c r="CS2527" i="1"/>
  <c r="CV2526" i="1"/>
  <c r="CU2526" i="1"/>
  <c r="CT2526" i="1"/>
  <c r="CS2526" i="1"/>
  <c r="CV2525" i="1"/>
  <c r="CU2525" i="1"/>
  <c r="CT2525" i="1"/>
  <c r="CS2525" i="1"/>
  <c r="CV2524" i="1"/>
  <c r="CU2524" i="1"/>
  <c r="CT2524" i="1"/>
  <c r="CS2524" i="1"/>
  <c r="CV2523" i="1"/>
  <c r="CU2523" i="1"/>
  <c r="CT2523" i="1"/>
  <c r="CS2523" i="1"/>
  <c r="CV2522" i="1"/>
  <c r="CU2522" i="1"/>
  <c r="CT2522" i="1"/>
  <c r="CS2522" i="1"/>
  <c r="CV2521" i="1"/>
  <c r="CU2521" i="1"/>
  <c r="CT2521" i="1"/>
  <c r="CS2521" i="1"/>
  <c r="CV2520" i="1"/>
  <c r="CU2520" i="1"/>
  <c r="CT2520" i="1"/>
  <c r="CS2520" i="1"/>
  <c r="CV2519" i="1"/>
  <c r="CU2519" i="1"/>
  <c r="CT2519" i="1"/>
  <c r="CS2519" i="1"/>
  <c r="CV2518" i="1"/>
  <c r="CU2518" i="1"/>
  <c r="CT2518" i="1"/>
  <c r="CS2518" i="1"/>
  <c r="CV2517" i="1"/>
  <c r="CU2517" i="1"/>
  <c r="CT2517" i="1"/>
  <c r="CS2517" i="1"/>
  <c r="CV2515" i="1"/>
  <c r="CU2515" i="1"/>
  <c r="CT2515" i="1"/>
  <c r="CS2515" i="1"/>
  <c r="CV2514" i="1"/>
  <c r="CU2514" i="1"/>
  <c r="CT2514" i="1"/>
  <c r="CS2514" i="1"/>
  <c r="CV2513" i="1"/>
  <c r="CU2513" i="1"/>
  <c r="CT2513" i="1"/>
  <c r="CS2513" i="1"/>
  <c r="CV2512" i="1"/>
  <c r="CU2512" i="1"/>
  <c r="CT2512" i="1"/>
  <c r="CS2512" i="1"/>
  <c r="CV2511" i="1"/>
  <c r="CU2511" i="1"/>
  <c r="CT2511" i="1"/>
  <c r="CS2511" i="1"/>
  <c r="CV2510" i="1"/>
  <c r="CU2510" i="1"/>
  <c r="CT2510" i="1"/>
  <c r="CS2510" i="1"/>
  <c r="CV2509" i="1"/>
  <c r="CU2509" i="1"/>
  <c r="CT2509" i="1"/>
  <c r="CS2509" i="1"/>
  <c r="CV2508" i="1"/>
  <c r="CU2508" i="1"/>
  <c r="CT2508" i="1"/>
  <c r="CS2508" i="1"/>
  <c r="CV2507" i="1"/>
  <c r="CU2507" i="1"/>
  <c r="CT2507" i="1"/>
  <c r="CS2507" i="1"/>
  <c r="CV2506" i="1"/>
  <c r="CU2506" i="1"/>
  <c r="CT2506" i="1"/>
  <c r="CS2506" i="1"/>
  <c r="CV2505" i="1"/>
  <c r="CU2505" i="1"/>
  <c r="CT2505" i="1"/>
  <c r="CS2505" i="1"/>
  <c r="CV2504" i="1"/>
  <c r="CU2504" i="1"/>
  <c r="CT2504" i="1"/>
  <c r="CS2504" i="1"/>
  <c r="CV2503" i="1"/>
  <c r="CU2503" i="1"/>
  <c r="CT2503" i="1"/>
  <c r="CS2503" i="1"/>
  <c r="CV2502" i="1"/>
  <c r="CU2502" i="1"/>
  <c r="CT2502" i="1"/>
  <c r="CS2502" i="1"/>
  <c r="CV2501" i="1"/>
  <c r="CU2501" i="1"/>
  <c r="CT2501" i="1"/>
  <c r="CS2501" i="1"/>
  <c r="CV2500" i="1"/>
  <c r="CU2500" i="1"/>
  <c r="CT2500" i="1"/>
  <c r="CS2500" i="1"/>
  <c r="CV2499" i="1"/>
  <c r="CU2499" i="1"/>
  <c r="CT2499" i="1"/>
  <c r="CS2499" i="1"/>
  <c r="CV2498" i="1"/>
  <c r="CU2498" i="1"/>
  <c r="CT2498" i="1"/>
  <c r="CS2498" i="1"/>
  <c r="CV2497" i="1"/>
  <c r="CU2497" i="1"/>
  <c r="CT2497" i="1"/>
  <c r="CS2497" i="1"/>
  <c r="CV2496" i="1"/>
  <c r="CU2496" i="1"/>
  <c r="CT2496" i="1"/>
  <c r="CS2496" i="1"/>
  <c r="CV2495" i="1"/>
  <c r="CU2495" i="1"/>
  <c r="CT2495" i="1"/>
  <c r="CS2495" i="1"/>
  <c r="CV2494" i="1"/>
  <c r="CU2494" i="1"/>
  <c r="CT2494" i="1"/>
  <c r="CS2494" i="1"/>
  <c r="CV2493" i="1"/>
  <c r="CU2493" i="1"/>
  <c r="CT2493" i="1"/>
  <c r="CS2493" i="1"/>
  <c r="CV2492" i="1"/>
  <c r="CU2492" i="1"/>
  <c r="CT2492" i="1"/>
  <c r="CS2492" i="1"/>
  <c r="CV2491" i="1"/>
  <c r="CU2491" i="1"/>
  <c r="CT2491" i="1"/>
  <c r="CS2491" i="1"/>
  <c r="CV2490" i="1"/>
  <c r="CU2490" i="1"/>
  <c r="CT2490" i="1"/>
  <c r="CS2490" i="1"/>
  <c r="CV2489" i="1"/>
  <c r="CU2489" i="1"/>
  <c r="CT2489" i="1"/>
  <c r="CS2489" i="1"/>
  <c r="CV2488" i="1"/>
  <c r="CU2488" i="1"/>
  <c r="CT2488" i="1"/>
  <c r="CS2488" i="1"/>
  <c r="CV2487" i="1"/>
  <c r="CU2487" i="1"/>
  <c r="CT2487" i="1"/>
  <c r="CS2487" i="1"/>
  <c r="CV2486" i="1"/>
  <c r="CU2486" i="1"/>
  <c r="CT2486" i="1"/>
  <c r="CS2486" i="1"/>
  <c r="CV2485" i="1"/>
  <c r="CU2485" i="1"/>
  <c r="CT2485" i="1"/>
  <c r="CS2485" i="1"/>
  <c r="CV2484" i="1"/>
  <c r="CU2484" i="1"/>
  <c r="CT2484" i="1"/>
  <c r="CS2484" i="1"/>
  <c r="CV2483" i="1"/>
  <c r="CU2483" i="1"/>
  <c r="CT2483" i="1"/>
  <c r="CS2483" i="1"/>
  <c r="CV2482" i="1"/>
  <c r="CU2482" i="1"/>
  <c r="CT2482" i="1"/>
  <c r="CS2482" i="1"/>
  <c r="CV2481" i="1"/>
  <c r="CU2481" i="1"/>
  <c r="CT2481" i="1"/>
  <c r="CS2481" i="1"/>
  <c r="CV2480" i="1"/>
  <c r="CU2480" i="1"/>
  <c r="CT2480" i="1"/>
  <c r="CS2480" i="1"/>
  <c r="CV2479" i="1"/>
  <c r="CU2479" i="1"/>
  <c r="CT2479" i="1"/>
  <c r="CS2479" i="1"/>
  <c r="CV2478" i="1"/>
  <c r="CU2478" i="1"/>
  <c r="CT2478" i="1"/>
  <c r="CS2478" i="1"/>
  <c r="CV2477" i="1"/>
  <c r="CU2477" i="1"/>
  <c r="CT2477" i="1"/>
  <c r="CS2477" i="1"/>
  <c r="CV2476" i="1"/>
  <c r="CU2476" i="1"/>
  <c r="CT2476" i="1"/>
  <c r="CS2476" i="1"/>
  <c r="CV2475" i="1"/>
  <c r="CU2475" i="1"/>
  <c r="CT2475" i="1"/>
  <c r="CS2475" i="1"/>
  <c r="CV2474" i="1"/>
  <c r="CU2474" i="1"/>
  <c r="CT2474" i="1"/>
  <c r="CS2474" i="1"/>
  <c r="CV2473" i="1"/>
  <c r="CU2473" i="1"/>
  <c r="CT2473" i="1"/>
  <c r="CS2473" i="1"/>
  <c r="CV2472" i="1"/>
  <c r="CU2472" i="1"/>
  <c r="CT2472" i="1"/>
  <c r="CS2472" i="1"/>
  <c r="CV2471" i="1"/>
  <c r="CU2471" i="1"/>
  <c r="CT2471" i="1"/>
  <c r="CS2471" i="1"/>
  <c r="CV2470" i="1"/>
  <c r="CU2470" i="1"/>
  <c r="CT2470" i="1"/>
  <c r="CS2470" i="1"/>
  <c r="CV2469" i="1"/>
  <c r="CU2469" i="1"/>
  <c r="CT2469" i="1"/>
  <c r="CS2469" i="1"/>
  <c r="CV2468" i="1"/>
  <c r="CU2468" i="1"/>
  <c r="CT2468" i="1"/>
  <c r="CS2468" i="1"/>
  <c r="CV2467" i="1"/>
  <c r="CU2467" i="1"/>
  <c r="CT2467" i="1"/>
  <c r="CS2467" i="1"/>
  <c r="CV2466" i="1"/>
  <c r="CU2466" i="1"/>
  <c r="CT2466" i="1"/>
  <c r="CS2466" i="1"/>
  <c r="CV2465" i="1"/>
  <c r="CU2465" i="1"/>
  <c r="CT2465" i="1"/>
  <c r="CS2465" i="1"/>
  <c r="CV2464" i="1"/>
  <c r="CU2464" i="1"/>
  <c r="CT2464" i="1"/>
  <c r="CS2464" i="1"/>
  <c r="CV2463" i="1"/>
  <c r="CU2463" i="1"/>
  <c r="CT2463" i="1"/>
  <c r="CS2463" i="1"/>
  <c r="CV2462" i="1"/>
  <c r="CU2462" i="1"/>
  <c r="CT2462" i="1"/>
  <c r="CS2462" i="1"/>
  <c r="CV2461" i="1"/>
  <c r="CU2461" i="1"/>
  <c r="CT2461" i="1"/>
  <c r="CS2461" i="1"/>
  <c r="CV2460" i="1"/>
  <c r="CU2460" i="1"/>
  <c r="CT2460" i="1"/>
  <c r="CS2460" i="1"/>
  <c r="CV2459" i="1"/>
  <c r="CU2459" i="1"/>
  <c r="CT2459" i="1"/>
  <c r="CS2459" i="1"/>
  <c r="CV2458" i="1"/>
  <c r="CU2458" i="1"/>
  <c r="CT2458" i="1"/>
  <c r="CS2458" i="1"/>
  <c r="CV2457" i="1"/>
  <c r="CU2457" i="1"/>
  <c r="CT2457" i="1"/>
  <c r="CS2457" i="1"/>
  <c r="CV2456" i="1"/>
  <c r="CU2456" i="1"/>
  <c r="CT2456" i="1"/>
  <c r="CS2456" i="1"/>
  <c r="CV2455" i="1"/>
  <c r="CU2455" i="1"/>
  <c r="CT2455" i="1"/>
  <c r="CS2455" i="1"/>
  <c r="CV2454" i="1"/>
  <c r="CU2454" i="1"/>
  <c r="CT2454" i="1"/>
  <c r="CS2454" i="1"/>
  <c r="CV2453" i="1"/>
  <c r="CU2453" i="1"/>
  <c r="CT2453" i="1"/>
  <c r="CS2453" i="1"/>
  <c r="CV2452" i="1"/>
  <c r="CU2452" i="1"/>
  <c r="CT2452" i="1"/>
  <c r="CS2452" i="1"/>
  <c r="CV2451" i="1"/>
  <c r="CU2451" i="1"/>
  <c r="CT2451" i="1"/>
  <c r="CS2451" i="1"/>
  <c r="CV2450" i="1"/>
  <c r="CU2450" i="1"/>
  <c r="CT2450" i="1"/>
  <c r="CS2450" i="1"/>
  <c r="CV2449" i="1"/>
  <c r="CU2449" i="1"/>
  <c r="CT2449" i="1"/>
  <c r="CS2449" i="1"/>
  <c r="CV2448" i="1"/>
  <c r="CU2448" i="1"/>
  <c r="CT2448" i="1"/>
  <c r="CS2448" i="1"/>
  <c r="CV2447" i="1"/>
  <c r="CU2447" i="1"/>
  <c r="CT2447" i="1"/>
  <c r="CS2447" i="1"/>
  <c r="CV2446" i="1"/>
  <c r="CU2446" i="1"/>
  <c r="CT2446" i="1"/>
  <c r="CS2446" i="1"/>
  <c r="CV2445" i="1"/>
  <c r="CU2445" i="1"/>
  <c r="CT2445" i="1"/>
  <c r="CS2445" i="1"/>
  <c r="CV2444" i="1"/>
  <c r="CU2444" i="1"/>
  <c r="CT2444" i="1"/>
  <c r="CS2444" i="1"/>
  <c r="CV2443" i="1"/>
  <c r="CU2443" i="1"/>
  <c r="CT2443" i="1"/>
  <c r="CS2443" i="1"/>
  <c r="CV2442" i="1"/>
  <c r="CU2442" i="1"/>
  <c r="CT2442" i="1"/>
  <c r="CS2442" i="1"/>
  <c r="CV2441" i="1"/>
  <c r="CU2441" i="1"/>
  <c r="CT2441" i="1"/>
  <c r="CS2441" i="1"/>
  <c r="CV2440" i="1"/>
  <c r="CU2440" i="1"/>
  <c r="CT2440" i="1"/>
  <c r="CS2440" i="1"/>
  <c r="CV2439" i="1"/>
  <c r="CU2439" i="1"/>
  <c r="CT2439" i="1"/>
  <c r="CS2439" i="1"/>
  <c r="CV2438" i="1"/>
  <c r="CU2438" i="1"/>
  <c r="CT2438" i="1"/>
  <c r="CS2438" i="1"/>
  <c r="CV2437" i="1"/>
  <c r="CU2437" i="1"/>
  <c r="CT2437" i="1"/>
  <c r="CS2437" i="1"/>
  <c r="CV2436" i="1"/>
  <c r="CU2436" i="1"/>
  <c r="CT2436" i="1"/>
  <c r="CS2436" i="1"/>
  <c r="CV2435" i="1"/>
  <c r="CU2435" i="1"/>
  <c r="CT2435" i="1"/>
  <c r="CS2435" i="1"/>
  <c r="CV2434" i="1"/>
  <c r="CU2434" i="1"/>
  <c r="CT2434" i="1"/>
  <c r="CS2434" i="1"/>
  <c r="CV2433" i="1"/>
  <c r="CU2433" i="1"/>
  <c r="CT2433" i="1"/>
  <c r="CS2433" i="1"/>
  <c r="CV2432" i="1"/>
  <c r="CU2432" i="1"/>
  <c r="CT2432" i="1"/>
  <c r="CS2432" i="1"/>
  <c r="CV2431" i="1"/>
  <c r="CU2431" i="1"/>
  <c r="CT2431" i="1"/>
  <c r="CS2431" i="1"/>
  <c r="CV2430" i="1"/>
  <c r="CU2430" i="1"/>
  <c r="CT2430" i="1"/>
  <c r="CS2430" i="1"/>
  <c r="CV2429" i="1"/>
  <c r="CU2429" i="1"/>
  <c r="CT2429" i="1"/>
  <c r="CS2429" i="1"/>
  <c r="CV2428" i="1"/>
  <c r="CU2428" i="1"/>
  <c r="CT2428" i="1"/>
  <c r="CS2428" i="1"/>
  <c r="CV2427" i="1"/>
  <c r="CU2427" i="1"/>
  <c r="CT2427" i="1"/>
  <c r="CS2427" i="1"/>
  <c r="CV2426" i="1"/>
  <c r="CU2426" i="1"/>
  <c r="CT2426" i="1"/>
  <c r="CS2426" i="1"/>
  <c r="CV2425" i="1"/>
  <c r="CU2425" i="1"/>
  <c r="CT2425" i="1"/>
  <c r="CS2425" i="1"/>
  <c r="CV2424" i="1"/>
  <c r="CU2424" i="1"/>
  <c r="CT2424" i="1"/>
  <c r="CS2424" i="1"/>
  <c r="CV2423" i="1"/>
  <c r="CU2423" i="1"/>
  <c r="CT2423" i="1"/>
  <c r="CS2423" i="1"/>
  <c r="CV2422" i="1"/>
  <c r="CU2422" i="1"/>
  <c r="CT2422" i="1"/>
  <c r="CS2422" i="1"/>
  <c r="CV2421" i="1"/>
  <c r="CU2421" i="1"/>
  <c r="CT2421" i="1"/>
  <c r="CS2421" i="1"/>
  <c r="CV2420" i="1"/>
  <c r="CU2420" i="1"/>
  <c r="CT2420" i="1"/>
  <c r="CS2420" i="1"/>
  <c r="CV2419" i="1"/>
  <c r="CU2419" i="1"/>
  <c r="CT2419" i="1"/>
  <c r="CS2419" i="1"/>
  <c r="CV2418" i="1"/>
  <c r="CU2418" i="1"/>
  <c r="CT2418" i="1"/>
  <c r="CS2418" i="1"/>
  <c r="CV2417" i="1"/>
  <c r="CU2417" i="1"/>
  <c r="CT2417" i="1"/>
  <c r="CS2417" i="1"/>
  <c r="CV2416" i="1"/>
  <c r="CU2416" i="1"/>
  <c r="CT2416" i="1"/>
  <c r="CS2416" i="1"/>
  <c r="CV2415" i="1"/>
  <c r="CU2415" i="1"/>
  <c r="CT2415" i="1"/>
  <c r="CS2415" i="1"/>
  <c r="CV2414" i="1"/>
  <c r="CU2414" i="1"/>
  <c r="CT2414" i="1"/>
  <c r="CS2414" i="1"/>
  <c r="CV2413" i="1"/>
  <c r="CU2413" i="1"/>
  <c r="CT2413" i="1"/>
  <c r="CS2413" i="1"/>
  <c r="CV2412" i="1"/>
  <c r="CU2412" i="1"/>
  <c r="CT2412" i="1"/>
  <c r="CS2412" i="1"/>
  <c r="CV2411" i="1"/>
  <c r="CU2411" i="1"/>
  <c r="CT2411" i="1"/>
  <c r="CS2411" i="1"/>
  <c r="CV2410" i="1"/>
  <c r="CU2410" i="1"/>
  <c r="CT2410" i="1"/>
  <c r="CS2410" i="1"/>
  <c r="CV2409" i="1"/>
  <c r="CU2409" i="1"/>
  <c r="CT2409" i="1"/>
  <c r="CS2409" i="1"/>
  <c r="CV2408" i="1"/>
  <c r="CU2408" i="1"/>
  <c r="CT2408" i="1"/>
  <c r="CS2408" i="1"/>
  <c r="CV2407" i="1"/>
  <c r="CU2407" i="1"/>
  <c r="CT2407" i="1"/>
  <c r="CS2407" i="1"/>
  <c r="CV2406" i="1"/>
  <c r="CU2406" i="1"/>
  <c r="CT2406" i="1"/>
  <c r="CS2406" i="1"/>
  <c r="CV2405" i="1"/>
  <c r="CU2405" i="1"/>
  <c r="CT2405" i="1"/>
  <c r="CS2405" i="1"/>
  <c r="CV2404" i="1"/>
  <c r="CU2404" i="1"/>
  <c r="CT2404" i="1"/>
  <c r="CS2404" i="1"/>
  <c r="CV2403" i="1"/>
  <c r="CU2403" i="1"/>
  <c r="CT2403" i="1"/>
  <c r="CS2403" i="1"/>
  <c r="CV2402" i="1"/>
  <c r="CU2402" i="1"/>
  <c r="CT2402" i="1"/>
  <c r="CS2402" i="1"/>
  <c r="CV2401" i="1"/>
  <c r="CU2401" i="1"/>
  <c r="CT2401" i="1"/>
  <c r="CS2401" i="1"/>
  <c r="CV2400" i="1"/>
  <c r="CU2400" i="1"/>
  <c r="CT2400" i="1"/>
  <c r="CS2400" i="1"/>
  <c r="CV2399" i="1"/>
  <c r="CU2399" i="1"/>
  <c r="CT2399" i="1"/>
  <c r="CS2399" i="1"/>
  <c r="CV2398" i="1"/>
  <c r="CU2398" i="1"/>
  <c r="CT2398" i="1"/>
  <c r="CS2398" i="1"/>
  <c r="CV2397" i="1"/>
  <c r="CU2397" i="1"/>
  <c r="CT2397" i="1"/>
  <c r="CS2397" i="1"/>
  <c r="CV2396" i="1"/>
  <c r="CU2396" i="1"/>
  <c r="CT2396" i="1"/>
  <c r="CS2396" i="1"/>
  <c r="CV2395" i="1"/>
  <c r="CU2395" i="1"/>
  <c r="CT2395" i="1"/>
  <c r="CS2395" i="1"/>
  <c r="CV2394" i="1"/>
  <c r="CU2394" i="1"/>
  <c r="CT2394" i="1"/>
  <c r="CS2394" i="1"/>
  <c r="CV2393" i="1"/>
  <c r="CU2393" i="1"/>
  <c r="CT2393" i="1"/>
  <c r="CS2393" i="1"/>
  <c r="CV2392" i="1"/>
  <c r="CU2392" i="1"/>
  <c r="CT2392" i="1"/>
  <c r="CS2392" i="1"/>
  <c r="CV2391" i="1"/>
  <c r="CU2391" i="1"/>
  <c r="CT2391" i="1"/>
  <c r="CS2391" i="1"/>
  <c r="CV2390" i="1"/>
  <c r="CU2390" i="1"/>
  <c r="CT2390" i="1"/>
  <c r="CS2390" i="1"/>
  <c r="CV2389" i="1"/>
  <c r="CU2389" i="1"/>
  <c r="CT2389" i="1"/>
  <c r="CS2389" i="1"/>
  <c r="CV2388" i="1"/>
  <c r="CU2388" i="1"/>
  <c r="CT2388" i="1"/>
  <c r="CS2388" i="1"/>
  <c r="CV2387" i="1"/>
  <c r="CU2387" i="1"/>
  <c r="CT2387" i="1"/>
  <c r="CS2387" i="1"/>
  <c r="CV2386" i="1"/>
  <c r="CU2386" i="1"/>
  <c r="CT2386" i="1"/>
  <c r="CS2386" i="1"/>
  <c r="CV2385" i="1"/>
  <c r="CU2385" i="1"/>
  <c r="CT2385" i="1"/>
  <c r="CS2385" i="1"/>
  <c r="CV2384" i="1"/>
  <c r="CU2384" i="1"/>
  <c r="CT2384" i="1"/>
  <c r="CS2384" i="1"/>
  <c r="CV2383" i="1"/>
  <c r="CU2383" i="1"/>
  <c r="CT2383" i="1"/>
  <c r="CS2383" i="1"/>
  <c r="CV2382" i="1"/>
  <c r="CU2382" i="1"/>
  <c r="CT2382" i="1"/>
  <c r="CS2382" i="1"/>
  <c r="CV2381" i="1"/>
  <c r="CU2381" i="1"/>
  <c r="CT2381" i="1"/>
  <c r="CS2381" i="1"/>
  <c r="CV2380" i="1"/>
  <c r="CU2380" i="1"/>
  <c r="CT2380" i="1"/>
  <c r="CS2380" i="1"/>
  <c r="CV2379" i="1"/>
  <c r="CU2379" i="1"/>
  <c r="CT2379" i="1"/>
  <c r="CS2379" i="1"/>
  <c r="CV2378" i="1"/>
  <c r="CU2378" i="1"/>
  <c r="CT2378" i="1"/>
  <c r="CS2378" i="1"/>
  <c r="CV2377" i="1"/>
  <c r="CU2377" i="1"/>
  <c r="CT2377" i="1"/>
  <c r="CS2377" i="1"/>
  <c r="CV2376" i="1"/>
  <c r="CU2376" i="1"/>
  <c r="CT2376" i="1"/>
  <c r="CS2376" i="1"/>
  <c r="CV2375" i="1"/>
  <c r="CU2375" i="1"/>
  <c r="CT2375" i="1"/>
  <c r="CS2375" i="1"/>
  <c r="CV2374" i="1"/>
  <c r="CU2374" i="1"/>
  <c r="CT2374" i="1"/>
  <c r="CS2374" i="1"/>
  <c r="CV2373" i="1"/>
  <c r="CU2373" i="1"/>
  <c r="CT2373" i="1"/>
  <c r="CS2373" i="1"/>
  <c r="CV2372" i="1"/>
  <c r="CU2372" i="1"/>
  <c r="CT2372" i="1"/>
  <c r="CS2372" i="1"/>
  <c r="CV2371" i="1"/>
  <c r="CU2371" i="1"/>
  <c r="CT2371" i="1"/>
  <c r="CS2371" i="1"/>
  <c r="CV2370" i="1"/>
  <c r="CU2370" i="1"/>
  <c r="CT2370" i="1"/>
  <c r="CS2370" i="1"/>
  <c r="CV2369" i="1"/>
  <c r="CU2369" i="1"/>
  <c r="CT2369" i="1"/>
  <c r="CS2369" i="1"/>
  <c r="CV2368" i="1"/>
  <c r="CU2368" i="1"/>
  <c r="CT2368" i="1"/>
  <c r="CS2368" i="1"/>
  <c r="CV2367" i="1"/>
  <c r="CU2367" i="1"/>
  <c r="CT2367" i="1"/>
  <c r="CS2367" i="1"/>
  <c r="CV2366" i="1"/>
  <c r="CU2366" i="1"/>
  <c r="CT2366" i="1"/>
  <c r="CS2366" i="1"/>
  <c r="CV2365" i="1"/>
  <c r="CU2365" i="1"/>
  <c r="CT2365" i="1"/>
  <c r="CS2365" i="1"/>
  <c r="CV2364" i="1"/>
  <c r="CU2364" i="1"/>
  <c r="CT2364" i="1"/>
  <c r="CS2364" i="1"/>
  <c r="CV2363" i="1"/>
  <c r="CU2363" i="1"/>
  <c r="CT2363" i="1"/>
  <c r="CS2363" i="1"/>
  <c r="CV2362" i="1"/>
  <c r="CU2362" i="1"/>
  <c r="CT2362" i="1"/>
  <c r="CS2362" i="1"/>
  <c r="CV2361" i="1"/>
  <c r="CU2361" i="1"/>
  <c r="CT2361" i="1"/>
  <c r="CS2361" i="1"/>
  <c r="CV2360" i="1"/>
  <c r="CU2360" i="1"/>
  <c r="CT2360" i="1"/>
  <c r="CS2360" i="1"/>
  <c r="CV2359" i="1"/>
  <c r="CU2359" i="1"/>
  <c r="CT2359" i="1"/>
  <c r="CS2359" i="1"/>
  <c r="CV2358" i="1"/>
  <c r="CU2358" i="1"/>
  <c r="CT2358" i="1"/>
  <c r="CS2358" i="1"/>
  <c r="CV2357" i="1"/>
  <c r="CU2357" i="1"/>
  <c r="CT2357" i="1"/>
  <c r="CS2357" i="1"/>
  <c r="CV2356" i="1"/>
  <c r="CU2356" i="1"/>
  <c r="CT2356" i="1"/>
  <c r="CS2356" i="1"/>
  <c r="CV2355" i="1"/>
  <c r="CU2355" i="1"/>
  <c r="CT2355" i="1"/>
  <c r="CS2355" i="1"/>
  <c r="CV2353" i="1"/>
  <c r="CU2353" i="1"/>
  <c r="CT2353" i="1"/>
  <c r="CS2353" i="1"/>
  <c r="CV2352" i="1"/>
  <c r="CU2352" i="1"/>
  <c r="CT2352" i="1"/>
  <c r="CS2352" i="1"/>
  <c r="CV2351" i="1"/>
  <c r="CU2351" i="1"/>
  <c r="CT2351" i="1"/>
  <c r="CS2351" i="1"/>
  <c r="CV2350" i="1"/>
  <c r="CU2350" i="1"/>
  <c r="CT2350" i="1"/>
  <c r="CS2350" i="1"/>
  <c r="CV2349" i="1"/>
  <c r="CU2349" i="1"/>
  <c r="CT2349" i="1"/>
  <c r="CS2349" i="1"/>
  <c r="CV2348" i="1"/>
  <c r="CU2348" i="1"/>
  <c r="CT2348" i="1"/>
  <c r="CS2348" i="1"/>
  <c r="CV2347" i="1"/>
  <c r="CU2347" i="1"/>
  <c r="CT2347" i="1"/>
  <c r="CS2347" i="1"/>
  <c r="CV2346" i="1"/>
  <c r="CU2346" i="1"/>
  <c r="CT2346" i="1"/>
  <c r="CS2346" i="1"/>
  <c r="CV2345" i="1"/>
  <c r="CU2345" i="1"/>
  <c r="CT2345" i="1"/>
  <c r="CS2345" i="1"/>
  <c r="CV2344" i="1"/>
  <c r="CU2344" i="1"/>
  <c r="CT2344" i="1"/>
  <c r="CS2344" i="1"/>
  <c r="CV2343" i="1"/>
  <c r="CU2343" i="1"/>
  <c r="CT2343" i="1"/>
  <c r="CS2343" i="1"/>
  <c r="CV2342" i="1"/>
  <c r="CU2342" i="1"/>
  <c r="CT2342" i="1"/>
  <c r="CS2342" i="1"/>
  <c r="CV2341" i="1"/>
  <c r="CU2341" i="1"/>
  <c r="CT2341" i="1"/>
  <c r="CS2341" i="1"/>
  <c r="CV2340" i="1"/>
  <c r="CU2340" i="1"/>
  <c r="CT2340" i="1"/>
  <c r="CS2340" i="1"/>
  <c r="CV2339" i="1"/>
  <c r="CU2339" i="1"/>
  <c r="CT2339" i="1"/>
  <c r="CS2339" i="1"/>
  <c r="CV2338" i="1"/>
  <c r="CU2338" i="1"/>
  <c r="CT2338" i="1"/>
  <c r="CS2338" i="1"/>
  <c r="CV2337" i="1"/>
  <c r="CU2337" i="1"/>
  <c r="CT2337" i="1"/>
  <c r="CS2337" i="1"/>
  <c r="CV2336" i="1"/>
  <c r="CU2336" i="1"/>
  <c r="CT2336" i="1"/>
  <c r="CS2336" i="1"/>
  <c r="CV2335" i="1"/>
  <c r="CU2335" i="1"/>
  <c r="CT2335" i="1"/>
  <c r="CS2335" i="1"/>
  <c r="CV2334" i="1"/>
  <c r="CU2334" i="1"/>
  <c r="CT2334" i="1"/>
  <c r="CS2334" i="1"/>
  <c r="CV2333" i="1"/>
  <c r="CU2333" i="1"/>
  <c r="CT2333" i="1"/>
  <c r="CS2333" i="1"/>
  <c r="CV2332" i="1"/>
  <c r="CU2332" i="1"/>
  <c r="CT2332" i="1"/>
  <c r="CS2332" i="1"/>
  <c r="CV2331" i="1"/>
  <c r="CU2331" i="1"/>
  <c r="CT2331" i="1"/>
  <c r="CS2331" i="1"/>
  <c r="CV2330" i="1"/>
  <c r="CU2330" i="1"/>
  <c r="CT2330" i="1"/>
  <c r="CS2330" i="1"/>
  <c r="CV2329" i="1"/>
  <c r="CU2329" i="1"/>
  <c r="CT2329" i="1"/>
  <c r="CS2329" i="1"/>
  <c r="CV2328" i="1"/>
  <c r="CU2328" i="1"/>
  <c r="CT2328" i="1"/>
  <c r="CS2328" i="1"/>
  <c r="CV2327" i="1"/>
  <c r="CU2327" i="1"/>
  <c r="CT2327" i="1"/>
  <c r="CS2327" i="1"/>
  <c r="CV2326" i="1"/>
  <c r="CU2326" i="1"/>
  <c r="CT2326" i="1"/>
  <c r="CS2326" i="1"/>
  <c r="CV2325" i="1"/>
  <c r="CU2325" i="1"/>
  <c r="CT2325" i="1"/>
  <c r="CS2325" i="1"/>
  <c r="CV2324" i="1"/>
  <c r="CU2324" i="1"/>
  <c r="CT2324" i="1"/>
  <c r="CS2324" i="1"/>
  <c r="CV2323" i="1"/>
  <c r="CU2323" i="1"/>
  <c r="CT2323" i="1"/>
  <c r="CS2323" i="1"/>
  <c r="CV2322" i="1"/>
  <c r="CU2322" i="1"/>
  <c r="CT2322" i="1"/>
  <c r="CS2322" i="1"/>
  <c r="CV2321" i="1"/>
  <c r="CU2321" i="1"/>
  <c r="CT2321" i="1"/>
  <c r="CS2321" i="1"/>
  <c r="CV2320" i="1"/>
  <c r="CU2320" i="1"/>
  <c r="CT2320" i="1"/>
  <c r="CS2320" i="1"/>
  <c r="CV2319" i="1"/>
  <c r="CU2319" i="1"/>
  <c r="CT2319" i="1"/>
  <c r="CS2319" i="1"/>
  <c r="CV2318" i="1"/>
  <c r="CU2318" i="1"/>
  <c r="CT2318" i="1"/>
  <c r="CS2318" i="1"/>
  <c r="CV2317" i="1"/>
  <c r="CU2317" i="1"/>
  <c r="CT2317" i="1"/>
  <c r="CS2317" i="1"/>
  <c r="CV2316" i="1"/>
  <c r="CU2316" i="1"/>
  <c r="CT2316" i="1"/>
  <c r="CS2316" i="1"/>
  <c r="CV2315" i="1"/>
  <c r="CU2315" i="1"/>
  <c r="CT2315" i="1"/>
  <c r="CS2315" i="1"/>
  <c r="CV2314" i="1"/>
  <c r="CU2314" i="1"/>
  <c r="CT2314" i="1"/>
  <c r="CS2314" i="1"/>
  <c r="CV2313" i="1"/>
  <c r="CU2313" i="1"/>
  <c r="CT2313" i="1"/>
  <c r="CS2313" i="1"/>
  <c r="CV2312" i="1"/>
  <c r="CU2312" i="1"/>
  <c r="CT2312" i="1"/>
  <c r="CS2312" i="1"/>
  <c r="CV2311" i="1"/>
  <c r="CU2311" i="1"/>
  <c r="CT2311" i="1"/>
  <c r="CS2311" i="1"/>
  <c r="CV2310" i="1"/>
  <c r="CU2310" i="1"/>
  <c r="CT2310" i="1"/>
  <c r="CS2310" i="1"/>
  <c r="CV2309" i="1"/>
  <c r="CU2309" i="1"/>
  <c r="CT2309" i="1"/>
  <c r="CS2309" i="1"/>
  <c r="CV2308" i="1"/>
  <c r="CU2308" i="1"/>
  <c r="CT2308" i="1"/>
  <c r="CS2308" i="1"/>
  <c r="CV2307" i="1"/>
  <c r="CU2307" i="1"/>
  <c r="CT2307" i="1"/>
  <c r="CS2307" i="1"/>
  <c r="CV2306" i="1"/>
  <c r="CU2306" i="1"/>
  <c r="CT2306" i="1"/>
  <c r="CS2306" i="1"/>
  <c r="CV2305" i="1"/>
  <c r="CU2305" i="1"/>
  <c r="CT2305" i="1"/>
  <c r="CS2305" i="1"/>
  <c r="CV2304" i="1"/>
  <c r="CU2304" i="1"/>
  <c r="CT2304" i="1"/>
  <c r="CS2304" i="1"/>
  <c r="CV2303" i="1"/>
  <c r="CU2303" i="1"/>
  <c r="CT2303" i="1"/>
  <c r="CS2303" i="1"/>
  <c r="CV2302" i="1"/>
  <c r="CU2302" i="1"/>
  <c r="CT2302" i="1"/>
  <c r="CS2302" i="1"/>
  <c r="CV2301" i="1"/>
  <c r="CU2301" i="1"/>
  <c r="CT2301" i="1"/>
  <c r="CS2301" i="1"/>
  <c r="CV2300" i="1"/>
  <c r="CU2300" i="1"/>
  <c r="CT2300" i="1"/>
  <c r="CS2300" i="1"/>
  <c r="CV2299" i="1"/>
  <c r="CU2299" i="1"/>
  <c r="CT2299" i="1"/>
  <c r="CS2299" i="1"/>
  <c r="CV2298" i="1"/>
  <c r="CU2298" i="1"/>
  <c r="CT2298" i="1"/>
  <c r="CS2298" i="1"/>
  <c r="CV2297" i="1"/>
  <c r="CU2297" i="1"/>
  <c r="CT2297" i="1"/>
  <c r="CS2297" i="1"/>
  <c r="CV2296" i="1"/>
  <c r="CU2296" i="1"/>
  <c r="CT2296" i="1"/>
  <c r="CS2296" i="1"/>
  <c r="CV2295" i="1"/>
  <c r="CU2295" i="1"/>
  <c r="CT2295" i="1"/>
  <c r="CS2295" i="1"/>
  <c r="CV2294" i="1"/>
  <c r="CU2294" i="1"/>
  <c r="CT2294" i="1"/>
  <c r="CS2294" i="1"/>
  <c r="CV2293" i="1"/>
  <c r="CU2293" i="1"/>
  <c r="CT2293" i="1"/>
  <c r="CS2293" i="1"/>
  <c r="CV2292" i="1"/>
  <c r="CU2292" i="1"/>
  <c r="CT2292" i="1"/>
  <c r="CS2292" i="1"/>
  <c r="CV2291" i="1"/>
  <c r="CU2291" i="1"/>
  <c r="CT2291" i="1"/>
  <c r="CS2291" i="1"/>
  <c r="CV2290" i="1"/>
  <c r="CU2290" i="1"/>
  <c r="CT2290" i="1"/>
  <c r="CS2290" i="1"/>
  <c r="CV2289" i="1"/>
  <c r="CU2289" i="1"/>
  <c r="CT2289" i="1"/>
  <c r="CS2289" i="1"/>
  <c r="CV2288" i="1"/>
  <c r="CU2288" i="1"/>
  <c r="CT2288" i="1"/>
  <c r="CS2288" i="1"/>
  <c r="CV2287" i="1"/>
  <c r="CU2287" i="1"/>
  <c r="CT2287" i="1"/>
  <c r="CS2287" i="1"/>
  <c r="CV2286" i="1"/>
  <c r="CU2286" i="1"/>
  <c r="CT2286" i="1"/>
  <c r="CS2286" i="1"/>
  <c r="CV2285" i="1"/>
  <c r="CU2285" i="1"/>
  <c r="CT2285" i="1"/>
  <c r="CS2285" i="1"/>
  <c r="CV2284" i="1"/>
  <c r="CU2284" i="1"/>
  <c r="CT2284" i="1"/>
  <c r="CS2284" i="1"/>
  <c r="CV2283" i="1"/>
  <c r="CU2283" i="1"/>
  <c r="CT2283" i="1"/>
  <c r="CS2283" i="1"/>
  <c r="CV2282" i="1"/>
  <c r="CU2282" i="1"/>
  <c r="CT2282" i="1"/>
  <c r="CS2282" i="1"/>
  <c r="CV2281" i="1"/>
  <c r="CU2281" i="1"/>
  <c r="CT2281" i="1"/>
  <c r="CS2281" i="1"/>
  <c r="CV2280" i="1"/>
  <c r="CU2280" i="1"/>
  <c r="CT2280" i="1"/>
  <c r="CS2280" i="1"/>
  <c r="CV2279" i="1"/>
  <c r="CU2279" i="1"/>
  <c r="CT2279" i="1"/>
  <c r="CS2279" i="1"/>
  <c r="CV2278" i="1"/>
  <c r="CU2278" i="1"/>
  <c r="CT2278" i="1"/>
  <c r="CS2278" i="1"/>
  <c r="CV2277" i="1"/>
  <c r="CU2277" i="1"/>
  <c r="CT2277" i="1"/>
  <c r="CS2277" i="1"/>
  <c r="CV2276" i="1"/>
  <c r="CU2276" i="1"/>
  <c r="CT2276" i="1"/>
  <c r="CS2276" i="1"/>
  <c r="CV2275" i="1"/>
  <c r="CU2275" i="1"/>
  <c r="CT2275" i="1"/>
  <c r="CS2275" i="1"/>
  <c r="CV2274" i="1"/>
  <c r="CU2274" i="1"/>
  <c r="CT2274" i="1"/>
  <c r="CS2274" i="1"/>
  <c r="CV2273" i="1"/>
  <c r="CU2273" i="1"/>
  <c r="CT2273" i="1"/>
  <c r="CS2273" i="1"/>
  <c r="CV2272" i="1"/>
  <c r="CU2272" i="1"/>
  <c r="CT2272" i="1"/>
  <c r="CS2272" i="1"/>
  <c r="CV2271" i="1"/>
  <c r="CU2271" i="1"/>
  <c r="CT2271" i="1"/>
  <c r="CS2271" i="1"/>
  <c r="CV2270" i="1"/>
  <c r="CU2270" i="1"/>
  <c r="CT2270" i="1"/>
  <c r="CS2270" i="1"/>
  <c r="CV2269" i="1"/>
  <c r="CU2269" i="1"/>
  <c r="CT2269" i="1"/>
  <c r="CS2269" i="1"/>
  <c r="CV2268" i="1"/>
  <c r="CU2268" i="1"/>
  <c r="CT2268" i="1"/>
  <c r="CS2268" i="1"/>
  <c r="CV2267" i="1"/>
  <c r="CU2267" i="1"/>
  <c r="CT2267" i="1"/>
  <c r="CS2267" i="1"/>
  <c r="CV2266" i="1"/>
  <c r="CU2266" i="1"/>
  <c r="CT2266" i="1"/>
  <c r="CS2266" i="1"/>
  <c r="CV2265" i="1"/>
  <c r="CU2265" i="1"/>
  <c r="CT2265" i="1"/>
  <c r="CS2265" i="1"/>
  <c r="CV2264" i="1"/>
  <c r="CU2264" i="1"/>
  <c r="CT2264" i="1"/>
  <c r="CS2264" i="1"/>
  <c r="CV2263" i="1"/>
  <c r="CU2263" i="1"/>
  <c r="CT2263" i="1"/>
  <c r="CS2263" i="1"/>
  <c r="CV2262" i="1"/>
  <c r="CU2262" i="1"/>
  <c r="CT2262" i="1"/>
  <c r="CS2262" i="1"/>
  <c r="CV2261" i="1"/>
  <c r="CU2261" i="1"/>
  <c r="CT2261" i="1"/>
  <c r="CS2261" i="1"/>
  <c r="CV2260" i="1"/>
  <c r="CU2260" i="1"/>
  <c r="CT2260" i="1"/>
  <c r="CS2260" i="1"/>
  <c r="CV2258" i="1"/>
  <c r="CU2258" i="1"/>
  <c r="CT2258" i="1"/>
  <c r="CS2258" i="1"/>
  <c r="CV2257" i="1"/>
  <c r="CU2257" i="1"/>
  <c r="CT2257" i="1"/>
  <c r="CS2257" i="1"/>
  <c r="CV2256" i="1"/>
  <c r="CU2256" i="1"/>
  <c r="CT2256" i="1"/>
  <c r="CS2256" i="1"/>
  <c r="CV2255" i="1"/>
  <c r="CU2255" i="1"/>
  <c r="CT2255" i="1"/>
  <c r="CS2255" i="1"/>
  <c r="CV2253" i="1"/>
  <c r="CU2253" i="1"/>
  <c r="CT2253" i="1"/>
  <c r="CS2253" i="1"/>
  <c r="CV2252" i="1"/>
  <c r="CU2252" i="1"/>
  <c r="CT2252" i="1"/>
  <c r="CS2252" i="1"/>
  <c r="CV2251" i="1"/>
  <c r="CU2251" i="1"/>
  <c r="CT2251" i="1"/>
  <c r="CS2251" i="1"/>
  <c r="CV2250" i="1"/>
  <c r="CU2250" i="1"/>
  <c r="CT2250" i="1"/>
  <c r="CS2250" i="1"/>
  <c r="CV2249" i="1"/>
  <c r="CU2249" i="1"/>
  <c r="CT2249" i="1"/>
  <c r="CS2249" i="1"/>
  <c r="CV2248" i="1"/>
  <c r="CU2248" i="1"/>
  <c r="CT2248" i="1"/>
  <c r="CS2248" i="1"/>
  <c r="CV2247" i="1"/>
  <c r="CU2247" i="1"/>
  <c r="CT2247" i="1"/>
  <c r="CS2247" i="1"/>
  <c r="CV2246" i="1"/>
  <c r="CU2246" i="1"/>
  <c r="CT2246" i="1"/>
  <c r="CS2246" i="1"/>
  <c r="CV2245" i="1"/>
  <c r="CU2245" i="1"/>
  <c r="CT2245" i="1"/>
  <c r="CS2245" i="1"/>
  <c r="CV2244" i="1"/>
  <c r="CU2244" i="1"/>
  <c r="CT2244" i="1"/>
  <c r="CS2244" i="1"/>
  <c r="CV2243" i="1"/>
  <c r="CU2243" i="1"/>
  <c r="CT2243" i="1"/>
  <c r="CS2243" i="1"/>
  <c r="CV2242" i="1"/>
  <c r="CU2242" i="1"/>
  <c r="CT2242" i="1"/>
  <c r="CS2242" i="1"/>
  <c r="CV2241" i="1"/>
  <c r="CU2241" i="1"/>
  <c r="CT2241" i="1"/>
  <c r="CS2241" i="1"/>
  <c r="CV2240" i="1"/>
  <c r="CU2240" i="1"/>
  <c r="CT2240" i="1"/>
  <c r="CS2240" i="1"/>
  <c r="CV2239" i="1"/>
  <c r="CU2239" i="1"/>
  <c r="CT2239" i="1"/>
  <c r="CS2239" i="1"/>
  <c r="CV2238" i="1"/>
  <c r="CU2238" i="1"/>
  <c r="CT2238" i="1"/>
  <c r="CS2238" i="1"/>
  <c r="CV2237" i="1"/>
  <c r="CU2237" i="1"/>
  <c r="CT2237" i="1"/>
  <c r="CS2237" i="1"/>
  <c r="CV2236" i="1"/>
  <c r="CU2236" i="1"/>
  <c r="CT2236" i="1"/>
  <c r="CS2236" i="1"/>
  <c r="CV2235" i="1"/>
  <c r="CU2235" i="1"/>
  <c r="CT2235" i="1"/>
  <c r="CS2235" i="1"/>
  <c r="CV2234" i="1"/>
  <c r="CU2234" i="1"/>
  <c r="CT2234" i="1"/>
  <c r="CS2234" i="1"/>
  <c r="CV2233" i="1"/>
  <c r="CU2233" i="1"/>
  <c r="CT2233" i="1"/>
  <c r="CS2233" i="1"/>
  <c r="CV2232" i="1"/>
  <c r="CU2232" i="1"/>
  <c r="CT2232" i="1"/>
  <c r="CS2232" i="1"/>
  <c r="CV2231" i="1"/>
  <c r="CU2231" i="1"/>
  <c r="CT2231" i="1"/>
  <c r="CS2231" i="1"/>
  <c r="CV2230" i="1"/>
  <c r="CU2230" i="1"/>
  <c r="CT2230" i="1"/>
  <c r="CS2230" i="1"/>
  <c r="CV2229" i="1"/>
  <c r="CU2229" i="1"/>
  <c r="CT2229" i="1"/>
  <c r="CS2229" i="1"/>
  <c r="CV2228" i="1"/>
  <c r="CU2228" i="1"/>
  <c r="CT2228" i="1"/>
  <c r="CS2228" i="1"/>
  <c r="CV2227" i="1"/>
  <c r="CU2227" i="1"/>
  <c r="CT2227" i="1"/>
  <c r="CS2227" i="1"/>
  <c r="CV2226" i="1"/>
  <c r="CU2226" i="1"/>
  <c r="CT2226" i="1"/>
  <c r="CS2226" i="1"/>
  <c r="CV2225" i="1"/>
  <c r="CU2225" i="1"/>
  <c r="CT2225" i="1"/>
  <c r="CS2225" i="1"/>
  <c r="CV2224" i="1"/>
  <c r="CU2224" i="1"/>
  <c r="CT2224" i="1"/>
  <c r="CS2224" i="1"/>
  <c r="CV2223" i="1"/>
  <c r="CU2223" i="1"/>
  <c r="CT2223" i="1"/>
  <c r="CS2223" i="1"/>
  <c r="CV2222" i="1"/>
  <c r="CU2222" i="1"/>
  <c r="CT2222" i="1"/>
  <c r="CS2222" i="1"/>
  <c r="CV2221" i="1"/>
  <c r="CU2221" i="1"/>
  <c r="CT2221" i="1"/>
  <c r="CS2221" i="1"/>
  <c r="CV2220" i="1"/>
  <c r="CU2220" i="1"/>
  <c r="CT2220" i="1"/>
  <c r="CS2220" i="1"/>
  <c r="CV2219" i="1"/>
  <c r="CU2219" i="1"/>
  <c r="CT2219" i="1"/>
  <c r="CS2219" i="1"/>
  <c r="CV2218" i="1"/>
  <c r="CU2218" i="1"/>
  <c r="CT2218" i="1"/>
  <c r="CS2218" i="1"/>
  <c r="CV2217" i="1"/>
  <c r="CU2217" i="1"/>
  <c r="CT2217" i="1"/>
  <c r="CS2217" i="1"/>
  <c r="CV2216" i="1"/>
  <c r="CU2216" i="1"/>
  <c r="CT2216" i="1"/>
  <c r="CS2216" i="1"/>
  <c r="CV2215" i="1"/>
  <c r="CU2215" i="1"/>
  <c r="CT2215" i="1"/>
  <c r="CS2215" i="1"/>
  <c r="CV2214" i="1"/>
  <c r="CU2214" i="1"/>
  <c r="CT2214" i="1"/>
  <c r="CS2214" i="1"/>
  <c r="CV2213" i="1"/>
  <c r="CU2213" i="1"/>
  <c r="CT2213" i="1"/>
  <c r="CS2213" i="1"/>
  <c r="CV2212" i="1"/>
  <c r="CU2212" i="1"/>
  <c r="CT2212" i="1"/>
  <c r="CS2212" i="1"/>
  <c r="CV2211" i="1"/>
  <c r="CU2211" i="1"/>
  <c r="CT2211" i="1"/>
  <c r="CS2211" i="1"/>
  <c r="CV2210" i="1"/>
  <c r="CU2210" i="1"/>
  <c r="CT2210" i="1"/>
  <c r="CS2210" i="1"/>
  <c r="CV2209" i="1"/>
  <c r="CU2209" i="1"/>
  <c r="CT2209" i="1"/>
  <c r="CS2209" i="1"/>
  <c r="CV2208" i="1"/>
  <c r="CU2208" i="1"/>
  <c r="CT2208" i="1"/>
  <c r="CS2208" i="1"/>
  <c r="CV2207" i="1"/>
  <c r="CU2207" i="1"/>
  <c r="CT2207" i="1"/>
  <c r="CS2207" i="1"/>
  <c r="CV2206" i="1"/>
  <c r="CU2206" i="1"/>
  <c r="CT2206" i="1"/>
  <c r="CS2206" i="1"/>
  <c r="CV2205" i="1"/>
  <c r="CU2205" i="1"/>
  <c r="CT2205" i="1"/>
  <c r="CS2205" i="1"/>
  <c r="CV2204" i="1"/>
  <c r="CU2204" i="1"/>
  <c r="CT2204" i="1"/>
  <c r="CS2204" i="1"/>
  <c r="CV2203" i="1"/>
  <c r="CU2203" i="1"/>
  <c r="CT2203" i="1"/>
  <c r="CS2203" i="1"/>
  <c r="CV2202" i="1"/>
  <c r="CU2202" i="1"/>
  <c r="CT2202" i="1"/>
  <c r="CS2202" i="1"/>
  <c r="CV2201" i="1"/>
  <c r="CU2201" i="1"/>
  <c r="CT2201" i="1"/>
  <c r="CS2201" i="1"/>
  <c r="CV2200" i="1"/>
  <c r="CU2200" i="1"/>
  <c r="CT2200" i="1"/>
  <c r="CS2200" i="1"/>
  <c r="CV2199" i="1"/>
  <c r="CU2199" i="1"/>
  <c r="CT2199" i="1"/>
  <c r="CS2199" i="1"/>
  <c r="CV2198" i="1"/>
  <c r="CU2198" i="1"/>
  <c r="CT2198" i="1"/>
  <c r="CS2198" i="1"/>
  <c r="CV2197" i="1"/>
  <c r="CU2197" i="1"/>
  <c r="CT2197" i="1"/>
  <c r="CS2197" i="1"/>
  <c r="CV2196" i="1"/>
  <c r="CU2196" i="1"/>
  <c r="CT2196" i="1"/>
  <c r="CS2196" i="1"/>
  <c r="CV2195" i="1"/>
  <c r="CU2195" i="1"/>
  <c r="CT2195" i="1"/>
  <c r="CS2195" i="1"/>
  <c r="CV2194" i="1"/>
  <c r="CU2194" i="1"/>
  <c r="CT2194" i="1"/>
  <c r="CS2194" i="1"/>
  <c r="CV2193" i="1"/>
  <c r="CU2193" i="1"/>
  <c r="CT2193" i="1"/>
  <c r="CS2193" i="1"/>
  <c r="CV2192" i="1"/>
  <c r="CU2192" i="1"/>
  <c r="CT2192" i="1"/>
  <c r="CS2192" i="1"/>
  <c r="CV2191" i="1"/>
  <c r="CU2191" i="1"/>
  <c r="CT2191" i="1"/>
  <c r="CS2191" i="1"/>
  <c r="CV2190" i="1"/>
  <c r="CU2190" i="1"/>
  <c r="CT2190" i="1"/>
  <c r="CS2190" i="1"/>
  <c r="CV2189" i="1"/>
  <c r="CU2189" i="1"/>
  <c r="CT2189" i="1"/>
  <c r="CS2189" i="1"/>
  <c r="CV2188" i="1"/>
  <c r="CU2188" i="1"/>
  <c r="CT2188" i="1"/>
  <c r="CS2188" i="1"/>
  <c r="CV2187" i="1"/>
  <c r="CU2187" i="1"/>
  <c r="CT2187" i="1"/>
  <c r="CS2187" i="1"/>
  <c r="CV2186" i="1"/>
  <c r="CU2186" i="1"/>
  <c r="CT2186" i="1"/>
  <c r="CS2186" i="1"/>
  <c r="CV2185" i="1"/>
  <c r="CU2185" i="1"/>
  <c r="CT2185" i="1"/>
  <c r="CS2185" i="1"/>
  <c r="CV2184" i="1"/>
  <c r="CU2184" i="1"/>
  <c r="CT2184" i="1"/>
  <c r="CS2184" i="1"/>
  <c r="CV2183" i="1"/>
  <c r="CU2183" i="1"/>
  <c r="CT2183" i="1"/>
  <c r="CS2183" i="1"/>
  <c r="CV2182" i="1"/>
  <c r="CU2182" i="1"/>
  <c r="CT2182" i="1"/>
  <c r="CS2182" i="1"/>
  <c r="CV2181" i="1"/>
  <c r="CU2181" i="1"/>
  <c r="CT2181" i="1"/>
  <c r="CS2181" i="1"/>
  <c r="CV2179" i="1"/>
  <c r="CU2179" i="1"/>
  <c r="CT2179" i="1"/>
  <c r="CS2179" i="1"/>
  <c r="CV2178" i="1"/>
  <c r="CU2178" i="1"/>
  <c r="CT2178" i="1"/>
  <c r="CS2178" i="1"/>
  <c r="CV2177" i="1"/>
  <c r="CU2177" i="1"/>
  <c r="CT2177" i="1"/>
  <c r="CS2177" i="1"/>
  <c r="CV2176" i="1"/>
  <c r="CU2176" i="1"/>
  <c r="CT2176" i="1"/>
  <c r="CS2176" i="1"/>
  <c r="CV2175" i="1"/>
  <c r="CU2175" i="1"/>
  <c r="CT2175" i="1"/>
  <c r="CS2175" i="1"/>
  <c r="CV2174" i="1"/>
  <c r="CU2174" i="1"/>
  <c r="CT2174" i="1"/>
  <c r="CS2174" i="1"/>
  <c r="CV2173" i="1"/>
  <c r="CU2173" i="1"/>
  <c r="CT2173" i="1"/>
  <c r="CS2173" i="1"/>
  <c r="CV2172" i="1"/>
  <c r="CU2172" i="1"/>
  <c r="CT2172" i="1"/>
  <c r="CS2172" i="1"/>
  <c r="CV2171" i="1"/>
  <c r="CU2171" i="1"/>
  <c r="CT2171" i="1"/>
  <c r="CS2171" i="1"/>
  <c r="CV2170" i="1"/>
  <c r="CU2170" i="1"/>
  <c r="CT2170" i="1"/>
  <c r="CS2170" i="1"/>
  <c r="CV2169" i="1"/>
  <c r="CU2169" i="1"/>
  <c r="CT2169" i="1"/>
  <c r="CS2169" i="1"/>
  <c r="CV2168" i="1"/>
  <c r="CU2168" i="1"/>
  <c r="CT2168" i="1"/>
  <c r="CS2168" i="1"/>
  <c r="CV2167" i="1"/>
  <c r="CU2167" i="1"/>
  <c r="CT2167" i="1"/>
  <c r="CS2167" i="1"/>
  <c r="CV2166" i="1"/>
  <c r="CU2166" i="1"/>
  <c r="CT2166" i="1"/>
  <c r="CS2166" i="1"/>
  <c r="CV2165" i="1"/>
  <c r="CU2165" i="1"/>
  <c r="CT2165" i="1"/>
  <c r="CS2165" i="1"/>
  <c r="CV2164" i="1"/>
  <c r="CU2164" i="1"/>
  <c r="CT2164" i="1"/>
  <c r="CS2164" i="1"/>
  <c r="CV2163" i="1"/>
  <c r="CU2163" i="1"/>
  <c r="CT2163" i="1"/>
  <c r="CS2163" i="1"/>
  <c r="CV2162" i="1"/>
  <c r="CU2162" i="1"/>
  <c r="CT2162" i="1"/>
  <c r="CS2162" i="1"/>
  <c r="CV2161" i="1"/>
  <c r="CU2161" i="1"/>
  <c r="CT2161" i="1"/>
  <c r="CS2161" i="1"/>
  <c r="CV2160" i="1"/>
  <c r="CU2160" i="1"/>
  <c r="CT2160" i="1"/>
  <c r="CS2160" i="1"/>
  <c r="CV2159" i="1"/>
  <c r="CU2159" i="1"/>
  <c r="CT2159" i="1"/>
  <c r="CS2159" i="1"/>
  <c r="CV2158" i="1"/>
  <c r="CU2158" i="1"/>
  <c r="CT2158" i="1"/>
  <c r="CS2158" i="1"/>
  <c r="CV2157" i="1"/>
  <c r="CU2157" i="1"/>
  <c r="CT2157" i="1"/>
  <c r="CS2157" i="1"/>
  <c r="CV2156" i="1"/>
  <c r="CU2156" i="1"/>
  <c r="CT2156" i="1"/>
  <c r="CS2156" i="1"/>
  <c r="CV2155" i="1"/>
  <c r="CU2155" i="1"/>
  <c r="CT2155" i="1"/>
  <c r="CS2155" i="1"/>
  <c r="CV2154" i="1"/>
  <c r="CU2154" i="1"/>
  <c r="CT2154" i="1"/>
  <c r="CS2154" i="1"/>
  <c r="CV2153" i="1"/>
  <c r="CU2153" i="1"/>
  <c r="CT2153" i="1"/>
  <c r="CS2153" i="1"/>
  <c r="CV2152" i="1"/>
  <c r="CU2152" i="1"/>
  <c r="CT2152" i="1"/>
  <c r="CS2152" i="1"/>
  <c r="CV2151" i="1"/>
  <c r="CU2151" i="1"/>
  <c r="CT2151" i="1"/>
  <c r="CS2151" i="1"/>
  <c r="CV2150" i="1"/>
  <c r="CU2150" i="1"/>
  <c r="CT2150" i="1"/>
  <c r="CS2150" i="1"/>
  <c r="CV2149" i="1"/>
  <c r="CU2149" i="1"/>
  <c r="CT2149" i="1"/>
  <c r="CS2149" i="1"/>
  <c r="CV2148" i="1"/>
  <c r="CU2148" i="1"/>
  <c r="CT2148" i="1"/>
  <c r="CS2148" i="1"/>
  <c r="CV2147" i="1"/>
  <c r="CU2147" i="1"/>
  <c r="CT2147" i="1"/>
  <c r="CS2147" i="1"/>
  <c r="CV2146" i="1"/>
  <c r="CU2146" i="1"/>
  <c r="CT2146" i="1"/>
  <c r="CS2146" i="1"/>
  <c r="CV2145" i="1"/>
  <c r="CU2145" i="1"/>
  <c r="CT2145" i="1"/>
  <c r="CS2145" i="1"/>
  <c r="CV2144" i="1"/>
  <c r="CU2144" i="1"/>
  <c r="CT2144" i="1"/>
  <c r="CS2144" i="1"/>
  <c r="CV2143" i="1"/>
  <c r="CU2143" i="1"/>
  <c r="CT2143" i="1"/>
  <c r="CS2143" i="1"/>
  <c r="CV2142" i="1"/>
  <c r="CU2142" i="1"/>
  <c r="CT2142" i="1"/>
  <c r="CS2142" i="1"/>
  <c r="CV2141" i="1"/>
  <c r="CU2141" i="1"/>
  <c r="CT2141" i="1"/>
  <c r="CS2141" i="1"/>
  <c r="CV2140" i="1"/>
  <c r="CU2140" i="1"/>
  <c r="CT2140" i="1"/>
  <c r="CS2140" i="1"/>
  <c r="CV2139" i="1"/>
  <c r="CU2139" i="1"/>
  <c r="CT2139" i="1"/>
  <c r="CS2139" i="1"/>
  <c r="CV2138" i="1"/>
  <c r="CU2138" i="1"/>
  <c r="CT2138" i="1"/>
  <c r="CS2138" i="1"/>
  <c r="CV2137" i="1"/>
  <c r="CU2137" i="1"/>
  <c r="CT2137" i="1"/>
  <c r="CS2137" i="1"/>
  <c r="CV2136" i="1"/>
  <c r="CU2136" i="1"/>
  <c r="CT2136" i="1"/>
  <c r="CS2136" i="1"/>
  <c r="CV2135" i="1"/>
  <c r="CU2135" i="1"/>
  <c r="CT2135" i="1"/>
  <c r="CS2135" i="1"/>
  <c r="CV2134" i="1"/>
  <c r="CU2134" i="1"/>
  <c r="CT2134" i="1"/>
  <c r="CS2134" i="1"/>
  <c r="CV2133" i="1"/>
  <c r="CU2133" i="1"/>
  <c r="CT2133" i="1"/>
  <c r="CS2133" i="1"/>
  <c r="CV2132" i="1"/>
  <c r="CU2132" i="1"/>
  <c r="CT2132" i="1"/>
  <c r="CS2132" i="1"/>
  <c r="CV2131" i="1"/>
  <c r="CU2131" i="1"/>
  <c r="CT2131" i="1"/>
  <c r="CS2131" i="1"/>
  <c r="CV2130" i="1"/>
  <c r="CU2130" i="1"/>
  <c r="CT2130" i="1"/>
  <c r="CS2130" i="1"/>
  <c r="CV2129" i="1"/>
  <c r="CU2129" i="1"/>
  <c r="CT2129" i="1"/>
  <c r="CS2129" i="1"/>
  <c r="CV2128" i="1"/>
  <c r="CU2128" i="1"/>
  <c r="CT2128" i="1"/>
  <c r="CS2128" i="1"/>
  <c r="CV2127" i="1"/>
  <c r="CU2127" i="1"/>
  <c r="CT2127" i="1"/>
  <c r="CS2127" i="1"/>
  <c r="CV2126" i="1"/>
  <c r="CU2126" i="1"/>
  <c r="CT2126" i="1"/>
  <c r="CS2126" i="1"/>
  <c r="CV2125" i="1"/>
  <c r="CU2125" i="1"/>
  <c r="CT2125" i="1"/>
  <c r="CS2125" i="1"/>
  <c r="CV2124" i="1"/>
  <c r="CU2124" i="1"/>
  <c r="CT2124" i="1"/>
  <c r="CS2124" i="1"/>
  <c r="CV2123" i="1"/>
  <c r="CU2123" i="1"/>
  <c r="CT2123" i="1"/>
  <c r="CS2123" i="1"/>
  <c r="CV2122" i="1"/>
  <c r="CU2122" i="1"/>
  <c r="CT2122" i="1"/>
  <c r="CS2122" i="1"/>
  <c r="CV2121" i="1"/>
  <c r="CU2121" i="1"/>
  <c r="CT2121" i="1"/>
  <c r="CS2121" i="1"/>
  <c r="CV2120" i="1"/>
  <c r="CU2120" i="1"/>
  <c r="CT2120" i="1"/>
  <c r="CS2120" i="1"/>
  <c r="CV2119" i="1"/>
  <c r="CU2119" i="1"/>
  <c r="CT2119" i="1"/>
  <c r="CS2119" i="1"/>
  <c r="CV2118" i="1"/>
  <c r="CU2118" i="1"/>
  <c r="CT2118" i="1"/>
  <c r="CS2118" i="1"/>
  <c r="CV2117" i="1"/>
  <c r="CU2117" i="1"/>
  <c r="CT2117" i="1"/>
  <c r="CS2117" i="1"/>
  <c r="CV2116" i="1"/>
  <c r="CU2116" i="1"/>
  <c r="CT2116" i="1"/>
  <c r="CS2116" i="1"/>
  <c r="CV2115" i="1"/>
  <c r="CU2115" i="1"/>
  <c r="CT2115" i="1"/>
  <c r="CS2115" i="1"/>
  <c r="CV2114" i="1"/>
  <c r="CU2114" i="1"/>
  <c r="CT2114" i="1"/>
  <c r="CS2114" i="1"/>
  <c r="CV2113" i="1"/>
  <c r="CU2113" i="1"/>
  <c r="CT2113" i="1"/>
  <c r="CS2113" i="1"/>
  <c r="CV2112" i="1"/>
  <c r="CU2112" i="1"/>
  <c r="CT2112" i="1"/>
  <c r="CS2112" i="1"/>
  <c r="CV2111" i="1"/>
  <c r="CU2111" i="1"/>
  <c r="CT2111" i="1"/>
  <c r="CS2111" i="1"/>
  <c r="CV2110" i="1"/>
  <c r="CU2110" i="1"/>
  <c r="CT2110" i="1"/>
  <c r="CS2110" i="1"/>
  <c r="CV2109" i="1"/>
  <c r="CU2109" i="1"/>
  <c r="CT2109" i="1"/>
  <c r="CS2109" i="1"/>
  <c r="CV2108" i="1"/>
  <c r="CU2108" i="1"/>
  <c r="CT2108" i="1"/>
  <c r="CS2108" i="1"/>
  <c r="CV2107" i="1"/>
  <c r="CU2107" i="1"/>
  <c r="CT2107" i="1"/>
  <c r="CS2107" i="1"/>
  <c r="CV2106" i="1"/>
  <c r="CU2106" i="1"/>
  <c r="CT2106" i="1"/>
  <c r="CS2106" i="1"/>
  <c r="CV2105" i="1"/>
  <c r="CU2105" i="1"/>
  <c r="CT2105" i="1"/>
  <c r="CS2105" i="1"/>
  <c r="CV2104" i="1"/>
  <c r="CU2104" i="1"/>
  <c r="CT2104" i="1"/>
  <c r="CS2104" i="1"/>
  <c r="CV2102" i="1"/>
  <c r="CU2102" i="1"/>
  <c r="CT2102" i="1"/>
  <c r="CS2102" i="1"/>
  <c r="CV2101" i="1"/>
  <c r="CU2101" i="1"/>
  <c r="CT2101" i="1"/>
  <c r="CS2101" i="1"/>
  <c r="CV2100" i="1"/>
  <c r="CU2100" i="1"/>
  <c r="CT2100" i="1"/>
  <c r="CS2100" i="1"/>
  <c r="CV2099" i="1"/>
  <c r="CU2099" i="1"/>
  <c r="CT2099" i="1"/>
  <c r="CS2099" i="1"/>
  <c r="CV2098" i="1"/>
  <c r="CU2098" i="1"/>
  <c r="CT2098" i="1"/>
  <c r="CS2098" i="1"/>
  <c r="CV2097" i="1"/>
  <c r="CU2097" i="1"/>
  <c r="CT2097" i="1"/>
  <c r="CS2097" i="1"/>
  <c r="CV2096" i="1"/>
  <c r="CU2096" i="1"/>
  <c r="CT2096" i="1"/>
  <c r="CS2096" i="1"/>
  <c r="CV2095" i="1"/>
  <c r="CU2095" i="1"/>
  <c r="CT2095" i="1"/>
  <c r="CS2095" i="1"/>
  <c r="CV2094" i="1"/>
  <c r="CU2094" i="1"/>
  <c r="CT2094" i="1"/>
  <c r="CS2094" i="1"/>
  <c r="CV2093" i="1"/>
  <c r="CU2093" i="1"/>
  <c r="CT2093" i="1"/>
  <c r="CS2093" i="1"/>
  <c r="CV2092" i="1"/>
  <c r="CU2092" i="1"/>
  <c r="CT2092" i="1"/>
  <c r="CS2092" i="1"/>
  <c r="CV2091" i="1"/>
  <c r="CU2091" i="1"/>
  <c r="CT2091" i="1"/>
  <c r="CS2091" i="1"/>
  <c r="CV2090" i="1"/>
  <c r="CU2090" i="1"/>
  <c r="CT2090" i="1"/>
  <c r="CS2090" i="1"/>
  <c r="CV2089" i="1"/>
  <c r="CU2089" i="1"/>
  <c r="CT2089" i="1"/>
  <c r="CS2089" i="1"/>
  <c r="CV2088" i="1"/>
  <c r="CU2088" i="1"/>
  <c r="CT2088" i="1"/>
  <c r="CS2088" i="1"/>
  <c r="CV2087" i="1"/>
  <c r="CU2087" i="1"/>
  <c r="CT2087" i="1"/>
  <c r="CS2087" i="1"/>
  <c r="CV2086" i="1"/>
  <c r="CU2086" i="1"/>
  <c r="CT2086" i="1"/>
  <c r="CS2086" i="1"/>
  <c r="CV2085" i="1"/>
  <c r="CU2085" i="1"/>
  <c r="CT2085" i="1"/>
  <c r="CS2085" i="1"/>
  <c r="CV2084" i="1"/>
  <c r="CU2084" i="1"/>
  <c r="CT2084" i="1"/>
  <c r="CS2084" i="1"/>
  <c r="CV2083" i="1"/>
  <c r="CU2083" i="1"/>
  <c r="CT2083" i="1"/>
  <c r="CS2083" i="1"/>
  <c r="CV2082" i="1"/>
  <c r="CU2082" i="1"/>
  <c r="CT2082" i="1"/>
  <c r="CS2082" i="1"/>
  <c r="CV2081" i="1"/>
  <c r="CU2081" i="1"/>
  <c r="CT2081" i="1"/>
  <c r="CS2081" i="1"/>
  <c r="CV2080" i="1"/>
  <c r="CU2080" i="1"/>
  <c r="CT2080" i="1"/>
  <c r="CS2080" i="1"/>
  <c r="CV2079" i="1"/>
  <c r="CU2079" i="1"/>
  <c r="CT2079" i="1"/>
  <c r="CS2079" i="1"/>
  <c r="CV2078" i="1"/>
  <c r="CU2078" i="1"/>
  <c r="CT2078" i="1"/>
  <c r="CS2078" i="1"/>
  <c r="CV2077" i="1"/>
  <c r="CU2077" i="1"/>
  <c r="CT2077" i="1"/>
  <c r="CS2077" i="1"/>
  <c r="CV2076" i="1"/>
  <c r="CU2076" i="1"/>
  <c r="CT2076" i="1"/>
  <c r="CS2076" i="1"/>
  <c r="CV2075" i="1"/>
  <c r="CU2075" i="1"/>
  <c r="CT2075" i="1"/>
  <c r="CS2075" i="1"/>
  <c r="CV2074" i="1"/>
  <c r="CU2074" i="1"/>
  <c r="CT2074" i="1"/>
  <c r="CS2074" i="1"/>
  <c r="CV2073" i="1"/>
  <c r="CU2073" i="1"/>
  <c r="CT2073" i="1"/>
  <c r="CS2073" i="1"/>
  <c r="CV2072" i="1"/>
  <c r="CU2072" i="1"/>
  <c r="CT2072" i="1"/>
  <c r="CS2072" i="1"/>
  <c r="CV2071" i="1"/>
  <c r="CU2071" i="1"/>
  <c r="CT2071" i="1"/>
  <c r="CS2071" i="1"/>
  <c r="CV2070" i="1"/>
  <c r="CU2070" i="1"/>
  <c r="CT2070" i="1"/>
  <c r="CS2070" i="1"/>
  <c r="CV2069" i="1"/>
  <c r="CU2069" i="1"/>
  <c r="CT2069" i="1"/>
  <c r="CS2069" i="1"/>
  <c r="CV2068" i="1"/>
  <c r="CU2068" i="1"/>
  <c r="CT2068" i="1"/>
  <c r="CS2068" i="1"/>
  <c r="CV2067" i="1"/>
  <c r="CU2067" i="1"/>
  <c r="CT2067" i="1"/>
  <c r="CS2067" i="1"/>
  <c r="CV2066" i="1"/>
  <c r="CU2066" i="1"/>
  <c r="CT2066" i="1"/>
  <c r="CS2066" i="1"/>
  <c r="CV2065" i="1"/>
  <c r="CU2065" i="1"/>
  <c r="CT2065" i="1"/>
  <c r="CS2065" i="1"/>
  <c r="CV2064" i="1"/>
  <c r="CU2064" i="1"/>
  <c r="CT2064" i="1"/>
  <c r="CS2064" i="1"/>
  <c r="CV2063" i="1"/>
  <c r="CU2063" i="1"/>
  <c r="CT2063" i="1"/>
  <c r="CS2063" i="1"/>
  <c r="CV2062" i="1"/>
  <c r="CU2062" i="1"/>
  <c r="CT2062" i="1"/>
  <c r="CS2062" i="1"/>
  <c r="CV2061" i="1"/>
  <c r="CU2061" i="1"/>
  <c r="CT2061" i="1"/>
  <c r="CS2061" i="1"/>
  <c r="CV2060" i="1"/>
  <c r="CU2060" i="1"/>
  <c r="CT2060" i="1"/>
  <c r="CS2060" i="1"/>
  <c r="CV2059" i="1"/>
  <c r="CU2059" i="1"/>
  <c r="CT2059" i="1"/>
  <c r="CS2059" i="1"/>
  <c r="CV2058" i="1"/>
  <c r="CU2058" i="1"/>
  <c r="CT2058" i="1"/>
  <c r="CS2058" i="1"/>
  <c r="CV2057" i="1"/>
  <c r="CU2057" i="1"/>
  <c r="CT2057" i="1"/>
  <c r="CS2057" i="1"/>
  <c r="CV2056" i="1"/>
  <c r="CU2056" i="1"/>
  <c r="CT2056" i="1"/>
  <c r="CS2056" i="1"/>
  <c r="CV2055" i="1"/>
  <c r="CU2055" i="1"/>
  <c r="CT2055" i="1"/>
  <c r="CS2055" i="1"/>
  <c r="CV2054" i="1"/>
  <c r="CU2054" i="1"/>
  <c r="CT2054" i="1"/>
  <c r="CS2054" i="1"/>
  <c r="CV2053" i="1"/>
  <c r="CU2053" i="1"/>
  <c r="CT2053" i="1"/>
  <c r="CS2053" i="1"/>
  <c r="CV2052" i="1"/>
  <c r="CU2052" i="1"/>
  <c r="CT2052" i="1"/>
  <c r="CS2052" i="1"/>
  <c r="CV2051" i="1"/>
  <c r="CU2051" i="1"/>
  <c r="CT2051" i="1"/>
  <c r="CS2051" i="1"/>
  <c r="CV2050" i="1"/>
  <c r="CU2050" i="1"/>
  <c r="CT2050" i="1"/>
  <c r="CS2050" i="1"/>
  <c r="CV2049" i="1"/>
  <c r="CU2049" i="1"/>
  <c r="CT2049" i="1"/>
  <c r="CS2049" i="1"/>
  <c r="CV2048" i="1"/>
  <c r="CU2048" i="1"/>
  <c r="CT2048" i="1"/>
  <c r="CS2048" i="1"/>
  <c r="CV2047" i="1"/>
  <c r="CU2047" i="1"/>
  <c r="CT2047" i="1"/>
  <c r="CS2047" i="1"/>
  <c r="CV2046" i="1"/>
  <c r="CU2046" i="1"/>
  <c r="CT2046" i="1"/>
  <c r="CS2046" i="1"/>
  <c r="CV2045" i="1"/>
  <c r="CU2045" i="1"/>
  <c r="CT2045" i="1"/>
  <c r="CS2045" i="1"/>
  <c r="CV2044" i="1"/>
  <c r="CU2044" i="1"/>
  <c r="CT2044" i="1"/>
  <c r="CS2044" i="1"/>
  <c r="CV2043" i="1"/>
  <c r="CU2043" i="1"/>
  <c r="CT2043" i="1"/>
  <c r="CS2043" i="1"/>
  <c r="CV2042" i="1"/>
  <c r="CU2042" i="1"/>
  <c r="CT2042" i="1"/>
  <c r="CS2042" i="1"/>
  <c r="CV2041" i="1"/>
  <c r="CU2041" i="1"/>
  <c r="CT2041" i="1"/>
  <c r="CS2041" i="1"/>
  <c r="CV2040" i="1"/>
  <c r="CU2040" i="1"/>
  <c r="CT2040" i="1"/>
  <c r="CS2040" i="1"/>
  <c r="CV2039" i="1"/>
  <c r="CU2039" i="1"/>
  <c r="CT2039" i="1"/>
  <c r="CS2039" i="1"/>
  <c r="CV2038" i="1"/>
  <c r="CU2038" i="1"/>
  <c r="CT2038" i="1"/>
  <c r="CS2038" i="1"/>
  <c r="CV2037" i="1"/>
  <c r="CU2037" i="1"/>
  <c r="CT2037" i="1"/>
  <c r="CS2037" i="1"/>
  <c r="CV2036" i="1"/>
  <c r="CU2036" i="1"/>
  <c r="CT2036" i="1"/>
  <c r="CS2036" i="1"/>
  <c r="CV2035" i="1"/>
  <c r="CU2035" i="1"/>
  <c r="CT2035" i="1"/>
  <c r="CS2035" i="1"/>
  <c r="CV2034" i="1"/>
  <c r="CU2034" i="1"/>
  <c r="CT2034" i="1"/>
  <c r="CS2034" i="1"/>
  <c r="CV2033" i="1"/>
  <c r="CU2033" i="1"/>
  <c r="CT2033" i="1"/>
  <c r="CS2033" i="1"/>
  <c r="CV2032" i="1"/>
  <c r="CU2032" i="1"/>
  <c r="CT2032" i="1"/>
  <c r="CS2032" i="1"/>
  <c r="CV2031" i="1"/>
  <c r="CU2031" i="1"/>
  <c r="CT2031" i="1"/>
  <c r="CS2031" i="1"/>
  <c r="CV2030" i="1"/>
  <c r="CU2030" i="1"/>
  <c r="CT2030" i="1"/>
  <c r="CS2030" i="1"/>
  <c r="CV2029" i="1"/>
  <c r="CU2029" i="1"/>
  <c r="CT2029" i="1"/>
  <c r="CS2029" i="1"/>
  <c r="CV2028" i="1"/>
  <c r="CU2028" i="1"/>
  <c r="CT2028" i="1"/>
  <c r="CS2028" i="1"/>
  <c r="CV2026" i="1"/>
  <c r="CU2026" i="1"/>
  <c r="CT2026" i="1"/>
  <c r="CS2026" i="1"/>
  <c r="CV2025" i="1"/>
  <c r="CU2025" i="1"/>
  <c r="CT2025" i="1"/>
  <c r="CS2025" i="1"/>
  <c r="CV2024" i="1"/>
  <c r="CU2024" i="1"/>
  <c r="CT2024" i="1"/>
  <c r="CS2024" i="1"/>
  <c r="CV2023" i="1"/>
  <c r="CU2023" i="1"/>
  <c r="CT2023" i="1"/>
  <c r="CS2023" i="1"/>
  <c r="CV2022" i="1"/>
  <c r="CU2022" i="1"/>
  <c r="CT2022" i="1"/>
  <c r="CS2022" i="1"/>
  <c r="CV2021" i="1"/>
  <c r="CU2021" i="1"/>
  <c r="CT2021" i="1"/>
  <c r="CS2021" i="1"/>
  <c r="CV2020" i="1"/>
  <c r="CU2020" i="1"/>
  <c r="CT2020" i="1"/>
  <c r="CS2020" i="1"/>
  <c r="CV2019" i="1"/>
  <c r="CU2019" i="1"/>
  <c r="CT2019" i="1"/>
  <c r="CS2019" i="1"/>
  <c r="CV2018" i="1"/>
  <c r="CU2018" i="1"/>
  <c r="CT2018" i="1"/>
  <c r="CS2018" i="1"/>
  <c r="CV2017" i="1"/>
  <c r="CU2017" i="1"/>
  <c r="CT2017" i="1"/>
  <c r="CS2017" i="1"/>
  <c r="CV2016" i="1"/>
  <c r="CU2016" i="1"/>
  <c r="CT2016" i="1"/>
  <c r="CS2016" i="1"/>
  <c r="CV2015" i="1"/>
  <c r="CU2015" i="1"/>
  <c r="CT2015" i="1"/>
  <c r="CS2015" i="1"/>
  <c r="CV2014" i="1"/>
  <c r="CU2014" i="1"/>
  <c r="CT2014" i="1"/>
  <c r="CS2014" i="1"/>
  <c r="CV2013" i="1"/>
  <c r="CU2013" i="1"/>
  <c r="CT2013" i="1"/>
  <c r="CS2013" i="1"/>
  <c r="CV2012" i="1"/>
  <c r="CU2012" i="1"/>
  <c r="CT2012" i="1"/>
  <c r="CS2012" i="1"/>
  <c r="CV2011" i="1"/>
  <c r="CU2011" i="1"/>
  <c r="CT2011" i="1"/>
  <c r="CS2011" i="1"/>
  <c r="CV2010" i="1"/>
  <c r="CU2010" i="1"/>
  <c r="CT2010" i="1"/>
  <c r="CS2010" i="1"/>
  <c r="CV2009" i="1"/>
  <c r="CU2009" i="1"/>
  <c r="CT2009" i="1"/>
  <c r="CS2009" i="1"/>
  <c r="CV2008" i="1"/>
  <c r="CU2008" i="1"/>
  <c r="CT2008" i="1"/>
  <c r="CS2008" i="1"/>
  <c r="CV2007" i="1"/>
  <c r="CU2007" i="1"/>
  <c r="CT2007" i="1"/>
  <c r="CS2007" i="1"/>
  <c r="CV2006" i="1"/>
  <c r="CU2006" i="1"/>
  <c r="CT2006" i="1"/>
  <c r="CS2006" i="1"/>
  <c r="CV2005" i="1"/>
  <c r="CU2005" i="1"/>
  <c r="CT2005" i="1"/>
  <c r="CS2005" i="1"/>
  <c r="CV2004" i="1"/>
  <c r="CU2004" i="1"/>
  <c r="CT2004" i="1"/>
  <c r="CS2004" i="1"/>
  <c r="CV2003" i="1"/>
  <c r="CU2003" i="1"/>
  <c r="CT2003" i="1"/>
  <c r="CS2003" i="1"/>
  <c r="CV2002" i="1"/>
  <c r="CU2002" i="1"/>
  <c r="CT2002" i="1"/>
  <c r="CS2002" i="1"/>
  <c r="CV2001" i="1"/>
  <c r="CU2001" i="1"/>
  <c r="CT2001" i="1"/>
  <c r="CS2001" i="1"/>
  <c r="CV2000" i="1"/>
  <c r="CU2000" i="1"/>
  <c r="CT2000" i="1"/>
  <c r="CS2000" i="1"/>
  <c r="CV1999" i="1"/>
  <c r="CU1999" i="1"/>
  <c r="CT1999" i="1"/>
  <c r="CS1999" i="1"/>
  <c r="CV1998" i="1"/>
  <c r="CU1998" i="1"/>
  <c r="CT1998" i="1"/>
  <c r="CS1998" i="1"/>
  <c r="CV1997" i="1"/>
  <c r="CU1997" i="1"/>
  <c r="CT1997" i="1"/>
  <c r="CS1997" i="1"/>
  <c r="CV1996" i="1"/>
  <c r="CU1996" i="1"/>
  <c r="CT1996" i="1"/>
  <c r="CS1996" i="1"/>
  <c r="CV1995" i="1"/>
  <c r="CU1995" i="1"/>
  <c r="CT1995" i="1"/>
  <c r="CS1995" i="1"/>
  <c r="CV1994" i="1"/>
  <c r="CU1994" i="1"/>
  <c r="CT1994" i="1"/>
  <c r="CS1994" i="1"/>
  <c r="CV1992" i="1"/>
  <c r="CU1992" i="1"/>
  <c r="CT1992" i="1"/>
  <c r="CS1992" i="1"/>
  <c r="CV1991" i="1"/>
  <c r="CU1991" i="1"/>
  <c r="CT1991" i="1"/>
  <c r="CS1991" i="1"/>
  <c r="CV1990" i="1"/>
  <c r="CU1990" i="1"/>
  <c r="CT1990" i="1"/>
  <c r="CS1990" i="1"/>
  <c r="CV1989" i="1"/>
  <c r="CU1989" i="1"/>
  <c r="CT1989" i="1"/>
  <c r="CS1989" i="1"/>
  <c r="CV1988" i="1"/>
  <c r="CU1988" i="1"/>
  <c r="CT1988" i="1"/>
  <c r="CS1988" i="1"/>
  <c r="CV1987" i="1"/>
  <c r="CU1987" i="1"/>
  <c r="CT1987" i="1"/>
  <c r="CS1987" i="1"/>
  <c r="CV1986" i="1"/>
  <c r="CU1986" i="1"/>
  <c r="CT1986" i="1"/>
  <c r="CS1986" i="1"/>
  <c r="CV1985" i="1"/>
  <c r="CU1985" i="1"/>
  <c r="CT1985" i="1"/>
  <c r="CS1985" i="1"/>
  <c r="CV1984" i="1"/>
  <c r="CU1984" i="1"/>
  <c r="CT1984" i="1"/>
  <c r="CS1984" i="1"/>
  <c r="CV1982" i="1"/>
  <c r="CU1982" i="1"/>
  <c r="CT1982" i="1"/>
  <c r="CS1982" i="1"/>
  <c r="CV1981" i="1"/>
  <c r="CU1981" i="1"/>
  <c r="CT1981" i="1"/>
  <c r="CS1981" i="1"/>
  <c r="CV1980" i="1"/>
  <c r="CU1980" i="1"/>
  <c r="CT1980" i="1"/>
  <c r="CS1980" i="1"/>
  <c r="CV1979" i="1"/>
  <c r="CU1979" i="1"/>
  <c r="CT1979" i="1"/>
  <c r="CS1979" i="1"/>
  <c r="CV1978" i="1"/>
  <c r="CU1978" i="1"/>
  <c r="CT1978" i="1"/>
  <c r="CS1978" i="1"/>
  <c r="CV1977" i="1"/>
  <c r="CU1977" i="1"/>
  <c r="CT1977" i="1"/>
  <c r="CS1977" i="1"/>
  <c r="CV1976" i="1"/>
  <c r="CU1976" i="1"/>
  <c r="CT1976" i="1"/>
  <c r="CS1976" i="1"/>
  <c r="CV1975" i="1"/>
  <c r="CU1975" i="1"/>
  <c r="CT1975" i="1"/>
  <c r="CS1975" i="1"/>
  <c r="CV1974" i="1"/>
  <c r="CU1974" i="1"/>
  <c r="CT1974" i="1"/>
  <c r="CS1974" i="1"/>
  <c r="CV1973" i="1"/>
  <c r="CU1973" i="1"/>
  <c r="CT1973" i="1"/>
  <c r="CS1973" i="1"/>
  <c r="CV1972" i="1"/>
  <c r="CU1972" i="1"/>
  <c r="CT1972" i="1"/>
  <c r="CS1972" i="1"/>
  <c r="CV1971" i="1"/>
  <c r="CU1971" i="1"/>
  <c r="CT1971" i="1"/>
  <c r="CS1971" i="1"/>
  <c r="CV1970" i="1"/>
  <c r="CU1970" i="1"/>
  <c r="CT1970" i="1"/>
  <c r="CS1970" i="1"/>
  <c r="CV1670" i="1"/>
  <c r="CU1670" i="1"/>
  <c r="CT1670" i="1"/>
  <c r="CS1670" i="1"/>
  <c r="CV1968" i="1"/>
  <c r="CU1968" i="1"/>
  <c r="CT1968" i="1"/>
  <c r="CS1968" i="1"/>
  <c r="CV1967" i="1"/>
  <c r="CU1967" i="1"/>
  <c r="CT1967" i="1"/>
  <c r="CS1967" i="1"/>
  <c r="CV1966" i="1"/>
  <c r="CU1966" i="1"/>
  <c r="CT1966" i="1"/>
  <c r="CS1966" i="1"/>
  <c r="CV1965" i="1"/>
  <c r="CU1965" i="1"/>
  <c r="CT1965" i="1"/>
  <c r="CS1965" i="1"/>
  <c r="CV1964" i="1"/>
  <c r="CU1964" i="1"/>
  <c r="CT1964" i="1"/>
  <c r="CS1964" i="1"/>
  <c r="CV1963" i="1"/>
  <c r="CU1963" i="1"/>
  <c r="CT1963" i="1"/>
  <c r="CS1963" i="1"/>
  <c r="CV1962" i="1"/>
  <c r="CU1962" i="1"/>
  <c r="CT1962" i="1"/>
  <c r="CS1962" i="1"/>
  <c r="CV1961" i="1"/>
  <c r="CU1961" i="1"/>
  <c r="CT1961" i="1"/>
  <c r="CS1961" i="1"/>
  <c r="CV1960" i="1"/>
  <c r="CU1960" i="1"/>
  <c r="CT1960" i="1"/>
  <c r="CS1960" i="1"/>
  <c r="CV1959" i="1"/>
  <c r="CU1959" i="1"/>
  <c r="CT1959" i="1"/>
  <c r="CS1959" i="1"/>
  <c r="CV1958" i="1"/>
  <c r="CU1958" i="1"/>
  <c r="CT1958" i="1"/>
  <c r="CS1958" i="1"/>
  <c r="CV1957" i="1"/>
  <c r="CU1957" i="1"/>
  <c r="CT1957" i="1"/>
  <c r="CS1957" i="1"/>
  <c r="CV1956" i="1"/>
  <c r="CU1956" i="1"/>
  <c r="CT1956" i="1"/>
  <c r="CS1956" i="1"/>
  <c r="CV1954" i="1"/>
  <c r="CU1954" i="1"/>
  <c r="CT1954" i="1"/>
  <c r="CS1954" i="1"/>
  <c r="CV1953" i="1"/>
  <c r="CU1953" i="1"/>
  <c r="CT1953" i="1"/>
  <c r="CS1953" i="1"/>
  <c r="CV1952" i="1"/>
  <c r="CU1952" i="1"/>
  <c r="CT1952" i="1"/>
  <c r="CS1952" i="1"/>
  <c r="CV1951" i="1"/>
  <c r="CU1951" i="1"/>
  <c r="CT1951" i="1"/>
  <c r="CS1951" i="1"/>
  <c r="CV1950" i="1"/>
  <c r="CU1950" i="1"/>
  <c r="CT1950" i="1"/>
  <c r="CS1950" i="1"/>
  <c r="CV1949" i="1"/>
  <c r="CU1949" i="1"/>
  <c r="CT1949" i="1"/>
  <c r="CS1949" i="1"/>
  <c r="CV1948" i="1"/>
  <c r="CU1948" i="1"/>
  <c r="CT1948" i="1"/>
  <c r="CS1948" i="1"/>
  <c r="CV1947" i="1"/>
  <c r="CU1947" i="1"/>
  <c r="CT1947" i="1"/>
  <c r="CS1947" i="1"/>
  <c r="CV1946" i="1"/>
  <c r="CU1946" i="1"/>
  <c r="CT1946" i="1"/>
  <c r="CS1946" i="1"/>
  <c r="CV1945" i="1"/>
  <c r="CU1945" i="1"/>
  <c r="CT1945" i="1"/>
  <c r="CS1945" i="1"/>
  <c r="CV1944" i="1"/>
  <c r="CU1944" i="1"/>
  <c r="CT1944" i="1"/>
  <c r="CS1944" i="1"/>
  <c r="CV1943" i="1"/>
  <c r="CU1943" i="1"/>
  <c r="CT1943" i="1"/>
  <c r="CS1943" i="1"/>
  <c r="CV1942" i="1"/>
  <c r="CU1942" i="1"/>
  <c r="CT1942" i="1"/>
  <c r="CS1942" i="1"/>
  <c r="CV1941" i="1"/>
  <c r="CU1941" i="1"/>
  <c r="CT1941" i="1"/>
  <c r="CS1941" i="1"/>
  <c r="CV1940" i="1"/>
  <c r="CU1940" i="1"/>
  <c r="CT1940" i="1"/>
  <c r="CS1940" i="1"/>
  <c r="CV1939" i="1"/>
  <c r="CU1939" i="1"/>
  <c r="CT1939" i="1"/>
  <c r="CS1939" i="1"/>
  <c r="CV1938" i="1"/>
  <c r="CU1938" i="1"/>
  <c r="CT1938" i="1"/>
  <c r="CS1938" i="1"/>
  <c r="CV1937" i="1"/>
  <c r="CU1937" i="1"/>
  <c r="CT1937" i="1"/>
  <c r="CS1937" i="1"/>
  <c r="CV1936" i="1"/>
  <c r="CU1936" i="1"/>
  <c r="CT1936" i="1"/>
  <c r="CS1936" i="1"/>
  <c r="CV1935" i="1"/>
  <c r="CU1935" i="1"/>
  <c r="CT1935" i="1"/>
  <c r="CS1935" i="1"/>
  <c r="CV1934" i="1"/>
  <c r="CU1934" i="1"/>
  <c r="CT1934" i="1"/>
  <c r="CS1934" i="1"/>
  <c r="CV1933" i="1"/>
  <c r="CU1933" i="1"/>
  <c r="CT1933" i="1"/>
  <c r="CS1933" i="1"/>
  <c r="CV1932" i="1"/>
  <c r="CU1932" i="1"/>
  <c r="CT1932" i="1"/>
  <c r="CS1932" i="1"/>
  <c r="CV1931" i="1"/>
  <c r="CU1931" i="1"/>
  <c r="CT1931" i="1"/>
  <c r="CS1931" i="1"/>
  <c r="CV1930" i="1"/>
  <c r="CU1930" i="1"/>
  <c r="CT1930" i="1"/>
  <c r="CS1930" i="1"/>
  <c r="CV1929" i="1"/>
  <c r="CU1929" i="1"/>
  <c r="CT1929" i="1"/>
  <c r="CS1929" i="1"/>
  <c r="CV1928" i="1"/>
  <c r="CU1928" i="1"/>
  <c r="CT1928" i="1"/>
  <c r="CS1928" i="1"/>
  <c r="CV1926" i="1"/>
  <c r="CU1926" i="1"/>
  <c r="CT1926" i="1"/>
  <c r="CS1926" i="1"/>
  <c r="CV1925" i="1"/>
  <c r="CU1925" i="1"/>
  <c r="CT1925" i="1"/>
  <c r="CS1925" i="1"/>
  <c r="CV1924" i="1"/>
  <c r="CU1924" i="1"/>
  <c r="CT1924" i="1"/>
  <c r="CS1924" i="1"/>
  <c r="CV1923" i="1"/>
  <c r="CU1923" i="1"/>
  <c r="CT1923" i="1"/>
  <c r="CS1923" i="1"/>
  <c r="CV1922" i="1"/>
  <c r="CU1922" i="1"/>
  <c r="CT1922" i="1"/>
  <c r="CS1922" i="1"/>
  <c r="CV1921" i="1"/>
  <c r="CU1921" i="1"/>
  <c r="CT1921" i="1"/>
  <c r="CS1921" i="1"/>
  <c r="CV1920" i="1"/>
  <c r="CU1920" i="1"/>
  <c r="CT1920" i="1"/>
  <c r="CS1920" i="1"/>
  <c r="CV1919" i="1"/>
  <c r="CU1919" i="1"/>
  <c r="CT1919" i="1"/>
  <c r="CS1919" i="1"/>
  <c r="CV1918" i="1"/>
  <c r="CU1918" i="1"/>
  <c r="CT1918" i="1"/>
  <c r="CS1918" i="1"/>
  <c r="CV1917" i="1"/>
  <c r="CU1917" i="1"/>
  <c r="CT1917" i="1"/>
  <c r="CS1917" i="1"/>
  <c r="CV1916" i="1"/>
  <c r="CU1916" i="1"/>
  <c r="CT1916" i="1"/>
  <c r="CS1916" i="1"/>
  <c r="CV1915" i="1"/>
  <c r="CU1915" i="1"/>
  <c r="CT1915" i="1"/>
  <c r="CS1915" i="1"/>
  <c r="CV1914" i="1"/>
  <c r="CU1914" i="1"/>
  <c r="CT1914" i="1"/>
  <c r="CS1914" i="1"/>
  <c r="CV1913" i="1"/>
  <c r="CU1913" i="1"/>
  <c r="CT1913" i="1"/>
  <c r="CS1913" i="1"/>
  <c r="CV1912" i="1"/>
  <c r="CU1912" i="1"/>
  <c r="CT1912" i="1"/>
  <c r="CS1912" i="1"/>
  <c r="CV1911" i="1"/>
  <c r="CU1911" i="1"/>
  <c r="CT1911" i="1"/>
  <c r="CS1911" i="1"/>
  <c r="CV1910" i="1"/>
  <c r="CU1910" i="1"/>
  <c r="CT1910" i="1"/>
  <c r="CS1910" i="1"/>
  <c r="CV1909" i="1"/>
  <c r="CU1909" i="1"/>
  <c r="CT1909" i="1"/>
  <c r="CS1909" i="1"/>
  <c r="CV1908" i="1"/>
  <c r="CU1908" i="1"/>
  <c r="CT1908" i="1"/>
  <c r="CS1908" i="1"/>
  <c r="CV1907" i="1"/>
  <c r="CU1907" i="1"/>
  <c r="CT1907" i="1"/>
  <c r="CS1907" i="1"/>
  <c r="CV1906" i="1"/>
  <c r="CU1906" i="1"/>
  <c r="CT1906" i="1"/>
  <c r="CS1906" i="1"/>
  <c r="CV1905" i="1"/>
  <c r="CU1905" i="1"/>
  <c r="CT1905" i="1"/>
  <c r="CS1905" i="1"/>
  <c r="CV1904" i="1"/>
  <c r="CU1904" i="1"/>
  <c r="CT1904" i="1"/>
  <c r="CS1904" i="1"/>
  <c r="CV1903" i="1"/>
  <c r="CU1903" i="1"/>
  <c r="CT1903" i="1"/>
  <c r="CS1903" i="1"/>
  <c r="CV1902" i="1"/>
  <c r="CU1902" i="1"/>
  <c r="CT1902" i="1"/>
  <c r="CS1902" i="1"/>
  <c r="CV1901" i="1"/>
  <c r="CU1901" i="1"/>
  <c r="CT1901" i="1"/>
  <c r="CS1901" i="1"/>
  <c r="CV1900" i="1"/>
  <c r="CU1900" i="1"/>
  <c r="CT1900" i="1"/>
  <c r="CS1900" i="1"/>
  <c r="CV1899" i="1"/>
  <c r="CU1899" i="1"/>
  <c r="CT1899" i="1"/>
  <c r="CS1899" i="1"/>
  <c r="CV1898" i="1"/>
  <c r="CU1898" i="1"/>
  <c r="CT1898" i="1"/>
  <c r="CS1898" i="1"/>
  <c r="CV1897" i="1"/>
  <c r="CU1897" i="1"/>
  <c r="CT1897" i="1"/>
  <c r="CS1897" i="1"/>
  <c r="CV1896" i="1"/>
  <c r="CU1896" i="1"/>
  <c r="CT1896" i="1"/>
  <c r="CS1896" i="1"/>
  <c r="CV1895" i="1"/>
  <c r="CU1895" i="1"/>
  <c r="CT1895" i="1"/>
  <c r="CS1895" i="1"/>
  <c r="CV1894" i="1"/>
  <c r="CU1894" i="1"/>
  <c r="CT1894" i="1"/>
  <c r="CS1894" i="1"/>
  <c r="CV1893" i="1"/>
  <c r="CU1893" i="1"/>
  <c r="CT1893" i="1"/>
  <c r="CS1893" i="1"/>
  <c r="CV1892" i="1"/>
  <c r="CU1892" i="1"/>
  <c r="CT1892" i="1"/>
  <c r="CS1892" i="1"/>
  <c r="CV1891" i="1"/>
  <c r="CU1891" i="1"/>
  <c r="CT1891" i="1"/>
  <c r="CS1891" i="1"/>
  <c r="CV1890" i="1"/>
  <c r="CU1890" i="1"/>
  <c r="CT1890" i="1"/>
  <c r="CS1890" i="1"/>
  <c r="CV1889" i="1"/>
  <c r="CU1889" i="1"/>
  <c r="CT1889" i="1"/>
  <c r="CS1889" i="1"/>
  <c r="CV1888" i="1"/>
  <c r="CU1888" i="1"/>
  <c r="CT1888" i="1"/>
  <c r="CS1888" i="1"/>
  <c r="CV1887" i="1"/>
  <c r="CU1887" i="1"/>
  <c r="CT1887" i="1"/>
  <c r="CS1887" i="1"/>
  <c r="CV1886" i="1"/>
  <c r="CU1886" i="1"/>
  <c r="CT1886" i="1"/>
  <c r="CS1886" i="1"/>
  <c r="CV1885" i="1"/>
  <c r="CU1885" i="1"/>
  <c r="CT1885" i="1"/>
  <c r="CS1885" i="1"/>
  <c r="CV1884" i="1"/>
  <c r="CU1884" i="1"/>
  <c r="CT1884" i="1"/>
  <c r="CS1884" i="1"/>
  <c r="CV1883" i="1"/>
  <c r="CU1883" i="1"/>
  <c r="CT1883" i="1"/>
  <c r="CS1883" i="1"/>
  <c r="CV1882" i="1"/>
  <c r="CU1882" i="1"/>
  <c r="CT1882" i="1"/>
  <c r="CS1882" i="1"/>
  <c r="CV1881" i="1"/>
  <c r="CU1881" i="1"/>
  <c r="CT1881" i="1"/>
  <c r="CS1881" i="1"/>
  <c r="CV1880" i="1"/>
  <c r="CU1880" i="1"/>
  <c r="CT1880" i="1"/>
  <c r="CS1880" i="1"/>
  <c r="CV1879" i="1"/>
  <c r="CU1879" i="1"/>
  <c r="CT1879" i="1"/>
  <c r="CS1879" i="1"/>
  <c r="CV1878" i="1"/>
  <c r="CU1878" i="1"/>
  <c r="CT1878" i="1"/>
  <c r="CS1878" i="1"/>
  <c r="CV1877" i="1"/>
  <c r="CU1877" i="1"/>
  <c r="CT1877" i="1"/>
  <c r="CS1877" i="1"/>
  <c r="CV1876" i="1"/>
  <c r="CU1876" i="1"/>
  <c r="CT1876" i="1"/>
  <c r="CS1876" i="1"/>
  <c r="CV1875" i="1"/>
  <c r="CU1875" i="1"/>
  <c r="CT1875" i="1"/>
  <c r="CS1875" i="1"/>
  <c r="CV1874" i="1"/>
  <c r="CU1874" i="1"/>
  <c r="CT1874" i="1"/>
  <c r="CS1874" i="1"/>
  <c r="CV1873" i="1"/>
  <c r="CU1873" i="1"/>
  <c r="CT1873" i="1"/>
  <c r="CS1873" i="1"/>
  <c r="CV1872" i="1"/>
  <c r="CU1872" i="1"/>
  <c r="CT1872" i="1"/>
  <c r="CS1872" i="1"/>
  <c r="CV1871" i="1"/>
  <c r="CU1871" i="1"/>
  <c r="CT1871" i="1"/>
  <c r="CS1871" i="1"/>
  <c r="CV1870" i="1"/>
  <c r="CU1870" i="1"/>
  <c r="CT1870" i="1"/>
  <c r="CS1870" i="1"/>
  <c r="CV1869" i="1"/>
  <c r="CU1869" i="1"/>
  <c r="CT1869" i="1"/>
  <c r="CS1869" i="1"/>
  <c r="CV1868" i="1"/>
  <c r="CU1868" i="1"/>
  <c r="CT1868" i="1"/>
  <c r="CS1868" i="1"/>
  <c r="CV1867" i="1"/>
  <c r="CU1867" i="1"/>
  <c r="CT1867" i="1"/>
  <c r="CS1867" i="1"/>
  <c r="CV1866" i="1"/>
  <c r="CU1866" i="1"/>
  <c r="CT1866" i="1"/>
  <c r="CS1866" i="1"/>
  <c r="CV1865" i="1"/>
  <c r="CU1865" i="1"/>
  <c r="CT1865" i="1"/>
  <c r="CS1865" i="1"/>
  <c r="CV1864" i="1"/>
  <c r="CU1864" i="1"/>
  <c r="CT1864" i="1"/>
  <c r="CS1864" i="1"/>
  <c r="CV1863" i="1"/>
  <c r="CU1863" i="1"/>
  <c r="CT1863" i="1"/>
  <c r="CS1863" i="1"/>
  <c r="CV1862" i="1"/>
  <c r="CU1862" i="1"/>
  <c r="CT1862" i="1"/>
  <c r="CS1862" i="1"/>
  <c r="CV1861" i="1"/>
  <c r="CU1861" i="1"/>
  <c r="CT1861" i="1"/>
  <c r="CS1861" i="1"/>
  <c r="CV1860" i="1"/>
  <c r="CU1860" i="1"/>
  <c r="CT1860" i="1"/>
  <c r="CS1860" i="1"/>
  <c r="CV1859" i="1"/>
  <c r="CU1859" i="1"/>
  <c r="CT1859" i="1"/>
  <c r="CS1859" i="1"/>
  <c r="CV1858" i="1"/>
  <c r="CU1858" i="1"/>
  <c r="CT1858" i="1"/>
  <c r="CS1858" i="1"/>
  <c r="CV1857" i="1"/>
  <c r="CU1857" i="1"/>
  <c r="CT1857" i="1"/>
  <c r="CS1857" i="1"/>
  <c r="CV1856" i="1"/>
  <c r="CU1856" i="1"/>
  <c r="CT1856" i="1"/>
  <c r="CS1856" i="1"/>
  <c r="CV1855" i="1"/>
  <c r="CU1855" i="1"/>
  <c r="CT1855" i="1"/>
  <c r="CS1855" i="1"/>
  <c r="CV1854" i="1"/>
  <c r="CU1854" i="1"/>
  <c r="CT1854" i="1"/>
  <c r="CS1854" i="1"/>
  <c r="CV1853" i="1"/>
  <c r="CU1853" i="1"/>
  <c r="CT1853" i="1"/>
  <c r="CS1853" i="1"/>
  <c r="CV1852" i="1"/>
  <c r="CU1852" i="1"/>
  <c r="CT1852" i="1"/>
  <c r="CS1852" i="1"/>
  <c r="CV1851" i="1"/>
  <c r="CU1851" i="1"/>
  <c r="CT1851" i="1"/>
  <c r="CS1851" i="1"/>
  <c r="CV1850" i="1"/>
  <c r="CU1850" i="1"/>
  <c r="CT1850" i="1"/>
  <c r="CS1850" i="1"/>
  <c r="CV1849" i="1"/>
  <c r="CU1849" i="1"/>
  <c r="CT1849" i="1"/>
  <c r="CS1849" i="1"/>
  <c r="CV1848" i="1"/>
  <c r="CU1848" i="1"/>
  <c r="CT1848" i="1"/>
  <c r="CS1848" i="1"/>
  <c r="CV1847" i="1"/>
  <c r="CU1847" i="1"/>
  <c r="CT1847" i="1"/>
  <c r="CS1847" i="1"/>
  <c r="CV1846" i="1"/>
  <c r="CU1846" i="1"/>
  <c r="CT1846" i="1"/>
  <c r="CS1846" i="1"/>
  <c r="CV1845" i="1"/>
  <c r="CU1845" i="1"/>
  <c r="CT1845" i="1"/>
  <c r="CS1845" i="1"/>
  <c r="CV1844" i="1"/>
  <c r="CU1844" i="1"/>
  <c r="CT1844" i="1"/>
  <c r="CS1844" i="1"/>
  <c r="CV1843" i="1"/>
  <c r="CU1843" i="1"/>
  <c r="CT1843" i="1"/>
  <c r="CS1843" i="1"/>
  <c r="CV1842" i="1"/>
  <c r="CU1842" i="1"/>
  <c r="CT1842" i="1"/>
  <c r="CS1842" i="1"/>
  <c r="CV1841" i="1"/>
  <c r="CU1841" i="1"/>
  <c r="CT1841" i="1"/>
  <c r="CS1841" i="1"/>
  <c r="CV1840" i="1"/>
  <c r="CU1840" i="1"/>
  <c r="CT1840" i="1"/>
  <c r="CS1840" i="1"/>
  <c r="CV1839" i="1"/>
  <c r="CU1839" i="1"/>
  <c r="CT1839" i="1"/>
  <c r="CS1839" i="1"/>
  <c r="CV1838" i="1"/>
  <c r="CU1838" i="1"/>
  <c r="CT1838" i="1"/>
  <c r="CS1838" i="1"/>
  <c r="CV1837" i="1"/>
  <c r="CU1837" i="1"/>
  <c r="CT1837" i="1"/>
  <c r="CS1837" i="1"/>
  <c r="CV1836" i="1"/>
  <c r="CU1836" i="1"/>
  <c r="CT1836" i="1"/>
  <c r="CS1836" i="1"/>
  <c r="CV1835" i="1"/>
  <c r="CU1835" i="1"/>
  <c r="CT1835" i="1"/>
  <c r="CS1835" i="1"/>
  <c r="CV1834" i="1"/>
  <c r="CU1834" i="1"/>
  <c r="CT1834" i="1"/>
  <c r="CS1834" i="1"/>
  <c r="CV1833" i="1"/>
  <c r="CU1833" i="1"/>
  <c r="CT1833" i="1"/>
  <c r="CS1833" i="1"/>
  <c r="CV1832" i="1"/>
  <c r="CU1832" i="1"/>
  <c r="CT1832" i="1"/>
  <c r="CS1832" i="1"/>
  <c r="CV1831" i="1"/>
  <c r="CU1831" i="1"/>
  <c r="CT1831" i="1"/>
  <c r="CS1831" i="1"/>
  <c r="CV1830" i="1"/>
  <c r="CU1830" i="1"/>
  <c r="CT1830" i="1"/>
  <c r="CS1830" i="1"/>
  <c r="CV1829" i="1"/>
  <c r="CU1829" i="1"/>
  <c r="CT1829" i="1"/>
  <c r="CS1829" i="1"/>
  <c r="CV1828" i="1"/>
  <c r="CU1828" i="1"/>
  <c r="CT1828" i="1"/>
  <c r="CS1828" i="1"/>
  <c r="CV1827" i="1"/>
  <c r="CU1827" i="1"/>
  <c r="CT1827" i="1"/>
  <c r="CS1827" i="1"/>
  <c r="CV1826" i="1"/>
  <c r="CU1826" i="1"/>
  <c r="CT1826" i="1"/>
  <c r="CS1826" i="1"/>
  <c r="CV1825" i="1"/>
  <c r="CU1825" i="1"/>
  <c r="CT1825" i="1"/>
  <c r="CS1825" i="1"/>
  <c r="CV1824" i="1"/>
  <c r="CU1824" i="1"/>
  <c r="CT1824" i="1"/>
  <c r="CS1824" i="1"/>
  <c r="CV1669" i="1"/>
  <c r="CU1669" i="1"/>
  <c r="CT1669" i="1"/>
  <c r="CS1669" i="1"/>
  <c r="CV1822" i="1"/>
  <c r="CU1822" i="1"/>
  <c r="CT1822" i="1"/>
  <c r="CS1822" i="1"/>
  <c r="CV1821" i="1"/>
  <c r="CU1821" i="1"/>
  <c r="CT1821" i="1"/>
  <c r="CS1821" i="1"/>
  <c r="CV1820" i="1"/>
  <c r="CU1820" i="1"/>
  <c r="CT1820" i="1"/>
  <c r="CS1820" i="1"/>
  <c r="CV1819" i="1"/>
  <c r="CU1819" i="1"/>
  <c r="CT1819" i="1"/>
  <c r="CS1819" i="1"/>
  <c r="CV1818" i="1"/>
  <c r="CU1818" i="1"/>
  <c r="CT1818" i="1"/>
  <c r="CS1818" i="1"/>
  <c r="CV1817" i="1"/>
  <c r="CU1817" i="1"/>
  <c r="CT1817" i="1"/>
  <c r="CS1817" i="1"/>
  <c r="CV1816" i="1"/>
  <c r="CU1816" i="1"/>
  <c r="CT1816" i="1"/>
  <c r="CS1816" i="1"/>
  <c r="CV1815" i="1"/>
  <c r="CU1815" i="1"/>
  <c r="CT1815" i="1"/>
  <c r="CS1815" i="1"/>
  <c r="CV1814" i="1"/>
  <c r="CU1814" i="1"/>
  <c r="CT1814" i="1"/>
  <c r="CS1814" i="1"/>
  <c r="CV1813" i="1"/>
  <c r="CU1813" i="1"/>
  <c r="CT1813" i="1"/>
  <c r="CS1813" i="1"/>
  <c r="CV1812" i="1"/>
  <c r="CU1812" i="1"/>
  <c r="CT1812" i="1"/>
  <c r="CS1812" i="1"/>
  <c r="CV1811" i="1"/>
  <c r="CU1811" i="1"/>
  <c r="CT1811" i="1"/>
  <c r="CS1811" i="1"/>
  <c r="CV1810" i="1"/>
  <c r="CU1810" i="1"/>
  <c r="CT1810" i="1"/>
  <c r="CS1810" i="1"/>
  <c r="CV1809" i="1"/>
  <c r="CU1809" i="1"/>
  <c r="CT1809" i="1"/>
  <c r="CS1809" i="1"/>
  <c r="CV1808" i="1"/>
  <c r="CU1808" i="1"/>
  <c r="CT1808" i="1"/>
  <c r="CS1808" i="1"/>
  <c r="CV1807" i="1"/>
  <c r="CU1807" i="1"/>
  <c r="CT1807" i="1"/>
  <c r="CS1807" i="1"/>
  <c r="CV1806" i="1"/>
  <c r="CU1806" i="1"/>
  <c r="CT1806" i="1"/>
  <c r="CS1806" i="1"/>
  <c r="CV1805" i="1"/>
  <c r="CU1805" i="1"/>
  <c r="CT1805" i="1"/>
  <c r="CS1805" i="1"/>
  <c r="CV1804" i="1"/>
  <c r="CU1804" i="1"/>
  <c r="CT1804" i="1"/>
  <c r="CS1804" i="1"/>
  <c r="CV1803" i="1"/>
  <c r="CU1803" i="1"/>
  <c r="CT1803" i="1"/>
  <c r="CS1803" i="1"/>
  <c r="CV1802" i="1"/>
  <c r="CU1802" i="1"/>
  <c r="CT1802" i="1"/>
  <c r="CS1802" i="1"/>
  <c r="CV1801" i="1"/>
  <c r="CU1801" i="1"/>
  <c r="CT1801" i="1"/>
  <c r="CS1801" i="1"/>
  <c r="CV1800" i="1"/>
  <c r="CU1800" i="1"/>
  <c r="CT1800" i="1"/>
  <c r="CS1800" i="1"/>
  <c r="CV1799" i="1"/>
  <c r="CU1799" i="1"/>
  <c r="CT1799" i="1"/>
  <c r="CS1799" i="1"/>
  <c r="CV1798" i="1"/>
  <c r="CU1798" i="1"/>
  <c r="CT1798" i="1"/>
  <c r="CS1798" i="1"/>
  <c r="CV1797" i="1"/>
  <c r="CU1797" i="1"/>
  <c r="CT1797" i="1"/>
  <c r="CS1797" i="1"/>
  <c r="CV1796" i="1"/>
  <c r="CU1796" i="1"/>
  <c r="CT1796" i="1"/>
  <c r="CS1796" i="1"/>
  <c r="CV1795" i="1"/>
  <c r="CU1795" i="1"/>
  <c r="CT1795" i="1"/>
  <c r="CS1795" i="1"/>
  <c r="CV1794" i="1"/>
  <c r="CU1794" i="1"/>
  <c r="CT1794" i="1"/>
  <c r="CS1794" i="1"/>
  <c r="CV1793" i="1"/>
  <c r="CU1793" i="1"/>
  <c r="CT1793" i="1"/>
  <c r="CS1793" i="1"/>
  <c r="CV1792" i="1"/>
  <c r="CU1792" i="1"/>
  <c r="CT1792" i="1"/>
  <c r="CS1792" i="1"/>
  <c r="CV1791" i="1"/>
  <c r="CU1791" i="1"/>
  <c r="CT1791" i="1"/>
  <c r="CS1791" i="1"/>
  <c r="CV1790" i="1"/>
  <c r="CU1790" i="1"/>
  <c r="CT1790" i="1"/>
  <c r="CS1790" i="1"/>
  <c r="CV1789" i="1"/>
  <c r="CU1789" i="1"/>
  <c r="CT1789" i="1"/>
  <c r="CS1789" i="1"/>
  <c r="CV1788" i="1"/>
  <c r="CU1788" i="1"/>
  <c r="CT1788" i="1"/>
  <c r="CS1788" i="1"/>
  <c r="CV1787" i="1"/>
  <c r="CU1787" i="1"/>
  <c r="CT1787" i="1"/>
  <c r="CS1787" i="1"/>
  <c r="CV1786" i="1"/>
  <c r="CU1786" i="1"/>
  <c r="CT1786" i="1"/>
  <c r="CS1786" i="1"/>
  <c r="CV1785" i="1"/>
  <c r="CU1785" i="1"/>
  <c r="CT1785" i="1"/>
  <c r="CS1785" i="1"/>
  <c r="CV1784" i="1"/>
  <c r="CU1784" i="1"/>
  <c r="CT1784" i="1"/>
  <c r="CS1784" i="1"/>
  <c r="CV1783" i="1"/>
  <c r="CU1783" i="1"/>
  <c r="CT1783" i="1"/>
  <c r="CS1783" i="1"/>
  <c r="CV1782" i="1"/>
  <c r="CU1782" i="1"/>
  <c r="CT1782" i="1"/>
  <c r="CS1782" i="1"/>
  <c r="CV1781" i="1"/>
  <c r="CU1781" i="1"/>
  <c r="CT1781" i="1"/>
  <c r="CS1781" i="1"/>
  <c r="CV1780" i="1"/>
  <c r="CU1780" i="1"/>
  <c r="CT1780" i="1"/>
  <c r="CS1780" i="1"/>
  <c r="CV1779" i="1"/>
  <c r="CU1779" i="1"/>
  <c r="CT1779" i="1"/>
  <c r="CS1779" i="1"/>
  <c r="CV1778" i="1"/>
  <c r="CU1778" i="1"/>
  <c r="CT1778" i="1"/>
  <c r="CS1778" i="1"/>
  <c r="CV1777" i="1"/>
  <c r="CU1777" i="1"/>
  <c r="CT1777" i="1"/>
  <c r="CS1777" i="1"/>
  <c r="CV1776" i="1"/>
  <c r="CU1776" i="1"/>
  <c r="CT1776" i="1"/>
  <c r="CS1776" i="1"/>
  <c r="CV1775" i="1"/>
  <c r="CU1775" i="1"/>
  <c r="CT1775" i="1"/>
  <c r="CS1775" i="1"/>
  <c r="CV1774" i="1"/>
  <c r="CU1774" i="1"/>
  <c r="CT1774" i="1"/>
  <c r="CS1774" i="1"/>
  <c r="CV1773" i="1"/>
  <c r="CU1773" i="1"/>
  <c r="CT1773" i="1"/>
  <c r="CS1773" i="1"/>
  <c r="CV1772" i="1"/>
  <c r="CU1772" i="1"/>
  <c r="CT1772" i="1"/>
  <c r="CS1772" i="1"/>
  <c r="CV1771" i="1"/>
  <c r="CU1771" i="1"/>
  <c r="CT1771" i="1"/>
  <c r="CS1771" i="1"/>
  <c r="CV1770" i="1"/>
  <c r="CU1770" i="1"/>
  <c r="CT1770" i="1"/>
  <c r="CS1770" i="1"/>
  <c r="CV1769" i="1"/>
  <c r="CU1769" i="1"/>
  <c r="CT1769" i="1"/>
  <c r="CS1769" i="1"/>
  <c r="CV1768" i="1"/>
  <c r="CU1768" i="1"/>
  <c r="CT1768" i="1"/>
  <c r="CS1768" i="1"/>
  <c r="CV1767" i="1"/>
  <c r="CU1767" i="1"/>
  <c r="CT1767" i="1"/>
  <c r="CS1767" i="1"/>
  <c r="CV1766" i="1"/>
  <c r="CU1766" i="1"/>
  <c r="CT1766" i="1"/>
  <c r="CS1766" i="1"/>
  <c r="CV1765" i="1"/>
  <c r="CU1765" i="1"/>
  <c r="CT1765" i="1"/>
  <c r="CS1765" i="1"/>
  <c r="CV1764" i="1"/>
  <c r="CU1764" i="1"/>
  <c r="CT1764" i="1"/>
  <c r="CS1764" i="1"/>
  <c r="CV1763" i="1"/>
  <c r="CU1763" i="1"/>
  <c r="CT1763" i="1"/>
  <c r="CS1763" i="1"/>
  <c r="CV1762" i="1"/>
  <c r="CU1762" i="1"/>
  <c r="CT1762" i="1"/>
  <c r="CS1762" i="1"/>
  <c r="CV1761" i="1"/>
  <c r="CU1761" i="1"/>
  <c r="CT1761" i="1"/>
  <c r="CS1761" i="1"/>
  <c r="CV1760" i="1"/>
  <c r="CU1760" i="1"/>
  <c r="CT1760" i="1"/>
  <c r="CS1760" i="1"/>
  <c r="CV1759" i="1"/>
  <c r="CU1759" i="1"/>
  <c r="CT1759" i="1"/>
  <c r="CS1759" i="1"/>
  <c r="CV1758" i="1"/>
  <c r="CU1758" i="1"/>
  <c r="CT1758" i="1"/>
  <c r="CS1758" i="1"/>
  <c r="CV1757" i="1"/>
  <c r="CU1757" i="1"/>
  <c r="CT1757" i="1"/>
  <c r="CS1757" i="1"/>
  <c r="CV1756" i="1"/>
  <c r="CU1756" i="1"/>
  <c r="CT1756" i="1"/>
  <c r="CS1756" i="1"/>
  <c r="CV1755" i="1"/>
  <c r="CU1755" i="1"/>
  <c r="CT1755" i="1"/>
  <c r="CS1755" i="1"/>
  <c r="CV1754" i="1"/>
  <c r="CU1754" i="1"/>
  <c r="CT1754" i="1"/>
  <c r="CS1754" i="1"/>
  <c r="CV1753" i="1"/>
  <c r="CU1753" i="1"/>
  <c r="CT1753" i="1"/>
  <c r="CS1753" i="1"/>
  <c r="CV1752" i="1"/>
  <c r="CU1752" i="1"/>
  <c r="CT1752" i="1"/>
  <c r="CS1752" i="1"/>
  <c r="CV1751" i="1"/>
  <c r="CU1751" i="1"/>
  <c r="CT1751" i="1"/>
  <c r="CS1751" i="1"/>
  <c r="CV1750" i="1"/>
  <c r="CU1750" i="1"/>
  <c r="CT1750" i="1"/>
  <c r="CS1750" i="1"/>
  <c r="CV1749" i="1"/>
  <c r="CU1749" i="1"/>
  <c r="CT1749" i="1"/>
  <c r="CS1749" i="1"/>
  <c r="CV1748" i="1"/>
  <c r="CU1748" i="1"/>
  <c r="CT1748" i="1"/>
  <c r="CS1748" i="1"/>
  <c r="CV1747" i="1"/>
  <c r="CU1747" i="1"/>
  <c r="CT1747" i="1"/>
  <c r="CS1747" i="1"/>
  <c r="CV1746" i="1"/>
  <c r="CU1746" i="1"/>
  <c r="CT1746" i="1"/>
  <c r="CS1746" i="1"/>
  <c r="CV1745" i="1"/>
  <c r="CU1745" i="1"/>
  <c r="CT1745" i="1"/>
  <c r="CS1745" i="1"/>
  <c r="CV1744" i="1"/>
  <c r="CU1744" i="1"/>
  <c r="CT1744" i="1"/>
  <c r="CS1744" i="1"/>
  <c r="CV1743" i="1"/>
  <c r="CU1743" i="1"/>
  <c r="CT1743" i="1"/>
  <c r="CS1743" i="1"/>
  <c r="CV1742" i="1"/>
  <c r="CU1742" i="1"/>
  <c r="CT1742" i="1"/>
  <c r="CS1742" i="1"/>
  <c r="CV1643" i="1"/>
  <c r="CU1643" i="1"/>
  <c r="CT1643" i="1"/>
  <c r="CS1643" i="1"/>
  <c r="CV1740" i="1"/>
  <c r="CU1740" i="1"/>
  <c r="CT1740" i="1"/>
  <c r="CS1740" i="1"/>
  <c r="CV1739" i="1"/>
  <c r="CU1739" i="1"/>
  <c r="CT1739" i="1"/>
  <c r="CS1739" i="1"/>
  <c r="CV1738" i="1"/>
  <c r="CU1738" i="1"/>
  <c r="CT1738" i="1"/>
  <c r="CS1738" i="1"/>
  <c r="CV1736" i="1"/>
  <c r="CU1736" i="1"/>
  <c r="CT1736" i="1"/>
  <c r="CS1736" i="1"/>
  <c r="CV1735" i="1"/>
  <c r="CU1735" i="1"/>
  <c r="CT1735" i="1"/>
  <c r="CS1735" i="1"/>
  <c r="CV1734" i="1"/>
  <c r="CU1734" i="1"/>
  <c r="CT1734" i="1"/>
  <c r="CS1734" i="1"/>
  <c r="CV1733" i="1"/>
  <c r="CU1733" i="1"/>
  <c r="CT1733" i="1"/>
  <c r="CS1733" i="1"/>
  <c r="CV1732" i="1"/>
  <c r="CU1732" i="1"/>
  <c r="CT1732" i="1"/>
  <c r="CS1732" i="1"/>
  <c r="CV1731" i="1"/>
  <c r="CU1731" i="1"/>
  <c r="CT1731" i="1"/>
  <c r="CS1731" i="1"/>
  <c r="CV1642" i="1"/>
  <c r="CU1642" i="1"/>
  <c r="CT1642" i="1"/>
  <c r="CS1642" i="1"/>
  <c r="CV1615" i="1"/>
  <c r="CU1615" i="1"/>
  <c r="CT1615" i="1"/>
  <c r="CS1615" i="1"/>
  <c r="CV1728" i="1"/>
  <c r="CU1728" i="1"/>
  <c r="CT1728" i="1"/>
  <c r="CS1728" i="1"/>
  <c r="CV1727" i="1"/>
  <c r="CU1727" i="1"/>
  <c r="CT1727" i="1"/>
  <c r="CS1727" i="1"/>
  <c r="CV1726" i="1"/>
  <c r="CU1726" i="1"/>
  <c r="CT1726" i="1"/>
  <c r="CS1726" i="1"/>
  <c r="CV1725" i="1"/>
  <c r="CU1725" i="1"/>
  <c r="CT1725" i="1"/>
  <c r="CS1725" i="1"/>
  <c r="CV1724" i="1"/>
  <c r="CU1724" i="1"/>
  <c r="CT1724" i="1"/>
  <c r="CS1724" i="1"/>
  <c r="CV1723" i="1"/>
  <c r="CU1723" i="1"/>
  <c r="CT1723" i="1"/>
  <c r="CS1723" i="1"/>
  <c r="CV1722" i="1"/>
  <c r="CU1722" i="1"/>
  <c r="CT1722" i="1"/>
  <c r="CS1722" i="1"/>
  <c r="CV1721" i="1"/>
  <c r="CU1721" i="1"/>
  <c r="CT1721" i="1"/>
  <c r="CS1721" i="1"/>
  <c r="CV1720" i="1"/>
  <c r="CU1720" i="1"/>
  <c r="CT1720" i="1"/>
  <c r="CS1720" i="1"/>
  <c r="CV1719" i="1"/>
  <c r="CU1719" i="1"/>
  <c r="CT1719" i="1"/>
  <c r="CS1719" i="1"/>
  <c r="CV1718" i="1"/>
  <c r="CU1718" i="1"/>
  <c r="CT1718" i="1"/>
  <c r="CS1718" i="1"/>
  <c r="CV1717" i="1"/>
  <c r="CU1717" i="1"/>
  <c r="CT1717" i="1"/>
  <c r="CS1717" i="1"/>
  <c r="CV1716" i="1"/>
  <c r="CU1716" i="1"/>
  <c r="CT1716" i="1"/>
  <c r="CS1716" i="1"/>
  <c r="CV1715" i="1"/>
  <c r="CU1715" i="1"/>
  <c r="CT1715" i="1"/>
  <c r="CS1715" i="1"/>
  <c r="CV1713" i="1"/>
  <c r="CU1713" i="1"/>
  <c r="CT1713" i="1"/>
  <c r="CS1713" i="1"/>
  <c r="CV1584" i="1"/>
  <c r="CU1584" i="1"/>
  <c r="CT1584" i="1"/>
  <c r="CS1584" i="1"/>
  <c r="CV1710" i="1"/>
  <c r="CU1710" i="1"/>
  <c r="CT1710" i="1"/>
  <c r="CS1710" i="1"/>
  <c r="CV1709" i="1"/>
  <c r="CU1709" i="1"/>
  <c r="CT1709" i="1"/>
  <c r="CS1709" i="1"/>
  <c r="CV1708" i="1"/>
  <c r="CU1708" i="1"/>
  <c r="CT1708" i="1"/>
  <c r="CS1708" i="1"/>
  <c r="CV1707" i="1"/>
  <c r="CU1707" i="1"/>
  <c r="CT1707" i="1"/>
  <c r="CS1707" i="1"/>
  <c r="CV1706" i="1"/>
  <c r="CU1706" i="1"/>
  <c r="CT1706" i="1"/>
  <c r="CS1706" i="1"/>
  <c r="CV1704" i="1"/>
  <c r="CU1704" i="1"/>
  <c r="CT1704" i="1"/>
  <c r="CS1704" i="1"/>
  <c r="CV1703" i="1"/>
  <c r="CU1703" i="1"/>
  <c r="CT1703" i="1"/>
  <c r="CS1703" i="1"/>
  <c r="CV1702" i="1"/>
  <c r="CU1702" i="1"/>
  <c r="CT1702" i="1"/>
  <c r="CS1702" i="1"/>
  <c r="CV1701" i="1"/>
  <c r="CU1701" i="1"/>
  <c r="CT1701" i="1"/>
  <c r="CS1701" i="1"/>
  <c r="CV1700" i="1"/>
  <c r="CU1700" i="1"/>
  <c r="CT1700" i="1"/>
  <c r="CS1700" i="1"/>
  <c r="CV1699" i="1"/>
  <c r="CU1699" i="1"/>
  <c r="CT1699" i="1"/>
  <c r="CS1699" i="1"/>
  <c r="CV1698" i="1"/>
  <c r="CU1698" i="1"/>
  <c r="CT1698" i="1"/>
  <c r="CS1698" i="1"/>
  <c r="CV1697" i="1"/>
  <c r="CU1697" i="1"/>
  <c r="CT1697" i="1"/>
  <c r="CS1697" i="1"/>
  <c r="CV1696" i="1"/>
  <c r="CU1696" i="1"/>
  <c r="CT1696" i="1"/>
  <c r="CS1696" i="1"/>
  <c r="CV1695" i="1"/>
  <c r="CU1695" i="1"/>
  <c r="CT1695" i="1"/>
  <c r="CS1695" i="1"/>
  <c r="CV1694" i="1"/>
  <c r="CU1694" i="1"/>
  <c r="CT1694" i="1"/>
  <c r="CS1694" i="1"/>
  <c r="CV1693" i="1"/>
  <c r="CU1693" i="1"/>
  <c r="CT1693" i="1"/>
  <c r="CS1693" i="1"/>
  <c r="CV1692" i="1"/>
  <c r="CU1692" i="1"/>
  <c r="CT1692" i="1"/>
  <c r="CS1692" i="1"/>
  <c r="CV1691" i="1"/>
  <c r="CU1691" i="1"/>
  <c r="CT1691" i="1"/>
  <c r="CS1691" i="1"/>
  <c r="CV1690" i="1"/>
  <c r="CU1690" i="1"/>
  <c r="CT1690" i="1"/>
  <c r="CS1690" i="1"/>
  <c r="CV1689" i="1"/>
  <c r="CU1689" i="1"/>
  <c r="CT1689" i="1"/>
  <c r="CS1689" i="1"/>
  <c r="CV1688" i="1"/>
  <c r="CU1688" i="1"/>
  <c r="CT1688" i="1"/>
  <c r="CS1688" i="1"/>
  <c r="CV1687" i="1"/>
  <c r="CU1687" i="1"/>
  <c r="CT1687" i="1"/>
  <c r="CS1687" i="1"/>
  <c r="CV1583" i="1"/>
  <c r="CU1583" i="1"/>
  <c r="CT1583" i="1"/>
  <c r="CS1583" i="1"/>
  <c r="CV1685" i="1"/>
  <c r="CU1685" i="1"/>
  <c r="CT1685" i="1"/>
  <c r="CS1685" i="1"/>
  <c r="CV1684" i="1"/>
  <c r="CU1684" i="1"/>
  <c r="CT1684" i="1"/>
  <c r="CS1684" i="1"/>
  <c r="CV1683" i="1"/>
  <c r="CU1683" i="1"/>
  <c r="CT1683" i="1"/>
  <c r="CS1683" i="1"/>
  <c r="CV1682" i="1"/>
  <c r="CU1682" i="1"/>
  <c r="CT1682" i="1"/>
  <c r="CS1682" i="1"/>
  <c r="CV1565" i="1"/>
  <c r="CU1565" i="1"/>
  <c r="CT1565" i="1"/>
  <c r="CS1565" i="1"/>
  <c r="CV1679" i="1"/>
  <c r="CU1679" i="1"/>
  <c r="CT1679" i="1"/>
  <c r="CS1679" i="1"/>
  <c r="CV1678" i="1"/>
  <c r="CU1678" i="1"/>
  <c r="CT1678" i="1"/>
  <c r="CS1678" i="1"/>
  <c r="CV1677" i="1"/>
  <c r="CU1677" i="1"/>
  <c r="CT1677" i="1"/>
  <c r="CS1677" i="1"/>
  <c r="CV1676" i="1"/>
  <c r="CU1676" i="1"/>
  <c r="CT1676" i="1"/>
  <c r="CS1676" i="1"/>
  <c r="CV1674" i="1"/>
  <c r="CU1674" i="1"/>
  <c r="CT1674" i="1"/>
  <c r="CS1674" i="1"/>
  <c r="CV1673" i="1"/>
  <c r="CU1673" i="1"/>
  <c r="CT1673" i="1"/>
  <c r="CS1673" i="1"/>
  <c r="CV1672" i="1"/>
  <c r="CU1672" i="1"/>
  <c r="CT1672" i="1"/>
  <c r="CS1672" i="1"/>
  <c r="CV1671" i="1"/>
  <c r="CU1671" i="1"/>
  <c r="CT1671" i="1"/>
  <c r="CS1671" i="1"/>
  <c r="CV1440" i="1"/>
  <c r="CU1440" i="1"/>
  <c r="CT1440" i="1"/>
  <c r="CS1440" i="1"/>
  <c r="CV1668" i="1"/>
  <c r="CU1668" i="1"/>
  <c r="CT1668" i="1"/>
  <c r="CS1668" i="1"/>
  <c r="CV1667" i="1"/>
  <c r="CU1667" i="1"/>
  <c r="CT1667" i="1"/>
  <c r="CS1667" i="1"/>
  <c r="CV1666" i="1"/>
  <c r="CU1666" i="1"/>
  <c r="CT1666" i="1"/>
  <c r="CS1666" i="1"/>
  <c r="CV1665" i="1"/>
  <c r="CU1665" i="1"/>
  <c r="CT1665" i="1"/>
  <c r="CS1665" i="1"/>
  <c r="CV1664" i="1"/>
  <c r="CU1664" i="1"/>
  <c r="CT1664" i="1"/>
  <c r="CS1664" i="1"/>
  <c r="CV1663" i="1"/>
  <c r="CU1663" i="1"/>
  <c r="CT1663" i="1"/>
  <c r="CS1663" i="1"/>
  <c r="CV1662" i="1"/>
  <c r="CU1662" i="1"/>
  <c r="CT1662" i="1"/>
  <c r="CS1662" i="1"/>
  <c r="CV1661" i="1"/>
  <c r="CU1661" i="1"/>
  <c r="CT1661" i="1"/>
  <c r="CS1661" i="1"/>
  <c r="CV1660" i="1"/>
  <c r="CU1660" i="1"/>
  <c r="CT1660" i="1"/>
  <c r="CS1660" i="1"/>
  <c r="CV1659" i="1"/>
  <c r="CU1659" i="1"/>
  <c r="CT1659" i="1"/>
  <c r="CS1659" i="1"/>
  <c r="CV1658" i="1"/>
  <c r="CU1658" i="1"/>
  <c r="CT1658" i="1"/>
  <c r="CS1658" i="1"/>
  <c r="CV1657" i="1"/>
  <c r="CU1657" i="1"/>
  <c r="CT1657" i="1"/>
  <c r="CS1657" i="1"/>
  <c r="CV1656" i="1"/>
  <c r="CU1656" i="1"/>
  <c r="CT1656" i="1"/>
  <c r="CS1656" i="1"/>
  <c r="CV1655" i="1"/>
  <c r="CU1655" i="1"/>
  <c r="CT1655" i="1"/>
  <c r="CS1655" i="1"/>
  <c r="CV1654" i="1"/>
  <c r="CU1654" i="1"/>
  <c r="CT1654" i="1"/>
  <c r="CS1654" i="1"/>
  <c r="CV1653" i="1"/>
  <c r="CU1653" i="1"/>
  <c r="CT1653" i="1"/>
  <c r="CS1653" i="1"/>
  <c r="CV1652" i="1"/>
  <c r="CU1652" i="1"/>
  <c r="CT1652" i="1"/>
  <c r="CS1652" i="1"/>
  <c r="CV1651" i="1"/>
  <c r="CU1651" i="1"/>
  <c r="CT1651" i="1"/>
  <c r="CS1651" i="1"/>
  <c r="CV1650" i="1"/>
  <c r="CU1650" i="1"/>
  <c r="CT1650" i="1"/>
  <c r="CS1650" i="1"/>
  <c r="CV1649" i="1"/>
  <c r="CU1649" i="1"/>
  <c r="CT1649" i="1"/>
  <c r="CS1649" i="1"/>
  <c r="CV1648" i="1"/>
  <c r="CU1648" i="1"/>
  <c r="CT1648" i="1"/>
  <c r="CS1648" i="1"/>
  <c r="CV1647" i="1"/>
  <c r="CU1647" i="1"/>
  <c r="CT1647" i="1"/>
  <c r="CS1647" i="1"/>
  <c r="CV1646" i="1"/>
  <c r="CU1646" i="1"/>
  <c r="CT1646" i="1"/>
  <c r="CS1646" i="1"/>
  <c r="CV1645" i="1"/>
  <c r="CU1645" i="1"/>
  <c r="CT1645" i="1"/>
  <c r="CS1645" i="1"/>
  <c r="CV1644" i="1"/>
  <c r="CU1644" i="1"/>
  <c r="CT1644" i="1"/>
  <c r="CS1644" i="1"/>
  <c r="CV1439" i="1"/>
  <c r="CU1439" i="1"/>
  <c r="CT1439" i="1"/>
  <c r="CS1439" i="1"/>
  <c r="CV1641" i="1"/>
  <c r="CU1641" i="1"/>
  <c r="CT1641" i="1"/>
  <c r="CS1641" i="1"/>
  <c r="CV1640" i="1"/>
  <c r="CU1640" i="1"/>
  <c r="CT1640" i="1"/>
  <c r="CS1640" i="1"/>
  <c r="CV1638" i="1"/>
  <c r="CU1638" i="1"/>
  <c r="CT1638" i="1"/>
  <c r="CS1638" i="1"/>
  <c r="CV1637" i="1"/>
  <c r="CU1637" i="1"/>
  <c r="CT1637" i="1"/>
  <c r="CS1637" i="1"/>
  <c r="CV1636" i="1"/>
  <c r="CU1636" i="1"/>
  <c r="CT1636" i="1"/>
  <c r="CS1636" i="1"/>
  <c r="CV1635" i="1"/>
  <c r="CU1635" i="1"/>
  <c r="CT1635" i="1"/>
  <c r="CS1635" i="1"/>
  <c r="CV1634" i="1"/>
  <c r="CU1634" i="1"/>
  <c r="CT1634" i="1"/>
  <c r="CS1634" i="1"/>
  <c r="CV1633" i="1"/>
  <c r="CU1633" i="1"/>
  <c r="CT1633" i="1"/>
  <c r="CS1633" i="1"/>
  <c r="CV1632" i="1"/>
  <c r="CU1632" i="1"/>
  <c r="CT1632" i="1"/>
  <c r="CS1632" i="1"/>
  <c r="CV1631" i="1"/>
  <c r="CU1631" i="1"/>
  <c r="CT1631" i="1"/>
  <c r="CS1631" i="1"/>
  <c r="CV1630" i="1"/>
  <c r="CU1630" i="1"/>
  <c r="CT1630" i="1"/>
  <c r="CS1630" i="1"/>
  <c r="CV1629" i="1"/>
  <c r="CU1629" i="1"/>
  <c r="CT1629" i="1"/>
  <c r="CS1629" i="1"/>
  <c r="CV1628" i="1"/>
  <c r="CU1628" i="1"/>
  <c r="CT1628" i="1"/>
  <c r="CS1628" i="1"/>
  <c r="CV1627" i="1"/>
  <c r="CU1627" i="1"/>
  <c r="CT1627" i="1"/>
  <c r="CS1627" i="1"/>
  <c r="CV1626" i="1"/>
  <c r="CU1626" i="1"/>
  <c r="CT1626" i="1"/>
  <c r="CS1626" i="1"/>
  <c r="CV1625" i="1"/>
  <c r="CU1625" i="1"/>
  <c r="CT1625" i="1"/>
  <c r="CS1625" i="1"/>
  <c r="CV1624" i="1"/>
  <c r="CU1624" i="1"/>
  <c r="CT1624" i="1"/>
  <c r="CS1624" i="1"/>
  <c r="CV1623" i="1"/>
  <c r="CU1623" i="1"/>
  <c r="CT1623" i="1"/>
  <c r="CS1623" i="1"/>
  <c r="CV1622" i="1"/>
  <c r="CU1622" i="1"/>
  <c r="CT1622" i="1"/>
  <c r="CS1622" i="1"/>
  <c r="CV1621" i="1"/>
  <c r="CU1621" i="1"/>
  <c r="CT1621" i="1"/>
  <c r="CS1621" i="1"/>
  <c r="CV1620" i="1"/>
  <c r="CU1620" i="1"/>
  <c r="CT1620" i="1"/>
  <c r="CS1620" i="1"/>
  <c r="CV1619" i="1"/>
  <c r="CU1619" i="1"/>
  <c r="CT1619" i="1"/>
  <c r="CS1619" i="1"/>
  <c r="CV1618" i="1"/>
  <c r="CU1618" i="1"/>
  <c r="CT1618" i="1"/>
  <c r="CS1618" i="1"/>
  <c r="CV1617" i="1"/>
  <c r="CU1617" i="1"/>
  <c r="CT1617" i="1"/>
  <c r="CS1617" i="1"/>
  <c r="CV1616" i="1"/>
  <c r="CU1616" i="1"/>
  <c r="CT1616" i="1"/>
  <c r="CS1616" i="1"/>
  <c r="CV1329" i="1"/>
  <c r="CU1329" i="1"/>
  <c r="CT1329" i="1"/>
  <c r="CS1329" i="1"/>
  <c r="CV1614" i="1"/>
  <c r="CU1614" i="1"/>
  <c r="CT1614" i="1"/>
  <c r="CS1614" i="1"/>
  <c r="CV1613" i="1"/>
  <c r="CU1613" i="1"/>
  <c r="CT1613" i="1"/>
  <c r="CS1613" i="1"/>
  <c r="CV1612" i="1"/>
  <c r="CU1612" i="1"/>
  <c r="CT1612" i="1"/>
  <c r="CS1612" i="1"/>
  <c r="CV1611" i="1"/>
  <c r="CU1611" i="1"/>
  <c r="CT1611" i="1"/>
  <c r="CS1611" i="1"/>
  <c r="CV1610" i="1"/>
  <c r="CU1610" i="1"/>
  <c r="CT1610" i="1"/>
  <c r="CS1610" i="1"/>
  <c r="CV1609" i="1"/>
  <c r="CU1609" i="1"/>
  <c r="CT1609" i="1"/>
  <c r="CS1609" i="1"/>
  <c r="CV1608" i="1"/>
  <c r="CU1608" i="1"/>
  <c r="CT1608" i="1"/>
  <c r="CS1608" i="1"/>
  <c r="CV1607" i="1"/>
  <c r="CU1607" i="1"/>
  <c r="CT1607" i="1"/>
  <c r="CS1607" i="1"/>
  <c r="CV1606" i="1"/>
  <c r="CU1606" i="1"/>
  <c r="CT1606" i="1"/>
  <c r="CS1606" i="1"/>
  <c r="CV1605" i="1"/>
  <c r="CU1605" i="1"/>
  <c r="CT1605" i="1"/>
  <c r="CS1605" i="1"/>
  <c r="CV1604" i="1"/>
  <c r="CU1604" i="1"/>
  <c r="CT1604" i="1"/>
  <c r="CS1604" i="1"/>
  <c r="CV1603" i="1"/>
  <c r="CU1603" i="1"/>
  <c r="CT1603" i="1"/>
  <c r="CS1603" i="1"/>
  <c r="CV1602" i="1"/>
  <c r="CU1602" i="1"/>
  <c r="CT1602" i="1"/>
  <c r="CS1602" i="1"/>
  <c r="CV1601" i="1"/>
  <c r="CU1601" i="1"/>
  <c r="CT1601" i="1"/>
  <c r="CS1601" i="1"/>
  <c r="CV1600" i="1"/>
  <c r="CU1600" i="1"/>
  <c r="CT1600" i="1"/>
  <c r="CS1600" i="1"/>
  <c r="CV1599" i="1"/>
  <c r="CU1599" i="1"/>
  <c r="CT1599" i="1"/>
  <c r="CS1599" i="1"/>
  <c r="CV1598" i="1"/>
  <c r="CU1598" i="1"/>
  <c r="CT1598" i="1"/>
  <c r="CS1598" i="1"/>
  <c r="CV1597" i="1"/>
  <c r="CU1597" i="1"/>
  <c r="CT1597" i="1"/>
  <c r="CS1597" i="1"/>
  <c r="CV1596" i="1"/>
  <c r="CU1596" i="1"/>
  <c r="CT1596" i="1"/>
  <c r="CS1596" i="1"/>
  <c r="CV1595" i="1"/>
  <c r="CU1595" i="1"/>
  <c r="CT1595" i="1"/>
  <c r="CS1595" i="1"/>
  <c r="CV1594" i="1"/>
  <c r="CU1594" i="1"/>
  <c r="CT1594" i="1"/>
  <c r="CS1594" i="1"/>
  <c r="CV1593" i="1"/>
  <c r="CU1593" i="1"/>
  <c r="CT1593" i="1"/>
  <c r="CS1593" i="1"/>
  <c r="CV1592" i="1"/>
  <c r="CU1592" i="1"/>
  <c r="CT1592" i="1"/>
  <c r="CS1592" i="1"/>
  <c r="CV1591" i="1"/>
  <c r="CU1591" i="1"/>
  <c r="CT1591" i="1"/>
  <c r="CS1591" i="1"/>
  <c r="CV1590" i="1"/>
  <c r="CU1590" i="1"/>
  <c r="CT1590" i="1"/>
  <c r="CS1590" i="1"/>
  <c r="CV1588" i="1"/>
  <c r="CU1588" i="1"/>
  <c r="CT1588" i="1"/>
  <c r="CS1588" i="1"/>
  <c r="CV1587" i="1"/>
  <c r="CU1587" i="1"/>
  <c r="CT1587" i="1"/>
  <c r="CS1587" i="1"/>
  <c r="CV1586" i="1"/>
  <c r="CU1586" i="1"/>
  <c r="CT1586" i="1"/>
  <c r="CS1586" i="1"/>
  <c r="CV1307" i="1"/>
  <c r="CU1307" i="1"/>
  <c r="CT1307" i="1"/>
  <c r="CS1307" i="1"/>
  <c r="CV1582" i="1"/>
  <c r="CU1582" i="1"/>
  <c r="CT1582" i="1"/>
  <c r="CS1582" i="1"/>
  <c r="CV1581" i="1"/>
  <c r="CU1581" i="1"/>
  <c r="CT1581" i="1"/>
  <c r="CS1581" i="1"/>
  <c r="CV1580" i="1"/>
  <c r="CU1580" i="1"/>
  <c r="CT1580" i="1"/>
  <c r="CS1580" i="1"/>
  <c r="CV1579" i="1"/>
  <c r="CU1579" i="1"/>
  <c r="CT1579" i="1"/>
  <c r="CS1579" i="1"/>
  <c r="CV1578" i="1"/>
  <c r="CU1578" i="1"/>
  <c r="CT1578" i="1"/>
  <c r="CS1578" i="1"/>
  <c r="CV1577" i="1"/>
  <c r="CU1577" i="1"/>
  <c r="CT1577" i="1"/>
  <c r="CS1577" i="1"/>
  <c r="CV1576" i="1"/>
  <c r="CU1576" i="1"/>
  <c r="CT1576" i="1"/>
  <c r="CS1576" i="1"/>
  <c r="CV1575" i="1"/>
  <c r="CU1575" i="1"/>
  <c r="CT1575" i="1"/>
  <c r="CS1575" i="1"/>
  <c r="CV1574" i="1"/>
  <c r="CU1574" i="1"/>
  <c r="CT1574" i="1"/>
  <c r="CS1574" i="1"/>
  <c r="CV1573" i="1"/>
  <c r="CU1573" i="1"/>
  <c r="CT1573" i="1"/>
  <c r="CS1573" i="1"/>
  <c r="CV1572" i="1"/>
  <c r="CU1572" i="1"/>
  <c r="CT1572" i="1"/>
  <c r="CS1572" i="1"/>
  <c r="CV1571" i="1"/>
  <c r="CU1571" i="1"/>
  <c r="CT1571" i="1"/>
  <c r="CS1571" i="1"/>
  <c r="CV1569" i="1"/>
  <c r="CU1569" i="1"/>
  <c r="CT1569" i="1"/>
  <c r="CS1569" i="1"/>
  <c r="CV1568" i="1"/>
  <c r="CU1568" i="1"/>
  <c r="CT1568" i="1"/>
  <c r="CS1568" i="1"/>
  <c r="CV1567" i="1"/>
  <c r="CU1567" i="1"/>
  <c r="CT1567" i="1"/>
  <c r="CS1567" i="1"/>
  <c r="CV1566" i="1"/>
  <c r="CU1566" i="1"/>
  <c r="CT1566" i="1"/>
  <c r="CS1566" i="1"/>
  <c r="CV1270" i="1"/>
  <c r="CU1270" i="1"/>
  <c r="CT1270" i="1"/>
  <c r="CS1270" i="1"/>
  <c r="CV1564" i="1"/>
  <c r="CU1564" i="1"/>
  <c r="CT1564" i="1"/>
  <c r="CS1564" i="1"/>
  <c r="CV1563" i="1"/>
  <c r="CU1563" i="1"/>
  <c r="CT1563" i="1"/>
  <c r="CS1563" i="1"/>
  <c r="CV1562" i="1"/>
  <c r="CU1562" i="1"/>
  <c r="CT1562" i="1"/>
  <c r="CS1562" i="1"/>
  <c r="CV1561" i="1"/>
  <c r="CU1561" i="1"/>
  <c r="CT1561" i="1"/>
  <c r="CS1561" i="1"/>
  <c r="CV1560" i="1"/>
  <c r="CU1560" i="1"/>
  <c r="CT1560" i="1"/>
  <c r="CS1560" i="1"/>
  <c r="CV1559" i="1"/>
  <c r="CU1559" i="1"/>
  <c r="CT1559" i="1"/>
  <c r="CS1559" i="1"/>
  <c r="CV1558" i="1"/>
  <c r="CU1558" i="1"/>
  <c r="CT1558" i="1"/>
  <c r="CS1558" i="1"/>
  <c r="CV1557" i="1"/>
  <c r="CU1557" i="1"/>
  <c r="CT1557" i="1"/>
  <c r="CS1557" i="1"/>
  <c r="CV1556" i="1"/>
  <c r="CU1556" i="1"/>
  <c r="CT1556" i="1"/>
  <c r="CS1556" i="1"/>
  <c r="CV1555" i="1"/>
  <c r="CU1555" i="1"/>
  <c r="CT1555" i="1"/>
  <c r="CS1555" i="1"/>
  <c r="CV1554" i="1"/>
  <c r="CU1554" i="1"/>
  <c r="CT1554" i="1"/>
  <c r="CS1554" i="1"/>
  <c r="CV1553" i="1"/>
  <c r="CU1553" i="1"/>
  <c r="CT1553" i="1"/>
  <c r="CS1553" i="1"/>
  <c r="CV1552" i="1"/>
  <c r="CU1552" i="1"/>
  <c r="CT1552" i="1"/>
  <c r="CS1552" i="1"/>
  <c r="CV1551" i="1"/>
  <c r="CU1551" i="1"/>
  <c r="CT1551" i="1"/>
  <c r="CS1551" i="1"/>
  <c r="CV1550" i="1"/>
  <c r="CU1550" i="1"/>
  <c r="CT1550" i="1"/>
  <c r="CS1550" i="1"/>
  <c r="CV1549" i="1"/>
  <c r="CU1549" i="1"/>
  <c r="CT1549" i="1"/>
  <c r="CS1549" i="1"/>
  <c r="CV1548" i="1"/>
  <c r="CU1548" i="1"/>
  <c r="CT1548" i="1"/>
  <c r="CS1548" i="1"/>
  <c r="CV1547" i="1"/>
  <c r="CU1547" i="1"/>
  <c r="CT1547" i="1"/>
  <c r="CS1547" i="1"/>
  <c r="CV1546" i="1"/>
  <c r="CU1546" i="1"/>
  <c r="CT1546" i="1"/>
  <c r="CS1546" i="1"/>
  <c r="CV1545" i="1"/>
  <c r="CU1545" i="1"/>
  <c r="CT1545" i="1"/>
  <c r="CS1545" i="1"/>
  <c r="CV1544" i="1"/>
  <c r="CU1544" i="1"/>
  <c r="CT1544" i="1"/>
  <c r="CS1544" i="1"/>
  <c r="CV1543" i="1"/>
  <c r="CU1543" i="1"/>
  <c r="CT1543" i="1"/>
  <c r="CS1543" i="1"/>
  <c r="CV1542" i="1"/>
  <c r="CU1542" i="1"/>
  <c r="CT1542" i="1"/>
  <c r="CS1542" i="1"/>
  <c r="CV1541" i="1"/>
  <c r="CU1541" i="1"/>
  <c r="CT1541" i="1"/>
  <c r="CS1541" i="1"/>
  <c r="CV1540" i="1"/>
  <c r="CU1540" i="1"/>
  <c r="CT1540" i="1"/>
  <c r="CS1540" i="1"/>
  <c r="CV1539" i="1"/>
  <c r="CU1539" i="1"/>
  <c r="CT1539" i="1"/>
  <c r="CS1539" i="1"/>
  <c r="CV1538" i="1"/>
  <c r="CU1538" i="1"/>
  <c r="CT1538" i="1"/>
  <c r="CS1538" i="1"/>
  <c r="CV1537" i="1"/>
  <c r="CU1537" i="1"/>
  <c r="CT1537" i="1"/>
  <c r="CS1537" i="1"/>
  <c r="CV1536" i="1"/>
  <c r="CU1536" i="1"/>
  <c r="CT1536" i="1"/>
  <c r="CS1536" i="1"/>
  <c r="CV1535" i="1"/>
  <c r="CU1535" i="1"/>
  <c r="CT1535" i="1"/>
  <c r="CS1535" i="1"/>
  <c r="CV1534" i="1"/>
  <c r="CU1534" i="1"/>
  <c r="CT1534" i="1"/>
  <c r="CS1534" i="1"/>
  <c r="CV1533" i="1"/>
  <c r="CU1533" i="1"/>
  <c r="CT1533" i="1"/>
  <c r="CS1533" i="1"/>
  <c r="CV1532" i="1"/>
  <c r="CU1532" i="1"/>
  <c r="CT1532" i="1"/>
  <c r="CS1532" i="1"/>
  <c r="CV1531" i="1"/>
  <c r="CU1531" i="1"/>
  <c r="CT1531" i="1"/>
  <c r="CS1531" i="1"/>
  <c r="CV1530" i="1"/>
  <c r="CU1530" i="1"/>
  <c r="CT1530" i="1"/>
  <c r="CS1530" i="1"/>
  <c r="CV1529" i="1"/>
  <c r="CU1529" i="1"/>
  <c r="CT1529" i="1"/>
  <c r="CS1529" i="1"/>
  <c r="CV1528" i="1"/>
  <c r="CU1528" i="1"/>
  <c r="CT1528" i="1"/>
  <c r="CS1528" i="1"/>
  <c r="CV1527" i="1"/>
  <c r="CU1527" i="1"/>
  <c r="CT1527" i="1"/>
  <c r="CS1527" i="1"/>
  <c r="CV1526" i="1"/>
  <c r="CU1526" i="1"/>
  <c r="CT1526" i="1"/>
  <c r="CS1526" i="1"/>
  <c r="CV1525" i="1"/>
  <c r="CU1525" i="1"/>
  <c r="CT1525" i="1"/>
  <c r="CS1525" i="1"/>
  <c r="CV1524" i="1"/>
  <c r="CU1524" i="1"/>
  <c r="CT1524" i="1"/>
  <c r="CS1524" i="1"/>
  <c r="CV1523" i="1"/>
  <c r="CU1523" i="1"/>
  <c r="CT1523" i="1"/>
  <c r="CS1523" i="1"/>
  <c r="CV1522" i="1"/>
  <c r="CU1522" i="1"/>
  <c r="CT1522" i="1"/>
  <c r="CS1522" i="1"/>
  <c r="CV1521" i="1"/>
  <c r="CU1521" i="1"/>
  <c r="CT1521" i="1"/>
  <c r="CS1521" i="1"/>
  <c r="CV1520" i="1"/>
  <c r="CU1520" i="1"/>
  <c r="CT1520" i="1"/>
  <c r="CS1520" i="1"/>
  <c r="CV1519" i="1"/>
  <c r="CU1519" i="1"/>
  <c r="CT1519" i="1"/>
  <c r="CS1519" i="1"/>
  <c r="CV1518" i="1"/>
  <c r="CU1518" i="1"/>
  <c r="CT1518" i="1"/>
  <c r="CS1518" i="1"/>
  <c r="CV1517" i="1"/>
  <c r="CU1517" i="1"/>
  <c r="CT1517" i="1"/>
  <c r="CS1517" i="1"/>
  <c r="CV1516" i="1"/>
  <c r="CU1516" i="1"/>
  <c r="CT1516" i="1"/>
  <c r="CS1516" i="1"/>
  <c r="CV1515" i="1"/>
  <c r="CU1515" i="1"/>
  <c r="CT1515" i="1"/>
  <c r="CS1515" i="1"/>
  <c r="CV1514" i="1"/>
  <c r="CU1514" i="1"/>
  <c r="CT1514" i="1"/>
  <c r="CS1514" i="1"/>
  <c r="CV1513" i="1"/>
  <c r="CU1513" i="1"/>
  <c r="CT1513" i="1"/>
  <c r="CS1513" i="1"/>
  <c r="CV1512" i="1"/>
  <c r="CU1512" i="1"/>
  <c r="CT1512" i="1"/>
  <c r="CS1512" i="1"/>
  <c r="CV1511" i="1"/>
  <c r="CU1511" i="1"/>
  <c r="CT1511" i="1"/>
  <c r="CS1511" i="1"/>
  <c r="CV1510" i="1"/>
  <c r="CU1510" i="1"/>
  <c r="CT1510" i="1"/>
  <c r="CS1510" i="1"/>
  <c r="CV1509" i="1"/>
  <c r="CU1509" i="1"/>
  <c r="CT1509" i="1"/>
  <c r="CS1509" i="1"/>
  <c r="CV1508" i="1"/>
  <c r="CU1508" i="1"/>
  <c r="CT1508" i="1"/>
  <c r="CS1508" i="1"/>
  <c r="CV1507" i="1"/>
  <c r="CU1507" i="1"/>
  <c r="CT1507" i="1"/>
  <c r="CS1507" i="1"/>
  <c r="CV1506" i="1"/>
  <c r="CU1506" i="1"/>
  <c r="CT1506" i="1"/>
  <c r="CS1506" i="1"/>
  <c r="CV1505" i="1"/>
  <c r="CU1505" i="1"/>
  <c r="CT1505" i="1"/>
  <c r="CS1505" i="1"/>
  <c r="CV1504" i="1"/>
  <c r="CU1504" i="1"/>
  <c r="CT1504" i="1"/>
  <c r="CS1504" i="1"/>
  <c r="CV1503" i="1"/>
  <c r="CU1503" i="1"/>
  <c r="CT1503" i="1"/>
  <c r="CS1503" i="1"/>
  <c r="CV1502" i="1"/>
  <c r="CU1502" i="1"/>
  <c r="CT1502" i="1"/>
  <c r="CS1502" i="1"/>
  <c r="CV1501" i="1"/>
  <c r="CU1501" i="1"/>
  <c r="CT1501" i="1"/>
  <c r="CS1501" i="1"/>
  <c r="CV1500" i="1"/>
  <c r="CU1500" i="1"/>
  <c r="CT1500" i="1"/>
  <c r="CS1500" i="1"/>
  <c r="CV1499" i="1"/>
  <c r="CU1499" i="1"/>
  <c r="CT1499" i="1"/>
  <c r="CS1499" i="1"/>
  <c r="CV1498" i="1"/>
  <c r="CU1498" i="1"/>
  <c r="CT1498" i="1"/>
  <c r="CS1498" i="1"/>
  <c r="CV1497" i="1"/>
  <c r="CU1497" i="1"/>
  <c r="CT1497" i="1"/>
  <c r="CS1497" i="1"/>
  <c r="CV1496" i="1"/>
  <c r="CU1496" i="1"/>
  <c r="CT1496" i="1"/>
  <c r="CS1496" i="1"/>
  <c r="CV1495" i="1"/>
  <c r="CU1495" i="1"/>
  <c r="CT1495" i="1"/>
  <c r="CS1495" i="1"/>
  <c r="CV1493" i="1"/>
  <c r="CU1493" i="1"/>
  <c r="CT1493" i="1"/>
  <c r="CS1493" i="1"/>
  <c r="CV1492" i="1"/>
  <c r="CU1492" i="1"/>
  <c r="CT1492" i="1"/>
  <c r="CS1492" i="1"/>
  <c r="CV1491" i="1"/>
  <c r="CU1491" i="1"/>
  <c r="CT1491" i="1"/>
  <c r="CS1491" i="1"/>
  <c r="CV1490" i="1"/>
  <c r="CU1490" i="1"/>
  <c r="CT1490" i="1"/>
  <c r="CS1490" i="1"/>
  <c r="CV1489" i="1"/>
  <c r="CU1489" i="1"/>
  <c r="CT1489" i="1"/>
  <c r="CS1489" i="1"/>
  <c r="CV1488" i="1"/>
  <c r="CU1488" i="1"/>
  <c r="CT1488" i="1"/>
  <c r="CS1488" i="1"/>
  <c r="CV1487" i="1"/>
  <c r="CU1487" i="1"/>
  <c r="CT1487" i="1"/>
  <c r="CS1487" i="1"/>
  <c r="CV1486" i="1"/>
  <c r="CU1486" i="1"/>
  <c r="CT1486" i="1"/>
  <c r="CS1486" i="1"/>
  <c r="CV1485" i="1"/>
  <c r="CU1485" i="1"/>
  <c r="CT1485" i="1"/>
  <c r="CS1485" i="1"/>
  <c r="CV1484" i="1"/>
  <c r="CU1484" i="1"/>
  <c r="CT1484" i="1"/>
  <c r="CS1484" i="1"/>
  <c r="CV1483" i="1"/>
  <c r="CU1483" i="1"/>
  <c r="CT1483" i="1"/>
  <c r="CS1483" i="1"/>
  <c r="CV1482" i="1"/>
  <c r="CU1482" i="1"/>
  <c r="CT1482" i="1"/>
  <c r="CS1482" i="1"/>
  <c r="CV1481" i="1"/>
  <c r="CU1481" i="1"/>
  <c r="CT1481" i="1"/>
  <c r="CS1481" i="1"/>
  <c r="CV1480" i="1"/>
  <c r="CU1480" i="1"/>
  <c r="CT1480" i="1"/>
  <c r="CS1480" i="1"/>
  <c r="CV1479" i="1"/>
  <c r="CU1479" i="1"/>
  <c r="CT1479" i="1"/>
  <c r="CS1479" i="1"/>
  <c r="CV1478" i="1"/>
  <c r="CU1478" i="1"/>
  <c r="CT1478" i="1"/>
  <c r="CS1478" i="1"/>
  <c r="CV1477" i="1"/>
  <c r="CU1477" i="1"/>
  <c r="CT1477" i="1"/>
  <c r="CS1477" i="1"/>
  <c r="CV1476" i="1"/>
  <c r="CU1476" i="1"/>
  <c r="CT1476" i="1"/>
  <c r="CS1476" i="1"/>
  <c r="CV1475" i="1"/>
  <c r="CU1475" i="1"/>
  <c r="CT1475" i="1"/>
  <c r="CS1475" i="1"/>
  <c r="CV1474" i="1"/>
  <c r="CU1474" i="1"/>
  <c r="CT1474" i="1"/>
  <c r="CS1474" i="1"/>
  <c r="CV1473" i="1"/>
  <c r="CU1473" i="1"/>
  <c r="CT1473" i="1"/>
  <c r="CS1473" i="1"/>
  <c r="CV1472" i="1"/>
  <c r="CU1472" i="1"/>
  <c r="CT1472" i="1"/>
  <c r="CS1472" i="1"/>
  <c r="CV1471" i="1"/>
  <c r="CU1471" i="1"/>
  <c r="CT1471" i="1"/>
  <c r="CS1471" i="1"/>
  <c r="CV1470" i="1"/>
  <c r="CU1470" i="1"/>
  <c r="CT1470" i="1"/>
  <c r="CS1470" i="1"/>
  <c r="CV1469" i="1"/>
  <c r="CU1469" i="1"/>
  <c r="CT1469" i="1"/>
  <c r="CS1469" i="1"/>
  <c r="CV1468" i="1"/>
  <c r="CU1468" i="1"/>
  <c r="CT1468" i="1"/>
  <c r="CS1468" i="1"/>
  <c r="CV1467" i="1"/>
  <c r="CU1467" i="1"/>
  <c r="CT1467" i="1"/>
  <c r="CS1467" i="1"/>
  <c r="CV1466" i="1"/>
  <c r="CU1466" i="1"/>
  <c r="CT1466" i="1"/>
  <c r="CS1466" i="1"/>
  <c r="CV1465" i="1"/>
  <c r="CU1465" i="1"/>
  <c r="CT1465" i="1"/>
  <c r="CS1465" i="1"/>
  <c r="CV1464" i="1"/>
  <c r="CU1464" i="1"/>
  <c r="CT1464" i="1"/>
  <c r="CS1464" i="1"/>
  <c r="CV1463" i="1"/>
  <c r="CU1463" i="1"/>
  <c r="CT1463" i="1"/>
  <c r="CS1463" i="1"/>
  <c r="CV1462" i="1"/>
  <c r="CU1462" i="1"/>
  <c r="CT1462" i="1"/>
  <c r="CS1462" i="1"/>
  <c r="CV1461" i="1"/>
  <c r="CU1461" i="1"/>
  <c r="CT1461" i="1"/>
  <c r="CS1461" i="1"/>
  <c r="CV1460" i="1"/>
  <c r="CU1460" i="1"/>
  <c r="CT1460" i="1"/>
  <c r="CS1460" i="1"/>
  <c r="CV1459" i="1"/>
  <c r="CU1459" i="1"/>
  <c r="CT1459" i="1"/>
  <c r="CS1459" i="1"/>
  <c r="CV1458" i="1"/>
  <c r="CU1458" i="1"/>
  <c r="CT1458" i="1"/>
  <c r="CS1458" i="1"/>
  <c r="CV1457" i="1"/>
  <c r="CU1457" i="1"/>
  <c r="CT1457" i="1"/>
  <c r="CS1457" i="1"/>
  <c r="CV1456" i="1"/>
  <c r="CU1456" i="1"/>
  <c r="CT1456" i="1"/>
  <c r="CS1456" i="1"/>
  <c r="CV1455" i="1"/>
  <c r="CU1455" i="1"/>
  <c r="CT1455" i="1"/>
  <c r="CS1455" i="1"/>
  <c r="CV1454" i="1"/>
  <c r="CU1454" i="1"/>
  <c r="CT1454" i="1"/>
  <c r="CS1454" i="1"/>
  <c r="CV1453" i="1"/>
  <c r="CU1453" i="1"/>
  <c r="CT1453" i="1"/>
  <c r="CS1453" i="1"/>
  <c r="CV1452" i="1"/>
  <c r="CU1452" i="1"/>
  <c r="CT1452" i="1"/>
  <c r="CS1452" i="1"/>
  <c r="CV1451" i="1"/>
  <c r="CU1451" i="1"/>
  <c r="CT1451" i="1"/>
  <c r="CS1451" i="1"/>
  <c r="CV1450" i="1"/>
  <c r="CU1450" i="1"/>
  <c r="CT1450" i="1"/>
  <c r="CS1450" i="1"/>
  <c r="CV1449" i="1"/>
  <c r="CU1449" i="1"/>
  <c r="CT1449" i="1"/>
  <c r="CS1449" i="1"/>
  <c r="CV1448" i="1"/>
  <c r="CU1448" i="1"/>
  <c r="CT1448" i="1"/>
  <c r="CS1448" i="1"/>
  <c r="CV1447" i="1"/>
  <c r="CU1447" i="1"/>
  <c r="CT1447" i="1"/>
  <c r="CS1447" i="1"/>
  <c r="CV1446" i="1"/>
  <c r="CU1446" i="1"/>
  <c r="CT1446" i="1"/>
  <c r="CS1446" i="1"/>
  <c r="CV1445" i="1"/>
  <c r="CU1445" i="1"/>
  <c r="CT1445" i="1"/>
  <c r="CS1445" i="1"/>
  <c r="CV1444" i="1"/>
  <c r="CU1444" i="1"/>
  <c r="CT1444" i="1"/>
  <c r="CS1444" i="1"/>
  <c r="CV1443" i="1"/>
  <c r="CU1443" i="1"/>
  <c r="CT1443" i="1"/>
  <c r="CS1443" i="1"/>
  <c r="CV1442" i="1"/>
  <c r="CU1442" i="1"/>
  <c r="CT1442" i="1"/>
  <c r="CS1442" i="1"/>
  <c r="CV1441" i="1"/>
  <c r="CU1441" i="1"/>
  <c r="CT1441" i="1"/>
  <c r="CS1441" i="1"/>
  <c r="CV1220" i="1"/>
  <c r="CU1220" i="1"/>
  <c r="CT1220" i="1"/>
  <c r="CS1220" i="1"/>
  <c r="CV1438" i="1"/>
  <c r="CU1438" i="1"/>
  <c r="CT1438" i="1"/>
  <c r="CS1438" i="1"/>
  <c r="CV1437" i="1"/>
  <c r="CU1437" i="1"/>
  <c r="CT1437" i="1"/>
  <c r="CS1437" i="1"/>
  <c r="CV1436" i="1"/>
  <c r="CU1436" i="1"/>
  <c r="CT1436" i="1"/>
  <c r="CS1436" i="1"/>
  <c r="CV1435" i="1"/>
  <c r="CU1435" i="1"/>
  <c r="CT1435" i="1"/>
  <c r="CS1435" i="1"/>
  <c r="CV1434" i="1"/>
  <c r="CU1434" i="1"/>
  <c r="CT1434" i="1"/>
  <c r="CS1434" i="1"/>
  <c r="CV1433" i="1"/>
  <c r="CU1433" i="1"/>
  <c r="CT1433" i="1"/>
  <c r="CS1433" i="1"/>
  <c r="CV1432" i="1"/>
  <c r="CU1432" i="1"/>
  <c r="CT1432" i="1"/>
  <c r="CS1432" i="1"/>
  <c r="CV1431" i="1"/>
  <c r="CU1431" i="1"/>
  <c r="CT1431" i="1"/>
  <c r="CS1431" i="1"/>
  <c r="CV1430" i="1"/>
  <c r="CU1430" i="1"/>
  <c r="CT1430" i="1"/>
  <c r="CS1430" i="1"/>
  <c r="CV1429" i="1"/>
  <c r="CU1429" i="1"/>
  <c r="CT1429" i="1"/>
  <c r="CS1429" i="1"/>
  <c r="CV1428" i="1"/>
  <c r="CU1428" i="1"/>
  <c r="CT1428" i="1"/>
  <c r="CS1428" i="1"/>
  <c r="CV1427" i="1"/>
  <c r="CU1427" i="1"/>
  <c r="CT1427" i="1"/>
  <c r="CS1427" i="1"/>
  <c r="CV1426" i="1"/>
  <c r="CU1426" i="1"/>
  <c r="CT1426" i="1"/>
  <c r="CS1426" i="1"/>
  <c r="CV1425" i="1"/>
  <c r="CU1425" i="1"/>
  <c r="CT1425" i="1"/>
  <c r="CS1425" i="1"/>
  <c r="CV1424" i="1"/>
  <c r="CU1424" i="1"/>
  <c r="CT1424" i="1"/>
  <c r="CS1424" i="1"/>
  <c r="CV1423" i="1"/>
  <c r="CU1423" i="1"/>
  <c r="CT1423" i="1"/>
  <c r="CS1423" i="1"/>
  <c r="CV1422" i="1"/>
  <c r="CU1422" i="1"/>
  <c r="CT1422" i="1"/>
  <c r="CS1422" i="1"/>
  <c r="CV1421" i="1"/>
  <c r="CU1421" i="1"/>
  <c r="CT1421" i="1"/>
  <c r="CS1421" i="1"/>
  <c r="CV1420" i="1"/>
  <c r="CU1420" i="1"/>
  <c r="CT1420" i="1"/>
  <c r="CS1420" i="1"/>
  <c r="CV1419" i="1"/>
  <c r="CU1419" i="1"/>
  <c r="CT1419" i="1"/>
  <c r="CS1419" i="1"/>
  <c r="CV1418" i="1"/>
  <c r="CU1418" i="1"/>
  <c r="CT1418" i="1"/>
  <c r="CS1418" i="1"/>
  <c r="CV1417" i="1"/>
  <c r="CU1417" i="1"/>
  <c r="CT1417" i="1"/>
  <c r="CS1417" i="1"/>
  <c r="CV1416" i="1"/>
  <c r="CU1416" i="1"/>
  <c r="CT1416" i="1"/>
  <c r="CS1416" i="1"/>
  <c r="CV1415" i="1"/>
  <c r="CU1415" i="1"/>
  <c r="CT1415" i="1"/>
  <c r="CS1415" i="1"/>
  <c r="CV1414" i="1"/>
  <c r="CU1414" i="1"/>
  <c r="CT1414" i="1"/>
  <c r="CS1414" i="1"/>
  <c r="CV1413" i="1"/>
  <c r="CU1413" i="1"/>
  <c r="CT1413" i="1"/>
  <c r="CS1413" i="1"/>
  <c r="CV1412" i="1"/>
  <c r="CU1412" i="1"/>
  <c r="CT1412" i="1"/>
  <c r="CS1412" i="1"/>
  <c r="CV1411" i="1"/>
  <c r="CU1411" i="1"/>
  <c r="CT1411" i="1"/>
  <c r="CS1411" i="1"/>
  <c r="CV1410" i="1"/>
  <c r="CU1410" i="1"/>
  <c r="CT1410" i="1"/>
  <c r="CS1410" i="1"/>
  <c r="CV1409" i="1"/>
  <c r="CU1409" i="1"/>
  <c r="CT1409" i="1"/>
  <c r="CS1409" i="1"/>
  <c r="CV1408" i="1"/>
  <c r="CU1408" i="1"/>
  <c r="CT1408" i="1"/>
  <c r="CS1408" i="1"/>
  <c r="CV1407" i="1"/>
  <c r="CU1407" i="1"/>
  <c r="CT1407" i="1"/>
  <c r="CS1407" i="1"/>
  <c r="CV1406" i="1"/>
  <c r="CU1406" i="1"/>
  <c r="CT1406" i="1"/>
  <c r="CS1406" i="1"/>
  <c r="CV1405" i="1"/>
  <c r="CU1405" i="1"/>
  <c r="CT1405" i="1"/>
  <c r="CS1405" i="1"/>
  <c r="CV1404" i="1"/>
  <c r="CU1404" i="1"/>
  <c r="CT1404" i="1"/>
  <c r="CS1404" i="1"/>
  <c r="CV1403" i="1"/>
  <c r="CU1403" i="1"/>
  <c r="CT1403" i="1"/>
  <c r="CS1403" i="1"/>
  <c r="CV1402" i="1"/>
  <c r="CU1402" i="1"/>
  <c r="CT1402" i="1"/>
  <c r="CS1402" i="1"/>
  <c r="CV1401" i="1"/>
  <c r="CU1401" i="1"/>
  <c r="CT1401" i="1"/>
  <c r="CS1401" i="1"/>
  <c r="CV1400" i="1"/>
  <c r="CU1400" i="1"/>
  <c r="CT1400" i="1"/>
  <c r="CS1400" i="1"/>
  <c r="CV1399" i="1"/>
  <c r="CU1399" i="1"/>
  <c r="CT1399" i="1"/>
  <c r="CS1399" i="1"/>
  <c r="CV1398" i="1"/>
  <c r="CU1398" i="1"/>
  <c r="CT1398" i="1"/>
  <c r="CS1398" i="1"/>
  <c r="CV1397" i="1"/>
  <c r="CU1397" i="1"/>
  <c r="CT1397" i="1"/>
  <c r="CS1397" i="1"/>
  <c r="CV1396" i="1"/>
  <c r="CU1396" i="1"/>
  <c r="CT1396" i="1"/>
  <c r="CS1396" i="1"/>
  <c r="CV1395" i="1"/>
  <c r="CU1395" i="1"/>
  <c r="CT1395" i="1"/>
  <c r="CS1395" i="1"/>
  <c r="CV1394" i="1"/>
  <c r="CU1394" i="1"/>
  <c r="CT1394" i="1"/>
  <c r="CS1394" i="1"/>
  <c r="CV1393" i="1"/>
  <c r="CU1393" i="1"/>
  <c r="CT1393" i="1"/>
  <c r="CS1393" i="1"/>
  <c r="CV1392" i="1"/>
  <c r="CU1392" i="1"/>
  <c r="CT1392" i="1"/>
  <c r="CS1392" i="1"/>
  <c r="CV1391" i="1"/>
  <c r="CU1391" i="1"/>
  <c r="CT1391" i="1"/>
  <c r="CS1391" i="1"/>
  <c r="CV1390" i="1"/>
  <c r="CU1390" i="1"/>
  <c r="CT1390" i="1"/>
  <c r="CS1390" i="1"/>
  <c r="CV1389" i="1"/>
  <c r="CU1389" i="1"/>
  <c r="CT1389" i="1"/>
  <c r="CS1389" i="1"/>
  <c r="CV1388" i="1"/>
  <c r="CU1388" i="1"/>
  <c r="CT1388" i="1"/>
  <c r="CS1388" i="1"/>
  <c r="CV1387" i="1"/>
  <c r="CU1387" i="1"/>
  <c r="CT1387" i="1"/>
  <c r="CS1387" i="1"/>
  <c r="CV1386" i="1"/>
  <c r="CU1386" i="1"/>
  <c r="CT1386" i="1"/>
  <c r="CS1386" i="1"/>
  <c r="CV1385" i="1"/>
  <c r="CU1385" i="1"/>
  <c r="CT1385" i="1"/>
  <c r="CS1385" i="1"/>
  <c r="CV1384" i="1"/>
  <c r="CU1384" i="1"/>
  <c r="CT1384" i="1"/>
  <c r="CS1384" i="1"/>
  <c r="CV1383" i="1"/>
  <c r="CU1383" i="1"/>
  <c r="CT1383" i="1"/>
  <c r="CS1383" i="1"/>
  <c r="CV1382" i="1"/>
  <c r="CU1382" i="1"/>
  <c r="CT1382" i="1"/>
  <c r="CS1382" i="1"/>
  <c r="CV1381" i="1"/>
  <c r="CU1381" i="1"/>
  <c r="CT1381" i="1"/>
  <c r="CS1381" i="1"/>
  <c r="CV1380" i="1"/>
  <c r="CU1380" i="1"/>
  <c r="CT1380" i="1"/>
  <c r="CS1380" i="1"/>
  <c r="CV1379" i="1"/>
  <c r="CU1379" i="1"/>
  <c r="CT1379" i="1"/>
  <c r="CS1379" i="1"/>
  <c r="CV1378" i="1"/>
  <c r="CU1378" i="1"/>
  <c r="CT1378" i="1"/>
  <c r="CS1378" i="1"/>
  <c r="CV1377" i="1"/>
  <c r="CU1377" i="1"/>
  <c r="CT1377" i="1"/>
  <c r="CS1377" i="1"/>
  <c r="CV1376" i="1"/>
  <c r="CU1376" i="1"/>
  <c r="CT1376" i="1"/>
  <c r="CS1376" i="1"/>
  <c r="CV1375" i="1"/>
  <c r="CU1375" i="1"/>
  <c r="CT1375" i="1"/>
  <c r="CS1375" i="1"/>
  <c r="CV1374" i="1"/>
  <c r="CU1374" i="1"/>
  <c r="CT1374" i="1"/>
  <c r="CS1374" i="1"/>
  <c r="CV1373" i="1"/>
  <c r="CU1373" i="1"/>
  <c r="CT1373" i="1"/>
  <c r="CS1373" i="1"/>
  <c r="CV1372" i="1"/>
  <c r="CU1372" i="1"/>
  <c r="CT1372" i="1"/>
  <c r="CS1372" i="1"/>
  <c r="CV1371" i="1"/>
  <c r="CU1371" i="1"/>
  <c r="CT1371" i="1"/>
  <c r="CS1371" i="1"/>
  <c r="CV1370" i="1"/>
  <c r="CU1370" i="1"/>
  <c r="CT1370" i="1"/>
  <c r="CS1370" i="1"/>
  <c r="CV1369" i="1"/>
  <c r="CU1369" i="1"/>
  <c r="CT1369" i="1"/>
  <c r="CS1369" i="1"/>
  <c r="CV1368" i="1"/>
  <c r="CU1368" i="1"/>
  <c r="CT1368" i="1"/>
  <c r="CS1368" i="1"/>
  <c r="CV1367" i="1"/>
  <c r="CU1367" i="1"/>
  <c r="CT1367" i="1"/>
  <c r="CS1367" i="1"/>
  <c r="CV1366" i="1"/>
  <c r="CU1366" i="1"/>
  <c r="CT1366" i="1"/>
  <c r="CS1366" i="1"/>
  <c r="CV1365" i="1"/>
  <c r="CU1365" i="1"/>
  <c r="CT1365" i="1"/>
  <c r="CS1365" i="1"/>
  <c r="CV1364" i="1"/>
  <c r="CU1364" i="1"/>
  <c r="CT1364" i="1"/>
  <c r="CS1364" i="1"/>
  <c r="CV1363" i="1"/>
  <c r="CU1363" i="1"/>
  <c r="CT1363" i="1"/>
  <c r="CS1363" i="1"/>
  <c r="CV1362" i="1"/>
  <c r="CU1362" i="1"/>
  <c r="CT1362" i="1"/>
  <c r="CS1362" i="1"/>
  <c r="CV1361" i="1"/>
  <c r="CU1361" i="1"/>
  <c r="CT1361" i="1"/>
  <c r="CS1361" i="1"/>
  <c r="CV1360" i="1"/>
  <c r="CU1360" i="1"/>
  <c r="CT1360" i="1"/>
  <c r="CS1360" i="1"/>
  <c r="CV1359" i="1"/>
  <c r="CU1359" i="1"/>
  <c r="CT1359" i="1"/>
  <c r="CS1359" i="1"/>
  <c r="CV1358" i="1"/>
  <c r="CU1358" i="1"/>
  <c r="CT1358" i="1"/>
  <c r="CS1358" i="1"/>
  <c r="CV1357" i="1"/>
  <c r="CU1357" i="1"/>
  <c r="CT1357" i="1"/>
  <c r="CS1357" i="1"/>
  <c r="CV1356" i="1"/>
  <c r="CU1356" i="1"/>
  <c r="CT1356" i="1"/>
  <c r="CS1356" i="1"/>
  <c r="CV1355" i="1"/>
  <c r="CU1355" i="1"/>
  <c r="CT1355" i="1"/>
  <c r="CS1355" i="1"/>
  <c r="CV1354" i="1"/>
  <c r="CU1354" i="1"/>
  <c r="CT1354" i="1"/>
  <c r="CS1354" i="1"/>
  <c r="CV1353" i="1"/>
  <c r="CU1353" i="1"/>
  <c r="CT1353" i="1"/>
  <c r="CS1353" i="1"/>
  <c r="CV1352" i="1"/>
  <c r="CU1352" i="1"/>
  <c r="CT1352" i="1"/>
  <c r="CS1352" i="1"/>
  <c r="CV1351" i="1"/>
  <c r="CU1351" i="1"/>
  <c r="CT1351" i="1"/>
  <c r="CS1351" i="1"/>
  <c r="CV1350" i="1"/>
  <c r="CU1350" i="1"/>
  <c r="CT1350" i="1"/>
  <c r="CS1350" i="1"/>
  <c r="CV1349" i="1"/>
  <c r="CU1349" i="1"/>
  <c r="CT1349" i="1"/>
  <c r="CS1349" i="1"/>
  <c r="CV1348" i="1"/>
  <c r="CU1348" i="1"/>
  <c r="CT1348" i="1"/>
  <c r="CS1348" i="1"/>
  <c r="CV1347" i="1"/>
  <c r="CU1347" i="1"/>
  <c r="CT1347" i="1"/>
  <c r="CS1347" i="1"/>
  <c r="CV1346" i="1"/>
  <c r="CU1346" i="1"/>
  <c r="CT1346" i="1"/>
  <c r="CS1346" i="1"/>
  <c r="CV1345" i="1"/>
  <c r="CU1345" i="1"/>
  <c r="CT1345" i="1"/>
  <c r="CS1345" i="1"/>
  <c r="CV1344" i="1"/>
  <c r="CU1344" i="1"/>
  <c r="CT1344" i="1"/>
  <c r="CS1344" i="1"/>
  <c r="CV1343" i="1"/>
  <c r="CU1343" i="1"/>
  <c r="CT1343" i="1"/>
  <c r="CS1343" i="1"/>
  <c r="CV1342" i="1"/>
  <c r="CU1342" i="1"/>
  <c r="CT1342" i="1"/>
  <c r="CS1342" i="1"/>
  <c r="CV1341" i="1"/>
  <c r="CU1341" i="1"/>
  <c r="CT1341" i="1"/>
  <c r="CS1341" i="1"/>
  <c r="CV1340" i="1"/>
  <c r="CU1340" i="1"/>
  <c r="CT1340" i="1"/>
  <c r="CS1340" i="1"/>
  <c r="CV1339" i="1"/>
  <c r="CU1339" i="1"/>
  <c r="CT1339" i="1"/>
  <c r="CS1339" i="1"/>
  <c r="CV1338" i="1"/>
  <c r="CU1338" i="1"/>
  <c r="CT1338" i="1"/>
  <c r="CS1338" i="1"/>
  <c r="CV1337" i="1"/>
  <c r="CU1337" i="1"/>
  <c r="CT1337" i="1"/>
  <c r="CS1337" i="1"/>
  <c r="CV1336" i="1"/>
  <c r="CU1336" i="1"/>
  <c r="CT1336" i="1"/>
  <c r="CS1336" i="1"/>
  <c r="CV1335" i="1"/>
  <c r="CU1335" i="1"/>
  <c r="CT1335" i="1"/>
  <c r="CS1335" i="1"/>
  <c r="CV1334" i="1"/>
  <c r="CU1334" i="1"/>
  <c r="CT1334" i="1"/>
  <c r="CS1334" i="1"/>
  <c r="CV1333" i="1"/>
  <c r="CU1333" i="1"/>
  <c r="CT1333" i="1"/>
  <c r="CS1333" i="1"/>
  <c r="CV1332" i="1"/>
  <c r="CU1332" i="1"/>
  <c r="CT1332" i="1"/>
  <c r="CS1332" i="1"/>
  <c r="CV1331" i="1"/>
  <c r="CU1331" i="1"/>
  <c r="CT1331" i="1"/>
  <c r="CS1331" i="1"/>
  <c r="CV1330" i="1"/>
  <c r="CU1330" i="1"/>
  <c r="CT1330" i="1"/>
  <c r="CS1330" i="1"/>
  <c r="CV1328" i="1"/>
  <c r="CU1328" i="1"/>
  <c r="CT1328" i="1"/>
  <c r="CS1328" i="1"/>
  <c r="CV1327" i="1"/>
  <c r="CU1327" i="1"/>
  <c r="CT1327" i="1"/>
  <c r="CS1327" i="1"/>
  <c r="CV1326" i="1"/>
  <c r="CU1326" i="1"/>
  <c r="CT1326" i="1"/>
  <c r="CS1326" i="1"/>
  <c r="CV1325" i="1"/>
  <c r="CU1325" i="1"/>
  <c r="CT1325" i="1"/>
  <c r="CS1325" i="1"/>
  <c r="CV1324" i="1"/>
  <c r="CU1324" i="1"/>
  <c r="CT1324" i="1"/>
  <c r="CS1324" i="1"/>
  <c r="CV1323" i="1"/>
  <c r="CU1323" i="1"/>
  <c r="CT1323" i="1"/>
  <c r="CS1323" i="1"/>
  <c r="CV1322" i="1"/>
  <c r="CU1322" i="1"/>
  <c r="CT1322" i="1"/>
  <c r="CS1322" i="1"/>
  <c r="CV1321" i="1"/>
  <c r="CU1321" i="1"/>
  <c r="CT1321" i="1"/>
  <c r="CS1321" i="1"/>
  <c r="CV1320" i="1"/>
  <c r="CU1320" i="1"/>
  <c r="CT1320" i="1"/>
  <c r="CS1320" i="1"/>
  <c r="CV1319" i="1"/>
  <c r="CU1319" i="1"/>
  <c r="CT1319" i="1"/>
  <c r="CS1319" i="1"/>
  <c r="CV1318" i="1"/>
  <c r="CU1318" i="1"/>
  <c r="CT1318" i="1"/>
  <c r="CS1318" i="1"/>
  <c r="CV1317" i="1"/>
  <c r="CU1317" i="1"/>
  <c r="CT1317" i="1"/>
  <c r="CS1317" i="1"/>
  <c r="CV1316" i="1"/>
  <c r="CU1316" i="1"/>
  <c r="CT1316" i="1"/>
  <c r="CS1316" i="1"/>
  <c r="CV1315" i="1"/>
  <c r="CU1315" i="1"/>
  <c r="CT1315" i="1"/>
  <c r="CS1315" i="1"/>
  <c r="CV1314" i="1"/>
  <c r="CU1314" i="1"/>
  <c r="CT1314" i="1"/>
  <c r="CS1314" i="1"/>
  <c r="CV1313" i="1"/>
  <c r="CU1313" i="1"/>
  <c r="CT1313" i="1"/>
  <c r="CS1313" i="1"/>
  <c r="CV1312" i="1"/>
  <c r="CU1312" i="1"/>
  <c r="CT1312" i="1"/>
  <c r="CS1312" i="1"/>
  <c r="CV1311" i="1"/>
  <c r="CU1311" i="1"/>
  <c r="CT1311" i="1"/>
  <c r="CS1311" i="1"/>
  <c r="CV1310" i="1"/>
  <c r="CU1310" i="1"/>
  <c r="CT1310" i="1"/>
  <c r="CS1310" i="1"/>
  <c r="CV1309" i="1"/>
  <c r="CU1309" i="1"/>
  <c r="CT1309" i="1"/>
  <c r="CS1309" i="1"/>
  <c r="CV1308" i="1"/>
  <c r="CU1308" i="1"/>
  <c r="CT1308" i="1"/>
  <c r="CS1308" i="1"/>
  <c r="CV1140" i="1"/>
  <c r="CU1140" i="1"/>
  <c r="CT1140" i="1"/>
  <c r="CS1140" i="1"/>
  <c r="CV1306" i="1"/>
  <c r="CU1306" i="1"/>
  <c r="CT1306" i="1"/>
  <c r="CS1306" i="1"/>
  <c r="CV1305" i="1"/>
  <c r="CU1305" i="1"/>
  <c r="CT1305" i="1"/>
  <c r="CS1305" i="1"/>
  <c r="CV1304" i="1"/>
  <c r="CU1304" i="1"/>
  <c r="CT1304" i="1"/>
  <c r="CS1304" i="1"/>
  <c r="CV1303" i="1"/>
  <c r="CU1303" i="1"/>
  <c r="CT1303" i="1"/>
  <c r="CS1303" i="1"/>
  <c r="CV1302" i="1"/>
  <c r="CU1302" i="1"/>
  <c r="CT1302" i="1"/>
  <c r="CS1302" i="1"/>
  <c r="CV1301" i="1"/>
  <c r="CU1301" i="1"/>
  <c r="CT1301" i="1"/>
  <c r="CS1301" i="1"/>
  <c r="CV1300" i="1"/>
  <c r="CU1300" i="1"/>
  <c r="CT1300" i="1"/>
  <c r="CS1300" i="1"/>
  <c r="CV1299" i="1"/>
  <c r="CU1299" i="1"/>
  <c r="CT1299" i="1"/>
  <c r="CS1299" i="1"/>
  <c r="CV1298" i="1"/>
  <c r="CU1298" i="1"/>
  <c r="CT1298" i="1"/>
  <c r="CS1298" i="1"/>
  <c r="CV1297" i="1"/>
  <c r="CU1297" i="1"/>
  <c r="CT1297" i="1"/>
  <c r="CS1297" i="1"/>
  <c r="CV1296" i="1"/>
  <c r="CU1296" i="1"/>
  <c r="CT1296" i="1"/>
  <c r="CS1296" i="1"/>
  <c r="CV1295" i="1"/>
  <c r="CU1295" i="1"/>
  <c r="CT1295" i="1"/>
  <c r="CS1295" i="1"/>
  <c r="CV1294" i="1"/>
  <c r="CU1294" i="1"/>
  <c r="CT1294" i="1"/>
  <c r="CS1294" i="1"/>
  <c r="CV1293" i="1"/>
  <c r="CU1293" i="1"/>
  <c r="CT1293" i="1"/>
  <c r="CS1293" i="1"/>
  <c r="CV1292" i="1"/>
  <c r="CU1292" i="1"/>
  <c r="CT1292" i="1"/>
  <c r="CS1292" i="1"/>
  <c r="CV1291" i="1"/>
  <c r="CU1291" i="1"/>
  <c r="CT1291" i="1"/>
  <c r="CS1291" i="1"/>
  <c r="CV1290" i="1"/>
  <c r="CU1290" i="1"/>
  <c r="CT1290" i="1"/>
  <c r="CS1290" i="1"/>
  <c r="CV1289" i="1"/>
  <c r="CU1289" i="1"/>
  <c r="CT1289" i="1"/>
  <c r="CS1289" i="1"/>
  <c r="CV1288" i="1"/>
  <c r="CU1288" i="1"/>
  <c r="CT1288" i="1"/>
  <c r="CS1288" i="1"/>
  <c r="CV1287" i="1"/>
  <c r="CU1287" i="1"/>
  <c r="CT1287" i="1"/>
  <c r="CS1287" i="1"/>
  <c r="CV1286" i="1"/>
  <c r="CU1286" i="1"/>
  <c r="CT1286" i="1"/>
  <c r="CS1286" i="1"/>
  <c r="CV1285" i="1"/>
  <c r="CU1285" i="1"/>
  <c r="CT1285" i="1"/>
  <c r="CS1285" i="1"/>
  <c r="CV1284" i="1"/>
  <c r="CU1284" i="1"/>
  <c r="CT1284" i="1"/>
  <c r="CS1284" i="1"/>
  <c r="CV1283" i="1"/>
  <c r="CU1283" i="1"/>
  <c r="CT1283" i="1"/>
  <c r="CS1283" i="1"/>
  <c r="CV1282" i="1"/>
  <c r="CU1282" i="1"/>
  <c r="CT1282" i="1"/>
  <c r="CS1282" i="1"/>
  <c r="CV1281" i="1"/>
  <c r="CU1281" i="1"/>
  <c r="CT1281" i="1"/>
  <c r="CS1281" i="1"/>
  <c r="CV1280" i="1"/>
  <c r="CU1280" i="1"/>
  <c r="CT1280" i="1"/>
  <c r="CS1280" i="1"/>
  <c r="CV1279" i="1"/>
  <c r="CU1279" i="1"/>
  <c r="CT1279" i="1"/>
  <c r="CS1279" i="1"/>
  <c r="CV1278" i="1"/>
  <c r="CU1278" i="1"/>
  <c r="CT1278" i="1"/>
  <c r="CS1278" i="1"/>
  <c r="CV1277" i="1"/>
  <c r="CU1277" i="1"/>
  <c r="CT1277" i="1"/>
  <c r="CS1277" i="1"/>
  <c r="CV1276" i="1"/>
  <c r="CU1276" i="1"/>
  <c r="CT1276" i="1"/>
  <c r="CS1276" i="1"/>
  <c r="CV1275" i="1"/>
  <c r="CU1275" i="1"/>
  <c r="CT1275" i="1"/>
  <c r="CS1275" i="1"/>
  <c r="CV1274" i="1"/>
  <c r="CU1274" i="1"/>
  <c r="CT1274" i="1"/>
  <c r="CS1274" i="1"/>
  <c r="CV1273" i="1"/>
  <c r="CU1273" i="1"/>
  <c r="CT1273" i="1"/>
  <c r="CS1273" i="1"/>
  <c r="CV1272" i="1"/>
  <c r="CU1272" i="1"/>
  <c r="CT1272" i="1"/>
  <c r="CS1272" i="1"/>
  <c r="CV1271" i="1"/>
  <c r="CU1271" i="1"/>
  <c r="CT1271" i="1"/>
  <c r="CS1271" i="1"/>
  <c r="CV1269" i="1"/>
  <c r="CU1269" i="1"/>
  <c r="CT1269" i="1"/>
  <c r="CS1269" i="1"/>
  <c r="CV1268" i="1"/>
  <c r="CU1268" i="1"/>
  <c r="CT1268" i="1"/>
  <c r="CS1268" i="1"/>
  <c r="CV1267" i="1"/>
  <c r="CU1267" i="1"/>
  <c r="CT1267" i="1"/>
  <c r="CS1267" i="1"/>
  <c r="CV1266" i="1"/>
  <c r="CU1266" i="1"/>
  <c r="CT1266" i="1"/>
  <c r="CS1266" i="1"/>
  <c r="CV1265" i="1"/>
  <c r="CU1265" i="1"/>
  <c r="CT1265" i="1"/>
  <c r="CS1265" i="1"/>
  <c r="CV1264" i="1"/>
  <c r="CU1264" i="1"/>
  <c r="CT1264" i="1"/>
  <c r="CS1264" i="1"/>
  <c r="CV1263" i="1"/>
  <c r="CU1263" i="1"/>
  <c r="CT1263" i="1"/>
  <c r="CS1263" i="1"/>
  <c r="CV1262" i="1"/>
  <c r="CU1262" i="1"/>
  <c r="CT1262" i="1"/>
  <c r="CS1262" i="1"/>
  <c r="CV1261" i="1"/>
  <c r="CU1261" i="1"/>
  <c r="CT1261" i="1"/>
  <c r="CS1261" i="1"/>
  <c r="CV1260" i="1"/>
  <c r="CU1260" i="1"/>
  <c r="CT1260" i="1"/>
  <c r="CS1260" i="1"/>
  <c r="CV1259" i="1"/>
  <c r="CU1259" i="1"/>
  <c r="CT1259" i="1"/>
  <c r="CS1259" i="1"/>
  <c r="CV1257" i="1"/>
  <c r="CU1257" i="1"/>
  <c r="CT1257" i="1"/>
  <c r="CS1257" i="1"/>
  <c r="CV1256" i="1"/>
  <c r="CU1256" i="1"/>
  <c r="CT1256" i="1"/>
  <c r="CS1256" i="1"/>
  <c r="CV1255" i="1"/>
  <c r="CU1255" i="1"/>
  <c r="CT1255" i="1"/>
  <c r="CS1255" i="1"/>
  <c r="CV1253" i="1"/>
  <c r="CU1253" i="1"/>
  <c r="CT1253" i="1"/>
  <c r="CS1253" i="1"/>
  <c r="CV1252" i="1"/>
  <c r="CU1252" i="1"/>
  <c r="CT1252" i="1"/>
  <c r="CS1252" i="1"/>
  <c r="CV1251" i="1"/>
  <c r="CU1251" i="1"/>
  <c r="CT1251" i="1"/>
  <c r="CS1251" i="1"/>
  <c r="CV1250" i="1"/>
  <c r="CU1250" i="1"/>
  <c r="CT1250" i="1"/>
  <c r="CS1250" i="1"/>
  <c r="CV1249" i="1"/>
  <c r="CU1249" i="1"/>
  <c r="CT1249" i="1"/>
  <c r="CS1249" i="1"/>
  <c r="CV1248" i="1"/>
  <c r="CU1248" i="1"/>
  <c r="CT1248" i="1"/>
  <c r="CS1248" i="1"/>
  <c r="CV1247" i="1"/>
  <c r="CU1247" i="1"/>
  <c r="CT1247" i="1"/>
  <c r="CS1247" i="1"/>
  <c r="CV1246" i="1"/>
  <c r="CU1246" i="1"/>
  <c r="CT1246" i="1"/>
  <c r="CS1246" i="1"/>
  <c r="CV1245" i="1"/>
  <c r="CU1245" i="1"/>
  <c r="CT1245" i="1"/>
  <c r="CS1245" i="1"/>
  <c r="CV1244" i="1"/>
  <c r="CU1244" i="1"/>
  <c r="CT1244" i="1"/>
  <c r="CS1244" i="1"/>
  <c r="CV1243" i="1"/>
  <c r="CU1243" i="1"/>
  <c r="CT1243" i="1"/>
  <c r="CS1243" i="1"/>
  <c r="CV1242" i="1"/>
  <c r="CU1242" i="1"/>
  <c r="CT1242" i="1"/>
  <c r="CS1242" i="1"/>
  <c r="CV1241" i="1"/>
  <c r="CU1241" i="1"/>
  <c r="CT1241" i="1"/>
  <c r="CS1241" i="1"/>
  <c r="CV1240" i="1"/>
  <c r="CU1240" i="1"/>
  <c r="CT1240" i="1"/>
  <c r="CS1240" i="1"/>
  <c r="CV1239" i="1"/>
  <c r="CU1239" i="1"/>
  <c r="CT1239" i="1"/>
  <c r="CS1239" i="1"/>
  <c r="CV1238" i="1"/>
  <c r="CU1238" i="1"/>
  <c r="CT1238" i="1"/>
  <c r="CS1238" i="1"/>
  <c r="CV1237" i="1"/>
  <c r="CU1237" i="1"/>
  <c r="CT1237" i="1"/>
  <c r="CS1237" i="1"/>
  <c r="CV1236" i="1"/>
  <c r="CU1236" i="1"/>
  <c r="CT1236" i="1"/>
  <c r="CS1236" i="1"/>
  <c r="CV1235" i="1"/>
  <c r="CU1235" i="1"/>
  <c r="CT1235" i="1"/>
  <c r="CS1235" i="1"/>
  <c r="CV1234" i="1"/>
  <c r="CU1234" i="1"/>
  <c r="CT1234" i="1"/>
  <c r="CS1234" i="1"/>
  <c r="CV1233" i="1"/>
  <c r="CU1233" i="1"/>
  <c r="CT1233" i="1"/>
  <c r="CS1233" i="1"/>
  <c r="CV1232" i="1"/>
  <c r="CU1232" i="1"/>
  <c r="CT1232" i="1"/>
  <c r="CS1232" i="1"/>
  <c r="CV1231" i="1"/>
  <c r="CU1231" i="1"/>
  <c r="CT1231" i="1"/>
  <c r="CS1231" i="1"/>
  <c r="CV1230" i="1"/>
  <c r="CU1230" i="1"/>
  <c r="CT1230" i="1"/>
  <c r="CS1230" i="1"/>
  <c r="CV1229" i="1"/>
  <c r="CU1229" i="1"/>
  <c r="CT1229" i="1"/>
  <c r="CS1229" i="1"/>
  <c r="CV1228" i="1"/>
  <c r="CU1228" i="1"/>
  <c r="CT1228" i="1"/>
  <c r="CS1228" i="1"/>
  <c r="CV1227" i="1"/>
  <c r="CU1227" i="1"/>
  <c r="CT1227" i="1"/>
  <c r="CS1227" i="1"/>
  <c r="CV1226" i="1"/>
  <c r="CU1226" i="1"/>
  <c r="CT1226" i="1"/>
  <c r="CS1226" i="1"/>
  <c r="CV1225" i="1"/>
  <c r="CU1225" i="1"/>
  <c r="CT1225" i="1"/>
  <c r="CS1225" i="1"/>
  <c r="CV1224" i="1"/>
  <c r="CU1224" i="1"/>
  <c r="CT1224" i="1"/>
  <c r="CS1224" i="1"/>
  <c r="CV1223" i="1"/>
  <c r="CU1223" i="1"/>
  <c r="CT1223" i="1"/>
  <c r="CS1223" i="1"/>
  <c r="CV1222" i="1"/>
  <c r="CU1222" i="1"/>
  <c r="CT1222" i="1"/>
  <c r="CS1222" i="1"/>
  <c r="CV1138" i="1"/>
  <c r="CU1138" i="1"/>
  <c r="CT1138" i="1"/>
  <c r="CS1138" i="1"/>
  <c r="CV1219" i="1"/>
  <c r="CU1219" i="1"/>
  <c r="CT1219" i="1"/>
  <c r="CS1219" i="1"/>
  <c r="CV1218" i="1"/>
  <c r="CU1218" i="1"/>
  <c r="CT1218" i="1"/>
  <c r="CS1218" i="1"/>
  <c r="CV1217" i="1"/>
  <c r="CU1217" i="1"/>
  <c r="CT1217" i="1"/>
  <c r="CS1217" i="1"/>
  <c r="CV1216" i="1"/>
  <c r="CU1216" i="1"/>
  <c r="CT1216" i="1"/>
  <c r="CS1216" i="1"/>
  <c r="CV1215" i="1"/>
  <c r="CU1215" i="1"/>
  <c r="CT1215" i="1"/>
  <c r="CS1215" i="1"/>
  <c r="CV1214" i="1"/>
  <c r="CU1214" i="1"/>
  <c r="CT1214" i="1"/>
  <c r="CS1214" i="1"/>
  <c r="CV1213" i="1"/>
  <c r="CU1213" i="1"/>
  <c r="CT1213" i="1"/>
  <c r="CS1213" i="1"/>
  <c r="CV1212" i="1"/>
  <c r="CU1212" i="1"/>
  <c r="CT1212" i="1"/>
  <c r="CS1212" i="1"/>
  <c r="CV1211" i="1"/>
  <c r="CU1211" i="1"/>
  <c r="CT1211" i="1"/>
  <c r="CS1211" i="1"/>
  <c r="CV1210" i="1"/>
  <c r="CU1210" i="1"/>
  <c r="CT1210" i="1"/>
  <c r="CS1210" i="1"/>
  <c r="CV1209" i="1"/>
  <c r="CU1209" i="1"/>
  <c r="CT1209" i="1"/>
  <c r="CS1209" i="1"/>
  <c r="CV1208" i="1"/>
  <c r="CU1208" i="1"/>
  <c r="CT1208" i="1"/>
  <c r="CS1208" i="1"/>
  <c r="CV1207" i="1"/>
  <c r="CU1207" i="1"/>
  <c r="CT1207" i="1"/>
  <c r="CS1207" i="1"/>
  <c r="CV1206" i="1"/>
  <c r="CU1206" i="1"/>
  <c r="CT1206" i="1"/>
  <c r="CS1206" i="1"/>
  <c r="CV1205" i="1"/>
  <c r="CU1205" i="1"/>
  <c r="CT1205" i="1"/>
  <c r="CS1205" i="1"/>
  <c r="CV1204" i="1"/>
  <c r="CU1204" i="1"/>
  <c r="CT1204" i="1"/>
  <c r="CS1204" i="1"/>
  <c r="CV1203" i="1"/>
  <c r="CU1203" i="1"/>
  <c r="CT1203" i="1"/>
  <c r="CS1203" i="1"/>
  <c r="CV1202" i="1"/>
  <c r="CU1202" i="1"/>
  <c r="CT1202" i="1"/>
  <c r="CS1202" i="1"/>
  <c r="CV1201" i="1"/>
  <c r="CU1201" i="1"/>
  <c r="CT1201" i="1"/>
  <c r="CS1201" i="1"/>
  <c r="CV1200" i="1"/>
  <c r="CU1200" i="1"/>
  <c r="CT1200" i="1"/>
  <c r="CS1200" i="1"/>
  <c r="CV1199" i="1"/>
  <c r="CU1199" i="1"/>
  <c r="CT1199" i="1"/>
  <c r="CS1199" i="1"/>
  <c r="CV1198" i="1"/>
  <c r="CU1198" i="1"/>
  <c r="CT1198" i="1"/>
  <c r="CS1198" i="1"/>
  <c r="CV1197" i="1"/>
  <c r="CU1197" i="1"/>
  <c r="CT1197" i="1"/>
  <c r="CS1197" i="1"/>
  <c r="CV1196" i="1"/>
  <c r="CU1196" i="1"/>
  <c r="CT1196" i="1"/>
  <c r="CS1196" i="1"/>
  <c r="CV1195" i="1"/>
  <c r="CU1195" i="1"/>
  <c r="CT1195" i="1"/>
  <c r="CS1195" i="1"/>
  <c r="CV1194" i="1"/>
  <c r="CU1194" i="1"/>
  <c r="CT1194" i="1"/>
  <c r="CS1194" i="1"/>
  <c r="CV1193" i="1"/>
  <c r="CU1193" i="1"/>
  <c r="CT1193" i="1"/>
  <c r="CS1193" i="1"/>
  <c r="CV1192" i="1"/>
  <c r="CU1192" i="1"/>
  <c r="CT1192" i="1"/>
  <c r="CS1192" i="1"/>
  <c r="CV1191" i="1"/>
  <c r="CU1191" i="1"/>
  <c r="CT1191" i="1"/>
  <c r="CS1191" i="1"/>
  <c r="CV1190" i="1"/>
  <c r="CU1190" i="1"/>
  <c r="CT1190" i="1"/>
  <c r="CS1190" i="1"/>
  <c r="CV1189" i="1"/>
  <c r="CU1189" i="1"/>
  <c r="CT1189" i="1"/>
  <c r="CS1189" i="1"/>
  <c r="CV1188" i="1"/>
  <c r="CU1188" i="1"/>
  <c r="CT1188" i="1"/>
  <c r="CS1188" i="1"/>
  <c r="CV1187" i="1"/>
  <c r="CU1187" i="1"/>
  <c r="CT1187" i="1"/>
  <c r="CS1187" i="1"/>
  <c r="CV1186" i="1"/>
  <c r="CU1186" i="1"/>
  <c r="CT1186" i="1"/>
  <c r="CS1186" i="1"/>
  <c r="CV1185" i="1"/>
  <c r="CU1185" i="1"/>
  <c r="CT1185" i="1"/>
  <c r="CS1185" i="1"/>
  <c r="CV1184" i="1"/>
  <c r="CU1184" i="1"/>
  <c r="CT1184" i="1"/>
  <c r="CS1184" i="1"/>
  <c r="CV1183" i="1"/>
  <c r="CU1183" i="1"/>
  <c r="CT1183" i="1"/>
  <c r="CS1183" i="1"/>
  <c r="CV1182" i="1"/>
  <c r="CU1182" i="1"/>
  <c r="CT1182" i="1"/>
  <c r="CS1182" i="1"/>
  <c r="CV1181" i="1"/>
  <c r="CU1181" i="1"/>
  <c r="CT1181" i="1"/>
  <c r="CS1181" i="1"/>
  <c r="CV1180" i="1"/>
  <c r="CU1180" i="1"/>
  <c r="CT1180" i="1"/>
  <c r="CS1180" i="1"/>
  <c r="CV1179" i="1"/>
  <c r="CU1179" i="1"/>
  <c r="CT1179" i="1"/>
  <c r="CS1179" i="1"/>
  <c r="CV1178" i="1"/>
  <c r="CU1178" i="1"/>
  <c r="CT1178" i="1"/>
  <c r="CS1178" i="1"/>
  <c r="CV1177" i="1"/>
  <c r="CU1177" i="1"/>
  <c r="CT1177" i="1"/>
  <c r="CS1177" i="1"/>
  <c r="CV1176" i="1"/>
  <c r="CU1176" i="1"/>
  <c r="CT1176" i="1"/>
  <c r="CS1176" i="1"/>
  <c r="CV1175" i="1"/>
  <c r="CU1175" i="1"/>
  <c r="CT1175" i="1"/>
  <c r="CS1175" i="1"/>
  <c r="CV1174" i="1"/>
  <c r="CU1174" i="1"/>
  <c r="CT1174" i="1"/>
  <c r="CS1174" i="1"/>
  <c r="CV1173" i="1"/>
  <c r="CU1173" i="1"/>
  <c r="CT1173" i="1"/>
  <c r="CS1173" i="1"/>
  <c r="CV1172" i="1"/>
  <c r="CU1172" i="1"/>
  <c r="CT1172" i="1"/>
  <c r="CS1172" i="1"/>
  <c r="CV1171" i="1"/>
  <c r="CU1171" i="1"/>
  <c r="CT1171" i="1"/>
  <c r="CS1171" i="1"/>
  <c r="CV1170" i="1"/>
  <c r="CU1170" i="1"/>
  <c r="CT1170" i="1"/>
  <c r="CS1170" i="1"/>
  <c r="CV1169" i="1"/>
  <c r="CU1169" i="1"/>
  <c r="CT1169" i="1"/>
  <c r="CS1169" i="1"/>
  <c r="CV1168" i="1"/>
  <c r="CU1168" i="1"/>
  <c r="CT1168" i="1"/>
  <c r="CS1168" i="1"/>
  <c r="CV1167" i="1"/>
  <c r="CU1167" i="1"/>
  <c r="CT1167" i="1"/>
  <c r="CS1167" i="1"/>
  <c r="CV1166" i="1"/>
  <c r="CU1166" i="1"/>
  <c r="CT1166" i="1"/>
  <c r="CS1166" i="1"/>
  <c r="CV1165" i="1"/>
  <c r="CU1165" i="1"/>
  <c r="CT1165" i="1"/>
  <c r="CS1165" i="1"/>
  <c r="CV1164" i="1"/>
  <c r="CU1164" i="1"/>
  <c r="CT1164" i="1"/>
  <c r="CS1164" i="1"/>
  <c r="CV1163" i="1"/>
  <c r="CU1163" i="1"/>
  <c r="CT1163" i="1"/>
  <c r="CS1163" i="1"/>
  <c r="CV1162" i="1"/>
  <c r="CU1162" i="1"/>
  <c r="CT1162" i="1"/>
  <c r="CS1162" i="1"/>
  <c r="CV1161" i="1"/>
  <c r="CU1161" i="1"/>
  <c r="CT1161" i="1"/>
  <c r="CS1161" i="1"/>
  <c r="CV1160" i="1"/>
  <c r="CU1160" i="1"/>
  <c r="CT1160" i="1"/>
  <c r="CS1160" i="1"/>
  <c r="CV1159" i="1"/>
  <c r="CU1159" i="1"/>
  <c r="CT1159" i="1"/>
  <c r="CS1159" i="1"/>
  <c r="CV1158" i="1"/>
  <c r="CU1158" i="1"/>
  <c r="CT1158" i="1"/>
  <c r="CS1158" i="1"/>
  <c r="CV1157" i="1"/>
  <c r="CU1157" i="1"/>
  <c r="CT1157" i="1"/>
  <c r="CS1157" i="1"/>
  <c r="CV1156" i="1"/>
  <c r="CU1156" i="1"/>
  <c r="CT1156" i="1"/>
  <c r="CS1156" i="1"/>
  <c r="CV1155" i="1"/>
  <c r="CU1155" i="1"/>
  <c r="CT1155" i="1"/>
  <c r="CS1155" i="1"/>
  <c r="CV1154" i="1"/>
  <c r="CU1154" i="1"/>
  <c r="CT1154" i="1"/>
  <c r="CS1154" i="1"/>
  <c r="CV1136" i="1"/>
  <c r="CU1136" i="1"/>
  <c r="CT1136" i="1"/>
  <c r="CS1136" i="1"/>
  <c r="CV1152" i="1"/>
  <c r="CU1152" i="1"/>
  <c r="CT1152" i="1"/>
  <c r="CS1152" i="1"/>
  <c r="CV1151" i="1"/>
  <c r="CU1151" i="1"/>
  <c r="CT1151" i="1"/>
  <c r="CS1151" i="1"/>
  <c r="CV1150" i="1"/>
  <c r="CU1150" i="1"/>
  <c r="CT1150" i="1"/>
  <c r="CS1150" i="1"/>
  <c r="CV1149" i="1"/>
  <c r="CU1149" i="1"/>
  <c r="CT1149" i="1"/>
  <c r="CS1149" i="1"/>
  <c r="CV1148" i="1"/>
  <c r="CU1148" i="1"/>
  <c r="CT1148" i="1"/>
  <c r="CS1148" i="1"/>
  <c r="CV1147" i="1"/>
  <c r="CU1147" i="1"/>
  <c r="CT1147" i="1"/>
  <c r="CS1147" i="1"/>
  <c r="CV1146" i="1"/>
  <c r="CU1146" i="1"/>
  <c r="CT1146" i="1"/>
  <c r="CS1146" i="1"/>
  <c r="CV1145" i="1"/>
  <c r="CU1145" i="1"/>
  <c r="CT1145" i="1"/>
  <c r="CS1145" i="1"/>
  <c r="CV1144" i="1"/>
  <c r="CU1144" i="1"/>
  <c r="CT1144" i="1"/>
  <c r="CS1144" i="1"/>
  <c r="CV1143" i="1"/>
  <c r="CU1143" i="1"/>
  <c r="CT1143" i="1"/>
  <c r="CS1143" i="1"/>
  <c r="CV1142" i="1"/>
  <c r="CU1142" i="1"/>
  <c r="CT1142" i="1"/>
  <c r="CS1142" i="1"/>
  <c r="CV1141" i="1"/>
  <c r="CU1141" i="1"/>
  <c r="CT1141" i="1"/>
  <c r="CS1141" i="1"/>
  <c r="CV1139" i="1"/>
  <c r="CU1139" i="1"/>
  <c r="CT1139" i="1"/>
  <c r="CS1139" i="1"/>
  <c r="CV1073" i="1"/>
  <c r="CU1073" i="1"/>
  <c r="CT1073" i="1"/>
  <c r="CS1073" i="1"/>
  <c r="CV1137" i="1"/>
  <c r="CU1137" i="1"/>
  <c r="CT1137" i="1"/>
  <c r="CS1137" i="1"/>
  <c r="CV1135" i="1"/>
  <c r="CU1135" i="1"/>
  <c r="CT1135" i="1"/>
  <c r="CS1135" i="1"/>
  <c r="CV1134" i="1"/>
  <c r="CU1134" i="1"/>
  <c r="CT1134" i="1"/>
  <c r="CS1134" i="1"/>
  <c r="CV1133" i="1"/>
  <c r="CU1133" i="1"/>
  <c r="CT1133" i="1"/>
  <c r="CS1133" i="1"/>
  <c r="CV1132" i="1"/>
  <c r="CU1132" i="1"/>
  <c r="CT1132" i="1"/>
  <c r="CS1132" i="1"/>
  <c r="CV1131" i="1"/>
  <c r="CU1131" i="1"/>
  <c r="CT1131" i="1"/>
  <c r="CS1131" i="1"/>
  <c r="CV1130" i="1"/>
  <c r="CU1130" i="1"/>
  <c r="CT1130" i="1"/>
  <c r="CS1130" i="1"/>
  <c r="CV1129" i="1"/>
  <c r="CU1129" i="1"/>
  <c r="CT1129" i="1"/>
  <c r="CS1129" i="1"/>
  <c r="CV1128" i="1"/>
  <c r="CU1128" i="1"/>
  <c r="CT1128" i="1"/>
  <c r="CS1128" i="1"/>
  <c r="CV1127" i="1"/>
  <c r="CU1127" i="1"/>
  <c r="CT1127" i="1"/>
  <c r="CS1127" i="1"/>
  <c r="CV1126" i="1"/>
  <c r="CU1126" i="1"/>
  <c r="CT1126" i="1"/>
  <c r="CS1126" i="1"/>
  <c r="CV1125" i="1"/>
  <c r="CU1125" i="1"/>
  <c r="CT1125" i="1"/>
  <c r="CS1125" i="1"/>
  <c r="CV1124" i="1"/>
  <c r="CU1124" i="1"/>
  <c r="CT1124" i="1"/>
  <c r="CS1124" i="1"/>
  <c r="CV1123" i="1"/>
  <c r="CU1123" i="1"/>
  <c r="CT1123" i="1"/>
  <c r="CS1123" i="1"/>
  <c r="CV1122" i="1"/>
  <c r="CU1122" i="1"/>
  <c r="CT1122" i="1"/>
  <c r="CS1122" i="1"/>
  <c r="CV1121" i="1"/>
  <c r="CU1121" i="1"/>
  <c r="CT1121" i="1"/>
  <c r="CS1121" i="1"/>
  <c r="CV1120" i="1"/>
  <c r="CU1120" i="1"/>
  <c r="CT1120" i="1"/>
  <c r="CS1120" i="1"/>
  <c r="CV1119" i="1"/>
  <c r="CU1119" i="1"/>
  <c r="CT1119" i="1"/>
  <c r="CS1119" i="1"/>
  <c r="CV1118" i="1"/>
  <c r="CU1118" i="1"/>
  <c r="CT1118" i="1"/>
  <c r="CS1118" i="1"/>
  <c r="CV1117" i="1"/>
  <c r="CU1117" i="1"/>
  <c r="CT1117" i="1"/>
  <c r="CS1117" i="1"/>
  <c r="CV1116" i="1"/>
  <c r="CU1116" i="1"/>
  <c r="CT1116" i="1"/>
  <c r="CS1116" i="1"/>
  <c r="CV1115" i="1"/>
  <c r="CU1115" i="1"/>
  <c r="CT1115" i="1"/>
  <c r="CS1115" i="1"/>
  <c r="CV1114" i="1"/>
  <c r="CU1114" i="1"/>
  <c r="CT1114" i="1"/>
  <c r="CS1114" i="1"/>
  <c r="CV1113" i="1"/>
  <c r="CU1113" i="1"/>
  <c r="CT1113" i="1"/>
  <c r="CS1113" i="1"/>
  <c r="CV1112" i="1"/>
  <c r="CU1112" i="1"/>
  <c r="CT1112" i="1"/>
  <c r="CS1112" i="1"/>
  <c r="CV1111" i="1"/>
  <c r="CU1111" i="1"/>
  <c r="CT1111" i="1"/>
  <c r="CS1111" i="1"/>
  <c r="CV1110" i="1"/>
  <c r="CU1110" i="1"/>
  <c r="CT1110" i="1"/>
  <c r="CS1110" i="1"/>
  <c r="CV1109" i="1"/>
  <c r="CU1109" i="1"/>
  <c r="CT1109" i="1"/>
  <c r="CS1109" i="1"/>
  <c r="CV1108" i="1"/>
  <c r="CU1108" i="1"/>
  <c r="CT1108" i="1"/>
  <c r="CS1108" i="1"/>
  <c r="CV1107" i="1"/>
  <c r="CU1107" i="1"/>
  <c r="CT1107" i="1"/>
  <c r="CS1107" i="1"/>
  <c r="CV1106" i="1"/>
  <c r="CU1106" i="1"/>
  <c r="CT1106" i="1"/>
  <c r="CS1106" i="1"/>
  <c r="CV1105" i="1"/>
  <c r="CU1105" i="1"/>
  <c r="CT1105" i="1"/>
  <c r="CS1105" i="1"/>
  <c r="CV1104" i="1"/>
  <c r="CU1104" i="1"/>
  <c r="CT1104" i="1"/>
  <c r="CS1104" i="1"/>
  <c r="CV1103" i="1"/>
  <c r="CU1103" i="1"/>
  <c r="CT1103" i="1"/>
  <c r="CS1103" i="1"/>
  <c r="CV1102" i="1"/>
  <c r="CU1102" i="1"/>
  <c r="CT1102" i="1"/>
  <c r="CS1102" i="1"/>
  <c r="CV1101" i="1"/>
  <c r="CU1101" i="1"/>
  <c r="CT1101" i="1"/>
  <c r="CS1101" i="1"/>
  <c r="CV1100" i="1"/>
  <c r="CU1100" i="1"/>
  <c r="CT1100" i="1"/>
  <c r="CS1100" i="1"/>
  <c r="CV1099" i="1"/>
  <c r="CU1099" i="1"/>
  <c r="CT1099" i="1"/>
  <c r="CS1099" i="1"/>
  <c r="CV1098" i="1"/>
  <c r="CU1098" i="1"/>
  <c r="CT1098" i="1"/>
  <c r="CS1098" i="1"/>
  <c r="CV1097" i="1"/>
  <c r="CU1097" i="1"/>
  <c r="CT1097" i="1"/>
  <c r="CS1097" i="1"/>
  <c r="CV1096" i="1"/>
  <c r="CU1096" i="1"/>
  <c r="CT1096" i="1"/>
  <c r="CS1096" i="1"/>
  <c r="CV1095" i="1"/>
  <c r="CU1095" i="1"/>
  <c r="CT1095" i="1"/>
  <c r="CS1095" i="1"/>
  <c r="CV1094" i="1"/>
  <c r="CU1094" i="1"/>
  <c r="CT1094" i="1"/>
  <c r="CS1094" i="1"/>
  <c r="CV1093" i="1"/>
  <c r="CU1093" i="1"/>
  <c r="CT1093" i="1"/>
  <c r="CS1093" i="1"/>
  <c r="CV1092" i="1"/>
  <c r="CU1092" i="1"/>
  <c r="CT1092" i="1"/>
  <c r="CS1092" i="1"/>
  <c r="CV1091" i="1"/>
  <c r="CU1091" i="1"/>
  <c r="CT1091" i="1"/>
  <c r="CS1091" i="1"/>
  <c r="CV1090" i="1"/>
  <c r="CU1090" i="1"/>
  <c r="CT1090" i="1"/>
  <c r="CS1090" i="1"/>
  <c r="CV1089" i="1"/>
  <c r="CU1089" i="1"/>
  <c r="CT1089" i="1"/>
  <c r="CS1089" i="1"/>
  <c r="CV1088" i="1"/>
  <c r="CU1088" i="1"/>
  <c r="CT1088" i="1"/>
  <c r="CS1088" i="1"/>
  <c r="CV1087" i="1"/>
  <c r="CU1087" i="1"/>
  <c r="CT1087" i="1"/>
  <c r="CS1087" i="1"/>
  <c r="CV1086" i="1"/>
  <c r="CU1086" i="1"/>
  <c r="CT1086" i="1"/>
  <c r="CS1086" i="1"/>
  <c r="CV1085" i="1"/>
  <c r="CU1085" i="1"/>
  <c r="CT1085" i="1"/>
  <c r="CS1085" i="1"/>
  <c r="CV1084" i="1"/>
  <c r="CU1084" i="1"/>
  <c r="CT1084" i="1"/>
  <c r="CS1084" i="1"/>
  <c r="CV1083" i="1"/>
  <c r="CU1083" i="1"/>
  <c r="CT1083" i="1"/>
  <c r="CS1083" i="1"/>
  <c r="CV1082" i="1"/>
  <c r="CU1082" i="1"/>
  <c r="CT1082" i="1"/>
  <c r="CS1082" i="1"/>
  <c r="CV1081" i="1"/>
  <c r="CU1081" i="1"/>
  <c r="CT1081" i="1"/>
  <c r="CS1081" i="1"/>
  <c r="CV1080" i="1"/>
  <c r="CU1080" i="1"/>
  <c r="CT1080" i="1"/>
  <c r="CS1080" i="1"/>
  <c r="CV1079" i="1"/>
  <c r="CU1079" i="1"/>
  <c r="CT1079" i="1"/>
  <c r="CS1079" i="1"/>
  <c r="CV1078" i="1"/>
  <c r="CU1078" i="1"/>
  <c r="CT1078" i="1"/>
  <c r="CS1078" i="1"/>
  <c r="CV1077" i="1"/>
  <c r="CU1077" i="1"/>
  <c r="CT1077" i="1"/>
  <c r="CS1077" i="1"/>
  <c r="CV1076" i="1"/>
  <c r="CU1076" i="1"/>
  <c r="CT1076" i="1"/>
  <c r="CS1076" i="1"/>
  <c r="CV1075" i="1"/>
  <c r="CU1075" i="1"/>
  <c r="CT1075" i="1"/>
  <c r="CS1075" i="1"/>
  <c r="CV1074" i="1"/>
  <c r="CU1074" i="1"/>
  <c r="CT1074" i="1"/>
  <c r="CS1074" i="1"/>
  <c r="CV1063" i="1"/>
  <c r="CU1063" i="1"/>
  <c r="CT1063" i="1"/>
  <c r="CS1063" i="1"/>
  <c r="CV1072" i="1"/>
  <c r="CU1072" i="1"/>
  <c r="CT1072" i="1"/>
  <c r="CS1072" i="1"/>
  <c r="CV1071" i="1"/>
  <c r="CU1071" i="1"/>
  <c r="CT1071" i="1"/>
  <c r="CS1071" i="1"/>
  <c r="CV1070" i="1"/>
  <c r="CU1070" i="1"/>
  <c r="CT1070" i="1"/>
  <c r="CS1070" i="1"/>
  <c r="CV1069" i="1"/>
  <c r="CU1069" i="1"/>
  <c r="CT1069" i="1"/>
  <c r="CS1069" i="1"/>
  <c r="CV1068" i="1"/>
  <c r="CU1068" i="1"/>
  <c r="CT1068" i="1"/>
  <c r="CS1068" i="1"/>
  <c r="CV1067" i="1"/>
  <c r="CU1067" i="1"/>
  <c r="CT1067" i="1"/>
  <c r="CS1067" i="1"/>
  <c r="CV1066" i="1"/>
  <c r="CU1066" i="1"/>
  <c r="CT1066" i="1"/>
  <c r="CS1066" i="1"/>
  <c r="CV1065" i="1"/>
  <c r="CU1065" i="1"/>
  <c r="CT1065" i="1"/>
  <c r="CS1065" i="1"/>
  <c r="CV1064" i="1"/>
  <c r="CU1064" i="1"/>
  <c r="CT1064" i="1"/>
  <c r="CS1064" i="1"/>
  <c r="CV1062" i="1"/>
  <c r="CU1062" i="1"/>
  <c r="CT1062" i="1"/>
  <c r="CS1062" i="1"/>
  <c r="CV1061" i="1"/>
  <c r="CU1061" i="1"/>
  <c r="CT1061" i="1"/>
  <c r="CS1061" i="1"/>
  <c r="CV1060" i="1"/>
  <c r="CU1060" i="1"/>
  <c r="CT1060" i="1"/>
  <c r="CS1060" i="1"/>
  <c r="CV1058" i="1"/>
  <c r="CU1058" i="1"/>
  <c r="CT1058" i="1"/>
  <c r="CS1058" i="1"/>
  <c r="CV1057" i="1"/>
  <c r="CU1057" i="1"/>
  <c r="CT1057" i="1"/>
  <c r="CS1057" i="1"/>
  <c r="CV1056" i="1"/>
  <c r="CU1056" i="1"/>
  <c r="CT1056" i="1"/>
  <c r="CS1056" i="1"/>
  <c r="CV1055" i="1"/>
  <c r="CU1055" i="1"/>
  <c r="CT1055" i="1"/>
  <c r="CS1055" i="1"/>
  <c r="CV1054" i="1"/>
  <c r="CU1054" i="1"/>
  <c r="CT1054" i="1"/>
  <c r="CS1054" i="1"/>
  <c r="CV1053" i="1"/>
  <c r="CU1053" i="1"/>
  <c r="CT1053" i="1"/>
  <c r="CS1053" i="1"/>
  <c r="CV1052" i="1"/>
  <c r="CU1052" i="1"/>
  <c r="CT1052" i="1"/>
  <c r="CS1052" i="1"/>
  <c r="CV1051" i="1"/>
  <c r="CU1051" i="1"/>
  <c r="CT1051" i="1"/>
  <c r="CS1051" i="1"/>
  <c r="CV1050" i="1"/>
  <c r="CU1050" i="1"/>
  <c r="CT1050" i="1"/>
  <c r="CS1050" i="1"/>
  <c r="CV1049" i="1"/>
  <c r="CU1049" i="1"/>
  <c r="CT1049" i="1"/>
  <c r="CS1049" i="1"/>
  <c r="CV1048" i="1"/>
  <c r="CU1048" i="1"/>
  <c r="CT1048" i="1"/>
  <c r="CS1048" i="1"/>
  <c r="CV1046" i="1"/>
  <c r="CU1046" i="1"/>
  <c r="CT1046" i="1"/>
  <c r="CS1046" i="1"/>
  <c r="CV1045" i="1"/>
  <c r="CU1045" i="1"/>
  <c r="CT1045" i="1"/>
  <c r="CS1045" i="1"/>
  <c r="CV1044" i="1"/>
  <c r="CU1044" i="1"/>
  <c r="CT1044" i="1"/>
  <c r="CS1044" i="1"/>
  <c r="CV1043" i="1"/>
  <c r="CU1043" i="1"/>
  <c r="CT1043" i="1"/>
  <c r="CS1043" i="1"/>
  <c r="CV1042" i="1"/>
  <c r="CU1042" i="1"/>
  <c r="CT1042" i="1"/>
  <c r="CS1042" i="1"/>
  <c r="CV1041" i="1"/>
  <c r="CU1041" i="1"/>
  <c r="CT1041" i="1"/>
  <c r="CS1041" i="1"/>
  <c r="CV1040" i="1"/>
  <c r="CU1040" i="1"/>
  <c r="CT1040" i="1"/>
  <c r="CS1040" i="1"/>
  <c r="CV1039" i="1"/>
  <c r="CU1039" i="1"/>
  <c r="CT1039" i="1"/>
  <c r="CS1039" i="1"/>
  <c r="CV1038" i="1"/>
  <c r="CU1038" i="1"/>
  <c r="CT1038" i="1"/>
  <c r="CS1038" i="1"/>
  <c r="CV1037" i="1"/>
  <c r="CU1037" i="1"/>
  <c r="CT1037" i="1"/>
  <c r="CS1037" i="1"/>
  <c r="CV1036" i="1"/>
  <c r="CU1036" i="1"/>
  <c r="CT1036" i="1"/>
  <c r="CS1036" i="1"/>
  <c r="CV1035" i="1"/>
  <c r="CU1035" i="1"/>
  <c r="CT1035" i="1"/>
  <c r="CS1035" i="1"/>
  <c r="CV1034" i="1"/>
  <c r="CU1034" i="1"/>
  <c r="CT1034" i="1"/>
  <c r="CS1034" i="1"/>
  <c r="CV1033" i="1"/>
  <c r="CU1033" i="1"/>
  <c r="CT1033" i="1"/>
  <c r="CS1033" i="1"/>
  <c r="CV1032" i="1"/>
  <c r="CU1032" i="1"/>
  <c r="CT1032" i="1"/>
  <c r="CS1032" i="1"/>
  <c r="CV1031" i="1"/>
  <c r="CU1031" i="1"/>
  <c r="CT1031" i="1"/>
  <c r="CS1031" i="1"/>
  <c r="CV1030" i="1"/>
  <c r="CU1030" i="1"/>
  <c r="CT1030" i="1"/>
  <c r="CS1030" i="1"/>
  <c r="CV1029" i="1"/>
  <c r="CU1029" i="1"/>
  <c r="CT1029" i="1"/>
  <c r="CS1029" i="1"/>
  <c r="CV1028" i="1"/>
  <c r="CU1028" i="1"/>
  <c r="CT1028" i="1"/>
  <c r="CS1028" i="1"/>
  <c r="CV1027" i="1"/>
  <c r="CU1027" i="1"/>
  <c r="CT1027" i="1"/>
  <c r="CS1027" i="1"/>
  <c r="CV1026" i="1"/>
  <c r="CU1026" i="1"/>
  <c r="CT1026" i="1"/>
  <c r="CS1026" i="1"/>
  <c r="CV1025" i="1"/>
  <c r="CU1025" i="1"/>
  <c r="CT1025" i="1"/>
  <c r="CS1025" i="1"/>
  <c r="CV1024" i="1"/>
  <c r="CU1024" i="1"/>
  <c r="CT1024" i="1"/>
  <c r="CS1024" i="1"/>
  <c r="CV1023" i="1"/>
  <c r="CU1023" i="1"/>
  <c r="CT1023" i="1"/>
  <c r="CS1023" i="1"/>
  <c r="CV1022" i="1"/>
  <c r="CU1022" i="1"/>
  <c r="CT1022" i="1"/>
  <c r="CS1022" i="1"/>
  <c r="CV1021" i="1"/>
  <c r="CU1021" i="1"/>
  <c r="CT1021" i="1"/>
  <c r="CS1021" i="1"/>
  <c r="CV1020" i="1"/>
  <c r="CU1020" i="1"/>
  <c r="CT1020" i="1"/>
  <c r="CS1020" i="1"/>
  <c r="CV1019" i="1"/>
  <c r="CU1019" i="1"/>
  <c r="CT1019" i="1"/>
  <c r="CS1019" i="1"/>
  <c r="CV1018" i="1"/>
  <c r="CU1018" i="1"/>
  <c r="CT1018" i="1"/>
  <c r="CS1018" i="1"/>
  <c r="CV1017" i="1"/>
  <c r="CU1017" i="1"/>
  <c r="CT1017" i="1"/>
  <c r="CS1017" i="1"/>
  <c r="CV1016" i="1"/>
  <c r="CU1016" i="1"/>
  <c r="CT1016" i="1"/>
  <c r="CS1016" i="1"/>
  <c r="CV1015" i="1"/>
  <c r="CU1015" i="1"/>
  <c r="CT1015" i="1"/>
  <c r="CS1015" i="1"/>
  <c r="CV1014" i="1"/>
  <c r="CU1014" i="1"/>
  <c r="CT1014" i="1"/>
  <c r="CS1014" i="1"/>
  <c r="CV1013" i="1"/>
  <c r="CU1013" i="1"/>
  <c r="CT1013" i="1"/>
  <c r="CS1013" i="1"/>
  <c r="CV1012" i="1"/>
  <c r="CU1012" i="1"/>
  <c r="CT1012" i="1"/>
  <c r="CS1012" i="1"/>
  <c r="CV1011" i="1"/>
  <c r="CU1011" i="1"/>
  <c r="CT1011" i="1"/>
  <c r="CS1011" i="1"/>
  <c r="CV1010" i="1"/>
  <c r="CU1010" i="1"/>
  <c r="CT1010" i="1"/>
  <c r="CS1010" i="1"/>
  <c r="CV1009" i="1"/>
  <c r="CU1009" i="1"/>
  <c r="CT1009" i="1"/>
  <c r="CS1009" i="1"/>
  <c r="CV1008" i="1"/>
  <c r="CU1008" i="1"/>
  <c r="CT1008" i="1"/>
  <c r="CS1008" i="1"/>
  <c r="CV1007" i="1"/>
  <c r="CU1007" i="1"/>
  <c r="CT1007" i="1"/>
  <c r="CS1007" i="1"/>
  <c r="CV1006" i="1"/>
  <c r="CU1006" i="1"/>
  <c r="CT1006" i="1"/>
  <c r="CS1006" i="1"/>
  <c r="CV1005" i="1"/>
  <c r="CU1005" i="1"/>
  <c r="CT1005" i="1"/>
  <c r="CS1005" i="1"/>
  <c r="CV1004" i="1"/>
  <c r="CU1004" i="1"/>
  <c r="CT1004" i="1"/>
  <c r="CS1004" i="1"/>
  <c r="CV1003" i="1"/>
  <c r="CU1003" i="1"/>
  <c r="CT1003" i="1"/>
  <c r="CS1003" i="1"/>
  <c r="CV1002" i="1"/>
  <c r="CU1002" i="1"/>
  <c r="CT1002" i="1"/>
  <c r="CS1002" i="1"/>
  <c r="CV1000" i="1"/>
  <c r="CU1000" i="1"/>
  <c r="CT1000" i="1"/>
  <c r="CS1000" i="1"/>
  <c r="CV999" i="1"/>
  <c r="CU999" i="1"/>
  <c r="CT999" i="1"/>
  <c r="CS999" i="1"/>
  <c r="CV998" i="1"/>
  <c r="CU998" i="1"/>
  <c r="CT998" i="1"/>
  <c r="CS998" i="1"/>
  <c r="CV997" i="1"/>
  <c r="CU997" i="1"/>
  <c r="CT997" i="1"/>
  <c r="CS997" i="1"/>
  <c r="CV996" i="1"/>
  <c r="CU996" i="1"/>
  <c r="CT996" i="1"/>
  <c r="CS996" i="1"/>
  <c r="CV995" i="1"/>
  <c r="CU995" i="1"/>
  <c r="CT995" i="1"/>
  <c r="CS995" i="1"/>
  <c r="CV994" i="1"/>
  <c r="CU994" i="1"/>
  <c r="CT994" i="1"/>
  <c r="CS994" i="1"/>
  <c r="CV993" i="1"/>
  <c r="CU993" i="1"/>
  <c r="CT993" i="1"/>
  <c r="CS993" i="1"/>
  <c r="CV992" i="1"/>
  <c r="CU992" i="1"/>
  <c r="CT992" i="1"/>
  <c r="CS992" i="1"/>
  <c r="CV991" i="1"/>
  <c r="CU991" i="1"/>
  <c r="CT991" i="1"/>
  <c r="CS991" i="1"/>
  <c r="CV990" i="1"/>
  <c r="CU990" i="1"/>
  <c r="CT990" i="1"/>
  <c r="CS990" i="1"/>
  <c r="CV989" i="1"/>
  <c r="CU989" i="1"/>
  <c r="CT989" i="1"/>
  <c r="CS989" i="1"/>
  <c r="CV988" i="1"/>
  <c r="CU988" i="1"/>
  <c r="CT988" i="1"/>
  <c r="CS988" i="1"/>
  <c r="CV987" i="1"/>
  <c r="CU987" i="1"/>
  <c r="CT987" i="1"/>
  <c r="CS987" i="1"/>
  <c r="CV986" i="1"/>
  <c r="CU986" i="1"/>
  <c r="CT986" i="1"/>
  <c r="CS986" i="1"/>
  <c r="CV985" i="1"/>
  <c r="CU985" i="1"/>
  <c r="CT985" i="1"/>
  <c r="CS985" i="1"/>
  <c r="CV984" i="1"/>
  <c r="CU984" i="1"/>
  <c r="CT984" i="1"/>
  <c r="CS984" i="1"/>
  <c r="CV983" i="1"/>
  <c r="CU983" i="1"/>
  <c r="CT983" i="1"/>
  <c r="CS983" i="1"/>
  <c r="CV982" i="1"/>
  <c r="CU982" i="1"/>
  <c r="CT982" i="1"/>
  <c r="CS982" i="1"/>
  <c r="CV981" i="1"/>
  <c r="CU981" i="1"/>
  <c r="CT981" i="1"/>
  <c r="CS981" i="1"/>
  <c r="CV980" i="1"/>
  <c r="CU980" i="1"/>
  <c r="CT980" i="1"/>
  <c r="CS980" i="1"/>
  <c r="CV979" i="1"/>
  <c r="CU979" i="1"/>
  <c r="CT979" i="1"/>
  <c r="CS979" i="1"/>
  <c r="CV978" i="1"/>
  <c r="CU978" i="1"/>
  <c r="CT978" i="1"/>
  <c r="CS978" i="1"/>
  <c r="CV977" i="1"/>
  <c r="CU977" i="1"/>
  <c r="CT977" i="1"/>
  <c r="CS977" i="1"/>
  <c r="CV976" i="1"/>
  <c r="CU976" i="1"/>
  <c r="CT976" i="1"/>
  <c r="CS976" i="1"/>
  <c r="CV975" i="1"/>
  <c r="CU975" i="1"/>
  <c r="CT975" i="1"/>
  <c r="CS975" i="1"/>
  <c r="CV974" i="1"/>
  <c r="CU974" i="1"/>
  <c r="CT974" i="1"/>
  <c r="CS974" i="1"/>
  <c r="CV973" i="1"/>
  <c r="CU973" i="1"/>
  <c r="CT973" i="1"/>
  <c r="CS973" i="1"/>
  <c r="CV972" i="1"/>
  <c r="CU972" i="1"/>
  <c r="CT972" i="1"/>
  <c r="CS972" i="1"/>
  <c r="CV971" i="1"/>
  <c r="CU971" i="1"/>
  <c r="CT971" i="1"/>
  <c r="CS971" i="1"/>
  <c r="CV970" i="1"/>
  <c r="CU970" i="1"/>
  <c r="CT970" i="1"/>
  <c r="CS970" i="1"/>
  <c r="CV969" i="1"/>
  <c r="CU969" i="1"/>
  <c r="CT969" i="1"/>
  <c r="CS969" i="1"/>
  <c r="CV968" i="1"/>
  <c r="CU968" i="1"/>
  <c r="CT968" i="1"/>
  <c r="CS968" i="1"/>
  <c r="CV967" i="1"/>
  <c r="CU967" i="1"/>
  <c r="CT967" i="1"/>
  <c r="CS967" i="1"/>
  <c r="CV966" i="1"/>
  <c r="CU966" i="1"/>
  <c r="CT966" i="1"/>
  <c r="CS966" i="1"/>
  <c r="CV965" i="1"/>
  <c r="CU965" i="1"/>
  <c r="CT965" i="1"/>
  <c r="CS965" i="1"/>
  <c r="CV964" i="1"/>
  <c r="CU964" i="1"/>
  <c r="CT964" i="1"/>
  <c r="CS964" i="1"/>
  <c r="CV963" i="1"/>
  <c r="CU963" i="1"/>
  <c r="CT963" i="1"/>
  <c r="CS963" i="1"/>
  <c r="CV962" i="1"/>
  <c r="CU962" i="1"/>
  <c r="CT962" i="1"/>
  <c r="CS962" i="1"/>
  <c r="CV961" i="1"/>
  <c r="CU961" i="1"/>
  <c r="CT961" i="1"/>
  <c r="CS961" i="1"/>
  <c r="CV960" i="1"/>
  <c r="CU960" i="1"/>
  <c r="CT960" i="1"/>
  <c r="CS960" i="1"/>
  <c r="CV959" i="1"/>
  <c r="CU959" i="1"/>
  <c r="CT959" i="1"/>
  <c r="CS959" i="1"/>
  <c r="CV958" i="1"/>
  <c r="CU958" i="1"/>
  <c r="CT958" i="1"/>
  <c r="CS958" i="1"/>
  <c r="CV957" i="1"/>
  <c r="CU957" i="1"/>
  <c r="CT957" i="1"/>
  <c r="CS957" i="1"/>
  <c r="CV955" i="1"/>
  <c r="CU955" i="1"/>
  <c r="CT955" i="1"/>
  <c r="CS955" i="1"/>
  <c r="CV954" i="1"/>
  <c r="CU954" i="1"/>
  <c r="CT954" i="1"/>
  <c r="CS954" i="1"/>
  <c r="CV953" i="1"/>
  <c r="CU953" i="1"/>
  <c r="CT953" i="1"/>
  <c r="CS953" i="1"/>
  <c r="CV952" i="1"/>
  <c r="CU952" i="1"/>
  <c r="CT952" i="1"/>
  <c r="CS952" i="1"/>
  <c r="CV951" i="1"/>
  <c r="CU951" i="1"/>
  <c r="CT951" i="1"/>
  <c r="CS951" i="1"/>
  <c r="CV950" i="1"/>
  <c r="CU950" i="1"/>
  <c r="CT950" i="1"/>
  <c r="CS950" i="1"/>
  <c r="CV949" i="1"/>
  <c r="CU949" i="1"/>
  <c r="CT949" i="1"/>
  <c r="CS949" i="1"/>
  <c r="CV948" i="1"/>
  <c r="CU948" i="1"/>
  <c r="CT948" i="1"/>
  <c r="CS948" i="1"/>
  <c r="CV947" i="1"/>
  <c r="CU947" i="1"/>
  <c r="CT947" i="1"/>
  <c r="CS947" i="1"/>
  <c r="CV946" i="1"/>
  <c r="CU946" i="1"/>
  <c r="CT946" i="1"/>
  <c r="CS946" i="1"/>
  <c r="CV945" i="1"/>
  <c r="CU945" i="1"/>
  <c r="CT945" i="1"/>
  <c r="CS945" i="1"/>
  <c r="CV944" i="1"/>
  <c r="CU944" i="1"/>
  <c r="CT944" i="1"/>
  <c r="CS944" i="1"/>
  <c r="CV943" i="1"/>
  <c r="CU943" i="1"/>
  <c r="CT943" i="1"/>
  <c r="CS943" i="1"/>
  <c r="CV942" i="1"/>
  <c r="CU942" i="1"/>
  <c r="CT942" i="1"/>
  <c r="CS942" i="1"/>
  <c r="CV941" i="1"/>
  <c r="CU941" i="1"/>
  <c r="CT941" i="1"/>
  <c r="CS941" i="1"/>
  <c r="CV940" i="1"/>
  <c r="CU940" i="1"/>
  <c r="CT940" i="1"/>
  <c r="CS940" i="1"/>
  <c r="CV939" i="1"/>
  <c r="CU939" i="1"/>
  <c r="CT939" i="1"/>
  <c r="CS939" i="1"/>
  <c r="CV938" i="1"/>
  <c r="CU938" i="1"/>
  <c r="CT938" i="1"/>
  <c r="CS938" i="1"/>
  <c r="CV937" i="1"/>
  <c r="CU937" i="1"/>
  <c r="CT937" i="1"/>
  <c r="CS937" i="1"/>
  <c r="CV936" i="1"/>
  <c r="CU936" i="1"/>
  <c r="CT936" i="1"/>
  <c r="CS936" i="1"/>
  <c r="CV935" i="1"/>
  <c r="CU935" i="1"/>
  <c r="CT935" i="1"/>
  <c r="CS935" i="1"/>
  <c r="CV934" i="1"/>
  <c r="CU934" i="1"/>
  <c r="CT934" i="1"/>
  <c r="CS934" i="1"/>
  <c r="CV933" i="1"/>
  <c r="CU933" i="1"/>
  <c r="CT933" i="1"/>
  <c r="CS933" i="1"/>
  <c r="CV932" i="1"/>
  <c r="CU932" i="1"/>
  <c r="CT932" i="1"/>
  <c r="CS932" i="1"/>
  <c r="CV931" i="1"/>
  <c r="CU931" i="1"/>
  <c r="CT931" i="1"/>
  <c r="CS931" i="1"/>
  <c r="CV930" i="1"/>
  <c r="CU930" i="1"/>
  <c r="CT930" i="1"/>
  <c r="CS930" i="1"/>
  <c r="CV929" i="1"/>
  <c r="CU929" i="1"/>
  <c r="CT929" i="1"/>
  <c r="CS929" i="1"/>
  <c r="CV928" i="1"/>
  <c r="CU928" i="1"/>
  <c r="CT928" i="1"/>
  <c r="CS928" i="1"/>
  <c r="CV927" i="1"/>
  <c r="CU927" i="1"/>
  <c r="CT927" i="1"/>
  <c r="CS927" i="1"/>
  <c r="CV926" i="1"/>
  <c r="CU926" i="1"/>
  <c r="CT926" i="1"/>
  <c r="CS926" i="1"/>
  <c r="CV925" i="1"/>
  <c r="CU925" i="1"/>
  <c r="CT925" i="1"/>
  <c r="CS925" i="1"/>
  <c r="CV924" i="1"/>
  <c r="CU924" i="1"/>
  <c r="CT924" i="1"/>
  <c r="CS924" i="1"/>
  <c r="CV923" i="1"/>
  <c r="CU923" i="1"/>
  <c r="CT923" i="1"/>
  <c r="CS923" i="1"/>
  <c r="CV922" i="1"/>
  <c r="CU922" i="1"/>
  <c r="CT922" i="1"/>
  <c r="CS922" i="1"/>
  <c r="CV921" i="1"/>
  <c r="CU921" i="1"/>
  <c r="CT921" i="1"/>
  <c r="CS921" i="1"/>
  <c r="CV920" i="1"/>
  <c r="CU920" i="1"/>
  <c r="CT920" i="1"/>
  <c r="CS920" i="1"/>
  <c r="CV919" i="1"/>
  <c r="CU919" i="1"/>
  <c r="CT919" i="1"/>
  <c r="CS919" i="1"/>
  <c r="CV918" i="1"/>
  <c r="CU918" i="1"/>
  <c r="CT918" i="1"/>
  <c r="CS918" i="1"/>
  <c r="CV917" i="1"/>
  <c r="CU917" i="1"/>
  <c r="CT917" i="1"/>
  <c r="CS917" i="1"/>
  <c r="CV916" i="1"/>
  <c r="CU916" i="1"/>
  <c r="CT916" i="1"/>
  <c r="CS916" i="1"/>
  <c r="CV915" i="1"/>
  <c r="CU915" i="1"/>
  <c r="CT915" i="1"/>
  <c r="CS915" i="1"/>
  <c r="CV914" i="1"/>
  <c r="CU914" i="1"/>
  <c r="CT914" i="1"/>
  <c r="CS914" i="1"/>
  <c r="CV913" i="1"/>
  <c r="CU913" i="1"/>
  <c r="CT913" i="1"/>
  <c r="CS913" i="1"/>
  <c r="CV912" i="1"/>
  <c r="CU912" i="1"/>
  <c r="CT912" i="1"/>
  <c r="CS912" i="1"/>
  <c r="CV911" i="1"/>
  <c r="CU911" i="1"/>
  <c r="CT911" i="1"/>
  <c r="CS911" i="1"/>
  <c r="CV910" i="1"/>
  <c r="CU910" i="1"/>
  <c r="CT910" i="1"/>
  <c r="CS910" i="1"/>
  <c r="CV909" i="1"/>
  <c r="CU909" i="1"/>
  <c r="CT909" i="1"/>
  <c r="CS909" i="1"/>
  <c r="CV908" i="1"/>
  <c r="CU908" i="1"/>
  <c r="CT908" i="1"/>
  <c r="CS908" i="1"/>
  <c r="CV907" i="1"/>
  <c r="CU907" i="1"/>
  <c r="CT907" i="1"/>
  <c r="CS907" i="1"/>
  <c r="CV906" i="1"/>
  <c r="CU906" i="1"/>
  <c r="CT906" i="1"/>
  <c r="CS906" i="1"/>
  <c r="CV905" i="1"/>
  <c r="CU905" i="1"/>
  <c r="CT905" i="1"/>
  <c r="CS905" i="1"/>
  <c r="CV904" i="1"/>
  <c r="CU904" i="1"/>
  <c r="CT904" i="1"/>
  <c r="CS904" i="1"/>
  <c r="CV903" i="1"/>
  <c r="CU903" i="1"/>
  <c r="CT903" i="1"/>
  <c r="CS903" i="1"/>
  <c r="CV902" i="1"/>
  <c r="CU902" i="1"/>
  <c r="CT902" i="1"/>
  <c r="CS902" i="1"/>
  <c r="CV901" i="1"/>
  <c r="CU901" i="1"/>
  <c r="CT901" i="1"/>
  <c r="CS901" i="1"/>
  <c r="CV900" i="1"/>
  <c r="CU900" i="1"/>
  <c r="CT900" i="1"/>
  <c r="CS900" i="1"/>
  <c r="CV899" i="1"/>
  <c r="CU899" i="1"/>
  <c r="CT899" i="1"/>
  <c r="CS899" i="1"/>
  <c r="CV898" i="1"/>
  <c r="CU898" i="1"/>
  <c r="CT898" i="1"/>
  <c r="CS898" i="1"/>
  <c r="CV897" i="1"/>
  <c r="CU897" i="1"/>
  <c r="CT897" i="1"/>
  <c r="CS897" i="1"/>
  <c r="CV896" i="1"/>
  <c r="CU896" i="1"/>
  <c r="CT896" i="1"/>
  <c r="CS896" i="1"/>
  <c r="CV895" i="1"/>
  <c r="CU895" i="1"/>
  <c r="CT895" i="1"/>
  <c r="CS895" i="1"/>
  <c r="CV894" i="1"/>
  <c r="CU894" i="1"/>
  <c r="CT894" i="1"/>
  <c r="CS894" i="1"/>
  <c r="CV893" i="1"/>
  <c r="CU893" i="1"/>
  <c r="CT893" i="1"/>
  <c r="CS893" i="1"/>
  <c r="CV892" i="1"/>
  <c r="CU892" i="1"/>
  <c r="CT892" i="1"/>
  <c r="CS892" i="1"/>
  <c r="CV891" i="1"/>
  <c r="CU891" i="1"/>
  <c r="CT891" i="1"/>
  <c r="CS891" i="1"/>
  <c r="CV890" i="1"/>
  <c r="CU890" i="1"/>
  <c r="CT890" i="1"/>
  <c r="CS890" i="1"/>
  <c r="CV889" i="1"/>
  <c r="CU889" i="1"/>
  <c r="CT889" i="1"/>
  <c r="CS889" i="1"/>
  <c r="CV888" i="1"/>
  <c r="CU888" i="1"/>
  <c r="CT888" i="1"/>
  <c r="CS888" i="1"/>
  <c r="CV887" i="1"/>
  <c r="CU887" i="1"/>
  <c r="CT887" i="1"/>
  <c r="CS887" i="1"/>
  <c r="CV886" i="1"/>
  <c r="CU886" i="1"/>
  <c r="CT886" i="1"/>
  <c r="CS886" i="1"/>
  <c r="CV885" i="1"/>
  <c r="CU885" i="1"/>
  <c r="CT885" i="1"/>
  <c r="CS885" i="1"/>
  <c r="CV884" i="1"/>
  <c r="CU884" i="1"/>
  <c r="CT884" i="1"/>
  <c r="CS884" i="1"/>
  <c r="CV883" i="1"/>
  <c r="CU883" i="1"/>
  <c r="CT883" i="1"/>
  <c r="CS883" i="1"/>
  <c r="CV882" i="1"/>
  <c r="CU882" i="1"/>
  <c r="CT882" i="1"/>
  <c r="CS882" i="1"/>
  <c r="CV881" i="1"/>
  <c r="CU881" i="1"/>
  <c r="CT881" i="1"/>
  <c r="CS881" i="1"/>
  <c r="CV880" i="1"/>
  <c r="CU880" i="1"/>
  <c r="CT880" i="1"/>
  <c r="CS880" i="1"/>
  <c r="CV879" i="1"/>
  <c r="CU879" i="1"/>
  <c r="CT879" i="1"/>
  <c r="CS879" i="1"/>
  <c r="CV878" i="1"/>
  <c r="CU878" i="1"/>
  <c r="CT878" i="1"/>
  <c r="CS878" i="1"/>
  <c r="CV877" i="1"/>
  <c r="CU877" i="1"/>
  <c r="CT877" i="1"/>
  <c r="CS877" i="1"/>
  <c r="CV876" i="1"/>
  <c r="CU876" i="1"/>
  <c r="CT876" i="1"/>
  <c r="CS876" i="1"/>
  <c r="CV875" i="1"/>
  <c r="CU875" i="1"/>
  <c r="CT875" i="1"/>
  <c r="CS875" i="1"/>
  <c r="CV874" i="1"/>
  <c r="CU874" i="1"/>
  <c r="CT874" i="1"/>
  <c r="CS874" i="1"/>
  <c r="CV873" i="1"/>
  <c r="CU873" i="1"/>
  <c r="CT873" i="1"/>
  <c r="CS873" i="1"/>
  <c r="CV872" i="1"/>
  <c r="CU872" i="1"/>
  <c r="CT872" i="1"/>
  <c r="CS872" i="1"/>
  <c r="CV871" i="1"/>
  <c r="CU871" i="1"/>
  <c r="CT871" i="1"/>
  <c r="CS871" i="1"/>
  <c r="CV870" i="1"/>
  <c r="CU870" i="1"/>
  <c r="CT870" i="1"/>
  <c r="CS870" i="1"/>
  <c r="CV869" i="1"/>
  <c r="CU869" i="1"/>
  <c r="CT869" i="1"/>
  <c r="CS869" i="1"/>
  <c r="CV868" i="1"/>
  <c r="CU868" i="1"/>
  <c r="CT868" i="1"/>
  <c r="CS868" i="1"/>
  <c r="CV867" i="1"/>
  <c r="CU867" i="1"/>
  <c r="CT867" i="1"/>
  <c r="CS867" i="1"/>
  <c r="CV866" i="1"/>
  <c r="CU866" i="1"/>
  <c r="CT866" i="1"/>
  <c r="CS866" i="1"/>
  <c r="CV865" i="1"/>
  <c r="CU865" i="1"/>
  <c r="CT865" i="1"/>
  <c r="CS865" i="1"/>
  <c r="CV864" i="1"/>
  <c r="CU864" i="1"/>
  <c r="CT864" i="1"/>
  <c r="CS864" i="1"/>
  <c r="CV863" i="1"/>
  <c r="CU863" i="1"/>
  <c r="CT863" i="1"/>
  <c r="CS863" i="1"/>
  <c r="CV862" i="1"/>
  <c r="CU862" i="1"/>
  <c r="CT862" i="1"/>
  <c r="CS862" i="1"/>
  <c r="CV861" i="1"/>
  <c r="CU861" i="1"/>
  <c r="CT861" i="1"/>
  <c r="CS861" i="1"/>
  <c r="CV860" i="1"/>
  <c r="CU860" i="1"/>
  <c r="CT860" i="1"/>
  <c r="CS860" i="1"/>
  <c r="CV859" i="1"/>
  <c r="CU859" i="1"/>
  <c r="CT859" i="1"/>
  <c r="CS859" i="1"/>
  <c r="CV858" i="1"/>
  <c r="CU858" i="1"/>
  <c r="CT858" i="1"/>
  <c r="CS858" i="1"/>
  <c r="CV857" i="1"/>
  <c r="CU857" i="1"/>
  <c r="CT857" i="1"/>
  <c r="CS857" i="1"/>
  <c r="CV856" i="1"/>
  <c r="CU856" i="1"/>
  <c r="CT856" i="1"/>
  <c r="CS856" i="1"/>
  <c r="CV855" i="1"/>
  <c r="CU855" i="1"/>
  <c r="CT855" i="1"/>
  <c r="CS855" i="1"/>
  <c r="CV854" i="1"/>
  <c r="CU854" i="1"/>
  <c r="CT854" i="1"/>
  <c r="CS854" i="1"/>
  <c r="CV853" i="1"/>
  <c r="CU853" i="1"/>
  <c r="CT853" i="1"/>
  <c r="CS853" i="1"/>
  <c r="CV852" i="1"/>
  <c r="CU852" i="1"/>
  <c r="CT852" i="1"/>
  <c r="CS852" i="1"/>
  <c r="CV851" i="1"/>
  <c r="CU851" i="1"/>
  <c r="CT851" i="1"/>
  <c r="CS851" i="1"/>
  <c r="CV850" i="1"/>
  <c r="CU850" i="1"/>
  <c r="CT850" i="1"/>
  <c r="CS850" i="1"/>
  <c r="CV849" i="1"/>
  <c r="CU849" i="1"/>
  <c r="CT849" i="1"/>
  <c r="CS849" i="1"/>
  <c r="CV848" i="1"/>
  <c r="CU848" i="1"/>
  <c r="CT848" i="1"/>
  <c r="CS848" i="1"/>
  <c r="CV847" i="1"/>
  <c r="CU847" i="1"/>
  <c r="CT847" i="1"/>
  <c r="CS847" i="1"/>
  <c r="CV846" i="1"/>
  <c r="CU846" i="1"/>
  <c r="CT846" i="1"/>
  <c r="CS846" i="1"/>
  <c r="CV845" i="1"/>
  <c r="CU845" i="1"/>
  <c r="CT845" i="1"/>
  <c r="CS845" i="1"/>
  <c r="CV844" i="1"/>
  <c r="CU844" i="1"/>
  <c r="CT844" i="1"/>
  <c r="CS844" i="1"/>
  <c r="CV843" i="1"/>
  <c r="CU843" i="1"/>
  <c r="CT843" i="1"/>
  <c r="CS843" i="1"/>
  <c r="CV842" i="1"/>
  <c r="CU842" i="1"/>
  <c r="CT842" i="1"/>
  <c r="CS842" i="1"/>
  <c r="CV841" i="1"/>
  <c r="CU841" i="1"/>
  <c r="CT841" i="1"/>
  <c r="CS841" i="1"/>
  <c r="CV840" i="1"/>
  <c r="CU840" i="1"/>
  <c r="CT840" i="1"/>
  <c r="CS840" i="1"/>
  <c r="CV839" i="1"/>
  <c r="CU839" i="1"/>
  <c r="CT839" i="1"/>
  <c r="CS839" i="1"/>
  <c r="CV838" i="1"/>
  <c r="CU838" i="1"/>
  <c r="CT838" i="1"/>
  <c r="CS838" i="1"/>
  <c r="CV837" i="1"/>
  <c r="CU837" i="1"/>
  <c r="CT837" i="1"/>
  <c r="CS837" i="1"/>
  <c r="CV836" i="1"/>
  <c r="CU836" i="1"/>
  <c r="CT836" i="1"/>
  <c r="CS836" i="1"/>
  <c r="CV835" i="1"/>
  <c r="CU835" i="1"/>
  <c r="CT835" i="1"/>
  <c r="CS835" i="1"/>
  <c r="CV834" i="1"/>
  <c r="CU834" i="1"/>
  <c r="CT834" i="1"/>
  <c r="CS834" i="1"/>
  <c r="CV833" i="1"/>
  <c r="CU833" i="1"/>
  <c r="CT833" i="1"/>
  <c r="CS833" i="1"/>
  <c r="CV832" i="1"/>
  <c r="CU832" i="1"/>
  <c r="CT832" i="1"/>
  <c r="CS832" i="1"/>
  <c r="CV831" i="1"/>
  <c r="CU831" i="1"/>
  <c r="CT831" i="1"/>
  <c r="CS831" i="1"/>
  <c r="CV830" i="1"/>
  <c r="CU830" i="1"/>
  <c r="CT830" i="1"/>
  <c r="CS830" i="1"/>
  <c r="CV829" i="1"/>
  <c r="CU829" i="1"/>
  <c r="CT829" i="1"/>
  <c r="CS829" i="1"/>
  <c r="CV828" i="1"/>
  <c r="CU828" i="1"/>
  <c r="CT828" i="1"/>
  <c r="CS828" i="1"/>
  <c r="CV827" i="1"/>
  <c r="CU827" i="1"/>
  <c r="CT827" i="1"/>
  <c r="CS827" i="1"/>
  <c r="CV826" i="1"/>
  <c r="CU826" i="1"/>
  <c r="CT826" i="1"/>
  <c r="CS826" i="1"/>
  <c r="CV825" i="1"/>
  <c r="CU825" i="1"/>
  <c r="CT825" i="1"/>
  <c r="CS825" i="1"/>
  <c r="CV824" i="1"/>
  <c r="CU824" i="1"/>
  <c r="CT824" i="1"/>
  <c r="CS824" i="1"/>
  <c r="CV823" i="1"/>
  <c r="CU823" i="1"/>
  <c r="CT823" i="1"/>
  <c r="CS823" i="1"/>
  <c r="CV822" i="1"/>
  <c r="CU822" i="1"/>
  <c r="CT822" i="1"/>
  <c r="CS822" i="1"/>
  <c r="CV821" i="1"/>
  <c r="CU821" i="1"/>
  <c r="CT821" i="1"/>
  <c r="CS821" i="1"/>
  <c r="CV820" i="1"/>
  <c r="CU820" i="1"/>
  <c r="CT820" i="1"/>
  <c r="CS820" i="1"/>
  <c r="CV819" i="1"/>
  <c r="CU819" i="1"/>
  <c r="CT819" i="1"/>
  <c r="CS819" i="1"/>
  <c r="CV818" i="1"/>
  <c r="CU818" i="1"/>
  <c r="CT818" i="1"/>
  <c r="CS818" i="1"/>
  <c r="CV817" i="1"/>
  <c r="CU817" i="1"/>
  <c r="CT817" i="1"/>
  <c r="CS817" i="1"/>
  <c r="CV816" i="1"/>
  <c r="CU816" i="1"/>
  <c r="CT816" i="1"/>
  <c r="CS816" i="1"/>
  <c r="CV815" i="1"/>
  <c r="CU815" i="1"/>
  <c r="CT815" i="1"/>
  <c r="CS815" i="1"/>
  <c r="CV814" i="1"/>
  <c r="CU814" i="1"/>
  <c r="CT814" i="1"/>
  <c r="CS814" i="1"/>
  <c r="CV813" i="1"/>
  <c r="CU813" i="1"/>
  <c r="CT813" i="1"/>
  <c r="CS813" i="1"/>
  <c r="CV812" i="1"/>
  <c r="CU812" i="1"/>
  <c r="CT812" i="1"/>
  <c r="CS812" i="1"/>
  <c r="CV811" i="1"/>
  <c r="CU811" i="1"/>
  <c r="CT811" i="1"/>
  <c r="CS811" i="1"/>
  <c r="CV810" i="1"/>
  <c r="CU810" i="1"/>
  <c r="CT810" i="1"/>
  <c r="CS810" i="1"/>
  <c r="CV809" i="1"/>
  <c r="CU809" i="1"/>
  <c r="CT809" i="1"/>
  <c r="CS809" i="1"/>
  <c r="CV808" i="1"/>
  <c r="CU808" i="1"/>
  <c r="CT808" i="1"/>
  <c r="CS808" i="1"/>
  <c r="CV807" i="1"/>
  <c r="CU807" i="1"/>
  <c r="CT807" i="1"/>
  <c r="CS807" i="1"/>
  <c r="CV806" i="1"/>
  <c r="CU806" i="1"/>
  <c r="CT806" i="1"/>
  <c r="CS806" i="1"/>
  <c r="CV805" i="1"/>
  <c r="CU805" i="1"/>
  <c r="CT805" i="1"/>
  <c r="CS805" i="1"/>
  <c r="CV804" i="1"/>
  <c r="CU804" i="1"/>
  <c r="CT804" i="1"/>
  <c r="CS804" i="1"/>
  <c r="CV803" i="1"/>
  <c r="CU803" i="1"/>
  <c r="CT803" i="1"/>
  <c r="CS803" i="1"/>
  <c r="CV802" i="1"/>
  <c r="CU802" i="1"/>
  <c r="CT802" i="1"/>
  <c r="CS802" i="1"/>
  <c r="CV801" i="1"/>
  <c r="CU801" i="1"/>
  <c r="CT801" i="1"/>
  <c r="CS801" i="1"/>
  <c r="CV800" i="1"/>
  <c r="CU800" i="1"/>
  <c r="CT800" i="1"/>
  <c r="CS800" i="1"/>
  <c r="CV799" i="1"/>
  <c r="CU799" i="1"/>
  <c r="CT799" i="1"/>
  <c r="CS799" i="1"/>
  <c r="CV798" i="1"/>
  <c r="CU798" i="1"/>
  <c r="CT798" i="1"/>
  <c r="CS798" i="1"/>
  <c r="CV797" i="1"/>
  <c r="CU797" i="1"/>
  <c r="CT797" i="1"/>
  <c r="CS797" i="1"/>
  <c r="CV796" i="1"/>
  <c r="CU796" i="1"/>
  <c r="CT796" i="1"/>
  <c r="CS796" i="1"/>
  <c r="CV795" i="1"/>
  <c r="CU795" i="1"/>
  <c r="CT795" i="1"/>
  <c r="CS795" i="1"/>
  <c r="CV794" i="1"/>
  <c r="CU794" i="1"/>
  <c r="CT794" i="1"/>
  <c r="CS794" i="1"/>
  <c r="CV793" i="1"/>
  <c r="CU793" i="1"/>
  <c r="CT793" i="1"/>
  <c r="CS793" i="1"/>
  <c r="CV792" i="1"/>
  <c r="CU792" i="1"/>
  <c r="CT792" i="1"/>
  <c r="CS792" i="1"/>
  <c r="CV791" i="1"/>
  <c r="CU791" i="1"/>
  <c r="CT791" i="1"/>
  <c r="CS791" i="1"/>
  <c r="CV790" i="1"/>
  <c r="CU790" i="1"/>
  <c r="CT790" i="1"/>
  <c r="CS790" i="1"/>
  <c r="CV789" i="1"/>
  <c r="CU789" i="1"/>
  <c r="CT789" i="1"/>
  <c r="CS789" i="1"/>
  <c r="CV788" i="1"/>
  <c r="CU788" i="1"/>
  <c r="CT788" i="1"/>
  <c r="CS788" i="1"/>
  <c r="CV787" i="1"/>
  <c r="CU787" i="1"/>
  <c r="CT787" i="1"/>
  <c r="CS787" i="1"/>
  <c r="CV786" i="1"/>
  <c r="CU786" i="1"/>
  <c r="CT786" i="1"/>
  <c r="CS786" i="1"/>
  <c r="CV785" i="1"/>
  <c r="CU785" i="1"/>
  <c r="CT785" i="1"/>
  <c r="CS785" i="1"/>
  <c r="CV784" i="1"/>
  <c r="CU784" i="1"/>
  <c r="CT784" i="1"/>
  <c r="CS784" i="1"/>
  <c r="CV783" i="1"/>
  <c r="CU783" i="1"/>
  <c r="CT783" i="1"/>
  <c r="CS783" i="1"/>
  <c r="CV782" i="1"/>
  <c r="CU782" i="1"/>
  <c r="CT782" i="1"/>
  <c r="CS782" i="1"/>
  <c r="CV781" i="1"/>
  <c r="CU781" i="1"/>
  <c r="CT781" i="1"/>
  <c r="CS781" i="1"/>
  <c r="CV780" i="1"/>
  <c r="CU780" i="1"/>
  <c r="CT780" i="1"/>
  <c r="CS780" i="1"/>
  <c r="CV779" i="1"/>
  <c r="CU779" i="1"/>
  <c r="CT779" i="1"/>
  <c r="CS779" i="1"/>
  <c r="CV778" i="1"/>
  <c r="CU778" i="1"/>
  <c r="CT778" i="1"/>
  <c r="CS778" i="1"/>
  <c r="CV777" i="1"/>
  <c r="CU777" i="1"/>
  <c r="CT777" i="1"/>
  <c r="CS777" i="1"/>
  <c r="CV776" i="1"/>
  <c r="CU776" i="1"/>
  <c r="CT776" i="1"/>
  <c r="CS776" i="1"/>
  <c r="CV775" i="1"/>
  <c r="CU775" i="1"/>
  <c r="CT775" i="1"/>
  <c r="CS775" i="1"/>
  <c r="CV774" i="1"/>
  <c r="CU774" i="1"/>
  <c r="CT774" i="1"/>
  <c r="CS774" i="1"/>
  <c r="CV773" i="1"/>
  <c r="CU773" i="1"/>
  <c r="CT773" i="1"/>
  <c r="CS773" i="1"/>
  <c r="CV772" i="1"/>
  <c r="CU772" i="1"/>
  <c r="CT772" i="1"/>
  <c r="CS772" i="1"/>
  <c r="CV771" i="1"/>
  <c r="CU771" i="1"/>
  <c r="CT771" i="1"/>
  <c r="CS771" i="1"/>
  <c r="CV770" i="1"/>
  <c r="CU770" i="1"/>
  <c r="CT770" i="1"/>
  <c r="CS770" i="1"/>
  <c r="CV769" i="1"/>
  <c r="CU769" i="1"/>
  <c r="CT769" i="1"/>
  <c r="CS769" i="1"/>
  <c r="CV768" i="1"/>
  <c r="CU768" i="1"/>
  <c r="CT768" i="1"/>
  <c r="CS768" i="1"/>
  <c r="CV767" i="1"/>
  <c r="CU767" i="1"/>
  <c r="CT767" i="1"/>
  <c r="CS767" i="1"/>
  <c r="CV766" i="1"/>
  <c r="CU766" i="1"/>
  <c r="CT766" i="1"/>
  <c r="CS766" i="1"/>
  <c r="CV765" i="1"/>
  <c r="CU765" i="1"/>
  <c r="CT765" i="1"/>
  <c r="CS765" i="1"/>
  <c r="CV764" i="1"/>
  <c r="CU764" i="1"/>
  <c r="CT764" i="1"/>
  <c r="CS764" i="1"/>
  <c r="CV763" i="1"/>
  <c r="CU763" i="1"/>
  <c r="CT763" i="1"/>
  <c r="CS763" i="1"/>
  <c r="CV762" i="1"/>
  <c r="CU762" i="1"/>
  <c r="CT762" i="1"/>
  <c r="CS762" i="1"/>
  <c r="CV761" i="1"/>
  <c r="CU761" i="1"/>
  <c r="CT761" i="1"/>
  <c r="CS761" i="1"/>
  <c r="CV760" i="1"/>
  <c r="CU760" i="1"/>
  <c r="CT760" i="1"/>
  <c r="CS760" i="1"/>
  <c r="CV759" i="1"/>
  <c r="CU759" i="1"/>
  <c r="CT759" i="1"/>
  <c r="CS759" i="1"/>
  <c r="CV758" i="1"/>
  <c r="CU758" i="1"/>
  <c r="CT758" i="1"/>
  <c r="CS758" i="1"/>
  <c r="CV757" i="1"/>
  <c r="CU757" i="1"/>
  <c r="CT757" i="1"/>
  <c r="CS757" i="1"/>
  <c r="CV756" i="1"/>
  <c r="CU756" i="1"/>
  <c r="CT756" i="1"/>
  <c r="CS756" i="1"/>
  <c r="CV754" i="1"/>
  <c r="CU754" i="1"/>
  <c r="CT754" i="1"/>
  <c r="CS754" i="1"/>
  <c r="CV753" i="1"/>
  <c r="CU753" i="1"/>
  <c r="CT753" i="1"/>
  <c r="CS753" i="1"/>
  <c r="CV752" i="1"/>
  <c r="CU752" i="1"/>
  <c r="CT752" i="1"/>
  <c r="CS752" i="1"/>
  <c r="CV751" i="1"/>
  <c r="CU751" i="1"/>
  <c r="CT751" i="1"/>
  <c r="CS751" i="1"/>
  <c r="CV750" i="1"/>
  <c r="CU750" i="1"/>
  <c r="CT750" i="1"/>
  <c r="CS750" i="1"/>
  <c r="CV749" i="1"/>
  <c r="CU749" i="1"/>
  <c r="CT749" i="1"/>
  <c r="CS749" i="1"/>
  <c r="CV748" i="1"/>
  <c r="CU748" i="1"/>
  <c r="CT748" i="1"/>
  <c r="CS748" i="1"/>
  <c r="CV747" i="1"/>
  <c r="CU747" i="1"/>
  <c r="CT747" i="1"/>
  <c r="CS747" i="1"/>
  <c r="CV746" i="1"/>
  <c r="CU746" i="1"/>
  <c r="CT746" i="1"/>
  <c r="CS746" i="1"/>
  <c r="CV745" i="1"/>
  <c r="CU745" i="1"/>
  <c r="CT745" i="1"/>
  <c r="CS745" i="1"/>
  <c r="CV744" i="1"/>
  <c r="CU744" i="1"/>
  <c r="CT744" i="1"/>
  <c r="CS744" i="1"/>
  <c r="CV743" i="1"/>
  <c r="CU743" i="1"/>
  <c r="CT743" i="1"/>
  <c r="CS743" i="1"/>
  <c r="CV742" i="1"/>
  <c r="CU742" i="1"/>
  <c r="CT742" i="1"/>
  <c r="CS742" i="1"/>
  <c r="CV741" i="1"/>
  <c r="CU741" i="1"/>
  <c r="CT741" i="1"/>
  <c r="CS741" i="1"/>
  <c r="CV740" i="1"/>
  <c r="CU740" i="1"/>
  <c r="CT740" i="1"/>
  <c r="CS740" i="1"/>
  <c r="CV739" i="1"/>
  <c r="CU739" i="1"/>
  <c r="CT739" i="1"/>
  <c r="CS739" i="1"/>
  <c r="CV738" i="1"/>
  <c r="CU738" i="1"/>
  <c r="CT738" i="1"/>
  <c r="CS738" i="1"/>
  <c r="CV737" i="1"/>
  <c r="CU737" i="1"/>
  <c r="CT737" i="1"/>
  <c r="CS737" i="1"/>
  <c r="CV736" i="1"/>
  <c r="CU736" i="1"/>
  <c r="CT736" i="1"/>
  <c r="CS736" i="1"/>
  <c r="CV735" i="1"/>
  <c r="CU735" i="1"/>
  <c r="CT735" i="1"/>
  <c r="CS735" i="1"/>
  <c r="CV734" i="1"/>
  <c r="CU734" i="1"/>
  <c r="CT734" i="1"/>
  <c r="CS734" i="1"/>
  <c r="CV733" i="1"/>
  <c r="CU733" i="1"/>
  <c r="CT733" i="1"/>
  <c r="CS733" i="1"/>
  <c r="CV732" i="1"/>
  <c r="CU732" i="1"/>
  <c r="CT732" i="1"/>
  <c r="CS732" i="1"/>
  <c r="CV731" i="1"/>
  <c r="CU731" i="1"/>
  <c r="CT731" i="1"/>
  <c r="CS731" i="1"/>
  <c r="CV730" i="1"/>
  <c r="CU730" i="1"/>
  <c r="CT730" i="1"/>
  <c r="CS730" i="1"/>
  <c r="CV729" i="1"/>
  <c r="CU729" i="1"/>
  <c r="CT729" i="1"/>
  <c r="CS729" i="1"/>
  <c r="CV728" i="1"/>
  <c r="CU728" i="1"/>
  <c r="CT728" i="1"/>
  <c r="CS728" i="1"/>
  <c r="CV727" i="1"/>
  <c r="CU727" i="1"/>
  <c r="CT727" i="1"/>
  <c r="CS727" i="1"/>
  <c r="CV726" i="1"/>
  <c r="CU726" i="1"/>
  <c r="CT726" i="1"/>
  <c r="CS726" i="1"/>
  <c r="CV725" i="1"/>
  <c r="CU725" i="1"/>
  <c r="CT725" i="1"/>
  <c r="CS725" i="1"/>
  <c r="CV724" i="1"/>
  <c r="CU724" i="1"/>
  <c r="CT724" i="1"/>
  <c r="CS724" i="1"/>
  <c r="CV723" i="1"/>
  <c r="CU723" i="1"/>
  <c r="CT723" i="1"/>
  <c r="CS723" i="1"/>
  <c r="CV722" i="1"/>
  <c r="CU722" i="1"/>
  <c r="CT722" i="1"/>
  <c r="CS722" i="1"/>
  <c r="CV721" i="1"/>
  <c r="CU721" i="1"/>
  <c r="CT721" i="1"/>
  <c r="CS721" i="1"/>
  <c r="CV720" i="1"/>
  <c r="CU720" i="1"/>
  <c r="CT720" i="1"/>
  <c r="CS720" i="1"/>
  <c r="CV719" i="1"/>
  <c r="CU719" i="1"/>
  <c r="CT719" i="1"/>
  <c r="CS719" i="1"/>
  <c r="CV718" i="1"/>
  <c r="CU718" i="1"/>
  <c r="CT718" i="1"/>
  <c r="CS718" i="1"/>
  <c r="CV717" i="1"/>
  <c r="CU717" i="1"/>
  <c r="CT717" i="1"/>
  <c r="CS717" i="1"/>
  <c r="CV716" i="1"/>
  <c r="CU716" i="1"/>
  <c r="CT716" i="1"/>
  <c r="CS716" i="1"/>
  <c r="CV715" i="1"/>
  <c r="CU715" i="1"/>
  <c r="CT715" i="1"/>
  <c r="CS715" i="1"/>
  <c r="CV714" i="1"/>
  <c r="CU714" i="1"/>
  <c r="CT714" i="1"/>
  <c r="CS714" i="1"/>
  <c r="CV713" i="1"/>
  <c r="CU713" i="1"/>
  <c r="CT713" i="1"/>
  <c r="CS713" i="1"/>
  <c r="CV712" i="1"/>
  <c r="CU712" i="1"/>
  <c r="CT712" i="1"/>
  <c r="CS712" i="1"/>
  <c r="CV711" i="1"/>
  <c r="CU711" i="1"/>
  <c r="CT711" i="1"/>
  <c r="CS711" i="1"/>
  <c r="CV710" i="1"/>
  <c r="CU710" i="1"/>
  <c r="CT710" i="1"/>
  <c r="CS710" i="1"/>
  <c r="CV709" i="1"/>
  <c r="CU709" i="1"/>
  <c r="CT709" i="1"/>
  <c r="CS709" i="1"/>
  <c r="CV708" i="1"/>
  <c r="CU708" i="1"/>
  <c r="CT708" i="1"/>
  <c r="CS708" i="1"/>
  <c r="CV707" i="1"/>
  <c r="CU707" i="1"/>
  <c r="CT707" i="1"/>
  <c r="CS707" i="1"/>
  <c r="CV706" i="1"/>
  <c r="CU706" i="1"/>
  <c r="CT706" i="1"/>
  <c r="CS706" i="1"/>
  <c r="CV705" i="1"/>
  <c r="CU705" i="1"/>
  <c r="CT705" i="1"/>
  <c r="CS705" i="1"/>
  <c r="CV704" i="1"/>
  <c r="CU704" i="1"/>
  <c r="CT704" i="1"/>
  <c r="CS704" i="1"/>
  <c r="CV703" i="1"/>
  <c r="CU703" i="1"/>
  <c r="CT703" i="1"/>
  <c r="CS703" i="1"/>
  <c r="CV702" i="1"/>
  <c r="CU702" i="1"/>
  <c r="CT702" i="1"/>
  <c r="CS702" i="1"/>
  <c r="CV701" i="1"/>
  <c r="CU701" i="1"/>
  <c r="CT701" i="1"/>
  <c r="CS701" i="1"/>
  <c r="CV700" i="1"/>
  <c r="CU700" i="1"/>
  <c r="CT700" i="1"/>
  <c r="CS700" i="1"/>
  <c r="CV699" i="1"/>
  <c r="CU699" i="1"/>
  <c r="CT699" i="1"/>
  <c r="CS699" i="1"/>
  <c r="CV698" i="1"/>
  <c r="CU698" i="1"/>
  <c r="CT698" i="1"/>
  <c r="CS698" i="1"/>
  <c r="CV697" i="1"/>
  <c r="CU697" i="1"/>
  <c r="CT697" i="1"/>
  <c r="CS697" i="1"/>
  <c r="CV696" i="1"/>
  <c r="CU696" i="1"/>
  <c r="CT696" i="1"/>
  <c r="CS696" i="1"/>
  <c r="CV694" i="1"/>
  <c r="CU694" i="1"/>
  <c r="CT694" i="1"/>
  <c r="CS694" i="1"/>
  <c r="CV693" i="1"/>
  <c r="CU693" i="1"/>
  <c r="CT693" i="1"/>
  <c r="CS693" i="1"/>
  <c r="CV692" i="1"/>
  <c r="CU692" i="1"/>
  <c r="CT692" i="1"/>
  <c r="CS692" i="1"/>
  <c r="CV691" i="1"/>
  <c r="CU691" i="1"/>
  <c r="CT691" i="1"/>
  <c r="CS691" i="1"/>
  <c r="CV690" i="1"/>
  <c r="CU690" i="1"/>
  <c r="CT690" i="1"/>
  <c r="CS690" i="1"/>
  <c r="CV689" i="1"/>
  <c r="CU689" i="1"/>
  <c r="CT689" i="1"/>
  <c r="CS689" i="1"/>
  <c r="CV688" i="1"/>
  <c r="CU688" i="1"/>
  <c r="CT688" i="1"/>
  <c r="CS688" i="1"/>
  <c r="CV687" i="1"/>
  <c r="CU687" i="1"/>
  <c r="CT687" i="1"/>
  <c r="CS687" i="1"/>
  <c r="CV686" i="1"/>
  <c r="CU686" i="1"/>
  <c r="CT686" i="1"/>
  <c r="CS686" i="1"/>
  <c r="CV685" i="1"/>
  <c r="CU685" i="1"/>
  <c r="CT685" i="1"/>
  <c r="CS685" i="1"/>
  <c r="CV684" i="1"/>
  <c r="CU684" i="1"/>
  <c r="CT684" i="1"/>
  <c r="CS684" i="1"/>
  <c r="CV683" i="1"/>
  <c r="CU683" i="1"/>
  <c r="CT683" i="1"/>
  <c r="CS683" i="1"/>
  <c r="CV682" i="1"/>
  <c r="CU682" i="1"/>
  <c r="CT682" i="1"/>
  <c r="CS682" i="1"/>
  <c r="CV681" i="1"/>
  <c r="CU681" i="1"/>
  <c r="CT681" i="1"/>
  <c r="CS681" i="1"/>
  <c r="CV680" i="1"/>
  <c r="CU680" i="1"/>
  <c r="CT680" i="1"/>
  <c r="CS680" i="1"/>
  <c r="CV679" i="1"/>
  <c r="CU679" i="1"/>
  <c r="CT679" i="1"/>
  <c r="CS679" i="1"/>
  <c r="CV678" i="1"/>
  <c r="CU678" i="1"/>
  <c r="CT678" i="1"/>
  <c r="CS678" i="1"/>
  <c r="CV677" i="1"/>
  <c r="CU677" i="1"/>
  <c r="CT677" i="1"/>
  <c r="CS677" i="1"/>
  <c r="CV676" i="1"/>
  <c r="CU676" i="1"/>
  <c r="CT676" i="1"/>
  <c r="CS676" i="1"/>
  <c r="CV675" i="1"/>
  <c r="CU675" i="1"/>
  <c r="CT675" i="1"/>
  <c r="CS675" i="1"/>
  <c r="CV674" i="1"/>
  <c r="CU674" i="1"/>
  <c r="CT674" i="1"/>
  <c r="CS674" i="1"/>
  <c r="CV673" i="1"/>
  <c r="CU673" i="1"/>
  <c r="CT673" i="1"/>
  <c r="CS673" i="1"/>
  <c r="CV671" i="1"/>
  <c r="CU671" i="1"/>
  <c r="CT671" i="1"/>
  <c r="CS671" i="1"/>
  <c r="CV670" i="1"/>
  <c r="CU670" i="1"/>
  <c r="CT670" i="1"/>
  <c r="CS670" i="1"/>
  <c r="CV669" i="1"/>
  <c r="CU669" i="1"/>
  <c r="CT669" i="1"/>
  <c r="CS669" i="1"/>
  <c r="CV668" i="1"/>
  <c r="CU668" i="1"/>
  <c r="CT668" i="1"/>
  <c r="CS668" i="1"/>
  <c r="CV667" i="1"/>
  <c r="CU667" i="1"/>
  <c r="CT667" i="1"/>
  <c r="CS667" i="1"/>
  <c r="CV666" i="1"/>
  <c r="CU666" i="1"/>
  <c r="CT666" i="1"/>
  <c r="CS666" i="1"/>
  <c r="CV665" i="1"/>
  <c r="CU665" i="1"/>
  <c r="CT665" i="1"/>
  <c r="CS665" i="1"/>
  <c r="CV664" i="1"/>
  <c r="CU664" i="1"/>
  <c r="CT664" i="1"/>
  <c r="CS664" i="1"/>
  <c r="CV663" i="1"/>
  <c r="CU663" i="1"/>
  <c r="CT663" i="1"/>
  <c r="CS663" i="1"/>
  <c r="CV662" i="1"/>
  <c r="CU662" i="1"/>
  <c r="CT662" i="1"/>
  <c r="CS662" i="1"/>
  <c r="CV661" i="1"/>
  <c r="CU661" i="1"/>
  <c r="CT661" i="1"/>
  <c r="CS661" i="1"/>
  <c r="CV660" i="1"/>
  <c r="CU660" i="1"/>
  <c r="CT660" i="1"/>
  <c r="CS660" i="1"/>
  <c r="CV659" i="1"/>
  <c r="CU659" i="1"/>
  <c r="CT659" i="1"/>
  <c r="CS659" i="1"/>
  <c r="CV658" i="1"/>
  <c r="CU658" i="1"/>
  <c r="CT658" i="1"/>
  <c r="CS658" i="1"/>
  <c r="CV657" i="1"/>
  <c r="CU657" i="1"/>
  <c r="CT657" i="1"/>
  <c r="CS657" i="1"/>
  <c r="CV656" i="1"/>
  <c r="CU656" i="1"/>
  <c r="CT656" i="1"/>
  <c r="CS656" i="1"/>
  <c r="CV655" i="1"/>
  <c r="CU655" i="1"/>
  <c r="CT655" i="1"/>
  <c r="CS655" i="1"/>
  <c r="CV654" i="1"/>
  <c r="CU654" i="1"/>
  <c r="CT654" i="1"/>
  <c r="CS654" i="1"/>
  <c r="CV653" i="1"/>
  <c r="CU653" i="1"/>
  <c r="CT653" i="1"/>
  <c r="CS653" i="1"/>
  <c r="CV652" i="1"/>
  <c r="CU652" i="1"/>
  <c r="CT652" i="1"/>
  <c r="CS652" i="1"/>
  <c r="CV651" i="1"/>
  <c r="CU651" i="1"/>
  <c r="CT651" i="1"/>
  <c r="CS651" i="1"/>
  <c r="CV650" i="1"/>
  <c r="CU650" i="1"/>
  <c r="CT650" i="1"/>
  <c r="CS650" i="1"/>
  <c r="CV649" i="1"/>
  <c r="CU649" i="1"/>
  <c r="CT649" i="1"/>
  <c r="CS649" i="1"/>
  <c r="CV648" i="1"/>
  <c r="CU648" i="1"/>
  <c r="CT648" i="1"/>
  <c r="CS648" i="1"/>
  <c r="CV647" i="1"/>
  <c r="CU647" i="1"/>
  <c r="CT647" i="1"/>
  <c r="CS647" i="1"/>
  <c r="CV646" i="1"/>
  <c r="CU646" i="1"/>
  <c r="CT646" i="1"/>
  <c r="CS646" i="1"/>
  <c r="CV645" i="1"/>
  <c r="CU645" i="1"/>
  <c r="CT645" i="1"/>
  <c r="CS645" i="1"/>
  <c r="CV644" i="1"/>
  <c r="CU644" i="1"/>
  <c r="CT644" i="1"/>
  <c r="CS644" i="1"/>
  <c r="CV643" i="1"/>
  <c r="CU643" i="1"/>
  <c r="CT643" i="1"/>
  <c r="CS643" i="1"/>
  <c r="CV642" i="1"/>
  <c r="CU642" i="1"/>
  <c r="CT642" i="1"/>
  <c r="CS642" i="1"/>
  <c r="CV641" i="1"/>
  <c r="CU641" i="1"/>
  <c r="CT641" i="1"/>
  <c r="CS641" i="1"/>
  <c r="CV640" i="1"/>
  <c r="CU640" i="1"/>
  <c r="CT640" i="1"/>
  <c r="CS640" i="1"/>
  <c r="CV639" i="1"/>
  <c r="CU639" i="1"/>
  <c r="CT639" i="1"/>
  <c r="CS639" i="1"/>
  <c r="CV638" i="1"/>
  <c r="CU638" i="1"/>
  <c r="CT638" i="1"/>
  <c r="CS638" i="1"/>
  <c r="CV637" i="1"/>
  <c r="CU637" i="1"/>
  <c r="CT637" i="1"/>
  <c r="CS637" i="1"/>
  <c r="CV636" i="1"/>
  <c r="CU636" i="1"/>
  <c r="CT636" i="1"/>
  <c r="CS636" i="1"/>
  <c r="CV635" i="1"/>
  <c r="CU635" i="1"/>
  <c r="CT635" i="1"/>
  <c r="CS635" i="1"/>
  <c r="CV634" i="1"/>
  <c r="CU634" i="1"/>
  <c r="CT634" i="1"/>
  <c r="CS634" i="1"/>
  <c r="CV633" i="1"/>
  <c r="CU633" i="1"/>
  <c r="CT633" i="1"/>
  <c r="CS633" i="1"/>
  <c r="CV632" i="1"/>
  <c r="CU632" i="1"/>
  <c r="CT632" i="1"/>
  <c r="CS632" i="1"/>
  <c r="CV631" i="1"/>
  <c r="CU631" i="1"/>
  <c r="CT631" i="1"/>
  <c r="CS631" i="1"/>
  <c r="CV630" i="1"/>
  <c r="CU630" i="1"/>
  <c r="CT630" i="1"/>
  <c r="CS630" i="1"/>
  <c r="CV629" i="1"/>
  <c r="CU629" i="1"/>
  <c r="CT629" i="1"/>
  <c r="CS629" i="1"/>
  <c r="CV628" i="1"/>
  <c r="CU628" i="1"/>
  <c r="CT628" i="1"/>
  <c r="CS628" i="1"/>
  <c r="CV627" i="1"/>
  <c r="CU627" i="1"/>
  <c r="CT627" i="1"/>
  <c r="CS627" i="1"/>
  <c r="CV626" i="1"/>
  <c r="CU626" i="1"/>
  <c r="CT626" i="1"/>
  <c r="CS626" i="1"/>
  <c r="CV625" i="1"/>
  <c r="CU625" i="1"/>
  <c r="CT625" i="1"/>
  <c r="CS625" i="1"/>
  <c r="CV624" i="1"/>
  <c r="CU624" i="1"/>
  <c r="CT624" i="1"/>
  <c r="CS624" i="1"/>
  <c r="CV623" i="1"/>
  <c r="CU623" i="1"/>
  <c r="CT623" i="1"/>
  <c r="CS623" i="1"/>
  <c r="CV622" i="1"/>
  <c r="CU622" i="1"/>
  <c r="CT622" i="1"/>
  <c r="CS622" i="1"/>
  <c r="CV621" i="1"/>
  <c r="CU621" i="1"/>
  <c r="CT621" i="1"/>
  <c r="CS621" i="1"/>
  <c r="CV620" i="1"/>
  <c r="CU620" i="1"/>
  <c r="CT620" i="1"/>
  <c r="CS620" i="1"/>
  <c r="CV619" i="1"/>
  <c r="CU619" i="1"/>
  <c r="CT619" i="1"/>
  <c r="CS619" i="1"/>
  <c r="CV618" i="1"/>
  <c r="CU618" i="1"/>
  <c r="CT618" i="1"/>
  <c r="CS618" i="1"/>
  <c r="CV617" i="1"/>
  <c r="CU617" i="1"/>
  <c r="CT617" i="1"/>
  <c r="CS617" i="1"/>
  <c r="CV616" i="1"/>
  <c r="CU616" i="1"/>
  <c r="CT616" i="1"/>
  <c r="CS616" i="1"/>
  <c r="CV615" i="1"/>
  <c r="CU615" i="1"/>
  <c r="CT615" i="1"/>
  <c r="CS615" i="1"/>
  <c r="CV614" i="1"/>
  <c r="CU614" i="1"/>
  <c r="CT614" i="1"/>
  <c r="CS614" i="1"/>
  <c r="CV613" i="1"/>
  <c r="CU613" i="1"/>
  <c r="CT613" i="1"/>
  <c r="CS613" i="1"/>
  <c r="CV612" i="1"/>
  <c r="CU612" i="1"/>
  <c r="CT612" i="1"/>
  <c r="CS612" i="1"/>
  <c r="CV611" i="1"/>
  <c r="CU611" i="1"/>
  <c r="CT611" i="1"/>
  <c r="CS611" i="1"/>
  <c r="CV610" i="1"/>
  <c r="CU610" i="1"/>
  <c r="CT610" i="1"/>
  <c r="CS610" i="1"/>
  <c r="CV609" i="1"/>
  <c r="CU609" i="1"/>
  <c r="CT609" i="1"/>
  <c r="CS609" i="1"/>
  <c r="CV608" i="1"/>
  <c r="CU608" i="1"/>
  <c r="CT608" i="1"/>
  <c r="CS608" i="1"/>
  <c r="CV607" i="1"/>
  <c r="CU607" i="1"/>
  <c r="CT607" i="1"/>
  <c r="CS607" i="1"/>
  <c r="CV606" i="1"/>
  <c r="CU606" i="1"/>
  <c r="CT606" i="1"/>
  <c r="CS606" i="1"/>
  <c r="CV605" i="1"/>
  <c r="CU605" i="1"/>
  <c r="CT605" i="1"/>
  <c r="CS605" i="1"/>
  <c r="CV604" i="1"/>
  <c r="CU604" i="1"/>
  <c r="CT604" i="1"/>
  <c r="CS604" i="1"/>
  <c r="CV603" i="1"/>
  <c r="CU603" i="1"/>
  <c r="CT603" i="1"/>
  <c r="CS603" i="1"/>
  <c r="CV602" i="1"/>
  <c r="CU602" i="1"/>
  <c r="CT602" i="1"/>
  <c r="CS602" i="1"/>
  <c r="CV601" i="1"/>
  <c r="CU601" i="1"/>
  <c r="CT601" i="1"/>
  <c r="CS601" i="1"/>
  <c r="CV600" i="1"/>
  <c r="CU600" i="1"/>
  <c r="CT600" i="1"/>
  <c r="CS600" i="1"/>
  <c r="CV599" i="1"/>
  <c r="CU599" i="1"/>
  <c r="CT599" i="1"/>
  <c r="CS599" i="1"/>
  <c r="CV598" i="1"/>
  <c r="CU598" i="1"/>
  <c r="CT598" i="1"/>
  <c r="CS598" i="1"/>
  <c r="CV597" i="1"/>
  <c r="CU597" i="1"/>
  <c r="CT597" i="1"/>
  <c r="CS597" i="1"/>
  <c r="CV596" i="1"/>
  <c r="CU596" i="1"/>
  <c r="CT596" i="1"/>
  <c r="CS596" i="1"/>
  <c r="CV595" i="1"/>
  <c r="CU595" i="1"/>
  <c r="CT595" i="1"/>
  <c r="CS595" i="1"/>
  <c r="CV594" i="1"/>
  <c r="CU594" i="1"/>
  <c r="CT594" i="1"/>
  <c r="CS594" i="1"/>
  <c r="CV593" i="1"/>
  <c r="CU593" i="1"/>
  <c r="CT593" i="1"/>
  <c r="CS593" i="1"/>
  <c r="CV592" i="1"/>
  <c r="CU592" i="1"/>
  <c r="CT592" i="1"/>
  <c r="CS592" i="1"/>
  <c r="CV591" i="1"/>
  <c r="CU591" i="1"/>
  <c r="CT591" i="1"/>
  <c r="CS591" i="1"/>
  <c r="CV590" i="1"/>
  <c r="CU590" i="1"/>
  <c r="CT590" i="1"/>
  <c r="CS590" i="1"/>
  <c r="CV589" i="1"/>
  <c r="CU589" i="1"/>
  <c r="CT589" i="1"/>
  <c r="CS589" i="1"/>
  <c r="CV588" i="1"/>
  <c r="CU588" i="1"/>
  <c r="CT588" i="1"/>
  <c r="CS588" i="1"/>
  <c r="CV587" i="1"/>
  <c r="CU587" i="1"/>
  <c r="CT587" i="1"/>
  <c r="CS587" i="1"/>
  <c r="CV586" i="1"/>
  <c r="CU586" i="1"/>
  <c r="CT586" i="1"/>
  <c r="CS586" i="1"/>
  <c r="CV585" i="1"/>
  <c r="CU585" i="1"/>
  <c r="CT585" i="1"/>
  <c r="CS585" i="1"/>
  <c r="CV584" i="1"/>
  <c r="CU584" i="1"/>
  <c r="CT584" i="1"/>
  <c r="CS584" i="1"/>
  <c r="CV583" i="1"/>
  <c r="CU583" i="1"/>
  <c r="CT583" i="1"/>
  <c r="CS583" i="1"/>
  <c r="CV582" i="1"/>
  <c r="CU582" i="1"/>
  <c r="CT582" i="1"/>
  <c r="CS582" i="1"/>
  <c r="CV581" i="1"/>
  <c r="CU581" i="1"/>
  <c r="CT581" i="1"/>
  <c r="CS581" i="1"/>
  <c r="CV580" i="1"/>
  <c r="CU580" i="1"/>
  <c r="CT580" i="1"/>
  <c r="CS580" i="1"/>
  <c r="CV579" i="1"/>
  <c r="CU579" i="1"/>
  <c r="CT579" i="1"/>
  <c r="CS579" i="1"/>
  <c r="CV578" i="1"/>
  <c r="CU578" i="1"/>
  <c r="CT578" i="1"/>
  <c r="CS578" i="1"/>
  <c r="CV577" i="1"/>
  <c r="CU577" i="1"/>
  <c r="CT577" i="1"/>
  <c r="CS577" i="1"/>
  <c r="CV576" i="1"/>
  <c r="CU576" i="1"/>
  <c r="CT576" i="1"/>
  <c r="CS576" i="1"/>
  <c r="CV575" i="1"/>
  <c r="CU575" i="1"/>
  <c r="CT575" i="1"/>
  <c r="CS575" i="1"/>
  <c r="CV573" i="1"/>
  <c r="CU573" i="1"/>
  <c r="CT573" i="1"/>
  <c r="CS573" i="1"/>
  <c r="CV572" i="1"/>
  <c r="CU572" i="1"/>
  <c r="CT572" i="1"/>
  <c r="CS572" i="1"/>
  <c r="CV571" i="1"/>
  <c r="CU571" i="1"/>
  <c r="CT571" i="1"/>
  <c r="CS571" i="1"/>
  <c r="CV570" i="1"/>
  <c r="CU570" i="1"/>
  <c r="CT570" i="1"/>
  <c r="CS570" i="1"/>
  <c r="CV569" i="1"/>
  <c r="CU569" i="1"/>
  <c r="CT569" i="1"/>
  <c r="CS569" i="1"/>
  <c r="CV568" i="1"/>
  <c r="CU568" i="1"/>
  <c r="CT568" i="1"/>
  <c r="CS568" i="1"/>
  <c r="CV567" i="1"/>
  <c r="CU567" i="1"/>
  <c r="CT567" i="1"/>
  <c r="CS567" i="1"/>
  <c r="CV566" i="1"/>
  <c r="CU566" i="1"/>
  <c r="CT566" i="1"/>
  <c r="CS566" i="1"/>
  <c r="CV565" i="1"/>
  <c r="CU565" i="1"/>
  <c r="CT565" i="1"/>
  <c r="CS565" i="1"/>
  <c r="CV564" i="1"/>
  <c r="CU564" i="1"/>
  <c r="CT564" i="1"/>
  <c r="CS564" i="1"/>
  <c r="CV563" i="1"/>
  <c r="CU563" i="1"/>
  <c r="CT563" i="1"/>
  <c r="CS563" i="1"/>
  <c r="CV562" i="1"/>
  <c r="CU562" i="1"/>
  <c r="CT562" i="1"/>
  <c r="CS562" i="1"/>
  <c r="CV561" i="1"/>
  <c r="CU561" i="1"/>
  <c r="CT561" i="1"/>
  <c r="CS561" i="1"/>
  <c r="CV560" i="1"/>
  <c r="CU560" i="1"/>
  <c r="CT560" i="1"/>
  <c r="CS560" i="1"/>
  <c r="CV559" i="1"/>
  <c r="CU559" i="1"/>
  <c r="CT559" i="1"/>
  <c r="CS559" i="1"/>
  <c r="CV558" i="1"/>
  <c r="CU558" i="1"/>
  <c r="CT558" i="1"/>
  <c r="CS558" i="1"/>
  <c r="CV557" i="1"/>
  <c r="CU557" i="1"/>
  <c r="CT557" i="1"/>
  <c r="CS557" i="1"/>
  <c r="CV556" i="1"/>
  <c r="CU556" i="1"/>
  <c r="CT556" i="1"/>
  <c r="CS556" i="1"/>
  <c r="CV555" i="1"/>
  <c r="CU555" i="1"/>
  <c r="CT555" i="1"/>
  <c r="CS555" i="1"/>
  <c r="CV554" i="1"/>
  <c r="CU554" i="1"/>
  <c r="CT554" i="1"/>
  <c r="CS554" i="1"/>
  <c r="CV553" i="1"/>
  <c r="CU553" i="1"/>
  <c r="CT553" i="1"/>
  <c r="CS553" i="1"/>
  <c r="CV552" i="1"/>
  <c r="CU552" i="1"/>
  <c r="CT552" i="1"/>
  <c r="CS552" i="1"/>
  <c r="CV550" i="1"/>
  <c r="CU550" i="1"/>
  <c r="CT550" i="1"/>
  <c r="CS550" i="1"/>
  <c r="CV549" i="1"/>
  <c r="CU549" i="1"/>
  <c r="CT549" i="1"/>
  <c r="CS549" i="1"/>
  <c r="CV548" i="1"/>
  <c r="CU548" i="1"/>
  <c r="CT548" i="1"/>
  <c r="CS548" i="1"/>
  <c r="CV547" i="1"/>
  <c r="CU547" i="1"/>
  <c r="CT547" i="1"/>
  <c r="CS547" i="1"/>
  <c r="CV546" i="1"/>
  <c r="CU546" i="1"/>
  <c r="CT546" i="1"/>
  <c r="CS546" i="1"/>
  <c r="CV545" i="1"/>
  <c r="CU545" i="1"/>
  <c r="CT545" i="1"/>
  <c r="CS545" i="1"/>
  <c r="CV544" i="1"/>
  <c r="CU544" i="1"/>
  <c r="CT544" i="1"/>
  <c r="CS544" i="1"/>
  <c r="CV543" i="1"/>
  <c r="CU543" i="1"/>
  <c r="CT543" i="1"/>
  <c r="CS543" i="1"/>
  <c r="CV542" i="1"/>
  <c r="CU542" i="1"/>
  <c r="CT542" i="1"/>
  <c r="CS542" i="1"/>
  <c r="CV541" i="1"/>
  <c r="CU541" i="1"/>
  <c r="CT541" i="1"/>
  <c r="CS541" i="1"/>
  <c r="CV540" i="1"/>
  <c r="CU540" i="1"/>
  <c r="CT540" i="1"/>
  <c r="CS540" i="1"/>
  <c r="CV539" i="1"/>
  <c r="CU539" i="1"/>
  <c r="CT539" i="1"/>
  <c r="CS539" i="1"/>
  <c r="CV538" i="1"/>
  <c r="CU538" i="1"/>
  <c r="CT538" i="1"/>
  <c r="CS538" i="1"/>
  <c r="CV537" i="1"/>
  <c r="CU537" i="1"/>
  <c r="CT537" i="1"/>
  <c r="CS537" i="1"/>
  <c r="CV536" i="1"/>
  <c r="CU536" i="1"/>
  <c r="CT536" i="1"/>
  <c r="CS536" i="1"/>
  <c r="CV535" i="1"/>
  <c r="CU535" i="1"/>
  <c r="CT535" i="1"/>
  <c r="CS535" i="1"/>
  <c r="CV533" i="1"/>
  <c r="CU533" i="1"/>
  <c r="CT533" i="1"/>
  <c r="CS533" i="1"/>
  <c r="CV532" i="1"/>
  <c r="CU532" i="1"/>
  <c r="CT532" i="1"/>
  <c r="CS532" i="1"/>
  <c r="CV531" i="1"/>
  <c r="CU531" i="1"/>
  <c r="CT531" i="1"/>
  <c r="CS531" i="1"/>
  <c r="CV530" i="1"/>
  <c r="CU530" i="1"/>
  <c r="CT530" i="1"/>
  <c r="CS530" i="1"/>
  <c r="CV529" i="1"/>
  <c r="CU529" i="1"/>
  <c r="CT529" i="1"/>
  <c r="CS529" i="1"/>
  <c r="CV528" i="1"/>
  <c r="CU528" i="1"/>
  <c r="CT528" i="1"/>
  <c r="CS528" i="1"/>
  <c r="CV527" i="1"/>
  <c r="CU527" i="1"/>
  <c r="CT527" i="1"/>
  <c r="CS527" i="1"/>
  <c r="CV526" i="1"/>
  <c r="CU526" i="1"/>
  <c r="CT526" i="1"/>
  <c r="CS526" i="1"/>
  <c r="CV525" i="1"/>
  <c r="CU525" i="1"/>
  <c r="CT525" i="1"/>
  <c r="CS525" i="1"/>
  <c r="CV524" i="1"/>
  <c r="CU524" i="1"/>
  <c r="CT524" i="1"/>
  <c r="CS524" i="1"/>
  <c r="CV523" i="1"/>
  <c r="CU523" i="1"/>
  <c r="CT523" i="1"/>
  <c r="CS523" i="1"/>
  <c r="CV522" i="1"/>
  <c r="CU522" i="1"/>
  <c r="CT522" i="1"/>
  <c r="CS522" i="1"/>
  <c r="CV521" i="1"/>
  <c r="CU521" i="1"/>
  <c r="CT521" i="1"/>
  <c r="CS521" i="1"/>
  <c r="CV520" i="1"/>
  <c r="CU520" i="1"/>
  <c r="CT520" i="1"/>
  <c r="CS520" i="1"/>
  <c r="CV519" i="1"/>
  <c r="CU519" i="1"/>
  <c r="CT519" i="1"/>
  <c r="CS519" i="1"/>
  <c r="CV518" i="1"/>
  <c r="CU518" i="1"/>
  <c r="CT518" i="1"/>
  <c r="CS518" i="1"/>
  <c r="CV517" i="1"/>
  <c r="CU517" i="1"/>
  <c r="CT517" i="1"/>
  <c r="CS517" i="1"/>
  <c r="CV516" i="1"/>
  <c r="CU516" i="1"/>
  <c r="CT516" i="1"/>
  <c r="CS516" i="1"/>
  <c r="CV515" i="1"/>
  <c r="CU515" i="1"/>
  <c r="CT515" i="1"/>
  <c r="CS515" i="1"/>
  <c r="CV514" i="1"/>
  <c r="CU514" i="1"/>
  <c r="CT514" i="1"/>
  <c r="CS514" i="1"/>
  <c r="CV513" i="1"/>
  <c r="CU513" i="1"/>
  <c r="CT513" i="1"/>
  <c r="CS513" i="1"/>
  <c r="CV512" i="1"/>
  <c r="CU512" i="1"/>
  <c r="CT512" i="1"/>
  <c r="CS512" i="1"/>
  <c r="CV511" i="1"/>
  <c r="CU511" i="1"/>
  <c r="CT511" i="1"/>
  <c r="CS511" i="1"/>
  <c r="CV510" i="1"/>
  <c r="CU510" i="1"/>
  <c r="CT510" i="1"/>
  <c r="CS510" i="1"/>
  <c r="CV509" i="1"/>
  <c r="CU509" i="1"/>
  <c r="CT509" i="1"/>
  <c r="CS509" i="1"/>
  <c r="CV508" i="1"/>
  <c r="CU508" i="1"/>
  <c r="CT508" i="1"/>
  <c r="CS508" i="1"/>
  <c r="CV507" i="1"/>
  <c r="CU507" i="1"/>
  <c r="CT507" i="1"/>
  <c r="CS507" i="1"/>
  <c r="CV506" i="1"/>
  <c r="CU506" i="1"/>
  <c r="CT506" i="1"/>
  <c r="CS506" i="1"/>
  <c r="CV505" i="1"/>
  <c r="CU505" i="1"/>
  <c r="CT505" i="1"/>
  <c r="CS505" i="1"/>
  <c r="CV504" i="1"/>
  <c r="CU504" i="1"/>
  <c r="CT504" i="1"/>
  <c r="CS504" i="1"/>
  <c r="CV503" i="1"/>
  <c r="CU503" i="1"/>
  <c r="CT503" i="1"/>
  <c r="CS503" i="1"/>
  <c r="CV502" i="1"/>
  <c r="CU502" i="1"/>
  <c r="CT502" i="1"/>
  <c r="CS502" i="1"/>
  <c r="CV501" i="1"/>
  <c r="CU501" i="1"/>
  <c r="CT501" i="1"/>
  <c r="CS501" i="1"/>
  <c r="CV500" i="1"/>
  <c r="CU500" i="1"/>
  <c r="CT500" i="1"/>
  <c r="CS500" i="1"/>
  <c r="CV499" i="1"/>
  <c r="CU499" i="1"/>
  <c r="CT499" i="1"/>
  <c r="CS499" i="1"/>
  <c r="CV498" i="1"/>
  <c r="CU498" i="1"/>
  <c r="CT498" i="1"/>
  <c r="CS498" i="1"/>
  <c r="CV497" i="1"/>
  <c r="CU497" i="1"/>
  <c r="CT497" i="1"/>
  <c r="CS497" i="1"/>
  <c r="CV496" i="1"/>
  <c r="CU496" i="1"/>
  <c r="CT496" i="1"/>
  <c r="CS496" i="1"/>
  <c r="CV495" i="1"/>
  <c r="CU495" i="1"/>
  <c r="CT495" i="1"/>
  <c r="CS495" i="1"/>
  <c r="CV494" i="1"/>
  <c r="CU494" i="1"/>
  <c r="CT494" i="1"/>
  <c r="CS494" i="1"/>
  <c r="CV493" i="1"/>
  <c r="CU493" i="1"/>
  <c r="CT493" i="1"/>
  <c r="CS493" i="1"/>
  <c r="CV492" i="1"/>
  <c r="CU492" i="1"/>
  <c r="CT492" i="1"/>
  <c r="CS492" i="1"/>
  <c r="CV491" i="1"/>
  <c r="CU491" i="1"/>
  <c r="CT491" i="1"/>
  <c r="CS491" i="1"/>
  <c r="CV490" i="1"/>
  <c r="CU490" i="1"/>
  <c r="CT490" i="1"/>
  <c r="CS490" i="1"/>
  <c r="CV489" i="1"/>
  <c r="CU489" i="1"/>
  <c r="CT489" i="1"/>
  <c r="CS489" i="1"/>
  <c r="CV488" i="1"/>
  <c r="CU488" i="1"/>
  <c r="CT488" i="1"/>
  <c r="CS488" i="1"/>
  <c r="CV487" i="1"/>
  <c r="CU487" i="1"/>
  <c r="CT487" i="1"/>
  <c r="CS487" i="1"/>
  <c r="CV486" i="1"/>
  <c r="CU486" i="1"/>
  <c r="CT486" i="1"/>
  <c r="CS486" i="1"/>
  <c r="CV485" i="1"/>
  <c r="CU485" i="1"/>
  <c r="CT485" i="1"/>
  <c r="CS485" i="1"/>
  <c r="CV484" i="1"/>
  <c r="CU484" i="1"/>
  <c r="CT484" i="1"/>
  <c r="CS484" i="1"/>
  <c r="CV483" i="1"/>
  <c r="CU483" i="1"/>
  <c r="CT483" i="1"/>
  <c r="CS483" i="1"/>
  <c r="CV482" i="1"/>
  <c r="CU482" i="1"/>
  <c r="CT482" i="1"/>
  <c r="CS482" i="1"/>
  <c r="CV481" i="1"/>
  <c r="CU481" i="1"/>
  <c r="CT481" i="1"/>
  <c r="CS481" i="1"/>
  <c r="CV480" i="1"/>
  <c r="CU480" i="1"/>
  <c r="CT480" i="1"/>
  <c r="CS480" i="1"/>
  <c r="CV479" i="1"/>
  <c r="CU479" i="1"/>
  <c r="CT479" i="1"/>
  <c r="CS479" i="1"/>
  <c r="CV478" i="1"/>
  <c r="CU478" i="1"/>
  <c r="CT478" i="1"/>
  <c r="CS478" i="1"/>
  <c r="CV477" i="1"/>
  <c r="CU477" i="1"/>
  <c r="CT477" i="1"/>
  <c r="CS477" i="1"/>
  <c r="CV476" i="1"/>
  <c r="CU476" i="1"/>
  <c r="CT476" i="1"/>
  <c r="CS476" i="1"/>
  <c r="CV475" i="1"/>
  <c r="CU475" i="1"/>
  <c r="CT475" i="1"/>
  <c r="CS475" i="1"/>
  <c r="CV474" i="1"/>
  <c r="CU474" i="1"/>
  <c r="CT474" i="1"/>
  <c r="CS474" i="1"/>
  <c r="CV472" i="1"/>
  <c r="CU472" i="1"/>
  <c r="CT472" i="1"/>
  <c r="CS472" i="1"/>
  <c r="CV471" i="1"/>
  <c r="CU471" i="1"/>
  <c r="CT471" i="1"/>
  <c r="CS471" i="1"/>
  <c r="CV470" i="1"/>
  <c r="CU470" i="1"/>
  <c r="CT470" i="1"/>
  <c r="CS470" i="1"/>
  <c r="CV469" i="1"/>
  <c r="CU469" i="1"/>
  <c r="CT469" i="1"/>
  <c r="CS469" i="1"/>
  <c r="CV468" i="1"/>
  <c r="CU468" i="1"/>
  <c r="CT468" i="1"/>
  <c r="CS468" i="1"/>
  <c r="CV467" i="1"/>
  <c r="CU467" i="1"/>
  <c r="CT467" i="1"/>
  <c r="CS467" i="1"/>
  <c r="CV466" i="1"/>
  <c r="CU466" i="1"/>
  <c r="CT466" i="1"/>
  <c r="CS466" i="1"/>
  <c r="CV465" i="1"/>
  <c r="CU465" i="1"/>
  <c r="CT465" i="1"/>
  <c r="CS465" i="1"/>
  <c r="CV464" i="1"/>
  <c r="CU464" i="1"/>
  <c r="CT464" i="1"/>
  <c r="CS464" i="1"/>
  <c r="CV463" i="1"/>
  <c r="CU463" i="1"/>
  <c r="CT463" i="1"/>
  <c r="CS463" i="1"/>
  <c r="CV462" i="1"/>
  <c r="CU462" i="1"/>
  <c r="CT462" i="1"/>
  <c r="CS462" i="1"/>
  <c r="CV461" i="1"/>
  <c r="CU461" i="1"/>
  <c r="CT461" i="1"/>
  <c r="CS461" i="1"/>
  <c r="CV460" i="1"/>
  <c r="CU460" i="1"/>
  <c r="CT460" i="1"/>
  <c r="CS460" i="1"/>
  <c r="CV459" i="1"/>
  <c r="CU459" i="1"/>
  <c r="CT459" i="1"/>
  <c r="CS459" i="1"/>
  <c r="CV458" i="1"/>
  <c r="CU458" i="1"/>
  <c r="CT458" i="1"/>
  <c r="CS458" i="1"/>
  <c r="CV457" i="1"/>
  <c r="CU457" i="1"/>
  <c r="CT457" i="1"/>
  <c r="CS457" i="1"/>
  <c r="CV456" i="1"/>
  <c r="CU456" i="1"/>
  <c r="CT456" i="1"/>
  <c r="CS456" i="1"/>
  <c r="CV455" i="1"/>
  <c r="CU455" i="1"/>
  <c r="CT455" i="1"/>
  <c r="CS455" i="1"/>
  <c r="CV454" i="1"/>
  <c r="CU454" i="1"/>
  <c r="CT454" i="1"/>
  <c r="CS454" i="1"/>
  <c r="CV453" i="1"/>
  <c r="CU453" i="1"/>
  <c r="CT453" i="1"/>
  <c r="CS453" i="1"/>
  <c r="CV452" i="1"/>
  <c r="CU452" i="1"/>
  <c r="CT452" i="1"/>
  <c r="CS452" i="1"/>
  <c r="CV451" i="1"/>
  <c r="CU451" i="1"/>
  <c r="CT451" i="1"/>
  <c r="CS451" i="1"/>
  <c r="CV450" i="1"/>
  <c r="CU450" i="1"/>
  <c r="CT450" i="1"/>
  <c r="CS450" i="1"/>
  <c r="CV449" i="1"/>
  <c r="CU449" i="1"/>
  <c r="CT449" i="1"/>
  <c r="CS449" i="1"/>
  <c r="CV448" i="1"/>
  <c r="CU448" i="1"/>
  <c r="CT448" i="1"/>
  <c r="CS448" i="1"/>
  <c r="CV447" i="1"/>
  <c r="CU447" i="1"/>
  <c r="CT447" i="1"/>
  <c r="CS447" i="1"/>
  <c r="CV446" i="1"/>
  <c r="CU446" i="1"/>
  <c r="CT446" i="1"/>
  <c r="CS446" i="1"/>
  <c r="CV445" i="1"/>
  <c r="CU445" i="1"/>
  <c r="CT445" i="1"/>
  <c r="CS445" i="1"/>
  <c r="CV444" i="1"/>
  <c r="CU444" i="1"/>
  <c r="CT444" i="1"/>
  <c r="CS444" i="1"/>
  <c r="CV443" i="1"/>
  <c r="CU443" i="1"/>
  <c r="CT443" i="1"/>
  <c r="CS443" i="1"/>
  <c r="CV442" i="1"/>
  <c r="CU442" i="1"/>
  <c r="CT442" i="1"/>
  <c r="CS442" i="1"/>
  <c r="CV441" i="1"/>
  <c r="CU441" i="1"/>
  <c r="CT441" i="1"/>
  <c r="CS441" i="1"/>
  <c r="CV440" i="1"/>
  <c r="CU440" i="1"/>
  <c r="CT440" i="1"/>
  <c r="CS440" i="1"/>
  <c r="CV439" i="1"/>
  <c r="CU439" i="1"/>
  <c r="CT439" i="1"/>
  <c r="CS439" i="1"/>
  <c r="CV438" i="1"/>
  <c r="CU438" i="1"/>
  <c r="CT438" i="1"/>
  <c r="CS438" i="1"/>
  <c r="CV437" i="1"/>
  <c r="CU437" i="1"/>
  <c r="CT437" i="1"/>
  <c r="CS437" i="1"/>
  <c r="CV436" i="1"/>
  <c r="CU436" i="1"/>
  <c r="CT436" i="1"/>
  <c r="CS436" i="1"/>
  <c r="CV435" i="1"/>
  <c r="CU435" i="1"/>
  <c r="CT435" i="1"/>
  <c r="CS435" i="1"/>
  <c r="CV434" i="1"/>
  <c r="CU434" i="1"/>
  <c r="CT434" i="1"/>
  <c r="CS434" i="1"/>
  <c r="CV433" i="1"/>
  <c r="CU433" i="1"/>
  <c r="CT433" i="1"/>
  <c r="CS433" i="1"/>
  <c r="CV432" i="1"/>
  <c r="CU432" i="1"/>
  <c r="CT432" i="1"/>
  <c r="CS432" i="1"/>
  <c r="CV431" i="1"/>
  <c r="CU431" i="1"/>
  <c r="CT431" i="1"/>
  <c r="CS431" i="1"/>
  <c r="CV430" i="1"/>
  <c r="CU430" i="1"/>
  <c r="CT430" i="1"/>
  <c r="CS430" i="1"/>
  <c r="CV429" i="1"/>
  <c r="CU429" i="1"/>
  <c r="CT429" i="1"/>
  <c r="CS429" i="1"/>
  <c r="CV428" i="1"/>
  <c r="CU428" i="1"/>
  <c r="CT428" i="1"/>
  <c r="CS428" i="1"/>
  <c r="CV427" i="1"/>
  <c r="CU427" i="1"/>
  <c r="CT427" i="1"/>
  <c r="CS427" i="1"/>
  <c r="CV426" i="1"/>
  <c r="CU426" i="1"/>
  <c r="CT426" i="1"/>
  <c r="CS426" i="1"/>
  <c r="CV425" i="1"/>
  <c r="CU425" i="1"/>
  <c r="CT425" i="1"/>
  <c r="CS425" i="1"/>
  <c r="CV424" i="1"/>
  <c r="CU424" i="1"/>
  <c r="CT424" i="1"/>
  <c r="CS424" i="1"/>
  <c r="CV423" i="1"/>
  <c r="CU423" i="1"/>
  <c r="CT423" i="1"/>
  <c r="CS423" i="1"/>
  <c r="CV422" i="1"/>
  <c r="CU422" i="1"/>
  <c r="CT422" i="1"/>
  <c r="CS422" i="1"/>
  <c r="CV421" i="1"/>
  <c r="CU421" i="1"/>
  <c r="CT421" i="1"/>
  <c r="CS421" i="1"/>
  <c r="CV420" i="1"/>
  <c r="CU420" i="1"/>
  <c r="CT420" i="1"/>
  <c r="CS420" i="1"/>
  <c r="CV419" i="1"/>
  <c r="CU419" i="1"/>
  <c r="CT419" i="1"/>
  <c r="CS419" i="1"/>
  <c r="CV418" i="1"/>
  <c r="CU418" i="1"/>
  <c r="CT418" i="1"/>
  <c r="CS418" i="1"/>
  <c r="CV417" i="1"/>
  <c r="CU417" i="1"/>
  <c r="CT417" i="1"/>
  <c r="CS417" i="1"/>
  <c r="CV415" i="1"/>
  <c r="CU415" i="1"/>
  <c r="CT415" i="1"/>
  <c r="CS415" i="1"/>
  <c r="CV414" i="1"/>
  <c r="CU414" i="1"/>
  <c r="CT414" i="1"/>
  <c r="CS414" i="1"/>
  <c r="CV413" i="1"/>
  <c r="CU413" i="1"/>
  <c r="CT413" i="1"/>
  <c r="CS413" i="1"/>
  <c r="CV412" i="1"/>
  <c r="CU412" i="1"/>
  <c r="CT412" i="1"/>
  <c r="CS412" i="1"/>
  <c r="CV411" i="1"/>
  <c r="CU411" i="1"/>
  <c r="CT411" i="1"/>
  <c r="CS411" i="1"/>
  <c r="CV410" i="1"/>
  <c r="CU410" i="1"/>
  <c r="CT410" i="1"/>
  <c r="CS410" i="1"/>
  <c r="CV409" i="1"/>
  <c r="CU409" i="1"/>
  <c r="CT409" i="1"/>
  <c r="CS409" i="1"/>
  <c r="CV408" i="1"/>
  <c r="CU408" i="1"/>
  <c r="CT408" i="1"/>
  <c r="CS408" i="1"/>
  <c r="CV407" i="1"/>
  <c r="CU407" i="1"/>
  <c r="CT407" i="1"/>
  <c r="CS407" i="1"/>
  <c r="CV406" i="1"/>
  <c r="CU406" i="1"/>
  <c r="CT406" i="1"/>
  <c r="CS406" i="1"/>
  <c r="CV405" i="1"/>
  <c r="CU405" i="1"/>
  <c r="CT405" i="1"/>
  <c r="CS405" i="1"/>
  <c r="CV404" i="1"/>
  <c r="CU404" i="1"/>
  <c r="CT404" i="1"/>
  <c r="CS404" i="1"/>
  <c r="CV403" i="1"/>
  <c r="CU403" i="1"/>
  <c r="CT403" i="1"/>
  <c r="CS403" i="1"/>
  <c r="CV402" i="1"/>
  <c r="CU402" i="1"/>
  <c r="CT402" i="1"/>
  <c r="CS402" i="1"/>
  <c r="CV401" i="1"/>
  <c r="CU401" i="1"/>
  <c r="CT401" i="1"/>
  <c r="CS401" i="1"/>
  <c r="CV400" i="1"/>
  <c r="CU400" i="1"/>
  <c r="CT400" i="1"/>
  <c r="CS400" i="1"/>
  <c r="CV399" i="1"/>
  <c r="CU399" i="1"/>
  <c r="CT399" i="1"/>
  <c r="CS399" i="1"/>
  <c r="CV398" i="1"/>
  <c r="CU398" i="1"/>
  <c r="CT398" i="1"/>
  <c r="CS398" i="1"/>
  <c r="CV397" i="1"/>
  <c r="CU397" i="1"/>
  <c r="CT397" i="1"/>
  <c r="CS397" i="1"/>
  <c r="CV396" i="1"/>
  <c r="CU396" i="1"/>
  <c r="CT396" i="1"/>
  <c r="CS396" i="1"/>
  <c r="CV395" i="1"/>
  <c r="CU395" i="1"/>
  <c r="CT395" i="1"/>
  <c r="CS395" i="1"/>
  <c r="CV394" i="1"/>
  <c r="CU394" i="1"/>
  <c r="CT394" i="1"/>
  <c r="CS394" i="1"/>
  <c r="CV393" i="1"/>
  <c r="CU393" i="1"/>
  <c r="CT393" i="1"/>
  <c r="CS393" i="1"/>
  <c r="CV392" i="1"/>
  <c r="CU392" i="1"/>
  <c r="CT392" i="1"/>
  <c r="CS392" i="1"/>
  <c r="CV391" i="1"/>
  <c r="CU391" i="1"/>
  <c r="CT391" i="1"/>
  <c r="CS391" i="1"/>
  <c r="CV390" i="1"/>
  <c r="CU390" i="1"/>
  <c r="CT390" i="1"/>
  <c r="CS390" i="1"/>
  <c r="CV389" i="1"/>
  <c r="CU389" i="1"/>
  <c r="CT389" i="1"/>
  <c r="CS389" i="1"/>
  <c r="CV388" i="1"/>
  <c r="CU388" i="1"/>
  <c r="CT388" i="1"/>
  <c r="CS388" i="1"/>
  <c r="CV387" i="1"/>
  <c r="CU387" i="1"/>
  <c r="CT387" i="1"/>
  <c r="CS387" i="1"/>
  <c r="CV386" i="1"/>
  <c r="CU386" i="1"/>
  <c r="CT386" i="1"/>
  <c r="CS386" i="1"/>
  <c r="CV385" i="1"/>
  <c r="CU385" i="1"/>
  <c r="CT385" i="1"/>
  <c r="CS385" i="1"/>
  <c r="CV384" i="1"/>
  <c r="CU384" i="1"/>
  <c r="CT384" i="1"/>
  <c r="CS384" i="1"/>
  <c r="CV383" i="1"/>
  <c r="CU383" i="1"/>
  <c r="CT383" i="1"/>
  <c r="CS383" i="1"/>
  <c r="CV382" i="1"/>
  <c r="CU382" i="1"/>
  <c r="CT382" i="1"/>
  <c r="CS382" i="1"/>
  <c r="CV381" i="1"/>
  <c r="CU381" i="1"/>
  <c r="CT381" i="1"/>
  <c r="CS381" i="1"/>
  <c r="CV380" i="1"/>
  <c r="CU380" i="1"/>
  <c r="CT380" i="1"/>
  <c r="CS380" i="1"/>
  <c r="CV379" i="1"/>
  <c r="CU379" i="1"/>
  <c r="CT379" i="1"/>
  <c r="CS379" i="1"/>
  <c r="CV378" i="1"/>
  <c r="CU378" i="1"/>
  <c r="CT378" i="1"/>
  <c r="CS378" i="1"/>
  <c r="CV377" i="1"/>
  <c r="CU377" i="1"/>
  <c r="CT377" i="1"/>
  <c r="CS377" i="1"/>
  <c r="CV376" i="1"/>
  <c r="CU376" i="1"/>
  <c r="CT376" i="1"/>
  <c r="CS376" i="1"/>
  <c r="CV375" i="1"/>
  <c r="CU375" i="1"/>
  <c r="CT375" i="1"/>
  <c r="CS375" i="1"/>
  <c r="CV374" i="1"/>
  <c r="CU374" i="1"/>
  <c r="CT374" i="1"/>
  <c r="CS374" i="1"/>
  <c r="CV373" i="1"/>
  <c r="CU373" i="1"/>
  <c r="CT373" i="1"/>
  <c r="CS373" i="1"/>
  <c r="CV372" i="1"/>
  <c r="CU372" i="1"/>
  <c r="CT372" i="1"/>
  <c r="CS372" i="1"/>
  <c r="CV371" i="1"/>
  <c r="CU371" i="1"/>
  <c r="CT371" i="1"/>
  <c r="CS371" i="1"/>
  <c r="CV370" i="1"/>
  <c r="CU370" i="1"/>
  <c r="CT370" i="1"/>
  <c r="CS370" i="1"/>
  <c r="CV369" i="1"/>
  <c r="CU369" i="1"/>
  <c r="CT369" i="1"/>
  <c r="CS369" i="1"/>
  <c r="CV368" i="1"/>
  <c r="CU368" i="1"/>
  <c r="CT368" i="1"/>
  <c r="CS368" i="1"/>
  <c r="CV367" i="1"/>
  <c r="CU367" i="1"/>
  <c r="CT367" i="1"/>
  <c r="CS367" i="1"/>
  <c r="CV366" i="1"/>
  <c r="CU366" i="1"/>
  <c r="CT366" i="1"/>
  <c r="CS366" i="1"/>
  <c r="CV365" i="1"/>
  <c r="CU365" i="1"/>
  <c r="CT365" i="1"/>
  <c r="CS365" i="1"/>
  <c r="CV364" i="1"/>
  <c r="CU364" i="1"/>
  <c r="CT364" i="1"/>
  <c r="CS364" i="1"/>
  <c r="CV363" i="1"/>
  <c r="CU363" i="1"/>
  <c r="CT363" i="1"/>
  <c r="CS363" i="1"/>
  <c r="CV362" i="1"/>
  <c r="CU362" i="1"/>
  <c r="CT362" i="1"/>
  <c r="CS362" i="1"/>
  <c r="CV361" i="1"/>
  <c r="CU361" i="1"/>
  <c r="CT361" i="1"/>
  <c r="CS361" i="1"/>
  <c r="CV360" i="1"/>
  <c r="CU360" i="1"/>
  <c r="CT360" i="1"/>
  <c r="CS360" i="1"/>
  <c r="CV359" i="1"/>
  <c r="CU359" i="1"/>
  <c r="CT359" i="1"/>
  <c r="CS359" i="1"/>
  <c r="CV358" i="1"/>
  <c r="CU358" i="1"/>
  <c r="CT358" i="1"/>
  <c r="CS358" i="1"/>
  <c r="CV357" i="1"/>
  <c r="CU357" i="1"/>
  <c r="CT357" i="1"/>
  <c r="CS357" i="1"/>
  <c r="CV356" i="1"/>
  <c r="CU356" i="1"/>
  <c r="CT356" i="1"/>
  <c r="CS356" i="1"/>
  <c r="CV355" i="1"/>
  <c r="CU355" i="1"/>
  <c r="CT355" i="1"/>
  <c r="CS355" i="1"/>
  <c r="CV354" i="1"/>
  <c r="CU354" i="1"/>
  <c r="CT354" i="1"/>
  <c r="CS354" i="1"/>
  <c r="CV353" i="1"/>
  <c r="CU353" i="1"/>
  <c r="CT353" i="1"/>
  <c r="CS353" i="1"/>
  <c r="CV352" i="1"/>
  <c r="CU352" i="1"/>
  <c r="CT352" i="1"/>
  <c r="CS352" i="1"/>
  <c r="CV351" i="1"/>
  <c r="CU351" i="1"/>
  <c r="CT351" i="1"/>
  <c r="CS351" i="1"/>
  <c r="CV350" i="1"/>
  <c r="CU350" i="1"/>
  <c r="CT350" i="1"/>
  <c r="CS350" i="1"/>
  <c r="CV349" i="1"/>
  <c r="CU349" i="1"/>
  <c r="CT349" i="1"/>
  <c r="CS349" i="1"/>
  <c r="CV348" i="1"/>
  <c r="CU348" i="1"/>
  <c r="CT348" i="1"/>
  <c r="CS348" i="1"/>
  <c r="CV347" i="1"/>
  <c r="CU347" i="1"/>
  <c r="CT347" i="1"/>
  <c r="CS347" i="1"/>
  <c r="CV346" i="1"/>
  <c r="CU346" i="1"/>
  <c r="CT346" i="1"/>
  <c r="CS346" i="1"/>
  <c r="CV345" i="1"/>
  <c r="CU345" i="1"/>
  <c r="CT345" i="1"/>
  <c r="CS345" i="1"/>
  <c r="CV344" i="1"/>
  <c r="CU344" i="1"/>
  <c r="CT344" i="1"/>
  <c r="CS344" i="1"/>
  <c r="CV343" i="1"/>
  <c r="CU343" i="1"/>
  <c r="CT343" i="1"/>
  <c r="CS343" i="1"/>
  <c r="CV342" i="1"/>
  <c r="CU342" i="1"/>
  <c r="CT342" i="1"/>
  <c r="CS342" i="1"/>
  <c r="CV341" i="1"/>
  <c r="CU341" i="1"/>
  <c r="CT341" i="1"/>
  <c r="CS341" i="1"/>
  <c r="CV340" i="1"/>
  <c r="CU340" i="1"/>
  <c r="CT340" i="1"/>
  <c r="CS340" i="1"/>
  <c r="CV339" i="1"/>
  <c r="CU339" i="1"/>
  <c r="CT339" i="1"/>
  <c r="CS339" i="1"/>
  <c r="CV338" i="1"/>
  <c r="CU338" i="1"/>
  <c r="CT338" i="1"/>
  <c r="CS338" i="1"/>
  <c r="CV337" i="1"/>
  <c r="CU337" i="1"/>
  <c r="CT337" i="1"/>
  <c r="CS337" i="1"/>
  <c r="CV336" i="1"/>
  <c r="CU336" i="1"/>
  <c r="CT336" i="1"/>
  <c r="CS336" i="1"/>
  <c r="CV335" i="1"/>
  <c r="CU335" i="1"/>
  <c r="CT335" i="1"/>
  <c r="CS335" i="1"/>
  <c r="CV334" i="1"/>
  <c r="CU334" i="1"/>
  <c r="CT334" i="1"/>
  <c r="CS334" i="1"/>
  <c r="CV333" i="1"/>
  <c r="CU333" i="1"/>
  <c r="CT333" i="1"/>
  <c r="CS333" i="1"/>
  <c r="CV332" i="1"/>
  <c r="CU332" i="1"/>
  <c r="CT332" i="1"/>
  <c r="CS332" i="1"/>
  <c r="CV331" i="1"/>
  <c r="CU331" i="1"/>
  <c r="CT331" i="1"/>
  <c r="CS331" i="1"/>
  <c r="CV330" i="1"/>
  <c r="CU330" i="1"/>
  <c r="CT330" i="1"/>
  <c r="CS330" i="1"/>
  <c r="CV329" i="1"/>
  <c r="CU329" i="1"/>
  <c r="CT329" i="1"/>
  <c r="CS329" i="1"/>
  <c r="CV328" i="1"/>
  <c r="CU328" i="1"/>
  <c r="CT328" i="1"/>
  <c r="CS328" i="1"/>
  <c r="CV327" i="1"/>
  <c r="CU327" i="1"/>
  <c r="CT327" i="1"/>
  <c r="CS327" i="1"/>
  <c r="CV325" i="1"/>
  <c r="CU325" i="1"/>
  <c r="CT325" i="1"/>
  <c r="CS325" i="1"/>
  <c r="CV324" i="1"/>
  <c r="CU324" i="1"/>
  <c r="CT324" i="1"/>
  <c r="CS324" i="1"/>
  <c r="CV323" i="1"/>
  <c r="CU323" i="1"/>
  <c r="CT323" i="1"/>
  <c r="CS323" i="1"/>
  <c r="CV321" i="1"/>
  <c r="CU321" i="1"/>
  <c r="CT321" i="1"/>
  <c r="CS321" i="1"/>
  <c r="CV320" i="1"/>
  <c r="CU320" i="1"/>
  <c r="CT320" i="1"/>
  <c r="CS320" i="1"/>
  <c r="CV319" i="1"/>
  <c r="CU319" i="1"/>
  <c r="CT319" i="1"/>
  <c r="CS319" i="1"/>
  <c r="CV318" i="1"/>
  <c r="CU318" i="1"/>
  <c r="CT318" i="1"/>
  <c r="CS318" i="1"/>
  <c r="CV317" i="1"/>
  <c r="CU317" i="1"/>
  <c r="CT317" i="1"/>
  <c r="CS317" i="1"/>
  <c r="CV316" i="1"/>
  <c r="CU316" i="1"/>
  <c r="CT316" i="1"/>
  <c r="CS316" i="1"/>
  <c r="CV315" i="1"/>
  <c r="CU315" i="1"/>
  <c r="CT315" i="1"/>
  <c r="CS315" i="1"/>
  <c r="CV314" i="1"/>
  <c r="CU314" i="1"/>
  <c r="CT314" i="1"/>
  <c r="CS314" i="1"/>
  <c r="CV313" i="1"/>
  <c r="CU313" i="1"/>
  <c r="CT313" i="1"/>
  <c r="CS313" i="1"/>
  <c r="CV312" i="1"/>
  <c r="CU312" i="1"/>
  <c r="CT312" i="1"/>
  <c r="CS312" i="1"/>
  <c r="CV311" i="1"/>
  <c r="CU311" i="1"/>
  <c r="CT311" i="1"/>
  <c r="CS311" i="1"/>
  <c r="CV310" i="1"/>
  <c r="CU310" i="1"/>
  <c r="CT310" i="1"/>
  <c r="CS310" i="1"/>
  <c r="CV309" i="1"/>
  <c r="CU309" i="1"/>
  <c r="CT309" i="1"/>
  <c r="CS309" i="1"/>
  <c r="CV308" i="1"/>
  <c r="CU308" i="1"/>
  <c r="CT308" i="1"/>
  <c r="CS308" i="1"/>
  <c r="CV307" i="1"/>
  <c r="CU307" i="1"/>
  <c r="CT307" i="1"/>
  <c r="CS307" i="1"/>
  <c r="CV306" i="1"/>
  <c r="CU306" i="1"/>
  <c r="CT306" i="1"/>
  <c r="CS306" i="1"/>
  <c r="CV305" i="1"/>
  <c r="CU305" i="1"/>
  <c r="CT305" i="1"/>
  <c r="CS305" i="1"/>
  <c r="CV304" i="1"/>
  <c r="CU304" i="1"/>
  <c r="CT304" i="1"/>
  <c r="CS304" i="1"/>
  <c r="CV303" i="1"/>
  <c r="CU303" i="1"/>
  <c r="CT303" i="1"/>
  <c r="CS303" i="1"/>
  <c r="CV302" i="1"/>
  <c r="CU302" i="1"/>
  <c r="CT302" i="1"/>
  <c r="CS302" i="1"/>
  <c r="CV301" i="1"/>
  <c r="CU301" i="1"/>
  <c r="CT301" i="1"/>
  <c r="CS301" i="1"/>
  <c r="CV300" i="1"/>
  <c r="CU300" i="1"/>
  <c r="CT300" i="1"/>
  <c r="CS300" i="1"/>
  <c r="CV299" i="1"/>
  <c r="CU299" i="1"/>
  <c r="CT299" i="1"/>
  <c r="CS299" i="1"/>
  <c r="CV298" i="1"/>
  <c r="CU298" i="1"/>
  <c r="CT298" i="1"/>
  <c r="CS298" i="1"/>
  <c r="CV297" i="1"/>
  <c r="CU297" i="1"/>
  <c r="CT297" i="1"/>
  <c r="CS297" i="1"/>
  <c r="CV296" i="1"/>
  <c r="CU296" i="1"/>
  <c r="CT296" i="1"/>
  <c r="CS296" i="1"/>
  <c r="CV295" i="1"/>
  <c r="CU295" i="1"/>
  <c r="CT295" i="1"/>
  <c r="CS295" i="1"/>
  <c r="CV294" i="1"/>
  <c r="CU294" i="1"/>
  <c r="CT294" i="1"/>
  <c r="CS294" i="1"/>
  <c r="CV293" i="1"/>
  <c r="CU293" i="1"/>
  <c r="CT293" i="1"/>
  <c r="CS293" i="1"/>
  <c r="CV292" i="1"/>
  <c r="CU292" i="1"/>
  <c r="CT292" i="1"/>
  <c r="CS292" i="1"/>
  <c r="CV291" i="1"/>
  <c r="CU291" i="1"/>
  <c r="CT291" i="1"/>
  <c r="CS291" i="1"/>
  <c r="CV290" i="1"/>
  <c r="CU290" i="1"/>
  <c r="CT290" i="1"/>
  <c r="CS290" i="1"/>
  <c r="CV289" i="1"/>
  <c r="CU289" i="1"/>
  <c r="CT289" i="1"/>
  <c r="CS289" i="1"/>
  <c r="CV288" i="1"/>
  <c r="CU288" i="1"/>
  <c r="CT288" i="1"/>
  <c r="CS288" i="1"/>
  <c r="CV287" i="1"/>
  <c r="CU287" i="1"/>
  <c r="CT287" i="1"/>
  <c r="CS287" i="1"/>
  <c r="CV286" i="1"/>
  <c r="CU286" i="1"/>
  <c r="CT286" i="1"/>
  <c r="CS286" i="1"/>
  <c r="CV284" i="1"/>
  <c r="CU284" i="1"/>
  <c r="CT284" i="1"/>
  <c r="CS284" i="1"/>
  <c r="CV283" i="1"/>
  <c r="CU283" i="1"/>
  <c r="CT283" i="1"/>
  <c r="CS283" i="1"/>
  <c r="CV282" i="1"/>
  <c r="CU282" i="1"/>
  <c r="CT282" i="1"/>
  <c r="CS282" i="1"/>
  <c r="CV281" i="1"/>
  <c r="CU281" i="1"/>
  <c r="CT281" i="1"/>
  <c r="CS281" i="1"/>
  <c r="CV280" i="1"/>
  <c r="CU280" i="1"/>
  <c r="CT280" i="1"/>
  <c r="CS280" i="1"/>
  <c r="CV279" i="1"/>
  <c r="CU279" i="1"/>
  <c r="CT279" i="1"/>
  <c r="CS279" i="1"/>
  <c r="CV278" i="1"/>
  <c r="CU278" i="1"/>
  <c r="CT278" i="1"/>
  <c r="CS278" i="1"/>
  <c r="CV277" i="1"/>
  <c r="CU277" i="1"/>
  <c r="CT277" i="1"/>
  <c r="CS277" i="1"/>
  <c r="CV276" i="1"/>
  <c r="CU276" i="1"/>
  <c r="CT276" i="1"/>
  <c r="CS276" i="1"/>
  <c r="CV275" i="1"/>
  <c r="CU275" i="1"/>
  <c r="CT275" i="1"/>
  <c r="CS275" i="1"/>
  <c r="CV274" i="1"/>
  <c r="CU274" i="1"/>
  <c r="CT274" i="1"/>
  <c r="CS274" i="1"/>
  <c r="CV272" i="1"/>
  <c r="CU272" i="1"/>
  <c r="CT272" i="1"/>
  <c r="CS272" i="1"/>
  <c r="CV271" i="1"/>
  <c r="CU271" i="1"/>
  <c r="CT271" i="1"/>
  <c r="CS271" i="1"/>
  <c r="CV270" i="1"/>
  <c r="CU270" i="1"/>
  <c r="CT270" i="1"/>
  <c r="CS270" i="1"/>
  <c r="CV269" i="1"/>
  <c r="CU269" i="1"/>
  <c r="CT269" i="1"/>
  <c r="CS269" i="1"/>
  <c r="CV268" i="1"/>
  <c r="CU268" i="1"/>
  <c r="CT268" i="1"/>
  <c r="CS268" i="1"/>
  <c r="CV267" i="1"/>
  <c r="CU267" i="1"/>
  <c r="CT267" i="1"/>
  <c r="CS267" i="1"/>
  <c r="CV266" i="1"/>
  <c r="CU266" i="1"/>
  <c r="CT266" i="1"/>
  <c r="CS266" i="1"/>
  <c r="CV265" i="1"/>
  <c r="CU265" i="1"/>
  <c r="CT265" i="1"/>
  <c r="CS265" i="1"/>
  <c r="CV264" i="1"/>
  <c r="CU264" i="1"/>
  <c r="CT264" i="1"/>
  <c r="CS264" i="1"/>
  <c r="CV263" i="1"/>
  <c r="CU263" i="1"/>
  <c r="CT263" i="1"/>
  <c r="CS263" i="1"/>
  <c r="CV262" i="1"/>
  <c r="CU262" i="1"/>
  <c r="CT262" i="1"/>
  <c r="CS262" i="1"/>
  <c r="CV261" i="1"/>
  <c r="CU261" i="1"/>
  <c r="CT261" i="1"/>
  <c r="CS261" i="1"/>
  <c r="CV260" i="1"/>
  <c r="CU260" i="1"/>
  <c r="CT260" i="1"/>
  <c r="CS260" i="1"/>
  <c r="CV259" i="1"/>
  <c r="CU259" i="1"/>
  <c r="CT259" i="1"/>
  <c r="CS259" i="1"/>
  <c r="CV258" i="1"/>
  <c r="CU258" i="1"/>
  <c r="CT258" i="1"/>
  <c r="CS258" i="1"/>
  <c r="CV257" i="1"/>
  <c r="CU257" i="1"/>
  <c r="CT257" i="1"/>
  <c r="CS257" i="1"/>
  <c r="CV256" i="1"/>
  <c r="CU256" i="1"/>
  <c r="CT256" i="1"/>
  <c r="CS256" i="1"/>
  <c r="CV255" i="1"/>
  <c r="CU255" i="1"/>
  <c r="CT255" i="1"/>
  <c r="CS255" i="1"/>
  <c r="CV254" i="1"/>
  <c r="CU254" i="1"/>
  <c r="CT254" i="1"/>
  <c r="CS254" i="1"/>
  <c r="CV253" i="1"/>
  <c r="CU253" i="1"/>
  <c r="CT253" i="1"/>
  <c r="CS253" i="1"/>
  <c r="CV252" i="1"/>
  <c r="CU252" i="1"/>
  <c r="CT252" i="1"/>
  <c r="CS252" i="1"/>
  <c r="CV251" i="1"/>
  <c r="CU251" i="1"/>
  <c r="CT251" i="1"/>
  <c r="CS251" i="1"/>
  <c r="CV250" i="1"/>
  <c r="CU250" i="1"/>
  <c r="CT250" i="1"/>
  <c r="CS250" i="1"/>
  <c r="CV249" i="1"/>
  <c r="CU249" i="1"/>
  <c r="CT249" i="1"/>
  <c r="CS249" i="1"/>
  <c r="CV248" i="1"/>
  <c r="CU248" i="1"/>
  <c r="CT248" i="1"/>
  <c r="CS248" i="1"/>
  <c r="CV247" i="1"/>
  <c r="CU247" i="1"/>
  <c r="CT247" i="1"/>
  <c r="CS247" i="1"/>
  <c r="CV246" i="1"/>
  <c r="CU246" i="1"/>
  <c r="CT246" i="1"/>
  <c r="CS246" i="1"/>
  <c r="CV245" i="1"/>
  <c r="CU245" i="1"/>
  <c r="CT245" i="1"/>
  <c r="CS245" i="1"/>
  <c r="CV244" i="1"/>
  <c r="CU244" i="1"/>
  <c r="CT244" i="1"/>
  <c r="CS244" i="1"/>
  <c r="CV243" i="1"/>
  <c r="CU243" i="1"/>
  <c r="CT243" i="1"/>
  <c r="CS243" i="1"/>
  <c r="CV242" i="1"/>
  <c r="CU242" i="1"/>
  <c r="CT242" i="1"/>
  <c r="CS242" i="1"/>
  <c r="CV241" i="1"/>
  <c r="CU241" i="1"/>
  <c r="CT241" i="1"/>
  <c r="CS241" i="1"/>
  <c r="CV240" i="1"/>
  <c r="CU240" i="1"/>
  <c r="CT240" i="1"/>
  <c r="CS240" i="1"/>
  <c r="CV239" i="1"/>
  <c r="CU239" i="1"/>
  <c r="CT239" i="1"/>
  <c r="CS239" i="1"/>
  <c r="CV238" i="1"/>
  <c r="CU238" i="1"/>
  <c r="CT238" i="1"/>
  <c r="CS238" i="1"/>
  <c r="CV237" i="1"/>
  <c r="CU237" i="1"/>
  <c r="CT237" i="1"/>
  <c r="CS237" i="1"/>
  <c r="CV236" i="1"/>
  <c r="CU236" i="1"/>
  <c r="CT236" i="1"/>
  <c r="CS236" i="1"/>
  <c r="CV235" i="1"/>
  <c r="CU235" i="1"/>
  <c r="CT235" i="1"/>
  <c r="CS235" i="1"/>
  <c r="CV234" i="1"/>
  <c r="CU234" i="1"/>
  <c r="CT234" i="1"/>
  <c r="CS234" i="1"/>
  <c r="CV233" i="1"/>
  <c r="CU233" i="1"/>
  <c r="CT233" i="1"/>
  <c r="CS233" i="1"/>
  <c r="CV232" i="1"/>
  <c r="CU232" i="1"/>
  <c r="CT232" i="1"/>
  <c r="CS232" i="1"/>
  <c r="CV231" i="1"/>
  <c r="CU231" i="1"/>
  <c r="CT231" i="1"/>
  <c r="CS231" i="1"/>
  <c r="CV230" i="1"/>
  <c r="CU230" i="1"/>
  <c r="CT230" i="1"/>
  <c r="CS230" i="1"/>
  <c r="CV229" i="1"/>
  <c r="CU229" i="1"/>
  <c r="CT229" i="1"/>
  <c r="CS229" i="1"/>
  <c r="CV228" i="1"/>
  <c r="CU228" i="1"/>
  <c r="CT228" i="1"/>
  <c r="CS228" i="1"/>
  <c r="CV227" i="1"/>
  <c r="CU227" i="1"/>
  <c r="CT227" i="1"/>
  <c r="CS227" i="1"/>
  <c r="CV226" i="1"/>
  <c r="CU226" i="1"/>
  <c r="CT226" i="1"/>
  <c r="CS226" i="1"/>
  <c r="CV225" i="1"/>
  <c r="CU225" i="1"/>
  <c r="CT225" i="1"/>
  <c r="CS225" i="1"/>
  <c r="CV224" i="1"/>
  <c r="CU224" i="1"/>
  <c r="CT224" i="1"/>
  <c r="CS224" i="1"/>
  <c r="CV223" i="1"/>
  <c r="CU223" i="1"/>
  <c r="CT223" i="1"/>
  <c r="CS223" i="1"/>
  <c r="CV222" i="1"/>
  <c r="CU222" i="1"/>
  <c r="CT222" i="1"/>
  <c r="CS222" i="1"/>
  <c r="CV221" i="1"/>
  <c r="CU221" i="1"/>
  <c r="CT221" i="1"/>
  <c r="CS221" i="1"/>
  <c r="CV220" i="1"/>
  <c r="CU220" i="1"/>
  <c r="CT220" i="1"/>
  <c r="CS220" i="1"/>
  <c r="CV219" i="1"/>
  <c r="CU219" i="1"/>
  <c r="CT219" i="1"/>
  <c r="CS219" i="1"/>
  <c r="CV218" i="1"/>
  <c r="CU218" i="1"/>
  <c r="CT218" i="1"/>
  <c r="CS218" i="1"/>
  <c r="CV217" i="1"/>
  <c r="CU217" i="1"/>
  <c r="CT217" i="1"/>
  <c r="CS217" i="1"/>
  <c r="CV216" i="1"/>
  <c r="CU216" i="1"/>
  <c r="CT216" i="1"/>
  <c r="CS216" i="1"/>
  <c r="CV215" i="1"/>
  <c r="CU215" i="1"/>
  <c r="CT215" i="1"/>
  <c r="CS215" i="1"/>
  <c r="CV214" i="1"/>
  <c r="CU214" i="1"/>
  <c r="CT214" i="1"/>
  <c r="CS214" i="1"/>
  <c r="CV213" i="1"/>
  <c r="CU213" i="1"/>
  <c r="CT213" i="1"/>
  <c r="CS213" i="1"/>
  <c r="CV212" i="1"/>
  <c r="CU212" i="1"/>
  <c r="CT212" i="1"/>
  <c r="CS212" i="1"/>
  <c r="CV211" i="1"/>
  <c r="CU211" i="1"/>
  <c r="CT211" i="1"/>
  <c r="CS211" i="1"/>
  <c r="CV210" i="1"/>
  <c r="CU210" i="1"/>
  <c r="CT210" i="1"/>
  <c r="CS210" i="1"/>
  <c r="CV209" i="1"/>
  <c r="CU209" i="1"/>
  <c r="CT209" i="1"/>
  <c r="CS209" i="1"/>
  <c r="CV208" i="1"/>
  <c r="CU208" i="1"/>
  <c r="CT208" i="1"/>
  <c r="CS208" i="1"/>
  <c r="CV207" i="1"/>
  <c r="CU207" i="1"/>
  <c r="CT207" i="1"/>
  <c r="CS207" i="1"/>
  <c r="CV206" i="1"/>
  <c r="CU206" i="1"/>
  <c r="CT206" i="1"/>
  <c r="CS206" i="1"/>
  <c r="CV205" i="1"/>
  <c r="CU205" i="1"/>
  <c r="CT205" i="1"/>
  <c r="CS205" i="1"/>
  <c r="CV204" i="1"/>
  <c r="CU204" i="1"/>
  <c r="CT204" i="1"/>
  <c r="CS204" i="1"/>
  <c r="CV203" i="1"/>
  <c r="CU203" i="1"/>
  <c r="CT203" i="1"/>
  <c r="CS203" i="1"/>
  <c r="CV202" i="1"/>
  <c r="CU202" i="1"/>
  <c r="CT202" i="1"/>
  <c r="CS202" i="1"/>
  <c r="CV201" i="1"/>
  <c r="CU201" i="1"/>
  <c r="CT201" i="1"/>
  <c r="CS201" i="1"/>
  <c r="CV200" i="1"/>
  <c r="CU200" i="1"/>
  <c r="CT200" i="1"/>
  <c r="CS200" i="1"/>
  <c r="CV199" i="1"/>
  <c r="CU199" i="1"/>
  <c r="CT199" i="1"/>
  <c r="CS199" i="1"/>
  <c r="CV198" i="1"/>
  <c r="CU198" i="1"/>
  <c r="CT198" i="1"/>
  <c r="CS198" i="1"/>
  <c r="CV197" i="1"/>
  <c r="CU197" i="1"/>
  <c r="CT197" i="1"/>
  <c r="CS197" i="1"/>
  <c r="CV196" i="1"/>
  <c r="CU196" i="1"/>
  <c r="CT196" i="1"/>
  <c r="CS196" i="1"/>
  <c r="CV195" i="1"/>
  <c r="CU195" i="1"/>
  <c r="CT195" i="1"/>
  <c r="CS195" i="1"/>
  <c r="CV194" i="1"/>
  <c r="CU194" i="1"/>
  <c r="CT194" i="1"/>
  <c r="CS194" i="1"/>
  <c r="CV193" i="1"/>
  <c r="CU193" i="1"/>
  <c r="CT193" i="1"/>
  <c r="CS193" i="1"/>
  <c r="CV192" i="1"/>
  <c r="CU192" i="1"/>
  <c r="CT192" i="1"/>
  <c r="CS192" i="1"/>
  <c r="CV191" i="1"/>
  <c r="CU191" i="1"/>
  <c r="CT191" i="1"/>
  <c r="CS191" i="1"/>
  <c r="CV190" i="1"/>
  <c r="CU190" i="1"/>
  <c r="CT190" i="1"/>
  <c r="CS190" i="1"/>
  <c r="CV189" i="1"/>
  <c r="CU189" i="1"/>
  <c r="CT189" i="1"/>
  <c r="CS189" i="1"/>
  <c r="CV188" i="1"/>
  <c r="CU188" i="1"/>
  <c r="CT188" i="1"/>
  <c r="CS188" i="1"/>
  <c r="CV187" i="1"/>
  <c r="CU187" i="1"/>
  <c r="CT187" i="1"/>
  <c r="CS187" i="1"/>
  <c r="CV186" i="1"/>
  <c r="CU186" i="1"/>
  <c r="CT186" i="1"/>
  <c r="CS186" i="1"/>
  <c r="CV185" i="1"/>
  <c r="CU185" i="1"/>
  <c r="CT185" i="1"/>
  <c r="CS185" i="1"/>
  <c r="CV184" i="1"/>
  <c r="CU184" i="1"/>
  <c r="CT184" i="1"/>
  <c r="CS184" i="1"/>
  <c r="CV183" i="1"/>
  <c r="CU183" i="1"/>
  <c r="CT183" i="1"/>
  <c r="CS183" i="1"/>
  <c r="CV182" i="1"/>
  <c r="CU182" i="1"/>
  <c r="CT182" i="1"/>
  <c r="CS182" i="1"/>
  <c r="CV181" i="1"/>
  <c r="CU181" i="1"/>
  <c r="CT181" i="1"/>
  <c r="CS181" i="1"/>
  <c r="CV180" i="1"/>
  <c r="CU180" i="1"/>
  <c r="CT180" i="1"/>
  <c r="CS180" i="1"/>
  <c r="CV179" i="1"/>
  <c r="CU179" i="1"/>
  <c r="CT179" i="1"/>
  <c r="CS179" i="1"/>
  <c r="CV178" i="1"/>
  <c r="CU178" i="1"/>
  <c r="CT178" i="1"/>
  <c r="CS178" i="1"/>
  <c r="CV177" i="1"/>
  <c r="CU177" i="1"/>
  <c r="CT177" i="1"/>
  <c r="CS177" i="1"/>
  <c r="CV176" i="1"/>
  <c r="CU176" i="1"/>
  <c r="CT176" i="1"/>
  <c r="CS176" i="1"/>
  <c r="CV175" i="1"/>
  <c r="CU175" i="1"/>
  <c r="CT175" i="1"/>
  <c r="CS175" i="1"/>
  <c r="CV174" i="1"/>
  <c r="CU174" i="1"/>
  <c r="CT174" i="1"/>
  <c r="CS174" i="1"/>
  <c r="CV173" i="1"/>
  <c r="CU173" i="1"/>
  <c r="CT173" i="1"/>
  <c r="CS173" i="1"/>
  <c r="CV172" i="1"/>
  <c r="CU172" i="1"/>
  <c r="CT172" i="1"/>
  <c r="CS172" i="1"/>
  <c r="CV171" i="1"/>
  <c r="CU171" i="1"/>
  <c r="CT171" i="1"/>
  <c r="CS171" i="1"/>
  <c r="CV170" i="1"/>
  <c r="CU170" i="1"/>
  <c r="CT170" i="1"/>
  <c r="CS170" i="1"/>
  <c r="CV169" i="1"/>
  <c r="CU169" i="1"/>
  <c r="CT169" i="1"/>
  <c r="CS169" i="1"/>
  <c r="CV168" i="1"/>
  <c r="CU168" i="1"/>
  <c r="CT168" i="1"/>
  <c r="CS168" i="1"/>
  <c r="CV167" i="1"/>
  <c r="CU167" i="1"/>
  <c r="CT167" i="1"/>
  <c r="CS167" i="1"/>
  <c r="CV166" i="1"/>
  <c r="CU166" i="1"/>
  <c r="CT166" i="1"/>
  <c r="CS166" i="1"/>
  <c r="CV165" i="1"/>
  <c r="CU165" i="1"/>
  <c r="CT165" i="1"/>
  <c r="CS165" i="1"/>
  <c r="CV164" i="1"/>
  <c r="CU164" i="1"/>
  <c r="CT164" i="1"/>
  <c r="CS164" i="1"/>
  <c r="CV163" i="1"/>
  <c r="CU163" i="1"/>
  <c r="CT163" i="1"/>
  <c r="CS163" i="1"/>
  <c r="CV161" i="1"/>
  <c r="CU161" i="1"/>
  <c r="CT161" i="1"/>
  <c r="CS161" i="1"/>
  <c r="CV160" i="1"/>
  <c r="CU160" i="1"/>
  <c r="CT160" i="1"/>
  <c r="CS160" i="1"/>
  <c r="CV159" i="1"/>
  <c r="CU159" i="1"/>
  <c r="CT159" i="1"/>
  <c r="CS159" i="1"/>
  <c r="CV158" i="1"/>
  <c r="CU158" i="1"/>
  <c r="CT158" i="1"/>
  <c r="CS158" i="1"/>
  <c r="CV157" i="1"/>
  <c r="CU157" i="1"/>
  <c r="CT157" i="1"/>
  <c r="CS157" i="1"/>
  <c r="CV156" i="1"/>
  <c r="CU156" i="1"/>
  <c r="CT156" i="1"/>
  <c r="CS156" i="1"/>
  <c r="CV155" i="1"/>
  <c r="CU155" i="1"/>
  <c r="CT155" i="1"/>
  <c r="CS155" i="1"/>
  <c r="CV154" i="1"/>
  <c r="CU154" i="1"/>
  <c r="CT154" i="1"/>
  <c r="CS154" i="1"/>
  <c r="CV153" i="1"/>
  <c r="CU153" i="1"/>
  <c r="CT153" i="1"/>
  <c r="CS153" i="1"/>
  <c r="CV152" i="1"/>
  <c r="CU152" i="1"/>
  <c r="CT152" i="1"/>
  <c r="CS152" i="1"/>
  <c r="CV151" i="1"/>
  <c r="CU151" i="1"/>
  <c r="CT151" i="1"/>
  <c r="CS151" i="1"/>
  <c r="CV150" i="1"/>
  <c r="CU150" i="1"/>
  <c r="CT150" i="1"/>
  <c r="CS150" i="1"/>
  <c r="CV149" i="1"/>
  <c r="CU149" i="1"/>
  <c r="CT149" i="1"/>
  <c r="CS149" i="1"/>
  <c r="CV148" i="1"/>
  <c r="CU148" i="1"/>
  <c r="CT148" i="1"/>
  <c r="CS148" i="1"/>
  <c r="CV147" i="1"/>
  <c r="CU147" i="1"/>
  <c r="CT147" i="1"/>
  <c r="CS147" i="1"/>
  <c r="CV146" i="1"/>
  <c r="CU146" i="1"/>
  <c r="CT146" i="1"/>
  <c r="CS146" i="1"/>
  <c r="CV145" i="1"/>
  <c r="CU145" i="1"/>
  <c r="CT145" i="1"/>
  <c r="CS145" i="1"/>
  <c r="CV144" i="1"/>
  <c r="CU144" i="1"/>
  <c r="CT144" i="1"/>
  <c r="CS144" i="1"/>
  <c r="CV143" i="1"/>
  <c r="CU143" i="1"/>
  <c r="CT143" i="1"/>
  <c r="CS143" i="1"/>
  <c r="CV142" i="1"/>
  <c r="CU142" i="1"/>
  <c r="CT142" i="1"/>
  <c r="CS142" i="1"/>
  <c r="CV141" i="1"/>
  <c r="CU141" i="1"/>
  <c r="CT141" i="1"/>
  <c r="CS141" i="1"/>
  <c r="CV140" i="1"/>
  <c r="CU140" i="1"/>
  <c r="CT140" i="1"/>
  <c r="CS140" i="1"/>
  <c r="CV139" i="1"/>
  <c r="CU139" i="1"/>
  <c r="CT139" i="1"/>
  <c r="CS139" i="1"/>
  <c r="CV138" i="1"/>
  <c r="CU138" i="1"/>
  <c r="CT138" i="1"/>
  <c r="CS138" i="1"/>
  <c r="CV137" i="1"/>
  <c r="CU137" i="1"/>
  <c r="CT137" i="1"/>
  <c r="CS137" i="1"/>
  <c r="CV136" i="1"/>
  <c r="CU136" i="1"/>
  <c r="CT136" i="1"/>
  <c r="CS136" i="1"/>
  <c r="CV135" i="1"/>
  <c r="CU135" i="1"/>
  <c r="CT135" i="1"/>
  <c r="CS135" i="1"/>
  <c r="CV134" i="1"/>
  <c r="CU134" i="1"/>
  <c r="CT134" i="1"/>
  <c r="CS134" i="1"/>
  <c r="CV133" i="1"/>
  <c r="CU133" i="1"/>
  <c r="CT133" i="1"/>
  <c r="CS133" i="1"/>
  <c r="CV132" i="1"/>
  <c r="CU132" i="1"/>
  <c r="CT132" i="1"/>
  <c r="CS132" i="1"/>
  <c r="CV131" i="1"/>
  <c r="CU131" i="1"/>
  <c r="CT131" i="1"/>
  <c r="CS131" i="1"/>
  <c r="CV130" i="1"/>
  <c r="CU130" i="1"/>
  <c r="CT130" i="1"/>
  <c r="CS130" i="1"/>
  <c r="CV129" i="1"/>
  <c r="CU129" i="1"/>
  <c r="CT129" i="1"/>
  <c r="CS129" i="1"/>
  <c r="CV128" i="1"/>
  <c r="CU128" i="1"/>
  <c r="CT128" i="1"/>
  <c r="CS128" i="1"/>
  <c r="CV127" i="1"/>
  <c r="CU127" i="1"/>
  <c r="CT127" i="1"/>
  <c r="CS127" i="1"/>
  <c r="CV126" i="1"/>
  <c r="CU126" i="1"/>
  <c r="CT126" i="1"/>
  <c r="CS126" i="1"/>
  <c r="CV125" i="1"/>
  <c r="CU125" i="1"/>
  <c r="CT125" i="1"/>
  <c r="CS125" i="1"/>
  <c r="CV124" i="1"/>
  <c r="CU124" i="1"/>
  <c r="CT124" i="1"/>
  <c r="CS124" i="1"/>
  <c r="CV123" i="1"/>
  <c r="CU123" i="1"/>
  <c r="CT123" i="1"/>
  <c r="CS123" i="1"/>
  <c r="CV122" i="1"/>
  <c r="CU122" i="1"/>
  <c r="CT122" i="1"/>
  <c r="CS122" i="1"/>
  <c r="CV121" i="1"/>
  <c r="CU121" i="1"/>
  <c r="CT121" i="1"/>
  <c r="CS121" i="1"/>
  <c r="CV120" i="1"/>
  <c r="CU120" i="1"/>
  <c r="CT120" i="1"/>
  <c r="CS120" i="1"/>
  <c r="CV117" i="1"/>
  <c r="CU117" i="1"/>
  <c r="CT117" i="1"/>
  <c r="CS117" i="1"/>
  <c r="CV116" i="1"/>
  <c r="CU116" i="1"/>
  <c r="CT116" i="1"/>
  <c r="CS116" i="1"/>
  <c r="CV115" i="1"/>
  <c r="CU115" i="1"/>
  <c r="CT115" i="1"/>
  <c r="CS115" i="1"/>
  <c r="CV114" i="1"/>
  <c r="CU114" i="1"/>
  <c r="CT114" i="1"/>
  <c r="CS114" i="1"/>
  <c r="CV113" i="1"/>
  <c r="CU113" i="1"/>
  <c r="CT113" i="1"/>
  <c r="CS113" i="1"/>
  <c r="CV112" i="1"/>
  <c r="CU112" i="1"/>
  <c r="CT112" i="1"/>
  <c r="CS112" i="1"/>
  <c r="CV111" i="1"/>
  <c r="CU111" i="1"/>
  <c r="CT111" i="1"/>
  <c r="CS111" i="1"/>
  <c r="CV110" i="1"/>
  <c r="CU110" i="1"/>
  <c r="CT110" i="1"/>
  <c r="CS110" i="1"/>
  <c r="CV109" i="1"/>
  <c r="CU109" i="1"/>
  <c r="CT109" i="1"/>
  <c r="CS109" i="1"/>
  <c r="CV108" i="1"/>
  <c r="CU108" i="1"/>
  <c r="CT108" i="1"/>
  <c r="CS108" i="1"/>
  <c r="CV107" i="1"/>
  <c r="CU107" i="1"/>
  <c r="CT107" i="1"/>
  <c r="CS107" i="1"/>
  <c r="CV106" i="1"/>
  <c r="CU106" i="1"/>
  <c r="CT106" i="1"/>
  <c r="CS106" i="1"/>
  <c r="CV105" i="1"/>
  <c r="CU105" i="1"/>
  <c r="CT105" i="1"/>
  <c r="CS105" i="1"/>
  <c r="CV104" i="1"/>
  <c r="CU104" i="1"/>
  <c r="CT104" i="1"/>
  <c r="CS104" i="1"/>
  <c r="CV103" i="1"/>
  <c r="CU103" i="1"/>
  <c r="CT103" i="1"/>
  <c r="CS103" i="1"/>
  <c r="CV102" i="1"/>
  <c r="CU102" i="1"/>
  <c r="CT102" i="1"/>
  <c r="CS102" i="1"/>
  <c r="CV101" i="1"/>
  <c r="CU101" i="1"/>
  <c r="CT101" i="1"/>
  <c r="CS101" i="1"/>
  <c r="CV100" i="1"/>
  <c r="CU100" i="1"/>
  <c r="CT100" i="1"/>
  <c r="CS100" i="1"/>
  <c r="CV99" i="1"/>
  <c r="CU99" i="1"/>
  <c r="CT99" i="1"/>
  <c r="CS99" i="1"/>
  <c r="CV98" i="1"/>
  <c r="CU98" i="1"/>
  <c r="CT98" i="1"/>
  <c r="CS98" i="1"/>
  <c r="CV97" i="1"/>
  <c r="CU97" i="1"/>
  <c r="CT97" i="1"/>
  <c r="CS97" i="1"/>
  <c r="CV96" i="1"/>
  <c r="CU96" i="1"/>
  <c r="CT96" i="1"/>
  <c r="CS96" i="1"/>
  <c r="CV95" i="1"/>
  <c r="CU95" i="1"/>
  <c r="CT95" i="1"/>
  <c r="CS95" i="1"/>
  <c r="CV94" i="1"/>
  <c r="CU94" i="1"/>
  <c r="CT94" i="1"/>
  <c r="CS94" i="1"/>
  <c r="CV93" i="1"/>
  <c r="CU93" i="1"/>
  <c r="CT93" i="1"/>
  <c r="CS93" i="1"/>
  <c r="CV92" i="1"/>
  <c r="CU92" i="1"/>
  <c r="CT92" i="1"/>
  <c r="CS92" i="1"/>
  <c r="CV91" i="1"/>
  <c r="CU91" i="1"/>
  <c r="CT91" i="1"/>
  <c r="CS91" i="1"/>
  <c r="CV90" i="1"/>
  <c r="CU90" i="1"/>
  <c r="CT90" i="1"/>
  <c r="CS90" i="1"/>
  <c r="CV89" i="1"/>
  <c r="CU89" i="1"/>
  <c r="CT89" i="1"/>
  <c r="CS89" i="1"/>
  <c r="CV88" i="1"/>
  <c r="CU88" i="1"/>
  <c r="CT88" i="1"/>
  <c r="CS88" i="1"/>
  <c r="CV87" i="1"/>
  <c r="CU87" i="1"/>
  <c r="CT87" i="1"/>
  <c r="CS87" i="1"/>
  <c r="CV86" i="1"/>
  <c r="CU86" i="1"/>
  <c r="CT86" i="1"/>
  <c r="CS86" i="1"/>
  <c r="CV85" i="1"/>
  <c r="CU85" i="1"/>
  <c r="CT85" i="1"/>
  <c r="CS85" i="1"/>
  <c r="CV84" i="1"/>
  <c r="CU84" i="1"/>
  <c r="CT84" i="1"/>
  <c r="CS84" i="1"/>
  <c r="CV83" i="1"/>
  <c r="CU83" i="1"/>
  <c r="CT83" i="1"/>
  <c r="CS83" i="1"/>
  <c r="CV82" i="1"/>
  <c r="CU82" i="1"/>
  <c r="CT82" i="1"/>
  <c r="CS82" i="1"/>
  <c r="CV81" i="1"/>
  <c r="CU81" i="1"/>
  <c r="CT81" i="1"/>
  <c r="CS81" i="1"/>
  <c r="CV80" i="1"/>
  <c r="CU80" i="1"/>
  <c r="CT80" i="1"/>
  <c r="CS80" i="1"/>
  <c r="CV79" i="1"/>
  <c r="CU79" i="1"/>
  <c r="CT79" i="1"/>
  <c r="CS79" i="1"/>
  <c r="CV78" i="1"/>
  <c r="CU78" i="1"/>
  <c r="CT78" i="1"/>
  <c r="CS78" i="1"/>
  <c r="CV77" i="1"/>
  <c r="CU77" i="1"/>
  <c r="CT77" i="1"/>
  <c r="CS77" i="1"/>
  <c r="CV76" i="1"/>
  <c r="CU76" i="1"/>
  <c r="CT76" i="1"/>
  <c r="CS76" i="1"/>
  <c r="CV75" i="1"/>
  <c r="CU75" i="1"/>
  <c r="CT75" i="1"/>
  <c r="CS75" i="1"/>
  <c r="CV74" i="1"/>
  <c r="CU74" i="1"/>
  <c r="CT74" i="1"/>
  <c r="CS74" i="1"/>
  <c r="CV73" i="1"/>
  <c r="CU73" i="1"/>
  <c r="CT73" i="1"/>
  <c r="CS73" i="1"/>
  <c r="CV72" i="1"/>
  <c r="CU72" i="1"/>
  <c r="CT72" i="1"/>
  <c r="CS72" i="1"/>
  <c r="CV71" i="1"/>
  <c r="CU71" i="1"/>
  <c r="CT71" i="1"/>
  <c r="CS71" i="1"/>
  <c r="CV70" i="1"/>
  <c r="CU70" i="1"/>
  <c r="CT70" i="1"/>
  <c r="CS70" i="1"/>
  <c r="CV69" i="1"/>
  <c r="CU69" i="1"/>
  <c r="CT69" i="1"/>
  <c r="CS69" i="1"/>
  <c r="CV68" i="1"/>
  <c r="CU68" i="1"/>
  <c r="CT68" i="1"/>
  <c r="CS68" i="1"/>
  <c r="CV67" i="1"/>
  <c r="CU67" i="1"/>
  <c r="CT67" i="1"/>
  <c r="CS67" i="1"/>
  <c r="CV66" i="1"/>
  <c r="CU66" i="1"/>
  <c r="CT66" i="1"/>
  <c r="CS66" i="1"/>
  <c r="CV65" i="1"/>
  <c r="CU65" i="1"/>
  <c r="CT65" i="1"/>
  <c r="CS65" i="1"/>
  <c r="CV63" i="1"/>
  <c r="CU63" i="1"/>
  <c r="CT63" i="1"/>
  <c r="CS63" i="1"/>
  <c r="CV62" i="1"/>
  <c r="CU62" i="1"/>
  <c r="CT62" i="1"/>
  <c r="CS62" i="1"/>
  <c r="CV61" i="1"/>
  <c r="CU61" i="1"/>
  <c r="CT61" i="1"/>
  <c r="CS61" i="1"/>
  <c r="CV59" i="1"/>
  <c r="CU59" i="1"/>
  <c r="CT59" i="1"/>
  <c r="CS59" i="1"/>
  <c r="CV58" i="1"/>
  <c r="CU58" i="1"/>
  <c r="CT58" i="1"/>
  <c r="CS58" i="1"/>
  <c r="CV57" i="1"/>
  <c r="CU57" i="1"/>
  <c r="CT57" i="1"/>
  <c r="CS57" i="1"/>
  <c r="CV56" i="1"/>
  <c r="CU56" i="1"/>
  <c r="CT56" i="1"/>
  <c r="CS56" i="1"/>
  <c r="CV55" i="1"/>
  <c r="CU55" i="1"/>
  <c r="CT55" i="1"/>
  <c r="CS55" i="1"/>
  <c r="CV54" i="1"/>
  <c r="CU54" i="1"/>
  <c r="CT54" i="1"/>
  <c r="CS54" i="1"/>
  <c r="CV53" i="1"/>
  <c r="CU53" i="1"/>
  <c r="CT53" i="1"/>
  <c r="CS53" i="1"/>
  <c r="CV52" i="1"/>
  <c r="CU52" i="1"/>
  <c r="CT52" i="1"/>
  <c r="CS52" i="1"/>
  <c r="CV51" i="1"/>
  <c r="CU51" i="1"/>
  <c r="CT51" i="1"/>
  <c r="CS51" i="1"/>
  <c r="CV50" i="1"/>
  <c r="CU50" i="1"/>
  <c r="CT50" i="1"/>
  <c r="CS50" i="1"/>
  <c r="CV49" i="1"/>
  <c r="CU49" i="1"/>
  <c r="CT49" i="1"/>
  <c r="CS49" i="1"/>
  <c r="CV48" i="1"/>
  <c r="CU48" i="1"/>
  <c r="CT48" i="1"/>
  <c r="CS48" i="1"/>
  <c r="CV47" i="1"/>
  <c r="CU47" i="1"/>
  <c r="CT47" i="1"/>
  <c r="CS47" i="1"/>
  <c r="CV46" i="1"/>
  <c r="CU46" i="1"/>
  <c r="CT46" i="1"/>
  <c r="CS46" i="1"/>
  <c r="CV45" i="1"/>
  <c r="CU45" i="1"/>
  <c r="CT45" i="1"/>
  <c r="CS45" i="1"/>
  <c r="CV44" i="1"/>
  <c r="CU44" i="1"/>
  <c r="CT44" i="1"/>
  <c r="CS44" i="1"/>
  <c r="CV43" i="1"/>
  <c r="CU43" i="1"/>
  <c r="CT43" i="1"/>
  <c r="CS43" i="1"/>
  <c r="CV42" i="1"/>
  <c r="CU42" i="1"/>
  <c r="CT42" i="1"/>
  <c r="CS42" i="1"/>
  <c r="CV41" i="1"/>
  <c r="CU41" i="1"/>
  <c r="CT41" i="1"/>
  <c r="CS41" i="1"/>
  <c r="CV40" i="1"/>
  <c r="CU40" i="1"/>
  <c r="CT40" i="1"/>
  <c r="CS40" i="1"/>
  <c r="CV39" i="1"/>
  <c r="CU39" i="1"/>
  <c r="CT39" i="1"/>
  <c r="CS39" i="1"/>
  <c r="CV38" i="1"/>
  <c r="CU38" i="1"/>
  <c r="CT38" i="1"/>
  <c r="CS38" i="1"/>
  <c r="CV37" i="1"/>
  <c r="CU37" i="1"/>
  <c r="CT37" i="1"/>
  <c r="CS37" i="1"/>
  <c r="CV36" i="1"/>
  <c r="CU36" i="1"/>
  <c r="CT36" i="1"/>
  <c r="CS36" i="1"/>
  <c r="CV35" i="1"/>
  <c r="CU35" i="1"/>
  <c r="CT35" i="1"/>
  <c r="CS35" i="1"/>
  <c r="CV34" i="1"/>
  <c r="CU34" i="1"/>
  <c r="CT34" i="1"/>
  <c r="CS34" i="1"/>
  <c r="CV33" i="1"/>
  <c r="CU33" i="1"/>
  <c r="CT33" i="1"/>
  <c r="CS33" i="1"/>
  <c r="CV32" i="1"/>
  <c r="CU32" i="1"/>
  <c r="CT32" i="1"/>
  <c r="CS32" i="1"/>
  <c r="CV31" i="1"/>
  <c r="CU31" i="1"/>
  <c r="CT31" i="1"/>
  <c r="CS31" i="1"/>
  <c r="CV30" i="1"/>
  <c r="CU30" i="1"/>
  <c r="CT30" i="1"/>
  <c r="CS30" i="1"/>
  <c r="CV29" i="1"/>
  <c r="CU29" i="1"/>
  <c r="CT29" i="1"/>
  <c r="CS29" i="1"/>
  <c r="CV28" i="1"/>
  <c r="CU28" i="1"/>
  <c r="CT28" i="1"/>
  <c r="CS28" i="1"/>
  <c r="CV27" i="1"/>
  <c r="CU27" i="1"/>
  <c r="CT27" i="1"/>
  <c r="CS27" i="1"/>
  <c r="CV26" i="1"/>
  <c r="CU26" i="1"/>
  <c r="CT26" i="1"/>
  <c r="CS26" i="1"/>
  <c r="CV25" i="1"/>
  <c r="CU25" i="1"/>
  <c r="CT25" i="1"/>
  <c r="CS25" i="1"/>
  <c r="CV24" i="1"/>
  <c r="CU24" i="1"/>
  <c r="CT24" i="1"/>
  <c r="CS24" i="1"/>
  <c r="CV23" i="1"/>
  <c r="CU23" i="1"/>
  <c r="CT23" i="1"/>
  <c r="CS23" i="1"/>
  <c r="CV22" i="1"/>
  <c r="CU22" i="1"/>
  <c r="CT22" i="1"/>
  <c r="CS22" i="1"/>
  <c r="CV21" i="1"/>
  <c r="CU21" i="1"/>
  <c r="CT21" i="1"/>
  <c r="CS21" i="1"/>
  <c r="CV20" i="1"/>
  <c r="CU20" i="1"/>
  <c r="CT20" i="1"/>
  <c r="CS20" i="1"/>
  <c r="CV19" i="1"/>
  <c r="CU19" i="1"/>
  <c r="CT19" i="1"/>
  <c r="CS19" i="1"/>
  <c r="CV18" i="1"/>
  <c r="CU18" i="1"/>
  <c r="CT18" i="1"/>
  <c r="CS18" i="1"/>
  <c r="CV17" i="1"/>
  <c r="CU17" i="1"/>
  <c r="CT17" i="1"/>
  <c r="CS17" i="1"/>
  <c r="CV16" i="1"/>
  <c r="CU16" i="1"/>
  <c r="CT16" i="1"/>
  <c r="CS16" i="1"/>
  <c r="CV15" i="1"/>
  <c r="CU15" i="1"/>
  <c r="CT15" i="1"/>
  <c r="CS15" i="1"/>
  <c r="CV14" i="1"/>
  <c r="CU14" i="1"/>
  <c r="CT14" i="1"/>
  <c r="CS14" i="1"/>
  <c r="CV13" i="1"/>
  <c r="CU13" i="1"/>
  <c r="CT13" i="1"/>
  <c r="CS13" i="1"/>
  <c r="CV12" i="1"/>
  <c r="CU12" i="1"/>
  <c r="CT12" i="1"/>
  <c r="CS12" i="1"/>
  <c r="CV11" i="1"/>
  <c r="CU11" i="1"/>
  <c r="CT11" i="1"/>
  <c r="CS11" i="1"/>
  <c r="CV10" i="1"/>
  <c r="CU10" i="1"/>
  <c r="CT10" i="1"/>
  <c r="CS10" i="1"/>
  <c r="CV9" i="1"/>
  <c r="CU9" i="1"/>
  <c r="CT9" i="1"/>
  <c r="CS9" i="1"/>
  <c r="CV8" i="1"/>
  <c r="CU8" i="1"/>
  <c r="CT8" i="1"/>
  <c r="CS8" i="1"/>
  <c r="CV7" i="1"/>
  <c r="CU7" i="1"/>
  <c r="CT7" i="1"/>
  <c r="CS7" i="1"/>
  <c r="I185" i="2" l="1"/>
  <c r="I184" i="2"/>
  <c r="J80" i="2"/>
  <c r="I80" i="2" s="1"/>
  <c r="I88" i="2"/>
  <c r="I96" i="2"/>
  <c r="I104" i="2"/>
  <c r="I153" i="2"/>
  <c r="I155" i="2"/>
  <c r="I183" i="2"/>
  <c r="I157" i="2"/>
  <c r="I165" i="2"/>
  <c r="I115" i="2"/>
  <c r="I152" i="2"/>
  <c r="I163" i="2"/>
  <c r="I65" i="2"/>
  <c r="I75" i="2"/>
  <c r="I78" i="2"/>
  <c r="I142" i="2"/>
  <c r="J71" i="2"/>
  <c r="I71" i="2" s="1"/>
  <c r="I125" i="2"/>
  <c r="J129" i="2"/>
  <c r="I129" i="2" s="1"/>
  <c r="I6" i="2"/>
  <c r="I11" i="2"/>
  <c r="I19" i="2"/>
  <c r="I27" i="2"/>
  <c r="I40" i="2"/>
  <c r="I48" i="2"/>
  <c r="J58" i="2"/>
  <c r="I58" i="2" s="1"/>
  <c r="I76" i="2"/>
  <c r="I121" i="2"/>
  <c r="I140" i="2"/>
  <c r="I181" i="2"/>
  <c r="I119" i="2"/>
  <c r="I124" i="2"/>
  <c r="I127" i="2"/>
  <c r="I151" i="2"/>
  <c r="I9" i="2"/>
  <c r="I14" i="2"/>
  <c r="I26" i="2"/>
  <c r="J35" i="2"/>
  <c r="I35" i="2" s="1"/>
  <c r="I43" i="2"/>
  <c r="I50" i="2"/>
  <c r="I53" i="2"/>
  <c r="I60" i="2"/>
  <c r="I61" i="2"/>
  <c r="I83" i="2"/>
  <c r="J91" i="2"/>
  <c r="I91" i="2" s="1"/>
  <c r="I99" i="2"/>
  <c r="I106" i="2"/>
  <c r="I107" i="2"/>
  <c r="J131" i="2"/>
  <c r="I131" i="2" s="1"/>
  <c r="I132" i="2"/>
  <c r="I145" i="2"/>
  <c r="J150" i="2"/>
  <c r="I150" i="2" s="1"/>
  <c r="I160" i="2"/>
  <c r="J168" i="2"/>
  <c r="I168" i="2" s="1"/>
  <c r="I175" i="2"/>
  <c r="I176" i="2"/>
  <c r="I179" i="2"/>
  <c r="I17" i="2"/>
  <c r="I25" i="2"/>
  <c r="I33" i="2"/>
  <c r="I38" i="2"/>
  <c r="I46" i="2"/>
  <c r="I56" i="2"/>
  <c r="I66" i="2"/>
  <c r="I69" i="2"/>
  <c r="I73" i="2"/>
  <c r="I86" i="2"/>
  <c r="I94" i="2"/>
  <c r="I102" i="2"/>
  <c r="I122" i="2"/>
  <c r="I178" i="2"/>
  <c r="I7" i="2"/>
  <c r="I12" i="2"/>
  <c r="I20" i="2"/>
  <c r="I24" i="2"/>
  <c r="I32" i="2"/>
  <c r="I41" i="2"/>
  <c r="I49" i="2"/>
  <c r="J59" i="2"/>
  <c r="I59" i="2" s="1"/>
  <c r="I64" i="2"/>
  <c r="I72" i="2"/>
  <c r="I81" i="2"/>
  <c r="I89" i="2"/>
  <c r="I97" i="2"/>
  <c r="J105" i="2"/>
  <c r="I105" i="2" s="1"/>
  <c r="I112" i="2"/>
  <c r="I113" i="2"/>
  <c r="I120" i="2"/>
  <c r="I123" i="2"/>
  <c r="J130" i="2"/>
  <c r="I130" i="2" s="1"/>
  <c r="I137" i="2"/>
  <c r="I138" i="2"/>
  <c r="I143" i="2"/>
  <c r="J158" i="2"/>
  <c r="I158" i="2" s="1"/>
  <c r="I166" i="2"/>
  <c r="I173" i="2"/>
  <c r="I174" i="2"/>
  <c r="I15" i="2"/>
  <c r="I23" i="2"/>
  <c r="I31" i="2"/>
  <c r="I36" i="2"/>
  <c r="I44" i="2"/>
  <c r="I51" i="2"/>
  <c r="I54" i="2"/>
  <c r="J67" i="2"/>
  <c r="I67" i="2" s="1"/>
  <c r="I84" i="2"/>
  <c r="I92" i="2"/>
  <c r="I100" i="2"/>
  <c r="I118" i="2"/>
  <c r="I146" i="2"/>
  <c r="I161" i="2"/>
  <c r="I10" i="2"/>
  <c r="I18" i="2"/>
  <c r="I22" i="2"/>
  <c r="I30" i="2"/>
  <c r="I39" i="2"/>
  <c r="J47" i="2"/>
  <c r="I47" i="2" s="1"/>
  <c r="I57" i="2"/>
  <c r="J62" i="2"/>
  <c r="I62" i="2" s="1"/>
  <c r="I70" i="2"/>
  <c r="I87" i="2"/>
  <c r="I95" i="2"/>
  <c r="I103" i="2"/>
  <c r="I110" i="2"/>
  <c r="I111" i="2"/>
  <c r="I135" i="2"/>
  <c r="I136" i="2"/>
  <c r="I141" i="2"/>
  <c r="I148" i="2"/>
  <c r="I149" i="2"/>
  <c r="I156" i="2"/>
  <c r="J164" i="2"/>
  <c r="I164" i="2" s="1"/>
  <c r="I171" i="2"/>
  <c r="I172" i="2"/>
  <c r="I8" i="2"/>
  <c r="I13" i="2"/>
  <c r="J21" i="2"/>
  <c r="I21" i="2" s="1"/>
  <c r="I29" i="2"/>
  <c r="I42" i="2"/>
  <c r="J52" i="2"/>
  <c r="I52" i="2" s="1"/>
  <c r="I63" i="2"/>
  <c r="I79" i="2"/>
  <c r="I82" i="2"/>
  <c r="I90" i="2"/>
  <c r="I98" i="2"/>
  <c r="I116" i="2"/>
  <c r="I128" i="2"/>
  <c r="J144" i="2"/>
  <c r="I144" i="2" s="1"/>
  <c r="I159" i="2"/>
  <c r="I167" i="2"/>
  <c r="I16" i="2"/>
  <c r="I28" i="2"/>
  <c r="I34" i="2"/>
  <c r="I37" i="2"/>
  <c r="I45" i="2"/>
  <c r="I55" i="2"/>
  <c r="I68" i="2"/>
  <c r="I77" i="2"/>
  <c r="I85" i="2"/>
  <c r="I93" i="2"/>
  <c r="I101" i="2"/>
  <c r="I108" i="2"/>
  <c r="I109" i="2"/>
  <c r="J114" i="2"/>
  <c r="I114" i="2" s="1"/>
  <c r="I117" i="2"/>
  <c r="I126" i="2"/>
  <c r="I133" i="2"/>
  <c r="I134" i="2"/>
  <c r="J139" i="2"/>
  <c r="I139" i="2" s="1"/>
  <c r="J147" i="2"/>
  <c r="I147" i="2" s="1"/>
  <c r="I154" i="2"/>
  <c r="I162" i="2"/>
  <c r="I169" i="2"/>
  <c r="I170" i="2"/>
  <c r="I177" i="2"/>
  <c r="I180" i="2"/>
  <c r="I186" i="2"/>
  <c r="J3059" i="1"/>
  <c r="H3059" i="1" s="1"/>
  <c r="H3040" i="1"/>
  <c r="H3030" i="1"/>
  <c r="H2516" i="1"/>
  <c r="H2259" i="1"/>
  <c r="H3029" i="1"/>
  <c r="H2027" i="1"/>
  <c r="H3026" i="1"/>
  <c r="H2977" i="1"/>
  <c r="H3044" i="1"/>
  <c r="H3047" i="1"/>
  <c r="H3055" i="1"/>
  <c r="J1639" i="1"/>
  <c r="H1047" i="1"/>
  <c r="H1221" i="1"/>
  <c r="H3049" i="1"/>
  <c r="H285" i="1"/>
  <c r="H1955" i="1"/>
  <c r="H2652" i="1"/>
  <c r="H3052" i="1"/>
  <c r="H3045" i="1"/>
  <c r="H2999" i="1"/>
  <c r="H1570" i="1"/>
  <c r="H3037" i="1"/>
  <c r="H3050" i="1"/>
  <c r="H3025" i="1"/>
  <c r="H3053" i="1"/>
  <c r="J1494" i="1"/>
  <c r="H1494" i="1" s="1"/>
  <c r="H3028" i="1"/>
  <c r="H1993" i="1"/>
  <c r="H3048" i="1"/>
  <c r="H2558" i="1"/>
  <c r="J551" i="1"/>
  <c r="J416" i="1"/>
  <c r="J956" i="1"/>
  <c r="J1059" i="1"/>
  <c r="J1711" i="1"/>
  <c r="U3024" i="1"/>
  <c r="T3024" i="1"/>
  <c r="Q3024" i="1"/>
  <c r="O3024" i="1"/>
  <c r="H3036" i="1" s="1"/>
  <c r="U3023" i="1"/>
  <c r="T3023" i="1"/>
  <c r="Q3023" i="1"/>
  <c r="O3023" i="1"/>
  <c r="H2978" i="1" s="1"/>
  <c r="U3022" i="1"/>
  <c r="T3022" i="1"/>
  <c r="Q3022" i="1"/>
  <c r="O3022" i="1"/>
  <c r="H1589" i="1" s="1"/>
  <c r="U3021" i="1"/>
  <c r="T3021" i="1"/>
  <c r="Q3021" i="1"/>
  <c r="O3021" i="1"/>
  <c r="U3020" i="1"/>
  <c r="T3020" i="1"/>
  <c r="Q3020" i="1"/>
  <c r="O3020" i="1"/>
  <c r="U3019" i="1"/>
  <c r="T3019" i="1"/>
  <c r="Q3019" i="1"/>
  <c r="O3019" i="1"/>
  <c r="U3018" i="1"/>
  <c r="T3018" i="1"/>
  <c r="Q3018" i="1"/>
  <c r="O3018" i="1"/>
  <c r="U3017" i="1"/>
  <c r="T3017" i="1"/>
  <c r="Q3017" i="1"/>
  <c r="O3017" i="1"/>
  <c r="H3043" i="1" s="1"/>
  <c r="U3016" i="1"/>
  <c r="T3016" i="1"/>
  <c r="Q3016" i="1"/>
  <c r="O3016" i="1"/>
  <c r="U3015" i="1"/>
  <c r="T3015" i="1"/>
  <c r="Q3015" i="1"/>
  <c r="O3015" i="1"/>
  <c r="H1585" i="1" s="1"/>
  <c r="U3014" i="1"/>
  <c r="T3014" i="1"/>
  <c r="Q3014" i="1"/>
  <c r="O3014" i="1"/>
  <c r="U3013" i="1"/>
  <c r="T3013" i="1"/>
  <c r="Q3013" i="1"/>
  <c r="O3013" i="1"/>
  <c r="H3054" i="1" s="1"/>
  <c r="U3012" i="1"/>
  <c r="T3012" i="1"/>
  <c r="Q3012" i="1"/>
  <c r="O3012" i="1"/>
  <c r="U3011" i="1"/>
  <c r="T3011" i="1"/>
  <c r="Q3011" i="1"/>
  <c r="O3011" i="1"/>
  <c r="H1737" i="1" s="1"/>
  <c r="U3010" i="1"/>
  <c r="T3010" i="1"/>
  <c r="Q3010" i="1"/>
  <c r="O3010" i="1"/>
  <c r="H3051" i="1" s="1"/>
  <c r="U3009" i="1"/>
  <c r="T3009" i="1"/>
  <c r="Q3009" i="1"/>
  <c r="O3009" i="1"/>
  <c r="H1983" i="1" s="1"/>
  <c r="U3008" i="1"/>
  <c r="T3008" i="1"/>
  <c r="Q3008" i="1"/>
  <c r="O3008" i="1"/>
  <c r="H322" i="1" s="1"/>
  <c r="U3007" i="1"/>
  <c r="T3007" i="1"/>
  <c r="Q3007" i="1"/>
  <c r="O3007" i="1"/>
  <c r="H1927" i="1" s="1"/>
  <c r="U3006" i="1"/>
  <c r="T3006" i="1"/>
  <c r="H326" i="1" s="1"/>
  <c r="Q3006" i="1"/>
  <c r="O3006" i="1"/>
  <c r="U3005" i="1"/>
  <c r="T3005" i="1"/>
  <c r="Q3005" i="1"/>
  <c r="O3005" i="1"/>
  <c r="H2354" i="1" s="1"/>
  <c r="U3004" i="1"/>
  <c r="T3004" i="1"/>
  <c r="H3033" i="1" s="1"/>
  <c r="Q3004" i="1"/>
  <c r="O3004" i="1"/>
  <c r="U3003" i="1"/>
  <c r="T3003" i="1"/>
  <c r="Q3003" i="1"/>
  <c r="O3003" i="1"/>
  <c r="H2976" i="1" s="1"/>
  <c r="U3002" i="1"/>
  <c r="T3002" i="1"/>
  <c r="H3032" i="1" s="1"/>
  <c r="Q3002" i="1"/>
  <c r="O3002" i="1"/>
  <c r="U3001" i="1"/>
  <c r="T3001" i="1"/>
  <c r="Q3001" i="1"/>
  <c r="O3001" i="1"/>
  <c r="H3056" i="1" s="1"/>
  <c r="U3000" i="1"/>
  <c r="T3000" i="1"/>
  <c r="H3034" i="1" s="1"/>
  <c r="Q3000" i="1"/>
  <c r="O3000" i="1"/>
  <c r="U2998" i="1"/>
  <c r="T2998" i="1"/>
  <c r="Q2998" i="1"/>
  <c r="O2998" i="1"/>
  <c r="H3035" i="1" s="1"/>
  <c r="U2997" i="1"/>
  <c r="T2997" i="1"/>
  <c r="Q2997" i="1"/>
  <c r="O2997" i="1"/>
  <c r="H1254" i="1" s="1"/>
  <c r="U2996" i="1"/>
  <c r="T2996" i="1"/>
  <c r="Q2996" i="1"/>
  <c r="O2996" i="1"/>
  <c r="H3031" i="1" s="1"/>
  <c r="U2995" i="1"/>
  <c r="T2995" i="1"/>
  <c r="Q2995" i="1"/>
  <c r="O2995" i="1"/>
  <c r="H1258" i="1" s="1"/>
  <c r="U2994" i="1"/>
  <c r="T2994" i="1"/>
  <c r="Q2994" i="1"/>
  <c r="O2994" i="1"/>
  <c r="H3041" i="1" s="1"/>
  <c r="U2993" i="1"/>
  <c r="T2993" i="1"/>
  <c r="Q2993" i="1"/>
  <c r="O2993" i="1"/>
  <c r="H574" i="1" s="1"/>
  <c r="U2992" i="1"/>
  <c r="T2992" i="1"/>
  <c r="Q2992" i="1"/>
  <c r="O2992" i="1"/>
  <c r="U2991" i="1"/>
  <c r="T2991" i="1"/>
  <c r="H2103" i="1" s="1"/>
  <c r="Q2991" i="1"/>
  <c r="O2991" i="1"/>
  <c r="U2990" i="1"/>
  <c r="T2990" i="1"/>
  <c r="Q2990" i="1"/>
  <c r="O2990" i="1"/>
  <c r="H1712" i="1" s="1"/>
  <c r="U2989" i="1"/>
  <c r="T2989" i="1"/>
  <c r="Q2989" i="1"/>
  <c r="O2989" i="1"/>
  <c r="H2566" i="1" s="1"/>
  <c r="U2988" i="1"/>
  <c r="T2988" i="1"/>
  <c r="Q2988" i="1"/>
  <c r="O2988" i="1"/>
  <c r="H1686" i="1" s="1"/>
  <c r="U2987" i="1"/>
  <c r="T2987" i="1"/>
  <c r="Q2987" i="1"/>
  <c r="O2987" i="1"/>
  <c r="U2986" i="1"/>
  <c r="T2986" i="1"/>
  <c r="Q2986" i="1"/>
  <c r="O2986" i="1"/>
  <c r="H1705" i="1" s="1"/>
  <c r="U2985" i="1"/>
  <c r="T2985" i="1"/>
  <c r="Q2985" i="1"/>
  <c r="O2985" i="1"/>
  <c r="H534" i="1" s="1"/>
  <c r="U2984" i="1"/>
  <c r="T2984" i="1"/>
  <c r="Q2984" i="1"/>
  <c r="O2984" i="1"/>
  <c r="H3042" i="1" s="1"/>
  <c r="U2983" i="1"/>
  <c r="T2983" i="1"/>
  <c r="Q2983" i="1"/>
  <c r="O2983" i="1"/>
  <c r="U2982" i="1"/>
  <c r="T2982" i="1"/>
  <c r="Q2982" i="1"/>
  <c r="O2982" i="1"/>
  <c r="H3027" i="1" s="1"/>
  <c r="U2981" i="1"/>
  <c r="T2981" i="1"/>
  <c r="Q2981" i="1"/>
  <c r="O2981" i="1"/>
  <c r="H60" i="1" s="1"/>
  <c r="U2980" i="1"/>
  <c r="T2980" i="1"/>
  <c r="Q2980" i="1"/>
  <c r="O2980" i="1"/>
  <c r="H64" i="1" s="1"/>
  <c r="U2979" i="1"/>
  <c r="T2979" i="1"/>
  <c r="Q2979" i="1"/>
  <c r="O2979" i="1"/>
  <c r="H2254" i="1" s="1"/>
  <c r="U2975" i="1"/>
  <c r="T2975" i="1"/>
  <c r="Q2975" i="1"/>
  <c r="O2975" i="1"/>
  <c r="H1714" i="1" s="1"/>
  <c r="U2974" i="1"/>
  <c r="T2974" i="1"/>
  <c r="Q2974" i="1"/>
  <c r="O2974" i="1"/>
  <c r="H3057" i="1" s="1"/>
  <c r="U2973" i="1"/>
  <c r="T2973" i="1"/>
  <c r="Q2973" i="1"/>
  <c r="O2973" i="1"/>
  <c r="U2972" i="1"/>
  <c r="T2972" i="1"/>
  <c r="Q2972" i="1"/>
  <c r="O2972" i="1"/>
  <c r="H1675" i="1" s="1"/>
  <c r="U2971" i="1"/>
  <c r="T2971" i="1"/>
  <c r="Q2971" i="1"/>
  <c r="O2971" i="1"/>
  <c r="H755" i="1" s="1"/>
  <c r="U2970" i="1"/>
  <c r="T2970" i="1"/>
  <c r="Q2970" i="1"/>
  <c r="O2970" i="1"/>
  <c r="H3039" i="1" s="1"/>
  <c r="U2969" i="1"/>
  <c r="T2969" i="1"/>
  <c r="Q2969" i="1"/>
  <c r="O2969" i="1"/>
  <c r="U2968" i="1"/>
  <c r="T2968" i="1"/>
  <c r="Q2968" i="1"/>
  <c r="O2968" i="1"/>
  <c r="U2967" i="1"/>
  <c r="T2967" i="1"/>
  <c r="Q2967" i="1"/>
  <c r="O2967" i="1"/>
  <c r="U2966" i="1"/>
  <c r="T2966" i="1"/>
  <c r="Q2966" i="1"/>
  <c r="O2966" i="1"/>
  <c r="U2965" i="1"/>
  <c r="T2965" i="1"/>
  <c r="Q2965" i="1"/>
  <c r="O2965" i="1"/>
  <c r="U2964" i="1"/>
  <c r="T2964" i="1"/>
  <c r="Q2964" i="1"/>
  <c r="O2964" i="1"/>
  <c r="U2963" i="1"/>
  <c r="T2963" i="1"/>
  <c r="Q2963" i="1"/>
  <c r="O2963" i="1"/>
  <c r="U2962" i="1"/>
  <c r="T2962" i="1"/>
  <c r="Q2962" i="1"/>
  <c r="O2962" i="1"/>
  <c r="U2961" i="1"/>
  <c r="T2961" i="1"/>
  <c r="Q2961" i="1"/>
  <c r="O2961" i="1"/>
  <c r="U2960" i="1"/>
  <c r="T2960" i="1"/>
  <c r="Q2960" i="1"/>
  <c r="O2960" i="1"/>
  <c r="U2959" i="1"/>
  <c r="T2959" i="1"/>
  <c r="Q2959" i="1"/>
  <c r="O2959" i="1"/>
  <c r="U2958" i="1"/>
  <c r="T2958" i="1"/>
  <c r="Q2958" i="1"/>
  <c r="O2958" i="1"/>
  <c r="U2957" i="1"/>
  <c r="T2957" i="1"/>
  <c r="Q2957" i="1"/>
  <c r="O2957" i="1"/>
  <c r="U2956" i="1"/>
  <c r="T2956" i="1"/>
  <c r="Q2956" i="1"/>
  <c r="O2956" i="1"/>
  <c r="U2955" i="1"/>
  <c r="T2955" i="1"/>
  <c r="Q2955" i="1"/>
  <c r="O2955" i="1"/>
  <c r="U2954" i="1"/>
  <c r="T2954" i="1"/>
  <c r="Q2954" i="1"/>
  <c r="O2954" i="1"/>
  <c r="U2953" i="1"/>
  <c r="T2953" i="1"/>
  <c r="Q2953" i="1"/>
  <c r="O2953" i="1"/>
  <c r="U2952" i="1"/>
  <c r="T2952" i="1"/>
  <c r="Q2952" i="1"/>
  <c r="O2952" i="1"/>
  <c r="U2951" i="1"/>
  <c r="T2951" i="1"/>
  <c r="Q2951" i="1"/>
  <c r="O2951" i="1"/>
  <c r="U2950" i="1"/>
  <c r="T2950" i="1"/>
  <c r="Q2950" i="1"/>
  <c r="O2950" i="1"/>
  <c r="U2949" i="1"/>
  <c r="T2949" i="1"/>
  <c r="Q2949" i="1"/>
  <c r="O2949" i="1"/>
  <c r="U2948" i="1"/>
  <c r="T2948" i="1"/>
  <c r="Q2948" i="1"/>
  <c r="O2948" i="1"/>
  <c r="U2947" i="1"/>
  <c r="T2947" i="1"/>
  <c r="Q2947" i="1"/>
  <c r="O2947" i="1"/>
  <c r="U2946" i="1"/>
  <c r="T2946" i="1"/>
  <c r="Q2946" i="1"/>
  <c r="O2946" i="1"/>
  <c r="U2945" i="1"/>
  <c r="T2945" i="1"/>
  <c r="Q2945" i="1"/>
  <c r="O2945" i="1"/>
  <c r="U2944" i="1"/>
  <c r="T2944" i="1"/>
  <c r="Q2944" i="1"/>
  <c r="O2944" i="1"/>
  <c r="U2943" i="1"/>
  <c r="T2943" i="1"/>
  <c r="Q2943" i="1"/>
  <c r="O2943" i="1"/>
  <c r="U2942" i="1"/>
  <c r="T2942" i="1"/>
  <c r="Q2942" i="1"/>
  <c r="O2942" i="1"/>
  <c r="U2941" i="1"/>
  <c r="T2941" i="1"/>
  <c r="Q2941" i="1"/>
  <c r="O2941" i="1"/>
  <c r="U2940" i="1"/>
  <c r="T2940" i="1"/>
  <c r="Q2940" i="1"/>
  <c r="O2940" i="1"/>
  <c r="U2939" i="1"/>
  <c r="T2939" i="1"/>
  <c r="Q2939" i="1"/>
  <c r="O2939" i="1"/>
  <c r="U2938" i="1"/>
  <c r="T2938" i="1"/>
  <c r="Q2938" i="1"/>
  <c r="O2938" i="1"/>
  <c r="U2937" i="1"/>
  <c r="T2937" i="1"/>
  <c r="Q2937" i="1"/>
  <c r="O2937" i="1"/>
  <c r="U2936" i="1"/>
  <c r="T2936" i="1"/>
  <c r="Q2936" i="1"/>
  <c r="O2936" i="1"/>
  <c r="U2935" i="1"/>
  <c r="T2935" i="1"/>
  <c r="Q2935" i="1"/>
  <c r="O2935" i="1"/>
  <c r="U2934" i="1"/>
  <c r="T2934" i="1"/>
  <c r="Q2934" i="1"/>
  <c r="O2934" i="1"/>
  <c r="U2933" i="1"/>
  <c r="T2933" i="1"/>
  <c r="Q2933" i="1"/>
  <c r="O2933" i="1"/>
  <c r="U2932" i="1"/>
  <c r="T2932" i="1"/>
  <c r="Q2932" i="1"/>
  <c r="O2932" i="1"/>
  <c r="U2931" i="1"/>
  <c r="T2931" i="1"/>
  <c r="Q2931" i="1"/>
  <c r="O2931" i="1"/>
  <c r="U2930" i="1"/>
  <c r="T2930" i="1"/>
  <c r="Q2930" i="1"/>
  <c r="O2930" i="1"/>
  <c r="U2929" i="1"/>
  <c r="T2929" i="1"/>
  <c r="Q2929" i="1"/>
  <c r="O2929" i="1"/>
  <c r="U2928" i="1"/>
  <c r="T2928" i="1"/>
  <c r="Q2928" i="1"/>
  <c r="O2928" i="1"/>
  <c r="U2927" i="1"/>
  <c r="T2927" i="1"/>
  <c r="Q2927" i="1"/>
  <c r="O2927" i="1"/>
  <c r="U2926" i="1"/>
  <c r="T2926" i="1"/>
  <c r="Q2926" i="1"/>
  <c r="O2926" i="1"/>
  <c r="U2925" i="1"/>
  <c r="T2925" i="1"/>
  <c r="Q2925" i="1"/>
  <c r="O2925" i="1"/>
  <c r="U2924" i="1"/>
  <c r="T2924" i="1"/>
  <c r="Q2924" i="1"/>
  <c r="O2924" i="1"/>
  <c r="U2923" i="1"/>
  <c r="T2923" i="1"/>
  <c r="Q2923" i="1"/>
  <c r="O2923" i="1"/>
  <c r="U2922" i="1"/>
  <c r="T2922" i="1"/>
  <c r="Q2922" i="1"/>
  <c r="O2922" i="1"/>
  <c r="U2921" i="1"/>
  <c r="T2921" i="1"/>
  <c r="Q2921" i="1"/>
  <c r="O2921" i="1"/>
  <c r="U2920" i="1"/>
  <c r="T2920" i="1"/>
  <c r="Q2920" i="1"/>
  <c r="O2920" i="1"/>
  <c r="U2919" i="1"/>
  <c r="T2919" i="1"/>
  <c r="Q2919" i="1"/>
  <c r="O2919" i="1"/>
  <c r="U2918" i="1"/>
  <c r="T2918" i="1"/>
  <c r="Q2918" i="1"/>
  <c r="O2918" i="1"/>
  <c r="U2917" i="1"/>
  <c r="T2917" i="1"/>
  <c r="Q2917" i="1"/>
  <c r="O2917" i="1"/>
  <c r="U2916" i="1"/>
  <c r="T2916" i="1"/>
  <c r="Q2916" i="1"/>
  <c r="O2916" i="1"/>
  <c r="U2915" i="1"/>
  <c r="T2915" i="1"/>
  <c r="Q2915" i="1"/>
  <c r="O2915" i="1"/>
  <c r="U2914" i="1"/>
  <c r="T2914" i="1"/>
  <c r="Q2914" i="1"/>
  <c r="O2914" i="1"/>
  <c r="U2913" i="1"/>
  <c r="T2913" i="1"/>
  <c r="Q2913" i="1"/>
  <c r="O2913" i="1"/>
  <c r="U2912" i="1"/>
  <c r="T2912" i="1"/>
  <c r="Q2912" i="1"/>
  <c r="O2912" i="1"/>
  <c r="U2911" i="1"/>
  <c r="T2911" i="1"/>
  <c r="Q2911" i="1"/>
  <c r="O2911" i="1"/>
  <c r="U2910" i="1"/>
  <c r="T2910" i="1"/>
  <c r="Q2910" i="1"/>
  <c r="O2910" i="1"/>
  <c r="U2909" i="1"/>
  <c r="T2909" i="1"/>
  <c r="Q2909" i="1"/>
  <c r="O2909" i="1"/>
  <c r="U2908" i="1"/>
  <c r="T2908" i="1"/>
  <c r="Q2908" i="1"/>
  <c r="O2908" i="1"/>
  <c r="U2907" i="1"/>
  <c r="T2907" i="1"/>
  <c r="Q2907" i="1"/>
  <c r="O2907" i="1"/>
  <c r="U2906" i="1"/>
  <c r="T2906" i="1"/>
  <c r="Q2906" i="1"/>
  <c r="O2906" i="1"/>
  <c r="U2905" i="1"/>
  <c r="T2905" i="1"/>
  <c r="Q2905" i="1"/>
  <c r="O2905" i="1"/>
  <c r="U2904" i="1"/>
  <c r="T2904" i="1"/>
  <c r="Q2904" i="1"/>
  <c r="O2904" i="1"/>
  <c r="U2903" i="1"/>
  <c r="T2903" i="1"/>
  <c r="Q2903" i="1"/>
  <c r="O2903" i="1"/>
  <c r="U2902" i="1"/>
  <c r="T2902" i="1"/>
  <c r="Q2902" i="1"/>
  <c r="O2902" i="1"/>
  <c r="U2901" i="1"/>
  <c r="T2901" i="1"/>
  <c r="Q2901" i="1"/>
  <c r="O2901" i="1"/>
  <c r="U2900" i="1"/>
  <c r="T2900" i="1"/>
  <c r="Q2900" i="1"/>
  <c r="O2900" i="1"/>
  <c r="U2899" i="1"/>
  <c r="T2899" i="1"/>
  <c r="Q2899" i="1"/>
  <c r="O2899" i="1"/>
  <c r="U2898" i="1"/>
  <c r="T2898" i="1"/>
  <c r="Q2898" i="1"/>
  <c r="O2898" i="1"/>
  <c r="U2897" i="1"/>
  <c r="T2897" i="1"/>
  <c r="Q2897" i="1"/>
  <c r="O2897" i="1"/>
  <c r="U2896" i="1"/>
  <c r="T2896" i="1"/>
  <c r="Q2896" i="1"/>
  <c r="O2896" i="1"/>
  <c r="U2895" i="1"/>
  <c r="T2895" i="1"/>
  <c r="Q2895" i="1"/>
  <c r="O2895" i="1"/>
  <c r="U2894" i="1"/>
  <c r="T2894" i="1"/>
  <c r="Q2894" i="1"/>
  <c r="O2894" i="1"/>
  <c r="U2893" i="1"/>
  <c r="T2893" i="1"/>
  <c r="Q2893" i="1"/>
  <c r="O2893" i="1"/>
  <c r="U2892" i="1"/>
  <c r="T2892" i="1"/>
  <c r="Q2892" i="1"/>
  <c r="O2892" i="1"/>
  <c r="U2891" i="1"/>
  <c r="T2891" i="1"/>
  <c r="Q2891" i="1"/>
  <c r="O2891" i="1"/>
  <c r="U2890" i="1"/>
  <c r="T2890" i="1"/>
  <c r="Q2890" i="1"/>
  <c r="O2890" i="1"/>
  <c r="U2889" i="1"/>
  <c r="T2889" i="1"/>
  <c r="Q2889" i="1"/>
  <c r="O2889" i="1"/>
  <c r="U2888" i="1"/>
  <c r="T2888" i="1"/>
  <c r="Q2888" i="1"/>
  <c r="O2888" i="1"/>
  <c r="U2887" i="1"/>
  <c r="T2887" i="1"/>
  <c r="Q2887" i="1"/>
  <c r="O2887" i="1"/>
  <c r="U2886" i="1"/>
  <c r="T2886" i="1"/>
  <c r="Q2886" i="1"/>
  <c r="O2886" i="1"/>
  <c r="U2885" i="1"/>
  <c r="T2885" i="1"/>
  <c r="Q2885" i="1"/>
  <c r="O2885" i="1"/>
  <c r="U2884" i="1"/>
  <c r="T2884" i="1"/>
  <c r="Q2884" i="1"/>
  <c r="O2884" i="1"/>
  <c r="U2883" i="1"/>
  <c r="T2883" i="1"/>
  <c r="Q2883" i="1"/>
  <c r="O2883" i="1"/>
  <c r="U2882" i="1"/>
  <c r="T2882" i="1"/>
  <c r="Q2882" i="1"/>
  <c r="O2882" i="1"/>
  <c r="U2881" i="1"/>
  <c r="T2881" i="1"/>
  <c r="Q2881" i="1"/>
  <c r="O2881" i="1"/>
  <c r="U2880" i="1"/>
  <c r="T2880" i="1"/>
  <c r="Q2880" i="1"/>
  <c r="O2880" i="1"/>
  <c r="U2879" i="1"/>
  <c r="T2879" i="1"/>
  <c r="Q2879" i="1"/>
  <c r="O2879" i="1"/>
  <c r="U2878" i="1"/>
  <c r="T2878" i="1"/>
  <c r="Q2878" i="1"/>
  <c r="O2878" i="1"/>
  <c r="U2877" i="1"/>
  <c r="T2877" i="1"/>
  <c r="Q2877" i="1"/>
  <c r="O2877" i="1"/>
  <c r="U2876" i="1"/>
  <c r="T2876" i="1"/>
  <c r="Q2876" i="1"/>
  <c r="O2876" i="1"/>
  <c r="U2875" i="1"/>
  <c r="T2875" i="1"/>
  <c r="Q2875" i="1"/>
  <c r="O2875" i="1"/>
  <c r="U2874" i="1"/>
  <c r="T2874" i="1"/>
  <c r="Q2874" i="1"/>
  <c r="O2874" i="1"/>
  <c r="U2873" i="1"/>
  <c r="T2873" i="1"/>
  <c r="Q2873" i="1"/>
  <c r="O2873" i="1"/>
  <c r="U2872" i="1"/>
  <c r="T2872" i="1"/>
  <c r="Q2872" i="1"/>
  <c r="O2872" i="1"/>
  <c r="U2871" i="1"/>
  <c r="T2871" i="1"/>
  <c r="Q2871" i="1"/>
  <c r="O2871" i="1"/>
  <c r="U2870" i="1"/>
  <c r="T2870" i="1"/>
  <c r="Q2870" i="1"/>
  <c r="O2870" i="1"/>
  <c r="U2869" i="1"/>
  <c r="T2869" i="1"/>
  <c r="Q2869" i="1"/>
  <c r="O2869" i="1"/>
  <c r="U2868" i="1"/>
  <c r="T2868" i="1"/>
  <c r="Q2868" i="1"/>
  <c r="O2868" i="1"/>
  <c r="U2867" i="1"/>
  <c r="T2867" i="1"/>
  <c r="Q2867" i="1"/>
  <c r="O2867" i="1"/>
  <c r="U2866" i="1"/>
  <c r="T2866" i="1"/>
  <c r="Q2866" i="1"/>
  <c r="O2866" i="1"/>
  <c r="U2865" i="1"/>
  <c r="T2865" i="1"/>
  <c r="Q2865" i="1"/>
  <c r="O2865" i="1"/>
  <c r="U2864" i="1"/>
  <c r="T2864" i="1"/>
  <c r="Q2864" i="1"/>
  <c r="O2864" i="1"/>
  <c r="U2863" i="1"/>
  <c r="T2863" i="1"/>
  <c r="Q2863" i="1"/>
  <c r="O2863" i="1"/>
  <c r="U2862" i="1"/>
  <c r="T2862" i="1"/>
  <c r="Q2862" i="1"/>
  <c r="O2862" i="1"/>
  <c r="U2861" i="1"/>
  <c r="T2861" i="1"/>
  <c r="Q2861" i="1"/>
  <c r="O2861" i="1"/>
  <c r="U2860" i="1"/>
  <c r="T2860" i="1"/>
  <c r="Q2860" i="1"/>
  <c r="O2860" i="1"/>
  <c r="U2859" i="1"/>
  <c r="T2859" i="1"/>
  <c r="Q2859" i="1"/>
  <c r="O2859" i="1"/>
  <c r="U2858" i="1"/>
  <c r="T2858" i="1"/>
  <c r="Q2858" i="1"/>
  <c r="O2858" i="1"/>
  <c r="U2857" i="1"/>
  <c r="T2857" i="1"/>
  <c r="Q2857" i="1"/>
  <c r="O2857" i="1"/>
  <c r="U2856" i="1"/>
  <c r="T2856" i="1"/>
  <c r="Q2856" i="1"/>
  <c r="O2856" i="1"/>
  <c r="U2855" i="1"/>
  <c r="T2855" i="1"/>
  <c r="Q2855" i="1"/>
  <c r="O2855" i="1"/>
  <c r="U2854" i="1"/>
  <c r="T2854" i="1"/>
  <c r="Q2854" i="1"/>
  <c r="O2854" i="1"/>
  <c r="U2853" i="1"/>
  <c r="T2853" i="1"/>
  <c r="Q2853" i="1"/>
  <c r="O2853" i="1"/>
  <c r="U2852" i="1"/>
  <c r="T2852" i="1"/>
  <c r="Q2852" i="1"/>
  <c r="O2852" i="1"/>
  <c r="U2851" i="1"/>
  <c r="T2851" i="1"/>
  <c r="Q2851" i="1"/>
  <c r="O2851" i="1"/>
  <c r="U2850" i="1"/>
  <c r="T2850" i="1"/>
  <c r="Q2850" i="1"/>
  <c r="O2850" i="1"/>
  <c r="U2849" i="1"/>
  <c r="T2849" i="1"/>
  <c r="Q2849" i="1"/>
  <c r="O2849" i="1"/>
  <c r="U2848" i="1"/>
  <c r="T2848" i="1"/>
  <c r="Q2848" i="1"/>
  <c r="O2848" i="1"/>
  <c r="U2847" i="1"/>
  <c r="T2847" i="1"/>
  <c r="Q2847" i="1"/>
  <c r="O2847" i="1"/>
  <c r="U2846" i="1"/>
  <c r="T2846" i="1"/>
  <c r="Q2846" i="1"/>
  <c r="O2846" i="1"/>
  <c r="U2845" i="1"/>
  <c r="T2845" i="1"/>
  <c r="Q2845" i="1"/>
  <c r="O2845" i="1"/>
  <c r="U2844" i="1"/>
  <c r="T2844" i="1"/>
  <c r="Q2844" i="1"/>
  <c r="O2844" i="1"/>
  <c r="U2843" i="1"/>
  <c r="T2843" i="1"/>
  <c r="Q2843" i="1"/>
  <c r="O2843" i="1"/>
  <c r="U2842" i="1"/>
  <c r="T2842" i="1"/>
  <c r="Q2842" i="1"/>
  <c r="O2842" i="1"/>
  <c r="U2841" i="1"/>
  <c r="T2841" i="1"/>
  <c r="Q2841" i="1"/>
  <c r="O2841" i="1"/>
  <c r="U2840" i="1"/>
  <c r="T2840" i="1"/>
  <c r="Q2840" i="1"/>
  <c r="O2840" i="1"/>
  <c r="U2839" i="1"/>
  <c r="T2839" i="1"/>
  <c r="Q2839" i="1"/>
  <c r="O2839" i="1"/>
  <c r="U2838" i="1"/>
  <c r="T2838" i="1"/>
  <c r="Q2838" i="1"/>
  <c r="O2838" i="1"/>
  <c r="U2837" i="1"/>
  <c r="T2837" i="1"/>
  <c r="Q2837" i="1"/>
  <c r="O2837" i="1"/>
  <c r="U2836" i="1"/>
  <c r="T2836" i="1"/>
  <c r="Q2836" i="1"/>
  <c r="O2836" i="1"/>
  <c r="U2835" i="1"/>
  <c r="T2835" i="1"/>
  <c r="Q2835" i="1"/>
  <c r="O2835" i="1"/>
  <c r="U2834" i="1"/>
  <c r="T2834" i="1"/>
  <c r="Q2834" i="1"/>
  <c r="O2834" i="1"/>
  <c r="U2833" i="1"/>
  <c r="T2833" i="1"/>
  <c r="Q2833" i="1"/>
  <c r="O2833" i="1"/>
  <c r="U2832" i="1"/>
  <c r="T2832" i="1"/>
  <c r="Q2832" i="1"/>
  <c r="O2832" i="1"/>
  <c r="U2831" i="1"/>
  <c r="T2831" i="1"/>
  <c r="Q2831" i="1"/>
  <c r="O2831" i="1"/>
  <c r="U2830" i="1"/>
  <c r="T2830" i="1"/>
  <c r="Q2830" i="1"/>
  <c r="O2830" i="1"/>
  <c r="U2829" i="1"/>
  <c r="T2829" i="1"/>
  <c r="Q2829" i="1"/>
  <c r="O2829" i="1"/>
  <c r="U2828" i="1"/>
  <c r="T2828" i="1"/>
  <c r="Q2828" i="1"/>
  <c r="O2828" i="1"/>
  <c r="U2827" i="1"/>
  <c r="T2827" i="1"/>
  <c r="Q2827" i="1"/>
  <c r="O2827" i="1"/>
  <c r="U2826" i="1"/>
  <c r="T2826" i="1"/>
  <c r="Q2826" i="1"/>
  <c r="O2826" i="1"/>
  <c r="U2825" i="1"/>
  <c r="T2825" i="1"/>
  <c r="Q2825" i="1"/>
  <c r="O2825" i="1"/>
  <c r="U2824" i="1"/>
  <c r="T2824" i="1"/>
  <c r="Q2824" i="1"/>
  <c r="O2824" i="1"/>
  <c r="U2823" i="1"/>
  <c r="T2823" i="1"/>
  <c r="Q2823" i="1"/>
  <c r="O2823" i="1"/>
  <c r="U2822" i="1"/>
  <c r="T2822" i="1"/>
  <c r="Q2822" i="1"/>
  <c r="O2822" i="1"/>
  <c r="U2821" i="1"/>
  <c r="T2821" i="1"/>
  <c r="Q2821" i="1"/>
  <c r="O2821" i="1"/>
  <c r="U2820" i="1"/>
  <c r="T2820" i="1"/>
  <c r="Q2820" i="1"/>
  <c r="O2820" i="1"/>
  <c r="U2819" i="1"/>
  <c r="T2819" i="1"/>
  <c r="Q2819" i="1"/>
  <c r="O2819" i="1"/>
  <c r="U2818" i="1"/>
  <c r="T2818" i="1"/>
  <c r="Q2818" i="1"/>
  <c r="O2818" i="1"/>
  <c r="U2817" i="1"/>
  <c r="T2817" i="1"/>
  <c r="Q2817" i="1"/>
  <c r="O2817" i="1"/>
  <c r="U2816" i="1"/>
  <c r="T2816" i="1"/>
  <c r="Q2816" i="1"/>
  <c r="O2816" i="1"/>
  <c r="U2815" i="1"/>
  <c r="T2815" i="1"/>
  <c r="Q2815" i="1"/>
  <c r="O2815" i="1"/>
  <c r="U2814" i="1"/>
  <c r="T2814" i="1"/>
  <c r="Q2814" i="1"/>
  <c r="O2814" i="1"/>
  <c r="U2813" i="1"/>
  <c r="T2813" i="1"/>
  <c r="Q2813" i="1"/>
  <c r="O2813" i="1"/>
  <c r="U2812" i="1"/>
  <c r="T2812" i="1"/>
  <c r="Q2812" i="1"/>
  <c r="O2812" i="1"/>
  <c r="U2811" i="1"/>
  <c r="T2811" i="1"/>
  <c r="Q2811" i="1"/>
  <c r="O2811" i="1"/>
  <c r="U2810" i="1"/>
  <c r="T2810" i="1"/>
  <c r="Q2810" i="1"/>
  <c r="O2810" i="1"/>
  <c r="U2809" i="1"/>
  <c r="T2809" i="1"/>
  <c r="Q2809" i="1"/>
  <c r="O2809" i="1"/>
  <c r="U2808" i="1"/>
  <c r="T2808" i="1"/>
  <c r="Q2808" i="1"/>
  <c r="O2808" i="1"/>
  <c r="U2807" i="1"/>
  <c r="T2807" i="1"/>
  <c r="Q2807" i="1"/>
  <c r="O2807" i="1"/>
  <c r="U2806" i="1"/>
  <c r="T2806" i="1"/>
  <c r="Q2806" i="1"/>
  <c r="O2806" i="1"/>
  <c r="U2805" i="1"/>
  <c r="T2805" i="1"/>
  <c r="Q2805" i="1"/>
  <c r="O2805" i="1"/>
  <c r="U2804" i="1"/>
  <c r="T2804" i="1"/>
  <c r="Q2804" i="1"/>
  <c r="O2804" i="1"/>
  <c r="U2803" i="1"/>
  <c r="T2803" i="1"/>
  <c r="Q2803" i="1"/>
  <c r="O2803" i="1"/>
  <c r="U2802" i="1"/>
  <c r="T2802" i="1"/>
  <c r="Q2802" i="1"/>
  <c r="O2802" i="1"/>
  <c r="U2801" i="1"/>
  <c r="T2801" i="1"/>
  <c r="Q2801" i="1"/>
  <c r="O2801" i="1"/>
  <c r="U2800" i="1"/>
  <c r="T2800" i="1"/>
  <c r="Q2800" i="1"/>
  <c r="O2800" i="1"/>
  <c r="U2799" i="1"/>
  <c r="T2799" i="1"/>
  <c r="Q2799" i="1"/>
  <c r="O2799" i="1"/>
  <c r="U2798" i="1"/>
  <c r="T2798" i="1"/>
  <c r="Q2798" i="1"/>
  <c r="O2798" i="1"/>
  <c r="U2797" i="1"/>
  <c r="T2797" i="1"/>
  <c r="Q2797" i="1"/>
  <c r="O2797" i="1"/>
  <c r="U2796" i="1"/>
  <c r="T2796" i="1"/>
  <c r="Q2796" i="1"/>
  <c r="O2796" i="1"/>
  <c r="U2795" i="1"/>
  <c r="T2795" i="1"/>
  <c r="Q2795" i="1"/>
  <c r="O2795" i="1"/>
  <c r="U2794" i="1"/>
  <c r="T2794" i="1"/>
  <c r="Q2794" i="1"/>
  <c r="O2794" i="1"/>
  <c r="U2793" i="1"/>
  <c r="T2793" i="1"/>
  <c r="Q2793" i="1"/>
  <c r="O2793" i="1"/>
  <c r="U2792" i="1"/>
  <c r="T2792" i="1"/>
  <c r="Q2792" i="1"/>
  <c r="O2792" i="1"/>
  <c r="U2791" i="1"/>
  <c r="T2791" i="1"/>
  <c r="Q2791" i="1"/>
  <c r="O2791" i="1"/>
  <c r="U2790" i="1"/>
  <c r="T2790" i="1"/>
  <c r="Q2790" i="1"/>
  <c r="O2790" i="1"/>
  <c r="U2789" i="1"/>
  <c r="T2789" i="1"/>
  <c r="Q2789" i="1"/>
  <c r="O2789" i="1"/>
  <c r="U2788" i="1"/>
  <c r="T2788" i="1"/>
  <c r="Q2788" i="1"/>
  <c r="O2788" i="1"/>
  <c r="U2787" i="1"/>
  <c r="T2787" i="1"/>
  <c r="Q2787" i="1"/>
  <c r="O2787" i="1"/>
  <c r="U2786" i="1"/>
  <c r="T2786" i="1"/>
  <c r="Q2786" i="1"/>
  <c r="O2786" i="1"/>
  <c r="U2785" i="1"/>
  <c r="T2785" i="1"/>
  <c r="Q2785" i="1"/>
  <c r="O2785" i="1"/>
  <c r="U2784" i="1"/>
  <c r="T2784" i="1"/>
  <c r="Q2784" i="1"/>
  <c r="O2784" i="1"/>
  <c r="U2783" i="1"/>
  <c r="T2783" i="1"/>
  <c r="Q2783" i="1"/>
  <c r="O2783" i="1"/>
  <c r="U2782" i="1"/>
  <c r="T2782" i="1"/>
  <c r="Q2782" i="1"/>
  <c r="O2782" i="1"/>
  <c r="U2781" i="1"/>
  <c r="T2781" i="1"/>
  <c r="Q2781" i="1"/>
  <c r="O2781" i="1"/>
  <c r="U2780" i="1"/>
  <c r="T2780" i="1"/>
  <c r="Q2780" i="1"/>
  <c r="O2780" i="1"/>
  <c r="U2779" i="1"/>
  <c r="T2779" i="1"/>
  <c r="Q2779" i="1"/>
  <c r="O2779" i="1"/>
  <c r="U2778" i="1"/>
  <c r="T2778" i="1"/>
  <c r="Q2778" i="1"/>
  <c r="O2778" i="1"/>
  <c r="U2777" i="1"/>
  <c r="T2777" i="1"/>
  <c r="Q2777" i="1"/>
  <c r="O2777" i="1"/>
  <c r="U2776" i="1"/>
  <c r="T2776" i="1"/>
  <c r="Q2776" i="1"/>
  <c r="O2776" i="1"/>
  <c r="U2775" i="1"/>
  <c r="T2775" i="1"/>
  <c r="Q2775" i="1"/>
  <c r="O2775" i="1"/>
  <c r="U2774" i="1"/>
  <c r="T2774" i="1"/>
  <c r="Q2774" i="1"/>
  <c r="O2774" i="1"/>
  <c r="U2773" i="1"/>
  <c r="T2773" i="1"/>
  <c r="Q2773" i="1"/>
  <c r="O2773" i="1"/>
  <c r="U2772" i="1"/>
  <c r="T2772" i="1"/>
  <c r="Q2772" i="1"/>
  <c r="O2772" i="1"/>
  <c r="U2771" i="1"/>
  <c r="T2771" i="1"/>
  <c r="Q2771" i="1"/>
  <c r="O2771" i="1"/>
  <c r="U2770" i="1"/>
  <c r="T2770" i="1"/>
  <c r="Q2770" i="1"/>
  <c r="O2770" i="1"/>
  <c r="U2769" i="1"/>
  <c r="T2769" i="1"/>
  <c r="Q2769" i="1"/>
  <c r="O2769" i="1"/>
  <c r="U2768" i="1"/>
  <c r="T2768" i="1"/>
  <c r="Q2768" i="1"/>
  <c r="O2768" i="1"/>
  <c r="U2767" i="1"/>
  <c r="T2767" i="1"/>
  <c r="Q2767" i="1"/>
  <c r="O2767" i="1"/>
  <c r="U2766" i="1"/>
  <c r="T2766" i="1"/>
  <c r="Q2766" i="1"/>
  <c r="O2766" i="1"/>
  <c r="U2765" i="1"/>
  <c r="T2765" i="1"/>
  <c r="Q2765" i="1"/>
  <c r="O2765" i="1"/>
  <c r="U2764" i="1"/>
  <c r="T2764" i="1"/>
  <c r="Q2764" i="1"/>
  <c r="O2764" i="1"/>
  <c r="U2763" i="1"/>
  <c r="T2763" i="1"/>
  <c r="Q2763" i="1"/>
  <c r="O2763" i="1"/>
  <c r="U2762" i="1"/>
  <c r="T2762" i="1"/>
  <c r="Q2762" i="1"/>
  <c r="O2762" i="1"/>
  <c r="U2761" i="1"/>
  <c r="T2761" i="1"/>
  <c r="Q2761" i="1"/>
  <c r="O2761" i="1"/>
  <c r="U2760" i="1"/>
  <c r="T2760" i="1"/>
  <c r="Q2760" i="1"/>
  <c r="O2760" i="1"/>
  <c r="U2759" i="1"/>
  <c r="T2759" i="1"/>
  <c r="Q2759" i="1"/>
  <c r="O2759" i="1"/>
  <c r="U2758" i="1"/>
  <c r="T2758" i="1"/>
  <c r="Q2758" i="1"/>
  <c r="O2758" i="1"/>
  <c r="U2757" i="1"/>
  <c r="T2757" i="1"/>
  <c r="Q2757" i="1"/>
  <c r="O2757" i="1"/>
  <c r="U2756" i="1"/>
  <c r="T2756" i="1"/>
  <c r="Q2756" i="1"/>
  <c r="O2756" i="1"/>
  <c r="U2755" i="1"/>
  <c r="T2755" i="1"/>
  <c r="Q2755" i="1"/>
  <c r="O2755" i="1"/>
  <c r="U2754" i="1"/>
  <c r="T2754" i="1"/>
  <c r="Q2754" i="1"/>
  <c r="O2754" i="1"/>
  <c r="U2753" i="1"/>
  <c r="T2753" i="1"/>
  <c r="Q2753" i="1"/>
  <c r="O2753" i="1"/>
  <c r="U2752" i="1"/>
  <c r="T2752" i="1"/>
  <c r="Q2752" i="1"/>
  <c r="O2752" i="1"/>
  <c r="U2751" i="1"/>
  <c r="T2751" i="1"/>
  <c r="Q2751" i="1"/>
  <c r="O2751" i="1"/>
  <c r="U2750" i="1"/>
  <c r="T2750" i="1"/>
  <c r="Q2750" i="1"/>
  <c r="O2750" i="1"/>
  <c r="U2749" i="1"/>
  <c r="T2749" i="1"/>
  <c r="Q2749" i="1"/>
  <c r="O2749" i="1"/>
  <c r="U2748" i="1"/>
  <c r="T2748" i="1"/>
  <c r="Q2748" i="1"/>
  <c r="O2748" i="1"/>
  <c r="U2747" i="1"/>
  <c r="T2747" i="1"/>
  <c r="Q2747" i="1"/>
  <c r="O2747" i="1"/>
  <c r="U2746" i="1"/>
  <c r="T2746" i="1"/>
  <c r="Q2746" i="1"/>
  <c r="O2746" i="1"/>
  <c r="U2745" i="1"/>
  <c r="T2745" i="1"/>
  <c r="Q2745" i="1"/>
  <c r="O2745" i="1"/>
  <c r="U2744" i="1"/>
  <c r="T2744" i="1"/>
  <c r="Q2744" i="1"/>
  <c r="O2744" i="1"/>
  <c r="U2743" i="1"/>
  <c r="T2743" i="1"/>
  <c r="Q2743" i="1"/>
  <c r="O2743" i="1"/>
  <c r="U2742" i="1"/>
  <c r="T2742" i="1"/>
  <c r="Q2742" i="1"/>
  <c r="O2742" i="1"/>
  <c r="U2741" i="1"/>
  <c r="T2741" i="1"/>
  <c r="Q2741" i="1"/>
  <c r="O2741" i="1"/>
  <c r="U2740" i="1"/>
  <c r="T2740" i="1"/>
  <c r="Q2740" i="1"/>
  <c r="O2740" i="1"/>
  <c r="U2739" i="1"/>
  <c r="T2739" i="1"/>
  <c r="Q2739" i="1"/>
  <c r="O2739" i="1"/>
  <c r="U2738" i="1"/>
  <c r="T2738" i="1"/>
  <c r="Q2738" i="1"/>
  <c r="O2738" i="1"/>
  <c r="U2737" i="1"/>
  <c r="T2737" i="1"/>
  <c r="Q2737" i="1"/>
  <c r="O2737" i="1"/>
  <c r="U2736" i="1"/>
  <c r="T2736" i="1"/>
  <c r="Q2736" i="1"/>
  <c r="O2736" i="1"/>
  <c r="U2735" i="1"/>
  <c r="T2735" i="1"/>
  <c r="Q2735" i="1"/>
  <c r="O2735" i="1"/>
  <c r="U2734" i="1"/>
  <c r="T2734" i="1"/>
  <c r="Q2734" i="1"/>
  <c r="O2734" i="1"/>
  <c r="U2733" i="1"/>
  <c r="T2733" i="1"/>
  <c r="Q2733" i="1"/>
  <c r="O2733" i="1"/>
  <c r="U2732" i="1"/>
  <c r="T2732" i="1"/>
  <c r="Q2732" i="1"/>
  <c r="O2732" i="1"/>
  <c r="U2731" i="1"/>
  <c r="T2731" i="1"/>
  <c r="Q2731" i="1"/>
  <c r="O2731" i="1"/>
  <c r="U2730" i="1"/>
  <c r="T2730" i="1"/>
  <c r="Q2730" i="1"/>
  <c r="O2730" i="1"/>
  <c r="U2729" i="1"/>
  <c r="T2729" i="1"/>
  <c r="Q2729" i="1"/>
  <c r="O2729" i="1"/>
  <c r="U2728" i="1"/>
  <c r="T2728" i="1"/>
  <c r="Q2728" i="1"/>
  <c r="O2728" i="1"/>
  <c r="U2727" i="1"/>
  <c r="T2727" i="1"/>
  <c r="Q2727" i="1"/>
  <c r="O2727" i="1"/>
  <c r="U2726" i="1"/>
  <c r="T2726" i="1"/>
  <c r="Q2726" i="1"/>
  <c r="O2726" i="1"/>
  <c r="U2725" i="1"/>
  <c r="T2725" i="1"/>
  <c r="Q2725" i="1"/>
  <c r="O2725" i="1"/>
  <c r="U2724" i="1"/>
  <c r="T2724" i="1"/>
  <c r="Q2724" i="1"/>
  <c r="O2724" i="1"/>
  <c r="U2723" i="1"/>
  <c r="T2723" i="1"/>
  <c r="Q2723" i="1"/>
  <c r="O2723" i="1"/>
  <c r="U2722" i="1"/>
  <c r="T2722" i="1"/>
  <c r="Q2722" i="1"/>
  <c r="O2722" i="1"/>
  <c r="U2721" i="1"/>
  <c r="T2721" i="1"/>
  <c r="Q2721" i="1"/>
  <c r="O2721" i="1"/>
  <c r="U2720" i="1"/>
  <c r="T2720" i="1"/>
  <c r="Q2720" i="1"/>
  <c r="O2720" i="1"/>
  <c r="U2719" i="1"/>
  <c r="T2719" i="1"/>
  <c r="Q2719" i="1"/>
  <c r="O2719" i="1"/>
  <c r="U2718" i="1"/>
  <c r="T2718" i="1"/>
  <c r="Q2718" i="1"/>
  <c r="O2718" i="1"/>
  <c r="U2717" i="1"/>
  <c r="T2717" i="1"/>
  <c r="Q2717" i="1"/>
  <c r="O2717" i="1"/>
  <c r="U2716" i="1"/>
  <c r="T2716" i="1"/>
  <c r="Q2716" i="1"/>
  <c r="O2716" i="1"/>
  <c r="U2715" i="1"/>
  <c r="T2715" i="1"/>
  <c r="Q2715" i="1"/>
  <c r="O2715" i="1"/>
  <c r="U2714" i="1"/>
  <c r="T2714" i="1"/>
  <c r="Q2714" i="1"/>
  <c r="O2714" i="1"/>
  <c r="U2713" i="1"/>
  <c r="T2713" i="1"/>
  <c r="Q2713" i="1"/>
  <c r="O2713" i="1"/>
  <c r="U2712" i="1"/>
  <c r="T2712" i="1"/>
  <c r="Q2712" i="1"/>
  <c r="O2712" i="1"/>
  <c r="U2711" i="1"/>
  <c r="T2711" i="1"/>
  <c r="Q2711" i="1"/>
  <c r="O2711" i="1"/>
  <c r="U2710" i="1"/>
  <c r="T2710" i="1"/>
  <c r="Q2710" i="1"/>
  <c r="O2710" i="1"/>
  <c r="U2709" i="1"/>
  <c r="T2709" i="1"/>
  <c r="Q2709" i="1"/>
  <c r="O2709" i="1"/>
  <c r="U2708" i="1"/>
  <c r="T2708" i="1"/>
  <c r="Q2708" i="1"/>
  <c r="O2708" i="1"/>
  <c r="U2707" i="1"/>
  <c r="T2707" i="1"/>
  <c r="Q2707" i="1"/>
  <c r="O2707" i="1"/>
  <c r="U2706" i="1"/>
  <c r="T2706" i="1"/>
  <c r="Q2706" i="1"/>
  <c r="O2706" i="1"/>
  <c r="U2705" i="1"/>
  <c r="T2705" i="1"/>
  <c r="Q2705" i="1"/>
  <c r="O2705" i="1"/>
  <c r="U2704" i="1"/>
  <c r="T2704" i="1"/>
  <c r="Q2704" i="1"/>
  <c r="O2704" i="1"/>
  <c r="U2703" i="1"/>
  <c r="T2703" i="1"/>
  <c r="Q2703" i="1"/>
  <c r="O2703" i="1"/>
  <c r="U2702" i="1"/>
  <c r="T2702" i="1"/>
  <c r="Q2702" i="1"/>
  <c r="O2702" i="1"/>
  <c r="U2701" i="1"/>
  <c r="T2701" i="1"/>
  <c r="Q2701" i="1"/>
  <c r="O2701" i="1"/>
  <c r="U2700" i="1"/>
  <c r="T2700" i="1"/>
  <c r="Q2700" i="1"/>
  <c r="O2700" i="1"/>
  <c r="U2699" i="1"/>
  <c r="T2699" i="1"/>
  <c r="Q2699" i="1"/>
  <c r="O2699" i="1"/>
  <c r="U2698" i="1"/>
  <c r="T2698" i="1"/>
  <c r="Q2698" i="1"/>
  <c r="O2698" i="1"/>
  <c r="U2697" i="1"/>
  <c r="T2697" i="1"/>
  <c r="Q2697" i="1"/>
  <c r="O2697" i="1"/>
  <c r="U2696" i="1"/>
  <c r="T2696" i="1"/>
  <c r="Q2696" i="1"/>
  <c r="O2696" i="1"/>
  <c r="U2695" i="1"/>
  <c r="T2695" i="1"/>
  <c r="Q2695" i="1"/>
  <c r="O2695" i="1"/>
  <c r="U2694" i="1"/>
  <c r="T2694" i="1"/>
  <c r="Q2694" i="1"/>
  <c r="O2694" i="1"/>
  <c r="U2693" i="1"/>
  <c r="T2693" i="1"/>
  <c r="Q2693" i="1"/>
  <c r="O2693" i="1"/>
  <c r="U2692" i="1"/>
  <c r="T2692" i="1"/>
  <c r="Q2692" i="1"/>
  <c r="O2692" i="1"/>
  <c r="U2691" i="1"/>
  <c r="T2691" i="1"/>
  <c r="Q2691" i="1"/>
  <c r="O2691" i="1"/>
  <c r="U2690" i="1"/>
  <c r="T2690" i="1"/>
  <c r="Q2690" i="1"/>
  <c r="O2690" i="1"/>
  <c r="U2689" i="1"/>
  <c r="T2689" i="1"/>
  <c r="Q2689" i="1"/>
  <c r="O2689" i="1"/>
  <c r="U2688" i="1"/>
  <c r="T2688" i="1"/>
  <c r="Q2688" i="1"/>
  <c r="O2688" i="1"/>
  <c r="U2687" i="1"/>
  <c r="T2687" i="1"/>
  <c r="Q2687" i="1"/>
  <c r="O2687" i="1"/>
  <c r="U2686" i="1"/>
  <c r="T2686" i="1"/>
  <c r="Q2686" i="1"/>
  <c r="O2686" i="1"/>
  <c r="U2685" i="1"/>
  <c r="T2685" i="1"/>
  <c r="Q2685" i="1"/>
  <c r="O2685" i="1"/>
  <c r="U2684" i="1"/>
  <c r="T2684" i="1"/>
  <c r="Q2684" i="1"/>
  <c r="O2684" i="1"/>
  <c r="U2683" i="1"/>
  <c r="T2683" i="1"/>
  <c r="Q2683" i="1"/>
  <c r="O2683" i="1"/>
  <c r="U2682" i="1"/>
  <c r="T2682" i="1"/>
  <c r="Q2682" i="1"/>
  <c r="O2682" i="1"/>
  <c r="U2681" i="1"/>
  <c r="T2681" i="1"/>
  <c r="Q2681" i="1"/>
  <c r="O2681" i="1"/>
  <c r="U2680" i="1"/>
  <c r="T2680" i="1"/>
  <c r="Q2680" i="1"/>
  <c r="O2680" i="1"/>
  <c r="U2679" i="1"/>
  <c r="T2679" i="1"/>
  <c r="Q2679" i="1"/>
  <c r="O2679" i="1"/>
  <c r="U2678" i="1"/>
  <c r="T2678" i="1"/>
  <c r="Q2678" i="1"/>
  <c r="O2678" i="1"/>
  <c r="U2677" i="1"/>
  <c r="T2677" i="1"/>
  <c r="Q2677" i="1"/>
  <c r="O2677" i="1"/>
  <c r="U2676" i="1"/>
  <c r="T2676" i="1"/>
  <c r="Q2676" i="1"/>
  <c r="O2676" i="1"/>
  <c r="U2675" i="1"/>
  <c r="T2675" i="1"/>
  <c r="Q2675" i="1"/>
  <c r="O2675" i="1"/>
  <c r="U2674" i="1"/>
  <c r="T2674" i="1"/>
  <c r="Q2674" i="1"/>
  <c r="O2674" i="1"/>
  <c r="U2673" i="1"/>
  <c r="T2673" i="1"/>
  <c r="Q2673" i="1"/>
  <c r="O2673" i="1"/>
  <c r="U2672" i="1"/>
  <c r="T2672" i="1"/>
  <c r="Q2672" i="1"/>
  <c r="O2672" i="1"/>
  <c r="U2671" i="1"/>
  <c r="T2671" i="1"/>
  <c r="Q2671" i="1"/>
  <c r="O2671" i="1"/>
  <c r="U2670" i="1"/>
  <c r="T2670" i="1"/>
  <c r="Q2670" i="1"/>
  <c r="O2670" i="1"/>
  <c r="U2669" i="1"/>
  <c r="T2669" i="1"/>
  <c r="Q2669" i="1"/>
  <c r="O2669" i="1"/>
  <c r="U2668" i="1"/>
  <c r="T2668" i="1"/>
  <c r="Q2668" i="1"/>
  <c r="O2668" i="1"/>
  <c r="U2667" i="1"/>
  <c r="T2667" i="1"/>
  <c r="Q2667" i="1"/>
  <c r="O2667" i="1"/>
  <c r="U2666" i="1"/>
  <c r="T2666" i="1"/>
  <c r="Q2666" i="1"/>
  <c r="O2666" i="1"/>
  <c r="U2665" i="1"/>
  <c r="T2665" i="1"/>
  <c r="Q2665" i="1"/>
  <c r="O2665" i="1"/>
  <c r="U2664" i="1"/>
  <c r="T2664" i="1"/>
  <c r="Q2664" i="1"/>
  <c r="O2664" i="1"/>
  <c r="U2663" i="1"/>
  <c r="T2663" i="1"/>
  <c r="Q2663" i="1"/>
  <c r="O2663" i="1"/>
  <c r="U2662" i="1"/>
  <c r="T2662" i="1"/>
  <c r="Q2662" i="1"/>
  <c r="O2662" i="1"/>
  <c r="U2661" i="1"/>
  <c r="T2661" i="1"/>
  <c r="Q2661" i="1"/>
  <c r="O2661" i="1"/>
  <c r="U2660" i="1"/>
  <c r="T2660" i="1"/>
  <c r="Q2660" i="1"/>
  <c r="O2660" i="1"/>
  <c r="U2659" i="1"/>
  <c r="T2659" i="1"/>
  <c r="Q2659" i="1"/>
  <c r="O2659" i="1"/>
  <c r="U2658" i="1"/>
  <c r="T2658" i="1"/>
  <c r="Q2658" i="1"/>
  <c r="O2658" i="1"/>
  <c r="U2657" i="1"/>
  <c r="T2657" i="1"/>
  <c r="Q2657" i="1"/>
  <c r="O2657" i="1"/>
  <c r="U2656" i="1"/>
  <c r="T2656" i="1"/>
  <c r="Q2656" i="1"/>
  <c r="O2656" i="1"/>
  <c r="U2655" i="1"/>
  <c r="T2655" i="1"/>
  <c r="Q2655" i="1"/>
  <c r="O2655" i="1"/>
  <c r="U2654" i="1"/>
  <c r="T2654" i="1"/>
  <c r="Q2654" i="1"/>
  <c r="O2654" i="1"/>
  <c r="U2653" i="1"/>
  <c r="T2653" i="1"/>
  <c r="Q2653" i="1"/>
  <c r="O2653" i="1"/>
  <c r="U2651" i="1"/>
  <c r="T2651" i="1"/>
  <c r="Q2651" i="1"/>
  <c r="O2651" i="1"/>
  <c r="U2650" i="1"/>
  <c r="T2650" i="1"/>
  <c r="Q2650" i="1"/>
  <c r="O2650" i="1"/>
  <c r="U2649" i="1"/>
  <c r="T2649" i="1"/>
  <c r="Q2649" i="1"/>
  <c r="O2649" i="1"/>
  <c r="U2648" i="1"/>
  <c r="T2648" i="1"/>
  <c r="Q2648" i="1"/>
  <c r="O2648" i="1"/>
  <c r="U2647" i="1"/>
  <c r="T2647" i="1"/>
  <c r="Q2647" i="1"/>
  <c r="O2647" i="1"/>
  <c r="U2646" i="1"/>
  <c r="T2646" i="1"/>
  <c r="Q2646" i="1"/>
  <c r="O2646" i="1"/>
  <c r="U2645" i="1"/>
  <c r="T2645" i="1"/>
  <c r="Q2645" i="1"/>
  <c r="O2645" i="1"/>
  <c r="U2644" i="1"/>
  <c r="T2644" i="1"/>
  <c r="Q2644" i="1"/>
  <c r="O2644" i="1"/>
  <c r="U2643" i="1"/>
  <c r="T2643" i="1"/>
  <c r="Q2643" i="1"/>
  <c r="O2643" i="1"/>
  <c r="U2642" i="1"/>
  <c r="T2642" i="1"/>
  <c r="Q2642" i="1"/>
  <c r="O2642" i="1"/>
  <c r="U2641" i="1"/>
  <c r="T2641" i="1"/>
  <c r="Q2641" i="1"/>
  <c r="O2641" i="1"/>
  <c r="U2640" i="1"/>
  <c r="T2640" i="1"/>
  <c r="Q2640" i="1"/>
  <c r="O2640" i="1"/>
  <c r="U2639" i="1"/>
  <c r="T2639" i="1"/>
  <c r="Q2639" i="1"/>
  <c r="O2639" i="1"/>
  <c r="U2638" i="1"/>
  <c r="T2638" i="1"/>
  <c r="Q2638" i="1"/>
  <c r="O2638" i="1"/>
  <c r="U2637" i="1"/>
  <c r="T2637" i="1"/>
  <c r="Q2637" i="1"/>
  <c r="O2637" i="1"/>
  <c r="U2636" i="1"/>
  <c r="T2636" i="1"/>
  <c r="Q2636" i="1"/>
  <c r="O2636" i="1"/>
  <c r="U2635" i="1"/>
  <c r="T2635" i="1"/>
  <c r="Q2635" i="1"/>
  <c r="O2635" i="1"/>
  <c r="U2634" i="1"/>
  <c r="T2634" i="1"/>
  <c r="Q2634" i="1"/>
  <c r="O2634" i="1"/>
  <c r="U2633" i="1"/>
  <c r="T2633" i="1"/>
  <c r="Q2633" i="1"/>
  <c r="O2633" i="1"/>
  <c r="U2632" i="1"/>
  <c r="T2632" i="1"/>
  <c r="Q2632" i="1"/>
  <c r="O2632" i="1"/>
  <c r="U2631" i="1"/>
  <c r="T2631" i="1"/>
  <c r="Q2631" i="1"/>
  <c r="O2631" i="1"/>
  <c r="U2630" i="1"/>
  <c r="T2630" i="1"/>
  <c r="Q2630" i="1"/>
  <c r="O2630" i="1"/>
  <c r="U2629" i="1"/>
  <c r="T2629" i="1"/>
  <c r="Q2629" i="1"/>
  <c r="O2629" i="1"/>
  <c r="U2628" i="1"/>
  <c r="T2628" i="1"/>
  <c r="Q2628" i="1"/>
  <c r="O2628" i="1"/>
  <c r="U2627" i="1"/>
  <c r="T2627" i="1"/>
  <c r="Q2627" i="1"/>
  <c r="O2627" i="1"/>
  <c r="U2626" i="1"/>
  <c r="T2626" i="1"/>
  <c r="Q2626" i="1"/>
  <c r="O2626" i="1"/>
  <c r="U2625" i="1"/>
  <c r="T2625" i="1"/>
  <c r="Q2625" i="1"/>
  <c r="O2625" i="1"/>
  <c r="U2624" i="1"/>
  <c r="T2624" i="1"/>
  <c r="Q2624" i="1"/>
  <c r="O2624" i="1"/>
  <c r="U2623" i="1"/>
  <c r="T2623" i="1"/>
  <c r="Q2623" i="1"/>
  <c r="O2623" i="1"/>
  <c r="U2622" i="1"/>
  <c r="T2622" i="1"/>
  <c r="Q2622" i="1"/>
  <c r="O2622" i="1"/>
  <c r="U2621" i="1"/>
  <c r="T2621" i="1"/>
  <c r="Q2621" i="1"/>
  <c r="O2621" i="1"/>
  <c r="U2620" i="1"/>
  <c r="T2620" i="1"/>
  <c r="Q2620" i="1"/>
  <c r="O2620" i="1"/>
  <c r="U2619" i="1"/>
  <c r="T2619" i="1"/>
  <c r="Q2619" i="1"/>
  <c r="O2619" i="1"/>
  <c r="U2618" i="1"/>
  <c r="T2618" i="1"/>
  <c r="Q2618" i="1"/>
  <c r="O2618" i="1"/>
  <c r="U2617" i="1"/>
  <c r="T2617" i="1"/>
  <c r="Q2617" i="1"/>
  <c r="O2617" i="1"/>
  <c r="U2616" i="1"/>
  <c r="T2616" i="1"/>
  <c r="Q2616" i="1"/>
  <c r="O2616" i="1"/>
  <c r="U2615" i="1"/>
  <c r="T2615" i="1"/>
  <c r="Q2615" i="1"/>
  <c r="O2615" i="1"/>
  <c r="U2614" i="1"/>
  <c r="T2614" i="1"/>
  <c r="Q2614" i="1"/>
  <c r="O2614" i="1"/>
  <c r="U2613" i="1"/>
  <c r="T2613" i="1"/>
  <c r="Q2613" i="1"/>
  <c r="O2613" i="1"/>
  <c r="U2612" i="1"/>
  <c r="T2612" i="1"/>
  <c r="Q2612" i="1"/>
  <c r="O2612" i="1"/>
  <c r="U2611" i="1"/>
  <c r="T2611" i="1"/>
  <c r="Q2611" i="1"/>
  <c r="O2611" i="1"/>
  <c r="U2610" i="1"/>
  <c r="T2610" i="1"/>
  <c r="Q2610" i="1"/>
  <c r="O2610" i="1"/>
  <c r="U2609" i="1"/>
  <c r="T2609" i="1"/>
  <c r="Q2609" i="1"/>
  <c r="O2609" i="1"/>
  <c r="U2608" i="1"/>
  <c r="T2608" i="1"/>
  <c r="Q2608" i="1"/>
  <c r="O2608" i="1"/>
  <c r="U2607" i="1"/>
  <c r="T2607" i="1"/>
  <c r="Q2607" i="1"/>
  <c r="O2607" i="1"/>
  <c r="U2606" i="1"/>
  <c r="T2606" i="1"/>
  <c r="Q2606" i="1"/>
  <c r="O2606" i="1"/>
  <c r="U2605" i="1"/>
  <c r="T2605" i="1"/>
  <c r="Q2605" i="1"/>
  <c r="O2605" i="1"/>
  <c r="U2604" i="1"/>
  <c r="T2604" i="1"/>
  <c r="Q2604" i="1"/>
  <c r="O2604" i="1"/>
  <c r="U2603" i="1"/>
  <c r="T2603" i="1"/>
  <c r="Q2603" i="1"/>
  <c r="O2603" i="1"/>
  <c r="U2602" i="1"/>
  <c r="T2602" i="1"/>
  <c r="Q2602" i="1"/>
  <c r="O2602" i="1"/>
  <c r="U2601" i="1"/>
  <c r="T2601" i="1"/>
  <c r="Q2601" i="1"/>
  <c r="O2601" i="1"/>
  <c r="U2600" i="1"/>
  <c r="T2600" i="1"/>
  <c r="Q2600" i="1"/>
  <c r="O2600" i="1"/>
  <c r="U2599" i="1"/>
  <c r="T2599" i="1"/>
  <c r="Q2599" i="1"/>
  <c r="O2599" i="1"/>
  <c r="U2598" i="1"/>
  <c r="T2598" i="1"/>
  <c r="Q2598" i="1"/>
  <c r="O2598" i="1"/>
  <c r="U2597" i="1"/>
  <c r="T2597" i="1"/>
  <c r="Q2597" i="1"/>
  <c r="O2597" i="1"/>
  <c r="U2596" i="1"/>
  <c r="T2596" i="1"/>
  <c r="Q2596" i="1"/>
  <c r="O2596" i="1"/>
  <c r="U2595" i="1"/>
  <c r="T2595" i="1"/>
  <c r="Q2595" i="1"/>
  <c r="O2595" i="1"/>
  <c r="U2594" i="1"/>
  <c r="T2594" i="1"/>
  <c r="Q2594" i="1"/>
  <c r="O2594" i="1"/>
  <c r="U2593" i="1"/>
  <c r="T2593" i="1"/>
  <c r="Q2593" i="1"/>
  <c r="O2593" i="1"/>
  <c r="U2592" i="1"/>
  <c r="T2592" i="1"/>
  <c r="Q2592" i="1"/>
  <c r="O2592" i="1"/>
  <c r="U2591" i="1"/>
  <c r="T2591" i="1"/>
  <c r="Q2591" i="1"/>
  <c r="O2591" i="1"/>
  <c r="U2590" i="1"/>
  <c r="T2590" i="1"/>
  <c r="Q2590" i="1"/>
  <c r="O2590" i="1"/>
  <c r="U2589" i="1"/>
  <c r="T2589" i="1"/>
  <c r="Q2589" i="1"/>
  <c r="O2589" i="1"/>
  <c r="U2588" i="1"/>
  <c r="T2588" i="1"/>
  <c r="Q2588" i="1"/>
  <c r="O2588" i="1"/>
  <c r="U2587" i="1"/>
  <c r="T2587" i="1"/>
  <c r="Q2587" i="1"/>
  <c r="O2587" i="1"/>
  <c r="U2586" i="1"/>
  <c r="T2586" i="1"/>
  <c r="Q2586" i="1"/>
  <c r="O2586" i="1"/>
  <c r="U2585" i="1"/>
  <c r="T2585" i="1"/>
  <c r="Q2585" i="1"/>
  <c r="O2585" i="1"/>
  <c r="U2584" i="1"/>
  <c r="T2584" i="1"/>
  <c r="Q2584" i="1"/>
  <c r="O2584" i="1"/>
  <c r="U2583" i="1"/>
  <c r="T2583" i="1"/>
  <c r="Q2583" i="1"/>
  <c r="O2583" i="1"/>
  <c r="U2582" i="1"/>
  <c r="T2582" i="1"/>
  <c r="Q2582" i="1"/>
  <c r="O2582" i="1"/>
  <c r="U2581" i="1"/>
  <c r="T2581" i="1"/>
  <c r="Q2581" i="1"/>
  <c r="O2581" i="1"/>
  <c r="U2580" i="1"/>
  <c r="T2580" i="1"/>
  <c r="Q2580" i="1"/>
  <c r="O2580" i="1"/>
  <c r="U2579" i="1"/>
  <c r="T2579" i="1"/>
  <c r="Q2579" i="1"/>
  <c r="O2579" i="1"/>
  <c r="U2578" i="1"/>
  <c r="T2578" i="1"/>
  <c r="Q2578" i="1"/>
  <c r="O2578" i="1"/>
  <c r="U2577" i="1"/>
  <c r="T2577" i="1"/>
  <c r="Q2577" i="1"/>
  <c r="O2577" i="1"/>
  <c r="U2576" i="1"/>
  <c r="T2576" i="1"/>
  <c r="Q2576" i="1"/>
  <c r="O2576" i="1"/>
  <c r="U2575" i="1"/>
  <c r="T2575" i="1"/>
  <c r="Q2575" i="1"/>
  <c r="O2575" i="1"/>
  <c r="U2574" i="1"/>
  <c r="T2574" i="1"/>
  <c r="Q2574" i="1"/>
  <c r="O2574" i="1"/>
  <c r="U2573" i="1"/>
  <c r="T2573" i="1"/>
  <c r="Q2573" i="1"/>
  <c r="O2573" i="1"/>
  <c r="U2572" i="1"/>
  <c r="T2572" i="1"/>
  <c r="Q2572" i="1"/>
  <c r="O2572" i="1"/>
  <c r="U2571" i="1"/>
  <c r="T2571" i="1"/>
  <c r="Q2571" i="1"/>
  <c r="O2571" i="1"/>
  <c r="U2570" i="1"/>
  <c r="T2570" i="1"/>
  <c r="Q2570" i="1"/>
  <c r="O2570" i="1"/>
  <c r="U2569" i="1"/>
  <c r="T2569" i="1"/>
  <c r="Q2569" i="1"/>
  <c r="O2569" i="1"/>
  <c r="U2568" i="1"/>
  <c r="T2568" i="1"/>
  <c r="Q2568" i="1"/>
  <c r="O2568" i="1"/>
  <c r="U2567" i="1"/>
  <c r="T2567" i="1"/>
  <c r="Q2567" i="1"/>
  <c r="O2567" i="1"/>
  <c r="U2565" i="1"/>
  <c r="T2565" i="1"/>
  <c r="Q2565" i="1"/>
  <c r="O2565" i="1"/>
  <c r="U2564" i="1"/>
  <c r="T2564" i="1"/>
  <c r="Q2564" i="1"/>
  <c r="O2564" i="1"/>
  <c r="U2563" i="1"/>
  <c r="T2563" i="1"/>
  <c r="Q2563" i="1"/>
  <c r="O2563" i="1"/>
  <c r="U2562" i="1"/>
  <c r="T2562" i="1"/>
  <c r="Q2562" i="1"/>
  <c r="O2562" i="1"/>
  <c r="U2561" i="1"/>
  <c r="T2561" i="1"/>
  <c r="Q2561" i="1"/>
  <c r="O2561" i="1"/>
  <c r="U2560" i="1"/>
  <c r="T2560" i="1"/>
  <c r="Q2560" i="1"/>
  <c r="O2560" i="1"/>
  <c r="U2559" i="1"/>
  <c r="T2559" i="1"/>
  <c r="Q2559" i="1"/>
  <c r="O2559" i="1"/>
  <c r="U2557" i="1"/>
  <c r="T2557" i="1"/>
  <c r="Q2557" i="1"/>
  <c r="O2557" i="1"/>
  <c r="U2556" i="1"/>
  <c r="T2556" i="1"/>
  <c r="Q2556" i="1"/>
  <c r="O2556" i="1"/>
  <c r="U2555" i="1"/>
  <c r="T2555" i="1"/>
  <c r="Q2555" i="1"/>
  <c r="O2555" i="1"/>
  <c r="U2554" i="1"/>
  <c r="T2554" i="1"/>
  <c r="Q2554" i="1"/>
  <c r="O2554" i="1"/>
  <c r="U2553" i="1"/>
  <c r="T2553" i="1"/>
  <c r="Q2553" i="1"/>
  <c r="O2553" i="1"/>
  <c r="U2552" i="1"/>
  <c r="T2552" i="1"/>
  <c r="Q2552" i="1"/>
  <c r="O2552" i="1"/>
  <c r="U2551" i="1"/>
  <c r="T2551" i="1"/>
  <c r="Q2551" i="1"/>
  <c r="O2551" i="1"/>
  <c r="U2550" i="1"/>
  <c r="T2550" i="1"/>
  <c r="Q2550" i="1"/>
  <c r="O2550" i="1"/>
  <c r="U2549" i="1"/>
  <c r="T2549" i="1"/>
  <c r="Q2549" i="1"/>
  <c r="O2549" i="1"/>
  <c r="U2548" i="1"/>
  <c r="T2548" i="1"/>
  <c r="Q2548" i="1"/>
  <c r="O2548" i="1"/>
  <c r="U2547" i="1"/>
  <c r="T2547" i="1"/>
  <c r="Q2547" i="1"/>
  <c r="O2547" i="1"/>
  <c r="U2546" i="1"/>
  <c r="T2546" i="1"/>
  <c r="Q2546" i="1"/>
  <c r="O2546" i="1"/>
  <c r="U2545" i="1"/>
  <c r="T2545" i="1"/>
  <c r="Q2545" i="1"/>
  <c r="O2545" i="1"/>
  <c r="U2544" i="1"/>
  <c r="T2544" i="1"/>
  <c r="Q2544" i="1"/>
  <c r="O2544" i="1"/>
  <c r="U2543" i="1"/>
  <c r="T2543" i="1"/>
  <c r="Q2543" i="1"/>
  <c r="O2543" i="1"/>
  <c r="U2542" i="1"/>
  <c r="T2542" i="1"/>
  <c r="Q2542" i="1"/>
  <c r="O2542" i="1"/>
  <c r="U2541" i="1"/>
  <c r="T2541" i="1"/>
  <c r="Q2541" i="1"/>
  <c r="O2541" i="1"/>
  <c r="U2540" i="1"/>
  <c r="T2540" i="1"/>
  <c r="Q2540" i="1"/>
  <c r="O2540" i="1"/>
  <c r="U2539" i="1"/>
  <c r="T2539" i="1"/>
  <c r="Q2539" i="1"/>
  <c r="O2539" i="1"/>
  <c r="U2538" i="1"/>
  <c r="T2538" i="1"/>
  <c r="Q2538" i="1"/>
  <c r="O2538" i="1"/>
  <c r="U2537" i="1"/>
  <c r="T2537" i="1"/>
  <c r="Q2537" i="1"/>
  <c r="O2537" i="1"/>
  <c r="U2536" i="1"/>
  <c r="T2536" i="1"/>
  <c r="Q2536" i="1"/>
  <c r="O2536" i="1"/>
  <c r="U2535" i="1"/>
  <c r="T2535" i="1"/>
  <c r="Q2535" i="1"/>
  <c r="O2535" i="1"/>
  <c r="U2534" i="1"/>
  <c r="T2534" i="1"/>
  <c r="Q2534" i="1"/>
  <c r="O2534" i="1"/>
  <c r="U2533" i="1"/>
  <c r="T2533" i="1"/>
  <c r="Q2533" i="1"/>
  <c r="O2533" i="1"/>
  <c r="U2532" i="1"/>
  <c r="T2532" i="1"/>
  <c r="Q2532" i="1"/>
  <c r="O2532" i="1"/>
  <c r="U2531" i="1"/>
  <c r="T2531" i="1"/>
  <c r="Q2531" i="1"/>
  <c r="O2531" i="1"/>
  <c r="U2530" i="1"/>
  <c r="T2530" i="1"/>
  <c r="Q2530" i="1"/>
  <c r="O2530" i="1"/>
  <c r="U2529" i="1"/>
  <c r="T2529" i="1"/>
  <c r="Q2529" i="1"/>
  <c r="O2529" i="1"/>
  <c r="U2528" i="1"/>
  <c r="T2528" i="1"/>
  <c r="Q2528" i="1"/>
  <c r="O2528" i="1"/>
  <c r="U2527" i="1"/>
  <c r="T2527" i="1"/>
  <c r="Q2527" i="1"/>
  <c r="O2527" i="1"/>
  <c r="U2526" i="1"/>
  <c r="T2526" i="1"/>
  <c r="Q2526" i="1"/>
  <c r="O2526" i="1"/>
  <c r="U2525" i="1"/>
  <c r="T2525" i="1"/>
  <c r="Q2525" i="1"/>
  <c r="O2525" i="1"/>
  <c r="U2524" i="1"/>
  <c r="T2524" i="1"/>
  <c r="Q2524" i="1"/>
  <c r="O2524" i="1"/>
  <c r="U2523" i="1"/>
  <c r="T2523" i="1"/>
  <c r="Q2523" i="1"/>
  <c r="O2523" i="1"/>
  <c r="U2522" i="1"/>
  <c r="T2522" i="1"/>
  <c r="Q2522" i="1"/>
  <c r="O2522" i="1"/>
  <c r="U2521" i="1"/>
  <c r="T2521" i="1"/>
  <c r="Q2521" i="1"/>
  <c r="O2521" i="1"/>
  <c r="U2520" i="1"/>
  <c r="T2520" i="1"/>
  <c r="Q2520" i="1"/>
  <c r="O2520" i="1"/>
  <c r="U2519" i="1"/>
  <c r="T2519" i="1"/>
  <c r="Q2519" i="1"/>
  <c r="O2519" i="1"/>
  <c r="U2518" i="1"/>
  <c r="T2518" i="1"/>
  <c r="Q2518" i="1"/>
  <c r="O2518" i="1"/>
  <c r="U2517" i="1"/>
  <c r="T2517" i="1"/>
  <c r="Q2517" i="1"/>
  <c r="O2517" i="1"/>
  <c r="U2515" i="1"/>
  <c r="T2515" i="1"/>
  <c r="Q2515" i="1"/>
  <c r="O2515" i="1"/>
  <c r="U2514" i="1"/>
  <c r="T2514" i="1"/>
  <c r="Q2514" i="1"/>
  <c r="O2514" i="1"/>
  <c r="U2513" i="1"/>
  <c r="T2513" i="1"/>
  <c r="Q2513" i="1"/>
  <c r="O2513" i="1"/>
  <c r="U2512" i="1"/>
  <c r="T2512" i="1"/>
  <c r="Q2512" i="1"/>
  <c r="O2512" i="1"/>
  <c r="U2511" i="1"/>
  <c r="T2511" i="1"/>
  <c r="Q2511" i="1"/>
  <c r="O2511" i="1"/>
  <c r="U2510" i="1"/>
  <c r="T2510" i="1"/>
  <c r="Q2510" i="1"/>
  <c r="O2510" i="1"/>
  <c r="U2509" i="1"/>
  <c r="T2509" i="1"/>
  <c r="Q2509" i="1"/>
  <c r="O2509" i="1"/>
  <c r="U2508" i="1"/>
  <c r="T2508" i="1"/>
  <c r="Q2508" i="1"/>
  <c r="O2508" i="1"/>
  <c r="U2507" i="1"/>
  <c r="T2507" i="1"/>
  <c r="Q2507" i="1"/>
  <c r="O2507" i="1"/>
  <c r="U2506" i="1"/>
  <c r="T2506" i="1"/>
  <c r="Q2506" i="1"/>
  <c r="O2506" i="1"/>
  <c r="U2505" i="1"/>
  <c r="T2505" i="1"/>
  <c r="Q2505" i="1"/>
  <c r="O2505" i="1"/>
  <c r="U2504" i="1"/>
  <c r="T2504" i="1"/>
  <c r="Q2504" i="1"/>
  <c r="O2504" i="1"/>
  <c r="U2503" i="1"/>
  <c r="T2503" i="1"/>
  <c r="Q2503" i="1"/>
  <c r="O2503" i="1"/>
  <c r="U2502" i="1"/>
  <c r="T2502" i="1"/>
  <c r="Q2502" i="1"/>
  <c r="O2502" i="1"/>
  <c r="U2501" i="1"/>
  <c r="T2501" i="1"/>
  <c r="Q2501" i="1"/>
  <c r="O2501" i="1"/>
  <c r="U2500" i="1"/>
  <c r="T2500" i="1"/>
  <c r="Q2500" i="1"/>
  <c r="O2500" i="1"/>
  <c r="U2499" i="1"/>
  <c r="T2499" i="1"/>
  <c r="Q2499" i="1"/>
  <c r="O2499" i="1"/>
  <c r="U2498" i="1"/>
  <c r="T2498" i="1"/>
  <c r="Q2498" i="1"/>
  <c r="O2498" i="1"/>
  <c r="U2497" i="1"/>
  <c r="T2497" i="1"/>
  <c r="Q2497" i="1"/>
  <c r="O2497" i="1"/>
  <c r="U2496" i="1"/>
  <c r="T2496" i="1"/>
  <c r="Q2496" i="1"/>
  <c r="O2496" i="1"/>
  <c r="U2495" i="1"/>
  <c r="T2495" i="1"/>
  <c r="Q2495" i="1"/>
  <c r="O2495" i="1"/>
  <c r="U2494" i="1"/>
  <c r="T2494" i="1"/>
  <c r="Q2494" i="1"/>
  <c r="O2494" i="1"/>
  <c r="U2493" i="1"/>
  <c r="T2493" i="1"/>
  <c r="Q2493" i="1"/>
  <c r="O2493" i="1"/>
  <c r="U2492" i="1"/>
  <c r="T2492" i="1"/>
  <c r="Q2492" i="1"/>
  <c r="O2492" i="1"/>
  <c r="U2491" i="1"/>
  <c r="T2491" i="1"/>
  <c r="Q2491" i="1"/>
  <c r="O2491" i="1"/>
  <c r="U2490" i="1"/>
  <c r="T2490" i="1"/>
  <c r="Q2490" i="1"/>
  <c r="O2490" i="1"/>
  <c r="U2489" i="1"/>
  <c r="T2489" i="1"/>
  <c r="Q2489" i="1"/>
  <c r="O2489" i="1"/>
  <c r="U2488" i="1"/>
  <c r="T2488" i="1"/>
  <c r="Q2488" i="1"/>
  <c r="O2488" i="1"/>
  <c r="U2487" i="1"/>
  <c r="T2487" i="1"/>
  <c r="Q2487" i="1"/>
  <c r="O2487" i="1"/>
  <c r="U2486" i="1"/>
  <c r="T2486" i="1"/>
  <c r="Q2486" i="1"/>
  <c r="O2486" i="1"/>
  <c r="U2485" i="1"/>
  <c r="T2485" i="1"/>
  <c r="Q2485" i="1"/>
  <c r="O2485" i="1"/>
  <c r="U2484" i="1"/>
  <c r="T2484" i="1"/>
  <c r="Q2484" i="1"/>
  <c r="O2484" i="1"/>
  <c r="U2483" i="1"/>
  <c r="T2483" i="1"/>
  <c r="Q2483" i="1"/>
  <c r="O2483" i="1"/>
  <c r="U2482" i="1"/>
  <c r="T2482" i="1"/>
  <c r="Q2482" i="1"/>
  <c r="O2482" i="1"/>
  <c r="U2481" i="1"/>
  <c r="T2481" i="1"/>
  <c r="Q2481" i="1"/>
  <c r="O2481" i="1"/>
  <c r="U2480" i="1"/>
  <c r="T2480" i="1"/>
  <c r="Q2480" i="1"/>
  <c r="O2480" i="1"/>
  <c r="U2479" i="1"/>
  <c r="T2479" i="1"/>
  <c r="Q2479" i="1"/>
  <c r="O2479" i="1"/>
  <c r="U2478" i="1"/>
  <c r="T2478" i="1"/>
  <c r="Q2478" i="1"/>
  <c r="O2478" i="1"/>
  <c r="U2477" i="1"/>
  <c r="T2477" i="1"/>
  <c r="Q2477" i="1"/>
  <c r="O2477" i="1"/>
  <c r="U2476" i="1"/>
  <c r="T2476" i="1"/>
  <c r="Q2476" i="1"/>
  <c r="O2476" i="1"/>
  <c r="U2475" i="1"/>
  <c r="T2475" i="1"/>
  <c r="Q2475" i="1"/>
  <c r="O2475" i="1"/>
  <c r="U2474" i="1"/>
  <c r="T2474" i="1"/>
  <c r="Q2474" i="1"/>
  <c r="O2474" i="1"/>
  <c r="U2473" i="1"/>
  <c r="T2473" i="1"/>
  <c r="Q2473" i="1"/>
  <c r="O2473" i="1"/>
  <c r="U2472" i="1"/>
  <c r="T2472" i="1"/>
  <c r="Q2472" i="1"/>
  <c r="O2472" i="1"/>
  <c r="U2471" i="1"/>
  <c r="T2471" i="1"/>
  <c r="Q2471" i="1"/>
  <c r="O2471" i="1"/>
  <c r="U2470" i="1"/>
  <c r="T2470" i="1"/>
  <c r="Q2470" i="1"/>
  <c r="O2470" i="1"/>
  <c r="U2469" i="1"/>
  <c r="T2469" i="1"/>
  <c r="Q2469" i="1"/>
  <c r="O2469" i="1"/>
  <c r="U2468" i="1"/>
  <c r="T2468" i="1"/>
  <c r="Q2468" i="1"/>
  <c r="O2468" i="1"/>
  <c r="U2467" i="1"/>
  <c r="T2467" i="1"/>
  <c r="Q2467" i="1"/>
  <c r="O2467" i="1"/>
  <c r="U2466" i="1"/>
  <c r="T2466" i="1"/>
  <c r="Q2466" i="1"/>
  <c r="O2466" i="1"/>
  <c r="U2465" i="1"/>
  <c r="T2465" i="1"/>
  <c r="Q2465" i="1"/>
  <c r="O2465" i="1"/>
  <c r="U2464" i="1"/>
  <c r="T2464" i="1"/>
  <c r="Q2464" i="1"/>
  <c r="O2464" i="1"/>
  <c r="U2463" i="1"/>
  <c r="T2463" i="1"/>
  <c r="Q2463" i="1"/>
  <c r="O2463" i="1"/>
  <c r="U2462" i="1"/>
  <c r="T2462" i="1"/>
  <c r="Q2462" i="1"/>
  <c r="O2462" i="1"/>
  <c r="U2461" i="1"/>
  <c r="T2461" i="1"/>
  <c r="Q2461" i="1"/>
  <c r="O2461" i="1"/>
  <c r="U2460" i="1"/>
  <c r="T2460" i="1"/>
  <c r="Q2460" i="1"/>
  <c r="O2460" i="1"/>
  <c r="U2459" i="1"/>
  <c r="T2459" i="1"/>
  <c r="Q2459" i="1"/>
  <c r="O2459" i="1"/>
  <c r="U2458" i="1"/>
  <c r="T2458" i="1"/>
  <c r="Q2458" i="1"/>
  <c r="O2458" i="1"/>
  <c r="U2457" i="1"/>
  <c r="T2457" i="1"/>
  <c r="Q2457" i="1"/>
  <c r="O2457" i="1"/>
  <c r="U2456" i="1"/>
  <c r="T2456" i="1"/>
  <c r="Q2456" i="1"/>
  <c r="O2456" i="1"/>
  <c r="U2455" i="1"/>
  <c r="T2455" i="1"/>
  <c r="Q2455" i="1"/>
  <c r="O2455" i="1"/>
  <c r="U2454" i="1"/>
  <c r="T2454" i="1"/>
  <c r="Q2454" i="1"/>
  <c r="O2454" i="1"/>
  <c r="U2453" i="1"/>
  <c r="T2453" i="1"/>
  <c r="Q2453" i="1"/>
  <c r="O2453" i="1"/>
  <c r="U2452" i="1"/>
  <c r="T2452" i="1"/>
  <c r="Q2452" i="1"/>
  <c r="O2452" i="1"/>
  <c r="U2451" i="1"/>
  <c r="T2451" i="1"/>
  <c r="Q2451" i="1"/>
  <c r="O2451" i="1"/>
  <c r="U2450" i="1"/>
  <c r="T2450" i="1"/>
  <c r="Q2450" i="1"/>
  <c r="O2450" i="1"/>
  <c r="U2449" i="1"/>
  <c r="T2449" i="1"/>
  <c r="Q2449" i="1"/>
  <c r="O2449" i="1"/>
  <c r="U2448" i="1"/>
  <c r="T2448" i="1"/>
  <c r="Q2448" i="1"/>
  <c r="O2448" i="1"/>
  <c r="U2447" i="1"/>
  <c r="T2447" i="1"/>
  <c r="Q2447" i="1"/>
  <c r="O2447" i="1"/>
  <c r="U2446" i="1"/>
  <c r="T2446" i="1"/>
  <c r="Q2446" i="1"/>
  <c r="O2446" i="1"/>
  <c r="U2445" i="1"/>
  <c r="T2445" i="1"/>
  <c r="Q2445" i="1"/>
  <c r="O2445" i="1"/>
  <c r="U2444" i="1"/>
  <c r="T2444" i="1"/>
  <c r="Q2444" i="1"/>
  <c r="O2444" i="1"/>
  <c r="U2443" i="1"/>
  <c r="T2443" i="1"/>
  <c r="Q2443" i="1"/>
  <c r="O2443" i="1"/>
  <c r="U2442" i="1"/>
  <c r="T2442" i="1"/>
  <c r="Q2442" i="1"/>
  <c r="O2442" i="1"/>
  <c r="U2441" i="1"/>
  <c r="T2441" i="1"/>
  <c r="Q2441" i="1"/>
  <c r="O2441" i="1"/>
  <c r="U2440" i="1"/>
  <c r="T2440" i="1"/>
  <c r="Q2440" i="1"/>
  <c r="O2440" i="1"/>
  <c r="U2439" i="1"/>
  <c r="T2439" i="1"/>
  <c r="Q2439" i="1"/>
  <c r="O2439" i="1"/>
  <c r="U2438" i="1"/>
  <c r="T2438" i="1"/>
  <c r="Q2438" i="1"/>
  <c r="O2438" i="1"/>
  <c r="U2437" i="1"/>
  <c r="T2437" i="1"/>
  <c r="Q2437" i="1"/>
  <c r="O2437" i="1"/>
  <c r="U2436" i="1"/>
  <c r="T2436" i="1"/>
  <c r="Q2436" i="1"/>
  <c r="O2436" i="1"/>
  <c r="U2435" i="1"/>
  <c r="T2435" i="1"/>
  <c r="Q2435" i="1"/>
  <c r="O2435" i="1"/>
  <c r="U2434" i="1"/>
  <c r="T2434" i="1"/>
  <c r="Q2434" i="1"/>
  <c r="O2434" i="1"/>
  <c r="U2433" i="1"/>
  <c r="T2433" i="1"/>
  <c r="Q2433" i="1"/>
  <c r="O2433" i="1"/>
  <c r="U2432" i="1"/>
  <c r="T2432" i="1"/>
  <c r="Q2432" i="1"/>
  <c r="O2432" i="1"/>
  <c r="U2431" i="1"/>
  <c r="T2431" i="1"/>
  <c r="Q2431" i="1"/>
  <c r="O2431" i="1"/>
  <c r="U2430" i="1"/>
  <c r="T2430" i="1"/>
  <c r="Q2430" i="1"/>
  <c r="O2430" i="1"/>
  <c r="U2429" i="1"/>
  <c r="T2429" i="1"/>
  <c r="Q2429" i="1"/>
  <c r="O2429" i="1"/>
  <c r="U2428" i="1"/>
  <c r="T2428" i="1"/>
  <c r="Q2428" i="1"/>
  <c r="O2428" i="1"/>
  <c r="U2427" i="1"/>
  <c r="T2427" i="1"/>
  <c r="Q2427" i="1"/>
  <c r="O2427" i="1"/>
  <c r="U2426" i="1"/>
  <c r="T2426" i="1"/>
  <c r="Q2426" i="1"/>
  <c r="O2426" i="1"/>
  <c r="U2425" i="1"/>
  <c r="T2425" i="1"/>
  <c r="Q2425" i="1"/>
  <c r="O2425" i="1"/>
  <c r="U2424" i="1"/>
  <c r="T2424" i="1"/>
  <c r="Q2424" i="1"/>
  <c r="O2424" i="1"/>
  <c r="U2423" i="1"/>
  <c r="T2423" i="1"/>
  <c r="Q2423" i="1"/>
  <c r="O2423" i="1"/>
  <c r="U2422" i="1"/>
  <c r="T2422" i="1"/>
  <c r="Q2422" i="1"/>
  <c r="O2422" i="1"/>
  <c r="U2421" i="1"/>
  <c r="T2421" i="1"/>
  <c r="Q2421" i="1"/>
  <c r="O2421" i="1"/>
  <c r="U2420" i="1"/>
  <c r="T2420" i="1"/>
  <c r="Q2420" i="1"/>
  <c r="O2420" i="1"/>
  <c r="U2419" i="1"/>
  <c r="T2419" i="1"/>
  <c r="Q2419" i="1"/>
  <c r="O2419" i="1"/>
  <c r="U2418" i="1"/>
  <c r="T2418" i="1"/>
  <c r="Q2418" i="1"/>
  <c r="O2418" i="1"/>
  <c r="U2417" i="1"/>
  <c r="T2417" i="1"/>
  <c r="Q2417" i="1"/>
  <c r="O2417" i="1"/>
  <c r="U2416" i="1"/>
  <c r="T2416" i="1"/>
  <c r="Q2416" i="1"/>
  <c r="O2416" i="1"/>
  <c r="U2415" i="1"/>
  <c r="T2415" i="1"/>
  <c r="Q2415" i="1"/>
  <c r="O2415" i="1"/>
  <c r="U2414" i="1"/>
  <c r="T2414" i="1"/>
  <c r="Q2414" i="1"/>
  <c r="O2414" i="1"/>
  <c r="U2413" i="1"/>
  <c r="T2413" i="1"/>
  <c r="Q2413" i="1"/>
  <c r="O2413" i="1"/>
  <c r="U2412" i="1"/>
  <c r="T2412" i="1"/>
  <c r="Q2412" i="1"/>
  <c r="O2412" i="1"/>
  <c r="U2411" i="1"/>
  <c r="T2411" i="1"/>
  <c r="Q2411" i="1"/>
  <c r="O2411" i="1"/>
  <c r="U2410" i="1"/>
  <c r="T2410" i="1"/>
  <c r="Q2410" i="1"/>
  <c r="O2410" i="1"/>
  <c r="U2409" i="1"/>
  <c r="T2409" i="1"/>
  <c r="Q2409" i="1"/>
  <c r="O2409" i="1"/>
  <c r="U2408" i="1"/>
  <c r="T2408" i="1"/>
  <c r="Q2408" i="1"/>
  <c r="O2408" i="1"/>
  <c r="U2407" i="1"/>
  <c r="T2407" i="1"/>
  <c r="Q2407" i="1"/>
  <c r="O2407" i="1"/>
  <c r="U2406" i="1"/>
  <c r="T2406" i="1"/>
  <c r="Q2406" i="1"/>
  <c r="O2406" i="1"/>
  <c r="U2405" i="1"/>
  <c r="T2405" i="1"/>
  <c r="Q2405" i="1"/>
  <c r="O2405" i="1"/>
  <c r="U2404" i="1"/>
  <c r="T2404" i="1"/>
  <c r="Q2404" i="1"/>
  <c r="O2404" i="1"/>
  <c r="U2403" i="1"/>
  <c r="T2403" i="1"/>
  <c r="Q2403" i="1"/>
  <c r="O2403" i="1"/>
  <c r="U2402" i="1"/>
  <c r="T2402" i="1"/>
  <c r="Q2402" i="1"/>
  <c r="O2402" i="1"/>
  <c r="U2401" i="1"/>
  <c r="T2401" i="1"/>
  <c r="Q2401" i="1"/>
  <c r="O2401" i="1"/>
  <c r="U2400" i="1"/>
  <c r="T2400" i="1"/>
  <c r="Q2400" i="1"/>
  <c r="O2400" i="1"/>
  <c r="U2399" i="1"/>
  <c r="T2399" i="1"/>
  <c r="Q2399" i="1"/>
  <c r="O2399" i="1"/>
  <c r="U2398" i="1"/>
  <c r="T2398" i="1"/>
  <c r="Q2398" i="1"/>
  <c r="O2398" i="1"/>
  <c r="U2397" i="1"/>
  <c r="T2397" i="1"/>
  <c r="Q2397" i="1"/>
  <c r="O2397" i="1"/>
  <c r="U2396" i="1"/>
  <c r="T2396" i="1"/>
  <c r="Q2396" i="1"/>
  <c r="O2396" i="1"/>
  <c r="U2395" i="1"/>
  <c r="T2395" i="1"/>
  <c r="Q2395" i="1"/>
  <c r="O2395" i="1"/>
  <c r="U2394" i="1"/>
  <c r="T2394" i="1"/>
  <c r="Q2394" i="1"/>
  <c r="O2394" i="1"/>
  <c r="U2393" i="1"/>
  <c r="T2393" i="1"/>
  <c r="Q2393" i="1"/>
  <c r="O2393" i="1"/>
  <c r="U2392" i="1"/>
  <c r="T2392" i="1"/>
  <c r="Q2392" i="1"/>
  <c r="O2392" i="1"/>
  <c r="U2391" i="1"/>
  <c r="T2391" i="1"/>
  <c r="Q2391" i="1"/>
  <c r="O2391" i="1"/>
  <c r="U2390" i="1"/>
  <c r="T2390" i="1"/>
  <c r="Q2390" i="1"/>
  <c r="O2390" i="1"/>
  <c r="U2389" i="1"/>
  <c r="T2389" i="1"/>
  <c r="Q2389" i="1"/>
  <c r="O2389" i="1"/>
  <c r="U2388" i="1"/>
  <c r="T2388" i="1"/>
  <c r="Q2388" i="1"/>
  <c r="O2388" i="1"/>
  <c r="U2387" i="1"/>
  <c r="T2387" i="1"/>
  <c r="Q2387" i="1"/>
  <c r="O2387" i="1"/>
  <c r="U2386" i="1"/>
  <c r="T2386" i="1"/>
  <c r="Q2386" i="1"/>
  <c r="O2386" i="1"/>
  <c r="U2385" i="1"/>
  <c r="T2385" i="1"/>
  <c r="Q2385" i="1"/>
  <c r="O2385" i="1"/>
  <c r="U2384" i="1"/>
  <c r="T2384" i="1"/>
  <c r="Q2384" i="1"/>
  <c r="O2384" i="1"/>
  <c r="U2383" i="1"/>
  <c r="T2383" i="1"/>
  <c r="Q2383" i="1"/>
  <c r="O2383" i="1"/>
  <c r="U2382" i="1"/>
  <c r="T2382" i="1"/>
  <c r="Q2382" i="1"/>
  <c r="O2382" i="1"/>
  <c r="U2381" i="1"/>
  <c r="T2381" i="1"/>
  <c r="Q2381" i="1"/>
  <c r="O2381" i="1"/>
  <c r="U2380" i="1"/>
  <c r="T2380" i="1"/>
  <c r="Q2380" i="1"/>
  <c r="O2380" i="1"/>
  <c r="U2379" i="1"/>
  <c r="T2379" i="1"/>
  <c r="Q2379" i="1"/>
  <c r="O2379" i="1"/>
  <c r="U2378" i="1"/>
  <c r="T2378" i="1"/>
  <c r="Q2378" i="1"/>
  <c r="O2378" i="1"/>
  <c r="U2377" i="1"/>
  <c r="T2377" i="1"/>
  <c r="Q2377" i="1"/>
  <c r="O2377" i="1"/>
  <c r="U2376" i="1"/>
  <c r="T2376" i="1"/>
  <c r="Q2376" i="1"/>
  <c r="O2376" i="1"/>
  <c r="U2375" i="1"/>
  <c r="T2375" i="1"/>
  <c r="Q2375" i="1"/>
  <c r="O2375" i="1"/>
  <c r="U2374" i="1"/>
  <c r="T2374" i="1"/>
  <c r="Q2374" i="1"/>
  <c r="O2374" i="1"/>
  <c r="U2373" i="1"/>
  <c r="T2373" i="1"/>
  <c r="Q2373" i="1"/>
  <c r="O2373" i="1"/>
  <c r="U2372" i="1"/>
  <c r="T2372" i="1"/>
  <c r="Q2372" i="1"/>
  <c r="O2372" i="1"/>
  <c r="U2371" i="1"/>
  <c r="T2371" i="1"/>
  <c r="Q2371" i="1"/>
  <c r="O2371" i="1"/>
  <c r="U2370" i="1"/>
  <c r="T2370" i="1"/>
  <c r="Q2370" i="1"/>
  <c r="O2370" i="1"/>
  <c r="U2369" i="1"/>
  <c r="T2369" i="1"/>
  <c r="Q2369" i="1"/>
  <c r="O2369" i="1"/>
  <c r="U2368" i="1"/>
  <c r="T2368" i="1"/>
  <c r="Q2368" i="1"/>
  <c r="O2368" i="1"/>
  <c r="U2367" i="1"/>
  <c r="T2367" i="1"/>
  <c r="Q2367" i="1"/>
  <c r="O2367" i="1"/>
  <c r="U2366" i="1"/>
  <c r="T2366" i="1"/>
  <c r="Q2366" i="1"/>
  <c r="O2366" i="1"/>
  <c r="U2365" i="1"/>
  <c r="T2365" i="1"/>
  <c r="Q2365" i="1"/>
  <c r="O2365" i="1"/>
  <c r="U2364" i="1"/>
  <c r="T2364" i="1"/>
  <c r="Q2364" i="1"/>
  <c r="O2364" i="1"/>
  <c r="U2363" i="1"/>
  <c r="T2363" i="1"/>
  <c r="Q2363" i="1"/>
  <c r="O2363" i="1"/>
  <c r="U2362" i="1"/>
  <c r="T2362" i="1"/>
  <c r="Q2362" i="1"/>
  <c r="O2362" i="1"/>
  <c r="U2361" i="1"/>
  <c r="T2361" i="1"/>
  <c r="Q2361" i="1"/>
  <c r="O2361" i="1"/>
  <c r="U2360" i="1"/>
  <c r="T2360" i="1"/>
  <c r="Q2360" i="1"/>
  <c r="O2360" i="1"/>
  <c r="U2359" i="1"/>
  <c r="T2359" i="1"/>
  <c r="Q2359" i="1"/>
  <c r="O2359" i="1"/>
  <c r="U2358" i="1"/>
  <c r="T2358" i="1"/>
  <c r="Q2358" i="1"/>
  <c r="O2358" i="1"/>
  <c r="U2357" i="1"/>
  <c r="T2357" i="1"/>
  <c r="Q2357" i="1"/>
  <c r="O2357" i="1"/>
  <c r="U2356" i="1"/>
  <c r="T2356" i="1"/>
  <c r="Q2356" i="1"/>
  <c r="O2356" i="1"/>
  <c r="U2355" i="1"/>
  <c r="T2355" i="1"/>
  <c r="Q2355" i="1"/>
  <c r="O2355" i="1"/>
  <c r="U2353" i="1"/>
  <c r="T2353" i="1"/>
  <c r="Q2353" i="1"/>
  <c r="O2353" i="1"/>
  <c r="U2352" i="1"/>
  <c r="T2352" i="1"/>
  <c r="Q2352" i="1"/>
  <c r="O2352" i="1"/>
  <c r="U2351" i="1"/>
  <c r="T2351" i="1"/>
  <c r="Q2351" i="1"/>
  <c r="O2351" i="1"/>
  <c r="U2350" i="1"/>
  <c r="T2350" i="1"/>
  <c r="Q2350" i="1"/>
  <c r="O2350" i="1"/>
  <c r="U2349" i="1"/>
  <c r="T2349" i="1"/>
  <c r="Q2349" i="1"/>
  <c r="O2349" i="1"/>
  <c r="U2348" i="1"/>
  <c r="T2348" i="1"/>
  <c r="Q2348" i="1"/>
  <c r="O2348" i="1"/>
  <c r="U2347" i="1"/>
  <c r="T2347" i="1"/>
  <c r="Q2347" i="1"/>
  <c r="O2347" i="1"/>
  <c r="U2346" i="1"/>
  <c r="T2346" i="1"/>
  <c r="Q2346" i="1"/>
  <c r="O2346" i="1"/>
  <c r="U2345" i="1"/>
  <c r="T2345" i="1"/>
  <c r="Q2345" i="1"/>
  <c r="O2345" i="1"/>
  <c r="U2344" i="1"/>
  <c r="T2344" i="1"/>
  <c r="Q2344" i="1"/>
  <c r="O2344" i="1"/>
  <c r="U2343" i="1"/>
  <c r="T2343" i="1"/>
  <c r="Q2343" i="1"/>
  <c r="O2343" i="1"/>
  <c r="U2342" i="1"/>
  <c r="T2342" i="1"/>
  <c r="Q2342" i="1"/>
  <c r="O2342" i="1"/>
  <c r="U2341" i="1"/>
  <c r="T2341" i="1"/>
  <c r="Q2341" i="1"/>
  <c r="O2341" i="1"/>
  <c r="U2340" i="1"/>
  <c r="T2340" i="1"/>
  <c r="Q2340" i="1"/>
  <c r="O2340" i="1"/>
  <c r="U2339" i="1"/>
  <c r="T2339" i="1"/>
  <c r="Q2339" i="1"/>
  <c r="O2339" i="1"/>
  <c r="U2338" i="1"/>
  <c r="T2338" i="1"/>
  <c r="Q2338" i="1"/>
  <c r="O2338" i="1"/>
  <c r="U2337" i="1"/>
  <c r="T2337" i="1"/>
  <c r="Q2337" i="1"/>
  <c r="O2337" i="1"/>
  <c r="U2336" i="1"/>
  <c r="T2336" i="1"/>
  <c r="Q2336" i="1"/>
  <c r="O2336" i="1"/>
  <c r="U2335" i="1"/>
  <c r="T2335" i="1"/>
  <c r="Q2335" i="1"/>
  <c r="O2335" i="1"/>
  <c r="U2334" i="1"/>
  <c r="T2334" i="1"/>
  <c r="Q2334" i="1"/>
  <c r="O2334" i="1"/>
  <c r="U2333" i="1"/>
  <c r="T2333" i="1"/>
  <c r="Q2333" i="1"/>
  <c r="O2333" i="1"/>
  <c r="U2332" i="1"/>
  <c r="T2332" i="1"/>
  <c r="Q2332" i="1"/>
  <c r="O2332" i="1"/>
  <c r="U2331" i="1"/>
  <c r="T2331" i="1"/>
  <c r="Q2331" i="1"/>
  <c r="O2331" i="1"/>
  <c r="U2330" i="1"/>
  <c r="T2330" i="1"/>
  <c r="Q2330" i="1"/>
  <c r="O2330" i="1"/>
  <c r="U2329" i="1"/>
  <c r="T2329" i="1"/>
  <c r="Q2329" i="1"/>
  <c r="O2329" i="1"/>
  <c r="U2328" i="1"/>
  <c r="T2328" i="1"/>
  <c r="Q2328" i="1"/>
  <c r="O2328" i="1"/>
  <c r="U2327" i="1"/>
  <c r="T2327" i="1"/>
  <c r="Q2327" i="1"/>
  <c r="O2327" i="1"/>
  <c r="U2326" i="1"/>
  <c r="T2326" i="1"/>
  <c r="Q2326" i="1"/>
  <c r="O2326" i="1"/>
  <c r="U2325" i="1"/>
  <c r="T2325" i="1"/>
  <c r="Q2325" i="1"/>
  <c r="O2325" i="1"/>
  <c r="U2324" i="1"/>
  <c r="T2324" i="1"/>
  <c r="Q2324" i="1"/>
  <c r="O2324" i="1"/>
  <c r="U2323" i="1"/>
  <c r="T2323" i="1"/>
  <c r="Q2323" i="1"/>
  <c r="O2323" i="1"/>
  <c r="U2322" i="1"/>
  <c r="T2322" i="1"/>
  <c r="Q2322" i="1"/>
  <c r="O2322" i="1"/>
  <c r="U2321" i="1"/>
  <c r="T2321" i="1"/>
  <c r="Q2321" i="1"/>
  <c r="O2321" i="1"/>
  <c r="U2320" i="1"/>
  <c r="T2320" i="1"/>
  <c r="Q2320" i="1"/>
  <c r="O2320" i="1"/>
  <c r="U2319" i="1"/>
  <c r="T2319" i="1"/>
  <c r="Q2319" i="1"/>
  <c r="O2319" i="1"/>
  <c r="U2318" i="1"/>
  <c r="T2318" i="1"/>
  <c r="Q2318" i="1"/>
  <c r="O2318" i="1"/>
  <c r="U2317" i="1"/>
  <c r="T2317" i="1"/>
  <c r="Q2317" i="1"/>
  <c r="O2317" i="1"/>
  <c r="U2316" i="1"/>
  <c r="T2316" i="1"/>
  <c r="Q2316" i="1"/>
  <c r="O2316" i="1"/>
  <c r="U2315" i="1"/>
  <c r="T2315" i="1"/>
  <c r="Q2315" i="1"/>
  <c r="O2315" i="1"/>
  <c r="U2314" i="1"/>
  <c r="T2314" i="1"/>
  <c r="Q2314" i="1"/>
  <c r="O2314" i="1"/>
  <c r="U2313" i="1"/>
  <c r="T2313" i="1"/>
  <c r="Q2313" i="1"/>
  <c r="O2313" i="1"/>
  <c r="U2312" i="1"/>
  <c r="T2312" i="1"/>
  <c r="Q2312" i="1"/>
  <c r="O2312" i="1"/>
  <c r="U2311" i="1"/>
  <c r="T2311" i="1"/>
  <c r="Q2311" i="1"/>
  <c r="O2311" i="1"/>
  <c r="U2310" i="1"/>
  <c r="T2310" i="1"/>
  <c r="Q2310" i="1"/>
  <c r="O2310" i="1"/>
  <c r="U2309" i="1"/>
  <c r="T2309" i="1"/>
  <c r="Q2309" i="1"/>
  <c r="O2309" i="1"/>
  <c r="U2308" i="1"/>
  <c r="T2308" i="1"/>
  <c r="Q2308" i="1"/>
  <c r="O2308" i="1"/>
  <c r="U2307" i="1"/>
  <c r="T2307" i="1"/>
  <c r="Q2307" i="1"/>
  <c r="O2307" i="1"/>
  <c r="U2306" i="1"/>
  <c r="T2306" i="1"/>
  <c r="Q2306" i="1"/>
  <c r="O2306" i="1"/>
  <c r="U2305" i="1"/>
  <c r="T2305" i="1"/>
  <c r="Q2305" i="1"/>
  <c r="O2305" i="1"/>
  <c r="U2304" i="1"/>
  <c r="T2304" i="1"/>
  <c r="Q2304" i="1"/>
  <c r="O2304" i="1"/>
  <c r="U2303" i="1"/>
  <c r="T2303" i="1"/>
  <c r="Q2303" i="1"/>
  <c r="O2303" i="1"/>
  <c r="U2302" i="1"/>
  <c r="T2302" i="1"/>
  <c r="Q2302" i="1"/>
  <c r="O2302" i="1"/>
  <c r="U2301" i="1"/>
  <c r="T2301" i="1"/>
  <c r="Q2301" i="1"/>
  <c r="O2301" i="1"/>
  <c r="U2300" i="1"/>
  <c r="T2300" i="1"/>
  <c r="Q2300" i="1"/>
  <c r="O2300" i="1"/>
  <c r="U2299" i="1"/>
  <c r="T2299" i="1"/>
  <c r="Q2299" i="1"/>
  <c r="O2299" i="1"/>
  <c r="U2298" i="1"/>
  <c r="T2298" i="1"/>
  <c r="Q2298" i="1"/>
  <c r="O2298" i="1"/>
  <c r="U2297" i="1"/>
  <c r="T2297" i="1"/>
  <c r="Q2297" i="1"/>
  <c r="O2297" i="1"/>
  <c r="U2296" i="1"/>
  <c r="T2296" i="1"/>
  <c r="Q2296" i="1"/>
  <c r="O2296" i="1"/>
  <c r="U2295" i="1"/>
  <c r="T2295" i="1"/>
  <c r="Q2295" i="1"/>
  <c r="O2295" i="1"/>
  <c r="U2294" i="1"/>
  <c r="T2294" i="1"/>
  <c r="Q2294" i="1"/>
  <c r="O2294" i="1"/>
  <c r="U2293" i="1"/>
  <c r="T2293" i="1"/>
  <c r="Q2293" i="1"/>
  <c r="O2293" i="1"/>
  <c r="U2292" i="1"/>
  <c r="T2292" i="1"/>
  <c r="Q2292" i="1"/>
  <c r="O2292" i="1"/>
  <c r="U2291" i="1"/>
  <c r="T2291" i="1"/>
  <c r="Q2291" i="1"/>
  <c r="O2291" i="1"/>
  <c r="U2290" i="1"/>
  <c r="T2290" i="1"/>
  <c r="Q2290" i="1"/>
  <c r="O2290" i="1"/>
  <c r="U2289" i="1"/>
  <c r="T2289" i="1"/>
  <c r="Q2289" i="1"/>
  <c r="O2289" i="1"/>
  <c r="U2288" i="1"/>
  <c r="T2288" i="1"/>
  <c r="Q2288" i="1"/>
  <c r="O2288" i="1"/>
  <c r="U2287" i="1"/>
  <c r="T2287" i="1"/>
  <c r="Q2287" i="1"/>
  <c r="O2287" i="1"/>
  <c r="U2286" i="1"/>
  <c r="T2286" i="1"/>
  <c r="Q2286" i="1"/>
  <c r="O2286" i="1"/>
  <c r="U2285" i="1"/>
  <c r="T2285" i="1"/>
  <c r="Q2285" i="1"/>
  <c r="O2285" i="1"/>
  <c r="U2284" i="1"/>
  <c r="T2284" i="1"/>
  <c r="Q2284" i="1"/>
  <c r="O2284" i="1"/>
  <c r="U2283" i="1"/>
  <c r="T2283" i="1"/>
  <c r="Q2283" i="1"/>
  <c r="O2283" i="1"/>
  <c r="U2282" i="1"/>
  <c r="T2282" i="1"/>
  <c r="Q2282" i="1"/>
  <c r="O2282" i="1"/>
  <c r="U2281" i="1"/>
  <c r="T2281" i="1"/>
  <c r="Q2281" i="1"/>
  <c r="O2281" i="1"/>
  <c r="U2280" i="1"/>
  <c r="T2280" i="1"/>
  <c r="Q2280" i="1"/>
  <c r="O2280" i="1"/>
  <c r="U2279" i="1"/>
  <c r="T2279" i="1"/>
  <c r="Q2279" i="1"/>
  <c r="O2279" i="1"/>
  <c r="U2278" i="1"/>
  <c r="T2278" i="1"/>
  <c r="Q2278" i="1"/>
  <c r="O2278" i="1"/>
  <c r="U2277" i="1"/>
  <c r="T2277" i="1"/>
  <c r="Q2277" i="1"/>
  <c r="O2277" i="1"/>
  <c r="U2276" i="1"/>
  <c r="T2276" i="1"/>
  <c r="Q2276" i="1"/>
  <c r="O2276" i="1"/>
  <c r="U2275" i="1"/>
  <c r="T2275" i="1"/>
  <c r="Q2275" i="1"/>
  <c r="O2275" i="1"/>
  <c r="U2274" i="1"/>
  <c r="T2274" i="1"/>
  <c r="Q2274" i="1"/>
  <c r="O2274" i="1"/>
  <c r="U2273" i="1"/>
  <c r="T2273" i="1"/>
  <c r="Q2273" i="1"/>
  <c r="O2273" i="1"/>
  <c r="U2272" i="1"/>
  <c r="T2272" i="1"/>
  <c r="Q2272" i="1"/>
  <c r="O2272" i="1"/>
  <c r="U2271" i="1"/>
  <c r="T2271" i="1"/>
  <c r="Q2271" i="1"/>
  <c r="O2271" i="1"/>
  <c r="U2270" i="1"/>
  <c r="T2270" i="1"/>
  <c r="Q2270" i="1"/>
  <c r="O2270" i="1"/>
  <c r="U2269" i="1"/>
  <c r="T2269" i="1"/>
  <c r="Q2269" i="1"/>
  <c r="O2269" i="1"/>
  <c r="U2268" i="1"/>
  <c r="T2268" i="1"/>
  <c r="Q2268" i="1"/>
  <c r="O2268" i="1"/>
  <c r="U2267" i="1"/>
  <c r="T2267" i="1"/>
  <c r="Q2267" i="1"/>
  <c r="O2267" i="1"/>
  <c r="U2266" i="1"/>
  <c r="T2266" i="1"/>
  <c r="Q2266" i="1"/>
  <c r="O2266" i="1"/>
  <c r="U2265" i="1"/>
  <c r="T2265" i="1"/>
  <c r="Q2265" i="1"/>
  <c r="O2265" i="1"/>
  <c r="U2264" i="1"/>
  <c r="T2264" i="1"/>
  <c r="Q2264" i="1"/>
  <c r="O2264" i="1"/>
  <c r="U2263" i="1"/>
  <c r="T2263" i="1"/>
  <c r="Q2263" i="1"/>
  <c r="O2263" i="1"/>
  <c r="U2262" i="1"/>
  <c r="T2262" i="1"/>
  <c r="Q2262" i="1"/>
  <c r="O2262" i="1"/>
  <c r="U2261" i="1"/>
  <c r="T2261" i="1"/>
  <c r="Q2261" i="1"/>
  <c r="O2261" i="1"/>
  <c r="U2260" i="1"/>
  <c r="T2260" i="1"/>
  <c r="Q2260" i="1"/>
  <c r="O2260" i="1"/>
  <c r="U2258" i="1"/>
  <c r="T2258" i="1"/>
  <c r="Q2258" i="1"/>
  <c r="O2258" i="1"/>
  <c r="U2257" i="1"/>
  <c r="T2257" i="1"/>
  <c r="Q2257" i="1"/>
  <c r="O2257" i="1"/>
  <c r="U2256" i="1"/>
  <c r="T2256" i="1"/>
  <c r="Q2256" i="1"/>
  <c r="O2256" i="1"/>
  <c r="U2255" i="1"/>
  <c r="T2255" i="1"/>
  <c r="Q2255" i="1"/>
  <c r="O2255" i="1"/>
  <c r="U2253" i="1"/>
  <c r="T2253" i="1"/>
  <c r="Q2253" i="1"/>
  <c r="O2253" i="1"/>
  <c r="U2252" i="1"/>
  <c r="T2252" i="1"/>
  <c r="Q2252" i="1"/>
  <c r="O2252" i="1"/>
  <c r="U2251" i="1"/>
  <c r="T2251" i="1"/>
  <c r="Q2251" i="1"/>
  <c r="O2251" i="1"/>
  <c r="U2250" i="1"/>
  <c r="T2250" i="1"/>
  <c r="Q2250" i="1"/>
  <c r="O2250" i="1"/>
  <c r="U2249" i="1"/>
  <c r="T2249" i="1"/>
  <c r="Q2249" i="1"/>
  <c r="O2249" i="1"/>
  <c r="U2248" i="1"/>
  <c r="T2248" i="1"/>
  <c r="Q2248" i="1"/>
  <c r="O2248" i="1"/>
  <c r="U2247" i="1"/>
  <c r="T2247" i="1"/>
  <c r="Q2247" i="1"/>
  <c r="O2247" i="1"/>
  <c r="U2246" i="1"/>
  <c r="T2246" i="1"/>
  <c r="Q2246" i="1"/>
  <c r="O2246" i="1"/>
  <c r="U2245" i="1"/>
  <c r="T2245" i="1"/>
  <c r="Q2245" i="1"/>
  <c r="O2245" i="1"/>
  <c r="U2244" i="1"/>
  <c r="T2244" i="1"/>
  <c r="Q2244" i="1"/>
  <c r="O2244" i="1"/>
  <c r="U2243" i="1"/>
  <c r="T2243" i="1"/>
  <c r="Q2243" i="1"/>
  <c r="O2243" i="1"/>
  <c r="U2242" i="1"/>
  <c r="T2242" i="1"/>
  <c r="Q2242" i="1"/>
  <c r="O2242" i="1"/>
  <c r="U2241" i="1"/>
  <c r="T2241" i="1"/>
  <c r="Q2241" i="1"/>
  <c r="O2241" i="1"/>
  <c r="U2240" i="1"/>
  <c r="T2240" i="1"/>
  <c r="Q2240" i="1"/>
  <c r="O2240" i="1"/>
  <c r="U2239" i="1"/>
  <c r="T2239" i="1"/>
  <c r="Q2239" i="1"/>
  <c r="O2239" i="1"/>
  <c r="U2238" i="1"/>
  <c r="T2238" i="1"/>
  <c r="Q2238" i="1"/>
  <c r="O2238" i="1"/>
  <c r="U2237" i="1"/>
  <c r="T2237" i="1"/>
  <c r="Q2237" i="1"/>
  <c r="O2237" i="1"/>
  <c r="U2236" i="1"/>
  <c r="T2236" i="1"/>
  <c r="Q2236" i="1"/>
  <c r="O2236" i="1"/>
  <c r="U2235" i="1"/>
  <c r="T2235" i="1"/>
  <c r="Q2235" i="1"/>
  <c r="O2235" i="1"/>
  <c r="U2234" i="1"/>
  <c r="T2234" i="1"/>
  <c r="Q2234" i="1"/>
  <c r="O2234" i="1"/>
  <c r="U2233" i="1"/>
  <c r="T2233" i="1"/>
  <c r="Q2233" i="1"/>
  <c r="O2233" i="1"/>
  <c r="U2232" i="1"/>
  <c r="T2232" i="1"/>
  <c r="Q2232" i="1"/>
  <c r="O2232" i="1"/>
  <c r="U2231" i="1"/>
  <c r="T2231" i="1"/>
  <c r="Q2231" i="1"/>
  <c r="O2231" i="1"/>
  <c r="U2230" i="1"/>
  <c r="T2230" i="1"/>
  <c r="Q2230" i="1"/>
  <c r="O2230" i="1"/>
  <c r="U2229" i="1"/>
  <c r="T2229" i="1"/>
  <c r="Q2229" i="1"/>
  <c r="O2229" i="1"/>
  <c r="U2228" i="1"/>
  <c r="T2228" i="1"/>
  <c r="Q2228" i="1"/>
  <c r="O2228" i="1"/>
  <c r="U2227" i="1"/>
  <c r="T2227" i="1"/>
  <c r="Q2227" i="1"/>
  <c r="O2227" i="1"/>
  <c r="U2226" i="1"/>
  <c r="T2226" i="1"/>
  <c r="Q2226" i="1"/>
  <c r="O2226" i="1"/>
  <c r="U2225" i="1"/>
  <c r="T2225" i="1"/>
  <c r="Q2225" i="1"/>
  <c r="O2225" i="1"/>
  <c r="U2224" i="1"/>
  <c r="T2224" i="1"/>
  <c r="Q2224" i="1"/>
  <c r="O2224" i="1"/>
  <c r="U2223" i="1"/>
  <c r="T2223" i="1"/>
  <c r="Q2223" i="1"/>
  <c r="O2223" i="1"/>
  <c r="U2222" i="1"/>
  <c r="T2222" i="1"/>
  <c r="Q2222" i="1"/>
  <c r="O2222" i="1"/>
  <c r="U2221" i="1"/>
  <c r="T2221" i="1"/>
  <c r="Q2221" i="1"/>
  <c r="O2221" i="1"/>
  <c r="U2220" i="1"/>
  <c r="T2220" i="1"/>
  <c r="Q2220" i="1"/>
  <c r="O2220" i="1"/>
  <c r="U2219" i="1"/>
  <c r="T2219" i="1"/>
  <c r="Q2219" i="1"/>
  <c r="O2219" i="1"/>
  <c r="U2218" i="1"/>
  <c r="T2218" i="1"/>
  <c r="Q2218" i="1"/>
  <c r="O2218" i="1"/>
  <c r="U2217" i="1"/>
  <c r="T2217" i="1"/>
  <c r="Q2217" i="1"/>
  <c r="O2217" i="1"/>
  <c r="U2216" i="1"/>
  <c r="T2216" i="1"/>
  <c r="Q2216" i="1"/>
  <c r="O2216" i="1"/>
  <c r="U2215" i="1"/>
  <c r="T2215" i="1"/>
  <c r="Q2215" i="1"/>
  <c r="O2215" i="1"/>
  <c r="U2214" i="1"/>
  <c r="T2214" i="1"/>
  <c r="Q2214" i="1"/>
  <c r="O2214" i="1"/>
  <c r="U2213" i="1"/>
  <c r="T2213" i="1"/>
  <c r="Q2213" i="1"/>
  <c r="O2213" i="1"/>
  <c r="U2212" i="1"/>
  <c r="T2212" i="1"/>
  <c r="Q2212" i="1"/>
  <c r="O2212" i="1"/>
  <c r="U2211" i="1"/>
  <c r="T2211" i="1"/>
  <c r="Q2211" i="1"/>
  <c r="O2211" i="1"/>
  <c r="U2210" i="1"/>
  <c r="T2210" i="1"/>
  <c r="Q2210" i="1"/>
  <c r="O2210" i="1"/>
  <c r="U2209" i="1"/>
  <c r="T2209" i="1"/>
  <c r="Q2209" i="1"/>
  <c r="O2209" i="1"/>
  <c r="U2208" i="1"/>
  <c r="T2208" i="1"/>
  <c r="Q2208" i="1"/>
  <c r="O2208" i="1"/>
  <c r="U2207" i="1"/>
  <c r="T2207" i="1"/>
  <c r="Q2207" i="1"/>
  <c r="O2207" i="1"/>
  <c r="U2206" i="1"/>
  <c r="T2206" i="1"/>
  <c r="Q2206" i="1"/>
  <c r="O2206" i="1"/>
  <c r="U2205" i="1"/>
  <c r="T2205" i="1"/>
  <c r="Q2205" i="1"/>
  <c r="O2205" i="1"/>
  <c r="U2204" i="1"/>
  <c r="T2204" i="1"/>
  <c r="Q2204" i="1"/>
  <c r="O2204" i="1"/>
  <c r="U2203" i="1"/>
  <c r="T2203" i="1"/>
  <c r="Q2203" i="1"/>
  <c r="O2203" i="1"/>
  <c r="U2202" i="1"/>
  <c r="T2202" i="1"/>
  <c r="Q2202" i="1"/>
  <c r="O2202" i="1"/>
  <c r="U2201" i="1"/>
  <c r="T2201" i="1"/>
  <c r="Q2201" i="1"/>
  <c r="O2201" i="1"/>
  <c r="U2200" i="1"/>
  <c r="T2200" i="1"/>
  <c r="Q2200" i="1"/>
  <c r="O2200" i="1"/>
  <c r="U2199" i="1"/>
  <c r="T2199" i="1"/>
  <c r="Q2199" i="1"/>
  <c r="O2199" i="1"/>
  <c r="U2198" i="1"/>
  <c r="T2198" i="1"/>
  <c r="Q2198" i="1"/>
  <c r="O2198" i="1"/>
  <c r="U2197" i="1"/>
  <c r="T2197" i="1"/>
  <c r="Q2197" i="1"/>
  <c r="O2197" i="1"/>
  <c r="U2196" i="1"/>
  <c r="T2196" i="1"/>
  <c r="Q2196" i="1"/>
  <c r="O2196" i="1"/>
  <c r="U2195" i="1"/>
  <c r="T2195" i="1"/>
  <c r="Q2195" i="1"/>
  <c r="O2195" i="1"/>
  <c r="U2194" i="1"/>
  <c r="T2194" i="1"/>
  <c r="Q2194" i="1"/>
  <c r="O2194" i="1"/>
  <c r="U2193" i="1"/>
  <c r="T2193" i="1"/>
  <c r="Q2193" i="1"/>
  <c r="O2193" i="1"/>
  <c r="U2192" i="1"/>
  <c r="T2192" i="1"/>
  <c r="Q2192" i="1"/>
  <c r="O2192" i="1"/>
  <c r="U2191" i="1"/>
  <c r="T2191" i="1"/>
  <c r="Q2191" i="1"/>
  <c r="O2191" i="1"/>
  <c r="U2190" i="1"/>
  <c r="T2190" i="1"/>
  <c r="Q2190" i="1"/>
  <c r="O2190" i="1"/>
  <c r="U2189" i="1"/>
  <c r="T2189" i="1"/>
  <c r="Q2189" i="1"/>
  <c r="O2189" i="1"/>
  <c r="U2188" i="1"/>
  <c r="T2188" i="1"/>
  <c r="Q2188" i="1"/>
  <c r="O2188" i="1"/>
  <c r="U2187" i="1"/>
  <c r="T2187" i="1"/>
  <c r="Q2187" i="1"/>
  <c r="O2187" i="1"/>
  <c r="U2186" i="1"/>
  <c r="T2186" i="1"/>
  <c r="Q2186" i="1"/>
  <c r="O2186" i="1"/>
  <c r="U2185" i="1"/>
  <c r="T2185" i="1"/>
  <c r="Q2185" i="1"/>
  <c r="O2185" i="1"/>
  <c r="U2184" i="1"/>
  <c r="T2184" i="1"/>
  <c r="Q2184" i="1"/>
  <c r="O2184" i="1"/>
  <c r="U2183" i="1"/>
  <c r="T2183" i="1"/>
  <c r="Q2183" i="1"/>
  <c r="O2183" i="1"/>
  <c r="U2182" i="1"/>
  <c r="T2182" i="1"/>
  <c r="Q2182" i="1"/>
  <c r="O2182" i="1"/>
  <c r="U2181" i="1"/>
  <c r="T2181" i="1"/>
  <c r="Q2181" i="1"/>
  <c r="O2181" i="1"/>
  <c r="U2180" i="1"/>
  <c r="T2180" i="1"/>
  <c r="Q2180" i="1"/>
  <c r="O2180" i="1"/>
  <c r="U2179" i="1"/>
  <c r="T2179" i="1"/>
  <c r="Q2179" i="1"/>
  <c r="O2179" i="1"/>
  <c r="U2178" i="1"/>
  <c r="T2178" i="1"/>
  <c r="Q2178" i="1"/>
  <c r="O2178" i="1"/>
  <c r="U2177" i="1"/>
  <c r="T2177" i="1"/>
  <c r="Q2177" i="1"/>
  <c r="O2177" i="1"/>
  <c r="U2176" i="1"/>
  <c r="T2176" i="1"/>
  <c r="Q2176" i="1"/>
  <c r="O2176" i="1"/>
  <c r="U2175" i="1"/>
  <c r="T2175" i="1"/>
  <c r="Q2175" i="1"/>
  <c r="O2175" i="1"/>
  <c r="U2174" i="1"/>
  <c r="T2174" i="1"/>
  <c r="Q2174" i="1"/>
  <c r="O2174" i="1"/>
  <c r="U2173" i="1"/>
  <c r="T2173" i="1"/>
  <c r="Q2173" i="1"/>
  <c r="O2173" i="1"/>
  <c r="U2172" i="1"/>
  <c r="T2172" i="1"/>
  <c r="Q2172" i="1"/>
  <c r="O2172" i="1"/>
  <c r="U2171" i="1"/>
  <c r="T2171" i="1"/>
  <c r="Q2171" i="1"/>
  <c r="O2171" i="1"/>
  <c r="U2170" i="1"/>
  <c r="T2170" i="1"/>
  <c r="Q2170" i="1"/>
  <c r="O2170" i="1"/>
  <c r="U2169" i="1"/>
  <c r="T2169" i="1"/>
  <c r="Q2169" i="1"/>
  <c r="O2169" i="1"/>
  <c r="U2168" i="1"/>
  <c r="T2168" i="1"/>
  <c r="Q2168" i="1"/>
  <c r="O2168" i="1"/>
  <c r="U2167" i="1"/>
  <c r="T2167" i="1"/>
  <c r="Q2167" i="1"/>
  <c r="O2167" i="1"/>
  <c r="U2166" i="1"/>
  <c r="T2166" i="1"/>
  <c r="Q2166" i="1"/>
  <c r="O2166" i="1"/>
  <c r="U2165" i="1"/>
  <c r="T2165" i="1"/>
  <c r="Q2165" i="1"/>
  <c r="O2165" i="1"/>
  <c r="U2164" i="1"/>
  <c r="T2164" i="1"/>
  <c r="Q2164" i="1"/>
  <c r="O2164" i="1"/>
  <c r="U2163" i="1"/>
  <c r="T2163" i="1"/>
  <c r="Q2163" i="1"/>
  <c r="O2163" i="1"/>
  <c r="U2162" i="1"/>
  <c r="T2162" i="1"/>
  <c r="Q2162" i="1"/>
  <c r="O2162" i="1"/>
  <c r="U2161" i="1"/>
  <c r="T2161" i="1"/>
  <c r="Q2161" i="1"/>
  <c r="O2161" i="1"/>
  <c r="U2160" i="1"/>
  <c r="T2160" i="1"/>
  <c r="Q2160" i="1"/>
  <c r="O2160" i="1"/>
  <c r="U2159" i="1"/>
  <c r="T2159" i="1"/>
  <c r="Q2159" i="1"/>
  <c r="O2159" i="1"/>
  <c r="U2158" i="1"/>
  <c r="T2158" i="1"/>
  <c r="Q2158" i="1"/>
  <c r="O2158" i="1"/>
  <c r="U2157" i="1"/>
  <c r="T2157" i="1"/>
  <c r="Q2157" i="1"/>
  <c r="O2157" i="1"/>
  <c r="U2156" i="1"/>
  <c r="T2156" i="1"/>
  <c r="Q2156" i="1"/>
  <c r="O2156" i="1"/>
  <c r="U2155" i="1"/>
  <c r="T2155" i="1"/>
  <c r="Q2155" i="1"/>
  <c r="O2155" i="1"/>
  <c r="U2154" i="1"/>
  <c r="T2154" i="1"/>
  <c r="Q2154" i="1"/>
  <c r="O2154" i="1"/>
  <c r="U2153" i="1"/>
  <c r="T2153" i="1"/>
  <c r="Q2153" i="1"/>
  <c r="O2153" i="1"/>
  <c r="U2152" i="1"/>
  <c r="T2152" i="1"/>
  <c r="Q2152" i="1"/>
  <c r="O2152" i="1"/>
  <c r="U2151" i="1"/>
  <c r="T2151" i="1"/>
  <c r="Q2151" i="1"/>
  <c r="O2151" i="1"/>
  <c r="U2150" i="1"/>
  <c r="T2150" i="1"/>
  <c r="Q2150" i="1"/>
  <c r="O2150" i="1"/>
  <c r="U2149" i="1"/>
  <c r="T2149" i="1"/>
  <c r="Q2149" i="1"/>
  <c r="O2149" i="1"/>
  <c r="U2148" i="1"/>
  <c r="T2148" i="1"/>
  <c r="Q2148" i="1"/>
  <c r="O2148" i="1"/>
  <c r="U2147" i="1"/>
  <c r="T2147" i="1"/>
  <c r="Q2147" i="1"/>
  <c r="O2147" i="1"/>
  <c r="U2146" i="1"/>
  <c r="T2146" i="1"/>
  <c r="Q2146" i="1"/>
  <c r="O2146" i="1"/>
  <c r="U2145" i="1"/>
  <c r="T2145" i="1"/>
  <c r="Q2145" i="1"/>
  <c r="O2145" i="1"/>
  <c r="U2144" i="1"/>
  <c r="T2144" i="1"/>
  <c r="Q2144" i="1"/>
  <c r="O2144" i="1"/>
  <c r="U2143" i="1"/>
  <c r="T2143" i="1"/>
  <c r="Q2143" i="1"/>
  <c r="O2143" i="1"/>
  <c r="U2142" i="1"/>
  <c r="T2142" i="1"/>
  <c r="Q2142" i="1"/>
  <c r="O2142" i="1"/>
  <c r="U2141" i="1"/>
  <c r="T2141" i="1"/>
  <c r="Q2141" i="1"/>
  <c r="O2141" i="1"/>
  <c r="U2140" i="1"/>
  <c r="T2140" i="1"/>
  <c r="Q2140" i="1"/>
  <c r="O2140" i="1"/>
  <c r="U2139" i="1"/>
  <c r="T2139" i="1"/>
  <c r="Q2139" i="1"/>
  <c r="O2139" i="1"/>
  <c r="U2138" i="1"/>
  <c r="T2138" i="1"/>
  <c r="Q2138" i="1"/>
  <c r="O2138" i="1"/>
  <c r="U2137" i="1"/>
  <c r="T2137" i="1"/>
  <c r="Q2137" i="1"/>
  <c r="O2137" i="1"/>
  <c r="U2136" i="1"/>
  <c r="T2136" i="1"/>
  <c r="Q2136" i="1"/>
  <c r="O2136" i="1"/>
  <c r="U2135" i="1"/>
  <c r="T2135" i="1"/>
  <c r="Q2135" i="1"/>
  <c r="O2135" i="1"/>
  <c r="U2134" i="1"/>
  <c r="T2134" i="1"/>
  <c r="Q2134" i="1"/>
  <c r="O2134" i="1"/>
  <c r="U2133" i="1"/>
  <c r="T2133" i="1"/>
  <c r="Q2133" i="1"/>
  <c r="O2133" i="1"/>
  <c r="U2132" i="1"/>
  <c r="T2132" i="1"/>
  <c r="Q2132" i="1"/>
  <c r="O2132" i="1"/>
  <c r="U2131" i="1"/>
  <c r="T2131" i="1"/>
  <c r="Q2131" i="1"/>
  <c r="O2131" i="1"/>
  <c r="U2130" i="1"/>
  <c r="T2130" i="1"/>
  <c r="Q2130" i="1"/>
  <c r="O2130" i="1"/>
  <c r="U2129" i="1"/>
  <c r="T2129" i="1"/>
  <c r="Q2129" i="1"/>
  <c r="O2129" i="1"/>
  <c r="U2128" i="1"/>
  <c r="T2128" i="1"/>
  <c r="Q2128" i="1"/>
  <c r="O2128" i="1"/>
  <c r="U2127" i="1"/>
  <c r="T2127" i="1"/>
  <c r="Q2127" i="1"/>
  <c r="O2127" i="1"/>
  <c r="U2126" i="1"/>
  <c r="T2126" i="1"/>
  <c r="Q2126" i="1"/>
  <c r="O2126" i="1"/>
  <c r="U2125" i="1"/>
  <c r="T2125" i="1"/>
  <c r="Q2125" i="1"/>
  <c r="O2125" i="1"/>
  <c r="U2124" i="1"/>
  <c r="T2124" i="1"/>
  <c r="Q2124" i="1"/>
  <c r="O2124" i="1"/>
  <c r="U2123" i="1"/>
  <c r="T2123" i="1"/>
  <c r="Q2123" i="1"/>
  <c r="O2123" i="1"/>
  <c r="U2122" i="1"/>
  <c r="T2122" i="1"/>
  <c r="Q2122" i="1"/>
  <c r="O2122" i="1"/>
  <c r="U2121" i="1"/>
  <c r="T2121" i="1"/>
  <c r="Q2121" i="1"/>
  <c r="O2121" i="1"/>
  <c r="U2120" i="1"/>
  <c r="T2120" i="1"/>
  <c r="Q2120" i="1"/>
  <c r="O2120" i="1"/>
  <c r="U2119" i="1"/>
  <c r="T2119" i="1"/>
  <c r="Q2119" i="1"/>
  <c r="O2119" i="1"/>
  <c r="U2118" i="1"/>
  <c r="T2118" i="1"/>
  <c r="Q2118" i="1"/>
  <c r="O2118" i="1"/>
  <c r="U2117" i="1"/>
  <c r="T2117" i="1"/>
  <c r="Q2117" i="1"/>
  <c r="O2117" i="1"/>
  <c r="U2116" i="1"/>
  <c r="T2116" i="1"/>
  <c r="Q2116" i="1"/>
  <c r="O2116" i="1"/>
  <c r="U2115" i="1"/>
  <c r="T2115" i="1"/>
  <c r="Q2115" i="1"/>
  <c r="O2115" i="1"/>
  <c r="U2114" i="1"/>
  <c r="T2114" i="1"/>
  <c r="Q2114" i="1"/>
  <c r="O2114" i="1"/>
  <c r="U2113" i="1"/>
  <c r="T2113" i="1"/>
  <c r="Q2113" i="1"/>
  <c r="O2113" i="1"/>
  <c r="U2112" i="1"/>
  <c r="T2112" i="1"/>
  <c r="Q2112" i="1"/>
  <c r="O2112" i="1"/>
  <c r="U2111" i="1"/>
  <c r="T2111" i="1"/>
  <c r="Q2111" i="1"/>
  <c r="O2111" i="1"/>
  <c r="U2110" i="1"/>
  <c r="T2110" i="1"/>
  <c r="Q2110" i="1"/>
  <c r="O2110" i="1"/>
  <c r="U2109" i="1"/>
  <c r="T2109" i="1"/>
  <c r="Q2109" i="1"/>
  <c r="O2109" i="1"/>
  <c r="U2108" i="1"/>
  <c r="T2108" i="1"/>
  <c r="Q2108" i="1"/>
  <c r="O2108" i="1"/>
  <c r="U2107" i="1"/>
  <c r="T2107" i="1"/>
  <c r="Q2107" i="1"/>
  <c r="O2107" i="1"/>
  <c r="U2106" i="1"/>
  <c r="T2106" i="1"/>
  <c r="Q2106" i="1"/>
  <c r="O2106" i="1"/>
  <c r="U2105" i="1"/>
  <c r="T2105" i="1"/>
  <c r="Q2105" i="1"/>
  <c r="O2105" i="1"/>
  <c r="U2104" i="1"/>
  <c r="T2104" i="1"/>
  <c r="Q2104" i="1"/>
  <c r="O2104" i="1"/>
  <c r="U2102" i="1"/>
  <c r="T2102" i="1"/>
  <c r="Q2102" i="1"/>
  <c r="O2102" i="1"/>
  <c r="U2101" i="1"/>
  <c r="T2101" i="1"/>
  <c r="Q2101" i="1"/>
  <c r="O2101" i="1"/>
  <c r="U2100" i="1"/>
  <c r="T2100" i="1"/>
  <c r="Q2100" i="1"/>
  <c r="O2100" i="1"/>
  <c r="U2099" i="1"/>
  <c r="T2099" i="1"/>
  <c r="Q2099" i="1"/>
  <c r="O2099" i="1"/>
  <c r="U2098" i="1"/>
  <c r="T2098" i="1"/>
  <c r="Q2098" i="1"/>
  <c r="O2098" i="1"/>
  <c r="U2097" i="1"/>
  <c r="T2097" i="1"/>
  <c r="Q2097" i="1"/>
  <c r="O2097" i="1"/>
  <c r="U2096" i="1"/>
  <c r="T2096" i="1"/>
  <c r="Q2096" i="1"/>
  <c r="O2096" i="1"/>
  <c r="U2095" i="1"/>
  <c r="T2095" i="1"/>
  <c r="Q2095" i="1"/>
  <c r="O2095" i="1"/>
  <c r="U2094" i="1"/>
  <c r="T2094" i="1"/>
  <c r="Q2094" i="1"/>
  <c r="O2094" i="1"/>
  <c r="U2093" i="1"/>
  <c r="T2093" i="1"/>
  <c r="Q2093" i="1"/>
  <c r="O2093" i="1"/>
  <c r="U2092" i="1"/>
  <c r="T2092" i="1"/>
  <c r="Q2092" i="1"/>
  <c r="O2092" i="1"/>
  <c r="U2091" i="1"/>
  <c r="T2091" i="1"/>
  <c r="Q2091" i="1"/>
  <c r="O2091" i="1"/>
  <c r="U2090" i="1"/>
  <c r="T2090" i="1"/>
  <c r="Q2090" i="1"/>
  <c r="O2090" i="1"/>
  <c r="U2089" i="1"/>
  <c r="T2089" i="1"/>
  <c r="Q2089" i="1"/>
  <c r="O2089" i="1"/>
  <c r="U2088" i="1"/>
  <c r="T2088" i="1"/>
  <c r="Q2088" i="1"/>
  <c r="O2088" i="1"/>
  <c r="U2087" i="1"/>
  <c r="T2087" i="1"/>
  <c r="Q2087" i="1"/>
  <c r="O2087" i="1"/>
  <c r="U2086" i="1"/>
  <c r="T2086" i="1"/>
  <c r="Q2086" i="1"/>
  <c r="O2086" i="1"/>
  <c r="U2085" i="1"/>
  <c r="T2085" i="1"/>
  <c r="Q2085" i="1"/>
  <c r="O2085" i="1"/>
  <c r="U2084" i="1"/>
  <c r="T2084" i="1"/>
  <c r="Q2084" i="1"/>
  <c r="O2084" i="1"/>
  <c r="U2083" i="1"/>
  <c r="T2083" i="1"/>
  <c r="Q2083" i="1"/>
  <c r="O2083" i="1"/>
  <c r="U2082" i="1"/>
  <c r="T2082" i="1"/>
  <c r="Q2082" i="1"/>
  <c r="O2082" i="1"/>
  <c r="U2081" i="1"/>
  <c r="T2081" i="1"/>
  <c r="Q2081" i="1"/>
  <c r="O2081" i="1"/>
  <c r="U2080" i="1"/>
  <c r="T2080" i="1"/>
  <c r="Q2080" i="1"/>
  <c r="O2080" i="1"/>
  <c r="U2079" i="1"/>
  <c r="T2079" i="1"/>
  <c r="Q2079" i="1"/>
  <c r="O2079" i="1"/>
  <c r="U2078" i="1"/>
  <c r="T2078" i="1"/>
  <c r="Q2078" i="1"/>
  <c r="O2078" i="1"/>
  <c r="U2077" i="1"/>
  <c r="T2077" i="1"/>
  <c r="Q2077" i="1"/>
  <c r="O2077" i="1"/>
  <c r="U2076" i="1"/>
  <c r="T2076" i="1"/>
  <c r="Q2076" i="1"/>
  <c r="O2076" i="1"/>
  <c r="U2075" i="1"/>
  <c r="T2075" i="1"/>
  <c r="Q2075" i="1"/>
  <c r="O2075" i="1"/>
  <c r="U2074" i="1"/>
  <c r="T2074" i="1"/>
  <c r="Q2074" i="1"/>
  <c r="O2074" i="1"/>
  <c r="U2073" i="1"/>
  <c r="T2073" i="1"/>
  <c r="Q2073" i="1"/>
  <c r="O2073" i="1"/>
  <c r="U2072" i="1"/>
  <c r="T2072" i="1"/>
  <c r="Q2072" i="1"/>
  <c r="O2072" i="1"/>
  <c r="U2071" i="1"/>
  <c r="T2071" i="1"/>
  <c r="Q2071" i="1"/>
  <c r="O2071" i="1"/>
  <c r="U2070" i="1"/>
  <c r="T2070" i="1"/>
  <c r="Q2070" i="1"/>
  <c r="O2070" i="1"/>
  <c r="U2069" i="1"/>
  <c r="T2069" i="1"/>
  <c r="Q2069" i="1"/>
  <c r="O2069" i="1"/>
  <c r="U2068" i="1"/>
  <c r="T2068" i="1"/>
  <c r="Q2068" i="1"/>
  <c r="O2068" i="1"/>
  <c r="U2067" i="1"/>
  <c r="T2067" i="1"/>
  <c r="Q2067" i="1"/>
  <c r="O2067" i="1"/>
  <c r="U2066" i="1"/>
  <c r="T2066" i="1"/>
  <c r="Q2066" i="1"/>
  <c r="O2066" i="1"/>
  <c r="U2065" i="1"/>
  <c r="T2065" i="1"/>
  <c r="Q2065" i="1"/>
  <c r="O2065" i="1"/>
  <c r="U2064" i="1"/>
  <c r="T2064" i="1"/>
  <c r="Q2064" i="1"/>
  <c r="O2064" i="1"/>
  <c r="U2063" i="1"/>
  <c r="T2063" i="1"/>
  <c r="Q2063" i="1"/>
  <c r="O2063" i="1"/>
  <c r="U2062" i="1"/>
  <c r="T2062" i="1"/>
  <c r="Q2062" i="1"/>
  <c r="O2062" i="1"/>
  <c r="U2061" i="1"/>
  <c r="T2061" i="1"/>
  <c r="Q2061" i="1"/>
  <c r="O2061" i="1"/>
  <c r="U2060" i="1"/>
  <c r="T2060" i="1"/>
  <c r="Q2060" i="1"/>
  <c r="O2060" i="1"/>
  <c r="U2059" i="1"/>
  <c r="T2059" i="1"/>
  <c r="Q2059" i="1"/>
  <c r="O2059" i="1"/>
  <c r="U2058" i="1"/>
  <c r="T2058" i="1"/>
  <c r="Q2058" i="1"/>
  <c r="O2058" i="1"/>
  <c r="U2057" i="1"/>
  <c r="T2057" i="1"/>
  <c r="Q2057" i="1"/>
  <c r="O2057" i="1"/>
  <c r="U2056" i="1"/>
  <c r="T2056" i="1"/>
  <c r="Q2056" i="1"/>
  <c r="O2056" i="1"/>
  <c r="U2055" i="1"/>
  <c r="T2055" i="1"/>
  <c r="Q2055" i="1"/>
  <c r="O2055" i="1"/>
  <c r="U2054" i="1"/>
  <c r="T2054" i="1"/>
  <c r="Q2054" i="1"/>
  <c r="O2054" i="1"/>
  <c r="U2053" i="1"/>
  <c r="T2053" i="1"/>
  <c r="Q2053" i="1"/>
  <c r="O2053" i="1"/>
  <c r="U2052" i="1"/>
  <c r="T2052" i="1"/>
  <c r="Q2052" i="1"/>
  <c r="O2052" i="1"/>
  <c r="U2051" i="1"/>
  <c r="T2051" i="1"/>
  <c r="Q2051" i="1"/>
  <c r="O2051" i="1"/>
  <c r="U2050" i="1"/>
  <c r="T2050" i="1"/>
  <c r="Q2050" i="1"/>
  <c r="O2050" i="1"/>
  <c r="U2049" i="1"/>
  <c r="T2049" i="1"/>
  <c r="Q2049" i="1"/>
  <c r="O2049" i="1"/>
  <c r="U2048" i="1"/>
  <c r="T2048" i="1"/>
  <c r="Q2048" i="1"/>
  <c r="O2048" i="1"/>
  <c r="U2047" i="1"/>
  <c r="T2047" i="1"/>
  <c r="Q2047" i="1"/>
  <c r="O2047" i="1"/>
  <c r="U2046" i="1"/>
  <c r="T2046" i="1"/>
  <c r="Q2046" i="1"/>
  <c r="O2046" i="1"/>
  <c r="U2045" i="1"/>
  <c r="T2045" i="1"/>
  <c r="Q2045" i="1"/>
  <c r="O2045" i="1"/>
  <c r="U2044" i="1"/>
  <c r="T2044" i="1"/>
  <c r="Q2044" i="1"/>
  <c r="O2044" i="1"/>
  <c r="U2043" i="1"/>
  <c r="T2043" i="1"/>
  <c r="Q2043" i="1"/>
  <c r="O2043" i="1"/>
  <c r="U2042" i="1"/>
  <c r="T2042" i="1"/>
  <c r="Q2042" i="1"/>
  <c r="O2042" i="1"/>
  <c r="U2041" i="1"/>
  <c r="T2041" i="1"/>
  <c r="Q2041" i="1"/>
  <c r="O2041" i="1"/>
  <c r="U2040" i="1"/>
  <c r="T2040" i="1"/>
  <c r="Q2040" i="1"/>
  <c r="O2040" i="1"/>
  <c r="U2039" i="1"/>
  <c r="T2039" i="1"/>
  <c r="Q2039" i="1"/>
  <c r="O2039" i="1"/>
  <c r="U2038" i="1"/>
  <c r="T2038" i="1"/>
  <c r="Q2038" i="1"/>
  <c r="O2038" i="1"/>
  <c r="U2037" i="1"/>
  <c r="T2037" i="1"/>
  <c r="Q2037" i="1"/>
  <c r="O2037" i="1"/>
  <c r="U2036" i="1"/>
  <c r="T2036" i="1"/>
  <c r="Q2036" i="1"/>
  <c r="O2036" i="1"/>
  <c r="U2035" i="1"/>
  <c r="T2035" i="1"/>
  <c r="Q2035" i="1"/>
  <c r="O2035" i="1"/>
  <c r="U2034" i="1"/>
  <c r="T2034" i="1"/>
  <c r="Q2034" i="1"/>
  <c r="O2034" i="1"/>
  <c r="U2033" i="1"/>
  <c r="T2033" i="1"/>
  <c r="Q2033" i="1"/>
  <c r="O2033" i="1"/>
  <c r="U2032" i="1"/>
  <c r="T2032" i="1"/>
  <c r="Q2032" i="1"/>
  <c r="O2032" i="1"/>
  <c r="U2031" i="1"/>
  <c r="T2031" i="1"/>
  <c r="Q2031" i="1"/>
  <c r="O2031" i="1"/>
  <c r="U2030" i="1"/>
  <c r="T2030" i="1"/>
  <c r="Q2030" i="1"/>
  <c r="O2030" i="1"/>
  <c r="U2029" i="1"/>
  <c r="T2029" i="1"/>
  <c r="Q2029" i="1"/>
  <c r="O2029" i="1"/>
  <c r="U2028" i="1"/>
  <c r="T2028" i="1"/>
  <c r="Q2028" i="1"/>
  <c r="O2028" i="1"/>
  <c r="U2026" i="1"/>
  <c r="T2026" i="1"/>
  <c r="Q2026" i="1"/>
  <c r="O2026" i="1"/>
  <c r="U2025" i="1"/>
  <c r="T2025" i="1"/>
  <c r="Q2025" i="1"/>
  <c r="O2025" i="1"/>
  <c r="U2024" i="1"/>
  <c r="T2024" i="1"/>
  <c r="Q2024" i="1"/>
  <c r="O2024" i="1"/>
  <c r="U2023" i="1"/>
  <c r="T2023" i="1"/>
  <c r="Q2023" i="1"/>
  <c r="O2023" i="1"/>
  <c r="U2022" i="1"/>
  <c r="T2022" i="1"/>
  <c r="Q2022" i="1"/>
  <c r="O2022" i="1"/>
  <c r="U2021" i="1"/>
  <c r="T2021" i="1"/>
  <c r="Q2021" i="1"/>
  <c r="O2021" i="1"/>
  <c r="U2020" i="1"/>
  <c r="T2020" i="1"/>
  <c r="Q2020" i="1"/>
  <c r="O2020" i="1"/>
  <c r="U2019" i="1"/>
  <c r="T2019" i="1"/>
  <c r="Q2019" i="1"/>
  <c r="O2019" i="1"/>
  <c r="U2018" i="1"/>
  <c r="T2018" i="1"/>
  <c r="Q2018" i="1"/>
  <c r="O2018" i="1"/>
  <c r="U2017" i="1"/>
  <c r="T2017" i="1"/>
  <c r="Q2017" i="1"/>
  <c r="O2017" i="1"/>
  <c r="U2016" i="1"/>
  <c r="T2016" i="1"/>
  <c r="Q2016" i="1"/>
  <c r="O2016" i="1"/>
  <c r="U2015" i="1"/>
  <c r="T2015" i="1"/>
  <c r="Q2015" i="1"/>
  <c r="O2015" i="1"/>
  <c r="U2014" i="1"/>
  <c r="T2014" i="1"/>
  <c r="Q2014" i="1"/>
  <c r="O2014" i="1"/>
  <c r="U2013" i="1"/>
  <c r="T2013" i="1"/>
  <c r="Q2013" i="1"/>
  <c r="O2013" i="1"/>
  <c r="U2012" i="1"/>
  <c r="T2012" i="1"/>
  <c r="Q2012" i="1"/>
  <c r="O2012" i="1"/>
  <c r="U2011" i="1"/>
  <c r="T2011" i="1"/>
  <c r="Q2011" i="1"/>
  <c r="O2011" i="1"/>
  <c r="U2010" i="1"/>
  <c r="T2010" i="1"/>
  <c r="Q2010" i="1"/>
  <c r="O2010" i="1"/>
  <c r="U2009" i="1"/>
  <c r="T2009" i="1"/>
  <c r="Q2009" i="1"/>
  <c r="O2009" i="1"/>
  <c r="U2008" i="1"/>
  <c r="T2008" i="1"/>
  <c r="Q2008" i="1"/>
  <c r="O2008" i="1"/>
  <c r="U2007" i="1"/>
  <c r="T2007" i="1"/>
  <c r="Q2007" i="1"/>
  <c r="O2007" i="1"/>
  <c r="U2006" i="1"/>
  <c r="T2006" i="1"/>
  <c r="Q2006" i="1"/>
  <c r="O2006" i="1"/>
  <c r="U2005" i="1"/>
  <c r="T2005" i="1"/>
  <c r="Q2005" i="1"/>
  <c r="O2005" i="1"/>
  <c r="U2004" i="1"/>
  <c r="T2004" i="1"/>
  <c r="Q2004" i="1"/>
  <c r="O2004" i="1"/>
  <c r="U2003" i="1"/>
  <c r="T2003" i="1"/>
  <c r="Q2003" i="1"/>
  <c r="O2003" i="1"/>
  <c r="U2002" i="1"/>
  <c r="T2002" i="1"/>
  <c r="Q2002" i="1"/>
  <c r="O2002" i="1"/>
  <c r="U2001" i="1"/>
  <c r="T2001" i="1"/>
  <c r="Q2001" i="1"/>
  <c r="O2001" i="1"/>
  <c r="U2000" i="1"/>
  <c r="T2000" i="1"/>
  <c r="Q2000" i="1"/>
  <c r="O2000" i="1"/>
  <c r="U1999" i="1"/>
  <c r="T1999" i="1"/>
  <c r="Q1999" i="1"/>
  <c r="O1999" i="1"/>
  <c r="U1998" i="1"/>
  <c r="T1998" i="1"/>
  <c r="Q1998" i="1"/>
  <c r="O1998" i="1"/>
  <c r="U1997" i="1"/>
  <c r="T1997" i="1"/>
  <c r="Q1997" i="1"/>
  <c r="O1997" i="1"/>
  <c r="U1996" i="1"/>
  <c r="T1996" i="1"/>
  <c r="Q1996" i="1"/>
  <c r="O1996" i="1"/>
  <c r="U1995" i="1"/>
  <c r="T1995" i="1"/>
  <c r="Q1995" i="1"/>
  <c r="O1995" i="1"/>
  <c r="U1994" i="1"/>
  <c r="T1994" i="1"/>
  <c r="Q1994" i="1"/>
  <c r="O1994" i="1"/>
  <c r="U1992" i="1"/>
  <c r="T1992" i="1"/>
  <c r="Q1992" i="1"/>
  <c r="O1992" i="1"/>
  <c r="U1991" i="1"/>
  <c r="T1991" i="1"/>
  <c r="Q1991" i="1"/>
  <c r="O1991" i="1"/>
  <c r="U1990" i="1"/>
  <c r="T1990" i="1"/>
  <c r="Q1990" i="1"/>
  <c r="O1990" i="1"/>
  <c r="U1989" i="1"/>
  <c r="T1989" i="1"/>
  <c r="Q1989" i="1"/>
  <c r="O1989" i="1"/>
  <c r="U1988" i="1"/>
  <c r="T1988" i="1"/>
  <c r="Q1988" i="1"/>
  <c r="O1988" i="1"/>
  <c r="U1987" i="1"/>
  <c r="T1987" i="1"/>
  <c r="Q1987" i="1"/>
  <c r="O1987" i="1"/>
  <c r="U1986" i="1"/>
  <c r="T1986" i="1"/>
  <c r="Q1986" i="1"/>
  <c r="O1986" i="1"/>
  <c r="U1985" i="1"/>
  <c r="T1985" i="1"/>
  <c r="Q1985" i="1"/>
  <c r="O1985" i="1"/>
  <c r="U1984" i="1"/>
  <c r="T1984" i="1"/>
  <c r="Q1984" i="1"/>
  <c r="O1984" i="1"/>
  <c r="U1982" i="1"/>
  <c r="T1982" i="1"/>
  <c r="Q1982" i="1"/>
  <c r="O1982" i="1"/>
  <c r="U1981" i="1"/>
  <c r="T1981" i="1"/>
  <c r="Q1981" i="1"/>
  <c r="O1981" i="1"/>
  <c r="U1980" i="1"/>
  <c r="T1980" i="1"/>
  <c r="Q1980" i="1"/>
  <c r="O1980" i="1"/>
  <c r="U1979" i="1"/>
  <c r="T1979" i="1"/>
  <c r="Q1979" i="1"/>
  <c r="O1979" i="1"/>
  <c r="U1978" i="1"/>
  <c r="T1978" i="1"/>
  <c r="Q1978" i="1"/>
  <c r="O1978" i="1"/>
  <c r="U1977" i="1"/>
  <c r="T1977" i="1"/>
  <c r="Q1977" i="1"/>
  <c r="O1977" i="1"/>
  <c r="U1976" i="1"/>
  <c r="T1976" i="1"/>
  <c r="Q1976" i="1"/>
  <c r="O1976" i="1"/>
  <c r="U1975" i="1"/>
  <c r="T1975" i="1"/>
  <c r="Q1975" i="1"/>
  <c r="O1975" i="1"/>
  <c r="U1974" i="1"/>
  <c r="T1974" i="1"/>
  <c r="Q1974" i="1"/>
  <c r="O1974" i="1"/>
  <c r="U1973" i="1"/>
  <c r="T1973" i="1"/>
  <c r="Q1973" i="1"/>
  <c r="O1973" i="1"/>
  <c r="U1972" i="1"/>
  <c r="T1972" i="1"/>
  <c r="Q1972" i="1"/>
  <c r="O1972" i="1"/>
  <c r="U1971" i="1"/>
  <c r="T1971" i="1"/>
  <c r="Q1971" i="1"/>
  <c r="O1971" i="1"/>
  <c r="U1970" i="1"/>
  <c r="T1970" i="1"/>
  <c r="Q1970" i="1"/>
  <c r="O1970" i="1"/>
  <c r="U1969" i="1"/>
  <c r="T1969" i="1"/>
  <c r="Q1969" i="1"/>
  <c r="O1969" i="1"/>
  <c r="U1968" i="1"/>
  <c r="T1968" i="1"/>
  <c r="Q1968" i="1"/>
  <c r="O1968" i="1"/>
  <c r="U1967" i="1"/>
  <c r="T1967" i="1"/>
  <c r="Q1967" i="1"/>
  <c r="O1967" i="1"/>
  <c r="U1966" i="1"/>
  <c r="T1966" i="1"/>
  <c r="Q1966" i="1"/>
  <c r="O1966" i="1"/>
  <c r="U1965" i="1"/>
  <c r="T1965" i="1"/>
  <c r="Q1965" i="1"/>
  <c r="O1965" i="1"/>
  <c r="U1964" i="1"/>
  <c r="T1964" i="1"/>
  <c r="Q1964" i="1"/>
  <c r="O1964" i="1"/>
  <c r="U1963" i="1"/>
  <c r="T1963" i="1"/>
  <c r="Q1963" i="1"/>
  <c r="O1963" i="1"/>
  <c r="U1962" i="1"/>
  <c r="T1962" i="1"/>
  <c r="Q1962" i="1"/>
  <c r="O1962" i="1"/>
  <c r="U1961" i="1"/>
  <c r="T1961" i="1"/>
  <c r="Q1961" i="1"/>
  <c r="O1961" i="1"/>
  <c r="U1960" i="1"/>
  <c r="T1960" i="1"/>
  <c r="Q1960" i="1"/>
  <c r="O1960" i="1"/>
  <c r="U1959" i="1"/>
  <c r="T1959" i="1"/>
  <c r="Q1959" i="1"/>
  <c r="O1959" i="1"/>
  <c r="U1958" i="1"/>
  <c r="T1958" i="1"/>
  <c r="Q1958" i="1"/>
  <c r="O1958" i="1"/>
  <c r="U1957" i="1"/>
  <c r="T1957" i="1"/>
  <c r="Q1957" i="1"/>
  <c r="O1957" i="1"/>
  <c r="U1956" i="1"/>
  <c r="T1956" i="1"/>
  <c r="Q1956" i="1"/>
  <c r="O1956" i="1"/>
  <c r="U1954" i="1"/>
  <c r="T1954" i="1"/>
  <c r="Q1954" i="1"/>
  <c r="O1954" i="1"/>
  <c r="U1953" i="1"/>
  <c r="T1953" i="1"/>
  <c r="Q1953" i="1"/>
  <c r="O1953" i="1"/>
  <c r="U1952" i="1"/>
  <c r="T1952" i="1"/>
  <c r="Q1952" i="1"/>
  <c r="O1952" i="1"/>
  <c r="U1951" i="1"/>
  <c r="T1951" i="1"/>
  <c r="Q1951" i="1"/>
  <c r="O1951" i="1"/>
  <c r="U1950" i="1"/>
  <c r="T1950" i="1"/>
  <c r="Q1950" i="1"/>
  <c r="O1950" i="1"/>
  <c r="U1949" i="1"/>
  <c r="T1949" i="1"/>
  <c r="Q1949" i="1"/>
  <c r="O1949" i="1"/>
  <c r="U1948" i="1"/>
  <c r="T1948" i="1"/>
  <c r="Q1948" i="1"/>
  <c r="O1948" i="1"/>
  <c r="U1947" i="1"/>
  <c r="T1947" i="1"/>
  <c r="Q1947" i="1"/>
  <c r="O1947" i="1"/>
  <c r="U1946" i="1"/>
  <c r="T1946" i="1"/>
  <c r="Q1946" i="1"/>
  <c r="O1946" i="1"/>
  <c r="U1945" i="1"/>
  <c r="T1945" i="1"/>
  <c r="Q1945" i="1"/>
  <c r="O1945" i="1"/>
  <c r="U1944" i="1"/>
  <c r="T1944" i="1"/>
  <c r="Q1944" i="1"/>
  <c r="O1944" i="1"/>
  <c r="U1943" i="1"/>
  <c r="T1943" i="1"/>
  <c r="Q1943" i="1"/>
  <c r="O1943" i="1"/>
  <c r="U1942" i="1"/>
  <c r="T1942" i="1"/>
  <c r="Q1942" i="1"/>
  <c r="O1942" i="1"/>
  <c r="U1941" i="1"/>
  <c r="T1941" i="1"/>
  <c r="Q1941" i="1"/>
  <c r="O1941" i="1"/>
  <c r="U1940" i="1"/>
  <c r="T1940" i="1"/>
  <c r="Q1940" i="1"/>
  <c r="O1940" i="1"/>
  <c r="U1939" i="1"/>
  <c r="T1939" i="1"/>
  <c r="Q1939" i="1"/>
  <c r="O1939" i="1"/>
  <c r="U1938" i="1"/>
  <c r="T1938" i="1"/>
  <c r="Q1938" i="1"/>
  <c r="O1938" i="1"/>
  <c r="U1937" i="1"/>
  <c r="T1937" i="1"/>
  <c r="Q1937" i="1"/>
  <c r="O1937" i="1"/>
  <c r="U1936" i="1"/>
  <c r="T1936" i="1"/>
  <c r="Q1936" i="1"/>
  <c r="O1936" i="1"/>
  <c r="U1935" i="1"/>
  <c r="T1935" i="1"/>
  <c r="Q1935" i="1"/>
  <c r="O1935" i="1"/>
  <c r="U1934" i="1"/>
  <c r="T1934" i="1"/>
  <c r="Q1934" i="1"/>
  <c r="O1934" i="1"/>
  <c r="U1933" i="1"/>
  <c r="T1933" i="1"/>
  <c r="Q1933" i="1"/>
  <c r="O1933" i="1"/>
  <c r="U1932" i="1"/>
  <c r="T1932" i="1"/>
  <c r="Q1932" i="1"/>
  <c r="O1932" i="1"/>
  <c r="U1931" i="1"/>
  <c r="T1931" i="1"/>
  <c r="Q1931" i="1"/>
  <c r="O1931" i="1"/>
  <c r="U1930" i="1"/>
  <c r="T1930" i="1"/>
  <c r="Q1930" i="1"/>
  <c r="O1930" i="1"/>
  <c r="U1929" i="1"/>
  <c r="T1929" i="1"/>
  <c r="Q1929" i="1"/>
  <c r="O1929" i="1"/>
  <c r="U1928" i="1"/>
  <c r="T1928" i="1"/>
  <c r="Q1928" i="1"/>
  <c r="O1928" i="1"/>
  <c r="U1926" i="1"/>
  <c r="T1926" i="1"/>
  <c r="Q1926" i="1"/>
  <c r="O1926" i="1"/>
  <c r="U1925" i="1"/>
  <c r="T1925" i="1"/>
  <c r="Q1925" i="1"/>
  <c r="O1925" i="1"/>
  <c r="U1924" i="1"/>
  <c r="T1924" i="1"/>
  <c r="Q1924" i="1"/>
  <c r="O1924" i="1"/>
  <c r="U1923" i="1"/>
  <c r="T1923" i="1"/>
  <c r="Q1923" i="1"/>
  <c r="O1923" i="1"/>
  <c r="U1922" i="1"/>
  <c r="T1922" i="1"/>
  <c r="Q1922" i="1"/>
  <c r="O1922" i="1"/>
  <c r="U1921" i="1"/>
  <c r="T1921" i="1"/>
  <c r="Q1921" i="1"/>
  <c r="O1921" i="1"/>
  <c r="U1920" i="1"/>
  <c r="T1920" i="1"/>
  <c r="Q1920" i="1"/>
  <c r="O1920" i="1"/>
  <c r="U1919" i="1"/>
  <c r="T1919" i="1"/>
  <c r="Q1919" i="1"/>
  <c r="O1919" i="1"/>
  <c r="U1918" i="1"/>
  <c r="T1918" i="1"/>
  <c r="Q1918" i="1"/>
  <c r="O1918" i="1"/>
  <c r="U1917" i="1"/>
  <c r="T1917" i="1"/>
  <c r="Q1917" i="1"/>
  <c r="O1917" i="1"/>
  <c r="U1916" i="1"/>
  <c r="T1916" i="1"/>
  <c r="Q1916" i="1"/>
  <c r="O1916" i="1"/>
  <c r="U1915" i="1"/>
  <c r="T1915" i="1"/>
  <c r="Q1915" i="1"/>
  <c r="O1915" i="1"/>
  <c r="U1914" i="1"/>
  <c r="T1914" i="1"/>
  <c r="Q1914" i="1"/>
  <c r="O1914" i="1"/>
  <c r="U1913" i="1"/>
  <c r="T1913" i="1"/>
  <c r="Q1913" i="1"/>
  <c r="O1913" i="1"/>
  <c r="U1912" i="1"/>
  <c r="T1912" i="1"/>
  <c r="Q1912" i="1"/>
  <c r="O1912" i="1"/>
  <c r="U1911" i="1"/>
  <c r="T1911" i="1"/>
  <c r="Q1911" i="1"/>
  <c r="O1911" i="1"/>
  <c r="U1910" i="1"/>
  <c r="T1910" i="1"/>
  <c r="Q1910" i="1"/>
  <c r="O1910" i="1"/>
  <c r="U1909" i="1"/>
  <c r="T1909" i="1"/>
  <c r="Q1909" i="1"/>
  <c r="O1909" i="1"/>
  <c r="U1908" i="1"/>
  <c r="T1908" i="1"/>
  <c r="Q1908" i="1"/>
  <c r="O1908" i="1"/>
  <c r="U1907" i="1"/>
  <c r="T1907" i="1"/>
  <c r="Q1907" i="1"/>
  <c r="O1907" i="1"/>
  <c r="U1906" i="1"/>
  <c r="T1906" i="1"/>
  <c r="Q1906" i="1"/>
  <c r="O1906" i="1"/>
  <c r="U1905" i="1"/>
  <c r="T1905" i="1"/>
  <c r="Q1905" i="1"/>
  <c r="O1905" i="1"/>
  <c r="U1904" i="1"/>
  <c r="T1904" i="1"/>
  <c r="Q1904" i="1"/>
  <c r="O1904" i="1"/>
  <c r="U1903" i="1"/>
  <c r="T1903" i="1"/>
  <c r="Q1903" i="1"/>
  <c r="O1903" i="1"/>
  <c r="U1902" i="1"/>
  <c r="T1902" i="1"/>
  <c r="Q1902" i="1"/>
  <c r="O1902" i="1"/>
  <c r="U1901" i="1"/>
  <c r="T1901" i="1"/>
  <c r="Q1901" i="1"/>
  <c r="O1901" i="1"/>
  <c r="U1900" i="1"/>
  <c r="T1900" i="1"/>
  <c r="Q1900" i="1"/>
  <c r="O1900" i="1"/>
  <c r="U1899" i="1"/>
  <c r="T1899" i="1"/>
  <c r="Q1899" i="1"/>
  <c r="O1899" i="1"/>
  <c r="U1898" i="1"/>
  <c r="T1898" i="1"/>
  <c r="Q1898" i="1"/>
  <c r="O1898" i="1"/>
  <c r="U1897" i="1"/>
  <c r="T1897" i="1"/>
  <c r="Q1897" i="1"/>
  <c r="O1897" i="1"/>
  <c r="U1896" i="1"/>
  <c r="T1896" i="1"/>
  <c r="Q1896" i="1"/>
  <c r="O1896" i="1"/>
  <c r="U1895" i="1"/>
  <c r="T1895" i="1"/>
  <c r="Q1895" i="1"/>
  <c r="O1895" i="1"/>
  <c r="U1894" i="1"/>
  <c r="T1894" i="1"/>
  <c r="Q1894" i="1"/>
  <c r="O1894" i="1"/>
  <c r="U1893" i="1"/>
  <c r="T1893" i="1"/>
  <c r="Q1893" i="1"/>
  <c r="O1893" i="1"/>
  <c r="U1892" i="1"/>
  <c r="T1892" i="1"/>
  <c r="Q1892" i="1"/>
  <c r="O1892" i="1"/>
  <c r="U1891" i="1"/>
  <c r="T1891" i="1"/>
  <c r="Q1891" i="1"/>
  <c r="O1891" i="1"/>
  <c r="U1890" i="1"/>
  <c r="T1890" i="1"/>
  <c r="Q1890" i="1"/>
  <c r="O1890" i="1"/>
  <c r="U1889" i="1"/>
  <c r="T1889" i="1"/>
  <c r="Q1889" i="1"/>
  <c r="O1889" i="1"/>
  <c r="U1888" i="1"/>
  <c r="T1888" i="1"/>
  <c r="Q1888" i="1"/>
  <c r="O1888" i="1"/>
  <c r="U1887" i="1"/>
  <c r="T1887" i="1"/>
  <c r="Q1887" i="1"/>
  <c r="O1887" i="1"/>
  <c r="U1886" i="1"/>
  <c r="T1886" i="1"/>
  <c r="Q1886" i="1"/>
  <c r="O1886" i="1"/>
  <c r="U1885" i="1"/>
  <c r="T1885" i="1"/>
  <c r="Q1885" i="1"/>
  <c r="O1885" i="1"/>
  <c r="U1884" i="1"/>
  <c r="T1884" i="1"/>
  <c r="Q1884" i="1"/>
  <c r="O1884" i="1"/>
  <c r="U1883" i="1"/>
  <c r="T1883" i="1"/>
  <c r="Q1883" i="1"/>
  <c r="O1883" i="1"/>
  <c r="U1882" i="1"/>
  <c r="T1882" i="1"/>
  <c r="Q1882" i="1"/>
  <c r="O1882" i="1"/>
  <c r="U1881" i="1"/>
  <c r="T1881" i="1"/>
  <c r="Q1881" i="1"/>
  <c r="O1881" i="1"/>
  <c r="U1880" i="1"/>
  <c r="T1880" i="1"/>
  <c r="Q1880" i="1"/>
  <c r="O1880" i="1"/>
  <c r="U1879" i="1"/>
  <c r="T1879" i="1"/>
  <c r="Q1879" i="1"/>
  <c r="O1879" i="1"/>
  <c r="U1878" i="1"/>
  <c r="T1878" i="1"/>
  <c r="Q1878" i="1"/>
  <c r="O1878" i="1"/>
  <c r="U1877" i="1"/>
  <c r="T1877" i="1"/>
  <c r="Q1877" i="1"/>
  <c r="O1877" i="1"/>
  <c r="U1876" i="1"/>
  <c r="T1876" i="1"/>
  <c r="Q1876" i="1"/>
  <c r="O1876" i="1"/>
  <c r="U1875" i="1"/>
  <c r="T1875" i="1"/>
  <c r="Q1875" i="1"/>
  <c r="O1875" i="1"/>
  <c r="U1874" i="1"/>
  <c r="T1874" i="1"/>
  <c r="Q1874" i="1"/>
  <c r="O1874" i="1"/>
  <c r="U1873" i="1"/>
  <c r="T1873" i="1"/>
  <c r="Q1873" i="1"/>
  <c r="O1873" i="1"/>
  <c r="U1872" i="1"/>
  <c r="T1872" i="1"/>
  <c r="Q1872" i="1"/>
  <c r="O1872" i="1"/>
  <c r="U1871" i="1"/>
  <c r="T1871" i="1"/>
  <c r="Q1871" i="1"/>
  <c r="O1871" i="1"/>
  <c r="U1870" i="1"/>
  <c r="T1870" i="1"/>
  <c r="Q1870" i="1"/>
  <c r="O1870" i="1"/>
  <c r="U1869" i="1"/>
  <c r="T1869" i="1"/>
  <c r="Q1869" i="1"/>
  <c r="O1869" i="1"/>
  <c r="U1868" i="1"/>
  <c r="T1868" i="1"/>
  <c r="Q1868" i="1"/>
  <c r="O1868" i="1"/>
  <c r="U1867" i="1"/>
  <c r="T1867" i="1"/>
  <c r="Q1867" i="1"/>
  <c r="O1867" i="1"/>
  <c r="U1866" i="1"/>
  <c r="T1866" i="1"/>
  <c r="Q1866" i="1"/>
  <c r="O1866" i="1"/>
  <c r="U1865" i="1"/>
  <c r="T1865" i="1"/>
  <c r="Q1865" i="1"/>
  <c r="O1865" i="1"/>
  <c r="U1864" i="1"/>
  <c r="T1864" i="1"/>
  <c r="Q1864" i="1"/>
  <c r="O1864" i="1"/>
  <c r="U1863" i="1"/>
  <c r="T1863" i="1"/>
  <c r="Q1863" i="1"/>
  <c r="O1863" i="1"/>
  <c r="U1862" i="1"/>
  <c r="T1862" i="1"/>
  <c r="Q1862" i="1"/>
  <c r="O1862" i="1"/>
  <c r="U1861" i="1"/>
  <c r="T1861" i="1"/>
  <c r="Q1861" i="1"/>
  <c r="O1861" i="1"/>
  <c r="U1860" i="1"/>
  <c r="T1860" i="1"/>
  <c r="Q1860" i="1"/>
  <c r="O1860" i="1"/>
  <c r="U1859" i="1"/>
  <c r="T1859" i="1"/>
  <c r="Q1859" i="1"/>
  <c r="O1859" i="1"/>
  <c r="U1858" i="1"/>
  <c r="T1858" i="1"/>
  <c r="O1858" i="1"/>
  <c r="U1857" i="1"/>
  <c r="T1857" i="1"/>
  <c r="Q1857" i="1"/>
  <c r="O1857" i="1"/>
  <c r="U1856" i="1"/>
  <c r="T1856" i="1"/>
  <c r="Q1856" i="1"/>
  <c r="O1856" i="1"/>
  <c r="U1855" i="1"/>
  <c r="T1855" i="1"/>
  <c r="Q1855" i="1"/>
  <c r="O1855" i="1"/>
  <c r="U1854" i="1"/>
  <c r="T1854" i="1"/>
  <c r="Q1854" i="1"/>
  <c r="O1854" i="1"/>
  <c r="U1853" i="1"/>
  <c r="T1853" i="1"/>
  <c r="Q1853" i="1"/>
  <c r="O1853" i="1"/>
  <c r="U1852" i="1"/>
  <c r="T1852" i="1"/>
  <c r="Q1852" i="1"/>
  <c r="O1852" i="1"/>
  <c r="U1851" i="1"/>
  <c r="T1851" i="1"/>
  <c r="Q1851" i="1"/>
  <c r="O1851" i="1"/>
  <c r="U1850" i="1"/>
  <c r="T1850" i="1"/>
  <c r="Q1850" i="1"/>
  <c r="O1850" i="1"/>
  <c r="U1849" i="1"/>
  <c r="T1849" i="1"/>
  <c r="Q1849" i="1"/>
  <c r="O1849" i="1"/>
  <c r="U1848" i="1"/>
  <c r="T1848" i="1"/>
  <c r="Q1848" i="1"/>
  <c r="O1848" i="1"/>
  <c r="U1847" i="1"/>
  <c r="T1847" i="1"/>
  <c r="Q1847" i="1"/>
  <c r="O1847" i="1"/>
  <c r="U1846" i="1"/>
  <c r="T1846" i="1"/>
  <c r="Q1846" i="1"/>
  <c r="O1846" i="1"/>
  <c r="U1845" i="1"/>
  <c r="T1845" i="1"/>
  <c r="Q1845" i="1"/>
  <c r="O1845" i="1"/>
  <c r="U1844" i="1"/>
  <c r="T1844" i="1"/>
  <c r="Q1844" i="1"/>
  <c r="O1844" i="1"/>
  <c r="U1843" i="1"/>
  <c r="T1843" i="1"/>
  <c r="Q1843" i="1"/>
  <c r="O1843" i="1"/>
  <c r="U1842" i="1"/>
  <c r="T1842" i="1"/>
  <c r="Q1842" i="1"/>
  <c r="O1842" i="1"/>
  <c r="U1841" i="1"/>
  <c r="T1841" i="1"/>
  <c r="Q1841" i="1"/>
  <c r="O1841" i="1"/>
  <c r="U1840" i="1"/>
  <c r="T1840" i="1"/>
  <c r="Q1840" i="1"/>
  <c r="U1839" i="1"/>
  <c r="T1839" i="1"/>
  <c r="Q1839" i="1"/>
  <c r="O1839" i="1"/>
  <c r="U1838" i="1"/>
  <c r="T1838" i="1"/>
  <c r="Q1838" i="1"/>
  <c r="O1838" i="1"/>
  <c r="U1837" i="1"/>
  <c r="T1837" i="1"/>
  <c r="Q1837" i="1"/>
  <c r="O1837" i="1"/>
  <c r="U1836" i="1"/>
  <c r="T1836" i="1"/>
  <c r="Q1836" i="1"/>
  <c r="O1836" i="1"/>
  <c r="U1835" i="1"/>
  <c r="T1835" i="1"/>
  <c r="Q1835" i="1"/>
  <c r="O1835" i="1"/>
  <c r="U1834" i="1"/>
  <c r="T1834" i="1"/>
  <c r="Q1834" i="1"/>
  <c r="O1834" i="1"/>
  <c r="U1833" i="1"/>
  <c r="T1833" i="1"/>
  <c r="Q1833" i="1"/>
  <c r="O1833" i="1"/>
  <c r="U1832" i="1"/>
  <c r="T1832" i="1"/>
  <c r="Q1832" i="1"/>
  <c r="O1832" i="1"/>
  <c r="U1831" i="1"/>
  <c r="T1831" i="1"/>
  <c r="Q1831" i="1"/>
  <c r="U1830" i="1"/>
  <c r="T1830" i="1"/>
  <c r="Q1830" i="1"/>
  <c r="O1830" i="1"/>
  <c r="U1829" i="1"/>
  <c r="T1829" i="1"/>
  <c r="Q1829" i="1"/>
  <c r="O1829" i="1"/>
  <c r="U1828" i="1"/>
  <c r="T1828" i="1"/>
  <c r="Q1828" i="1"/>
  <c r="O1828" i="1"/>
  <c r="U1827" i="1"/>
  <c r="T1827" i="1"/>
  <c r="Q1827" i="1"/>
  <c r="O1827" i="1"/>
  <c r="U1826" i="1"/>
  <c r="T1826" i="1"/>
  <c r="Q1826" i="1"/>
  <c r="O1826" i="1"/>
  <c r="U1825" i="1"/>
  <c r="T1825" i="1"/>
  <c r="Q1825" i="1"/>
  <c r="O1825" i="1"/>
  <c r="U1824" i="1"/>
  <c r="T1824" i="1"/>
  <c r="Q1824" i="1"/>
  <c r="O1824" i="1"/>
  <c r="U1823" i="1"/>
  <c r="T1823" i="1"/>
  <c r="Q1823" i="1"/>
  <c r="O1823" i="1"/>
  <c r="U1822" i="1"/>
  <c r="T1822" i="1"/>
  <c r="Q1822" i="1"/>
  <c r="U1821" i="1"/>
  <c r="T1821" i="1"/>
  <c r="Q1821" i="1"/>
  <c r="O1821" i="1"/>
  <c r="U1820" i="1"/>
  <c r="T1820" i="1"/>
  <c r="Q1820" i="1"/>
  <c r="O1820" i="1"/>
  <c r="U1819" i="1"/>
  <c r="T1819" i="1"/>
  <c r="Q1819" i="1"/>
  <c r="O1819" i="1"/>
  <c r="U1818" i="1"/>
  <c r="T1818" i="1"/>
  <c r="Q1818" i="1"/>
  <c r="O1818" i="1"/>
  <c r="U1817" i="1"/>
  <c r="T1817" i="1"/>
  <c r="Q1817" i="1"/>
  <c r="O1817" i="1"/>
  <c r="U1816" i="1"/>
  <c r="T1816" i="1"/>
  <c r="Q1816" i="1"/>
  <c r="O1816" i="1"/>
  <c r="U1815" i="1"/>
  <c r="T1815" i="1"/>
  <c r="Q1815" i="1"/>
  <c r="O1815" i="1"/>
  <c r="U1814" i="1"/>
  <c r="T1814" i="1"/>
  <c r="Q1814" i="1"/>
  <c r="O1814" i="1"/>
  <c r="U1813" i="1"/>
  <c r="T1813" i="1"/>
  <c r="Q1813" i="1"/>
  <c r="O1813" i="1"/>
  <c r="U1812" i="1"/>
  <c r="T1812" i="1"/>
  <c r="Q1812" i="1"/>
  <c r="O1812" i="1"/>
  <c r="U1811" i="1"/>
  <c r="T1811" i="1"/>
  <c r="Q1811" i="1"/>
  <c r="O1811" i="1"/>
  <c r="U1810" i="1"/>
  <c r="T1810" i="1"/>
  <c r="Q1810" i="1"/>
  <c r="O1810" i="1"/>
  <c r="U1809" i="1"/>
  <c r="T1809" i="1"/>
  <c r="Q1809" i="1"/>
  <c r="O1809" i="1"/>
  <c r="U1808" i="1"/>
  <c r="T1808" i="1"/>
  <c r="Q1808" i="1"/>
  <c r="U1807" i="1"/>
  <c r="T1807" i="1"/>
  <c r="Q1807" i="1"/>
  <c r="O1807" i="1"/>
  <c r="U1806" i="1"/>
  <c r="T1806" i="1"/>
  <c r="Q1806" i="1"/>
  <c r="U1805" i="1"/>
  <c r="T1805" i="1"/>
  <c r="Q1805" i="1"/>
  <c r="O1805" i="1"/>
  <c r="U1804" i="1"/>
  <c r="T1804" i="1"/>
  <c r="Q1804" i="1"/>
  <c r="O1804" i="1"/>
  <c r="U1803" i="1"/>
  <c r="T1803" i="1"/>
  <c r="Q1803" i="1"/>
  <c r="O1803" i="1"/>
  <c r="U1802" i="1"/>
  <c r="T1802" i="1"/>
  <c r="Q1802" i="1"/>
  <c r="O1802" i="1"/>
  <c r="U1801" i="1"/>
  <c r="T1801" i="1"/>
  <c r="Q1801" i="1"/>
  <c r="O1801" i="1"/>
  <c r="U1800" i="1"/>
  <c r="T1800" i="1"/>
  <c r="Q1800" i="1"/>
  <c r="O1800" i="1"/>
  <c r="U1799" i="1"/>
  <c r="T1799" i="1"/>
  <c r="Q1799" i="1"/>
  <c r="O1799" i="1"/>
  <c r="U1798" i="1"/>
  <c r="T1798" i="1"/>
  <c r="Q1798" i="1"/>
  <c r="O1798" i="1"/>
  <c r="U1797" i="1"/>
  <c r="T1797" i="1"/>
  <c r="Q1797" i="1"/>
  <c r="O1797" i="1"/>
  <c r="U1796" i="1"/>
  <c r="T1796" i="1"/>
  <c r="Q1796" i="1"/>
  <c r="O1796" i="1"/>
  <c r="U1795" i="1"/>
  <c r="T1795" i="1"/>
  <c r="Q1795" i="1"/>
  <c r="O1795" i="1"/>
  <c r="U1794" i="1"/>
  <c r="T1794" i="1"/>
  <c r="Q1794" i="1"/>
  <c r="O1794" i="1"/>
  <c r="U1793" i="1"/>
  <c r="T1793" i="1"/>
  <c r="Q1793" i="1"/>
  <c r="O1793" i="1"/>
  <c r="U1792" i="1"/>
  <c r="T1792" i="1"/>
  <c r="Q1792" i="1"/>
  <c r="O1792" i="1"/>
  <c r="U1791" i="1"/>
  <c r="T1791" i="1"/>
  <c r="Q1791" i="1"/>
  <c r="O1791" i="1"/>
  <c r="U1790" i="1"/>
  <c r="T1790" i="1"/>
  <c r="Q1790" i="1"/>
  <c r="O1790" i="1"/>
  <c r="U1789" i="1"/>
  <c r="T1789" i="1"/>
  <c r="Q1789" i="1"/>
  <c r="O1789" i="1"/>
  <c r="U1788" i="1"/>
  <c r="T1788" i="1"/>
  <c r="Q1788" i="1"/>
  <c r="O1788" i="1"/>
  <c r="U1787" i="1"/>
  <c r="T1787" i="1"/>
  <c r="Q1787" i="1"/>
  <c r="O1787" i="1"/>
  <c r="U1786" i="1"/>
  <c r="T1786" i="1"/>
  <c r="Q1786" i="1"/>
  <c r="O1786" i="1"/>
  <c r="U1785" i="1"/>
  <c r="T1785" i="1"/>
  <c r="Q1785" i="1"/>
  <c r="O1785" i="1"/>
  <c r="U1784" i="1"/>
  <c r="T1784" i="1"/>
  <c r="Q1784" i="1"/>
  <c r="O1784" i="1"/>
  <c r="U1783" i="1"/>
  <c r="T1783" i="1"/>
  <c r="Q1783" i="1"/>
  <c r="O1783" i="1"/>
  <c r="U1782" i="1"/>
  <c r="T1782" i="1"/>
  <c r="Q1782" i="1"/>
  <c r="O1782" i="1"/>
  <c r="U1781" i="1"/>
  <c r="T1781" i="1"/>
  <c r="Q1781" i="1"/>
  <c r="O1781" i="1"/>
  <c r="U1780" i="1"/>
  <c r="T1780" i="1"/>
  <c r="Q1780" i="1"/>
  <c r="O1780" i="1"/>
  <c r="U1779" i="1"/>
  <c r="T1779" i="1"/>
  <c r="Q1779" i="1"/>
  <c r="O1779" i="1"/>
  <c r="U1778" i="1"/>
  <c r="T1778" i="1"/>
  <c r="Q1778" i="1"/>
  <c r="O1778" i="1"/>
  <c r="U1777" i="1"/>
  <c r="T1777" i="1"/>
  <c r="Q1777" i="1"/>
  <c r="O1777" i="1"/>
  <c r="U1776" i="1"/>
  <c r="T1776" i="1"/>
  <c r="Q1776" i="1"/>
  <c r="O1776" i="1"/>
  <c r="U1775" i="1"/>
  <c r="T1775" i="1"/>
  <c r="Q1775" i="1"/>
  <c r="O1775" i="1"/>
  <c r="U1774" i="1"/>
  <c r="T1774" i="1"/>
  <c r="Q1774" i="1"/>
  <c r="U1773" i="1"/>
  <c r="T1773" i="1"/>
  <c r="Q1773" i="1"/>
  <c r="O1773" i="1"/>
  <c r="U1772" i="1"/>
  <c r="T1772" i="1"/>
  <c r="Q1772" i="1"/>
  <c r="O1772" i="1"/>
  <c r="U1771" i="1"/>
  <c r="T1771" i="1"/>
  <c r="Q1771" i="1"/>
  <c r="O1771" i="1"/>
  <c r="U1770" i="1"/>
  <c r="T1770" i="1"/>
  <c r="Q1770" i="1"/>
  <c r="O1770" i="1"/>
  <c r="U1769" i="1"/>
  <c r="T1769" i="1"/>
  <c r="Q1769" i="1"/>
  <c r="O1769" i="1"/>
  <c r="U1768" i="1"/>
  <c r="T1768" i="1"/>
  <c r="Q1768" i="1"/>
  <c r="O1768" i="1"/>
  <c r="U1767" i="1"/>
  <c r="T1767" i="1"/>
  <c r="Q1767" i="1"/>
  <c r="O1767" i="1"/>
  <c r="U1766" i="1"/>
  <c r="T1766" i="1"/>
  <c r="Q1766" i="1"/>
  <c r="O1766" i="1"/>
  <c r="U1765" i="1"/>
  <c r="T1765" i="1"/>
  <c r="Q1765" i="1"/>
  <c r="O1765" i="1"/>
  <c r="U1764" i="1"/>
  <c r="T1764" i="1"/>
  <c r="Q1764" i="1"/>
  <c r="O1764" i="1"/>
  <c r="U1763" i="1"/>
  <c r="T1763" i="1"/>
  <c r="Q1763" i="1"/>
  <c r="O1763" i="1"/>
  <c r="U1762" i="1"/>
  <c r="T1762" i="1"/>
  <c r="Q1762" i="1"/>
  <c r="O1762" i="1"/>
  <c r="U1761" i="1"/>
  <c r="T1761" i="1"/>
  <c r="Q1761" i="1"/>
  <c r="O1761" i="1"/>
  <c r="U1760" i="1"/>
  <c r="T1760" i="1"/>
  <c r="Q1760" i="1"/>
  <c r="O1760" i="1"/>
  <c r="U1759" i="1"/>
  <c r="T1759" i="1"/>
  <c r="Q1759" i="1"/>
  <c r="O1759" i="1"/>
  <c r="U1758" i="1"/>
  <c r="T1758" i="1"/>
  <c r="Q1758" i="1"/>
  <c r="U1757" i="1"/>
  <c r="T1757" i="1"/>
  <c r="Q1757" i="1"/>
  <c r="O1757" i="1"/>
  <c r="U1756" i="1"/>
  <c r="T1756" i="1"/>
  <c r="Q1756" i="1"/>
  <c r="O1756" i="1"/>
  <c r="U1755" i="1"/>
  <c r="T1755" i="1"/>
  <c r="Q1755" i="1"/>
  <c r="O1755" i="1"/>
  <c r="U1754" i="1"/>
  <c r="T1754" i="1"/>
  <c r="Q1754" i="1"/>
  <c r="O1754" i="1"/>
  <c r="U1753" i="1"/>
  <c r="T1753" i="1"/>
  <c r="Q1753" i="1"/>
  <c r="U1752" i="1"/>
  <c r="T1752" i="1"/>
  <c r="Q1752" i="1"/>
  <c r="O1752" i="1"/>
  <c r="U1751" i="1"/>
  <c r="T1751" i="1"/>
  <c r="Q1751" i="1"/>
  <c r="O1751" i="1"/>
  <c r="U1750" i="1"/>
  <c r="T1750" i="1"/>
  <c r="Q1750" i="1"/>
  <c r="O1750" i="1"/>
  <c r="U1749" i="1"/>
  <c r="T1749" i="1"/>
  <c r="Q1749" i="1"/>
  <c r="O1749" i="1"/>
  <c r="U1748" i="1"/>
  <c r="T1748" i="1"/>
  <c r="Q1748" i="1"/>
  <c r="O1748" i="1"/>
  <c r="U1747" i="1"/>
  <c r="T1747" i="1"/>
  <c r="Q1747" i="1"/>
  <c r="O1747" i="1"/>
  <c r="U1746" i="1"/>
  <c r="T1746" i="1"/>
  <c r="Q1746" i="1"/>
  <c r="O1746" i="1"/>
  <c r="U1745" i="1"/>
  <c r="T1745" i="1"/>
  <c r="Q1745" i="1"/>
  <c r="O1745" i="1"/>
  <c r="U1744" i="1"/>
  <c r="T1744" i="1"/>
  <c r="Q1744" i="1"/>
  <c r="O1744" i="1"/>
  <c r="U1743" i="1"/>
  <c r="T1743" i="1"/>
  <c r="Q1743" i="1"/>
  <c r="O1743" i="1"/>
  <c r="U1742" i="1"/>
  <c r="T1742" i="1"/>
  <c r="Q1742" i="1"/>
  <c r="O1742" i="1"/>
  <c r="U1741" i="1"/>
  <c r="T1741" i="1"/>
  <c r="Q1741" i="1"/>
  <c r="O1741" i="1"/>
  <c r="U1740" i="1"/>
  <c r="T1740" i="1"/>
  <c r="Q1740" i="1"/>
  <c r="O1740" i="1"/>
  <c r="U1739" i="1"/>
  <c r="T1739" i="1"/>
  <c r="Q1739" i="1"/>
  <c r="O1739" i="1"/>
  <c r="U1738" i="1"/>
  <c r="T1738" i="1"/>
  <c r="Q1738" i="1"/>
  <c r="O1738" i="1"/>
  <c r="U1736" i="1"/>
  <c r="T1736" i="1"/>
  <c r="Q1736" i="1"/>
  <c r="O1736" i="1"/>
  <c r="U1735" i="1"/>
  <c r="T1735" i="1"/>
  <c r="Q1735" i="1"/>
  <c r="O1735" i="1"/>
  <c r="U1734" i="1"/>
  <c r="T1734" i="1"/>
  <c r="Q1734" i="1"/>
  <c r="O1734" i="1"/>
  <c r="U1733" i="1"/>
  <c r="T1733" i="1"/>
  <c r="Q1733" i="1"/>
  <c r="O1733" i="1"/>
  <c r="U1732" i="1"/>
  <c r="T1732" i="1"/>
  <c r="Q1732" i="1"/>
  <c r="O1732" i="1"/>
  <c r="U1731" i="1"/>
  <c r="T1731" i="1"/>
  <c r="Q1731" i="1"/>
  <c r="O1731" i="1"/>
  <c r="U1730" i="1"/>
  <c r="T1730" i="1"/>
  <c r="Q1730" i="1"/>
  <c r="O1730" i="1"/>
  <c r="U1729" i="1"/>
  <c r="T1729" i="1"/>
  <c r="Q1729" i="1"/>
  <c r="O1729" i="1"/>
  <c r="U1728" i="1"/>
  <c r="T1728" i="1"/>
  <c r="Q1728" i="1"/>
  <c r="O1728" i="1"/>
  <c r="U1727" i="1"/>
  <c r="T1727" i="1"/>
  <c r="Q1727" i="1"/>
  <c r="O1727" i="1"/>
  <c r="U1726" i="1"/>
  <c r="T1726" i="1"/>
  <c r="Q1726" i="1"/>
  <c r="O1726" i="1"/>
  <c r="U1725" i="1"/>
  <c r="T1725" i="1"/>
  <c r="Q1725" i="1"/>
  <c r="O1725" i="1"/>
  <c r="U1724" i="1"/>
  <c r="T1724" i="1"/>
  <c r="Q1724" i="1"/>
  <c r="O1724" i="1"/>
  <c r="U1723" i="1"/>
  <c r="T1723" i="1"/>
  <c r="Q1723" i="1"/>
  <c r="O1723" i="1"/>
  <c r="U1722" i="1"/>
  <c r="T1722" i="1"/>
  <c r="Q1722" i="1"/>
  <c r="O1722" i="1"/>
  <c r="U1721" i="1"/>
  <c r="T1721" i="1"/>
  <c r="Q1721" i="1"/>
  <c r="O1721" i="1"/>
  <c r="U1720" i="1"/>
  <c r="T1720" i="1"/>
  <c r="Q1720" i="1"/>
  <c r="O1720" i="1"/>
  <c r="U1719" i="1"/>
  <c r="T1719" i="1"/>
  <c r="Q1719" i="1"/>
  <c r="O1719" i="1"/>
  <c r="U1718" i="1"/>
  <c r="T1718" i="1"/>
  <c r="Q1718" i="1"/>
  <c r="O1718" i="1"/>
  <c r="U1717" i="1"/>
  <c r="T1717" i="1"/>
  <c r="Q1717" i="1"/>
  <c r="U1716" i="1"/>
  <c r="T1716" i="1"/>
  <c r="Q1716" i="1"/>
  <c r="O1716" i="1"/>
  <c r="U1715" i="1"/>
  <c r="T1715" i="1"/>
  <c r="Q1715" i="1"/>
  <c r="O1715" i="1"/>
  <c r="U1713" i="1"/>
  <c r="T1713" i="1"/>
  <c r="Q1713" i="1"/>
  <c r="O1713" i="1"/>
  <c r="U1710" i="1"/>
  <c r="T1710" i="1"/>
  <c r="Q1710" i="1"/>
  <c r="O1710" i="1"/>
  <c r="U1709" i="1"/>
  <c r="T1709" i="1"/>
  <c r="Q1709" i="1"/>
  <c r="O1709" i="1"/>
  <c r="U1708" i="1"/>
  <c r="T1708" i="1"/>
  <c r="Q1708" i="1"/>
  <c r="O1708" i="1"/>
  <c r="U1707" i="1"/>
  <c r="T1707" i="1"/>
  <c r="Q1707" i="1"/>
  <c r="O1707" i="1"/>
  <c r="U1706" i="1"/>
  <c r="T1706" i="1"/>
  <c r="Q1706" i="1"/>
  <c r="O1706" i="1"/>
  <c r="U1704" i="1"/>
  <c r="T1704" i="1"/>
  <c r="Q1704" i="1"/>
  <c r="O1704" i="1"/>
  <c r="U1703" i="1"/>
  <c r="T1703" i="1"/>
  <c r="Q1703" i="1"/>
  <c r="O1703" i="1"/>
  <c r="U1702" i="1"/>
  <c r="T1702" i="1"/>
  <c r="Q1702" i="1"/>
  <c r="O1702" i="1"/>
  <c r="U1701" i="1"/>
  <c r="T1701" i="1"/>
  <c r="Q1701" i="1"/>
  <c r="O1701" i="1"/>
  <c r="U1700" i="1"/>
  <c r="T1700" i="1"/>
  <c r="Q1700" i="1"/>
  <c r="O1700" i="1"/>
  <c r="U1699" i="1"/>
  <c r="T1699" i="1"/>
  <c r="Q1699" i="1"/>
  <c r="O1699" i="1"/>
  <c r="U1698" i="1"/>
  <c r="T1698" i="1"/>
  <c r="Q1698" i="1"/>
  <c r="O1698" i="1"/>
  <c r="U1697" i="1"/>
  <c r="T1697" i="1"/>
  <c r="Q1697" i="1"/>
  <c r="O1697" i="1"/>
  <c r="U1696" i="1"/>
  <c r="T1696" i="1"/>
  <c r="Q1696" i="1"/>
  <c r="O1696" i="1"/>
  <c r="U1695" i="1"/>
  <c r="T1695" i="1"/>
  <c r="Q1695" i="1"/>
  <c r="O1695" i="1"/>
  <c r="U1694" i="1"/>
  <c r="T1694" i="1"/>
  <c r="Q1694" i="1"/>
  <c r="O1694" i="1"/>
  <c r="U1693" i="1"/>
  <c r="T1693" i="1"/>
  <c r="Q1693" i="1"/>
  <c r="O1693" i="1"/>
  <c r="U1692" i="1"/>
  <c r="T1692" i="1"/>
  <c r="Q1692" i="1"/>
  <c r="O1692" i="1"/>
  <c r="U1691" i="1"/>
  <c r="T1691" i="1"/>
  <c r="Q1691" i="1"/>
  <c r="O1691" i="1"/>
  <c r="U1690" i="1"/>
  <c r="T1690" i="1"/>
  <c r="Q1690" i="1"/>
  <c r="O1690" i="1"/>
  <c r="U1689" i="1"/>
  <c r="T1689" i="1"/>
  <c r="Q1689" i="1"/>
  <c r="O1689" i="1"/>
  <c r="U1688" i="1"/>
  <c r="T1688" i="1"/>
  <c r="Q1688" i="1"/>
  <c r="O1688" i="1"/>
  <c r="U1687" i="1"/>
  <c r="T1687" i="1"/>
  <c r="Q1687" i="1"/>
  <c r="O1687" i="1"/>
  <c r="U1685" i="1"/>
  <c r="T1685" i="1"/>
  <c r="Q1685" i="1"/>
  <c r="O1685" i="1"/>
  <c r="U1684" i="1"/>
  <c r="T1684" i="1"/>
  <c r="Q1684" i="1"/>
  <c r="O1684" i="1"/>
  <c r="U1683" i="1"/>
  <c r="T1683" i="1"/>
  <c r="Q1683" i="1"/>
  <c r="O1683" i="1"/>
  <c r="U1682" i="1"/>
  <c r="T1682" i="1"/>
  <c r="Q1682" i="1"/>
  <c r="O1682" i="1"/>
  <c r="U1681" i="1"/>
  <c r="T1681" i="1"/>
  <c r="Q1681" i="1"/>
  <c r="O1681" i="1"/>
  <c r="H3058" i="1" s="1"/>
  <c r="U1680" i="1"/>
  <c r="T1680" i="1"/>
  <c r="Q1680" i="1"/>
  <c r="O1680" i="1"/>
  <c r="H3038" i="1" s="1"/>
  <c r="U1679" i="1"/>
  <c r="T1679" i="1"/>
  <c r="Q1679" i="1"/>
  <c r="O1679" i="1"/>
  <c r="U1678" i="1"/>
  <c r="T1678" i="1"/>
  <c r="Q1678" i="1"/>
  <c r="O1678" i="1"/>
  <c r="U1677" i="1"/>
  <c r="T1677" i="1"/>
  <c r="Q1677" i="1"/>
  <c r="O1677" i="1"/>
  <c r="U1676" i="1"/>
  <c r="T1676" i="1"/>
  <c r="Q1676" i="1"/>
  <c r="O1676" i="1"/>
  <c r="U1674" i="1"/>
  <c r="T1674" i="1"/>
  <c r="Q1674" i="1"/>
  <c r="O1674" i="1"/>
  <c r="U1673" i="1"/>
  <c r="T1673" i="1"/>
  <c r="Q1673" i="1"/>
  <c r="O1673" i="1"/>
  <c r="U1672" i="1"/>
  <c r="T1672" i="1"/>
  <c r="Q1672" i="1"/>
  <c r="O1672" i="1"/>
  <c r="U1671" i="1"/>
  <c r="T1671" i="1"/>
  <c r="Q1671" i="1"/>
  <c r="O1671" i="1"/>
  <c r="U1670" i="1"/>
  <c r="T1670" i="1"/>
  <c r="Q1670" i="1"/>
  <c r="O1670" i="1"/>
  <c r="U1669" i="1"/>
  <c r="T1669" i="1"/>
  <c r="Q1669" i="1"/>
  <c r="O1669" i="1"/>
  <c r="U1668" i="1"/>
  <c r="T1668" i="1"/>
  <c r="Q1668" i="1"/>
  <c r="O1668" i="1"/>
  <c r="U1667" i="1"/>
  <c r="Q1667" i="1"/>
  <c r="O1667" i="1"/>
  <c r="U1666" i="1"/>
  <c r="T1666" i="1"/>
  <c r="Q1666" i="1"/>
  <c r="O1666" i="1"/>
  <c r="U1665" i="1"/>
  <c r="T1665" i="1"/>
  <c r="Q1665" i="1"/>
  <c r="O1665" i="1"/>
  <c r="U1664" i="1"/>
  <c r="T1664" i="1"/>
  <c r="Q1664" i="1"/>
  <c r="O1664" i="1"/>
  <c r="U1663" i="1"/>
  <c r="T1663" i="1"/>
  <c r="Q1663" i="1"/>
  <c r="O1663" i="1"/>
  <c r="U1662" i="1"/>
  <c r="T1662" i="1"/>
  <c r="Q1662" i="1"/>
  <c r="O1662" i="1"/>
  <c r="U1661" i="1"/>
  <c r="T1661" i="1"/>
  <c r="Q1661" i="1"/>
  <c r="O1661" i="1"/>
  <c r="U1660" i="1"/>
  <c r="T1660" i="1"/>
  <c r="Q1660" i="1"/>
  <c r="O1660" i="1"/>
  <c r="U1659" i="1"/>
  <c r="T1659" i="1"/>
  <c r="Q1659" i="1"/>
  <c r="O1659" i="1"/>
  <c r="U1658" i="1"/>
  <c r="T1658" i="1"/>
  <c r="Q1658" i="1"/>
  <c r="O1658" i="1"/>
  <c r="U1657" i="1"/>
  <c r="T1657" i="1"/>
  <c r="Q1657" i="1"/>
  <c r="O1657" i="1"/>
  <c r="U1656" i="1"/>
  <c r="T1656" i="1"/>
  <c r="Q1656" i="1"/>
  <c r="O1656" i="1"/>
  <c r="U1655" i="1"/>
  <c r="T1655" i="1"/>
  <c r="Q1655" i="1"/>
  <c r="O1655" i="1"/>
  <c r="U1654" i="1"/>
  <c r="T1654" i="1"/>
  <c r="Q1654" i="1"/>
  <c r="O1654" i="1"/>
  <c r="U1653" i="1"/>
  <c r="T1653" i="1"/>
  <c r="Q1653" i="1"/>
  <c r="O1653" i="1"/>
  <c r="U1652" i="1"/>
  <c r="T1652" i="1"/>
  <c r="Q1652" i="1"/>
  <c r="O1652" i="1"/>
  <c r="U1651" i="1"/>
  <c r="T1651" i="1"/>
  <c r="Q1651" i="1"/>
  <c r="O1651" i="1"/>
  <c r="U1650" i="1"/>
  <c r="T1650" i="1"/>
  <c r="Q1650" i="1"/>
  <c r="O1650" i="1"/>
  <c r="U1649" i="1"/>
  <c r="T1649" i="1"/>
  <c r="Q1649" i="1"/>
  <c r="O1649" i="1"/>
  <c r="U1648" i="1"/>
  <c r="T1648" i="1"/>
  <c r="Q1648" i="1"/>
  <c r="O1648" i="1"/>
  <c r="U1647" i="1"/>
  <c r="T1647" i="1"/>
  <c r="Q1647" i="1"/>
  <c r="O1647" i="1"/>
  <c r="U1646" i="1"/>
  <c r="T1646" i="1"/>
  <c r="Q1646" i="1"/>
  <c r="O1646" i="1"/>
  <c r="U1645" i="1"/>
  <c r="T1645" i="1"/>
  <c r="Q1645" i="1"/>
  <c r="O1645" i="1"/>
  <c r="U1644" i="1"/>
  <c r="T1644" i="1"/>
  <c r="Q1644" i="1"/>
  <c r="O1644" i="1"/>
  <c r="U1643" i="1"/>
  <c r="T1643" i="1"/>
  <c r="Q1643" i="1"/>
  <c r="O1643" i="1"/>
  <c r="U1642" i="1"/>
  <c r="T1642" i="1"/>
  <c r="Q1642" i="1"/>
  <c r="O1642" i="1"/>
  <c r="U1641" i="1"/>
  <c r="T1641" i="1"/>
  <c r="Q1641" i="1"/>
  <c r="O1641" i="1"/>
  <c r="U1640" i="1"/>
  <c r="T1640" i="1"/>
  <c r="Q1640" i="1"/>
  <c r="O1640" i="1"/>
  <c r="U1638" i="1"/>
  <c r="T1638" i="1"/>
  <c r="Q1638" i="1"/>
  <c r="O1638" i="1"/>
  <c r="U1637" i="1"/>
  <c r="T1637" i="1"/>
  <c r="Q1637" i="1"/>
  <c r="O1637" i="1"/>
  <c r="U1636" i="1"/>
  <c r="T1636" i="1"/>
  <c r="Q1636" i="1"/>
  <c r="O1636" i="1"/>
  <c r="U1635" i="1"/>
  <c r="T1635" i="1"/>
  <c r="Q1635" i="1"/>
  <c r="O1635" i="1"/>
  <c r="U1634" i="1"/>
  <c r="T1634" i="1"/>
  <c r="Q1634" i="1"/>
  <c r="O1634" i="1"/>
  <c r="U1633" i="1"/>
  <c r="T1633" i="1"/>
  <c r="Q1633" i="1"/>
  <c r="O1633" i="1"/>
  <c r="U1632" i="1"/>
  <c r="T1632" i="1"/>
  <c r="Q1632" i="1"/>
  <c r="O1632" i="1"/>
  <c r="U1631" i="1"/>
  <c r="T1631" i="1"/>
  <c r="Q1631" i="1"/>
  <c r="O1631" i="1"/>
  <c r="U1630" i="1"/>
  <c r="T1630" i="1"/>
  <c r="Q1630" i="1"/>
  <c r="O1630" i="1"/>
  <c r="U1629" i="1"/>
  <c r="T1629" i="1"/>
  <c r="Q1629" i="1"/>
  <c r="O1629" i="1"/>
  <c r="U1628" i="1"/>
  <c r="T1628" i="1"/>
  <c r="Q1628" i="1"/>
  <c r="O1628" i="1"/>
  <c r="U1627" i="1"/>
  <c r="T1627" i="1"/>
  <c r="Q1627" i="1"/>
  <c r="O1627" i="1"/>
  <c r="U1626" i="1"/>
  <c r="T1626" i="1"/>
  <c r="Q1626" i="1"/>
  <c r="O1626" i="1"/>
  <c r="U1625" i="1"/>
  <c r="T1625" i="1"/>
  <c r="Q1625" i="1"/>
  <c r="O1625" i="1"/>
  <c r="U1624" i="1"/>
  <c r="T1624" i="1"/>
  <c r="Q1624" i="1"/>
  <c r="O1624" i="1"/>
  <c r="U1623" i="1"/>
  <c r="T1623" i="1"/>
  <c r="Q1623" i="1"/>
  <c r="O1623" i="1"/>
  <c r="U1622" i="1"/>
  <c r="T1622" i="1"/>
  <c r="Q1622" i="1"/>
  <c r="O1622" i="1"/>
  <c r="U1621" i="1"/>
  <c r="T1621" i="1"/>
  <c r="Q1621" i="1"/>
  <c r="O1621" i="1"/>
  <c r="U1620" i="1"/>
  <c r="T1620" i="1"/>
  <c r="Q1620" i="1"/>
  <c r="O1620" i="1"/>
  <c r="U1619" i="1"/>
  <c r="T1619" i="1"/>
  <c r="Q1619" i="1"/>
  <c r="O1619" i="1"/>
  <c r="U1618" i="1"/>
  <c r="T1618" i="1"/>
  <c r="Q1618" i="1"/>
  <c r="O1618" i="1"/>
  <c r="U1617" i="1"/>
  <c r="T1617" i="1"/>
  <c r="Q1617" i="1"/>
  <c r="O1617" i="1"/>
  <c r="U1616" i="1"/>
  <c r="T1616" i="1"/>
  <c r="Q1616" i="1"/>
  <c r="O1616" i="1"/>
  <c r="U1615" i="1"/>
  <c r="T1615" i="1"/>
  <c r="Q1615" i="1"/>
  <c r="O1615" i="1"/>
  <c r="U1614" i="1"/>
  <c r="T1614" i="1"/>
  <c r="Q1614" i="1"/>
  <c r="O1614" i="1"/>
  <c r="U1613" i="1"/>
  <c r="T1613" i="1"/>
  <c r="Q1613" i="1"/>
  <c r="O1613" i="1"/>
  <c r="U1612" i="1"/>
  <c r="T1612" i="1"/>
  <c r="Q1612" i="1"/>
  <c r="O1612" i="1"/>
  <c r="U1611" i="1"/>
  <c r="T1611" i="1"/>
  <c r="Q1611" i="1"/>
  <c r="O1611" i="1"/>
  <c r="U1610" i="1"/>
  <c r="T1610" i="1"/>
  <c r="Q1610" i="1"/>
  <c r="O1610" i="1"/>
  <c r="U1609" i="1"/>
  <c r="T1609" i="1"/>
  <c r="Q1609" i="1"/>
  <c r="O1609" i="1"/>
  <c r="U1608" i="1"/>
  <c r="T1608" i="1"/>
  <c r="Q1608" i="1"/>
  <c r="O1608" i="1"/>
  <c r="U1607" i="1"/>
  <c r="T1607" i="1"/>
  <c r="Q1607" i="1"/>
  <c r="O1607" i="1"/>
  <c r="U1606" i="1"/>
  <c r="T1606" i="1"/>
  <c r="Q1606" i="1"/>
  <c r="O1606" i="1"/>
  <c r="U1605" i="1"/>
  <c r="T1605" i="1"/>
  <c r="Q1605" i="1"/>
  <c r="O1605" i="1"/>
  <c r="U1604" i="1"/>
  <c r="T1604" i="1"/>
  <c r="Q1604" i="1"/>
  <c r="O1604" i="1"/>
  <c r="U1603" i="1"/>
  <c r="T1603" i="1"/>
  <c r="Q1603" i="1"/>
  <c r="O1603" i="1"/>
  <c r="U1602" i="1"/>
  <c r="T1602" i="1"/>
  <c r="Q1602" i="1"/>
  <c r="O1602" i="1"/>
  <c r="U1601" i="1"/>
  <c r="T1601" i="1"/>
  <c r="Q1601" i="1"/>
  <c r="O1601" i="1"/>
  <c r="U1600" i="1"/>
  <c r="T1600" i="1"/>
  <c r="Q1600" i="1"/>
  <c r="O1600" i="1"/>
  <c r="U1599" i="1"/>
  <c r="T1599" i="1"/>
  <c r="Q1599" i="1"/>
  <c r="O1599" i="1"/>
  <c r="U1598" i="1"/>
  <c r="T1598" i="1"/>
  <c r="Q1598" i="1"/>
  <c r="O1598" i="1"/>
  <c r="U1597" i="1"/>
  <c r="T1597" i="1"/>
  <c r="Q1597" i="1"/>
  <c r="U1596" i="1"/>
  <c r="T1596" i="1"/>
  <c r="Q1596" i="1"/>
  <c r="O1596" i="1"/>
  <c r="U1595" i="1"/>
  <c r="T1595" i="1"/>
  <c r="Q1595" i="1"/>
  <c r="O1595" i="1"/>
  <c r="U1594" i="1"/>
  <c r="T1594" i="1"/>
  <c r="Q1594" i="1"/>
  <c r="O1594" i="1"/>
  <c r="U1593" i="1"/>
  <c r="T1593" i="1"/>
  <c r="Q1593" i="1"/>
  <c r="O1593" i="1"/>
  <c r="U1592" i="1"/>
  <c r="T1592" i="1"/>
  <c r="Q1592" i="1"/>
  <c r="O1592" i="1"/>
  <c r="U1591" i="1"/>
  <c r="T1591" i="1"/>
  <c r="Q1591" i="1"/>
  <c r="O1591" i="1"/>
  <c r="U1590" i="1"/>
  <c r="T1590" i="1"/>
  <c r="Q1590" i="1"/>
  <c r="O1590" i="1"/>
  <c r="U1588" i="1"/>
  <c r="T1588" i="1"/>
  <c r="Q1588" i="1"/>
  <c r="O1588" i="1"/>
  <c r="U1587" i="1"/>
  <c r="T1587" i="1"/>
  <c r="Q1587" i="1"/>
  <c r="O1587" i="1"/>
  <c r="U1586" i="1"/>
  <c r="T1586" i="1"/>
  <c r="Q1586" i="1"/>
  <c r="O1586" i="1"/>
  <c r="U1584" i="1"/>
  <c r="T1584" i="1"/>
  <c r="Q1584" i="1"/>
  <c r="O1584" i="1"/>
  <c r="U1583" i="1"/>
  <c r="T1583" i="1"/>
  <c r="Q1583" i="1"/>
  <c r="O1583" i="1"/>
  <c r="U1582" i="1"/>
  <c r="T1582" i="1"/>
  <c r="Q1582" i="1"/>
  <c r="O1582" i="1"/>
  <c r="U1581" i="1"/>
  <c r="T1581" i="1"/>
  <c r="Q1581" i="1"/>
  <c r="O1581" i="1"/>
  <c r="U1580" i="1"/>
  <c r="T1580" i="1"/>
  <c r="O1580" i="1"/>
  <c r="U1579" i="1"/>
  <c r="T1579" i="1"/>
  <c r="Q1579" i="1"/>
  <c r="O1579" i="1"/>
  <c r="U1578" i="1"/>
  <c r="T1578" i="1"/>
  <c r="Q1578" i="1"/>
  <c r="O1578" i="1"/>
  <c r="U1577" i="1"/>
  <c r="T1577" i="1"/>
  <c r="Q1577" i="1"/>
  <c r="O1577" i="1"/>
  <c r="U1576" i="1"/>
  <c r="T1576" i="1"/>
  <c r="Q1576" i="1"/>
  <c r="O1576" i="1"/>
  <c r="U1575" i="1"/>
  <c r="T1575" i="1"/>
  <c r="Q1575" i="1"/>
  <c r="O1575" i="1"/>
  <c r="U1574" i="1"/>
  <c r="T1574" i="1"/>
  <c r="Q1574" i="1"/>
  <c r="O1574" i="1"/>
  <c r="U1573" i="1"/>
  <c r="T1573" i="1"/>
  <c r="Q1573" i="1"/>
  <c r="O1573" i="1"/>
  <c r="U1572" i="1"/>
  <c r="T1572" i="1"/>
  <c r="Q1572" i="1"/>
  <c r="O1572" i="1"/>
  <c r="U1571" i="1"/>
  <c r="T1571" i="1"/>
  <c r="Q1571" i="1"/>
  <c r="O1571" i="1"/>
  <c r="U1569" i="1"/>
  <c r="T1569" i="1"/>
  <c r="Q1569" i="1"/>
  <c r="O1569" i="1"/>
  <c r="U1568" i="1"/>
  <c r="T1568" i="1"/>
  <c r="O1568" i="1"/>
  <c r="U1567" i="1"/>
  <c r="T1567" i="1"/>
  <c r="Q1567" i="1"/>
  <c r="O1567" i="1"/>
  <c r="U1566" i="1"/>
  <c r="T1566" i="1"/>
  <c r="Q1566" i="1"/>
  <c r="O1566" i="1"/>
  <c r="U1565" i="1"/>
  <c r="Q1565" i="1"/>
  <c r="O1565" i="1"/>
  <c r="U1564" i="1"/>
  <c r="T1564" i="1"/>
  <c r="Q1564" i="1"/>
  <c r="O1564" i="1"/>
  <c r="U1563" i="1"/>
  <c r="T1563" i="1"/>
  <c r="Q1563" i="1"/>
  <c r="O1563" i="1"/>
  <c r="U1562" i="1"/>
  <c r="T1562" i="1"/>
  <c r="Q1562" i="1"/>
  <c r="O1562" i="1"/>
  <c r="U1561" i="1"/>
  <c r="T1561" i="1"/>
  <c r="Q1561" i="1"/>
  <c r="O1561" i="1"/>
  <c r="U1560" i="1"/>
  <c r="T1560" i="1"/>
  <c r="Q1560" i="1"/>
  <c r="O1560" i="1"/>
  <c r="U1559" i="1"/>
  <c r="T1559" i="1"/>
  <c r="Q1559" i="1"/>
  <c r="O1559" i="1"/>
  <c r="U1558" i="1"/>
  <c r="T1558" i="1"/>
  <c r="Q1558" i="1"/>
  <c r="O1558" i="1"/>
  <c r="U1557" i="1"/>
  <c r="T1557" i="1"/>
  <c r="Q1557" i="1"/>
  <c r="O1557" i="1"/>
  <c r="U1556" i="1"/>
  <c r="O1556" i="1"/>
  <c r="U1555" i="1"/>
  <c r="T1555" i="1"/>
  <c r="Q1555" i="1"/>
  <c r="O1555" i="1"/>
  <c r="U1554" i="1"/>
  <c r="T1554" i="1"/>
  <c r="Q1554" i="1"/>
  <c r="O1554" i="1"/>
  <c r="U1553" i="1"/>
  <c r="T1553" i="1"/>
  <c r="Q1553" i="1"/>
  <c r="O1553" i="1"/>
  <c r="U1552" i="1"/>
  <c r="T1552" i="1"/>
  <c r="Q1552" i="1"/>
  <c r="O1552" i="1"/>
  <c r="U1551" i="1"/>
  <c r="T1551" i="1"/>
  <c r="Q1551" i="1"/>
  <c r="O1551" i="1"/>
  <c r="U1550" i="1"/>
  <c r="T1550" i="1"/>
  <c r="Q1550" i="1"/>
  <c r="O1550" i="1"/>
  <c r="U1549" i="1"/>
  <c r="T1549" i="1"/>
  <c r="Q1549" i="1"/>
  <c r="O1549" i="1"/>
  <c r="U1548" i="1"/>
  <c r="T1548" i="1"/>
  <c r="Q1548" i="1"/>
  <c r="O1548" i="1"/>
  <c r="U1547" i="1"/>
  <c r="T1547" i="1"/>
  <c r="Q1547" i="1"/>
  <c r="O1547" i="1"/>
  <c r="U1546" i="1"/>
  <c r="T1546" i="1"/>
  <c r="Q1546" i="1"/>
  <c r="O1546" i="1"/>
  <c r="U1545" i="1"/>
  <c r="T1545" i="1"/>
  <c r="Q1545" i="1"/>
  <c r="O1545" i="1"/>
  <c r="U1544" i="1"/>
  <c r="T1544" i="1"/>
  <c r="Q1544" i="1"/>
  <c r="O1544" i="1"/>
  <c r="U1543" i="1"/>
  <c r="T1543" i="1"/>
  <c r="Q1543" i="1"/>
  <c r="O1543" i="1"/>
  <c r="U1542" i="1"/>
  <c r="T1542" i="1"/>
  <c r="Q1542" i="1"/>
  <c r="O1542" i="1"/>
  <c r="U1541" i="1"/>
  <c r="T1541" i="1"/>
  <c r="Q1541" i="1"/>
  <c r="O1541" i="1"/>
  <c r="U1540" i="1"/>
  <c r="T1540" i="1"/>
  <c r="Q1540" i="1"/>
  <c r="O1540" i="1"/>
  <c r="U1539" i="1"/>
  <c r="T1539" i="1"/>
  <c r="Q1539" i="1"/>
  <c r="O1539" i="1"/>
  <c r="U1538" i="1"/>
  <c r="T1538" i="1"/>
  <c r="Q1538" i="1"/>
  <c r="O1538" i="1"/>
  <c r="U1537" i="1"/>
  <c r="T1537" i="1"/>
  <c r="Q1537" i="1"/>
  <c r="O1537" i="1"/>
  <c r="U1536" i="1"/>
  <c r="O1536" i="1"/>
  <c r="U1535" i="1"/>
  <c r="T1535" i="1"/>
  <c r="Q1535" i="1"/>
  <c r="O1535" i="1"/>
  <c r="U1534" i="1"/>
  <c r="T1534" i="1"/>
  <c r="Q1534" i="1"/>
  <c r="O1534" i="1"/>
  <c r="U1533" i="1"/>
  <c r="T1533" i="1"/>
  <c r="Q1533" i="1"/>
  <c r="O1533" i="1"/>
  <c r="U1532" i="1"/>
  <c r="T1532" i="1"/>
  <c r="Q1532" i="1"/>
  <c r="O1532" i="1"/>
  <c r="U1531" i="1"/>
  <c r="T1531" i="1"/>
  <c r="O1531" i="1"/>
  <c r="U1530" i="1"/>
  <c r="T1530" i="1"/>
  <c r="O1530" i="1"/>
  <c r="U1529" i="1"/>
  <c r="T1529" i="1"/>
  <c r="Q1529" i="1"/>
  <c r="O1529" i="1"/>
  <c r="U1528" i="1"/>
  <c r="T1528" i="1"/>
  <c r="Q1528" i="1"/>
  <c r="O1528" i="1"/>
  <c r="U1527" i="1"/>
  <c r="T1527" i="1"/>
  <c r="Q1527" i="1"/>
  <c r="O1527" i="1"/>
  <c r="U1526" i="1"/>
  <c r="T1526" i="1"/>
  <c r="Q1526" i="1"/>
  <c r="O1526" i="1"/>
  <c r="U1525" i="1"/>
  <c r="T1525" i="1"/>
  <c r="Q1525" i="1"/>
  <c r="O1525" i="1"/>
  <c r="U1524" i="1"/>
  <c r="T1524" i="1"/>
  <c r="Q1524" i="1"/>
  <c r="O1524" i="1"/>
  <c r="U1523" i="1"/>
  <c r="T1523" i="1"/>
  <c r="Q1523" i="1"/>
  <c r="O1523" i="1"/>
  <c r="U1522" i="1"/>
  <c r="T1522" i="1"/>
  <c r="Q1522" i="1"/>
  <c r="O1522" i="1"/>
  <c r="U1521" i="1"/>
  <c r="T1521" i="1"/>
  <c r="Q1521" i="1"/>
  <c r="O1521" i="1"/>
  <c r="U1520" i="1"/>
  <c r="T1520" i="1"/>
  <c r="Q1520" i="1"/>
  <c r="O1520" i="1"/>
  <c r="U1519" i="1"/>
  <c r="T1519" i="1"/>
  <c r="Q1519" i="1"/>
  <c r="O1519" i="1"/>
  <c r="U1518" i="1"/>
  <c r="T1518" i="1"/>
  <c r="Q1518" i="1"/>
  <c r="O1518" i="1"/>
  <c r="U1517" i="1"/>
  <c r="T1517" i="1"/>
  <c r="Q1517" i="1"/>
  <c r="O1517" i="1"/>
  <c r="U1516" i="1"/>
  <c r="T1516" i="1"/>
  <c r="Q1516" i="1"/>
  <c r="O1516" i="1"/>
  <c r="U1515" i="1"/>
  <c r="T1515" i="1"/>
  <c r="Q1515" i="1"/>
  <c r="O1515" i="1"/>
  <c r="U1514" i="1"/>
  <c r="T1514" i="1"/>
  <c r="Q1514" i="1"/>
  <c r="O1514" i="1"/>
  <c r="U1513" i="1"/>
  <c r="T1513" i="1"/>
  <c r="Q1513" i="1"/>
  <c r="O1513" i="1"/>
  <c r="U1512" i="1"/>
  <c r="T1512" i="1"/>
  <c r="Q1512" i="1"/>
  <c r="O1512" i="1"/>
  <c r="U1511" i="1"/>
  <c r="T1511" i="1"/>
  <c r="Q1511" i="1"/>
  <c r="O1511" i="1"/>
  <c r="U1510" i="1"/>
  <c r="T1510" i="1"/>
  <c r="Q1510" i="1"/>
  <c r="O1510" i="1"/>
  <c r="U1509" i="1"/>
  <c r="T1509" i="1"/>
  <c r="Q1509" i="1"/>
  <c r="O1509" i="1"/>
  <c r="U1508" i="1"/>
  <c r="T1508" i="1"/>
  <c r="Q1508" i="1"/>
  <c r="O1508" i="1"/>
  <c r="U1507" i="1"/>
  <c r="T1507" i="1"/>
  <c r="Q1507" i="1"/>
  <c r="O1507" i="1"/>
  <c r="U1506" i="1"/>
  <c r="T1506" i="1"/>
  <c r="Q1506" i="1"/>
  <c r="O1506" i="1"/>
  <c r="U1505" i="1"/>
  <c r="T1505" i="1"/>
  <c r="Q1505" i="1"/>
  <c r="O1505" i="1"/>
  <c r="U1504" i="1"/>
  <c r="T1504" i="1"/>
  <c r="Q1504" i="1"/>
  <c r="O1504" i="1"/>
  <c r="U1503" i="1"/>
  <c r="T1503" i="1"/>
  <c r="Q1503" i="1"/>
  <c r="O1503" i="1"/>
  <c r="U1502" i="1"/>
  <c r="T1502" i="1"/>
  <c r="Q1502" i="1"/>
  <c r="O1502" i="1"/>
  <c r="U1501" i="1"/>
  <c r="T1501" i="1"/>
  <c r="Q1501" i="1"/>
  <c r="O1501" i="1"/>
  <c r="U1500" i="1"/>
  <c r="T1500" i="1"/>
  <c r="Q1500" i="1"/>
  <c r="O1500" i="1"/>
  <c r="U1499" i="1"/>
  <c r="T1499" i="1"/>
  <c r="Q1499" i="1"/>
  <c r="O1499" i="1"/>
  <c r="U1498" i="1"/>
  <c r="T1498" i="1"/>
  <c r="Q1498" i="1"/>
  <c r="O1498" i="1"/>
  <c r="U1497" i="1"/>
  <c r="T1497" i="1"/>
  <c r="Q1497" i="1"/>
  <c r="O1497" i="1"/>
  <c r="U1496" i="1"/>
  <c r="T1496" i="1"/>
  <c r="Q1496" i="1"/>
  <c r="O1496" i="1"/>
  <c r="U1495" i="1"/>
  <c r="T1495" i="1"/>
  <c r="Q1495" i="1"/>
  <c r="O1495" i="1"/>
  <c r="U1493" i="1"/>
  <c r="T1493" i="1"/>
  <c r="Q1493" i="1"/>
  <c r="O1493" i="1"/>
  <c r="U1492" i="1"/>
  <c r="O1492" i="1"/>
  <c r="U1491" i="1"/>
  <c r="T1491" i="1"/>
  <c r="Q1491" i="1"/>
  <c r="O1491" i="1"/>
  <c r="U1490" i="1"/>
  <c r="T1490" i="1"/>
  <c r="Q1490" i="1"/>
  <c r="O1490" i="1"/>
  <c r="U1489" i="1"/>
  <c r="T1489" i="1"/>
  <c r="Q1489" i="1"/>
  <c r="O1489" i="1"/>
  <c r="U1488" i="1"/>
  <c r="T1488" i="1"/>
  <c r="Q1488" i="1"/>
  <c r="O1488" i="1"/>
  <c r="U1487" i="1"/>
  <c r="T1487" i="1"/>
  <c r="Q1487" i="1"/>
  <c r="O1487" i="1"/>
  <c r="U1486" i="1"/>
  <c r="T1486" i="1"/>
  <c r="Q1486" i="1"/>
  <c r="O1486" i="1"/>
  <c r="U1485" i="1"/>
  <c r="T1485" i="1"/>
  <c r="Q1485" i="1"/>
  <c r="O1485" i="1"/>
  <c r="U1484" i="1"/>
  <c r="T1484" i="1"/>
  <c r="Q1484" i="1"/>
  <c r="O1484" i="1"/>
  <c r="U1483" i="1"/>
  <c r="T1483" i="1"/>
  <c r="Q1483" i="1"/>
  <c r="O1483" i="1"/>
  <c r="U1482" i="1"/>
  <c r="T1482" i="1"/>
  <c r="Q1482" i="1"/>
  <c r="O1482" i="1"/>
  <c r="U1481" i="1"/>
  <c r="T1481" i="1"/>
  <c r="Q1481" i="1"/>
  <c r="O1481" i="1"/>
  <c r="U1480" i="1"/>
  <c r="T1480" i="1"/>
  <c r="Q1480" i="1"/>
  <c r="O1480" i="1"/>
  <c r="U1479" i="1"/>
  <c r="T1479" i="1"/>
  <c r="Q1479" i="1"/>
  <c r="O1479" i="1"/>
  <c r="U1478" i="1"/>
  <c r="T1478" i="1"/>
  <c r="Q1478" i="1"/>
  <c r="O1478" i="1"/>
  <c r="U1477" i="1"/>
  <c r="T1477" i="1"/>
  <c r="Q1477" i="1"/>
  <c r="O1477" i="1"/>
  <c r="U1476" i="1"/>
  <c r="T1476" i="1"/>
  <c r="Q1476" i="1"/>
  <c r="O1476" i="1"/>
  <c r="U1475" i="1"/>
  <c r="T1475" i="1"/>
  <c r="Q1475" i="1"/>
  <c r="O1475" i="1"/>
  <c r="U1474" i="1"/>
  <c r="T1474" i="1"/>
  <c r="Q1474" i="1"/>
  <c r="O1474" i="1"/>
  <c r="U1473" i="1"/>
  <c r="T1473" i="1"/>
  <c r="Q1473" i="1"/>
  <c r="O1473" i="1"/>
  <c r="U1472" i="1"/>
  <c r="T1472" i="1"/>
  <c r="Q1472" i="1"/>
  <c r="O1472" i="1"/>
  <c r="U1471" i="1"/>
  <c r="T1471" i="1"/>
  <c r="Q1471" i="1"/>
  <c r="O1471" i="1"/>
  <c r="U1470" i="1"/>
  <c r="T1470" i="1"/>
  <c r="Q1470" i="1"/>
  <c r="O1470" i="1"/>
  <c r="U1469" i="1"/>
  <c r="T1469" i="1"/>
  <c r="Q1469" i="1"/>
  <c r="O1469" i="1"/>
  <c r="U1468" i="1"/>
  <c r="T1468" i="1"/>
  <c r="Q1468" i="1"/>
  <c r="O1468" i="1"/>
  <c r="U1467" i="1"/>
  <c r="T1467" i="1"/>
  <c r="Q1467" i="1"/>
  <c r="O1467" i="1"/>
  <c r="U1466" i="1"/>
  <c r="T1466" i="1"/>
  <c r="Q1466" i="1"/>
  <c r="O1466" i="1"/>
  <c r="U1465" i="1"/>
  <c r="T1465" i="1"/>
  <c r="Q1465" i="1"/>
  <c r="O1465" i="1"/>
  <c r="U1464" i="1"/>
  <c r="T1464" i="1"/>
  <c r="Q1464" i="1"/>
  <c r="O1464" i="1"/>
  <c r="U1463" i="1"/>
  <c r="T1463" i="1"/>
  <c r="Q1463" i="1"/>
  <c r="O1463" i="1"/>
  <c r="U1462" i="1"/>
  <c r="Q1462" i="1"/>
  <c r="O1462" i="1"/>
  <c r="U1461" i="1"/>
  <c r="T1461" i="1"/>
  <c r="Q1461" i="1"/>
  <c r="O1461" i="1"/>
  <c r="U1460" i="1"/>
  <c r="T1460" i="1"/>
  <c r="Q1460" i="1"/>
  <c r="O1460" i="1"/>
  <c r="U1459" i="1"/>
  <c r="T1459" i="1"/>
  <c r="Q1459" i="1"/>
  <c r="O1459" i="1"/>
  <c r="U1458" i="1"/>
  <c r="T1458" i="1"/>
  <c r="Q1458" i="1"/>
  <c r="O1458" i="1"/>
  <c r="U1457" i="1"/>
  <c r="T1457" i="1"/>
  <c r="Q1457" i="1"/>
  <c r="O1457" i="1"/>
  <c r="U1456" i="1"/>
  <c r="T1456" i="1"/>
  <c r="Q1456" i="1"/>
  <c r="O1456" i="1"/>
  <c r="U1455" i="1"/>
  <c r="T1455" i="1"/>
  <c r="Q1455" i="1"/>
  <c r="O1455" i="1"/>
  <c r="U1454" i="1"/>
  <c r="T1454" i="1"/>
  <c r="Q1454" i="1"/>
  <c r="O1454" i="1"/>
  <c r="U1453" i="1"/>
  <c r="T1453" i="1"/>
  <c r="Q1453" i="1"/>
  <c r="O1453" i="1"/>
  <c r="U1452" i="1"/>
  <c r="T1452" i="1"/>
  <c r="Q1452" i="1"/>
  <c r="O1452" i="1"/>
  <c r="U1451" i="1"/>
  <c r="T1451" i="1"/>
  <c r="Q1451" i="1"/>
  <c r="O1451" i="1"/>
  <c r="U1450" i="1"/>
  <c r="T1450" i="1"/>
  <c r="Q1450" i="1"/>
  <c r="O1450" i="1"/>
  <c r="U1449" i="1"/>
  <c r="T1449" i="1"/>
  <c r="Q1449" i="1"/>
  <c r="O1449" i="1"/>
  <c r="U1448" i="1"/>
  <c r="T1448" i="1"/>
  <c r="Q1448" i="1"/>
  <c r="O1448" i="1"/>
  <c r="U1447" i="1"/>
  <c r="T1447" i="1"/>
  <c r="Q1447" i="1"/>
  <c r="O1447" i="1"/>
  <c r="U1446" i="1"/>
  <c r="T1446" i="1"/>
  <c r="Q1446" i="1"/>
  <c r="O1446" i="1"/>
  <c r="U1445" i="1"/>
  <c r="T1445" i="1"/>
  <c r="Q1445" i="1"/>
  <c r="O1445" i="1"/>
  <c r="U1444" i="1"/>
  <c r="T1444" i="1"/>
  <c r="Q1444" i="1"/>
  <c r="O1444" i="1"/>
  <c r="U1443" i="1"/>
  <c r="T1443" i="1"/>
  <c r="Q1443" i="1"/>
  <c r="O1443" i="1"/>
  <c r="U1442" i="1"/>
  <c r="T1442" i="1"/>
  <c r="Q1442" i="1"/>
  <c r="O1442" i="1"/>
  <c r="U1441" i="1"/>
  <c r="T1441" i="1"/>
  <c r="Q1441" i="1"/>
  <c r="O1441" i="1"/>
  <c r="U1440" i="1"/>
  <c r="Q1440" i="1"/>
  <c r="O1440" i="1"/>
  <c r="T1439" i="1"/>
  <c r="Q1439" i="1"/>
  <c r="O1439" i="1"/>
  <c r="U1438" i="1"/>
  <c r="T1438" i="1"/>
  <c r="Q1438" i="1"/>
  <c r="O1438" i="1"/>
  <c r="U1437" i="1"/>
  <c r="T1437" i="1"/>
  <c r="Q1437" i="1"/>
  <c r="O1437" i="1"/>
  <c r="U1436" i="1"/>
  <c r="T1436" i="1"/>
  <c r="Q1436" i="1"/>
  <c r="O1436" i="1"/>
  <c r="U1435" i="1"/>
  <c r="T1435" i="1"/>
  <c r="Q1435" i="1"/>
  <c r="O1435" i="1"/>
  <c r="U1434" i="1"/>
  <c r="T1434" i="1"/>
  <c r="Q1434" i="1"/>
  <c r="O1434" i="1"/>
  <c r="U1433" i="1"/>
  <c r="T1433" i="1"/>
  <c r="Q1433" i="1"/>
  <c r="O1433" i="1"/>
  <c r="U1432" i="1"/>
  <c r="T1432" i="1"/>
  <c r="Q1432" i="1"/>
  <c r="O1432" i="1"/>
  <c r="U1431" i="1"/>
  <c r="T1431" i="1"/>
  <c r="Q1431" i="1"/>
  <c r="O1431" i="1"/>
  <c r="U1430" i="1"/>
  <c r="T1430" i="1"/>
  <c r="Q1430" i="1"/>
  <c r="O1430" i="1"/>
  <c r="U1429" i="1"/>
  <c r="T1429" i="1"/>
  <c r="Q1429" i="1"/>
  <c r="O1429" i="1"/>
  <c r="U1428" i="1"/>
  <c r="T1428" i="1"/>
  <c r="Q1428" i="1"/>
  <c r="O1428" i="1"/>
  <c r="U1427" i="1"/>
  <c r="T1427" i="1"/>
  <c r="Q1427" i="1"/>
  <c r="O1427" i="1"/>
  <c r="U1426" i="1"/>
  <c r="T1426" i="1"/>
  <c r="Q1426" i="1"/>
  <c r="O1426" i="1"/>
  <c r="U1425" i="1"/>
  <c r="T1425" i="1"/>
  <c r="Q1425" i="1"/>
  <c r="O1425" i="1"/>
  <c r="U1424" i="1"/>
  <c r="T1424" i="1"/>
  <c r="Q1424" i="1"/>
  <c r="O1424" i="1"/>
  <c r="U1423" i="1"/>
  <c r="T1423" i="1"/>
  <c r="Q1423" i="1"/>
  <c r="O1423" i="1"/>
  <c r="U1422" i="1"/>
  <c r="T1422" i="1"/>
  <c r="Q1422" i="1"/>
  <c r="O1422" i="1"/>
  <c r="U1421" i="1"/>
  <c r="T1421" i="1"/>
  <c r="Q1421" i="1"/>
  <c r="O1421" i="1"/>
  <c r="U1420" i="1"/>
  <c r="T1420" i="1"/>
  <c r="Q1420" i="1"/>
  <c r="O1420" i="1"/>
  <c r="U1419" i="1"/>
  <c r="T1419" i="1"/>
  <c r="Q1419" i="1"/>
  <c r="O1419" i="1"/>
  <c r="U1418" i="1"/>
  <c r="T1418" i="1"/>
  <c r="Q1418" i="1"/>
  <c r="O1418" i="1"/>
  <c r="U1417" i="1"/>
  <c r="T1417" i="1"/>
  <c r="Q1417" i="1"/>
  <c r="O1417" i="1"/>
  <c r="U1416" i="1"/>
  <c r="T1416" i="1"/>
  <c r="Q1416" i="1"/>
  <c r="O1416" i="1"/>
  <c r="U1415" i="1"/>
  <c r="T1415" i="1"/>
  <c r="Q1415" i="1"/>
  <c r="O1415" i="1"/>
  <c r="U1414" i="1"/>
  <c r="O1414" i="1"/>
  <c r="U1413" i="1"/>
  <c r="T1413" i="1"/>
  <c r="Q1413" i="1"/>
  <c r="O1413" i="1"/>
  <c r="U1412" i="1"/>
  <c r="T1412" i="1"/>
  <c r="Q1412" i="1"/>
  <c r="O1412" i="1"/>
  <c r="U1411" i="1"/>
  <c r="T1411" i="1"/>
  <c r="Q1411" i="1"/>
  <c r="O1411" i="1"/>
  <c r="U1410" i="1"/>
  <c r="T1410" i="1"/>
  <c r="Q1410" i="1"/>
  <c r="O1410" i="1"/>
  <c r="U1409" i="1"/>
  <c r="T1409" i="1"/>
  <c r="Q1409" i="1"/>
  <c r="O1409" i="1"/>
  <c r="U1408" i="1"/>
  <c r="T1408" i="1"/>
  <c r="Q1408" i="1"/>
  <c r="O1408" i="1"/>
  <c r="U1407" i="1"/>
  <c r="T1407" i="1"/>
  <c r="Q1407" i="1"/>
  <c r="O1407" i="1"/>
  <c r="U1406" i="1"/>
  <c r="Q1406" i="1"/>
  <c r="O1406" i="1"/>
  <c r="U1405" i="1"/>
  <c r="T1405" i="1"/>
  <c r="Q1405" i="1"/>
  <c r="O1405" i="1"/>
  <c r="U1404" i="1"/>
  <c r="T1404" i="1"/>
  <c r="Q1404" i="1"/>
  <c r="O1404" i="1"/>
  <c r="U1403" i="1"/>
  <c r="T1403" i="1"/>
  <c r="Q1403" i="1"/>
  <c r="O1403" i="1"/>
  <c r="U1402" i="1"/>
  <c r="T1402" i="1"/>
  <c r="Q1402" i="1"/>
  <c r="O1402" i="1"/>
  <c r="U1401" i="1"/>
  <c r="T1401" i="1"/>
  <c r="Q1401" i="1"/>
  <c r="O1401" i="1"/>
  <c r="U1400" i="1"/>
  <c r="T1400" i="1"/>
  <c r="Q1400" i="1"/>
  <c r="O1400" i="1"/>
  <c r="U1399" i="1"/>
  <c r="T1399" i="1"/>
  <c r="Q1399" i="1"/>
  <c r="O1399" i="1"/>
  <c r="U1398" i="1"/>
  <c r="T1398" i="1"/>
  <c r="Q1398" i="1"/>
  <c r="O1398" i="1"/>
  <c r="H1153" i="1" s="1"/>
  <c r="U1397" i="1"/>
  <c r="T1397" i="1"/>
  <c r="Q1397" i="1"/>
  <c r="O1397" i="1"/>
  <c r="U1396" i="1"/>
  <c r="T1396" i="1"/>
  <c r="Q1396" i="1"/>
  <c r="O1396" i="1"/>
  <c r="U1395" i="1"/>
  <c r="T1395" i="1"/>
  <c r="Q1395" i="1"/>
  <c r="O1395" i="1"/>
  <c r="U1394" i="1"/>
  <c r="T1394" i="1"/>
  <c r="Q1394" i="1"/>
  <c r="O1394" i="1"/>
  <c r="U1393" i="1"/>
  <c r="T1393" i="1"/>
  <c r="Q1393" i="1"/>
  <c r="O1393" i="1"/>
  <c r="U1392" i="1"/>
  <c r="T1392" i="1"/>
  <c r="Q1392" i="1"/>
  <c r="O1392" i="1"/>
  <c r="U1391" i="1"/>
  <c r="T1391" i="1"/>
  <c r="Q1391" i="1"/>
  <c r="O1391" i="1"/>
  <c r="U1390" i="1"/>
  <c r="T1390" i="1"/>
  <c r="Q1390" i="1"/>
  <c r="O1390" i="1"/>
  <c r="U1389" i="1"/>
  <c r="T1389" i="1"/>
  <c r="Q1389" i="1"/>
  <c r="O1389" i="1"/>
  <c r="U1388" i="1"/>
  <c r="T1388" i="1"/>
  <c r="Q1388" i="1"/>
  <c r="O1388" i="1"/>
  <c r="U1387" i="1"/>
  <c r="Q1387" i="1"/>
  <c r="O1387" i="1"/>
  <c r="U1386" i="1"/>
  <c r="T1386" i="1"/>
  <c r="Q1386" i="1"/>
  <c r="O1386" i="1"/>
  <c r="U1385" i="1"/>
  <c r="T1385" i="1"/>
  <c r="Q1385" i="1"/>
  <c r="O1385" i="1"/>
  <c r="U1384" i="1"/>
  <c r="T1384" i="1"/>
  <c r="Q1384" i="1"/>
  <c r="O1384" i="1"/>
  <c r="U1383" i="1"/>
  <c r="T1383" i="1"/>
  <c r="Q1383" i="1"/>
  <c r="O1383" i="1"/>
  <c r="U1382" i="1"/>
  <c r="T1382" i="1"/>
  <c r="Q1382" i="1"/>
  <c r="O1382" i="1"/>
  <c r="U1381" i="1"/>
  <c r="T1381" i="1"/>
  <c r="Q1381" i="1"/>
  <c r="O1381" i="1"/>
  <c r="U1380" i="1"/>
  <c r="T1380" i="1"/>
  <c r="Q1380" i="1"/>
  <c r="O1380" i="1"/>
  <c r="U1379" i="1"/>
  <c r="T1379" i="1"/>
  <c r="Q1379" i="1"/>
  <c r="O1379" i="1"/>
  <c r="U1378" i="1"/>
  <c r="T1378" i="1"/>
  <c r="Q1378" i="1"/>
  <c r="O1378" i="1"/>
  <c r="U1377" i="1"/>
  <c r="T1377" i="1"/>
  <c r="Q1377" i="1"/>
  <c r="O1377" i="1"/>
  <c r="U1376" i="1"/>
  <c r="T1376" i="1"/>
  <c r="Q1376" i="1"/>
  <c r="O1376" i="1"/>
  <c r="U1375" i="1"/>
  <c r="T1375" i="1"/>
  <c r="Q1375" i="1"/>
  <c r="O1375" i="1"/>
  <c r="U1374" i="1"/>
  <c r="T1374" i="1"/>
  <c r="Q1374" i="1"/>
  <c r="O1374" i="1"/>
  <c r="U1373" i="1"/>
  <c r="T1373" i="1"/>
  <c r="Q1373" i="1"/>
  <c r="O1373" i="1"/>
  <c r="U1372" i="1"/>
  <c r="T1372" i="1"/>
  <c r="Q1372" i="1"/>
  <c r="O1372" i="1"/>
  <c r="U1371" i="1"/>
  <c r="T1371" i="1"/>
  <c r="Q1371" i="1"/>
  <c r="O1371" i="1"/>
  <c r="U1370" i="1"/>
  <c r="T1370" i="1"/>
  <c r="Q1370" i="1"/>
  <c r="O1370" i="1"/>
  <c r="U1369" i="1"/>
  <c r="T1369" i="1"/>
  <c r="Q1369" i="1"/>
  <c r="O1369" i="1"/>
  <c r="U1368" i="1"/>
  <c r="T1368" i="1"/>
  <c r="Q1368" i="1"/>
  <c r="O1368" i="1"/>
  <c r="U1367" i="1"/>
  <c r="T1367" i="1"/>
  <c r="Q1367" i="1"/>
  <c r="O1367" i="1"/>
  <c r="U1366" i="1"/>
  <c r="T1366" i="1"/>
  <c r="Q1366" i="1"/>
  <c r="O1366" i="1"/>
  <c r="U1365" i="1"/>
  <c r="T1365" i="1"/>
  <c r="Q1365" i="1"/>
  <c r="O1365" i="1"/>
  <c r="U1364" i="1"/>
  <c r="T1364" i="1"/>
  <c r="Q1364" i="1"/>
  <c r="O1364" i="1"/>
  <c r="U1363" i="1"/>
  <c r="T1363" i="1"/>
  <c r="Q1363" i="1"/>
  <c r="O1363" i="1"/>
  <c r="U1362" i="1"/>
  <c r="T1362" i="1"/>
  <c r="Q1362" i="1"/>
  <c r="O1362" i="1"/>
  <c r="U1361" i="1"/>
  <c r="T1361" i="1"/>
  <c r="Q1361" i="1"/>
  <c r="O1361" i="1"/>
  <c r="U1360" i="1"/>
  <c r="T1360" i="1"/>
  <c r="Q1360" i="1"/>
  <c r="O1360" i="1"/>
  <c r="U1359" i="1"/>
  <c r="T1359" i="1"/>
  <c r="Q1359" i="1"/>
  <c r="O1359" i="1"/>
  <c r="U1358" i="1"/>
  <c r="T1358" i="1"/>
  <c r="Q1358" i="1"/>
  <c r="O1358" i="1"/>
  <c r="U1357" i="1"/>
  <c r="T1357" i="1"/>
  <c r="Q1357" i="1"/>
  <c r="O1357" i="1"/>
  <c r="U1356" i="1"/>
  <c r="T1356" i="1"/>
  <c r="Q1356" i="1"/>
  <c r="O1356" i="1"/>
  <c r="U1355" i="1"/>
  <c r="T1355" i="1"/>
  <c r="Q1355" i="1"/>
  <c r="O1355" i="1"/>
  <c r="U1354" i="1"/>
  <c r="T1354" i="1"/>
  <c r="Q1354" i="1"/>
  <c r="O1354" i="1"/>
  <c r="U1353" i="1"/>
  <c r="T1353" i="1"/>
  <c r="Q1353" i="1"/>
  <c r="O1353" i="1"/>
  <c r="U1352" i="1"/>
  <c r="T1352" i="1"/>
  <c r="Q1352" i="1"/>
  <c r="O1352" i="1"/>
  <c r="U1351" i="1"/>
  <c r="T1351" i="1"/>
  <c r="Q1351" i="1"/>
  <c r="O1351" i="1"/>
  <c r="U1350" i="1"/>
  <c r="T1350" i="1"/>
  <c r="Q1350" i="1"/>
  <c r="O1350" i="1"/>
  <c r="U1349" i="1"/>
  <c r="T1349" i="1"/>
  <c r="Q1349" i="1"/>
  <c r="O1349" i="1"/>
  <c r="U1348" i="1"/>
  <c r="T1348" i="1"/>
  <c r="Q1348" i="1"/>
  <c r="O1348" i="1"/>
  <c r="U1347" i="1"/>
  <c r="T1347" i="1"/>
  <c r="Q1347" i="1"/>
  <c r="O1347" i="1"/>
  <c r="U1346" i="1"/>
  <c r="T1346" i="1"/>
  <c r="Q1346" i="1"/>
  <c r="O1346" i="1"/>
  <c r="U1345" i="1"/>
  <c r="T1345" i="1"/>
  <c r="Q1345" i="1"/>
  <c r="O1345" i="1"/>
  <c r="U1344" i="1"/>
  <c r="T1344" i="1"/>
  <c r="O1344" i="1"/>
  <c r="U1343" i="1"/>
  <c r="T1343" i="1"/>
  <c r="Q1343" i="1"/>
  <c r="O1343" i="1"/>
  <c r="U1342" i="1"/>
  <c r="T1342" i="1"/>
  <c r="Q1342" i="1"/>
  <c r="O1342" i="1"/>
  <c r="U1341" i="1"/>
  <c r="T1341" i="1"/>
  <c r="Q1341" i="1"/>
  <c r="O1341" i="1"/>
  <c r="U1340" i="1"/>
  <c r="T1340" i="1"/>
  <c r="Q1340" i="1"/>
  <c r="O1340" i="1"/>
  <c r="U1339" i="1"/>
  <c r="T1339" i="1"/>
  <c r="Q1339" i="1"/>
  <c r="O1339" i="1"/>
  <c r="U1338" i="1"/>
  <c r="T1338" i="1"/>
  <c r="Q1338" i="1"/>
  <c r="O1338" i="1"/>
  <c r="U1337" i="1"/>
  <c r="T1337" i="1"/>
  <c r="Q1337" i="1"/>
  <c r="O1337" i="1"/>
  <c r="U1336" i="1"/>
  <c r="T1336" i="1"/>
  <c r="Q1336" i="1"/>
  <c r="O1336" i="1"/>
  <c r="U1335" i="1"/>
  <c r="T1335" i="1"/>
  <c r="Q1335" i="1"/>
  <c r="O1335" i="1"/>
  <c r="U1334" i="1"/>
  <c r="T1334" i="1"/>
  <c r="Q1334" i="1"/>
  <c r="O1334" i="1"/>
  <c r="U1333" i="1"/>
  <c r="T1333" i="1"/>
  <c r="Q1333" i="1"/>
  <c r="O1333" i="1"/>
  <c r="U1332" i="1"/>
  <c r="Q1332" i="1"/>
  <c r="O1332" i="1"/>
  <c r="U1331" i="1"/>
  <c r="T1331" i="1"/>
  <c r="Q1331" i="1"/>
  <c r="O1331" i="1"/>
  <c r="U1330" i="1"/>
  <c r="T1330" i="1"/>
  <c r="Q1330" i="1"/>
  <c r="O1330" i="1"/>
  <c r="U1329" i="1"/>
  <c r="T1329" i="1"/>
  <c r="Q1329" i="1"/>
  <c r="O1329" i="1"/>
  <c r="U1328" i="1"/>
  <c r="T1328" i="1"/>
  <c r="Q1328" i="1"/>
  <c r="O1328" i="1"/>
  <c r="U1327" i="1"/>
  <c r="T1327" i="1"/>
  <c r="Q1327" i="1"/>
  <c r="O1327" i="1"/>
  <c r="U1326" i="1"/>
  <c r="T1326" i="1"/>
  <c r="Q1326" i="1"/>
  <c r="O1326" i="1"/>
  <c r="U1325" i="1"/>
  <c r="T1325" i="1"/>
  <c r="Q1325" i="1"/>
  <c r="O1325" i="1"/>
  <c r="U1324" i="1"/>
  <c r="T1324" i="1"/>
  <c r="Q1324" i="1"/>
  <c r="O1324" i="1"/>
  <c r="U1323" i="1"/>
  <c r="T1323" i="1"/>
  <c r="Q1323" i="1"/>
  <c r="O1323" i="1"/>
  <c r="U1322" i="1"/>
  <c r="T1322" i="1"/>
  <c r="Q1322" i="1"/>
  <c r="O1322" i="1"/>
  <c r="U1321" i="1"/>
  <c r="T1321" i="1"/>
  <c r="Q1321" i="1"/>
  <c r="O1321" i="1"/>
  <c r="U1320" i="1"/>
  <c r="T1320" i="1"/>
  <c r="Q1320" i="1"/>
  <c r="O1320" i="1"/>
  <c r="U1319" i="1"/>
  <c r="T1319" i="1"/>
  <c r="Q1319" i="1"/>
  <c r="O1319" i="1"/>
  <c r="U1318" i="1"/>
  <c r="T1318" i="1"/>
  <c r="Q1318" i="1"/>
  <c r="O1318" i="1"/>
  <c r="U1317" i="1"/>
  <c r="T1317" i="1"/>
  <c r="Q1317" i="1"/>
  <c r="O1317" i="1"/>
  <c r="U1316" i="1"/>
  <c r="T1316" i="1"/>
  <c r="Q1316" i="1"/>
  <c r="O1316" i="1"/>
  <c r="U1315" i="1"/>
  <c r="T1315" i="1"/>
  <c r="Q1315" i="1"/>
  <c r="O1315" i="1"/>
  <c r="U1314" i="1"/>
  <c r="T1314" i="1"/>
  <c r="Q1314" i="1"/>
  <c r="O1314" i="1"/>
  <c r="U1313" i="1"/>
  <c r="T1313" i="1"/>
  <c r="Q1313" i="1"/>
  <c r="O1313" i="1"/>
  <c r="U1312" i="1"/>
  <c r="T1312" i="1"/>
  <c r="Q1312" i="1"/>
  <c r="O1312" i="1"/>
  <c r="U1311" i="1"/>
  <c r="T1311" i="1"/>
  <c r="Q1311" i="1"/>
  <c r="O1311" i="1"/>
  <c r="U1310" i="1"/>
  <c r="T1310" i="1"/>
  <c r="Q1310" i="1"/>
  <c r="O1310" i="1"/>
  <c r="U1309" i="1"/>
  <c r="T1309" i="1"/>
  <c r="Q1309" i="1"/>
  <c r="O1309" i="1"/>
  <c r="U1308" i="1"/>
  <c r="T1308" i="1"/>
  <c r="O1308" i="1"/>
  <c r="U1307" i="1"/>
  <c r="T1307" i="1"/>
  <c r="Q1307" i="1"/>
  <c r="O1307" i="1"/>
  <c r="U1306" i="1"/>
  <c r="T1306" i="1"/>
  <c r="Q1306" i="1"/>
  <c r="O1306" i="1"/>
  <c r="U1305" i="1"/>
  <c r="T1305" i="1"/>
  <c r="Q1305" i="1"/>
  <c r="O1305" i="1"/>
  <c r="U1304" i="1"/>
  <c r="T1304" i="1"/>
  <c r="Q1304" i="1"/>
  <c r="O1304" i="1"/>
  <c r="U1303" i="1"/>
  <c r="T1303" i="1"/>
  <c r="Q1303" i="1"/>
  <c r="O1303" i="1"/>
  <c r="U1302" i="1"/>
  <c r="T1302" i="1"/>
  <c r="Q1302" i="1"/>
  <c r="O1302" i="1"/>
  <c r="U1301" i="1"/>
  <c r="T1301" i="1"/>
  <c r="Q1301" i="1"/>
  <c r="O1301" i="1"/>
  <c r="U1300" i="1"/>
  <c r="T1300" i="1"/>
  <c r="Q1300" i="1"/>
  <c r="O1300" i="1"/>
  <c r="U1299" i="1"/>
  <c r="T1299" i="1"/>
  <c r="Q1299" i="1"/>
  <c r="O1299" i="1"/>
  <c r="U1298" i="1"/>
  <c r="T1298" i="1"/>
  <c r="Q1298" i="1"/>
  <c r="O1298" i="1"/>
  <c r="U1297" i="1"/>
  <c r="T1297" i="1"/>
  <c r="Q1297" i="1"/>
  <c r="O1297" i="1"/>
  <c r="U1296" i="1"/>
  <c r="T1296" i="1"/>
  <c r="Q1296" i="1"/>
  <c r="O1296" i="1"/>
  <c r="U1295" i="1"/>
  <c r="T1295" i="1"/>
  <c r="O1295" i="1"/>
  <c r="U1294" i="1"/>
  <c r="O1294" i="1"/>
  <c r="U1293" i="1"/>
  <c r="T1293" i="1"/>
  <c r="Q1293" i="1"/>
  <c r="O1293" i="1"/>
  <c r="U1292" i="1"/>
  <c r="T1292" i="1"/>
  <c r="O1292" i="1"/>
  <c r="U1291" i="1"/>
  <c r="T1291" i="1"/>
  <c r="Q1291" i="1"/>
  <c r="O1291" i="1"/>
  <c r="U1290" i="1"/>
  <c r="T1290" i="1"/>
  <c r="Q1290" i="1"/>
  <c r="O1290" i="1"/>
  <c r="U1289" i="1"/>
  <c r="T1289" i="1"/>
  <c r="Q1289" i="1"/>
  <c r="O1289" i="1"/>
  <c r="U1288" i="1"/>
  <c r="T1288" i="1"/>
  <c r="Q1288" i="1"/>
  <c r="O1288" i="1"/>
  <c r="U1287" i="1"/>
  <c r="T1287" i="1"/>
  <c r="Q1287" i="1"/>
  <c r="O1287" i="1"/>
  <c r="U1286" i="1"/>
  <c r="T1286" i="1"/>
  <c r="Q1286" i="1"/>
  <c r="O1286" i="1"/>
  <c r="U1285" i="1"/>
  <c r="T1285" i="1"/>
  <c r="Q1285" i="1"/>
  <c r="O1285" i="1"/>
  <c r="U1284" i="1"/>
  <c r="T1284" i="1"/>
  <c r="Q1284" i="1"/>
  <c r="O1284" i="1"/>
  <c r="U1283" i="1"/>
  <c r="T1283" i="1"/>
  <c r="Q1283" i="1"/>
  <c r="O1283" i="1"/>
  <c r="U1282" i="1"/>
  <c r="T1282" i="1"/>
  <c r="Q1282" i="1"/>
  <c r="O1282" i="1"/>
  <c r="U1281" i="1"/>
  <c r="T1281" i="1"/>
  <c r="Q1281" i="1"/>
  <c r="O1281" i="1"/>
  <c r="U1280" i="1"/>
  <c r="T1280" i="1"/>
  <c r="Q1280" i="1"/>
  <c r="O1280" i="1"/>
  <c r="U1279" i="1"/>
  <c r="T1279" i="1"/>
  <c r="Q1279" i="1"/>
  <c r="O1279" i="1"/>
  <c r="U1278" i="1"/>
  <c r="T1278" i="1"/>
  <c r="Q1278" i="1"/>
  <c r="O1278" i="1"/>
  <c r="U1277" i="1"/>
  <c r="T1277" i="1"/>
  <c r="Q1277" i="1"/>
  <c r="O1277" i="1"/>
  <c r="U1276" i="1"/>
  <c r="T1276" i="1"/>
  <c r="Q1276" i="1"/>
  <c r="O1276" i="1"/>
  <c r="U1275" i="1"/>
  <c r="T1275" i="1"/>
  <c r="Q1275" i="1"/>
  <c r="O1275" i="1"/>
  <c r="U1274" i="1"/>
  <c r="T1274" i="1"/>
  <c r="Q1274" i="1"/>
  <c r="O1274" i="1"/>
  <c r="U1273" i="1"/>
  <c r="T1273" i="1"/>
  <c r="Q1273" i="1"/>
  <c r="O1273" i="1"/>
  <c r="U1272" i="1"/>
  <c r="T1272" i="1"/>
  <c r="Q1272" i="1"/>
  <c r="O1272" i="1"/>
  <c r="U1271" i="1"/>
  <c r="T1271" i="1"/>
  <c r="Q1271" i="1"/>
  <c r="O1271" i="1"/>
  <c r="U1270" i="1"/>
  <c r="T1270" i="1"/>
  <c r="Q1270" i="1"/>
  <c r="O1270" i="1"/>
  <c r="U1269" i="1"/>
  <c r="O1269" i="1"/>
  <c r="U1268" i="1"/>
  <c r="T1268" i="1"/>
  <c r="Q1268" i="1"/>
  <c r="O1268" i="1"/>
  <c r="U1267" i="1"/>
  <c r="T1267" i="1"/>
  <c r="Q1267" i="1"/>
  <c r="O1267" i="1"/>
  <c r="U1266" i="1"/>
  <c r="T1266" i="1"/>
  <c r="Q1266" i="1"/>
  <c r="O1266" i="1"/>
  <c r="U1265" i="1"/>
  <c r="T1265" i="1"/>
  <c r="Q1265" i="1"/>
  <c r="O1265" i="1"/>
  <c r="U1264" i="1"/>
  <c r="T1264" i="1"/>
  <c r="Q1264" i="1"/>
  <c r="O1264" i="1"/>
  <c r="U1263" i="1"/>
  <c r="T1263" i="1"/>
  <c r="Q1263" i="1"/>
  <c r="O1263" i="1"/>
  <c r="U1262" i="1"/>
  <c r="T1262" i="1"/>
  <c r="Q1262" i="1"/>
  <c r="O1262" i="1"/>
  <c r="U1261" i="1"/>
  <c r="T1261" i="1"/>
  <c r="Q1261" i="1"/>
  <c r="O1261" i="1"/>
  <c r="U1260" i="1"/>
  <c r="T1260" i="1"/>
  <c r="O1260" i="1"/>
  <c r="U1259" i="1"/>
  <c r="T1259" i="1"/>
  <c r="Q1259" i="1"/>
  <c r="O1259" i="1"/>
  <c r="U1257" i="1"/>
  <c r="T1257" i="1"/>
  <c r="Q1257" i="1"/>
  <c r="O1257" i="1"/>
  <c r="U1256" i="1"/>
  <c r="T1256" i="1"/>
  <c r="Q1256" i="1"/>
  <c r="O1256" i="1"/>
  <c r="U1255" i="1"/>
  <c r="T1255" i="1"/>
  <c r="Q1255" i="1"/>
  <c r="O1255" i="1"/>
  <c r="U1253" i="1"/>
  <c r="T1253" i="1"/>
  <c r="Q1253" i="1"/>
  <c r="O1253" i="1"/>
  <c r="U1252" i="1"/>
  <c r="T1252" i="1"/>
  <c r="O1252" i="1"/>
  <c r="U1251" i="1"/>
  <c r="T1251" i="1"/>
  <c r="Q1251" i="1"/>
  <c r="O1251" i="1"/>
  <c r="U1250" i="1"/>
  <c r="T1250" i="1"/>
  <c r="Q1250" i="1"/>
  <c r="O1250" i="1"/>
  <c r="U1249" i="1"/>
  <c r="T1249" i="1"/>
  <c r="Q1249" i="1"/>
  <c r="O1249" i="1"/>
  <c r="U1248" i="1"/>
  <c r="T1248" i="1"/>
  <c r="Q1248" i="1"/>
  <c r="O1248" i="1"/>
  <c r="U1247" i="1"/>
  <c r="T1247" i="1"/>
  <c r="Q1247" i="1"/>
  <c r="O1247" i="1"/>
  <c r="U1246" i="1"/>
  <c r="T1246" i="1"/>
  <c r="Q1246" i="1"/>
  <c r="O1246" i="1"/>
  <c r="U1245" i="1"/>
  <c r="T1245" i="1"/>
  <c r="Q1245" i="1"/>
  <c r="O1245" i="1"/>
  <c r="U1244" i="1"/>
  <c r="T1244" i="1"/>
  <c r="Q1244" i="1"/>
  <c r="O1244" i="1"/>
  <c r="U1243" i="1"/>
  <c r="T1243" i="1"/>
  <c r="O1243" i="1"/>
  <c r="U1242" i="1"/>
  <c r="T1242" i="1"/>
  <c r="Q1242" i="1"/>
  <c r="O1242" i="1"/>
  <c r="U1241" i="1"/>
  <c r="T1241" i="1"/>
  <c r="Q1241" i="1"/>
  <c r="O1241" i="1"/>
  <c r="U1240" i="1"/>
  <c r="T1240" i="1"/>
  <c r="Q1240" i="1"/>
  <c r="O1240" i="1"/>
  <c r="U1239" i="1"/>
  <c r="T1239" i="1"/>
  <c r="Q1239" i="1"/>
  <c r="O1239" i="1"/>
  <c r="U1238" i="1"/>
  <c r="T1238" i="1"/>
  <c r="O1238" i="1"/>
  <c r="U1237" i="1"/>
  <c r="T1237" i="1"/>
  <c r="Q1237" i="1"/>
  <c r="O1237" i="1"/>
  <c r="U1236" i="1"/>
  <c r="T1236" i="1"/>
  <c r="O1236" i="1"/>
  <c r="U1235" i="1"/>
  <c r="T1235" i="1"/>
  <c r="Q1235" i="1"/>
  <c r="O1235" i="1"/>
  <c r="U1234" i="1"/>
  <c r="T1234" i="1"/>
  <c r="Q1234" i="1"/>
  <c r="O1234" i="1"/>
  <c r="U1233" i="1"/>
  <c r="T1233" i="1"/>
  <c r="O1233" i="1"/>
  <c r="U1232" i="1"/>
  <c r="T1232" i="1"/>
  <c r="Q1232" i="1"/>
  <c r="O1232" i="1"/>
  <c r="U1231" i="1"/>
  <c r="T1231" i="1"/>
  <c r="O1231" i="1"/>
  <c r="U1230" i="1"/>
  <c r="T1230" i="1"/>
  <c r="O1230" i="1"/>
  <c r="U1229" i="1"/>
  <c r="T1229" i="1"/>
  <c r="Q1229" i="1"/>
  <c r="O1229" i="1"/>
  <c r="U1228" i="1"/>
  <c r="T1228" i="1"/>
  <c r="O1228" i="1"/>
  <c r="U1227" i="1"/>
  <c r="T1227" i="1"/>
  <c r="O1227" i="1"/>
  <c r="U1226" i="1"/>
  <c r="T1226" i="1"/>
  <c r="O1226" i="1"/>
  <c r="U1225" i="1"/>
  <c r="T1225" i="1"/>
  <c r="Q1225" i="1"/>
  <c r="O1225" i="1"/>
  <c r="U1224" i="1"/>
  <c r="T1224" i="1"/>
  <c r="Q1224" i="1"/>
  <c r="O1224" i="1"/>
  <c r="U1223" i="1"/>
  <c r="T1223" i="1"/>
  <c r="Q1223" i="1"/>
  <c r="U1222" i="1"/>
  <c r="T1222" i="1"/>
  <c r="Q1222" i="1"/>
  <c r="O1222" i="1"/>
  <c r="U1220" i="1"/>
  <c r="T1220" i="1"/>
  <c r="Q1220" i="1"/>
  <c r="O1220" i="1"/>
  <c r="U1219" i="1"/>
  <c r="T1219" i="1"/>
  <c r="Q1219" i="1"/>
  <c r="O1219" i="1"/>
  <c r="U1218" i="1"/>
  <c r="T1218" i="1"/>
  <c r="Q1218" i="1"/>
  <c r="O1218" i="1"/>
  <c r="U1217" i="1"/>
  <c r="T1217" i="1"/>
  <c r="Q1217" i="1"/>
  <c r="O1217" i="1"/>
  <c r="U1216" i="1"/>
  <c r="T1216" i="1"/>
  <c r="Q1216" i="1"/>
  <c r="O1216" i="1"/>
  <c r="U1215" i="1"/>
  <c r="T1215" i="1"/>
  <c r="Q1215" i="1"/>
  <c r="O1215" i="1"/>
  <c r="U1214" i="1"/>
  <c r="T1214" i="1"/>
  <c r="O1214" i="1"/>
  <c r="U1213" i="1"/>
  <c r="T1213" i="1"/>
  <c r="Q1213" i="1"/>
  <c r="O1213" i="1"/>
  <c r="U1212" i="1"/>
  <c r="T1212" i="1"/>
  <c r="Q1212" i="1"/>
  <c r="O1212" i="1"/>
  <c r="U1211" i="1"/>
  <c r="T1211" i="1"/>
  <c r="Q1211" i="1"/>
  <c r="O1211" i="1"/>
  <c r="U1210" i="1"/>
  <c r="T1210" i="1"/>
  <c r="Q1210" i="1"/>
  <c r="O1210" i="1"/>
  <c r="U1209" i="1"/>
  <c r="T1209" i="1"/>
  <c r="Q1209" i="1"/>
  <c r="O1209" i="1"/>
  <c r="U1208" i="1"/>
  <c r="T1208" i="1"/>
  <c r="Q1208" i="1"/>
  <c r="O1208" i="1"/>
  <c r="U1207" i="1"/>
  <c r="T1207" i="1"/>
  <c r="Q1207" i="1"/>
  <c r="O1207" i="1"/>
  <c r="U1206" i="1"/>
  <c r="T1206" i="1"/>
  <c r="Q1206" i="1"/>
  <c r="O1206" i="1"/>
  <c r="U1205" i="1"/>
  <c r="T1205" i="1"/>
  <c r="Q1205" i="1"/>
  <c r="O1205" i="1"/>
  <c r="U1204" i="1"/>
  <c r="T1204" i="1"/>
  <c r="Q1204" i="1"/>
  <c r="O1204" i="1"/>
  <c r="U1203" i="1"/>
  <c r="T1203" i="1"/>
  <c r="Q1203" i="1"/>
  <c r="O1203" i="1"/>
  <c r="U1202" i="1"/>
  <c r="T1202" i="1"/>
  <c r="O1202" i="1"/>
  <c r="U1201" i="1"/>
  <c r="T1201" i="1"/>
  <c r="Q1201" i="1"/>
  <c r="O1201" i="1"/>
  <c r="U1200" i="1"/>
  <c r="T1200" i="1"/>
  <c r="Q1200" i="1"/>
  <c r="O1200" i="1"/>
  <c r="U1199" i="1"/>
  <c r="T1199" i="1"/>
  <c r="Q1199" i="1"/>
  <c r="O1199" i="1"/>
  <c r="U1198" i="1"/>
  <c r="T1198" i="1"/>
  <c r="Q1198" i="1"/>
  <c r="O1198" i="1"/>
  <c r="U1197" i="1"/>
  <c r="T1197" i="1"/>
  <c r="Q1197" i="1"/>
  <c r="O1197" i="1"/>
  <c r="U1196" i="1"/>
  <c r="T1196" i="1"/>
  <c r="Q1196" i="1"/>
  <c r="O1196" i="1"/>
  <c r="U1195" i="1"/>
  <c r="T1195" i="1"/>
  <c r="Q1195" i="1"/>
  <c r="O1195" i="1"/>
  <c r="U1194" i="1"/>
  <c r="T1194" i="1"/>
  <c r="Q1194" i="1"/>
  <c r="O1194" i="1"/>
  <c r="U1193" i="1"/>
  <c r="T1193" i="1"/>
  <c r="Q1193" i="1"/>
  <c r="O1193" i="1"/>
  <c r="U1192" i="1"/>
  <c r="T1192" i="1"/>
  <c r="Q1192" i="1"/>
  <c r="O1192" i="1"/>
  <c r="U1191" i="1"/>
  <c r="T1191" i="1"/>
  <c r="Q1191" i="1"/>
  <c r="O1191" i="1"/>
  <c r="U1190" i="1"/>
  <c r="T1190" i="1"/>
  <c r="Q1190" i="1"/>
  <c r="O1190" i="1"/>
  <c r="U1189" i="1"/>
  <c r="T1189" i="1"/>
  <c r="Q1189" i="1"/>
  <c r="O1189" i="1"/>
  <c r="U1188" i="1"/>
  <c r="T1188" i="1"/>
  <c r="Q1188" i="1"/>
  <c r="O1188" i="1"/>
  <c r="U1187" i="1"/>
  <c r="T1187" i="1"/>
  <c r="Q1187" i="1"/>
  <c r="O1187" i="1"/>
  <c r="U1186" i="1"/>
  <c r="T1186" i="1"/>
  <c r="Q1186" i="1"/>
  <c r="O1186" i="1"/>
  <c r="U1185" i="1"/>
  <c r="T1185" i="1"/>
  <c r="Q1185" i="1"/>
  <c r="O1185" i="1"/>
  <c r="U1184" i="1"/>
  <c r="T1184" i="1"/>
  <c r="Q1184" i="1"/>
  <c r="O1184" i="1"/>
  <c r="U1183" i="1"/>
  <c r="T1183" i="1"/>
  <c r="Q1183" i="1"/>
  <c r="O1183" i="1"/>
  <c r="U1182" i="1"/>
  <c r="T1182" i="1"/>
  <c r="Q1182" i="1"/>
  <c r="O1182" i="1"/>
  <c r="U1181" i="1"/>
  <c r="T1181" i="1"/>
  <c r="Q1181" i="1"/>
  <c r="O1181" i="1"/>
  <c r="U1180" i="1"/>
  <c r="T1180" i="1"/>
  <c r="Q1180" i="1"/>
  <c r="O1180" i="1"/>
  <c r="U1179" i="1"/>
  <c r="T1179" i="1"/>
  <c r="Q1179" i="1"/>
  <c r="O1179" i="1"/>
  <c r="U1178" i="1"/>
  <c r="T1178" i="1"/>
  <c r="Q1178" i="1"/>
  <c r="O1178" i="1"/>
  <c r="U1177" i="1"/>
  <c r="T1177" i="1"/>
  <c r="Q1177" i="1"/>
  <c r="O1177" i="1"/>
  <c r="U1176" i="1"/>
  <c r="Q1176" i="1"/>
  <c r="O1176" i="1"/>
  <c r="U1175" i="1"/>
  <c r="T1175" i="1"/>
  <c r="Q1175" i="1"/>
  <c r="O1175" i="1"/>
  <c r="U1174" i="1"/>
  <c r="T1174" i="1"/>
  <c r="Q1174" i="1"/>
  <c r="O1174" i="1"/>
  <c r="U1173" i="1"/>
  <c r="T1173" i="1"/>
  <c r="Q1173" i="1"/>
  <c r="O1173" i="1"/>
  <c r="U1172" i="1"/>
  <c r="T1172" i="1"/>
  <c r="Q1172" i="1"/>
  <c r="O1172" i="1"/>
  <c r="U1171" i="1"/>
  <c r="T1171" i="1"/>
  <c r="Q1171" i="1"/>
  <c r="O1171" i="1"/>
  <c r="U1170" i="1"/>
  <c r="T1170" i="1"/>
  <c r="Q1170" i="1"/>
  <c r="O1170" i="1"/>
  <c r="U1169" i="1"/>
  <c r="T1169" i="1"/>
  <c r="Q1169" i="1"/>
  <c r="O1169" i="1"/>
  <c r="U1168" i="1"/>
  <c r="T1168" i="1"/>
  <c r="Q1168" i="1"/>
  <c r="O1168" i="1"/>
  <c r="U1167" i="1"/>
  <c r="T1167" i="1"/>
  <c r="Q1167" i="1"/>
  <c r="O1167" i="1"/>
  <c r="U1166" i="1"/>
  <c r="T1166" i="1"/>
  <c r="Q1166" i="1"/>
  <c r="O1166" i="1"/>
  <c r="U1165" i="1"/>
  <c r="T1165" i="1"/>
  <c r="Q1165" i="1"/>
  <c r="O1165" i="1"/>
  <c r="U1164" i="1"/>
  <c r="T1164" i="1"/>
  <c r="Q1164" i="1"/>
  <c r="O1164" i="1"/>
  <c r="U1163" i="1"/>
  <c r="T1163" i="1"/>
  <c r="Q1163" i="1"/>
  <c r="O1163" i="1"/>
  <c r="U1162" i="1"/>
  <c r="T1162" i="1"/>
  <c r="Q1162" i="1"/>
  <c r="O1162" i="1"/>
  <c r="U1161" i="1"/>
  <c r="Q1161" i="1"/>
  <c r="U1160" i="1"/>
  <c r="T1160" i="1"/>
  <c r="Q1160" i="1"/>
  <c r="O1160" i="1"/>
  <c r="U1159" i="1"/>
  <c r="T1159" i="1"/>
  <c r="Q1159" i="1"/>
  <c r="O1159" i="1"/>
  <c r="U1158" i="1"/>
  <c r="T1158" i="1"/>
  <c r="Q1158" i="1"/>
  <c r="O1158" i="1"/>
  <c r="U1157" i="1"/>
  <c r="T1157" i="1"/>
  <c r="Q1157" i="1"/>
  <c r="O1157" i="1"/>
  <c r="U1156" i="1"/>
  <c r="Q1156" i="1"/>
  <c r="O1156" i="1"/>
  <c r="U1155" i="1"/>
  <c r="Q1155" i="1"/>
  <c r="O1155" i="1"/>
  <c r="U1154" i="1"/>
  <c r="T1154" i="1"/>
  <c r="Q1154" i="1"/>
  <c r="O1154" i="1"/>
  <c r="U1152" i="1"/>
  <c r="T1152" i="1"/>
  <c r="Q1152" i="1"/>
  <c r="O1152" i="1"/>
  <c r="U1151" i="1"/>
  <c r="T1151" i="1"/>
  <c r="Q1151" i="1"/>
  <c r="O1151" i="1"/>
  <c r="U1150" i="1"/>
  <c r="T1150" i="1"/>
  <c r="Q1150" i="1"/>
  <c r="O1150" i="1"/>
  <c r="U1149" i="1"/>
  <c r="T1149" i="1"/>
  <c r="Q1149" i="1"/>
  <c r="O1149" i="1"/>
  <c r="U1148" i="1"/>
  <c r="T1148" i="1"/>
  <c r="Q1148" i="1"/>
  <c r="O1148" i="1"/>
  <c r="U1147" i="1"/>
  <c r="T1147" i="1"/>
  <c r="Q1147" i="1"/>
  <c r="O1147" i="1"/>
  <c r="U1146" i="1"/>
  <c r="T1146" i="1"/>
  <c r="Q1146" i="1"/>
  <c r="O1146" i="1"/>
  <c r="U1145" i="1"/>
  <c r="T1145" i="1"/>
  <c r="Q1145" i="1"/>
  <c r="O1145" i="1"/>
  <c r="U1144" i="1"/>
  <c r="T1144" i="1"/>
  <c r="Q1144" i="1"/>
  <c r="O1144" i="1"/>
  <c r="U1143" i="1"/>
  <c r="T1143" i="1"/>
  <c r="Q1143" i="1"/>
  <c r="O1143" i="1"/>
  <c r="U1142" i="1"/>
  <c r="T1142" i="1"/>
  <c r="Q1142" i="1"/>
  <c r="O1142" i="1"/>
  <c r="U1141" i="1"/>
  <c r="T1141" i="1"/>
  <c r="Q1141" i="1"/>
  <c r="O1141" i="1"/>
  <c r="U1140" i="1"/>
  <c r="T1140" i="1"/>
  <c r="Q1140" i="1"/>
  <c r="O1140" i="1"/>
  <c r="U1139" i="1"/>
  <c r="T1139" i="1"/>
  <c r="Q1139" i="1"/>
  <c r="O1139" i="1"/>
  <c r="U1138" i="1"/>
  <c r="T1138" i="1"/>
  <c r="Q1138" i="1"/>
  <c r="O1138" i="1"/>
  <c r="U1137" i="1"/>
  <c r="O1137" i="1"/>
  <c r="U1136" i="1"/>
  <c r="T1136" i="1"/>
  <c r="Q1136" i="1"/>
  <c r="O1136" i="1"/>
  <c r="U1135" i="1"/>
  <c r="T1135" i="1"/>
  <c r="Q1135" i="1"/>
  <c r="O1135" i="1"/>
  <c r="U1134" i="1"/>
  <c r="T1134" i="1"/>
  <c r="Q1134" i="1"/>
  <c r="O1134" i="1"/>
  <c r="U1133" i="1"/>
  <c r="T1133" i="1"/>
  <c r="O1133" i="1"/>
  <c r="U1132" i="1"/>
  <c r="T1132" i="1"/>
  <c r="Q1132" i="1"/>
  <c r="O1132" i="1"/>
  <c r="U1131" i="1"/>
  <c r="T1131" i="1"/>
  <c r="O1131" i="1"/>
  <c r="U1129" i="1"/>
  <c r="T1129" i="1"/>
  <c r="O1129" i="1"/>
  <c r="U1128" i="1"/>
  <c r="T1128" i="1"/>
  <c r="Q1128" i="1"/>
  <c r="O1128" i="1"/>
  <c r="U1127" i="1"/>
  <c r="T1127" i="1"/>
  <c r="Q1127" i="1"/>
  <c r="O1127" i="1"/>
  <c r="U1126" i="1"/>
  <c r="T1126" i="1"/>
  <c r="Q1126" i="1"/>
  <c r="O1126" i="1"/>
  <c r="U1125" i="1"/>
  <c r="T1125" i="1"/>
  <c r="Q1125" i="1"/>
  <c r="O1125" i="1"/>
  <c r="U1124" i="1"/>
  <c r="T1124" i="1"/>
  <c r="Q1124" i="1"/>
  <c r="O1124" i="1"/>
  <c r="U1123" i="1"/>
  <c r="T1123" i="1"/>
  <c r="Q1123" i="1"/>
  <c r="O1123" i="1"/>
  <c r="U1122" i="1"/>
  <c r="T1122" i="1"/>
  <c r="Q1122" i="1"/>
  <c r="O1122" i="1"/>
  <c r="U1121" i="1"/>
  <c r="T1121" i="1"/>
  <c r="Q1121" i="1"/>
  <c r="O1121" i="1"/>
  <c r="U1120" i="1"/>
  <c r="T1120" i="1"/>
  <c r="Q1120" i="1"/>
  <c r="O1120" i="1"/>
  <c r="U1119" i="1"/>
  <c r="T1119" i="1"/>
  <c r="Q1119" i="1"/>
  <c r="O1119" i="1"/>
  <c r="U1118" i="1"/>
  <c r="T1118" i="1"/>
  <c r="Q1118" i="1"/>
  <c r="O1118" i="1"/>
  <c r="U1117" i="1"/>
  <c r="T1117" i="1"/>
  <c r="Q1117" i="1"/>
  <c r="O1117" i="1"/>
  <c r="U1116" i="1"/>
  <c r="T1116" i="1"/>
  <c r="Q1116" i="1"/>
  <c r="O1116" i="1"/>
  <c r="U1115" i="1"/>
  <c r="T1115" i="1"/>
  <c r="Q1115" i="1"/>
  <c r="O1115" i="1"/>
  <c r="U1114" i="1"/>
  <c r="O1114" i="1"/>
  <c r="U1113" i="1"/>
  <c r="T1113" i="1"/>
  <c r="Q1113" i="1"/>
  <c r="O1113" i="1"/>
  <c r="U1112" i="1"/>
  <c r="T1112" i="1"/>
  <c r="Q1112" i="1"/>
  <c r="O1112" i="1"/>
  <c r="U1111" i="1"/>
  <c r="T1111" i="1"/>
  <c r="Q1111" i="1"/>
  <c r="O1111" i="1"/>
  <c r="U1110" i="1"/>
  <c r="T1110" i="1"/>
  <c r="Q1110" i="1"/>
  <c r="O1110" i="1"/>
  <c r="U1109" i="1"/>
  <c r="T1109" i="1"/>
  <c r="Q1109" i="1"/>
  <c r="O1109" i="1"/>
  <c r="U1108" i="1"/>
  <c r="T1108" i="1"/>
  <c r="Q1108" i="1"/>
  <c r="O1108" i="1"/>
  <c r="U1107" i="1"/>
  <c r="T1107" i="1"/>
  <c r="Q1107" i="1"/>
  <c r="O1107" i="1"/>
  <c r="U1106" i="1"/>
  <c r="T1106" i="1"/>
  <c r="Q1106" i="1"/>
  <c r="O1106" i="1"/>
  <c r="U1105" i="1"/>
  <c r="T1105" i="1"/>
  <c r="Q1105" i="1"/>
  <c r="O1105" i="1"/>
  <c r="U1104" i="1"/>
  <c r="T1104" i="1"/>
  <c r="Q1104" i="1"/>
  <c r="O1104" i="1"/>
  <c r="U1103" i="1"/>
  <c r="T1103" i="1"/>
  <c r="Q1103" i="1"/>
  <c r="O1103" i="1"/>
  <c r="U1102" i="1"/>
  <c r="T1102" i="1"/>
  <c r="Q1102" i="1"/>
  <c r="O1102" i="1"/>
  <c r="U1101" i="1"/>
  <c r="T1101" i="1"/>
  <c r="Q1101" i="1"/>
  <c r="O1101" i="1"/>
  <c r="U1100" i="1"/>
  <c r="T1100" i="1"/>
  <c r="Q1100" i="1"/>
  <c r="O1100" i="1"/>
  <c r="U1099" i="1"/>
  <c r="T1099" i="1"/>
  <c r="Q1099" i="1"/>
  <c r="O1099" i="1"/>
  <c r="U1098" i="1"/>
  <c r="T1098" i="1"/>
  <c r="Q1098" i="1"/>
  <c r="O1098" i="1"/>
  <c r="U1097" i="1"/>
  <c r="T1097" i="1"/>
  <c r="Q1097" i="1"/>
  <c r="O1097" i="1"/>
  <c r="U1096" i="1"/>
  <c r="T1096" i="1"/>
  <c r="Q1096" i="1"/>
  <c r="O1096" i="1"/>
  <c r="U1095" i="1"/>
  <c r="T1095" i="1"/>
  <c r="Q1095" i="1"/>
  <c r="O1095" i="1"/>
  <c r="U1094" i="1"/>
  <c r="T1094" i="1"/>
  <c r="Q1094" i="1"/>
  <c r="O1094" i="1"/>
  <c r="U1093" i="1"/>
  <c r="T1093" i="1"/>
  <c r="Q1093" i="1"/>
  <c r="O1093" i="1"/>
  <c r="U1092" i="1"/>
  <c r="T1092" i="1"/>
  <c r="Q1092" i="1"/>
  <c r="O1092" i="1"/>
  <c r="U1091" i="1"/>
  <c r="T1091" i="1"/>
  <c r="Q1091" i="1"/>
  <c r="O1091" i="1"/>
  <c r="U1090" i="1"/>
  <c r="T1090" i="1"/>
  <c r="Q1090" i="1"/>
  <c r="O1090" i="1"/>
  <c r="U1089" i="1"/>
  <c r="T1089" i="1"/>
  <c r="Q1089" i="1"/>
  <c r="O1089" i="1"/>
  <c r="U1088" i="1"/>
  <c r="T1088" i="1"/>
  <c r="Q1088" i="1"/>
  <c r="O1088" i="1"/>
  <c r="U1087" i="1"/>
  <c r="T1087" i="1"/>
  <c r="Q1087" i="1"/>
  <c r="O1087" i="1"/>
  <c r="U1086" i="1"/>
  <c r="T1086" i="1"/>
  <c r="Q1086" i="1"/>
  <c r="O1086" i="1"/>
  <c r="U1085" i="1"/>
  <c r="T1085" i="1"/>
  <c r="Q1085" i="1"/>
  <c r="O1085" i="1"/>
  <c r="U1084" i="1"/>
  <c r="T1084" i="1"/>
  <c r="Q1084" i="1"/>
  <c r="O1084" i="1"/>
  <c r="U1083" i="1"/>
  <c r="T1083" i="1"/>
  <c r="Q1083" i="1"/>
  <c r="O1083" i="1"/>
  <c r="U1082" i="1"/>
  <c r="T1082" i="1"/>
  <c r="Q1082" i="1"/>
  <c r="O1082" i="1"/>
  <c r="U1081" i="1"/>
  <c r="T1081" i="1"/>
  <c r="Q1081" i="1"/>
  <c r="O1081" i="1"/>
  <c r="U1080" i="1"/>
  <c r="T1080" i="1"/>
  <c r="Q1080" i="1"/>
  <c r="O1080" i="1"/>
  <c r="U1079" i="1"/>
  <c r="T1079" i="1"/>
  <c r="Q1079" i="1"/>
  <c r="O1079" i="1"/>
  <c r="U1078" i="1"/>
  <c r="T1078" i="1"/>
  <c r="Q1078" i="1"/>
  <c r="O1078" i="1"/>
  <c r="U1077" i="1"/>
  <c r="T1077" i="1"/>
  <c r="Q1077" i="1"/>
  <c r="O1077" i="1"/>
  <c r="U1076" i="1"/>
  <c r="T1076" i="1"/>
  <c r="Q1076" i="1"/>
  <c r="O1076" i="1"/>
  <c r="U1075" i="1"/>
  <c r="T1075" i="1"/>
  <c r="Q1075" i="1"/>
  <c r="O1075" i="1"/>
  <c r="U1074" i="1"/>
  <c r="T1074" i="1"/>
  <c r="Q1074" i="1"/>
  <c r="O1074" i="1"/>
  <c r="U1073" i="1"/>
  <c r="T1073" i="1"/>
  <c r="Q1073" i="1"/>
  <c r="O1073" i="1"/>
  <c r="U1072" i="1"/>
  <c r="T1072" i="1"/>
  <c r="O1072" i="1"/>
  <c r="U1071" i="1"/>
  <c r="T1071" i="1"/>
  <c r="O1071" i="1"/>
  <c r="U1070" i="1"/>
  <c r="T1070" i="1"/>
  <c r="Q1070" i="1"/>
  <c r="O1070" i="1"/>
  <c r="U1069" i="1"/>
  <c r="T1069" i="1"/>
  <c r="Q1069" i="1"/>
  <c r="O1069" i="1"/>
  <c r="U1068" i="1"/>
  <c r="T1068" i="1"/>
  <c r="Q1068" i="1"/>
  <c r="O1068" i="1"/>
  <c r="U1067" i="1"/>
  <c r="T1067" i="1"/>
  <c r="Q1067" i="1"/>
  <c r="O1067" i="1"/>
  <c r="U1066" i="1"/>
  <c r="T1066" i="1"/>
  <c r="Q1066" i="1"/>
  <c r="O1066" i="1"/>
  <c r="U1065" i="1"/>
  <c r="T1065" i="1"/>
  <c r="Q1065" i="1"/>
  <c r="O1065" i="1"/>
  <c r="U1064" i="1"/>
  <c r="T1064" i="1"/>
  <c r="Q1064" i="1"/>
  <c r="O1064" i="1"/>
  <c r="U1063" i="1"/>
  <c r="T1063" i="1"/>
  <c r="Q1063" i="1"/>
  <c r="O1063" i="1"/>
  <c r="U1062" i="1"/>
  <c r="T1062" i="1"/>
  <c r="Q1062" i="1"/>
  <c r="O1062" i="1"/>
  <c r="U1061" i="1"/>
  <c r="T1061" i="1"/>
  <c r="Q1061" i="1"/>
  <c r="O1061" i="1"/>
  <c r="U1060" i="1"/>
  <c r="T1060" i="1"/>
  <c r="Q1060" i="1"/>
  <c r="O1060" i="1"/>
  <c r="U1058" i="1"/>
  <c r="T1058" i="1"/>
  <c r="Q1058" i="1"/>
  <c r="O1058" i="1"/>
  <c r="U1057" i="1"/>
  <c r="T1057" i="1"/>
  <c r="Q1057" i="1"/>
  <c r="O1057" i="1"/>
  <c r="U1056" i="1"/>
  <c r="T1056" i="1"/>
  <c r="Q1056" i="1"/>
  <c r="O1056" i="1"/>
  <c r="U1055" i="1"/>
  <c r="T1055" i="1"/>
  <c r="Q1055" i="1"/>
  <c r="O1055" i="1"/>
  <c r="U1054" i="1"/>
  <c r="T1054" i="1"/>
  <c r="Q1054" i="1"/>
  <c r="O1054" i="1"/>
  <c r="U1053" i="1"/>
  <c r="T1053" i="1"/>
  <c r="Q1053" i="1"/>
  <c r="O1053" i="1"/>
  <c r="U1052" i="1"/>
  <c r="T1052" i="1"/>
  <c r="Q1052" i="1"/>
  <c r="O1052" i="1"/>
  <c r="U1051" i="1"/>
  <c r="T1051" i="1"/>
  <c r="Q1051" i="1"/>
  <c r="O1051" i="1"/>
  <c r="U1050" i="1"/>
  <c r="T1050" i="1"/>
  <c r="Q1050" i="1"/>
  <c r="O1050" i="1"/>
  <c r="U1049" i="1"/>
  <c r="T1049" i="1"/>
  <c r="Q1049" i="1"/>
  <c r="O1049" i="1"/>
  <c r="U1048" i="1"/>
  <c r="T1048" i="1"/>
  <c r="Q1048" i="1"/>
  <c r="O1048" i="1"/>
  <c r="U1046" i="1"/>
  <c r="T1046" i="1"/>
  <c r="Q1046" i="1"/>
  <c r="O1046" i="1"/>
  <c r="U1045" i="1"/>
  <c r="T1045" i="1"/>
  <c r="Q1045" i="1"/>
  <c r="O1045" i="1"/>
  <c r="U1044" i="1"/>
  <c r="T1044" i="1"/>
  <c r="Q1044" i="1"/>
  <c r="O1044" i="1"/>
  <c r="U1043" i="1"/>
  <c r="T1043" i="1"/>
  <c r="Q1043" i="1"/>
  <c r="O1043" i="1"/>
  <c r="U1042" i="1"/>
  <c r="T1042" i="1"/>
  <c r="Q1042" i="1"/>
  <c r="O1042" i="1"/>
  <c r="U1041" i="1"/>
  <c r="T1041" i="1"/>
  <c r="Q1041" i="1"/>
  <c r="O1041" i="1"/>
  <c r="U1040" i="1"/>
  <c r="T1040" i="1"/>
  <c r="Q1040" i="1"/>
  <c r="O1040" i="1"/>
  <c r="U1039" i="1"/>
  <c r="T1039" i="1"/>
  <c r="Q1039" i="1"/>
  <c r="O1039" i="1"/>
  <c r="U1038" i="1"/>
  <c r="T1038" i="1"/>
  <c r="Q1038" i="1"/>
  <c r="O1038" i="1"/>
  <c r="U1037" i="1"/>
  <c r="T1037" i="1"/>
  <c r="Q1037" i="1"/>
  <c r="O1037" i="1"/>
  <c r="U1036" i="1"/>
  <c r="T1036" i="1"/>
  <c r="Q1036" i="1"/>
  <c r="O1036" i="1"/>
  <c r="U1035" i="1"/>
  <c r="T1035" i="1"/>
  <c r="Q1035" i="1"/>
  <c r="O1035" i="1"/>
  <c r="U1034" i="1"/>
  <c r="T1034" i="1"/>
  <c r="Q1034" i="1"/>
  <c r="O1034" i="1"/>
  <c r="U1033" i="1"/>
  <c r="T1033" i="1"/>
  <c r="Q1033" i="1"/>
  <c r="O1033" i="1"/>
  <c r="U1032" i="1"/>
  <c r="T1032" i="1"/>
  <c r="Q1032" i="1"/>
  <c r="O1032" i="1"/>
  <c r="U1031" i="1"/>
  <c r="T1031" i="1"/>
  <c r="Q1031" i="1"/>
  <c r="O1031" i="1"/>
  <c r="U1030" i="1"/>
  <c r="T1030" i="1"/>
  <c r="Q1030" i="1"/>
  <c r="O1030" i="1"/>
  <c r="Q1029" i="1"/>
  <c r="U1028" i="1"/>
  <c r="Q1028" i="1"/>
  <c r="O1028" i="1"/>
  <c r="U1027" i="1"/>
  <c r="T1027" i="1"/>
  <c r="Q1027" i="1"/>
  <c r="O1027" i="1"/>
  <c r="U1026" i="1"/>
  <c r="T1026" i="1"/>
  <c r="Q1026" i="1"/>
  <c r="O1026" i="1"/>
  <c r="U1025" i="1"/>
  <c r="T1025" i="1"/>
  <c r="Q1025" i="1"/>
  <c r="O1025" i="1"/>
  <c r="U1024" i="1"/>
  <c r="T1024" i="1"/>
  <c r="Q1024" i="1"/>
  <c r="O1024" i="1"/>
  <c r="U1023" i="1"/>
  <c r="T1023" i="1"/>
  <c r="Q1023" i="1"/>
  <c r="O1023" i="1"/>
  <c r="U1022" i="1"/>
  <c r="T1022" i="1"/>
  <c r="Q1022" i="1"/>
  <c r="O1022" i="1"/>
  <c r="U1021" i="1"/>
  <c r="T1021" i="1"/>
  <c r="Q1021" i="1"/>
  <c r="O1021" i="1"/>
  <c r="U1020" i="1"/>
  <c r="T1020" i="1"/>
  <c r="O1020" i="1"/>
  <c r="U1019" i="1"/>
  <c r="T1019" i="1"/>
  <c r="Q1019" i="1"/>
  <c r="O1019" i="1"/>
  <c r="U1018" i="1"/>
  <c r="T1018" i="1"/>
  <c r="Q1018" i="1"/>
  <c r="O1018" i="1"/>
  <c r="U1017" i="1"/>
  <c r="T1017" i="1"/>
  <c r="Q1017" i="1"/>
  <c r="O1017" i="1"/>
  <c r="U1016" i="1"/>
  <c r="T1016" i="1"/>
  <c r="Q1016" i="1"/>
  <c r="O1016" i="1"/>
  <c r="U1015" i="1"/>
  <c r="T1015" i="1"/>
  <c r="Q1015" i="1"/>
  <c r="O1015" i="1"/>
  <c r="U1014" i="1"/>
  <c r="T1014" i="1"/>
  <c r="Q1014" i="1"/>
  <c r="O1014" i="1"/>
  <c r="U1013" i="1"/>
  <c r="T1013" i="1"/>
  <c r="Q1013" i="1"/>
  <c r="O1013" i="1"/>
  <c r="U1012" i="1"/>
  <c r="T1012" i="1"/>
  <c r="Q1012" i="1"/>
  <c r="O1012" i="1"/>
  <c r="U1011" i="1"/>
  <c r="T1011" i="1"/>
  <c r="Q1011" i="1"/>
  <c r="O1011" i="1"/>
  <c r="U1010" i="1"/>
  <c r="T1010" i="1"/>
  <c r="Q1010" i="1"/>
  <c r="O1010" i="1"/>
  <c r="U1009" i="1"/>
  <c r="T1009" i="1"/>
  <c r="O1009" i="1"/>
  <c r="U1008" i="1"/>
  <c r="T1008" i="1"/>
  <c r="Q1008" i="1"/>
  <c r="O1008" i="1"/>
  <c r="U1007" i="1"/>
  <c r="T1007" i="1"/>
  <c r="Q1007" i="1"/>
  <c r="O1007" i="1"/>
  <c r="U1006" i="1"/>
  <c r="T1006" i="1"/>
  <c r="Q1006" i="1"/>
  <c r="O1006" i="1"/>
  <c r="U1005" i="1"/>
  <c r="T1005" i="1"/>
  <c r="Q1005" i="1"/>
  <c r="O1005" i="1"/>
  <c r="U1004" i="1"/>
  <c r="T1004" i="1"/>
  <c r="Q1004" i="1"/>
  <c r="O1004" i="1"/>
  <c r="U1003" i="1"/>
  <c r="T1003" i="1"/>
  <c r="Q1003" i="1"/>
  <c r="O1003" i="1"/>
  <c r="U1002" i="1"/>
  <c r="Q1002" i="1"/>
  <c r="O1002" i="1"/>
  <c r="U1000" i="1"/>
  <c r="T1000" i="1"/>
  <c r="O1000" i="1"/>
  <c r="U999" i="1"/>
  <c r="T999" i="1"/>
  <c r="Q999" i="1"/>
  <c r="O999" i="1"/>
  <c r="U998" i="1"/>
  <c r="T998" i="1"/>
  <c r="Q998" i="1"/>
  <c r="O998" i="1"/>
  <c r="U997" i="1"/>
  <c r="T997" i="1"/>
  <c r="Q997" i="1"/>
  <c r="O997" i="1"/>
  <c r="U996" i="1"/>
  <c r="T996" i="1"/>
  <c r="Q996" i="1"/>
  <c r="O996" i="1"/>
  <c r="U995" i="1"/>
  <c r="T995" i="1"/>
  <c r="Q995" i="1"/>
  <c r="O995" i="1"/>
  <c r="U994" i="1"/>
  <c r="T994" i="1"/>
  <c r="Q994" i="1"/>
  <c r="O994" i="1"/>
  <c r="U993" i="1"/>
  <c r="T993" i="1"/>
  <c r="Q993" i="1"/>
  <c r="O993" i="1"/>
  <c r="U992" i="1"/>
  <c r="T992" i="1"/>
  <c r="Q992" i="1"/>
  <c r="O992" i="1"/>
  <c r="U991" i="1"/>
  <c r="T991" i="1"/>
  <c r="Q991" i="1"/>
  <c r="O991" i="1"/>
  <c r="U990" i="1"/>
  <c r="T990" i="1"/>
  <c r="Q990" i="1"/>
  <c r="O990" i="1"/>
  <c r="U989" i="1"/>
  <c r="T989" i="1"/>
  <c r="Q989" i="1"/>
  <c r="O989" i="1"/>
  <c r="U988" i="1"/>
  <c r="T988" i="1"/>
  <c r="Q988" i="1"/>
  <c r="O988" i="1"/>
  <c r="U987" i="1"/>
  <c r="T987" i="1"/>
  <c r="Q987" i="1"/>
  <c r="O987" i="1"/>
  <c r="U986" i="1"/>
  <c r="T986" i="1"/>
  <c r="Q986" i="1"/>
  <c r="O986" i="1"/>
  <c r="U985" i="1"/>
  <c r="T985" i="1"/>
  <c r="Q985" i="1"/>
  <c r="O985" i="1"/>
  <c r="U984" i="1"/>
  <c r="T984" i="1"/>
  <c r="Q984" i="1"/>
  <c r="O984" i="1"/>
  <c r="U983" i="1"/>
  <c r="T983" i="1"/>
  <c r="Q983" i="1"/>
  <c r="O983" i="1"/>
  <c r="U982" i="1"/>
  <c r="T982" i="1"/>
  <c r="Q982" i="1"/>
  <c r="O982" i="1"/>
  <c r="U981" i="1"/>
  <c r="T981" i="1"/>
  <c r="Q981" i="1"/>
  <c r="O981" i="1"/>
  <c r="U980" i="1"/>
  <c r="T980" i="1"/>
  <c r="Q980" i="1"/>
  <c r="O980" i="1"/>
  <c r="U979" i="1"/>
  <c r="T979" i="1"/>
  <c r="Q979" i="1"/>
  <c r="O979" i="1"/>
  <c r="U978" i="1"/>
  <c r="T978" i="1"/>
  <c r="Q978" i="1"/>
  <c r="O978" i="1"/>
  <c r="U977" i="1"/>
  <c r="T977" i="1"/>
  <c r="Q977" i="1"/>
  <c r="O977" i="1"/>
  <c r="U976" i="1"/>
  <c r="O976" i="1"/>
  <c r="U975" i="1"/>
  <c r="T975" i="1"/>
  <c r="Q975" i="1"/>
  <c r="O975" i="1"/>
  <c r="U974" i="1"/>
  <c r="T974" i="1"/>
  <c r="Q974" i="1"/>
  <c r="O974" i="1"/>
  <c r="U973" i="1"/>
  <c r="T973" i="1"/>
  <c r="Q973" i="1"/>
  <c r="O973" i="1"/>
  <c r="U972" i="1"/>
  <c r="T972" i="1"/>
  <c r="Q972" i="1"/>
  <c r="O972" i="1"/>
  <c r="U971" i="1"/>
  <c r="T971" i="1"/>
  <c r="Q971" i="1"/>
  <c r="O971" i="1"/>
  <c r="U970" i="1"/>
  <c r="T970" i="1"/>
  <c r="Q970" i="1"/>
  <c r="O970" i="1"/>
  <c r="U969" i="1"/>
  <c r="T969" i="1"/>
  <c r="Q969" i="1"/>
  <c r="O969" i="1"/>
  <c r="U968" i="1"/>
  <c r="Q968" i="1"/>
  <c r="O968" i="1"/>
  <c r="U967" i="1"/>
  <c r="T967" i="1"/>
  <c r="Q967" i="1"/>
  <c r="O967" i="1"/>
  <c r="U966" i="1"/>
  <c r="T966" i="1"/>
  <c r="Q966" i="1"/>
  <c r="O966" i="1"/>
  <c r="U965" i="1"/>
  <c r="T965" i="1"/>
  <c r="Q965" i="1"/>
  <c r="O965" i="1"/>
  <c r="H1001" i="1" s="1"/>
  <c r="U964" i="1"/>
  <c r="T964" i="1"/>
  <c r="Q964" i="1"/>
  <c r="O964" i="1"/>
  <c r="U963" i="1"/>
  <c r="T963" i="1"/>
  <c r="Q963" i="1"/>
  <c r="O963" i="1"/>
  <c r="U962" i="1"/>
  <c r="T962" i="1"/>
  <c r="O962" i="1"/>
  <c r="U961" i="1"/>
  <c r="T961" i="1"/>
  <c r="O961" i="1"/>
  <c r="U960" i="1"/>
  <c r="T960" i="1"/>
  <c r="Q960" i="1"/>
  <c r="O960" i="1"/>
  <c r="U959" i="1"/>
  <c r="T959" i="1"/>
  <c r="Q959" i="1"/>
  <c r="O959" i="1"/>
  <c r="U958" i="1"/>
  <c r="T958" i="1"/>
  <c r="Q958" i="1"/>
  <c r="O958" i="1"/>
  <c r="U957" i="1"/>
  <c r="T957" i="1"/>
  <c r="Q957" i="1"/>
  <c r="O957" i="1"/>
  <c r="U955" i="1"/>
  <c r="T955" i="1"/>
  <c r="Q955" i="1"/>
  <c r="O955" i="1"/>
  <c r="U954" i="1"/>
  <c r="T954" i="1"/>
  <c r="Q954" i="1"/>
  <c r="O954" i="1"/>
  <c r="U953" i="1"/>
  <c r="T953" i="1"/>
  <c r="Q953" i="1"/>
  <c r="O953" i="1"/>
  <c r="U952" i="1"/>
  <c r="T952" i="1"/>
  <c r="Q952" i="1"/>
  <c r="O952" i="1"/>
  <c r="U951" i="1"/>
  <c r="T951" i="1"/>
  <c r="Q951" i="1"/>
  <c r="O951" i="1"/>
  <c r="U950" i="1"/>
  <c r="T950" i="1"/>
  <c r="Q950" i="1"/>
  <c r="O950" i="1"/>
  <c r="U949" i="1"/>
  <c r="T949" i="1"/>
  <c r="Q949" i="1"/>
  <c r="O949" i="1"/>
  <c r="U948" i="1"/>
  <c r="T948" i="1"/>
  <c r="Q948" i="1"/>
  <c r="O948" i="1"/>
  <c r="U947" i="1"/>
  <c r="T947" i="1"/>
  <c r="Q947" i="1"/>
  <c r="O947" i="1"/>
  <c r="U946" i="1"/>
  <c r="T946" i="1"/>
  <c r="Q946" i="1"/>
  <c r="O946" i="1"/>
  <c r="U945" i="1"/>
  <c r="T945" i="1"/>
  <c r="Q945" i="1"/>
  <c r="O945" i="1"/>
  <c r="U944" i="1"/>
  <c r="T944" i="1"/>
  <c r="Q944" i="1"/>
  <c r="O944" i="1"/>
  <c r="U943" i="1"/>
  <c r="T943" i="1"/>
  <c r="Q943" i="1"/>
  <c r="O943" i="1"/>
  <c r="U942" i="1"/>
  <c r="T942" i="1"/>
  <c r="Q942" i="1"/>
  <c r="O942" i="1"/>
  <c r="U941" i="1"/>
  <c r="T941" i="1"/>
  <c r="Q941" i="1"/>
  <c r="O941" i="1"/>
  <c r="U940" i="1"/>
  <c r="T940" i="1"/>
  <c r="Q940" i="1"/>
  <c r="O940" i="1"/>
  <c r="U939" i="1"/>
  <c r="T939" i="1"/>
  <c r="Q939" i="1"/>
  <c r="O939" i="1"/>
  <c r="U938" i="1"/>
  <c r="T938" i="1"/>
  <c r="Q938" i="1"/>
  <c r="O938" i="1"/>
  <c r="U937" i="1"/>
  <c r="T937" i="1"/>
  <c r="Q937" i="1"/>
  <c r="O937" i="1"/>
  <c r="U936" i="1"/>
  <c r="T936" i="1"/>
  <c r="Q936" i="1"/>
  <c r="O936" i="1"/>
  <c r="U935" i="1"/>
  <c r="T935" i="1"/>
  <c r="Q935" i="1"/>
  <c r="O935" i="1"/>
  <c r="U934" i="1"/>
  <c r="T934" i="1"/>
  <c r="Q934" i="1"/>
  <c r="O934" i="1"/>
  <c r="U933" i="1"/>
  <c r="T933" i="1"/>
  <c r="Q933" i="1"/>
  <c r="O933" i="1"/>
  <c r="U932" i="1"/>
  <c r="T932" i="1"/>
  <c r="Q932" i="1"/>
  <c r="O932" i="1"/>
  <c r="U931" i="1"/>
  <c r="T931" i="1"/>
  <c r="Q931" i="1"/>
  <c r="O931" i="1"/>
  <c r="U930" i="1"/>
  <c r="T930" i="1"/>
  <c r="Q930" i="1"/>
  <c r="O930" i="1"/>
  <c r="U929" i="1"/>
  <c r="T929" i="1"/>
  <c r="Q929" i="1"/>
  <c r="O929" i="1"/>
  <c r="U928" i="1"/>
  <c r="T928" i="1"/>
  <c r="Q928" i="1"/>
  <c r="O928" i="1"/>
  <c r="U927" i="1"/>
  <c r="T927" i="1"/>
  <c r="Q927" i="1"/>
  <c r="O927" i="1"/>
  <c r="U926" i="1"/>
  <c r="T926" i="1"/>
  <c r="Q926" i="1"/>
  <c r="O926" i="1"/>
  <c r="U925" i="1"/>
  <c r="T925" i="1"/>
  <c r="Q925" i="1"/>
  <c r="O925" i="1"/>
  <c r="U924" i="1"/>
  <c r="T924" i="1"/>
  <c r="Q924" i="1"/>
  <c r="O924" i="1"/>
  <c r="U923" i="1"/>
  <c r="T923" i="1"/>
  <c r="Q923" i="1"/>
  <c r="O923" i="1"/>
  <c r="U922" i="1"/>
  <c r="T922" i="1"/>
  <c r="Q922" i="1"/>
  <c r="O922" i="1"/>
  <c r="U921" i="1"/>
  <c r="T921" i="1"/>
  <c r="Q921" i="1"/>
  <c r="O921" i="1"/>
  <c r="U920" i="1"/>
  <c r="T920" i="1"/>
  <c r="Q920" i="1"/>
  <c r="O920" i="1"/>
  <c r="U919" i="1"/>
  <c r="T919" i="1"/>
  <c r="Q919" i="1"/>
  <c r="O919" i="1"/>
  <c r="U918" i="1"/>
  <c r="O918" i="1"/>
  <c r="U917" i="1"/>
  <c r="T917" i="1"/>
  <c r="Q917" i="1"/>
  <c r="O917" i="1"/>
  <c r="U916" i="1"/>
  <c r="T916" i="1"/>
  <c r="Q916" i="1"/>
  <c r="O916" i="1"/>
  <c r="U915" i="1"/>
  <c r="T915" i="1"/>
  <c r="Q915" i="1"/>
  <c r="O915" i="1"/>
  <c r="U914" i="1"/>
  <c r="T914" i="1"/>
  <c r="Q914" i="1"/>
  <c r="O914" i="1"/>
  <c r="U913" i="1"/>
  <c r="T913" i="1"/>
  <c r="Q913" i="1"/>
  <c r="O913" i="1"/>
  <c r="U912" i="1"/>
  <c r="T912" i="1"/>
  <c r="Q912" i="1"/>
  <c r="O912" i="1"/>
  <c r="U911" i="1"/>
  <c r="T911" i="1"/>
  <c r="Q911" i="1"/>
  <c r="O911" i="1"/>
  <c r="U910" i="1"/>
  <c r="T910" i="1"/>
  <c r="Q910" i="1"/>
  <c r="O910" i="1"/>
  <c r="U909" i="1"/>
  <c r="T909" i="1"/>
  <c r="Q909" i="1"/>
  <c r="O909" i="1"/>
  <c r="U908" i="1"/>
  <c r="T908" i="1"/>
  <c r="Q908" i="1"/>
  <c r="O908" i="1"/>
  <c r="U907" i="1"/>
  <c r="T907" i="1"/>
  <c r="Q907" i="1"/>
  <c r="O907" i="1"/>
  <c r="U906" i="1"/>
  <c r="T906" i="1"/>
  <c r="Q906" i="1"/>
  <c r="O906" i="1"/>
  <c r="U905" i="1"/>
  <c r="T905" i="1"/>
  <c r="Q905" i="1"/>
  <c r="O905" i="1"/>
  <c r="U904" i="1"/>
  <c r="T904" i="1"/>
  <c r="Q904" i="1"/>
  <c r="O904" i="1"/>
  <c r="U903" i="1"/>
  <c r="T903" i="1"/>
  <c r="Q903" i="1"/>
  <c r="O903" i="1"/>
  <c r="U902" i="1"/>
  <c r="T902" i="1"/>
  <c r="Q902" i="1"/>
  <c r="O902" i="1"/>
  <c r="U901" i="1"/>
  <c r="T901" i="1"/>
  <c r="Q901" i="1"/>
  <c r="O901" i="1"/>
  <c r="U900" i="1"/>
  <c r="T900" i="1"/>
  <c r="Q900" i="1"/>
  <c r="O900" i="1"/>
  <c r="U899" i="1"/>
  <c r="T899" i="1"/>
  <c r="Q899" i="1"/>
  <c r="O899" i="1"/>
  <c r="U898" i="1"/>
  <c r="T898" i="1"/>
  <c r="Q898" i="1"/>
  <c r="O898" i="1"/>
  <c r="U897" i="1"/>
  <c r="T897" i="1"/>
  <c r="Q897" i="1"/>
  <c r="O897" i="1"/>
  <c r="U896" i="1"/>
  <c r="T896" i="1"/>
  <c r="Q896" i="1"/>
  <c r="O896" i="1"/>
  <c r="U895" i="1"/>
  <c r="T895" i="1"/>
  <c r="Q895" i="1"/>
  <c r="O895" i="1"/>
  <c r="U894" i="1"/>
  <c r="T894" i="1"/>
  <c r="Q894" i="1"/>
  <c r="O894" i="1"/>
  <c r="U893" i="1"/>
  <c r="T893" i="1"/>
  <c r="Q893" i="1"/>
  <c r="O893" i="1"/>
  <c r="U892" i="1"/>
  <c r="T892" i="1"/>
  <c r="Q892" i="1"/>
  <c r="O892" i="1"/>
  <c r="U891" i="1"/>
  <c r="T891" i="1"/>
  <c r="Q891" i="1"/>
  <c r="O891" i="1"/>
  <c r="U890" i="1"/>
  <c r="T890" i="1"/>
  <c r="Q890" i="1"/>
  <c r="O890" i="1"/>
  <c r="U889" i="1"/>
  <c r="T889" i="1"/>
  <c r="Q889" i="1"/>
  <c r="O889" i="1"/>
  <c r="U888" i="1"/>
  <c r="T888" i="1"/>
  <c r="Q888" i="1"/>
  <c r="O888" i="1"/>
  <c r="U887" i="1"/>
  <c r="T887" i="1"/>
  <c r="Q887" i="1"/>
  <c r="O887" i="1"/>
  <c r="U886" i="1"/>
  <c r="T886" i="1"/>
  <c r="Q886" i="1"/>
  <c r="O886" i="1"/>
  <c r="U885" i="1"/>
  <c r="T885" i="1"/>
  <c r="Q885" i="1"/>
  <c r="O885" i="1"/>
  <c r="U884" i="1"/>
  <c r="Q884" i="1"/>
  <c r="O884" i="1"/>
  <c r="U883" i="1"/>
  <c r="T883" i="1"/>
  <c r="Q883" i="1"/>
  <c r="O883" i="1"/>
  <c r="U882" i="1"/>
  <c r="T882" i="1"/>
  <c r="Q882" i="1"/>
  <c r="O882" i="1"/>
  <c r="U881" i="1"/>
  <c r="T881" i="1"/>
  <c r="Q881" i="1"/>
  <c r="O881" i="1"/>
  <c r="U880" i="1"/>
  <c r="T880" i="1"/>
  <c r="Q880" i="1"/>
  <c r="O880" i="1"/>
  <c r="U879" i="1"/>
  <c r="T879" i="1"/>
  <c r="Q879" i="1"/>
  <c r="O879" i="1"/>
  <c r="U878" i="1"/>
  <c r="T878" i="1"/>
  <c r="Q878" i="1"/>
  <c r="O878" i="1"/>
  <c r="U877" i="1"/>
  <c r="T877" i="1"/>
  <c r="Q877" i="1"/>
  <c r="O877" i="1"/>
  <c r="U876" i="1"/>
  <c r="T876" i="1"/>
  <c r="Q876" i="1"/>
  <c r="O876" i="1"/>
  <c r="U875" i="1"/>
  <c r="T875" i="1"/>
  <c r="Q875" i="1"/>
  <c r="O875" i="1"/>
  <c r="U874" i="1"/>
  <c r="T874" i="1"/>
  <c r="Q874" i="1"/>
  <c r="O874" i="1"/>
  <c r="U873" i="1"/>
  <c r="T873" i="1"/>
  <c r="Q873" i="1"/>
  <c r="O873" i="1"/>
  <c r="U872" i="1"/>
  <c r="T872" i="1"/>
  <c r="Q872" i="1"/>
  <c r="O872" i="1"/>
  <c r="U871" i="1"/>
  <c r="T871" i="1"/>
  <c r="Q871" i="1"/>
  <c r="O871" i="1"/>
  <c r="U870" i="1"/>
  <c r="T870" i="1"/>
  <c r="Q870" i="1"/>
  <c r="O870" i="1"/>
  <c r="U869" i="1"/>
  <c r="T869" i="1"/>
  <c r="Q869" i="1"/>
  <c r="O869" i="1"/>
  <c r="U868" i="1"/>
  <c r="T868" i="1"/>
  <c r="Q868" i="1"/>
  <c r="O868" i="1"/>
  <c r="U867" i="1"/>
  <c r="U866" i="1"/>
  <c r="T866" i="1"/>
  <c r="Q866" i="1"/>
  <c r="O866" i="1"/>
  <c r="U865" i="1"/>
  <c r="O865" i="1"/>
  <c r="U864" i="1"/>
  <c r="T864" i="1"/>
  <c r="Q864" i="1"/>
  <c r="O864" i="1"/>
  <c r="U863" i="1"/>
  <c r="T863" i="1"/>
  <c r="Q863" i="1"/>
  <c r="O863" i="1"/>
  <c r="U862" i="1"/>
  <c r="T862" i="1"/>
  <c r="Q862" i="1"/>
  <c r="O862" i="1"/>
  <c r="U861" i="1"/>
  <c r="T861" i="1"/>
  <c r="Q861" i="1"/>
  <c r="O861" i="1"/>
  <c r="U860" i="1"/>
  <c r="T860" i="1"/>
  <c r="Q860" i="1"/>
  <c r="O860" i="1"/>
  <c r="U859" i="1"/>
  <c r="T859" i="1"/>
  <c r="Q859" i="1"/>
  <c r="O859" i="1"/>
  <c r="U858" i="1"/>
  <c r="T858" i="1"/>
  <c r="Q858" i="1"/>
  <c r="O858" i="1"/>
  <c r="U857" i="1"/>
  <c r="T857" i="1"/>
  <c r="Q857" i="1"/>
  <c r="O857" i="1"/>
  <c r="U856" i="1"/>
  <c r="T856" i="1"/>
  <c r="Q856" i="1"/>
  <c r="O856" i="1"/>
  <c r="U855" i="1"/>
  <c r="T855" i="1"/>
  <c r="Q855" i="1"/>
  <c r="O855" i="1"/>
  <c r="U854" i="1"/>
  <c r="T854" i="1"/>
  <c r="Q854" i="1"/>
  <c r="O854" i="1"/>
  <c r="U853" i="1"/>
  <c r="T853" i="1"/>
  <c r="Q853" i="1"/>
  <c r="O853" i="1"/>
  <c r="U852" i="1"/>
  <c r="T852" i="1"/>
  <c r="Q852" i="1"/>
  <c r="O852" i="1"/>
  <c r="U851" i="1"/>
  <c r="T851" i="1"/>
  <c r="Q851" i="1"/>
  <c r="O851" i="1"/>
  <c r="U850" i="1"/>
  <c r="T850" i="1"/>
  <c r="Q850" i="1"/>
  <c r="O850" i="1"/>
  <c r="U849" i="1"/>
  <c r="T849" i="1"/>
  <c r="Q849" i="1"/>
  <c r="O849" i="1"/>
  <c r="U848" i="1"/>
  <c r="T848" i="1"/>
  <c r="Q848" i="1"/>
  <c r="O848" i="1"/>
  <c r="U847" i="1"/>
  <c r="T847" i="1"/>
  <c r="Q847" i="1"/>
  <c r="O847" i="1"/>
  <c r="U846" i="1"/>
  <c r="T846" i="1"/>
  <c r="Q846" i="1"/>
  <c r="O846" i="1"/>
  <c r="U845" i="1"/>
  <c r="T845" i="1"/>
  <c r="Q845" i="1"/>
  <c r="O845" i="1"/>
  <c r="U844" i="1"/>
  <c r="T844" i="1"/>
  <c r="Q844" i="1"/>
  <c r="O844" i="1"/>
  <c r="U843" i="1"/>
  <c r="T843" i="1"/>
  <c r="Q843" i="1"/>
  <c r="O843" i="1"/>
  <c r="U842" i="1"/>
  <c r="T842" i="1"/>
  <c r="O842" i="1"/>
  <c r="U841" i="1"/>
  <c r="T841" i="1"/>
  <c r="Q841" i="1"/>
  <c r="O841" i="1"/>
  <c r="U840" i="1"/>
  <c r="T840" i="1"/>
  <c r="Q840" i="1"/>
  <c r="O840" i="1"/>
  <c r="U839" i="1"/>
  <c r="T839" i="1"/>
  <c r="Q839" i="1"/>
  <c r="O839" i="1"/>
  <c r="U838" i="1"/>
  <c r="T838" i="1"/>
  <c r="Q838" i="1"/>
  <c r="O838" i="1"/>
  <c r="U837" i="1"/>
  <c r="T837" i="1"/>
  <c r="Q837" i="1"/>
  <c r="O837" i="1"/>
  <c r="U836" i="1"/>
  <c r="T836" i="1"/>
  <c r="Q836" i="1"/>
  <c r="O836" i="1"/>
  <c r="U835" i="1"/>
  <c r="T835" i="1"/>
  <c r="Q835" i="1"/>
  <c r="O835" i="1"/>
  <c r="U834" i="1"/>
  <c r="T834" i="1"/>
  <c r="Q834" i="1"/>
  <c r="O834" i="1"/>
  <c r="U833" i="1"/>
  <c r="T833" i="1"/>
  <c r="Q833" i="1"/>
  <c r="O833" i="1"/>
  <c r="U832" i="1"/>
  <c r="T832" i="1"/>
  <c r="Q832" i="1"/>
  <c r="O832" i="1"/>
  <c r="U831" i="1"/>
  <c r="T831" i="1"/>
  <c r="Q831" i="1"/>
  <c r="O831" i="1"/>
  <c r="U830" i="1"/>
  <c r="T830" i="1"/>
  <c r="Q830" i="1"/>
  <c r="O830" i="1"/>
  <c r="U829" i="1"/>
  <c r="T829" i="1"/>
  <c r="Q829" i="1"/>
  <c r="O829" i="1"/>
  <c r="U828" i="1"/>
  <c r="T828" i="1"/>
  <c r="Q828" i="1"/>
  <c r="O828" i="1"/>
  <c r="U827" i="1"/>
  <c r="T827" i="1"/>
  <c r="Q827" i="1"/>
  <c r="U826" i="1"/>
  <c r="T826" i="1"/>
  <c r="Q826" i="1"/>
  <c r="O826" i="1"/>
  <c r="U825" i="1"/>
  <c r="T825" i="1"/>
  <c r="Q825" i="1"/>
  <c r="O825" i="1"/>
  <c r="U824" i="1"/>
  <c r="T824" i="1"/>
  <c r="Q824" i="1"/>
  <c r="O824" i="1"/>
  <c r="U823" i="1"/>
  <c r="T823" i="1"/>
  <c r="Q823" i="1"/>
  <c r="O823" i="1"/>
  <c r="U822" i="1"/>
  <c r="T822" i="1"/>
  <c r="Q822" i="1"/>
  <c r="O822" i="1"/>
  <c r="U821" i="1"/>
  <c r="T821" i="1"/>
  <c r="Q821" i="1"/>
  <c r="O821" i="1"/>
  <c r="U820" i="1"/>
  <c r="T820" i="1"/>
  <c r="Q820" i="1"/>
  <c r="O820" i="1"/>
  <c r="U819" i="1"/>
  <c r="T819" i="1"/>
  <c r="Q819" i="1"/>
  <c r="O819" i="1"/>
  <c r="U818" i="1"/>
  <c r="T818" i="1"/>
  <c r="Q818" i="1"/>
  <c r="O818" i="1"/>
  <c r="U817" i="1"/>
  <c r="T817" i="1"/>
  <c r="Q817" i="1"/>
  <c r="O817" i="1"/>
  <c r="U816" i="1"/>
  <c r="T816" i="1"/>
  <c r="Q816" i="1"/>
  <c r="O816" i="1"/>
  <c r="U815" i="1"/>
  <c r="T815" i="1"/>
  <c r="Q815" i="1"/>
  <c r="O815" i="1"/>
  <c r="U814" i="1"/>
  <c r="T814" i="1"/>
  <c r="Q814" i="1"/>
  <c r="O814" i="1"/>
  <c r="U813" i="1"/>
  <c r="T813" i="1"/>
  <c r="Q813" i="1"/>
  <c r="O813" i="1"/>
  <c r="U812" i="1"/>
  <c r="T812" i="1"/>
  <c r="Q812" i="1"/>
  <c r="O812" i="1"/>
  <c r="U811" i="1"/>
  <c r="T811" i="1"/>
  <c r="Q811" i="1"/>
  <c r="O811" i="1"/>
  <c r="U810" i="1"/>
  <c r="T810" i="1"/>
  <c r="Q810" i="1"/>
  <c r="O810" i="1"/>
  <c r="U809" i="1"/>
  <c r="T809" i="1"/>
  <c r="Q809" i="1"/>
  <c r="O809" i="1"/>
  <c r="U808" i="1"/>
  <c r="T808" i="1"/>
  <c r="Q808" i="1"/>
  <c r="O808" i="1"/>
  <c r="U807" i="1"/>
  <c r="Q807" i="1"/>
  <c r="O807" i="1"/>
  <c r="U806" i="1"/>
  <c r="T806" i="1"/>
  <c r="Q806" i="1"/>
  <c r="O806" i="1"/>
  <c r="U805" i="1"/>
  <c r="T805" i="1"/>
  <c r="Q805" i="1"/>
  <c r="O805" i="1"/>
  <c r="U804" i="1"/>
  <c r="T804" i="1"/>
  <c r="Q804" i="1"/>
  <c r="O804" i="1"/>
  <c r="U803" i="1"/>
  <c r="T803" i="1"/>
  <c r="Q803" i="1"/>
  <c r="O803" i="1"/>
  <c r="U802" i="1"/>
  <c r="O802" i="1"/>
  <c r="U801" i="1"/>
  <c r="T801" i="1"/>
  <c r="Q801" i="1"/>
  <c r="O801" i="1"/>
  <c r="U800" i="1"/>
  <c r="T800" i="1"/>
  <c r="Q800" i="1"/>
  <c r="O800" i="1"/>
  <c r="U799" i="1"/>
  <c r="Q799" i="1"/>
  <c r="O799" i="1"/>
  <c r="U798" i="1"/>
  <c r="T798" i="1"/>
  <c r="Q798" i="1"/>
  <c r="O798" i="1"/>
  <c r="U797" i="1"/>
  <c r="T797" i="1"/>
  <c r="Q797" i="1"/>
  <c r="O797" i="1"/>
  <c r="U796" i="1"/>
  <c r="T796" i="1"/>
  <c r="Q796" i="1"/>
  <c r="O796" i="1"/>
  <c r="U795" i="1"/>
  <c r="T795" i="1"/>
  <c r="Q795" i="1"/>
  <c r="O795" i="1"/>
  <c r="U794" i="1"/>
  <c r="T794" i="1"/>
  <c r="Q794" i="1"/>
  <c r="O794" i="1"/>
  <c r="U793" i="1"/>
  <c r="T793" i="1"/>
  <c r="Q793" i="1"/>
  <c r="O793" i="1"/>
  <c r="U792" i="1"/>
  <c r="T792" i="1"/>
  <c r="Q792" i="1"/>
  <c r="O792" i="1"/>
  <c r="U791" i="1"/>
  <c r="T791" i="1"/>
  <c r="Q791" i="1"/>
  <c r="O791" i="1"/>
  <c r="U790" i="1"/>
  <c r="T790" i="1"/>
  <c r="Q790" i="1"/>
  <c r="O790" i="1"/>
  <c r="U789" i="1"/>
  <c r="T789" i="1"/>
  <c r="Q789" i="1"/>
  <c r="O789" i="1"/>
  <c r="U788" i="1"/>
  <c r="T788" i="1"/>
  <c r="O788" i="1"/>
  <c r="U787" i="1"/>
  <c r="T787" i="1"/>
  <c r="Q787" i="1"/>
  <c r="O787" i="1"/>
  <c r="U786" i="1"/>
  <c r="T786" i="1"/>
  <c r="Q786" i="1"/>
  <c r="O786" i="1"/>
  <c r="U785" i="1"/>
  <c r="T785" i="1"/>
  <c r="Q785" i="1"/>
  <c r="O785" i="1"/>
  <c r="U784" i="1"/>
  <c r="T784" i="1"/>
  <c r="Q784" i="1"/>
  <c r="O784" i="1"/>
  <c r="U783" i="1"/>
  <c r="T783" i="1"/>
  <c r="Q783" i="1"/>
  <c r="O783" i="1"/>
  <c r="U782" i="1"/>
  <c r="T782" i="1"/>
  <c r="Q782" i="1"/>
  <c r="O782" i="1"/>
  <c r="U781" i="1"/>
  <c r="T781" i="1"/>
  <c r="Q781" i="1"/>
  <c r="O781" i="1"/>
  <c r="U780" i="1"/>
  <c r="T780" i="1"/>
  <c r="Q780" i="1"/>
  <c r="O780" i="1"/>
  <c r="U779" i="1"/>
  <c r="T779" i="1"/>
  <c r="Q779" i="1"/>
  <c r="O779" i="1"/>
  <c r="U778" i="1"/>
  <c r="T778" i="1"/>
  <c r="Q778" i="1"/>
  <c r="O778" i="1"/>
  <c r="U777" i="1"/>
  <c r="T777" i="1"/>
  <c r="Q777" i="1"/>
  <c r="O777" i="1"/>
  <c r="U776" i="1"/>
  <c r="T776" i="1"/>
  <c r="Q776" i="1"/>
  <c r="O776" i="1"/>
  <c r="U775" i="1"/>
  <c r="T775" i="1"/>
  <c r="Q775" i="1"/>
  <c r="O775" i="1"/>
  <c r="U774" i="1"/>
  <c r="T774" i="1"/>
  <c r="Q774" i="1"/>
  <c r="O774" i="1"/>
  <c r="U773" i="1"/>
  <c r="T773" i="1"/>
  <c r="Q773" i="1"/>
  <c r="O773" i="1"/>
  <c r="U772" i="1"/>
  <c r="T772" i="1"/>
  <c r="Q772" i="1"/>
  <c r="O772" i="1"/>
  <c r="U771" i="1"/>
  <c r="T771" i="1"/>
  <c r="Q771" i="1"/>
  <c r="O771" i="1"/>
  <c r="U770" i="1"/>
  <c r="T770" i="1"/>
  <c r="Q770" i="1"/>
  <c r="O770" i="1"/>
  <c r="U769" i="1"/>
  <c r="T769" i="1"/>
  <c r="Q769" i="1"/>
  <c r="O769" i="1"/>
  <c r="U768" i="1"/>
  <c r="T768" i="1"/>
  <c r="Q768" i="1"/>
  <c r="O768" i="1"/>
  <c r="U767" i="1"/>
  <c r="T767" i="1"/>
  <c r="Q767" i="1"/>
  <c r="O767" i="1"/>
  <c r="U766" i="1"/>
  <c r="T766" i="1"/>
  <c r="Q766" i="1"/>
  <c r="O766" i="1"/>
  <c r="U765" i="1"/>
  <c r="T765" i="1"/>
  <c r="Q765" i="1"/>
  <c r="O765" i="1"/>
  <c r="U764" i="1"/>
  <c r="T764" i="1"/>
  <c r="Q764" i="1"/>
  <c r="O764" i="1"/>
  <c r="U763" i="1"/>
  <c r="T763" i="1"/>
  <c r="Q763" i="1"/>
  <c r="O763" i="1"/>
  <c r="U762" i="1"/>
  <c r="T762" i="1"/>
  <c r="Q762" i="1"/>
  <c r="O762" i="1"/>
  <c r="U761" i="1"/>
  <c r="T761" i="1"/>
  <c r="Q761" i="1"/>
  <c r="O761" i="1"/>
  <c r="U760" i="1"/>
  <c r="T760" i="1"/>
  <c r="Q760" i="1"/>
  <c r="O760" i="1"/>
  <c r="U759" i="1"/>
  <c r="T759" i="1"/>
  <c r="Q759" i="1"/>
  <c r="O759" i="1"/>
  <c r="U758" i="1"/>
  <c r="T758" i="1"/>
  <c r="Q758" i="1"/>
  <c r="O758" i="1"/>
  <c r="Q757" i="1"/>
  <c r="O757" i="1"/>
  <c r="U756" i="1"/>
  <c r="T756" i="1"/>
  <c r="Q756" i="1"/>
  <c r="O756" i="1"/>
  <c r="U754" i="1"/>
  <c r="T754" i="1"/>
  <c r="Q754" i="1"/>
  <c r="O754" i="1"/>
  <c r="U753" i="1"/>
  <c r="T753" i="1"/>
  <c r="Q753" i="1"/>
  <c r="O753" i="1"/>
  <c r="U752" i="1"/>
  <c r="T752" i="1"/>
  <c r="Q752" i="1"/>
  <c r="O752" i="1"/>
  <c r="U751" i="1"/>
  <c r="T751" i="1"/>
  <c r="Q751" i="1"/>
  <c r="O751" i="1"/>
  <c r="U750" i="1"/>
  <c r="T750" i="1"/>
  <c r="Q750" i="1"/>
  <c r="O750" i="1"/>
  <c r="U749" i="1"/>
  <c r="T749" i="1"/>
  <c r="Q749" i="1"/>
  <c r="O749" i="1"/>
  <c r="U748" i="1"/>
  <c r="T748" i="1"/>
  <c r="Q748" i="1"/>
  <c r="O748" i="1"/>
  <c r="U747" i="1"/>
  <c r="T747" i="1"/>
  <c r="Q747" i="1"/>
  <c r="O747" i="1"/>
  <c r="U746" i="1"/>
  <c r="T746" i="1"/>
  <c r="Q746" i="1"/>
  <c r="O746" i="1"/>
  <c r="U745" i="1"/>
  <c r="T745" i="1"/>
  <c r="Q745" i="1"/>
  <c r="O745" i="1"/>
  <c r="U744" i="1"/>
  <c r="T744" i="1"/>
  <c r="Q744" i="1"/>
  <c r="O744" i="1"/>
  <c r="U743" i="1"/>
  <c r="T743" i="1"/>
  <c r="Q743" i="1"/>
  <c r="O743" i="1"/>
  <c r="U742" i="1"/>
  <c r="T742" i="1"/>
  <c r="Q742" i="1"/>
  <c r="O742" i="1"/>
  <c r="U741" i="1"/>
  <c r="T741" i="1"/>
  <c r="Q741" i="1"/>
  <c r="O741" i="1"/>
  <c r="U740" i="1"/>
  <c r="T740" i="1"/>
  <c r="Q740" i="1"/>
  <c r="O740" i="1"/>
  <c r="U739" i="1"/>
  <c r="T739" i="1"/>
  <c r="Q739" i="1"/>
  <c r="O739" i="1"/>
  <c r="U738" i="1"/>
  <c r="T738" i="1"/>
  <c r="Q738" i="1"/>
  <c r="O738" i="1"/>
  <c r="U737" i="1"/>
  <c r="O737" i="1"/>
  <c r="U736" i="1"/>
  <c r="T736" i="1"/>
  <c r="Q736" i="1"/>
  <c r="O736" i="1"/>
  <c r="U735" i="1"/>
  <c r="T735" i="1"/>
  <c r="Q735" i="1"/>
  <c r="O735" i="1"/>
  <c r="U734" i="1"/>
  <c r="T734" i="1"/>
  <c r="Q734" i="1"/>
  <c r="O734" i="1"/>
  <c r="U733" i="1"/>
  <c r="T733" i="1"/>
  <c r="O733" i="1"/>
  <c r="U732" i="1"/>
  <c r="Q732" i="1"/>
  <c r="O732" i="1"/>
  <c r="U731" i="1"/>
  <c r="T731" i="1"/>
  <c r="Q731" i="1"/>
  <c r="O731" i="1"/>
  <c r="U730" i="1"/>
  <c r="T730" i="1"/>
  <c r="Q730" i="1"/>
  <c r="O730" i="1"/>
  <c r="U729" i="1"/>
  <c r="T729" i="1"/>
  <c r="Q729" i="1"/>
  <c r="O729" i="1"/>
  <c r="U728" i="1"/>
  <c r="T728" i="1"/>
  <c r="Q728" i="1"/>
  <c r="O728" i="1"/>
  <c r="U727" i="1"/>
  <c r="T727" i="1"/>
  <c r="Q727" i="1"/>
  <c r="O727" i="1"/>
  <c r="U726" i="1"/>
  <c r="T726" i="1"/>
  <c r="Q726" i="1"/>
  <c r="O726" i="1"/>
  <c r="U725" i="1"/>
  <c r="T725" i="1"/>
  <c r="Q725" i="1"/>
  <c r="O725" i="1"/>
  <c r="U724" i="1"/>
  <c r="T724" i="1"/>
  <c r="Q724" i="1"/>
  <c r="O724" i="1"/>
  <c r="U723" i="1"/>
  <c r="T723" i="1"/>
  <c r="Q723" i="1"/>
  <c r="O723" i="1"/>
  <c r="U722" i="1"/>
  <c r="T722" i="1"/>
  <c r="Q722" i="1"/>
  <c r="O722" i="1"/>
  <c r="U721" i="1"/>
  <c r="T721" i="1"/>
  <c r="Q721" i="1"/>
  <c r="O721" i="1"/>
  <c r="U719" i="1"/>
  <c r="T719" i="1"/>
  <c r="Q719" i="1"/>
  <c r="O719" i="1"/>
  <c r="U718" i="1"/>
  <c r="T718" i="1"/>
  <c r="Q718" i="1"/>
  <c r="O718" i="1"/>
  <c r="U717" i="1"/>
  <c r="T717" i="1"/>
  <c r="Q717" i="1"/>
  <c r="O717" i="1"/>
  <c r="U716" i="1"/>
  <c r="T716" i="1"/>
  <c r="Q716" i="1"/>
  <c r="O716" i="1"/>
  <c r="U715" i="1"/>
  <c r="T715" i="1"/>
  <c r="Q715" i="1"/>
  <c r="O715" i="1"/>
  <c r="U714" i="1"/>
  <c r="T714" i="1"/>
  <c r="Q714" i="1"/>
  <c r="O714" i="1"/>
  <c r="U713" i="1"/>
  <c r="O713" i="1"/>
  <c r="U712" i="1"/>
  <c r="T712" i="1"/>
  <c r="Q712" i="1"/>
  <c r="O712" i="1"/>
  <c r="U711" i="1"/>
  <c r="T711" i="1"/>
  <c r="Q711" i="1"/>
  <c r="O711" i="1"/>
  <c r="U710" i="1"/>
  <c r="T710" i="1"/>
  <c r="Q710" i="1"/>
  <c r="O710" i="1"/>
  <c r="U709" i="1"/>
  <c r="T709" i="1"/>
  <c r="Q709" i="1"/>
  <c r="O709" i="1"/>
  <c r="U708" i="1"/>
  <c r="T708" i="1"/>
  <c r="Q708" i="1"/>
  <c r="O708" i="1"/>
  <c r="U707" i="1"/>
  <c r="T707" i="1"/>
  <c r="Q707" i="1"/>
  <c r="U706" i="1"/>
  <c r="T706" i="1"/>
  <c r="Q706" i="1"/>
  <c r="O706" i="1"/>
  <c r="U705" i="1"/>
  <c r="T705" i="1"/>
  <c r="Q705" i="1"/>
  <c r="O705" i="1"/>
  <c r="U704" i="1"/>
  <c r="T704" i="1"/>
  <c r="Q704" i="1"/>
  <c r="O704" i="1"/>
  <c r="U703" i="1"/>
  <c r="T703" i="1"/>
  <c r="Q703" i="1"/>
  <c r="O703" i="1"/>
  <c r="U702" i="1"/>
  <c r="T702" i="1"/>
  <c r="Q702" i="1"/>
  <c r="O702" i="1"/>
  <c r="U701" i="1"/>
  <c r="T701" i="1"/>
  <c r="Q701" i="1"/>
  <c r="O701" i="1"/>
  <c r="U700" i="1"/>
  <c r="T700" i="1"/>
  <c r="Q700" i="1"/>
  <c r="O700" i="1"/>
  <c r="U699" i="1"/>
  <c r="T699" i="1"/>
  <c r="Q699" i="1"/>
  <c r="O699" i="1"/>
  <c r="U698" i="1"/>
  <c r="T698" i="1"/>
  <c r="Q698" i="1"/>
  <c r="O698" i="1"/>
  <c r="U697" i="1"/>
  <c r="T697" i="1"/>
  <c r="Q697" i="1"/>
  <c r="O697" i="1"/>
  <c r="U696" i="1"/>
  <c r="T696" i="1"/>
  <c r="Q696" i="1"/>
  <c r="O696" i="1"/>
  <c r="U694" i="1"/>
  <c r="T694" i="1"/>
  <c r="Q694" i="1"/>
  <c r="O694" i="1"/>
  <c r="U693" i="1"/>
  <c r="T693" i="1"/>
  <c r="Q693" i="1"/>
  <c r="O693" i="1"/>
  <c r="U692" i="1"/>
  <c r="T692" i="1"/>
  <c r="Q692" i="1"/>
  <c r="O692" i="1"/>
  <c r="U691" i="1"/>
  <c r="T691" i="1"/>
  <c r="Q691" i="1"/>
  <c r="O691" i="1"/>
  <c r="U690" i="1"/>
  <c r="T690" i="1"/>
  <c r="Q690" i="1"/>
  <c r="O690" i="1"/>
  <c r="U689" i="1"/>
  <c r="T689" i="1"/>
  <c r="Q689" i="1"/>
  <c r="O689" i="1"/>
  <c r="U688" i="1"/>
  <c r="T688" i="1"/>
  <c r="Q688" i="1"/>
  <c r="O688" i="1"/>
  <c r="U687" i="1"/>
  <c r="T687" i="1"/>
  <c r="Q687" i="1"/>
  <c r="O687" i="1"/>
  <c r="U686" i="1"/>
  <c r="T686" i="1"/>
  <c r="Q686" i="1"/>
  <c r="O686" i="1"/>
  <c r="U685" i="1"/>
  <c r="T685" i="1"/>
  <c r="Q685" i="1"/>
  <c r="O685" i="1"/>
  <c r="U684" i="1"/>
  <c r="T684" i="1"/>
  <c r="Q684" i="1"/>
  <c r="O684" i="1"/>
  <c r="U683" i="1"/>
  <c r="T683" i="1"/>
  <c r="Q683" i="1"/>
  <c r="O683" i="1"/>
  <c r="U682" i="1"/>
  <c r="T682" i="1"/>
  <c r="Q682" i="1"/>
  <c r="O682" i="1"/>
  <c r="U681" i="1"/>
  <c r="T681" i="1"/>
  <c r="Q681" i="1"/>
  <c r="O681" i="1"/>
  <c r="U680" i="1"/>
  <c r="T680" i="1"/>
  <c r="Q680" i="1"/>
  <c r="O680" i="1"/>
  <c r="U679" i="1"/>
  <c r="T679" i="1"/>
  <c r="Q679" i="1"/>
  <c r="O679" i="1"/>
  <c r="U678" i="1"/>
  <c r="T678" i="1"/>
  <c r="Q678" i="1"/>
  <c r="O678" i="1"/>
  <c r="U677" i="1"/>
  <c r="T677" i="1"/>
  <c r="Q677" i="1"/>
  <c r="O677" i="1"/>
  <c r="U676" i="1"/>
  <c r="T676" i="1"/>
  <c r="O676" i="1"/>
  <c r="U675" i="1"/>
  <c r="T675" i="1"/>
  <c r="Q675" i="1"/>
  <c r="O675" i="1"/>
  <c r="U674" i="1"/>
  <c r="T674" i="1"/>
  <c r="Q674" i="1"/>
  <c r="U673" i="1"/>
  <c r="T673" i="1"/>
  <c r="Q673" i="1"/>
  <c r="O673" i="1"/>
  <c r="U671" i="1"/>
  <c r="T671" i="1"/>
  <c r="Q671" i="1"/>
  <c r="O671" i="1"/>
  <c r="U670" i="1"/>
  <c r="T670" i="1"/>
  <c r="Q670" i="1"/>
  <c r="O670" i="1"/>
  <c r="U669" i="1"/>
  <c r="T669" i="1"/>
  <c r="Q669" i="1"/>
  <c r="O669" i="1"/>
  <c r="U668" i="1"/>
  <c r="T668" i="1"/>
  <c r="Q668" i="1"/>
  <c r="O668" i="1"/>
  <c r="U667" i="1"/>
  <c r="T667" i="1"/>
  <c r="Q667" i="1"/>
  <c r="O667" i="1"/>
  <c r="H695" i="1" s="1"/>
  <c r="U666" i="1"/>
  <c r="T666" i="1"/>
  <c r="Q666" i="1"/>
  <c r="O666" i="1"/>
  <c r="U665" i="1"/>
  <c r="T665" i="1"/>
  <c r="Q665" i="1"/>
  <c r="O665" i="1"/>
  <c r="U664" i="1"/>
  <c r="T664" i="1"/>
  <c r="Q664" i="1"/>
  <c r="O664" i="1"/>
  <c r="U663" i="1"/>
  <c r="T663" i="1"/>
  <c r="Q663" i="1"/>
  <c r="O663" i="1"/>
  <c r="U662" i="1"/>
  <c r="T662" i="1"/>
  <c r="Q662" i="1"/>
  <c r="O662" i="1"/>
  <c r="U661" i="1"/>
  <c r="T661" i="1"/>
  <c r="Q661" i="1"/>
  <c r="O661" i="1"/>
  <c r="U660" i="1"/>
  <c r="T660" i="1"/>
  <c r="Q660" i="1"/>
  <c r="O660" i="1"/>
  <c r="U659" i="1"/>
  <c r="T659" i="1"/>
  <c r="Q659" i="1"/>
  <c r="O659" i="1"/>
  <c r="U658" i="1"/>
  <c r="T658" i="1"/>
  <c r="Q658" i="1"/>
  <c r="O658" i="1"/>
  <c r="U657" i="1"/>
  <c r="T657" i="1"/>
  <c r="Q657" i="1"/>
  <c r="O657" i="1"/>
  <c r="U656" i="1"/>
  <c r="T656" i="1"/>
  <c r="Q656" i="1"/>
  <c r="O656" i="1"/>
  <c r="U655" i="1"/>
  <c r="T655" i="1"/>
  <c r="Q655" i="1"/>
  <c r="O655" i="1"/>
  <c r="U654" i="1"/>
  <c r="T654" i="1"/>
  <c r="Q654" i="1"/>
  <c r="O654" i="1"/>
  <c r="U653" i="1"/>
  <c r="T653" i="1"/>
  <c r="Q653" i="1"/>
  <c r="O653" i="1"/>
  <c r="U652" i="1"/>
  <c r="T652" i="1"/>
  <c r="Q652" i="1"/>
  <c r="O652" i="1"/>
  <c r="U651" i="1"/>
  <c r="T651" i="1"/>
  <c r="Q651" i="1"/>
  <c r="O651" i="1"/>
  <c r="U650" i="1"/>
  <c r="T650" i="1"/>
  <c r="Q650" i="1"/>
  <c r="O650" i="1"/>
  <c r="U649" i="1"/>
  <c r="T649" i="1"/>
  <c r="Q649" i="1"/>
  <c r="O649" i="1"/>
  <c r="U648" i="1"/>
  <c r="T648" i="1"/>
  <c r="Q648" i="1"/>
  <c r="O648" i="1"/>
  <c r="U647" i="1"/>
  <c r="T647" i="1"/>
  <c r="Q647" i="1"/>
  <c r="O647" i="1"/>
  <c r="U646" i="1"/>
  <c r="T646" i="1"/>
  <c r="Q646" i="1"/>
  <c r="O646" i="1"/>
  <c r="U645" i="1"/>
  <c r="T645" i="1"/>
  <c r="Q645" i="1"/>
  <c r="O645" i="1"/>
  <c r="U644" i="1"/>
  <c r="T644" i="1"/>
  <c r="Q644" i="1"/>
  <c r="O644" i="1"/>
  <c r="H672" i="1" s="1"/>
  <c r="U643" i="1"/>
  <c r="T643" i="1"/>
  <c r="Q643" i="1"/>
  <c r="O643" i="1"/>
  <c r="U642" i="1"/>
  <c r="T642" i="1"/>
  <c r="Q642" i="1"/>
  <c r="O642" i="1"/>
  <c r="U641" i="1"/>
  <c r="T641" i="1"/>
  <c r="Q641" i="1"/>
  <c r="O641" i="1"/>
  <c r="U640" i="1"/>
  <c r="T640" i="1"/>
  <c r="Q640" i="1"/>
  <c r="O640" i="1"/>
  <c r="U639" i="1"/>
  <c r="T639" i="1"/>
  <c r="Q639" i="1"/>
  <c r="O639" i="1"/>
  <c r="U638" i="1"/>
  <c r="T638" i="1"/>
  <c r="Q638" i="1"/>
  <c r="O638" i="1"/>
  <c r="U637" i="1"/>
  <c r="T637" i="1"/>
  <c r="Q637" i="1"/>
  <c r="O637" i="1"/>
  <c r="U636" i="1"/>
  <c r="T636" i="1"/>
  <c r="Q636" i="1"/>
  <c r="O636" i="1"/>
  <c r="U635" i="1"/>
  <c r="T635" i="1"/>
  <c r="Q635" i="1"/>
  <c r="O635" i="1"/>
  <c r="U634" i="1"/>
  <c r="T634" i="1"/>
  <c r="Q634" i="1"/>
  <c r="O634" i="1"/>
  <c r="U633" i="1"/>
  <c r="T633" i="1"/>
  <c r="Q633" i="1"/>
  <c r="O633" i="1"/>
  <c r="U632" i="1"/>
  <c r="T632" i="1"/>
  <c r="Q632" i="1"/>
  <c r="O632" i="1"/>
  <c r="U631" i="1"/>
  <c r="T631" i="1"/>
  <c r="Q631" i="1"/>
  <c r="O631" i="1"/>
  <c r="U630" i="1"/>
  <c r="T630" i="1"/>
  <c r="Q630" i="1"/>
  <c r="O630" i="1"/>
  <c r="U629" i="1"/>
  <c r="T629" i="1"/>
  <c r="Q629" i="1"/>
  <c r="O629" i="1"/>
  <c r="U628" i="1"/>
  <c r="T628" i="1"/>
  <c r="Q628" i="1"/>
  <c r="O628" i="1"/>
  <c r="U627" i="1"/>
  <c r="T627" i="1"/>
  <c r="Q627" i="1"/>
  <c r="O627" i="1"/>
  <c r="U625" i="1"/>
  <c r="T625" i="1"/>
  <c r="Q625" i="1"/>
  <c r="O625" i="1"/>
  <c r="U624" i="1"/>
  <c r="T624" i="1"/>
  <c r="Q624" i="1"/>
  <c r="O624" i="1"/>
  <c r="U623" i="1"/>
  <c r="T623" i="1"/>
  <c r="Q623" i="1"/>
  <c r="O623" i="1"/>
  <c r="U622" i="1"/>
  <c r="T622" i="1"/>
  <c r="Q622" i="1"/>
  <c r="O622" i="1"/>
  <c r="U621" i="1"/>
  <c r="T621" i="1"/>
  <c r="Q621" i="1"/>
  <c r="O621" i="1"/>
  <c r="U620" i="1"/>
  <c r="T620" i="1"/>
  <c r="Q620" i="1"/>
  <c r="O620" i="1"/>
  <c r="U619" i="1"/>
  <c r="T619" i="1"/>
  <c r="Q619" i="1"/>
  <c r="O619" i="1"/>
  <c r="U618" i="1"/>
  <c r="T618" i="1"/>
  <c r="Q618" i="1"/>
  <c r="O618" i="1"/>
  <c r="U617" i="1"/>
  <c r="T617" i="1"/>
  <c r="Q617" i="1"/>
  <c r="O617" i="1"/>
  <c r="U616" i="1"/>
  <c r="T616" i="1"/>
  <c r="Q616" i="1"/>
  <c r="O616" i="1"/>
  <c r="U615" i="1"/>
  <c r="T615" i="1"/>
  <c r="Q615" i="1"/>
  <c r="O615" i="1"/>
  <c r="U614" i="1"/>
  <c r="T614" i="1"/>
  <c r="Q614" i="1"/>
  <c r="O614" i="1"/>
  <c r="U613" i="1"/>
  <c r="T613" i="1"/>
  <c r="Q613" i="1"/>
  <c r="O613" i="1"/>
  <c r="U612" i="1"/>
  <c r="T612" i="1"/>
  <c r="Q612" i="1"/>
  <c r="O612" i="1"/>
  <c r="U611" i="1"/>
  <c r="T611" i="1"/>
  <c r="Q611" i="1"/>
  <c r="O611" i="1"/>
  <c r="U610" i="1"/>
  <c r="T610" i="1"/>
  <c r="Q610" i="1"/>
  <c r="O610" i="1"/>
  <c r="U609" i="1"/>
  <c r="O609" i="1"/>
  <c r="U608" i="1"/>
  <c r="T608" i="1"/>
  <c r="Q608" i="1"/>
  <c r="O608" i="1"/>
  <c r="U607" i="1"/>
  <c r="T607" i="1"/>
  <c r="Q607" i="1"/>
  <c r="O607" i="1"/>
  <c r="U606" i="1"/>
  <c r="T606" i="1"/>
  <c r="Q606" i="1"/>
  <c r="O606" i="1"/>
  <c r="O605" i="1"/>
  <c r="U604" i="1"/>
  <c r="T604" i="1"/>
  <c r="O604" i="1"/>
  <c r="U603" i="1"/>
  <c r="T603" i="1"/>
  <c r="Q603" i="1"/>
  <c r="O603" i="1"/>
  <c r="U602" i="1"/>
  <c r="T602" i="1"/>
  <c r="Q602" i="1"/>
  <c r="O602" i="1"/>
  <c r="U601" i="1"/>
  <c r="T601" i="1"/>
  <c r="Q601" i="1"/>
  <c r="O601" i="1"/>
  <c r="U600" i="1"/>
  <c r="T600" i="1"/>
  <c r="Q600" i="1"/>
  <c r="O600" i="1"/>
  <c r="O599" i="1"/>
  <c r="U598" i="1"/>
  <c r="T598" i="1"/>
  <c r="Q598" i="1"/>
  <c r="O598" i="1"/>
  <c r="U597" i="1"/>
  <c r="T597" i="1"/>
  <c r="Q597" i="1"/>
  <c r="O597" i="1"/>
  <c r="U596" i="1"/>
  <c r="T596" i="1"/>
  <c r="Q596" i="1"/>
  <c r="O596" i="1"/>
  <c r="U595" i="1"/>
  <c r="T595" i="1"/>
  <c r="Q595" i="1"/>
  <c r="O595" i="1"/>
  <c r="U594" i="1"/>
  <c r="T594" i="1"/>
  <c r="Q594" i="1"/>
  <c r="O594" i="1"/>
  <c r="U593" i="1"/>
  <c r="T593" i="1"/>
  <c r="Q593" i="1"/>
  <c r="O593" i="1"/>
  <c r="U592" i="1"/>
  <c r="T592" i="1"/>
  <c r="Q592" i="1"/>
  <c r="O592" i="1"/>
  <c r="U591" i="1"/>
  <c r="T591" i="1"/>
  <c r="Q591" i="1"/>
  <c r="O591" i="1"/>
  <c r="U590" i="1"/>
  <c r="T590" i="1"/>
  <c r="Q590" i="1"/>
  <c r="O590" i="1"/>
  <c r="U589" i="1"/>
  <c r="T589" i="1"/>
  <c r="Q589" i="1"/>
  <c r="O589" i="1"/>
  <c r="U588" i="1"/>
  <c r="T588" i="1"/>
  <c r="Q588" i="1"/>
  <c r="O588" i="1"/>
  <c r="U587" i="1"/>
  <c r="T587" i="1"/>
  <c r="Q587" i="1"/>
  <c r="O587" i="1"/>
  <c r="U586" i="1"/>
  <c r="T586" i="1"/>
  <c r="Q586" i="1"/>
  <c r="O586" i="1"/>
  <c r="U585" i="1"/>
  <c r="T585" i="1"/>
  <c r="Q585" i="1"/>
  <c r="O585" i="1"/>
  <c r="U584" i="1"/>
  <c r="T584" i="1"/>
  <c r="Q584" i="1"/>
  <c r="O584" i="1"/>
  <c r="U583" i="1"/>
  <c r="T583" i="1"/>
  <c r="Q583" i="1"/>
  <c r="O583" i="1"/>
  <c r="U582" i="1"/>
  <c r="T582" i="1"/>
  <c r="Q582" i="1"/>
  <c r="O582" i="1"/>
  <c r="U581" i="1"/>
  <c r="T581" i="1"/>
  <c r="Q581" i="1"/>
  <c r="O581" i="1"/>
  <c r="U580" i="1"/>
  <c r="T580" i="1"/>
  <c r="Q580" i="1"/>
  <c r="O580" i="1"/>
  <c r="U579" i="1"/>
  <c r="T579" i="1"/>
  <c r="Q579" i="1"/>
  <c r="O579" i="1"/>
  <c r="U578" i="1"/>
  <c r="T578" i="1"/>
  <c r="Q578" i="1"/>
  <c r="O578" i="1"/>
  <c r="U577" i="1"/>
  <c r="T577" i="1"/>
  <c r="Q577" i="1"/>
  <c r="O577" i="1"/>
  <c r="U576" i="1"/>
  <c r="T576" i="1"/>
  <c r="Q576" i="1"/>
  <c r="O576" i="1"/>
  <c r="U575" i="1"/>
  <c r="T575" i="1"/>
  <c r="Q575" i="1"/>
  <c r="O575" i="1"/>
  <c r="U573" i="1"/>
  <c r="T573" i="1"/>
  <c r="Q573" i="1"/>
  <c r="O573" i="1"/>
  <c r="U572" i="1"/>
  <c r="T572" i="1"/>
  <c r="Q572" i="1"/>
  <c r="O572" i="1"/>
  <c r="U571" i="1"/>
  <c r="T571" i="1"/>
  <c r="Q571" i="1"/>
  <c r="O571" i="1"/>
  <c r="U570" i="1"/>
  <c r="T570" i="1"/>
  <c r="Q570" i="1"/>
  <c r="O570" i="1"/>
  <c r="U569" i="1"/>
  <c r="T569" i="1"/>
  <c r="Q569" i="1"/>
  <c r="O569" i="1"/>
  <c r="U568" i="1"/>
  <c r="T568" i="1"/>
  <c r="Q568" i="1"/>
  <c r="O568" i="1"/>
  <c r="U567" i="1"/>
  <c r="T567" i="1"/>
  <c r="Q567" i="1"/>
  <c r="O567" i="1"/>
  <c r="U566" i="1"/>
  <c r="T566" i="1"/>
  <c r="Q566" i="1"/>
  <c r="O566" i="1"/>
  <c r="U565" i="1"/>
  <c r="T565" i="1"/>
  <c r="Q565" i="1"/>
  <c r="O565" i="1"/>
  <c r="U564" i="1"/>
  <c r="T564" i="1"/>
  <c r="Q564" i="1"/>
  <c r="O564" i="1"/>
  <c r="U563" i="1"/>
  <c r="T563" i="1"/>
  <c r="Q563" i="1"/>
  <c r="O563" i="1"/>
  <c r="U562" i="1"/>
  <c r="T562" i="1"/>
  <c r="Q562" i="1"/>
  <c r="O562" i="1"/>
  <c r="U561" i="1"/>
  <c r="T561" i="1"/>
  <c r="Q561" i="1"/>
  <c r="O561" i="1"/>
  <c r="U560" i="1"/>
  <c r="T560" i="1"/>
  <c r="Q560" i="1"/>
  <c r="O560" i="1"/>
  <c r="U559" i="1"/>
  <c r="T559" i="1"/>
  <c r="Q559" i="1"/>
  <c r="O559" i="1"/>
  <c r="U558" i="1"/>
  <c r="T558" i="1"/>
  <c r="Q558" i="1"/>
  <c r="O558" i="1"/>
  <c r="U557" i="1"/>
  <c r="T557" i="1"/>
  <c r="Q557" i="1"/>
  <c r="O557" i="1"/>
  <c r="U556" i="1"/>
  <c r="T556" i="1"/>
  <c r="Q556" i="1"/>
  <c r="O556" i="1"/>
  <c r="U555" i="1"/>
  <c r="T555" i="1"/>
  <c r="Q555" i="1"/>
  <c r="O555" i="1"/>
  <c r="U554" i="1"/>
  <c r="T554" i="1"/>
  <c r="Q554" i="1"/>
  <c r="O554" i="1"/>
  <c r="U553" i="1"/>
  <c r="T553" i="1"/>
  <c r="Q553" i="1"/>
  <c r="O553" i="1"/>
  <c r="U552" i="1"/>
  <c r="T552" i="1"/>
  <c r="Q552" i="1"/>
  <c r="O552" i="1"/>
  <c r="U550" i="1"/>
  <c r="T550" i="1"/>
  <c r="Q550" i="1"/>
  <c r="O550" i="1"/>
  <c r="U549" i="1"/>
  <c r="T549" i="1"/>
  <c r="Q549" i="1"/>
  <c r="O549" i="1"/>
  <c r="U548" i="1"/>
  <c r="T548" i="1"/>
  <c r="Q548" i="1"/>
  <c r="O548" i="1"/>
  <c r="U547" i="1"/>
  <c r="T547" i="1"/>
  <c r="Q547" i="1"/>
  <c r="O547" i="1"/>
  <c r="U546" i="1"/>
  <c r="T546" i="1"/>
  <c r="Q546" i="1"/>
  <c r="O546" i="1"/>
  <c r="U545" i="1"/>
  <c r="T545" i="1"/>
  <c r="Q545" i="1"/>
  <c r="O545" i="1"/>
  <c r="U544" i="1"/>
  <c r="T544" i="1"/>
  <c r="Q544" i="1"/>
  <c r="O544" i="1"/>
  <c r="U543" i="1"/>
  <c r="T543" i="1"/>
  <c r="Q543" i="1"/>
  <c r="O543" i="1"/>
  <c r="U542" i="1"/>
  <c r="T542" i="1"/>
  <c r="Q542" i="1"/>
  <c r="O542" i="1"/>
  <c r="U541" i="1"/>
  <c r="T541" i="1"/>
  <c r="Q541" i="1"/>
  <c r="O541" i="1"/>
  <c r="U540" i="1"/>
  <c r="T540" i="1"/>
  <c r="Q540" i="1"/>
  <c r="O540" i="1"/>
  <c r="U539" i="1"/>
  <c r="T539" i="1"/>
  <c r="Q539" i="1"/>
  <c r="O539" i="1"/>
  <c r="U538" i="1"/>
  <c r="T538" i="1"/>
  <c r="Q538" i="1"/>
  <c r="O538" i="1"/>
  <c r="U537" i="1"/>
  <c r="T537" i="1"/>
  <c r="Q537" i="1"/>
  <c r="O537" i="1"/>
  <c r="U536" i="1"/>
  <c r="T536" i="1"/>
  <c r="Q536" i="1"/>
  <c r="O536" i="1"/>
  <c r="U535" i="1"/>
  <c r="T535" i="1"/>
  <c r="Q535" i="1"/>
  <c r="O535" i="1"/>
  <c r="U533" i="1"/>
  <c r="T533" i="1"/>
  <c r="Q533" i="1"/>
  <c r="O533" i="1"/>
  <c r="U532" i="1"/>
  <c r="T532" i="1"/>
  <c r="Q532" i="1"/>
  <c r="O532" i="1"/>
  <c r="U531" i="1"/>
  <c r="T531" i="1"/>
  <c r="Q531" i="1"/>
  <c r="O531" i="1"/>
  <c r="U530" i="1"/>
  <c r="T530" i="1"/>
  <c r="Q530" i="1"/>
  <c r="O530" i="1"/>
  <c r="U529" i="1"/>
  <c r="T529" i="1"/>
  <c r="Q529" i="1"/>
  <c r="O529" i="1"/>
  <c r="U528" i="1"/>
  <c r="T528" i="1"/>
  <c r="Q528" i="1"/>
  <c r="O528" i="1"/>
  <c r="U527" i="1"/>
  <c r="T527" i="1"/>
  <c r="Q527" i="1"/>
  <c r="O527" i="1"/>
  <c r="U526" i="1"/>
  <c r="T526" i="1"/>
  <c r="Q526" i="1"/>
  <c r="O526" i="1"/>
  <c r="U525" i="1"/>
  <c r="T525" i="1"/>
  <c r="Q525" i="1"/>
  <c r="O525" i="1"/>
  <c r="U524" i="1"/>
  <c r="T524" i="1"/>
  <c r="Q524" i="1"/>
  <c r="O524" i="1"/>
  <c r="U523" i="1"/>
  <c r="T523" i="1"/>
  <c r="Q523" i="1"/>
  <c r="O523" i="1"/>
  <c r="U522" i="1"/>
  <c r="T522" i="1"/>
  <c r="Q522" i="1"/>
  <c r="O522" i="1"/>
  <c r="U521" i="1"/>
  <c r="T521" i="1"/>
  <c r="Q521" i="1"/>
  <c r="O521" i="1"/>
  <c r="U520" i="1"/>
  <c r="T520" i="1"/>
  <c r="Q520" i="1"/>
  <c r="O520" i="1"/>
  <c r="U519" i="1"/>
  <c r="T519" i="1"/>
  <c r="Q519" i="1"/>
  <c r="O519" i="1"/>
  <c r="U518" i="1"/>
  <c r="T518" i="1"/>
  <c r="Q518" i="1"/>
  <c r="O518" i="1"/>
  <c r="U517" i="1"/>
  <c r="T517" i="1"/>
  <c r="Q517" i="1"/>
  <c r="O517" i="1"/>
  <c r="U516" i="1"/>
  <c r="T516" i="1"/>
  <c r="Q516" i="1"/>
  <c r="O516" i="1"/>
  <c r="U515" i="1"/>
  <c r="T515" i="1"/>
  <c r="Q515" i="1"/>
  <c r="O515" i="1"/>
  <c r="U514" i="1"/>
  <c r="T514" i="1"/>
  <c r="Q514" i="1"/>
  <c r="O514" i="1"/>
  <c r="U513" i="1"/>
  <c r="T513" i="1"/>
  <c r="Q513" i="1"/>
  <c r="O513" i="1"/>
  <c r="U512" i="1"/>
  <c r="T512" i="1"/>
  <c r="Q512" i="1"/>
  <c r="O512" i="1"/>
  <c r="U511" i="1"/>
  <c r="T511" i="1"/>
  <c r="Q511" i="1"/>
  <c r="O511" i="1"/>
  <c r="U510" i="1"/>
  <c r="T510" i="1"/>
  <c r="Q510" i="1"/>
  <c r="O510" i="1"/>
  <c r="U509" i="1"/>
  <c r="T509" i="1"/>
  <c r="Q509" i="1"/>
  <c r="O509" i="1"/>
  <c r="U508" i="1"/>
  <c r="T508" i="1"/>
  <c r="Q508" i="1"/>
  <c r="O508" i="1"/>
  <c r="U507" i="1"/>
  <c r="T507" i="1"/>
  <c r="Q507" i="1"/>
  <c r="O507" i="1"/>
  <c r="U506" i="1"/>
  <c r="T506" i="1"/>
  <c r="Q506" i="1"/>
  <c r="O506" i="1"/>
  <c r="U505" i="1"/>
  <c r="T505" i="1"/>
  <c r="Q505" i="1"/>
  <c r="O505" i="1"/>
  <c r="U504" i="1"/>
  <c r="T504" i="1"/>
  <c r="Q504" i="1"/>
  <c r="O504" i="1"/>
  <c r="U503" i="1"/>
  <c r="T503" i="1"/>
  <c r="Q503" i="1"/>
  <c r="O503" i="1"/>
  <c r="U502" i="1"/>
  <c r="T502" i="1"/>
  <c r="Q502" i="1"/>
  <c r="O502" i="1"/>
  <c r="U501" i="1"/>
  <c r="T501" i="1"/>
  <c r="Q501" i="1"/>
  <c r="O501" i="1"/>
  <c r="U500" i="1"/>
  <c r="T500" i="1"/>
  <c r="Q500" i="1"/>
  <c r="O500" i="1"/>
  <c r="U499" i="1"/>
  <c r="T499" i="1"/>
  <c r="Q499" i="1"/>
  <c r="O499" i="1"/>
  <c r="U498" i="1"/>
  <c r="T498" i="1"/>
  <c r="Q498" i="1"/>
  <c r="O498" i="1"/>
  <c r="U497" i="1"/>
  <c r="T497" i="1"/>
  <c r="Q497" i="1"/>
  <c r="O497" i="1"/>
  <c r="U496" i="1"/>
  <c r="T496" i="1"/>
  <c r="Q496" i="1"/>
  <c r="O496" i="1"/>
  <c r="U495" i="1"/>
  <c r="T495" i="1"/>
  <c r="Q495" i="1"/>
  <c r="O495" i="1"/>
  <c r="U494" i="1"/>
  <c r="T494" i="1"/>
  <c r="Q494" i="1"/>
  <c r="O494" i="1"/>
  <c r="U493" i="1"/>
  <c r="T493" i="1"/>
  <c r="Q493" i="1"/>
  <c r="O493" i="1"/>
  <c r="U492" i="1"/>
  <c r="T492" i="1"/>
  <c r="Q492" i="1"/>
  <c r="O492" i="1"/>
  <c r="U491" i="1"/>
  <c r="T491" i="1"/>
  <c r="Q491" i="1"/>
  <c r="O491" i="1"/>
  <c r="U490" i="1"/>
  <c r="T490" i="1"/>
  <c r="Q490" i="1"/>
  <c r="O490" i="1"/>
  <c r="U489" i="1"/>
  <c r="T489" i="1"/>
  <c r="Q489" i="1"/>
  <c r="O489" i="1"/>
  <c r="U488" i="1"/>
  <c r="T488" i="1"/>
  <c r="Q488" i="1"/>
  <c r="O488" i="1"/>
  <c r="U487" i="1"/>
  <c r="T487" i="1"/>
  <c r="Q487" i="1"/>
  <c r="O487" i="1"/>
  <c r="U486" i="1"/>
  <c r="T486" i="1"/>
  <c r="Q486" i="1"/>
  <c r="O486" i="1"/>
  <c r="U485" i="1"/>
  <c r="T485" i="1"/>
  <c r="Q485" i="1"/>
  <c r="O485" i="1"/>
  <c r="U484" i="1"/>
  <c r="T484" i="1"/>
  <c r="Q484" i="1"/>
  <c r="O484" i="1"/>
  <c r="U483" i="1"/>
  <c r="T483" i="1"/>
  <c r="Q483" i="1"/>
  <c r="O483" i="1"/>
  <c r="U482" i="1"/>
  <c r="T482" i="1"/>
  <c r="Q482" i="1"/>
  <c r="O482" i="1"/>
  <c r="U481" i="1"/>
  <c r="T481" i="1"/>
  <c r="Q481" i="1"/>
  <c r="O481" i="1"/>
  <c r="U480" i="1"/>
  <c r="T480" i="1"/>
  <c r="Q480" i="1"/>
  <c r="O480" i="1"/>
  <c r="U479" i="1"/>
  <c r="T479" i="1"/>
  <c r="Q479" i="1"/>
  <c r="O479" i="1"/>
  <c r="U478" i="1"/>
  <c r="T478" i="1"/>
  <c r="Q478" i="1"/>
  <c r="O478" i="1"/>
  <c r="U477" i="1"/>
  <c r="T477" i="1"/>
  <c r="Q477" i="1"/>
  <c r="O477" i="1"/>
  <c r="U476" i="1"/>
  <c r="T476" i="1"/>
  <c r="Q476" i="1"/>
  <c r="O476" i="1"/>
  <c r="U475" i="1"/>
  <c r="T475" i="1"/>
  <c r="Q475" i="1"/>
  <c r="O475" i="1"/>
  <c r="U474" i="1"/>
  <c r="Q474" i="1"/>
  <c r="O474" i="1"/>
  <c r="U472" i="1"/>
  <c r="T472" i="1"/>
  <c r="Q472" i="1"/>
  <c r="O472" i="1"/>
  <c r="U471" i="1"/>
  <c r="T471" i="1"/>
  <c r="Q471" i="1"/>
  <c r="O471" i="1"/>
  <c r="U470" i="1"/>
  <c r="T470" i="1"/>
  <c r="Q470" i="1"/>
  <c r="O470" i="1"/>
  <c r="U469" i="1"/>
  <c r="T469" i="1"/>
  <c r="Q469" i="1"/>
  <c r="O469" i="1"/>
  <c r="U468" i="1"/>
  <c r="T468" i="1"/>
  <c r="Q468" i="1"/>
  <c r="O468" i="1"/>
  <c r="U467" i="1"/>
  <c r="T467" i="1"/>
  <c r="Q467" i="1"/>
  <c r="O467" i="1"/>
  <c r="U466" i="1"/>
  <c r="T466" i="1"/>
  <c r="Q466" i="1"/>
  <c r="O466" i="1"/>
  <c r="U465" i="1"/>
  <c r="T465" i="1"/>
  <c r="Q465" i="1"/>
  <c r="O465" i="1"/>
  <c r="U464" i="1"/>
  <c r="T464" i="1"/>
  <c r="Q464" i="1"/>
  <c r="O464" i="1"/>
  <c r="U463" i="1"/>
  <c r="T463" i="1"/>
  <c r="Q463" i="1"/>
  <c r="O463" i="1"/>
  <c r="U462" i="1"/>
  <c r="T462" i="1"/>
  <c r="Q462" i="1"/>
  <c r="O462" i="1"/>
  <c r="U461" i="1"/>
  <c r="T461" i="1"/>
  <c r="Q461" i="1"/>
  <c r="O461" i="1"/>
  <c r="U460" i="1"/>
  <c r="T460" i="1"/>
  <c r="Q460" i="1"/>
  <c r="O460" i="1"/>
  <c r="U459" i="1"/>
  <c r="T459" i="1"/>
  <c r="Q459" i="1"/>
  <c r="O459" i="1"/>
  <c r="U458" i="1"/>
  <c r="T458" i="1"/>
  <c r="Q458" i="1"/>
  <c r="O458" i="1"/>
  <c r="U457" i="1"/>
  <c r="T457" i="1"/>
  <c r="Q457" i="1"/>
  <c r="O457" i="1"/>
  <c r="U456" i="1"/>
  <c r="T456" i="1"/>
  <c r="Q456" i="1"/>
  <c r="O456" i="1"/>
  <c r="U455" i="1"/>
  <c r="T455" i="1"/>
  <c r="Q455" i="1"/>
  <c r="O455" i="1"/>
  <c r="U454" i="1"/>
  <c r="T454" i="1"/>
  <c r="Q454" i="1"/>
  <c r="O454" i="1"/>
  <c r="U453" i="1"/>
  <c r="T453" i="1"/>
  <c r="Q453" i="1"/>
  <c r="O453" i="1"/>
  <c r="U452" i="1"/>
  <c r="T452" i="1"/>
  <c r="Q452" i="1"/>
  <c r="O452" i="1"/>
  <c r="U451" i="1"/>
  <c r="T451" i="1"/>
  <c r="Q451" i="1"/>
  <c r="O451" i="1"/>
  <c r="U450" i="1"/>
  <c r="T450" i="1"/>
  <c r="Q450" i="1"/>
  <c r="O450" i="1"/>
  <c r="U449" i="1"/>
  <c r="T449" i="1"/>
  <c r="Q449" i="1"/>
  <c r="O449" i="1"/>
  <c r="U448" i="1"/>
  <c r="T448" i="1"/>
  <c r="Q448" i="1"/>
  <c r="O448" i="1"/>
  <c r="U447" i="1"/>
  <c r="T447" i="1"/>
  <c r="Q447" i="1"/>
  <c r="O447" i="1"/>
  <c r="U446" i="1"/>
  <c r="T446" i="1"/>
  <c r="Q446" i="1"/>
  <c r="O446" i="1"/>
  <c r="U445" i="1"/>
  <c r="T445" i="1"/>
  <c r="Q445" i="1"/>
  <c r="O445" i="1"/>
  <c r="U444" i="1"/>
  <c r="T444" i="1"/>
  <c r="Q444" i="1"/>
  <c r="O444" i="1"/>
  <c r="U443" i="1"/>
  <c r="T443" i="1"/>
  <c r="Q443" i="1"/>
  <c r="O443" i="1"/>
  <c r="U442" i="1"/>
  <c r="T442" i="1"/>
  <c r="Q442" i="1"/>
  <c r="O442" i="1"/>
  <c r="U441" i="1"/>
  <c r="T441" i="1"/>
  <c r="Q441" i="1"/>
  <c r="O441" i="1"/>
  <c r="U440" i="1"/>
  <c r="T440" i="1"/>
  <c r="Q440" i="1"/>
  <c r="O440" i="1"/>
  <c r="U439" i="1"/>
  <c r="T439" i="1"/>
  <c r="Q439" i="1"/>
  <c r="O439" i="1"/>
  <c r="U438" i="1"/>
  <c r="T438" i="1"/>
  <c r="Q438" i="1"/>
  <c r="O438" i="1"/>
  <c r="U437" i="1"/>
  <c r="T437" i="1"/>
  <c r="Q437" i="1"/>
  <c r="O437" i="1"/>
  <c r="U436" i="1"/>
  <c r="T436" i="1"/>
  <c r="Q436" i="1"/>
  <c r="O436" i="1"/>
  <c r="U435" i="1"/>
  <c r="T435" i="1"/>
  <c r="Q435" i="1"/>
  <c r="O435" i="1"/>
  <c r="U434" i="1"/>
  <c r="T434" i="1"/>
  <c r="Q434" i="1"/>
  <c r="O434" i="1"/>
  <c r="U433" i="1"/>
  <c r="T433" i="1"/>
  <c r="Q433" i="1"/>
  <c r="O433" i="1"/>
  <c r="U432" i="1"/>
  <c r="T432" i="1"/>
  <c r="Q432" i="1"/>
  <c r="O432" i="1"/>
  <c r="U431" i="1"/>
  <c r="T431" i="1"/>
  <c r="Q431" i="1"/>
  <c r="O431" i="1"/>
  <c r="U430" i="1"/>
  <c r="T430" i="1"/>
  <c r="Q430" i="1"/>
  <c r="O430" i="1"/>
  <c r="U429" i="1"/>
  <c r="T429" i="1"/>
  <c r="Q429" i="1"/>
  <c r="O429" i="1"/>
  <c r="U428" i="1"/>
  <c r="T428" i="1"/>
  <c r="Q428" i="1"/>
  <c r="O428" i="1"/>
  <c r="U427" i="1"/>
  <c r="T427" i="1"/>
  <c r="Q427" i="1"/>
  <c r="O427" i="1"/>
  <c r="U426" i="1"/>
  <c r="T426" i="1"/>
  <c r="Q426" i="1"/>
  <c r="O426" i="1"/>
  <c r="U425" i="1"/>
  <c r="T425" i="1"/>
  <c r="Q425" i="1"/>
  <c r="O425" i="1"/>
  <c r="U424" i="1"/>
  <c r="T424" i="1"/>
  <c r="O424" i="1"/>
  <c r="U423" i="1"/>
  <c r="T423" i="1"/>
  <c r="Q423" i="1"/>
  <c r="O423" i="1"/>
  <c r="U422" i="1"/>
  <c r="T422" i="1"/>
  <c r="Q422" i="1"/>
  <c r="O422" i="1"/>
  <c r="U421" i="1"/>
  <c r="T421" i="1"/>
  <c r="Q421" i="1"/>
  <c r="O421" i="1"/>
  <c r="U420" i="1"/>
  <c r="T420" i="1"/>
  <c r="Q420" i="1"/>
  <c r="O420" i="1"/>
  <c r="U419" i="1"/>
  <c r="T419" i="1"/>
  <c r="Q419" i="1"/>
  <c r="O419" i="1"/>
  <c r="U418" i="1"/>
  <c r="T418" i="1"/>
  <c r="Q418" i="1"/>
  <c r="O418" i="1"/>
  <c r="U417" i="1"/>
  <c r="T417" i="1"/>
  <c r="Q417" i="1"/>
  <c r="O417" i="1"/>
  <c r="U415" i="1"/>
  <c r="T415" i="1"/>
  <c r="Q415" i="1"/>
  <c r="O415" i="1"/>
  <c r="U414" i="1"/>
  <c r="T414" i="1"/>
  <c r="Q414" i="1"/>
  <c r="O414" i="1"/>
  <c r="U413" i="1"/>
  <c r="T413" i="1"/>
  <c r="Q413" i="1"/>
  <c r="O413" i="1"/>
  <c r="U412" i="1"/>
  <c r="T412" i="1"/>
  <c r="Q412" i="1"/>
  <c r="O412" i="1"/>
  <c r="U411" i="1"/>
  <c r="T411" i="1"/>
  <c r="Q411" i="1"/>
  <c r="O411" i="1"/>
  <c r="U410" i="1"/>
  <c r="T410" i="1"/>
  <c r="Q410" i="1"/>
  <c r="O410" i="1"/>
  <c r="U409" i="1"/>
  <c r="T409" i="1"/>
  <c r="Q409" i="1"/>
  <c r="O409" i="1"/>
  <c r="U408" i="1"/>
  <c r="T408" i="1"/>
  <c r="Q408" i="1"/>
  <c r="O408" i="1"/>
  <c r="U407" i="1"/>
  <c r="T407" i="1"/>
  <c r="Q407" i="1"/>
  <c r="O407" i="1"/>
  <c r="U406" i="1"/>
  <c r="T406" i="1"/>
  <c r="Q406" i="1"/>
  <c r="O406" i="1"/>
  <c r="U405" i="1"/>
  <c r="T405" i="1"/>
  <c r="Q405" i="1"/>
  <c r="O405" i="1"/>
  <c r="U404" i="1"/>
  <c r="T404" i="1"/>
  <c r="Q404" i="1"/>
  <c r="O404" i="1"/>
  <c r="U403" i="1"/>
  <c r="T403" i="1"/>
  <c r="Q403" i="1"/>
  <c r="O403" i="1"/>
  <c r="U402" i="1"/>
  <c r="T402" i="1"/>
  <c r="Q402" i="1"/>
  <c r="O402" i="1"/>
  <c r="U401" i="1"/>
  <c r="T401" i="1"/>
  <c r="Q401" i="1"/>
  <c r="O401" i="1"/>
  <c r="U400" i="1"/>
  <c r="T400" i="1"/>
  <c r="Q400" i="1"/>
  <c r="O400" i="1"/>
  <c r="U399" i="1"/>
  <c r="T399" i="1"/>
  <c r="Q399" i="1"/>
  <c r="O399" i="1"/>
  <c r="U398" i="1"/>
  <c r="T398" i="1"/>
  <c r="Q398" i="1"/>
  <c r="O398" i="1"/>
  <c r="U397" i="1"/>
  <c r="T397" i="1"/>
  <c r="Q397" i="1"/>
  <c r="O397" i="1"/>
  <c r="U396" i="1"/>
  <c r="T396" i="1"/>
  <c r="Q396" i="1"/>
  <c r="O396" i="1"/>
  <c r="U395" i="1"/>
  <c r="T395" i="1"/>
  <c r="Q395" i="1"/>
  <c r="O395" i="1"/>
  <c r="U394" i="1"/>
  <c r="T394" i="1"/>
  <c r="Q394" i="1"/>
  <c r="O394" i="1"/>
  <c r="U393" i="1"/>
  <c r="T393" i="1"/>
  <c r="Q393" i="1"/>
  <c r="O393" i="1"/>
  <c r="U392" i="1"/>
  <c r="T392" i="1"/>
  <c r="Q392" i="1"/>
  <c r="O392" i="1"/>
  <c r="U391" i="1"/>
  <c r="T391" i="1"/>
  <c r="Q391" i="1"/>
  <c r="O391" i="1"/>
  <c r="U390" i="1"/>
  <c r="T390" i="1"/>
  <c r="Q390" i="1"/>
  <c r="O390" i="1"/>
  <c r="U389" i="1"/>
  <c r="T389" i="1"/>
  <c r="Q389" i="1"/>
  <c r="O389" i="1"/>
  <c r="U388" i="1"/>
  <c r="T388" i="1"/>
  <c r="Q388" i="1"/>
  <c r="O388" i="1"/>
  <c r="U387" i="1"/>
  <c r="T387" i="1"/>
  <c r="Q387" i="1"/>
  <c r="O387" i="1"/>
  <c r="U386" i="1"/>
  <c r="T386" i="1"/>
  <c r="Q386" i="1"/>
  <c r="O386" i="1"/>
  <c r="U385" i="1"/>
  <c r="T385" i="1"/>
  <c r="Q385" i="1"/>
  <c r="O385" i="1"/>
  <c r="U384" i="1"/>
  <c r="T384" i="1"/>
  <c r="Q384" i="1"/>
  <c r="O384" i="1"/>
  <c r="U383" i="1"/>
  <c r="T383" i="1"/>
  <c r="Q383" i="1"/>
  <c r="O383" i="1"/>
  <c r="U382" i="1"/>
  <c r="T382" i="1"/>
  <c r="Q382" i="1"/>
  <c r="O382" i="1"/>
  <c r="U381" i="1"/>
  <c r="T381" i="1"/>
  <c r="Q381" i="1"/>
  <c r="O381" i="1"/>
  <c r="U380" i="1"/>
  <c r="T380" i="1"/>
  <c r="Q380" i="1"/>
  <c r="O380" i="1"/>
  <c r="U379" i="1"/>
  <c r="T379" i="1"/>
  <c r="Q379" i="1"/>
  <c r="O379" i="1"/>
  <c r="U378" i="1"/>
  <c r="T378" i="1"/>
  <c r="Q378" i="1"/>
  <c r="O378" i="1"/>
  <c r="U377" i="1"/>
  <c r="T377" i="1"/>
  <c r="Q377" i="1"/>
  <c r="O377" i="1"/>
  <c r="U376" i="1"/>
  <c r="T376" i="1"/>
  <c r="Q376" i="1"/>
  <c r="O376" i="1"/>
  <c r="U375" i="1"/>
  <c r="T375" i="1"/>
  <c r="Q375" i="1"/>
  <c r="O375" i="1"/>
  <c r="U374" i="1"/>
  <c r="T374" i="1"/>
  <c r="Q374" i="1"/>
  <c r="O374" i="1"/>
  <c r="U373" i="1"/>
  <c r="T373" i="1"/>
  <c r="Q373" i="1"/>
  <c r="O373" i="1"/>
  <c r="U372" i="1"/>
  <c r="T372" i="1"/>
  <c r="Q372" i="1"/>
  <c r="O372" i="1"/>
  <c r="U371" i="1"/>
  <c r="T371" i="1"/>
  <c r="Q371" i="1"/>
  <c r="O371" i="1"/>
  <c r="U370" i="1"/>
  <c r="T370" i="1"/>
  <c r="Q370" i="1"/>
  <c r="O370" i="1"/>
  <c r="U369" i="1"/>
  <c r="T369" i="1"/>
  <c r="Q369" i="1"/>
  <c r="O369" i="1"/>
  <c r="U368" i="1"/>
  <c r="T368" i="1"/>
  <c r="Q368" i="1"/>
  <c r="O368" i="1"/>
  <c r="U367" i="1"/>
  <c r="T367" i="1"/>
  <c r="Q367" i="1"/>
  <c r="O367" i="1"/>
  <c r="U366" i="1"/>
  <c r="T366" i="1"/>
  <c r="Q366" i="1"/>
  <c r="O366" i="1"/>
  <c r="U365" i="1"/>
  <c r="T365" i="1"/>
  <c r="Q365" i="1"/>
  <c r="O365" i="1"/>
  <c r="U364" i="1"/>
  <c r="T364" i="1"/>
  <c r="Q364" i="1"/>
  <c r="U363" i="1"/>
  <c r="T363" i="1"/>
  <c r="Q363" i="1"/>
  <c r="O363" i="1"/>
  <c r="U362" i="1"/>
  <c r="T362" i="1"/>
  <c r="Q362" i="1"/>
  <c r="O362" i="1"/>
  <c r="U361" i="1"/>
  <c r="T361" i="1"/>
  <c r="Q361" i="1"/>
  <c r="O361" i="1"/>
  <c r="U360" i="1"/>
  <c r="T360" i="1"/>
  <c r="Q360" i="1"/>
  <c r="O360" i="1"/>
  <c r="U359" i="1"/>
  <c r="T359" i="1"/>
  <c r="Q359" i="1"/>
  <c r="O359" i="1"/>
  <c r="U358" i="1"/>
  <c r="T358" i="1"/>
  <c r="Q358" i="1"/>
  <c r="O358" i="1"/>
  <c r="U357" i="1"/>
  <c r="T357" i="1"/>
  <c r="Q357" i="1"/>
  <c r="O357" i="1"/>
  <c r="U356" i="1"/>
  <c r="T356" i="1"/>
  <c r="Q356" i="1"/>
  <c r="O356" i="1"/>
  <c r="U355" i="1"/>
  <c r="T355" i="1"/>
  <c r="Q355" i="1"/>
  <c r="O355" i="1"/>
  <c r="U354" i="1"/>
  <c r="T354" i="1"/>
  <c r="Q354" i="1"/>
  <c r="O354" i="1"/>
  <c r="U353" i="1"/>
  <c r="T353" i="1"/>
  <c r="Q353" i="1"/>
  <c r="O353" i="1"/>
  <c r="U352" i="1"/>
  <c r="T352" i="1"/>
  <c r="Q352" i="1"/>
  <c r="O352" i="1"/>
  <c r="U351" i="1"/>
  <c r="T351" i="1"/>
  <c r="Q351" i="1"/>
  <c r="O351" i="1"/>
  <c r="U350" i="1"/>
  <c r="T350" i="1"/>
  <c r="Q350" i="1"/>
  <c r="O350" i="1"/>
  <c r="U349" i="1"/>
  <c r="T349" i="1"/>
  <c r="Q349" i="1"/>
  <c r="O349" i="1"/>
  <c r="U348" i="1"/>
  <c r="T348" i="1"/>
  <c r="Q348" i="1"/>
  <c r="O348" i="1"/>
  <c r="U347" i="1"/>
  <c r="T347" i="1"/>
  <c r="Q347" i="1"/>
  <c r="O347" i="1"/>
  <c r="U346" i="1"/>
  <c r="T346" i="1"/>
  <c r="Q346" i="1"/>
  <c r="O346" i="1"/>
  <c r="U345" i="1"/>
  <c r="T345" i="1"/>
  <c r="Q345" i="1"/>
  <c r="O345" i="1"/>
  <c r="U344" i="1"/>
  <c r="T344" i="1"/>
  <c r="Q344" i="1"/>
  <c r="O344" i="1"/>
  <c r="U343" i="1"/>
  <c r="T343" i="1"/>
  <c r="Q343" i="1"/>
  <c r="O343" i="1"/>
  <c r="U342" i="1"/>
  <c r="T342" i="1"/>
  <c r="Q342" i="1"/>
  <c r="O342" i="1"/>
  <c r="U341" i="1"/>
  <c r="T341" i="1"/>
  <c r="Q341" i="1"/>
  <c r="O341" i="1"/>
  <c r="U340" i="1"/>
  <c r="T340" i="1"/>
  <c r="Q340" i="1"/>
  <c r="O340" i="1"/>
  <c r="U339" i="1"/>
  <c r="T339" i="1"/>
  <c r="Q339" i="1"/>
  <c r="O339" i="1"/>
  <c r="U338" i="1"/>
  <c r="T338" i="1"/>
  <c r="Q338" i="1"/>
  <c r="O338" i="1"/>
  <c r="U337" i="1"/>
  <c r="T337" i="1"/>
  <c r="Q337" i="1"/>
  <c r="O337" i="1"/>
  <c r="U336" i="1"/>
  <c r="T336" i="1"/>
  <c r="Q336" i="1"/>
  <c r="O336" i="1"/>
  <c r="U335" i="1"/>
  <c r="T335" i="1"/>
  <c r="Q335" i="1"/>
  <c r="O335" i="1"/>
  <c r="U334" i="1"/>
  <c r="T334" i="1"/>
  <c r="Q334" i="1"/>
  <c r="O334" i="1"/>
  <c r="U333" i="1"/>
  <c r="T333" i="1"/>
  <c r="Q333" i="1"/>
  <c r="O333" i="1"/>
  <c r="U332" i="1"/>
  <c r="T332" i="1"/>
  <c r="Q332" i="1"/>
  <c r="O332" i="1"/>
  <c r="U331" i="1"/>
  <c r="T331" i="1"/>
  <c r="Q331" i="1"/>
  <c r="O331" i="1"/>
  <c r="U330" i="1"/>
  <c r="T330" i="1"/>
  <c r="Q330" i="1"/>
  <c r="O330" i="1"/>
  <c r="U329" i="1"/>
  <c r="T329" i="1"/>
  <c r="Q329" i="1"/>
  <c r="O329" i="1"/>
  <c r="U328" i="1"/>
  <c r="T328" i="1"/>
  <c r="Q328" i="1"/>
  <c r="O328" i="1"/>
  <c r="U327" i="1"/>
  <c r="T327" i="1"/>
  <c r="Q327" i="1"/>
  <c r="O327" i="1"/>
  <c r="U325" i="1"/>
  <c r="T325" i="1"/>
  <c r="Q325" i="1"/>
  <c r="O325" i="1"/>
  <c r="U324" i="1"/>
  <c r="T324" i="1"/>
  <c r="Q324" i="1"/>
  <c r="O324" i="1"/>
  <c r="U323" i="1"/>
  <c r="T323" i="1"/>
  <c r="Q323" i="1"/>
  <c r="O323" i="1"/>
  <c r="U321" i="1"/>
  <c r="T321" i="1"/>
  <c r="Q321" i="1"/>
  <c r="O321" i="1"/>
  <c r="U320" i="1"/>
  <c r="T320" i="1"/>
  <c r="Q320" i="1"/>
  <c r="O320" i="1"/>
  <c r="U319" i="1"/>
  <c r="T319" i="1"/>
  <c r="Q319" i="1"/>
  <c r="O319" i="1"/>
  <c r="U318" i="1"/>
  <c r="T318" i="1"/>
  <c r="Q318" i="1"/>
  <c r="O318" i="1"/>
  <c r="U317" i="1"/>
  <c r="T317" i="1"/>
  <c r="Q317" i="1"/>
  <c r="O317" i="1"/>
  <c r="U316" i="1"/>
  <c r="T316" i="1"/>
  <c r="Q316" i="1"/>
  <c r="O316" i="1"/>
  <c r="U315" i="1"/>
  <c r="T315" i="1"/>
  <c r="Q315" i="1"/>
  <c r="O315" i="1"/>
  <c r="U314" i="1"/>
  <c r="T314" i="1"/>
  <c r="Q314" i="1"/>
  <c r="O314" i="1"/>
  <c r="U313" i="1"/>
  <c r="T313" i="1"/>
  <c r="Q313" i="1"/>
  <c r="O313" i="1"/>
  <c r="U312" i="1"/>
  <c r="T312" i="1"/>
  <c r="Q312" i="1"/>
  <c r="O312" i="1"/>
  <c r="U311" i="1"/>
  <c r="T311" i="1"/>
  <c r="Q311" i="1"/>
  <c r="O311" i="1"/>
  <c r="U310" i="1"/>
  <c r="T310" i="1"/>
  <c r="Q310" i="1"/>
  <c r="O310" i="1"/>
  <c r="U309" i="1"/>
  <c r="T309" i="1"/>
  <c r="Q309" i="1"/>
  <c r="O309" i="1"/>
  <c r="U308" i="1"/>
  <c r="T308" i="1"/>
  <c r="Q308" i="1"/>
  <c r="O308" i="1"/>
  <c r="U307" i="1"/>
  <c r="T307" i="1"/>
  <c r="Q307" i="1"/>
  <c r="O307" i="1"/>
  <c r="U306" i="1"/>
  <c r="T306" i="1"/>
  <c r="Q306" i="1"/>
  <c r="O306" i="1"/>
  <c r="U305" i="1"/>
  <c r="T305" i="1"/>
  <c r="Q305" i="1"/>
  <c r="O305" i="1"/>
  <c r="U304" i="1"/>
  <c r="T304" i="1"/>
  <c r="Q304" i="1"/>
  <c r="O304" i="1"/>
  <c r="U303" i="1"/>
  <c r="T303" i="1"/>
  <c r="Q303" i="1"/>
  <c r="O303" i="1"/>
  <c r="U302" i="1"/>
  <c r="T302" i="1"/>
  <c r="Q302" i="1"/>
  <c r="O302" i="1"/>
  <c r="U301" i="1"/>
  <c r="T301" i="1"/>
  <c r="Q301" i="1"/>
  <c r="O301" i="1"/>
  <c r="U300" i="1"/>
  <c r="T300" i="1"/>
  <c r="Q300" i="1"/>
  <c r="O300" i="1"/>
  <c r="U299" i="1"/>
  <c r="T299" i="1"/>
  <c r="Q299" i="1"/>
  <c r="O299" i="1"/>
  <c r="U298" i="1"/>
  <c r="T298" i="1"/>
  <c r="Q298" i="1"/>
  <c r="O298" i="1"/>
  <c r="U297" i="1"/>
  <c r="T297" i="1"/>
  <c r="Q297" i="1"/>
  <c r="O297" i="1"/>
  <c r="U296" i="1"/>
  <c r="T296" i="1"/>
  <c r="Q296" i="1"/>
  <c r="O296" i="1"/>
  <c r="U295" i="1"/>
  <c r="T295" i="1"/>
  <c r="Q295" i="1"/>
  <c r="O295" i="1"/>
  <c r="U294" i="1"/>
  <c r="T294" i="1"/>
  <c r="Q294" i="1"/>
  <c r="O294" i="1"/>
  <c r="U293" i="1"/>
  <c r="T293" i="1"/>
  <c r="Q293" i="1"/>
  <c r="O293" i="1"/>
  <c r="U292" i="1"/>
  <c r="T292" i="1"/>
  <c r="Q292" i="1"/>
  <c r="O292" i="1"/>
  <c r="U291" i="1"/>
  <c r="T291" i="1"/>
  <c r="Q291" i="1"/>
  <c r="O291" i="1"/>
  <c r="U290" i="1"/>
  <c r="T290" i="1"/>
  <c r="Q290" i="1"/>
  <c r="O290" i="1"/>
  <c r="U289" i="1"/>
  <c r="T289" i="1"/>
  <c r="Q289" i="1"/>
  <c r="O289" i="1"/>
  <c r="U288" i="1"/>
  <c r="T288" i="1"/>
  <c r="Q288" i="1"/>
  <c r="O288" i="1"/>
  <c r="U287" i="1"/>
  <c r="T287" i="1"/>
  <c r="Q287" i="1"/>
  <c r="O287" i="1"/>
  <c r="U286" i="1"/>
  <c r="T286" i="1"/>
  <c r="Q286" i="1"/>
  <c r="O286" i="1"/>
  <c r="U284" i="1"/>
  <c r="T284" i="1"/>
  <c r="Q284" i="1"/>
  <c r="O284" i="1"/>
  <c r="U283" i="1"/>
  <c r="T283" i="1"/>
  <c r="Q283" i="1"/>
  <c r="O283" i="1"/>
  <c r="U282" i="1"/>
  <c r="T282" i="1"/>
  <c r="Q282" i="1"/>
  <c r="O282" i="1"/>
  <c r="U281" i="1"/>
  <c r="T281" i="1"/>
  <c r="Q281" i="1"/>
  <c r="O281" i="1"/>
  <c r="U280" i="1"/>
  <c r="T280" i="1"/>
  <c r="Q280" i="1"/>
  <c r="O280" i="1"/>
  <c r="U279" i="1"/>
  <c r="T279" i="1"/>
  <c r="Q279" i="1"/>
  <c r="O279" i="1"/>
  <c r="U278" i="1"/>
  <c r="T278" i="1"/>
  <c r="Q278" i="1"/>
  <c r="O278" i="1"/>
  <c r="U277" i="1"/>
  <c r="T277" i="1"/>
  <c r="Q277" i="1"/>
  <c r="O277" i="1"/>
  <c r="U276" i="1"/>
  <c r="T276" i="1"/>
  <c r="Q276" i="1"/>
  <c r="O276" i="1"/>
  <c r="U275" i="1"/>
  <c r="T275" i="1"/>
  <c r="Q275" i="1"/>
  <c r="O275" i="1"/>
  <c r="U274" i="1"/>
  <c r="T274" i="1"/>
  <c r="Q274" i="1"/>
  <c r="O274" i="1"/>
  <c r="U272" i="1"/>
  <c r="T272" i="1"/>
  <c r="Q272" i="1"/>
  <c r="O272" i="1"/>
  <c r="U271" i="1"/>
  <c r="T271" i="1"/>
  <c r="Q271" i="1"/>
  <c r="O271" i="1"/>
  <c r="U270" i="1"/>
  <c r="T270" i="1"/>
  <c r="Q270" i="1"/>
  <c r="O270" i="1"/>
  <c r="U269" i="1"/>
  <c r="T269" i="1"/>
  <c r="Q269" i="1"/>
  <c r="O269" i="1"/>
  <c r="U268" i="1"/>
  <c r="T268" i="1"/>
  <c r="Q268" i="1"/>
  <c r="O268" i="1"/>
  <c r="U267" i="1"/>
  <c r="T267" i="1"/>
  <c r="Q267" i="1"/>
  <c r="O267" i="1"/>
  <c r="U266" i="1"/>
  <c r="T266" i="1"/>
  <c r="Q266" i="1"/>
  <c r="O266" i="1"/>
  <c r="U265" i="1"/>
  <c r="T265" i="1"/>
  <c r="Q265" i="1"/>
  <c r="O265" i="1"/>
  <c r="U264" i="1"/>
  <c r="T264" i="1"/>
  <c r="Q264" i="1"/>
  <c r="O264" i="1"/>
  <c r="U263" i="1"/>
  <c r="T263" i="1"/>
  <c r="Q263" i="1"/>
  <c r="O263" i="1"/>
  <c r="U262" i="1"/>
  <c r="T262" i="1"/>
  <c r="Q262" i="1"/>
  <c r="O262" i="1"/>
  <c r="U261" i="1"/>
  <c r="T261" i="1"/>
  <c r="Q261" i="1"/>
  <c r="O261" i="1"/>
  <c r="U260" i="1"/>
  <c r="T260" i="1"/>
  <c r="Q260" i="1"/>
  <c r="O260" i="1"/>
  <c r="U259" i="1"/>
  <c r="T259" i="1"/>
  <c r="Q259" i="1"/>
  <c r="O259" i="1"/>
  <c r="U258" i="1"/>
  <c r="T258" i="1"/>
  <c r="Q258" i="1"/>
  <c r="O258" i="1"/>
  <c r="U257" i="1"/>
  <c r="T257" i="1"/>
  <c r="Q257" i="1"/>
  <c r="O257" i="1"/>
  <c r="H273" i="1" s="1"/>
  <c r="U256" i="1"/>
  <c r="T256" i="1"/>
  <c r="Q256" i="1"/>
  <c r="O256" i="1"/>
  <c r="U255" i="1"/>
  <c r="T255" i="1"/>
  <c r="Q255" i="1"/>
  <c r="O255" i="1"/>
  <c r="U254" i="1"/>
  <c r="T254" i="1"/>
  <c r="Q254" i="1"/>
  <c r="O254" i="1"/>
  <c r="U253" i="1"/>
  <c r="T253" i="1"/>
  <c r="Q253" i="1"/>
  <c r="O253" i="1"/>
  <c r="U252" i="1"/>
  <c r="T252" i="1"/>
  <c r="Q252" i="1"/>
  <c r="O252" i="1"/>
  <c r="U251" i="1"/>
  <c r="T251" i="1"/>
  <c r="Q251" i="1"/>
  <c r="O251" i="1"/>
  <c r="U250" i="1"/>
  <c r="T250" i="1"/>
  <c r="Q250" i="1"/>
  <c r="O250" i="1"/>
  <c r="U249" i="1"/>
  <c r="T249" i="1"/>
  <c r="Q249" i="1"/>
  <c r="O249" i="1"/>
  <c r="U248" i="1"/>
  <c r="T248" i="1"/>
  <c r="Q248" i="1"/>
  <c r="O248" i="1"/>
  <c r="U247" i="1"/>
  <c r="T247" i="1"/>
  <c r="Q247" i="1"/>
  <c r="O247" i="1"/>
  <c r="U246" i="1"/>
  <c r="T246" i="1"/>
  <c r="Q246" i="1"/>
  <c r="O246" i="1"/>
  <c r="U245" i="1"/>
  <c r="T245" i="1"/>
  <c r="Q245" i="1"/>
  <c r="O245" i="1"/>
  <c r="U244" i="1"/>
  <c r="T244" i="1"/>
  <c r="Q244" i="1"/>
  <c r="O244" i="1"/>
  <c r="U243" i="1"/>
  <c r="T243" i="1"/>
  <c r="Q243" i="1"/>
  <c r="O243" i="1"/>
  <c r="U242" i="1"/>
  <c r="T242" i="1"/>
  <c r="Q242" i="1"/>
  <c r="O242" i="1"/>
  <c r="U241" i="1"/>
  <c r="T241" i="1"/>
  <c r="Q241" i="1"/>
  <c r="O241" i="1"/>
  <c r="U240" i="1"/>
  <c r="T240" i="1"/>
  <c r="Q240" i="1"/>
  <c r="O240" i="1"/>
  <c r="U239" i="1"/>
  <c r="T239" i="1"/>
  <c r="Q239" i="1"/>
  <c r="O239" i="1"/>
  <c r="U238" i="1"/>
  <c r="T238" i="1"/>
  <c r="Q238" i="1"/>
  <c r="O238" i="1"/>
  <c r="U237" i="1"/>
  <c r="T237" i="1"/>
  <c r="Q237" i="1"/>
  <c r="O237" i="1"/>
  <c r="U236" i="1"/>
  <c r="T236" i="1"/>
  <c r="Q236" i="1"/>
  <c r="O236" i="1"/>
  <c r="U235" i="1"/>
  <c r="T235" i="1"/>
  <c r="Q235" i="1"/>
  <c r="O235" i="1"/>
  <c r="U234" i="1"/>
  <c r="T234" i="1"/>
  <c r="Q234" i="1"/>
  <c r="O234" i="1"/>
  <c r="U233" i="1"/>
  <c r="T233" i="1"/>
  <c r="Q233" i="1"/>
  <c r="O233" i="1"/>
  <c r="U232" i="1"/>
  <c r="T232" i="1"/>
  <c r="Q232" i="1"/>
  <c r="O232" i="1"/>
  <c r="U231" i="1"/>
  <c r="T231" i="1"/>
  <c r="Q231" i="1"/>
  <c r="O231" i="1"/>
  <c r="U230" i="1"/>
  <c r="T230" i="1"/>
  <c r="Q230" i="1"/>
  <c r="O230" i="1"/>
  <c r="U229" i="1"/>
  <c r="T229" i="1"/>
  <c r="Q229" i="1"/>
  <c r="O229" i="1"/>
  <c r="U228" i="1"/>
  <c r="T228" i="1"/>
  <c r="Q228" i="1"/>
  <c r="O228" i="1"/>
  <c r="U227" i="1"/>
  <c r="T227" i="1"/>
  <c r="Q227" i="1"/>
  <c r="O227" i="1"/>
  <c r="U226" i="1"/>
  <c r="T226" i="1"/>
  <c r="Q226" i="1"/>
  <c r="O226" i="1"/>
  <c r="U225" i="1"/>
  <c r="T225" i="1"/>
  <c r="Q225" i="1"/>
  <c r="O225" i="1"/>
  <c r="U224" i="1"/>
  <c r="T224" i="1"/>
  <c r="Q224" i="1"/>
  <c r="O224" i="1"/>
  <c r="U223" i="1"/>
  <c r="T223" i="1"/>
  <c r="Q223" i="1"/>
  <c r="O223" i="1"/>
  <c r="U222" i="1"/>
  <c r="T222" i="1"/>
  <c r="Q222" i="1"/>
  <c r="O222" i="1"/>
  <c r="U221" i="1"/>
  <c r="T221" i="1"/>
  <c r="Q221" i="1"/>
  <c r="O221" i="1"/>
  <c r="U220" i="1"/>
  <c r="T220" i="1"/>
  <c r="Q220" i="1"/>
  <c r="O220" i="1"/>
  <c r="U219" i="1"/>
  <c r="T219" i="1"/>
  <c r="Q219" i="1"/>
  <c r="O219" i="1"/>
  <c r="U218" i="1"/>
  <c r="T218" i="1"/>
  <c r="Q218" i="1"/>
  <c r="O218" i="1"/>
  <c r="U217" i="1"/>
  <c r="T217" i="1"/>
  <c r="Q217" i="1"/>
  <c r="O217" i="1"/>
  <c r="U216" i="1"/>
  <c r="T216" i="1"/>
  <c r="Q216" i="1"/>
  <c r="O216" i="1"/>
  <c r="U215" i="1"/>
  <c r="T215" i="1"/>
  <c r="Q215" i="1"/>
  <c r="O215" i="1"/>
  <c r="U214" i="1"/>
  <c r="T214" i="1"/>
  <c r="Q214" i="1"/>
  <c r="O214" i="1"/>
  <c r="U213" i="1"/>
  <c r="T213" i="1"/>
  <c r="Q213" i="1"/>
  <c r="O213" i="1"/>
  <c r="U212" i="1"/>
  <c r="T212" i="1"/>
  <c r="Q212" i="1"/>
  <c r="O212" i="1"/>
  <c r="U211" i="1"/>
  <c r="T211" i="1"/>
  <c r="Q211" i="1"/>
  <c r="O211" i="1"/>
  <c r="U210" i="1"/>
  <c r="T210" i="1"/>
  <c r="Q210" i="1"/>
  <c r="O210" i="1"/>
  <c r="U209" i="1"/>
  <c r="T209" i="1"/>
  <c r="Q209" i="1"/>
  <c r="O209" i="1"/>
  <c r="U208" i="1"/>
  <c r="T208" i="1"/>
  <c r="Q208" i="1"/>
  <c r="O208" i="1"/>
  <c r="U207" i="1"/>
  <c r="T207" i="1"/>
  <c r="Q207" i="1"/>
  <c r="O207" i="1"/>
  <c r="U206" i="1"/>
  <c r="T206" i="1"/>
  <c r="Q206" i="1"/>
  <c r="O206" i="1"/>
  <c r="U205" i="1"/>
  <c r="T205" i="1"/>
  <c r="Q205" i="1"/>
  <c r="O205" i="1"/>
  <c r="U204" i="1"/>
  <c r="T204" i="1"/>
  <c r="Q204" i="1"/>
  <c r="O204" i="1"/>
  <c r="U203" i="1"/>
  <c r="T203" i="1"/>
  <c r="Q203" i="1"/>
  <c r="O203" i="1"/>
  <c r="U202" i="1"/>
  <c r="T202" i="1"/>
  <c r="Q202" i="1"/>
  <c r="O202" i="1"/>
  <c r="U201" i="1"/>
  <c r="T201" i="1"/>
  <c r="Q201" i="1"/>
  <c r="O201" i="1"/>
  <c r="U200" i="1"/>
  <c r="T200" i="1"/>
  <c r="Q200" i="1"/>
  <c r="O200" i="1"/>
  <c r="U199" i="1"/>
  <c r="T199" i="1"/>
  <c r="Q199" i="1"/>
  <c r="O199" i="1"/>
  <c r="U198" i="1"/>
  <c r="T198" i="1"/>
  <c r="Q198" i="1"/>
  <c r="O198" i="1"/>
  <c r="U197" i="1"/>
  <c r="T197" i="1"/>
  <c r="Q197" i="1"/>
  <c r="O197" i="1"/>
  <c r="U196" i="1"/>
  <c r="T196" i="1"/>
  <c r="Q196" i="1"/>
  <c r="O196" i="1"/>
  <c r="U195" i="1"/>
  <c r="T195" i="1"/>
  <c r="Q195" i="1"/>
  <c r="O195" i="1"/>
  <c r="U194" i="1"/>
  <c r="T194" i="1"/>
  <c r="Q194" i="1"/>
  <c r="O194" i="1"/>
  <c r="U193" i="1"/>
  <c r="T193" i="1"/>
  <c r="Q193" i="1"/>
  <c r="O193" i="1"/>
  <c r="U192" i="1"/>
  <c r="T192" i="1"/>
  <c r="Q192" i="1"/>
  <c r="O192" i="1"/>
  <c r="U191" i="1"/>
  <c r="T191" i="1"/>
  <c r="Q191" i="1"/>
  <c r="O191" i="1"/>
  <c r="U190" i="1"/>
  <c r="T190" i="1"/>
  <c r="Q190" i="1"/>
  <c r="O190" i="1"/>
  <c r="U189" i="1"/>
  <c r="T189" i="1"/>
  <c r="Q189" i="1"/>
  <c r="O189" i="1"/>
  <c r="U188" i="1"/>
  <c r="T188" i="1"/>
  <c r="Q188" i="1"/>
  <c r="O188" i="1"/>
  <c r="U187" i="1"/>
  <c r="T187" i="1"/>
  <c r="Q187" i="1"/>
  <c r="O187" i="1"/>
  <c r="U186" i="1"/>
  <c r="T186" i="1"/>
  <c r="Q186" i="1"/>
  <c r="O186" i="1"/>
  <c r="U185" i="1"/>
  <c r="T185" i="1"/>
  <c r="Q185" i="1"/>
  <c r="O185" i="1"/>
  <c r="U184" i="1"/>
  <c r="T184" i="1"/>
  <c r="Q184" i="1"/>
  <c r="O184" i="1"/>
  <c r="U183" i="1"/>
  <c r="T183" i="1"/>
  <c r="Q183" i="1"/>
  <c r="O183" i="1"/>
  <c r="U182" i="1"/>
  <c r="T182" i="1"/>
  <c r="Q182" i="1"/>
  <c r="O182" i="1"/>
  <c r="U181" i="1"/>
  <c r="T181" i="1"/>
  <c r="Q181" i="1"/>
  <c r="O181" i="1"/>
  <c r="U180" i="1"/>
  <c r="T180" i="1"/>
  <c r="Q180" i="1"/>
  <c r="O180" i="1"/>
  <c r="U179" i="1"/>
  <c r="T179" i="1"/>
  <c r="Q179" i="1"/>
  <c r="O179" i="1"/>
  <c r="U178" i="1"/>
  <c r="T178" i="1"/>
  <c r="Q178" i="1"/>
  <c r="O178" i="1"/>
  <c r="U177" i="1"/>
  <c r="T177" i="1"/>
  <c r="Q177" i="1"/>
  <c r="O177" i="1"/>
  <c r="U176" i="1"/>
  <c r="T176" i="1"/>
  <c r="Q176" i="1"/>
  <c r="O176" i="1"/>
  <c r="U175" i="1"/>
  <c r="T175" i="1"/>
  <c r="Q175" i="1"/>
  <c r="O175" i="1"/>
  <c r="U174" i="1"/>
  <c r="T174" i="1"/>
  <c r="Q174" i="1"/>
  <c r="O174" i="1"/>
  <c r="U173" i="1"/>
  <c r="T173" i="1"/>
  <c r="Q173" i="1"/>
  <c r="O173" i="1"/>
  <c r="U172" i="1"/>
  <c r="T172" i="1"/>
  <c r="Q172" i="1"/>
  <c r="O172" i="1"/>
  <c r="U171" i="1"/>
  <c r="T171" i="1"/>
  <c r="Q171" i="1"/>
  <c r="O171" i="1"/>
  <c r="U170" i="1"/>
  <c r="T170" i="1"/>
  <c r="Q170" i="1"/>
  <c r="O170" i="1"/>
  <c r="U169" i="1"/>
  <c r="T169" i="1"/>
  <c r="Q169" i="1"/>
  <c r="O169" i="1"/>
  <c r="U168" i="1"/>
  <c r="T168" i="1"/>
  <c r="Q168" i="1"/>
  <c r="O168" i="1"/>
  <c r="U167" i="1"/>
  <c r="T167" i="1"/>
  <c r="Q167" i="1"/>
  <c r="O167" i="1"/>
  <c r="U166" i="1"/>
  <c r="T166" i="1"/>
  <c r="Q166" i="1"/>
  <c r="O166" i="1"/>
  <c r="U165" i="1"/>
  <c r="T165" i="1"/>
  <c r="Q165" i="1"/>
  <c r="O165" i="1"/>
  <c r="U164" i="1"/>
  <c r="T164" i="1"/>
  <c r="Q164" i="1"/>
  <c r="O164" i="1"/>
  <c r="U163" i="1"/>
  <c r="T163" i="1"/>
  <c r="Q163" i="1"/>
  <c r="O163" i="1"/>
  <c r="U161" i="1"/>
  <c r="T161" i="1"/>
  <c r="Q161" i="1"/>
  <c r="O161" i="1"/>
  <c r="U160" i="1"/>
  <c r="T160" i="1"/>
  <c r="Q160" i="1"/>
  <c r="O160" i="1"/>
  <c r="U159" i="1"/>
  <c r="T159" i="1"/>
  <c r="Q159" i="1"/>
  <c r="O159" i="1"/>
  <c r="U158" i="1"/>
  <c r="T158" i="1"/>
  <c r="Q158" i="1"/>
  <c r="O158" i="1"/>
  <c r="U157" i="1"/>
  <c r="T157" i="1"/>
  <c r="Q157" i="1"/>
  <c r="O157" i="1"/>
  <c r="U156" i="1"/>
  <c r="T156" i="1"/>
  <c r="Q156" i="1"/>
  <c r="O156" i="1"/>
  <c r="U155" i="1"/>
  <c r="T155" i="1"/>
  <c r="Q155" i="1"/>
  <c r="O155" i="1"/>
  <c r="U154" i="1"/>
  <c r="T154" i="1"/>
  <c r="Q154" i="1"/>
  <c r="O154" i="1"/>
  <c r="U153" i="1"/>
  <c r="T153" i="1"/>
  <c r="Q153" i="1"/>
  <c r="O153" i="1"/>
  <c r="U152" i="1"/>
  <c r="T152" i="1"/>
  <c r="Q152" i="1"/>
  <c r="O152" i="1"/>
  <c r="U151" i="1"/>
  <c r="T151" i="1"/>
  <c r="Q151" i="1"/>
  <c r="O151" i="1"/>
  <c r="U150" i="1"/>
  <c r="T150" i="1"/>
  <c r="Q150" i="1"/>
  <c r="O150" i="1"/>
  <c r="U149" i="1"/>
  <c r="T149" i="1"/>
  <c r="Q149" i="1"/>
  <c r="O149" i="1"/>
  <c r="U148" i="1"/>
  <c r="T148" i="1"/>
  <c r="Q148" i="1"/>
  <c r="O148" i="1"/>
  <c r="U147" i="1"/>
  <c r="T147" i="1"/>
  <c r="Q147" i="1"/>
  <c r="O147" i="1"/>
  <c r="U146" i="1"/>
  <c r="T146" i="1"/>
  <c r="Q146" i="1"/>
  <c r="O146" i="1"/>
  <c r="U145" i="1"/>
  <c r="T145" i="1"/>
  <c r="Q145" i="1"/>
  <c r="O145" i="1"/>
  <c r="U144" i="1"/>
  <c r="T144" i="1"/>
  <c r="Q144" i="1"/>
  <c r="O144" i="1"/>
  <c r="U143" i="1"/>
  <c r="T143" i="1"/>
  <c r="Q143" i="1"/>
  <c r="O143" i="1"/>
  <c r="U142" i="1"/>
  <c r="T142" i="1"/>
  <c r="Q142" i="1"/>
  <c r="O142" i="1"/>
  <c r="U141" i="1"/>
  <c r="T141" i="1"/>
  <c r="Q141" i="1"/>
  <c r="O141" i="1"/>
  <c r="U140" i="1"/>
  <c r="T140" i="1"/>
  <c r="Q140" i="1"/>
  <c r="O140" i="1"/>
  <c r="U139" i="1"/>
  <c r="T139" i="1"/>
  <c r="Q139" i="1"/>
  <c r="O139" i="1"/>
  <c r="U138" i="1"/>
  <c r="T138" i="1"/>
  <c r="Q138" i="1"/>
  <c r="O138" i="1"/>
  <c r="U137" i="1"/>
  <c r="T137" i="1"/>
  <c r="Q137" i="1"/>
  <c r="O137" i="1"/>
  <c r="U136" i="1"/>
  <c r="T136" i="1"/>
  <c r="Q136" i="1"/>
  <c r="O136" i="1"/>
  <c r="U135" i="1"/>
  <c r="T135" i="1"/>
  <c r="Q135" i="1"/>
  <c r="O135" i="1"/>
  <c r="U134" i="1"/>
  <c r="T134" i="1"/>
  <c r="Q134" i="1"/>
  <c r="O134" i="1"/>
  <c r="U133" i="1"/>
  <c r="T133" i="1"/>
  <c r="Q133" i="1"/>
  <c r="O133" i="1"/>
  <c r="U132" i="1"/>
  <c r="T132" i="1"/>
  <c r="Q132" i="1"/>
  <c r="O132" i="1"/>
  <c r="U131" i="1"/>
  <c r="T131" i="1"/>
  <c r="Q131" i="1"/>
  <c r="O131" i="1"/>
  <c r="U130" i="1"/>
  <c r="T130" i="1"/>
  <c r="Q130" i="1"/>
  <c r="O130" i="1"/>
  <c r="U129" i="1"/>
  <c r="T129" i="1"/>
  <c r="Q129" i="1"/>
  <c r="O129" i="1"/>
  <c r="U128" i="1"/>
  <c r="T128" i="1"/>
  <c r="Q128" i="1"/>
  <c r="O128" i="1"/>
  <c r="U127" i="1"/>
  <c r="O127" i="1"/>
  <c r="U126" i="1"/>
  <c r="T126" i="1"/>
  <c r="Q126" i="1"/>
  <c r="O126" i="1"/>
  <c r="U125" i="1"/>
  <c r="T125" i="1"/>
  <c r="Q125" i="1"/>
  <c r="O125" i="1"/>
  <c r="U124" i="1"/>
  <c r="T124" i="1"/>
  <c r="Q124" i="1"/>
  <c r="O124" i="1"/>
  <c r="U123" i="1"/>
  <c r="T123" i="1"/>
  <c r="Q123" i="1"/>
  <c r="O123" i="1"/>
  <c r="U122" i="1"/>
  <c r="T122" i="1"/>
  <c r="Q122" i="1"/>
  <c r="O122" i="1"/>
  <c r="U121" i="1"/>
  <c r="T121" i="1"/>
  <c r="Q121" i="1"/>
  <c r="O121" i="1"/>
  <c r="U120" i="1"/>
  <c r="T120" i="1"/>
  <c r="Q120" i="1"/>
  <c r="O120" i="1"/>
  <c r="U117" i="1"/>
  <c r="T117" i="1"/>
  <c r="Q117" i="1"/>
  <c r="O117" i="1"/>
  <c r="U116" i="1"/>
  <c r="T116" i="1"/>
  <c r="Q116" i="1"/>
  <c r="O116" i="1"/>
  <c r="U115" i="1"/>
  <c r="T115" i="1"/>
  <c r="Q115" i="1"/>
  <c r="O115" i="1"/>
  <c r="U114" i="1"/>
  <c r="T114" i="1"/>
  <c r="Q114" i="1"/>
  <c r="O114" i="1"/>
  <c r="U113" i="1"/>
  <c r="T113" i="1"/>
  <c r="Q113" i="1"/>
  <c r="O113" i="1"/>
  <c r="H119" i="1" s="1"/>
  <c r="U112" i="1"/>
  <c r="T112" i="1"/>
  <c r="Q112" i="1"/>
  <c r="O112" i="1"/>
  <c r="U111" i="1"/>
  <c r="T111" i="1"/>
  <c r="Q111" i="1"/>
  <c r="O111" i="1"/>
  <c r="U110" i="1"/>
  <c r="T110" i="1"/>
  <c r="Q110" i="1"/>
  <c r="O110" i="1"/>
  <c r="U109" i="1"/>
  <c r="T109" i="1"/>
  <c r="Q109" i="1"/>
  <c r="O109" i="1"/>
  <c r="U108" i="1"/>
  <c r="T108" i="1"/>
  <c r="Q108" i="1"/>
  <c r="O108" i="1"/>
  <c r="U107" i="1"/>
  <c r="T107" i="1"/>
  <c r="Q107" i="1"/>
  <c r="O107" i="1"/>
  <c r="U106" i="1"/>
  <c r="T106" i="1"/>
  <c r="Q106" i="1"/>
  <c r="O106" i="1"/>
  <c r="U105" i="1"/>
  <c r="T105" i="1"/>
  <c r="Q105" i="1"/>
  <c r="O105" i="1"/>
  <c r="U104" i="1"/>
  <c r="T104" i="1"/>
  <c r="Q104" i="1"/>
  <c r="O104" i="1"/>
  <c r="U103" i="1"/>
  <c r="T103" i="1"/>
  <c r="Q103" i="1"/>
  <c r="O103" i="1"/>
  <c r="U102" i="1"/>
  <c r="T102" i="1"/>
  <c r="Q102" i="1"/>
  <c r="O102" i="1"/>
  <c r="U101" i="1"/>
  <c r="T101" i="1"/>
  <c r="Q101" i="1"/>
  <c r="O101" i="1"/>
  <c r="U100" i="1"/>
  <c r="T100" i="1"/>
  <c r="Q100" i="1"/>
  <c r="O100" i="1"/>
  <c r="U99" i="1"/>
  <c r="T99" i="1"/>
  <c r="Q99" i="1"/>
  <c r="O99" i="1"/>
  <c r="U98" i="1"/>
  <c r="T98" i="1"/>
  <c r="Q98" i="1"/>
  <c r="O98" i="1"/>
  <c r="U97" i="1"/>
  <c r="T97" i="1"/>
  <c r="Q97" i="1"/>
  <c r="O97" i="1"/>
  <c r="U96" i="1"/>
  <c r="T96" i="1"/>
  <c r="Q96" i="1"/>
  <c r="O96" i="1"/>
  <c r="U95" i="1"/>
  <c r="T95" i="1"/>
  <c r="Q95" i="1"/>
  <c r="O95" i="1"/>
  <c r="U94" i="1"/>
  <c r="T94" i="1"/>
  <c r="Q94" i="1"/>
  <c r="O94" i="1"/>
  <c r="U93" i="1"/>
  <c r="T93" i="1"/>
  <c r="Q93" i="1"/>
  <c r="O93" i="1"/>
  <c r="U92" i="1"/>
  <c r="T92" i="1"/>
  <c r="Q92" i="1"/>
  <c r="O92" i="1"/>
  <c r="U91" i="1"/>
  <c r="T91" i="1"/>
  <c r="Q91" i="1"/>
  <c r="O91" i="1"/>
  <c r="U90" i="1"/>
  <c r="T90" i="1"/>
  <c r="Q90" i="1"/>
  <c r="O90" i="1"/>
  <c r="U89" i="1"/>
  <c r="T89" i="1"/>
  <c r="Q89" i="1"/>
  <c r="O89" i="1"/>
  <c r="U88" i="1"/>
  <c r="T88" i="1"/>
  <c r="Q88" i="1"/>
  <c r="O88" i="1"/>
  <c r="U87" i="1"/>
  <c r="T87" i="1"/>
  <c r="Q87" i="1"/>
  <c r="O87" i="1"/>
  <c r="U86" i="1"/>
  <c r="T86" i="1"/>
  <c r="Q86" i="1"/>
  <c r="O86" i="1"/>
  <c r="U85" i="1"/>
  <c r="T85" i="1"/>
  <c r="Q85" i="1"/>
  <c r="O85" i="1"/>
  <c r="U84" i="1"/>
  <c r="T84" i="1"/>
  <c r="Q84" i="1"/>
  <c r="O84" i="1"/>
  <c r="U83" i="1"/>
  <c r="T83" i="1"/>
  <c r="Q83" i="1"/>
  <c r="O83" i="1"/>
  <c r="U82" i="1"/>
  <c r="T82" i="1"/>
  <c r="Q82" i="1"/>
  <c r="O82" i="1"/>
  <c r="U81" i="1"/>
  <c r="T81" i="1"/>
  <c r="Q81" i="1"/>
  <c r="O81" i="1"/>
  <c r="U80" i="1"/>
  <c r="T80" i="1"/>
  <c r="Q80" i="1"/>
  <c r="O80" i="1"/>
  <c r="U79" i="1"/>
  <c r="T79" i="1"/>
  <c r="Q79" i="1"/>
  <c r="O79" i="1"/>
  <c r="U78" i="1"/>
  <c r="T78" i="1"/>
  <c r="Q78" i="1"/>
  <c r="O78" i="1"/>
  <c r="U77" i="1"/>
  <c r="T77" i="1"/>
  <c r="Q77" i="1"/>
  <c r="O77" i="1"/>
  <c r="U76" i="1"/>
  <c r="T76" i="1"/>
  <c r="Q76" i="1"/>
  <c r="O76" i="1"/>
  <c r="U75" i="1"/>
  <c r="T75" i="1"/>
  <c r="Q75" i="1"/>
  <c r="O75" i="1"/>
  <c r="U74" i="1"/>
  <c r="T74" i="1"/>
  <c r="Q74" i="1"/>
  <c r="O74" i="1"/>
  <c r="U73" i="1"/>
  <c r="T73" i="1"/>
  <c r="Q73" i="1"/>
  <c r="O73" i="1"/>
  <c r="U72" i="1"/>
  <c r="T72" i="1"/>
  <c r="Q72" i="1"/>
  <c r="O72" i="1"/>
  <c r="U71" i="1"/>
  <c r="T71" i="1"/>
  <c r="Q71" i="1"/>
  <c r="O71" i="1"/>
  <c r="U70" i="1"/>
  <c r="T70" i="1"/>
  <c r="Q70" i="1"/>
  <c r="O70" i="1"/>
  <c r="U69" i="1"/>
  <c r="T69" i="1"/>
  <c r="Q69" i="1"/>
  <c r="O69" i="1"/>
  <c r="U68" i="1"/>
  <c r="T68" i="1"/>
  <c r="Q68" i="1"/>
  <c r="O68" i="1"/>
  <c r="U67" i="1"/>
  <c r="T67" i="1"/>
  <c r="Q67" i="1"/>
  <c r="O67" i="1"/>
  <c r="U66" i="1"/>
  <c r="T66" i="1"/>
  <c r="Q66" i="1"/>
  <c r="O66" i="1"/>
  <c r="U65" i="1"/>
  <c r="T65" i="1"/>
  <c r="Q65" i="1"/>
  <c r="O65" i="1"/>
  <c r="U63" i="1"/>
  <c r="T63" i="1"/>
  <c r="Q63" i="1"/>
  <c r="O63" i="1"/>
  <c r="U62" i="1"/>
  <c r="T62" i="1"/>
  <c r="Q62" i="1"/>
  <c r="O62" i="1"/>
  <c r="U61" i="1"/>
  <c r="T61" i="1"/>
  <c r="Q61" i="1"/>
  <c r="O61" i="1"/>
  <c r="U59" i="1"/>
  <c r="T59" i="1"/>
  <c r="Q59" i="1"/>
  <c r="O59" i="1"/>
  <c r="U58" i="1"/>
  <c r="T58" i="1"/>
  <c r="Q58" i="1"/>
  <c r="O58" i="1"/>
  <c r="U57" i="1"/>
  <c r="T57" i="1"/>
  <c r="Q57" i="1"/>
  <c r="O57" i="1"/>
  <c r="U56" i="1"/>
  <c r="T56" i="1"/>
  <c r="Q56" i="1"/>
  <c r="O56" i="1"/>
  <c r="U55" i="1"/>
  <c r="T55" i="1"/>
  <c r="Q55" i="1"/>
  <c r="O55" i="1"/>
  <c r="U54" i="1"/>
  <c r="T54" i="1"/>
  <c r="Q54" i="1"/>
  <c r="O54" i="1"/>
  <c r="U53" i="1"/>
  <c r="T53" i="1"/>
  <c r="Q53" i="1"/>
  <c r="O53" i="1"/>
  <c r="U52" i="1"/>
  <c r="T52" i="1"/>
  <c r="Q52" i="1"/>
  <c r="O52" i="1"/>
  <c r="U51" i="1"/>
  <c r="T51" i="1"/>
  <c r="Q51" i="1"/>
  <c r="O51" i="1"/>
  <c r="U50" i="1"/>
  <c r="T50" i="1"/>
  <c r="Q50" i="1"/>
  <c r="O50" i="1"/>
  <c r="U49" i="1"/>
  <c r="T49" i="1"/>
  <c r="Q49" i="1"/>
  <c r="O49" i="1"/>
  <c r="U48" i="1"/>
  <c r="T48" i="1"/>
  <c r="Q48" i="1"/>
  <c r="O48" i="1"/>
  <c r="U47" i="1"/>
  <c r="T47" i="1"/>
  <c r="Q47" i="1"/>
  <c r="O47" i="1"/>
  <c r="U46" i="1"/>
  <c r="T46" i="1"/>
  <c r="Q46" i="1"/>
  <c r="O46" i="1"/>
  <c r="U45" i="1"/>
  <c r="T45" i="1"/>
  <c r="Q45" i="1"/>
  <c r="O45" i="1"/>
  <c r="U44" i="1"/>
  <c r="T44" i="1"/>
  <c r="Q44" i="1"/>
  <c r="O44" i="1"/>
  <c r="U43" i="1"/>
  <c r="T43" i="1"/>
  <c r="Q43" i="1"/>
  <c r="O43" i="1"/>
  <c r="U42" i="1"/>
  <c r="T42" i="1"/>
  <c r="Q42" i="1"/>
  <c r="O42" i="1"/>
  <c r="U41" i="1"/>
  <c r="T41" i="1"/>
  <c r="Q41" i="1"/>
  <c r="O41" i="1"/>
  <c r="U40" i="1"/>
  <c r="T40" i="1"/>
  <c r="Q40" i="1"/>
  <c r="O40" i="1"/>
  <c r="U39" i="1"/>
  <c r="T39" i="1"/>
  <c r="Q39" i="1"/>
  <c r="O39" i="1"/>
  <c r="U38" i="1"/>
  <c r="T38" i="1"/>
  <c r="Q38" i="1"/>
  <c r="O38" i="1"/>
  <c r="U37" i="1"/>
  <c r="T37" i="1"/>
  <c r="Q37" i="1"/>
  <c r="O37" i="1"/>
  <c r="U36" i="1"/>
  <c r="T36" i="1"/>
  <c r="Q36" i="1"/>
  <c r="O36" i="1"/>
  <c r="U35" i="1"/>
  <c r="T35" i="1"/>
  <c r="Q35" i="1"/>
  <c r="O35" i="1"/>
  <c r="U34" i="1"/>
  <c r="T34" i="1"/>
  <c r="Q34" i="1"/>
  <c r="O34" i="1"/>
  <c r="U33" i="1"/>
  <c r="T33" i="1"/>
  <c r="Q33" i="1"/>
  <c r="O33" i="1"/>
  <c r="U32" i="1"/>
  <c r="T32" i="1"/>
  <c r="Q32" i="1"/>
  <c r="O32" i="1"/>
  <c r="U31" i="1"/>
  <c r="T31" i="1"/>
  <c r="Q31" i="1"/>
  <c r="O31" i="1"/>
  <c r="U30" i="1"/>
  <c r="T30" i="1"/>
  <c r="Q30" i="1"/>
  <c r="O30" i="1"/>
  <c r="U29" i="1"/>
  <c r="T29" i="1"/>
  <c r="Q29" i="1"/>
  <c r="O29" i="1"/>
  <c r="U28" i="1"/>
  <c r="T28" i="1"/>
  <c r="Q28" i="1"/>
  <c r="O28" i="1"/>
  <c r="U27" i="1"/>
  <c r="T27" i="1"/>
  <c r="Q27" i="1"/>
  <c r="O27" i="1"/>
  <c r="U26" i="1"/>
  <c r="T26" i="1"/>
  <c r="Q26" i="1"/>
  <c r="O26" i="1"/>
  <c r="U25" i="1"/>
  <c r="T25" i="1"/>
  <c r="Q25" i="1"/>
  <c r="O25" i="1"/>
  <c r="U24" i="1"/>
  <c r="T24" i="1"/>
  <c r="Q24" i="1"/>
  <c r="O24" i="1"/>
  <c r="U23" i="1"/>
  <c r="T23" i="1"/>
  <c r="Q23" i="1"/>
  <c r="O23" i="1"/>
  <c r="U22" i="1"/>
  <c r="T22" i="1"/>
  <c r="Q22" i="1"/>
  <c r="O22" i="1"/>
  <c r="U21" i="1"/>
  <c r="T21" i="1"/>
  <c r="Q21" i="1"/>
  <c r="O21" i="1"/>
  <c r="U20" i="1"/>
  <c r="T20" i="1"/>
  <c r="Q20" i="1"/>
  <c r="O20" i="1"/>
  <c r="U19" i="1"/>
  <c r="T19" i="1"/>
  <c r="Q19" i="1"/>
  <c r="O19" i="1"/>
  <c r="U18" i="1"/>
  <c r="T18" i="1"/>
  <c r="Q18" i="1"/>
  <c r="O18" i="1"/>
  <c r="U17" i="1"/>
  <c r="T17" i="1"/>
  <c r="Q17" i="1"/>
  <c r="O17" i="1"/>
  <c r="U16" i="1"/>
  <c r="T16" i="1"/>
  <c r="Q16" i="1"/>
  <c r="O16" i="1"/>
  <c r="U15" i="1"/>
  <c r="T15" i="1"/>
  <c r="Q15" i="1"/>
  <c r="O15" i="1"/>
  <c r="U14" i="1"/>
  <c r="T14" i="1"/>
  <c r="Q14" i="1"/>
  <c r="O14" i="1"/>
  <c r="U13" i="1"/>
  <c r="T13" i="1"/>
  <c r="Q13" i="1"/>
  <c r="O13" i="1"/>
  <c r="U12" i="1"/>
  <c r="T12" i="1"/>
  <c r="Q12" i="1"/>
  <c r="O12" i="1"/>
  <c r="U11" i="1"/>
  <c r="T11" i="1"/>
  <c r="Q11" i="1"/>
  <c r="O11" i="1"/>
  <c r="U10" i="1"/>
  <c r="T10" i="1"/>
  <c r="Q10" i="1"/>
  <c r="O10" i="1"/>
  <c r="U9" i="1"/>
  <c r="T9" i="1"/>
  <c r="Q9" i="1"/>
  <c r="O9" i="1"/>
  <c r="U8" i="1"/>
  <c r="T8" i="1"/>
  <c r="Q8" i="1"/>
  <c r="O8" i="1"/>
  <c r="U7" i="1"/>
  <c r="T7" i="1"/>
  <c r="Q7" i="1"/>
  <c r="O7" i="1"/>
  <c r="E89" i="1"/>
  <c r="E1728" i="1"/>
  <c r="E2910" i="1"/>
  <c r="E2021" i="1"/>
  <c r="E958" i="1"/>
  <c r="E2689" i="1"/>
  <c r="E2273" i="1"/>
  <c r="E1544" i="1"/>
  <c r="E2920" i="1"/>
  <c r="E2727" i="1"/>
  <c r="E1926" i="1"/>
  <c r="E2761" i="1"/>
  <c r="E1165" i="1"/>
  <c r="E2967" i="1"/>
  <c r="E2099" i="1"/>
  <c r="E2515" i="1"/>
  <c r="E2974" i="1"/>
  <c r="E655" i="1"/>
  <c r="E651" i="1"/>
  <c r="E462" i="1"/>
  <c r="E2481" i="1"/>
  <c r="E393" i="1"/>
  <c r="E1668" i="1"/>
  <c r="E1925" i="1"/>
  <c r="E2762" i="1"/>
  <c r="E1309" i="1"/>
  <c r="E1945" i="1"/>
  <c r="E646" i="1"/>
  <c r="E2559" i="1"/>
  <c r="E2068" i="1"/>
  <c r="E464" i="1"/>
  <c r="E1099" i="1"/>
  <c r="E1010" i="1"/>
  <c r="E766" i="1"/>
  <c r="E1510" i="1"/>
  <c r="E2166" i="1"/>
  <c r="H1326" i="1" l="1"/>
  <c r="H1327" i="1"/>
  <c r="H73" i="1"/>
  <c r="H74" i="1"/>
  <c r="H81" i="1"/>
  <c r="H458" i="1"/>
  <c r="H44" i="1"/>
  <c r="H45" i="1"/>
  <c r="H919" i="1"/>
  <c r="H924" i="1"/>
  <c r="H2174" i="1"/>
  <c r="H2175" i="1"/>
  <c r="H2176" i="1"/>
  <c r="H2848" i="1"/>
  <c r="H109" i="1"/>
  <c r="H2340" i="1"/>
  <c r="H2674" i="1"/>
  <c r="H2858" i="1"/>
  <c r="H407" i="1"/>
  <c r="H411" i="1"/>
  <c r="H1112" i="1"/>
  <c r="H1287" i="1"/>
  <c r="H1301" i="1"/>
  <c r="H136" i="1"/>
  <c r="H143" i="1"/>
  <c r="H242" i="1"/>
  <c r="H282" i="1"/>
  <c r="H893" i="1"/>
  <c r="H898" i="1"/>
  <c r="H151" i="1"/>
  <c r="H232" i="1"/>
  <c r="H241" i="1"/>
  <c r="H556" i="1"/>
  <c r="H569" i="1"/>
  <c r="H1463" i="1"/>
  <c r="H1638" i="1"/>
  <c r="H409" i="1"/>
  <c r="H145" i="1"/>
  <c r="H207" i="1"/>
  <c r="H216" i="1"/>
  <c r="H301" i="1"/>
  <c r="H316" i="1"/>
  <c r="H345" i="1"/>
  <c r="H891" i="1"/>
  <c r="H908" i="1"/>
  <c r="H493" i="1"/>
  <c r="H552" i="1"/>
  <c r="H871" i="1"/>
  <c r="H874" i="1"/>
  <c r="H1608" i="1"/>
  <c r="H1059" i="1"/>
  <c r="H956" i="1"/>
  <c r="H416" i="1"/>
  <c r="H1441" i="1"/>
  <c r="H1449" i="1"/>
  <c r="H1453" i="1"/>
  <c r="H1457" i="1"/>
  <c r="H1459" i="1"/>
  <c r="H1461" i="1"/>
  <c r="H1588" i="1"/>
  <c r="H1595" i="1"/>
  <c r="H1756" i="1"/>
  <c r="H1811" i="1"/>
  <c r="H1821" i="1"/>
  <c r="H1864" i="1"/>
  <c r="H1878" i="1"/>
  <c r="H1890" i="1"/>
  <c r="H1894" i="1"/>
  <c r="H1904" i="1"/>
  <c r="H1924" i="1"/>
  <c r="H1933" i="1"/>
  <c r="H1935" i="1"/>
  <c r="H1937" i="1"/>
  <c r="H1939" i="1"/>
  <c r="H1945" i="1"/>
  <c r="H1947" i="1"/>
  <c r="H1949" i="1"/>
  <c r="H1956" i="1"/>
  <c r="H1958" i="1"/>
  <c r="H1960" i="1"/>
  <c r="H1962" i="1"/>
  <c r="H1970" i="1"/>
  <c r="H1972" i="1"/>
  <c r="H1976" i="1"/>
  <c r="H1978" i="1"/>
  <c r="H1980" i="1"/>
  <c r="H1982" i="1"/>
  <c r="H1985" i="1"/>
  <c r="H1987" i="1"/>
  <c r="H1989" i="1"/>
  <c r="H1991" i="1"/>
  <c r="H1994" i="1"/>
  <c r="H1996" i="1"/>
  <c r="H1998" i="1"/>
  <c r="H2000" i="1"/>
  <c r="H2002" i="1"/>
  <c r="H2004" i="1"/>
  <c r="H2006" i="1"/>
  <c r="H2008" i="1"/>
  <c r="H2010" i="1"/>
  <c r="H2012" i="1"/>
  <c r="H2014" i="1"/>
  <c r="H2016" i="1"/>
  <c r="H2018" i="1"/>
  <c r="H2020" i="1"/>
  <c r="H2024" i="1"/>
  <c r="H2026" i="1"/>
  <c r="H2029" i="1"/>
  <c r="H2031" i="1"/>
  <c r="H2033" i="1"/>
  <c r="H2035" i="1"/>
  <c r="H2037" i="1"/>
  <c r="H2039" i="1"/>
  <c r="H2041" i="1"/>
  <c r="H2043" i="1"/>
  <c r="H2045" i="1"/>
  <c r="H2047" i="1"/>
  <c r="H2051" i="1"/>
  <c r="H2053" i="1"/>
  <c r="H2055" i="1"/>
  <c r="H2057" i="1"/>
  <c r="H2059" i="1"/>
  <c r="H2061" i="1"/>
  <c r="H2063" i="1"/>
  <c r="H2065" i="1"/>
  <c r="H2069" i="1"/>
  <c r="H2071" i="1"/>
  <c r="H2073" i="1"/>
  <c r="H2075" i="1"/>
  <c r="H2077" i="1"/>
  <c r="H2079" i="1"/>
  <c r="H2081" i="1"/>
  <c r="H2083" i="1"/>
  <c r="H2085" i="1"/>
  <c r="H2087" i="1"/>
  <c r="H2089" i="1"/>
  <c r="H2091" i="1"/>
  <c r="H2095" i="1"/>
  <c r="H2097" i="1"/>
  <c r="H2099" i="1"/>
  <c r="H2101" i="1"/>
  <c r="H2104" i="1"/>
  <c r="H2106" i="1"/>
  <c r="H2108" i="1"/>
  <c r="H2110" i="1"/>
  <c r="H2112" i="1"/>
  <c r="H2114" i="1"/>
  <c r="H2116" i="1"/>
  <c r="H2118" i="1"/>
  <c r="H2120" i="1"/>
  <c r="H2122" i="1"/>
  <c r="H2124" i="1"/>
  <c r="H2126" i="1"/>
  <c r="H2128" i="1"/>
  <c r="H2130" i="1"/>
  <c r="H2132" i="1"/>
  <c r="H2134" i="1"/>
  <c r="H2136" i="1"/>
  <c r="H2138" i="1"/>
  <c r="H2140" i="1"/>
  <c r="H2142" i="1"/>
  <c r="H2144" i="1"/>
  <c r="H2146" i="1"/>
  <c r="H2148" i="1"/>
  <c r="H2150" i="1"/>
  <c r="H2152" i="1"/>
  <c r="H2154" i="1"/>
  <c r="H2156" i="1"/>
  <c r="H2158" i="1"/>
  <c r="H2160" i="1"/>
  <c r="H2162" i="1"/>
  <c r="H2164" i="1"/>
  <c r="H2166" i="1"/>
  <c r="H2168" i="1"/>
  <c r="H2170" i="1"/>
  <c r="H2172" i="1"/>
  <c r="H2177" i="1"/>
  <c r="H2179" i="1"/>
  <c r="H2181" i="1"/>
  <c r="H2183" i="1"/>
  <c r="H2185" i="1"/>
  <c r="H2187" i="1"/>
  <c r="H2189" i="1"/>
  <c r="H2191" i="1"/>
  <c r="H2193" i="1"/>
  <c r="H2195" i="1"/>
  <c r="H2197" i="1"/>
  <c r="H2199" i="1"/>
  <c r="H2201" i="1"/>
  <c r="H2203" i="1"/>
  <c r="H2205" i="1"/>
  <c r="H2207" i="1"/>
  <c r="H2209" i="1"/>
  <c r="H2211" i="1"/>
  <c r="H2213" i="1"/>
  <c r="H2215" i="1"/>
  <c r="H2217" i="1"/>
  <c r="H2219" i="1"/>
  <c r="H2221" i="1"/>
  <c r="H2223" i="1"/>
  <c r="H2225" i="1"/>
  <c r="H2227" i="1"/>
  <c r="H2229" i="1"/>
  <c r="H2231" i="1"/>
  <c r="H2233" i="1"/>
  <c r="H2235" i="1"/>
  <c r="H2237" i="1"/>
  <c r="H2239" i="1"/>
  <c r="H2241" i="1"/>
  <c r="H2243" i="1"/>
  <c r="H2245" i="1"/>
  <c r="H2247" i="1"/>
  <c r="H2249" i="1"/>
  <c r="H2251" i="1"/>
  <c r="H2253" i="1"/>
  <c r="H2256" i="1"/>
  <c r="H2258" i="1"/>
  <c r="H2261" i="1"/>
  <c r="H2263" i="1"/>
  <c r="H2265" i="1"/>
  <c r="H2267" i="1"/>
  <c r="H2269" i="1"/>
  <c r="H2271" i="1"/>
  <c r="H2273" i="1"/>
  <c r="H2275" i="1"/>
  <c r="H2277" i="1"/>
  <c r="H2279" i="1"/>
  <c r="H2281" i="1"/>
  <c r="H2283" i="1"/>
  <c r="H2285" i="1"/>
  <c r="H2287" i="1"/>
  <c r="H2289" i="1"/>
  <c r="H2291" i="1"/>
  <c r="H2293" i="1"/>
  <c r="H2295" i="1"/>
  <c r="H2297" i="1"/>
  <c r="H2299" i="1"/>
  <c r="H2301" i="1"/>
  <c r="H2303" i="1"/>
  <c r="H2305" i="1"/>
  <c r="H2307" i="1"/>
  <c r="H2309" i="1"/>
  <c r="H2311" i="1"/>
  <c r="H2313" i="1"/>
  <c r="H2315" i="1"/>
  <c r="H2317" i="1"/>
  <c r="H2319" i="1"/>
  <c r="H2321" i="1"/>
  <c r="H2323" i="1"/>
  <c r="H2325" i="1"/>
  <c r="H2327" i="1"/>
  <c r="H2329" i="1"/>
  <c r="H2331" i="1"/>
  <c r="H2333" i="1"/>
  <c r="H2335" i="1"/>
  <c r="H2337" i="1"/>
  <c r="H2339" i="1"/>
  <c r="H2342" i="1"/>
  <c r="H2344" i="1"/>
  <c r="H2346" i="1"/>
  <c r="H2348" i="1"/>
  <c r="H2350" i="1"/>
  <c r="H2352" i="1"/>
  <c r="H2355" i="1"/>
  <c r="H2357" i="1"/>
  <c r="H2359" i="1"/>
  <c r="H2361" i="1"/>
  <c r="H2363" i="1"/>
  <c r="H2365" i="1"/>
  <c r="H2367" i="1"/>
  <c r="H2369" i="1"/>
  <c r="H2371" i="1"/>
  <c r="H2373" i="1"/>
  <c r="H2375" i="1"/>
  <c r="H2377" i="1"/>
  <c r="H2379" i="1"/>
  <c r="H2381" i="1"/>
  <c r="H2383" i="1"/>
  <c r="H2385" i="1"/>
  <c r="H2387" i="1"/>
  <c r="H2389" i="1"/>
  <c r="H2391" i="1"/>
  <c r="H2393" i="1"/>
  <c r="H2395" i="1"/>
  <c r="H2397" i="1"/>
  <c r="H2399" i="1"/>
  <c r="H2401" i="1"/>
  <c r="H2403" i="1"/>
  <c r="H2405" i="1"/>
  <c r="H2407" i="1"/>
  <c r="H2409" i="1"/>
  <c r="H2411" i="1"/>
  <c r="H2413" i="1"/>
  <c r="H2415" i="1"/>
  <c r="H2417" i="1"/>
  <c r="H2419" i="1"/>
  <c r="H2421" i="1"/>
  <c r="H2423" i="1"/>
  <c r="H2425" i="1"/>
  <c r="H2427" i="1"/>
  <c r="H2429" i="1"/>
  <c r="H2431" i="1"/>
  <c r="H2433" i="1"/>
  <c r="H2435" i="1"/>
  <c r="H2437" i="1"/>
  <c r="H2439" i="1"/>
  <c r="H2441" i="1"/>
  <c r="H2443" i="1"/>
  <c r="H2445" i="1"/>
  <c r="H2447" i="1"/>
  <c r="H2449" i="1"/>
  <c r="H2451" i="1"/>
  <c r="H1530" i="1"/>
  <c r="H2453" i="1"/>
  <c r="H2455" i="1"/>
  <c r="H2457" i="1"/>
  <c r="H2459" i="1"/>
  <c r="H2461" i="1"/>
  <c r="H2463" i="1"/>
  <c r="H2465" i="1"/>
  <c r="H2467" i="1"/>
  <c r="H2469" i="1"/>
  <c r="H2471" i="1"/>
  <c r="H2473" i="1"/>
  <c r="H2475" i="1"/>
  <c r="H2477" i="1"/>
  <c r="H2479" i="1"/>
  <c r="H2481" i="1"/>
  <c r="H2483" i="1"/>
  <c r="H2485" i="1"/>
  <c r="H2487" i="1"/>
  <c r="H2489" i="1"/>
  <c r="H2491" i="1"/>
  <c r="H2493" i="1"/>
  <c r="H2495" i="1"/>
  <c r="H2497" i="1"/>
  <c r="H2499" i="1"/>
  <c r="H2501" i="1"/>
  <c r="H2503" i="1"/>
  <c r="H2505" i="1"/>
  <c r="H2507" i="1"/>
  <c r="H2509" i="1"/>
  <c r="H2511" i="1"/>
  <c r="H2513" i="1"/>
  <c r="H2515" i="1"/>
  <c r="H2518" i="1"/>
  <c r="H2520" i="1"/>
  <c r="H2522" i="1"/>
  <c r="H2524" i="1"/>
  <c r="H2526" i="1"/>
  <c r="H2528" i="1"/>
  <c r="H2530" i="1"/>
  <c r="H2532" i="1"/>
  <c r="H2534" i="1"/>
  <c r="H2536" i="1"/>
  <c r="H2538" i="1"/>
  <c r="H2540" i="1"/>
  <c r="H2542" i="1"/>
  <c r="H2544" i="1"/>
  <c r="H2546" i="1"/>
  <c r="H2548" i="1"/>
  <c r="H2550" i="1"/>
  <c r="H2552" i="1"/>
  <c r="H2554" i="1"/>
  <c r="H2556" i="1"/>
  <c r="H2559" i="1"/>
  <c r="H2561" i="1"/>
  <c r="H2563" i="1"/>
  <c r="H2565" i="1"/>
  <c r="H2568" i="1"/>
  <c r="H2570" i="1"/>
  <c r="H2572" i="1"/>
  <c r="H2574" i="1"/>
  <c r="H2576" i="1"/>
  <c r="H2578" i="1"/>
  <c r="H2580" i="1"/>
  <c r="H2582" i="1"/>
  <c r="H2584" i="1"/>
  <c r="H2586" i="1"/>
  <c r="H2588" i="1"/>
  <c r="H2590" i="1"/>
  <c r="H2592" i="1"/>
  <c r="H2594" i="1"/>
  <c r="H2596" i="1"/>
  <c r="H2598" i="1"/>
  <c r="H2600" i="1"/>
  <c r="H2602" i="1"/>
  <c r="H2604" i="1"/>
  <c r="H2606" i="1"/>
  <c r="H2608" i="1"/>
  <c r="H2610" i="1"/>
  <c r="H2612" i="1"/>
  <c r="H2614" i="1"/>
  <c r="H2616" i="1"/>
  <c r="H2618" i="1"/>
  <c r="H2620" i="1"/>
  <c r="H2622" i="1"/>
  <c r="H2624" i="1"/>
  <c r="H2626" i="1"/>
  <c r="H2628" i="1"/>
  <c r="H2630" i="1"/>
  <c r="H2632" i="1"/>
  <c r="H2634" i="1"/>
  <c r="H2636" i="1"/>
  <c r="H2638" i="1"/>
  <c r="H2640" i="1"/>
  <c r="H2642" i="1"/>
  <c r="H2644" i="1"/>
  <c r="H2646" i="1"/>
  <c r="H2648" i="1"/>
  <c r="H2650" i="1"/>
  <c r="H2653" i="1"/>
  <c r="H2655" i="1"/>
  <c r="H2657" i="1"/>
  <c r="H2659" i="1"/>
  <c r="H2661" i="1"/>
  <c r="H2663" i="1"/>
  <c r="H2665" i="1"/>
  <c r="H2667" i="1"/>
  <c r="H2669" i="1"/>
  <c r="H2671" i="1"/>
  <c r="H2673" i="1"/>
  <c r="H2676" i="1"/>
  <c r="H2678" i="1"/>
  <c r="H2680" i="1"/>
  <c r="H2682" i="1"/>
  <c r="H2684" i="1"/>
  <c r="H2686" i="1"/>
  <c r="H2688" i="1"/>
  <c r="H2690" i="1"/>
  <c r="H2692" i="1"/>
  <c r="H2694" i="1"/>
  <c r="H2696" i="1"/>
  <c r="H2698" i="1"/>
  <c r="H2700" i="1"/>
  <c r="H2702" i="1"/>
  <c r="H2704" i="1"/>
  <c r="H2706" i="1"/>
  <c r="H2708" i="1"/>
  <c r="H2710" i="1"/>
  <c r="H2712" i="1"/>
  <c r="H2714" i="1"/>
  <c r="H2716" i="1"/>
  <c r="H2718" i="1"/>
  <c r="H2720" i="1"/>
  <c r="H2722" i="1"/>
  <c r="H2724" i="1"/>
  <c r="H2726" i="1"/>
  <c r="H2728" i="1"/>
  <c r="H2730" i="1"/>
  <c r="H2732" i="1"/>
  <c r="H2734" i="1"/>
  <c r="H2736" i="1"/>
  <c r="H2738" i="1"/>
  <c r="H2740" i="1"/>
  <c r="H2742" i="1"/>
  <c r="H2744" i="1"/>
  <c r="H2746" i="1"/>
  <c r="H2748" i="1"/>
  <c r="H2750" i="1"/>
  <c r="H2752" i="1"/>
  <c r="H2754" i="1"/>
  <c r="H2756" i="1"/>
  <c r="H2758" i="1"/>
  <c r="H2760" i="1"/>
  <c r="H2762" i="1"/>
  <c r="H2764" i="1"/>
  <c r="H2766" i="1"/>
  <c r="H2768" i="1"/>
  <c r="H2770" i="1"/>
  <c r="H2772" i="1"/>
  <c r="H2774" i="1"/>
  <c r="H2776" i="1"/>
  <c r="H2778" i="1"/>
  <c r="H2780" i="1"/>
  <c r="H2782" i="1"/>
  <c r="H2784" i="1"/>
  <c r="H2786" i="1"/>
  <c r="H2788" i="1"/>
  <c r="H2790" i="1"/>
  <c r="H2792" i="1"/>
  <c r="H2794" i="1"/>
  <c r="H2796" i="1"/>
  <c r="H2798" i="1"/>
  <c r="H2800" i="1"/>
  <c r="H2802" i="1"/>
  <c r="H2804" i="1"/>
  <c r="H2806" i="1"/>
  <c r="H2808" i="1"/>
  <c r="H2810" i="1"/>
  <c r="H2812" i="1"/>
  <c r="H2814" i="1"/>
  <c r="H2816" i="1"/>
  <c r="H2818" i="1"/>
  <c r="H2820" i="1"/>
  <c r="H2822" i="1"/>
  <c r="H2824" i="1"/>
  <c r="H2826" i="1"/>
  <c r="H2828" i="1"/>
  <c r="H2830" i="1"/>
  <c r="H2832" i="1"/>
  <c r="H2834" i="1"/>
  <c r="H2836" i="1"/>
  <c r="H2838" i="1"/>
  <c r="H2840" i="1"/>
  <c r="H2842" i="1"/>
  <c r="H2844" i="1"/>
  <c r="H2846" i="1"/>
  <c r="H2849" i="1"/>
  <c r="H2851" i="1"/>
  <c r="H2853" i="1"/>
  <c r="H2855" i="1"/>
  <c r="H2857" i="1"/>
  <c r="H2860" i="1"/>
  <c r="H2862" i="1"/>
  <c r="H2864" i="1"/>
  <c r="H2866" i="1"/>
  <c r="H2868" i="1"/>
  <c r="H2870" i="1"/>
  <c r="H2872" i="1"/>
  <c r="H2874" i="1"/>
  <c r="H2876" i="1"/>
  <c r="H2878" i="1"/>
  <c r="H2880" i="1"/>
  <c r="H2882" i="1"/>
  <c r="H2884" i="1"/>
  <c r="H2886" i="1"/>
  <c r="H2888" i="1"/>
  <c r="H2890" i="1"/>
  <c r="H2892" i="1"/>
  <c r="H2894" i="1"/>
  <c r="H2896" i="1"/>
  <c r="H2898" i="1"/>
  <c r="H2900" i="1"/>
  <c r="H2902" i="1"/>
  <c r="H2904" i="1"/>
  <c r="H2906" i="1"/>
  <c r="H2908" i="1"/>
  <c r="H2910" i="1"/>
  <c r="H2912" i="1"/>
  <c r="H2914" i="1"/>
  <c r="H2916" i="1"/>
  <c r="H2918" i="1"/>
  <c r="H2920" i="1"/>
  <c r="H2922" i="1"/>
  <c r="H2924" i="1"/>
  <c r="H2926" i="1"/>
  <c r="H2928" i="1"/>
  <c r="H2930" i="1"/>
  <c r="H2932" i="1"/>
  <c r="H2934" i="1"/>
  <c r="H2936" i="1"/>
  <c r="H2938" i="1"/>
  <c r="H2940" i="1"/>
  <c r="H2942" i="1"/>
  <c r="H2944" i="1"/>
  <c r="H2946" i="1"/>
  <c r="H2948" i="1"/>
  <c r="H2950" i="1"/>
  <c r="H2952" i="1"/>
  <c r="H2954" i="1"/>
  <c r="H2956" i="1"/>
  <c r="H2958" i="1"/>
  <c r="H2960" i="1"/>
  <c r="H2962" i="1"/>
  <c r="H2964" i="1"/>
  <c r="H2966" i="1"/>
  <c r="H2968" i="1"/>
  <c r="H2970" i="1"/>
  <c r="H2972" i="1"/>
  <c r="H2974" i="1"/>
  <c r="H2979" i="1"/>
  <c r="H2981" i="1"/>
  <c r="H2983" i="1"/>
  <c r="H2985" i="1"/>
  <c r="H2987" i="1"/>
  <c r="H2989" i="1"/>
  <c r="H2991" i="1"/>
  <c r="H2993" i="1"/>
  <c r="H2995" i="1"/>
  <c r="H2997" i="1"/>
  <c r="H961" i="1"/>
  <c r="H1020" i="1"/>
  <c r="H1228" i="1"/>
  <c r="H7" i="1"/>
  <c r="H9" i="1"/>
  <c r="H11" i="1"/>
  <c r="H13" i="1"/>
  <c r="H15" i="1"/>
  <c r="H17" i="1"/>
  <c r="H19" i="1"/>
  <c r="H21" i="1"/>
  <c r="H23" i="1"/>
  <c r="H25" i="1"/>
  <c r="H29" i="1"/>
  <c r="H31" i="1"/>
  <c r="H33" i="1"/>
  <c r="H35" i="1"/>
  <c r="H37" i="1"/>
  <c r="H39" i="1"/>
  <c r="H41" i="1"/>
  <c r="H43" i="1"/>
  <c r="H47" i="1"/>
  <c r="H49" i="1"/>
  <c r="H51" i="1"/>
  <c r="H53" i="1"/>
  <c r="H55" i="1"/>
  <c r="H57" i="1"/>
  <c r="H59" i="1"/>
  <c r="H62" i="1"/>
  <c r="H65" i="1"/>
  <c r="H71" i="1"/>
  <c r="H75" i="1"/>
  <c r="H77" i="1"/>
  <c r="H84" i="1"/>
  <c r="H86" i="1"/>
  <c r="H88" i="1"/>
  <c r="H90" i="1"/>
  <c r="H92" i="1"/>
  <c r="H94" i="1"/>
  <c r="H96" i="1"/>
  <c r="H98" i="1"/>
  <c r="H102" i="1"/>
  <c r="H104" i="1"/>
  <c r="H106" i="1"/>
  <c r="H108" i="1"/>
  <c r="H111" i="1"/>
  <c r="H113" i="1"/>
  <c r="H115" i="1"/>
  <c r="H117" i="1"/>
  <c r="H121" i="1"/>
  <c r="H123" i="1"/>
  <c r="H125" i="1"/>
  <c r="H425" i="1"/>
  <c r="H427" i="1"/>
  <c r="H429" i="1"/>
  <c r="H431" i="1"/>
  <c r="H433" i="1"/>
  <c r="H435" i="1"/>
  <c r="H437" i="1"/>
  <c r="H439" i="1"/>
  <c r="H443" i="1"/>
  <c r="H447" i="1"/>
  <c r="H449" i="1"/>
  <c r="H451" i="1"/>
  <c r="H453" i="1"/>
  <c r="H455" i="1"/>
  <c r="H457" i="1"/>
  <c r="H460" i="1"/>
  <c r="H462" i="1"/>
  <c r="H470" i="1"/>
  <c r="H472" i="1"/>
  <c r="H601" i="1"/>
  <c r="H603" i="1"/>
  <c r="H606" i="1"/>
  <c r="H677" i="1"/>
  <c r="H679" i="1"/>
  <c r="H681" i="1"/>
  <c r="H685" i="1"/>
  <c r="H687" i="1"/>
  <c r="H691" i="1"/>
  <c r="H693" i="1"/>
  <c r="H696" i="1"/>
  <c r="H700" i="1"/>
  <c r="H844" i="1"/>
  <c r="H854" i="1"/>
  <c r="H858" i="1"/>
  <c r="H862" i="1"/>
  <c r="H921" i="1"/>
  <c r="H923" i="1"/>
  <c r="H926" i="1"/>
  <c r="H928" i="1"/>
  <c r="H930" i="1"/>
  <c r="H932" i="1"/>
  <c r="H938" i="1"/>
  <c r="H940" i="1"/>
  <c r="H942" i="1"/>
  <c r="H946" i="1"/>
  <c r="H954" i="1"/>
  <c r="H957" i="1"/>
  <c r="H959" i="1"/>
  <c r="H1010" i="1"/>
  <c r="H1014" i="1"/>
  <c r="H1016" i="1"/>
  <c r="H1135" i="1"/>
  <c r="H1157" i="1"/>
  <c r="H1159" i="1"/>
  <c r="H1204" i="1"/>
  <c r="H1210" i="1"/>
  <c r="H1235" i="1"/>
  <c r="H1322" i="1"/>
  <c r="H1324" i="1"/>
  <c r="H1328" i="1"/>
  <c r="H1407" i="1"/>
  <c r="H1411" i="1"/>
  <c r="H1446" i="1"/>
  <c r="H1448" i="1"/>
  <c r="H1450" i="1"/>
  <c r="H1452" i="1"/>
  <c r="H1458" i="1"/>
  <c r="H1460" i="1"/>
  <c r="H1582" i="1"/>
  <c r="H1592" i="1"/>
  <c r="H1596" i="1"/>
  <c r="H1755" i="1"/>
  <c r="H1757" i="1"/>
  <c r="H1812" i="1"/>
  <c r="H1820" i="1"/>
  <c r="H1869" i="1"/>
  <c r="H1885" i="1"/>
  <c r="H1891" i="1"/>
  <c r="H1895" i="1"/>
  <c r="H1897" i="1"/>
  <c r="H1901" i="1"/>
  <c r="H1903" i="1"/>
  <c r="H1911" i="1"/>
  <c r="H1913" i="1"/>
  <c r="H1919" i="1"/>
  <c r="H1930" i="1"/>
  <c r="H1934" i="1"/>
  <c r="H1936" i="1"/>
  <c r="H1940" i="1"/>
  <c r="H1942" i="1"/>
  <c r="H1944" i="1"/>
  <c r="H1946" i="1"/>
  <c r="H1948" i="1"/>
  <c r="H1950" i="1"/>
  <c r="H1954" i="1"/>
  <c r="H1957" i="1"/>
  <c r="H1959" i="1"/>
  <c r="H1963" i="1"/>
  <c r="H1965" i="1"/>
  <c r="H1967" i="1"/>
  <c r="H1969" i="1"/>
  <c r="H1971" i="1"/>
  <c r="H1973" i="1"/>
  <c r="H1979" i="1"/>
  <c r="H1981" i="1"/>
  <c r="H1986" i="1"/>
  <c r="H1988" i="1"/>
  <c r="H1990" i="1"/>
  <c r="H1992" i="1"/>
  <c r="H1995" i="1"/>
  <c r="H1997" i="1"/>
  <c r="H1999" i="1"/>
  <c r="H2001" i="1"/>
  <c r="H2003" i="1"/>
  <c r="H2005" i="1"/>
  <c r="H2007" i="1"/>
  <c r="H2009" i="1"/>
  <c r="H2011" i="1"/>
  <c r="H2013" i="1"/>
  <c r="H2015" i="1"/>
  <c r="H2017" i="1"/>
  <c r="H2019" i="1"/>
  <c r="H2023" i="1"/>
  <c r="H2025" i="1"/>
  <c r="H2028" i="1"/>
  <c r="H2030" i="1"/>
  <c r="H2032" i="1"/>
  <c r="H2034" i="1"/>
  <c r="H2036" i="1"/>
  <c r="H2038" i="1"/>
  <c r="H2040" i="1"/>
  <c r="H2042" i="1"/>
  <c r="H2044" i="1"/>
  <c r="H2046" i="1"/>
  <c r="H2048" i="1"/>
  <c r="H2050" i="1"/>
  <c r="H2052" i="1"/>
  <c r="H2054" i="1"/>
  <c r="H2056" i="1"/>
  <c r="H2058" i="1"/>
  <c r="H2060" i="1"/>
  <c r="H2062" i="1"/>
  <c r="H2064" i="1"/>
  <c r="H2066" i="1"/>
  <c r="H2068" i="1"/>
  <c r="H2070" i="1"/>
  <c r="H2072" i="1"/>
  <c r="H2074" i="1"/>
  <c r="H2076" i="1"/>
  <c r="H2078" i="1"/>
  <c r="H2080" i="1"/>
  <c r="H2082" i="1"/>
  <c r="H2084" i="1"/>
  <c r="H2086" i="1"/>
  <c r="H2088" i="1"/>
  <c r="H2090" i="1"/>
  <c r="H2092" i="1"/>
  <c r="H2094" i="1"/>
  <c r="H2096" i="1"/>
  <c r="H2098" i="1"/>
  <c r="H2100" i="1"/>
  <c r="H2102" i="1"/>
  <c r="H2105" i="1"/>
  <c r="H2107" i="1"/>
  <c r="H2109" i="1"/>
  <c r="H2111" i="1"/>
  <c r="H2113" i="1"/>
  <c r="H2115" i="1"/>
  <c r="H2117" i="1"/>
  <c r="H2119" i="1"/>
  <c r="H2121" i="1"/>
  <c r="H2123" i="1"/>
  <c r="H2125" i="1"/>
  <c r="H2127" i="1"/>
  <c r="H2129" i="1"/>
  <c r="H2131" i="1"/>
  <c r="H2133" i="1"/>
  <c r="H2135" i="1"/>
  <c r="H2137" i="1"/>
  <c r="H2139" i="1"/>
  <c r="H2141" i="1"/>
  <c r="H2143" i="1"/>
  <c r="H2145" i="1"/>
  <c r="H2147" i="1"/>
  <c r="H2149" i="1"/>
  <c r="H2151" i="1"/>
  <c r="H2153" i="1"/>
  <c r="H2155" i="1"/>
  <c r="H2157" i="1"/>
  <c r="H2159" i="1"/>
  <c r="H2161" i="1"/>
  <c r="H2163" i="1"/>
  <c r="H2165" i="1"/>
  <c r="H2167" i="1"/>
  <c r="H2169" i="1"/>
  <c r="H2171" i="1"/>
  <c r="H2173" i="1"/>
  <c r="H2178" i="1"/>
  <c r="H2180" i="1"/>
  <c r="H2182" i="1"/>
  <c r="H2184" i="1"/>
  <c r="H2186" i="1"/>
  <c r="H2188" i="1"/>
  <c r="H2190" i="1"/>
  <c r="H2192" i="1"/>
  <c r="H2194" i="1"/>
  <c r="H2196" i="1"/>
  <c r="H2198" i="1"/>
  <c r="H2200" i="1"/>
  <c r="H2202" i="1"/>
  <c r="H2204" i="1"/>
  <c r="H2206" i="1"/>
  <c r="H2208" i="1"/>
  <c r="H2210" i="1"/>
  <c r="H2212" i="1"/>
  <c r="H129" i="1"/>
  <c r="H131" i="1"/>
  <c r="H135" i="1"/>
  <c r="H138" i="1"/>
  <c r="H142" i="1"/>
  <c r="H148" i="1"/>
  <c r="H150" i="1"/>
  <c r="H153" i="1"/>
  <c r="H155" i="1"/>
  <c r="H158" i="1"/>
  <c r="H160" i="1"/>
  <c r="H163" i="1"/>
  <c r="H165" i="1"/>
  <c r="H169" i="1"/>
  <c r="H171" i="1"/>
  <c r="H175" i="1"/>
  <c r="H177" i="1"/>
  <c r="H179" i="1"/>
  <c r="H181" i="1"/>
  <c r="H183" i="1"/>
  <c r="H187" i="1"/>
  <c r="H189" i="1"/>
  <c r="H191" i="1"/>
  <c r="H193" i="1"/>
  <c r="H203" i="1"/>
  <c r="H205" i="1"/>
  <c r="H208" i="1"/>
  <c r="H212" i="1"/>
  <c r="H227" i="1"/>
  <c r="H229" i="1"/>
  <c r="H234" i="1"/>
  <c r="H240" i="1"/>
  <c r="H246" i="1"/>
  <c r="H248" i="1"/>
  <c r="H254" i="1"/>
  <c r="H258" i="1"/>
  <c r="H262" i="1"/>
  <c r="H264" i="1"/>
  <c r="H266" i="1"/>
  <c r="H270" i="1"/>
  <c r="H277" i="1"/>
  <c r="H279" i="1"/>
  <c r="H281" i="1"/>
  <c r="H287" i="1"/>
  <c r="H289" i="1"/>
  <c r="H291" i="1"/>
  <c r="H295" i="1"/>
  <c r="H297" i="1"/>
  <c r="H304" i="1"/>
  <c r="H306" i="1"/>
  <c r="H308" i="1"/>
  <c r="H310" i="1"/>
  <c r="H312" i="1"/>
  <c r="H317" i="1"/>
  <c r="H319" i="1"/>
  <c r="H321" i="1"/>
  <c r="H327" i="1"/>
  <c r="H329" i="1"/>
  <c r="H331" i="1"/>
  <c r="H335" i="1"/>
  <c r="H337" i="1"/>
  <c r="H339" i="1"/>
  <c r="H341" i="1"/>
  <c r="H348" i="1"/>
  <c r="H350" i="1"/>
  <c r="H354" i="1"/>
  <c r="H356" i="1"/>
  <c r="H358" i="1"/>
  <c r="H360" i="1"/>
  <c r="H362" i="1"/>
  <c r="H477" i="1"/>
  <c r="H481" i="1"/>
  <c r="H483" i="1"/>
  <c r="H489" i="1"/>
  <c r="H491" i="1"/>
  <c r="H496" i="1"/>
  <c r="H504" i="1"/>
  <c r="H506" i="1"/>
  <c r="H508" i="1"/>
  <c r="H512" i="1"/>
  <c r="H514" i="1"/>
  <c r="H518" i="1"/>
  <c r="H522" i="1"/>
  <c r="H524" i="1"/>
  <c r="H528" i="1"/>
  <c r="H530" i="1"/>
  <c r="H535" i="1"/>
  <c r="H539" i="1"/>
  <c r="H545" i="1"/>
  <c r="H547" i="1"/>
  <c r="H549" i="1"/>
  <c r="H610" i="1"/>
  <c r="H620" i="1"/>
  <c r="H622" i="1"/>
  <c r="H629" i="1"/>
  <c r="H631" i="1"/>
  <c r="H643" i="1"/>
  <c r="H645" i="1"/>
  <c r="H647" i="1"/>
  <c r="H649" i="1"/>
  <c r="H653" i="1"/>
  <c r="H655" i="1"/>
  <c r="H657" i="1"/>
  <c r="H659" i="1"/>
  <c r="H661" i="1"/>
  <c r="H667" i="1"/>
  <c r="H794" i="1"/>
  <c r="H798" i="1"/>
  <c r="H811" i="1"/>
  <c r="H813" i="1"/>
  <c r="H819" i="1"/>
  <c r="H823" i="1"/>
  <c r="H825" i="1"/>
  <c r="H885" i="1"/>
  <c r="H887" i="1"/>
  <c r="H897" i="1"/>
  <c r="H900" i="1"/>
  <c r="H902" i="1"/>
  <c r="H904" i="1"/>
  <c r="H906" i="1"/>
  <c r="H909" i="1"/>
  <c r="H911" i="1"/>
  <c r="H913" i="1"/>
  <c r="H915" i="1"/>
  <c r="H917" i="1"/>
  <c r="H965" i="1"/>
  <c r="H967" i="1"/>
  <c r="H1139" i="1"/>
  <c r="H1143" i="1"/>
  <c r="H1147" i="1"/>
  <c r="H1149" i="1"/>
  <c r="H1151" i="1"/>
  <c r="H1165" i="1"/>
  <c r="H1167" i="1"/>
  <c r="H1171" i="1"/>
  <c r="H1173" i="1"/>
  <c r="H1239" i="1"/>
  <c r="H1241" i="1"/>
  <c r="H1243" i="1"/>
  <c r="H1354" i="1"/>
  <c r="H1364" i="1"/>
  <c r="H1366" i="1"/>
  <c r="H1370" i="1"/>
  <c r="H1372" i="1"/>
  <c r="H1374" i="1"/>
  <c r="H1380" i="1"/>
  <c r="H1382" i="1"/>
  <c r="H560" i="1"/>
  <c r="H562" i="1"/>
  <c r="H564" i="1"/>
  <c r="H568" i="1"/>
  <c r="H578" i="1"/>
  <c r="H580" i="1"/>
  <c r="H584" i="1"/>
  <c r="H588" i="1"/>
  <c r="H592" i="1"/>
  <c r="H594" i="1"/>
  <c r="H598" i="1"/>
  <c r="H708" i="1"/>
  <c r="H712" i="1"/>
  <c r="H736" i="1"/>
  <c r="H764" i="1"/>
  <c r="H770" i="1"/>
  <c r="H778" i="1"/>
  <c r="H780" i="1"/>
  <c r="H782" i="1"/>
  <c r="H784" i="1"/>
  <c r="H805" i="1"/>
  <c r="H869" i="1"/>
  <c r="H872" i="1"/>
  <c r="H877" i="1"/>
  <c r="H879" i="1"/>
  <c r="H978" i="1"/>
  <c r="H980" i="1"/>
  <c r="H982" i="1"/>
  <c r="H992" i="1"/>
  <c r="H996" i="1"/>
  <c r="H998" i="1"/>
  <c r="H1033" i="1"/>
  <c r="H1037" i="1"/>
  <c r="H1041" i="1"/>
  <c r="H1043" i="1"/>
  <c r="H1045" i="1"/>
  <c r="H1050" i="1"/>
  <c r="H1052" i="1"/>
  <c r="H1054" i="1"/>
  <c r="H1056" i="1"/>
  <c r="H1058" i="1"/>
  <c r="H1063" i="1"/>
  <c r="H1065" i="1"/>
  <c r="H1115" i="1"/>
  <c r="H1117" i="1"/>
  <c r="H1121" i="1"/>
  <c r="H1125" i="1"/>
  <c r="H1127" i="1"/>
  <c r="H1220" i="1"/>
  <c r="H1237" i="1"/>
  <c r="H1266" i="1"/>
  <c r="H1334" i="1"/>
  <c r="H1336" i="1"/>
  <c r="H1338" i="1"/>
  <c r="H1340" i="1"/>
  <c r="H1342" i="1"/>
  <c r="H1464" i="1"/>
  <c r="H1466" i="1"/>
  <c r="H1468" i="1"/>
  <c r="H1470" i="1"/>
  <c r="H1472" i="1"/>
  <c r="H1478" i="1"/>
  <c r="H1480" i="1"/>
  <c r="H1482" i="1"/>
  <c r="H1484" i="1"/>
  <c r="H1486" i="1"/>
  <c r="H1490" i="1"/>
  <c r="H1532" i="1"/>
  <c r="H1557" i="1"/>
  <c r="H1559" i="1"/>
  <c r="H1561" i="1"/>
  <c r="H1563" i="1"/>
  <c r="H1601" i="1"/>
  <c r="H1605" i="1"/>
  <c r="H1607" i="1"/>
  <c r="H1610" i="1"/>
  <c r="H1614" i="1"/>
  <c r="H1618" i="1"/>
  <c r="H1620" i="1"/>
  <c r="H1622" i="1"/>
  <c r="H1624" i="1"/>
  <c r="H1626" i="1"/>
  <c r="H1628" i="1"/>
  <c r="H1630" i="1"/>
  <c r="H1634" i="1"/>
  <c r="H1636" i="1"/>
  <c r="H1640" i="1"/>
  <c r="H1642" i="1"/>
  <c r="H1644" i="1"/>
  <c r="H1648" i="1"/>
  <c r="H1650" i="1"/>
  <c r="H1652" i="1"/>
  <c r="H1656" i="1"/>
  <c r="H1658" i="1"/>
  <c r="H1662" i="1"/>
  <c r="H1664" i="1"/>
  <c r="H1666" i="1"/>
  <c r="H1768" i="1"/>
  <c r="H1770" i="1"/>
  <c r="H1823" i="1"/>
  <c r="H1829" i="1"/>
  <c r="H130" i="1"/>
  <c r="H132" i="1"/>
  <c r="H137" i="1"/>
  <c r="H141" i="1"/>
  <c r="H149" i="1"/>
  <c r="H154" i="1"/>
  <c r="H157" i="1"/>
  <c r="H159" i="1"/>
  <c r="H164" i="1"/>
  <c r="H166" i="1"/>
  <c r="H168" i="1"/>
  <c r="H170" i="1"/>
  <c r="H176" i="1"/>
  <c r="H178" i="1"/>
  <c r="H180" i="1"/>
  <c r="H182" i="1"/>
  <c r="H192" i="1"/>
  <c r="H194" i="1"/>
  <c r="H196" i="1"/>
  <c r="H200" i="1"/>
  <c r="H202" i="1"/>
  <c r="H204" i="1"/>
  <c r="H211" i="1"/>
  <c r="H213" i="1"/>
  <c r="H215" i="1"/>
  <c r="H218" i="1"/>
  <c r="H224" i="1"/>
  <c r="H228" i="1"/>
  <c r="H237" i="1"/>
  <c r="H243" i="1"/>
  <c r="H245" i="1"/>
  <c r="H251" i="1"/>
  <c r="H255" i="1"/>
  <c r="H257" i="1"/>
  <c r="H259" i="1"/>
  <c r="H261" i="1"/>
  <c r="H267" i="1"/>
  <c r="H269" i="1"/>
  <c r="H271" i="1"/>
  <c r="H274" i="1"/>
  <c r="H278" i="1"/>
  <c r="H280" i="1"/>
  <c r="H283" i="1"/>
  <c r="H286" i="1"/>
  <c r="H288" i="1"/>
  <c r="H294" i="1"/>
  <c r="H296" i="1"/>
  <c r="H298" i="1"/>
  <c r="H300" i="1"/>
  <c r="H303" i="1"/>
  <c r="H309" i="1"/>
  <c r="H311" i="1"/>
  <c r="H315" i="1"/>
  <c r="H476" i="1"/>
  <c r="H478" i="1"/>
  <c r="H480" i="1"/>
  <c r="H482" i="1"/>
  <c r="H484" i="1"/>
  <c r="H488" i="1"/>
  <c r="H492" i="1"/>
  <c r="H497" i="1"/>
  <c r="H501" i="1"/>
  <c r="H505" i="1"/>
  <c r="H507" i="1"/>
  <c r="H509" i="1"/>
  <c r="H513" i="1"/>
  <c r="H515" i="1"/>
  <c r="H521" i="1"/>
  <c r="H529" i="1"/>
  <c r="H531" i="1"/>
  <c r="H538" i="1"/>
  <c r="H540" i="1"/>
  <c r="H544" i="1"/>
  <c r="H546" i="1"/>
  <c r="H548" i="1"/>
  <c r="H557" i="1"/>
  <c r="H561" i="1"/>
  <c r="H563" i="1"/>
  <c r="H565" i="1"/>
  <c r="H570" i="1"/>
  <c r="H572" i="1"/>
  <c r="H575" i="1"/>
  <c r="H577" i="1"/>
  <c r="H579" i="1"/>
  <c r="H585" i="1"/>
  <c r="H587" i="1"/>
  <c r="H597" i="1"/>
  <c r="H709" i="1"/>
  <c r="H759" i="1"/>
  <c r="H763" i="1"/>
  <c r="H765" i="1"/>
  <c r="H767" i="1"/>
  <c r="H769" i="1"/>
  <c r="H771" i="1"/>
  <c r="H777" i="1"/>
  <c r="H783" i="1"/>
  <c r="H806" i="1"/>
  <c r="H868" i="1"/>
  <c r="H873" i="1"/>
  <c r="H876" i="1"/>
  <c r="H878" i="1"/>
  <c r="H882" i="1"/>
  <c r="H962" i="1"/>
  <c r="H983" i="1"/>
  <c r="H985" i="1"/>
  <c r="H987" i="1"/>
  <c r="H991" i="1"/>
  <c r="H997" i="1"/>
  <c r="H1021" i="1"/>
  <c r="H1027" i="1"/>
  <c r="H1034" i="1"/>
  <c r="H1044" i="1"/>
  <c r="H1049" i="1"/>
  <c r="H1051" i="1"/>
  <c r="H1053" i="1"/>
  <c r="H1057" i="1"/>
  <c r="H1062" i="1"/>
  <c r="H1064" i="1"/>
  <c r="H8" i="1"/>
  <c r="H10" i="1"/>
  <c r="H12" i="1"/>
  <c r="H14" i="1"/>
  <c r="H16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6" i="1"/>
  <c r="H48" i="1"/>
  <c r="H50" i="1"/>
  <c r="H52" i="1"/>
  <c r="H54" i="1"/>
  <c r="H56" i="1"/>
  <c r="H58" i="1"/>
  <c r="H61" i="1"/>
  <c r="H63" i="1"/>
  <c r="H66" i="1"/>
  <c r="H72" i="1"/>
  <c r="H76" i="1"/>
  <c r="H78" i="1"/>
  <c r="H80" i="1"/>
  <c r="H85" i="1"/>
  <c r="H89" i="1"/>
  <c r="H91" i="1"/>
  <c r="H93" i="1"/>
  <c r="H97" i="1"/>
  <c r="H99" i="1"/>
  <c r="H101" i="1"/>
  <c r="H103" i="1"/>
  <c r="H107" i="1"/>
  <c r="H114" i="1"/>
  <c r="H120" i="1"/>
  <c r="H122" i="1"/>
  <c r="H124" i="1"/>
  <c r="H126" i="1"/>
  <c r="H426" i="1"/>
  <c r="H428" i="1"/>
  <c r="H430" i="1"/>
  <c r="H432" i="1"/>
  <c r="H434" i="1"/>
  <c r="H438" i="1"/>
  <c r="H440" i="1"/>
  <c r="H442" i="1"/>
  <c r="H444" i="1"/>
  <c r="H446" i="1"/>
  <c r="H448" i="1"/>
  <c r="H452" i="1"/>
  <c r="H454" i="1"/>
  <c r="H459" i="1"/>
  <c r="H463" i="1"/>
  <c r="H465" i="1"/>
  <c r="H467" i="1"/>
  <c r="H471" i="1"/>
  <c r="H604" i="1"/>
  <c r="H607" i="1"/>
  <c r="H678" i="1"/>
  <c r="H680" i="1"/>
  <c r="H686" i="1"/>
  <c r="H692" i="1"/>
  <c r="H694" i="1"/>
  <c r="H705" i="1"/>
  <c r="H843" i="1"/>
  <c r="H845" i="1"/>
  <c r="H847" i="1"/>
  <c r="H851" i="1"/>
  <c r="H863" i="1"/>
  <c r="H920" i="1"/>
  <c r="H922" i="1"/>
  <c r="H925" i="1"/>
  <c r="H927" i="1"/>
  <c r="H929" i="1"/>
  <c r="H931" i="1"/>
  <c r="H933" i="1"/>
  <c r="H935" i="1"/>
  <c r="H937" i="1"/>
  <c r="H939" i="1"/>
  <c r="H941" i="1"/>
  <c r="H943" i="1"/>
  <c r="H945" i="1"/>
  <c r="H947" i="1"/>
  <c r="H949" i="1"/>
  <c r="H951" i="1"/>
  <c r="H953" i="1"/>
  <c r="H955" i="1"/>
  <c r="H958" i="1"/>
  <c r="H960" i="1"/>
  <c r="H1019" i="1"/>
  <c r="H1134" i="1"/>
  <c r="H1158" i="1"/>
  <c r="H1160" i="1"/>
  <c r="H1205" i="1"/>
  <c r="H1207" i="1"/>
  <c r="H1209" i="1"/>
  <c r="H1236" i="1"/>
  <c r="H1311" i="1"/>
  <c r="H1313" i="1"/>
  <c r="H1315" i="1"/>
  <c r="H1319" i="1"/>
  <c r="H1321" i="1"/>
  <c r="H1323" i="1"/>
  <c r="H1325" i="1"/>
  <c r="H1408" i="1"/>
  <c r="H1410" i="1"/>
  <c r="H1412" i="1"/>
  <c r="H2214" i="1"/>
  <c r="H2216" i="1"/>
  <c r="H2218" i="1"/>
  <c r="H2220" i="1"/>
  <c r="H2222" i="1"/>
  <c r="H2224" i="1"/>
  <c r="H2226" i="1"/>
  <c r="H2228" i="1"/>
  <c r="H2230" i="1"/>
  <c r="H2232" i="1"/>
  <c r="H2234" i="1"/>
  <c r="H2236" i="1"/>
  <c r="H2238" i="1"/>
  <c r="H2240" i="1"/>
  <c r="H2242" i="1"/>
  <c r="H2244" i="1"/>
  <c r="H2246" i="1"/>
  <c r="H2248" i="1"/>
  <c r="H2250" i="1"/>
  <c r="H2252" i="1"/>
  <c r="H2255" i="1"/>
  <c r="H2257" i="1"/>
  <c r="H2260" i="1"/>
  <c r="H2262" i="1"/>
  <c r="H2264" i="1"/>
  <c r="H2266" i="1"/>
  <c r="H2268" i="1"/>
  <c r="H2270" i="1"/>
  <c r="H2272" i="1"/>
  <c r="H2274" i="1"/>
  <c r="H2276" i="1"/>
  <c r="H2278" i="1"/>
  <c r="H2280" i="1"/>
  <c r="H2282" i="1"/>
  <c r="H2284" i="1"/>
  <c r="H2286" i="1"/>
  <c r="H2288" i="1"/>
  <c r="H2290" i="1"/>
  <c r="H2292" i="1"/>
  <c r="H2294" i="1"/>
  <c r="H2296" i="1"/>
  <c r="H2298" i="1"/>
  <c r="H2300" i="1"/>
  <c r="H2302" i="1"/>
  <c r="H2304" i="1"/>
  <c r="H2306" i="1"/>
  <c r="H2308" i="1"/>
  <c r="H2310" i="1"/>
  <c r="H2312" i="1"/>
  <c r="H2314" i="1"/>
  <c r="H2316" i="1"/>
  <c r="H2318" i="1"/>
  <c r="H2320" i="1"/>
  <c r="H2322" i="1"/>
  <c r="H2324" i="1"/>
  <c r="H2326" i="1"/>
  <c r="H2328" i="1"/>
  <c r="H2330" i="1"/>
  <c r="H2332" i="1"/>
  <c r="H2334" i="1"/>
  <c r="H2336" i="1"/>
  <c r="H2338" i="1"/>
  <c r="H2341" i="1"/>
  <c r="H2343" i="1"/>
  <c r="H2345" i="1"/>
  <c r="H365" i="1"/>
  <c r="H367" i="1"/>
  <c r="H371" i="1"/>
  <c r="H373" i="1"/>
  <c r="H379" i="1"/>
  <c r="H383" i="1"/>
  <c r="H385" i="1"/>
  <c r="H387" i="1"/>
  <c r="H391" i="1"/>
  <c r="H393" i="1"/>
  <c r="H395" i="1"/>
  <c r="H397" i="1"/>
  <c r="H399" i="1"/>
  <c r="H405" i="1"/>
  <c r="H417" i="1"/>
  <c r="H419" i="1"/>
  <c r="H421" i="1"/>
  <c r="H675" i="1"/>
  <c r="H715" i="1"/>
  <c r="H722" i="1"/>
  <c r="H724" i="1"/>
  <c r="H728" i="1"/>
  <c r="H730" i="1"/>
  <c r="H753" i="1"/>
  <c r="H801" i="1"/>
  <c r="H834" i="1"/>
  <c r="H838" i="1"/>
  <c r="H840" i="1"/>
  <c r="H974" i="1"/>
  <c r="H1074" i="1"/>
  <c r="H1082" i="1"/>
  <c r="H1086" i="1"/>
  <c r="H1088" i="1"/>
  <c r="H1090" i="1"/>
  <c r="H1094" i="1"/>
  <c r="H1096" i="1"/>
  <c r="H1100" i="1"/>
  <c r="H1102" i="1"/>
  <c r="H1104" i="1"/>
  <c r="H1106" i="1"/>
  <c r="H1110" i="1"/>
  <c r="H1184" i="1"/>
  <c r="H1186" i="1"/>
  <c r="H1188" i="1"/>
  <c r="H1190" i="1"/>
  <c r="H1196" i="1"/>
  <c r="H1202" i="1"/>
  <c r="H1233" i="1"/>
  <c r="H1244" i="1"/>
  <c r="H1275" i="1"/>
  <c r="H1279" i="1"/>
  <c r="H1283" i="1"/>
  <c r="H1285" i="1"/>
  <c r="H1290" i="1"/>
  <c r="H1299" i="1"/>
  <c r="H1302" i="1"/>
  <c r="H1391" i="1"/>
  <c r="H1395" i="1"/>
  <c r="H1397" i="1"/>
  <c r="H1401" i="1"/>
  <c r="H1405" i="1"/>
  <c r="H1495" i="1"/>
  <c r="H1499" i="1"/>
  <c r="H1501" i="1"/>
  <c r="H1505" i="1"/>
  <c r="H1507" i="1"/>
  <c r="H1509" i="1"/>
  <c r="H1511" i="1"/>
  <c r="H1513" i="1"/>
  <c r="H1515" i="1"/>
  <c r="H1517" i="1"/>
  <c r="H1519" i="1"/>
  <c r="H1521" i="1"/>
  <c r="H318" i="1"/>
  <c r="H320" i="1"/>
  <c r="H325" i="1"/>
  <c r="H330" i="1"/>
  <c r="H332" i="1"/>
  <c r="H336" i="1"/>
  <c r="H338" i="1"/>
  <c r="H340" i="1"/>
  <c r="H342" i="1"/>
  <c r="H344" i="1"/>
  <c r="H351" i="1"/>
  <c r="H353" i="1"/>
  <c r="H359" i="1"/>
  <c r="H361" i="1"/>
  <c r="H363" i="1"/>
  <c r="H613" i="1"/>
  <c r="H615" i="1"/>
  <c r="H625" i="1"/>
  <c r="H628" i="1"/>
  <c r="H634" i="1"/>
  <c r="H638" i="1"/>
  <c r="H642" i="1"/>
  <c r="H646" i="1"/>
  <c r="H648" i="1"/>
  <c r="H650" i="1"/>
  <c r="H658" i="1"/>
  <c r="H662" i="1"/>
  <c r="H664" i="1"/>
  <c r="H666" i="1"/>
  <c r="H668" i="1"/>
  <c r="H670" i="1"/>
  <c r="H791" i="1"/>
  <c r="H793" i="1"/>
  <c r="H795" i="1"/>
  <c r="H797" i="1"/>
  <c r="H808" i="1"/>
  <c r="H810" i="1"/>
  <c r="H812" i="1"/>
  <c r="H816" i="1"/>
  <c r="H826" i="1"/>
  <c r="H886" i="1"/>
  <c r="H888" i="1"/>
  <c r="H890" i="1"/>
  <c r="H896" i="1"/>
  <c r="H899" i="1"/>
  <c r="H903" i="1"/>
  <c r="H907" i="1"/>
  <c r="H912" i="1"/>
  <c r="H916" i="1"/>
  <c r="H964" i="1"/>
  <c r="H966" i="1"/>
  <c r="H1144" i="1"/>
  <c r="H1146" i="1"/>
  <c r="H1152" i="1"/>
  <c r="H1164" i="1"/>
  <c r="H1224" i="1"/>
  <c r="H1240" i="1"/>
  <c r="H1242" i="1"/>
  <c r="H1345" i="1"/>
  <c r="H1349" i="1"/>
  <c r="H1353" i="1"/>
  <c r="H1355" i="1"/>
  <c r="H1363" i="1"/>
  <c r="H1365" i="1"/>
  <c r="H1367" i="1"/>
  <c r="H1369" i="1"/>
  <c r="H1371" i="1"/>
  <c r="H1375" i="1"/>
  <c r="H1377" i="1"/>
  <c r="H1381" i="1"/>
  <c r="H1383" i="1"/>
  <c r="H1116" i="1"/>
  <c r="H1118" i="1"/>
  <c r="H1122" i="1"/>
  <c r="H1126" i="1"/>
  <c r="H1222" i="1"/>
  <c r="H1238" i="1"/>
  <c r="H1261" i="1"/>
  <c r="H1263" i="1"/>
  <c r="H1267" i="1"/>
  <c r="H1335" i="1"/>
  <c r="H1341" i="1"/>
  <c r="H368" i="1"/>
  <c r="H370" i="1"/>
  <c r="H374" i="1"/>
  <c r="H376" i="1"/>
  <c r="H380" i="1"/>
  <c r="H382" i="1"/>
  <c r="H386" i="1"/>
  <c r="H390" i="1"/>
  <c r="H396" i="1"/>
  <c r="H400" i="1"/>
  <c r="H402" i="1"/>
  <c r="H404" i="1"/>
  <c r="H406" i="1"/>
  <c r="H410" i="1"/>
  <c r="H415" i="1"/>
  <c r="H418" i="1"/>
  <c r="H420" i="1"/>
  <c r="H422" i="1"/>
  <c r="H424" i="1"/>
  <c r="H740" i="1"/>
  <c r="H752" i="1"/>
  <c r="H754" i="1"/>
  <c r="H833" i="1"/>
  <c r="H837" i="1"/>
  <c r="H839" i="1"/>
  <c r="H841" i="1"/>
  <c r="H975" i="1"/>
  <c r="H1073" i="1"/>
  <c r="H1075" i="1"/>
  <c r="H1079" i="1"/>
  <c r="H1081" i="1"/>
  <c r="H1085" i="1"/>
  <c r="H1087" i="1"/>
  <c r="H1089" i="1"/>
  <c r="H1091" i="1"/>
  <c r="H1093" i="1"/>
  <c r="H1095" i="1"/>
  <c r="H1097" i="1"/>
  <c r="H1099" i="1"/>
  <c r="H1101" i="1"/>
  <c r="H1103" i="1"/>
  <c r="H1109" i="1"/>
  <c r="H1111" i="1"/>
  <c r="H1132" i="1"/>
  <c r="H1181" i="1"/>
  <c r="H1183" i="1"/>
  <c r="H1189" i="1"/>
  <c r="H1195" i="1"/>
  <c r="H1197" i="1"/>
  <c r="H1201" i="1"/>
  <c r="H1227" i="1"/>
  <c r="H1245" i="1"/>
  <c r="H1249" i="1"/>
  <c r="H1251" i="1"/>
  <c r="H1270" i="1"/>
  <c r="H1276" i="1"/>
  <c r="H1278" i="1"/>
  <c r="H1280" i="1"/>
  <c r="H1282" i="1"/>
  <c r="H1284" i="1"/>
  <c r="H1286" i="1"/>
  <c r="H1296" i="1"/>
  <c r="H1298" i="1"/>
  <c r="H1303" i="1"/>
  <c r="H1305" i="1"/>
  <c r="H1307" i="1"/>
  <c r="H1396" i="1"/>
  <c r="H1398" i="1"/>
  <c r="H1493" i="1"/>
  <c r="H1496" i="1"/>
  <c r="H1498" i="1"/>
  <c r="H1500" i="1"/>
  <c r="H1502" i="1"/>
  <c r="H1504" i="1"/>
  <c r="H1506" i="1"/>
  <c r="H1508" i="1"/>
  <c r="H1510" i="1"/>
  <c r="H1512" i="1"/>
  <c r="H1514" i="1"/>
  <c r="H1520" i="1"/>
  <c r="H1522" i="1"/>
  <c r="H3000" i="1"/>
  <c r="H3002" i="1"/>
  <c r="H3004" i="1"/>
  <c r="H3006" i="1"/>
  <c r="H3008" i="1"/>
  <c r="H3010" i="1"/>
  <c r="H3012" i="1"/>
  <c r="H3014" i="1"/>
  <c r="H3016" i="1"/>
  <c r="H3018" i="1"/>
  <c r="H3020" i="1"/>
  <c r="H3022" i="1"/>
  <c r="H3024" i="1"/>
  <c r="H1537" i="1"/>
  <c r="H1539" i="1"/>
  <c r="H1541" i="1"/>
  <c r="H1543" i="1"/>
  <c r="H1545" i="1"/>
  <c r="H1549" i="1"/>
  <c r="H1551" i="1"/>
  <c r="H1553" i="1"/>
  <c r="H1555" i="1"/>
  <c r="H1573" i="1"/>
  <c r="H1575" i="1"/>
  <c r="H1577" i="1"/>
  <c r="H1719" i="1"/>
  <c r="H1721" i="1"/>
  <c r="H1725" i="1"/>
  <c r="H1735" i="1"/>
  <c r="H1748" i="1"/>
  <c r="H1752" i="1"/>
  <c r="H1846" i="1"/>
  <c r="H1386" i="1"/>
  <c r="H1415" i="1"/>
  <c r="H1419" i="1"/>
  <c r="H1421" i="1"/>
  <c r="H1423" i="1"/>
  <c r="H1425" i="1"/>
  <c r="H1427" i="1"/>
  <c r="H1429" i="1"/>
  <c r="H1437" i="1"/>
  <c r="H1671" i="1"/>
  <c r="H1673" i="1"/>
  <c r="H1678" i="1"/>
  <c r="H1680" i="1"/>
  <c r="H1684" i="1"/>
  <c r="H1687" i="1"/>
  <c r="H1689" i="1"/>
  <c r="H1693" i="1"/>
  <c r="H1695" i="1"/>
  <c r="H1697" i="1"/>
  <c r="H1703" i="1"/>
  <c r="H1706" i="1"/>
  <c r="H1710" i="1"/>
  <c r="H1715" i="1"/>
  <c r="H1775" i="1"/>
  <c r="H1777" i="1"/>
  <c r="H1785" i="1"/>
  <c r="H1787" i="1"/>
  <c r="H1793" i="1"/>
  <c r="H1799" i="1"/>
  <c r="H1803" i="1"/>
  <c r="H1805" i="1"/>
  <c r="H1467" i="1"/>
  <c r="H1469" i="1"/>
  <c r="H1471" i="1"/>
  <c r="H1473" i="1"/>
  <c r="H1477" i="1"/>
  <c r="H1479" i="1"/>
  <c r="H1487" i="1"/>
  <c r="H1491" i="1"/>
  <c r="H1533" i="1"/>
  <c r="H1535" i="1"/>
  <c r="H1560" i="1"/>
  <c r="H1562" i="1"/>
  <c r="H1564" i="1"/>
  <c r="H1598" i="1"/>
  <c r="H1600" i="1"/>
  <c r="H1604" i="1"/>
  <c r="H1606" i="1"/>
  <c r="H1609" i="1"/>
  <c r="H1611" i="1"/>
  <c r="H1613" i="1"/>
  <c r="H1615" i="1"/>
  <c r="H1619" i="1"/>
  <c r="H1621" i="1"/>
  <c r="H1623" i="1"/>
  <c r="H1625" i="1"/>
  <c r="H1627" i="1"/>
  <c r="H1631" i="1"/>
  <c r="H1637" i="1"/>
  <c r="H1645" i="1"/>
  <c r="H1647" i="1"/>
  <c r="H1651" i="1"/>
  <c r="H1653" i="1"/>
  <c r="H1657" i="1"/>
  <c r="H1659" i="1"/>
  <c r="H1661" i="1"/>
  <c r="H1665" i="1"/>
  <c r="H1759" i="1"/>
  <c r="H1761" i="1"/>
  <c r="H1763" i="1"/>
  <c r="H1767" i="1"/>
  <c r="H1769" i="1"/>
  <c r="H1773" i="1"/>
  <c r="H1824" i="1"/>
  <c r="H1828" i="1"/>
  <c r="H1830" i="1"/>
  <c r="H2347" i="1"/>
  <c r="H2349" i="1"/>
  <c r="H2351" i="1"/>
  <c r="H2353" i="1"/>
  <c r="H2356" i="1"/>
  <c r="H2358" i="1"/>
  <c r="H2360" i="1"/>
  <c r="H2362" i="1"/>
  <c r="H2364" i="1"/>
  <c r="H2366" i="1"/>
  <c r="H2368" i="1"/>
  <c r="H2370" i="1"/>
  <c r="H2372" i="1"/>
  <c r="H2374" i="1"/>
  <c r="H2376" i="1"/>
  <c r="H2378" i="1"/>
  <c r="H2380" i="1"/>
  <c r="H2382" i="1"/>
  <c r="H2384" i="1"/>
  <c r="H2386" i="1"/>
  <c r="H2388" i="1"/>
  <c r="H2390" i="1"/>
  <c r="H2392" i="1"/>
  <c r="H2394" i="1"/>
  <c r="H2396" i="1"/>
  <c r="H2398" i="1"/>
  <c r="H2400" i="1"/>
  <c r="H2402" i="1"/>
  <c r="H2404" i="1"/>
  <c r="H2406" i="1"/>
  <c r="H2408" i="1"/>
  <c r="H2410" i="1"/>
  <c r="H2412" i="1"/>
  <c r="H2414" i="1"/>
  <c r="H2416" i="1"/>
  <c r="H2418" i="1"/>
  <c r="H2420" i="1"/>
  <c r="H2422" i="1"/>
  <c r="H2424" i="1"/>
  <c r="H2426" i="1"/>
  <c r="H2428" i="1"/>
  <c r="H2430" i="1"/>
  <c r="H2432" i="1"/>
  <c r="H2434" i="1"/>
  <c r="H2436" i="1"/>
  <c r="H2438" i="1"/>
  <c r="H2440" i="1"/>
  <c r="H2442" i="1"/>
  <c r="H2444" i="1"/>
  <c r="H2446" i="1"/>
  <c r="H2448" i="1"/>
  <c r="H2450" i="1"/>
  <c r="H2452" i="1"/>
  <c r="H2454" i="1"/>
  <c r="H2456" i="1"/>
  <c r="H2458" i="1"/>
  <c r="H2460" i="1"/>
  <c r="H2462" i="1"/>
  <c r="H2464" i="1"/>
  <c r="H2466" i="1"/>
  <c r="H2468" i="1"/>
  <c r="H2470" i="1"/>
  <c r="H2472" i="1"/>
  <c r="H2474" i="1"/>
  <c r="H2476" i="1"/>
  <c r="H2478" i="1"/>
  <c r="H2480" i="1"/>
  <c r="H2482" i="1"/>
  <c r="H2484" i="1"/>
  <c r="H2486" i="1"/>
  <c r="H2488" i="1"/>
  <c r="H2490" i="1"/>
  <c r="H2492" i="1"/>
  <c r="H2494" i="1"/>
  <c r="H2496" i="1"/>
  <c r="H2498" i="1"/>
  <c r="H2500" i="1"/>
  <c r="H2502" i="1"/>
  <c r="H2504" i="1"/>
  <c r="H2506" i="1"/>
  <c r="H2508" i="1"/>
  <c r="H2510" i="1"/>
  <c r="H2512" i="1"/>
  <c r="H2514" i="1"/>
  <c r="H2517" i="1"/>
  <c r="H2519" i="1"/>
  <c r="H2521" i="1"/>
  <c r="H2523" i="1"/>
  <c r="H2525" i="1"/>
  <c r="H2527" i="1"/>
  <c r="H2529" i="1"/>
  <c r="H2531" i="1"/>
  <c r="H2533" i="1"/>
  <c r="H2535" i="1"/>
  <c r="H2537" i="1"/>
  <c r="H2539" i="1"/>
  <c r="H2541" i="1"/>
  <c r="H2543" i="1"/>
  <c r="H2545" i="1"/>
  <c r="H2547" i="1"/>
  <c r="H2549" i="1"/>
  <c r="H2551" i="1"/>
  <c r="H2553" i="1"/>
  <c r="H2555" i="1"/>
  <c r="H2557" i="1"/>
  <c r="H2560" i="1"/>
  <c r="H2562" i="1"/>
  <c r="H2564" i="1"/>
  <c r="H2567" i="1"/>
  <c r="H2569" i="1"/>
  <c r="H2571" i="1"/>
  <c r="H2573" i="1"/>
  <c r="H2575" i="1"/>
  <c r="H2577" i="1"/>
  <c r="H2579" i="1"/>
  <c r="H2581" i="1"/>
  <c r="H2583" i="1"/>
  <c r="H2585" i="1"/>
  <c r="H2587" i="1"/>
  <c r="H2589" i="1"/>
  <c r="H2591" i="1"/>
  <c r="H2593" i="1"/>
  <c r="H2595" i="1"/>
  <c r="H2597" i="1"/>
  <c r="H2599" i="1"/>
  <c r="H2601" i="1"/>
  <c r="H2603" i="1"/>
  <c r="H2605" i="1"/>
  <c r="H2607" i="1"/>
  <c r="H2609" i="1"/>
  <c r="H2611" i="1"/>
  <c r="H2613" i="1"/>
  <c r="H2615" i="1"/>
  <c r="H2617" i="1"/>
  <c r="H2619" i="1"/>
  <c r="H2621" i="1"/>
  <c r="H2623" i="1"/>
  <c r="H2625" i="1"/>
  <c r="H2627" i="1"/>
  <c r="H2629" i="1"/>
  <c r="H2631" i="1"/>
  <c r="H2633" i="1"/>
  <c r="H2635" i="1"/>
  <c r="H2637" i="1"/>
  <c r="H2639" i="1"/>
  <c r="H2641" i="1"/>
  <c r="H2643" i="1"/>
  <c r="H2645" i="1"/>
  <c r="H2647" i="1"/>
  <c r="H2649" i="1"/>
  <c r="H2651" i="1"/>
  <c r="H2654" i="1"/>
  <c r="H2656" i="1"/>
  <c r="H2658" i="1"/>
  <c r="H2660" i="1"/>
  <c r="H2662" i="1"/>
  <c r="H2664" i="1"/>
  <c r="H2666" i="1"/>
  <c r="H2668" i="1"/>
  <c r="H2670" i="1"/>
  <c r="H2672" i="1"/>
  <c r="H2675" i="1"/>
  <c r="H2677" i="1"/>
  <c r="H2679" i="1"/>
  <c r="H2681" i="1"/>
  <c r="H2683" i="1"/>
  <c r="H2685" i="1"/>
  <c r="H2687" i="1"/>
  <c r="H2689" i="1"/>
  <c r="H2691" i="1"/>
  <c r="H2693" i="1"/>
  <c r="H2695" i="1"/>
  <c r="H2697" i="1"/>
  <c r="H2699" i="1"/>
  <c r="H2701" i="1"/>
  <c r="H2703" i="1"/>
  <c r="H2705" i="1"/>
  <c r="H2707" i="1"/>
  <c r="H2709" i="1"/>
  <c r="H2711" i="1"/>
  <c r="H2713" i="1"/>
  <c r="H2715" i="1"/>
  <c r="H2717" i="1"/>
  <c r="H2719" i="1"/>
  <c r="H2721" i="1"/>
  <c r="H2723" i="1"/>
  <c r="H2725" i="1"/>
  <c r="H2727" i="1"/>
  <c r="H2729" i="1"/>
  <c r="H2731" i="1"/>
  <c r="H2733" i="1"/>
  <c r="H2735" i="1"/>
  <c r="H2737" i="1"/>
  <c r="H2739" i="1"/>
  <c r="H2741" i="1"/>
  <c r="H2743" i="1"/>
  <c r="H2745" i="1"/>
  <c r="H2747" i="1"/>
  <c r="H2749" i="1"/>
  <c r="H2751" i="1"/>
  <c r="H2753" i="1"/>
  <c r="H2755" i="1"/>
  <c r="H2757" i="1"/>
  <c r="H2759" i="1"/>
  <c r="H2761" i="1"/>
  <c r="H2763" i="1"/>
  <c r="H2765" i="1"/>
  <c r="H2767" i="1"/>
  <c r="H2769" i="1"/>
  <c r="H2771" i="1"/>
  <c r="H2773" i="1"/>
  <c r="H2775" i="1"/>
  <c r="H2777" i="1"/>
  <c r="H2779" i="1"/>
  <c r="H2781" i="1"/>
  <c r="H2783" i="1"/>
  <c r="H2785" i="1"/>
  <c r="H2787" i="1"/>
  <c r="H2789" i="1"/>
  <c r="H2791" i="1"/>
  <c r="H2793" i="1"/>
  <c r="H2795" i="1"/>
  <c r="H2797" i="1"/>
  <c r="H2799" i="1"/>
  <c r="H2801" i="1"/>
  <c r="H2803" i="1"/>
  <c r="H2805" i="1"/>
  <c r="H2807" i="1"/>
  <c r="H2809" i="1"/>
  <c r="H2811" i="1"/>
  <c r="H2813" i="1"/>
  <c r="H2815" i="1"/>
  <c r="H2817" i="1"/>
  <c r="H2819" i="1"/>
  <c r="H2821" i="1"/>
  <c r="H2823" i="1"/>
  <c r="H2825" i="1"/>
  <c r="H2827" i="1"/>
  <c r="H2829" i="1"/>
  <c r="H2831" i="1"/>
  <c r="H2833" i="1"/>
  <c r="H2835" i="1"/>
  <c r="H2837" i="1"/>
  <c r="H2839" i="1"/>
  <c r="H2841" i="1"/>
  <c r="H2843" i="1"/>
  <c r="H2845" i="1"/>
  <c r="H2847" i="1"/>
  <c r="H2850" i="1"/>
  <c r="H2852" i="1"/>
  <c r="H2854" i="1"/>
  <c r="H2856" i="1"/>
  <c r="H2859" i="1"/>
  <c r="H2861" i="1"/>
  <c r="H2863" i="1"/>
  <c r="H2865" i="1"/>
  <c r="H2867" i="1"/>
  <c r="H2869" i="1"/>
  <c r="H2871" i="1"/>
  <c r="H2873" i="1"/>
  <c r="H2875" i="1"/>
  <c r="H2877" i="1"/>
  <c r="H2879" i="1"/>
  <c r="H2881" i="1"/>
  <c r="H2883" i="1"/>
  <c r="H2885" i="1"/>
  <c r="H2887" i="1"/>
  <c r="H2889" i="1"/>
  <c r="H2891" i="1"/>
  <c r="H2893" i="1"/>
  <c r="H2895" i="1"/>
  <c r="H2897" i="1"/>
  <c r="H2899" i="1"/>
  <c r="H2901" i="1"/>
  <c r="H2903" i="1"/>
  <c r="H2905" i="1"/>
  <c r="H2907" i="1"/>
  <c r="H2909" i="1"/>
  <c r="H2911" i="1"/>
  <c r="H2913" i="1"/>
  <c r="H2915" i="1"/>
  <c r="H2917" i="1"/>
  <c r="H2919" i="1"/>
  <c r="H2921" i="1"/>
  <c r="H2923" i="1"/>
  <c r="H2925" i="1"/>
  <c r="H2927" i="1"/>
  <c r="H2929" i="1"/>
  <c r="H2931" i="1"/>
  <c r="H2933" i="1"/>
  <c r="H2935" i="1"/>
  <c r="H2937" i="1"/>
  <c r="H2939" i="1"/>
  <c r="H2941" i="1"/>
  <c r="H2943" i="1"/>
  <c r="H2945" i="1"/>
  <c r="H2947" i="1"/>
  <c r="H2949" i="1"/>
  <c r="H2951" i="1"/>
  <c r="H2953" i="1"/>
  <c r="H2955" i="1"/>
  <c r="H2957" i="1"/>
  <c r="H2959" i="1"/>
  <c r="H2961" i="1"/>
  <c r="H2963" i="1"/>
  <c r="H2965" i="1"/>
  <c r="H2967" i="1"/>
  <c r="H2969" i="1"/>
  <c r="H2971" i="1"/>
  <c r="H2973" i="1"/>
  <c r="H2975" i="1"/>
  <c r="H2980" i="1"/>
  <c r="H2982" i="1"/>
  <c r="H2984" i="1"/>
  <c r="H2986" i="1"/>
  <c r="H2988" i="1"/>
  <c r="H2990" i="1"/>
  <c r="H2992" i="1"/>
  <c r="H2994" i="1"/>
  <c r="H2996" i="1"/>
  <c r="H2998" i="1"/>
  <c r="H3001" i="1"/>
  <c r="H3003" i="1"/>
  <c r="H3005" i="1"/>
  <c r="H3007" i="1"/>
  <c r="H3009" i="1"/>
  <c r="H3011" i="1"/>
  <c r="H3013" i="1"/>
  <c r="H3015" i="1"/>
  <c r="H3017" i="1"/>
  <c r="H3019" i="1"/>
  <c r="H3021" i="1"/>
  <c r="H3023" i="1"/>
  <c r="H1527" i="1"/>
  <c r="H1529" i="1"/>
  <c r="H1540" i="1"/>
  <c r="H1544" i="1"/>
  <c r="H1546" i="1"/>
  <c r="H1550" i="1"/>
  <c r="H1552" i="1"/>
  <c r="H1554" i="1"/>
  <c r="H1574" i="1"/>
  <c r="H1576" i="1"/>
  <c r="H1578" i="1"/>
  <c r="H1580" i="1"/>
  <c r="H1720" i="1"/>
  <c r="H1722" i="1"/>
  <c r="H1724" i="1"/>
  <c r="H1728" i="1"/>
  <c r="H1730" i="1"/>
  <c r="H1734" i="1"/>
  <c r="H1741" i="1"/>
  <c r="H1743" i="1"/>
  <c r="H1745" i="1"/>
  <c r="H1749" i="1"/>
  <c r="H1841" i="1"/>
  <c r="H1847" i="1"/>
  <c r="H1416" i="1"/>
  <c r="H1418" i="1"/>
  <c r="H1422" i="1"/>
  <c r="H1426" i="1"/>
  <c r="H1430" i="1"/>
  <c r="H1432" i="1"/>
  <c r="H1436" i="1"/>
  <c r="H1438" i="1"/>
  <c r="H1668" i="1"/>
  <c r="H1672" i="1"/>
  <c r="H1677" i="1"/>
  <c r="H1681" i="1"/>
  <c r="H1683" i="1"/>
  <c r="H1688" i="1"/>
  <c r="H1698" i="1"/>
  <c r="H1700" i="1"/>
  <c r="H1704" i="1"/>
  <c r="H1707" i="1"/>
  <c r="H1709" i="1"/>
  <c r="H1713" i="1"/>
  <c r="H1776" i="1"/>
  <c r="H1780" i="1"/>
  <c r="H1792" i="1"/>
  <c r="H1796" i="1"/>
  <c r="E2895" i="1" l="1"/>
  <c r="E2799" i="1"/>
  <c r="E2891" i="1"/>
  <c r="CV6" i="1"/>
  <c r="CT6" i="1"/>
  <c r="E2864" i="1"/>
  <c r="E1321" i="1"/>
  <c r="E2718" i="1"/>
  <c r="E2943" i="1"/>
  <c r="E2913" i="1"/>
  <c r="E523" i="1"/>
  <c r="E2660" i="1"/>
  <c r="E2756" i="1"/>
  <c r="E2765" i="1"/>
  <c r="E2941" i="1"/>
  <c r="E2884" i="1"/>
  <c r="E221" i="1"/>
  <c r="E114" i="1"/>
  <c r="E2668" i="1"/>
  <c r="E779" i="1"/>
  <c r="E2914" i="1"/>
  <c r="E1119" i="1"/>
  <c r="E2863" i="1"/>
  <c r="E657" i="1"/>
  <c r="E2247" i="1"/>
  <c r="E2212" i="1"/>
  <c r="E2933" i="1"/>
  <c r="E1484" i="1"/>
  <c r="E2687" i="1"/>
  <c r="E2260" i="1"/>
  <c r="E2258" i="1"/>
  <c r="E2873" i="1"/>
  <c r="E2396" i="1"/>
  <c r="E2133" i="1"/>
  <c r="E2655" i="1"/>
  <c r="E2778" i="1"/>
  <c r="E2872" i="1"/>
  <c r="E2115" i="1"/>
  <c r="E2323" i="1"/>
  <c r="E2324" i="1"/>
  <c r="E663" i="1"/>
  <c r="E2807" i="1"/>
  <c r="E2309" i="1"/>
  <c r="E2612" i="1"/>
  <c r="E2347" i="1"/>
  <c r="E2806" i="1"/>
  <c r="E2923" i="1"/>
  <c r="E2828" i="1"/>
  <c r="E2116" i="1"/>
  <c r="E2207" i="1"/>
  <c r="E2772" i="1"/>
  <c r="E2327" i="1"/>
  <c r="E2602" i="1"/>
  <c r="E2984" i="1"/>
  <c r="E2866" i="1"/>
  <c r="E2935" i="1"/>
  <c r="E2860" i="1"/>
  <c r="E2788" i="1"/>
  <c r="E2865" i="1"/>
  <c r="E2479" i="1"/>
  <c r="E2308" i="1"/>
  <c r="E2306" i="1"/>
  <c r="E2330" i="1"/>
  <c r="E2311" i="1"/>
  <c r="E2940" i="1"/>
  <c r="E1346" i="1"/>
  <c r="E2415" i="1"/>
  <c r="E2844" i="1"/>
  <c r="E2882" i="1"/>
  <c r="E2480" i="1"/>
  <c r="E2230" i="1"/>
  <c r="E2106" i="1"/>
  <c r="E2937" i="1"/>
  <c r="E2905" i="1"/>
  <c r="E103" i="1"/>
  <c r="E1217" i="1"/>
  <c r="E2272" i="1"/>
  <c r="E2859" i="1"/>
  <c r="E2919" i="1"/>
  <c r="E2835" i="1"/>
  <c r="E2345" i="1"/>
  <c r="E2307" i="1"/>
  <c r="E2616" i="1"/>
  <c r="E2837" i="1"/>
  <c r="E2883" i="1"/>
  <c r="E1674" i="1"/>
  <c r="E2879" i="1"/>
  <c r="E2985" i="1"/>
  <c r="E2854" i="1"/>
  <c r="E2934" i="1"/>
  <c r="E2610" i="1"/>
  <c r="E2244" i="1"/>
  <c r="E2795" i="1"/>
  <c r="E2893" i="1"/>
  <c r="E2808" i="1"/>
  <c r="E2328" i="1"/>
  <c r="E2760" i="1"/>
  <c r="E2491" i="1"/>
  <c r="E2947" i="1"/>
  <c r="E2589" i="1"/>
  <c r="E2720" i="1"/>
  <c r="E1115" i="1"/>
  <c r="E2916" i="1"/>
  <c r="E778" i="1"/>
  <c r="E2763" i="1"/>
  <c r="E1438" i="1"/>
  <c r="E649" i="1"/>
  <c r="E2927" i="1"/>
  <c r="E1116" i="1"/>
  <c r="E1383" i="1"/>
  <c r="E460" i="1"/>
  <c r="E1401" i="1"/>
  <c r="E366" i="1"/>
  <c r="E2749" i="1"/>
  <c r="E518" i="1"/>
  <c r="E2755" i="1"/>
  <c r="E2250" i="1"/>
  <c r="E595" i="1"/>
  <c r="E2659" i="1"/>
  <c r="E2184" i="1"/>
  <c r="E1117" i="1"/>
  <c r="E2504" i="1"/>
  <c r="E2560" i="1"/>
  <c r="E515" i="1"/>
  <c r="E780" i="1"/>
  <c r="E2702" i="1"/>
  <c r="E1296" i="1"/>
  <c r="E2922" i="1"/>
  <c r="E2583" i="1"/>
  <c r="E1283" i="1"/>
  <c r="E2326" i="1"/>
  <c r="E2780" i="1"/>
  <c r="E2861" i="1"/>
  <c r="E2797" i="1"/>
  <c r="E2734" i="1"/>
  <c r="E2567" i="1"/>
  <c r="E2796" i="1"/>
  <c r="E2773" i="1"/>
  <c r="E2800" i="1"/>
  <c r="E2196" i="1"/>
  <c r="E2700" i="1"/>
  <c r="E1250" i="1"/>
  <c r="E2221" i="1"/>
  <c r="E2862" i="1"/>
  <c r="E2183" i="1"/>
  <c r="E2310" i="1"/>
  <c r="E1276" i="1"/>
  <c r="E636" i="1"/>
  <c r="E2904" i="1"/>
  <c r="E2889" i="1"/>
  <c r="E2902" i="1"/>
  <c r="E2111" i="1"/>
  <c r="E2890" i="1"/>
  <c r="E2534" i="1"/>
  <c r="E2401" i="1"/>
  <c r="E1329" i="1"/>
  <c r="E2876" i="1"/>
  <c r="E2874" i="1"/>
  <c r="E2608" i="1"/>
  <c r="E2217" i="1"/>
  <c r="E2392" i="1"/>
  <c r="E2836" i="1"/>
  <c r="E2817" i="1"/>
  <c r="E2467" i="1"/>
  <c r="E1407" i="1"/>
  <c r="E2110" i="1"/>
  <c r="E2833" i="1"/>
  <c r="E2519" i="1"/>
  <c r="E2178" i="1"/>
  <c r="E2033" i="1"/>
  <c r="E1216" i="1"/>
  <c r="E2545" i="1"/>
  <c r="E1275" i="1"/>
  <c r="E1673" i="1"/>
  <c r="E2536" i="1"/>
  <c r="E2667" i="1"/>
  <c r="E2276" i="1"/>
  <c r="E2819" i="1"/>
  <c r="E2391" i="1"/>
  <c r="E2630" i="1"/>
  <c r="E2912" i="1"/>
  <c r="E2482" i="1"/>
  <c r="E2237" i="1"/>
  <c r="E2868" i="1"/>
  <c r="E2798" i="1"/>
  <c r="E2911" i="1"/>
  <c r="E2325" i="1"/>
  <c r="E1339" i="1"/>
  <c r="CS6" i="1"/>
  <c r="CU6" i="1"/>
  <c r="E2483" i="1" l="1"/>
  <c r="E1644" i="1"/>
  <c r="E303" i="1"/>
  <c r="E2385" i="1"/>
  <c r="E2531" i="1"/>
  <c r="E2520" i="1"/>
  <c r="E553" i="1"/>
  <c r="E444" i="1"/>
  <c r="E628" i="1"/>
  <c r="E715" i="1"/>
  <c r="E376" i="1"/>
  <c r="E2097" i="1"/>
  <c r="E426" i="1"/>
  <c r="E21" i="1"/>
  <c r="E2538" i="1"/>
  <c r="E758" i="1"/>
  <c r="E2085" i="1"/>
  <c r="E2251" i="1"/>
  <c r="E2026" i="1"/>
  <c r="E2496" i="1"/>
  <c r="E2485" i="1"/>
  <c r="E2434" i="1"/>
  <c r="E2032" i="1"/>
  <c r="E2435" i="1"/>
  <c r="E2030" i="1"/>
  <c r="E2489" i="1"/>
  <c r="E2554" i="1"/>
  <c r="E2514" i="1"/>
  <c r="E1650" i="1"/>
  <c r="E2522" i="1"/>
  <c r="E2487" i="1"/>
  <c r="E1953" i="1"/>
  <c r="E2421" i="1"/>
  <c r="E481" i="1"/>
  <c r="E1970" i="1"/>
  <c r="E2486" i="1"/>
  <c r="E1940" i="1"/>
  <c r="E1448" i="1"/>
  <c r="E2035" i="1"/>
  <c r="E2077" i="1"/>
  <c r="E1962" i="1"/>
  <c r="E1203" i="1"/>
  <c r="E1564" i="1"/>
  <c r="E1961" i="1"/>
  <c r="E2285" i="1"/>
  <c r="E2256" i="1"/>
  <c r="E1579" i="1"/>
  <c r="E2157" i="1"/>
  <c r="E2168" i="1"/>
  <c r="E2202" i="1"/>
  <c r="E1979" i="1"/>
  <c r="E2290" i="1"/>
  <c r="E2510" i="1"/>
  <c r="E2493" i="1"/>
  <c r="E2532" i="1"/>
  <c r="E2003" i="1"/>
  <c r="E2523" i="1"/>
  <c r="E2056" i="1"/>
  <c r="E2511" i="1"/>
  <c r="E1989" i="1"/>
  <c r="E2524" i="1"/>
  <c r="E2300" i="1"/>
  <c r="E2593" i="1"/>
  <c r="E1419" i="1"/>
  <c r="E2286" i="1"/>
  <c r="E798" i="1"/>
  <c r="E1520" i="1"/>
  <c r="E359" i="1"/>
  <c r="E2384" i="1"/>
  <c r="E2506" i="1"/>
  <c r="E705" i="1"/>
  <c r="E240" i="1"/>
  <c r="E233" i="1"/>
  <c r="E2066" i="1"/>
  <c r="E2287" i="1"/>
  <c r="E2063" i="1"/>
  <c r="E1027" i="1"/>
  <c r="E634" i="1"/>
  <c r="E2284" i="1"/>
  <c r="E2164" i="1"/>
  <c r="E2477" i="1"/>
  <c r="E2071" i="1"/>
  <c r="E2498" i="1"/>
  <c r="E2446" i="1"/>
  <c r="E2478" i="1"/>
  <c r="E2031" i="1"/>
  <c r="E2086" i="1"/>
  <c r="E1645" i="1"/>
  <c r="E2488" i="1"/>
  <c r="E2048" i="1"/>
  <c r="E2067" i="1"/>
  <c r="E1192" i="1"/>
  <c r="E2216" i="1"/>
  <c r="E1784" i="1"/>
  <c r="E2527" i="1"/>
  <c r="E2139" i="1"/>
  <c r="E2210" i="1"/>
  <c r="E2502" i="1"/>
  <c r="E2388" i="1"/>
  <c r="E2492" i="1"/>
  <c r="E2503" i="1"/>
  <c r="E1785" i="1"/>
  <c r="E2592" i="1"/>
  <c r="E2573" i="1"/>
  <c r="E2050" i="1"/>
  <c r="E2054" i="1"/>
  <c r="E2453" i="1"/>
  <c r="E2064" i="1"/>
  <c r="E2382" i="1"/>
  <c r="E2069" i="1"/>
  <c r="E2664" i="1"/>
  <c r="E2570" i="1"/>
  <c r="E2039" i="1"/>
  <c r="E2315" i="1"/>
  <c r="E2663" i="1"/>
  <c r="E2665" i="1"/>
  <c r="E1919" i="1"/>
  <c r="E2211" i="1"/>
  <c r="E2495" i="1"/>
  <c r="E2581" i="1"/>
  <c r="E1267" i="1"/>
  <c r="E2448" i="1"/>
  <c r="E1573" i="1"/>
  <c r="E1210" i="1"/>
  <c r="E2633" i="1"/>
  <c r="E2437" i="1"/>
  <c r="E2525" i="1"/>
  <c r="E2576" i="1"/>
  <c r="E1966" i="1"/>
  <c r="E2377" i="1"/>
  <c r="E2459" i="1"/>
  <c r="E2198" i="1"/>
  <c r="E2015" i="1"/>
  <c r="E2694" i="1"/>
  <c r="E2695" i="1"/>
  <c r="E1972" i="1"/>
  <c r="E430" i="1"/>
  <c r="E2297" i="1"/>
  <c r="E1213" i="1"/>
  <c r="E1090" i="1"/>
  <c r="E2093" i="1"/>
  <c r="E1070" i="1"/>
  <c r="E2351" i="1"/>
  <c r="E2100" i="1"/>
  <c r="E2412" i="1"/>
  <c r="E2497" i="1"/>
  <c r="E2539" i="1"/>
  <c r="E2474" i="1"/>
  <c r="E2507" i="1"/>
  <c r="E2337" i="1"/>
  <c r="E2696" i="1"/>
  <c r="E2418" i="1"/>
  <c r="E2395" i="1"/>
  <c r="E2041" i="1"/>
  <c r="E2059" i="1"/>
  <c r="E1971" i="1"/>
  <c r="E2697" i="1"/>
  <c r="E2299" i="1"/>
  <c r="E1398" i="1"/>
  <c r="E2711" i="1"/>
  <c r="E2457" i="1"/>
  <c r="E2649" i="1"/>
  <c r="E2685" i="1"/>
  <c r="E2433" i="1"/>
  <c r="E2361" i="1"/>
  <c r="E1788" i="1"/>
  <c r="E1546" i="1"/>
  <c r="E2518" i="1"/>
  <c r="E1091" i="1"/>
  <c r="E2046" i="1"/>
  <c r="E2475" i="1"/>
  <c r="E2001" i="1"/>
  <c r="E2656" i="1"/>
  <c r="E2561" i="1"/>
  <c r="E2436" i="1"/>
  <c r="E2313" i="1"/>
  <c r="E1074" i="1"/>
  <c r="E2548" i="1"/>
  <c r="E2619" i="1"/>
  <c r="E2473" i="1"/>
  <c r="E1942" i="1"/>
  <c r="E1110" i="1"/>
  <c r="E2703" i="1"/>
  <c r="E1943" i="1"/>
  <c r="E2017" i="1"/>
  <c r="E1529" i="1"/>
  <c r="E1944" i="1"/>
  <c r="E1973" i="1"/>
  <c r="E2302" i="1"/>
  <c r="E2577" i="1"/>
  <c r="E2159" i="1"/>
  <c r="E2707" i="1"/>
  <c r="E2686" i="1"/>
  <c r="E1012" i="1"/>
  <c r="E1397" i="1"/>
  <c r="E1266" i="1"/>
  <c r="E2362" i="1"/>
  <c r="E1081" i="1"/>
  <c r="E1085" i="1"/>
  <c r="E1087" i="1"/>
  <c r="E2042" i="1"/>
  <c r="E2045" i="1"/>
  <c r="E2378" i="1"/>
  <c r="E2016" i="1"/>
  <c r="E2537" i="1"/>
  <c r="E2651" i="1"/>
  <c r="E2070" i="1"/>
  <c r="E2578" i="1"/>
  <c r="E2013" i="1"/>
  <c r="E1987" i="1"/>
  <c r="E2631" i="1"/>
  <c r="E2432" i="1"/>
  <c r="E1113" i="1"/>
  <c r="E2680" i="1"/>
  <c r="E1080" i="1"/>
  <c r="E1096" i="1"/>
  <c r="E1400" i="1"/>
  <c r="E1095" i="1"/>
  <c r="E1089" i="1"/>
  <c r="E2002" i="1"/>
  <c r="E1098" i="1"/>
  <c r="E1103" i="1"/>
  <c r="E2484" i="1"/>
  <c r="E1521" i="1"/>
  <c r="E1078" i="1"/>
  <c r="E2262" i="1"/>
  <c r="E946" i="1"/>
  <c r="E1075" i="1"/>
  <c r="E2370" i="1"/>
  <c r="E2469" i="1"/>
  <c r="E2390" i="1"/>
  <c r="E2038" i="1"/>
  <c r="E2470" i="1"/>
  <c r="E1978" i="1"/>
  <c r="E2019" i="1"/>
  <c r="E2417" i="1"/>
  <c r="E2102" i="1"/>
  <c r="E2624" i="1"/>
  <c r="E2614" i="1"/>
  <c r="E2454" i="1"/>
  <c r="E2409" i="1"/>
  <c r="E2461" i="1"/>
  <c r="E2240" i="1"/>
  <c r="E2294" i="1"/>
  <c r="E2291" i="1"/>
  <c r="E2501" i="1"/>
  <c r="E1399" i="1"/>
  <c r="E1891" i="1"/>
  <c r="E2298" i="1"/>
  <c r="E2575" i="1"/>
  <c r="E769" i="1"/>
  <c r="E1224" i="1"/>
  <c r="E2677" i="1"/>
  <c r="E2580" i="1"/>
  <c r="E749" i="1"/>
  <c r="E2263" i="1"/>
  <c r="E2710" i="1"/>
  <c r="E2304" i="1"/>
  <c r="E2451" i="1"/>
  <c r="E1324" i="1"/>
  <c r="E1237" i="1"/>
  <c r="E2468" i="1"/>
  <c r="E2357" i="1"/>
  <c r="E1241" i="1"/>
  <c r="E2617" i="1"/>
  <c r="E1209" i="1"/>
  <c r="E1355" i="1"/>
  <c r="E2471" i="1"/>
  <c r="E2057" i="1"/>
  <c r="E2466" i="1"/>
  <c r="E2449" i="1"/>
  <c r="E2065" i="1"/>
  <c r="E2376" i="1"/>
  <c r="E2704" i="1"/>
  <c r="E2037" i="1"/>
  <c r="E2535" i="1"/>
  <c r="E2709" i="1"/>
  <c r="E2040" i="1"/>
  <c r="E1206" i="1"/>
  <c r="E1956" i="1"/>
  <c r="E1437" i="1"/>
  <c r="E2650" i="1"/>
  <c r="E2719" i="1"/>
  <c r="E2455" i="1"/>
  <c r="E587" i="1"/>
  <c r="E2540" i="1"/>
  <c r="E2055" i="1"/>
  <c r="E1540" i="1"/>
  <c r="E2269" i="1"/>
  <c r="E1709" i="1"/>
  <c r="E2662" i="1"/>
  <c r="E1102" i="1"/>
  <c r="E2028" i="1"/>
  <c r="E2705" i="1"/>
  <c r="E2605" i="1"/>
  <c r="E2613" i="1"/>
  <c r="E2231" i="1"/>
  <c r="E2526" i="1"/>
  <c r="E1125" i="1"/>
  <c r="E2603" i="1"/>
  <c r="E1171" i="1"/>
  <c r="E1079" i="1"/>
  <c r="E2629" i="1"/>
  <c r="E1299" i="1"/>
  <c r="E2321" i="1"/>
  <c r="E2533" i="1"/>
  <c r="E2431" i="1"/>
  <c r="E2565" i="1"/>
  <c r="E2450" i="1"/>
  <c r="E2579" i="1"/>
  <c r="E2349" i="1"/>
  <c r="E2714" i="1"/>
  <c r="E2452" i="1"/>
  <c r="E965" i="1"/>
  <c r="E2472" i="1"/>
  <c r="E2623" i="1"/>
  <c r="E1968" i="1"/>
  <c r="E2611" i="1"/>
  <c r="E2563" i="1"/>
  <c r="E1452" i="1"/>
  <c r="E1571" i="1"/>
  <c r="E1976" i="1"/>
  <c r="E1921" i="1"/>
  <c r="E1931" i="1"/>
  <c r="E2053" i="1"/>
  <c r="E1246" i="1"/>
  <c r="E1197" i="1"/>
  <c r="E2243" i="1"/>
  <c r="E1240" i="1"/>
  <c r="E505" i="1"/>
  <c r="E1007" i="1"/>
  <c r="E1121" i="1"/>
  <c r="E2555" i="1"/>
  <c r="E2653" i="1"/>
  <c r="E452" i="1"/>
  <c r="E2044" i="1"/>
  <c r="E1106" i="1"/>
  <c r="E2234" i="1"/>
  <c r="E2615" i="1"/>
  <c r="E1109" i="1"/>
  <c r="E1105" i="1"/>
  <c r="E2338" i="1"/>
  <c r="E1108" i="1"/>
  <c r="E639" i="1"/>
  <c r="E957" i="1"/>
  <c r="E966" i="1"/>
  <c r="E1097" i="1"/>
  <c r="E1242" i="1"/>
  <c r="E2018" i="1"/>
  <c r="E967" i="1"/>
  <c r="E1086" i="1"/>
  <c r="E782" i="1"/>
  <c r="E400" i="1"/>
  <c r="E770" i="1"/>
  <c r="E1244" i="1"/>
  <c r="E1082" i="1"/>
  <c r="E338" i="1"/>
  <c r="E1282" i="1"/>
  <c r="E212" i="1"/>
  <c r="E1264" i="1"/>
  <c r="E1986" i="1"/>
  <c r="E960" i="1"/>
  <c r="E11" i="1"/>
  <c r="E414" i="1"/>
  <c r="E35" i="1"/>
  <c r="E1101" i="1"/>
  <c r="E39" i="1"/>
  <c r="E167" i="1"/>
  <c r="E1314" i="1"/>
  <c r="E1612" i="1"/>
  <c r="E2877" i="1"/>
  <c r="E2638" i="1"/>
  <c r="E102" i="1"/>
  <c r="E566" i="1"/>
  <c r="E1604" i="1"/>
  <c r="E1606" i="1"/>
  <c r="E2643" i="1"/>
  <c r="E2632" i="1"/>
  <c r="E1598" i="1"/>
  <c r="E2721" i="1"/>
  <c r="E2197" i="1"/>
  <c r="E1577" i="1"/>
  <c r="E2595" i="1"/>
  <c r="E170" i="1"/>
  <c r="E1628" i="1"/>
  <c r="E2701" i="1"/>
  <c r="E93" i="1"/>
  <c r="E181" i="1"/>
  <c r="E929" i="1"/>
  <c r="E915" i="1"/>
  <c r="E881" i="1"/>
  <c r="E28" i="1"/>
  <c r="E121" i="1"/>
  <c r="E2708" i="1"/>
  <c r="E108" i="1"/>
  <c r="E906" i="1"/>
  <c r="E944" i="1"/>
  <c r="E894" i="1"/>
  <c r="E916" i="1"/>
  <c r="E941" i="1"/>
  <c r="E2331" i="1"/>
  <c r="E895" i="1"/>
  <c r="E2855" i="1"/>
  <c r="E1620" i="1"/>
  <c r="E565" i="1"/>
  <c r="E1487" i="1"/>
  <c r="E943" i="1"/>
  <c r="E887" i="1"/>
  <c r="E1627" i="1"/>
  <c r="E1596" i="1"/>
  <c r="E911" i="1"/>
  <c r="E2676" i="1"/>
  <c r="E2802" i="1"/>
  <c r="E1640" i="1"/>
  <c r="E2646" i="1"/>
  <c r="E1617" i="1"/>
  <c r="E1534" i="1"/>
  <c r="E2442" i="1"/>
  <c r="E2767" i="1"/>
  <c r="E2494" i="1"/>
  <c r="E2411" i="1"/>
  <c r="E1480" i="1"/>
  <c r="E2641" i="1"/>
  <c r="E1496" i="1"/>
  <c r="E1453" i="1"/>
  <c r="E1471" i="1"/>
  <c r="E2831" i="1"/>
  <c r="E1466" i="1"/>
  <c r="E1512" i="1"/>
  <c r="E2586" i="1"/>
  <c r="E2476" i="1"/>
  <c r="E1507" i="1"/>
  <c r="E1486" i="1"/>
  <c r="E2568" i="1"/>
  <c r="E1539" i="1"/>
  <c r="E886" i="1"/>
  <c r="E934" i="1"/>
  <c r="E1558" i="1"/>
  <c r="E856" i="1"/>
  <c r="E1385" i="1"/>
  <c r="E2774" i="1"/>
  <c r="E843" i="1"/>
  <c r="E888" i="1"/>
  <c r="E759" i="1"/>
  <c r="E933" i="1"/>
  <c r="E341" i="1"/>
  <c r="E795" i="1"/>
  <c r="E2443" i="1"/>
  <c r="E157" i="1"/>
  <c r="E1474" i="1"/>
  <c r="E2818" i="1"/>
  <c r="E2597" i="1"/>
  <c r="E2635" i="1"/>
  <c r="E2584" i="1"/>
  <c r="E2657" i="1"/>
  <c r="E2546" i="1"/>
  <c r="E2642" i="1"/>
  <c r="E2726" i="1"/>
  <c r="E2598" i="1"/>
  <c r="E2542" i="1"/>
  <c r="E2829" i="1"/>
  <c r="E2645" i="1"/>
  <c r="E2587" i="1"/>
  <c r="E2757" i="1"/>
  <c r="E2648" i="1"/>
  <c r="E2766" i="1"/>
  <c r="E2513" i="1"/>
  <c r="E2849" i="1"/>
  <c r="E2204" i="1"/>
  <c r="E2628" i="1"/>
  <c r="E2544" i="1"/>
  <c r="E120" i="1"/>
  <c r="E2553" i="1"/>
  <c r="E2574" i="1"/>
  <c r="E2857" i="1"/>
  <c r="E2813" i="1"/>
  <c r="E344" i="1"/>
  <c r="E520" i="1"/>
  <c r="E885" i="1"/>
  <c r="E113" i="1"/>
  <c r="E374" i="1"/>
  <c r="E2549" i="1"/>
  <c r="E1578" i="1"/>
  <c r="E2673" i="1"/>
  <c r="E2811" i="1"/>
  <c r="E771" i="1"/>
  <c r="E1636" i="1"/>
  <c r="E2670" i="1"/>
  <c r="E2745" i="1"/>
  <c r="E932" i="1"/>
  <c r="E662" i="1"/>
  <c r="E2783" i="1"/>
  <c r="E1559" i="1"/>
  <c r="E1514" i="1"/>
  <c r="E2672" i="1"/>
  <c r="E905" i="1"/>
  <c r="E1610" i="1"/>
  <c r="E84" i="1"/>
  <c r="E890" i="1"/>
  <c r="E384" i="1"/>
  <c r="E2684" i="1"/>
  <c r="E939" i="1"/>
  <c r="E1621" i="1"/>
  <c r="E1618" i="1"/>
  <c r="E914" i="1"/>
  <c r="E931" i="1"/>
  <c r="E1625" i="1"/>
  <c r="E2661" i="1"/>
  <c r="E945" i="1"/>
  <c r="E2681" i="1"/>
  <c r="E1469" i="1"/>
  <c r="E134" i="1"/>
  <c r="E2776" i="1"/>
  <c r="E1557" i="1"/>
  <c r="E1624" i="1"/>
  <c r="E1465" i="1"/>
  <c r="E1467" i="1"/>
  <c r="E1560" i="1"/>
  <c r="E1491" i="1"/>
  <c r="E1432" i="1"/>
  <c r="E2528" i="1"/>
  <c r="E1623" i="1"/>
  <c r="E1576" i="1"/>
  <c r="E907" i="1"/>
  <c r="E940" i="1"/>
  <c r="E1582" i="1"/>
  <c r="E1464" i="1"/>
  <c r="E1428" i="1"/>
  <c r="E2730" i="1"/>
  <c r="E1472" i="1"/>
  <c r="E2775" i="1"/>
  <c r="E116" i="1"/>
  <c r="E2724" i="1"/>
  <c r="E909" i="1"/>
  <c r="E2572" i="1"/>
  <c r="E1420" i="1"/>
  <c r="E1990" i="1"/>
  <c r="E2768" i="1"/>
  <c r="E1019" i="1"/>
  <c r="E926" i="1"/>
  <c r="E2543" i="1"/>
  <c r="E927" i="1"/>
  <c r="E2505" i="1"/>
  <c r="E2785" i="1"/>
  <c r="E2637" i="1"/>
  <c r="E1435" i="1"/>
  <c r="E2585" i="1"/>
  <c r="E2786" i="1"/>
  <c r="E2845" i="1"/>
  <c r="E1522" i="1"/>
  <c r="E2407" i="1"/>
  <c r="E1430" i="1"/>
  <c r="E1613" i="1"/>
  <c r="E2490" i="1"/>
  <c r="E1470" i="1"/>
  <c r="E2782" i="1"/>
  <c r="E913" i="1"/>
  <c r="E1515" i="1"/>
  <c r="E2814" i="1"/>
  <c r="E873" i="1"/>
  <c r="E1375" i="1"/>
  <c r="E2410" i="1"/>
  <c r="E2622" i="1"/>
  <c r="E1611" i="1"/>
  <c r="E1461" i="1"/>
  <c r="E872" i="1"/>
  <c r="E1500" i="1"/>
  <c r="E2464" i="1"/>
  <c r="E904" i="1"/>
  <c r="E2725" i="1"/>
  <c r="E2422" i="1"/>
  <c r="E1473" i="1"/>
  <c r="E2556" i="1"/>
  <c r="E1523" i="1"/>
  <c r="E2748" i="1"/>
  <c r="E2794" i="1"/>
  <c r="E2596" i="1"/>
  <c r="E2846" i="1"/>
  <c r="E870" i="1"/>
  <c r="E661" i="1"/>
  <c r="E1454" i="1"/>
  <c r="E942" i="1"/>
  <c r="E1626" i="1"/>
  <c r="E930" i="1"/>
  <c r="E1468" i="1"/>
  <c r="E1380" i="1"/>
  <c r="E857" i="1"/>
  <c r="E912" i="1"/>
  <c r="E1622" i="1"/>
  <c r="E2582" i="1"/>
  <c r="E935" i="1"/>
  <c r="E1493" i="1"/>
  <c r="E2706" i="1"/>
  <c r="E937" i="1"/>
  <c r="E2564" i="1"/>
  <c r="E920" i="1"/>
  <c r="E1609" i="1"/>
  <c r="E1555" i="1"/>
  <c r="E1427" i="1"/>
  <c r="E897" i="1"/>
  <c r="E892" i="1"/>
  <c r="E2541" i="1"/>
  <c r="E2666" i="1"/>
  <c r="E2636" i="1"/>
  <c r="E2312" i="1"/>
  <c r="E2825" i="1"/>
  <c r="E1506" i="1"/>
  <c r="E2569" i="1"/>
  <c r="E2206" i="1"/>
  <c r="E2812" i="1"/>
  <c r="E2640" i="1"/>
  <c r="E2639" i="1"/>
  <c r="E2644" i="1"/>
  <c r="E2499" i="1"/>
  <c r="E2607" i="1"/>
  <c r="E2647" i="1"/>
  <c r="E2609" i="1"/>
  <c r="E2322" i="1"/>
  <c r="E2738" i="1"/>
  <c r="E2764" i="1"/>
  <c r="E2232" i="1"/>
  <c r="E2723" i="1"/>
  <c r="E2810" i="1"/>
  <c r="E1715" i="1"/>
  <c r="E1656" i="1"/>
  <c r="E2804" i="1"/>
  <c r="E2690" i="1"/>
  <c r="E2618" i="1"/>
  <c r="E2208" i="1"/>
  <c r="E1659" i="1"/>
  <c r="E2076" i="1"/>
  <c r="E2517" i="1"/>
  <c r="E2383" i="1"/>
  <c r="E2627" i="1"/>
  <c r="E2790" i="1"/>
  <c r="E581" i="1"/>
  <c r="E1303" i="1"/>
  <c r="E570" i="1"/>
  <c r="E2736" i="1"/>
  <c r="E2747" i="1"/>
  <c r="E237" i="1"/>
  <c r="E546" i="1"/>
  <c r="E2729" i="1"/>
  <c r="E2751" i="1"/>
  <c r="E8" i="1"/>
  <c r="E2366" i="1"/>
  <c r="E2669" i="1"/>
  <c r="E2728" i="1"/>
  <c r="E2679" i="1"/>
  <c r="E1719" i="1"/>
  <c r="E1485" i="1"/>
  <c r="E1664" i="1"/>
  <c r="E1716" i="1"/>
  <c r="E2769" i="1"/>
  <c r="E1658" i="1"/>
  <c r="E1657" i="1"/>
  <c r="E2752" i="1"/>
  <c r="E2737" i="1"/>
  <c r="E7" i="1"/>
  <c r="E2591" i="1"/>
  <c r="E2827" i="1"/>
  <c r="E1322" i="1"/>
  <c r="E2750" i="1"/>
  <c r="E2787" i="1"/>
  <c r="E2740" i="1"/>
  <c r="E1672" i="1"/>
  <c r="E653" i="1"/>
  <c r="E2456" i="1"/>
  <c r="E1305" i="1"/>
  <c r="E2809" i="1"/>
  <c r="E2626" i="1"/>
  <c r="E2500" i="1"/>
  <c r="E1535" i="1"/>
  <c r="E2759" i="1"/>
  <c r="E2253" i="1"/>
  <c r="E1684" i="1"/>
  <c r="E580" i="1"/>
  <c r="E1588" i="1"/>
  <c r="E2440" i="1"/>
  <c r="E2601" i="1"/>
  <c r="E2742" i="1"/>
  <c r="E1710" i="1"/>
  <c r="E2746" i="1"/>
  <c r="E2509" i="1"/>
  <c r="E2562" i="1"/>
  <c r="E2529" i="1"/>
  <c r="E69" i="1"/>
  <c r="E2547" i="1"/>
  <c r="E2741" i="1"/>
  <c r="E2394" i="1"/>
  <c r="E2381" i="1"/>
  <c r="E1695" i="1"/>
  <c r="E2128" i="1"/>
  <c r="E2393" i="1"/>
  <c r="E2266" i="1"/>
  <c r="E1190" i="1"/>
  <c r="E1157" i="1"/>
  <c r="E2426" i="1"/>
  <c r="E1605" i="1"/>
  <c r="E2634" i="1"/>
  <c r="E953" i="1"/>
  <c r="E980" i="1"/>
  <c r="E1189" i="1"/>
  <c r="E687" i="1"/>
  <c r="E1587" i="1"/>
  <c r="E1704" i="1"/>
  <c r="E321" i="1"/>
  <c r="E2604" i="1"/>
  <c r="E117" i="1"/>
  <c r="E2683" i="1"/>
  <c r="E1982" i="1"/>
  <c r="E2682" i="1"/>
  <c r="E825" i="1"/>
  <c r="E1144" i="1"/>
  <c r="E2713" i="1"/>
  <c r="E1388" i="1"/>
  <c r="E1829" i="1"/>
  <c r="E783" i="1"/>
  <c r="E1759" i="1"/>
  <c r="E2739" i="1"/>
  <c r="E2279" i="1"/>
  <c r="E2292" i="1"/>
  <c r="E2400" i="1"/>
  <c r="E2462" i="1"/>
  <c r="E2463" i="1"/>
  <c r="E1834" i="1"/>
  <c r="E2225" i="1"/>
  <c r="E1880" i="1"/>
  <c r="E992" i="1"/>
  <c r="E1743" i="1"/>
  <c r="E2439" i="1"/>
  <c r="E606" i="1"/>
  <c r="E768" i="1"/>
  <c r="E531" i="1"/>
  <c r="E85" i="1"/>
  <c r="E2805" i="1"/>
  <c r="E2460" i="1"/>
  <c r="E2140" i="1"/>
  <c r="E2025" i="1"/>
  <c r="E2201" i="1"/>
  <c r="E1950" i="1"/>
  <c r="E1948" i="1"/>
  <c r="E1946" i="1"/>
  <c r="E2293" i="1"/>
  <c r="E194" i="1"/>
  <c r="E2521" i="1"/>
  <c r="E2777" i="1"/>
  <c r="E2024" i="1"/>
  <c r="E2058" i="1"/>
  <c r="E2113" i="1"/>
  <c r="E2465" i="1"/>
  <c r="E2014" i="1"/>
  <c r="E1952" i="1"/>
  <c r="E1947" i="1"/>
  <c r="E1981" i="1"/>
  <c r="E1951" i="1"/>
  <c r="E2900" i="1"/>
  <c r="E2186" i="1"/>
  <c r="E2881" i="1"/>
  <c r="E2917" i="1"/>
  <c r="E178" i="1"/>
  <c r="E2678" i="1"/>
  <c r="E2944" i="1"/>
  <c r="E3005" i="1"/>
  <c r="E2942" i="1"/>
  <c r="E2931" i="1"/>
  <c r="E2770" i="1"/>
  <c r="E2907" i="1"/>
  <c r="E2994" i="1"/>
  <c r="E2816" i="1"/>
  <c r="E2906" i="1"/>
  <c r="E2924" i="1"/>
  <c r="E2936" i="1"/>
  <c r="E2965" i="1"/>
  <c r="E2956" i="1"/>
  <c r="E3006" i="1"/>
  <c r="E2939" i="1"/>
  <c r="E2955" i="1"/>
  <c r="E2938" i="1"/>
  <c r="E2962" i="1"/>
  <c r="E2838" i="1"/>
  <c r="E66" i="1"/>
  <c r="E2029" i="1"/>
  <c r="E2990" i="1"/>
  <c r="E741" i="1"/>
  <c r="E2429" i="1"/>
  <c r="E2930" i="1"/>
  <c r="E1035" i="1"/>
  <c r="E2851" i="1"/>
  <c r="E2986" i="1"/>
  <c r="E2987" i="1"/>
  <c r="E2925" i="1"/>
  <c r="E2771" i="1"/>
  <c r="E2932" i="1"/>
  <c r="E2189" i="1"/>
  <c r="E2952" i="1"/>
  <c r="E2792" i="1"/>
  <c r="E2896" i="1"/>
  <c r="E2779" i="1"/>
  <c r="E2416" i="1"/>
  <c r="E847" i="1"/>
  <c r="E1581" i="1"/>
  <c r="E1499" i="1"/>
  <c r="E350" i="1"/>
  <c r="E529" i="1"/>
  <c r="E408" i="1"/>
  <c r="E334" i="1"/>
  <c r="E692" i="1"/>
  <c r="E2997" i="1"/>
  <c r="E844" i="1"/>
  <c r="E691" i="1"/>
  <c r="E1436" i="1"/>
  <c r="E1022" i="1"/>
  <c r="E2949" i="1"/>
  <c r="E2852" i="1"/>
  <c r="E2869" i="1"/>
  <c r="E2169" i="1"/>
  <c r="E2992" i="1"/>
  <c r="E922" i="1"/>
  <c r="E2117" i="1"/>
  <c r="E2979" i="1"/>
  <c r="E1527" i="1"/>
  <c r="E2975" i="1"/>
  <c r="E896" i="1"/>
  <c r="E3024" i="1"/>
  <c r="E2878" i="1"/>
  <c r="E2717" i="1"/>
  <c r="E1964" i="1"/>
  <c r="E2871" i="1"/>
  <c r="E951" i="1"/>
  <c r="E2958" i="1"/>
  <c r="E2959" i="1"/>
  <c r="E2822" i="1"/>
  <c r="E2993" i="1"/>
  <c r="E2980" i="1"/>
  <c r="E1551" i="1"/>
  <c r="E876" i="1"/>
  <c r="E2060" i="1"/>
  <c r="E899" i="1"/>
  <c r="E900" i="1"/>
  <c r="E2880" i="1"/>
  <c r="E2715" i="1"/>
  <c r="E2733" i="1"/>
  <c r="E2590" i="1"/>
  <c r="E3003" i="1"/>
  <c r="E3018" i="1"/>
  <c r="E2600" i="1"/>
  <c r="E2716" i="1"/>
  <c r="E2801" i="1"/>
  <c r="E1892" i="1"/>
  <c r="E2909" i="1"/>
  <c r="E2599" i="1"/>
  <c r="E2870" i="1"/>
  <c r="E2152" i="1"/>
  <c r="E3021" i="1"/>
  <c r="E2190" i="1"/>
  <c r="E2143" i="1"/>
  <c r="E2698" i="1"/>
  <c r="E1592" i="1"/>
  <c r="E2832" i="1"/>
  <c r="E3019" i="1"/>
  <c r="E2815" i="1"/>
  <c r="E2981" i="1"/>
  <c r="E2983" i="1"/>
  <c r="E3007" i="1"/>
  <c r="E815" i="1"/>
  <c r="E410" i="1"/>
  <c r="E2692" i="1"/>
  <c r="E2238" i="1"/>
  <c r="E2847" i="1"/>
  <c r="E2988" i="1"/>
  <c r="E397" i="1"/>
  <c r="E1594" i="1"/>
  <c r="E2991" i="1"/>
  <c r="E454" i="1"/>
  <c r="E453" i="1"/>
  <c r="E325" i="1"/>
  <c r="E176" i="1"/>
  <c r="E1013" i="1"/>
  <c r="E2892" i="1"/>
  <c r="E1498" i="1"/>
  <c r="E882" i="1"/>
  <c r="E558" i="1"/>
  <c r="E577" i="1"/>
  <c r="E129" i="1"/>
  <c r="E1107" i="1"/>
  <c r="E278" i="1"/>
  <c r="E2167" i="1"/>
  <c r="E938" i="1"/>
  <c r="E3011" i="1"/>
  <c r="E2061" i="1"/>
  <c r="E877" i="1"/>
  <c r="E1600" i="1"/>
  <c r="E2185" i="1"/>
  <c r="E2447" i="1"/>
  <c r="E1021" i="1"/>
  <c r="E3008" i="1"/>
  <c r="E2735" i="1"/>
  <c r="E1345" i="1"/>
  <c r="E1403" i="1"/>
  <c r="E2856" i="1"/>
  <c r="E1999" i="1"/>
  <c r="E3000" i="1"/>
  <c r="E3023" i="1"/>
  <c r="E862" i="1"/>
  <c r="E2998" i="1"/>
  <c r="E2654" i="1"/>
  <c r="E2995" i="1"/>
  <c r="E2791" i="1"/>
  <c r="E576" i="1"/>
  <c r="E921" i="1"/>
  <c r="E1517" i="1"/>
  <c r="E2693" i="1"/>
  <c r="E3012" i="1"/>
  <c r="E2996" i="1"/>
  <c r="E2150" i="1"/>
  <c r="E2853" i="1"/>
  <c r="E1965" i="1"/>
  <c r="E3002" i="1"/>
  <c r="E2301" i="1"/>
  <c r="E1338" i="1"/>
  <c r="E2606" i="1"/>
  <c r="E2722" i="1"/>
  <c r="E3022" i="1"/>
  <c r="E2888" i="1"/>
  <c r="E3016" i="1"/>
  <c r="E3001" i="1"/>
  <c r="E2441" i="1"/>
  <c r="E2960" i="1"/>
  <c r="E2823" i="1"/>
  <c r="E1963" i="1"/>
  <c r="E2918" i="1"/>
  <c r="E263" i="1"/>
  <c r="E3017" i="1"/>
  <c r="E2820" i="1"/>
  <c r="E2824" i="1"/>
  <c r="E2675" i="1"/>
  <c r="E3014" i="1"/>
  <c r="E3010" i="1"/>
  <c r="E2821" i="1"/>
  <c r="E2885" i="1"/>
  <c r="E1065" i="1"/>
  <c r="E2743" i="1"/>
  <c r="E2964" i="1"/>
  <c r="E2731" i="1"/>
  <c r="E2732" i="1"/>
  <c r="E2915" i="1"/>
  <c r="E2961" i="1"/>
  <c r="E2982" i="1"/>
  <c r="E2438" i="1"/>
  <c r="E1718" i="1"/>
  <c r="E1720" i="1"/>
  <c r="E1786" i="1"/>
  <c r="E685" i="1"/>
  <c r="E312" i="1"/>
  <c r="E56" i="1"/>
  <c r="E2754" i="1"/>
  <c r="E3009" i="1"/>
  <c r="E3015" i="1"/>
  <c r="E1697" i="1"/>
  <c r="E2948" i="1"/>
  <c r="E2826" i="1"/>
  <c r="E1060" i="1"/>
  <c r="E2789" i="1"/>
  <c r="E2957" i="1"/>
  <c r="E2625" i="1"/>
  <c r="E2843" i="1"/>
  <c r="E686" i="1"/>
  <c r="E670" i="1"/>
  <c r="E1062" i="1"/>
  <c r="E3004" i="1"/>
  <c r="E1698" i="1"/>
  <c r="E722" i="1"/>
  <c r="E2458" i="1"/>
  <c r="E2842" i="1"/>
  <c r="E540" i="1"/>
  <c r="E1064" i="1"/>
  <c r="E265" i="1"/>
  <c r="E315" i="1"/>
  <c r="E2267" i="1"/>
  <c r="E2963" i="1"/>
  <c r="E148" i="1"/>
  <c r="E2894" i="1"/>
  <c r="E2886" i="1"/>
  <c r="E2921" i="1"/>
  <c r="E1799" i="1"/>
  <c r="E2945" i="1"/>
  <c r="E98" i="1"/>
  <c r="E25" i="1"/>
  <c r="E2445" i="1"/>
  <c r="E2588" i="1"/>
  <c r="E1049" i="1"/>
  <c r="E3013" i="1"/>
  <c r="E2839" i="1"/>
  <c r="E2658" i="1"/>
  <c r="E2034" i="1"/>
  <c r="E1701" i="1"/>
  <c r="E24" i="1"/>
  <c r="E15" i="1"/>
  <c r="E1653" i="1"/>
  <c r="E432" i="1"/>
  <c r="E1671" i="1"/>
  <c r="E2908" i="1"/>
  <c r="E2989" i="1"/>
  <c r="E2834" i="1"/>
  <c r="E1637" i="1"/>
  <c r="E2803" i="1"/>
  <c r="E1689" i="1"/>
  <c r="E1682" i="1"/>
  <c r="E2841" i="1"/>
  <c r="E2899" i="1"/>
  <c r="E2620" i="1"/>
  <c r="E2903" i="1"/>
  <c r="E2840" i="1"/>
  <c r="E2898" i="1"/>
  <c r="E1912" i="1"/>
  <c r="E2901" i="1"/>
  <c r="E2951" i="1"/>
  <c r="E1631" i="1"/>
  <c r="E2758" i="1"/>
  <c r="E2929" i="1"/>
  <c r="E2887" i="1"/>
  <c r="E1703" i="1"/>
  <c r="E38" i="1"/>
  <c r="E257" i="1"/>
  <c r="E1702" i="1"/>
  <c r="E2753" i="1"/>
  <c r="E2781" i="1"/>
  <c r="E2691" i="1"/>
  <c r="E701" i="1"/>
  <c r="E1646" i="1"/>
  <c r="E1632" i="1"/>
  <c r="E2897" i="1"/>
  <c r="E2946" i="1"/>
  <c r="E2784" i="1"/>
  <c r="E1913" i="1"/>
  <c r="E2950" i="1"/>
  <c r="E1666" i="1"/>
  <c r="E2867" i="1"/>
  <c r="E1688" i="1"/>
  <c r="E2080" i="1"/>
  <c r="E2081" i="1"/>
  <c r="E229" i="1"/>
  <c r="E2348" i="1"/>
  <c r="E2530" i="1"/>
  <c r="E342" i="1"/>
  <c r="E218" i="1"/>
  <c r="E852" i="1"/>
  <c r="E2552" i="1"/>
  <c r="E1977" i="1"/>
  <c r="E1532" i="1"/>
  <c r="E2953" i="1"/>
  <c r="E2171" i="1"/>
  <c r="E2928" i="1"/>
  <c r="E2970" i="1"/>
  <c r="E2712" i="1"/>
  <c r="E2969" i="1"/>
  <c r="E2793" i="1"/>
  <c r="E2968" i="1"/>
  <c r="E1120" i="1"/>
  <c r="E2314" i="1"/>
  <c r="E2966" i="1"/>
  <c r="E811" i="1"/>
  <c r="E2082" i="1"/>
  <c r="E2550" i="1"/>
  <c r="E94" i="1"/>
  <c r="E2551" i="1"/>
  <c r="E598" i="1"/>
  <c r="E848" i="1"/>
  <c r="E497" i="1"/>
  <c r="E1713" i="1"/>
  <c r="E2105" i="1"/>
  <c r="E2195" i="1"/>
  <c r="E2972" i="1"/>
  <c r="E2158" i="1"/>
  <c r="E2973" i="1"/>
  <c r="E2671" i="1"/>
  <c r="E2688" i="1"/>
  <c r="E2088" i="1"/>
  <c r="E2320" i="1"/>
  <c r="E2971" i="1"/>
  <c r="E2079" i="1"/>
  <c r="E2954" i="1"/>
  <c r="E2192" i="1"/>
  <c r="E2926" i="1"/>
  <c r="E2594" i="1"/>
  <c r="E3020" i="1"/>
  <c r="E2875" i="1"/>
  <c r="E2830" i="1"/>
  <c r="E29" i="1"/>
  <c r="E332" i="1"/>
  <c r="E2512" i="1"/>
  <c r="E991" i="1"/>
  <c r="E2444" i="1"/>
  <c r="E1992" i="1"/>
  <c r="E1014" i="1"/>
  <c r="E997" i="1"/>
  <c r="E2744" i="1"/>
  <c r="E2850" i="1"/>
  <c r="E418" i="1"/>
  <c r="E417" i="1"/>
  <c r="E163" i="1"/>
  <c r="E164" i="1"/>
  <c r="E165" i="1"/>
  <c r="E166" i="1"/>
  <c r="E168" i="1"/>
  <c r="E169" i="1"/>
  <c r="E171" i="1"/>
  <c r="E172" i="1"/>
  <c r="E173" i="1"/>
  <c r="E174" i="1"/>
  <c r="E175" i="1"/>
  <c r="E177" i="1"/>
  <c r="E179" i="1"/>
  <c r="E180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8" i="1"/>
  <c r="E209" i="1"/>
  <c r="E210" i="1"/>
  <c r="E211" i="1"/>
  <c r="E213" i="1"/>
  <c r="E214" i="1"/>
  <c r="E215" i="1"/>
  <c r="E217" i="1"/>
  <c r="E219" i="1"/>
  <c r="E220" i="1"/>
  <c r="E222" i="1"/>
  <c r="E223" i="1"/>
  <c r="E224" i="1"/>
  <c r="E225" i="1"/>
  <c r="E226" i="1"/>
  <c r="E227" i="1"/>
  <c r="E228" i="1"/>
  <c r="E230" i="1"/>
  <c r="E231" i="1"/>
  <c r="E234" i="1"/>
  <c r="E235" i="1"/>
  <c r="E236" i="1"/>
  <c r="E238" i="1"/>
  <c r="E239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8" i="1"/>
  <c r="E259" i="1"/>
  <c r="E260" i="1"/>
  <c r="E261" i="1"/>
  <c r="E262" i="1"/>
  <c r="E264" i="1"/>
  <c r="E266" i="1"/>
  <c r="E267" i="1"/>
  <c r="E268" i="1"/>
  <c r="E269" i="1"/>
  <c r="E270" i="1"/>
  <c r="E271" i="1"/>
  <c r="E272" i="1"/>
  <c r="E274" i="1"/>
  <c r="E275" i="1"/>
  <c r="E276" i="1"/>
  <c r="E277" i="1"/>
  <c r="E279" i="1"/>
  <c r="E280" i="1"/>
  <c r="E281" i="1"/>
  <c r="E283" i="1"/>
  <c r="E284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2" i="1"/>
  <c r="E304" i="1"/>
  <c r="E305" i="1"/>
  <c r="E306" i="1"/>
  <c r="E307" i="1"/>
  <c r="E308" i="1"/>
  <c r="E309" i="1"/>
  <c r="E310" i="1"/>
  <c r="E311" i="1"/>
  <c r="E313" i="1"/>
  <c r="E314" i="1"/>
  <c r="E317" i="1"/>
  <c r="E318" i="1"/>
  <c r="E319" i="1"/>
  <c r="E320" i="1"/>
  <c r="E323" i="1"/>
  <c r="E324" i="1"/>
  <c r="E327" i="1"/>
  <c r="E328" i="1"/>
  <c r="E329" i="1"/>
  <c r="E330" i="1"/>
  <c r="E331" i="1"/>
  <c r="E333" i="1"/>
  <c r="E335" i="1"/>
  <c r="E336" i="1"/>
  <c r="E337" i="1"/>
  <c r="E339" i="1"/>
  <c r="E340" i="1"/>
  <c r="E343" i="1"/>
  <c r="E346" i="1"/>
  <c r="E347" i="1"/>
  <c r="E348" i="1"/>
  <c r="E349" i="1"/>
  <c r="E351" i="1"/>
  <c r="E352" i="1"/>
  <c r="E353" i="1"/>
  <c r="E354" i="1"/>
  <c r="E355" i="1"/>
  <c r="E356" i="1"/>
  <c r="E357" i="1"/>
  <c r="E358" i="1"/>
  <c r="E360" i="1"/>
  <c r="E361" i="1"/>
  <c r="E362" i="1"/>
  <c r="E363" i="1"/>
  <c r="E364" i="1"/>
  <c r="E365" i="1"/>
  <c r="E367" i="1"/>
  <c r="E368" i="1"/>
  <c r="E369" i="1"/>
  <c r="E370" i="1"/>
  <c r="E371" i="1"/>
  <c r="E372" i="1"/>
  <c r="E373" i="1"/>
  <c r="E375" i="1"/>
  <c r="E377" i="1"/>
  <c r="E378" i="1"/>
  <c r="E379" i="1"/>
  <c r="E380" i="1"/>
  <c r="E381" i="1"/>
  <c r="E382" i="1"/>
  <c r="E383" i="1"/>
  <c r="E385" i="1"/>
  <c r="E386" i="1"/>
  <c r="E387" i="1"/>
  <c r="E388" i="1"/>
  <c r="E389" i="1"/>
  <c r="E390" i="1"/>
  <c r="E391" i="1"/>
  <c r="E392" i="1"/>
  <c r="E394" i="1"/>
  <c r="E395" i="1"/>
  <c r="E396" i="1"/>
  <c r="E398" i="1"/>
  <c r="E399" i="1"/>
  <c r="E401" i="1"/>
  <c r="E402" i="1"/>
  <c r="E403" i="1"/>
  <c r="E404" i="1"/>
  <c r="E405" i="1"/>
  <c r="E406" i="1"/>
  <c r="E412" i="1"/>
  <c r="E413" i="1"/>
  <c r="E415" i="1"/>
  <c r="E419" i="1"/>
  <c r="E420" i="1"/>
  <c r="E421" i="1"/>
  <c r="E422" i="1"/>
  <c r="E423" i="1"/>
  <c r="E424" i="1"/>
  <c r="E425" i="1"/>
  <c r="E427" i="1"/>
  <c r="E428" i="1"/>
  <c r="E429" i="1"/>
  <c r="E431" i="1"/>
  <c r="E433" i="1"/>
  <c r="E435" i="1"/>
  <c r="E434" i="1"/>
  <c r="E436" i="1"/>
  <c r="E437" i="1"/>
  <c r="E438" i="1"/>
  <c r="E439" i="1"/>
  <c r="E440" i="1"/>
  <c r="E441" i="1"/>
  <c r="E442" i="1"/>
  <c r="E443" i="1"/>
  <c r="E445" i="1"/>
  <c r="E446" i="1"/>
  <c r="E447" i="1"/>
  <c r="E448" i="1"/>
  <c r="E449" i="1"/>
  <c r="E450" i="1"/>
  <c r="E451" i="1"/>
  <c r="E455" i="1"/>
  <c r="E456" i="1"/>
  <c r="E457" i="1"/>
  <c r="E459" i="1"/>
  <c r="E461" i="1"/>
  <c r="E463" i="1"/>
  <c r="E465" i="1"/>
  <c r="E466" i="1"/>
  <c r="E467" i="1"/>
  <c r="E468" i="1"/>
  <c r="E469" i="1"/>
  <c r="E470" i="1"/>
  <c r="E471" i="1"/>
  <c r="E472" i="1"/>
  <c r="E474" i="1"/>
  <c r="E475" i="1"/>
  <c r="E476" i="1"/>
  <c r="E477" i="1"/>
  <c r="E478" i="1"/>
  <c r="E479" i="1"/>
  <c r="E480" i="1"/>
  <c r="E482" i="1"/>
  <c r="E483" i="1"/>
  <c r="E484" i="1"/>
  <c r="E485" i="1"/>
  <c r="E486" i="1"/>
  <c r="E487" i="1"/>
  <c r="E488" i="1"/>
  <c r="E489" i="1"/>
  <c r="E490" i="1"/>
  <c r="E491" i="1"/>
  <c r="E492" i="1"/>
  <c r="E494" i="1"/>
  <c r="E495" i="1"/>
  <c r="E496" i="1"/>
  <c r="E498" i="1"/>
  <c r="E499" i="1"/>
  <c r="E500" i="1"/>
  <c r="E501" i="1"/>
  <c r="E502" i="1"/>
  <c r="E503" i="1"/>
  <c r="E504" i="1"/>
  <c r="E506" i="1"/>
  <c r="E507" i="1"/>
  <c r="E508" i="1"/>
  <c r="E509" i="1"/>
  <c r="E510" i="1"/>
  <c r="E511" i="1"/>
  <c r="E512" i="1"/>
  <c r="E513" i="1"/>
  <c r="E514" i="1"/>
  <c r="E516" i="1"/>
  <c r="E517" i="1"/>
  <c r="E519" i="1"/>
  <c r="E521" i="1"/>
  <c r="E522" i="1"/>
  <c r="E524" i="1"/>
  <c r="E525" i="1"/>
  <c r="E526" i="1"/>
  <c r="E527" i="1"/>
  <c r="E528" i="1"/>
  <c r="E530" i="1"/>
  <c r="E532" i="1"/>
  <c r="E533" i="1"/>
  <c r="E535" i="1"/>
  <c r="E536" i="1"/>
  <c r="E537" i="1"/>
  <c r="E538" i="1"/>
  <c r="E539" i="1"/>
  <c r="E541" i="1"/>
  <c r="E542" i="1"/>
  <c r="E543" i="1"/>
  <c r="E544" i="1"/>
  <c r="E545" i="1"/>
  <c r="E547" i="1"/>
  <c r="E548" i="1"/>
  <c r="E549" i="1"/>
  <c r="E550" i="1"/>
  <c r="E554" i="1"/>
  <c r="E555" i="1"/>
  <c r="E557" i="1"/>
  <c r="E559" i="1"/>
  <c r="E560" i="1"/>
  <c r="E561" i="1"/>
  <c r="E562" i="1"/>
  <c r="E563" i="1"/>
  <c r="E564" i="1"/>
  <c r="E567" i="1"/>
  <c r="E568" i="1"/>
  <c r="E571" i="1"/>
  <c r="E572" i="1"/>
  <c r="E573" i="1"/>
  <c r="E575" i="1"/>
  <c r="E578" i="1"/>
  <c r="E579" i="1"/>
  <c r="E582" i="1"/>
  <c r="E583" i="1"/>
  <c r="E584" i="1"/>
  <c r="E585" i="1"/>
  <c r="E586" i="1"/>
  <c r="E588" i="1"/>
  <c r="E589" i="1"/>
  <c r="E590" i="1"/>
  <c r="E591" i="1"/>
  <c r="E592" i="1"/>
  <c r="E593" i="1"/>
  <c r="E594" i="1"/>
  <c r="E596" i="1"/>
  <c r="E597" i="1"/>
  <c r="E599" i="1"/>
  <c r="E600" i="1"/>
  <c r="E601" i="1"/>
  <c r="E602" i="1"/>
  <c r="E603" i="1"/>
  <c r="E604" i="1"/>
  <c r="E605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9" i="1"/>
  <c r="E630" i="1"/>
  <c r="E631" i="1"/>
  <c r="E632" i="1"/>
  <c r="E633" i="1"/>
  <c r="E635" i="1"/>
  <c r="E637" i="1"/>
  <c r="E638" i="1"/>
  <c r="E640" i="1"/>
  <c r="E641" i="1"/>
  <c r="E642" i="1"/>
  <c r="E643" i="1"/>
  <c r="E644" i="1"/>
  <c r="E645" i="1"/>
  <c r="E647" i="1"/>
  <c r="E648" i="1"/>
  <c r="E650" i="1"/>
  <c r="E652" i="1"/>
  <c r="E654" i="1"/>
  <c r="E656" i="1"/>
  <c r="E658" i="1"/>
  <c r="E659" i="1"/>
  <c r="E660" i="1"/>
  <c r="E664" i="1"/>
  <c r="E665" i="1"/>
  <c r="E666" i="1"/>
  <c r="E667" i="1"/>
  <c r="E668" i="1"/>
  <c r="E669" i="1"/>
  <c r="E671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8" i="1"/>
  <c r="E689" i="1"/>
  <c r="E690" i="1"/>
  <c r="E693" i="1"/>
  <c r="E694" i="1"/>
  <c r="E696" i="1"/>
  <c r="E697" i="1"/>
  <c r="E698" i="1"/>
  <c r="E699" i="1"/>
  <c r="E700" i="1"/>
  <c r="E702" i="1"/>
  <c r="E703" i="1"/>
  <c r="E704" i="1"/>
  <c r="E706" i="1"/>
  <c r="E707" i="1"/>
  <c r="E708" i="1"/>
  <c r="E709" i="1"/>
  <c r="E710" i="1"/>
  <c r="E711" i="1"/>
  <c r="E712" i="1"/>
  <c r="E713" i="1"/>
  <c r="E714" i="1"/>
  <c r="E716" i="1"/>
  <c r="E717" i="1"/>
  <c r="E718" i="1"/>
  <c r="E719" i="1"/>
  <c r="E720" i="1"/>
  <c r="E721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2" i="1"/>
  <c r="E743" i="1"/>
  <c r="E744" i="1"/>
  <c r="E745" i="1"/>
  <c r="E746" i="1"/>
  <c r="E747" i="1"/>
  <c r="E748" i="1"/>
  <c r="E750" i="1"/>
  <c r="E751" i="1"/>
  <c r="E752" i="1"/>
  <c r="E753" i="1"/>
  <c r="E754" i="1"/>
  <c r="E756" i="1"/>
  <c r="E757" i="1"/>
  <c r="E760" i="1"/>
  <c r="E761" i="1"/>
  <c r="E762" i="1"/>
  <c r="E763" i="1"/>
  <c r="E764" i="1"/>
  <c r="E765" i="1"/>
  <c r="E767" i="1"/>
  <c r="E772" i="1"/>
  <c r="E773" i="1"/>
  <c r="E774" i="1"/>
  <c r="E775" i="1"/>
  <c r="E776" i="1"/>
  <c r="E777" i="1"/>
  <c r="E781" i="1"/>
  <c r="E784" i="1"/>
  <c r="E785" i="1"/>
  <c r="E786" i="1"/>
  <c r="E787" i="1"/>
  <c r="E788" i="1"/>
  <c r="E789" i="1"/>
  <c r="E790" i="1"/>
  <c r="E791" i="1"/>
  <c r="E792" i="1"/>
  <c r="E793" i="1"/>
  <c r="E794" i="1"/>
  <c r="E796" i="1"/>
  <c r="E797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2" i="1"/>
  <c r="E813" i="1"/>
  <c r="E814" i="1"/>
  <c r="E816" i="1"/>
  <c r="E817" i="1"/>
  <c r="E818" i="1"/>
  <c r="E1858" i="1"/>
  <c r="E819" i="1"/>
  <c r="E820" i="1"/>
  <c r="E821" i="1"/>
  <c r="E822" i="1"/>
  <c r="E823" i="1"/>
  <c r="E824" i="1"/>
  <c r="E826" i="1"/>
  <c r="E827" i="1"/>
  <c r="E828" i="1"/>
  <c r="E829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5" i="1"/>
  <c r="E846" i="1"/>
  <c r="E849" i="1"/>
  <c r="E850" i="1"/>
  <c r="E851" i="1"/>
  <c r="E853" i="1"/>
  <c r="E854" i="1"/>
  <c r="E855" i="1"/>
  <c r="E858" i="1"/>
  <c r="E859" i="1"/>
  <c r="E860" i="1"/>
  <c r="E861" i="1"/>
  <c r="E863" i="1"/>
  <c r="E864" i="1"/>
  <c r="E865" i="1"/>
  <c r="E866" i="1"/>
  <c r="E867" i="1"/>
  <c r="E868" i="1"/>
  <c r="E869" i="1"/>
  <c r="E875" i="1"/>
  <c r="E878" i="1"/>
  <c r="E879" i="1"/>
  <c r="E880" i="1"/>
  <c r="E883" i="1"/>
  <c r="E884" i="1"/>
  <c r="E889" i="1"/>
  <c r="E901" i="1"/>
  <c r="E902" i="1"/>
  <c r="E903" i="1"/>
  <c r="E910" i="1"/>
  <c r="E917" i="1"/>
  <c r="E918" i="1"/>
  <c r="E923" i="1"/>
  <c r="E925" i="1"/>
  <c r="E928" i="1"/>
  <c r="E936" i="1"/>
  <c r="E947" i="1"/>
  <c r="E948" i="1"/>
  <c r="E949" i="1"/>
  <c r="E950" i="1"/>
  <c r="E952" i="1"/>
  <c r="E954" i="1"/>
  <c r="E955" i="1"/>
  <c r="E959" i="1"/>
  <c r="E961" i="1"/>
  <c r="E962" i="1"/>
  <c r="E963" i="1"/>
  <c r="E964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1" i="1"/>
  <c r="E982" i="1"/>
  <c r="E983" i="1"/>
  <c r="E984" i="1"/>
  <c r="E985" i="1"/>
  <c r="E986" i="1"/>
  <c r="E987" i="1"/>
  <c r="E988" i="1"/>
  <c r="E989" i="1"/>
  <c r="E990" i="1"/>
  <c r="E993" i="1"/>
  <c r="E994" i="1"/>
  <c r="E995" i="1"/>
  <c r="E996" i="1"/>
  <c r="E998" i="1"/>
  <c r="E999" i="1"/>
  <c r="E1000" i="1"/>
  <c r="E1002" i="1"/>
  <c r="E1003" i="1"/>
  <c r="E1004" i="1"/>
  <c r="E1005" i="1"/>
  <c r="E1006" i="1"/>
  <c r="E1008" i="1"/>
  <c r="E1009" i="1"/>
  <c r="E1011" i="1"/>
  <c r="E1015" i="1"/>
  <c r="E1016" i="1"/>
  <c r="E1017" i="1"/>
  <c r="E1018" i="1"/>
  <c r="E1020" i="1"/>
  <c r="E1023" i="1"/>
  <c r="E1024" i="1"/>
  <c r="E1025" i="1"/>
  <c r="E1026" i="1"/>
  <c r="E1028" i="1"/>
  <c r="E1029" i="1"/>
  <c r="E1030" i="1"/>
  <c r="E1031" i="1"/>
  <c r="E1032" i="1"/>
  <c r="E1033" i="1"/>
  <c r="E1034" i="1"/>
  <c r="E1036" i="1"/>
  <c r="E1037" i="1"/>
  <c r="E1038" i="1"/>
  <c r="E1039" i="1"/>
  <c r="E1040" i="1"/>
  <c r="E1041" i="1"/>
  <c r="E1042" i="1"/>
  <c r="E1043" i="1"/>
  <c r="E1044" i="1"/>
  <c r="E1045" i="1"/>
  <c r="E1046" i="1"/>
  <c r="E1048" i="1"/>
  <c r="E1050" i="1"/>
  <c r="E1051" i="1"/>
  <c r="E1052" i="1"/>
  <c r="E1053" i="1"/>
  <c r="E1054" i="1"/>
  <c r="E1055" i="1"/>
  <c r="E1056" i="1"/>
  <c r="E1057" i="1"/>
  <c r="E1058" i="1"/>
  <c r="E1061" i="1"/>
  <c r="E1063" i="1"/>
  <c r="E1066" i="1"/>
  <c r="E1067" i="1"/>
  <c r="E1068" i="1"/>
  <c r="E1069" i="1"/>
  <c r="E1071" i="1"/>
  <c r="E1072" i="1"/>
  <c r="E1073" i="1"/>
  <c r="E1076" i="1"/>
  <c r="E1077" i="1"/>
  <c r="E1083" i="1"/>
  <c r="E1084" i="1"/>
  <c r="E1088" i="1"/>
  <c r="E1092" i="1"/>
  <c r="E1093" i="1"/>
  <c r="E1094" i="1"/>
  <c r="E1100" i="1"/>
  <c r="E1104" i="1"/>
  <c r="E1111" i="1"/>
  <c r="E1114" i="1"/>
  <c r="E1118" i="1"/>
  <c r="E1122" i="1"/>
  <c r="E1123" i="1"/>
  <c r="E1124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5" i="1"/>
  <c r="E1146" i="1"/>
  <c r="E1147" i="1"/>
  <c r="E1148" i="1"/>
  <c r="E1149" i="1"/>
  <c r="E1150" i="1"/>
  <c r="E1151" i="1"/>
  <c r="E1152" i="1"/>
  <c r="E1154" i="1"/>
  <c r="E1155" i="1"/>
  <c r="E1156" i="1"/>
  <c r="E1158" i="1"/>
  <c r="E1159" i="1"/>
  <c r="E1160" i="1"/>
  <c r="E1161" i="1"/>
  <c r="E1162" i="1"/>
  <c r="E1163" i="1"/>
  <c r="E1164" i="1"/>
  <c r="E1166" i="1"/>
  <c r="E1167" i="1"/>
  <c r="E1168" i="1"/>
  <c r="E1169" i="1"/>
  <c r="E1170" i="1"/>
  <c r="E1173" i="1"/>
  <c r="E1174" i="1"/>
  <c r="E1175" i="1"/>
  <c r="E1176" i="1"/>
  <c r="E1178" i="1"/>
  <c r="E1179" i="1"/>
  <c r="E1180" i="1"/>
  <c r="E1181" i="1"/>
  <c r="E1182" i="1"/>
  <c r="E1183" i="1"/>
  <c r="E1184" i="1"/>
  <c r="E1185" i="1"/>
  <c r="E1186" i="1"/>
  <c r="E1187" i="1"/>
  <c r="E1188" i="1"/>
  <c r="E1191" i="1"/>
  <c r="E1193" i="1"/>
  <c r="E1194" i="1"/>
  <c r="E1195" i="1"/>
  <c r="E1196" i="1"/>
  <c r="E1198" i="1"/>
  <c r="E1199" i="1"/>
  <c r="E1200" i="1"/>
  <c r="E1201" i="1"/>
  <c r="E1202" i="1"/>
  <c r="E1204" i="1"/>
  <c r="E1205" i="1"/>
  <c r="E1207" i="1"/>
  <c r="E1208" i="1"/>
  <c r="E1211" i="1"/>
  <c r="E1212" i="1"/>
  <c r="E1214" i="1"/>
  <c r="E1215" i="1"/>
  <c r="E1218" i="1"/>
  <c r="E1219" i="1"/>
  <c r="E1220" i="1"/>
  <c r="E1222" i="1"/>
  <c r="E1223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8" i="1"/>
  <c r="E1239" i="1"/>
  <c r="E1243" i="1"/>
  <c r="E1245" i="1"/>
  <c r="E1247" i="1"/>
  <c r="E1248" i="1"/>
  <c r="E1249" i="1"/>
  <c r="E1251" i="1"/>
  <c r="E1252" i="1"/>
  <c r="E1253" i="1"/>
  <c r="E1255" i="1"/>
  <c r="E1256" i="1"/>
  <c r="E1257" i="1"/>
  <c r="E1259" i="1"/>
  <c r="E1260" i="1"/>
  <c r="E1261" i="1"/>
  <c r="E1262" i="1"/>
  <c r="E1263" i="1"/>
  <c r="E1265" i="1"/>
  <c r="E1268" i="1"/>
  <c r="E1269" i="1"/>
  <c r="E1270" i="1"/>
  <c r="E1271" i="1"/>
  <c r="E1272" i="1"/>
  <c r="E1273" i="1"/>
  <c r="E1274" i="1"/>
  <c r="E1277" i="1"/>
  <c r="E1278" i="1"/>
  <c r="E1279" i="1"/>
  <c r="E1280" i="1"/>
  <c r="E1281" i="1"/>
  <c r="E1284" i="1"/>
  <c r="E1285" i="1"/>
  <c r="E1286" i="1"/>
  <c r="E1288" i="1"/>
  <c r="E1289" i="1"/>
  <c r="E1290" i="1"/>
  <c r="E1291" i="1"/>
  <c r="E1292" i="1"/>
  <c r="E1293" i="1"/>
  <c r="E1294" i="1"/>
  <c r="E1295" i="1"/>
  <c r="E1297" i="1"/>
  <c r="E1298" i="1"/>
  <c r="E1300" i="1"/>
  <c r="E1302" i="1"/>
  <c r="E1304" i="1"/>
  <c r="E1306" i="1"/>
  <c r="E1307" i="1"/>
  <c r="E1308" i="1"/>
  <c r="E1310" i="1"/>
  <c r="E1311" i="1"/>
  <c r="E1312" i="1"/>
  <c r="E1313" i="1"/>
  <c r="E1315" i="1"/>
  <c r="E1316" i="1"/>
  <c r="E1317" i="1"/>
  <c r="E1318" i="1"/>
  <c r="E1319" i="1"/>
  <c r="E1320" i="1"/>
  <c r="E1323" i="1"/>
  <c r="E1325" i="1"/>
  <c r="E1328" i="1"/>
  <c r="E1330" i="1"/>
  <c r="E1331" i="1"/>
  <c r="E1332" i="1"/>
  <c r="E1333" i="1"/>
  <c r="E1334" i="1"/>
  <c r="E1335" i="1"/>
  <c r="E1336" i="1"/>
  <c r="E1337" i="1"/>
  <c r="E1340" i="1"/>
  <c r="E1341" i="1"/>
  <c r="E1342" i="1"/>
  <c r="E1343" i="1"/>
  <c r="E1344" i="1"/>
  <c r="E1347" i="1"/>
  <c r="E1348" i="1"/>
  <c r="E1349" i="1"/>
  <c r="E1350" i="1"/>
  <c r="E1351" i="1"/>
  <c r="E1352" i="1"/>
  <c r="E1353" i="1"/>
  <c r="E1354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6" i="1"/>
  <c r="E1377" i="1"/>
  <c r="E1378" i="1"/>
  <c r="E1379" i="1"/>
  <c r="E1381" i="1"/>
  <c r="E1382" i="1"/>
  <c r="E1384" i="1"/>
  <c r="E1386" i="1"/>
  <c r="E1387" i="1"/>
  <c r="E1389" i="1"/>
  <c r="E1390" i="1"/>
  <c r="E1391" i="1"/>
  <c r="E1392" i="1"/>
  <c r="E1393" i="1"/>
  <c r="E1394" i="1"/>
  <c r="E1395" i="1"/>
  <c r="E1396" i="1"/>
  <c r="E1402" i="1"/>
  <c r="E1404" i="1"/>
  <c r="E1405" i="1"/>
  <c r="E1406" i="1"/>
  <c r="E1408" i="1"/>
  <c r="E1409" i="1"/>
  <c r="E1410" i="1"/>
  <c r="E1411" i="1"/>
  <c r="E1412" i="1"/>
  <c r="E1413" i="1"/>
  <c r="E1414" i="1"/>
  <c r="E1415" i="1"/>
  <c r="E1416" i="1"/>
  <c r="E1417" i="1"/>
  <c r="E1418" i="1"/>
  <c r="E1421" i="1"/>
  <c r="E1422" i="1"/>
  <c r="E1423" i="1"/>
  <c r="E1424" i="1"/>
  <c r="E1425" i="1"/>
  <c r="E1426" i="1"/>
  <c r="E1429" i="1"/>
  <c r="E1431" i="1"/>
  <c r="E1433" i="1"/>
  <c r="E1434" i="1"/>
  <c r="E1439" i="1"/>
  <c r="E1440" i="1"/>
  <c r="E1441" i="1"/>
  <c r="E1442" i="1"/>
  <c r="E1443" i="1"/>
  <c r="E1444" i="1"/>
  <c r="E1445" i="1"/>
  <c r="E1446" i="1"/>
  <c r="E1447" i="1"/>
  <c r="E1449" i="1"/>
  <c r="E1450" i="1"/>
  <c r="E1451" i="1"/>
  <c r="E1455" i="1"/>
  <c r="E1456" i="1"/>
  <c r="E1457" i="1"/>
  <c r="E1458" i="1"/>
  <c r="E1459" i="1"/>
  <c r="E1460" i="1"/>
  <c r="E1462" i="1"/>
  <c r="E1475" i="1"/>
  <c r="E1476" i="1"/>
  <c r="E1477" i="1"/>
  <c r="E1478" i="1"/>
  <c r="E1479" i="1"/>
  <c r="E1481" i="1"/>
  <c r="E1482" i="1"/>
  <c r="E1483" i="1"/>
  <c r="E1488" i="1"/>
  <c r="E1489" i="1"/>
  <c r="E1490" i="1"/>
  <c r="E1492" i="1"/>
  <c r="E1495" i="1"/>
  <c r="E1497" i="1"/>
  <c r="E1501" i="1"/>
  <c r="E1502" i="1"/>
  <c r="E1503" i="1"/>
  <c r="E1504" i="1"/>
  <c r="E1505" i="1"/>
  <c r="E1509" i="1"/>
  <c r="E1511" i="1"/>
  <c r="E1513" i="1"/>
  <c r="E1516" i="1"/>
  <c r="E1518" i="1"/>
  <c r="E1519" i="1"/>
  <c r="E1524" i="1"/>
  <c r="E1525" i="1"/>
  <c r="E1526" i="1"/>
  <c r="E1528" i="1"/>
  <c r="E1530" i="1"/>
  <c r="E1531" i="1"/>
  <c r="E1533" i="1"/>
  <c r="E1536" i="1"/>
  <c r="E1537" i="1"/>
  <c r="E1538" i="1"/>
  <c r="E1541" i="1"/>
  <c r="E1542" i="1"/>
  <c r="E1543" i="1"/>
  <c r="E1545" i="1"/>
  <c r="E1547" i="1"/>
  <c r="E1548" i="1"/>
  <c r="E1549" i="1"/>
  <c r="E1550" i="1"/>
  <c r="E1552" i="1"/>
  <c r="E1553" i="1"/>
  <c r="E1554" i="1"/>
  <c r="E1556" i="1"/>
  <c r="E1561" i="1"/>
  <c r="E1562" i="1"/>
  <c r="E1563" i="1"/>
  <c r="E1565" i="1"/>
  <c r="E1566" i="1"/>
  <c r="E1567" i="1"/>
  <c r="E1568" i="1"/>
  <c r="E1569" i="1"/>
  <c r="E1572" i="1"/>
  <c r="E1574" i="1"/>
  <c r="E1575" i="1"/>
  <c r="E1580" i="1"/>
  <c r="E1583" i="1"/>
  <c r="E1584" i="1"/>
  <c r="E1586" i="1"/>
  <c r="E1590" i="1"/>
  <c r="E1591" i="1"/>
  <c r="E1593" i="1"/>
  <c r="E1595" i="1"/>
  <c r="E1597" i="1"/>
  <c r="E1599" i="1"/>
  <c r="E1601" i="1"/>
  <c r="E1602" i="1"/>
  <c r="E1603" i="1"/>
  <c r="E1607" i="1"/>
  <c r="E1614" i="1"/>
  <c r="E1615" i="1"/>
  <c r="E1616" i="1"/>
  <c r="E1619" i="1"/>
  <c r="E1629" i="1"/>
  <c r="E1630" i="1"/>
  <c r="E1633" i="1"/>
  <c r="E1634" i="1"/>
  <c r="E1635" i="1"/>
  <c r="E1641" i="1"/>
  <c r="E1642" i="1"/>
  <c r="E1643" i="1"/>
  <c r="E1647" i="1"/>
  <c r="E1648" i="1"/>
  <c r="E1649" i="1"/>
  <c r="E1651" i="1"/>
  <c r="E1652" i="1"/>
  <c r="E1654" i="1"/>
  <c r="E1655" i="1"/>
  <c r="E1660" i="1"/>
  <c r="E1661" i="1"/>
  <c r="E1662" i="1"/>
  <c r="E1663" i="1"/>
  <c r="E1665" i="1"/>
  <c r="E1667" i="1"/>
  <c r="E1669" i="1"/>
  <c r="E1670" i="1"/>
  <c r="E1676" i="1"/>
  <c r="E1677" i="1"/>
  <c r="E1678" i="1"/>
  <c r="E1679" i="1"/>
  <c r="E1680" i="1"/>
  <c r="E1681" i="1"/>
  <c r="E1683" i="1"/>
  <c r="E1685" i="1"/>
  <c r="E1687" i="1"/>
  <c r="E1690" i="1"/>
  <c r="E1691" i="1"/>
  <c r="E1692" i="1"/>
  <c r="E1693" i="1"/>
  <c r="E1694" i="1"/>
  <c r="E1696" i="1"/>
  <c r="E1699" i="1"/>
  <c r="E1700" i="1"/>
  <c r="E1706" i="1"/>
  <c r="E1707" i="1"/>
  <c r="E1708" i="1"/>
  <c r="E1717" i="1"/>
  <c r="E1721" i="1"/>
  <c r="E1722" i="1"/>
  <c r="E1723" i="1"/>
  <c r="E1724" i="1"/>
  <c r="E1725" i="1"/>
  <c r="E1726" i="1"/>
  <c r="E1727" i="1"/>
  <c r="E1729" i="1"/>
  <c r="E1730" i="1"/>
  <c r="E1731" i="1"/>
  <c r="E1732" i="1"/>
  <c r="E1733" i="1"/>
  <c r="E1734" i="1"/>
  <c r="E1735" i="1"/>
  <c r="E1736" i="1"/>
  <c r="E1738" i="1"/>
  <c r="E1739" i="1"/>
  <c r="E1740" i="1"/>
  <c r="E1741" i="1"/>
  <c r="E830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60" i="1"/>
  <c r="E1761" i="1"/>
  <c r="E1762" i="1"/>
  <c r="E1763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7" i="1"/>
  <c r="E1789" i="1"/>
  <c r="E1790" i="1"/>
  <c r="E1791" i="1"/>
  <c r="E1792" i="1"/>
  <c r="E1793" i="1"/>
  <c r="E1794" i="1"/>
  <c r="E1795" i="1"/>
  <c r="E1796" i="1"/>
  <c r="E1797" i="1"/>
  <c r="E1798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30" i="1"/>
  <c r="E1831" i="1"/>
  <c r="E1832" i="1"/>
  <c r="E1833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1" i="1"/>
  <c r="E1882" i="1"/>
  <c r="E1883" i="1"/>
  <c r="E1884" i="1"/>
  <c r="E1885" i="1"/>
  <c r="E1886" i="1"/>
  <c r="E1887" i="1"/>
  <c r="E1888" i="1"/>
  <c r="E1889" i="1"/>
  <c r="E1890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4" i="1"/>
  <c r="E1915" i="1"/>
  <c r="E1916" i="1"/>
  <c r="E1917" i="1"/>
  <c r="E1918" i="1"/>
  <c r="E1920" i="1"/>
  <c r="E1922" i="1"/>
  <c r="E1923" i="1"/>
  <c r="E1924" i="1"/>
  <c r="E1928" i="1"/>
  <c r="E1929" i="1"/>
  <c r="E1930" i="1"/>
  <c r="E1932" i="1"/>
  <c r="E1933" i="1"/>
  <c r="E1934" i="1"/>
  <c r="E1935" i="1"/>
  <c r="E1936" i="1"/>
  <c r="E1937" i="1"/>
  <c r="E1938" i="1"/>
  <c r="E1939" i="1"/>
  <c r="E1941" i="1"/>
  <c r="E1949" i="1"/>
  <c r="E1954" i="1"/>
  <c r="E1957" i="1"/>
  <c r="E1959" i="1"/>
  <c r="E1960" i="1"/>
  <c r="E1967" i="1"/>
  <c r="E1974" i="1"/>
  <c r="E1975" i="1"/>
  <c r="E1980" i="1"/>
  <c r="E1984" i="1"/>
  <c r="E1985" i="1"/>
  <c r="E1988" i="1"/>
  <c r="E1996" i="1"/>
  <c r="E1997" i="1"/>
  <c r="E1998" i="1"/>
  <c r="E2004" i="1"/>
  <c r="E2005" i="1"/>
  <c r="E2006" i="1"/>
  <c r="E2007" i="1"/>
  <c r="E2008" i="1"/>
  <c r="E2010" i="1"/>
  <c r="E2011" i="1"/>
  <c r="E2012" i="1"/>
  <c r="E2020" i="1"/>
  <c r="E2022" i="1"/>
  <c r="E2023" i="1"/>
  <c r="E2036" i="1"/>
  <c r="E2043" i="1"/>
  <c r="E2047" i="1"/>
  <c r="E2049" i="1"/>
  <c r="E2051" i="1"/>
  <c r="E2062" i="1"/>
  <c r="E2073" i="1"/>
  <c r="E2074" i="1"/>
  <c r="E2075" i="1"/>
  <c r="E2078" i="1"/>
  <c r="E2084" i="1"/>
  <c r="E2087" i="1"/>
  <c r="E2089" i="1"/>
  <c r="E2090" i="1"/>
  <c r="E2092" i="1"/>
  <c r="E2094" i="1"/>
  <c r="E2095" i="1"/>
  <c r="E2096" i="1"/>
  <c r="E2098" i="1"/>
  <c r="E2101" i="1"/>
  <c r="E2104" i="1"/>
  <c r="E2107" i="1"/>
  <c r="E2108" i="1"/>
  <c r="E2109" i="1"/>
  <c r="E2114" i="1"/>
  <c r="E2119" i="1"/>
  <c r="E2120" i="1"/>
  <c r="E2121" i="1"/>
  <c r="E2122" i="1"/>
  <c r="E2123" i="1"/>
  <c r="E2124" i="1"/>
  <c r="E2125" i="1"/>
  <c r="E2126" i="1"/>
  <c r="E2127" i="1"/>
  <c r="E2129" i="1"/>
  <c r="E2130" i="1"/>
  <c r="E2132" i="1"/>
  <c r="E2134" i="1"/>
  <c r="E2135" i="1"/>
  <c r="E2136" i="1"/>
  <c r="E2137" i="1"/>
  <c r="E2138" i="1"/>
  <c r="E2141" i="1"/>
  <c r="E2142" i="1"/>
  <c r="E2144" i="1"/>
  <c r="E2145" i="1"/>
  <c r="E2147" i="1"/>
  <c r="E2148" i="1"/>
  <c r="E2149" i="1"/>
  <c r="E2151" i="1"/>
  <c r="E2153" i="1"/>
  <c r="E2154" i="1"/>
  <c r="E2155" i="1"/>
  <c r="E2160" i="1"/>
  <c r="E2161" i="1"/>
  <c r="E2162" i="1"/>
  <c r="E2163" i="1"/>
  <c r="E2165" i="1"/>
  <c r="E2173" i="1"/>
  <c r="E2177" i="1"/>
  <c r="E2179" i="1"/>
  <c r="E2180" i="1"/>
  <c r="E2181" i="1"/>
  <c r="E2182" i="1"/>
  <c r="E2187" i="1"/>
  <c r="E2188" i="1"/>
  <c r="E2191" i="1"/>
  <c r="E2193" i="1"/>
  <c r="E2194" i="1"/>
  <c r="E2200" i="1"/>
  <c r="E2203" i="1"/>
  <c r="E2205" i="1"/>
  <c r="E2209" i="1"/>
  <c r="E2213" i="1"/>
  <c r="E2214" i="1"/>
  <c r="E2215" i="1"/>
  <c r="E2218" i="1"/>
  <c r="E2219" i="1"/>
  <c r="E2220" i="1"/>
  <c r="E2222" i="1"/>
  <c r="E2223" i="1"/>
  <c r="E2224" i="1"/>
  <c r="E2226" i="1"/>
  <c r="E2227" i="1"/>
  <c r="E2228" i="1"/>
  <c r="E2229" i="1"/>
  <c r="E2233" i="1"/>
  <c r="E2235" i="1"/>
  <c r="E2236" i="1"/>
  <c r="E2239" i="1"/>
  <c r="E2241" i="1"/>
  <c r="E2242" i="1"/>
  <c r="E2245" i="1"/>
  <c r="E2246" i="1"/>
  <c r="E2248" i="1"/>
  <c r="E2249" i="1"/>
  <c r="E2252" i="1"/>
  <c r="E2255" i="1"/>
  <c r="E2257" i="1"/>
  <c r="E2261" i="1"/>
  <c r="E2264" i="1"/>
  <c r="E2265" i="1"/>
  <c r="E2268" i="1"/>
  <c r="E2270" i="1"/>
  <c r="E2271" i="1"/>
  <c r="E2274" i="1"/>
  <c r="E2275" i="1"/>
  <c r="E2277" i="1"/>
  <c r="E2278" i="1"/>
  <c r="E2280" i="1"/>
  <c r="E2281" i="1"/>
  <c r="E2282" i="1"/>
  <c r="E2283" i="1"/>
  <c r="E2288" i="1"/>
  <c r="E2289" i="1"/>
  <c r="E2295" i="1"/>
  <c r="E2296" i="1"/>
  <c r="E2303" i="1"/>
  <c r="E2305" i="1"/>
  <c r="E2316" i="1"/>
  <c r="E2317" i="1"/>
  <c r="E2318" i="1"/>
  <c r="E2319" i="1"/>
  <c r="E2329" i="1"/>
  <c r="E2332" i="1"/>
  <c r="E2333" i="1"/>
  <c r="E2334" i="1"/>
  <c r="E2335" i="1"/>
  <c r="E2336" i="1"/>
  <c r="E2339" i="1"/>
  <c r="E2341" i="1"/>
  <c r="E2342" i="1"/>
  <c r="E2343" i="1"/>
  <c r="E2344" i="1"/>
  <c r="E2346" i="1"/>
  <c r="E2350" i="1"/>
  <c r="E2352" i="1"/>
  <c r="E2353" i="1"/>
  <c r="E2356" i="1"/>
  <c r="E2358" i="1"/>
  <c r="E2359" i="1"/>
  <c r="E2360" i="1"/>
  <c r="E2363" i="1"/>
  <c r="E2364" i="1"/>
  <c r="E2365" i="1"/>
  <c r="E2367" i="1"/>
  <c r="E2368" i="1"/>
  <c r="E2369" i="1"/>
  <c r="E2371" i="1"/>
  <c r="E2372" i="1"/>
  <c r="E2373" i="1"/>
  <c r="E2374" i="1"/>
  <c r="E2375" i="1"/>
  <c r="E2379" i="1"/>
  <c r="E2380" i="1"/>
  <c r="E2386" i="1"/>
  <c r="E2387" i="1"/>
  <c r="E2389" i="1"/>
  <c r="E2397" i="1"/>
  <c r="E2398" i="1"/>
  <c r="E2399" i="1"/>
  <c r="E2402" i="1"/>
  <c r="E2403" i="1"/>
  <c r="E2404" i="1"/>
  <c r="E2405" i="1"/>
  <c r="E2406" i="1"/>
  <c r="E2408" i="1"/>
  <c r="E2413" i="1"/>
  <c r="E2414" i="1"/>
  <c r="E2419" i="1"/>
  <c r="E2420" i="1"/>
  <c r="E2423" i="1"/>
  <c r="E2424" i="1"/>
  <c r="E2425" i="1"/>
  <c r="E2427" i="1"/>
  <c r="E2428" i="1"/>
  <c r="E2430" i="1"/>
  <c r="E2508" i="1"/>
  <c r="E2557" i="1"/>
  <c r="E2571" i="1"/>
  <c r="E2621" i="1"/>
  <c r="E2699" i="1"/>
  <c r="E1172" i="1"/>
  <c r="E1177" i="1"/>
  <c r="E1742" i="1"/>
  <c r="E2118" i="1"/>
  <c r="E1995" i="1"/>
  <c r="E1991" i="1"/>
  <c r="E2170" i="1"/>
  <c r="E1764" i="1"/>
  <c r="E1969" i="1"/>
  <c r="E1958" i="1"/>
  <c r="E2146" i="1"/>
  <c r="E1994" i="1"/>
  <c r="E2009" i="1"/>
  <c r="E2000" i="1"/>
  <c r="E1508" i="1"/>
  <c r="E2199" i="1"/>
  <c r="E2072" i="1"/>
  <c r="E2091" i="1"/>
  <c r="E2112" i="1"/>
  <c r="E2131" i="1"/>
  <c r="E2083" i="1"/>
  <c r="E2052" i="1"/>
  <c r="E2355" i="1"/>
  <c r="E2172" i="1"/>
  <c r="E2156" i="1"/>
  <c r="E9" i="1"/>
  <c r="E10" i="1"/>
  <c r="E12" i="1"/>
  <c r="E13" i="1"/>
  <c r="E14" i="1"/>
  <c r="E16" i="1"/>
  <c r="E17" i="1"/>
  <c r="E18" i="1"/>
  <c r="E19" i="1"/>
  <c r="E20" i="1"/>
  <c r="E22" i="1"/>
  <c r="E23" i="1"/>
  <c r="E26" i="1"/>
  <c r="E27" i="1"/>
  <c r="E30" i="1"/>
  <c r="E31" i="1"/>
  <c r="E32" i="1"/>
  <c r="E33" i="1"/>
  <c r="E34" i="1"/>
  <c r="E36" i="1"/>
  <c r="E37" i="1"/>
  <c r="E40" i="1"/>
  <c r="E41" i="1"/>
  <c r="E42" i="1"/>
  <c r="E43" i="1"/>
  <c r="E46" i="1"/>
  <c r="E47" i="1"/>
  <c r="E48" i="1"/>
  <c r="E49" i="1"/>
  <c r="E50" i="1"/>
  <c r="E51" i="1"/>
  <c r="E52" i="1"/>
  <c r="E53" i="1"/>
  <c r="E54" i="1"/>
  <c r="E55" i="1"/>
  <c r="E57" i="1"/>
  <c r="E58" i="1"/>
  <c r="E59" i="1"/>
  <c r="E61" i="1"/>
  <c r="E62" i="1"/>
  <c r="E63" i="1"/>
  <c r="E65" i="1"/>
  <c r="E67" i="1"/>
  <c r="E68" i="1"/>
  <c r="E70" i="1"/>
  <c r="E71" i="1"/>
  <c r="E72" i="1"/>
  <c r="E75" i="1"/>
  <c r="E76" i="1"/>
  <c r="E77" i="1"/>
  <c r="E78" i="1"/>
  <c r="E79" i="1"/>
  <c r="E80" i="1"/>
  <c r="E82" i="1"/>
  <c r="E83" i="1"/>
  <c r="E86" i="1"/>
  <c r="E87" i="1"/>
  <c r="E88" i="1"/>
  <c r="E90" i="1"/>
  <c r="E91" i="1"/>
  <c r="E92" i="1"/>
  <c r="E95" i="1"/>
  <c r="E96" i="1"/>
  <c r="E97" i="1"/>
  <c r="E99" i="1"/>
  <c r="E100" i="1"/>
  <c r="E101" i="1"/>
  <c r="E104" i="1"/>
  <c r="E105" i="1"/>
  <c r="E106" i="1"/>
  <c r="E107" i="1"/>
  <c r="E110" i="1"/>
  <c r="E111" i="1"/>
  <c r="E112" i="1"/>
  <c r="E115" i="1"/>
  <c r="E122" i="1"/>
  <c r="E123" i="1"/>
  <c r="E124" i="1"/>
  <c r="E125" i="1"/>
  <c r="E126" i="1"/>
  <c r="E127" i="1"/>
  <c r="E128" i="1"/>
  <c r="E130" i="1"/>
  <c r="E131" i="1"/>
  <c r="E132" i="1"/>
  <c r="E133" i="1"/>
  <c r="E135" i="1"/>
  <c r="E137" i="1"/>
  <c r="E138" i="1"/>
  <c r="E139" i="1"/>
  <c r="E140" i="1"/>
  <c r="E141" i="1"/>
  <c r="E142" i="1"/>
  <c r="E144" i="1"/>
  <c r="E146" i="1"/>
  <c r="E147" i="1"/>
  <c r="E149" i="1"/>
  <c r="E150" i="1"/>
  <c r="E152" i="1"/>
  <c r="E153" i="1"/>
  <c r="E154" i="1"/>
  <c r="E155" i="1"/>
  <c r="E158" i="1"/>
  <c r="E159" i="1"/>
  <c r="E160" i="1"/>
  <c r="E161" i="1"/>
  <c r="O6" i="1"/>
  <c r="DI733" i="1"/>
  <c r="Q733" i="1" s="1"/>
  <c r="DI788" i="1"/>
  <c r="DI802" i="1"/>
  <c r="Q802" i="1" s="1"/>
  <c r="DI1858" i="1"/>
  <c r="Q1858" i="1" s="1"/>
  <c r="DI842" i="1"/>
  <c r="Q842" i="1" s="1"/>
  <c r="DI961" i="1"/>
  <c r="Q961" i="1" s="1"/>
  <c r="DI1009" i="1"/>
  <c r="Q1009" i="1" s="1"/>
  <c r="DI1020" i="1"/>
  <c r="Q1020" i="1" s="1"/>
  <c r="DI1114" i="1"/>
  <c r="DI1230" i="1"/>
  <c r="Q1230" i="1" s="1"/>
  <c r="DI1414" i="1"/>
  <c r="DI1492" i="1"/>
  <c r="DI1536" i="1"/>
  <c r="Q1536" i="1" s="1"/>
  <c r="DI1568" i="1"/>
  <c r="Q1568" i="1" s="1"/>
  <c r="DI1580" i="1"/>
  <c r="Q1580" i="1" s="1"/>
  <c r="DY1667" i="1"/>
  <c r="DY1565" i="1"/>
  <c r="EC1536" i="1"/>
  <c r="T1536" i="1" s="1"/>
  <c r="DS1492" i="1"/>
  <c r="DG1492" i="1"/>
  <c r="EC1440" i="1"/>
  <c r="T1440" i="1" s="1"/>
  <c r="EC1387" i="1"/>
  <c r="T1387" i="1" s="1"/>
  <c r="DO1133" i="1"/>
  <c r="Q1133" i="1" s="1"/>
  <c r="DD1114" i="1"/>
  <c r="CG1076" i="1"/>
  <c r="CG1000" i="1"/>
  <c r="CA978" i="1"/>
  <c r="EC976" i="1"/>
  <c r="T976" i="1" s="1"/>
  <c r="EC968" i="1"/>
  <c r="T968" i="1" s="1"/>
  <c r="DY968" i="1"/>
  <c r="CA963" i="1"/>
  <c r="BS936" i="1"/>
  <c r="DY865" i="1"/>
  <c r="DO865" i="1"/>
  <c r="Q865" i="1" s="1"/>
  <c r="CA836" i="1"/>
  <c r="BS836" i="1"/>
  <c r="DG1858" i="1"/>
  <c r="DW807" i="1"/>
  <c r="DD807" i="1"/>
  <c r="BU800" i="1"/>
  <c r="DW799" i="1"/>
  <c r="CA796" i="1"/>
  <c r="BM760" i="1"/>
  <c r="AY760" i="1"/>
  <c r="DW757" i="1"/>
  <c r="BS747" i="1"/>
  <c r="CG738" i="1"/>
  <c r="DY737" i="1"/>
  <c r="DO737" i="1"/>
  <c r="Q737" i="1" s="1"/>
  <c r="CA735" i="1"/>
  <c r="EA732" i="1"/>
  <c r="CG714" i="1"/>
  <c r="EC713" i="1"/>
  <c r="T713" i="1" s="1"/>
  <c r="CA706" i="1"/>
  <c r="BM641" i="1"/>
  <c r="AU640" i="1"/>
  <c r="EC626" i="1"/>
  <c r="T626" i="1" s="1"/>
  <c r="CG626" i="1"/>
  <c r="DO599" i="1"/>
  <c r="Q599" i="1" s="1"/>
  <c r="CA594" i="1"/>
  <c r="CA513" i="1"/>
  <c r="CA441" i="1"/>
  <c r="CG364" i="1"/>
  <c r="BM339" i="1"/>
  <c r="H713" i="1" l="1"/>
  <c r="H741" i="1"/>
  <c r="H1440" i="1"/>
  <c r="H1718" i="1"/>
  <c r="H976" i="1"/>
  <c r="H1012" i="1"/>
  <c r="H1536" i="1"/>
  <c r="H1579" i="1"/>
  <c r="H968" i="1"/>
  <c r="H1004" i="1"/>
  <c r="Q1492" i="1"/>
  <c r="J2049" i="1"/>
  <c r="J2022" i="1"/>
  <c r="J1174" i="1"/>
  <c r="J156" i="1"/>
  <c r="J392" i="1"/>
  <c r="J1708" i="1"/>
  <c r="J1259" i="1"/>
  <c r="J1635" i="1"/>
  <c r="J174" i="1"/>
  <c r="J1011" i="1"/>
  <c r="J1145" i="1"/>
  <c r="H1145" i="1" s="1"/>
  <c r="J1525" i="1"/>
  <c r="J1727" i="1"/>
  <c r="J800" i="1"/>
  <c r="H800" i="1" s="1"/>
  <c r="J1185" i="1"/>
  <c r="J1193" i="1"/>
  <c r="J1691" i="1"/>
  <c r="H1691" i="1" s="1"/>
  <c r="J1920" i="1"/>
  <c r="J381" i="1"/>
  <c r="J1746" i="1"/>
  <c r="J495" i="1"/>
  <c r="J762" i="1"/>
  <c r="J1733" i="1"/>
  <c r="J1742" i="1"/>
  <c r="J1744" i="1"/>
  <c r="J1750" i="1"/>
  <c r="H1750" i="1" s="1"/>
  <c r="J1256" i="1"/>
  <c r="J220" i="1"/>
  <c r="J372" i="1"/>
  <c r="J328" i="1"/>
  <c r="J222" i="1"/>
  <c r="J378" i="1"/>
  <c r="J1182" i="1"/>
  <c r="J1690" i="1"/>
  <c r="J190" i="1"/>
  <c r="J697" i="1"/>
  <c r="J729" i="1"/>
  <c r="J776" i="1"/>
  <c r="H776" i="1" s="1"/>
  <c r="J173" i="1"/>
  <c r="J67" i="1"/>
  <c r="J450" i="1"/>
  <c r="J1163" i="1"/>
  <c r="J403" i="1"/>
  <c r="J550" i="1"/>
  <c r="J746" i="1"/>
  <c r="H746" i="1" s="1"/>
  <c r="J1180" i="1"/>
  <c r="J1694" i="1"/>
  <c r="J828" i="1"/>
  <c r="J1685" i="1"/>
  <c r="J1855" i="1"/>
  <c r="J716" i="1"/>
  <c r="J775" i="1"/>
  <c r="J970" i="1"/>
  <c r="J1729" i="1"/>
  <c r="J1907" i="1"/>
  <c r="J790" i="1"/>
  <c r="H790" i="1" s="1"/>
  <c r="J1359" i="1"/>
  <c r="J1526" i="1"/>
  <c r="J1692" i="1"/>
  <c r="J1699" i="1"/>
  <c r="H1699" i="1" s="1"/>
  <c r="J1747" i="1"/>
  <c r="J1856" i="1"/>
  <c r="J1861" i="1"/>
  <c r="J1862" i="1"/>
  <c r="J789" i="1"/>
  <c r="J1141" i="1"/>
  <c r="J1524" i="1"/>
  <c r="H1524" i="1" s="1"/>
  <c r="J1751" i="1"/>
  <c r="H1751" i="1" s="1"/>
  <c r="J1844" i="1"/>
  <c r="J853" i="1"/>
  <c r="J1148" i="1"/>
  <c r="H1148" i="1" s="1"/>
  <c r="J1194" i="1"/>
  <c r="H1194" i="1" s="1"/>
  <c r="J1393" i="1"/>
  <c r="H1393" i="1" s="1"/>
  <c r="J1726" i="1"/>
  <c r="H1726" i="1" s="1"/>
  <c r="J1738" i="1"/>
  <c r="J1740" i="1"/>
  <c r="J1863" i="1"/>
  <c r="J1874" i="1"/>
  <c r="H1874" i="1" s="1"/>
  <c r="J486" i="1"/>
  <c r="H486" i="1" s="1"/>
  <c r="J494" i="1"/>
  <c r="J219" i="1"/>
  <c r="J394" i="1"/>
  <c r="J616" i="1"/>
  <c r="J698" i="1"/>
  <c r="J388" i="1"/>
  <c r="J260" i="1"/>
  <c r="H260" i="1" s="1"/>
  <c r="J781" i="1"/>
  <c r="J787" i="1"/>
  <c r="J1179" i="1"/>
  <c r="J774" i="1"/>
  <c r="H774" i="1" s="1"/>
  <c r="J750" i="1"/>
  <c r="J760" i="1"/>
  <c r="J786" i="1"/>
  <c r="J829" i="1"/>
  <c r="J1042" i="1"/>
  <c r="J1076" i="1"/>
  <c r="J963" i="1"/>
  <c r="H963" i="1" s="1"/>
  <c r="J727" i="1"/>
  <c r="J792" i="1"/>
  <c r="H792" i="1" s="1"/>
  <c r="J1376" i="1"/>
  <c r="J1572" i="1"/>
  <c r="J1162" i="1"/>
  <c r="J1177" i="1"/>
  <c r="J1208" i="1"/>
  <c r="J1234" i="1"/>
  <c r="J1150" i="1"/>
  <c r="J1169" i="1"/>
  <c r="J1142" i="1"/>
  <c r="H1142" i="1" s="1"/>
  <c r="J1528" i="1"/>
  <c r="J1569" i="1"/>
  <c r="J1154" i="1"/>
  <c r="J1166" i="1"/>
  <c r="J1310" i="1"/>
  <c r="J1590" i="1"/>
  <c r="J1379" i="1"/>
  <c r="J1629" i="1"/>
  <c r="J1679" i="1"/>
  <c r="H1679" i="1" s="1"/>
  <c r="H167" i="1" l="1"/>
  <c r="H156" i="1"/>
  <c r="H1590" i="1"/>
  <c r="H1632" i="1"/>
  <c r="H394" i="1"/>
  <c r="H414" i="1"/>
  <c r="H1200" i="1"/>
  <c r="H1011" i="1"/>
  <c r="H1048" i="1"/>
  <c r="H1350" i="1"/>
  <c r="H450" i="1"/>
  <c r="H473" i="1"/>
  <c r="H1208" i="1"/>
  <c r="H1246" i="1"/>
  <c r="H1076" i="1"/>
  <c r="H787" i="1"/>
  <c r="H815" i="1"/>
  <c r="H494" i="1"/>
  <c r="H519" i="1"/>
  <c r="H828" i="1"/>
  <c r="H856" i="1"/>
  <c r="H67" i="1"/>
  <c r="H69" i="1"/>
  <c r="H378" i="1"/>
  <c r="H398" i="1"/>
  <c r="H1742" i="1"/>
  <c r="H1786" i="1"/>
  <c r="H1231" i="1"/>
  <c r="H1635" i="1"/>
  <c r="H1682" i="1"/>
  <c r="H727" i="1"/>
  <c r="H756" i="1"/>
  <c r="H1141" i="1"/>
  <c r="H1178" i="1"/>
  <c r="H1359" i="1"/>
  <c r="H1400" i="1"/>
  <c r="H1166" i="1"/>
  <c r="H1203" i="1"/>
  <c r="H1154" i="1"/>
  <c r="H1191" i="1"/>
  <c r="H1177" i="1"/>
  <c r="H1214" i="1"/>
  <c r="H1042" i="1"/>
  <c r="H1080" i="1"/>
  <c r="H781" i="1"/>
  <c r="H809" i="1"/>
  <c r="H1905" i="1"/>
  <c r="H1907" i="1"/>
  <c r="H1952" i="1"/>
  <c r="H1694" i="1"/>
  <c r="H1643" i="1"/>
  <c r="H173" i="1"/>
  <c r="H184" i="1"/>
  <c r="H235" i="1"/>
  <c r="H1733" i="1"/>
  <c r="H1778" i="1"/>
  <c r="H1185" i="1"/>
  <c r="H1259" i="1"/>
  <c r="H1297" i="1"/>
  <c r="H2022" i="1"/>
  <c r="H2067" i="1"/>
  <c r="H1234" i="1"/>
  <c r="H1274" i="1"/>
  <c r="H1685" i="1"/>
  <c r="H1731" i="1"/>
  <c r="H2049" i="1"/>
  <c r="H2093" i="1"/>
  <c r="H1569" i="1"/>
  <c r="H1329" i="1"/>
  <c r="H1199" i="1"/>
  <c r="H829" i="1"/>
  <c r="H857" i="1"/>
  <c r="H853" i="1"/>
  <c r="H881" i="1"/>
  <c r="H1856" i="1"/>
  <c r="H1900" i="1"/>
  <c r="H1729" i="1"/>
  <c r="H3046" i="1"/>
  <c r="H1180" i="1"/>
  <c r="H1217" i="1"/>
  <c r="H328" i="1"/>
  <c r="H347" i="1"/>
  <c r="H1708" i="1"/>
  <c r="H1754" i="1"/>
  <c r="H1855" i="1"/>
  <c r="H1899" i="1"/>
  <c r="H1920" i="1"/>
  <c r="H1966" i="1"/>
  <c r="H1182" i="1"/>
  <c r="H1219" i="1"/>
  <c r="H1528" i="1"/>
  <c r="H1571" i="1"/>
  <c r="H1572" i="1"/>
  <c r="H1617" i="1"/>
  <c r="H786" i="1"/>
  <c r="H814" i="1"/>
  <c r="H388" i="1"/>
  <c r="H408" i="1"/>
  <c r="H1888" i="1"/>
  <c r="H1747" i="1"/>
  <c r="H1791" i="1"/>
  <c r="H970" i="1"/>
  <c r="H1006" i="1"/>
  <c r="H729" i="1"/>
  <c r="H758" i="1"/>
  <c r="H495" i="1"/>
  <c r="H520" i="1"/>
  <c r="H1772" i="1"/>
  <c r="H392" i="1"/>
  <c r="H412" i="1"/>
  <c r="H1150" i="1"/>
  <c r="H1187" i="1"/>
  <c r="H1526" i="1"/>
  <c r="H1568" i="1"/>
  <c r="H1179" i="1"/>
  <c r="H1216" i="1"/>
  <c r="H789" i="1"/>
  <c r="H817" i="1"/>
  <c r="H1744" i="1"/>
  <c r="H1788" i="1"/>
  <c r="H174" i="1"/>
  <c r="H185" i="1"/>
  <c r="H1376" i="1"/>
  <c r="H1417" i="1"/>
  <c r="H760" i="1"/>
  <c r="H788" i="1"/>
  <c r="H698" i="1"/>
  <c r="H726" i="1"/>
  <c r="H1740" i="1"/>
  <c r="H1784" i="1"/>
  <c r="H775" i="1"/>
  <c r="H803" i="1"/>
  <c r="H550" i="1"/>
  <c r="H576" i="1"/>
  <c r="H725" i="1"/>
  <c r="H220" i="1"/>
  <c r="H233" i="1"/>
  <c r="H1746" i="1"/>
  <c r="H1525" i="1"/>
  <c r="H1567" i="1"/>
  <c r="H219" i="1"/>
  <c r="H1674" i="1"/>
  <c r="H1379" i="1"/>
  <c r="H1420" i="1"/>
  <c r="H1206" i="1"/>
  <c r="H750" i="1"/>
  <c r="H779" i="1"/>
  <c r="H616" i="1"/>
  <c r="H644" i="1"/>
  <c r="H1738" i="1"/>
  <c r="H1692" i="1"/>
  <c r="H1739" i="1"/>
  <c r="H403" i="1"/>
  <c r="H423" i="1"/>
  <c r="H190" i="1"/>
  <c r="H201" i="1"/>
  <c r="H1256" i="1"/>
  <c r="H1295" i="1"/>
  <c r="H381" i="1"/>
  <c r="H401" i="1"/>
  <c r="H1174" i="1"/>
  <c r="H1211" i="1"/>
  <c r="H1736" i="1"/>
  <c r="Q6" i="1" l="1"/>
  <c r="EE707" i="1"/>
  <c r="EC1667" i="1"/>
  <c r="T1667" i="1" s="1"/>
  <c r="EI1840" i="1"/>
  <c r="O1840" i="1" s="1"/>
  <c r="EG599" i="1"/>
  <c r="U599" i="1" s="1"/>
  <c r="EC599" i="1"/>
  <c r="T599" i="1" s="1"/>
  <c r="DY599" i="1"/>
  <c r="EI1753" i="1"/>
  <c r="EE1161" i="1"/>
  <c r="O1161" i="1" s="1"/>
  <c r="EC1161" i="1"/>
  <c r="T1161" i="1" s="1"/>
  <c r="EM1808" i="1"/>
  <c r="EI1808" i="1"/>
  <c r="EI1758" i="1"/>
  <c r="EM1774" i="1"/>
  <c r="EI1774" i="1"/>
  <c r="EC1028" i="1"/>
  <c r="T1028" i="1" s="1"/>
  <c r="DY1028" i="1"/>
  <c r="EM867" i="1"/>
  <c r="EI867" i="1"/>
  <c r="EC867" i="1"/>
  <c r="T867" i="1" s="1"/>
  <c r="DO867" i="1"/>
  <c r="Q867" i="1" s="1"/>
  <c r="EE1223" i="1"/>
  <c r="O1223" i="1" s="1"/>
  <c r="EI1806" i="1"/>
  <c r="EC1176" i="1"/>
  <c r="EC1462" i="1"/>
  <c r="T1462" i="1" s="1"/>
  <c r="DY1462" i="1"/>
  <c r="EM1597" i="1"/>
  <c r="EI1597" i="1"/>
  <c r="DY1597" i="1"/>
  <c r="EE827" i="1"/>
  <c r="O827" i="1" s="1"/>
  <c r="EM674" i="1"/>
  <c r="EI674" i="1"/>
  <c r="DC1156" i="1"/>
  <c r="DC1130" i="1"/>
  <c r="DC1222" i="1"/>
  <c r="DC1169" i="1"/>
  <c r="DC1155" i="1"/>
  <c r="DC818" i="1"/>
  <c r="DC1173" i="1"/>
  <c r="DC1164" i="1"/>
  <c r="DC1180" i="1"/>
  <c r="EG757" i="1"/>
  <c r="U757" i="1" s="1"/>
  <c r="EC757" i="1"/>
  <c r="T757" i="1" s="1"/>
  <c r="H785" i="1" s="1"/>
  <c r="DY1660" i="1"/>
  <c r="EC474" i="1"/>
  <c r="T474" i="1" s="1"/>
  <c r="H474" i="1" s="1"/>
  <c r="DY474" i="1"/>
  <c r="DO127" i="1"/>
  <c r="Q127" i="1" s="1"/>
  <c r="DY127" i="1"/>
  <c r="EC127" i="1"/>
  <c r="T127" i="1" s="1"/>
  <c r="EG1439" i="1"/>
  <c r="U1439" i="1" s="1"/>
  <c r="EA1439" i="1"/>
  <c r="DW1439" i="1"/>
  <c r="DH1439" i="1"/>
  <c r="EC1556" i="1"/>
  <c r="DO1556" i="1"/>
  <c r="Q1556" i="1" s="1"/>
  <c r="DW1440" i="1"/>
  <c r="DO604" i="1"/>
  <c r="Q604" i="1" s="1"/>
  <c r="EM1029" i="1"/>
  <c r="O1029" i="1" s="1"/>
  <c r="H1067" i="1" s="1"/>
  <c r="EG1029" i="1"/>
  <c r="U1029" i="1" s="1"/>
  <c r="EC1029" i="1"/>
  <c r="T1029" i="1" s="1"/>
  <c r="DY1029" i="1"/>
  <c r="DY713" i="1"/>
  <c r="DO713" i="1"/>
  <c r="Q713" i="1" s="1"/>
  <c r="DY976" i="1"/>
  <c r="DO976" i="1"/>
  <c r="Q976" i="1" s="1"/>
  <c r="EC884" i="1"/>
  <c r="T884" i="1" s="1"/>
  <c r="DW884" i="1"/>
  <c r="DG884" i="1"/>
  <c r="DD884" i="1"/>
  <c r="H627" i="1" l="1"/>
  <c r="H127" i="1"/>
  <c r="H133" i="1"/>
  <c r="H757" i="1"/>
  <c r="H599" i="1"/>
  <c r="O1597" i="1"/>
  <c r="O1808" i="1"/>
  <c r="O674" i="1"/>
  <c r="O1774" i="1"/>
  <c r="H1774" i="1" s="1"/>
  <c r="O1806" i="1"/>
  <c r="O1753" i="1"/>
  <c r="T1556" i="1"/>
  <c r="T1176" i="1"/>
  <c r="O1758" i="1"/>
  <c r="O707" i="1"/>
  <c r="O867" i="1"/>
  <c r="J1161" i="1"/>
  <c r="H1161" i="1" s="1"/>
  <c r="J827" i="1"/>
  <c r="J884" i="1"/>
  <c r="H884" i="1" s="1"/>
  <c r="J1462" i="1"/>
  <c r="H1462" i="1" s="1"/>
  <c r="BC19" i="1"/>
  <c r="EC609" i="1"/>
  <c r="T609" i="1" s="1"/>
  <c r="DY609" i="1"/>
  <c r="DU609" i="1"/>
  <c r="Q609" i="1" s="1"/>
  <c r="J1124" i="1"/>
  <c r="EI720" i="1"/>
  <c r="O720" i="1" s="1"/>
  <c r="EG720" i="1"/>
  <c r="U720" i="1" s="1"/>
  <c r="EC720" i="1"/>
  <c r="T720" i="1" s="1"/>
  <c r="DY720" i="1"/>
  <c r="DO720" i="1"/>
  <c r="Q720" i="1" s="1"/>
  <c r="U6" i="1"/>
  <c r="CY6" i="1"/>
  <c r="EG605" i="1"/>
  <c r="U605" i="1" s="1"/>
  <c r="DO605" i="1"/>
  <c r="Q605" i="1" s="1"/>
  <c r="DY605" i="1"/>
  <c r="EC605" i="1"/>
  <c r="T605" i="1" s="1"/>
  <c r="H707" i="1" l="1"/>
  <c r="H735" i="1"/>
  <c r="H1802" i="1"/>
  <c r="H1597" i="1"/>
  <c r="H1639" i="1"/>
  <c r="H674" i="1"/>
  <c r="H702" i="1"/>
  <c r="H1176" i="1"/>
  <c r="H1213" i="1"/>
  <c r="H1556" i="1"/>
  <c r="H1602" i="1"/>
  <c r="H914" i="1"/>
  <c r="H867" i="1"/>
  <c r="H895" i="1"/>
  <c r="H1124" i="1"/>
  <c r="H1163" i="1"/>
  <c r="H1753" i="1"/>
  <c r="H1797" i="1"/>
  <c r="H1850" i="1"/>
  <c r="H1198" i="1"/>
  <c r="H1503" i="1"/>
  <c r="J1975" i="1"/>
  <c r="EI364" i="1"/>
  <c r="O364" i="1" s="1"/>
  <c r="DO1227" i="1"/>
  <c r="Q1227" i="1" s="1"/>
  <c r="DO1228" i="1"/>
  <c r="Q1228" i="1" s="1"/>
  <c r="DO1231" i="1"/>
  <c r="Q1231" i="1" s="1"/>
  <c r="DO1226" i="1"/>
  <c r="Q1226" i="1" s="1"/>
  <c r="H1975" i="1" l="1"/>
  <c r="H2021" i="1"/>
  <c r="J1915" i="1"/>
  <c r="J1929" i="1"/>
  <c r="J1918" i="1"/>
  <c r="J1938" i="1"/>
  <c r="J1923" i="1"/>
  <c r="J1922" i="1"/>
  <c r="EI1831" i="1"/>
  <c r="EG1130" i="1"/>
  <c r="U1130" i="1" s="1"/>
  <c r="EE1130" i="1"/>
  <c r="O1130" i="1" s="1"/>
  <c r="H1169" i="1" s="1"/>
  <c r="EC1130" i="1"/>
  <c r="T1130" i="1" s="1"/>
  <c r="DY1130" i="1"/>
  <c r="DO1130" i="1"/>
  <c r="Q1130" i="1" s="1"/>
  <c r="EI1822" i="1"/>
  <c r="H1961" i="1" l="1"/>
  <c r="H1923" i="1"/>
  <c r="H1670" i="1"/>
  <c r="H1984" i="1"/>
  <c r="H1922" i="1"/>
  <c r="H1968" i="1"/>
  <c r="H1918" i="1"/>
  <c r="H1964" i="1"/>
  <c r="H1974" i="1"/>
  <c r="H1130" i="1"/>
  <c r="O1822" i="1"/>
  <c r="H1822" i="1" s="1"/>
  <c r="O1831" i="1"/>
  <c r="J1226" i="1"/>
  <c r="H1831" i="1" l="1"/>
  <c r="H1875" i="1"/>
  <c r="H1226" i="1"/>
  <c r="H1265" i="1"/>
  <c r="DO1236" i="1"/>
  <c r="Q1236" i="1" s="1"/>
  <c r="EG626" i="1"/>
  <c r="U626" i="1" s="1"/>
  <c r="EE626" i="1"/>
  <c r="DY626" i="1"/>
  <c r="DO626" i="1"/>
  <c r="DL626" i="1"/>
  <c r="DO1238" i="1"/>
  <c r="Q1238" i="1" s="1"/>
  <c r="Q626" i="1" l="1"/>
  <c r="O626" i="1"/>
  <c r="H626" i="1" s="1"/>
  <c r="J1810" i="1"/>
  <c r="J1808" i="1"/>
  <c r="J1932" i="1"/>
  <c r="DO1129" i="1"/>
  <c r="Q1129" i="1" s="1"/>
  <c r="DO1308" i="1"/>
  <c r="Q1308" i="1" s="1"/>
  <c r="DO1252" i="1"/>
  <c r="Q1252" i="1" s="1"/>
  <c r="DO1344" i="1"/>
  <c r="Q1344" i="1" s="1"/>
  <c r="EC1269" i="1"/>
  <c r="T1269" i="1" s="1"/>
  <c r="DO1269" i="1"/>
  <c r="Q1269" i="1" s="1"/>
  <c r="T1002" i="1"/>
  <c r="DY1002" i="1"/>
  <c r="H1932" i="1" l="1"/>
  <c r="H1977" i="1"/>
  <c r="H1852" i="1"/>
  <c r="H1854" i="1"/>
  <c r="J1782" i="1"/>
  <c r="J1649" i="1"/>
  <c r="J1813" i="1"/>
  <c r="J1771" i="1"/>
  <c r="H1771" i="1" s="1"/>
  <c r="J1835" i="1"/>
  <c r="J1794" i="1"/>
  <c r="J1765" i="1"/>
  <c r="H1765" i="1" s="1"/>
  <c r="J1866" i="1"/>
  <c r="J1766" i="1"/>
  <c r="H1766" i="1" s="1"/>
  <c r="J1816" i="1"/>
  <c r="J1809" i="1"/>
  <c r="J1819" i="1"/>
  <c r="J1840" i="1"/>
  <c r="H1840" i="1" s="1"/>
  <c r="J1760" i="1"/>
  <c r="J1877" i="1"/>
  <c r="J1881" i="1"/>
  <c r="J479" i="1"/>
  <c r="J1351" i="1"/>
  <c r="J1489" i="1"/>
  <c r="J238" i="1"/>
  <c r="J1779" i="1"/>
  <c r="H1779" i="1" s="1"/>
  <c r="J1870" i="1"/>
  <c r="J1795" i="1"/>
  <c r="H1795" i="1" s="1"/>
  <c r="J1815" i="1"/>
  <c r="J1832" i="1"/>
  <c r="J1798" i="1"/>
  <c r="EC918" i="1"/>
  <c r="T918" i="1" s="1"/>
  <c r="DO918" i="1"/>
  <c r="Q918" i="1" s="1"/>
  <c r="DO1260" i="1"/>
  <c r="Q1260" i="1" s="1"/>
  <c r="DO1214" i="1"/>
  <c r="Q1214" i="1" s="1"/>
  <c r="DO1531" i="1"/>
  <c r="Q1531" i="1" s="1"/>
  <c r="DO1530" i="1"/>
  <c r="Q1530" i="1" s="1"/>
  <c r="EC1137" i="1"/>
  <c r="T1137" i="1" s="1"/>
  <c r="DY1137" i="1"/>
  <c r="DO1137" i="1"/>
  <c r="Q1137" i="1" s="1"/>
  <c r="EC1155" i="1"/>
  <c r="T1155" i="1" s="1"/>
  <c r="EC1156" i="1"/>
  <c r="T1565" i="1"/>
  <c r="EE1717" i="1"/>
  <c r="O1717" i="1" s="1"/>
  <c r="EC865" i="1"/>
  <c r="T865" i="1" s="1"/>
  <c r="DG1442" i="1"/>
  <c r="DD1387" i="1"/>
  <c r="DG961" i="1"/>
  <c r="DD961" i="1"/>
  <c r="DS962" i="1"/>
  <c r="Q962" i="1" s="1"/>
  <c r="DD1482" i="1"/>
  <c r="DD1475" i="1"/>
  <c r="EC802" i="1"/>
  <c r="T802" i="1" s="1"/>
  <c r="DW802" i="1"/>
  <c r="DG802" i="1"/>
  <c r="H1137" i="1" l="1"/>
  <c r="H1175" i="1"/>
  <c r="H1782" i="1"/>
  <c r="H1826" i="1"/>
  <c r="H1925" i="1"/>
  <c r="H1877" i="1"/>
  <c r="H1921" i="1"/>
  <c r="H1810" i="1"/>
  <c r="H503" i="1"/>
  <c r="H1815" i="1"/>
  <c r="H1859" i="1"/>
  <c r="H1870" i="1"/>
  <c r="H1914" i="1"/>
  <c r="H1760" i="1"/>
  <c r="H1804" i="1"/>
  <c r="H1794" i="1"/>
  <c r="H1838" i="1"/>
  <c r="H1866" i="1"/>
  <c r="H1910" i="1"/>
  <c r="H1835" i="1"/>
  <c r="H1879" i="1"/>
  <c r="H252" i="1"/>
  <c r="H1819" i="1"/>
  <c r="H1863" i="1"/>
  <c r="H1489" i="1"/>
  <c r="H1531" i="1"/>
  <c r="H1809" i="1"/>
  <c r="H1853" i="1"/>
  <c r="H1813" i="1"/>
  <c r="H1857" i="1"/>
  <c r="H1832" i="1"/>
  <c r="H1876" i="1"/>
  <c r="H1798" i="1"/>
  <c r="H1842" i="1"/>
  <c r="H1351" i="1"/>
  <c r="H1392" i="1"/>
  <c r="H1816" i="1"/>
  <c r="H1860" i="1"/>
  <c r="H1649" i="1"/>
  <c r="H1696" i="1"/>
  <c r="T1156" i="1"/>
  <c r="J1155" i="1"/>
  <c r="H1155" i="1" s="1"/>
  <c r="J1717" i="1"/>
  <c r="H1717" i="1" s="1"/>
  <c r="J1565" i="1"/>
  <c r="H1565" i="1" s="1"/>
  <c r="J995" i="1"/>
  <c r="J999" i="1"/>
  <c r="J1868" i="1"/>
  <c r="J1837" i="1"/>
  <c r="H1837" i="1" s="1"/>
  <c r="J1789" i="1"/>
  <c r="J1871" i="1"/>
  <c r="J1817" i="1"/>
  <c r="J1764" i="1"/>
  <c r="J1849" i="1"/>
  <c r="H1849" i="1" s="1"/>
  <c r="J1762" i="1"/>
  <c r="J1848" i="1"/>
  <c r="J1836" i="1"/>
  <c r="J1783" i="1"/>
  <c r="H1783" i="1" s="1"/>
  <c r="J1843" i="1"/>
  <c r="J239" i="1"/>
  <c r="J1800" i="1"/>
  <c r="J1814" i="1"/>
  <c r="H1814" i="1" s="1"/>
  <c r="J1790" i="1"/>
  <c r="J1865" i="1"/>
  <c r="J1818" i="1"/>
  <c r="J1845" i="1"/>
  <c r="J1906" i="1"/>
  <c r="J1896" i="1"/>
  <c r="J1882" i="1"/>
  <c r="J1886" i="1"/>
  <c r="J1884" i="1"/>
  <c r="J1827" i="1"/>
  <c r="H1827" i="1" s="1"/>
  <c r="J1444" i="1"/>
  <c r="J1873" i="1"/>
  <c r="J1908" i="1"/>
  <c r="J1872" i="1"/>
  <c r="J1781" i="1"/>
  <c r="DD1476" i="1"/>
  <c r="DD1341" i="1"/>
  <c r="EC807" i="1"/>
  <c r="T807" i="1" s="1"/>
  <c r="DD1477" i="1"/>
  <c r="EA1139" i="1"/>
  <c r="EC1414" i="1"/>
  <c r="T1414" i="1" s="1"/>
  <c r="DW1414" i="1"/>
  <c r="DS1414" i="1"/>
  <c r="Q1414" i="1" s="1"/>
  <c r="DG1414" i="1"/>
  <c r="DD1414" i="1"/>
  <c r="EC1492" i="1"/>
  <c r="T1492" i="1" s="1"/>
  <c r="DW1492" i="1"/>
  <c r="EC1114" i="1"/>
  <c r="T1114" i="1" s="1"/>
  <c r="DW1114" i="1"/>
  <c r="DS1114" i="1"/>
  <c r="Q1114" i="1" s="1"/>
  <c r="DG1114" i="1"/>
  <c r="DW1536" i="1"/>
  <c r="DG1536" i="1"/>
  <c r="DG1449" i="1"/>
  <c r="DS788" i="1"/>
  <c r="Q788" i="1" s="1"/>
  <c r="DG788" i="1"/>
  <c r="EC799" i="1"/>
  <c r="T799" i="1" s="1"/>
  <c r="DW733" i="1"/>
  <c r="DG733" i="1"/>
  <c r="DO1072" i="1"/>
  <c r="Q1072" i="1" s="1"/>
  <c r="DO1071" i="1"/>
  <c r="Q1071" i="1" s="1"/>
  <c r="DO1202" i="1"/>
  <c r="Q1202" i="1" s="1"/>
  <c r="DY1243" i="1"/>
  <c r="DO1243" i="1"/>
  <c r="Q1243" i="1" s="1"/>
  <c r="DO1294" i="1"/>
  <c r="Q1294" i="1" s="1"/>
  <c r="DY1294" i="1"/>
  <c r="EC1294" i="1"/>
  <c r="T1294" i="1" s="1"/>
  <c r="DO1233" i="1"/>
  <c r="Q1233" i="1" s="1"/>
  <c r="EC737" i="1"/>
  <c r="T737" i="1" s="1"/>
  <c r="EC732" i="1"/>
  <c r="T732" i="1" s="1"/>
  <c r="H1444" i="1" l="1"/>
  <c r="H1485" i="1"/>
  <c r="H1836" i="1"/>
  <c r="H1880" i="1"/>
  <c r="H1884" i="1"/>
  <c r="H1929" i="1"/>
  <c r="H1790" i="1"/>
  <c r="H1834" i="1"/>
  <c r="H1762" i="1"/>
  <c r="H1806" i="1"/>
  <c r="H999" i="1"/>
  <c r="H1035" i="1"/>
  <c r="H1727" i="1"/>
  <c r="H1818" i="1"/>
  <c r="H1862" i="1"/>
  <c r="H1865" i="1"/>
  <c r="H1909" i="1"/>
  <c r="H732" i="1"/>
  <c r="H761" i="1"/>
  <c r="H1886" i="1"/>
  <c r="H1931" i="1"/>
  <c r="H995" i="1"/>
  <c r="H1031" i="1"/>
  <c r="H1881" i="1"/>
  <c r="H1333" i="1"/>
  <c r="H1781" i="1"/>
  <c r="H1825" i="1"/>
  <c r="H1882" i="1"/>
  <c r="H1926" i="1"/>
  <c r="H1800" i="1"/>
  <c r="H1844" i="1"/>
  <c r="H1764" i="1"/>
  <c r="H1808" i="1"/>
  <c r="H1848" i="1"/>
  <c r="H1892" i="1"/>
  <c r="H1872" i="1"/>
  <c r="H1916" i="1"/>
  <c r="H1896" i="1"/>
  <c r="H1941" i="1"/>
  <c r="H239" i="1"/>
  <c r="H253" i="1"/>
  <c r="H1817" i="1"/>
  <c r="H1861" i="1"/>
  <c r="H799" i="1"/>
  <c r="H827" i="1"/>
  <c r="H1908" i="1"/>
  <c r="H1953" i="1"/>
  <c r="H1906" i="1"/>
  <c r="H1951" i="1"/>
  <c r="H1843" i="1"/>
  <c r="H1887" i="1"/>
  <c r="H1871" i="1"/>
  <c r="H1915" i="1"/>
  <c r="H1192" i="1"/>
  <c r="H1868" i="1"/>
  <c r="H1912" i="1"/>
  <c r="H1114" i="1"/>
  <c r="H1136" i="1"/>
  <c r="H1873" i="1"/>
  <c r="H1917" i="1"/>
  <c r="H1889" i="1"/>
  <c r="H1789" i="1"/>
  <c r="H1833" i="1"/>
  <c r="H1156" i="1"/>
  <c r="H1193" i="1"/>
  <c r="J1807" i="1"/>
  <c r="J1442" i="1"/>
  <c r="J1538" i="1"/>
  <c r="J466" i="1"/>
  <c r="J1893" i="1"/>
  <c r="J1481" i="1"/>
  <c r="J1839" i="1"/>
  <c r="H1839" i="1" s="1"/>
  <c r="J596" i="1"/>
  <c r="H596" i="1" s="1"/>
  <c r="J590" i="1"/>
  <c r="J1387" i="1"/>
  <c r="J1883" i="1"/>
  <c r="J1898" i="1"/>
  <c r="J1801" i="1"/>
  <c r="H1801" i="1" s="1"/>
  <c r="EC1332" i="1"/>
  <c r="T1332" i="1" s="1"/>
  <c r="DE1332" i="1"/>
  <c r="EC1406" i="1"/>
  <c r="DE1406" i="1"/>
  <c r="EA1138" i="1"/>
  <c r="CQ1138" i="1"/>
  <c r="H1893" i="1" l="1"/>
  <c r="H1938" i="1"/>
  <c r="H1898" i="1"/>
  <c r="H1943" i="1"/>
  <c r="H466" i="1"/>
  <c r="H490" i="1"/>
  <c r="H1883" i="1"/>
  <c r="H1928" i="1"/>
  <c r="H1538" i="1"/>
  <c r="H1581" i="1"/>
  <c r="H1481" i="1"/>
  <c r="H1523" i="1"/>
  <c r="H590" i="1"/>
  <c r="H618" i="1"/>
  <c r="H1442" i="1"/>
  <c r="H1483" i="1"/>
  <c r="H1387" i="1"/>
  <c r="H1428" i="1"/>
  <c r="H1807" i="1"/>
  <c r="H1851" i="1"/>
  <c r="H1845" i="1"/>
  <c r="T1406" i="1"/>
  <c r="H1406" i="1" s="1"/>
  <c r="J1138" i="1"/>
  <c r="J1414" i="1"/>
  <c r="DY1131" i="1"/>
  <c r="DO1131" i="1"/>
  <c r="Q1131" i="1" s="1"/>
  <c r="CO1131" i="1"/>
  <c r="DY1164" i="1"/>
  <c r="DE471" i="1"/>
  <c r="DE1391" i="1"/>
  <c r="CC136" i="1"/>
  <c r="DH1434" i="1"/>
  <c r="BS819" i="1"/>
  <c r="CA820" i="1"/>
  <c r="AU805" i="1"/>
  <c r="CK804" i="1"/>
  <c r="CG1084" i="1"/>
  <c r="CE101" i="1"/>
  <c r="CC101" i="1"/>
  <c r="BQ101" i="1"/>
  <c r="BI101" i="1"/>
  <c r="AK101" i="1"/>
  <c r="BC63" i="1"/>
  <c r="AI63" i="1"/>
  <c r="CK720" i="1"/>
  <c r="CG720" i="1"/>
  <c r="CA720" i="1"/>
  <c r="BM720" i="1"/>
  <c r="BM729" i="1"/>
  <c r="T6" i="1"/>
  <c r="H6" i="1" s="1"/>
  <c r="E6" i="1"/>
  <c r="BU706" i="1"/>
  <c r="BW171" i="1"/>
  <c r="DH1426" i="1"/>
  <c r="BQ767" i="1"/>
  <c r="BC91" i="1"/>
  <c r="AI91" i="1"/>
  <c r="CO632" i="1"/>
  <c r="CA632" i="1"/>
  <c r="CA1050" i="1"/>
  <c r="AI48" i="1"/>
  <c r="CA949" i="1"/>
  <c r="CA950" i="1"/>
  <c r="CG713" i="1"/>
  <c r="AK97" i="1"/>
  <c r="CA971" i="1"/>
  <c r="BK477" i="1"/>
  <c r="CG985" i="1"/>
  <c r="CA985" i="1"/>
  <c r="CC185" i="1"/>
  <c r="CA737" i="1"/>
  <c r="CA668" i="1"/>
  <c r="BS668" i="1"/>
  <c r="CA502" i="1"/>
  <c r="BS502" i="1"/>
  <c r="CA717" i="1"/>
  <c r="AM717" i="1"/>
  <c r="CG647" i="1"/>
  <c r="CA647" i="1"/>
  <c r="AK544" i="1"/>
  <c r="CA726" i="1"/>
  <c r="BS726" i="1"/>
  <c r="BQ726" i="1"/>
  <c r="CC132" i="1"/>
  <c r="BQ132" i="1"/>
  <c r="BK132" i="1"/>
  <c r="BI132" i="1"/>
  <c r="BC132" i="1"/>
  <c r="BA132" i="1"/>
  <c r="AK132" i="1"/>
  <c r="AI132" i="1"/>
  <c r="BS673" i="1"/>
  <c r="AQ859" i="1"/>
  <c r="CA1063" i="1"/>
  <c r="CA659" i="1"/>
  <c r="DD1310" i="1"/>
  <c r="BQ560" i="1"/>
  <c r="DD1451" i="1"/>
  <c r="AK458" i="1"/>
  <c r="CE81" i="1"/>
  <c r="CC81" i="1"/>
  <c r="BQ81" i="1"/>
  <c r="BK81" i="1"/>
  <c r="BI81" i="1"/>
  <c r="BC81" i="1"/>
  <c r="AK81" i="1"/>
  <c r="CC44" i="1"/>
  <c r="BK44" i="1"/>
  <c r="BC44" i="1"/>
  <c r="BA44" i="1"/>
  <c r="AK44" i="1"/>
  <c r="AI44" i="1"/>
  <c r="CC45" i="1"/>
  <c r="BQ45" i="1"/>
  <c r="BK45" i="1"/>
  <c r="BC45" i="1"/>
  <c r="BA45" i="1"/>
  <c r="AK45" i="1"/>
  <c r="AI45" i="1"/>
  <c r="CK1061" i="1"/>
  <c r="CA1061" i="1"/>
  <c r="CO867" i="1"/>
  <c r="CA867" i="1"/>
  <c r="CA812" i="1"/>
  <c r="BM812" i="1"/>
  <c r="CA807" i="1"/>
  <c r="CO689" i="1"/>
  <c r="CK689" i="1"/>
  <c r="CA689" i="1"/>
  <c r="BM689" i="1"/>
  <c r="AM698" i="1"/>
  <c r="BC155" i="1"/>
  <c r="AI155" i="1"/>
  <c r="BU716" i="1"/>
  <c r="BS744" i="1"/>
  <c r="CA974" i="1"/>
  <c r="BK71" i="1"/>
  <c r="BW112" i="1"/>
  <c r="BC112" i="1"/>
  <c r="AI112" i="1"/>
  <c r="BC18" i="1"/>
  <c r="BK37" i="1"/>
  <c r="CA552" i="1"/>
  <c r="CK324" i="1"/>
  <c r="CA324" i="1"/>
  <c r="DD1337" i="1"/>
  <c r="AK253" i="1"/>
  <c r="AY605" i="1"/>
  <c r="CE732" i="1"/>
  <c r="DD1858" i="1"/>
  <c r="CA1858" i="1"/>
  <c r="CK756" i="1"/>
  <c r="CA756" i="1"/>
  <c r="DF753" i="1"/>
  <c r="CA773" i="1"/>
  <c r="CC183" i="1"/>
  <c r="BQ183" i="1"/>
  <c r="BK183" i="1"/>
  <c r="BI183" i="1"/>
  <c r="AK183" i="1"/>
  <c r="CA608" i="1"/>
  <c r="BM608" i="1"/>
  <c r="EA1140" i="1"/>
  <c r="CQ1140" i="1"/>
  <c r="CA624" i="1"/>
  <c r="BU624" i="1"/>
  <c r="CG981" i="1"/>
  <c r="CG982" i="1"/>
  <c r="BK75" i="1"/>
  <c r="CE279" i="1"/>
  <c r="CC279" i="1"/>
  <c r="AK279" i="1"/>
  <c r="DW291" i="1"/>
  <c r="CA494" i="1"/>
  <c r="BU494" i="1"/>
  <c r="DO1295" i="1"/>
  <c r="Q1295" i="1" s="1"/>
  <c r="DO1000" i="1"/>
  <c r="Q1000" i="1" s="1"/>
  <c r="CA1000" i="1"/>
  <c r="CE111" i="1"/>
  <c r="BQ111" i="1"/>
  <c r="AQ700" i="1"/>
  <c r="AK147" i="1"/>
  <c r="CA1016" i="1"/>
  <c r="CA714" i="1"/>
  <c r="CK626" i="1"/>
  <c r="BQ626" i="1"/>
  <c r="AK83" i="1"/>
  <c r="BS441" i="1"/>
  <c r="CA514" i="1"/>
  <c r="DO676" i="1"/>
  <c r="Q676" i="1" s="1"/>
  <c r="CK676" i="1"/>
  <c r="CG676" i="1"/>
  <c r="CA676" i="1"/>
  <c r="CE264" i="1"/>
  <c r="CG1072" i="1"/>
  <c r="CO1092" i="1"/>
  <c r="CG1092" i="1"/>
  <c r="BC22" i="1"/>
  <c r="AI22" i="1"/>
  <c r="AY65" i="1"/>
  <c r="AK65" i="1"/>
  <c r="CK762" i="1"/>
  <c r="CA762" i="1"/>
  <c r="CK23" i="1"/>
  <c r="BM405" i="1"/>
  <c r="CA609" i="1"/>
  <c r="CA979" i="1"/>
  <c r="CG978" i="1"/>
  <c r="BK222" i="1"/>
  <c r="CA800" i="1"/>
  <c r="CA854" i="1"/>
  <c r="AQ854" i="1"/>
  <c r="AM854" i="1"/>
  <c r="CA853" i="1"/>
  <c r="AQ853" i="1"/>
  <c r="AM853" i="1"/>
  <c r="CO1067" i="1"/>
  <c r="BW79" i="1"/>
  <c r="BC79" i="1"/>
  <c r="AI79" i="1"/>
  <c r="BO174" i="1"/>
  <c r="AU174" i="1"/>
  <c r="AM174" i="1"/>
  <c r="AG174" i="1"/>
  <c r="CA818" i="1"/>
  <c r="CA976" i="1"/>
  <c r="CG983" i="1"/>
  <c r="CA1054" i="1"/>
  <c r="EA1136" i="1"/>
  <c r="CQ1136" i="1"/>
  <c r="CA918" i="1"/>
  <c r="CC43" i="1"/>
  <c r="BC43" i="1"/>
  <c r="BA43" i="1"/>
  <c r="AK43" i="1"/>
  <c r="AI43" i="1"/>
  <c r="CA711" i="1"/>
  <c r="AG781" i="1"/>
  <c r="BU792" i="1"/>
  <c r="BG792" i="1"/>
  <c r="AG792" i="1"/>
  <c r="CA1055" i="1"/>
  <c r="BS1055" i="1"/>
  <c r="CA829" i="1"/>
  <c r="BC9" i="1"/>
  <c r="AI9" i="1"/>
  <c r="BK55" i="1"/>
  <c r="BC55" i="1"/>
  <c r="AI55" i="1"/>
  <c r="CO694" i="1"/>
  <c r="CA694" i="1"/>
  <c r="EA1073" i="1"/>
  <c r="CQ1073" i="1"/>
  <c r="CE271" i="1"/>
  <c r="BK107" i="1"/>
  <c r="CA919" i="1"/>
  <c r="AW919" i="1"/>
  <c r="CK902" i="1"/>
  <c r="CG902" i="1"/>
  <c r="CA902" i="1"/>
  <c r="BK592" i="1"/>
  <c r="CC104" i="1"/>
  <c r="BQ104" i="1"/>
  <c r="AK104" i="1"/>
  <c r="CC123" i="1"/>
  <c r="BQ123" i="1"/>
  <c r="DO1292" i="1"/>
  <c r="Q1292" i="1" s="1"/>
  <c r="DD1230" i="1"/>
  <c r="CE204" i="1"/>
  <c r="CC204" i="1"/>
  <c r="BQ204" i="1"/>
  <c r="AK87" i="1"/>
  <c r="BS690" i="1"/>
  <c r="CC187" i="1"/>
  <c r="DO424" i="1"/>
  <c r="Q424" i="1" s="1"/>
  <c r="CA996" i="1"/>
  <c r="CM180" i="1"/>
  <c r="CG180" i="1"/>
  <c r="CA865" i="1"/>
  <c r="DH1376" i="1"/>
  <c r="CG1069" i="1"/>
  <c r="EA667" i="1"/>
  <c r="AU377" i="1"/>
  <c r="CE13" i="1"/>
  <c r="CC13" i="1"/>
  <c r="BK13" i="1"/>
  <c r="BI13" i="1"/>
  <c r="AK13" i="1"/>
  <c r="BU796" i="1"/>
  <c r="CA640" i="1"/>
  <c r="CA839" i="1"/>
  <c r="H1414" i="1" l="1"/>
  <c r="H1455" i="1"/>
  <c r="H1138" i="1"/>
  <c r="H1260" i="1"/>
  <c r="J1140" i="1"/>
  <c r="J1434" i="1"/>
  <c r="J866" i="1"/>
  <c r="J95" i="1"/>
  <c r="J352" i="1"/>
  <c r="J1404" i="1"/>
  <c r="J1225" i="1"/>
  <c r="J901" i="1"/>
  <c r="J469" i="1"/>
  <c r="J988" i="1"/>
  <c r="J671" i="1"/>
  <c r="J1223" i="1"/>
  <c r="J487" i="1"/>
  <c r="H487" i="1" s="1"/>
  <c r="J688" i="1"/>
  <c r="J1218" i="1"/>
  <c r="J323" i="1"/>
  <c r="J591" i="1"/>
  <c r="J690" i="1"/>
  <c r="J217" i="1"/>
  <c r="J733" i="1"/>
  <c r="J82" i="1"/>
  <c r="J517" i="1"/>
  <c r="J710" i="1"/>
  <c r="J1547" i="1"/>
  <c r="J1271" i="1"/>
  <c r="J796" i="1"/>
  <c r="H796" i="1" s="1"/>
  <c r="J1083" i="1"/>
  <c r="J1215" i="1"/>
  <c r="H1215" i="1" s="1"/>
  <c r="J1032" i="1"/>
  <c r="J525" i="1"/>
  <c r="J541" i="1"/>
  <c r="J979" i="1"/>
  <c r="J527" i="1"/>
  <c r="J516" i="1"/>
  <c r="J739" i="1"/>
  <c r="J1586" i="1"/>
  <c r="J1361" i="1"/>
  <c r="H1361" i="1" s="1"/>
  <c r="J1344" i="1"/>
  <c r="J1312" i="1"/>
  <c r="J456" i="1"/>
  <c r="J880" i="1"/>
  <c r="H880" i="1" s="1"/>
  <c r="J910" i="1"/>
  <c r="J139" i="1"/>
  <c r="J918" i="1"/>
  <c r="J413" i="1"/>
  <c r="J723" i="1"/>
  <c r="J1232" i="1"/>
  <c r="H1232" i="1" s="1"/>
  <c r="J802" i="1"/>
  <c r="J210" i="1"/>
  <c r="J865" i="1"/>
  <c r="J611" i="1"/>
  <c r="J276" i="1"/>
  <c r="J1069" i="1"/>
  <c r="J1003" i="1"/>
  <c r="J567" i="1"/>
  <c r="J256" i="1"/>
  <c r="J128" i="1"/>
  <c r="J1433" i="1"/>
  <c r="J824" i="1"/>
  <c r="J1269" i="1"/>
  <c r="J236" i="1"/>
  <c r="J1413" i="1"/>
  <c r="J290" i="1"/>
  <c r="J981" i="1"/>
  <c r="J624" i="1"/>
  <c r="J1253" i="1"/>
  <c r="J717" i="1"/>
  <c r="J1583" i="1"/>
  <c r="J820" i="1"/>
  <c r="J364" i="1"/>
  <c r="J1390" i="1"/>
  <c r="J719" i="1"/>
  <c r="J445" i="1"/>
  <c r="J623" i="1"/>
  <c r="J1424" i="1"/>
  <c r="J711" i="1"/>
  <c r="J79" i="1"/>
  <c r="J972" i="1"/>
  <c r="J743" i="1"/>
  <c r="J1476" i="1"/>
  <c r="J268" i="1"/>
  <c r="H268" i="1" s="1"/>
  <c r="J461" i="1"/>
  <c r="J682" i="1"/>
  <c r="J744" i="1"/>
  <c r="J986" i="1"/>
  <c r="J305" i="1"/>
  <c r="J186" i="1"/>
  <c r="J720" i="1"/>
  <c r="J533" i="1"/>
  <c r="J1394" i="1"/>
  <c r="J989" i="1"/>
  <c r="J669" i="1"/>
  <c r="J105" i="1"/>
  <c r="H105" i="1" s="1"/>
  <c r="J994" i="1"/>
  <c r="H994" i="1" s="1"/>
  <c r="J1123" i="1"/>
  <c r="J27" i="1"/>
  <c r="H27" i="1" s="1"/>
  <c r="J737" i="1"/>
  <c r="J1542" i="1"/>
  <c r="J1133" i="1"/>
  <c r="J1368" i="1"/>
  <c r="J1023" i="1"/>
  <c r="J1247" i="1"/>
  <c r="J1654" i="1"/>
  <c r="J1358" i="1"/>
  <c r="J1248" i="1"/>
  <c r="H1248" i="1" s="1"/>
  <c r="J1402" i="1"/>
  <c r="J993" i="1"/>
  <c r="J1072" i="1"/>
  <c r="J314" i="1"/>
  <c r="J721" i="1"/>
  <c r="J110" i="1"/>
  <c r="J683" i="1"/>
  <c r="H683" i="1" s="1"/>
  <c r="J821" i="1"/>
  <c r="J198" i="1"/>
  <c r="H198" i="1" s="1"/>
  <c r="J511" i="1"/>
  <c r="J969" i="1"/>
  <c r="J977" i="1"/>
  <c r="J152" i="1"/>
  <c r="J822" i="1"/>
  <c r="J1288" i="1"/>
  <c r="J1289" i="1"/>
  <c r="J804" i="1"/>
  <c r="H804" i="1" s="1"/>
  <c r="J1456" i="1"/>
  <c r="J1071" i="1"/>
  <c r="J498" i="1"/>
  <c r="J554" i="1"/>
  <c r="J68" i="1"/>
  <c r="J299" i="1"/>
  <c r="J161" i="1"/>
  <c r="J1320" i="1"/>
  <c r="J589" i="1"/>
  <c r="J1229" i="1"/>
  <c r="J214" i="1"/>
  <c r="J195" i="1"/>
  <c r="J112" i="1"/>
  <c r="J673" i="1"/>
  <c r="J1273" i="1"/>
  <c r="J875" i="1"/>
  <c r="J1277" i="1"/>
  <c r="J1603" i="1"/>
  <c r="J1676" i="1"/>
  <c r="J1591" i="1"/>
  <c r="J1040" i="1"/>
  <c r="J1306" i="1"/>
  <c r="J1516" i="1"/>
  <c r="J1092" i="1"/>
  <c r="J586" i="1"/>
  <c r="J1317" i="1"/>
  <c r="J555" i="1"/>
  <c r="J532" i="1"/>
  <c r="J612" i="1"/>
  <c r="J641" i="1"/>
  <c r="H641" i="1" s="1"/>
  <c r="J807" i="1"/>
  <c r="J475" i="1"/>
  <c r="J502" i="1"/>
  <c r="H502" i="1" s="1"/>
  <c r="J654" i="1"/>
  <c r="H654" i="1" s="1"/>
  <c r="J346" i="1"/>
  <c r="J706" i="1"/>
  <c r="J1084" i="1"/>
  <c r="J1332" i="1"/>
  <c r="J1272" i="1"/>
  <c r="J656" i="1"/>
  <c r="J249" i="1"/>
  <c r="J1252" i="1"/>
  <c r="H1252" i="1" s="1"/>
  <c r="J714" i="1"/>
  <c r="J1439" i="1"/>
  <c r="J1548" i="1"/>
  <c r="J973" i="1"/>
  <c r="J209" i="1"/>
  <c r="J225" i="1"/>
  <c r="J689" i="1"/>
  <c r="H689" i="1" s="1"/>
  <c r="J1061" i="1"/>
  <c r="J1255" i="1"/>
  <c r="J1616" i="1"/>
  <c r="J836" i="1"/>
  <c r="H836" i="1" s="1"/>
  <c r="J948" i="1"/>
  <c r="J1030" i="1"/>
  <c r="J1655" i="1"/>
  <c r="J1291" i="1"/>
  <c r="J608" i="1"/>
  <c r="J355" i="1"/>
  <c r="J526" i="1"/>
  <c r="J593" i="1"/>
  <c r="J1492" i="1"/>
  <c r="J500" i="1"/>
  <c r="H500" i="1" s="1"/>
  <c r="J1028" i="1"/>
  <c r="J831" i="1"/>
  <c r="J855" i="1"/>
  <c r="J1046" i="1"/>
  <c r="H1046" i="1" s="1"/>
  <c r="J223" i="1"/>
  <c r="H223" i="1" s="1"/>
  <c r="J231" i="1"/>
  <c r="J144" i="1"/>
  <c r="H144" i="1" s="1"/>
  <c r="J510" i="1"/>
  <c r="J284" i="1"/>
  <c r="J1300" i="1"/>
  <c r="J1362" i="1"/>
  <c r="J605" i="1"/>
  <c r="J635" i="1"/>
  <c r="J950" i="1"/>
  <c r="H950" i="1" s="1"/>
  <c r="J1316" i="1"/>
  <c r="J1281" i="1"/>
  <c r="J1347" i="1"/>
  <c r="J1348" i="1"/>
  <c r="J573" i="1"/>
  <c r="H573" i="1" s="1"/>
  <c r="J1077" i="1"/>
  <c r="J247" i="1"/>
  <c r="J357" i="1"/>
  <c r="J637" i="1"/>
  <c r="J1447" i="1"/>
  <c r="J1212" i="1"/>
  <c r="J861" i="1"/>
  <c r="J632" i="1"/>
  <c r="J313" i="1"/>
  <c r="J1663" i="1"/>
  <c r="J1599" i="1"/>
  <c r="J1667" i="1"/>
  <c r="J1343" i="1"/>
  <c r="J602" i="1"/>
  <c r="J1055" i="1"/>
  <c r="J936" i="1"/>
  <c r="H936" i="1" s="1"/>
  <c r="J990" i="1"/>
  <c r="J609" i="1"/>
  <c r="H609" i="1" s="1"/>
  <c r="J140" i="1"/>
  <c r="J441" i="1"/>
  <c r="J369" i="1"/>
  <c r="J832" i="1"/>
  <c r="J1584" i="1"/>
  <c r="J1018" i="1"/>
  <c r="H1018" i="1" s="1"/>
  <c r="J188" i="1"/>
  <c r="J703" i="1"/>
  <c r="J1304" i="1"/>
  <c r="H1304" i="1" s="1"/>
  <c r="J275" i="1"/>
  <c r="J349" i="1"/>
  <c r="H349" i="1" s="1"/>
  <c r="J971" i="1"/>
  <c r="J571" i="1"/>
  <c r="J864" i="1"/>
  <c r="J1129" i="1"/>
  <c r="J1669" i="1"/>
  <c r="J1002" i="1"/>
  <c r="J1566" i="1"/>
  <c r="J583" i="1"/>
  <c r="H583" i="1" s="1"/>
  <c r="J818" i="1"/>
  <c r="J1337" i="1"/>
  <c r="J1451" i="1"/>
  <c r="H1451" i="1" s="1"/>
  <c r="H605" i="1" l="1"/>
  <c r="H633" i="1"/>
  <c r="H236" i="1"/>
  <c r="H250" i="1"/>
  <c r="H632" i="1"/>
  <c r="H660" i="1"/>
  <c r="H1362" i="1"/>
  <c r="H1403" i="1"/>
  <c r="H855" i="1"/>
  <c r="H883" i="1"/>
  <c r="H608" i="1"/>
  <c r="H636" i="1"/>
  <c r="H1061" i="1"/>
  <c r="H1098" i="1"/>
  <c r="H1317" i="1"/>
  <c r="H1357" i="1"/>
  <c r="H1603" i="1"/>
  <c r="H1646" i="1"/>
  <c r="H1229" i="1"/>
  <c r="H1268" i="1"/>
  <c r="H1071" i="1"/>
  <c r="H1107" i="1"/>
  <c r="H969" i="1"/>
  <c r="H1005" i="1"/>
  <c r="H1072" i="1"/>
  <c r="H1108" i="1"/>
  <c r="H1368" i="1"/>
  <c r="H1409" i="1"/>
  <c r="H669" i="1"/>
  <c r="H697" i="1"/>
  <c r="H744" i="1"/>
  <c r="H773" i="1"/>
  <c r="H711" i="1"/>
  <c r="H1583" i="1"/>
  <c r="H1732" i="1"/>
  <c r="H276" i="1"/>
  <c r="H293" i="1"/>
  <c r="H918" i="1"/>
  <c r="H952" i="1"/>
  <c r="H1586" i="1"/>
  <c r="H1629" i="1"/>
  <c r="H733" i="1"/>
  <c r="H762" i="1"/>
  <c r="H1223" i="1"/>
  <c r="H1262" i="1"/>
  <c r="H352" i="1"/>
  <c r="H372" i="1"/>
  <c r="H1140" i="1"/>
  <c r="H214" i="1"/>
  <c r="H226" i="1"/>
  <c r="H1434" i="1"/>
  <c r="H1475" i="1"/>
  <c r="H864" i="1"/>
  <c r="H892" i="1"/>
  <c r="H1337" i="1"/>
  <c r="H1378" i="1"/>
  <c r="H571" i="1"/>
  <c r="H600" i="1"/>
  <c r="H1584" i="1"/>
  <c r="H1758" i="1"/>
  <c r="H1055" i="1"/>
  <c r="H861" i="1"/>
  <c r="H889" i="1"/>
  <c r="H1348" i="1"/>
  <c r="H1389" i="1"/>
  <c r="H1300" i="1"/>
  <c r="H1339" i="1"/>
  <c r="H831" i="1"/>
  <c r="H859" i="1"/>
  <c r="H1291" i="1"/>
  <c r="H1330" i="1"/>
  <c r="H249" i="1"/>
  <c r="H265" i="1"/>
  <c r="H586" i="1"/>
  <c r="H614" i="1"/>
  <c r="H1277" i="1"/>
  <c r="H1314" i="1"/>
  <c r="H589" i="1"/>
  <c r="H617" i="1"/>
  <c r="H1456" i="1"/>
  <c r="H1497" i="1"/>
  <c r="H511" i="1"/>
  <c r="H537" i="1"/>
  <c r="H993" i="1"/>
  <c r="H1029" i="1"/>
  <c r="H1133" i="1"/>
  <c r="H1172" i="1"/>
  <c r="H989" i="1"/>
  <c r="H1025" i="1"/>
  <c r="H682" i="1"/>
  <c r="H1424" i="1"/>
  <c r="H1465" i="1"/>
  <c r="H717" i="1"/>
  <c r="H745" i="1"/>
  <c r="H824" i="1"/>
  <c r="H852" i="1"/>
  <c r="H611" i="1"/>
  <c r="H639" i="1"/>
  <c r="H139" i="1"/>
  <c r="H146" i="1"/>
  <c r="H739" i="1"/>
  <c r="H768" i="1"/>
  <c r="H1083" i="1"/>
  <c r="H1119" i="1"/>
  <c r="H217" i="1"/>
  <c r="H230" i="1"/>
  <c r="H671" i="1"/>
  <c r="H699" i="1"/>
  <c r="H95" i="1"/>
  <c r="H100" i="1"/>
  <c r="H1077" i="1"/>
  <c r="H1113" i="1"/>
  <c r="H346" i="1"/>
  <c r="H366" i="1"/>
  <c r="H314" i="1"/>
  <c r="H334" i="1"/>
  <c r="H79" i="1"/>
  <c r="H83" i="1"/>
  <c r="H1032" i="1"/>
  <c r="H1070" i="1"/>
  <c r="H602" i="1"/>
  <c r="H630" i="1"/>
  <c r="H284" i="1"/>
  <c r="H302" i="1"/>
  <c r="H225" i="1"/>
  <c r="H238" i="1"/>
  <c r="H656" i="1"/>
  <c r="H684" i="1"/>
  <c r="H475" i="1"/>
  <c r="H499" i="1"/>
  <c r="H1092" i="1"/>
  <c r="H1128" i="1"/>
  <c r="H875" i="1"/>
  <c r="H905" i="1"/>
  <c r="H1320" i="1"/>
  <c r="H1360" i="1"/>
  <c r="H1402" i="1"/>
  <c r="H1443" i="1"/>
  <c r="H1542" i="1"/>
  <c r="H1587" i="1"/>
  <c r="H1394" i="1"/>
  <c r="H1435" i="1"/>
  <c r="H461" i="1"/>
  <c r="H485" i="1"/>
  <c r="H623" i="1"/>
  <c r="H651" i="1"/>
  <c r="H1253" i="1"/>
  <c r="H1293" i="1"/>
  <c r="H1433" i="1"/>
  <c r="H1474" i="1"/>
  <c r="H865" i="1"/>
  <c r="H910" i="1"/>
  <c r="H944" i="1"/>
  <c r="H516" i="1"/>
  <c r="H542" i="1"/>
  <c r="H690" i="1"/>
  <c r="H718" i="1"/>
  <c r="H988" i="1"/>
  <c r="H1024" i="1"/>
  <c r="H866" i="1"/>
  <c r="H894" i="1"/>
  <c r="H1129" i="1"/>
  <c r="H1168" i="1"/>
  <c r="H355" i="1"/>
  <c r="H375" i="1"/>
  <c r="H555" i="1"/>
  <c r="H582" i="1"/>
  <c r="H1023" i="1"/>
  <c r="H1060" i="1"/>
  <c r="H1069" i="1"/>
  <c r="H1105" i="1"/>
  <c r="H369" i="1"/>
  <c r="H389" i="1"/>
  <c r="H1343" i="1"/>
  <c r="H1384" i="1"/>
  <c r="H1447" i="1"/>
  <c r="H1488" i="1"/>
  <c r="H1281" i="1"/>
  <c r="H1318" i="1"/>
  <c r="H510" i="1"/>
  <c r="H536" i="1"/>
  <c r="H1030" i="1"/>
  <c r="H1068" i="1"/>
  <c r="H209" i="1"/>
  <c r="H221" i="1"/>
  <c r="H1272" i="1"/>
  <c r="H1309" i="1"/>
  <c r="H807" i="1"/>
  <c r="H835" i="1"/>
  <c r="H1516" i="1"/>
  <c r="H1558" i="1"/>
  <c r="H1273" i="1"/>
  <c r="H1310" i="1"/>
  <c r="H161" i="1"/>
  <c r="H172" i="1"/>
  <c r="H1289" i="1"/>
  <c r="H821" i="1"/>
  <c r="H849" i="1"/>
  <c r="H737" i="1"/>
  <c r="H766" i="1"/>
  <c r="H533" i="1"/>
  <c r="H559" i="1"/>
  <c r="H445" i="1"/>
  <c r="H468" i="1"/>
  <c r="H624" i="1"/>
  <c r="H652" i="1"/>
  <c r="H128" i="1"/>
  <c r="H134" i="1"/>
  <c r="H210" i="1"/>
  <c r="H222" i="1"/>
  <c r="H527" i="1"/>
  <c r="H553" i="1"/>
  <c r="H1271" i="1"/>
  <c r="H1308" i="1"/>
  <c r="H591" i="1"/>
  <c r="H619" i="1"/>
  <c r="H469" i="1"/>
  <c r="H313" i="1"/>
  <c r="H333" i="1"/>
  <c r="H1676" i="1"/>
  <c r="H1723" i="1"/>
  <c r="H818" i="1"/>
  <c r="H846" i="1"/>
  <c r="H832" i="1"/>
  <c r="H860" i="1"/>
  <c r="H1566" i="1"/>
  <c r="H1612" i="1"/>
  <c r="H275" i="1"/>
  <c r="H292" i="1"/>
  <c r="H441" i="1"/>
  <c r="H464" i="1"/>
  <c r="H1667" i="1"/>
  <c r="H1716" i="1"/>
  <c r="H637" i="1"/>
  <c r="H665" i="1"/>
  <c r="H1316" i="1"/>
  <c r="H1356" i="1"/>
  <c r="H1492" i="1"/>
  <c r="H1534" i="1"/>
  <c r="H948" i="1"/>
  <c r="H984" i="1"/>
  <c r="H973" i="1"/>
  <c r="H1009" i="1"/>
  <c r="H1332" i="1"/>
  <c r="H1373" i="1"/>
  <c r="H1306" i="1"/>
  <c r="H1346" i="1"/>
  <c r="H673" i="1"/>
  <c r="H701" i="1"/>
  <c r="H299" i="1"/>
  <c r="H1288" i="1"/>
  <c r="H1358" i="1"/>
  <c r="H1399" i="1"/>
  <c r="H720" i="1"/>
  <c r="H748" i="1"/>
  <c r="H1476" i="1"/>
  <c r="H1518" i="1"/>
  <c r="H719" i="1"/>
  <c r="H747" i="1"/>
  <c r="H981" i="1"/>
  <c r="H1017" i="1"/>
  <c r="H256" i="1"/>
  <c r="H272" i="1"/>
  <c r="H802" i="1"/>
  <c r="H830" i="1"/>
  <c r="H456" i="1"/>
  <c r="H479" i="1"/>
  <c r="H979" i="1"/>
  <c r="H1015" i="1"/>
  <c r="H1547" i="1"/>
  <c r="H1593" i="1"/>
  <c r="H323" i="1"/>
  <c r="H343" i="1"/>
  <c r="H901" i="1"/>
  <c r="H934" i="1"/>
  <c r="H990" i="1"/>
  <c r="H1026" i="1"/>
  <c r="H1255" i="1"/>
  <c r="H1294" i="1"/>
  <c r="H498" i="1"/>
  <c r="H523" i="1"/>
  <c r="H986" i="1"/>
  <c r="H1022" i="1"/>
  <c r="H413" i="1"/>
  <c r="H436" i="1"/>
  <c r="H971" i="1"/>
  <c r="H1007" i="1"/>
  <c r="H1347" i="1"/>
  <c r="H1388" i="1"/>
  <c r="H1028" i="1"/>
  <c r="H1066" i="1"/>
  <c r="H140" i="1"/>
  <c r="H147" i="1"/>
  <c r="H1599" i="1"/>
  <c r="H1641" i="1"/>
  <c r="H357" i="1"/>
  <c r="H377" i="1"/>
  <c r="H231" i="1"/>
  <c r="H244" i="1"/>
  <c r="H593" i="1"/>
  <c r="H621" i="1"/>
  <c r="H1548" i="1"/>
  <c r="H1594" i="1"/>
  <c r="H1084" i="1"/>
  <c r="H1120" i="1"/>
  <c r="H612" i="1"/>
  <c r="H640" i="1"/>
  <c r="H1040" i="1"/>
  <c r="H1078" i="1"/>
  <c r="H112" i="1"/>
  <c r="H118" i="1"/>
  <c r="H68" i="1"/>
  <c r="H70" i="1"/>
  <c r="H822" i="1"/>
  <c r="H850" i="1"/>
  <c r="H110" i="1"/>
  <c r="H116" i="1"/>
  <c r="H1654" i="1"/>
  <c r="H1701" i="1"/>
  <c r="H1123" i="1"/>
  <c r="H1162" i="1"/>
  <c r="H186" i="1"/>
  <c r="H197" i="1"/>
  <c r="H743" i="1"/>
  <c r="H772" i="1"/>
  <c r="H1390" i="1"/>
  <c r="H1431" i="1"/>
  <c r="H290" i="1"/>
  <c r="H307" i="1"/>
  <c r="H567" i="1"/>
  <c r="H595" i="1"/>
  <c r="H1312" i="1"/>
  <c r="H1352" i="1"/>
  <c r="H541" i="1"/>
  <c r="H566" i="1"/>
  <c r="H710" i="1"/>
  <c r="H738" i="1"/>
  <c r="H1218" i="1"/>
  <c r="H1257" i="1"/>
  <c r="H1225" i="1"/>
  <c r="H1264" i="1"/>
  <c r="H188" i="1"/>
  <c r="H199" i="1"/>
  <c r="H714" i="1"/>
  <c r="H742" i="1"/>
  <c r="H977" i="1"/>
  <c r="H1013" i="1"/>
  <c r="H820" i="1"/>
  <c r="H848" i="1"/>
  <c r="H82" i="1"/>
  <c r="H87" i="1"/>
  <c r="H1404" i="1"/>
  <c r="H1445" i="1"/>
  <c r="H1212" i="1"/>
  <c r="H1250" i="1"/>
  <c r="H1655" i="1"/>
  <c r="H1702" i="1"/>
  <c r="H1002" i="1"/>
  <c r="H1038" i="1"/>
  <c r="H1669" i="1"/>
  <c r="H1867" i="1"/>
  <c r="H703" i="1"/>
  <c r="H731" i="1"/>
  <c r="H1663" i="1"/>
  <c r="H1711" i="1"/>
  <c r="H247" i="1"/>
  <c r="H263" i="1"/>
  <c r="H635" i="1"/>
  <c r="H663" i="1"/>
  <c r="H526" i="1"/>
  <c r="H1616" i="1"/>
  <c r="H1660" i="1"/>
  <c r="H1439" i="1"/>
  <c r="H1690" i="1"/>
  <c r="H706" i="1"/>
  <c r="H734" i="1"/>
  <c r="H532" i="1"/>
  <c r="H558" i="1"/>
  <c r="H1591" i="1"/>
  <c r="H1633" i="1"/>
  <c r="H195" i="1"/>
  <c r="H206" i="1"/>
  <c r="H554" i="1"/>
  <c r="H581" i="1"/>
  <c r="H152" i="1"/>
  <c r="H162" i="1"/>
  <c r="H721" i="1"/>
  <c r="H749" i="1"/>
  <c r="H1247" i="1"/>
  <c r="H305" i="1"/>
  <c r="H324" i="1"/>
  <c r="H972" i="1"/>
  <c r="H1008" i="1"/>
  <c r="H364" i="1"/>
  <c r="H384" i="1"/>
  <c r="H1413" i="1"/>
  <c r="H1454" i="1"/>
  <c r="H1003" i="1"/>
  <c r="H1039" i="1"/>
  <c r="H723" i="1"/>
  <c r="H751" i="1"/>
  <c r="H1344" i="1"/>
  <c r="H1385" i="1"/>
  <c r="H525" i="1"/>
  <c r="H551" i="1"/>
  <c r="H517" i="1"/>
  <c r="H543" i="1"/>
  <c r="H688" i="1"/>
  <c r="H716" i="1"/>
  <c r="J1858" i="1"/>
  <c r="J1230" i="1"/>
  <c r="H1230" i="1" s="1"/>
  <c r="J1292" i="1"/>
  <c r="J676" i="1"/>
  <c r="J1131" i="1"/>
  <c r="J842" i="1"/>
  <c r="J1000" i="1"/>
  <c r="H1000" i="1" l="1"/>
  <c r="H1036" i="1"/>
  <c r="H842" i="1"/>
  <c r="H870" i="1"/>
  <c r="H1131" i="1"/>
  <c r="H1170" i="1"/>
  <c r="H676" i="1"/>
  <c r="H704" i="1"/>
  <c r="H1292" i="1"/>
  <c r="H1331" i="1"/>
  <c r="H1269" i="1"/>
  <c r="H1858" i="1"/>
  <c r="H1902" i="1"/>
</calcChain>
</file>

<file path=xl/sharedStrings.xml><?xml version="1.0" encoding="utf-8"?>
<sst xmlns="http://schemas.openxmlformats.org/spreadsheetml/2006/main" count="37607" uniqueCount="7249">
  <si>
    <t>Aging Up Calculations</t>
  </si>
  <si>
    <t>Difference Amount over Max 600</t>
  </si>
  <si>
    <t># of USATKD State Champs</t>
  </si>
  <si>
    <t>Summer of Poomsae</t>
  </si>
  <si>
    <t>Online World Poomsae Championships</t>
  </si>
  <si>
    <t>PanAm Championships</t>
  </si>
  <si>
    <t>West Grand Prix</t>
  </si>
  <si>
    <t>Central Grand Prix</t>
  </si>
  <si>
    <t>East Grand Prix</t>
  </si>
  <si>
    <t>USATKD National Championships</t>
  </si>
  <si>
    <t>Grand Phoenix Open</t>
  </si>
  <si>
    <t>Lions Cup</t>
  </si>
  <si>
    <t>Metro Open</t>
  </si>
  <si>
    <t>Points Total 2023</t>
  </si>
  <si>
    <t>Grand Slam</t>
  </si>
  <si>
    <t>Florida Truescore Cup</t>
  </si>
  <si>
    <t>Florida Truescore Cup Places</t>
  </si>
  <si>
    <t>Arizona        State Championships</t>
  </si>
  <si>
    <t>AZ State Champs Places</t>
  </si>
  <si>
    <t>Connecticut State Championships</t>
  </si>
  <si>
    <t>CT State Champs Places</t>
  </si>
  <si>
    <t>PanAm Online Championships</t>
  </si>
  <si>
    <t>PanAm Online Places</t>
  </si>
  <si>
    <t>PanAm Online Open</t>
  </si>
  <si>
    <t>Dallas Open</t>
  </si>
  <si>
    <t>Dallas Open Places</t>
  </si>
  <si>
    <t>Oregon State Championships</t>
  </si>
  <si>
    <t>OR State Places</t>
  </si>
  <si>
    <t>Washington State Championships</t>
  </si>
  <si>
    <t>WA State Champs Places</t>
  </si>
  <si>
    <t>Illinois State Championships</t>
  </si>
  <si>
    <t>IL State Champ Places</t>
  </si>
  <si>
    <t>NJ State Championship</t>
  </si>
  <si>
    <t>NJ State Champs Places</t>
  </si>
  <si>
    <t>NCTA Championships</t>
  </si>
  <si>
    <t>NCTA Places</t>
  </si>
  <si>
    <t>Grand Prix Final</t>
  </si>
  <si>
    <t>Muju Online Open</t>
  </si>
  <si>
    <t>Muju Online Open Places</t>
  </si>
  <si>
    <t>World Championships</t>
  </si>
  <si>
    <t>World Champs Places</t>
  </si>
  <si>
    <t>Texas State Championships</t>
  </si>
  <si>
    <t>TX State Champ Places</t>
  </si>
  <si>
    <t>Massachusetts State Championships</t>
  </si>
  <si>
    <t xml:space="preserve">MA State Champ Places </t>
  </si>
  <si>
    <t>Dominican Open</t>
  </si>
  <si>
    <t>Dominican Open Places</t>
  </si>
  <si>
    <t>Senior PanAm Championships</t>
  </si>
  <si>
    <t>SR PanAm Champs Places</t>
  </si>
  <si>
    <t>Maryland State Championship</t>
  </si>
  <si>
    <t>MD State Champs Places</t>
  </si>
  <si>
    <t>PanAm Series I</t>
  </si>
  <si>
    <t>PanAm Series I Places</t>
  </si>
  <si>
    <t>Cadet &amp; Junior PanAm Championships</t>
  </si>
  <si>
    <t>Cadet &amp; JR PanAm Places</t>
  </si>
  <si>
    <t>PanAm Series II</t>
  </si>
  <si>
    <t>PanAm Series II Places</t>
  </si>
  <si>
    <t>Oceania Online Championships</t>
  </si>
  <si>
    <t>Oceania Online Places</t>
  </si>
  <si>
    <t>President's Cup</t>
  </si>
  <si>
    <t xml:space="preserve">CUTA Games </t>
  </si>
  <si>
    <t>CUTA Games Places</t>
  </si>
  <si>
    <t>New York State Championships</t>
  </si>
  <si>
    <t>NY State Championships Places</t>
  </si>
  <si>
    <t>Grand Prix Final Places</t>
  </si>
  <si>
    <t>Grand Slam Places</t>
  </si>
  <si>
    <t>Lions Cup Places</t>
  </si>
  <si>
    <t>MI Tournament I</t>
  </si>
  <si>
    <t>MI Tournament I Places</t>
  </si>
  <si>
    <t>US Open</t>
  </si>
  <si>
    <t>2023 New Jersey State Championship</t>
  </si>
  <si>
    <t>2023 Texas State Championship</t>
  </si>
  <si>
    <t>2023 Michign State Championship</t>
  </si>
  <si>
    <t>2020 New York State Championship</t>
  </si>
  <si>
    <t>2023 Virginia State Championship</t>
  </si>
  <si>
    <t>2023 Massachusetts State Championship</t>
  </si>
  <si>
    <t>2023 Ohio State Championship</t>
  </si>
  <si>
    <t>2023 Alaska State Championships</t>
  </si>
  <si>
    <t>2023 Oregon State Championships</t>
  </si>
  <si>
    <t>PanAm Championships Team</t>
  </si>
  <si>
    <t>2023 Washington State Championships</t>
  </si>
  <si>
    <t>2023 California State Championships</t>
  </si>
  <si>
    <t>2023 Arizona State Championship</t>
  </si>
  <si>
    <t>2023 Oklahoma State Championship</t>
  </si>
  <si>
    <t>2023 Colorado State Championship</t>
  </si>
  <si>
    <t>2023 Connecticut State Championship</t>
  </si>
  <si>
    <t>2023 Illinois State Championship</t>
  </si>
  <si>
    <t>2023 Hawaii State Championship</t>
  </si>
  <si>
    <t>2023 Florida State Championship</t>
  </si>
  <si>
    <t>U.S. TKD National Championships</t>
  </si>
  <si>
    <t>4.0 Events Max 180</t>
  </si>
  <si>
    <t xml:space="preserve">8.0 Events </t>
  </si>
  <si>
    <t xml:space="preserve">16.0 Events </t>
  </si>
  <si>
    <t>G1 and G2 Max 600</t>
  </si>
  <si>
    <t>10.0 Events</t>
  </si>
  <si>
    <t>12.0 Events</t>
  </si>
  <si>
    <t>14.0 Events</t>
  </si>
  <si>
    <t>G1 and G2</t>
  </si>
  <si>
    <t>2.0 Events Max 180</t>
  </si>
  <si>
    <t xml:space="preserve">20.0 Events </t>
  </si>
  <si>
    <t>G4</t>
  </si>
  <si>
    <t>G8</t>
  </si>
  <si>
    <t>Group I</t>
  </si>
  <si>
    <t>Group II</t>
  </si>
  <si>
    <t>Nat. Team</t>
  </si>
  <si>
    <t>Group 1</t>
  </si>
  <si>
    <t>US 8.0</t>
  </si>
  <si>
    <t>US 4.0</t>
  </si>
  <si>
    <t>US 16.0</t>
  </si>
  <si>
    <t>G-2</t>
  </si>
  <si>
    <t>G-1</t>
  </si>
  <si>
    <t>US 12.0</t>
  </si>
  <si>
    <t>US 14.0</t>
  </si>
  <si>
    <t>US 10.0</t>
  </si>
  <si>
    <t>G2</t>
  </si>
  <si>
    <t>US 20.0</t>
  </si>
  <si>
    <t>US 2.0</t>
  </si>
  <si>
    <t>Division</t>
  </si>
  <si>
    <t>Belt</t>
  </si>
  <si>
    <t>First Name</t>
  </si>
  <si>
    <t>Last Name</t>
  </si>
  <si>
    <t>Name</t>
  </si>
  <si>
    <t>Gender</t>
  </si>
  <si>
    <t>Total Points</t>
  </si>
  <si>
    <t>PLACE</t>
  </si>
  <si>
    <t>Junior</t>
  </si>
  <si>
    <t>Black</t>
  </si>
  <si>
    <t>Sydney</t>
  </si>
  <si>
    <t>Female</t>
  </si>
  <si>
    <t>Semi</t>
  </si>
  <si>
    <t>Cadet</t>
  </si>
  <si>
    <t>Mariam</t>
  </si>
  <si>
    <t>Abdelrasoul</t>
  </si>
  <si>
    <t>Youth</t>
  </si>
  <si>
    <t>Green</t>
  </si>
  <si>
    <t>Male</t>
  </si>
  <si>
    <t>Felix</t>
  </si>
  <si>
    <t>Dragon</t>
  </si>
  <si>
    <t>Yellow</t>
  </si>
  <si>
    <t>Gianna</t>
  </si>
  <si>
    <t>Blue</t>
  </si>
  <si>
    <t>Katherine</t>
  </si>
  <si>
    <t>Red</t>
  </si>
  <si>
    <t>Eliath</t>
  </si>
  <si>
    <t>Abraham</t>
  </si>
  <si>
    <t>Esekiel</t>
  </si>
  <si>
    <t>Tiger</t>
  </si>
  <si>
    <t>Ethaniel</t>
  </si>
  <si>
    <t>Kai</t>
  </si>
  <si>
    <t>Esmeralda</t>
  </si>
  <si>
    <t>King</t>
  </si>
  <si>
    <t>Acosta</t>
  </si>
  <si>
    <t>Diana</t>
  </si>
  <si>
    <t>Ajalae</t>
  </si>
  <si>
    <t>Adams</t>
  </si>
  <si>
    <t>Amelia</t>
  </si>
  <si>
    <t>Elva</t>
  </si>
  <si>
    <t>Olivia</t>
  </si>
  <si>
    <t>Sophia</t>
  </si>
  <si>
    <t>Zoe</t>
  </si>
  <si>
    <t>Abhiram</t>
  </si>
  <si>
    <t>Bianka</t>
  </si>
  <si>
    <t>Adhikari</t>
  </si>
  <si>
    <t>Jeni</t>
  </si>
  <si>
    <t>Nebika</t>
  </si>
  <si>
    <t>Gabriel</t>
  </si>
  <si>
    <t>ADAM</t>
  </si>
  <si>
    <t>Erica</t>
  </si>
  <si>
    <t>Prelim</t>
  </si>
  <si>
    <t>Alina</t>
  </si>
  <si>
    <t>Ria</t>
  </si>
  <si>
    <t>Aggarwal</t>
  </si>
  <si>
    <t>Samantha Bree</t>
  </si>
  <si>
    <t>Aguilar</t>
  </si>
  <si>
    <t>Joshua</t>
  </si>
  <si>
    <t>Eliah</t>
  </si>
  <si>
    <t>Isaiah</t>
  </si>
  <si>
    <t>Maya</t>
  </si>
  <si>
    <t>AGUSTIN</t>
  </si>
  <si>
    <t>Ava</t>
  </si>
  <si>
    <t>MO</t>
  </si>
  <si>
    <t>Ray Kyi</t>
  </si>
  <si>
    <t xml:space="preserve">Semi </t>
  </si>
  <si>
    <t>Ethan</t>
  </si>
  <si>
    <t>Ahn</t>
  </si>
  <si>
    <t>Kristen</t>
  </si>
  <si>
    <t>Noelle</t>
  </si>
  <si>
    <t>Kamar</t>
  </si>
  <si>
    <t>Ajraoui</t>
  </si>
  <si>
    <t>Chance</t>
  </si>
  <si>
    <t>ALBANO</t>
  </si>
  <si>
    <t>Jacob</t>
  </si>
  <si>
    <t>OH</t>
  </si>
  <si>
    <t>Levi</t>
  </si>
  <si>
    <t>Owen</t>
  </si>
  <si>
    <t>Sahar</t>
  </si>
  <si>
    <t>Alcozai</t>
  </si>
  <si>
    <t>Liora</t>
  </si>
  <si>
    <t>Aldiosa</t>
  </si>
  <si>
    <t>Brandon</t>
  </si>
  <si>
    <t>Aljabali</t>
  </si>
  <si>
    <t>Zaid</t>
  </si>
  <si>
    <t>Sarah</t>
  </si>
  <si>
    <t>Katelyn</t>
  </si>
  <si>
    <t>Allen</t>
  </si>
  <si>
    <t>Sean Jung</t>
  </si>
  <si>
    <t>Quinn</t>
  </si>
  <si>
    <t>Alper</t>
  </si>
  <si>
    <t>Adrian</t>
  </si>
  <si>
    <t>Alvarez-Sanchez</t>
  </si>
  <si>
    <t>Kathy Do</t>
  </si>
  <si>
    <t>Amador</t>
  </si>
  <si>
    <t>Kayla</t>
  </si>
  <si>
    <t>Jake</t>
  </si>
  <si>
    <t>Hari</t>
  </si>
  <si>
    <t>Amin</t>
  </si>
  <si>
    <t>Ariana</t>
  </si>
  <si>
    <t>Leila</t>
  </si>
  <si>
    <t>Stephanie</t>
  </si>
  <si>
    <t>Stephen</t>
  </si>
  <si>
    <t>Amspacher</t>
  </si>
  <si>
    <t>Benjamin</t>
  </si>
  <si>
    <t>An</t>
  </si>
  <si>
    <t>Hyunchan</t>
  </si>
  <si>
    <t>Jayden S.</t>
  </si>
  <si>
    <t>Matthew</t>
  </si>
  <si>
    <t>Yang Sook</t>
  </si>
  <si>
    <t>Daniel</t>
  </si>
  <si>
    <t>Zavery</t>
  </si>
  <si>
    <t>Ben</t>
  </si>
  <si>
    <t>Anderson</t>
  </si>
  <si>
    <t>Erin</t>
  </si>
  <si>
    <t>Liam</t>
  </si>
  <si>
    <t>Molly</t>
  </si>
  <si>
    <t>MIKKO JAMES</t>
  </si>
  <si>
    <t>ANDRES</t>
  </si>
  <si>
    <t>Camila</t>
  </si>
  <si>
    <t>Colton</t>
  </si>
  <si>
    <t>Sara</t>
  </si>
  <si>
    <t>ANSAR</t>
  </si>
  <si>
    <t>ISSA</t>
  </si>
  <si>
    <t>ANSARA</t>
  </si>
  <si>
    <t>Haylea</t>
  </si>
  <si>
    <t>ANTINARELLI</t>
  </si>
  <si>
    <t>Tyrone</t>
  </si>
  <si>
    <t>Anub</t>
  </si>
  <si>
    <t>Pablo</t>
  </si>
  <si>
    <t>Aponte</t>
  </si>
  <si>
    <t>Isabella</t>
  </si>
  <si>
    <t>Sebastian</t>
  </si>
  <si>
    <t>Dean</t>
  </si>
  <si>
    <t>Emily</t>
  </si>
  <si>
    <t>Raymundo</t>
  </si>
  <si>
    <t>Andrew</t>
  </si>
  <si>
    <t>Renee</t>
  </si>
  <si>
    <t>Arias</t>
  </si>
  <si>
    <t>Kayda</t>
  </si>
  <si>
    <t>Arion</t>
  </si>
  <si>
    <t>Aaron</t>
  </si>
  <si>
    <t>ARMSTRONG</t>
  </si>
  <si>
    <t>Armstrong</t>
  </si>
  <si>
    <t>Christopher</t>
  </si>
  <si>
    <t>Jonathan</t>
  </si>
  <si>
    <t>Aina</t>
  </si>
  <si>
    <t>Arnquist</t>
  </si>
  <si>
    <t>Nathaniel</t>
  </si>
  <si>
    <t>Luke</t>
  </si>
  <si>
    <t>Ashih</t>
  </si>
  <si>
    <t>Ashrafi</t>
  </si>
  <si>
    <t>Braeden</t>
  </si>
  <si>
    <t>Astrande</t>
  </si>
  <si>
    <t>Eliana</t>
  </si>
  <si>
    <t>ATKINSON</t>
  </si>
  <si>
    <t>Adam</t>
  </si>
  <si>
    <t>Emma</t>
  </si>
  <si>
    <t>Logan</t>
  </si>
  <si>
    <t>Min</t>
  </si>
  <si>
    <t>Reagan</t>
  </si>
  <si>
    <t>Avery</t>
  </si>
  <si>
    <t>Erick</t>
  </si>
  <si>
    <t>Jessica Mari</t>
  </si>
  <si>
    <t>Ayres</t>
  </si>
  <si>
    <t>Elizabeth</t>
  </si>
  <si>
    <t>Azerad</t>
  </si>
  <si>
    <t>Raphael</t>
  </si>
  <si>
    <t>Zachary</t>
  </si>
  <si>
    <t>Hibba</t>
  </si>
  <si>
    <t>Azim</t>
  </si>
  <si>
    <t>Ali</t>
  </si>
  <si>
    <t>MELANIE</t>
  </si>
  <si>
    <t>BACCI</t>
  </si>
  <si>
    <t>Carter</t>
  </si>
  <si>
    <t>Bae</t>
  </si>
  <si>
    <t>Rachel</t>
  </si>
  <si>
    <t>Rachelle</t>
  </si>
  <si>
    <t>Ryan</t>
  </si>
  <si>
    <t>Samuel</t>
  </si>
  <si>
    <t>Baek</t>
  </si>
  <si>
    <t>Caleb</t>
  </si>
  <si>
    <t>Frances</t>
  </si>
  <si>
    <t>Bai</t>
  </si>
  <si>
    <t>Dylan</t>
  </si>
  <si>
    <t>Baigelman</t>
  </si>
  <si>
    <t>Jessica</t>
  </si>
  <si>
    <t>Bailey</t>
  </si>
  <si>
    <t>Catherine Tong</t>
  </si>
  <si>
    <t>Ronin</t>
  </si>
  <si>
    <t>Connor</t>
  </si>
  <si>
    <t>Thomas</t>
  </si>
  <si>
    <t>Baker</t>
  </si>
  <si>
    <t>Anna</t>
  </si>
  <si>
    <t>Alayshea</t>
  </si>
  <si>
    <t>BALSZ</t>
  </si>
  <si>
    <t>Jamie</t>
  </si>
  <si>
    <t>Bang</t>
  </si>
  <si>
    <t>Jason</t>
  </si>
  <si>
    <t>Jordan</t>
  </si>
  <si>
    <t>Wesley</t>
  </si>
  <si>
    <t>Bantug</t>
  </si>
  <si>
    <t>Aliya</t>
  </si>
  <si>
    <t>Bantukul</t>
  </si>
  <si>
    <t>Giancarlo</t>
  </si>
  <si>
    <t>Barcenas</t>
  </si>
  <si>
    <t>Brenden</t>
  </si>
  <si>
    <t>Evelyn</t>
  </si>
  <si>
    <t>Barron</t>
  </si>
  <si>
    <t>Noah</t>
  </si>
  <si>
    <t>SHAURYA</t>
  </si>
  <si>
    <t>BARUA</t>
  </si>
  <si>
    <t>Samarth</t>
  </si>
  <si>
    <t>Basanth</t>
  </si>
  <si>
    <t>Bauer</t>
  </si>
  <si>
    <t>Kathryn</t>
  </si>
  <si>
    <t>Kaila Mika</t>
  </si>
  <si>
    <t>Bayudan</t>
  </si>
  <si>
    <t>Malia Lynn</t>
  </si>
  <si>
    <t>Ashley</t>
  </si>
  <si>
    <t>Natalia</t>
  </si>
  <si>
    <t>Nicholas</t>
  </si>
  <si>
    <t>Belmonte</t>
  </si>
  <si>
    <t>Joaquin</t>
  </si>
  <si>
    <t>Kira</t>
  </si>
  <si>
    <t>Bennett</t>
  </si>
  <si>
    <t>Benson</t>
  </si>
  <si>
    <t>Christina</t>
  </si>
  <si>
    <t>Grace</t>
  </si>
  <si>
    <t>Madeleine</t>
  </si>
  <si>
    <t>Berry</t>
  </si>
  <si>
    <t>Abigail</t>
  </si>
  <si>
    <t>Bertelsman</t>
  </si>
  <si>
    <t>Betancourt</t>
  </si>
  <si>
    <t>Aria</t>
  </si>
  <si>
    <t>Amogh</t>
  </si>
  <si>
    <t>BHARADWAJ</t>
  </si>
  <si>
    <t>Avni</t>
  </si>
  <si>
    <t>BHARDWAJ</t>
  </si>
  <si>
    <t>James</t>
  </si>
  <si>
    <t>Juhi</t>
  </si>
  <si>
    <t>Arav</t>
  </si>
  <si>
    <t>Bhosle</t>
  </si>
  <si>
    <t>Ruben</t>
  </si>
  <si>
    <t>Bhowmik</t>
  </si>
  <si>
    <t>Morgan</t>
  </si>
  <si>
    <t>Blaisdell</t>
  </si>
  <si>
    <t>Johnmichael</t>
  </si>
  <si>
    <t>Blanco</t>
  </si>
  <si>
    <t>Brenton</t>
  </si>
  <si>
    <t>Blazek</t>
  </si>
  <si>
    <t>Judah</t>
  </si>
  <si>
    <t>Bloxham</t>
  </si>
  <si>
    <t>Javier</t>
  </si>
  <si>
    <t>Mario</t>
  </si>
  <si>
    <t>Cameron</t>
  </si>
  <si>
    <t>Bolin</t>
  </si>
  <si>
    <t>Sean</t>
  </si>
  <si>
    <t>Michael</t>
  </si>
  <si>
    <t>Bols</t>
  </si>
  <si>
    <t>Yoochan Lee</t>
  </si>
  <si>
    <t>Nawaldeep</t>
  </si>
  <si>
    <t>BOMRAH</t>
  </si>
  <si>
    <t>Vivian</t>
  </si>
  <si>
    <t>Charlotte</t>
  </si>
  <si>
    <t>Pok Sun Yang</t>
  </si>
  <si>
    <t>Drake</t>
  </si>
  <si>
    <t>Arush</t>
  </si>
  <si>
    <t>Borole</t>
  </si>
  <si>
    <t>BOWLIN</t>
  </si>
  <si>
    <t>Kenneth</t>
  </si>
  <si>
    <t>Brian</t>
  </si>
  <si>
    <t>Oliver</t>
  </si>
  <si>
    <t>Garrison</t>
  </si>
  <si>
    <t>Ayla</t>
  </si>
  <si>
    <t>Braz Calva</t>
  </si>
  <si>
    <t>Carlos</t>
  </si>
  <si>
    <t>Briceno</t>
  </si>
  <si>
    <t>Taylor</t>
  </si>
  <si>
    <t>Brooks</t>
  </si>
  <si>
    <t>Midori</t>
  </si>
  <si>
    <t>Brothers</t>
  </si>
  <si>
    <t xml:space="preserve">Milana </t>
  </si>
  <si>
    <t>Brower</t>
  </si>
  <si>
    <t>Brown</t>
  </si>
  <si>
    <t>Madelyn</t>
  </si>
  <si>
    <t>Bruin</t>
  </si>
  <si>
    <t>Ann</t>
  </si>
  <si>
    <t>Nicole</t>
  </si>
  <si>
    <t>Brunelle</t>
  </si>
  <si>
    <t>Chloe</t>
  </si>
  <si>
    <t>Angelito Ong</t>
  </si>
  <si>
    <t>Janet</t>
  </si>
  <si>
    <t>Buhler</t>
  </si>
  <si>
    <t>BUI</t>
  </si>
  <si>
    <t>Bui</t>
  </si>
  <si>
    <t>Darren</t>
  </si>
  <si>
    <t>Tru</t>
  </si>
  <si>
    <t>Bui Jr.</t>
  </si>
  <si>
    <t xml:space="preserve">Zoe </t>
  </si>
  <si>
    <t>Alana</t>
  </si>
  <si>
    <t>Nina</t>
  </si>
  <si>
    <t>Kingston</t>
  </si>
  <si>
    <t>Wyatt</t>
  </si>
  <si>
    <t>Burnham</t>
  </si>
  <si>
    <t>Mackenzie</t>
  </si>
  <si>
    <t>Butcher</t>
  </si>
  <si>
    <t>Butler</t>
  </si>
  <si>
    <t>Audrey</t>
  </si>
  <si>
    <t>Brandy</t>
  </si>
  <si>
    <t>Byrd</t>
  </si>
  <si>
    <t>Brayden</t>
  </si>
  <si>
    <t>Cabahug</t>
  </si>
  <si>
    <t>Sung Jin Lee</t>
  </si>
  <si>
    <t>Summer Aeryn</t>
  </si>
  <si>
    <t>CABRERA</t>
  </si>
  <si>
    <t>David</t>
  </si>
  <si>
    <t>Lucas</t>
  </si>
  <si>
    <t>Jase</t>
  </si>
  <si>
    <t>Cadiz</t>
  </si>
  <si>
    <t>Caggia</t>
  </si>
  <si>
    <t>Jack</t>
  </si>
  <si>
    <t>Evan</t>
  </si>
  <si>
    <t>Cai</t>
  </si>
  <si>
    <t>George</t>
  </si>
  <si>
    <t>Juliana</t>
  </si>
  <si>
    <t>Calderon-Gomez</t>
  </si>
  <si>
    <t>Gabriella</t>
  </si>
  <si>
    <t>Caldwell</t>
  </si>
  <si>
    <t>Zane</t>
  </si>
  <si>
    <t>Kalyx</t>
  </si>
  <si>
    <t>Calimlim</t>
  </si>
  <si>
    <t>Michelle</t>
  </si>
  <si>
    <t>Alexander</t>
  </si>
  <si>
    <t>Tristan</t>
  </si>
  <si>
    <t xml:space="preserve">Valeria </t>
  </si>
  <si>
    <t xml:space="preserve">Camero </t>
  </si>
  <si>
    <t>Jennifer</t>
  </si>
  <si>
    <t>Esteban</t>
  </si>
  <si>
    <t>Campbell</t>
  </si>
  <si>
    <t>Shawn Nigel</t>
  </si>
  <si>
    <t>Canonizado</t>
  </si>
  <si>
    <t>Kyle</t>
  </si>
  <si>
    <t>Leo</t>
  </si>
  <si>
    <t>Amber</t>
  </si>
  <si>
    <t>Carlson</t>
  </si>
  <si>
    <t>Carreiro</t>
  </si>
  <si>
    <t>Tai</t>
  </si>
  <si>
    <t>Melina</t>
  </si>
  <si>
    <t>Caruso</t>
  </si>
  <si>
    <t>Annalisa</t>
  </si>
  <si>
    <t>Caskey</t>
  </si>
  <si>
    <t>Castillo</t>
  </si>
  <si>
    <t>Castro</t>
  </si>
  <si>
    <t>Alex</t>
  </si>
  <si>
    <t>Justin</t>
  </si>
  <si>
    <t>Catiggay</t>
  </si>
  <si>
    <t>Natalie</t>
  </si>
  <si>
    <t>Cha</t>
  </si>
  <si>
    <t>Dayeon</t>
  </si>
  <si>
    <t>Chae</t>
  </si>
  <si>
    <t>Saipravallika</t>
  </si>
  <si>
    <t>Chamarthi</t>
  </si>
  <si>
    <t>Chan</t>
  </si>
  <si>
    <t>Elijah</t>
  </si>
  <si>
    <t>Isaac</t>
  </si>
  <si>
    <t>Kathleen</t>
  </si>
  <si>
    <t>Kyra</t>
  </si>
  <si>
    <t>Chandra</t>
  </si>
  <si>
    <t>Chang</t>
  </si>
  <si>
    <t>Julian</t>
  </si>
  <si>
    <t>Lia</t>
  </si>
  <si>
    <t>Chao</t>
  </si>
  <si>
    <t>Claire</t>
  </si>
  <si>
    <t>John</t>
  </si>
  <si>
    <t>Chapman</t>
  </si>
  <si>
    <t>Irene</t>
  </si>
  <si>
    <t>MADISON</t>
  </si>
  <si>
    <t>CHAY</t>
  </si>
  <si>
    <t>Serena</t>
  </si>
  <si>
    <t>Chay</t>
  </si>
  <si>
    <t>Eric</t>
  </si>
  <si>
    <t>Chen</t>
  </si>
  <si>
    <t>Ethan Zixuan</t>
  </si>
  <si>
    <t>Hilson</t>
  </si>
  <si>
    <t>Jaden</t>
  </si>
  <si>
    <t>Jayden</t>
  </si>
  <si>
    <t>CHEN</t>
  </si>
  <si>
    <t>Nolan</t>
  </si>
  <si>
    <t>Richard</t>
  </si>
  <si>
    <t>Sandra</t>
  </si>
  <si>
    <t>Tiffany</t>
  </si>
  <si>
    <t>Valerie</t>
  </si>
  <si>
    <t>Vincent</t>
  </si>
  <si>
    <t>Cheng</t>
  </si>
  <si>
    <t>Allison</t>
  </si>
  <si>
    <t>Cheung</t>
  </si>
  <si>
    <t>Joseph</t>
  </si>
  <si>
    <t>Vicka</t>
  </si>
  <si>
    <t>Chi</t>
  </si>
  <si>
    <t>Mika</t>
  </si>
  <si>
    <t>Chiang</t>
  </si>
  <si>
    <t>CHICO</t>
  </si>
  <si>
    <t xml:space="preserve"> </t>
  </si>
  <si>
    <t>Ramona</t>
  </si>
  <si>
    <t>SANJITH</t>
  </si>
  <si>
    <t>CHIDAMBARAM</t>
  </si>
  <si>
    <t>Caitlin</t>
  </si>
  <si>
    <t>Chien</t>
  </si>
  <si>
    <t>Juston</t>
  </si>
  <si>
    <t>Chignola</t>
  </si>
  <si>
    <t>Alexandra</t>
  </si>
  <si>
    <t>Kwangjin Ha</t>
  </si>
  <si>
    <t>Aidan</t>
  </si>
  <si>
    <t>Chiu</t>
  </si>
  <si>
    <t>Cho</t>
  </si>
  <si>
    <t>CHO</t>
  </si>
  <si>
    <t>Hyerim</t>
  </si>
  <si>
    <t>Ian</t>
  </si>
  <si>
    <t>Julia</t>
  </si>
  <si>
    <t>Megan</t>
  </si>
  <si>
    <t>Mikel</t>
  </si>
  <si>
    <t>Sammie</t>
  </si>
  <si>
    <t>Choi</t>
  </si>
  <si>
    <t>Elaine</t>
  </si>
  <si>
    <t>Enoch Sean</t>
  </si>
  <si>
    <t>Eugene</t>
  </si>
  <si>
    <t>CHOI</t>
  </si>
  <si>
    <t>Jiwon</t>
  </si>
  <si>
    <t>Lin</t>
  </si>
  <si>
    <t>Rayun</t>
  </si>
  <si>
    <t>Hee Yun</t>
  </si>
  <si>
    <t>Choi Kim</t>
  </si>
  <si>
    <t>Chong</t>
  </si>
  <si>
    <t>Seoyun</t>
  </si>
  <si>
    <t>CHONG</t>
  </si>
  <si>
    <t>Yen</t>
  </si>
  <si>
    <t>Chou</t>
  </si>
  <si>
    <t>Siddhant</t>
  </si>
  <si>
    <t>Kaelyn</t>
  </si>
  <si>
    <t>Chow</t>
  </si>
  <si>
    <t>Zoey</t>
  </si>
  <si>
    <t>Abby</t>
  </si>
  <si>
    <t>Chu</t>
  </si>
  <si>
    <t>Chua</t>
  </si>
  <si>
    <t>CHUANG</t>
  </si>
  <si>
    <t>Amarak</t>
  </si>
  <si>
    <t>Justus</t>
  </si>
  <si>
    <t>Chun</t>
  </si>
  <si>
    <t>Chung</t>
  </si>
  <si>
    <t>Jiho</t>
  </si>
  <si>
    <t>Kaitlyn</t>
  </si>
  <si>
    <t>Victor</t>
  </si>
  <si>
    <t>William</t>
  </si>
  <si>
    <t>Yoonwoo</t>
  </si>
  <si>
    <t>Ilaria</t>
  </si>
  <si>
    <t>Cielo</t>
  </si>
  <si>
    <t>Ibrahim</t>
  </si>
  <si>
    <t>Cirat</t>
  </si>
  <si>
    <t>Cooper</t>
  </si>
  <si>
    <t>Clark</t>
  </si>
  <si>
    <t>Rylee</t>
  </si>
  <si>
    <t>Johnny</t>
  </si>
  <si>
    <t>Clemons</t>
  </si>
  <si>
    <t>Toby</t>
  </si>
  <si>
    <t>Coelho</t>
  </si>
  <si>
    <t>Cohen</t>
  </si>
  <si>
    <t>Sasha</t>
  </si>
  <si>
    <t>Nathan</t>
  </si>
  <si>
    <t>Franxio</t>
  </si>
  <si>
    <t>Colon</t>
  </si>
  <si>
    <t>Lillian</t>
  </si>
  <si>
    <t>Connolly</t>
  </si>
  <si>
    <t>Colleen</t>
  </si>
  <si>
    <t>Cooley</t>
  </si>
  <si>
    <t>Garth</t>
  </si>
  <si>
    <t>Lucia</t>
  </si>
  <si>
    <t>Coppola</t>
  </si>
  <si>
    <t>Aubrey</t>
  </si>
  <si>
    <t>Corey</t>
  </si>
  <si>
    <t>Camden</t>
  </si>
  <si>
    <t>Jair Daniel</t>
  </si>
  <si>
    <t>Correa Sanchez</t>
  </si>
  <si>
    <t>Donald</t>
  </si>
  <si>
    <t>Cottee</t>
  </si>
  <si>
    <t>Coughlin</t>
  </si>
  <si>
    <t xml:space="preserve">Alexander </t>
  </si>
  <si>
    <t>Crawford</t>
  </si>
  <si>
    <t>MaKail</t>
  </si>
  <si>
    <t>Creasey</t>
  </si>
  <si>
    <t>Jackson</t>
  </si>
  <si>
    <t>Maia</t>
  </si>
  <si>
    <t>Cruz</t>
  </si>
  <si>
    <t>Culli</t>
  </si>
  <si>
    <t>Mason</t>
  </si>
  <si>
    <t>Kate</t>
  </si>
  <si>
    <t>Dagostino</t>
  </si>
  <si>
    <t>Leah</t>
  </si>
  <si>
    <t>Dahlberg</t>
  </si>
  <si>
    <t>Karlee</t>
  </si>
  <si>
    <t>Dang</t>
  </si>
  <si>
    <t>Krista</t>
  </si>
  <si>
    <t>Danielewicz</t>
  </si>
  <si>
    <t>Faith</t>
  </si>
  <si>
    <t>Danna</t>
  </si>
  <si>
    <t>Alexa</t>
  </si>
  <si>
    <t>Layli</t>
  </si>
  <si>
    <t>DARABI</t>
  </si>
  <si>
    <t>Darlin</t>
  </si>
  <si>
    <t>Krish</t>
  </si>
  <si>
    <t>Anjali</t>
  </si>
  <si>
    <t>Jiaan</t>
  </si>
  <si>
    <t>Dave</t>
  </si>
  <si>
    <t>Sana</t>
  </si>
  <si>
    <t>Eowyn</t>
  </si>
  <si>
    <t>Davidson</t>
  </si>
  <si>
    <t>Annabelle</t>
  </si>
  <si>
    <t>DAVIS</t>
  </si>
  <si>
    <t>Davis</t>
  </si>
  <si>
    <t>Jake Evan</t>
  </si>
  <si>
    <t>Kendell</t>
  </si>
  <si>
    <t>De Leon Perez</t>
  </si>
  <si>
    <t>Maria</t>
  </si>
  <si>
    <t>De Shaw</t>
  </si>
  <si>
    <t>Aiden Jacob</t>
  </si>
  <si>
    <t>Decolongon</t>
  </si>
  <si>
    <t>Deguzman</t>
  </si>
  <si>
    <t>Calista</t>
  </si>
  <si>
    <t>DeGuzman</t>
  </si>
  <si>
    <t>Anthony</t>
  </si>
  <si>
    <t>Del Mar</t>
  </si>
  <si>
    <t>ANTHONY</t>
  </si>
  <si>
    <t>DEL MAR</t>
  </si>
  <si>
    <t>Paul</t>
  </si>
  <si>
    <t>Chen Fue</t>
  </si>
  <si>
    <t>DELANI</t>
  </si>
  <si>
    <t>Puapen</t>
  </si>
  <si>
    <t>Mathew</t>
  </si>
  <si>
    <t>Delgado</t>
  </si>
  <si>
    <t>Laura</t>
  </si>
  <si>
    <t>Deng</t>
  </si>
  <si>
    <t>Kelsie</t>
  </si>
  <si>
    <t>Dennison</t>
  </si>
  <si>
    <t>Iakona</t>
  </si>
  <si>
    <t>Desadier</t>
  </si>
  <si>
    <t>Maeva</t>
  </si>
  <si>
    <t>Dhaynaut</t>
  </si>
  <si>
    <t>Somayajulu</t>
  </si>
  <si>
    <t>Dhulipala</t>
  </si>
  <si>
    <t>Dhungana</t>
  </si>
  <si>
    <t>Dias Ortiz</t>
  </si>
  <si>
    <t>Diaz</t>
  </si>
  <si>
    <t>Salvador</t>
  </si>
  <si>
    <t>Madison</t>
  </si>
  <si>
    <t>Tyler</t>
  </si>
  <si>
    <t>Diedolf</t>
  </si>
  <si>
    <t>Loreleigh</t>
  </si>
  <si>
    <t>Diego</t>
  </si>
  <si>
    <t>DALE WALDNER</t>
  </si>
  <si>
    <t>DIESTRO</t>
  </si>
  <si>
    <t>Mitchell</t>
  </si>
  <si>
    <t>Dillard</t>
  </si>
  <si>
    <t>MITCHELL</t>
  </si>
  <si>
    <t>DILLARD</t>
  </si>
  <si>
    <t>Dillon</t>
  </si>
  <si>
    <t>Lucy</t>
  </si>
  <si>
    <t>Jaxon</t>
  </si>
  <si>
    <t>Dio</t>
  </si>
  <si>
    <t>Dixon</t>
  </si>
  <si>
    <t>Do</t>
  </si>
  <si>
    <t>Jenna</t>
  </si>
  <si>
    <t>Juliet</t>
  </si>
  <si>
    <t>Kathy</t>
  </si>
  <si>
    <t>Max</t>
  </si>
  <si>
    <t>DO</t>
  </si>
  <si>
    <t>Viola</t>
  </si>
  <si>
    <t>DOAN</t>
  </si>
  <si>
    <t>Antonia Toni</t>
  </si>
  <si>
    <t>Greyson</t>
  </si>
  <si>
    <t>Riley</t>
  </si>
  <si>
    <t>Dodson</t>
  </si>
  <si>
    <t>VANESSA</t>
  </si>
  <si>
    <t>DODSON</t>
  </si>
  <si>
    <t>Kaanelo</t>
  </si>
  <si>
    <t>Domingo</t>
  </si>
  <si>
    <t>Dong</t>
  </si>
  <si>
    <t>Caroline</t>
  </si>
  <si>
    <t>Doolittle</t>
  </si>
  <si>
    <t>Thu</t>
  </si>
  <si>
    <t>Dina</t>
  </si>
  <si>
    <t>Dorack</t>
  </si>
  <si>
    <t>Douglas</t>
  </si>
  <si>
    <t>Amil</t>
  </si>
  <si>
    <t>Dravid</t>
  </si>
  <si>
    <t>Du</t>
  </si>
  <si>
    <t>Yohan</t>
  </si>
  <si>
    <t>Fiona</t>
  </si>
  <si>
    <t>Aleena</t>
  </si>
  <si>
    <t>Duong</t>
  </si>
  <si>
    <t>Sharlene</t>
  </si>
  <si>
    <t>Durand</t>
  </si>
  <si>
    <t>Johann</t>
  </si>
  <si>
    <t>Duron</t>
  </si>
  <si>
    <t>Austin</t>
  </si>
  <si>
    <t>Zhenya</t>
  </si>
  <si>
    <t>DZHAVGOVA</t>
  </si>
  <si>
    <t>Kelly</t>
  </si>
  <si>
    <t>Artavia</t>
  </si>
  <si>
    <t>Chase</t>
  </si>
  <si>
    <t>Neil</t>
  </si>
  <si>
    <t>Elder</t>
  </si>
  <si>
    <t>Elm</t>
  </si>
  <si>
    <t>Emmerth</t>
  </si>
  <si>
    <t>daniel</t>
  </si>
  <si>
    <t>encinas</t>
  </si>
  <si>
    <t>miguel</t>
  </si>
  <si>
    <t>Eng</t>
  </si>
  <si>
    <t>Engstrom</t>
  </si>
  <si>
    <t>Epps</t>
  </si>
  <si>
    <t>Julie</t>
  </si>
  <si>
    <t>Eslami</t>
  </si>
  <si>
    <t>Saul</t>
  </si>
  <si>
    <t>Espino</t>
  </si>
  <si>
    <t>Mariana</t>
  </si>
  <si>
    <t>Estrada</t>
  </si>
  <si>
    <t>Kaylyn</t>
  </si>
  <si>
    <t>Fahey</t>
  </si>
  <si>
    <t>Victoria</t>
  </si>
  <si>
    <t>Alyssa</t>
  </si>
  <si>
    <t>Moctar</t>
  </si>
  <si>
    <t>Fall</t>
  </si>
  <si>
    <t>Lily</t>
  </si>
  <si>
    <t>Farnell</t>
  </si>
  <si>
    <t>Lisa</t>
  </si>
  <si>
    <t>Gavin</t>
  </si>
  <si>
    <t>Ferdman</t>
  </si>
  <si>
    <t>Hailey</t>
  </si>
  <si>
    <t>Lewis</t>
  </si>
  <si>
    <t>Desmond</t>
  </si>
  <si>
    <t>Charleigh</t>
  </si>
  <si>
    <t>Ferrell</t>
  </si>
  <si>
    <t>MIREYA</t>
  </si>
  <si>
    <t>FIGUEROA</t>
  </si>
  <si>
    <t>Olyvia</t>
  </si>
  <si>
    <t>Figueroa</t>
  </si>
  <si>
    <t>Sofia</t>
  </si>
  <si>
    <t>Catherine</t>
  </si>
  <si>
    <t>Finkelstein</t>
  </si>
  <si>
    <t>Danica</t>
  </si>
  <si>
    <t>Fiore</t>
  </si>
  <si>
    <t>Devin</t>
  </si>
  <si>
    <t>Fisher</t>
  </si>
  <si>
    <t>Jeffrey</t>
  </si>
  <si>
    <t xml:space="preserve">Kennedy </t>
  </si>
  <si>
    <t>LANEY</t>
  </si>
  <si>
    <t>FLANAGAN</t>
  </si>
  <si>
    <t>Fleshman</t>
  </si>
  <si>
    <t>Stella</t>
  </si>
  <si>
    <t>Flickinger</t>
  </si>
  <si>
    <t>Flores</t>
  </si>
  <si>
    <t>Chiara</t>
  </si>
  <si>
    <t>Flotildes</t>
  </si>
  <si>
    <t>Ford</t>
  </si>
  <si>
    <t>Helen</t>
  </si>
  <si>
    <t>Linnea</t>
  </si>
  <si>
    <t>FORSLIN</t>
  </si>
  <si>
    <t>Derek</t>
  </si>
  <si>
    <t>Forstell</t>
  </si>
  <si>
    <t>Emerson</t>
  </si>
  <si>
    <t>Franco Calva</t>
  </si>
  <si>
    <t>Frausto</t>
  </si>
  <si>
    <t>Junyi</t>
  </si>
  <si>
    <t>Frenzel</t>
  </si>
  <si>
    <t>Caden</t>
  </si>
  <si>
    <t>Emilia</t>
  </si>
  <si>
    <t>Meghan</t>
  </si>
  <si>
    <t>Frieswick</t>
  </si>
  <si>
    <t>Kimberly</t>
  </si>
  <si>
    <t>Carissa</t>
  </si>
  <si>
    <t>Fu</t>
  </si>
  <si>
    <t>Fuenmayor</t>
  </si>
  <si>
    <t>Iris</t>
  </si>
  <si>
    <t>Gaggar</t>
  </si>
  <si>
    <t>Virat</t>
  </si>
  <si>
    <t>Travis Sky</t>
  </si>
  <si>
    <t>Gama</t>
  </si>
  <si>
    <t>Gamez</t>
  </si>
  <si>
    <t>Ganter</t>
  </si>
  <si>
    <t>Marilee</t>
  </si>
  <si>
    <t>Gao</t>
  </si>
  <si>
    <t>Garcia</t>
  </si>
  <si>
    <t>Jerard Caleb</t>
  </si>
  <si>
    <t>Jonas Kale</t>
  </si>
  <si>
    <t>Garmon</t>
  </si>
  <si>
    <t>Garrido</t>
  </si>
  <si>
    <t>Itzel</t>
  </si>
  <si>
    <t>Garza</t>
  </si>
  <si>
    <t>Julio</t>
  </si>
  <si>
    <t>Gatica</t>
  </si>
  <si>
    <t>Issac</t>
  </si>
  <si>
    <t>GAUTHIER</t>
  </si>
  <si>
    <t>Geisler</t>
  </si>
  <si>
    <t>Hannah</t>
  </si>
  <si>
    <t xml:space="preserve">Chase </t>
  </si>
  <si>
    <t>Gerber</t>
  </si>
  <si>
    <t>Aditya</t>
  </si>
  <si>
    <t>Alankrita</t>
  </si>
  <si>
    <t>Harrison</t>
  </si>
  <si>
    <t>Gil</t>
  </si>
  <si>
    <t>Mia</t>
  </si>
  <si>
    <t>Minjun</t>
  </si>
  <si>
    <t>Gim</t>
  </si>
  <si>
    <t>Ginn</t>
  </si>
  <si>
    <t>Glebus</t>
  </si>
  <si>
    <t>Jace</t>
  </si>
  <si>
    <t>Valentina</t>
  </si>
  <si>
    <t>Glines</t>
  </si>
  <si>
    <t>Gloria</t>
  </si>
  <si>
    <t>Ayan</t>
  </si>
  <si>
    <t>Goel</t>
  </si>
  <si>
    <t>Divish</t>
  </si>
  <si>
    <t>Alexis</t>
  </si>
  <si>
    <t>Goff</t>
  </si>
  <si>
    <t>Skylar</t>
  </si>
  <si>
    <t>Gold</t>
  </si>
  <si>
    <t>DEANNA</t>
  </si>
  <si>
    <t>GOLDFARB</t>
  </si>
  <si>
    <t>Golez</t>
  </si>
  <si>
    <t>Peter</t>
  </si>
  <si>
    <t>Ezekiel</t>
  </si>
  <si>
    <t>Gonsalves</t>
  </si>
  <si>
    <t>Gonzaga</t>
  </si>
  <si>
    <t>Ailey</t>
  </si>
  <si>
    <t>Gonzales</t>
  </si>
  <si>
    <t>Karla</t>
  </si>
  <si>
    <t>Gonzalez</t>
  </si>
  <si>
    <t>Martin</t>
  </si>
  <si>
    <t>Mara</t>
  </si>
  <si>
    <t>Graham</t>
  </si>
  <si>
    <t>Brett</t>
  </si>
  <si>
    <t>Emmett</t>
  </si>
  <si>
    <t>Gray</t>
  </si>
  <si>
    <t>Griarte</t>
  </si>
  <si>
    <t>Sophie</t>
  </si>
  <si>
    <t>GRIGGS</t>
  </si>
  <si>
    <t>Gruber</t>
  </si>
  <si>
    <t>Iromi</t>
  </si>
  <si>
    <t>Guerra-Perez</t>
  </si>
  <si>
    <t>Alessandra</t>
  </si>
  <si>
    <t>GUERRERO</t>
  </si>
  <si>
    <t>Ana Paola</t>
  </si>
  <si>
    <t>Guimaraes</t>
  </si>
  <si>
    <t>Cole</t>
  </si>
  <si>
    <t>Mark Paul</t>
  </si>
  <si>
    <t>GUIMBATAN</t>
  </si>
  <si>
    <t>Abel</t>
  </si>
  <si>
    <t>Gumeta</t>
  </si>
  <si>
    <t>Ji Hoon Emmett</t>
  </si>
  <si>
    <t>Gun</t>
  </si>
  <si>
    <t>Sung Hyun Eric</t>
  </si>
  <si>
    <t>Gundersen</t>
  </si>
  <si>
    <t>Guo</t>
  </si>
  <si>
    <t>Gupta</t>
  </si>
  <si>
    <t>GUPTA</t>
  </si>
  <si>
    <t>Leena</t>
  </si>
  <si>
    <t>Milan</t>
  </si>
  <si>
    <t>Santiago</t>
  </si>
  <si>
    <t>Chanel</t>
  </si>
  <si>
    <t>Guzman</t>
  </si>
  <si>
    <t>HA</t>
  </si>
  <si>
    <t>GISELL</t>
  </si>
  <si>
    <t>Ha</t>
  </si>
  <si>
    <t>KAYDEN</t>
  </si>
  <si>
    <t>Kwangjin</t>
  </si>
  <si>
    <t>Sungwoo</t>
  </si>
  <si>
    <t>Haberkorn</t>
  </si>
  <si>
    <t>Marium</t>
  </si>
  <si>
    <t xml:space="preserve">Habib </t>
  </si>
  <si>
    <t>Christian</t>
  </si>
  <si>
    <t>Hachoue</t>
  </si>
  <si>
    <t>Penelope</t>
  </si>
  <si>
    <t>Haesemeyer</t>
  </si>
  <si>
    <t>Sierra</t>
  </si>
  <si>
    <t>Haley</t>
  </si>
  <si>
    <t>Hall</t>
  </si>
  <si>
    <t>Hamalainen</t>
  </si>
  <si>
    <t>Ella</t>
  </si>
  <si>
    <t>Han</t>
  </si>
  <si>
    <t>HAN</t>
  </si>
  <si>
    <t>Christine</t>
  </si>
  <si>
    <t>Donghoon</t>
  </si>
  <si>
    <t>Gio</t>
  </si>
  <si>
    <t>Haley Yehjoo</t>
  </si>
  <si>
    <t>Jihoon</t>
  </si>
  <si>
    <t>Keunhee</t>
  </si>
  <si>
    <t>Hand</t>
  </si>
  <si>
    <t>BRIAN</t>
  </si>
  <si>
    <t>HARNEY</t>
  </si>
  <si>
    <t>Harper</t>
  </si>
  <si>
    <t>Heather</t>
  </si>
  <si>
    <t>Harripersad Aravena</t>
  </si>
  <si>
    <t>Harris</t>
  </si>
  <si>
    <t>Kaylie</t>
  </si>
  <si>
    <t>Aidyn</t>
  </si>
  <si>
    <t>Hayes</t>
  </si>
  <si>
    <t>Ellis</t>
  </si>
  <si>
    <t>He</t>
  </si>
  <si>
    <t>Winston</t>
  </si>
  <si>
    <t>HEE</t>
  </si>
  <si>
    <t>Reisen</t>
  </si>
  <si>
    <t>Heesch</t>
  </si>
  <si>
    <t>Hendrickson</t>
  </si>
  <si>
    <t>Henry</t>
  </si>
  <si>
    <t>HER</t>
  </si>
  <si>
    <t>Nixon</t>
  </si>
  <si>
    <t>Amris</t>
  </si>
  <si>
    <t xml:space="preserve">Her </t>
  </si>
  <si>
    <t>Hernandez</t>
  </si>
  <si>
    <t>Asher</t>
  </si>
  <si>
    <t>Ellie</t>
  </si>
  <si>
    <t>Hickey</t>
  </si>
  <si>
    <t>Higgins</t>
  </si>
  <si>
    <t>Grayson</t>
  </si>
  <si>
    <t>Hill</t>
  </si>
  <si>
    <t>Hislop</t>
  </si>
  <si>
    <t>Ho</t>
  </si>
  <si>
    <t>Kayden</t>
  </si>
  <si>
    <t>Justin Wang</t>
  </si>
  <si>
    <t>Hoang</t>
  </si>
  <si>
    <t>Shannon</t>
  </si>
  <si>
    <t>Hodock</t>
  </si>
  <si>
    <t>Yun</t>
  </si>
  <si>
    <t>Eva</t>
  </si>
  <si>
    <t>Hoffman</t>
  </si>
  <si>
    <t>Bradley</t>
  </si>
  <si>
    <t>Hollenbaugh</t>
  </si>
  <si>
    <t>Hom</t>
  </si>
  <si>
    <t>Hong</t>
  </si>
  <si>
    <t>Seongho</t>
  </si>
  <si>
    <t>Yuna</t>
  </si>
  <si>
    <t>HONG</t>
  </si>
  <si>
    <t>Hazel</t>
  </si>
  <si>
    <t>Hsu</t>
  </si>
  <si>
    <t>Xiuyi</t>
  </si>
  <si>
    <t>Hu</t>
  </si>
  <si>
    <t>Huang</t>
  </si>
  <si>
    <t>Jessie</t>
  </si>
  <si>
    <t>Elly</t>
  </si>
  <si>
    <t>Peyton</t>
  </si>
  <si>
    <t>Hundzsa</t>
  </si>
  <si>
    <t>Colby</t>
  </si>
  <si>
    <t>Hung</t>
  </si>
  <si>
    <t>Shelby</t>
  </si>
  <si>
    <t>Colin</t>
  </si>
  <si>
    <t>Hunt</t>
  </si>
  <si>
    <t>Inty</t>
  </si>
  <si>
    <t>Hurd</t>
  </si>
  <si>
    <t>ARWA</t>
  </si>
  <si>
    <t>HUSSAIN</t>
  </si>
  <si>
    <t>Ezra</t>
  </si>
  <si>
    <t>Vera</t>
  </si>
  <si>
    <t>Huynh</t>
  </si>
  <si>
    <t xml:space="preserve">Thanh-Van </t>
  </si>
  <si>
    <t>Thong</t>
  </si>
  <si>
    <t>Hwang</t>
  </si>
  <si>
    <t>Timothy</t>
  </si>
  <si>
    <t>Elisa</t>
  </si>
  <si>
    <t>HYUN</t>
  </si>
  <si>
    <t>Hyun</t>
  </si>
  <si>
    <t>Yejin</t>
  </si>
  <si>
    <t>Blake</t>
  </si>
  <si>
    <t>Ibarra</t>
  </si>
  <si>
    <t>Ingrid</t>
  </si>
  <si>
    <t>Ibarra-Perez</t>
  </si>
  <si>
    <t>Brock</t>
  </si>
  <si>
    <t>Ikeda</t>
  </si>
  <si>
    <t>Mildred</t>
  </si>
  <si>
    <t>Ioannides</t>
  </si>
  <si>
    <t>Joe</t>
  </si>
  <si>
    <t>Irvin</t>
  </si>
  <si>
    <t>Aydin</t>
  </si>
  <si>
    <t>Islam</t>
  </si>
  <si>
    <t>Iwane</t>
  </si>
  <si>
    <t>Izumoto</t>
  </si>
  <si>
    <t>Kiari</t>
  </si>
  <si>
    <t>ALEX</t>
  </si>
  <si>
    <t xml:space="preserve">Alex </t>
  </si>
  <si>
    <t>Jacobson</t>
  </si>
  <si>
    <t>Marcus</t>
  </si>
  <si>
    <t>Jacobson-Garcia</t>
  </si>
  <si>
    <t>Jacques</t>
  </si>
  <si>
    <t>Anika</t>
  </si>
  <si>
    <t>Jamieson</t>
  </si>
  <si>
    <t>Ritham</t>
  </si>
  <si>
    <t>Janardhan</t>
  </si>
  <si>
    <t>Riya</t>
  </si>
  <si>
    <t>JANG</t>
  </si>
  <si>
    <t>Elias</t>
  </si>
  <si>
    <t>Arjun</t>
  </si>
  <si>
    <t>Sarthak</t>
  </si>
  <si>
    <t>Jena</t>
  </si>
  <si>
    <t>Bryson</t>
  </si>
  <si>
    <t>Summit</t>
  </si>
  <si>
    <t>Jensen</t>
  </si>
  <si>
    <t>Ayden</t>
  </si>
  <si>
    <t>JEONG</t>
  </si>
  <si>
    <t>Jeong</t>
  </si>
  <si>
    <t>Philip</t>
  </si>
  <si>
    <t>Amishi</t>
  </si>
  <si>
    <t>Jha</t>
  </si>
  <si>
    <t>Cher</t>
  </si>
  <si>
    <t>Jiang</t>
  </si>
  <si>
    <t>Kevin</t>
  </si>
  <si>
    <t>JIMENEZ</t>
  </si>
  <si>
    <t>JAYSON</t>
  </si>
  <si>
    <t>Jimenez</t>
  </si>
  <si>
    <t>Junyong</t>
  </si>
  <si>
    <t>Jin</t>
  </si>
  <si>
    <t>Jo</t>
  </si>
  <si>
    <t>Minwoo</t>
  </si>
  <si>
    <t>Johnson</t>
  </si>
  <si>
    <t>Millie</t>
  </si>
  <si>
    <t>Jones</t>
  </si>
  <si>
    <t>JONES</t>
  </si>
  <si>
    <t>Yuktha</t>
  </si>
  <si>
    <t>Jonnalagadda</t>
  </si>
  <si>
    <t>Joshi</t>
  </si>
  <si>
    <t>Priya</t>
  </si>
  <si>
    <t>Juarez</t>
  </si>
  <si>
    <t>JUN</t>
  </si>
  <si>
    <t>Jun</t>
  </si>
  <si>
    <t>ELLEN</t>
  </si>
  <si>
    <t>Jung</t>
  </si>
  <si>
    <t>JUNG</t>
  </si>
  <si>
    <t>Aiden</t>
  </si>
  <si>
    <t>AILEEN</t>
  </si>
  <si>
    <t>Albert</t>
  </si>
  <si>
    <t>Hyunhwa</t>
  </si>
  <si>
    <t>Ingyung</t>
  </si>
  <si>
    <t>Maximilian</t>
  </si>
  <si>
    <t>MICHAEL</t>
  </si>
  <si>
    <t>Soomin</t>
  </si>
  <si>
    <t>Tiger Taewon</t>
  </si>
  <si>
    <t>Amela</t>
  </si>
  <si>
    <t>Kadriu</t>
  </si>
  <si>
    <t>Simon</t>
  </si>
  <si>
    <t>Kane</t>
  </si>
  <si>
    <t>Kaneshiro</t>
  </si>
  <si>
    <t>Kang</t>
  </si>
  <si>
    <t>Eileen</t>
  </si>
  <si>
    <t>JOONHYUN</t>
  </si>
  <si>
    <t>KANG</t>
  </si>
  <si>
    <t>Landon</t>
  </si>
  <si>
    <t>Lawrence</t>
  </si>
  <si>
    <t>Kansal</t>
  </si>
  <si>
    <t>Karki</t>
  </si>
  <si>
    <t>Ishan</t>
  </si>
  <si>
    <t>Aditi</t>
  </si>
  <si>
    <t>Karthik</t>
  </si>
  <si>
    <t>Kato</t>
  </si>
  <si>
    <t>Kaul</t>
  </si>
  <si>
    <t>Kazan</t>
  </si>
  <si>
    <t>RYAN</t>
  </si>
  <si>
    <t>KEARNEY</t>
  </si>
  <si>
    <t>Robert</t>
  </si>
  <si>
    <t>Keiffer</t>
  </si>
  <si>
    <t>ANNIE LEE</t>
  </si>
  <si>
    <t>KELLER</t>
  </si>
  <si>
    <t>ESTHER ROSE</t>
  </si>
  <si>
    <t>Moses</t>
  </si>
  <si>
    <t>Keller</t>
  </si>
  <si>
    <t>Simeon</t>
  </si>
  <si>
    <t>SOLOMON</t>
  </si>
  <si>
    <t>Vincer</t>
  </si>
  <si>
    <t>Abhinav</t>
  </si>
  <si>
    <t>Kemburu</t>
  </si>
  <si>
    <t>Kennedy</t>
  </si>
  <si>
    <t>Tanvi</t>
  </si>
  <si>
    <t>Kesavaprasad</t>
  </si>
  <si>
    <t>Junaina</t>
  </si>
  <si>
    <t>Khan</t>
  </si>
  <si>
    <t>Yumna</t>
  </si>
  <si>
    <t>ZOYA M</t>
  </si>
  <si>
    <t>KHAN</t>
  </si>
  <si>
    <t>Prisha</t>
  </si>
  <si>
    <t>Khem</t>
  </si>
  <si>
    <t>Sopheap</t>
  </si>
  <si>
    <t>Khylay</t>
  </si>
  <si>
    <t>Kilpatric</t>
  </si>
  <si>
    <t>Kim</t>
  </si>
  <si>
    <t>AIDEN</t>
  </si>
  <si>
    <t>KIM</t>
  </si>
  <si>
    <t>Arianna</t>
  </si>
  <si>
    <t>Bomin</t>
  </si>
  <si>
    <t xml:space="preserve">Dan </t>
  </si>
  <si>
    <t>Daneau</t>
  </si>
  <si>
    <t>Danhui</t>
  </si>
  <si>
    <t>Deborah</t>
  </si>
  <si>
    <t>Elayne</t>
  </si>
  <si>
    <t>Elias M</t>
  </si>
  <si>
    <t>ELLIE</t>
  </si>
  <si>
    <t>Elliot</t>
  </si>
  <si>
    <t>Esme</t>
  </si>
  <si>
    <t>Eunice</t>
  </si>
  <si>
    <t>Gahui</t>
  </si>
  <si>
    <t>Giseon</t>
  </si>
  <si>
    <t>Hayden</t>
  </si>
  <si>
    <t>Jiwoo</t>
  </si>
  <si>
    <t>JOSHUA</t>
  </si>
  <si>
    <t>Joyce</t>
  </si>
  <si>
    <t>Junie</t>
  </si>
  <si>
    <t>Junwoo</t>
  </si>
  <si>
    <t>Linsey</t>
  </si>
  <si>
    <t>Rachael</t>
  </si>
  <si>
    <t>Sabrina</t>
  </si>
  <si>
    <t>Sheena</t>
  </si>
  <si>
    <t>Song</t>
  </si>
  <si>
    <t>Taehee</t>
  </si>
  <si>
    <t>Taekyung</t>
  </si>
  <si>
    <t>Teri</t>
  </si>
  <si>
    <t>Theodore</t>
  </si>
  <si>
    <t>kim</t>
  </si>
  <si>
    <t>Yuna Peyton</t>
  </si>
  <si>
    <t>Yuri Paige</t>
  </si>
  <si>
    <t>KINDER</t>
  </si>
  <si>
    <t>Jadyn</t>
  </si>
  <si>
    <t>Kirch</t>
  </si>
  <si>
    <t>Eli</t>
  </si>
  <si>
    <t>Klein</t>
  </si>
  <si>
    <t>Knight</t>
  </si>
  <si>
    <t>Kjartan</t>
  </si>
  <si>
    <t>Knutson-Ho</t>
  </si>
  <si>
    <t>Leora</t>
  </si>
  <si>
    <t>Kokotov</t>
  </si>
  <si>
    <t>Alie</t>
  </si>
  <si>
    <t>Kolbach</t>
  </si>
  <si>
    <t>Konno-Lum</t>
  </si>
  <si>
    <t>KONNO-LUM</t>
  </si>
  <si>
    <t>Koo</t>
  </si>
  <si>
    <t>Angela</t>
  </si>
  <si>
    <t>Roman</t>
  </si>
  <si>
    <t>Alexia</t>
  </si>
  <si>
    <t>Hudson</t>
  </si>
  <si>
    <t>Kozaczka</t>
  </si>
  <si>
    <t>Kozar</t>
  </si>
  <si>
    <t>Kralikova</t>
  </si>
  <si>
    <t>Krovblit</t>
  </si>
  <si>
    <t>Gabrielle</t>
  </si>
  <si>
    <t>Joanne</t>
  </si>
  <si>
    <t>Kumar</t>
  </si>
  <si>
    <t>Ariel</t>
  </si>
  <si>
    <t>Calvin</t>
  </si>
  <si>
    <t>Neorah</t>
  </si>
  <si>
    <t>kuzhuppallil</t>
  </si>
  <si>
    <t>Nigel</t>
  </si>
  <si>
    <t>Kuzhuppallil</t>
  </si>
  <si>
    <t xml:space="preserve">Amelia </t>
  </si>
  <si>
    <t>Kwak</t>
  </si>
  <si>
    <t>Jeanie</t>
  </si>
  <si>
    <t>Kwan</t>
  </si>
  <si>
    <t>Kwok</t>
  </si>
  <si>
    <t>KWON</t>
  </si>
  <si>
    <t>Kwon</t>
  </si>
  <si>
    <t>Elyse</t>
  </si>
  <si>
    <t>Kyomin</t>
  </si>
  <si>
    <t>Seoyeon Cailyn</t>
  </si>
  <si>
    <t>Yool</t>
  </si>
  <si>
    <t>Ray</t>
  </si>
  <si>
    <t>Kyi</t>
  </si>
  <si>
    <t>Lacsamana</t>
  </si>
  <si>
    <t>Lai</t>
  </si>
  <si>
    <t>Reese</t>
  </si>
  <si>
    <t>Anaiah</t>
  </si>
  <si>
    <t>Lalawai</t>
  </si>
  <si>
    <t>Lalor</t>
  </si>
  <si>
    <t>Lam</t>
  </si>
  <si>
    <t>Leanna</t>
  </si>
  <si>
    <t>Margaret</t>
  </si>
  <si>
    <t>Layton</t>
  </si>
  <si>
    <t>Lambert</t>
  </si>
  <si>
    <t>Lane</t>
  </si>
  <si>
    <t>Lao</t>
  </si>
  <si>
    <t>Nikolina</t>
  </si>
  <si>
    <t>Lapcevic</t>
  </si>
  <si>
    <t>Karina</t>
  </si>
  <si>
    <t>Large</t>
  </si>
  <si>
    <t>Lana</t>
  </si>
  <si>
    <t>Grant</t>
  </si>
  <si>
    <t>Larson</t>
  </si>
  <si>
    <t>SARAH-KATE</t>
  </si>
  <si>
    <t>LAVAN</t>
  </si>
  <si>
    <t>Keona</t>
  </si>
  <si>
    <t>LAW</t>
  </si>
  <si>
    <t>Kolina</t>
  </si>
  <si>
    <t>Charity</t>
  </si>
  <si>
    <t>Lawson</t>
  </si>
  <si>
    <t>Tessa</t>
  </si>
  <si>
    <t>Lazuardi</t>
  </si>
  <si>
    <t>Ai-Lien</t>
  </si>
  <si>
    <t>Le</t>
  </si>
  <si>
    <t>Amanda</t>
  </si>
  <si>
    <t>LE</t>
  </si>
  <si>
    <t>Maddox</t>
  </si>
  <si>
    <t>Rosalynn</t>
  </si>
  <si>
    <t>Andrea</t>
  </si>
  <si>
    <t>Leal</t>
  </si>
  <si>
    <t>Lee</t>
  </si>
  <si>
    <t>Alice</t>
  </si>
  <si>
    <t>LEE</t>
  </si>
  <si>
    <t>Arden</t>
  </si>
  <si>
    <t>Audric</t>
  </si>
  <si>
    <t>Byron</t>
  </si>
  <si>
    <t>RED</t>
  </si>
  <si>
    <t>Cayson</t>
  </si>
  <si>
    <t>Dahun</t>
  </si>
  <si>
    <t>Enoch</t>
  </si>
  <si>
    <t>Geonhee Connie</t>
  </si>
  <si>
    <t>Jayden H.</t>
  </si>
  <si>
    <t>Jet</t>
  </si>
  <si>
    <t>Jinseo</t>
  </si>
  <si>
    <t>Joan</t>
  </si>
  <si>
    <t>JOOWON</t>
  </si>
  <si>
    <t>Jun-Ho</t>
  </si>
  <si>
    <t>Kaden</t>
  </si>
  <si>
    <t>Kai-Zhan</t>
  </si>
  <si>
    <t>Kaylin</t>
  </si>
  <si>
    <t>Kieryn</t>
  </si>
  <si>
    <t>NATHAN</t>
  </si>
  <si>
    <t>Noella</t>
  </si>
  <si>
    <t>Nora</t>
  </si>
  <si>
    <t>Samuel Kim</t>
  </si>
  <si>
    <t>Sung Jin</t>
  </si>
  <si>
    <t>Yoochan</t>
  </si>
  <si>
    <t>Gian</t>
  </si>
  <si>
    <t>Legaspi</t>
  </si>
  <si>
    <t>Gwen</t>
  </si>
  <si>
    <t>Lei</t>
  </si>
  <si>
    <t>Lepard</t>
  </si>
  <si>
    <t>Katy</t>
  </si>
  <si>
    <t>Leung</t>
  </si>
  <si>
    <t>OLIVIA</t>
  </si>
  <si>
    <t>LEVY</t>
  </si>
  <si>
    <t>BREANNA</t>
  </si>
  <si>
    <t>LEWIS</t>
  </si>
  <si>
    <t>Aimee</t>
  </si>
  <si>
    <t>Li</t>
  </si>
  <si>
    <t>LI</t>
  </si>
  <si>
    <t>Shuya</t>
  </si>
  <si>
    <t>Valentino</t>
  </si>
  <si>
    <t>Liang</t>
  </si>
  <si>
    <t>Liao</t>
  </si>
  <si>
    <t>Teresa</t>
  </si>
  <si>
    <t>LIBBY</t>
  </si>
  <si>
    <t>Liesemeyer</t>
  </si>
  <si>
    <t>Lim</t>
  </si>
  <si>
    <t>DYLAN</t>
  </si>
  <si>
    <t>LIM</t>
  </si>
  <si>
    <t>Haram</t>
  </si>
  <si>
    <t>Jaeho</t>
  </si>
  <si>
    <t>Shana</t>
  </si>
  <si>
    <t>Wei Wen</t>
  </si>
  <si>
    <t>ADRIAN</t>
  </si>
  <si>
    <t>LIN</t>
  </si>
  <si>
    <t>Carson</t>
  </si>
  <si>
    <t>Cindy</t>
  </si>
  <si>
    <t>Lindsey</t>
  </si>
  <si>
    <t>Linthorst</t>
  </si>
  <si>
    <t>Janice</t>
  </si>
  <si>
    <t>Lipsky</t>
  </si>
  <si>
    <t>Liu</t>
  </si>
  <si>
    <t>Dan</t>
  </si>
  <si>
    <t>Erika</t>
  </si>
  <si>
    <t>LIU</t>
  </si>
  <si>
    <t>Joanna</t>
  </si>
  <si>
    <t>Kingsley</t>
  </si>
  <si>
    <t>Yuening</t>
  </si>
  <si>
    <t>Lo</t>
  </si>
  <si>
    <t>Helina</t>
  </si>
  <si>
    <t>Rubben</t>
  </si>
  <si>
    <t>Lolly</t>
  </si>
  <si>
    <t>GARVIS</t>
  </si>
  <si>
    <t>LONG</t>
  </si>
  <si>
    <t>Nicolas</t>
  </si>
  <si>
    <t>Lopez</t>
  </si>
  <si>
    <t>Elise</t>
  </si>
  <si>
    <t>Jeremiah</t>
  </si>
  <si>
    <t>Edgar</t>
  </si>
  <si>
    <t>Lopez Rico</t>
  </si>
  <si>
    <t>Pedro</t>
  </si>
  <si>
    <t>Alfredo</t>
  </si>
  <si>
    <t>Lopez-Salas</t>
  </si>
  <si>
    <t>Charlise</t>
  </si>
  <si>
    <t>LOR</t>
  </si>
  <si>
    <t>Tim</t>
  </si>
  <si>
    <t>Chasen James</t>
  </si>
  <si>
    <t>Lorenzo</t>
  </si>
  <si>
    <t>Lou</t>
  </si>
  <si>
    <t>Tala</t>
  </si>
  <si>
    <t>Louis</t>
  </si>
  <si>
    <t>Lovell</t>
  </si>
  <si>
    <t>Lovorn</t>
  </si>
  <si>
    <t>Lowe</t>
  </si>
  <si>
    <t>Brandson</t>
  </si>
  <si>
    <t>Lu</t>
  </si>
  <si>
    <t>Fengyi</t>
  </si>
  <si>
    <t>Yu</t>
  </si>
  <si>
    <t>LUI</t>
  </si>
  <si>
    <t>Luna</t>
  </si>
  <si>
    <t>LUONG</t>
  </si>
  <si>
    <t>Veronika</t>
  </si>
  <si>
    <t>Lutsenko</t>
  </si>
  <si>
    <t>Luu</t>
  </si>
  <si>
    <t>Amy</t>
  </si>
  <si>
    <t>Ernest</t>
  </si>
  <si>
    <t>Ma</t>
  </si>
  <si>
    <t xml:space="preserve">Aria </t>
  </si>
  <si>
    <t>Macauley</t>
  </si>
  <si>
    <t>Keira</t>
  </si>
  <si>
    <t xml:space="preserve">GREGORY </t>
  </si>
  <si>
    <t>MACDONOUGH</t>
  </si>
  <si>
    <t>Brigid</t>
  </si>
  <si>
    <t>Mack</t>
  </si>
  <si>
    <t>Anirudh</t>
  </si>
  <si>
    <t>Bryan</t>
  </si>
  <si>
    <t>Jorcinn Junryke</t>
  </si>
  <si>
    <t>Maglasang</t>
  </si>
  <si>
    <t xml:space="preserve">Michele </t>
  </si>
  <si>
    <t>Magro Ball</t>
  </si>
  <si>
    <t>Mahapatra</t>
  </si>
  <si>
    <t>Magdalena</t>
  </si>
  <si>
    <t>Maher</t>
  </si>
  <si>
    <t>MAHER-KILLELEA</t>
  </si>
  <si>
    <t>MAUREEN</t>
  </si>
  <si>
    <t>MAHESH</t>
  </si>
  <si>
    <t>Mai</t>
  </si>
  <si>
    <t>Seth</t>
  </si>
  <si>
    <t>Valeria</t>
  </si>
  <si>
    <t>Malay</t>
  </si>
  <si>
    <t>Maldonado</t>
  </si>
  <si>
    <t>Malone</t>
  </si>
  <si>
    <t>Manzaro</t>
  </si>
  <si>
    <t>ELENI</t>
  </si>
  <si>
    <t>MARCELINO</t>
  </si>
  <si>
    <t>Khloe</t>
  </si>
  <si>
    <t>Marold</t>
  </si>
  <si>
    <t>Ryker</t>
  </si>
  <si>
    <t>Martinez</t>
  </si>
  <si>
    <t>MARTINEZ</t>
  </si>
  <si>
    <t>Lilah</t>
  </si>
  <si>
    <t xml:space="preserve">Kevin </t>
  </si>
  <si>
    <t>Martinez Meja</t>
  </si>
  <si>
    <t>Martinovic</t>
  </si>
  <si>
    <t>Luca</t>
  </si>
  <si>
    <t>Gabriellah</t>
  </si>
  <si>
    <t>Mastis</t>
  </si>
  <si>
    <t>Charles</t>
  </si>
  <si>
    <t>Lauren</t>
  </si>
  <si>
    <t>Matsuda</t>
  </si>
  <si>
    <t>MATTHEWS</t>
  </si>
  <si>
    <t>CATHERINE</t>
  </si>
  <si>
    <t>Archisha</t>
  </si>
  <si>
    <t>Maurya</t>
  </si>
  <si>
    <t>Miguel</t>
  </si>
  <si>
    <t>MCCARTHY</t>
  </si>
  <si>
    <t>NEAVE</t>
  </si>
  <si>
    <t>MCCONNELL</t>
  </si>
  <si>
    <t>Jay</t>
  </si>
  <si>
    <t>McCormick</t>
  </si>
  <si>
    <t>Margot</t>
  </si>
  <si>
    <t>McGrath</t>
  </si>
  <si>
    <t>Estella</t>
  </si>
  <si>
    <t>Mcgraw</t>
  </si>
  <si>
    <t>Mckinley</t>
  </si>
  <si>
    <t>Mckitrick</t>
  </si>
  <si>
    <t>Meagher</t>
  </si>
  <si>
    <t>Gerard</t>
  </si>
  <si>
    <t>Meggs</t>
  </si>
  <si>
    <t>Mejia</t>
  </si>
  <si>
    <t>Melendez</t>
  </si>
  <si>
    <t>MENDOZA</t>
  </si>
  <si>
    <t>Roen Curtis</t>
  </si>
  <si>
    <t>Mendoza</t>
  </si>
  <si>
    <t>Avaneesh</t>
  </si>
  <si>
    <t>Mengade</t>
  </si>
  <si>
    <t>Avantika</t>
  </si>
  <si>
    <t>MERIDETH</t>
  </si>
  <si>
    <t>Meyer</t>
  </si>
  <si>
    <t>Brizia</t>
  </si>
  <si>
    <t>Meza</t>
  </si>
  <si>
    <t>Mikula-Noble</t>
  </si>
  <si>
    <t>Millan</t>
  </si>
  <si>
    <t>Eve</t>
  </si>
  <si>
    <t>Miller</t>
  </si>
  <si>
    <t>MILLER</t>
  </si>
  <si>
    <t>Mims</t>
  </si>
  <si>
    <t>Yaery</t>
  </si>
  <si>
    <t>April</t>
  </si>
  <si>
    <t>Minh</t>
  </si>
  <si>
    <t>BETHANY</t>
  </si>
  <si>
    <t>MINH</t>
  </si>
  <si>
    <t>Silas</t>
  </si>
  <si>
    <t>Skye</t>
  </si>
  <si>
    <t>Aryan</t>
  </si>
  <si>
    <t>Ashton</t>
  </si>
  <si>
    <t>Mohamed</t>
  </si>
  <si>
    <t>Mohammed</t>
  </si>
  <si>
    <t>Arnav</t>
  </si>
  <si>
    <t>Rohan</t>
  </si>
  <si>
    <t>Franchesca</t>
  </si>
  <si>
    <t>Enzo</t>
  </si>
  <si>
    <t>Andre</t>
  </si>
  <si>
    <t>Montero</t>
  </si>
  <si>
    <t>Montgomery</t>
  </si>
  <si>
    <t>Zephyr</t>
  </si>
  <si>
    <t>Moon</t>
  </si>
  <si>
    <t>Camryn</t>
  </si>
  <si>
    <t>Moraleda</t>
  </si>
  <si>
    <t>Morales</t>
  </si>
  <si>
    <t>MORENO</t>
  </si>
  <si>
    <t>Armand</t>
  </si>
  <si>
    <t>Morin</t>
  </si>
  <si>
    <t>MORTENSEN</t>
  </si>
  <si>
    <t>Moua</t>
  </si>
  <si>
    <t>Navii</t>
  </si>
  <si>
    <t xml:space="preserve">Matthew </t>
  </si>
  <si>
    <t>DANIEL</t>
  </si>
  <si>
    <t>Aahana</t>
  </si>
  <si>
    <t>Mulchandani</t>
  </si>
  <si>
    <t>Adalis</t>
  </si>
  <si>
    <t>Munoz</t>
  </si>
  <si>
    <t>Jose</t>
  </si>
  <si>
    <t>Zoie</t>
  </si>
  <si>
    <t>Shion</t>
  </si>
  <si>
    <t>Murakawa</t>
  </si>
  <si>
    <t>Edward</t>
  </si>
  <si>
    <t>Muro</t>
  </si>
  <si>
    <t>Murphy</t>
  </si>
  <si>
    <t>Jillian</t>
  </si>
  <si>
    <t>MURRAY</t>
  </si>
  <si>
    <t>Mustafa</t>
  </si>
  <si>
    <t>Glenda</t>
  </si>
  <si>
    <t>Na</t>
  </si>
  <si>
    <t>Nair</t>
  </si>
  <si>
    <t>Arohi</t>
  </si>
  <si>
    <t>Shreya</t>
  </si>
  <si>
    <t>Sahana</t>
  </si>
  <si>
    <t>Navya</t>
  </si>
  <si>
    <t>NARAYANAN</t>
  </si>
  <si>
    <t>Elliott</t>
  </si>
  <si>
    <t>Emma Laurynn</t>
  </si>
  <si>
    <t>Navarro</t>
  </si>
  <si>
    <t>Matt</t>
  </si>
  <si>
    <t>Kaizen</t>
  </si>
  <si>
    <t>Nekoba</t>
  </si>
  <si>
    <t>NEVAREZ</t>
  </si>
  <si>
    <t>Ng</t>
  </si>
  <si>
    <t>Ly-Huong</t>
  </si>
  <si>
    <t>Ngo</t>
  </si>
  <si>
    <t>Nguyen</t>
  </si>
  <si>
    <t>Anh</t>
  </si>
  <si>
    <t>Arthur</t>
  </si>
  <si>
    <t>Bryce</t>
  </si>
  <si>
    <t>Clara</t>
  </si>
  <si>
    <t>Janson</t>
  </si>
  <si>
    <t>Thanh</t>
  </si>
  <si>
    <t>Thoa</t>
  </si>
  <si>
    <t>Trevor</t>
  </si>
  <si>
    <t>Treyton</t>
  </si>
  <si>
    <t>Troy</t>
  </si>
  <si>
    <t>Tweedy</t>
  </si>
  <si>
    <t>Viet</t>
  </si>
  <si>
    <t>Nichols</t>
  </si>
  <si>
    <t xml:space="preserve">Aditi </t>
  </si>
  <si>
    <t>Noble</t>
  </si>
  <si>
    <t>Nodarse</t>
  </si>
  <si>
    <t>Norsen</t>
  </si>
  <si>
    <t>Lisha</t>
  </si>
  <si>
    <t>Nouhan</t>
  </si>
  <si>
    <t>Joelyn</t>
  </si>
  <si>
    <t>Nowlin</t>
  </si>
  <si>
    <t>Patrick</t>
  </si>
  <si>
    <t>NUGROHO</t>
  </si>
  <si>
    <t>Teagan</t>
  </si>
  <si>
    <t>Ogawa</t>
  </si>
  <si>
    <t>Oh</t>
  </si>
  <si>
    <t>Naomi</t>
  </si>
  <si>
    <t>Noha</t>
  </si>
  <si>
    <t>Ohahid</t>
  </si>
  <si>
    <t>ARIANNA</t>
  </si>
  <si>
    <t>Olivares</t>
  </si>
  <si>
    <t>ANGELA</t>
  </si>
  <si>
    <t>Amari</t>
  </si>
  <si>
    <t>Olley</t>
  </si>
  <si>
    <t>Angelito</t>
  </si>
  <si>
    <t>Ong</t>
  </si>
  <si>
    <t>Elenielle</t>
  </si>
  <si>
    <t>Rebecca</t>
  </si>
  <si>
    <t>Whye Jing</t>
  </si>
  <si>
    <t>Oriordan</t>
  </si>
  <si>
    <t>Gaston</t>
  </si>
  <si>
    <t>Ortega</t>
  </si>
  <si>
    <t>Ximena</t>
  </si>
  <si>
    <t>Ortiz</t>
  </si>
  <si>
    <t>Iker</t>
  </si>
  <si>
    <t>PACHECO</t>
  </si>
  <si>
    <t>Padilla</t>
  </si>
  <si>
    <t>Pae</t>
  </si>
  <si>
    <t>Jang Hee</t>
  </si>
  <si>
    <t>Pak</t>
  </si>
  <si>
    <t>Palma</t>
  </si>
  <si>
    <t>Pancoast</t>
  </si>
  <si>
    <t>Isabel</t>
  </si>
  <si>
    <t>Arielle</t>
  </si>
  <si>
    <t>Alec</t>
  </si>
  <si>
    <t>Parimi</t>
  </si>
  <si>
    <t>Park</t>
  </si>
  <si>
    <t>James Park</t>
  </si>
  <si>
    <t>Jean</t>
  </si>
  <si>
    <t>Jihyeon</t>
  </si>
  <si>
    <t>Jisu</t>
  </si>
  <si>
    <t>PARK</t>
  </si>
  <si>
    <t>Kulee</t>
  </si>
  <si>
    <t>Lena</t>
  </si>
  <si>
    <t>Preston</t>
  </si>
  <si>
    <t>Roy</t>
  </si>
  <si>
    <t>Siwoo</t>
  </si>
  <si>
    <t>THOMAS</t>
  </si>
  <si>
    <t>Paige</t>
  </si>
  <si>
    <t xml:space="preserve">Park </t>
  </si>
  <si>
    <t>Izabella</t>
  </si>
  <si>
    <t>Vivaan</t>
  </si>
  <si>
    <t>Pascual</t>
  </si>
  <si>
    <t>Patel</t>
  </si>
  <si>
    <t>Nogales</t>
  </si>
  <si>
    <t>Patterson</t>
  </si>
  <si>
    <t>Pearson</t>
  </si>
  <si>
    <t>Gionni</t>
  </si>
  <si>
    <t>PEARSON</t>
  </si>
  <si>
    <t>Pease</t>
  </si>
  <si>
    <t>Nathalie</t>
  </si>
  <si>
    <t>Peck</t>
  </si>
  <si>
    <t>PENG</t>
  </si>
  <si>
    <t>Peng</t>
  </si>
  <si>
    <t>Nikklyn</t>
  </si>
  <si>
    <t>Pennington</t>
  </si>
  <si>
    <t>Amelia Jo</t>
  </si>
  <si>
    <t>Perez</t>
  </si>
  <si>
    <t>ANNIKA</t>
  </si>
  <si>
    <t>PEREZ</t>
  </si>
  <si>
    <t>Perl</t>
  </si>
  <si>
    <t>Peterson</t>
  </si>
  <si>
    <t>Pham</t>
  </si>
  <si>
    <t>Phan</t>
  </si>
  <si>
    <t>Phillips</t>
  </si>
  <si>
    <t>PHUNG</t>
  </si>
  <si>
    <t>Phung</t>
  </si>
  <si>
    <t>Pierce</t>
  </si>
  <si>
    <t>Koby</t>
  </si>
  <si>
    <t>Pierson</t>
  </si>
  <si>
    <t>Sanjana</t>
  </si>
  <si>
    <t>Pillai</t>
  </si>
  <si>
    <t>Iri</t>
  </si>
  <si>
    <t>Pingali</t>
  </si>
  <si>
    <t>Alisa</t>
  </si>
  <si>
    <t xml:space="preserve">Sophia </t>
  </si>
  <si>
    <t>Yaana</t>
  </si>
  <si>
    <t>POPAT</t>
  </si>
  <si>
    <t>Maxwell</t>
  </si>
  <si>
    <t>Pope</t>
  </si>
  <si>
    <t>Langston</t>
  </si>
  <si>
    <t>Posner-O'Connell</t>
  </si>
  <si>
    <t>Prestileo</t>
  </si>
  <si>
    <t>Hunter</t>
  </si>
  <si>
    <t>Procter</t>
  </si>
  <si>
    <t>Shawn</t>
  </si>
  <si>
    <t>Puckett</t>
  </si>
  <si>
    <t>Humza</t>
  </si>
  <si>
    <t>Qazi</t>
  </si>
  <si>
    <t>Quilon</t>
  </si>
  <si>
    <t xml:space="preserve">Osmundo </t>
  </si>
  <si>
    <t>Quitain</t>
  </si>
  <si>
    <t>Quito</t>
  </si>
  <si>
    <t>Ra</t>
  </si>
  <si>
    <t>Angelina</t>
  </si>
  <si>
    <t>Ramirez</t>
  </si>
  <si>
    <t>Ramos</t>
  </si>
  <si>
    <t>Marisela</t>
  </si>
  <si>
    <t>Alara</t>
  </si>
  <si>
    <t>Randle</t>
  </si>
  <si>
    <t>Tara</t>
  </si>
  <si>
    <t>Rawle</t>
  </si>
  <si>
    <t>Courtney</t>
  </si>
  <si>
    <t>Karyn</t>
  </si>
  <si>
    <t>Real</t>
  </si>
  <si>
    <t>Kaitlyn Marie</t>
  </si>
  <si>
    <t>Reclusado</t>
  </si>
  <si>
    <t>Reddecliffe</t>
  </si>
  <si>
    <t>REEVES</t>
  </si>
  <si>
    <t>REGESTER</t>
  </si>
  <si>
    <t>Rescsanski</t>
  </si>
  <si>
    <t>Reyes</t>
  </si>
  <si>
    <t>Jocelyn</t>
  </si>
  <si>
    <t>Rhee</t>
  </si>
  <si>
    <t>Anwen</t>
  </si>
  <si>
    <t>Rhodes</t>
  </si>
  <si>
    <t>Iain</t>
  </si>
  <si>
    <t>Richards</t>
  </si>
  <si>
    <t>Yaerang</t>
  </si>
  <si>
    <t>Anabella</t>
  </si>
  <si>
    <t>Rios</t>
  </si>
  <si>
    <t>RIOS</t>
  </si>
  <si>
    <t>Rioux</t>
  </si>
  <si>
    <t>Myca</t>
  </si>
  <si>
    <t>Ritrovato</t>
  </si>
  <si>
    <t>Rivera</t>
  </si>
  <si>
    <t>LISA</t>
  </si>
  <si>
    <t>RIVERA</t>
  </si>
  <si>
    <t>Eva Lee Young Ju</t>
  </si>
  <si>
    <t>Ro</t>
  </si>
  <si>
    <t>Roberts</t>
  </si>
  <si>
    <t>Robinson</t>
  </si>
  <si>
    <t>Rodriguez</t>
  </si>
  <si>
    <t>Tanner</t>
  </si>
  <si>
    <t>Rodriguez-Ayon</t>
  </si>
  <si>
    <t>Roe</t>
  </si>
  <si>
    <t>Yuriy</t>
  </si>
  <si>
    <t>Rogachev</t>
  </si>
  <si>
    <t>Julien</t>
  </si>
  <si>
    <t>Rosario</t>
  </si>
  <si>
    <t>Rosenzweig</t>
  </si>
  <si>
    <t>Fatima Zainab</t>
  </si>
  <si>
    <t>Roshan</t>
  </si>
  <si>
    <t>Roth</t>
  </si>
  <si>
    <t>Roussey</t>
  </si>
  <si>
    <t>ROY</t>
  </si>
  <si>
    <t>Dominick</t>
  </si>
  <si>
    <t>RUIZ</t>
  </si>
  <si>
    <t>Robin</t>
  </si>
  <si>
    <t xml:space="preserve">Chelsea </t>
  </si>
  <si>
    <t>Ryu</t>
  </si>
  <si>
    <t>Saha</t>
  </si>
  <si>
    <t>Saikia</t>
  </si>
  <si>
    <t>Salas</t>
  </si>
  <si>
    <t>Hemanth</t>
  </si>
  <si>
    <t>Cierra</t>
  </si>
  <si>
    <t>San Roman</t>
  </si>
  <si>
    <t>YANKI</t>
  </si>
  <si>
    <t>SANALAN</t>
  </si>
  <si>
    <t>SANCHEZ</t>
  </si>
  <si>
    <t>Sanchez</t>
  </si>
  <si>
    <t>Karissa</t>
  </si>
  <si>
    <t>MAXIMUS</t>
  </si>
  <si>
    <t>SANDERS</t>
  </si>
  <si>
    <t>Santos</t>
  </si>
  <si>
    <t>Sarina</t>
  </si>
  <si>
    <t>SAMANTHA</t>
  </si>
  <si>
    <t>SASAMURA</t>
  </si>
  <si>
    <t>Sathish</t>
  </si>
  <si>
    <t>Malvika</t>
  </si>
  <si>
    <t>Sawant</t>
  </si>
  <si>
    <t>Ryden</t>
  </si>
  <si>
    <t>Say</t>
  </si>
  <si>
    <t>Price</t>
  </si>
  <si>
    <t>Schaeffer</t>
  </si>
  <si>
    <t>Scherr</t>
  </si>
  <si>
    <t>Schmidt</t>
  </si>
  <si>
    <t>Schubkegel</t>
  </si>
  <si>
    <t>Nicola</t>
  </si>
  <si>
    <t>TRAE</t>
  </si>
  <si>
    <t>SEALEY</t>
  </si>
  <si>
    <t>Crystal</t>
  </si>
  <si>
    <t>Semmunegus</t>
  </si>
  <si>
    <t>Sen</t>
  </si>
  <si>
    <t>Brianna</t>
  </si>
  <si>
    <t>Seo</t>
  </si>
  <si>
    <t>Sylvia</t>
  </si>
  <si>
    <t>Minki</t>
  </si>
  <si>
    <t>Seong</t>
  </si>
  <si>
    <t>Setiawan</t>
  </si>
  <si>
    <t>Seung</t>
  </si>
  <si>
    <t>Orion</t>
  </si>
  <si>
    <t>Shafie</t>
  </si>
  <si>
    <t>Jiana</t>
  </si>
  <si>
    <t>Shah</t>
  </si>
  <si>
    <t>Shanaya</t>
  </si>
  <si>
    <t>Nabya</t>
  </si>
  <si>
    <t>Sharma</t>
  </si>
  <si>
    <t>Suwarna</t>
  </si>
  <si>
    <t>Sharrock</t>
  </si>
  <si>
    <t>Shattuck</t>
  </si>
  <si>
    <t>Madeline</t>
  </si>
  <si>
    <t>Sheff</t>
  </si>
  <si>
    <t>Shen</t>
  </si>
  <si>
    <t>Iden</t>
  </si>
  <si>
    <t>Sheng</t>
  </si>
  <si>
    <t>Madhumaya</t>
  </si>
  <si>
    <t>Shenoy</t>
  </si>
  <si>
    <t>Milly</t>
  </si>
  <si>
    <t>Sher</t>
  </si>
  <si>
    <t>Sherrer</t>
  </si>
  <si>
    <t>Shi</t>
  </si>
  <si>
    <t>Ananya</t>
  </si>
  <si>
    <t>Shim</t>
  </si>
  <si>
    <t>Nikki</t>
  </si>
  <si>
    <t>Shin</t>
  </si>
  <si>
    <t>Erok</t>
  </si>
  <si>
    <t xml:space="preserve">Jian </t>
  </si>
  <si>
    <t>Kyum Adrian</t>
  </si>
  <si>
    <t>Prishaa</t>
  </si>
  <si>
    <t>Shirmali</t>
  </si>
  <si>
    <t>Imogen</t>
  </si>
  <si>
    <t>Shun</t>
  </si>
  <si>
    <t>Dennis</t>
  </si>
  <si>
    <t>Shvadskiy</t>
  </si>
  <si>
    <t>Charles Anton</t>
  </si>
  <si>
    <t>Sibal</t>
  </si>
  <si>
    <t>Young</t>
  </si>
  <si>
    <t>Silbaugh</t>
  </si>
  <si>
    <t>Daniela</t>
  </si>
  <si>
    <t>Silva</t>
  </si>
  <si>
    <t>Aeris</t>
  </si>
  <si>
    <t>Silvia</t>
  </si>
  <si>
    <t>Simenauer</t>
  </si>
  <si>
    <t>Singh</t>
  </si>
  <si>
    <t>Keene</t>
  </si>
  <si>
    <t>Darsh</t>
  </si>
  <si>
    <t>Sinha</t>
  </si>
  <si>
    <t>Siongco</t>
  </si>
  <si>
    <t>Krishna</t>
  </si>
  <si>
    <t>Sitaram</t>
  </si>
  <si>
    <t>Kirthivarsha</t>
  </si>
  <si>
    <t>Sivakumar</t>
  </si>
  <si>
    <t>Tushar</t>
  </si>
  <si>
    <t>Skrabak</t>
  </si>
  <si>
    <t>Slota</t>
  </si>
  <si>
    <t>Smith</t>
  </si>
  <si>
    <t>Declan</t>
  </si>
  <si>
    <t>Natatia</t>
  </si>
  <si>
    <t>Sadie</t>
  </si>
  <si>
    <t>Bernice</t>
  </si>
  <si>
    <t>So</t>
  </si>
  <si>
    <t>Sohn</t>
  </si>
  <si>
    <t>Sokolova</t>
  </si>
  <si>
    <t>Mariya</t>
  </si>
  <si>
    <t>Solano</t>
  </si>
  <si>
    <t>Savannah</t>
  </si>
  <si>
    <t>Son</t>
  </si>
  <si>
    <t>Aayush</t>
  </si>
  <si>
    <t>Sonawadekar</t>
  </si>
  <si>
    <t>Soper</t>
  </si>
  <si>
    <t>Sorn</t>
  </si>
  <si>
    <t>Sosa</t>
  </si>
  <si>
    <t>Sotelo</t>
  </si>
  <si>
    <t>Soto</t>
  </si>
  <si>
    <t>Ronald</t>
  </si>
  <si>
    <t>Southwick</t>
  </si>
  <si>
    <t>Souza</t>
  </si>
  <si>
    <t>Sparks</t>
  </si>
  <si>
    <t>Milo</t>
  </si>
  <si>
    <t>Spinelli</t>
  </si>
  <si>
    <t>Sabina</t>
  </si>
  <si>
    <t>Siddharth</t>
  </si>
  <si>
    <t>Srikrishna</t>
  </si>
  <si>
    <t>PATRICK</t>
  </si>
  <si>
    <t>STANTON</t>
  </si>
  <si>
    <t>Steiner</t>
  </si>
  <si>
    <t>Stewart</t>
  </si>
  <si>
    <t xml:space="preserve">David </t>
  </si>
  <si>
    <t>Azlyn</t>
  </si>
  <si>
    <t>Stucki</t>
  </si>
  <si>
    <t>Suarez</t>
  </si>
  <si>
    <t>SUEN</t>
  </si>
  <si>
    <t>Suh</t>
  </si>
  <si>
    <t>Jeremy</t>
  </si>
  <si>
    <t>Sukthankar</t>
  </si>
  <si>
    <t>Sun</t>
  </si>
  <si>
    <t>Kaylee</t>
  </si>
  <si>
    <t>Ivan</t>
  </si>
  <si>
    <t>Sung</t>
  </si>
  <si>
    <t>Guhan</t>
  </si>
  <si>
    <t>SURESH</t>
  </si>
  <si>
    <t>Swanson</t>
  </si>
  <si>
    <t>Swiecicki</t>
  </si>
  <si>
    <t>TA</t>
  </si>
  <si>
    <t>Ta</t>
  </si>
  <si>
    <t>Tian</t>
  </si>
  <si>
    <t>Samuelehui</t>
  </si>
  <si>
    <t>Tahi</t>
  </si>
  <si>
    <t>Marshall</t>
  </si>
  <si>
    <t>Tamura</t>
  </si>
  <si>
    <t>Apollo</t>
  </si>
  <si>
    <t>Tan</t>
  </si>
  <si>
    <t>Aemilie</t>
  </si>
  <si>
    <t>Tang</t>
  </si>
  <si>
    <t>TANG</t>
  </si>
  <si>
    <t>Ramy</t>
  </si>
  <si>
    <t>Tantawy</t>
  </si>
  <si>
    <t>Dahna</t>
  </si>
  <si>
    <t>Tao</t>
  </si>
  <si>
    <t>Dayne</t>
  </si>
  <si>
    <t>JASON</t>
  </si>
  <si>
    <t>TAYLOR</t>
  </si>
  <si>
    <t>Tector</t>
  </si>
  <si>
    <t>Terna</t>
  </si>
  <si>
    <t>Thadisetty</t>
  </si>
  <si>
    <t>Thai</t>
  </si>
  <si>
    <t>Kyo</t>
  </si>
  <si>
    <t>Aman</t>
  </si>
  <si>
    <t>THAKOR</t>
  </si>
  <si>
    <t>Anson</t>
  </si>
  <si>
    <t>THAO</t>
  </si>
  <si>
    <t>Thao</t>
  </si>
  <si>
    <t>Titania</t>
  </si>
  <si>
    <t>ANIKA</t>
  </si>
  <si>
    <t>THATTE</t>
  </si>
  <si>
    <t>Myat</t>
  </si>
  <si>
    <t>Finn</t>
  </si>
  <si>
    <t>Theno</t>
  </si>
  <si>
    <t xml:space="preserve">Isabel </t>
  </si>
  <si>
    <t>Thoman</t>
  </si>
  <si>
    <t>Thompson</t>
  </si>
  <si>
    <t>Eleanor</t>
  </si>
  <si>
    <t>Thorne</t>
  </si>
  <si>
    <t>Thornton</t>
  </si>
  <si>
    <t>Yufei</t>
  </si>
  <si>
    <t>BLACK</t>
  </si>
  <si>
    <t>Tierney</t>
  </si>
  <si>
    <t>Kirsten</t>
  </si>
  <si>
    <t>Tolstrup</t>
  </si>
  <si>
    <t>Tong</t>
  </si>
  <si>
    <t>Toribio</t>
  </si>
  <si>
    <t>Torres</t>
  </si>
  <si>
    <t>Tran</t>
  </si>
  <si>
    <t>Ellora</t>
  </si>
  <si>
    <t>Thea</t>
  </si>
  <si>
    <t>Maui</t>
  </si>
  <si>
    <t>Travis Jr</t>
  </si>
  <si>
    <t>Tregeagle</t>
  </si>
  <si>
    <t>Yael</t>
  </si>
  <si>
    <t>Jan</t>
  </si>
  <si>
    <t>Trigg</t>
  </si>
  <si>
    <t>Trivedi</t>
  </si>
  <si>
    <t>Joya</t>
  </si>
  <si>
    <t>Trudel</t>
  </si>
  <si>
    <t>Hao</t>
  </si>
  <si>
    <t>Truong</t>
  </si>
  <si>
    <t>Ariyana</t>
  </si>
  <si>
    <t>Tsuber</t>
  </si>
  <si>
    <t>Tsuchida</t>
  </si>
  <si>
    <t>Michiru</t>
  </si>
  <si>
    <t>Tsuchiya</t>
  </si>
  <si>
    <t>Tu</t>
  </si>
  <si>
    <t>Cody</t>
  </si>
  <si>
    <t>Micah</t>
  </si>
  <si>
    <t>Tuzhilov</t>
  </si>
  <si>
    <t>Cindy Sin Sook</t>
  </si>
  <si>
    <t>Um</t>
  </si>
  <si>
    <t>Ung</t>
  </si>
  <si>
    <t>Namrata</t>
  </si>
  <si>
    <t>Upadhyaya</t>
  </si>
  <si>
    <t>Sergio</t>
  </si>
  <si>
    <t>Urbina</t>
  </si>
  <si>
    <t>Urbiztondo</t>
  </si>
  <si>
    <t>Va</t>
  </si>
  <si>
    <t>Valbuena</t>
  </si>
  <si>
    <t>MIGUEL</t>
  </si>
  <si>
    <t>VANG</t>
  </si>
  <si>
    <t>Vargas</t>
  </si>
  <si>
    <t>VARGAS</t>
  </si>
  <si>
    <t>SARA</t>
  </si>
  <si>
    <t>Tadeo</t>
  </si>
  <si>
    <t>Varghese</t>
  </si>
  <si>
    <t>Varney</t>
  </si>
  <si>
    <t>Roger</t>
  </si>
  <si>
    <t>Vath, Jr.</t>
  </si>
  <si>
    <t>Veazey</t>
  </si>
  <si>
    <t>Veinotte</t>
  </si>
  <si>
    <t>SANIKA</t>
  </si>
  <si>
    <t>VEMIREDDY</t>
  </si>
  <si>
    <t>Bryce Zachary</t>
  </si>
  <si>
    <t>Venerick</t>
  </si>
  <si>
    <t>Madilyn</t>
  </si>
  <si>
    <t>VENTANILLA</t>
  </si>
  <si>
    <t>Sandhya</t>
  </si>
  <si>
    <t>Livia</t>
  </si>
  <si>
    <t>Viall</t>
  </si>
  <si>
    <t>Vierra</t>
  </si>
  <si>
    <t>Krishnapriya</t>
  </si>
  <si>
    <t>VIJAYAKUMAR</t>
  </si>
  <si>
    <t>Vilain</t>
  </si>
  <si>
    <t>Vilar</t>
  </si>
  <si>
    <t>VILLA</t>
  </si>
  <si>
    <t>Crimson</t>
  </si>
  <si>
    <t>Villena</t>
  </si>
  <si>
    <t>Annie</t>
  </si>
  <si>
    <t>Vo</t>
  </si>
  <si>
    <t>Serene</t>
  </si>
  <si>
    <t>Samhita</t>
  </si>
  <si>
    <t>Vongala</t>
  </si>
  <si>
    <t>Vongphakdy</t>
  </si>
  <si>
    <t>ALYSSA</t>
  </si>
  <si>
    <t>Vu</t>
  </si>
  <si>
    <t>Emilie</t>
  </si>
  <si>
    <t>Vuong</t>
  </si>
  <si>
    <t>Wagener</t>
  </si>
  <si>
    <t>Daxton</t>
  </si>
  <si>
    <t>WALDRON</t>
  </si>
  <si>
    <t>Joy</t>
  </si>
  <si>
    <t>NA</t>
  </si>
  <si>
    <t>Cassidy</t>
  </si>
  <si>
    <t>Wallace</t>
  </si>
  <si>
    <t>Felton</t>
  </si>
  <si>
    <t>Walters</t>
  </si>
  <si>
    <t>Sing</t>
  </si>
  <si>
    <t>Wang</t>
  </si>
  <si>
    <t>WANG</t>
  </si>
  <si>
    <t>Jayla</t>
  </si>
  <si>
    <t>Norah</t>
  </si>
  <si>
    <t>Ward</t>
  </si>
  <si>
    <t>Brooklyn</t>
  </si>
  <si>
    <t>Kaya</t>
  </si>
  <si>
    <t>Warner</t>
  </si>
  <si>
    <t>Watkins</t>
  </si>
  <si>
    <t>Weber</t>
  </si>
  <si>
    <t>Wei</t>
  </si>
  <si>
    <t>Si Xin Melody</t>
  </si>
  <si>
    <t>Weinberg</t>
  </si>
  <si>
    <t>Weir</t>
  </si>
  <si>
    <t>Thaddaeus</t>
  </si>
  <si>
    <t>Zion</t>
  </si>
  <si>
    <t>Westerhuis</t>
  </si>
  <si>
    <t>White</t>
  </si>
  <si>
    <t>Patti</t>
  </si>
  <si>
    <t>Brooke</t>
  </si>
  <si>
    <t>Williams</t>
  </si>
  <si>
    <t>Willwams</t>
  </si>
  <si>
    <t>Wilson</t>
  </si>
  <si>
    <t>Paisley</t>
  </si>
  <si>
    <t>Lewes</t>
  </si>
  <si>
    <t>Wingate</t>
  </si>
  <si>
    <t>Wong</t>
  </si>
  <si>
    <t>Kaiden</t>
  </si>
  <si>
    <t>Mark</t>
  </si>
  <si>
    <t>Wooldridge</t>
  </si>
  <si>
    <t>WU</t>
  </si>
  <si>
    <t>Wu</t>
  </si>
  <si>
    <t>Xiong</t>
  </si>
  <si>
    <t>Narayani</t>
  </si>
  <si>
    <t>Aaron Zhengyang</t>
  </si>
  <si>
    <t>Xu</t>
  </si>
  <si>
    <t>Yamashita</t>
  </si>
  <si>
    <t>Yang</t>
  </si>
  <si>
    <t>Pok Sun</t>
  </si>
  <si>
    <t>Skyla</t>
  </si>
  <si>
    <t>Starr</t>
  </si>
  <si>
    <t>Yee</t>
  </si>
  <si>
    <t>Yumi</t>
  </si>
  <si>
    <t>YEH</t>
  </si>
  <si>
    <t>Miyako</t>
  </si>
  <si>
    <t>Yerick</t>
  </si>
  <si>
    <t>Yeung</t>
  </si>
  <si>
    <t>Yi</t>
  </si>
  <si>
    <t>Youngseo</t>
  </si>
  <si>
    <t>Yim</t>
  </si>
  <si>
    <t>Yip</t>
  </si>
  <si>
    <t>Yoo</t>
  </si>
  <si>
    <t>Ellice</t>
  </si>
  <si>
    <t>Yoon</t>
  </si>
  <si>
    <t>Yoshida</t>
  </si>
  <si>
    <t>You</t>
  </si>
  <si>
    <t>Esther</t>
  </si>
  <si>
    <t>Ewan</t>
  </si>
  <si>
    <t>Yung</t>
  </si>
  <si>
    <t>Zhang</t>
  </si>
  <si>
    <t>JOSEPH</t>
  </si>
  <si>
    <t>ZHANG</t>
  </si>
  <si>
    <t>zhang</t>
  </si>
  <si>
    <t>Steven</t>
  </si>
  <si>
    <t>Zhao</t>
  </si>
  <si>
    <t>Zheng</t>
  </si>
  <si>
    <t>Zhong</t>
  </si>
  <si>
    <t>Zhou</t>
  </si>
  <si>
    <t>Zhu</t>
  </si>
  <si>
    <t>Walton</t>
  </si>
  <si>
    <t>Zou</t>
  </si>
  <si>
    <t>Sufyan</t>
  </si>
  <si>
    <t>Ahmad</t>
  </si>
  <si>
    <t>Baalbaki</t>
  </si>
  <si>
    <t>Caballero</t>
  </si>
  <si>
    <t>Dawson</t>
  </si>
  <si>
    <t>Bean</t>
  </si>
  <si>
    <t>Breuer</t>
  </si>
  <si>
    <t>Caicedo</t>
  </si>
  <si>
    <t>Colacioppo</t>
  </si>
  <si>
    <t>Terri</t>
  </si>
  <si>
    <t>Dao</t>
  </si>
  <si>
    <t>Gnazzo</t>
  </si>
  <si>
    <t>Zahra</t>
  </si>
  <si>
    <t>Ghadimi Khasraghy</t>
  </si>
  <si>
    <t>Dymond</t>
  </si>
  <si>
    <t>SALVADOR</t>
  </si>
  <si>
    <t>DIAZ</t>
  </si>
  <si>
    <t>Ankitha</t>
  </si>
  <si>
    <t>Doma</t>
  </si>
  <si>
    <t>Herros</t>
  </si>
  <si>
    <t>Hummel</t>
  </si>
  <si>
    <t>HAILEY</t>
  </si>
  <si>
    <t>Anne-Jolie</t>
  </si>
  <si>
    <t>Nida</t>
  </si>
  <si>
    <t>Virabalin</t>
  </si>
  <si>
    <t>TROY</t>
  </si>
  <si>
    <t>Westland</t>
  </si>
  <si>
    <t>Tieu</t>
  </si>
  <si>
    <t>Ting</t>
  </si>
  <si>
    <t>Elon</t>
  </si>
  <si>
    <t>KATELYN</t>
  </si>
  <si>
    <t>TRAN</t>
  </si>
  <si>
    <t>Sullinger</t>
  </si>
  <si>
    <t>Saavedra</t>
  </si>
  <si>
    <t>Sharrell</t>
  </si>
  <si>
    <t>Sincere Quiroz</t>
  </si>
  <si>
    <t>Jue</t>
  </si>
  <si>
    <t>Adarsh</t>
  </si>
  <si>
    <t>Javvaji</t>
  </si>
  <si>
    <t>JOHNSON</t>
  </si>
  <si>
    <t>Savvas</t>
  </si>
  <si>
    <t>Konstantinidis</t>
  </si>
  <si>
    <t>LaBauve</t>
  </si>
  <si>
    <t>Justine</t>
  </si>
  <si>
    <t>Levisee</t>
  </si>
  <si>
    <t>Woohyung</t>
  </si>
  <si>
    <t>Looney</t>
  </si>
  <si>
    <t>CHARLOTTE</t>
  </si>
  <si>
    <t>MOK</t>
  </si>
  <si>
    <t>CONNOR</t>
  </si>
  <si>
    <t>NGUYEN</t>
  </si>
  <si>
    <t>HAYLIE</t>
  </si>
  <si>
    <t>PHAN</t>
  </si>
  <si>
    <t>HELEN</t>
  </si>
  <si>
    <t>Boyee</t>
  </si>
  <si>
    <t>Nhat</t>
  </si>
  <si>
    <t>Jayant</t>
  </si>
  <si>
    <t>Fleury</t>
  </si>
  <si>
    <t>Karson</t>
  </si>
  <si>
    <t xml:space="preserve">OSCAR </t>
  </si>
  <si>
    <t>ZOU</t>
  </si>
  <si>
    <t>Chun Min</t>
  </si>
  <si>
    <t>Reece</t>
  </si>
  <si>
    <t>MASON</t>
  </si>
  <si>
    <t>RICHARD</t>
  </si>
  <si>
    <t>TREVISANI</t>
  </si>
  <si>
    <t>Buraq</t>
  </si>
  <si>
    <t>Dieme</t>
  </si>
  <si>
    <t>Lacap</t>
  </si>
  <si>
    <t>Brad</t>
  </si>
  <si>
    <t>Cottrell</t>
  </si>
  <si>
    <t>Gage</t>
  </si>
  <si>
    <t>Lopez Quintero</t>
  </si>
  <si>
    <t>Chau</t>
  </si>
  <si>
    <t>Jablon</t>
  </si>
  <si>
    <t>Aanya</t>
  </si>
  <si>
    <t>zoquier</t>
  </si>
  <si>
    <t>Kitana</t>
  </si>
  <si>
    <t>Baskett</t>
  </si>
  <si>
    <t>Amalia</t>
  </si>
  <si>
    <t>Noemi</t>
  </si>
  <si>
    <t>Anisa</t>
  </si>
  <si>
    <t>Felicity</t>
  </si>
  <si>
    <t>Madelynn</t>
  </si>
  <si>
    <t>Vevina</t>
  </si>
  <si>
    <t>Fan</t>
  </si>
  <si>
    <t>Ayishah</t>
  </si>
  <si>
    <t>Hamid</t>
  </si>
  <si>
    <t>Fiorella</t>
  </si>
  <si>
    <t>Tiberio</t>
  </si>
  <si>
    <t>Sherri</t>
  </si>
  <si>
    <t>Ore</t>
  </si>
  <si>
    <t>Pauley</t>
  </si>
  <si>
    <t>Daugherty</t>
  </si>
  <si>
    <t>SOFIA</t>
  </si>
  <si>
    <t>MINA-VEGA</t>
  </si>
  <si>
    <t>EMMA</t>
  </si>
  <si>
    <t>SALVATORE</t>
  </si>
  <si>
    <t>Adiva</t>
  </si>
  <si>
    <t>Fahim</t>
  </si>
  <si>
    <t>JAMES</t>
  </si>
  <si>
    <t>GUO</t>
  </si>
  <si>
    <t>Swerdlow</t>
  </si>
  <si>
    <t>Harbin</t>
  </si>
  <si>
    <t>Ricardo</t>
  </si>
  <si>
    <t>Chilkunda</t>
  </si>
  <si>
    <t>Paltzer</t>
  </si>
  <si>
    <t xml:space="preserve">Jim </t>
  </si>
  <si>
    <t>Norris</t>
  </si>
  <si>
    <t>Varrati</t>
  </si>
  <si>
    <t>Eesley</t>
  </si>
  <si>
    <t>Jasmin</t>
  </si>
  <si>
    <t>Palmer</t>
  </si>
  <si>
    <t>Ameia</t>
  </si>
  <si>
    <t>Bendever</t>
  </si>
  <si>
    <t>Rona</t>
  </si>
  <si>
    <t>Amina</t>
  </si>
  <si>
    <t>Shikhalieva</t>
  </si>
  <si>
    <t>Jang</t>
  </si>
  <si>
    <t>Lapitan</t>
  </si>
  <si>
    <t>Athina</t>
  </si>
  <si>
    <t>ROBERT</t>
  </si>
  <si>
    <t>SKELTON</t>
  </si>
  <si>
    <t>aida</t>
  </si>
  <si>
    <t>chehati</t>
  </si>
  <si>
    <t>Nannette</t>
  </si>
  <si>
    <t>Marylou</t>
  </si>
  <si>
    <t>Tawney</t>
  </si>
  <si>
    <t>Calderon</t>
  </si>
  <si>
    <t>RAVEN</t>
  </si>
  <si>
    <t>KITCHENS</t>
  </si>
  <si>
    <t>Aitelhadj</t>
  </si>
  <si>
    <t>Grae</t>
  </si>
  <si>
    <t>McCarthy</t>
  </si>
  <si>
    <t>Mannat</t>
  </si>
  <si>
    <t>Church</t>
  </si>
  <si>
    <t>Salto</t>
  </si>
  <si>
    <t xml:space="preserve">Victoria </t>
  </si>
  <si>
    <t>Scattaglia</t>
  </si>
  <si>
    <t>Heefner</t>
  </si>
  <si>
    <t xml:space="preserve">Kenda </t>
  </si>
  <si>
    <t>Headley</t>
  </si>
  <si>
    <t>Snyder</t>
  </si>
  <si>
    <t>Dante</t>
  </si>
  <si>
    <t>Balsten</t>
  </si>
  <si>
    <t>Bishop</t>
  </si>
  <si>
    <t>LAMISAH</t>
  </si>
  <si>
    <t>SOBHANI</t>
  </si>
  <si>
    <t>Joel</t>
  </si>
  <si>
    <t>Wynonna</t>
  </si>
  <si>
    <t>Goh</t>
  </si>
  <si>
    <t>Ayuna</t>
  </si>
  <si>
    <t>Devine</t>
  </si>
  <si>
    <t>Evangelista</t>
  </si>
  <si>
    <t>Adair</t>
  </si>
  <si>
    <t>Shrestha</t>
  </si>
  <si>
    <t>Meixner</t>
  </si>
  <si>
    <t>Lagobi</t>
  </si>
  <si>
    <t>Howard</t>
  </si>
  <si>
    <t>Stephanie May</t>
  </si>
  <si>
    <t>Fausto</t>
  </si>
  <si>
    <t>San Pedro</t>
  </si>
  <si>
    <t>Nicholas Sechan</t>
  </si>
  <si>
    <t>patrick</t>
  </si>
  <si>
    <t>valle</t>
  </si>
  <si>
    <t>CADEN</t>
  </si>
  <si>
    <t>OKAMOTO</t>
  </si>
  <si>
    <t>GRACE</t>
  </si>
  <si>
    <t>Liden</t>
  </si>
  <si>
    <t>LARA</t>
  </si>
  <si>
    <t>KO</t>
  </si>
  <si>
    <t>Jana</t>
  </si>
  <si>
    <t xml:space="preserve">Ricafort </t>
  </si>
  <si>
    <t>Vinh</t>
  </si>
  <si>
    <t>XU</t>
  </si>
  <si>
    <t>Joey</t>
  </si>
  <si>
    <t>Filipanits</t>
  </si>
  <si>
    <t>Nivedha</t>
  </si>
  <si>
    <t>Jayaprakash</t>
  </si>
  <si>
    <t>Misra</t>
  </si>
  <si>
    <t>GENDELMAN</t>
  </si>
  <si>
    <t>Kaylana</t>
  </si>
  <si>
    <t>Shea</t>
  </si>
  <si>
    <t xml:space="preserve">VIVIAN </t>
  </si>
  <si>
    <t>Ghosh</t>
  </si>
  <si>
    <t>JEREMY</t>
  </si>
  <si>
    <t>FREDRICKS</t>
  </si>
  <si>
    <t>Lockwood</t>
  </si>
  <si>
    <t>LIAM</t>
  </si>
  <si>
    <t>HERNDON</t>
  </si>
  <si>
    <t>Jeffery</t>
  </si>
  <si>
    <t>Womack</t>
  </si>
  <si>
    <t>Liam James</t>
  </si>
  <si>
    <t xml:space="preserve">Aleksandr </t>
  </si>
  <si>
    <t>Bacci</t>
  </si>
  <si>
    <t>Royce</t>
  </si>
  <si>
    <t>Peppers</t>
  </si>
  <si>
    <t>Thapa</t>
  </si>
  <si>
    <t>Linfield</t>
  </si>
  <si>
    <t>Brycen</t>
  </si>
  <si>
    <t>Hixson</t>
  </si>
  <si>
    <t>Wardhana</t>
  </si>
  <si>
    <t>Calle</t>
  </si>
  <si>
    <t>Kelvin</t>
  </si>
  <si>
    <t>Aldama</t>
  </si>
  <si>
    <t>Andrew H.</t>
  </si>
  <si>
    <t>Jules</t>
  </si>
  <si>
    <t>Minela</t>
  </si>
  <si>
    <t>Jukovic</t>
  </si>
  <si>
    <t>Keryte</t>
  </si>
  <si>
    <t>Maggie</t>
  </si>
  <si>
    <t>Meng</t>
  </si>
  <si>
    <t>Sharp</t>
  </si>
  <si>
    <t>Templeton</t>
  </si>
  <si>
    <t>Adriana</t>
  </si>
  <si>
    <t>Velasquez</t>
  </si>
  <si>
    <t>Villalobos</t>
  </si>
  <si>
    <t>Shush</t>
  </si>
  <si>
    <t>Younis</t>
  </si>
  <si>
    <t>Online Grand Slam</t>
  </si>
  <si>
    <t>PanAm Championships National Team</t>
  </si>
  <si>
    <t>Membership</t>
  </si>
  <si>
    <t>TOTAL POINTS</t>
  </si>
  <si>
    <t>18 &amp; Over Freestyle</t>
  </si>
  <si>
    <t>17 &amp; Under Freestyle</t>
  </si>
  <si>
    <t xml:space="preserve">Landon </t>
  </si>
  <si>
    <t>Her</t>
  </si>
  <si>
    <t>Higan</t>
  </si>
  <si>
    <t>Francis Marcus</t>
  </si>
  <si>
    <t>Okamoto</t>
  </si>
  <si>
    <t>Cromwell</t>
  </si>
  <si>
    <t>David Kim</t>
  </si>
  <si>
    <t>Michael Joseph</t>
  </si>
  <si>
    <t>Pascua</t>
  </si>
  <si>
    <t xml:space="preserve">Jose </t>
  </si>
  <si>
    <t>Massalleras</t>
  </si>
  <si>
    <t>Seann Oakley Cameron</t>
  </si>
  <si>
    <t xml:space="preserve">Rachel </t>
  </si>
  <si>
    <t xml:space="preserve">Lia </t>
  </si>
  <si>
    <t xml:space="preserve">Esther </t>
  </si>
  <si>
    <t xml:space="preserve">Kai </t>
  </si>
  <si>
    <t>Keith</t>
  </si>
  <si>
    <t>Aizen</t>
  </si>
  <si>
    <t xml:space="preserve">Aeriana </t>
  </si>
  <si>
    <t>SUNG HYUN</t>
  </si>
  <si>
    <t>GUN</t>
  </si>
  <si>
    <t>KJARTAN</t>
  </si>
  <si>
    <t>KNUTSON-HO</t>
  </si>
  <si>
    <t>RA</t>
  </si>
  <si>
    <t>JIHYEON</t>
  </si>
  <si>
    <t>JOHNATHAN</t>
  </si>
  <si>
    <t>PENELOPE</t>
  </si>
  <si>
    <t>HAESEMEYER</t>
  </si>
  <si>
    <t>AMANDA</t>
  </si>
  <si>
    <t>GRANT</t>
  </si>
  <si>
    <t>LARSON</t>
  </si>
  <si>
    <t>NICHOLAS</t>
  </si>
  <si>
    <t>TUZHILOV</t>
  </si>
  <si>
    <t>SADIE</t>
  </si>
  <si>
    <t>YU</t>
  </si>
  <si>
    <t>PHAM</t>
  </si>
  <si>
    <t>MIA</t>
  </si>
  <si>
    <t>TSUCHIDA</t>
  </si>
  <si>
    <t xml:space="preserve">Du </t>
  </si>
  <si>
    <t xml:space="preserve">Ha  </t>
  </si>
  <si>
    <t xml:space="preserve">Olivia </t>
  </si>
  <si>
    <t xml:space="preserve">Sean </t>
  </si>
  <si>
    <t>Salvatore</t>
  </si>
  <si>
    <t xml:space="preserve">Layton </t>
  </si>
  <si>
    <t xml:space="preserve">Trevor </t>
  </si>
  <si>
    <t xml:space="preserve">Jayden </t>
  </si>
  <si>
    <t>Las Vegas Open</t>
  </si>
  <si>
    <t>Makayla</t>
  </si>
  <si>
    <t>Arambula Rivas</t>
  </si>
  <si>
    <t>Fincher</t>
  </si>
  <si>
    <t xml:space="preserve">Cleve </t>
  </si>
  <si>
    <t>Collado</t>
  </si>
  <si>
    <t xml:space="preserve">Gia Bao </t>
  </si>
  <si>
    <t xml:space="preserve">Ethen </t>
  </si>
  <si>
    <t>Hanh</t>
  </si>
  <si>
    <t>Jomir</t>
  </si>
  <si>
    <t>Quizon</t>
  </si>
  <si>
    <t>Alyssa Lynn</t>
  </si>
  <si>
    <t>Barile</t>
  </si>
  <si>
    <t>Gisselle</t>
  </si>
  <si>
    <t>Frisby</t>
  </si>
  <si>
    <t>Yeonwoo</t>
  </si>
  <si>
    <t>Ryen</t>
  </si>
  <si>
    <t>Olive</t>
  </si>
  <si>
    <t>Calebrese</t>
  </si>
  <si>
    <t>Wozniak</t>
  </si>
  <si>
    <t>Kenia</t>
  </si>
  <si>
    <t>Leslie Isabelle</t>
  </si>
  <si>
    <t>Aivy</t>
  </si>
  <si>
    <t xml:space="preserve">Mai </t>
  </si>
  <si>
    <t>Alyanna Lauryn</t>
  </si>
  <si>
    <t>Junhun</t>
  </si>
  <si>
    <t>Vicente</t>
  </si>
  <si>
    <t>Sanchez-Murillo</t>
  </si>
  <si>
    <t>Ty</t>
  </si>
  <si>
    <t>Kyledon Benedict</t>
  </si>
  <si>
    <t xml:space="preserve">Natalie </t>
  </si>
  <si>
    <t>Fuertez</t>
  </si>
  <si>
    <t>Knabe</t>
  </si>
  <si>
    <t>Myah</t>
  </si>
  <si>
    <t>Nauli</t>
  </si>
  <si>
    <t>Romero</t>
  </si>
  <si>
    <t>Levy</t>
  </si>
  <si>
    <t>Abner</t>
  </si>
  <si>
    <t>Wentao</t>
  </si>
  <si>
    <t>Abdurrahmaan</t>
  </si>
  <si>
    <t>Christer</t>
  </si>
  <si>
    <t>Espiritu</t>
  </si>
  <si>
    <t>Vishwas</t>
  </si>
  <si>
    <t>Raviraja</t>
  </si>
  <si>
    <t>Branco</t>
  </si>
  <si>
    <t>Bautista</t>
  </si>
  <si>
    <t>Jadson</t>
  </si>
  <si>
    <t>Calis</t>
  </si>
  <si>
    <t>Thiago</t>
  </si>
  <si>
    <t>DeLeon Perez</t>
  </si>
  <si>
    <t>Jabusch</t>
  </si>
  <si>
    <t>Maylin</t>
  </si>
  <si>
    <t>Horchler</t>
  </si>
  <si>
    <t>Deysi</t>
  </si>
  <si>
    <t>Tepoz</t>
  </si>
  <si>
    <t xml:space="preserve">Adalyn </t>
  </si>
  <si>
    <t>Summer</t>
  </si>
  <si>
    <t xml:space="preserve">Dora </t>
  </si>
  <si>
    <t>Yuan</t>
  </si>
  <si>
    <t xml:space="preserve">Aurora </t>
  </si>
  <si>
    <t xml:space="preserve">Lopez  </t>
  </si>
  <si>
    <t>Pasos</t>
  </si>
  <si>
    <t>Yuri</t>
  </si>
  <si>
    <t>Ou</t>
  </si>
  <si>
    <t>Renata</t>
  </si>
  <si>
    <t>Guerra</t>
  </si>
  <si>
    <t>KIHO</t>
  </si>
  <si>
    <t>Thawe</t>
  </si>
  <si>
    <t>Haneul</t>
  </si>
  <si>
    <t xml:space="preserve">Shayne </t>
  </si>
  <si>
    <t>Ian Yuan</t>
  </si>
  <si>
    <t>Cyrus</t>
  </si>
  <si>
    <t>Hui</t>
  </si>
  <si>
    <t>Silvestre</t>
  </si>
  <si>
    <t>Shiran</t>
  </si>
  <si>
    <t>Hardy</t>
  </si>
  <si>
    <t>Woods</t>
  </si>
  <si>
    <t>Yoobin</t>
  </si>
  <si>
    <t xml:space="preserve">Suk </t>
  </si>
  <si>
    <t xml:space="preserve">Xander </t>
  </si>
  <si>
    <t>Villarez</t>
  </si>
  <si>
    <t xml:space="preserve">Juan  </t>
  </si>
  <si>
    <t>Lozano</t>
  </si>
  <si>
    <t>Zabelny</t>
  </si>
  <si>
    <t>Lincoln</t>
  </si>
  <si>
    <t>Moreno</t>
  </si>
  <si>
    <t>Dusoe</t>
  </si>
  <si>
    <t xml:space="preserve">Lawrence </t>
  </si>
  <si>
    <t>Jamison</t>
  </si>
  <si>
    <t>Lamberti</t>
  </si>
  <si>
    <t xml:space="preserve">Ever </t>
  </si>
  <si>
    <t>Aaron-Ennis</t>
  </si>
  <si>
    <t>Fox</t>
  </si>
  <si>
    <t>Sullivan</t>
  </si>
  <si>
    <t>Pascal</t>
  </si>
  <si>
    <t>Kwong</t>
  </si>
  <si>
    <t>Mikael</t>
  </si>
  <si>
    <t>Suansing</t>
  </si>
  <si>
    <t xml:space="preserve">Joseph  </t>
  </si>
  <si>
    <t>Bankston</t>
  </si>
  <si>
    <t>Aron</t>
  </si>
  <si>
    <t>Jaime</t>
  </si>
  <si>
    <t>Nievos</t>
  </si>
  <si>
    <t>Ramos-Stephens</t>
  </si>
  <si>
    <t>Alvidrez</t>
  </si>
  <si>
    <t>Strickland</t>
  </si>
  <si>
    <t xml:space="preserve">Spencer </t>
  </si>
  <si>
    <t xml:space="preserve">Frank </t>
  </si>
  <si>
    <t>Aries</t>
  </si>
  <si>
    <t>Saucedo-Tripp</t>
  </si>
  <si>
    <t>Chazarae</t>
  </si>
  <si>
    <t>Bryant</t>
  </si>
  <si>
    <t>Parvesh</t>
  </si>
  <si>
    <t>Daniyala</t>
  </si>
  <si>
    <t>Avila</t>
  </si>
  <si>
    <t>Kellin</t>
  </si>
  <si>
    <t>Callaway</t>
  </si>
  <si>
    <t xml:space="preserve">Brody </t>
  </si>
  <si>
    <t>Goei</t>
  </si>
  <si>
    <t>Lugo-Aleman</t>
  </si>
  <si>
    <t>Farris</t>
  </si>
  <si>
    <t xml:space="preserve">Hector </t>
  </si>
  <si>
    <t>Paul Andre</t>
  </si>
  <si>
    <t xml:space="preserve">Baron </t>
  </si>
  <si>
    <t>McKenzie</t>
  </si>
  <si>
    <t>Yaretzi</t>
  </si>
  <si>
    <t>Kinsey</t>
  </si>
  <si>
    <t>Haddan</t>
  </si>
  <si>
    <t>Denise</t>
  </si>
  <si>
    <t>Dizon</t>
  </si>
  <si>
    <t xml:space="preserve">Genesis </t>
  </si>
  <si>
    <t xml:space="preserve">Hana </t>
  </si>
  <si>
    <t>Kebede</t>
  </si>
  <si>
    <t>Avenly</t>
  </si>
  <si>
    <t>Cieslak</t>
  </si>
  <si>
    <t>Marcene</t>
  </si>
  <si>
    <t>Alani</t>
  </si>
  <si>
    <t>Shekinah</t>
  </si>
  <si>
    <t>Pacson</t>
  </si>
  <si>
    <t>Anastasia</t>
  </si>
  <si>
    <t>Sergheev</t>
  </si>
  <si>
    <t>Leanne</t>
  </si>
  <si>
    <t>Mallari</t>
  </si>
  <si>
    <t xml:space="preserve">Chik </t>
  </si>
  <si>
    <t>Rigdon</t>
  </si>
  <si>
    <t xml:space="preserve">Ellison </t>
  </si>
  <si>
    <t xml:space="preserve">Srii Dhaksha </t>
  </si>
  <si>
    <t>Pottabathini</t>
  </si>
  <si>
    <t xml:space="preserve">Gianna </t>
  </si>
  <si>
    <t>Ingusan</t>
  </si>
  <si>
    <t>Armario</t>
  </si>
  <si>
    <t>Giselle</t>
  </si>
  <si>
    <t>Campollo</t>
  </si>
  <si>
    <t>Jurovich</t>
  </si>
  <si>
    <t xml:space="preserve">Elle </t>
  </si>
  <si>
    <t>Caitria</t>
  </si>
  <si>
    <t>Navalta</t>
  </si>
  <si>
    <t>Caia</t>
  </si>
  <si>
    <t xml:space="preserve">Harvey </t>
  </si>
  <si>
    <t>Kyree</t>
  </si>
  <si>
    <t>Delos Reyes</t>
  </si>
  <si>
    <t>Simrik</t>
  </si>
  <si>
    <t xml:space="preserve">Malana </t>
  </si>
  <si>
    <t>Jadelynn</t>
  </si>
  <si>
    <t>Miyuki</t>
  </si>
  <si>
    <t>Cullins</t>
  </si>
  <si>
    <t>Rayna</t>
  </si>
  <si>
    <t>Grodi</t>
  </si>
  <si>
    <t>Xie</t>
  </si>
  <si>
    <t>Khor</t>
  </si>
  <si>
    <t xml:space="preserve">Shannon </t>
  </si>
  <si>
    <t>Cedula</t>
  </si>
  <si>
    <t>Letizia Lore'</t>
  </si>
  <si>
    <t>Gutierrez</t>
  </si>
  <si>
    <t xml:space="preserve">Kayla </t>
  </si>
  <si>
    <t>Nie</t>
  </si>
  <si>
    <t>Ida</t>
  </si>
  <si>
    <t>Youngblood</t>
  </si>
  <si>
    <t>Meadow</t>
  </si>
  <si>
    <t>Coffman</t>
  </si>
  <si>
    <t>Hua</t>
  </si>
  <si>
    <t>Ke</t>
  </si>
  <si>
    <t>Cassie</t>
  </si>
  <si>
    <t>Villaruel</t>
  </si>
  <si>
    <t>YOUNG</t>
  </si>
  <si>
    <t>LEIA</t>
  </si>
  <si>
    <t>AVERY</t>
  </si>
  <si>
    <t>KOCH</t>
  </si>
  <si>
    <t>Yeji</t>
  </si>
  <si>
    <t>Kong</t>
  </si>
  <si>
    <t>Journi</t>
  </si>
  <si>
    <t>Northington</t>
  </si>
  <si>
    <t>Linnell</t>
  </si>
  <si>
    <t>Skyleigh</t>
  </si>
  <si>
    <t>Bali</t>
  </si>
  <si>
    <t>KAITLYN MARIE</t>
  </si>
  <si>
    <t>RECLUSADO</t>
  </si>
  <si>
    <t>Arah</t>
  </si>
  <si>
    <t>Kiona</t>
  </si>
  <si>
    <t xml:space="preserve">Samantha </t>
  </si>
  <si>
    <t>Kushner</t>
  </si>
  <si>
    <t>Junseo</t>
  </si>
  <si>
    <t xml:space="preserve">Annemarie </t>
  </si>
  <si>
    <t>Legare</t>
  </si>
  <si>
    <t>Talulah</t>
  </si>
  <si>
    <t>Shahan</t>
  </si>
  <si>
    <t>Harkness</t>
  </si>
  <si>
    <t>Aarav</t>
  </si>
  <si>
    <t>Syamala</t>
  </si>
  <si>
    <t xml:space="preserve">Ryan </t>
  </si>
  <si>
    <t>Pream</t>
  </si>
  <si>
    <t>Triest</t>
  </si>
  <si>
    <t>Kimoni</t>
  </si>
  <si>
    <t>Polyakov</t>
  </si>
  <si>
    <t>Abram</t>
  </si>
  <si>
    <t xml:space="preserve">Joel </t>
  </si>
  <si>
    <t>Lia Sophie</t>
  </si>
  <si>
    <t>Zaikovaty</t>
  </si>
  <si>
    <t>Nerio</t>
  </si>
  <si>
    <t>Viraaj</t>
  </si>
  <si>
    <t>Totla</t>
  </si>
  <si>
    <t>Liana</t>
  </si>
  <si>
    <t>Boyadjian</t>
  </si>
  <si>
    <t>Sofia brielle</t>
  </si>
  <si>
    <t>Dimayacyac</t>
  </si>
  <si>
    <t>Hsiung</t>
  </si>
  <si>
    <t>Points Total 2024</t>
  </si>
  <si>
    <t>Heo</t>
  </si>
  <si>
    <t>Yun-Thayer</t>
  </si>
  <si>
    <t xml:space="preserve">John </t>
  </si>
  <si>
    <t>Burns</t>
  </si>
  <si>
    <t>Chuang</t>
  </si>
  <si>
    <t>Emmy</t>
  </si>
  <si>
    <t>Bonser</t>
  </si>
  <si>
    <t>Cohn</t>
  </si>
  <si>
    <t>Bakhodir</t>
  </si>
  <si>
    <t>Alovkonov</t>
  </si>
  <si>
    <t>Haesun</t>
  </si>
  <si>
    <t>Krakowski</t>
  </si>
  <si>
    <t>Lyla</t>
  </si>
  <si>
    <t xml:space="preserve">Jasmine </t>
  </si>
  <si>
    <t>Musterman</t>
  </si>
  <si>
    <t>Shauri</t>
  </si>
  <si>
    <t>Potula</t>
  </si>
  <si>
    <t>Miyagi</t>
  </si>
  <si>
    <t>Kavin</t>
  </si>
  <si>
    <t>Karunagaran</t>
  </si>
  <si>
    <t>Haeun</t>
  </si>
  <si>
    <t>Nicolette</t>
  </si>
  <si>
    <t>Tvisha</t>
  </si>
  <si>
    <t>Beri</t>
  </si>
  <si>
    <t>Kashvi</t>
  </si>
  <si>
    <t>Yadav</t>
  </si>
  <si>
    <t>2023 New York State Championship</t>
  </si>
  <si>
    <t>2024 Arizona State Championship</t>
  </si>
  <si>
    <t>Konala</t>
  </si>
  <si>
    <t>Fermic</t>
  </si>
  <si>
    <t>Kallen</t>
  </si>
  <si>
    <t>Felsted</t>
  </si>
  <si>
    <t>BO RAH</t>
  </si>
  <si>
    <t>BROUSSARD</t>
  </si>
  <si>
    <t xml:space="preserve">Georgiana </t>
  </si>
  <si>
    <t>Readhead</t>
  </si>
  <si>
    <t>Tridhara</t>
  </si>
  <si>
    <t>Mitta</t>
  </si>
  <si>
    <t>NIKOLE</t>
  </si>
  <si>
    <t>Amadeo</t>
  </si>
  <si>
    <t>Hogan</t>
  </si>
  <si>
    <t xml:space="preserve">Alicelynn </t>
  </si>
  <si>
    <t>Lunardi</t>
  </si>
  <si>
    <t>Prakruti</t>
  </si>
  <si>
    <t>Pal</t>
  </si>
  <si>
    <t>Saku</t>
  </si>
  <si>
    <t>Iwaya</t>
  </si>
  <si>
    <t>Lucius</t>
  </si>
  <si>
    <t>Richardson</t>
  </si>
  <si>
    <t>Marielle</t>
  </si>
  <si>
    <t>Uy</t>
  </si>
  <si>
    <t>Naphaphone</t>
  </si>
  <si>
    <t>Rasavongseuk</t>
  </si>
  <si>
    <t>Kay</t>
  </si>
  <si>
    <t>Tongol</t>
  </si>
  <si>
    <t>Sindhu</t>
  </si>
  <si>
    <t>Harini</t>
  </si>
  <si>
    <t>Parthiban</t>
  </si>
  <si>
    <t>Kadous</t>
  </si>
  <si>
    <t>Spinner</t>
  </si>
  <si>
    <t>Sharon</t>
  </si>
  <si>
    <t>Place</t>
  </si>
  <si>
    <t>2024 Colorado State Championship</t>
  </si>
  <si>
    <t>Lohman</t>
  </si>
  <si>
    <t>WYATT</t>
  </si>
  <si>
    <t>HADA</t>
  </si>
  <si>
    <t>Caesar</t>
  </si>
  <si>
    <t>Nava</t>
  </si>
  <si>
    <t>Hinnenkamp</t>
  </si>
  <si>
    <t>Ju Ahn</t>
  </si>
  <si>
    <t>Eathan</t>
  </si>
  <si>
    <t>CORY</t>
  </si>
  <si>
    <t>DEREWICZ</t>
  </si>
  <si>
    <t>McCallum</t>
  </si>
  <si>
    <t>Holley</t>
  </si>
  <si>
    <t>Temujin</t>
  </si>
  <si>
    <t>Schafer</t>
  </si>
  <si>
    <t xml:space="preserve">Annabella </t>
  </si>
  <si>
    <t>Spagna</t>
  </si>
  <si>
    <t>Harshini</t>
  </si>
  <si>
    <t>Prashanth</t>
  </si>
  <si>
    <t>Mekayla</t>
  </si>
  <si>
    <t>SAVANNAGH</t>
  </si>
  <si>
    <t>GASCA</t>
  </si>
  <si>
    <t>HANNAH</t>
  </si>
  <si>
    <t>LYNCH</t>
  </si>
  <si>
    <t>Rae</t>
  </si>
  <si>
    <t>Griggs</t>
  </si>
  <si>
    <t>Rena</t>
  </si>
  <si>
    <t>Bowers</t>
  </si>
  <si>
    <t>Talia</t>
  </si>
  <si>
    <t>Mehaignerie</t>
  </si>
  <si>
    <t>McDuffee</t>
  </si>
  <si>
    <t>Reynoso</t>
  </si>
  <si>
    <t>Tawnia</t>
  </si>
  <si>
    <t>Ayala-Ramos</t>
  </si>
  <si>
    <t>Cici</t>
  </si>
  <si>
    <t>McKinney</t>
  </si>
  <si>
    <t>Cessar</t>
  </si>
  <si>
    <t>Larsen</t>
  </si>
  <si>
    <t>ADEN</t>
  </si>
  <si>
    <t>DONOVAN</t>
  </si>
  <si>
    <t>Schaible</t>
  </si>
  <si>
    <t>MIN</t>
  </si>
  <si>
    <t>Stanislav</t>
  </si>
  <si>
    <t>Kasolapkin</t>
  </si>
  <si>
    <t>Jomalesa</t>
  </si>
  <si>
    <t xml:space="preserve">DONGJUN </t>
  </si>
  <si>
    <t xml:space="preserve">KIM </t>
  </si>
  <si>
    <t>Saveer</t>
  </si>
  <si>
    <t>Thombre</t>
  </si>
  <si>
    <t>ELIAS</t>
  </si>
  <si>
    <t>SUH</t>
  </si>
  <si>
    <t>Kosei</t>
  </si>
  <si>
    <t>Lorenzo A</t>
  </si>
  <si>
    <t>Benatuil</t>
  </si>
  <si>
    <t>Picariello</t>
  </si>
  <si>
    <t>Aryaman</t>
  </si>
  <si>
    <t>Bhaskar</t>
  </si>
  <si>
    <t>Aragon</t>
  </si>
  <si>
    <t>Lafferty</t>
  </si>
  <si>
    <t xml:space="preserve">Brandon </t>
  </si>
  <si>
    <t xml:space="preserve">McMenamin Lajara </t>
  </si>
  <si>
    <t>Kulig</t>
  </si>
  <si>
    <t>Jano</t>
  </si>
  <si>
    <t>Rosamilia</t>
  </si>
  <si>
    <t>Sonny</t>
  </si>
  <si>
    <t>Choe</t>
  </si>
  <si>
    <t>Hugo</t>
  </si>
  <si>
    <t>Deybi</t>
  </si>
  <si>
    <t>Baten</t>
  </si>
  <si>
    <t>Cucalon</t>
  </si>
  <si>
    <t>Desi</t>
  </si>
  <si>
    <t>Ryota</t>
  </si>
  <si>
    <t>Nakamura</t>
  </si>
  <si>
    <t>Haydu</t>
  </si>
  <si>
    <t>SYLVIA</t>
  </si>
  <si>
    <t>Destiny</t>
  </si>
  <si>
    <t>Bathon</t>
  </si>
  <si>
    <t>eleanor</t>
  </si>
  <si>
    <t>Isabell</t>
  </si>
  <si>
    <t>Wisdom</t>
  </si>
  <si>
    <t>Laniya</t>
  </si>
  <si>
    <t>Semper</t>
  </si>
  <si>
    <t>Thalia</t>
  </si>
  <si>
    <t>Swathi</t>
  </si>
  <si>
    <t>Manchu</t>
  </si>
  <si>
    <t>Mariah</t>
  </si>
  <si>
    <t>Francois</t>
  </si>
  <si>
    <t>GEETHA</t>
  </si>
  <si>
    <t>MANCHU</t>
  </si>
  <si>
    <t xml:space="preserve">Alejandra </t>
  </si>
  <si>
    <t xml:space="preserve">Romero </t>
  </si>
  <si>
    <t>Leonora</t>
  </si>
  <si>
    <t>Yap</t>
  </si>
  <si>
    <t>Krosky</t>
  </si>
  <si>
    <t>Uge</t>
  </si>
  <si>
    <t>Jennah</t>
  </si>
  <si>
    <t>Doukkali</t>
  </si>
  <si>
    <t xml:space="preserve">Luciana </t>
  </si>
  <si>
    <t>Johanna</t>
  </si>
  <si>
    <t>Xiang</t>
  </si>
  <si>
    <t>2024 New Jersey State Championship</t>
  </si>
  <si>
    <t>Membership#</t>
  </si>
  <si>
    <t xml:space="preserve"> Carolyn</t>
  </si>
  <si>
    <t>McCullough</t>
  </si>
  <si>
    <t xml:space="preserve"> Stella</t>
  </si>
  <si>
    <t xml:space="preserve"> Dana</t>
  </si>
  <si>
    <t xml:space="preserve"> Alyssa</t>
  </si>
  <si>
    <t xml:space="preserve"> araceli</t>
  </si>
  <si>
    <t>neri vilchis</t>
  </si>
  <si>
    <t xml:space="preserve"> Leah</t>
  </si>
  <si>
    <t>Galison</t>
  </si>
  <si>
    <t xml:space="preserve"> Sophia</t>
  </si>
  <si>
    <t xml:space="preserve"> Nihita Chowdary</t>
  </si>
  <si>
    <t>Yarra</t>
  </si>
  <si>
    <t xml:space="preserve"> Wesley</t>
  </si>
  <si>
    <t xml:space="preserve"> Enora</t>
  </si>
  <si>
    <t>Bourdiaudhy</t>
  </si>
  <si>
    <t xml:space="preserve"> Jade</t>
  </si>
  <si>
    <t xml:space="preserve"> Kyla</t>
  </si>
  <si>
    <t xml:space="preserve"> Samantha</t>
  </si>
  <si>
    <t xml:space="preserve"> Izahbella</t>
  </si>
  <si>
    <t>Mulero</t>
  </si>
  <si>
    <t xml:space="preserve"> Cassidy</t>
  </si>
  <si>
    <t>Pickle</t>
  </si>
  <si>
    <t xml:space="preserve"> Olivia</t>
  </si>
  <si>
    <t>Schellsmidt</t>
  </si>
  <si>
    <t xml:space="preserve"> Kasey</t>
  </si>
  <si>
    <t xml:space="preserve">Villalta </t>
  </si>
  <si>
    <t xml:space="preserve"> Gianna</t>
  </si>
  <si>
    <t>Alvarado</t>
  </si>
  <si>
    <t xml:space="preserve"> Fabiola</t>
  </si>
  <si>
    <t>Cantera</t>
  </si>
  <si>
    <t xml:space="preserve"> esmeralda</t>
  </si>
  <si>
    <t>macedo</t>
  </si>
  <si>
    <t xml:space="preserve"> Kara</t>
  </si>
  <si>
    <t>McCurdy</t>
  </si>
  <si>
    <t xml:space="preserve"> Aarya</t>
  </si>
  <si>
    <t xml:space="preserve"> Zoe</t>
  </si>
  <si>
    <t xml:space="preserve"> Hanah</t>
  </si>
  <si>
    <t xml:space="preserve"> Azul Camila</t>
  </si>
  <si>
    <t>Vazquez Trevino</t>
  </si>
  <si>
    <t xml:space="preserve"> Adwita</t>
  </si>
  <si>
    <t xml:space="preserve"> Sofiia</t>
  </si>
  <si>
    <t>Chernyshova</t>
  </si>
  <si>
    <t xml:space="preserve"> AYA</t>
  </si>
  <si>
    <t>DRIRA</t>
  </si>
  <si>
    <t>Stoutenburg</t>
  </si>
  <si>
    <t xml:space="preserve"> Hailey</t>
  </si>
  <si>
    <t xml:space="preserve"> BEIXI</t>
  </si>
  <si>
    <t>LIANG</t>
  </si>
  <si>
    <t xml:space="preserve"> Ameli</t>
  </si>
  <si>
    <t>Agaidarova</t>
  </si>
  <si>
    <t xml:space="preserve"> Emily</t>
  </si>
  <si>
    <t>Machado</t>
  </si>
  <si>
    <t xml:space="preserve"> Hannah</t>
  </si>
  <si>
    <t xml:space="preserve"> KHAYLEE ATHENA</t>
  </si>
  <si>
    <t>PADERON</t>
  </si>
  <si>
    <t xml:space="preserve"> Amelia</t>
  </si>
  <si>
    <t xml:space="preserve"> Kendra</t>
  </si>
  <si>
    <t>Saucedo</t>
  </si>
  <si>
    <t xml:space="preserve"> Enid</t>
  </si>
  <si>
    <t xml:space="preserve"> Chloe</t>
  </si>
  <si>
    <t>Zuchowski</t>
  </si>
  <si>
    <t xml:space="preserve"> Jayleen </t>
  </si>
  <si>
    <t xml:space="preserve"> Ariella</t>
  </si>
  <si>
    <t>Murillo-Garza</t>
  </si>
  <si>
    <t xml:space="preserve"> Sloka Sai</t>
  </si>
  <si>
    <t>Yama</t>
  </si>
  <si>
    <t xml:space="preserve"> Mei</t>
  </si>
  <si>
    <t>Gill</t>
  </si>
  <si>
    <t xml:space="preserve"> Rosa</t>
  </si>
  <si>
    <t xml:space="preserve"> Anjali</t>
  </si>
  <si>
    <t>Shivkumar</t>
  </si>
  <si>
    <t xml:space="preserve"> Emily </t>
  </si>
  <si>
    <t>Torres Hernandez</t>
  </si>
  <si>
    <t xml:space="preserve"> Taylor</t>
  </si>
  <si>
    <t xml:space="preserve"> Juana</t>
  </si>
  <si>
    <t xml:space="preserve"> Eva</t>
  </si>
  <si>
    <t>Gouel</t>
  </si>
  <si>
    <t xml:space="preserve"> Kaitlyn</t>
  </si>
  <si>
    <t xml:space="preserve"> JACQUELINE</t>
  </si>
  <si>
    <t>FOSTER</t>
  </si>
  <si>
    <t xml:space="preserve"> Alicia</t>
  </si>
  <si>
    <t xml:space="preserve"> VIOLA</t>
  </si>
  <si>
    <t xml:space="preserve"> AVA</t>
  </si>
  <si>
    <t>CHANG</t>
  </si>
  <si>
    <t xml:space="preserve"> Claire</t>
  </si>
  <si>
    <t xml:space="preserve"> STEPHANIE</t>
  </si>
  <si>
    <t>LAZARO</t>
  </si>
  <si>
    <t xml:space="preserve"> Seoyoon</t>
  </si>
  <si>
    <t xml:space="preserve"> EMMA</t>
  </si>
  <si>
    <t>YOON</t>
  </si>
  <si>
    <t xml:space="preserve"> HANNY</t>
  </si>
  <si>
    <t xml:space="preserve"> Sanika</t>
  </si>
  <si>
    <t>Nandpure</t>
  </si>
  <si>
    <t xml:space="preserve"> Thuy Nga</t>
  </si>
  <si>
    <t xml:space="preserve">Nguyen </t>
  </si>
  <si>
    <t xml:space="preserve"> Busra</t>
  </si>
  <si>
    <t>Sabanci</t>
  </si>
  <si>
    <t xml:space="preserve"> Shine</t>
  </si>
  <si>
    <t xml:space="preserve"> Cindy</t>
  </si>
  <si>
    <t xml:space="preserve"> Lauren</t>
  </si>
  <si>
    <t xml:space="preserve"> Constantinah</t>
  </si>
  <si>
    <t xml:space="preserve"> Dhanashi</t>
  </si>
  <si>
    <t>Dhriti</t>
  </si>
  <si>
    <t xml:space="preserve"> Kate</t>
  </si>
  <si>
    <t>Gallagher</t>
  </si>
  <si>
    <t xml:space="preserve"> Priscila</t>
  </si>
  <si>
    <t xml:space="preserve"> Giuliana</t>
  </si>
  <si>
    <t>Mata</t>
  </si>
  <si>
    <t xml:space="preserve"> isabella</t>
  </si>
  <si>
    <t>rodriguez</t>
  </si>
  <si>
    <t xml:space="preserve"> Saneyi</t>
  </si>
  <si>
    <t>Sanandi</t>
  </si>
  <si>
    <t xml:space="preserve"> ximena</t>
  </si>
  <si>
    <t>arraz</t>
  </si>
  <si>
    <t xml:space="preserve"> Sarah</t>
  </si>
  <si>
    <t>Daniels</t>
  </si>
  <si>
    <t xml:space="preserve"> Scarlett</t>
  </si>
  <si>
    <t xml:space="preserve"> Amalia</t>
  </si>
  <si>
    <t>Perotto</t>
  </si>
  <si>
    <t xml:space="preserve"> Evelynn</t>
  </si>
  <si>
    <t xml:space="preserve"> Avery</t>
  </si>
  <si>
    <t xml:space="preserve"> Turi</t>
  </si>
  <si>
    <t xml:space="preserve"> Ahana</t>
  </si>
  <si>
    <t>Kuppadakkath</t>
  </si>
  <si>
    <t xml:space="preserve"> Meiyenna</t>
  </si>
  <si>
    <t>Reed</t>
  </si>
  <si>
    <t xml:space="preserve"> Kaavya</t>
  </si>
  <si>
    <t>Thenmozhi Kumaran</t>
  </si>
  <si>
    <t xml:space="preserve"> Isaac</t>
  </si>
  <si>
    <t xml:space="preserve"> Charlie</t>
  </si>
  <si>
    <t xml:space="preserve"> NORMAN</t>
  </si>
  <si>
    <t>DONATIEN</t>
  </si>
  <si>
    <t xml:space="preserve"> Aditya Vardhan</t>
  </si>
  <si>
    <t>Nemani</t>
  </si>
  <si>
    <t xml:space="preserve"> Mateo </t>
  </si>
  <si>
    <t>Ospina</t>
  </si>
  <si>
    <t xml:space="preserve"> Lucas</t>
  </si>
  <si>
    <t xml:space="preserve"> Malakai</t>
  </si>
  <si>
    <t>Kendro</t>
  </si>
  <si>
    <t xml:space="preserve"> Alexander</t>
  </si>
  <si>
    <t xml:space="preserve"> Oleksandr</t>
  </si>
  <si>
    <t>Chernyshov</t>
  </si>
  <si>
    <t xml:space="preserve"> William</t>
  </si>
  <si>
    <t xml:space="preserve"> AYMEN</t>
  </si>
  <si>
    <t xml:space="preserve"> Jaeyoung</t>
  </si>
  <si>
    <t xml:space="preserve"> Junyoung</t>
  </si>
  <si>
    <t xml:space="preserve"> Miru</t>
  </si>
  <si>
    <t xml:space="preserve"> TIMOTHY</t>
  </si>
  <si>
    <t xml:space="preserve"> Mirek</t>
  </si>
  <si>
    <t>Oluwa</t>
  </si>
  <si>
    <t xml:space="preserve"> Donato</t>
  </si>
  <si>
    <t>Solorzano</t>
  </si>
  <si>
    <t xml:space="preserve"> Amadeus</t>
  </si>
  <si>
    <t xml:space="preserve"> Po Lun</t>
  </si>
  <si>
    <t xml:space="preserve"> Lukas</t>
  </si>
  <si>
    <t>Zivko</t>
  </si>
  <si>
    <t xml:space="preserve"> Minjun+A52:J246</t>
  </si>
  <si>
    <t xml:space="preserve"> Gabriel</t>
  </si>
  <si>
    <t>Plyler</t>
  </si>
  <si>
    <t xml:space="preserve"> Dexter</t>
  </si>
  <si>
    <t xml:space="preserve"> Jackson</t>
  </si>
  <si>
    <t xml:space="preserve"> Marvin</t>
  </si>
  <si>
    <t xml:space="preserve"> Mudit</t>
  </si>
  <si>
    <t xml:space="preserve"> Amir</t>
  </si>
  <si>
    <t xml:space="preserve"> Jayden</t>
  </si>
  <si>
    <t>Yeo</t>
  </si>
  <si>
    <t xml:space="preserve"> Thompson</t>
  </si>
  <si>
    <t xml:space="preserve"> Daniel</t>
  </si>
  <si>
    <t xml:space="preserve"> Joshua</t>
  </si>
  <si>
    <t xml:space="preserve"> Hunter</t>
  </si>
  <si>
    <t xml:space="preserve"> George</t>
  </si>
  <si>
    <t>Albaugh</t>
  </si>
  <si>
    <t xml:space="preserve"> Mario</t>
  </si>
  <si>
    <t>Maltez III</t>
  </si>
  <si>
    <t xml:space="preserve"> Anthony</t>
  </si>
  <si>
    <t xml:space="preserve"> LEONARDO</t>
  </si>
  <si>
    <t>FLORENDO</t>
  </si>
  <si>
    <t xml:space="preserve"> Liam</t>
  </si>
  <si>
    <t xml:space="preserve"> Seojoon</t>
  </si>
  <si>
    <t>Tanana</t>
  </si>
  <si>
    <t xml:space="preserve"> Jay</t>
  </si>
  <si>
    <t xml:space="preserve"> Edwin</t>
  </si>
  <si>
    <t xml:space="preserve"> Minwoo</t>
  </si>
  <si>
    <t xml:space="preserve"> Watson</t>
  </si>
  <si>
    <t>Hollywood</t>
  </si>
  <si>
    <t xml:space="preserve"> Luke </t>
  </si>
  <si>
    <t xml:space="preserve"> Camden</t>
  </si>
  <si>
    <t>Shirel</t>
  </si>
  <si>
    <t xml:space="preserve"> James</t>
  </si>
  <si>
    <t xml:space="preserve"> William </t>
  </si>
  <si>
    <t xml:space="preserve"> NICHOLAS</t>
  </si>
  <si>
    <t>PEASLEY</t>
  </si>
  <si>
    <t xml:space="preserve"> Semaj</t>
  </si>
  <si>
    <t xml:space="preserve"> Tung</t>
  </si>
  <si>
    <t>Yett</t>
  </si>
  <si>
    <t xml:space="preserve"> Andre</t>
  </si>
  <si>
    <t>Bastos Martins</t>
  </si>
  <si>
    <t xml:space="preserve"> Junxi </t>
  </si>
  <si>
    <t xml:space="preserve"> ALFONSO </t>
  </si>
  <si>
    <t>PARRA</t>
  </si>
  <si>
    <t xml:space="preserve"> Brian </t>
  </si>
  <si>
    <t xml:space="preserve"> Danila</t>
  </si>
  <si>
    <t>Strelchik</t>
  </si>
  <si>
    <t xml:space="preserve"> THEODORE</t>
  </si>
  <si>
    <t xml:space="preserve"> ROY</t>
  </si>
  <si>
    <t xml:space="preserve"> Eden</t>
  </si>
  <si>
    <t>Caceres</t>
  </si>
  <si>
    <t xml:space="preserve"> Cameron</t>
  </si>
  <si>
    <t xml:space="preserve"> David</t>
  </si>
  <si>
    <t xml:space="preserve"> Spencer</t>
  </si>
  <si>
    <t>Bohnhoff</t>
  </si>
  <si>
    <t xml:space="preserve"> Glenn</t>
  </si>
  <si>
    <t xml:space="preserve"> Dominic</t>
  </si>
  <si>
    <t xml:space="preserve"> Saashin</t>
  </si>
  <si>
    <t xml:space="preserve"> Timothy</t>
  </si>
  <si>
    <t xml:space="preserve"> Yuxiao</t>
  </si>
  <si>
    <t xml:space="preserve"> Christopher</t>
  </si>
  <si>
    <t xml:space="preserve"> Minjune</t>
  </si>
  <si>
    <t xml:space="preserve"> Jinu</t>
  </si>
  <si>
    <t>2024 Texas State Championship</t>
  </si>
  <si>
    <t>3/16-17/2024</t>
  </si>
  <si>
    <t>Vladimir</t>
  </si>
  <si>
    <t>Truax</t>
  </si>
  <si>
    <t xml:space="preserve">Aya </t>
  </si>
  <si>
    <t xml:space="preserve">Petrocy </t>
  </si>
  <si>
    <t>Ixchel</t>
  </si>
  <si>
    <t>Stalnos</t>
  </si>
  <si>
    <t>De los Santos</t>
  </si>
  <si>
    <t>Milagros</t>
  </si>
  <si>
    <t>Maria L</t>
  </si>
  <si>
    <t>Tellez</t>
  </si>
  <si>
    <t>2024 Michigan State Championship</t>
  </si>
  <si>
    <t>Arizona State Championship</t>
  </si>
  <si>
    <t>Colorado State Championship</t>
  </si>
  <si>
    <t>New Jersey State Championship</t>
  </si>
  <si>
    <t>Texas State Championship</t>
  </si>
  <si>
    <t>Michigan State Championship</t>
  </si>
  <si>
    <t>CAGGIA</t>
  </si>
  <si>
    <t xml:space="preserve"> GLENDA</t>
  </si>
  <si>
    <t>Under-30</t>
  </si>
  <si>
    <t>Under-40</t>
  </si>
  <si>
    <t>Under-50</t>
  </si>
  <si>
    <t>Under-60</t>
  </si>
  <si>
    <t>Under-65</t>
  </si>
  <si>
    <t>Over-65</t>
  </si>
  <si>
    <t>Over-70</t>
  </si>
  <si>
    <t>ParaJunior</t>
  </si>
  <si>
    <t>ParaUnder-30</t>
  </si>
  <si>
    <t>ParaCadet</t>
  </si>
  <si>
    <t>Callan</t>
  </si>
  <si>
    <t>Sahni</t>
  </si>
  <si>
    <t>Vishnu</t>
  </si>
  <si>
    <t xml:space="preserve">Emma </t>
  </si>
  <si>
    <t>Fried</t>
  </si>
  <si>
    <t>Jee</t>
  </si>
  <si>
    <t>Khera</t>
  </si>
  <si>
    <t>Ariya</t>
  </si>
  <si>
    <t xml:space="preserve">Phoebe </t>
  </si>
  <si>
    <t>Dresden</t>
  </si>
  <si>
    <t>Coyle</t>
  </si>
  <si>
    <t>Everett</t>
  </si>
  <si>
    <t>Brines</t>
  </si>
  <si>
    <t>Yeon</t>
  </si>
  <si>
    <t>Melanie</t>
  </si>
  <si>
    <t>Lola</t>
  </si>
  <si>
    <t>Kispert</t>
  </si>
  <si>
    <t>Ada</t>
  </si>
  <si>
    <t>McLauthlin</t>
  </si>
  <si>
    <t>Conte</t>
  </si>
  <si>
    <t>DAVID</t>
  </si>
  <si>
    <t>Andy</t>
  </si>
  <si>
    <t>AARON</t>
  </si>
  <si>
    <t>Jaxson Logan</t>
  </si>
  <si>
    <t>Palabrica</t>
  </si>
  <si>
    <t>Mico Grey</t>
  </si>
  <si>
    <t>Htut</t>
  </si>
  <si>
    <t xml:space="preserve">INSAAF </t>
  </si>
  <si>
    <t>IMTIYAZ</t>
  </si>
  <si>
    <t>JIAHENG</t>
  </si>
  <si>
    <t>BRANDON</t>
  </si>
  <si>
    <t>JIHYUNG</t>
  </si>
  <si>
    <t>HUANG</t>
  </si>
  <si>
    <t>Jaehyun</t>
  </si>
  <si>
    <t>BOUFFORD</t>
  </si>
  <si>
    <t>DiGiovanni</t>
  </si>
  <si>
    <t>Colvin</t>
  </si>
  <si>
    <t>HILDER</t>
  </si>
  <si>
    <t>MARTINEZ-NUNEZ</t>
  </si>
  <si>
    <t>Krishav</t>
  </si>
  <si>
    <t>JONATHAN</t>
  </si>
  <si>
    <t>ISAIAS</t>
  </si>
  <si>
    <t>MANRIQUE</t>
  </si>
  <si>
    <t>Aashvij</t>
  </si>
  <si>
    <t>Ramachandrapu</t>
  </si>
  <si>
    <t>JIREH</t>
  </si>
  <si>
    <t>MARTINEZ VILLARTA</t>
  </si>
  <si>
    <t>ALFREDO</t>
  </si>
  <si>
    <t>JIMENEZ-BARRERA</t>
  </si>
  <si>
    <t>Bahou</t>
  </si>
  <si>
    <t>CHRISTOPHER</t>
  </si>
  <si>
    <t>Glendening</t>
  </si>
  <si>
    <t>GEOVANI</t>
  </si>
  <si>
    <t>Vimpany</t>
  </si>
  <si>
    <t>Flaherty</t>
  </si>
  <si>
    <t>LUIS</t>
  </si>
  <si>
    <t>GARCIA</t>
  </si>
  <si>
    <t>Elija</t>
  </si>
  <si>
    <t>Piotrowski</t>
  </si>
  <si>
    <t>Skevakis</t>
  </si>
  <si>
    <t>Slack</t>
  </si>
  <si>
    <t>Marco</t>
  </si>
  <si>
    <t>Kimani</t>
  </si>
  <si>
    <t>SHAIR</t>
  </si>
  <si>
    <t>GURUNG</t>
  </si>
  <si>
    <t>Titus</t>
  </si>
  <si>
    <t>Mahle</t>
  </si>
  <si>
    <t>ANDY</t>
  </si>
  <si>
    <t>ORTEGA DIAZ</t>
  </si>
  <si>
    <t>Reutter</t>
  </si>
  <si>
    <t>Bill</t>
  </si>
  <si>
    <t>Bronson</t>
  </si>
  <si>
    <t>EDUAR</t>
  </si>
  <si>
    <t>OCHOA VILLALTA</t>
  </si>
  <si>
    <t>ADRIEL</t>
  </si>
  <si>
    <t>UPRETY</t>
  </si>
  <si>
    <t>GABRIEL</t>
  </si>
  <si>
    <t>CORPUS</t>
  </si>
  <si>
    <t>COURTNEY</t>
  </si>
  <si>
    <t>Nayeon</t>
  </si>
  <si>
    <t>HICKS</t>
  </si>
  <si>
    <t>CYNTHIA</t>
  </si>
  <si>
    <t>VEGA</t>
  </si>
  <si>
    <t>DAON</t>
  </si>
  <si>
    <t>Rheem</t>
  </si>
  <si>
    <t>Reena Jeong</t>
  </si>
  <si>
    <t xml:space="preserve">Sharma </t>
  </si>
  <si>
    <t>ALBA</t>
  </si>
  <si>
    <t>ARREAGA GIRON</t>
  </si>
  <si>
    <t>Pelin</t>
  </si>
  <si>
    <t>Kose</t>
  </si>
  <si>
    <t>Lasio</t>
  </si>
  <si>
    <t>STEPHANI</t>
  </si>
  <si>
    <t>MONTERROSO</t>
  </si>
  <si>
    <t>Yesom</t>
  </si>
  <si>
    <t>Smriti</t>
  </si>
  <si>
    <t>ALIYAH</t>
  </si>
  <si>
    <t>ESPIRITU</t>
  </si>
  <si>
    <t>STACY</t>
  </si>
  <si>
    <t>LUNA LOPEZ</t>
  </si>
  <si>
    <t>SION</t>
  </si>
  <si>
    <t>Suri</t>
  </si>
  <si>
    <t xml:space="preserve">Jaghori </t>
  </si>
  <si>
    <t>Thiseni</t>
  </si>
  <si>
    <t>kahavidanalage dona</t>
  </si>
  <si>
    <t>SERA</t>
  </si>
  <si>
    <t>LIANA</t>
  </si>
  <si>
    <t>TAI</t>
  </si>
  <si>
    <t>ELEYNA</t>
  </si>
  <si>
    <t>2024 Maryland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</si>
  <si>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</si>
  <si>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</si>
  <si>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</si>
  <si>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</si>
  <si>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</si>
  <si>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</si>
  <si>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</si>
  <si>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</si>
  <si>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</si>
  <si>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</si>
  <si>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</si>
  <si>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</si>
  <si>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QUAN</t>
  </si>
  <si>
    <t>Adelyn</t>
  </si>
  <si>
    <t>Kili</t>
  </si>
  <si>
    <t>Amaarah</t>
  </si>
  <si>
    <t>NIDHIN</t>
  </si>
  <si>
    <t>Teresiah Zia</t>
  </si>
  <si>
    <t>MUIGAI</t>
  </si>
  <si>
    <t>Mutiara</t>
  </si>
  <si>
    <t>QUITAIN</t>
  </si>
  <si>
    <t>Jayleen</t>
  </si>
  <si>
    <t>DIONELA</t>
  </si>
  <si>
    <t>ONG</t>
  </si>
  <si>
    <t>GUTIERREZ</t>
  </si>
  <si>
    <t>Robee</t>
  </si>
  <si>
    <t>GO</t>
  </si>
  <si>
    <t>REYES</t>
  </si>
  <si>
    <t>Akira Nandan</t>
  </si>
  <si>
    <t>VARRA</t>
  </si>
  <si>
    <t>THONGVATHSA</t>
  </si>
  <si>
    <t>Ryuji</t>
  </si>
  <si>
    <t>SHAM</t>
  </si>
  <si>
    <t>PARROCHA</t>
  </si>
  <si>
    <t>Spencer Kai</t>
  </si>
  <si>
    <t>BOADO</t>
  </si>
  <si>
    <t>Anakin Gregory</t>
  </si>
  <si>
    <t>TAN</t>
  </si>
  <si>
    <t>BARRAGAN</t>
  </si>
  <si>
    <t>Cheyenne</t>
  </si>
  <si>
    <t>SUSANTIO</t>
  </si>
  <si>
    <t>Yuha</t>
  </si>
  <si>
    <t>SEO</t>
  </si>
  <si>
    <t>Lajja</t>
  </si>
  <si>
    <t>RAMIREZ</t>
  </si>
  <si>
    <t>VASSALLO</t>
  </si>
  <si>
    <t>Jaselyn</t>
  </si>
  <si>
    <t>CABACUNGAN</t>
  </si>
  <si>
    <t>Ruby</t>
  </si>
  <si>
    <t>Addison</t>
  </si>
  <si>
    <t>LAGRAPPE</t>
  </si>
  <si>
    <t>YANOW</t>
  </si>
  <si>
    <t>KUOAHMAD</t>
  </si>
  <si>
    <t>Annebella</t>
  </si>
  <si>
    <t>SHEN</t>
  </si>
  <si>
    <t>Aranza</t>
  </si>
  <si>
    <t>VENEGAS</t>
  </si>
  <si>
    <t>LOUIE</t>
  </si>
  <si>
    <t>Jordyn</t>
  </si>
  <si>
    <t>KATAYAMA</t>
  </si>
  <si>
    <t>CHOU</t>
  </si>
  <si>
    <t>Jeramy</t>
  </si>
  <si>
    <t>PADUNAN</t>
  </si>
  <si>
    <t>RESOSO</t>
  </si>
  <si>
    <t>Mason Jethro</t>
  </si>
  <si>
    <t>ABRAHAM</t>
  </si>
  <si>
    <t>Jonah</t>
  </si>
  <si>
    <t>REBELLO</t>
  </si>
  <si>
    <t>ROXAS</t>
  </si>
  <si>
    <t>Dominic</t>
  </si>
  <si>
    <t>CORDOVASANCHEZ</t>
  </si>
  <si>
    <t>Reyansh</t>
  </si>
  <si>
    <t>RAJ</t>
  </si>
  <si>
    <t>Maison</t>
  </si>
  <si>
    <t>AQUINO</t>
  </si>
  <si>
    <t>CHUNG</t>
  </si>
  <si>
    <t>IBUS</t>
  </si>
  <si>
    <t>Leon</t>
  </si>
  <si>
    <t>ROSALES</t>
  </si>
  <si>
    <t>Macallan</t>
  </si>
  <si>
    <t>GAGGAR</t>
  </si>
  <si>
    <t>Eloy</t>
  </si>
  <si>
    <t>CAVAZOS</t>
  </si>
  <si>
    <t>LUU</t>
  </si>
  <si>
    <t>Jonas</t>
  </si>
  <si>
    <t>Christopher Inoo</t>
  </si>
  <si>
    <t>GUIMARAES</t>
  </si>
  <si>
    <t>FERMIL</t>
  </si>
  <si>
    <t>SHAW</t>
  </si>
  <si>
    <t>BEESTON</t>
  </si>
  <si>
    <t>Yuju</t>
  </si>
  <si>
    <t>JEON</t>
  </si>
  <si>
    <t>Jaye</t>
  </si>
  <si>
    <t>Sravya Sudheer</t>
  </si>
  <si>
    <t>CHEMUDUGUNTA</t>
  </si>
  <si>
    <t>Yelynn</t>
  </si>
  <si>
    <t>BARTH</t>
  </si>
  <si>
    <t>Sahra</t>
  </si>
  <si>
    <t>AZCUETA</t>
  </si>
  <si>
    <t>ONOUYE</t>
  </si>
  <si>
    <t>CHAN</t>
  </si>
  <si>
    <t>LIENG</t>
  </si>
  <si>
    <t>Ishitha</t>
  </si>
  <si>
    <t>SREEVISAKH</t>
  </si>
  <si>
    <t>PENMETHSA</t>
  </si>
  <si>
    <t>VILLANUEVA</t>
  </si>
  <si>
    <t>SHAH</t>
  </si>
  <si>
    <t>Geraldine</t>
  </si>
  <si>
    <t>SOLANO</t>
  </si>
  <si>
    <t>HWANGBO</t>
  </si>
  <si>
    <t>Katelynn</t>
  </si>
  <si>
    <t>Harin</t>
  </si>
  <si>
    <t>Leonardo</t>
  </si>
  <si>
    <t>HERNANDEZ</t>
  </si>
  <si>
    <t>Gerardo</t>
  </si>
  <si>
    <t>MAR</t>
  </si>
  <si>
    <t>Emad</t>
  </si>
  <si>
    <t>JAOSHAN</t>
  </si>
  <si>
    <t>Jeanlucca</t>
  </si>
  <si>
    <t>SALAZAR</t>
  </si>
  <si>
    <t>Irfaan</t>
  </si>
  <si>
    <t>AHMAR</t>
  </si>
  <si>
    <t>SHARMA</t>
  </si>
  <si>
    <t>Andrei</t>
  </si>
  <si>
    <t>GUSAROV</t>
  </si>
  <si>
    <t>Jackie</t>
  </si>
  <si>
    <t>Yoshi</t>
  </si>
  <si>
    <t>CHUN</t>
  </si>
  <si>
    <t>CHHIN</t>
  </si>
  <si>
    <t>Yajat</t>
  </si>
  <si>
    <t>DAHIYA</t>
  </si>
  <si>
    <t>SOLORZANO WONG</t>
  </si>
  <si>
    <t>Vihaan</t>
  </si>
  <si>
    <t>MEHTA</t>
  </si>
  <si>
    <t>Hayne</t>
  </si>
  <si>
    <t>CHA</t>
  </si>
  <si>
    <t>NG</t>
  </si>
  <si>
    <t>VORONTSOV</t>
  </si>
  <si>
    <t>CHINKOV</t>
  </si>
  <si>
    <t>ACUNA</t>
  </si>
  <si>
    <t>Montserrat</t>
  </si>
  <si>
    <t>VASQUEZ</t>
  </si>
  <si>
    <t>Evelyn Merin</t>
  </si>
  <si>
    <t>Seojin</t>
  </si>
  <si>
    <t>ORTEGA</t>
  </si>
  <si>
    <t>SAWYER</t>
  </si>
  <si>
    <t>TO</t>
  </si>
  <si>
    <t>Oona</t>
  </si>
  <si>
    <t>TON</t>
  </si>
  <si>
    <t>Samruddhi</t>
  </si>
  <si>
    <t>TIDKE</t>
  </si>
  <si>
    <t>Navreet</t>
  </si>
  <si>
    <t>CHAHAL</t>
  </si>
  <si>
    <t>Adeline</t>
  </si>
  <si>
    <t>JOO</t>
  </si>
  <si>
    <t>Akanksha</t>
  </si>
  <si>
    <t>PANDA</t>
  </si>
  <si>
    <t>Chlaeanna Mielle</t>
  </si>
  <si>
    <t>MAGRACIA</t>
  </si>
  <si>
    <t>Deschanna</t>
  </si>
  <si>
    <t>KALIA</t>
  </si>
  <si>
    <t>Dhwani</t>
  </si>
  <si>
    <t>VENKAT</t>
  </si>
  <si>
    <t>WADDINGTON</t>
  </si>
  <si>
    <t>Jessalyn</t>
  </si>
  <si>
    <t>Kristel</t>
  </si>
  <si>
    <t>FORBES</t>
  </si>
  <si>
    <t>STEVENSON</t>
  </si>
  <si>
    <t>Lea</t>
  </si>
  <si>
    <t>Barrett</t>
  </si>
  <si>
    <t>Nickson</t>
  </si>
  <si>
    <t>MOUA</t>
  </si>
  <si>
    <t>Theo</t>
  </si>
  <si>
    <t>Oronald</t>
  </si>
  <si>
    <t>KIMBALL</t>
  </si>
  <si>
    <t>Nicolai</t>
  </si>
  <si>
    <t>PRADEEP</t>
  </si>
  <si>
    <t>ORDONEZ</t>
  </si>
  <si>
    <t>DEEGAN</t>
  </si>
  <si>
    <t>Yaqoob</t>
  </si>
  <si>
    <t>Lue</t>
  </si>
  <si>
    <t>Rodrigo</t>
  </si>
  <si>
    <t>JAIMES</t>
  </si>
  <si>
    <t>Jesse</t>
  </si>
  <si>
    <t>BEALLO</t>
  </si>
  <si>
    <t>BALTAZAR</t>
  </si>
  <si>
    <t>ANDERSEN</t>
  </si>
  <si>
    <t>HUYNH</t>
  </si>
  <si>
    <t>Lila</t>
  </si>
  <si>
    <t>MIRANDA</t>
  </si>
  <si>
    <t>GILL</t>
  </si>
  <si>
    <t>Amira</t>
  </si>
  <si>
    <t>VAKHITOVA</t>
  </si>
  <si>
    <t>YANG</t>
  </si>
  <si>
    <t>BLEY</t>
  </si>
  <si>
    <t>ZHAO</t>
  </si>
  <si>
    <t>Leland</t>
  </si>
  <si>
    <t>RAPALO</t>
  </si>
  <si>
    <t>PETERS</t>
  </si>
  <si>
    <t>Kyuhyun</t>
  </si>
  <si>
    <t>MILNE</t>
  </si>
  <si>
    <t>Quan</t>
  </si>
  <si>
    <t>CAMPAS</t>
  </si>
  <si>
    <t>Tatym</t>
  </si>
  <si>
    <t>LAM</t>
  </si>
  <si>
    <t>Diane</t>
  </si>
  <si>
    <t>Advisha</t>
  </si>
  <si>
    <t>DWIVEDI</t>
  </si>
  <si>
    <t>Lavender</t>
  </si>
  <si>
    <t>LOUTHEN</t>
  </si>
  <si>
    <t>NAVARRO</t>
  </si>
  <si>
    <t>TRINH</t>
  </si>
  <si>
    <t>Taryn Jessica</t>
  </si>
  <si>
    <t>OCAMPO</t>
  </si>
  <si>
    <t>Jeongyu</t>
  </si>
  <si>
    <t>CHENG</t>
  </si>
  <si>
    <t>CHOUDHARY</t>
  </si>
  <si>
    <t>KU</t>
  </si>
  <si>
    <t>Lluvia</t>
  </si>
  <si>
    <t>Haylynn</t>
  </si>
  <si>
    <t>ZENG</t>
  </si>
  <si>
    <t>Karyssa</t>
  </si>
  <si>
    <t>WOODS</t>
  </si>
  <si>
    <t>Seren</t>
  </si>
  <si>
    <t>YEO</t>
  </si>
  <si>
    <t>DAVE</t>
  </si>
  <si>
    <t>MADAN</t>
  </si>
  <si>
    <t>Nayson</t>
  </si>
  <si>
    <t>Abdiel</t>
  </si>
  <si>
    <t>HUH</t>
  </si>
  <si>
    <t>JAYAKANTHAN</t>
  </si>
  <si>
    <t>BONOMI</t>
  </si>
  <si>
    <t>WHANG</t>
  </si>
  <si>
    <t>BARGAS</t>
  </si>
  <si>
    <t>TSENG</t>
  </si>
  <si>
    <t>Ritika</t>
  </si>
  <si>
    <t>HIREGOUDAR</t>
  </si>
  <si>
    <t>Hawon</t>
  </si>
  <si>
    <t>WONG</t>
  </si>
  <si>
    <t>Ngan</t>
  </si>
  <si>
    <t>Hyun Jun</t>
  </si>
  <si>
    <t>Chang Il</t>
  </si>
  <si>
    <t>EDWARDS</t>
  </si>
  <si>
    <t>Epstien</t>
  </si>
  <si>
    <t>Cheong</t>
  </si>
  <si>
    <t>BRANDON MATTHEW</t>
  </si>
  <si>
    <t>DELA CRUZ</t>
  </si>
  <si>
    <t>Baden</t>
  </si>
  <si>
    <t>Kowal</t>
  </si>
  <si>
    <t>Arla Jan Patrick</t>
  </si>
  <si>
    <t>Ragun</t>
  </si>
  <si>
    <t>JULIAN</t>
  </si>
  <si>
    <t>BOUCHARD</t>
  </si>
  <si>
    <t>Josh</t>
  </si>
  <si>
    <t>Garland</t>
  </si>
  <si>
    <t>COLLIN</t>
  </si>
  <si>
    <t>ADARSH</t>
  </si>
  <si>
    <t>Magira</t>
  </si>
  <si>
    <t>WESLAND</t>
  </si>
  <si>
    <t>UNG</t>
  </si>
  <si>
    <t>Bearchell</t>
  </si>
  <si>
    <t>Carrillo</t>
  </si>
  <si>
    <t>Jeryl</t>
  </si>
  <si>
    <t>Tivon</t>
  </si>
  <si>
    <t>Sim</t>
  </si>
  <si>
    <t>Sidharth</t>
  </si>
  <si>
    <t>Udata</t>
  </si>
  <si>
    <t>Page</t>
  </si>
  <si>
    <t>Deorah</t>
  </si>
  <si>
    <t>Keanu</t>
  </si>
  <si>
    <t>Hallmartel</t>
  </si>
  <si>
    <t>Augustus</t>
  </si>
  <si>
    <t>Konigsmark</t>
  </si>
  <si>
    <t>Macanip</t>
  </si>
  <si>
    <t>Maytin</t>
  </si>
  <si>
    <t>Jared</t>
  </si>
  <si>
    <t>Papakalodoukas</t>
  </si>
  <si>
    <t>Jasper</t>
  </si>
  <si>
    <t>Ryu Ryan</t>
  </si>
  <si>
    <t>Yamamoto</t>
  </si>
  <si>
    <t>Stowers</t>
  </si>
  <si>
    <t>Kaikho Osoji</t>
  </si>
  <si>
    <t>Mao</t>
  </si>
  <si>
    <t>Anantha</t>
  </si>
  <si>
    <t>ISAIAH</t>
  </si>
  <si>
    <t>MADRID</t>
  </si>
  <si>
    <t xml:space="preserve">Ayush </t>
  </si>
  <si>
    <t>Mohn</t>
  </si>
  <si>
    <t>Maanav</t>
  </si>
  <si>
    <t>Allampallam</t>
  </si>
  <si>
    <t>Jester</t>
  </si>
  <si>
    <t>Abella</t>
  </si>
  <si>
    <t>Kobe</t>
  </si>
  <si>
    <t>Corke</t>
  </si>
  <si>
    <t>Kovtun</t>
  </si>
  <si>
    <t>cameron</t>
  </si>
  <si>
    <t>ratka</t>
  </si>
  <si>
    <t>Rodgers</t>
  </si>
  <si>
    <t>Schmidman</t>
  </si>
  <si>
    <t>Omar</t>
  </si>
  <si>
    <t>Whitehead</t>
  </si>
  <si>
    <t>Rian</t>
  </si>
  <si>
    <t>Kahlon</t>
  </si>
  <si>
    <t>Belinda</t>
  </si>
  <si>
    <t>Vela</t>
  </si>
  <si>
    <t>Coral</t>
  </si>
  <si>
    <t>Brek</t>
  </si>
  <si>
    <t xml:space="preserve">Andrea </t>
  </si>
  <si>
    <t xml:space="preserve">Flores Ortiz </t>
  </si>
  <si>
    <t>Kangyu</t>
  </si>
  <si>
    <t>Ispas</t>
  </si>
  <si>
    <t>Geetha</t>
  </si>
  <si>
    <t>Jeyapragasan</t>
  </si>
  <si>
    <t>ANABEL</t>
  </si>
  <si>
    <t>JIANG</t>
  </si>
  <si>
    <t>Eliza</t>
  </si>
  <si>
    <t>BUIRY</t>
  </si>
  <si>
    <t>MEERA</t>
  </si>
  <si>
    <t>PATEL</t>
  </si>
  <si>
    <t>TEJASVINI</t>
  </si>
  <si>
    <t>RAMESH</t>
  </si>
  <si>
    <t>YURA</t>
  </si>
  <si>
    <t>Mira</t>
  </si>
  <si>
    <t>Agostino</t>
  </si>
  <si>
    <t>Lenae</t>
  </si>
  <si>
    <t>Matangi</t>
  </si>
  <si>
    <t>Roshni</t>
  </si>
  <si>
    <t>Yolian</t>
  </si>
  <si>
    <t>AUDREY</t>
  </si>
  <si>
    <t>MOON</t>
  </si>
  <si>
    <t>Dahae</t>
  </si>
  <si>
    <t>Rosa</t>
  </si>
  <si>
    <t>Elyna</t>
  </si>
  <si>
    <t>Dotimas</t>
  </si>
  <si>
    <t>EVA</t>
  </si>
  <si>
    <t>SEIGNEURBIEUX</t>
  </si>
  <si>
    <t>BRIDGETTE</t>
  </si>
  <si>
    <t>BYERLY</t>
  </si>
  <si>
    <t>AMBER</t>
  </si>
  <si>
    <t>CARLSON</t>
  </si>
  <si>
    <t>WALKER</t>
  </si>
  <si>
    <t>SHARLENE</t>
  </si>
  <si>
    <t>DUONG</t>
  </si>
  <si>
    <t>Branom</t>
  </si>
  <si>
    <t>Bullock</t>
  </si>
  <si>
    <t>Dai</t>
  </si>
  <si>
    <t>Yuying</t>
  </si>
  <si>
    <t>Matgelina</t>
  </si>
  <si>
    <t>Iru</t>
  </si>
  <si>
    <t>Munasinghe</t>
  </si>
  <si>
    <t>BONNIE</t>
  </si>
  <si>
    <t>Owens</t>
  </si>
  <si>
    <t>Roud</t>
  </si>
  <si>
    <t>Djaka</t>
  </si>
  <si>
    <t>Sano</t>
  </si>
  <si>
    <t>Seetharaman</t>
  </si>
  <si>
    <t>Willis</t>
  </si>
  <si>
    <t>Boron</t>
  </si>
  <si>
    <t xml:space="preserve">Rosalinda </t>
  </si>
  <si>
    <t>Dharly Grace</t>
  </si>
  <si>
    <t>Dela Pena</t>
  </si>
  <si>
    <t>Dempsey</t>
  </si>
  <si>
    <t>Raynisha</t>
  </si>
  <si>
    <t>Fields</t>
  </si>
  <si>
    <t>Hakhu</t>
  </si>
  <si>
    <t>Hershkowitz</t>
  </si>
  <si>
    <t>Donna</t>
  </si>
  <si>
    <t>Rashi</t>
  </si>
  <si>
    <t>Lakhotia</t>
  </si>
  <si>
    <t>Khara</t>
  </si>
  <si>
    <t>Pastean</t>
  </si>
  <si>
    <t>Phu</t>
  </si>
  <si>
    <t>Rivera Garcia</t>
  </si>
  <si>
    <t>Rizo</t>
  </si>
  <si>
    <t>Stone</t>
  </si>
  <si>
    <t>Hinano</t>
  </si>
  <si>
    <t>Tania</t>
  </si>
  <si>
    <t>Varesano</t>
  </si>
  <si>
    <t xml:space="preserve">Ashley </t>
  </si>
  <si>
    <t>Winnor</t>
  </si>
  <si>
    <t>Paw Mar</t>
  </si>
  <si>
    <t>Gay</t>
  </si>
  <si>
    <t>Cat</t>
  </si>
  <si>
    <t>Sziklas</t>
  </si>
  <si>
    <t>Sankholkar</t>
  </si>
  <si>
    <t>McCutcheon</t>
  </si>
  <si>
    <t>CHYANNE</t>
  </si>
  <si>
    <t>ARMES</t>
  </si>
  <si>
    <t>Guan</t>
  </si>
  <si>
    <t>Ellyn</t>
  </si>
  <si>
    <t>Jau</t>
  </si>
  <si>
    <t>Verena</t>
  </si>
  <si>
    <t>Mager</t>
  </si>
  <si>
    <t>Yuen</t>
  </si>
  <si>
    <t>Fei-Tzen</t>
  </si>
  <si>
    <t>Debora</t>
  </si>
  <si>
    <t>Kourtney</t>
  </si>
  <si>
    <t>Beauvais</t>
  </si>
  <si>
    <t xml:space="preserve">Emily </t>
  </si>
  <si>
    <t>Cowher</t>
  </si>
  <si>
    <t>Ca'Maree</t>
  </si>
  <si>
    <t>Dickerson</t>
  </si>
  <si>
    <t>Bronwyn</t>
  </si>
  <si>
    <t>Ewert</t>
  </si>
  <si>
    <t>Grilli</t>
  </si>
  <si>
    <t>Francine</t>
  </si>
  <si>
    <t>Olson</t>
  </si>
  <si>
    <t>Danalynn</t>
  </si>
  <si>
    <t>PHan</t>
  </si>
  <si>
    <t>Untalan</t>
  </si>
  <si>
    <t>Ines</t>
  </si>
  <si>
    <t>Neto Caetano</t>
  </si>
  <si>
    <t>LU</t>
  </si>
  <si>
    <t>CHAUHAN</t>
  </si>
  <si>
    <t>WEBB</t>
  </si>
  <si>
    <t>Sristi</t>
  </si>
  <si>
    <t>DHUNGEL</t>
  </si>
  <si>
    <t>Lami</t>
  </si>
  <si>
    <t>BADH</t>
  </si>
  <si>
    <t>Saanvi</t>
  </si>
  <si>
    <t>PANGULE</t>
  </si>
  <si>
    <t>Malaya</t>
  </si>
  <si>
    <t>VADZEMNIEKS</t>
  </si>
  <si>
    <t>PICHARDO</t>
  </si>
  <si>
    <t>Deepika</t>
  </si>
  <si>
    <t>RAMASAMY</t>
  </si>
  <si>
    <t>HOKAMA</t>
  </si>
  <si>
    <t>TARAMPI</t>
  </si>
  <si>
    <t>Alivia</t>
  </si>
  <si>
    <t>LISSEVELD</t>
  </si>
  <si>
    <t>BROTHERS</t>
  </si>
  <si>
    <t>Hillary</t>
  </si>
  <si>
    <t>Cayla</t>
  </si>
  <si>
    <t>Aadya</t>
  </si>
  <si>
    <t>SATHUA</t>
  </si>
  <si>
    <t>KALPUPERSAUD</t>
  </si>
  <si>
    <t>STENCEL</t>
  </si>
  <si>
    <t>DALE</t>
  </si>
  <si>
    <t>Dr Muriel</t>
  </si>
  <si>
    <t>Ragnar</t>
  </si>
  <si>
    <t>Edison</t>
  </si>
  <si>
    <t>FORD</t>
  </si>
  <si>
    <t>VILLATORO</t>
  </si>
  <si>
    <t>Rhaegar</t>
  </si>
  <si>
    <t>BAUGHER</t>
  </si>
  <si>
    <t>Nivaan</t>
  </si>
  <si>
    <t>DHAMALE</t>
  </si>
  <si>
    <t>Taran</t>
  </si>
  <si>
    <t>William Hongyi</t>
  </si>
  <si>
    <t>SUN</t>
  </si>
  <si>
    <t>Yuxiang</t>
  </si>
  <si>
    <t>CAO</t>
  </si>
  <si>
    <t>WEBER</t>
  </si>
  <si>
    <t>MALDONADO</t>
  </si>
  <si>
    <t>SENTHILVEL</t>
  </si>
  <si>
    <t>NI</t>
  </si>
  <si>
    <t>ROBISON</t>
  </si>
  <si>
    <t>Brantley</t>
  </si>
  <si>
    <t>WREN</t>
  </si>
  <si>
    <t>Naum</t>
  </si>
  <si>
    <t>NAMOCHENKO</t>
  </si>
  <si>
    <t>BUTLER</t>
  </si>
  <si>
    <t>KRUTHIVENTI</t>
  </si>
  <si>
    <t>Saket</t>
  </si>
  <si>
    <t>GUNDUBOGULA</t>
  </si>
  <si>
    <t>Denny</t>
  </si>
  <si>
    <t>KLOCKPASCUCCI</t>
  </si>
  <si>
    <t>Chinmay</t>
  </si>
  <si>
    <t>Pranay</t>
  </si>
  <si>
    <t>MALINENI</t>
  </si>
  <si>
    <t>Kaycie</t>
  </si>
  <si>
    <t>MALLARI</t>
  </si>
  <si>
    <t>Keahimaikalaniihoowelaahanauikeahou</t>
  </si>
  <si>
    <t>CARDONA</t>
  </si>
  <si>
    <t>Azalea</t>
  </si>
  <si>
    <t>PELLEY</t>
  </si>
  <si>
    <t>CHU</t>
  </si>
  <si>
    <t>Abigail Ricci</t>
  </si>
  <si>
    <t>CADIZ</t>
  </si>
  <si>
    <t>WAN</t>
  </si>
  <si>
    <t>Leilahni</t>
  </si>
  <si>
    <t>LENZY</t>
  </si>
  <si>
    <t>Marivee</t>
  </si>
  <si>
    <t>Destiny James</t>
  </si>
  <si>
    <t>MELEGRITO</t>
  </si>
  <si>
    <t>Charles Noah</t>
  </si>
  <si>
    <t>UY</t>
  </si>
  <si>
    <t>CAMERON</t>
  </si>
  <si>
    <t>PETERSON</t>
  </si>
  <si>
    <t>Shoncalvin</t>
  </si>
  <si>
    <t>TILLETT</t>
  </si>
  <si>
    <t>Jamez</t>
  </si>
  <si>
    <t>Tracy</t>
  </si>
  <si>
    <t>PROBST</t>
  </si>
  <si>
    <t>CHASE</t>
  </si>
  <si>
    <t>Iniyan</t>
  </si>
  <si>
    <t>Anbazhagan</t>
  </si>
  <si>
    <t>DEVLIN</t>
  </si>
  <si>
    <t>GOMEZ</t>
  </si>
  <si>
    <t>ANTONIO</t>
  </si>
  <si>
    <t>MURER</t>
  </si>
  <si>
    <t>Guadiz</t>
  </si>
  <si>
    <t>Israel</t>
  </si>
  <si>
    <t>Fairman</t>
  </si>
  <si>
    <t xml:space="preserve">Arsham </t>
  </si>
  <si>
    <t>Nozartash</t>
  </si>
  <si>
    <t>Archer</t>
  </si>
  <si>
    <t>Cloyd</t>
  </si>
  <si>
    <t xml:space="preserve">Shreyaan </t>
  </si>
  <si>
    <t>Karwa</t>
  </si>
  <si>
    <t>Mossman</t>
  </si>
  <si>
    <t>Wangmo</t>
  </si>
  <si>
    <t xml:space="preserve">Ezabella </t>
  </si>
  <si>
    <t>Nakour</t>
  </si>
  <si>
    <t>Sophrosyne</t>
  </si>
  <si>
    <t>Naina</t>
  </si>
  <si>
    <t>Lall</t>
  </si>
  <si>
    <t>Kunugiyama</t>
  </si>
  <si>
    <t>Sedra</t>
  </si>
  <si>
    <t>Mouammar</t>
  </si>
  <si>
    <t>Ashna</t>
  </si>
  <si>
    <t>Jimi</t>
  </si>
  <si>
    <t>Holliday</t>
  </si>
  <si>
    <t>Dustin</t>
  </si>
  <si>
    <t>jackson</t>
  </si>
  <si>
    <t>Sehun</t>
  </si>
  <si>
    <t>DeLua</t>
  </si>
  <si>
    <t xml:space="preserve">Ronan </t>
  </si>
  <si>
    <t>Tester</t>
  </si>
  <si>
    <t>Timothy Joseph</t>
  </si>
  <si>
    <t>Barles</t>
  </si>
  <si>
    <t>Korbyn</t>
  </si>
  <si>
    <t>Dooley</t>
  </si>
  <si>
    <t>red</t>
  </si>
  <si>
    <t xml:space="preserve">Marco </t>
  </si>
  <si>
    <t>Arriaga</t>
  </si>
  <si>
    <t>Kelton</t>
  </si>
  <si>
    <t>Fry</t>
  </si>
  <si>
    <t>Edwin</t>
  </si>
  <si>
    <t>Dane</t>
  </si>
  <si>
    <t xml:space="preserve">Conan </t>
  </si>
  <si>
    <t>Zaiden</t>
  </si>
  <si>
    <t>Vinson</t>
  </si>
  <si>
    <t>jorge</t>
  </si>
  <si>
    <t>oronia JR</t>
  </si>
  <si>
    <t>Junnior</t>
  </si>
  <si>
    <t>Chacon</t>
  </si>
  <si>
    <t>Loera</t>
  </si>
  <si>
    <t>AURICA</t>
  </si>
  <si>
    <t>RISING</t>
  </si>
  <si>
    <t>Guilianna</t>
  </si>
  <si>
    <t>Chevelle</t>
  </si>
  <si>
    <t>Elkins</t>
  </si>
  <si>
    <t>Maly</t>
  </si>
  <si>
    <t>Katrina</t>
  </si>
  <si>
    <t>Wagner</t>
  </si>
  <si>
    <t>Jerena</t>
  </si>
  <si>
    <t xml:space="preserve">Sabrin </t>
  </si>
  <si>
    <t xml:space="preserve">Abu-Seir </t>
  </si>
  <si>
    <t xml:space="preserve">Shierin </t>
  </si>
  <si>
    <t>Kaizley</t>
  </si>
  <si>
    <t xml:space="preserve">Chui </t>
  </si>
  <si>
    <t>Tia</t>
  </si>
  <si>
    <t>Kaila</t>
  </si>
  <si>
    <t>melanie</t>
  </si>
  <si>
    <t>caishpal</t>
  </si>
  <si>
    <t>Tyson</t>
  </si>
  <si>
    <t>ISRAEL</t>
  </si>
  <si>
    <t>TIMOTHY</t>
  </si>
  <si>
    <t>MATTHEW</t>
  </si>
  <si>
    <t>Yee-Paulson</t>
  </si>
  <si>
    <t>Neiva de Paula</t>
  </si>
  <si>
    <t>Moncada  cruz</t>
  </si>
  <si>
    <t>Moncada cruz</t>
  </si>
  <si>
    <t>Marcel</t>
  </si>
  <si>
    <t>Dominguez</t>
  </si>
  <si>
    <t>Cormac</t>
  </si>
  <si>
    <t>Fogerty</t>
  </si>
  <si>
    <t xml:space="preserve">Rodrigo </t>
  </si>
  <si>
    <t xml:space="preserve">Mendieta </t>
  </si>
  <si>
    <t xml:space="preserve">Usandivares </t>
  </si>
  <si>
    <t>McCann</t>
  </si>
  <si>
    <t>Kheir</t>
  </si>
  <si>
    <t xml:space="preserve">Lincoln </t>
  </si>
  <si>
    <t>Budreau</t>
  </si>
  <si>
    <t>Derick</t>
  </si>
  <si>
    <t>Erik</t>
  </si>
  <si>
    <t>Cleary</t>
  </si>
  <si>
    <t>Ostrov</t>
  </si>
  <si>
    <t>Ross</t>
  </si>
  <si>
    <t>Munshi</t>
  </si>
  <si>
    <t>Advaith</t>
  </si>
  <si>
    <t>Anil</t>
  </si>
  <si>
    <t xml:space="preserve">Eduardo  </t>
  </si>
  <si>
    <t>Shomick</t>
  </si>
  <si>
    <t>Weaver</t>
  </si>
  <si>
    <t>Kupiec</t>
  </si>
  <si>
    <t>Caban</t>
  </si>
  <si>
    <t>De Souza Jr.</t>
  </si>
  <si>
    <t>Shiva Vikyath</t>
  </si>
  <si>
    <t>Vadde</t>
  </si>
  <si>
    <t>Dumont</t>
  </si>
  <si>
    <t>Ancheng</t>
  </si>
  <si>
    <t>Otis</t>
  </si>
  <si>
    <t>May</t>
  </si>
  <si>
    <t>Abir</t>
  </si>
  <si>
    <t>Dani</t>
  </si>
  <si>
    <t>Jamason</t>
  </si>
  <si>
    <t>Kalinski</t>
  </si>
  <si>
    <t>Solly</t>
  </si>
  <si>
    <t>Reid</t>
  </si>
  <si>
    <t>Massenzio</t>
  </si>
  <si>
    <t>Mongar</t>
  </si>
  <si>
    <t>Jasciah</t>
  </si>
  <si>
    <t>Monteiro</t>
  </si>
  <si>
    <t>Bodhi</t>
  </si>
  <si>
    <t>Weagle</t>
  </si>
  <si>
    <t xml:space="preserve">Edgar </t>
  </si>
  <si>
    <t>Blanchard</t>
  </si>
  <si>
    <t>Orlick</t>
  </si>
  <si>
    <t>Stankard</t>
  </si>
  <si>
    <t>YENA</t>
  </si>
  <si>
    <t xml:space="preserve">Aasiyah </t>
  </si>
  <si>
    <t xml:space="preserve">Ricaurte </t>
  </si>
  <si>
    <t>Krepps</t>
  </si>
  <si>
    <t>Jinna</t>
  </si>
  <si>
    <t>GOMES</t>
  </si>
  <si>
    <t>Goodman</t>
  </si>
  <si>
    <t>Angelica</t>
  </si>
  <si>
    <t>Mendieta</t>
  </si>
  <si>
    <t>KAYE FRANCINE</t>
  </si>
  <si>
    <t>RODIL</t>
  </si>
  <si>
    <t>KATE FRANCINE</t>
  </si>
  <si>
    <t>NOA</t>
  </si>
  <si>
    <t>SUSAN</t>
  </si>
  <si>
    <t>CRONIN</t>
  </si>
  <si>
    <t>Knappe</t>
  </si>
  <si>
    <t>HELEENA</t>
  </si>
  <si>
    <t>MATHEW</t>
  </si>
  <si>
    <t>FEARON</t>
  </si>
  <si>
    <t>Golas</t>
  </si>
  <si>
    <t>Foley</t>
  </si>
  <si>
    <t>Kirkpatrick</t>
  </si>
  <si>
    <t>Concepcion</t>
  </si>
  <si>
    <t>Shefalee</t>
  </si>
  <si>
    <t xml:space="preserve">Harper </t>
  </si>
  <si>
    <t xml:space="preserve">Kuczwara </t>
  </si>
  <si>
    <t>Mary</t>
  </si>
  <si>
    <t>Bonczar</t>
  </si>
  <si>
    <t>Hadidi</t>
  </si>
  <si>
    <t xml:space="preserve">Lillian </t>
  </si>
  <si>
    <t>Morrison</t>
  </si>
  <si>
    <t xml:space="preserve">Tatiana </t>
  </si>
  <si>
    <t xml:space="preserve">Benincasa </t>
  </si>
  <si>
    <t>Parekh</t>
  </si>
  <si>
    <t>Anisha</t>
  </si>
  <si>
    <t>Maricherla</t>
  </si>
  <si>
    <t>Swierk</t>
  </si>
  <si>
    <t>Nandi</t>
  </si>
  <si>
    <t>Mweli</t>
  </si>
  <si>
    <t>Khadijah</t>
  </si>
  <si>
    <t>Ricaurte</t>
  </si>
  <si>
    <t>Elsa</t>
  </si>
  <si>
    <t>Mayameen</t>
  </si>
  <si>
    <t>Ahmed</t>
  </si>
  <si>
    <t>Bush</t>
  </si>
  <si>
    <t>Dextre</t>
  </si>
  <si>
    <t>Arshia</t>
  </si>
  <si>
    <t>ADRIANNA</t>
  </si>
  <si>
    <t>Borghi</t>
  </si>
  <si>
    <t>Kostuk</t>
  </si>
  <si>
    <t>Kushins</t>
  </si>
  <si>
    <t>Righter</t>
  </si>
  <si>
    <t>Aarna</t>
  </si>
  <si>
    <t>Shinde</t>
  </si>
  <si>
    <t>Gisby</t>
  </si>
  <si>
    <t>Ah-In</t>
  </si>
  <si>
    <t>Eun</t>
  </si>
  <si>
    <t>Maisy</t>
  </si>
  <si>
    <t>MacFann</t>
  </si>
  <si>
    <t>Aryaa</t>
  </si>
  <si>
    <t>Pothuganti</t>
  </si>
  <si>
    <t>SILAS</t>
  </si>
  <si>
    <t xml:space="preserve">Ronin Elias </t>
  </si>
  <si>
    <t>Derossett</t>
  </si>
  <si>
    <t>Hezekiah</t>
  </si>
  <si>
    <t>Hearod</t>
  </si>
  <si>
    <t>Mills-Price</t>
  </si>
  <si>
    <t>Pepper</t>
  </si>
  <si>
    <t>Banner</t>
  </si>
  <si>
    <t>Larrabee</t>
  </si>
  <si>
    <t>Koa</t>
  </si>
  <si>
    <t>Savidge</t>
  </si>
  <si>
    <t xml:space="preserve">George T </t>
  </si>
  <si>
    <t>Shumaker</t>
  </si>
  <si>
    <t>Eikmeier</t>
  </si>
  <si>
    <t>Garman</t>
  </si>
  <si>
    <t>Meneses</t>
  </si>
  <si>
    <t>LEI</t>
  </si>
  <si>
    <t>REGIS</t>
  </si>
  <si>
    <t>Eichenlaub</t>
  </si>
  <si>
    <t xml:space="preserve">Scarlett </t>
  </si>
  <si>
    <t>Hart</t>
  </si>
  <si>
    <t>JUEUN</t>
  </si>
  <si>
    <t>Holcomb</t>
  </si>
  <si>
    <t>Blayke</t>
  </si>
  <si>
    <t>Goodlin</t>
  </si>
  <si>
    <t>Santella</t>
  </si>
  <si>
    <t>Journey</t>
  </si>
  <si>
    <t>McLain</t>
  </si>
  <si>
    <t>JACK</t>
  </si>
  <si>
    <t>HAHN</t>
  </si>
  <si>
    <t>Bringman</t>
  </si>
  <si>
    <t>Xander</t>
  </si>
  <si>
    <t>Burley-Oden</t>
  </si>
  <si>
    <t>TORIN</t>
  </si>
  <si>
    <t>BISWAS</t>
  </si>
  <si>
    <t>Christy</t>
  </si>
  <si>
    <t>Baca</t>
  </si>
  <si>
    <t>Ardanaz</t>
  </si>
  <si>
    <t>Josiah</t>
  </si>
  <si>
    <t xml:space="preserve">Elijah </t>
  </si>
  <si>
    <t>Svaglic</t>
  </si>
  <si>
    <t>Medina-Cabrera</t>
  </si>
  <si>
    <t>Adalynn</t>
  </si>
  <si>
    <t>Kaufman</t>
  </si>
  <si>
    <t>RUTH</t>
  </si>
  <si>
    <t>STARK</t>
  </si>
  <si>
    <t xml:space="preserve">CYNTHIA </t>
  </si>
  <si>
    <t>KYMBER</t>
  </si>
  <si>
    <t>HALL</t>
  </si>
  <si>
    <t>Gracyn</t>
  </si>
  <si>
    <t xml:space="preserve">Poulos </t>
  </si>
  <si>
    <t>Marly</t>
  </si>
  <si>
    <t>Aloisio</t>
  </si>
  <si>
    <t xml:space="preserve">Valerie </t>
  </si>
  <si>
    <t>Annand</t>
  </si>
  <si>
    <t xml:space="preserve">Elliott </t>
  </si>
  <si>
    <t>Radloff</t>
  </si>
  <si>
    <t>Hayeong</t>
  </si>
  <si>
    <t>Peloquin</t>
  </si>
  <si>
    <t>Joana</t>
  </si>
  <si>
    <t>Bunnell Hernandez</t>
  </si>
  <si>
    <t>Donner</t>
  </si>
  <si>
    <t>Rambow</t>
  </si>
  <si>
    <t>Belen</t>
  </si>
  <si>
    <t>Maylie</t>
  </si>
  <si>
    <t>MILES</t>
  </si>
  <si>
    <t>Agustina</t>
  </si>
  <si>
    <t>HUERTA</t>
  </si>
  <si>
    <t>Anoushka</t>
  </si>
  <si>
    <t>RAGHAVAN</t>
  </si>
  <si>
    <t>STEIN</t>
  </si>
  <si>
    <t>BRUIN</t>
  </si>
  <si>
    <t>Moukthika Reddy</t>
  </si>
  <si>
    <t>KONREDDY</t>
  </si>
  <si>
    <t>MIDDLETON</t>
  </si>
  <si>
    <t>Samery</t>
  </si>
  <si>
    <t>MORAS</t>
  </si>
  <si>
    <t>WILSON</t>
  </si>
  <si>
    <t>BIBBY</t>
  </si>
  <si>
    <t>Teague</t>
  </si>
  <si>
    <t>DALTON</t>
  </si>
  <si>
    <t>ALSOP</t>
  </si>
  <si>
    <t>INGAR</t>
  </si>
  <si>
    <t>Emmitt</t>
  </si>
  <si>
    <t>BURRELL</t>
  </si>
  <si>
    <t>Daniel  Junghun</t>
  </si>
  <si>
    <t>Jay Junghan</t>
  </si>
  <si>
    <t>MCMURRAY</t>
  </si>
  <si>
    <t xml:space="preserve">Haven </t>
  </si>
  <si>
    <t>Leapaga</t>
  </si>
  <si>
    <t xml:space="preserve">Liv </t>
  </si>
  <si>
    <t>Flakus</t>
  </si>
  <si>
    <t xml:space="preserve">Amber </t>
  </si>
  <si>
    <t>Setoda</t>
  </si>
  <si>
    <t>Poliahu</t>
  </si>
  <si>
    <t>Tadley</t>
  </si>
  <si>
    <t>Elefante</t>
  </si>
  <si>
    <t>Bagay</t>
  </si>
  <si>
    <t>Carrington</t>
  </si>
  <si>
    <t>Makaio</t>
  </si>
  <si>
    <t>Basilio</t>
  </si>
  <si>
    <t>Banaiah</t>
  </si>
  <si>
    <t>Galindo</t>
  </si>
  <si>
    <t>Zen</t>
  </si>
  <si>
    <t>Suan</t>
  </si>
  <si>
    <t>Pacubas</t>
  </si>
  <si>
    <t>Bennet</t>
  </si>
  <si>
    <t>Teysian</t>
  </si>
  <si>
    <t>Ponce</t>
  </si>
  <si>
    <t xml:space="preserve">Emet </t>
  </si>
  <si>
    <t>Jozaia</t>
  </si>
  <si>
    <t>Sanchez Cabrera</t>
  </si>
  <si>
    <t>Napeahi</t>
  </si>
  <si>
    <t>Jhayden</t>
  </si>
  <si>
    <t>RIVERO</t>
  </si>
  <si>
    <t>Koulmentas</t>
  </si>
  <si>
    <t>Viravong</t>
  </si>
  <si>
    <t xml:space="preserve">Giovanni </t>
  </si>
  <si>
    <t xml:space="preserve">Arroyo Pérez </t>
  </si>
  <si>
    <t xml:space="preserve">Ulyses </t>
  </si>
  <si>
    <t xml:space="preserve">Cabrera </t>
  </si>
  <si>
    <t>Kuemerle-Pinillos</t>
  </si>
  <si>
    <t>Paolo</t>
  </si>
  <si>
    <t>Bernal</t>
  </si>
  <si>
    <t>Stern</t>
  </si>
  <si>
    <t>Ernesto</t>
  </si>
  <si>
    <t>Sequete</t>
  </si>
  <si>
    <t>joshua</t>
  </si>
  <si>
    <t>alexandre</t>
  </si>
  <si>
    <t>Anthony (TJ)</t>
  </si>
  <si>
    <t>Rogers</t>
  </si>
  <si>
    <t>Gonzalo</t>
  </si>
  <si>
    <t>Astudillo</t>
  </si>
  <si>
    <t>Coro</t>
  </si>
  <si>
    <t>edison</t>
  </si>
  <si>
    <t>bagaipo</t>
  </si>
  <si>
    <t>Arman Joseph</t>
  </si>
  <si>
    <t>Juanitas</t>
  </si>
  <si>
    <t>George Jr.</t>
  </si>
  <si>
    <t>Arsenal</t>
  </si>
  <si>
    <t>PERRI</t>
  </si>
  <si>
    <t>THANG</t>
  </si>
  <si>
    <t xml:space="preserve">Kulpeksa </t>
  </si>
  <si>
    <t>Stacy</t>
  </si>
  <si>
    <t>Wayne</t>
  </si>
  <si>
    <t>Carr</t>
  </si>
  <si>
    <t>Derek Tristan</t>
  </si>
  <si>
    <t>Bugauisan</t>
  </si>
  <si>
    <t>Ramses</t>
  </si>
  <si>
    <t>Arroyo-Perez</t>
  </si>
  <si>
    <t>Cralle</t>
  </si>
  <si>
    <t>La Voy</t>
  </si>
  <si>
    <t>Dohyun</t>
  </si>
  <si>
    <t>Back</t>
  </si>
  <si>
    <t>AMELIA</t>
  </si>
  <si>
    <t>Martina</t>
  </si>
  <si>
    <t>Valencia</t>
  </si>
  <si>
    <t>seohyun</t>
  </si>
  <si>
    <t xml:space="preserve">back </t>
  </si>
  <si>
    <t>ALEXIS</t>
  </si>
  <si>
    <t>YADNELLI</t>
  </si>
  <si>
    <t>CAMILA</t>
  </si>
  <si>
    <t>Napoles</t>
  </si>
  <si>
    <t xml:space="preserve">adriana </t>
  </si>
  <si>
    <t>Para</t>
  </si>
  <si>
    <t>KATHRYN</t>
  </si>
  <si>
    <t>BAXTER</t>
  </si>
  <si>
    <t>Milanov</t>
  </si>
  <si>
    <t>Masden</t>
  </si>
  <si>
    <t>Forney</t>
  </si>
  <si>
    <t>MICHELLE</t>
  </si>
  <si>
    <t>CALUAG</t>
  </si>
  <si>
    <t>MIRIAM</t>
  </si>
  <si>
    <t>SANTIAGO</t>
  </si>
  <si>
    <t>Britnell</t>
  </si>
  <si>
    <t>Raiyne</t>
  </si>
  <si>
    <t>Masserini</t>
  </si>
  <si>
    <t>Basulto</t>
  </si>
  <si>
    <t>London</t>
  </si>
  <si>
    <t>Drabik</t>
  </si>
  <si>
    <t>Aquaro</t>
  </si>
  <si>
    <t>DQ</t>
  </si>
  <si>
    <t>semi</t>
  </si>
  <si>
    <t>AClass</t>
  </si>
  <si>
    <t>27.2.</t>
  </si>
  <si>
    <t>20..4</t>
  </si>
  <si>
    <t>Lex</t>
  </si>
  <si>
    <t>California State Championshi[</t>
  </si>
  <si>
    <t>Nevada State Championship</t>
  </si>
  <si>
    <t>Oklahoma State Championship</t>
  </si>
  <si>
    <t>ELENIELLE</t>
  </si>
  <si>
    <t>Massachusetts State Championship</t>
  </si>
  <si>
    <t>Florida State Championship</t>
  </si>
  <si>
    <t>New York State Championship</t>
  </si>
  <si>
    <t>2024 New York State Championship</t>
  </si>
  <si>
    <t>Kovalski</t>
  </si>
  <si>
    <t>Yoonsoo</t>
  </si>
  <si>
    <t>Eliott</t>
  </si>
  <si>
    <t>Djakow Quixtner</t>
  </si>
  <si>
    <t xml:space="preserve">Arthur </t>
  </si>
  <si>
    <t xml:space="preserve">Herrera Furmanov </t>
  </si>
  <si>
    <t>JAYDEN</t>
  </si>
  <si>
    <t xml:space="preserve">Vadnais </t>
  </si>
  <si>
    <t>ETHAN</t>
  </si>
  <si>
    <t>COHEN</t>
  </si>
  <si>
    <t>SCHIERLE</t>
  </si>
  <si>
    <t>Herrera Furmanov</t>
  </si>
  <si>
    <t>Kieda</t>
  </si>
  <si>
    <t>Sekunda</t>
  </si>
  <si>
    <t>Kimi</t>
  </si>
  <si>
    <t>eden</t>
  </si>
  <si>
    <t>coppola</t>
  </si>
  <si>
    <t>Jingyuan</t>
  </si>
  <si>
    <t>Wen</t>
  </si>
  <si>
    <t>Cangiano</t>
  </si>
  <si>
    <t>andrew</t>
  </si>
  <si>
    <t>li</t>
  </si>
  <si>
    <t>Stefan</t>
  </si>
  <si>
    <t>Nau</t>
  </si>
  <si>
    <t>ROMAN</t>
  </si>
  <si>
    <t>Rousseau</t>
  </si>
  <si>
    <t>Taiwo</t>
  </si>
  <si>
    <t>Eason</t>
  </si>
  <si>
    <t>Bao</t>
  </si>
  <si>
    <t>Parab</t>
  </si>
  <si>
    <t>RIDHEEV</t>
  </si>
  <si>
    <t>SONGA</t>
  </si>
  <si>
    <t>Aadhavan</t>
  </si>
  <si>
    <t>Balamurugan</t>
  </si>
  <si>
    <t>Henry Yuda</t>
  </si>
  <si>
    <t>Damian</t>
  </si>
  <si>
    <t>Ettan</t>
  </si>
  <si>
    <t>Vijay</t>
  </si>
  <si>
    <t xml:space="preserve">Akira </t>
  </si>
  <si>
    <t>Alvin</t>
  </si>
  <si>
    <t>Kellan</t>
  </si>
  <si>
    <t>MacDermott</t>
  </si>
  <si>
    <t>Dokyoung</t>
  </si>
  <si>
    <t>Rohun</t>
  </si>
  <si>
    <t>Pradhan</t>
  </si>
  <si>
    <t>derek</t>
  </si>
  <si>
    <t>weng</t>
  </si>
  <si>
    <t>Alguera</t>
  </si>
  <si>
    <t>BOLANOS</t>
  </si>
  <si>
    <t>Carvelas</t>
  </si>
  <si>
    <t>Heewon</t>
  </si>
  <si>
    <t>Rishi</t>
  </si>
  <si>
    <t>Ganesan</t>
  </si>
  <si>
    <t>Aleksander</t>
  </si>
  <si>
    <t>Golec</t>
  </si>
  <si>
    <t>Jayce</t>
  </si>
  <si>
    <t>Pei</t>
  </si>
  <si>
    <t>Fansu</t>
  </si>
  <si>
    <t>shao</t>
  </si>
  <si>
    <t>Sukhotsky-Rodriguez</t>
  </si>
  <si>
    <t>Haochen</t>
  </si>
  <si>
    <t>JEFFREY</t>
  </si>
  <si>
    <t>MILLA</t>
  </si>
  <si>
    <t>Pingenot</t>
  </si>
  <si>
    <t>Seop</t>
  </si>
  <si>
    <t>Abreu</t>
  </si>
  <si>
    <t>Cornejo</t>
  </si>
  <si>
    <t>GORDILLO</t>
  </si>
  <si>
    <t>SEBASTIAN</t>
  </si>
  <si>
    <t>MOSQUERA</t>
  </si>
  <si>
    <t>Nikola</t>
  </si>
  <si>
    <t>Simic</t>
  </si>
  <si>
    <t>elvis</t>
  </si>
  <si>
    <t>Miles</t>
  </si>
  <si>
    <t>Quentin</t>
  </si>
  <si>
    <t>Dmitrii</t>
  </si>
  <si>
    <t>Munkozhapov</t>
  </si>
  <si>
    <t>Hetem</t>
  </si>
  <si>
    <t>Rexhepaj</t>
  </si>
  <si>
    <t>Prithvi</t>
  </si>
  <si>
    <t>Sankar</t>
  </si>
  <si>
    <t>Zeng</t>
  </si>
  <si>
    <t xml:space="preserve">Ferri </t>
  </si>
  <si>
    <t>Sarna</t>
  </si>
  <si>
    <t>Yoona</t>
  </si>
  <si>
    <t xml:space="preserve">Laila </t>
  </si>
  <si>
    <t>Noel</t>
  </si>
  <si>
    <t>JUAH</t>
  </si>
  <si>
    <t>YUN</t>
  </si>
  <si>
    <t>Julianne</t>
  </si>
  <si>
    <t>Healey</t>
  </si>
  <si>
    <t>Fulmer</t>
  </si>
  <si>
    <t>NICOLE</t>
  </si>
  <si>
    <t>GUAMAN</t>
  </si>
  <si>
    <t>Leibowitz</t>
  </si>
  <si>
    <t>Lyric</t>
  </si>
  <si>
    <t xml:space="preserve">MADELYN </t>
  </si>
  <si>
    <t>Samantha</t>
  </si>
  <si>
    <t>jennifer</t>
  </si>
  <si>
    <t>beltran</t>
  </si>
  <si>
    <t>MARQUILLA</t>
  </si>
  <si>
    <t>FOUAD</t>
  </si>
  <si>
    <t xml:space="preserve">Saerin </t>
  </si>
  <si>
    <t>LAUREL</t>
  </si>
  <si>
    <t>STEWART</t>
  </si>
  <si>
    <t>Iryna</t>
  </si>
  <si>
    <t>Shumskaya</t>
  </si>
  <si>
    <t>Wendy</t>
  </si>
  <si>
    <t>Keenan</t>
  </si>
  <si>
    <t>Madan</t>
  </si>
  <si>
    <t>Arya</t>
  </si>
  <si>
    <t>Mila</t>
  </si>
  <si>
    <t xml:space="preserve">Maysarabonu </t>
  </si>
  <si>
    <t>Sobirjonova</t>
  </si>
  <si>
    <t>Xinying</t>
  </si>
  <si>
    <t>Bothnerby</t>
  </si>
  <si>
    <t>Violet</t>
  </si>
  <si>
    <t>Adviti</t>
  </si>
  <si>
    <t>AMY</t>
  </si>
  <si>
    <t>CASTRO</t>
  </si>
  <si>
    <t xml:space="preserve">Isabella Faith </t>
  </si>
  <si>
    <t xml:space="preserve">Jazlyn </t>
  </si>
  <si>
    <t>Zelaya</t>
  </si>
  <si>
    <t xml:space="preserve">Lisa </t>
  </si>
  <si>
    <t>Schineller</t>
  </si>
  <si>
    <t>Miki</t>
  </si>
  <si>
    <t>Queeni</t>
  </si>
  <si>
    <t>June</t>
  </si>
  <si>
    <t>Bliss</t>
  </si>
  <si>
    <t>Marianna</t>
  </si>
  <si>
    <t>Bonini</t>
  </si>
  <si>
    <t>LINDA HEE-JUNG</t>
  </si>
  <si>
    <t>Faye</t>
  </si>
  <si>
    <t>Cahyadi</t>
  </si>
  <si>
    <t>SABRINA</t>
  </si>
  <si>
    <t>SCHULHOF</t>
  </si>
  <si>
    <t>Wenonah</t>
  </si>
  <si>
    <t>ashley</t>
  </si>
  <si>
    <t>Rojas</t>
  </si>
  <si>
    <t>Kylee</t>
  </si>
  <si>
    <t>Dabrowski</t>
  </si>
  <si>
    <t>Sansone</t>
  </si>
  <si>
    <t>Seepersaud</t>
  </si>
  <si>
    <t>Tiu</t>
  </si>
  <si>
    <t>Josephine</t>
  </si>
  <si>
    <t>Yanibel</t>
  </si>
  <si>
    <t>Gomez</t>
  </si>
  <si>
    <t>Mengyi</t>
  </si>
  <si>
    <t>Charissa</t>
  </si>
  <si>
    <t>Bertels</t>
  </si>
  <si>
    <t>Cadence</t>
  </si>
  <si>
    <t>Bravo</t>
  </si>
  <si>
    <t>EVERLY</t>
  </si>
  <si>
    <t>BYON</t>
  </si>
  <si>
    <t>Choy</t>
  </si>
  <si>
    <t>Darling</t>
  </si>
  <si>
    <t>NIKAYLA</t>
  </si>
  <si>
    <t>RAMNATH</t>
  </si>
  <si>
    <t>Masuri</t>
  </si>
  <si>
    <t>trakansook</t>
  </si>
  <si>
    <t>Adrienne</t>
  </si>
  <si>
    <t xml:space="preserve">Chen </t>
  </si>
  <si>
    <t>Yiming</t>
  </si>
  <si>
    <t>Yeun-ah</t>
  </si>
  <si>
    <t>Daphne</t>
  </si>
  <si>
    <t>Siu</t>
  </si>
  <si>
    <t>2024 USATKD Regional Qualifier - West</t>
  </si>
  <si>
    <t>5/10-12/2024</t>
  </si>
  <si>
    <t>2024 USATKD Regional Qualifier - East</t>
  </si>
  <si>
    <t>5/31-6/2/2024</t>
  </si>
  <si>
    <t>EUN IG</t>
  </si>
  <si>
    <t>Cuebas</t>
  </si>
  <si>
    <t>Barth</t>
  </si>
  <si>
    <t>Kristie</t>
  </si>
  <si>
    <t>Cayden</t>
  </si>
  <si>
    <t>Hagen</t>
  </si>
  <si>
    <t>Jarret</t>
  </si>
  <si>
    <t>Rinderle</t>
  </si>
  <si>
    <t>Ribao</t>
  </si>
  <si>
    <t>Roc</t>
  </si>
  <si>
    <t>Lien</t>
  </si>
  <si>
    <t>SHUCHEN</t>
  </si>
  <si>
    <t>ZHOU</t>
  </si>
  <si>
    <t>Teoh</t>
  </si>
  <si>
    <t>Kylie</t>
  </si>
  <si>
    <t>Molina Westlare</t>
  </si>
  <si>
    <t>Odeya</t>
  </si>
  <si>
    <t>Bianco</t>
  </si>
  <si>
    <t>Yashwant</t>
  </si>
  <si>
    <t>Yerra</t>
  </si>
  <si>
    <t>KAI</t>
  </si>
  <si>
    <t>ALEXANDER</t>
  </si>
  <si>
    <t>Yong</t>
  </si>
  <si>
    <t>TRENTON</t>
  </si>
  <si>
    <t>SOPHIA</t>
  </si>
  <si>
    <t>POKROVSKY</t>
  </si>
  <si>
    <t>Luong</t>
  </si>
  <si>
    <t>Baylee</t>
  </si>
  <si>
    <t>Brewer</t>
  </si>
  <si>
    <t>Angel</t>
  </si>
  <si>
    <t>Helena</t>
  </si>
  <si>
    <t>Terrazas Izquierdo</t>
  </si>
  <si>
    <t xml:space="preserve">Ava </t>
  </si>
  <si>
    <t>Melody</t>
  </si>
  <si>
    <t>Ball</t>
  </si>
  <si>
    <t>Abhishek</t>
  </si>
  <si>
    <t>Routray</t>
  </si>
  <si>
    <t>Meriah</t>
  </si>
  <si>
    <t>Gannon</t>
  </si>
  <si>
    <t>Daneen</t>
  </si>
  <si>
    <t>DiVito</t>
  </si>
  <si>
    <t xml:space="preserve">LUCAS </t>
  </si>
  <si>
    <t>HOLZHUETER</t>
  </si>
  <si>
    <t>HARRY</t>
  </si>
  <si>
    <t xml:space="preserve">Keaton </t>
  </si>
  <si>
    <t xml:space="preserve">Ehlinger </t>
  </si>
  <si>
    <t>HEMANTH</t>
  </si>
  <si>
    <t>SAMAYAMANTRI</t>
  </si>
  <si>
    <t>Ruiz</t>
  </si>
  <si>
    <t>ARMAAN</t>
  </si>
  <si>
    <t>TINDNI</t>
  </si>
  <si>
    <t>Senith</t>
  </si>
  <si>
    <t>Dahanayaka</t>
  </si>
  <si>
    <t>JACKSON</t>
  </si>
  <si>
    <t>REVIS</t>
  </si>
  <si>
    <t>McEvilley</t>
  </si>
  <si>
    <t>Echevarria</t>
  </si>
  <si>
    <t>Henry Morgan</t>
  </si>
  <si>
    <t>Wenzel</t>
  </si>
  <si>
    <t>Helios</t>
  </si>
  <si>
    <t>Molina</t>
  </si>
  <si>
    <t>Merten</t>
  </si>
  <si>
    <t>Saber</t>
  </si>
  <si>
    <t>Dakota "Nico"</t>
  </si>
  <si>
    <t>Hamilton</t>
  </si>
  <si>
    <t>Bolla</t>
  </si>
  <si>
    <t>JOELLE</t>
  </si>
  <si>
    <t>ELLIS</t>
  </si>
  <si>
    <t>APRIL</t>
  </si>
  <si>
    <t>EMERICK</t>
  </si>
  <si>
    <t>ALLISON</t>
  </si>
  <si>
    <t>KITTLESON</t>
  </si>
  <si>
    <t>Hye</t>
  </si>
  <si>
    <t>Kye</t>
  </si>
  <si>
    <t>Kori</t>
  </si>
  <si>
    <t>Tsang</t>
  </si>
  <si>
    <t>Tessi</t>
  </si>
  <si>
    <t>Nancy</t>
  </si>
  <si>
    <t>Hedrih</t>
  </si>
  <si>
    <t>Traum</t>
  </si>
  <si>
    <t>Floria</t>
  </si>
  <si>
    <t>Mosa</t>
  </si>
  <si>
    <t>Arianni</t>
  </si>
  <si>
    <t>FernÃ¡ndez</t>
  </si>
  <si>
    <t>MÃ­a</t>
  </si>
  <si>
    <t>Vasquez</t>
  </si>
  <si>
    <t>Julianna</t>
  </si>
  <si>
    <t>Darek</t>
  </si>
  <si>
    <t>Paxton</t>
  </si>
  <si>
    <t>Proper</t>
  </si>
  <si>
    <t>Humberto</t>
  </si>
  <si>
    <t>Gonzalez Solis</t>
  </si>
  <si>
    <t xml:space="preserve">Joon </t>
  </si>
  <si>
    <t>Erfurt</t>
  </si>
  <si>
    <t>JAKE</t>
  </si>
  <si>
    <t>HWANG</t>
  </si>
  <si>
    <t>Jaekle</t>
  </si>
  <si>
    <t>Sourav</t>
  </si>
  <si>
    <t>Fazica</t>
  </si>
  <si>
    <t>J Francesco</t>
  </si>
  <si>
    <t>Clements</t>
  </si>
  <si>
    <t>Milla</t>
  </si>
  <si>
    <t>Shukla</t>
  </si>
  <si>
    <t>Elayna</t>
  </si>
  <si>
    <t>Backes</t>
  </si>
  <si>
    <t>Eemaan</t>
  </si>
  <si>
    <t>Akshaya</t>
  </si>
  <si>
    <t>Vegiraju</t>
  </si>
  <si>
    <t>Batchu</t>
  </si>
  <si>
    <t>Avani</t>
  </si>
  <si>
    <t>Pan Am Championships</t>
  </si>
  <si>
    <t>250 Points</t>
  </si>
  <si>
    <t>Pan Am Champ.</t>
  </si>
  <si>
    <t>Wesland</t>
  </si>
  <si>
    <t>Senior Pan Am Championships</t>
  </si>
  <si>
    <t>ESTHER ROSE KELLER</t>
  </si>
  <si>
    <t>Julien Roman</t>
  </si>
  <si>
    <t>Esteban Sosa</t>
  </si>
  <si>
    <t>VANESSA DODSON</t>
  </si>
  <si>
    <t>Sergio BARRAGAN</t>
  </si>
  <si>
    <t>Liam James Diaz</t>
  </si>
  <si>
    <t>Enzo PARROCHA</t>
  </si>
  <si>
    <t>Sofia brielle Dimayacyac</t>
  </si>
  <si>
    <t>Cody Nguyen</t>
  </si>
  <si>
    <t>Alex Nodarse</t>
  </si>
  <si>
    <t>Nigel Kuzhuppallil</t>
  </si>
  <si>
    <t>Anakin Gregory TAN</t>
  </si>
  <si>
    <t>Haven  Leapaga</t>
  </si>
  <si>
    <t>Luca Kozaczka</t>
  </si>
  <si>
    <t>Tala Calderon</t>
  </si>
  <si>
    <t>Christian Baskett</t>
  </si>
  <si>
    <t>Sophia Jung</t>
  </si>
  <si>
    <t>Nora Hua</t>
  </si>
  <si>
    <t>Cody Manzaro</t>
  </si>
  <si>
    <t>AVERY KOCH</t>
  </si>
  <si>
    <t>Hudson Bryant</t>
  </si>
  <si>
    <t>Matthew  Diaz</t>
  </si>
  <si>
    <t>Jonathan Diaz</t>
  </si>
  <si>
    <t>Aria Yeung</t>
  </si>
  <si>
    <t>Arah Ong</t>
  </si>
  <si>
    <t>Hunter THONGVATHSA</t>
  </si>
  <si>
    <t>Archer Cloyd</t>
  </si>
  <si>
    <t>Naina Lall</t>
  </si>
  <si>
    <t>Harini Parthiban</t>
  </si>
  <si>
    <t>Frances Jones</t>
  </si>
  <si>
    <t>Julian GUTIERREZ</t>
  </si>
  <si>
    <t>Stella PHUNG</t>
  </si>
  <si>
    <t>Adelyn VILLA</t>
  </si>
  <si>
    <t>Amaarah NIDHIN</t>
  </si>
  <si>
    <t>Mutiara QUITAIN</t>
  </si>
  <si>
    <t>Thomas Chu</t>
  </si>
  <si>
    <t>Penelope HOKAMA</t>
  </si>
  <si>
    <t>Melanie Huynh</t>
  </si>
  <si>
    <t>Ayden Kim</t>
  </si>
  <si>
    <t>Andrew Hong</t>
  </si>
  <si>
    <t>OLIVIA WONG</t>
  </si>
  <si>
    <t xml:space="preserve"> Zoe Salvador</t>
  </si>
  <si>
    <t>Hugo Wu</t>
  </si>
  <si>
    <t>Emmy Kim</t>
  </si>
  <si>
    <t>Rayna Hill</t>
  </si>
  <si>
    <t xml:space="preserve">Natalie Chui </t>
  </si>
  <si>
    <t>Bliss Tang</t>
  </si>
  <si>
    <t>Sonny Choe</t>
  </si>
  <si>
    <t>Ryuji CHANG</t>
  </si>
  <si>
    <t xml:space="preserve"> Gabriel Plyler</t>
  </si>
  <si>
    <t>Jingyuan Wen</t>
  </si>
  <si>
    <t>Destiny James MELEGRITO</t>
  </si>
  <si>
    <t>ADRIANNA UPRETY</t>
  </si>
  <si>
    <t>Robee GO</t>
  </si>
  <si>
    <t>Lily ZHANG</t>
  </si>
  <si>
    <t xml:space="preserve"> Dexter Cooley</t>
  </si>
  <si>
    <t>Teresiah Zia MUIGAI</t>
  </si>
  <si>
    <t>LIANA TAI</t>
  </si>
  <si>
    <t>Ryan Lee</t>
  </si>
  <si>
    <t>Paige Yamamoto</t>
  </si>
  <si>
    <t>Teague DALTON</t>
  </si>
  <si>
    <t>Amy Hao</t>
  </si>
  <si>
    <t>Spencer Kai BOADO</t>
  </si>
  <si>
    <t>Kili SANCHEZ</t>
  </si>
  <si>
    <t>Sophrosyne Ahn</t>
  </si>
  <si>
    <t>Yesom Shin</t>
  </si>
  <si>
    <t>Asher Chang</t>
  </si>
  <si>
    <t>Nathan LONG</t>
  </si>
  <si>
    <t>Makaio Chun</t>
  </si>
  <si>
    <t>Charles LI</t>
  </si>
  <si>
    <t>Mackenzie QUAN</t>
  </si>
  <si>
    <t>Kelvin SHAM</t>
  </si>
  <si>
    <t>Elliott Dumont</t>
  </si>
  <si>
    <t>Liv  Brown</t>
  </si>
  <si>
    <t>Jasper Zhang</t>
  </si>
  <si>
    <t>Theodore Baskett</t>
  </si>
  <si>
    <t>Valentino REYES</t>
  </si>
  <si>
    <t>Jayleen DIONELA</t>
  </si>
  <si>
    <t>Akira Nandan VARRA</t>
  </si>
  <si>
    <t>Ancheng Li</t>
  </si>
  <si>
    <t>Roc Lee</t>
  </si>
  <si>
    <t>Ragnar RIVERA</t>
  </si>
  <si>
    <t>Henry Flakus</t>
  </si>
  <si>
    <t>Madison Chu</t>
  </si>
  <si>
    <t>Joy June</t>
  </si>
  <si>
    <t>Otis May</t>
  </si>
  <si>
    <t>Ariana Terna</t>
  </si>
  <si>
    <t xml:space="preserve">Scarlett  Chen </t>
  </si>
  <si>
    <t>Malaya Yee</t>
  </si>
  <si>
    <t>Reagan Holcomb</t>
  </si>
  <si>
    <t>Thaddaeus Pepper</t>
  </si>
  <si>
    <t>Yiming Zhang</t>
  </si>
  <si>
    <t>Kaizley King</t>
  </si>
  <si>
    <t>Miles Lee</t>
  </si>
  <si>
    <t>Jordan Butler</t>
  </si>
  <si>
    <t>Zaiden Vinson</t>
  </si>
  <si>
    <t>Tia Thomas</t>
  </si>
  <si>
    <t>Millie Teoh</t>
  </si>
  <si>
    <t>Chevelle Elkins</t>
  </si>
  <si>
    <t>Conan  Tester</t>
  </si>
  <si>
    <t>Logan WONG</t>
  </si>
  <si>
    <t>Luna SANCHEZ</t>
  </si>
  <si>
    <t>SILAS MERIDETH</t>
  </si>
  <si>
    <t>Ethan He</t>
  </si>
  <si>
    <t>Midori Brothers</t>
  </si>
  <si>
    <t>Liam Setiawan</t>
  </si>
  <si>
    <t xml:space="preserve"> Amelia Dymond</t>
  </si>
  <si>
    <t>Jorcinn Junryke Maglasang</t>
  </si>
  <si>
    <t>Ava  Perez</t>
  </si>
  <si>
    <t>Yejin Hyun</t>
  </si>
  <si>
    <t>Theodore Kim</t>
  </si>
  <si>
    <t>Keahimaikalaniihoowelaahanauikeahou CARDONA</t>
  </si>
  <si>
    <t>Blake Ibarra</t>
  </si>
  <si>
    <t>Leonora Yap</t>
  </si>
  <si>
    <t>Kai Kim</t>
  </si>
  <si>
    <t>Natalie Quilon</t>
  </si>
  <si>
    <t>Ayla Braz Calva</t>
  </si>
  <si>
    <t>Chasen James Lorenzo</t>
  </si>
  <si>
    <t>Ryden Say</t>
  </si>
  <si>
    <t>Neorah kuzhuppallil</t>
  </si>
  <si>
    <t>Isabel  Theodore</t>
  </si>
  <si>
    <t>Inty Hunt</t>
  </si>
  <si>
    <t>Jackson BRUIN</t>
  </si>
  <si>
    <t>Angela Terrazas Izquierdo</t>
  </si>
  <si>
    <t>Natalie RIOS</t>
  </si>
  <si>
    <t>Maui Travis Jr</t>
  </si>
  <si>
    <t>Tala LOUIE</t>
  </si>
  <si>
    <t>Dylan SHAW</t>
  </si>
  <si>
    <t>Maya AGUSTIN</t>
  </si>
  <si>
    <t>Virat GAGGAR</t>
  </si>
  <si>
    <t>Helena Her</t>
  </si>
  <si>
    <t>Hudson Kozaczka</t>
  </si>
  <si>
    <t>Laila  Noel</t>
  </si>
  <si>
    <t>Jian  Shin</t>
  </si>
  <si>
    <t>Daxton WALDRON</t>
  </si>
  <si>
    <t>Aubrey Corey</t>
  </si>
  <si>
    <t>Kaylee Sun</t>
  </si>
  <si>
    <t>Ronin Bailey</t>
  </si>
  <si>
    <t>Dayne Tao</t>
  </si>
  <si>
    <t>Teresa LIBBY</t>
  </si>
  <si>
    <t>Nathaniel Castro</t>
  </si>
  <si>
    <t>Anaiah Lalawai</t>
  </si>
  <si>
    <t>Esekiel Abraham</t>
  </si>
  <si>
    <t>Ramona CHICO</t>
  </si>
  <si>
    <t>Kaya Warner</t>
  </si>
  <si>
    <t>Elias M Kim</t>
  </si>
  <si>
    <t>Noah Lewis</t>
  </si>
  <si>
    <t>Ivan Jimenez</t>
  </si>
  <si>
    <t>Andrew Roe</t>
  </si>
  <si>
    <t>Irene HA</t>
  </si>
  <si>
    <t>Evelyn HA</t>
  </si>
  <si>
    <t>Vivian Bonini</t>
  </si>
  <si>
    <t>Elisa HYUN</t>
  </si>
  <si>
    <t>Lilah Martinez</t>
  </si>
  <si>
    <t>Joshua Varghese</t>
  </si>
  <si>
    <t>Nixon Her</t>
  </si>
  <si>
    <t>Rohan Saikia</t>
  </si>
  <si>
    <t>Mathew Delgado</t>
  </si>
  <si>
    <t>Cayson Lee</t>
  </si>
  <si>
    <t>Penelope Kim</t>
  </si>
  <si>
    <t>JOSEPH ZHANG</t>
  </si>
  <si>
    <t>Marcus Kim</t>
  </si>
  <si>
    <t>Avaneesh Mengade</t>
  </si>
  <si>
    <t>Jayce Jackson</t>
  </si>
  <si>
    <t>Isabella Hernandez</t>
  </si>
  <si>
    <t>Kaanelo Domingo</t>
  </si>
  <si>
    <t>Ian Rios</t>
  </si>
  <si>
    <t>Royce Peppers</t>
  </si>
  <si>
    <t>Gabriellah Mason</t>
  </si>
  <si>
    <t xml:space="preserve"> Edwin Cho</t>
  </si>
  <si>
    <t>Fiona LIU</t>
  </si>
  <si>
    <t>Guhan SURESH</t>
  </si>
  <si>
    <t>Kaitlyn Williams</t>
  </si>
  <si>
    <t xml:space="preserve"> Mario Maltez III</t>
  </si>
  <si>
    <t xml:space="preserve"> Hannah Tieu</t>
  </si>
  <si>
    <t xml:space="preserve"> Anthony Tieu</t>
  </si>
  <si>
    <t>ELLIE KIM</t>
  </si>
  <si>
    <t>Frances Bai</t>
  </si>
  <si>
    <t>Ray zhang</t>
  </si>
  <si>
    <t>Kingston Goh</t>
  </si>
  <si>
    <t>Junaina Khan</t>
  </si>
  <si>
    <t>Abdurrahmaan Roshan</t>
  </si>
  <si>
    <t>Alex ZHANG</t>
  </si>
  <si>
    <t>Kaylie Yeung</t>
  </si>
  <si>
    <t>Shana Lim</t>
  </si>
  <si>
    <t>Dresden Coyle</t>
  </si>
  <si>
    <t>Aria Kim</t>
  </si>
  <si>
    <t>Priya Thapa</t>
  </si>
  <si>
    <t>Edgar Silvestre</t>
  </si>
  <si>
    <t>Ailey Gonzales</t>
  </si>
  <si>
    <t>Christian KLOCKPASCUCCI</t>
  </si>
  <si>
    <t>Chance ALBANO</t>
  </si>
  <si>
    <t>Declan Smith</t>
  </si>
  <si>
    <t>Gio Han</t>
  </si>
  <si>
    <t>Alexis Goff</t>
  </si>
  <si>
    <t>Aiden Zhou</t>
  </si>
  <si>
    <t>Divish Goel</t>
  </si>
  <si>
    <t>Jasciah Monteiro</t>
  </si>
  <si>
    <t>Nicholas Sechan Park</t>
  </si>
  <si>
    <t xml:space="preserve">Harper  Kuczwara </t>
  </si>
  <si>
    <t>Andrew San Pedro</t>
  </si>
  <si>
    <t>George T  Shumaker</t>
  </si>
  <si>
    <t>Jeremiah Watkins</t>
  </si>
  <si>
    <t>Jayant Thadisetty</t>
  </si>
  <si>
    <t>Kitana Baskett</t>
  </si>
  <si>
    <t>Owen Hernandez</t>
  </si>
  <si>
    <t>Nivaan DHAMALE</t>
  </si>
  <si>
    <t>Brantley WREN</t>
  </si>
  <si>
    <t>Boyee Han</t>
  </si>
  <si>
    <t>Karson Lin</t>
  </si>
  <si>
    <t>Elaine Lin</t>
  </si>
  <si>
    <t>RAVEN KITCHENS</t>
  </si>
  <si>
    <t>Kristen Ahn</t>
  </si>
  <si>
    <t>Banaiah Galindo</t>
  </si>
  <si>
    <t>Elijah Lindsey</t>
  </si>
  <si>
    <t>Amber  Quito</t>
  </si>
  <si>
    <t>Taran BADH</t>
  </si>
  <si>
    <t>Elon Villalobos</t>
  </si>
  <si>
    <t>Ian Yoon</t>
  </si>
  <si>
    <t>Kitana Sharp</t>
  </si>
  <si>
    <t>Cassie Villaruel</t>
  </si>
  <si>
    <t>James Li</t>
  </si>
  <si>
    <t>Ke Wu</t>
  </si>
  <si>
    <t>Joanna Linnell</t>
  </si>
  <si>
    <t>Leah Ellis</t>
  </si>
  <si>
    <t xml:space="preserve">Olivia Chik </t>
  </si>
  <si>
    <t>OLIVIA YOUNG</t>
  </si>
  <si>
    <t>Parvesh Daniyala</t>
  </si>
  <si>
    <t>Zoe  Ingusan</t>
  </si>
  <si>
    <t>Paisley Castillo</t>
  </si>
  <si>
    <t>Ellison  Park</t>
  </si>
  <si>
    <t>Shea Kadous</t>
  </si>
  <si>
    <t>Journi Northington</t>
  </si>
  <si>
    <t>David  Larsen</t>
  </si>
  <si>
    <t>Leon ROSALES</t>
  </si>
  <si>
    <t>Sean Kim</t>
  </si>
  <si>
    <t>Tara Drake</t>
  </si>
  <si>
    <t>Benjamin Richardson</t>
  </si>
  <si>
    <t>Serene Blue</t>
  </si>
  <si>
    <t>Meadow Coffman</t>
  </si>
  <si>
    <t>Helen Ma</t>
  </si>
  <si>
    <t>Logan Dizon</t>
  </si>
  <si>
    <t>Samuel Park</t>
  </si>
  <si>
    <t>Pascal Park</t>
  </si>
  <si>
    <t>LEIA LEE</t>
  </si>
  <si>
    <t>Simrik Dhungana</t>
  </si>
  <si>
    <t>Kellin Callaway</t>
  </si>
  <si>
    <t>Logan Oh</t>
  </si>
  <si>
    <t>Fox Sullivan</t>
  </si>
  <si>
    <t>Sarah Lin</t>
  </si>
  <si>
    <t>Alec Avila</t>
  </si>
  <si>
    <t>Miyuki Cullins</t>
  </si>
  <si>
    <t>Logan JOHNSON</t>
  </si>
  <si>
    <t>Yuan Zhu</t>
  </si>
  <si>
    <t>Dora  He</t>
  </si>
  <si>
    <t>James Connolly</t>
  </si>
  <si>
    <t>Jackson Lafferty</t>
  </si>
  <si>
    <t>Mustafa Ali</t>
  </si>
  <si>
    <t>Gabriel Branco</t>
  </si>
  <si>
    <t>Daniel Cucalon</t>
  </si>
  <si>
    <t>Preston Yoon</t>
  </si>
  <si>
    <t>Banner Larrabee</t>
  </si>
  <si>
    <t>Shannon Lee</t>
  </si>
  <si>
    <t>Liana Boyadjian</t>
  </si>
  <si>
    <t>Talulah Shahan</t>
  </si>
  <si>
    <t>TRENTON NGUYEN</t>
  </si>
  <si>
    <t>Carter Pham</t>
  </si>
  <si>
    <t>Noella Cho</t>
  </si>
  <si>
    <t>Zoe Kim</t>
  </si>
  <si>
    <t>Timothy Nguyen</t>
  </si>
  <si>
    <t>Robert Aguilar</t>
  </si>
  <si>
    <t>Ezra Choi</t>
  </si>
  <si>
    <t>Maya Kunugiyama</t>
  </si>
  <si>
    <t>Marshall Chen</t>
  </si>
  <si>
    <t>Anh Lam</t>
  </si>
  <si>
    <t>Abigail Jee</t>
  </si>
  <si>
    <t>Alex Kim</t>
  </si>
  <si>
    <t>Jay Peck</t>
  </si>
  <si>
    <t>Jocelyn RAMIREZ</t>
  </si>
  <si>
    <t>Levi CAMPAS</t>
  </si>
  <si>
    <t>Emma  Fried</t>
  </si>
  <si>
    <t>Jonah CHOI</t>
  </si>
  <si>
    <t>Mia KUOAHMAD</t>
  </si>
  <si>
    <t>Abhiram Konala</t>
  </si>
  <si>
    <t>Sedra Mouammar</t>
  </si>
  <si>
    <t>Hannah JIMENEZ</t>
  </si>
  <si>
    <t>Ella Lim</t>
  </si>
  <si>
    <t>Tristan ALSOP</t>
  </si>
  <si>
    <t>Hayden Khor</t>
  </si>
  <si>
    <t>Diego Romero</t>
  </si>
  <si>
    <t xml:space="preserve">Tatiana  Benincasa </t>
  </si>
  <si>
    <t>Phoebe  Tran</t>
  </si>
  <si>
    <t>Connor LUU</t>
  </si>
  <si>
    <t>Grayson Mahle</t>
  </si>
  <si>
    <t xml:space="preserve">Brandon  McMenamin Lajara </t>
  </si>
  <si>
    <t>Prakruti Pal</t>
  </si>
  <si>
    <t>Alicelynn  Lunardi</t>
  </si>
  <si>
    <t>Ariya Saha</t>
  </si>
  <si>
    <t>Lucius Readhead</t>
  </si>
  <si>
    <t>Addison LAGRAPPE</t>
  </si>
  <si>
    <t>Noelle Yun-Thayer</t>
  </si>
  <si>
    <t>Madelynn Shen</t>
  </si>
  <si>
    <t>Krishav Karki</t>
  </si>
  <si>
    <t>Colton Flaherty</t>
  </si>
  <si>
    <t>Eric ONG</t>
  </si>
  <si>
    <t>Preston LEE</t>
  </si>
  <si>
    <t>Anna Heo</t>
  </si>
  <si>
    <t>Micah Reutter</t>
  </si>
  <si>
    <t>Asher YOUNG</t>
  </si>
  <si>
    <t>SION KIM</t>
  </si>
  <si>
    <t>LUIS GARCIA</t>
  </si>
  <si>
    <t>Smriti Shrestha</t>
  </si>
  <si>
    <t>Saveer Thombre</t>
  </si>
  <si>
    <t>Aranza VENEGAS</t>
  </si>
  <si>
    <t>Jordyn KATAYAMA</t>
  </si>
  <si>
    <t xml:space="preserve"> Jayleen  Kim</t>
  </si>
  <si>
    <t xml:space="preserve"> James Smith</t>
  </si>
  <si>
    <t>Fansu shao</t>
  </si>
  <si>
    <t>AMELIA WONG</t>
  </si>
  <si>
    <t>Christopher Jimenez</t>
  </si>
  <si>
    <t>Sophia Hinnenkamp</t>
  </si>
  <si>
    <t>andrew li</t>
  </si>
  <si>
    <t>Ryota Nakamura</t>
  </si>
  <si>
    <t xml:space="preserve"> Kendra Saucedo</t>
  </si>
  <si>
    <t>Reid Massenzio</t>
  </si>
  <si>
    <t xml:space="preserve"> Minwoo Kim</t>
  </si>
  <si>
    <t>Shreya Khera</t>
  </si>
  <si>
    <t>Solly Klein</t>
  </si>
  <si>
    <t>Melody Chan</t>
  </si>
  <si>
    <t xml:space="preserve"> Jay Black</t>
  </si>
  <si>
    <t>Alex Li</t>
  </si>
  <si>
    <t>Ruby SANCHEZ</t>
  </si>
  <si>
    <t xml:space="preserve"> Seojoon Lee</t>
  </si>
  <si>
    <t xml:space="preserve"> Ameli Agaidarova</t>
  </si>
  <si>
    <t>Ellie Kim</t>
  </si>
  <si>
    <t>Irene Chen</t>
  </si>
  <si>
    <t xml:space="preserve"> Liam Green</t>
  </si>
  <si>
    <t>Christopher Pei</t>
  </si>
  <si>
    <t>Laniya Semper</t>
  </si>
  <si>
    <t>Desi Morgan</t>
  </si>
  <si>
    <t>Connor Chen</t>
  </si>
  <si>
    <t xml:space="preserve"> Watson Hollywood</t>
  </si>
  <si>
    <t xml:space="preserve"> Luke  Lopez</t>
  </si>
  <si>
    <t>Milagros Navarro</t>
  </si>
  <si>
    <t xml:space="preserve"> KHAYLEE ATHENA PADERON</t>
  </si>
  <si>
    <t>Mason An</t>
  </si>
  <si>
    <t>Evelyn Oh</t>
  </si>
  <si>
    <t xml:space="preserve"> George Albaugh</t>
  </si>
  <si>
    <t xml:space="preserve"> Camden Shirel</t>
  </si>
  <si>
    <t xml:space="preserve"> Alexander Tanana</t>
  </si>
  <si>
    <t>Maximilian SHEN</t>
  </si>
  <si>
    <t>Shreyaan  Karwa</t>
  </si>
  <si>
    <t>Annebella SHEN</t>
  </si>
  <si>
    <t>John ROXAS</t>
  </si>
  <si>
    <t>Karina Ho</t>
  </si>
  <si>
    <t>Bryan Chen</t>
  </si>
  <si>
    <t>Austin Chen</t>
  </si>
  <si>
    <t>Henry Yuda Chen</t>
  </si>
  <si>
    <t>Rishi Ganesan</t>
  </si>
  <si>
    <t>Kaiden FERMIL</t>
  </si>
  <si>
    <t>Ann Nguyen</t>
  </si>
  <si>
    <t>Prithvi Sankar</t>
  </si>
  <si>
    <t>Heewon Cho</t>
  </si>
  <si>
    <t>Mason Jethro CABRERA</t>
  </si>
  <si>
    <t>Evan Yang</t>
  </si>
  <si>
    <t>Eliana HAN</t>
  </si>
  <si>
    <t>Caden Truax</t>
  </si>
  <si>
    <t>Ada McLauthlin</t>
  </si>
  <si>
    <t xml:space="preserve"> Lucas Nguyen</t>
  </si>
  <si>
    <t>Micah IBUS</t>
  </si>
  <si>
    <t xml:space="preserve"> Sloka Sai Yama</t>
  </si>
  <si>
    <t>Christian FORD</t>
  </si>
  <si>
    <t xml:space="preserve"> Ariella Murillo-Garza</t>
  </si>
  <si>
    <t>Ariel VASSALLO</t>
  </si>
  <si>
    <t>Nathan Armstrong</t>
  </si>
  <si>
    <t>Mia Sansone</t>
  </si>
  <si>
    <t>Daniel Basilio</t>
  </si>
  <si>
    <t>Bennett KIM</t>
  </si>
  <si>
    <t>Elijah Chen</t>
  </si>
  <si>
    <t xml:space="preserve"> Enid Stoutenburg</t>
  </si>
  <si>
    <t>Charles Noah UY</t>
  </si>
  <si>
    <t>Hannah CHOU</t>
  </si>
  <si>
    <t>joshua kim</t>
  </si>
  <si>
    <t>Issac THOMAS</t>
  </si>
  <si>
    <t xml:space="preserve"> Emily Machado</t>
  </si>
  <si>
    <t xml:space="preserve"> LEONARDO FLORENDO</t>
  </si>
  <si>
    <t xml:space="preserve"> Chloe Zuchowski</t>
  </si>
  <si>
    <t xml:space="preserve"> BEIXI LIANG</t>
  </si>
  <si>
    <t>Dylan CHUNG</t>
  </si>
  <si>
    <t>Maximilian GUIMARAES</t>
  </si>
  <si>
    <t>Yuha SEO</t>
  </si>
  <si>
    <t>Caleb Perez</t>
  </si>
  <si>
    <t>David CORDOVASANCHEZ</t>
  </si>
  <si>
    <t>Jaselyn CABACUNGAN</t>
  </si>
  <si>
    <t>Julianne Tiu</t>
  </si>
  <si>
    <t>Hunter HER</t>
  </si>
  <si>
    <t>Eloy CAVAZOS</t>
  </si>
  <si>
    <t>Daniel Carvelas</t>
  </si>
  <si>
    <t>Austin Liu</t>
  </si>
  <si>
    <t>ALFREDO JIMENEZ-BARRERA</t>
  </si>
  <si>
    <t>Charlotte Chang</t>
  </si>
  <si>
    <t>Jeramy PADUNAN</t>
  </si>
  <si>
    <t>Gabriel RESOSO</t>
  </si>
  <si>
    <t>Macallan HUANG</t>
  </si>
  <si>
    <t>Alexandra Ho</t>
  </si>
  <si>
    <t>Jeni Mossman</t>
  </si>
  <si>
    <t>ANDY ORTEGA DIAZ</t>
  </si>
  <si>
    <t>Lajja POPAT</t>
  </si>
  <si>
    <t>Han Guo</t>
  </si>
  <si>
    <t>Nolan CHEN</t>
  </si>
  <si>
    <t>Nora Sun</t>
  </si>
  <si>
    <t>Christopher Inoo JUNG</t>
  </si>
  <si>
    <t>Alice KIM</t>
  </si>
  <si>
    <t>Jamason Dumont</t>
  </si>
  <si>
    <t>Katrina Borghi</t>
  </si>
  <si>
    <t>Natalie Dabrowski</t>
  </si>
  <si>
    <t>Damian Chen</t>
  </si>
  <si>
    <t>Daniel CHOI</t>
  </si>
  <si>
    <t>Cheyenne SUSANTIO</t>
  </si>
  <si>
    <t>Reyansh RAJ</t>
  </si>
  <si>
    <t>Stefan Nau</t>
  </si>
  <si>
    <t>Jonas REYES</t>
  </si>
  <si>
    <t>Benjamin VILLATORO</t>
  </si>
  <si>
    <t>Kaycie MALLARI</t>
  </si>
  <si>
    <t>Maison AQUINO</t>
  </si>
  <si>
    <t>Eleanor YANOW</t>
  </si>
  <si>
    <t>Madeline YANOW</t>
  </si>
  <si>
    <t>Aaron ABRAHAM</t>
  </si>
  <si>
    <t>Alexander REBELLO</t>
  </si>
  <si>
    <t>Austin Mongar</t>
  </si>
  <si>
    <t>Vladimir Rogachev</t>
  </si>
  <si>
    <t>Aron PACHECO</t>
  </si>
  <si>
    <t>Hailey CHU</t>
  </si>
  <si>
    <t>Daniel Yung</t>
  </si>
  <si>
    <t>Derick Huang</t>
  </si>
  <si>
    <t>Yoona Chiu</t>
  </si>
  <si>
    <t>Melina Kostuk</t>
  </si>
  <si>
    <t>Anthony (TJ) Rogers</t>
  </si>
  <si>
    <t>Michael Rogers</t>
  </si>
  <si>
    <t>Jazlyn  Zelaya</t>
  </si>
  <si>
    <t>Zoe Flakus</t>
  </si>
  <si>
    <t>Edison LIU</t>
  </si>
  <si>
    <t>Daniel Zeng</t>
  </si>
  <si>
    <t>Tyson Lien</t>
  </si>
  <si>
    <t>Eli MATTHEWS</t>
  </si>
  <si>
    <t>ROMAN Rousseau</t>
  </si>
  <si>
    <t>AMY CASTRO</t>
  </si>
  <si>
    <t>Scarlett  Hart</t>
  </si>
  <si>
    <t>Emilia Santella</t>
  </si>
  <si>
    <t>Aiden Alguera</t>
  </si>
  <si>
    <t>Josiah Elm</t>
  </si>
  <si>
    <t>Quentin Chen</t>
  </si>
  <si>
    <t>Mia Jiang</t>
  </si>
  <si>
    <t>Aadhavan Balamurugan</t>
  </si>
  <si>
    <t>Hetem Rexhepaj</t>
  </si>
  <si>
    <t>Alice Taylor</t>
  </si>
  <si>
    <t>Christopher MALDONADO</t>
  </si>
  <si>
    <t>Bodhi Morin</t>
  </si>
  <si>
    <t>Josephine Yi</t>
  </si>
  <si>
    <t>Hezekiah Hearod</t>
  </si>
  <si>
    <t>Eva Seepersaud</t>
  </si>
  <si>
    <t>Andy Lin</t>
  </si>
  <si>
    <t>Hannah Yuen</t>
  </si>
  <si>
    <t>Marcel Dominguez</t>
  </si>
  <si>
    <t>Anson Zheng</t>
  </si>
  <si>
    <t>Isabella Faith  Cheung</t>
  </si>
  <si>
    <t>Rayna Lin</t>
  </si>
  <si>
    <t>Matthew Kovalski</t>
  </si>
  <si>
    <t>GABRIEL BOLANOS</t>
  </si>
  <si>
    <t>Bryce Kalinski</t>
  </si>
  <si>
    <t>Matthew Rivera</t>
  </si>
  <si>
    <t>Nathaniel Taiwo</t>
  </si>
  <si>
    <t>Luca Cangiano</t>
  </si>
  <si>
    <t>Kylee Calderon</t>
  </si>
  <si>
    <t>Lincoln  Budreau</t>
  </si>
  <si>
    <t>Benjamin Weaver</t>
  </si>
  <si>
    <t>Jasper Lin</t>
  </si>
  <si>
    <t>Sarah Smith</t>
  </si>
  <si>
    <t>Elizabeth Righter</t>
  </si>
  <si>
    <t>Dmitrii Munkozhapov</t>
  </si>
  <si>
    <t>Leila Milanov</t>
  </si>
  <si>
    <t>melanie caishpal</t>
  </si>
  <si>
    <t>Jeremy Pepper</t>
  </si>
  <si>
    <t>Haochen Wu</t>
  </si>
  <si>
    <t>Abir Dani</t>
  </si>
  <si>
    <t>Lucas Sanchez</t>
  </si>
  <si>
    <t>JUAH YUN</t>
  </si>
  <si>
    <t>Madison Richardson</t>
  </si>
  <si>
    <t>Christian Palmer</t>
  </si>
  <si>
    <t>Carson Sukhotsky-Rodriguez</t>
  </si>
  <si>
    <t>Junnior Gonzalez</t>
  </si>
  <si>
    <t>Aleksander Golec</t>
  </si>
  <si>
    <t>Blayke Goodlin</t>
  </si>
  <si>
    <t>Koa Savidge</t>
  </si>
  <si>
    <t>Gonzalo Astudillo</t>
  </si>
  <si>
    <t>Lauren Svaglic</t>
  </si>
  <si>
    <t>Jeremiah Jaekle</t>
  </si>
  <si>
    <t>David Coro</t>
  </si>
  <si>
    <t>Ronin Elias  Derossett</t>
  </si>
  <si>
    <t>Angelica Souza</t>
  </si>
  <si>
    <t>Ronan  Tester</t>
  </si>
  <si>
    <t>Aarna Shinde</t>
  </si>
  <si>
    <t>Bronson Weagle</t>
  </si>
  <si>
    <t>Vivaan Kumar</t>
  </si>
  <si>
    <t>Sydney Kushins</t>
  </si>
  <si>
    <t>J Francesco Clements</t>
  </si>
  <si>
    <t>Sourav Srikrishna</t>
  </si>
  <si>
    <t>JAKE HWANG</t>
  </si>
  <si>
    <t>Evan Fazica</t>
  </si>
  <si>
    <t>Avani Batchu</t>
  </si>
  <si>
    <t>Ji Hoon Emmett Gun</t>
  </si>
  <si>
    <t>Jessica Bailey</t>
  </si>
  <si>
    <t>CHARLOTTE MOK</t>
  </si>
  <si>
    <t>CHRISTOPHER CHANG</t>
  </si>
  <si>
    <t>Karla Martinez</t>
  </si>
  <si>
    <t>KYMBER HALL</t>
  </si>
  <si>
    <t>ANGELA ZHANG</t>
  </si>
  <si>
    <t>KAYDEN HA</t>
  </si>
  <si>
    <t>Milana  Brothers</t>
  </si>
  <si>
    <t>JAYSON JIMENEZ</t>
  </si>
  <si>
    <t>Iakona Desadier</t>
  </si>
  <si>
    <t>Kiari Izumoto</t>
  </si>
  <si>
    <t>Madeleine Kim</t>
  </si>
  <si>
    <t>Faith Danna</t>
  </si>
  <si>
    <t>Aiden Shim</t>
  </si>
  <si>
    <t>Trevor Nguyen</t>
  </si>
  <si>
    <t>Colin HAN</t>
  </si>
  <si>
    <t>CAMERON LIU</t>
  </si>
  <si>
    <t>Kingston Santiago</t>
  </si>
  <si>
    <t>Carter Bae</t>
  </si>
  <si>
    <t>Ai-Lien Le</t>
  </si>
  <si>
    <t>Landon Sen</t>
  </si>
  <si>
    <t>Sebastian Yee</t>
  </si>
  <si>
    <t>Blake Tran</t>
  </si>
  <si>
    <t>Emma Yang</t>
  </si>
  <si>
    <t>Braeden Astrande</t>
  </si>
  <si>
    <t>Kevin  Martinez Meja</t>
  </si>
  <si>
    <t>Kieryn Lee</t>
  </si>
  <si>
    <t>Gabriel Ashrafi</t>
  </si>
  <si>
    <t>Graham Higgins</t>
  </si>
  <si>
    <t>Michele  Magro Ball</t>
  </si>
  <si>
    <t>Aria  Macauley</t>
  </si>
  <si>
    <t>Ian Hand</t>
  </si>
  <si>
    <t>Mila Flores</t>
  </si>
  <si>
    <t>Wyatt Kozaczka</t>
  </si>
  <si>
    <t>Matthew An</t>
  </si>
  <si>
    <t>Bryce Zachary Venerick</t>
  </si>
  <si>
    <t>Lucas Jacques</t>
  </si>
  <si>
    <t xml:space="preserve"> Saashin Sathish</t>
  </si>
  <si>
    <t>Eunice Kim</t>
  </si>
  <si>
    <t>Abel Gumeta</t>
  </si>
  <si>
    <t>Kaylin Yoon</t>
  </si>
  <si>
    <t>Reese Lai</t>
  </si>
  <si>
    <t>Aemilie Tang</t>
  </si>
  <si>
    <t>Logan Krakowski</t>
  </si>
  <si>
    <t>Ethaniel Abraham</t>
  </si>
  <si>
    <t>Charles Williams</t>
  </si>
  <si>
    <t>Judah Bloxham</t>
  </si>
  <si>
    <t>Audrey Quilon</t>
  </si>
  <si>
    <t>Serena Chay</t>
  </si>
  <si>
    <t>Aaron Zhengyang Xu</t>
  </si>
  <si>
    <t>Ian Cho</t>
  </si>
  <si>
    <t>Sebastian Betancourt</t>
  </si>
  <si>
    <t>Wesley Prestileo</t>
  </si>
  <si>
    <t>Eugene CHOI</t>
  </si>
  <si>
    <t>Joshua Baigelman</t>
  </si>
  <si>
    <t>Cayden Yee</t>
  </si>
  <si>
    <t>Jordan Berry</t>
  </si>
  <si>
    <t>Keene Singh</t>
  </si>
  <si>
    <t>Nicholas Thorne</t>
  </si>
  <si>
    <t>Olivia Oriordan</t>
  </si>
  <si>
    <t>Minjun Gim</t>
  </si>
  <si>
    <t>Colby Hung</t>
  </si>
  <si>
    <t>Jozaia Sanchez Cabrera</t>
  </si>
  <si>
    <t>Chase  Gerber</t>
  </si>
  <si>
    <t>Jamez MARTINEZ</t>
  </si>
  <si>
    <t>Sophia Pae</t>
  </si>
  <si>
    <t>Madelyn Bruin</t>
  </si>
  <si>
    <t>Ishitha SREEVISAKH</t>
  </si>
  <si>
    <t>Jayden INGAR</t>
  </si>
  <si>
    <t>Andrea Moncada cruz</t>
  </si>
  <si>
    <t>Daniel Kim</t>
  </si>
  <si>
    <t xml:space="preserve">Nabya Sharma </t>
  </si>
  <si>
    <t>Chloe Chang</t>
  </si>
  <si>
    <t>Gage Navarro</t>
  </si>
  <si>
    <t>Jacob Ferdman</t>
  </si>
  <si>
    <t>Luke Ferdman</t>
  </si>
  <si>
    <t>Ella Marold</t>
  </si>
  <si>
    <t>Zaid Aljabali</t>
  </si>
  <si>
    <t xml:space="preserve"> Amalia Perotto</t>
  </si>
  <si>
    <t>Alexander Cralle</t>
  </si>
  <si>
    <t>Sofia Rawle</t>
  </si>
  <si>
    <t>Edgar NG</t>
  </si>
  <si>
    <t>Vihaan MEHTA</t>
  </si>
  <si>
    <t>Justus CHUN</t>
  </si>
  <si>
    <t>Crimson VILLANUEVA</t>
  </si>
  <si>
    <t>Giancarlo Barcenas</t>
  </si>
  <si>
    <t>Shanaya SHAH</t>
  </si>
  <si>
    <t>Geraldine SOLANO</t>
  </si>
  <si>
    <t>Matthew LEE</t>
  </si>
  <si>
    <t>Eliah AGUSTIN</t>
  </si>
  <si>
    <t>Amarak CHHIN</t>
  </si>
  <si>
    <t>Byron LEE</t>
  </si>
  <si>
    <t>Jack SOLORZANO WONG</t>
  </si>
  <si>
    <t>Diana PHUNG</t>
  </si>
  <si>
    <t>Rylee GO</t>
  </si>
  <si>
    <t>Elise Lopez</t>
  </si>
  <si>
    <t>Anthony Kieda</t>
  </si>
  <si>
    <t>Henry Pham</t>
  </si>
  <si>
    <t>Catherine Young</t>
  </si>
  <si>
    <t>Wesley Bantug</t>
  </si>
  <si>
    <t>Jayla Wang</t>
  </si>
  <si>
    <t>Ian Toribio</t>
  </si>
  <si>
    <t>Edgar Lopez Rico</t>
  </si>
  <si>
    <t>Joel Holley</t>
  </si>
  <si>
    <t>Azalea PELLEY</t>
  </si>
  <si>
    <t>Lucas Chiu</t>
  </si>
  <si>
    <t>Camden Corey</t>
  </si>
  <si>
    <t>Paul Nguyen</t>
  </si>
  <si>
    <t>Jase Cadiz</t>
  </si>
  <si>
    <t>Sebastian Padilla</t>
  </si>
  <si>
    <t>Aiden Valbuena</t>
  </si>
  <si>
    <t>Evelyn Barron</t>
  </si>
  <si>
    <t>Taylor Sun</t>
  </si>
  <si>
    <t>SHUCHEN ZHOU</t>
  </si>
  <si>
    <t>Amelia Jo Perez</t>
  </si>
  <si>
    <t>Ximena Ortega</t>
  </si>
  <si>
    <t>daniel encinas</t>
  </si>
  <si>
    <t>Amelia CHICO</t>
  </si>
  <si>
    <t>Joyce Reddecliffe</t>
  </si>
  <si>
    <t>Jaden CHOI</t>
  </si>
  <si>
    <t>Bennet Glebus</t>
  </si>
  <si>
    <t>Dylan Chan</t>
  </si>
  <si>
    <t>Archisha Maurya</t>
  </si>
  <si>
    <t>Audrey Henry</t>
  </si>
  <si>
    <t>Noah Hong</t>
  </si>
  <si>
    <t>Madison Smith</t>
  </si>
  <si>
    <t>Grace Yu</t>
  </si>
  <si>
    <t>Kaelyn Chow</t>
  </si>
  <si>
    <t>Kaitlyn SUEN</t>
  </si>
  <si>
    <t>Abigail MCCARTHY</t>
  </si>
  <si>
    <t>Gabrielle Salvador</t>
  </si>
  <si>
    <t>Nathan LUI</t>
  </si>
  <si>
    <t>Magdalena Maher</t>
  </si>
  <si>
    <t>Alice LEE</t>
  </si>
  <si>
    <t>Andrew Lacap</t>
  </si>
  <si>
    <t>Isabella Aponte</t>
  </si>
  <si>
    <t>Madilyn VENTANILLA</t>
  </si>
  <si>
    <t>Elliot Park</t>
  </si>
  <si>
    <t>Jacob BOWLIN</t>
  </si>
  <si>
    <t>Alessandra PARROCHA</t>
  </si>
  <si>
    <t>Christian Hachoue</t>
  </si>
  <si>
    <t>Thea Tran</t>
  </si>
  <si>
    <t>Aidan Roth</t>
  </si>
  <si>
    <t>Cadence Bravo</t>
  </si>
  <si>
    <t>Jessica LE</t>
  </si>
  <si>
    <t>Oliver Fleury</t>
  </si>
  <si>
    <t>Jason REEVES</t>
  </si>
  <si>
    <t>Anisa Shannon</t>
  </si>
  <si>
    <t>Kaiden Phan</t>
  </si>
  <si>
    <t>Kathryn Sullinger</t>
  </si>
  <si>
    <t>Ishan SENTHILVEL</t>
  </si>
  <si>
    <t>Milly Sher</t>
  </si>
  <si>
    <t>GISELL HA</t>
  </si>
  <si>
    <t xml:space="preserve"> Lauren Kim</t>
  </si>
  <si>
    <t>Olivia Tang</t>
  </si>
  <si>
    <t>Sophie Lee</t>
  </si>
  <si>
    <t>Ayishah Hamid</t>
  </si>
  <si>
    <t>Blake Nair</t>
  </si>
  <si>
    <t>McKenzie Hernandez</t>
  </si>
  <si>
    <t>Abigail Lee</t>
  </si>
  <si>
    <t>Aleksandr  Bacci</t>
  </si>
  <si>
    <t>Cici McKinney</t>
  </si>
  <si>
    <t>Sufyan Ahmad</t>
  </si>
  <si>
    <t>Elias Lopez Quintero</t>
  </si>
  <si>
    <t>Julio Baalbaki</t>
  </si>
  <si>
    <t>Dawson Bean</t>
  </si>
  <si>
    <t>Alessandra GUERRERO</t>
  </si>
  <si>
    <t>Max DO</t>
  </si>
  <si>
    <t>Bianka Adhikari</t>
  </si>
  <si>
    <t xml:space="preserve"> Cameron Nguyen</t>
  </si>
  <si>
    <t xml:space="preserve"> Jinu Lee</t>
  </si>
  <si>
    <t xml:space="preserve"> Saneyi Sanandi</t>
  </si>
  <si>
    <t xml:space="preserve"> Dhanashi Dhriti</t>
  </si>
  <si>
    <t>Tristan Lane</t>
  </si>
  <si>
    <t>Maxwell Va</t>
  </si>
  <si>
    <t>Tadeo Vargas</t>
  </si>
  <si>
    <t>Hannah You</t>
  </si>
  <si>
    <t>Tai Carreiro</t>
  </si>
  <si>
    <t>Kaizen Nekoba</t>
  </si>
  <si>
    <t>Myca Ritrovato</t>
  </si>
  <si>
    <t>Advisha DWIVEDI</t>
  </si>
  <si>
    <t>Chloe Yu</t>
  </si>
  <si>
    <t>Yu Lu</t>
  </si>
  <si>
    <t>Leo Zhang</t>
  </si>
  <si>
    <t>James Lee</t>
  </si>
  <si>
    <t>Yaretzi Garcia</t>
  </si>
  <si>
    <t>Aayush Sonawadekar</t>
  </si>
  <si>
    <t xml:space="preserve"> Evelynn Breuer</t>
  </si>
  <si>
    <t>Cameron McCallum</t>
  </si>
  <si>
    <t>Gionni PEARSON</t>
  </si>
  <si>
    <t>Wesley Minh</t>
  </si>
  <si>
    <t>Ronin Khylay</t>
  </si>
  <si>
    <t>Sara ANSAR</t>
  </si>
  <si>
    <t>Jonathan ARMSTRONG</t>
  </si>
  <si>
    <t>Aaron ARMSTRONG</t>
  </si>
  <si>
    <t>Eli VANG</t>
  </si>
  <si>
    <t>Jet LEE</t>
  </si>
  <si>
    <t>Tim LOR</t>
  </si>
  <si>
    <t>Anson THAO</t>
  </si>
  <si>
    <t>Charlise LOR</t>
  </si>
  <si>
    <t>Jiwon Choi</t>
  </si>
  <si>
    <t>Yaana POPAT</t>
  </si>
  <si>
    <t>Erok Shin</t>
  </si>
  <si>
    <t>Ronin Vongphakdy</t>
  </si>
  <si>
    <t>Arohi Nair</t>
  </si>
  <si>
    <t>Abigail Pauley</t>
  </si>
  <si>
    <t>Buraq Dieme</t>
  </si>
  <si>
    <t>Orion Jordan</t>
  </si>
  <si>
    <t>Noha Ohahid</t>
  </si>
  <si>
    <t>Emet  Rosario</t>
  </si>
  <si>
    <t>Navii Moua</t>
  </si>
  <si>
    <t>Noemi Perez</t>
  </si>
  <si>
    <t>Alexis Moua</t>
  </si>
  <si>
    <t>Lucas Jiang</t>
  </si>
  <si>
    <t>Mason Lee</t>
  </si>
  <si>
    <t>Brycen Hixson</t>
  </si>
  <si>
    <t>Dante Brooks</t>
  </si>
  <si>
    <t>ALIYAH ESPIRITU</t>
  </si>
  <si>
    <t>Erick Creasey</t>
  </si>
  <si>
    <t>Amalia Maldonado</t>
  </si>
  <si>
    <t>Vivian CHEN</t>
  </si>
  <si>
    <t>William Hongyi LIU</t>
  </si>
  <si>
    <t>Carson LIN</t>
  </si>
  <si>
    <t>Avery Bauer</t>
  </si>
  <si>
    <t>Wynonna Goh</t>
  </si>
  <si>
    <t>Bennett Villena</t>
  </si>
  <si>
    <t>EVERLY BYON</t>
  </si>
  <si>
    <t>SEBASTIAN MOSQUERA</t>
  </si>
  <si>
    <t>Jacob Malone</t>
  </si>
  <si>
    <t>Oliver Jackson</t>
  </si>
  <si>
    <t>Logan Miller</t>
  </si>
  <si>
    <t>Gerard Meggs</t>
  </si>
  <si>
    <t>Daniel Martinez</t>
  </si>
  <si>
    <t>Ryan  Pream</t>
  </si>
  <si>
    <t>Victoria  Scattaglia</t>
  </si>
  <si>
    <t>Olivia Vo</t>
  </si>
  <si>
    <t>Kayla Nguyen</t>
  </si>
  <si>
    <t>Mannat BADH</t>
  </si>
  <si>
    <t>Shush Younis</t>
  </si>
  <si>
    <t>Vishwas Raviraja</t>
  </si>
  <si>
    <t>Summer Hsu</t>
  </si>
  <si>
    <t>Molly Keryte</t>
  </si>
  <si>
    <t>Ellie Hong</t>
  </si>
  <si>
    <t>Malana  Jensen</t>
  </si>
  <si>
    <t>Dylan Zabelny</t>
  </si>
  <si>
    <t>Harper Khor</t>
  </si>
  <si>
    <t>Srii Dhaksha  Pottabathini</t>
  </si>
  <si>
    <t>Benjamin Cruz</t>
  </si>
  <si>
    <t>Yuri Ou</t>
  </si>
  <si>
    <t>Tanner Farris</t>
  </si>
  <si>
    <t>Miguel Lugo-Aleman</t>
  </si>
  <si>
    <t>Emily Lacap</t>
  </si>
  <si>
    <t>Emily Ma</t>
  </si>
  <si>
    <t>Adalyn  Lee</t>
  </si>
  <si>
    <t>Sammie Chan</t>
  </si>
  <si>
    <t xml:space="preserve">Yoobin Suk </t>
  </si>
  <si>
    <t>Skyleigh Blue</t>
  </si>
  <si>
    <t>Jillian Campollo</t>
  </si>
  <si>
    <t>Frank  Knabe</t>
  </si>
  <si>
    <t>Gianna  Moreno</t>
  </si>
  <si>
    <t>Yeji Kong</t>
  </si>
  <si>
    <t>Anson Choi</t>
  </si>
  <si>
    <t>Emily Meng</t>
  </si>
  <si>
    <t>Dylan Fuertez</t>
  </si>
  <si>
    <t>Paul Andre Golez</t>
  </si>
  <si>
    <t>Ethan Cruz</t>
  </si>
  <si>
    <t>Wyatt PETERSON</t>
  </si>
  <si>
    <t>Brody  Bailey</t>
  </si>
  <si>
    <t>Jenna Ryu</t>
  </si>
  <si>
    <t>Claire Xie</t>
  </si>
  <si>
    <t>Chloe Xie</t>
  </si>
  <si>
    <t>Jadelynn Li</t>
  </si>
  <si>
    <t xml:space="preserve">Aurora  Lopez  </t>
  </si>
  <si>
    <t>Tyler Manzaro</t>
  </si>
  <si>
    <t>Ian Kwong</t>
  </si>
  <si>
    <t>Christer Espiritu</t>
  </si>
  <si>
    <t>Austin Goei</t>
  </si>
  <si>
    <t>Chelsea  Lee</t>
  </si>
  <si>
    <t>Madison Krosky</t>
  </si>
  <si>
    <t>Savannah Walton</t>
  </si>
  <si>
    <t>Eve Sullivan</t>
  </si>
  <si>
    <t>Hector  Avila</t>
  </si>
  <si>
    <t>Summer Zhang</t>
  </si>
  <si>
    <t>Felix Lin</t>
  </si>
  <si>
    <t>Thiago DeLeon Perez</t>
  </si>
  <si>
    <t xml:space="preserve"> Constantinah Nguyen</t>
  </si>
  <si>
    <t>Samuel Levy</t>
  </si>
  <si>
    <t>Madeline Lafferty</t>
  </si>
  <si>
    <t>Abner Tadeo</t>
  </si>
  <si>
    <t>Jadson Calis</t>
  </si>
  <si>
    <t>Jennah Doukkali</t>
  </si>
  <si>
    <t>Hazel Branco</t>
  </si>
  <si>
    <t>Christian Cucalon</t>
  </si>
  <si>
    <t>Journey Larrabee</t>
  </si>
  <si>
    <t>Abram Ong</t>
  </si>
  <si>
    <t>Theodore Polyakov</t>
  </si>
  <si>
    <t>Viraaj Totla</t>
  </si>
  <si>
    <t>Joel  Wang</t>
  </si>
  <si>
    <t>Sophia Nguyen</t>
  </si>
  <si>
    <t>Emma Hsiung</t>
  </si>
  <si>
    <t>Richard Vimpany</t>
  </si>
  <si>
    <t>Jaye KIM</t>
  </si>
  <si>
    <t>Sara PARRA</t>
  </si>
  <si>
    <t>Zoe BARTH</t>
  </si>
  <si>
    <t>Ashna Lall</t>
  </si>
  <si>
    <t>Chloe Lee</t>
  </si>
  <si>
    <t>Wisdom Caldwell</t>
  </si>
  <si>
    <t>Alex Dong</t>
  </si>
  <si>
    <t>Aryaa Peck</t>
  </si>
  <si>
    <t>Lucas Glendening</t>
  </si>
  <si>
    <t>Sahra KUOAHMAD</t>
  </si>
  <si>
    <t>Katherine Suh</t>
  </si>
  <si>
    <t>Lavender LOUTHEN</t>
  </si>
  <si>
    <t>Gabriel Jomalesa</t>
  </si>
  <si>
    <t>Andrei GUSAROV</t>
  </si>
  <si>
    <t>Brandon Jano</t>
  </si>
  <si>
    <t>Bronson Lee</t>
  </si>
  <si>
    <t>Kayden Choi</t>
  </si>
  <si>
    <t>Liam Torres</t>
  </si>
  <si>
    <t>Brooke Bathon</t>
  </si>
  <si>
    <t>Daniel Romero</t>
  </si>
  <si>
    <t>Yajat DAHIYA</t>
  </si>
  <si>
    <t>Saku Iwaya</t>
  </si>
  <si>
    <t>Siddhant SHARMA</t>
  </si>
  <si>
    <t>Leonardo HERNANDEZ</t>
  </si>
  <si>
    <t>Yelynn CHANG</t>
  </si>
  <si>
    <t>Jasmine  Musterman</t>
  </si>
  <si>
    <t>Lyla An</t>
  </si>
  <si>
    <t>Ellie Cheng</t>
  </si>
  <si>
    <t>Clark Shen</t>
  </si>
  <si>
    <t>Avery Aquaro</t>
  </si>
  <si>
    <t>Kay Tongol</t>
  </si>
  <si>
    <t>Hannah HWANGBO</t>
  </si>
  <si>
    <t xml:space="preserve"> Avery Byrd</t>
  </si>
  <si>
    <t>Katelynn LEE</t>
  </si>
  <si>
    <t>Lillian Rodriguez</t>
  </si>
  <si>
    <t>Reena Jeong Seo</t>
  </si>
  <si>
    <t>DAON KIM</t>
  </si>
  <si>
    <t>Jeanlucca SALAZAR</t>
  </si>
  <si>
    <t>Isabella White</t>
  </si>
  <si>
    <t>Ella Donner</t>
  </si>
  <si>
    <t>Julie Cha</t>
  </si>
  <si>
    <t>Naphaphone Rasavongseuk</t>
  </si>
  <si>
    <t xml:space="preserve"> Yuxiao Zhao</t>
  </si>
  <si>
    <t>Kylie Molina Westlare</t>
  </si>
  <si>
    <t xml:space="preserve"> Kate Gallagher</t>
  </si>
  <si>
    <t>Temujin Chen</t>
  </si>
  <si>
    <t>Ezabella  Nakour</t>
  </si>
  <si>
    <t>Eason Bao</t>
  </si>
  <si>
    <t xml:space="preserve">Joseph Usandivares </t>
  </si>
  <si>
    <t xml:space="preserve"> Turi Lee</t>
  </si>
  <si>
    <t>Zen Suan</t>
  </si>
  <si>
    <t>Eric Kim</t>
  </si>
  <si>
    <t>Hazel Smith</t>
  </si>
  <si>
    <t>Jacob Pak</t>
  </si>
  <si>
    <t xml:space="preserve"> Minjune Kim</t>
  </si>
  <si>
    <t>eleanor Haydu</t>
  </si>
  <si>
    <t>Stanislav Kasolapkin</t>
  </si>
  <si>
    <t>Timothy Skevakis</t>
  </si>
  <si>
    <t>Elizabeth ONOUYE</t>
  </si>
  <si>
    <t xml:space="preserve"> isabella rodriguez</t>
  </si>
  <si>
    <t>Pelin Kose</t>
  </si>
  <si>
    <t>Paige Foley</t>
  </si>
  <si>
    <t>Lincoln Slack</t>
  </si>
  <si>
    <t>Cormac Fogerty</t>
  </si>
  <si>
    <t>Vishnu Parthiban</t>
  </si>
  <si>
    <t>Imogen Pierce</t>
  </si>
  <si>
    <t>Gavin Rodriguez</t>
  </si>
  <si>
    <t>Thalia Brett</t>
  </si>
  <si>
    <t>Mary Bonczar</t>
  </si>
  <si>
    <t>Marly Aloisio</t>
  </si>
  <si>
    <t>Arsham  Nozartash</t>
  </si>
  <si>
    <t>Marco Soto</t>
  </si>
  <si>
    <t>Kimi Wang</t>
  </si>
  <si>
    <t xml:space="preserve">Suri Jaghori </t>
  </si>
  <si>
    <t xml:space="preserve"> Eden Bourdiaudhy</t>
  </si>
  <si>
    <t>Luciana  Ro</t>
  </si>
  <si>
    <t xml:space="preserve"> ximena arraz</t>
  </si>
  <si>
    <t>Shoncalvin TILLETT</t>
  </si>
  <si>
    <t xml:space="preserve"> Scarlett Dixon</t>
  </si>
  <si>
    <t>Johanna Xiang</t>
  </si>
  <si>
    <t>Zoe WEBB</t>
  </si>
  <si>
    <t>Swathi Manchu</t>
  </si>
  <si>
    <t xml:space="preserve"> Meiyenna Reed</t>
  </si>
  <si>
    <t>Smith Sekunda</t>
  </si>
  <si>
    <t>Michael DiGiovanni</t>
  </si>
  <si>
    <t>Ryan Piotrowski</t>
  </si>
  <si>
    <t>Olivia Gomez</t>
  </si>
  <si>
    <t xml:space="preserve"> Priscila Gonzalez</t>
  </si>
  <si>
    <t>Hayne CHA</t>
  </si>
  <si>
    <t>Desmond Pacubas</t>
  </si>
  <si>
    <t>Lucas Amador</t>
  </si>
  <si>
    <t>Olivia Han</t>
  </si>
  <si>
    <t>Elija Kim</t>
  </si>
  <si>
    <t>Joy Rheem</t>
  </si>
  <si>
    <t xml:space="preserve"> Spencer Bohnhoff</t>
  </si>
  <si>
    <t>ADRIEL UPRETY</t>
  </si>
  <si>
    <t>Allison MO</t>
  </si>
  <si>
    <t>Ethan Chen</t>
  </si>
  <si>
    <t>Helen Chen</t>
  </si>
  <si>
    <t>Elijah  Song</t>
  </si>
  <si>
    <t>William Nguyen</t>
  </si>
  <si>
    <t>Logan Schafer</t>
  </si>
  <si>
    <t xml:space="preserve"> Ahana Kuppadakkath</t>
  </si>
  <si>
    <t xml:space="preserve"> Timothy Wardhana</t>
  </si>
  <si>
    <t>Ivan Chen</t>
  </si>
  <si>
    <t xml:space="preserve"> Wesley Lam</t>
  </si>
  <si>
    <t>Aditi  Uge</t>
  </si>
  <si>
    <t>Ella Cessar</t>
  </si>
  <si>
    <t xml:space="preserve"> Dominic Nguyen</t>
  </si>
  <si>
    <t>Riya PENMETHSA</t>
  </si>
  <si>
    <t>Benjamin VORONTSOV</t>
  </si>
  <si>
    <t xml:space="preserve"> Kaavya Thenmozhi Kumaran</t>
  </si>
  <si>
    <t xml:space="preserve"> Giuliana Mata</t>
  </si>
  <si>
    <t>Ezra VASSALLO</t>
  </si>
  <si>
    <t xml:space="preserve"> Sarah Daniels</t>
  </si>
  <si>
    <t xml:space="preserve"> David Ospina</t>
  </si>
  <si>
    <t xml:space="preserve"> Christopher Jue</t>
  </si>
  <si>
    <t>Renee Suh</t>
  </si>
  <si>
    <t>Dominic Basilio</t>
  </si>
  <si>
    <t xml:space="preserve"> Glenn Hoffman</t>
  </si>
  <si>
    <t xml:space="preserve"> Anthony Caceres</t>
  </si>
  <si>
    <t>George Bahou</t>
  </si>
  <si>
    <t>Teysian Ponce</t>
  </si>
  <si>
    <t>Ayden CHUNG</t>
  </si>
  <si>
    <t>Sean Park</t>
  </si>
  <si>
    <t>Nora Hadidi</t>
  </si>
  <si>
    <t>Naum NAMOCHENKO</t>
  </si>
  <si>
    <t>Kaiden CAMERON</t>
  </si>
  <si>
    <t>David CHINKOV</t>
  </si>
  <si>
    <t>Yuju JEON</t>
  </si>
  <si>
    <t>Sofia Lasio</t>
  </si>
  <si>
    <t>Masuri trakansook</t>
  </si>
  <si>
    <t>Logan LEE</t>
  </si>
  <si>
    <t>GEOVANI JIMENEZ-BARRERA</t>
  </si>
  <si>
    <t>STACY LUNA LOPEZ</t>
  </si>
  <si>
    <t xml:space="preserve">Daniel Ferri </t>
  </si>
  <si>
    <t>SOFIA KWON</t>
  </si>
  <si>
    <t>Aadya Madan</t>
  </si>
  <si>
    <t>Odeya Bianco</t>
  </si>
  <si>
    <t>Arielle KANG</t>
  </si>
  <si>
    <t>EDUAR OCHOA VILLALTA</t>
  </si>
  <si>
    <t>Natalie Levy</t>
  </si>
  <si>
    <t>Caitlin Choy</t>
  </si>
  <si>
    <t>Gerardo MAR</t>
  </si>
  <si>
    <t>Zoe BEESTON</t>
  </si>
  <si>
    <t>Connor Christy</t>
  </si>
  <si>
    <t>Arya Patel</t>
  </si>
  <si>
    <t>Diane JUNG</t>
  </si>
  <si>
    <t>Valerie AZCUETA</t>
  </si>
  <si>
    <t>Irfaan AHMAR</t>
  </si>
  <si>
    <t>Raiyne Hwang</t>
  </si>
  <si>
    <t>Henry Wang</t>
  </si>
  <si>
    <t>ELEYNA CORPUS</t>
  </si>
  <si>
    <t>GABRIEL CORPUS</t>
  </si>
  <si>
    <t>Tatym LAM</t>
  </si>
  <si>
    <t>Harrison Cornejo</t>
  </si>
  <si>
    <t>Ava VANG</t>
  </si>
  <si>
    <t>Carlos Soto</t>
  </si>
  <si>
    <t>Zoey Sun</t>
  </si>
  <si>
    <t>Jackie CHANG</t>
  </si>
  <si>
    <t>Ashton Domingo</t>
  </si>
  <si>
    <t>Emad JAOSHAN</t>
  </si>
  <si>
    <t>London Drabik</t>
  </si>
  <si>
    <t>Emma Darling</t>
  </si>
  <si>
    <t>Esteban DeLua</t>
  </si>
  <si>
    <t>Yoshi NGUYEN</t>
  </si>
  <si>
    <t>Iris LIENG</t>
  </si>
  <si>
    <t>Sophia Hwang</t>
  </si>
  <si>
    <t>Allen Nguyen</t>
  </si>
  <si>
    <t>Malaya GRACE</t>
  </si>
  <si>
    <t>Khadijah Ricaurte</t>
  </si>
  <si>
    <t>Sravya Sudheer CHEMUDUGUNTA</t>
  </si>
  <si>
    <t>Aimee KIM</t>
  </si>
  <si>
    <t>Rhaegar RIVERA</t>
  </si>
  <si>
    <t>Benjamin Kupiec</t>
  </si>
  <si>
    <t>Chloe LU</t>
  </si>
  <si>
    <t>Emmitt BURRELL</t>
  </si>
  <si>
    <t xml:space="preserve">Everett Kulpeksa </t>
  </si>
  <si>
    <t>Daniel Eikmeier</t>
  </si>
  <si>
    <t>James NGUYEN</t>
  </si>
  <si>
    <t>Anika CHAUHAN</t>
  </si>
  <si>
    <t>Queeni Lin</t>
  </si>
  <si>
    <t>Lila Brown</t>
  </si>
  <si>
    <t>Joshua La Voy</t>
  </si>
  <si>
    <t>Hillary NGUYEN</t>
  </si>
  <si>
    <t>Miki Jiang</t>
  </si>
  <si>
    <t>Isabella Peng</t>
  </si>
  <si>
    <t>Henry Knight</t>
  </si>
  <si>
    <t>Saanvi PANGULE</t>
  </si>
  <si>
    <t>Noah Guadiz</t>
  </si>
  <si>
    <t>Ettan Vijay</t>
  </si>
  <si>
    <t>Edgar  Blanchard</t>
  </si>
  <si>
    <t>NIKAYLA RAMNATH</t>
  </si>
  <si>
    <t>Edwin Ross</t>
  </si>
  <si>
    <t>Maisy MacFann</t>
  </si>
  <si>
    <t>Ramses Arroyo-Perez</t>
  </si>
  <si>
    <t>Tyson Chan</t>
  </si>
  <si>
    <t>JOSEPH GORDILLO</t>
  </si>
  <si>
    <t>Pablo Loera</t>
  </si>
  <si>
    <t>Serena Basulto</t>
  </si>
  <si>
    <t>Dohyun Back</t>
  </si>
  <si>
    <t>Brandon Choi</t>
  </si>
  <si>
    <t>Brycen Zheng</t>
  </si>
  <si>
    <t>Dennis Kovalski</t>
  </si>
  <si>
    <t>Zachary Caruso</t>
  </si>
  <si>
    <t>Nikola Simic</t>
  </si>
  <si>
    <t>Albert Kim</t>
  </si>
  <si>
    <t>Esteban Meneses</t>
  </si>
  <si>
    <t>Violet Siu</t>
  </si>
  <si>
    <t>Daphne Ma</t>
  </si>
  <si>
    <t>Mason Vierra</t>
  </si>
  <si>
    <t>Claire Park</t>
  </si>
  <si>
    <t>Patrick Herrera Furmanov</t>
  </si>
  <si>
    <t>Sahana Pothuganti</t>
  </si>
  <si>
    <t>Christian Abreu</t>
  </si>
  <si>
    <t>Akira  Alvin</t>
  </si>
  <si>
    <t>Charles Garman</t>
  </si>
  <si>
    <t>Korbyn King</t>
  </si>
  <si>
    <t>eden coppola</t>
  </si>
  <si>
    <t>Kenneth Irvin</t>
  </si>
  <si>
    <t>Reyansh Sarna</t>
  </si>
  <si>
    <t>Derek Tristan Bugauisan</t>
  </si>
  <si>
    <t>Amira Savidge</t>
  </si>
  <si>
    <t>Treyton Nguyen</t>
  </si>
  <si>
    <t>Skyla Vilain</t>
  </si>
  <si>
    <t>BRANDON LEE</t>
  </si>
  <si>
    <t>Miguel Hernandez</t>
  </si>
  <si>
    <t>Erik Cleary</t>
  </si>
  <si>
    <t>Julien Ostrov</t>
  </si>
  <si>
    <t>Ah-In Eun</t>
  </si>
  <si>
    <t>Thiago Chacon</t>
  </si>
  <si>
    <t>Owen Dane</t>
  </si>
  <si>
    <t>Valerie  Annand</t>
  </si>
  <si>
    <t>Grace Traum</t>
  </si>
  <si>
    <t>Kevin Orlick</t>
  </si>
  <si>
    <t>Sebastian Rivera</t>
  </si>
  <si>
    <t>elvis weng</t>
  </si>
  <si>
    <t xml:space="preserve">Rodrigo  Mendieta </t>
  </si>
  <si>
    <t>Daniel Stankard</t>
  </si>
  <si>
    <t>Lillian  Morrison</t>
  </si>
  <si>
    <t>Cohen Stacy</t>
  </si>
  <si>
    <t>Elsa Yang</t>
  </si>
  <si>
    <t>Anastasia Masserini</t>
  </si>
  <si>
    <t>Wayne Carr</t>
  </si>
  <si>
    <t>Anoushka RAGHAVAN</t>
  </si>
  <si>
    <t>Anisha Maricherla</t>
  </si>
  <si>
    <t>Sophia Hedrih</t>
  </si>
  <si>
    <t>Wyatt Echevarria</t>
  </si>
  <si>
    <t>Avery Wilson</t>
  </si>
  <si>
    <t>Floria Mosa</t>
  </si>
  <si>
    <t>Kori Tsang</t>
  </si>
  <si>
    <t>Olivia Fu</t>
  </si>
  <si>
    <t>Yuxiang CAO</t>
  </si>
  <si>
    <t>SOLOMON KELLER</t>
  </si>
  <si>
    <t>LARA KO</t>
  </si>
  <si>
    <t>Gwen Legaspi</t>
  </si>
  <si>
    <t>MIGUEL RIVERO</t>
  </si>
  <si>
    <t>ELENI MARCELINO</t>
  </si>
  <si>
    <t xml:space="preserve"> JACQUELINE FOSTER</t>
  </si>
  <si>
    <t>Sophia Kim</t>
  </si>
  <si>
    <t>SOFIA MINA-VEGA</t>
  </si>
  <si>
    <t>AARON LEE</t>
  </si>
  <si>
    <t>Jake Ha</t>
  </si>
  <si>
    <t>Natalie Emmerth</t>
  </si>
  <si>
    <t>Jhayden Lorenzo</t>
  </si>
  <si>
    <t>Ritham Janardhan</t>
  </si>
  <si>
    <t>Aiden Jacob Decolongon</t>
  </si>
  <si>
    <t xml:space="preserve"> TIMOTHY MOK</t>
  </si>
  <si>
    <t>Margaret Leung</t>
  </si>
  <si>
    <t>Priya Xiong</t>
  </si>
  <si>
    <t>OSCAR  ZOU</t>
  </si>
  <si>
    <t>Hibba Azim</t>
  </si>
  <si>
    <t>Esme Kim</t>
  </si>
  <si>
    <t>Mason Kwan</t>
  </si>
  <si>
    <t>Jihyeon Park</t>
  </si>
  <si>
    <t>Ethan Seo</t>
  </si>
  <si>
    <t>Deborah Kim</t>
  </si>
  <si>
    <t>David Gil</t>
  </si>
  <si>
    <t>Evelyn Cheung</t>
  </si>
  <si>
    <t>Rohan Nair</t>
  </si>
  <si>
    <t>Michael Jacobson</t>
  </si>
  <si>
    <t>MADISON CHAY</t>
  </si>
  <si>
    <t>YENA HYUN</t>
  </si>
  <si>
    <t>AIDEN KIM</t>
  </si>
  <si>
    <t>Kelvin Aldama</t>
  </si>
  <si>
    <t>Emma Laurynn Navarro</t>
  </si>
  <si>
    <t>Kayda Arion</t>
  </si>
  <si>
    <t>William Liao</t>
  </si>
  <si>
    <t>Lluvia VEGA</t>
  </si>
  <si>
    <t>MADELYN  OH</t>
  </si>
  <si>
    <t>Junie Kim</t>
  </si>
  <si>
    <t>Mika Chi</t>
  </si>
  <si>
    <t>Nicholas Tuzhilov</t>
  </si>
  <si>
    <t>WYATT HADA</t>
  </si>
  <si>
    <t>Chanel Guzman</t>
  </si>
  <si>
    <t>Nievos Ramos-Stephens</t>
  </si>
  <si>
    <t>Ellora Tran</t>
  </si>
  <si>
    <t>Evan Cai</t>
  </si>
  <si>
    <t>Stella Flickinger</t>
  </si>
  <si>
    <t>Ethan Yun</t>
  </si>
  <si>
    <t>DANIEL PARK</t>
  </si>
  <si>
    <t>Madhumaya Shenoy</t>
  </si>
  <si>
    <t>Arden Lee</t>
  </si>
  <si>
    <t>Adam Setiawan</t>
  </si>
  <si>
    <t>GEETHA MANCHU</t>
  </si>
  <si>
    <t>LAMISAH SOBHANI</t>
  </si>
  <si>
    <t>Ava Wang</t>
  </si>
  <si>
    <t>Glenda Na</t>
  </si>
  <si>
    <t>Michael Spinelli</t>
  </si>
  <si>
    <t>Barron Brown</t>
  </si>
  <si>
    <t>SYLVIA JAMES</t>
  </si>
  <si>
    <t>Abigail CHAN</t>
  </si>
  <si>
    <t>DEANNA GOLDFARB</t>
  </si>
  <si>
    <t>NATHAN LEE</t>
  </si>
  <si>
    <t>Sophia Liu</t>
  </si>
  <si>
    <t>Kai Izumoto</t>
  </si>
  <si>
    <t>Hailey Kim</t>
  </si>
  <si>
    <t>JAYDEN KIM</t>
  </si>
  <si>
    <t>Jayden Young</t>
  </si>
  <si>
    <t>SAMANTHA SASAMURA</t>
  </si>
  <si>
    <t>Aidyn Hayes</t>
  </si>
  <si>
    <t>MASON JONES</t>
  </si>
  <si>
    <t>SHAURYA BARUA</t>
  </si>
  <si>
    <t>Skylar Swiecicki</t>
  </si>
  <si>
    <t>Gabriella Suarez</t>
  </si>
  <si>
    <t>Olivia Hoang</t>
  </si>
  <si>
    <t>Felton Walters</t>
  </si>
  <si>
    <t>JACKSON REVIS</t>
  </si>
  <si>
    <t>Cayla HAN</t>
  </si>
  <si>
    <t xml:space="preserve"> VIOLA VARGAS</t>
  </si>
  <si>
    <t>Emma Krovblit</t>
  </si>
  <si>
    <t>Moses ANTINARELLI</t>
  </si>
  <si>
    <t>Makayla Chan</t>
  </si>
  <si>
    <t>CATHERINE Leung</t>
  </si>
  <si>
    <t>Jacob Gonzales</t>
  </si>
  <si>
    <t>CHASE NAVARRO</t>
  </si>
  <si>
    <t>AIDEN CHOI</t>
  </si>
  <si>
    <t>Jayden Lovell</t>
  </si>
  <si>
    <t>Chloe Nauli</t>
  </si>
  <si>
    <t>Jayden Kim</t>
  </si>
  <si>
    <t>Penelope Haesemeyer</t>
  </si>
  <si>
    <t>Zachary Culli</t>
  </si>
  <si>
    <t>Gabriella Caldwell</t>
  </si>
  <si>
    <t>Elenielle Ong</t>
  </si>
  <si>
    <t>Dina Dorack</t>
  </si>
  <si>
    <t>Sophia Hamalainen</t>
  </si>
  <si>
    <t>Nathan Tu</t>
  </si>
  <si>
    <t>ALBA ARREAGA GIRON</t>
  </si>
  <si>
    <t>Angela Pham</t>
  </si>
  <si>
    <t>SABRINA SCHULHOF</t>
  </si>
  <si>
    <t>BETHANY MINH</t>
  </si>
  <si>
    <t>Alexander CHUANG</t>
  </si>
  <si>
    <t>Benjamin An</t>
  </si>
  <si>
    <t>Bryce Nguyen</t>
  </si>
  <si>
    <t>YANKI SANALAN</t>
  </si>
  <si>
    <t>Ryan Chan</t>
  </si>
  <si>
    <t>SOPHIA POKROVSKY</t>
  </si>
  <si>
    <t>NICOLE GUAMAN</t>
  </si>
  <si>
    <t>Dylan Siongco</t>
  </si>
  <si>
    <t>TROY NGUYEN</t>
  </si>
  <si>
    <t>KAI TSUCHIDA</t>
  </si>
  <si>
    <t>SALVADOR DIAZ</t>
  </si>
  <si>
    <t>Emily Chao</t>
  </si>
  <si>
    <t>AMELIA HERNANDEZ</t>
  </si>
  <si>
    <t>Amelia Salas</t>
  </si>
  <si>
    <t>Ryan Griarte</t>
  </si>
  <si>
    <t>Raphael Azerad</t>
  </si>
  <si>
    <t xml:space="preserve"> NORMAN DONATIEN</t>
  </si>
  <si>
    <t>Ella Yee</t>
  </si>
  <si>
    <t>Napeahi Iwane</t>
  </si>
  <si>
    <t>Arianna Lee</t>
  </si>
  <si>
    <t>Gabrielle Peng</t>
  </si>
  <si>
    <t>Brayden Cabahug</t>
  </si>
  <si>
    <t>Nolan Meyer</t>
  </si>
  <si>
    <t>Loreleigh Diego</t>
  </si>
  <si>
    <t>Rachel Park</t>
  </si>
  <si>
    <t>Nikklyn Pennington</t>
  </si>
  <si>
    <t>Si Xin Melody Wei</t>
  </si>
  <si>
    <t>Emerson Hall</t>
  </si>
  <si>
    <t>Brizia Meza</t>
  </si>
  <si>
    <t>Karlee Dang</t>
  </si>
  <si>
    <t>Leora Kokotov</t>
  </si>
  <si>
    <t>Dylan Palma</t>
  </si>
  <si>
    <t>Siddharth Srikrishna</t>
  </si>
  <si>
    <t>Kaila Mika Bayudan</t>
  </si>
  <si>
    <t>Taehee Kim</t>
  </si>
  <si>
    <t>Devin Kaneshiro</t>
  </si>
  <si>
    <t>Mia Kato</t>
  </si>
  <si>
    <t>Zephyr Montgomery</t>
  </si>
  <si>
    <t>Azlyn Stucki</t>
  </si>
  <si>
    <t>Jack Elm</t>
  </si>
  <si>
    <t>Ximena Ortiz</t>
  </si>
  <si>
    <t>Abhinav Kemburu</t>
  </si>
  <si>
    <t>Isabella WADDINGTON</t>
  </si>
  <si>
    <t>Amanda Vilar</t>
  </si>
  <si>
    <t>Yoonwoo Jo</t>
  </si>
  <si>
    <t>Iniyan Anbazhagan</t>
  </si>
  <si>
    <t>Chlaeanna Mielle MAGRACIA</t>
  </si>
  <si>
    <t>Samarth Gaggar</t>
  </si>
  <si>
    <t>Toby Coelho</t>
  </si>
  <si>
    <t>Julianne Healey</t>
  </si>
  <si>
    <t>Daniel Fisher</t>
  </si>
  <si>
    <t>Lia Sophie Zaikovaty</t>
  </si>
  <si>
    <t>Gabriella Terna</t>
  </si>
  <si>
    <t>Suwarna Sharma</t>
  </si>
  <si>
    <t>Grayson Hill</t>
  </si>
  <si>
    <t>Darsh Sinha</t>
  </si>
  <si>
    <t>Kate Dagostino</t>
  </si>
  <si>
    <t>Leah Dagostino</t>
  </si>
  <si>
    <t>Elyse Yip</t>
  </si>
  <si>
    <t>Enoch Yip</t>
  </si>
  <si>
    <t>Iri Pingali</t>
  </si>
  <si>
    <t>Isabella Medina-Cabrera</t>
  </si>
  <si>
    <t>Eliath Abraham</t>
  </si>
  <si>
    <t>Johann Duron</t>
  </si>
  <si>
    <t>Nogales Patterson</t>
  </si>
  <si>
    <t>Victoria Fisher</t>
  </si>
  <si>
    <t xml:space="preserve"> Olivia Schellsmidt</t>
  </si>
  <si>
    <t>Samuelehui Tahi</t>
  </si>
  <si>
    <t>Mika Perl</t>
  </si>
  <si>
    <t>Aydin Islam</t>
  </si>
  <si>
    <t>King Acosta</t>
  </si>
  <si>
    <t>Nicola Schubkegel</t>
  </si>
  <si>
    <t>Junyi Frenzel</t>
  </si>
  <si>
    <t>Norah Wang</t>
  </si>
  <si>
    <t>Nikolina Lapcevic</t>
  </si>
  <si>
    <t>Madeline Sheff</t>
  </si>
  <si>
    <t>Caleb Posner-O'Connell</t>
  </si>
  <si>
    <t>Ethan Brower</t>
  </si>
  <si>
    <t>Jerard Caleb Garcia</t>
  </si>
  <si>
    <t>Calvin Lee</t>
  </si>
  <si>
    <t>Shayne  Chong</t>
  </si>
  <si>
    <t>Charleigh Ferrell</t>
  </si>
  <si>
    <t>Julia Kirkpatrick</t>
  </si>
  <si>
    <t>Samhita Vongala</t>
  </si>
  <si>
    <t>Kenneth Tran</t>
  </si>
  <si>
    <t>Joseph Tran</t>
  </si>
  <si>
    <t>Kyle Kim</t>
  </si>
  <si>
    <t>Jiaan DAVE</t>
  </si>
  <si>
    <t>Xiuyi Hu</t>
  </si>
  <si>
    <t>Isabella Liesemeyer</t>
  </si>
  <si>
    <t>Aarav MADAN</t>
  </si>
  <si>
    <t>Anirudh MADAN</t>
  </si>
  <si>
    <t>Jiana Shah</t>
  </si>
  <si>
    <t>Jin Mastis</t>
  </si>
  <si>
    <t>Chase Sorn</t>
  </si>
  <si>
    <t>Shelby Hung</t>
  </si>
  <si>
    <t>Erika Liu</t>
  </si>
  <si>
    <t>Nolan Sarina</t>
  </si>
  <si>
    <t>Brad Urbiztondo</t>
  </si>
  <si>
    <t>Cooper Clark</t>
  </si>
  <si>
    <t>Yael Rivera</t>
  </si>
  <si>
    <t>Layton Lam</t>
  </si>
  <si>
    <t>Leanna Lam</t>
  </si>
  <si>
    <t>Noella LEE</t>
  </si>
  <si>
    <t>Dahun Lee</t>
  </si>
  <si>
    <t>Brian Wei</t>
  </si>
  <si>
    <t>Louis Picariello</t>
  </si>
  <si>
    <t>Jacob Konno-Lum</t>
  </si>
  <si>
    <t>Nebika Adhikari</t>
  </si>
  <si>
    <t>Jay Oh</t>
  </si>
  <si>
    <t>Ethan Moncada  cruz</t>
  </si>
  <si>
    <t>Noah Frausto</t>
  </si>
  <si>
    <t>Zane Caldwell</t>
  </si>
  <si>
    <t>Reisen Heesch</t>
  </si>
  <si>
    <t>Reece Fleshman</t>
  </si>
  <si>
    <t>Evelyn Lee</t>
  </si>
  <si>
    <t xml:space="preserve"> Alyssa Le</t>
  </si>
  <si>
    <t>Rachel Ferdman</t>
  </si>
  <si>
    <t>ARWA HUSSAIN</t>
  </si>
  <si>
    <t>Lewes Wingate</t>
  </si>
  <si>
    <t>Eemaan Khan</t>
  </si>
  <si>
    <t>Ariyana Tsuber</t>
  </si>
  <si>
    <t>Logan Epps</t>
  </si>
  <si>
    <t>Jadyn Kirch</t>
  </si>
  <si>
    <t>Marshall Tamura</t>
  </si>
  <si>
    <t>Isabella Rodriguez-Ayon</t>
  </si>
  <si>
    <t xml:space="preserve">Marium Habib </t>
  </si>
  <si>
    <t>Jessica Chau</t>
  </si>
  <si>
    <t>Junyong Jin</t>
  </si>
  <si>
    <t>Christine Yi</t>
  </si>
  <si>
    <t>Mario SOLANO</t>
  </si>
  <si>
    <t>Isaac CHAN</t>
  </si>
  <si>
    <t>Zavery ANDERSEN</t>
  </si>
  <si>
    <t>Sabrina ZENG</t>
  </si>
  <si>
    <t>Sophia ZENG</t>
  </si>
  <si>
    <t>Michelle CHO</t>
  </si>
  <si>
    <t>Claire CHO</t>
  </si>
  <si>
    <t>Arianna Lopez</t>
  </si>
  <si>
    <t>SARA VARGAS</t>
  </si>
  <si>
    <t>Elayne KIM</t>
  </si>
  <si>
    <t>Dylan Pham</t>
  </si>
  <si>
    <t>Allison Kim</t>
  </si>
  <si>
    <t xml:space="preserve">Valeria  Camero </t>
  </si>
  <si>
    <t>Ariana Weber</t>
  </si>
  <si>
    <t>Milan Gupta</t>
  </si>
  <si>
    <t>Leena Gupta</t>
  </si>
  <si>
    <t>Simon Kane</t>
  </si>
  <si>
    <t>Mia Hand</t>
  </si>
  <si>
    <t>Elise Heefner</t>
  </si>
  <si>
    <t>Nicolette Juarez</t>
  </si>
  <si>
    <t>Dahna Tao</t>
  </si>
  <si>
    <t>Samuel Dillon</t>
  </si>
  <si>
    <t>Vincer Kelly</t>
  </si>
  <si>
    <t>Kaden Lee</t>
  </si>
  <si>
    <t>Jace Glebus</t>
  </si>
  <si>
    <t>Wyatt Burnham</t>
  </si>
  <si>
    <t>Jeongyu LEE</t>
  </si>
  <si>
    <t>Seoyun CHONG</t>
  </si>
  <si>
    <t>Isaac Ramirez</t>
  </si>
  <si>
    <t>Patrick NUGROHO</t>
  </si>
  <si>
    <t>Sophia MURRAY</t>
  </si>
  <si>
    <t>Jaeho LIM</t>
  </si>
  <si>
    <t>Juliana Calderon-Gomez</t>
  </si>
  <si>
    <t>Winston HEE</t>
  </si>
  <si>
    <t>Dylan Lim</t>
  </si>
  <si>
    <t>Kai Ramirez</t>
  </si>
  <si>
    <t>Danica BUI</t>
  </si>
  <si>
    <t>Summer Aeryn CABRERA</t>
  </si>
  <si>
    <t>Ethan LUI</t>
  </si>
  <si>
    <t>Hilson Chen</t>
  </si>
  <si>
    <t>Nawaldeep BOMRAH</t>
  </si>
  <si>
    <t>SANJITH CHIDAMBARAM</t>
  </si>
  <si>
    <t>Emma Liden</t>
  </si>
  <si>
    <t>Daniel PENG</t>
  </si>
  <si>
    <t>Chloe JANG</t>
  </si>
  <si>
    <t>Antonia Toni DOAN</t>
  </si>
  <si>
    <t>Felix MORENO</t>
  </si>
  <si>
    <t>Clara LE</t>
  </si>
  <si>
    <t>Layli DARABI</t>
  </si>
  <si>
    <t>Nayson DARABI</t>
  </si>
  <si>
    <t>Sahana MAHESH</t>
  </si>
  <si>
    <t>Thomas Linfield</t>
  </si>
  <si>
    <t>Gianna Young</t>
  </si>
  <si>
    <t>Junwoo PARK</t>
  </si>
  <si>
    <t>Ethan Chi</t>
  </si>
  <si>
    <t>Yaerang Richards</t>
  </si>
  <si>
    <t>Ellis Cottrell</t>
  </si>
  <si>
    <t>Riya Kansal</t>
  </si>
  <si>
    <t>Aaron TA</t>
  </si>
  <si>
    <t>Alana Phan</t>
  </si>
  <si>
    <t>Samuel Hachoue</t>
  </si>
  <si>
    <t>Faye Cahyadi</t>
  </si>
  <si>
    <t>Roger Vath, Jr.</t>
  </si>
  <si>
    <t>Fiorella Tiberio</t>
  </si>
  <si>
    <t>Violet Lee</t>
  </si>
  <si>
    <t>Sean Calle</t>
  </si>
  <si>
    <t>Kingston TANG</t>
  </si>
  <si>
    <t>Milo Vilain</t>
  </si>
  <si>
    <t>Kolina LAW</t>
  </si>
  <si>
    <t>Maysarabonu  Sobirjonova</t>
  </si>
  <si>
    <t>Anna MIN</t>
  </si>
  <si>
    <t>Brandon BUTLER</t>
  </si>
  <si>
    <t>Eliana ATKINSON</t>
  </si>
  <si>
    <t>Alexander Wooldridge</t>
  </si>
  <si>
    <t>Ethan Kim</t>
  </si>
  <si>
    <t>Zoey HAN</t>
  </si>
  <si>
    <t>Lucas Tang</t>
  </si>
  <si>
    <t>Avantika Mengade</t>
  </si>
  <si>
    <t xml:space="preserve"> Po Lun Ting</t>
  </si>
  <si>
    <t>Eva Kralikova</t>
  </si>
  <si>
    <t>Avni BHARDWAJ</t>
  </si>
  <si>
    <t>Margot McGrath</t>
  </si>
  <si>
    <t>Louis Nair</t>
  </si>
  <si>
    <t>Woohyung Lim</t>
  </si>
  <si>
    <t xml:space="preserve"> Junyoung Kim</t>
  </si>
  <si>
    <t>Alayshea BALSZ</t>
  </si>
  <si>
    <t xml:space="preserve"> Jaeyoung Kim</t>
  </si>
  <si>
    <t>MELANIE BACCI</t>
  </si>
  <si>
    <t>Alexia Ramirez</t>
  </si>
  <si>
    <t xml:space="preserve"> William Cho</t>
  </si>
  <si>
    <t>Sophia Cho</t>
  </si>
  <si>
    <t>DALE WALDNER DIESTRO</t>
  </si>
  <si>
    <t>Ethan Belmonte</t>
  </si>
  <si>
    <t xml:space="preserve"> Izahbella Mulero</t>
  </si>
  <si>
    <t>Lyric Munoz</t>
  </si>
  <si>
    <t xml:space="preserve"> Kyla Looney</t>
  </si>
  <si>
    <t>Yumi YEH</t>
  </si>
  <si>
    <t>Joshua Kim</t>
  </si>
  <si>
    <t>Emma Jablon</t>
  </si>
  <si>
    <t>Stella Roussey</t>
  </si>
  <si>
    <t>Savvas Konstantinidis</t>
  </si>
  <si>
    <t>Viola DO</t>
  </si>
  <si>
    <t>Samantha Wu</t>
  </si>
  <si>
    <t>Sophia Souza</t>
  </si>
  <si>
    <t xml:space="preserve"> Andre Bastos Martins</t>
  </si>
  <si>
    <t xml:space="preserve"> Jade Caicedo</t>
  </si>
  <si>
    <t>Javier Romero</t>
  </si>
  <si>
    <t>Ethan Millan</t>
  </si>
  <si>
    <t>Andrew PHUNG</t>
  </si>
  <si>
    <t>Madison Gao</t>
  </si>
  <si>
    <t>Wei Wen Lim</t>
  </si>
  <si>
    <t>Chun Min Lim</t>
  </si>
  <si>
    <t>Christopher Armstrong</t>
  </si>
  <si>
    <t>Ethan Zixuan Chen</t>
  </si>
  <si>
    <t xml:space="preserve"> Donato Solorzano</t>
  </si>
  <si>
    <t>Henry Calderon</t>
  </si>
  <si>
    <t>Michael Carreiro</t>
  </si>
  <si>
    <t>Kingsley Liu</t>
  </si>
  <si>
    <t>Alex Lohman</t>
  </si>
  <si>
    <t>Amelia Harripersad Aravena</t>
  </si>
  <si>
    <t>ZOYA M KHAN</t>
  </si>
  <si>
    <t>Sasha Mohammed</t>
  </si>
  <si>
    <t>Fatima Zainab Roshan</t>
  </si>
  <si>
    <t>Daniel Lim</t>
  </si>
  <si>
    <t>Wentao Li</t>
  </si>
  <si>
    <t>Tushar Sivakumar</t>
  </si>
  <si>
    <t>Jason Lee</t>
  </si>
  <si>
    <t>Eathan Schmidt</t>
  </si>
  <si>
    <t>Annabella  Spagna</t>
  </si>
  <si>
    <t>Aron Jaime</t>
  </si>
  <si>
    <t>Christopher Morales</t>
  </si>
  <si>
    <t>Chloe WU</t>
  </si>
  <si>
    <t>Jocelyn Arambula Rivas</t>
  </si>
  <si>
    <t>Maddox LE</t>
  </si>
  <si>
    <t>Aman THAKOR</t>
  </si>
  <si>
    <t>Chen Fue DELANI</t>
  </si>
  <si>
    <t>Puapen DELANI</t>
  </si>
  <si>
    <t>Amogh BHARADWAJ</t>
  </si>
  <si>
    <t>Caleb Park</t>
  </si>
  <si>
    <t>Ryan Kwak</t>
  </si>
  <si>
    <t>Vincent Lee</t>
  </si>
  <si>
    <t>Tessi Lee</t>
  </si>
  <si>
    <t>Jaxon Dio</t>
  </si>
  <si>
    <t>Sammie Cho</t>
  </si>
  <si>
    <t>Ethan Veinotte</t>
  </si>
  <si>
    <t>Emmett Gray</t>
  </si>
  <si>
    <t>Lillian Sparks</t>
  </si>
  <si>
    <t>Chevelle Larrabee</t>
  </si>
  <si>
    <t>Tyler Hundzsa</t>
  </si>
  <si>
    <t>Johnny Clemons</t>
  </si>
  <si>
    <t>Andy Kim</t>
  </si>
  <si>
    <t>Alani Marcene</t>
  </si>
  <si>
    <t>Summit Jensen</t>
  </si>
  <si>
    <t>Ayuna Devine</t>
  </si>
  <si>
    <t>Deepika RAMASAMY</t>
  </si>
  <si>
    <t>Zoey Meixner</t>
  </si>
  <si>
    <t>Ryker Martin</t>
  </si>
  <si>
    <t>Aliya Aitelhadj</t>
  </si>
  <si>
    <t>Camila zoquier</t>
  </si>
  <si>
    <t>Tyler Balsten</t>
  </si>
  <si>
    <t>Pranay MALINENI</t>
  </si>
  <si>
    <t>Asher McLain</t>
  </si>
  <si>
    <t>Gia Bao  Dong</t>
  </si>
  <si>
    <t>Mackenzie Wilson</t>
  </si>
  <si>
    <t>Teagan Daugherty</t>
  </si>
  <si>
    <t>Laura Martinez</t>
  </si>
  <si>
    <t>Elizabeth Yu</t>
  </si>
  <si>
    <t>Ibrahim Cirat</t>
  </si>
  <si>
    <t>Adam Lagobi</t>
  </si>
  <si>
    <t>Victoria Salto</t>
  </si>
  <si>
    <t>Daniel GRIGGS</t>
  </si>
  <si>
    <t>Ever  Aaron-Ennis</t>
  </si>
  <si>
    <t>Maggie Keryte</t>
  </si>
  <si>
    <t>Paul Kim</t>
  </si>
  <si>
    <t>Adriana Velasquez</t>
  </si>
  <si>
    <t>Anastasia Sergheev</t>
  </si>
  <si>
    <t>Juliana Pasos</t>
  </si>
  <si>
    <t>Ethen  Tran</t>
  </si>
  <si>
    <t>Ida Youngblood</t>
  </si>
  <si>
    <t>Juan   Lozano</t>
  </si>
  <si>
    <t>Sophia Armario</t>
  </si>
  <si>
    <t>Caia Kim</t>
  </si>
  <si>
    <t>Elise Howard</t>
  </si>
  <si>
    <t>Mia Morales</t>
  </si>
  <si>
    <t>Leanne Mallari</t>
  </si>
  <si>
    <t>Letizia Lore' Gutierrez</t>
  </si>
  <si>
    <t>Greyson Castillo</t>
  </si>
  <si>
    <t>Shekinah Pacson</t>
  </si>
  <si>
    <t>Chazarae Blake</t>
  </si>
  <si>
    <t>Chelsea  Nie</t>
  </si>
  <si>
    <t>Kayla  Lee</t>
  </si>
  <si>
    <t>Avenly Cieslak</t>
  </si>
  <si>
    <t>Tristan Davis</t>
  </si>
  <si>
    <t>Lawrence  Thomas</t>
  </si>
  <si>
    <t>Paige Drake</t>
  </si>
  <si>
    <t>Elle  Murphy</t>
  </si>
  <si>
    <t>Bali Coffman</t>
  </si>
  <si>
    <t>Myah Knabe</t>
  </si>
  <si>
    <t>Joaquin Moreno</t>
  </si>
  <si>
    <t>Natalie  Fuertez</t>
  </si>
  <si>
    <t>Baron  Bailey</t>
  </si>
  <si>
    <t>Logan Dusoe</t>
  </si>
  <si>
    <t>Junseo Kwon</t>
  </si>
  <si>
    <t>Mikael Suansing</t>
  </si>
  <si>
    <t>Aries Saucedo-Tripp</t>
  </si>
  <si>
    <t>Jomir Quizon</t>
  </si>
  <si>
    <t>Jamison Lamberti</t>
  </si>
  <si>
    <t>Gloria He</t>
  </si>
  <si>
    <t>Cyrus Hui</t>
  </si>
  <si>
    <t>Lincoln Walton</t>
  </si>
  <si>
    <t>Joseph   Bankston</t>
  </si>
  <si>
    <t>Giselle Bankston</t>
  </si>
  <si>
    <t>Alexander  Nichols</t>
  </si>
  <si>
    <t>Haneul Choi</t>
  </si>
  <si>
    <t>Christina Dong</t>
  </si>
  <si>
    <t>Kosei Tamura</t>
  </si>
  <si>
    <t>Vera Lee</t>
  </si>
  <si>
    <t>Navreet CHAHAL</t>
  </si>
  <si>
    <t>Noah Jabusch</t>
  </si>
  <si>
    <t>Jayden Baker</t>
  </si>
  <si>
    <t>Jose Tepoz</t>
  </si>
  <si>
    <t>Renata Guerra</t>
  </si>
  <si>
    <t>William Triest</t>
  </si>
  <si>
    <t>Ella TRINH</t>
  </si>
  <si>
    <t>Annemarie  Legare</t>
  </si>
  <si>
    <t>Taryn Jessica OCAMPO</t>
  </si>
  <si>
    <t>Lucas Kim</t>
  </si>
  <si>
    <t>Christina Ryu</t>
  </si>
  <si>
    <t>Aarav Syamala</t>
  </si>
  <si>
    <t>Luca DEEGAN</t>
  </si>
  <si>
    <t>Dominick Rosamilia</t>
  </si>
  <si>
    <t>Arshia Patel</t>
  </si>
  <si>
    <t>Roman Davis</t>
  </si>
  <si>
    <t>Amy ACUNA</t>
  </si>
  <si>
    <t>Kimani Butler</t>
  </si>
  <si>
    <t>Tridhara Mitta</t>
  </si>
  <si>
    <t>Humberto Gonzalez Solis</t>
  </si>
  <si>
    <t>NIKOLE Amadeo</t>
  </si>
  <si>
    <t>Georgiana  Readhead</t>
  </si>
  <si>
    <t>Abdiel PEREZ</t>
  </si>
  <si>
    <t>Montserrat VASQUEZ</t>
  </si>
  <si>
    <t>Hayden Cheng</t>
  </si>
  <si>
    <t>John Colvin</t>
  </si>
  <si>
    <t>Akshaya Vegiraju</t>
  </si>
  <si>
    <t>Guilianna Garza</t>
  </si>
  <si>
    <t>Ethan MARTINEZ</t>
  </si>
  <si>
    <t>Natalie GUTIERREZ</t>
  </si>
  <si>
    <t>Dennis ONG</t>
  </si>
  <si>
    <t>Haylynn LEE</t>
  </si>
  <si>
    <t>Haeun Shim</t>
  </si>
  <si>
    <t>Diane JEONG</t>
  </si>
  <si>
    <t>Abel NGUYEN</t>
  </si>
  <si>
    <t>Theo NGUYEN</t>
  </si>
  <si>
    <t>Kenneth NEVAREZ</t>
  </si>
  <si>
    <t>Baylee Brewer</t>
  </si>
  <si>
    <t>Tvisha Beri</t>
  </si>
  <si>
    <t>Kashvi Yadav</t>
  </si>
  <si>
    <t>Elsa Belen</t>
  </si>
  <si>
    <t>Grace Kim</t>
  </si>
  <si>
    <t>Christine Cha</t>
  </si>
  <si>
    <t>Alex Ryu</t>
  </si>
  <si>
    <t xml:space="preserve"> Chloe Kim</t>
  </si>
  <si>
    <t>Esther LEE</t>
  </si>
  <si>
    <t>Dokyoung OH</t>
  </si>
  <si>
    <t>Callan Sahni</t>
  </si>
  <si>
    <t>Mariah Francois</t>
  </si>
  <si>
    <t xml:space="preserve"> Miru Lee</t>
  </si>
  <si>
    <t>Penelope Hogan</t>
  </si>
  <si>
    <t xml:space="preserve"> Fabiola Cantera</t>
  </si>
  <si>
    <t xml:space="preserve"> esmeralda macedo</t>
  </si>
  <si>
    <t>Michael Hinnenkamp</t>
  </si>
  <si>
    <t xml:space="preserve"> Kasey Villalta </t>
  </si>
  <si>
    <t>Harshini Prashanth</t>
  </si>
  <si>
    <t>Israel Fairman</t>
  </si>
  <si>
    <t>Amelia Haydu</t>
  </si>
  <si>
    <t>Madeline Haydu</t>
  </si>
  <si>
    <t>Kaila Bush</t>
  </si>
  <si>
    <t xml:space="preserve"> Cassidy Pickle</t>
  </si>
  <si>
    <t>Elliott  Radloff</t>
  </si>
  <si>
    <t xml:space="preserve"> Leah Galison</t>
  </si>
  <si>
    <t>Ju Ahn Kim</t>
  </si>
  <si>
    <t>Mekayla Chan</t>
  </si>
  <si>
    <t>Alexander Baca</t>
  </si>
  <si>
    <t>Hudson Paul</t>
  </si>
  <si>
    <t xml:space="preserve"> Nihita Chowdary Yarra</t>
  </si>
  <si>
    <t>Ixchel Stalnos</t>
  </si>
  <si>
    <t>Everett Brines</t>
  </si>
  <si>
    <t>Aiden Phung</t>
  </si>
  <si>
    <t>Thiseni kahavidanalage dona</t>
  </si>
  <si>
    <t>Lorenzo A Benatuil</t>
  </si>
  <si>
    <t xml:space="preserve"> Enora Bourdiaudhy</t>
  </si>
  <si>
    <t>Zoe Lai</t>
  </si>
  <si>
    <t>Karyssa WOODS</t>
  </si>
  <si>
    <t>Adrienne Hernandez</t>
  </si>
  <si>
    <t>Taylor Krepps</t>
  </si>
  <si>
    <t>Sophie TO</t>
  </si>
  <si>
    <t xml:space="preserve"> Malakai Kendro</t>
  </si>
  <si>
    <t xml:space="preserve"> Alicia Olivares</t>
  </si>
  <si>
    <t>Emma CHENG</t>
  </si>
  <si>
    <t>Ethan Rodriguez</t>
  </si>
  <si>
    <t>Chinmay GUPTA</t>
  </si>
  <si>
    <t>Jessalyn TRAN</t>
  </si>
  <si>
    <t xml:space="preserve"> Kara McCurdy</t>
  </si>
  <si>
    <t>Jesse BEALLO</t>
  </si>
  <si>
    <t xml:space="preserve"> Charlie Adams</t>
  </si>
  <si>
    <t>Caitlin Lee</t>
  </si>
  <si>
    <t xml:space="preserve"> Wesley Allen</t>
  </si>
  <si>
    <t xml:space="preserve"> Dana Hernandez</t>
  </si>
  <si>
    <t>Emily Kim</t>
  </si>
  <si>
    <t>Anika Dave</t>
  </si>
  <si>
    <t>ELIAS SUH</t>
  </si>
  <si>
    <t>SHAIR GURUNG</t>
  </si>
  <si>
    <t>Samruddhi TIDKE</t>
  </si>
  <si>
    <t>Oona TON</t>
  </si>
  <si>
    <t>Caesar Nava</t>
  </si>
  <si>
    <t>Adeline JOO</t>
  </si>
  <si>
    <t>Mckinley FORBES</t>
  </si>
  <si>
    <t>Emma Bai</t>
  </si>
  <si>
    <t xml:space="preserve"> araceli neri vilchis</t>
  </si>
  <si>
    <t>Avery Rambow</t>
  </si>
  <si>
    <t>Aditya Parab</t>
  </si>
  <si>
    <t>Sean Quizon</t>
  </si>
  <si>
    <t xml:space="preserve"> Mirek Oluwa</t>
  </si>
  <si>
    <t xml:space="preserve"> Oleksandr Chernyshov</t>
  </si>
  <si>
    <t>Harin YEO</t>
  </si>
  <si>
    <t xml:space="preserve"> Aditya Vardhan Nemani</t>
  </si>
  <si>
    <t>Amy VORONTSOV</t>
  </si>
  <si>
    <t xml:space="preserve"> Sophia Nguyen</t>
  </si>
  <si>
    <t xml:space="preserve"> Stella Castillo</t>
  </si>
  <si>
    <t xml:space="preserve"> Minjun+A52:J246 Cha</t>
  </si>
  <si>
    <t xml:space="preserve"> Aarya Trivedi</t>
  </si>
  <si>
    <t xml:space="preserve"> Gabriel Do</t>
  </si>
  <si>
    <t>Nicolai VASSALLO</t>
  </si>
  <si>
    <t xml:space="preserve"> AYMEN DRIRA</t>
  </si>
  <si>
    <t>Natalia TARAMPI</t>
  </si>
  <si>
    <t>Jaxson Logan Palabrica</t>
  </si>
  <si>
    <t xml:space="preserve"> Mateo  Ospina</t>
  </si>
  <si>
    <t>Abigail KIM</t>
  </si>
  <si>
    <t xml:space="preserve"> Amadeus Stoutenburg</t>
  </si>
  <si>
    <t xml:space="preserve"> Samantha Lu</t>
  </si>
  <si>
    <t xml:space="preserve"> Lukas Zivko</t>
  </si>
  <si>
    <t>Olive KANG</t>
  </si>
  <si>
    <t>Daniel Chen</t>
  </si>
  <si>
    <t>Evelyn Merin THOMAS</t>
  </si>
  <si>
    <t xml:space="preserve"> Gianna Alvarado</t>
  </si>
  <si>
    <t xml:space="preserve"> Junxi  Liang</t>
  </si>
  <si>
    <t>Alex KIMBALL</t>
  </si>
  <si>
    <t>Sophia STEVENSON</t>
  </si>
  <si>
    <t>Evelyn ORTEGA</t>
  </si>
  <si>
    <t>Lue VANG</t>
  </si>
  <si>
    <t>Martina Valencia</t>
  </si>
  <si>
    <t>Christopher Jung</t>
  </si>
  <si>
    <t>Lily SAWYER</t>
  </si>
  <si>
    <t>Marcus CAMERON</t>
  </si>
  <si>
    <t>Oronald LEE</t>
  </si>
  <si>
    <t>Lea CHINKOV</t>
  </si>
  <si>
    <t>Zoey VANG</t>
  </si>
  <si>
    <t>Nickson MOUA</t>
  </si>
  <si>
    <t>Landon Conte</t>
  </si>
  <si>
    <t>HILDER MARTINEZ-NUNEZ</t>
  </si>
  <si>
    <t>JONATHAN JIMENEZ</t>
  </si>
  <si>
    <t>Issac Lee</t>
  </si>
  <si>
    <t>STEPHANI MONTERROSO</t>
  </si>
  <si>
    <t>Charlotte LEE</t>
  </si>
  <si>
    <t>SERA KWON</t>
  </si>
  <si>
    <t>Poliahu Tadley</t>
  </si>
  <si>
    <t>Julian Titus</t>
  </si>
  <si>
    <t>Aashvij Ramachandrapu</t>
  </si>
  <si>
    <t>Jesse Proper</t>
  </si>
  <si>
    <t>Khloe Bagay</t>
  </si>
  <si>
    <t>Mico Grey Rivera</t>
  </si>
  <si>
    <t>Erick ORDONEZ</t>
  </si>
  <si>
    <t>Rodrigo JAIMES</t>
  </si>
  <si>
    <t>Adalynn Christy</t>
  </si>
  <si>
    <t>ISAIAS MANRIQUE</t>
  </si>
  <si>
    <t>Aanya CHOUDHARY</t>
  </si>
  <si>
    <t xml:space="preserve">Aya  Petrocy </t>
  </si>
  <si>
    <t>Sydney Luong</t>
  </si>
  <si>
    <t>Aria  Elefante</t>
  </si>
  <si>
    <t>Senith Dahanayaka</t>
  </si>
  <si>
    <t>Akanksha PANDA</t>
  </si>
  <si>
    <t>Dhwani VENKAT</t>
  </si>
  <si>
    <t>Summer Bothnerby</t>
  </si>
  <si>
    <t>Caleb Caban</t>
  </si>
  <si>
    <t>Agustina HUERTA</t>
  </si>
  <si>
    <t>Drake Wang</t>
  </si>
  <si>
    <t>Seojin CHOI</t>
  </si>
  <si>
    <t>Seren CHO</t>
  </si>
  <si>
    <t>Barrett LEVY</t>
  </si>
  <si>
    <t>Itzel De los Santos</t>
  </si>
  <si>
    <t>Ellie HONG</t>
  </si>
  <si>
    <t>Saket GUNDUBOGULA</t>
  </si>
  <si>
    <t>Alivia LISSEVELD</t>
  </si>
  <si>
    <t>Yaqoob JAOSHAN</t>
  </si>
  <si>
    <t>Elayna Backes</t>
  </si>
  <si>
    <t>Emily KU</t>
  </si>
  <si>
    <t>Emma Kim</t>
  </si>
  <si>
    <t>BRANDON LIM</t>
  </si>
  <si>
    <t>Hayden BALTAZAR</t>
  </si>
  <si>
    <t>Richard King</t>
  </si>
  <si>
    <t>Deschanna KALIA</t>
  </si>
  <si>
    <t>Alexis MALLARI</t>
  </si>
  <si>
    <t>Tyler Sierra</t>
  </si>
  <si>
    <t>JUEUN HAN</t>
  </si>
  <si>
    <t xml:space="preserve">Aasiyah  Ricaurte </t>
  </si>
  <si>
    <t>Julia Jun</t>
  </si>
  <si>
    <t>Aarav PRADEEP</t>
  </si>
  <si>
    <t>Christian PACHECO</t>
  </si>
  <si>
    <t>Kristel PACHECO</t>
  </si>
  <si>
    <t>Yoonsoo Chiu</t>
  </si>
  <si>
    <t>Daniel JUNG</t>
  </si>
  <si>
    <t>Sristi DHUNGEL</t>
  </si>
  <si>
    <t>Morgan Anderson</t>
  </si>
  <si>
    <t>Brian SUN</t>
  </si>
  <si>
    <t>Kira Setoda</t>
  </si>
  <si>
    <t>Jason NI</t>
  </si>
  <si>
    <t>Derek CHEN</t>
  </si>
  <si>
    <t>Alice Eichenlaub</t>
  </si>
  <si>
    <t>Steven You</t>
  </si>
  <si>
    <t>Lily Lien</t>
  </si>
  <si>
    <t>Hannah Fulmer</t>
  </si>
  <si>
    <t>Nathan Dooley</t>
  </si>
  <si>
    <t>Emerson Phillips</t>
  </si>
  <si>
    <t>Rohun Pradhan</t>
  </si>
  <si>
    <t>Ezra ROBISON</t>
  </si>
  <si>
    <t>Aditya KRUTHIVENTI</t>
  </si>
  <si>
    <t>Landon Viravong</t>
  </si>
  <si>
    <t>Paolo Bernal</t>
  </si>
  <si>
    <t xml:space="preserve">Giovanni  Arroyo Pérez </t>
  </si>
  <si>
    <t>Kellan MacDermott</t>
  </si>
  <si>
    <t>Moukthika Reddy KONREDDY</t>
  </si>
  <si>
    <t>Nicholas Mills-Price</t>
  </si>
  <si>
    <t xml:space="preserve">seohyun back </t>
  </si>
  <si>
    <t>Zoey Dextre</t>
  </si>
  <si>
    <t>Jack Lee</t>
  </si>
  <si>
    <t>Michael Wilson</t>
  </si>
  <si>
    <t>Zachary Stern</t>
  </si>
  <si>
    <t>Milly Wu</t>
  </si>
  <si>
    <t>Nathan Pepper</t>
  </si>
  <si>
    <t>Jimi Holliday</t>
  </si>
  <si>
    <t>Alina Zheng</t>
  </si>
  <si>
    <t>Wenonah Wu</t>
  </si>
  <si>
    <t>Robert Garrison</t>
  </si>
  <si>
    <t xml:space="preserve">Arthur  Herrera Furmanov </t>
  </si>
  <si>
    <t>Jayden Ribao</t>
  </si>
  <si>
    <t>Xinying Zhu</t>
  </si>
  <si>
    <t>Lena Ha</t>
  </si>
  <si>
    <t>Maylie MILES</t>
  </si>
  <si>
    <t>Gabriella Leibowitz</t>
  </si>
  <si>
    <t>Noah Chae</t>
  </si>
  <si>
    <t>Jerena King</t>
  </si>
  <si>
    <t>Timothy Joseph Barles</t>
  </si>
  <si>
    <t>Eliott Djakow Quixtner</t>
  </si>
  <si>
    <t>Victor Ardanaz</t>
  </si>
  <si>
    <t>Stella Smith</t>
  </si>
  <si>
    <t>Hayeong Peloquin</t>
  </si>
  <si>
    <t>Yashwant Yerra</t>
  </si>
  <si>
    <t>Andy Shin</t>
  </si>
  <si>
    <t>Liam McCann</t>
  </si>
  <si>
    <t>Rohan Munshi</t>
  </si>
  <si>
    <t>derek weng</t>
  </si>
  <si>
    <t>Dean Lee</t>
  </si>
  <si>
    <t>Marco  Arriaga</t>
  </si>
  <si>
    <t>Yuna Swierk</t>
  </si>
  <si>
    <t>Mayameen Ahmed</t>
  </si>
  <si>
    <t>Lucia Coppola</t>
  </si>
  <si>
    <t>Ian Kim</t>
  </si>
  <si>
    <t>Alex De Souza Jr.</t>
  </si>
  <si>
    <t>Alisa Cheng</t>
  </si>
  <si>
    <t>Timothy Kuemerle-Pinillos</t>
  </si>
  <si>
    <t xml:space="preserve">Ulyses  Cabrera </t>
  </si>
  <si>
    <t>George Koulmentas</t>
  </si>
  <si>
    <t>Shiva Vikyath Vadde</t>
  </si>
  <si>
    <t>Milla Lee</t>
  </si>
  <si>
    <t>William Merten</t>
  </si>
  <si>
    <t>Helios Arias</t>
  </si>
  <si>
    <t>Henry Morgan Wenzel</t>
  </si>
  <si>
    <t xml:space="preserve">Keaton  Ehlinger </t>
  </si>
  <si>
    <t>Darek Paxton</t>
  </si>
  <si>
    <t>Saanvi Shukla</t>
  </si>
  <si>
    <t>MÃ­a Vasquez</t>
  </si>
  <si>
    <t>Arianni FernÃ¡ndez</t>
  </si>
  <si>
    <t>Justin Molina</t>
  </si>
  <si>
    <t>Moses Keller</t>
  </si>
  <si>
    <t>Jeanie Kwak</t>
  </si>
  <si>
    <t>Yuna Kim</t>
  </si>
  <si>
    <t>Gian Legaspi</t>
  </si>
  <si>
    <t xml:space="preserve">Paige Park </t>
  </si>
  <si>
    <t>Isaac Kim</t>
  </si>
  <si>
    <t>Daneau Kim</t>
  </si>
  <si>
    <t>Lucas Tan</t>
  </si>
  <si>
    <t>ADRIAN LIN</t>
  </si>
  <si>
    <t>Yuna Peyton Kim</t>
  </si>
  <si>
    <t>Valentina Glines</t>
  </si>
  <si>
    <t>Ann Tran</t>
  </si>
  <si>
    <t>Stephen Lazuardi</t>
  </si>
  <si>
    <t>Kaylee Yoshida</t>
  </si>
  <si>
    <t>Ryan Yun</t>
  </si>
  <si>
    <t>Whye Jing Ong</t>
  </si>
  <si>
    <t>Mikel Cho</t>
  </si>
  <si>
    <t>Alfredo Lopez-Salas</t>
  </si>
  <si>
    <t>Yuriy Rogachev</t>
  </si>
  <si>
    <t>Jamie Bang</t>
  </si>
  <si>
    <t>Lia Chang</t>
  </si>
  <si>
    <t>Ramy Tantawy</t>
  </si>
  <si>
    <t>Elliott Yi</t>
  </si>
  <si>
    <t>Lana Moraleda</t>
  </si>
  <si>
    <t>Brandon KIM</t>
  </si>
  <si>
    <t>Enoch Sean Choi</t>
  </si>
  <si>
    <t>Navya NARAYANAN</t>
  </si>
  <si>
    <t>Kalyx Calimlim</t>
  </si>
  <si>
    <t>ETHAN COHEN</t>
  </si>
  <si>
    <t>Peyton Yung</t>
  </si>
  <si>
    <t>Preston Park</t>
  </si>
  <si>
    <t>JACK HAHN</t>
  </si>
  <si>
    <t>Soomin Jung</t>
  </si>
  <si>
    <t>AIDEN KINDER</t>
  </si>
  <si>
    <t>Maximilian Jung</t>
  </si>
  <si>
    <t>Denise Lee</t>
  </si>
  <si>
    <t>Riley Lee</t>
  </si>
  <si>
    <t xml:space="preserve">DONGJUN  KIM </t>
  </si>
  <si>
    <t>Vicente Sanchez-Murillo</t>
  </si>
  <si>
    <t>Bernice So</t>
  </si>
  <si>
    <t>Elizabeth Kim</t>
  </si>
  <si>
    <t>Liora Aldiosa</t>
  </si>
  <si>
    <t>Anna Chang</t>
  </si>
  <si>
    <t>David Song</t>
  </si>
  <si>
    <t>Anderson Deng</t>
  </si>
  <si>
    <t>YADNELLI PEREZ</t>
  </si>
  <si>
    <t>Ryan Sitaram</t>
  </si>
  <si>
    <t>Joseph Kim</t>
  </si>
  <si>
    <t>Alexa Darlin</t>
  </si>
  <si>
    <t>Ryan Lim</t>
  </si>
  <si>
    <t>Alie Kolbach</t>
  </si>
  <si>
    <t>Hailey Kolbach</t>
  </si>
  <si>
    <t>JOONHYUN KANG</t>
  </si>
  <si>
    <t>RYAN LEE</t>
  </si>
  <si>
    <t>ARMAAN TINDNI</t>
  </si>
  <si>
    <t>Andrew Hwang</t>
  </si>
  <si>
    <t>Valerie Larson</t>
  </si>
  <si>
    <t>Grant Larson</t>
  </si>
  <si>
    <t>Daniel Lee</t>
  </si>
  <si>
    <t>Jonas Kale Garmon</t>
  </si>
  <si>
    <t>Keira Macauley</t>
  </si>
  <si>
    <t>Jacob Varney</t>
  </si>
  <si>
    <t>Julia Cho</t>
  </si>
  <si>
    <t>Camryn Ogawa</t>
  </si>
  <si>
    <t xml:space="preserve"> EMMA YOON</t>
  </si>
  <si>
    <t>Harrison Kim</t>
  </si>
  <si>
    <t>CAMILA RIVERO</t>
  </si>
  <si>
    <t>Adrian Alvarez-Sanchez</t>
  </si>
  <si>
    <t xml:space="preserve">Amris Her </t>
  </si>
  <si>
    <t>Evelyn Kim</t>
  </si>
  <si>
    <t>Eva Lee Young Ju Ro</t>
  </si>
  <si>
    <t>Arnav Nair</t>
  </si>
  <si>
    <t>NOA TAYLOR</t>
  </si>
  <si>
    <t>Hyunhwa Jung</t>
  </si>
  <si>
    <t>Mai  Huynh</t>
  </si>
  <si>
    <t>Elizabeth TSENG</t>
  </si>
  <si>
    <t>Riya Janardhan</t>
  </si>
  <si>
    <t>TORIN BISWAS</t>
  </si>
  <si>
    <t>AILEEN JUNG</t>
  </si>
  <si>
    <t>Livia Viall</t>
  </si>
  <si>
    <t>Jinseo Park</t>
  </si>
  <si>
    <t>Abigail Skrabak</t>
  </si>
  <si>
    <t>ISRAEL KIM</t>
  </si>
  <si>
    <t>Cody Tu</t>
  </si>
  <si>
    <t>Micah Tu</t>
  </si>
  <si>
    <t>Millie Johnson</t>
  </si>
  <si>
    <t>Chloe Ng</t>
  </si>
  <si>
    <t>ALYSSA COURTNEY</t>
  </si>
  <si>
    <t>Narayani Xiong</t>
  </si>
  <si>
    <t>Derek Zhong</t>
  </si>
  <si>
    <t>Calista DeGuzman</t>
  </si>
  <si>
    <t>MADISON WU</t>
  </si>
  <si>
    <t>Samarth Basanth</t>
  </si>
  <si>
    <t>Maxwell Pope</t>
  </si>
  <si>
    <t>Ashley Sohn</t>
  </si>
  <si>
    <t>Logan Large</t>
  </si>
  <si>
    <t>Ethan Tran</t>
  </si>
  <si>
    <t>Amari Olley</t>
  </si>
  <si>
    <t>Andrew Le</t>
  </si>
  <si>
    <t>Amanda Le</t>
  </si>
  <si>
    <t>JOSHUA KIM</t>
  </si>
  <si>
    <t>Sabrina Kim</t>
  </si>
  <si>
    <t>SADIE GOMES</t>
  </si>
  <si>
    <t>Maddox Lee</t>
  </si>
  <si>
    <t>Prisha JAYAKANTHAN</t>
  </si>
  <si>
    <t>HELEN PHAN</t>
  </si>
  <si>
    <t>Malia Lynn Bayudan</t>
  </si>
  <si>
    <t>Ethan LEE</t>
  </si>
  <si>
    <t>Brandon Jeong</t>
  </si>
  <si>
    <t>Jayden H. Lee</t>
  </si>
  <si>
    <t>Mark Yang</t>
  </si>
  <si>
    <t>Keith Yang</t>
  </si>
  <si>
    <t>Prishaa Shirmali</t>
  </si>
  <si>
    <t>Leslie Isabelle Reclusado</t>
  </si>
  <si>
    <t>Apollo Tan</t>
  </si>
  <si>
    <t xml:space="preserve"> ALFONSO  PARRA</t>
  </si>
  <si>
    <t>Taekyung Kim</t>
  </si>
  <si>
    <t>JIAHENG XU</t>
  </si>
  <si>
    <t>Kelsie Dennison</t>
  </si>
  <si>
    <t>Noah Du</t>
  </si>
  <si>
    <t>Amishi Jha</t>
  </si>
  <si>
    <t>Yohan Du</t>
  </si>
  <si>
    <t>Riley Lam</t>
  </si>
  <si>
    <t>KATE FRANCINE RODIL</t>
  </si>
  <si>
    <t>KAYE FRANCINE RODIL</t>
  </si>
  <si>
    <t>ANIKA THATTE</t>
  </si>
  <si>
    <t>ALEXANDER KANG</t>
  </si>
  <si>
    <t>Camila Angel</t>
  </si>
  <si>
    <t>Andrew Lee</t>
  </si>
  <si>
    <t>Mara Lacsamana</t>
  </si>
  <si>
    <t>Christopher Lee</t>
  </si>
  <si>
    <t>Brandon Melendez</t>
  </si>
  <si>
    <t>Jaden Wozniak</t>
  </si>
  <si>
    <t>Caitria Navalta</t>
  </si>
  <si>
    <t xml:space="preserve"> STEPHANIE LAZARO</t>
  </si>
  <si>
    <t>Ewan Yun</t>
  </si>
  <si>
    <t>Anjali Joshi</t>
  </si>
  <si>
    <t>Alexandra Fuenmayor</t>
  </si>
  <si>
    <t>Clara Nguyen</t>
  </si>
  <si>
    <t>Silas Minh</t>
  </si>
  <si>
    <t>Zoey Dong</t>
  </si>
  <si>
    <t>MARQUILLA FOUAD</t>
  </si>
  <si>
    <t>Caleb Thoman</t>
  </si>
  <si>
    <t>Alara Randle</t>
  </si>
  <si>
    <t>Evan Young</t>
  </si>
  <si>
    <t>Samuel Bae</t>
  </si>
  <si>
    <t>Samantha Bree Aguilar</t>
  </si>
  <si>
    <t>TIMOTHY PHUNG</t>
  </si>
  <si>
    <t>Faith Lee</t>
  </si>
  <si>
    <t>Evan Yu</t>
  </si>
  <si>
    <t>HEMANTH SAMAYAMANTRI</t>
  </si>
  <si>
    <t>Ty Tan</t>
  </si>
  <si>
    <t>Leah Koo</t>
  </si>
  <si>
    <t>Franxio Colon</t>
  </si>
  <si>
    <t>ALEXIS LEE</t>
  </si>
  <si>
    <t>Alyanna Lauryn Barile</t>
  </si>
  <si>
    <t>Joan Lee</t>
  </si>
  <si>
    <t>INSAAF  IMTIYAZ</t>
  </si>
  <si>
    <t>RYAN KEARNEY</t>
  </si>
  <si>
    <t>Emma Lee</t>
  </si>
  <si>
    <t>Evan Wei</t>
  </si>
  <si>
    <t>Kyree Delos Reyes</t>
  </si>
  <si>
    <t>Ella Ward</t>
  </si>
  <si>
    <t>MIKKO JAMES ANDRES</t>
  </si>
  <si>
    <t>Aadya SATHUA</t>
  </si>
  <si>
    <t>SANIKA VEMIREDDY</t>
  </si>
  <si>
    <t>ARIANNA SOLANO</t>
  </si>
  <si>
    <t>Connor HAN</t>
  </si>
  <si>
    <t>Mariam Abdelrasoul</t>
  </si>
  <si>
    <t>Jonathan Hom</t>
  </si>
  <si>
    <t>Elliot Lin</t>
  </si>
  <si>
    <t>Brianna Seo</t>
  </si>
  <si>
    <t xml:space="preserve"> AYA DRIRA</t>
  </si>
  <si>
    <t>RUTH STARK</t>
  </si>
  <si>
    <t>Aina Arnquist</t>
  </si>
  <si>
    <t>Koby Pierson</t>
  </si>
  <si>
    <t>Shuya Li</t>
  </si>
  <si>
    <t>Brandy Byrd</t>
  </si>
  <si>
    <t>Dayeon Chae</t>
  </si>
  <si>
    <t>Estella Mcgraw</t>
  </si>
  <si>
    <t>Liam Bui</t>
  </si>
  <si>
    <t>Elijah Chan</t>
  </si>
  <si>
    <t>Yuening Liu</t>
  </si>
  <si>
    <t>Valerie Shvadskiy</t>
  </si>
  <si>
    <t>Sofia Hernandez</t>
  </si>
  <si>
    <t>Danhui Kim</t>
  </si>
  <si>
    <t>Helina Lo</t>
  </si>
  <si>
    <t>BRIAN HARNEY</t>
  </si>
  <si>
    <t>Edward Pearson</t>
  </si>
  <si>
    <t>Erin Lalor</t>
  </si>
  <si>
    <t>Santos Rodriguez</t>
  </si>
  <si>
    <t>Sadie Yu</t>
  </si>
  <si>
    <t>Marcus Jacobson-Garcia</t>
  </si>
  <si>
    <t>Evelyn You</t>
  </si>
  <si>
    <t>RIDHEEV SONGA</t>
  </si>
  <si>
    <t>Christopher Chao</t>
  </si>
  <si>
    <t>CONNOR NGUYEN</t>
  </si>
  <si>
    <t>Cameron Bolin</t>
  </si>
  <si>
    <t>Travis Sky Gama</t>
  </si>
  <si>
    <t>Kayla Wong</t>
  </si>
  <si>
    <t>JOSHUA KONNO-LUM</t>
  </si>
  <si>
    <t>Skylar Gold</t>
  </si>
  <si>
    <t>Michael Bols</t>
  </si>
  <si>
    <t>Haley Yehjoo Han</t>
  </si>
  <si>
    <t>Ellie Kwak</t>
  </si>
  <si>
    <t>Eowyn Davidson</t>
  </si>
  <si>
    <t>Hyerim Cho</t>
  </si>
  <si>
    <t>Meghan Frieswick</t>
  </si>
  <si>
    <t>Spencer  Strickland</t>
  </si>
  <si>
    <t>Audrey Jamieson</t>
  </si>
  <si>
    <t>Ana Paola Guimaraes</t>
  </si>
  <si>
    <t>Emma Benson</t>
  </si>
  <si>
    <t>Lana Maly</t>
  </si>
  <si>
    <t>Audric Lee</t>
  </si>
  <si>
    <t>Abigail Robinson</t>
  </si>
  <si>
    <t>Emily Robinson</t>
  </si>
  <si>
    <t>Jayden S. An</t>
  </si>
  <si>
    <t>Brandon An</t>
  </si>
  <si>
    <t>Minwoo Jo</t>
  </si>
  <si>
    <t>Charlotte BONOMI</t>
  </si>
  <si>
    <t>Nina Eslami</t>
  </si>
  <si>
    <t>Gabriella Smith</t>
  </si>
  <si>
    <t>Elly HUH</t>
  </si>
  <si>
    <t>Sing WAN</t>
  </si>
  <si>
    <t>Seoyeon Cailyn Kwon</t>
  </si>
  <si>
    <t>Tiffany Yoo</t>
  </si>
  <si>
    <t>Ellice Yoo</t>
  </si>
  <si>
    <t>Kaitlyn Yoon</t>
  </si>
  <si>
    <t>Douglas Kennedy</t>
  </si>
  <si>
    <t>MICHAEL JUNG</t>
  </si>
  <si>
    <t>Ingrid Ibarra-Perez</t>
  </si>
  <si>
    <t>Amanda Tang</t>
  </si>
  <si>
    <t>Isabel Pancoast</t>
  </si>
  <si>
    <t>Clara Tu</t>
  </si>
  <si>
    <t>Eduardo   Franco Calva</t>
  </si>
  <si>
    <t>Nicholas Gruber</t>
  </si>
  <si>
    <t>Mathew Solano</t>
  </si>
  <si>
    <t>Andrew Solano</t>
  </si>
  <si>
    <t>Jiho Chung</t>
  </si>
  <si>
    <t>Caroline Fisher</t>
  </si>
  <si>
    <t>Steven Zhang</t>
  </si>
  <si>
    <t>Arush Borole</t>
  </si>
  <si>
    <t>Roen Curtis MENDOZA</t>
  </si>
  <si>
    <t>Cindy Shen</t>
  </si>
  <si>
    <t>Leah Harris</t>
  </si>
  <si>
    <t>Lucas Liu</t>
  </si>
  <si>
    <t>Mark Wong</t>
  </si>
  <si>
    <t>Myat Thawe</t>
  </si>
  <si>
    <t>Izabella Evangelista</t>
  </si>
  <si>
    <t>Junhun Kwon</t>
  </si>
  <si>
    <t>Finn Theno</t>
  </si>
  <si>
    <t>Destiny An</t>
  </si>
  <si>
    <t>Sean Weir</t>
  </si>
  <si>
    <t>Noah Kim</t>
  </si>
  <si>
    <t xml:space="preserve"> Brian  Rhee</t>
  </si>
  <si>
    <t>Zion Westerhuis</t>
  </si>
  <si>
    <t>Itzel Garza</t>
  </si>
  <si>
    <t xml:space="preserve"> Seoyoon Sung</t>
  </si>
  <si>
    <t>Tyler Scherr</t>
  </si>
  <si>
    <t>Elizabeth Lopez</t>
  </si>
  <si>
    <t>Ernesto Lopez</t>
  </si>
  <si>
    <t>Adiva Fahim</t>
  </si>
  <si>
    <t>Caleb Baek</t>
  </si>
  <si>
    <t>Iris Hong</t>
  </si>
  <si>
    <t>Dan  Kim</t>
  </si>
  <si>
    <t>Maria Dias Ortiz</t>
  </si>
  <si>
    <t>Kyomin Kwon</t>
  </si>
  <si>
    <t>Ananya MEHTA</t>
  </si>
  <si>
    <t>Elizabeth BARGAS</t>
  </si>
  <si>
    <t>Irene Yoon</t>
  </si>
  <si>
    <t>Ava Ng</t>
  </si>
  <si>
    <t>Amelia  Kwak</t>
  </si>
  <si>
    <t>Starr YANG</t>
  </si>
  <si>
    <t>Minela Jukovic</t>
  </si>
  <si>
    <t>Sophia Clemons</t>
  </si>
  <si>
    <t>Katherine Garrido</t>
  </si>
  <si>
    <t>Gaston Ortega</t>
  </si>
  <si>
    <t>Linnea FORSLIN</t>
  </si>
  <si>
    <t>miguel encinas</t>
  </si>
  <si>
    <t>Michiru Tsuchiya</t>
  </si>
  <si>
    <t>Olivia Lee</t>
  </si>
  <si>
    <t>Ayden JEONG</t>
  </si>
  <si>
    <t>Audrey WHANG</t>
  </si>
  <si>
    <t>Siwoo PARK</t>
  </si>
  <si>
    <t>Ingyung JUNG</t>
  </si>
  <si>
    <t>Hawon LEE</t>
  </si>
  <si>
    <t>Kenia Rodriguez</t>
  </si>
  <si>
    <t>Ritika HIREGOUDAR</t>
  </si>
  <si>
    <t>Janice TANG</t>
  </si>
  <si>
    <t>Richard CHEN</t>
  </si>
  <si>
    <t>Keona LAW</t>
  </si>
  <si>
    <t>Nathan DO</t>
  </si>
  <si>
    <t>Haylea ANTINARELLI</t>
  </si>
  <si>
    <t>Amela Kadriu</t>
  </si>
  <si>
    <t>Lia Herros</t>
  </si>
  <si>
    <t>Chloe Wong</t>
  </si>
  <si>
    <t>Renee Lin</t>
  </si>
  <si>
    <t>Ethan Lee</t>
  </si>
  <si>
    <t>Yuktha Jonnalagadda</t>
  </si>
  <si>
    <t>Grace Lee</t>
  </si>
  <si>
    <t>Kendell De Leon Perez</t>
  </si>
  <si>
    <t>Terri Dao</t>
  </si>
  <si>
    <t xml:space="preserve"> Thompson Caicedo</t>
  </si>
  <si>
    <t xml:space="preserve">Alejandra  Romero </t>
  </si>
  <si>
    <t>Shawn Puckett</t>
  </si>
  <si>
    <t>Daniel Jang</t>
  </si>
  <si>
    <t>Sydney Le</t>
  </si>
  <si>
    <t>Joel Min</t>
  </si>
  <si>
    <t>Eileen Kang</t>
  </si>
  <si>
    <t>Darren Bui</t>
  </si>
  <si>
    <t>Jarret Rinderle</t>
  </si>
  <si>
    <t>Advaith Anil</t>
  </si>
  <si>
    <t>Zoe Roberts</t>
  </si>
  <si>
    <t>Erick Nerio</t>
  </si>
  <si>
    <t>Shauri Potula</t>
  </si>
  <si>
    <t>Clara Goodman</t>
  </si>
  <si>
    <t>Paisley Wilson</t>
  </si>
  <si>
    <t>Vevina Fan</t>
  </si>
  <si>
    <t>Aiden Kim</t>
  </si>
  <si>
    <t>Grae McCarthy</t>
  </si>
  <si>
    <t>Aaron Cho</t>
  </si>
  <si>
    <t>Jessica Church</t>
  </si>
  <si>
    <t>Alexander Yu</t>
  </si>
  <si>
    <t>Miles Ruiz</t>
  </si>
  <si>
    <t>Quinn BAUGHER</t>
  </si>
  <si>
    <t>Kevin Meng</t>
  </si>
  <si>
    <t>Genesis  Pascual</t>
  </si>
  <si>
    <t>Isaiah RUIZ</t>
  </si>
  <si>
    <t>Daniel Alvidrez</t>
  </si>
  <si>
    <t>Hardy Woods</t>
  </si>
  <si>
    <t>Kinsey Haddan</t>
  </si>
  <si>
    <t>Zachary Martinez</t>
  </si>
  <si>
    <t>Sophia Knabe</t>
  </si>
  <si>
    <t>Shannon  Cedula</t>
  </si>
  <si>
    <t>Abby Rigdon</t>
  </si>
  <si>
    <t>Shiran Chen</t>
  </si>
  <si>
    <t>Abigail Ricci CADIZ</t>
  </si>
  <si>
    <t>Harvey  Calebrese</t>
  </si>
  <si>
    <t>Ian Yuan Huang</t>
  </si>
  <si>
    <t>Renee Ngo</t>
  </si>
  <si>
    <t>Hana  Kebede</t>
  </si>
  <si>
    <t>Kyledon Benedict Morales</t>
  </si>
  <si>
    <t>Brooklyn Jurovich</t>
  </si>
  <si>
    <t>Alexander Bautista</t>
  </si>
  <si>
    <t>Benjamin Harkness</t>
  </si>
  <si>
    <t>Marielle Uy</t>
  </si>
  <si>
    <t>Kavin Karunagaran</t>
  </si>
  <si>
    <t>Aryaman Bhaskar</t>
  </si>
  <si>
    <t>Noah LEE</t>
  </si>
  <si>
    <t>Destiny HUYNH</t>
  </si>
  <si>
    <t>Stephanie Miyagi</t>
  </si>
  <si>
    <t>Lola Kispert</t>
  </si>
  <si>
    <t>Amanda Wangmo</t>
  </si>
  <si>
    <t>Shomick Ghosh</t>
  </si>
  <si>
    <t>Shefalee Ghosh</t>
  </si>
  <si>
    <t>Eliana Lee</t>
  </si>
  <si>
    <t xml:space="preserve"> Claire Kim</t>
  </si>
  <si>
    <t xml:space="preserve">Gracyn Poulos </t>
  </si>
  <si>
    <t xml:space="preserve"> Marvin Garcia</t>
  </si>
  <si>
    <t>Caleb Yeon</t>
  </si>
  <si>
    <t>Anabella Fermic</t>
  </si>
  <si>
    <t xml:space="preserve"> Amir Smith</t>
  </si>
  <si>
    <t xml:space="preserve"> Danila Strelchik</t>
  </si>
  <si>
    <t xml:space="preserve"> Daniel Jang</t>
  </si>
  <si>
    <t xml:space="preserve"> Jayden Yeo</t>
  </si>
  <si>
    <t>Aragon Lai</t>
  </si>
  <si>
    <t>Sana AHMAR</t>
  </si>
  <si>
    <t>Deybi Baten</t>
  </si>
  <si>
    <t>Isabell Min</t>
  </si>
  <si>
    <t>Clara Napoles</t>
  </si>
  <si>
    <t>Nathaniel Hagen</t>
  </si>
  <si>
    <t>Logan Lee</t>
  </si>
  <si>
    <t xml:space="preserve"> Hunter Gutierrez</t>
  </si>
  <si>
    <t xml:space="preserve"> Azul Camila Vazquez Trevino</t>
  </si>
  <si>
    <t xml:space="preserve"> Sofiia Chernyshova</t>
  </si>
  <si>
    <t>Annie ZHAO</t>
  </si>
  <si>
    <t>Adviti Parab</t>
  </si>
  <si>
    <t xml:space="preserve"> Hanah Park</t>
  </si>
  <si>
    <t>Landon Bringman</t>
  </si>
  <si>
    <t>Jason NGUYEN</t>
  </si>
  <si>
    <t xml:space="preserve"> Hailey Lopez</t>
  </si>
  <si>
    <t xml:space="preserve"> Mudit Seth</t>
  </si>
  <si>
    <t>Elise Palabrica</t>
  </si>
  <si>
    <t xml:space="preserve"> Sophia Stoutenburg</t>
  </si>
  <si>
    <t>Elyse Song</t>
  </si>
  <si>
    <t xml:space="preserve"> Joshua Lu</t>
  </si>
  <si>
    <t xml:space="preserve"> Jackson Thompson</t>
  </si>
  <si>
    <t xml:space="preserve"> Adwita Ghosh</t>
  </si>
  <si>
    <t>Leon MOUA</t>
  </si>
  <si>
    <t>Hayden PETERS</t>
  </si>
  <si>
    <t>Ian Yong</t>
  </si>
  <si>
    <t>Nayeon Song</t>
  </si>
  <si>
    <t>Christian Tan</t>
  </si>
  <si>
    <t>Ryan Htut</t>
  </si>
  <si>
    <t>JIREH MARTINEZ VILLARTA</t>
  </si>
  <si>
    <t>Amira VAKHITOVA</t>
  </si>
  <si>
    <t>Xander Burley-Oden</t>
  </si>
  <si>
    <t>Melina GARCIA</t>
  </si>
  <si>
    <t>ashley Rojas</t>
  </si>
  <si>
    <t>Maia Kaufman</t>
  </si>
  <si>
    <t>Leland RAPALO</t>
  </si>
  <si>
    <t>Kyuhyun KIM</t>
  </si>
  <si>
    <t>Bryan WEBER</t>
  </si>
  <si>
    <t>Johanna BLEY</t>
  </si>
  <si>
    <t>Cole Navarro</t>
  </si>
  <si>
    <t>Lila MIRANDA</t>
  </si>
  <si>
    <t>Aleena GILL</t>
  </si>
  <si>
    <t>Alina WANG</t>
  </si>
  <si>
    <t>Joana Bunnell Hernandez</t>
  </si>
  <si>
    <t>Arjun GURUNG</t>
  </si>
  <si>
    <t>Marianna Kim</t>
  </si>
  <si>
    <t>Ananya PRADEEP</t>
  </si>
  <si>
    <t>JASON LEE</t>
  </si>
  <si>
    <t>Sasha KALPUPERSAUD</t>
  </si>
  <si>
    <t>Jacob JIANG</t>
  </si>
  <si>
    <t>Evan Sequete</t>
  </si>
  <si>
    <t>jennifer beltran</t>
  </si>
  <si>
    <t>Saerin  Lee</t>
  </si>
  <si>
    <t>Aiden Chu</t>
  </si>
  <si>
    <t>Nandi Mweli</t>
  </si>
  <si>
    <t>Kaila Guzman</t>
  </si>
  <si>
    <t>Lami LEE</t>
  </si>
  <si>
    <t>Kelton Fry</t>
  </si>
  <si>
    <t>Christian Mills-Price</t>
  </si>
  <si>
    <t>Yuna Choi</t>
  </si>
  <si>
    <t>Giancarlo RAMIREZ</t>
  </si>
  <si>
    <t>Sadie STEIN</t>
  </si>
  <si>
    <t>Laura Yang</t>
  </si>
  <si>
    <t>Dustin jackson</t>
  </si>
  <si>
    <t xml:space="preserve">Cameron Vadnais </t>
  </si>
  <si>
    <t>Zachary Pepper</t>
  </si>
  <si>
    <t>William Garrison</t>
  </si>
  <si>
    <t>Brayden Ha</t>
  </si>
  <si>
    <t>Ethan Djakow Quixtner</t>
  </si>
  <si>
    <t>Iker Moncada cruz</t>
  </si>
  <si>
    <t>jorge oronia JR</t>
  </si>
  <si>
    <t>adriana  alexandre</t>
  </si>
  <si>
    <t>joshua alexandre</t>
  </si>
  <si>
    <t>Luca Ardanaz</t>
  </si>
  <si>
    <t>Saber Kim</t>
  </si>
  <si>
    <t>Jinna Do</t>
  </si>
  <si>
    <t>Angelica Mendieta</t>
  </si>
  <si>
    <t>Kimberly Concepcion</t>
  </si>
  <si>
    <t>Mustafa Kheir</t>
  </si>
  <si>
    <t>Joon  Kim</t>
  </si>
  <si>
    <t>Dakota "Nico" Hamilton</t>
  </si>
  <si>
    <t>Julianna Thomas</t>
  </si>
  <si>
    <t>Joanna Kim</t>
  </si>
  <si>
    <t>Oliver McEvilley</t>
  </si>
  <si>
    <t>Nancy Shi</t>
  </si>
  <si>
    <t>Kyle Erfurt</t>
  </si>
  <si>
    <t>Jessica Oh</t>
  </si>
  <si>
    <t>Tanvi Batchu</t>
  </si>
  <si>
    <t>William Wong</t>
  </si>
  <si>
    <t>Tiffany Vuong</t>
  </si>
  <si>
    <t>Jennifer Jo</t>
  </si>
  <si>
    <t>JEREMY FREDRICKS</t>
  </si>
  <si>
    <t>Amanda Lee</t>
  </si>
  <si>
    <t>Ryan Real</t>
  </si>
  <si>
    <t>Karyn Real</t>
  </si>
  <si>
    <t>ANNIE LEE KELLER</t>
  </si>
  <si>
    <t>LANEY FLANAGAN</t>
  </si>
  <si>
    <t>Joseph Yoo</t>
  </si>
  <si>
    <t>Simeon Keller</t>
  </si>
  <si>
    <t>AURICA RISING</t>
  </si>
  <si>
    <t>Leah Carrington</t>
  </si>
  <si>
    <t xml:space="preserve"> NICHOLAS PEASLEY</t>
  </si>
  <si>
    <t>Humza Qazi</t>
  </si>
  <si>
    <t>Sung Hyun Eric Gun</t>
  </si>
  <si>
    <t>Natatia Smith</t>
  </si>
  <si>
    <t>Kaitlyn Marie Reclusado</t>
  </si>
  <si>
    <t>Aimee Li</t>
  </si>
  <si>
    <t>EVA SEIGNEURBIEUX</t>
  </si>
  <si>
    <t>ANTONIO MURER</t>
  </si>
  <si>
    <t>Ria Aggarwal</t>
  </si>
  <si>
    <t>Jean Park</t>
  </si>
  <si>
    <t>Brian Meagher</t>
  </si>
  <si>
    <t>COLLIN LE</t>
  </si>
  <si>
    <t>Yuri Paige Kim</t>
  </si>
  <si>
    <t>Charles Anton Sibal</t>
  </si>
  <si>
    <t>BRANDON MATTHEW DELA CRUZ</t>
  </si>
  <si>
    <t>JEFFREY MILLA</t>
  </si>
  <si>
    <t>Brandon Cho</t>
  </si>
  <si>
    <t>Aahana Mulchandani</t>
  </si>
  <si>
    <t>DYLAN LEE</t>
  </si>
  <si>
    <t>Victoria Hsu</t>
  </si>
  <si>
    <t>Ethan Lam</t>
  </si>
  <si>
    <t>Naomi Oh</t>
  </si>
  <si>
    <t>TEJASVINI RAMESH</t>
  </si>
  <si>
    <t>JOSEPH SCHIERLE</t>
  </si>
  <si>
    <t>BONNIE NGUYEN</t>
  </si>
  <si>
    <t>Brock Ikeda</t>
  </si>
  <si>
    <t>Hannah Noble</t>
  </si>
  <si>
    <t>Justin Catiggay</t>
  </si>
  <si>
    <t>SARA GENDELMAN</t>
  </si>
  <si>
    <t>ADARSH GUPTA</t>
  </si>
  <si>
    <t>Juston Chien</t>
  </si>
  <si>
    <t>Grace Chang</t>
  </si>
  <si>
    <t>SHARLENE DUONG</t>
  </si>
  <si>
    <t>Renee Zhao</t>
  </si>
  <si>
    <t>Chiara Flotildes</t>
  </si>
  <si>
    <t>Eric Chua</t>
  </si>
  <si>
    <t>Yufei Tian</t>
  </si>
  <si>
    <t>Jeremy Suh</t>
  </si>
  <si>
    <t>Elyse Kwon</t>
  </si>
  <si>
    <t xml:space="preserve"> AVA LIM</t>
  </si>
  <si>
    <t>Jason Bang</t>
  </si>
  <si>
    <t>Kyra Kozar</t>
  </si>
  <si>
    <t>Joshua Kwok</t>
  </si>
  <si>
    <t>Jenna Slota</t>
  </si>
  <si>
    <t>Chloe Tan</t>
  </si>
  <si>
    <t>Sylvia Seo</t>
  </si>
  <si>
    <t>Gavin Zhao</t>
  </si>
  <si>
    <t>ALEX RYAN</t>
  </si>
  <si>
    <t>Erin Kim</t>
  </si>
  <si>
    <t>Allison Deguzman</t>
  </si>
  <si>
    <t>JULIAN BOUCHARD</t>
  </si>
  <si>
    <t>Kelly Wang</t>
  </si>
  <si>
    <t>Bomin Kim</t>
  </si>
  <si>
    <t>DANIEL LEE</t>
  </si>
  <si>
    <t>David Lee</t>
  </si>
  <si>
    <t>Anika Sukthankar</t>
  </si>
  <si>
    <t>Tru Bui Jr.</t>
  </si>
  <si>
    <t>Katherine Pease</t>
  </si>
  <si>
    <t>James Santos</t>
  </si>
  <si>
    <t>Andrea Leal</t>
  </si>
  <si>
    <t>Zoie Munoz</t>
  </si>
  <si>
    <t>OLIVIA LEVY</t>
  </si>
  <si>
    <t>Julian Nguyen</t>
  </si>
  <si>
    <t>Derek Forstell</t>
  </si>
  <si>
    <t>Lauren Matsuda</t>
  </si>
  <si>
    <t>Amil Dravid</t>
  </si>
  <si>
    <t>Kyra Chan</t>
  </si>
  <si>
    <t>Nathalie Peck</t>
  </si>
  <si>
    <t>Katelyn Kim</t>
  </si>
  <si>
    <t>Jisu Park</t>
  </si>
  <si>
    <t>Ezekiel Gonsalves</t>
  </si>
  <si>
    <t>Albert Jung</t>
  </si>
  <si>
    <t>ANABEL JIANG</t>
  </si>
  <si>
    <t>Gahui Kim</t>
  </si>
  <si>
    <t>THOMAS LARSON</t>
  </si>
  <si>
    <t>William Fincher</t>
  </si>
  <si>
    <t xml:space="preserve"> ROY PARK</t>
  </si>
  <si>
    <t>SAVANNAGH GASCA</t>
  </si>
  <si>
    <t>Youngseo Yi</t>
  </si>
  <si>
    <t>Courtney Veazey</t>
  </si>
  <si>
    <t>Mitchell Norsen</t>
  </si>
  <si>
    <t>Carter Norsen</t>
  </si>
  <si>
    <t>Kjartan Knutson-Ho</t>
  </si>
  <si>
    <t>ELLEN JUN</t>
  </si>
  <si>
    <t>Marilee Ganter</t>
  </si>
  <si>
    <t>Charlotte Mckitrick</t>
  </si>
  <si>
    <t>DONOVAN Lai</t>
  </si>
  <si>
    <t>Justin Lee</t>
  </si>
  <si>
    <t>HANNAH LYNCH</t>
  </si>
  <si>
    <t>Jason Dahlberg</t>
  </si>
  <si>
    <t>BREANNA REGESTER</t>
  </si>
  <si>
    <t>Geonhee Connie Lee</t>
  </si>
  <si>
    <t>BRIDGETTE BYERLY</t>
  </si>
  <si>
    <t>ANGELA SALVATORE</t>
  </si>
  <si>
    <t>Bailey Eng</t>
  </si>
  <si>
    <t>Sharon Spinner</t>
  </si>
  <si>
    <t>Elizabeth Zou</t>
  </si>
  <si>
    <t>Elliot Kim</t>
  </si>
  <si>
    <t>AMBER CARLSON</t>
  </si>
  <si>
    <t>Alyssa Shim</t>
  </si>
  <si>
    <t>Matthew Ra</t>
  </si>
  <si>
    <t>KATELYN TRAN</t>
  </si>
  <si>
    <t>Sarah Rescsanski</t>
  </si>
  <si>
    <t>JOELLE ELLIS</t>
  </si>
  <si>
    <t>Janson Nguyen</t>
  </si>
  <si>
    <t>EMMA DAVIS</t>
  </si>
  <si>
    <t>TRAE SEALEY</t>
  </si>
  <si>
    <t>Skye Mitchell</t>
  </si>
  <si>
    <t>ISAIAH MADRID</t>
  </si>
  <si>
    <t>BUIRY MIN</t>
  </si>
  <si>
    <t>Yaery Min</t>
  </si>
  <si>
    <t>Sophia  Campbell</t>
  </si>
  <si>
    <t>NEAVE MCCONNELL</t>
  </si>
  <si>
    <t>Mohamed Mohamed</t>
  </si>
  <si>
    <t>Seth Mai</t>
  </si>
  <si>
    <t>YURA SEO</t>
  </si>
  <si>
    <t>ADAM GAUTHIER</t>
  </si>
  <si>
    <t>VIVIAN  ZHANG</t>
  </si>
  <si>
    <t>GRACE KIM</t>
  </si>
  <si>
    <t>HAYLIE PHAN</t>
  </si>
  <si>
    <t>Krish Parimi</t>
  </si>
  <si>
    <t>Jun-Ho Lee</t>
  </si>
  <si>
    <t>MATTHEW PHUNG</t>
  </si>
  <si>
    <t>SAMANTHA WALKER</t>
  </si>
  <si>
    <t>Abby Lambert</t>
  </si>
  <si>
    <t>Peter Tran</t>
  </si>
  <si>
    <t>Jay Junghan LEE</t>
  </si>
  <si>
    <t>Daniel  Junghun LEE</t>
  </si>
  <si>
    <t>Malvika Sawant</t>
  </si>
  <si>
    <t>Tanvi Kesavaprasad</t>
  </si>
  <si>
    <t>Justin Le</t>
  </si>
  <si>
    <t>Ernest Ma</t>
  </si>
  <si>
    <t>Brandon Ginn</t>
  </si>
  <si>
    <t>Irene Ho</t>
  </si>
  <si>
    <t>MIREYA FIGUEROA</t>
  </si>
  <si>
    <t>Anwen Rhodes</t>
  </si>
  <si>
    <t>Iain Rhodes</t>
  </si>
  <si>
    <t>Ryen Smith</t>
  </si>
  <si>
    <t>MAXIMUS SANDERS</t>
  </si>
  <si>
    <t>Westland Ung</t>
  </si>
  <si>
    <t>Arthur Nguyen</t>
  </si>
  <si>
    <t>Vincent Chen</t>
  </si>
  <si>
    <t>MEERA PATEL</t>
  </si>
  <si>
    <t>DEVLIN GOMEZ</t>
  </si>
  <si>
    <t>Kaylyn Fahey</t>
  </si>
  <si>
    <t>Alyssa Lynn Barile</t>
  </si>
  <si>
    <t>Ava Shafie</t>
  </si>
  <si>
    <t>Sophia Jeffrey</t>
  </si>
  <si>
    <t>Alana Khem</t>
  </si>
  <si>
    <t>CADEN OKAMOTO</t>
  </si>
  <si>
    <t>Thanh Nguyen</t>
  </si>
  <si>
    <t>Eunice Lee</t>
  </si>
  <si>
    <t>Leah Rosenzweig</t>
  </si>
  <si>
    <t>JAMES GUO</t>
  </si>
  <si>
    <t>LIAM HERNDON</t>
  </si>
  <si>
    <t>Moctar Fall</t>
  </si>
  <si>
    <t>Aliya Bantukul</t>
  </si>
  <si>
    <t>ADEN NGUYEN</t>
  </si>
  <si>
    <t>Gisselle Frisby</t>
  </si>
  <si>
    <t>Nathan Kim</t>
  </si>
  <si>
    <t>Edward Muro</t>
  </si>
  <si>
    <t>LAUREL STEWART</t>
  </si>
  <si>
    <t>Johnmichael Blanco</t>
  </si>
  <si>
    <t>Samuel Mejia</t>
  </si>
  <si>
    <t>Fengyi Lu</t>
  </si>
  <si>
    <t>Mia Tsuchida</t>
  </si>
  <si>
    <t>CHYANNE ARMES</t>
  </si>
  <si>
    <t>AUDREY MOON</t>
  </si>
  <si>
    <t xml:space="preserve"> THEODORE CHANG</t>
  </si>
  <si>
    <t>Tessa Lawson</t>
  </si>
  <si>
    <t>Haram Lim</t>
  </si>
  <si>
    <t>Robert Trudel</t>
  </si>
  <si>
    <t>Hari Amin</t>
  </si>
  <si>
    <t>Tyler Diedolf</t>
  </si>
  <si>
    <t>Aeris Silvia</t>
  </si>
  <si>
    <t>Tristan Strickland</t>
  </si>
  <si>
    <t>Katelyn Wong</t>
  </si>
  <si>
    <t>Abhishek Routray</t>
  </si>
  <si>
    <t>George Lu</t>
  </si>
  <si>
    <t>Neil Elder</t>
  </si>
  <si>
    <t>Julian Diaz</t>
  </si>
  <si>
    <t>Aditi Karthik</t>
  </si>
  <si>
    <t>Rayun Choi</t>
  </si>
  <si>
    <t>Kulee Park</t>
  </si>
  <si>
    <t>Danica Fiore</t>
  </si>
  <si>
    <t>Andre Montero</t>
  </si>
  <si>
    <t>Ayush  Mahapatra</t>
  </si>
  <si>
    <t>Jules Swanson</t>
  </si>
  <si>
    <t>Maylin Horchler</t>
  </si>
  <si>
    <t>Samuel Guo</t>
  </si>
  <si>
    <t>Valeria Malay</t>
  </si>
  <si>
    <t>Kamar Ajraoui</t>
  </si>
  <si>
    <t>Alexander Lei</t>
  </si>
  <si>
    <t>Iromi Guerra-Perez</t>
  </si>
  <si>
    <t>Sahar Alcozai</t>
  </si>
  <si>
    <t>Arav Bhosle</t>
  </si>
  <si>
    <t>Donghoon Han</t>
  </si>
  <si>
    <t>Jihoon Han</t>
  </si>
  <si>
    <t>Kennedy  Willwams</t>
  </si>
  <si>
    <t>Harrison Huang</t>
  </si>
  <si>
    <t>Emily Ford</t>
  </si>
  <si>
    <t>Ajalae Adams</t>
  </si>
  <si>
    <t>Iden Sheng</t>
  </si>
  <si>
    <t>Lucy Shattuck</t>
  </si>
  <si>
    <t>Lisha Nouhan</t>
  </si>
  <si>
    <t>Price Schaeffer</t>
  </si>
  <si>
    <t>Shawn Nigel Canonizado</t>
  </si>
  <si>
    <t>Anna Thornton</t>
  </si>
  <si>
    <t>Amina Shikhalieva</t>
  </si>
  <si>
    <t>Olivia Peterson</t>
  </si>
  <si>
    <t>Quinn Alper</t>
  </si>
  <si>
    <t>Kai-Zhan Lee</t>
  </si>
  <si>
    <t>Daniel Li</t>
  </si>
  <si>
    <t>Jessie Wang</t>
  </si>
  <si>
    <t>Kate Tierney</t>
  </si>
  <si>
    <t>Fei-Tzen Lee</t>
  </si>
  <si>
    <t>Claire Kim</t>
  </si>
  <si>
    <t>John Magira</t>
  </si>
  <si>
    <t>Noah Butcher</t>
  </si>
  <si>
    <t>Stephanie Yuen</t>
  </si>
  <si>
    <t>Jordan Engstrom</t>
  </si>
  <si>
    <t>Hyunchan An</t>
  </si>
  <si>
    <t>Elizabeth Suh</t>
  </si>
  <si>
    <t>Alexis Pak</t>
  </si>
  <si>
    <t>Jeffery Li</t>
  </si>
  <si>
    <t>Katelyn Lepard</t>
  </si>
  <si>
    <t>Christine Tu</t>
  </si>
  <si>
    <t>Katherine Rioux</t>
  </si>
  <si>
    <t>Tivon Nguyen</t>
  </si>
  <si>
    <t>Alankrita Ghosh</t>
  </si>
  <si>
    <t>Vera Martinovic</t>
  </si>
  <si>
    <t>Angela Gao</t>
  </si>
  <si>
    <t>Matthew Tyler</t>
  </si>
  <si>
    <t>Shion Murakawa</t>
  </si>
  <si>
    <t>Ilaria Cielo</t>
  </si>
  <si>
    <t>Ameia Mikula-Noble</t>
  </si>
  <si>
    <t>Cher Jiang</t>
  </si>
  <si>
    <t>Jay McCormick</t>
  </si>
  <si>
    <t>Robin Sherrer</t>
  </si>
  <si>
    <t>Catherine Ta</t>
  </si>
  <si>
    <t>Joseph Lou</t>
  </si>
  <si>
    <t>Sandra Chen</t>
  </si>
  <si>
    <t>Elise Kim</t>
  </si>
  <si>
    <t>Yolian Lao</t>
  </si>
  <si>
    <t>Brandson Lu</t>
  </si>
  <si>
    <t>Hemanth Anantha</t>
  </si>
  <si>
    <t>Grace Jau</t>
  </si>
  <si>
    <t>Caitlin Lowe</t>
  </si>
  <si>
    <t>Angela Baek</t>
  </si>
  <si>
    <t>Jennifer Li</t>
  </si>
  <si>
    <t>Ivan Sung</t>
  </si>
  <si>
    <t>Saipravallika Chamarthi</t>
  </si>
  <si>
    <t>Kyle Lam</t>
  </si>
  <si>
    <t>Owen Lockwood</t>
  </si>
  <si>
    <t>Stella Ng</t>
  </si>
  <si>
    <t>Zachary MILLER</t>
  </si>
  <si>
    <t>Winston Lee</t>
  </si>
  <si>
    <t>Olyvia Figueroa</t>
  </si>
  <si>
    <t>Sydney Blaisdell</t>
  </si>
  <si>
    <t>Sydney Amspacher</t>
  </si>
  <si>
    <t>Kathryn Jung</t>
  </si>
  <si>
    <t>Elise Sharrock</t>
  </si>
  <si>
    <t>Andrew H. Yang</t>
  </si>
  <si>
    <t>Natalie Gonzalez</t>
  </si>
  <si>
    <t xml:space="preserve"> HANNY LEE</t>
  </si>
  <si>
    <t>Yumna Khan</t>
  </si>
  <si>
    <t>Christopher Ashih</t>
  </si>
  <si>
    <t>Pedro Lopez Rico</t>
  </si>
  <si>
    <t>Gabriella Snyder</t>
  </si>
  <si>
    <t>Christian Smith</t>
  </si>
  <si>
    <t>ANNIKA PEREZ</t>
  </si>
  <si>
    <t>Ruben Bhowmik</t>
  </si>
  <si>
    <t>Kyo Thai</t>
  </si>
  <si>
    <t>Taylor Kazan</t>
  </si>
  <si>
    <t>Taylor LaBauve</t>
  </si>
  <si>
    <t>Megan LUONG</t>
  </si>
  <si>
    <t>Rachel Zhang</t>
  </si>
  <si>
    <t>Lane Epstien</t>
  </si>
  <si>
    <t>Sophia  Liu</t>
  </si>
  <si>
    <t>Talia Mehaignerie</t>
  </si>
  <si>
    <t>Tawnia Ayala-Ramos</t>
  </si>
  <si>
    <t>Kimoni Davis</t>
  </si>
  <si>
    <t>Gabriel Padilla</t>
  </si>
  <si>
    <t>Khara Pastean</t>
  </si>
  <si>
    <t>Julia Eesley</t>
  </si>
  <si>
    <t xml:space="preserve"> Tung Le</t>
  </si>
  <si>
    <t>Katy Lepard</t>
  </si>
  <si>
    <t>Joseph Hummel</t>
  </si>
  <si>
    <t>Karissa Wardhana</t>
  </si>
  <si>
    <t>Cierra San Roman</t>
  </si>
  <si>
    <t>Mariana Estrada</t>
  </si>
  <si>
    <t>Anne-Jolie Wilson</t>
  </si>
  <si>
    <t>Nida Virabalin</t>
  </si>
  <si>
    <t>Amy Martinez</t>
  </si>
  <si>
    <t>Nivedha Jayaprakash</t>
  </si>
  <si>
    <t>Lily Farnell</t>
  </si>
  <si>
    <t>Saul Espino</t>
  </si>
  <si>
    <t>Rosalinda  Caballero</t>
  </si>
  <si>
    <t>Joshua Martinez</t>
  </si>
  <si>
    <t>Felicity Bendever</t>
  </si>
  <si>
    <t>Mia Saavedra</t>
  </si>
  <si>
    <t xml:space="preserve"> Semaj Stewart</t>
  </si>
  <si>
    <t>Joanne Liu</t>
  </si>
  <si>
    <t>Athina Chen</t>
  </si>
  <si>
    <t>Jared Ong</t>
  </si>
  <si>
    <t>Rebecca Chou</t>
  </si>
  <si>
    <t>Jennifer Cheng</t>
  </si>
  <si>
    <t>Jiwon Yoo</t>
  </si>
  <si>
    <t>Evelyn Lai</t>
  </si>
  <si>
    <t>Avery Maytin</t>
  </si>
  <si>
    <t>Julia Moon</t>
  </si>
  <si>
    <t>Erin Williams</t>
  </si>
  <si>
    <t>Edward Shen</t>
  </si>
  <si>
    <t>Adarsh Javvaji</t>
  </si>
  <si>
    <t>Ryu Ryan Yamamoto</t>
  </si>
  <si>
    <t>Brian Jiang</t>
  </si>
  <si>
    <t>Ankitha Doma</t>
  </si>
  <si>
    <t>Alice Jeong</t>
  </si>
  <si>
    <t>Aron Macanip</t>
  </si>
  <si>
    <t>Kirthivarsha Sivakumar</t>
  </si>
  <si>
    <t>Vivian Shi</t>
  </si>
  <si>
    <t>Sierra Cowher</t>
  </si>
  <si>
    <t>Sean Shi</t>
  </si>
  <si>
    <t>Thomas Papakalodoukas</t>
  </si>
  <si>
    <t>Rosa Son</t>
  </si>
  <si>
    <t>Anjali Misra</t>
  </si>
  <si>
    <t>Brigid Mack</t>
  </si>
  <si>
    <t>Sasha Hakhu</t>
  </si>
  <si>
    <t>Paw Mar Gay</t>
  </si>
  <si>
    <t>Kiona Nguyen</t>
  </si>
  <si>
    <t>Brenden Page</t>
  </si>
  <si>
    <t>Kaikho Osoji Mao</t>
  </si>
  <si>
    <t>Sophia Varrati</t>
  </si>
  <si>
    <t>Amanda Branom</t>
  </si>
  <si>
    <t>Harbin Hong</t>
  </si>
  <si>
    <t>Emma Patterson</t>
  </si>
  <si>
    <t>Sophie Dai</t>
  </si>
  <si>
    <t>Ayan Goel</t>
  </si>
  <si>
    <t>patrick valle</t>
  </si>
  <si>
    <t>MaKail Crawford</t>
  </si>
  <si>
    <t>Thu Pham</t>
  </si>
  <si>
    <t>Angelina Lapitan</t>
  </si>
  <si>
    <t>Gavin Womack</t>
  </si>
  <si>
    <t>Vinh Truong</t>
  </si>
  <si>
    <t>Hee Yun Choi Kim</t>
  </si>
  <si>
    <t>Yuying Lin</t>
  </si>
  <si>
    <t>Somayajulu Dhulipala</t>
  </si>
  <si>
    <t>Arthur Liang</t>
  </si>
  <si>
    <t>Jim  Norris</t>
  </si>
  <si>
    <t>Jiwoo Kim</t>
  </si>
  <si>
    <t>Baden Kowal</t>
  </si>
  <si>
    <t>Nicholas Le</t>
  </si>
  <si>
    <t>Nicolas Hung</t>
  </si>
  <si>
    <t>Jasmin Palmer</t>
  </si>
  <si>
    <t xml:space="preserve">Jana Ricafort </t>
  </si>
  <si>
    <t>Esmeralda Rizo</t>
  </si>
  <si>
    <t>Alex Paltzer</t>
  </si>
  <si>
    <t>Donna Joya</t>
  </si>
  <si>
    <t>Han Zhang</t>
  </si>
  <si>
    <t>Allison Chen</t>
  </si>
  <si>
    <t>Ashley Sparks</t>
  </si>
  <si>
    <t>Adarsh Chilkunda</t>
  </si>
  <si>
    <t>Rachel Chan</t>
  </si>
  <si>
    <t>Olivia Guan</t>
  </si>
  <si>
    <t>Joey Filipanits</t>
  </si>
  <si>
    <t>Ella Bullock</t>
  </si>
  <si>
    <t>Kaylana Lee</t>
  </si>
  <si>
    <t>Jessica Chen</t>
  </si>
  <si>
    <t>Jeryl Lewis</t>
  </si>
  <si>
    <t>Justin Dao</t>
  </si>
  <si>
    <t>Megan King</t>
  </si>
  <si>
    <t>Rona Wang</t>
  </si>
  <si>
    <t>Jake Swerdlow</t>
  </si>
  <si>
    <t>Veronika Lutsenko</t>
  </si>
  <si>
    <t>Sophia Nixon</t>
  </si>
  <si>
    <t>Lucas Johnson</t>
  </si>
  <si>
    <t>Victoria Yu</t>
  </si>
  <si>
    <t>William Cuebas</t>
  </si>
  <si>
    <t>Leilahni LENZY</t>
  </si>
  <si>
    <t>Yeonwoo Kim</t>
  </si>
  <si>
    <t>Shannon Masden</t>
  </si>
  <si>
    <t>Aivy Le</t>
  </si>
  <si>
    <t xml:space="preserve"> Busra Sabanci</t>
  </si>
  <si>
    <t>Olive Calebrese</t>
  </si>
  <si>
    <t>Xander  Villarez</t>
  </si>
  <si>
    <t>Victoria Chang</t>
  </si>
  <si>
    <t>Deysi Tepoz</t>
  </si>
  <si>
    <t>Samantha  Kushner</t>
  </si>
  <si>
    <t>Abby Cohn</t>
  </si>
  <si>
    <t>Djaka Sano</t>
  </si>
  <si>
    <t>Mengyi Zhang</t>
  </si>
  <si>
    <t xml:space="preserve"> Shine Sun</t>
  </si>
  <si>
    <t>Emmy Bonser</t>
  </si>
  <si>
    <t>Rena Lim</t>
  </si>
  <si>
    <t>Rae Griggs</t>
  </si>
  <si>
    <t>Isabel Reynoso</t>
  </si>
  <si>
    <t>Lana Bowers</t>
  </si>
  <si>
    <t>Andrea Chu</t>
  </si>
  <si>
    <t>Sophie McDuffee</t>
  </si>
  <si>
    <t>Yanibel Gomez</t>
  </si>
  <si>
    <t xml:space="preserve"> Taylor Clark</t>
  </si>
  <si>
    <t>Gio Ramirez</t>
  </si>
  <si>
    <t>Brek Dodson</t>
  </si>
  <si>
    <t>Bronwyn Ewert</t>
  </si>
  <si>
    <t xml:space="preserve"> Mei Gill</t>
  </si>
  <si>
    <t>Elliott London</t>
  </si>
  <si>
    <t>Joseph DiVito</t>
  </si>
  <si>
    <t xml:space="preserve"> Rosa Diaz</t>
  </si>
  <si>
    <t>Evan Kulig</t>
  </si>
  <si>
    <t>Emily  Chiang</t>
  </si>
  <si>
    <t>Paul Bearchell</t>
  </si>
  <si>
    <t xml:space="preserve"> William  Chau</t>
  </si>
  <si>
    <t xml:space="preserve"> Thuy Nga Nguyen </t>
  </si>
  <si>
    <t xml:space="preserve"> Sanika Nandpure</t>
  </si>
  <si>
    <t>Rachel Bolla</t>
  </si>
  <si>
    <t xml:space="preserve"> Emily  Torres Hernandez</t>
  </si>
  <si>
    <t>Arielle Hershkowitz</t>
  </si>
  <si>
    <t>Sabrina Phu</t>
  </si>
  <si>
    <t xml:space="preserve"> Anjali Shivkumar</t>
  </si>
  <si>
    <t>Tania Varesano</t>
  </si>
  <si>
    <t>Katrina Wagner</t>
  </si>
  <si>
    <t>Jamison Canonizado</t>
  </si>
  <si>
    <t>Logan Mohn</t>
  </si>
  <si>
    <t>Rachael Stone</t>
  </si>
  <si>
    <t>Jasper Shen</t>
  </si>
  <si>
    <t>Reagan King</t>
  </si>
  <si>
    <t>Keanu Hallmartel</t>
  </si>
  <si>
    <t>Danalynn PHan</t>
  </si>
  <si>
    <t>Margaret Willis</t>
  </si>
  <si>
    <t>Belinda Vela</t>
  </si>
  <si>
    <t>Reagan Ferrell</t>
  </si>
  <si>
    <t>Felicity Chapman</t>
  </si>
  <si>
    <t>cameron ratka</t>
  </si>
  <si>
    <t>Kaitlyn Shi</t>
  </si>
  <si>
    <t xml:space="preserve">Andrea  Flores Ortiz </t>
  </si>
  <si>
    <t>Vladimir Kovtun</t>
  </si>
  <si>
    <t>Mira Singh</t>
  </si>
  <si>
    <t>Kangyu Huang</t>
  </si>
  <si>
    <t>Ashley  Winnor</t>
  </si>
  <si>
    <t>Lily Mager</t>
  </si>
  <si>
    <t>Stowers Langston</t>
  </si>
  <si>
    <t>Ca'Maree Dickerson</t>
  </si>
  <si>
    <t>Maria L Tellez</t>
  </si>
  <si>
    <t>Sophia Roud</t>
  </si>
  <si>
    <t>Stephanie Ispas</t>
  </si>
  <si>
    <t>Ellyn Hu</t>
  </si>
  <si>
    <t>William Chandra</t>
  </si>
  <si>
    <t>Dharly Grace Dela Pena</t>
  </si>
  <si>
    <t>Luke Reyes</t>
  </si>
  <si>
    <t>Omar Urbina</t>
  </si>
  <si>
    <t>Patrick Zheng</t>
  </si>
  <si>
    <t>Sanjana Sankholkar</t>
  </si>
  <si>
    <t>Maanav Allampallam</t>
  </si>
  <si>
    <t>Nguyen Nguyen</t>
  </si>
  <si>
    <t>Franchesca Untalan</t>
  </si>
  <si>
    <t>Ines Neto Caetano</t>
  </si>
  <si>
    <t>Hannah VADZEMNIEKS</t>
  </si>
  <si>
    <t>Daniela Rivera Garcia</t>
  </si>
  <si>
    <t>Maria Felix</t>
  </si>
  <si>
    <t>Joey Liu</t>
  </si>
  <si>
    <t>Jester Abella</t>
  </si>
  <si>
    <t>Kourtney Beauvais</t>
  </si>
  <si>
    <t>Emily Boron</t>
  </si>
  <si>
    <t>Brian Cheong</t>
  </si>
  <si>
    <t>Francine Ho</t>
  </si>
  <si>
    <t>Melanie Ho</t>
  </si>
  <si>
    <t>Augustus Konigsmark</t>
  </si>
  <si>
    <t>Jason Lin</t>
  </si>
  <si>
    <t>Lauren Olson</t>
  </si>
  <si>
    <t>Jacob Schmidman</t>
  </si>
  <si>
    <t>Sidharth Udata</t>
  </si>
  <si>
    <t>Sophia Yim</t>
  </si>
  <si>
    <t>Benson Zou</t>
  </si>
  <si>
    <t>Kobe Corke</t>
  </si>
  <si>
    <t>Yejin Lee</t>
  </si>
  <si>
    <t>Debora Aguilar</t>
  </si>
  <si>
    <t>Matangi Kumar</t>
  </si>
  <si>
    <t>Elyna Dotimas</t>
  </si>
  <si>
    <t>Isabel Agostino</t>
  </si>
  <si>
    <t>Brian Dahlberg</t>
  </si>
  <si>
    <t>Douglas Ramirez</t>
  </si>
  <si>
    <t>Nikki Nguyen</t>
  </si>
  <si>
    <t>Grace Bae</t>
  </si>
  <si>
    <t>Josh Garland</t>
  </si>
  <si>
    <t>Verena Lee</t>
  </si>
  <si>
    <t>Kevin Le</t>
  </si>
  <si>
    <t>Cody MILNE</t>
  </si>
  <si>
    <t>Arla Jan Patrick Ragun</t>
  </si>
  <si>
    <t>Lauren Owens</t>
  </si>
  <si>
    <t>Hinano Tsuchiya</t>
  </si>
  <si>
    <t>Matgelina Mendoza</t>
  </si>
  <si>
    <t>Marivee CADIZ</t>
  </si>
  <si>
    <t>Roshni Kumar</t>
  </si>
  <si>
    <t>Julia STENCEL</t>
  </si>
  <si>
    <t>Silva Stewart</t>
  </si>
  <si>
    <t>John Whitehead</t>
  </si>
  <si>
    <t>Rian Kahlon</t>
  </si>
  <si>
    <t>Aryan Deorah</t>
  </si>
  <si>
    <t>Sandhya Seetharaman</t>
  </si>
  <si>
    <t>Brian Le</t>
  </si>
  <si>
    <t>Iru Munasinghe</t>
  </si>
  <si>
    <t>Irene Lim</t>
  </si>
  <si>
    <t>Destiny Tyson</t>
  </si>
  <si>
    <t>Rashi Lakhotia</t>
  </si>
  <si>
    <t>Dahae Moon</t>
  </si>
  <si>
    <t>Meghan Le</t>
  </si>
  <si>
    <t>Rachel Dempsey</t>
  </si>
  <si>
    <t>Cat Sziklas</t>
  </si>
  <si>
    <t>Patrick Sim</t>
  </si>
  <si>
    <t>Lenae Joe</t>
  </si>
  <si>
    <t>Julia Grilli</t>
  </si>
  <si>
    <t>Catherine Luu</t>
  </si>
  <si>
    <t>Christine Nguyen</t>
  </si>
  <si>
    <t>Michael Song</t>
  </si>
  <si>
    <t>Olivia Chu</t>
  </si>
  <si>
    <t>Elliott Rodgers</t>
  </si>
  <si>
    <t>Eathan Ong</t>
  </si>
  <si>
    <t>Raynisha Fields</t>
  </si>
  <si>
    <t>Annabelle McCutcheon</t>
  </si>
  <si>
    <t>Eliza MIDDLETON</t>
  </si>
  <si>
    <t>Coral Bishop</t>
  </si>
  <si>
    <t>Ricardo Carrillo</t>
  </si>
  <si>
    <t>Geetha Jeyapragasan</t>
  </si>
  <si>
    <t>Samuel MCMURRAY</t>
  </si>
  <si>
    <t>Sean Anderson</t>
  </si>
  <si>
    <t>Silvia Knappe</t>
  </si>
  <si>
    <t>Sehun Park</t>
  </si>
  <si>
    <t>Denise Forney</t>
  </si>
  <si>
    <t>Ben Yee-Paulson</t>
  </si>
  <si>
    <t>Connor Ball</t>
  </si>
  <si>
    <t>Meriah Gannon</t>
  </si>
  <si>
    <t>WESLAND UNG</t>
  </si>
  <si>
    <t>Julie PHAM</t>
  </si>
  <si>
    <t>Jessica Mari Ayres</t>
  </si>
  <si>
    <t>RYAN HUANG</t>
  </si>
  <si>
    <t>Samery MORAS</t>
  </si>
  <si>
    <t>Emily Phillips</t>
  </si>
  <si>
    <t>Carissa Fu</t>
  </si>
  <si>
    <t>Viet Nguyen</t>
  </si>
  <si>
    <t>Thanh-Van  Huynh</t>
  </si>
  <si>
    <t>HARRY NGUYEN</t>
  </si>
  <si>
    <t>Amber Smith</t>
  </si>
  <si>
    <t>LUCAS  HOLZHUETER</t>
  </si>
  <si>
    <t>Seth Weinberg</t>
  </si>
  <si>
    <t>David Chan</t>
  </si>
  <si>
    <t>MICHELLE CALUAG</t>
  </si>
  <si>
    <t>Miyako Yerick</t>
  </si>
  <si>
    <t>BO RAH BROUSSARD</t>
  </si>
  <si>
    <t>Haesun Han</t>
  </si>
  <si>
    <t>Minki Seong</t>
  </si>
  <si>
    <t>Ryan Bishop</t>
  </si>
  <si>
    <t>Kevin Lu</t>
  </si>
  <si>
    <t>Stephanie May Fausto</t>
  </si>
  <si>
    <t>CORY DEREWICZ</t>
  </si>
  <si>
    <t>Lauren DALE</t>
  </si>
  <si>
    <t>SAMANTHA HICKS</t>
  </si>
  <si>
    <t>Keunhee Han</t>
  </si>
  <si>
    <t>LEI REGIS</t>
  </si>
  <si>
    <t>Jayden Lee</t>
  </si>
  <si>
    <t>RICHARD TREVISANI</t>
  </si>
  <si>
    <t>GARVIS LONG</t>
  </si>
  <si>
    <t>ALLISON KITTLESON</t>
  </si>
  <si>
    <t>Jair Daniel Correa Sanchez</t>
  </si>
  <si>
    <t>Jessie WILSON</t>
  </si>
  <si>
    <t>Brenton Blazek</t>
  </si>
  <si>
    <t>Justin Raymundo</t>
  </si>
  <si>
    <t>Michelle Chignola</t>
  </si>
  <si>
    <t>Justin Durand</t>
  </si>
  <si>
    <t>JIHYUNG LIM</t>
  </si>
  <si>
    <t>Patti White</t>
  </si>
  <si>
    <t>Jennifer Simenauer</t>
  </si>
  <si>
    <t>BREANNA LEWIS</t>
  </si>
  <si>
    <t>GREGORY  MACDONOUGH</t>
  </si>
  <si>
    <t>HELEENA MATHEW</t>
  </si>
  <si>
    <t>April Minh</t>
  </si>
  <si>
    <t>Sabina Spinelli</t>
  </si>
  <si>
    <t>JOOWON LEE</t>
  </si>
  <si>
    <t xml:space="preserve"> Kaitlyn Hickey</t>
  </si>
  <si>
    <t>Namrata Upadhyaya</t>
  </si>
  <si>
    <t xml:space="preserve"> Juana Flores</t>
  </si>
  <si>
    <t>Elizabeth Haberkorn</t>
  </si>
  <si>
    <t>Matt Neiva de Paula</t>
  </si>
  <si>
    <t>Maeva Dhaynaut</t>
  </si>
  <si>
    <t>Nathan Schubkegel</t>
  </si>
  <si>
    <t>Annalisa Caskey</t>
  </si>
  <si>
    <t>Sarthak Jena</t>
  </si>
  <si>
    <t>Kenda  Headley</t>
  </si>
  <si>
    <t>Bakhodir Alovkonov</t>
  </si>
  <si>
    <t>Justine Levisee</t>
  </si>
  <si>
    <t>Sharrell Sincere Quiroz</t>
  </si>
  <si>
    <t>Amanda Smith</t>
  </si>
  <si>
    <t>edison bagaipo</t>
  </si>
  <si>
    <t>Arman Joseph Juanitas</t>
  </si>
  <si>
    <t>Cleve  Collado</t>
  </si>
  <si>
    <t>Kenneth Chang</t>
  </si>
  <si>
    <t>Rayna Lamberti</t>
  </si>
  <si>
    <t>APRIL EMERICK</t>
  </si>
  <si>
    <t>Kallen Felsted</t>
  </si>
  <si>
    <t>Hye Kye</t>
  </si>
  <si>
    <t>Stephanie Wong</t>
  </si>
  <si>
    <t>Lauren Miller</t>
  </si>
  <si>
    <t>LINDA HEE-JUNG WANG</t>
  </si>
  <si>
    <t xml:space="preserve"> Gabriel Yett</t>
  </si>
  <si>
    <t xml:space="preserve"> Cindy Phung</t>
  </si>
  <si>
    <t xml:space="preserve"> Eva Gouel</t>
  </si>
  <si>
    <t>Troy KIMBALL</t>
  </si>
  <si>
    <t>Denny JANG</t>
  </si>
  <si>
    <t>Julie BIBBY</t>
  </si>
  <si>
    <t>Daniel Jones</t>
  </si>
  <si>
    <t xml:space="preserve">Sabrin  Abu-Seir </t>
  </si>
  <si>
    <t xml:space="preserve">Shierin  Abu-Seir </t>
  </si>
  <si>
    <t>Juhi Parekh</t>
  </si>
  <si>
    <t>Michael Soper</t>
  </si>
  <si>
    <t>MIRIAM SANTIAGO</t>
  </si>
  <si>
    <t>Nicholas Caggia</t>
  </si>
  <si>
    <t>Justin WANG</t>
  </si>
  <si>
    <t>SARAH-KATE LAVAN</t>
  </si>
  <si>
    <t>Osmundo  Quitain</t>
  </si>
  <si>
    <t>Anh Nguyen</t>
  </si>
  <si>
    <t>Seongho Hong</t>
  </si>
  <si>
    <t>Jin Kim</t>
  </si>
  <si>
    <t>Rosalynn Le</t>
  </si>
  <si>
    <t>Teri Kim</t>
  </si>
  <si>
    <t>Ly-Huong Ngo</t>
  </si>
  <si>
    <t>Jeong Park</t>
  </si>
  <si>
    <t>LISA FEARON</t>
  </si>
  <si>
    <t>Mariya Sokolova</t>
  </si>
  <si>
    <t>CYNTHIA VEGA</t>
  </si>
  <si>
    <t>Catherine Finkelstein</t>
  </si>
  <si>
    <t>Juliet Do</t>
  </si>
  <si>
    <t>Patrick Sotelo</t>
  </si>
  <si>
    <t>Maya Geisler</t>
  </si>
  <si>
    <t>Shannon Kaul</t>
  </si>
  <si>
    <t>Shannon Hodock</t>
  </si>
  <si>
    <t>Ngan DOAN</t>
  </si>
  <si>
    <t>Hanh Dong</t>
  </si>
  <si>
    <t>Dr Muriel BROTHERS</t>
  </si>
  <si>
    <t>Ashley Lam</t>
  </si>
  <si>
    <t>Yen Chou</t>
  </si>
  <si>
    <t>John Yee</t>
  </si>
  <si>
    <t>Jun Lee</t>
  </si>
  <si>
    <t>Vicka Cheung</t>
  </si>
  <si>
    <t>David Pancoast</t>
  </si>
  <si>
    <t>Teresa Semmunegus</t>
  </si>
  <si>
    <t>Krishnapriya VIJAYAKUMAR</t>
  </si>
  <si>
    <t>Jillian Gnazzo</t>
  </si>
  <si>
    <t>Alexandra WONG</t>
  </si>
  <si>
    <t>Zahra Ghadimi Khasraghy</t>
  </si>
  <si>
    <t>JASON TAYLOR</t>
  </si>
  <si>
    <t>Hyun Jun LEE</t>
  </si>
  <si>
    <t>Sara Golas</t>
  </si>
  <si>
    <t>Trevor Pope</t>
  </si>
  <si>
    <t>ROBERT SKELTON</t>
  </si>
  <si>
    <t>Charissa Bertels</t>
  </si>
  <si>
    <t>James Pingenot</t>
  </si>
  <si>
    <t>aida chehati</t>
  </si>
  <si>
    <t>Zhenya DZHAVGOVA</t>
  </si>
  <si>
    <t>Crystal Jue</t>
  </si>
  <si>
    <t>John Lim</t>
  </si>
  <si>
    <t>Sherri Ore</t>
  </si>
  <si>
    <t>Marylou Tawney</t>
  </si>
  <si>
    <t>George Jr. Arsenal</t>
  </si>
  <si>
    <t>Heather Grodi</t>
  </si>
  <si>
    <t>Sindhu Pillai</t>
  </si>
  <si>
    <t>Joyce White</t>
  </si>
  <si>
    <t>Wendy Keenan</t>
  </si>
  <si>
    <t>Elizabeth Hall</t>
  </si>
  <si>
    <t>Maria PICHARDO</t>
  </si>
  <si>
    <t>Tiffany Schafer</t>
  </si>
  <si>
    <t>Bill Titus</t>
  </si>
  <si>
    <t>Jaehyun Jeong</t>
  </si>
  <si>
    <t>Colleen Gallagher</t>
  </si>
  <si>
    <t>Iryna Shumskaya</t>
  </si>
  <si>
    <t>Michael Gloria</t>
  </si>
  <si>
    <t>Adam Barth</t>
  </si>
  <si>
    <t>Garth Cooley</t>
  </si>
  <si>
    <t>Elva Adams</t>
  </si>
  <si>
    <t>DAVID KELLER</t>
  </si>
  <si>
    <t>Tiger Taewon Jung</t>
  </si>
  <si>
    <t>Rubben Lolly</t>
  </si>
  <si>
    <t>Thoa Nguyen</t>
  </si>
  <si>
    <t>Chang Il KIM</t>
  </si>
  <si>
    <t>Thong Huynh</t>
  </si>
  <si>
    <t>Thu Doolittle</t>
  </si>
  <si>
    <t>Yang Sook An</t>
  </si>
  <si>
    <t>THANG LAM</t>
  </si>
  <si>
    <t>LISA RIVERA</t>
  </si>
  <si>
    <t>KIHO Jeong</t>
  </si>
  <si>
    <t>Tyrone Anub</t>
  </si>
  <si>
    <t>Giseon Kim</t>
  </si>
  <si>
    <t>EUN IG LEE</t>
  </si>
  <si>
    <t>Cindy Sin Sook Um</t>
  </si>
  <si>
    <t>Jan Trigg</t>
  </si>
  <si>
    <t>Krista Danielewicz</t>
  </si>
  <si>
    <t>Rachelle Gonsalves</t>
  </si>
  <si>
    <t>Sungwoo HA</t>
  </si>
  <si>
    <t>Joelyn Nowlin</t>
  </si>
  <si>
    <t>PATRICK STANTON</t>
  </si>
  <si>
    <t>Armand Morin</t>
  </si>
  <si>
    <t>Carlos Briceno</t>
  </si>
  <si>
    <t>Marisela Ramos</t>
  </si>
  <si>
    <t>Seung Shun</t>
  </si>
  <si>
    <t>Sheena Kim</t>
  </si>
  <si>
    <t>Krishna Sitaram</t>
  </si>
  <si>
    <t>MAUREEN MAHER-KILLELEA</t>
  </si>
  <si>
    <t>ANTHONY PERRI</t>
  </si>
  <si>
    <t>Elizabeth Azerad</t>
  </si>
  <si>
    <t>Janet Buhler</t>
  </si>
  <si>
    <t>Eleanor Thompson</t>
  </si>
  <si>
    <t>Lisa Adair</t>
  </si>
  <si>
    <t>Robin Trudel</t>
  </si>
  <si>
    <t>Sopheap Khem</t>
  </si>
  <si>
    <t>Charity Lawson</t>
  </si>
  <si>
    <t>Anthony Quilon</t>
  </si>
  <si>
    <t>CYNTHIA  TA</t>
  </si>
  <si>
    <t>Nicole Brunelle</t>
  </si>
  <si>
    <t>Nhat Le</t>
  </si>
  <si>
    <t>Tim Templeton</t>
  </si>
  <si>
    <t>Calvin Nguyen</t>
  </si>
  <si>
    <t>John Jackson</t>
  </si>
  <si>
    <t>Nannette Kazan</t>
  </si>
  <si>
    <t>Daniel Colacioppo</t>
  </si>
  <si>
    <t>Yeun-ah Choi</t>
  </si>
  <si>
    <t>Mark Paul GUIMBATAN</t>
  </si>
  <si>
    <t>Robert Keiffer</t>
  </si>
  <si>
    <t>JOSEPH BOUFFORD</t>
  </si>
  <si>
    <t>Mark Schaible</t>
  </si>
  <si>
    <t>Seop Song</t>
  </si>
  <si>
    <t>Andrew MIN</t>
  </si>
  <si>
    <t>Tracy PROBST</t>
  </si>
  <si>
    <t>Kathleen Gisby</t>
  </si>
  <si>
    <t>Michelle Britnell</t>
  </si>
  <si>
    <t>Quan LUONG</t>
  </si>
  <si>
    <t>Lisa  Schineller</t>
  </si>
  <si>
    <t>Dan Williams</t>
  </si>
  <si>
    <t>Ronald Southwick</t>
  </si>
  <si>
    <t>Kirsten Tolstrup</t>
  </si>
  <si>
    <t>Joseph Coughlin</t>
  </si>
  <si>
    <t>Janice Lipsky</t>
  </si>
  <si>
    <t>Artavia EDWARDS</t>
  </si>
  <si>
    <t>Maria De Shaw</t>
  </si>
  <si>
    <t>Thomas Hendrickson</t>
  </si>
  <si>
    <t>Mildred Ioannides</t>
  </si>
  <si>
    <t>Kathy Wagener</t>
  </si>
  <si>
    <t>Kristie Austin</t>
  </si>
  <si>
    <t>Chi Duong</t>
  </si>
  <si>
    <t>Mitchell Dillard</t>
  </si>
  <si>
    <t>Tweedy Nguyen</t>
  </si>
  <si>
    <t>Donald Cottee</t>
  </si>
  <si>
    <t>Julie Tregeagle</t>
  </si>
  <si>
    <t>Erica Linthorst</t>
  </si>
  <si>
    <t>Bradley Hollenbaugh</t>
  </si>
  <si>
    <t>SUSAN CRONIN</t>
  </si>
  <si>
    <t>Daniel Wilson</t>
  </si>
  <si>
    <t>Christine Hislop</t>
  </si>
  <si>
    <t>ISSA ANSARA</t>
  </si>
  <si>
    <t>Jang Hee Pak</t>
  </si>
  <si>
    <t>ANTHONY DEL MAR</t>
  </si>
  <si>
    <t>Colleen Cooley</t>
  </si>
  <si>
    <t>Michelle Gundersen</t>
  </si>
  <si>
    <t>Daneen Jones</t>
  </si>
  <si>
    <t>MITCHELL DILLARD</t>
  </si>
  <si>
    <t>Anthony Del Mar</t>
  </si>
  <si>
    <t xml:space="preserve">Kayden Ha  </t>
  </si>
  <si>
    <t>Olivia  Oriordan</t>
  </si>
  <si>
    <t>Trevor  Nguyen</t>
  </si>
  <si>
    <t>Logan Silbaugh</t>
  </si>
  <si>
    <t>Landon  Her</t>
  </si>
  <si>
    <t>Haley Her</t>
  </si>
  <si>
    <t>Higan Her</t>
  </si>
  <si>
    <t>Emilie Vu</t>
  </si>
  <si>
    <t>Megan Kim</t>
  </si>
  <si>
    <t>Kayden Ho</t>
  </si>
  <si>
    <t>Kai  Tsuchida</t>
  </si>
  <si>
    <t>Troy Nguyen</t>
  </si>
  <si>
    <t>Aizen Her</t>
  </si>
  <si>
    <t>Aeriana  Her</t>
  </si>
  <si>
    <t>JOSEPH KIM</t>
  </si>
  <si>
    <t>JIHYEON PARK</t>
  </si>
  <si>
    <t>PENELOPE HAESEMEYER</t>
  </si>
  <si>
    <t>AMANDA LE</t>
  </si>
  <si>
    <t>GRANT LARSON</t>
  </si>
  <si>
    <t>NICHOLAS TUZHILOV</t>
  </si>
  <si>
    <t>SADIE YU</t>
  </si>
  <si>
    <t>ANGELA PHAM</t>
  </si>
  <si>
    <t xml:space="preserve">Yohan Du </t>
  </si>
  <si>
    <t>Sean  Park</t>
  </si>
  <si>
    <t>Layton  Lam</t>
  </si>
  <si>
    <t>Jayden  Kim</t>
  </si>
  <si>
    <t>Adrian Lin</t>
  </si>
  <si>
    <t>Alex Chuang</t>
  </si>
  <si>
    <t xml:space="preserve"> GLENDA NA</t>
  </si>
  <si>
    <t>Lex Tamura</t>
  </si>
  <si>
    <t>Joel MIN</t>
  </si>
  <si>
    <t>ELENIELLE ONG</t>
  </si>
  <si>
    <t>Luke Yi</t>
  </si>
  <si>
    <t>Tyler Lee</t>
  </si>
  <si>
    <t>Ashley HA</t>
  </si>
  <si>
    <t>Jake Evan Deguzman</t>
  </si>
  <si>
    <t>Sydney Moon</t>
  </si>
  <si>
    <t>Francis Marcus Gamez</t>
  </si>
  <si>
    <t>Julian Gamez</t>
  </si>
  <si>
    <t>Caden Okamoto</t>
  </si>
  <si>
    <t>Sara Rescsanski</t>
  </si>
  <si>
    <t>Anthony Do</t>
  </si>
  <si>
    <t>David Vu</t>
  </si>
  <si>
    <t>Kaiden Wong</t>
  </si>
  <si>
    <t>Dylan Kim</t>
  </si>
  <si>
    <t>Adalis Munoz</t>
  </si>
  <si>
    <t>Michael Steiner</t>
  </si>
  <si>
    <t>Sophia  Jeffrey</t>
  </si>
  <si>
    <t>SUNG HYUN GUN</t>
  </si>
  <si>
    <t>KJARTAN KNUTSON-HO</t>
  </si>
  <si>
    <t>HAILEY RA</t>
  </si>
  <si>
    <t>JOHNATHAN MORTENSEN</t>
  </si>
  <si>
    <t>MIA TSUCHIDA</t>
  </si>
  <si>
    <t>Angela Salvatore</t>
  </si>
  <si>
    <t>KAITLYN MARIE RECLUSADO</t>
  </si>
  <si>
    <t>John  Burns</t>
  </si>
  <si>
    <t>NICHOLAS CAGGIA</t>
  </si>
  <si>
    <t>Tiger An</t>
  </si>
  <si>
    <t>Wesland 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</si>
</sst>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scheme val="minor"/>
    </font>
    <font>
      <sz val="8"/>
      <name val="Calibri"/>
      <scheme val="minor"/>
    </font>
    <font>
      <b/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FDE9D9"/>
        <bgColor rgb="FFFDE9D9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EAF1DD"/>
        <bgColor rgb="FFEAF1DD"/>
      </patternFill>
    </fill>
    <fill>
      <patternFill patternType="solid">
        <fgColor theme="6"/>
        <bgColor theme="6"/>
      </patternFill>
    </fill>
    <fill>
      <patternFill patternType="solid">
        <fgColor rgb="FF95B3D7"/>
        <bgColor rgb="FF95B3D7"/>
      </patternFill>
    </fill>
    <fill>
      <patternFill patternType="solid">
        <fgColor theme="4"/>
        <bgColor theme="4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CCC0D9"/>
        <bgColor rgb="FFCCC0D9"/>
      </patternFill>
    </fill>
    <fill>
      <patternFill patternType="solid">
        <fgColor theme="5"/>
        <bgColor theme="7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rgb="FF7F7F7F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7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theme="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1"/>
    <xf numFmtId="0" fontId="16" fillId="0" borderId="1"/>
    <xf numFmtId="0" fontId="17" fillId="0" borderId="1"/>
    <xf numFmtId="0" fontId="19" fillId="28" borderId="3" applyNumberFormat="0" applyFont="0" applyAlignment="0" applyProtection="0"/>
  </cellStyleXfs>
  <cellXfs count="234">
    <xf numFmtId="0" fontId="0" fillId="0" borderId="0" xfId="0"/>
    <xf numFmtId="0" fontId="7" fillId="0" borderId="0" xfId="0" applyFont="1"/>
    <xf numFmtId="0" fontId="7" fillId="0" borderId="2" xfId="0" applyFont="1" applyBorder="1"/>
    <xf numFmtId="0" fontId="0" fillId="0" borderId="2" xfId="0" applyBorder="1"/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 vertical="center" wrapText="1"/>
    </xf>
    <xf numFmtId="14" fontId="1" fillId="11" borderId="2" xfId="0" applyNumberFormat="1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23" borderId="2" xfId="0" applyFont="1" applyFill="1" applyBorder="1" applyAlignment="1">
      <alignment horizontal="center"/>
    </xf>
    <xf numFmtId="14" fontId="1" fillId="23" borderId="2" xfId="0" applyNumberFormat="1" applyFont="1" applyFill="1" applyBorder="1" applyAlignment="1">
      <alignment horizontal="center"/>
    </xf>
    <xf numFmtId="0" fontId="7" fillId="27" borderId="1" xfId="0" applyFont="1" applyFill="1" applyBorder="1"/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center" vertical="center"/>
    </xf>
    <xf numFmtId="0" fontId="8" fillId="22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wrapText="1"/>
    </xf>
    <xf numFmtId="0" fontId="9" fillId="5" borderId="2" xfId="0" applyFont="1" applyFill="1" applyBorder="1" applyAlignment="1">
      <alignment horizontal="center" wrapText="1"/>
    </xf>
    <xf numFmtId="0" fontId="9" fillId="6" borderId="2" xfId="0" applyFont="1" applyFill="1" applyBorder="1" applyAlignment="1">
      <alignment horizont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9" fillId="16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23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1" fillId="0" borderId="2" xfId="0" applyFont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wrapText="1"/>
    </xf>
    <xf numFmtId="14" fontId="9" fillId="5" borderId="2" xfId="0" applyNumberFormat="1" applyFont="1" applyFill="1" applyBorder="1" applyAlignment="1">
      <alignment horizontal="center" wrapText="1"/>
    </xf>
    <xf numFmtId="14" fontId="9" fillId="6" borderId="2" xfId="0" applyNumberFormat="1" applyFont="1" applyFill="1" applyBorder="1" applyAlignment="1">
      <alignment horizontal="center" wrapText="1"/>
    </xf>
    <xf numFmtId="15" fontId="9" fillId="6" borderId="2" xfId="0" applyNumberFormat="1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9" fillId="13" borderId="2" xfId="0" applyFont="1" applyFill="1" applyBorder="1" applyAlignment="1">
      <alignment horizontal="center" vertical="center"/>
    </xf>
    <xf numFmtId="0" fontId="9" fillId="16" borderId="2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15" fontId="9" fillId="2" borderId="2" xfId="0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/>
    </xf>
    <xf numFmtId="14" fontId="11" fillId="7" borderId="2" xfId="0" applyNumberFormat="1" applyFont="1" applyFill="1" applyBorder="1" applyAlignment="1">
      <alignment horizontal="center" vertical="center"/>
    </xf>
    <xf numFmtId="14" fontId="9" fillId="12" borderId="2" xfId="0" applyNumberFormat="1" applyFont="1" applyFill="1" applyBorder="1" applyAlignment="1">
      <alignment horizontal="center" vertical="center" wrapText="1"/>
    </xf>
    <xf numFmtId="14" fontId="9" fillId="12" borderId="2" xfId="0" applyNumberFormat="1" applyFont="1" applyFill="1" applyBorder="1" applyAlignment="1">
      <alignment horizontal="center" vertical="center"/>
    </xf>
    <xf numFmtId="14" fontId="11" fillId="12" borderId="2" xfId="0" applyNumberFormat="1" applyFont="1" applyFill="1" applyBorder="1"/>
    <xf numFmtId="14" fontId="9" fillId="20" borderId="2" xfId="0" applyNumberFormat="1" applyFont="1" applyFill="1" applyBorder="1"/>
    <xf numFmtId="0" fontId="9" fillId="12" borderId="2" xfId="0" applyFont="1" applyFill="1" applyBorder="1"/>
    <xf numFmtId="14" fontId="9" fillId="13" borderId="2" xfId="0" applyNumberFormat="1" applyFont="1" applyFill="1" applyBorder="1"/>
    <xf numFmtId="14" fontId="9" fillId="5" borderId="2" xfId="0" applyNumberFormat="1" applyFont="1" applyFill="1" applyBorder="1"/>
    <xf numFmtId="14" fontId="1" fillId="21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4" fontId="1" fillId="0" borderId="2" xfId="0" applyNumberFormat="1" applyFont="1" applyBorder="1" applyAlignment="1">
      <alignment horizontal="center" vertical="center"/>
    </xf>
    <xf numFmtId="0" fontId="9" fillId="2" borderId="2" xfId="0" applyFont="1" applyFill="1" applyBorder="1"/>
    <xf numFmtId="0" fontId="9" fillId="4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12" borderId="2" xfId="0" applyFont="1" applyFill="1" applyBorder="1" applyAlignment="1">
      <alignment horizontal="center"/>
    </xf>
    <xf numFmtId="0" fontId="9" fillId="20" borderId="2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1" fillId="21" borderId="2" xfId="0" applyFont="1" applyFill="1" applyBorder="1" applyAlignment="1">
      <alignment horizontal="center"/>
    </xf>
    <xf numFmtId="0" fontId="7" fillId="22" borderId="2" xfId="0" applyFont="1" applyFill="1" applyBorder="1"/>
    <xf numFmtId="0" fontId="5" fillId="22" borderId="0" xfId="0" applyFont="1" applyFill="1" applyAlignment="1">
      <alignment horizontal="center" vertical="center"/>
    </xf>
    <xf numFmtId="0" fontId="7" fillId="22" borderId="0" xfId="0" applyFont="1" applyFill="1"/>
    <xf numFmtId="0" fontId="7" fillId="0" borderId="2" xfId="0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" xfId="3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2" xfId="4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0" fontId="5" fillId="22" borderId="1" xfId="0" applyFont="1" applyFill="1" applyBorder="1"/>
    <xf numFmtId="14" fontId="21" fillId="0" borderId="2" xfId="0" applyNumberFormat="1" applyFont="1" applyBorder="1" applyAlignment="1">
      <alignment horizontal="center" vertical="center"/>
    </xf>
    <xf numFmtId="0" fontId="1" fillId="26" borderId="2" xfId="0" applyFont="1" applyFill="1" applyBorder="1" applyAlignment="1">
      <alignment horizontal="center" vertical="center"/>
    </xf>
    <xf numFmtId="0" fontId="1" fillId="25" borderId="2" xfId="0" applyFont="1" applyFill="1" applyBorder="1" applyAlignment="1">
      <alignment horizontal="center" vertical="center"/>
    </xf>
    <xf numFmtId="0" fontId="2" fillId="26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center" vertical="center"/>
    </xf>
    <xf numFmtId="0" fontId="8" fillId="26" borderId="2" xfId="0" applyFont="1" applyFill="1" applyBorder="1" applyAlignment="1">
      <alignment horizontal="center" vertical="center"/>
    </xf>
    <xf numFmtId="0" fontId="7" fillId="27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 wrapText="1"/>
    </xf>
    <xf numFmtId="14" fontId="6" fillId="12" borderId="2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" fillId="23" borderId="2" xfId="0" applyFont="1" applyFill="1" applyBorder="1" applyAlignment="1">
      <alignment horizontal="center" vertical="center"/>
    </xf>
    <xf numFmtId="0" fontId="1" fillId="31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5" fillId="22" borderId="0" xfId="0" applyFont="1" applyFill="1"/>
    <xf numFmtId="0" fontId="1" fillId="2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6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7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17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1" fillId="16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14" fontId="1" fillId="7" borderId="2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1" fillId="9" borderId="2" xfId="0" applyNumberFormat="1" applyFont="1" applyFill="1" applyBorder="1" applyAlignment="1">
      <alignment horizontal="center" vertical="center"/>
    </xf>
    <xf numFmtId="14" fontId="1" fillId="12" borderId="2" xfId="0" applyNumberFormat="1" applyFont="1" applyFill="1" applyBorder="1" applyAlignment="1">
      <alignment horizontal="center" vertical="center"/>
    </xf>
    <xf numFmtId="14" fontId="1" fillId="15" borderId="2" xfId="0" applyNumberFormat="1" applyFont="1" applyFill="1" applyBorder="1" applyAlignment="1">
      <alignment horizontal="center" vertical="center"/>
    </xf>
    <xf numFmtId="14" fontId="1" fillId="11" borderId="2" xfId="0" applyNumberFormat="1" applyFont="1" applyFill="1" applyBorder="1" applyAlignment="1">
      <alignment horizontal="center" vertical="center"/>
    </xf>
    <xf numFmtId="14" fontId="1" fillId="13" borderId="2" xfId="0" applyNumberFormat="1" applyFont="1" applyFill="1" applyBorder="1" applyAlignment="1">
      <alignment horizontal="center" vertical="center"/>
    </xf>
    <xf numFmtId="14" fontId="1" fillId="10" borderId="2" xfId="0" applyNumberFormat="1" applyFont="1" applyFill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 vertical="center"/>
    </xf>
    <xf numFmtId="14" fontId="1" fillId="14" borderId="2" xfId="0" applyNumberFormat="1" applyFont="1" applyFill="1" applyBorder="1" applyAlignment="1">
      <alignment horizontal="center" vertical="center"/>
    </xf>
    <xf numFmtId="14" fontId="1" fillId="17" borderId="2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4" fontId="6" fillId="7" borderId="2" xfId="0" applyNumberFormat="1" applyFont="1" applyFill="1" applyBorder="1" applyAlignment="1">
      <alignment horizontal="center" vertical="center"/>
    </xf>
    <xf numFmtId="14" fontId="1" fillId="12" borderId="2" xfId="0" applyNumberFormat="1" applyFont="1" applyFill="1" applyBorder="1" applyAlignment="1">
      <alignment horizontal="center" vertical="center" wrapText="1"/>
    </xf>
    <xf numFmtId="14" fontId="1" fillId="8" borderId="2" xfId="0" applyNumberFormat="1" applyFont="1" applyFill="1" applyBorder="1" applyAlignment="1">
      <alignment horizontal="center" vertical="center"/>
    </xf>
    <xf numFmtId="14" fontId="6" fillId="12" borderId="2" xfId="0" applyNumberFormat="1" applyFont="1" applyFill="1" applyBorder="1" applyAlignment="1">
      <alignment horizontal="center" vertical="center" wrapText="1"/>
    </xf>
    <xf numFmtId="14" fontId="1" fillId="11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/>
    </xf>
    <xf numFmtId="0" fontId="6" fillId="30" borderId="2" xfId="0" applyFont="1" applyFill="1" applyBorder="1" applyAlignment="1">
      <alignment horizontal="center" vertical="center"/>
    </xf>
    <xf numFmtId="0" fontId="7" fillId="24" borderId="2" xfId="0" applyFont="1" applyFill="1" applyBorder="1" applyAlignment="1">
      <alignment horizontal="center" vertical="center"/>
    </xf>
    <xf numFmtId="0" fontId="1" fillId="33" borderId="2" xfId="0" applyFont="1" applyFill="1" applyBorder="1" applyAlignment="1">
      <alignment horizontal="center" vertical="center" wrapText="1"/>
    </xf>
    <xf numFmtId="0" fontId="1" fillId="33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9" fillId="18" borderId="2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0" fillId="25" borderId="2" xfId="0" applyFont="1" applyFill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10" fillId="22" borderId="2" xfId="0" applyFont="1" applyFill="1" applyBorder="1" applyAlignment="1">
      <alignment horizontal="center" vertical="center"/>
    </xf>
    <xf numFmtId="0" fontId="12" fillId="1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22" borderId="2" xfId="0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3" fillId="0" borderId="1" xfId="3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34" borderId="2" xfId="0" applyFont="1" applyFill="1" applyBorder="1" applyAlignment="1">
      <alignment horizontal="center" vertical="center" wrapText="1"/>
    </xf>
    <xf numFmtId="0" fontId="1" fillId="35" borderId="2" xfId="0" applyFont="1" applyFill="1" applyBorder="1" applyAlignment="1">
      <alignment horizontal="center" vertical="center" wrapText="1"/>
    </xf>
    <xf numFmtId="0" fontId="9" fillId="34" borderId="2" xfId="0" applyFont="1" applyFill="1" applyBorder="1" applyAlignment="1">
      <alignment horizontal="center" vertical="center"/>
    </xf>
    <xf numFmtId="14" fontId="1" fillId="35" borderId="2" xfId="0" applyNumberFormat="1" applyFont="1" applyFill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 wrapText="1"/>
    </xf>
    <xf numFmtId="14" fontId="1" fillId="24" borderId="2" xfId="0" applyNumberFormat="1" applyFont="1" applyFill="1" applyBorder="1" applyAlignment="1">
      <alignment horizontal="center" vertical="center" wrapText="1"/>
    </xf>
    <xf numFmtId="14" fontId="1" fillId="24" borderId="2" xfId="0" applyNumberFormat="1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/>
    </xf>
    <xf numFmtId="14" fontId="1" fillId="29" borderId="2" xfId="0" applyNumberFormat="1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 wrapText="1"/>
    </xf>
    <xf numFmtId="0" fontId="1" fillId="29" borderId="2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 wrapText="1"/>
    </xf>
    <xf numFmtId="14" fontId="1" fillId="13" borderId="2" xfId="0" applyNumberFormat="1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15" fontId="1" fillId="13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 wrapText="1"/>
    </xf>
    <xf numFmtId="14" fontId="1" fillId="11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 wrapText="1"/>
    </xf>
    <xf numFmtId="14" fontId="1" fillId="21" borderId="2" xfId="0" applyNumberFormat="1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 wrapText="1"/>
    </xf>
    <xf numFmtId="14" fontId="6" fillId="12" borderId="2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" fillId="23" borderId="2" xfId="0" applyFont="1" applyFill="1" applyBorder="1" applyAlignment="1">
      <alignment horizontal="center" vertical="center"/>
    </xf>
    <xf numFmtId="14" fontId="1" fillId="23" borderId="2" xfId="0" applyNumberFormat="1" applyFont="1" applyFill="1" applyBorder="1" applyAlignment="1">
      <alignment horizontal="center" vertical="center"/>
    </xf>
    <xf numFmtId="0" fontId="1" fillId="31" borderId="2" xfId="0" applyFont="1" applyFill="1" applyBorder="1" applyAlignment="1">
      <alignment horizontal="center" vertical="center" wrapText="1"/>
    </xf>
    <xf numFmtId="0" fontId="1" fillId="31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15" fillId="0" borderId="2" xfId="0" applyFont="1" applyBorder="1"/>
    <xf numFmtId="0" fontId="9" fillId="12" borderId="2" xfId="0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32" borderId="2" xfId="0" applyFont="1" applyFill="1" applyBorder="1" applyAlignment="1">
      <alignment horizontal="center" vertical="center" wrapText="1"/>
    </xf>
    <xf numFmtId="14" fontId="1" fillId="32" borderId="2" xfId="0" applyNumberFormat="1" applyFont="1" applyFill="1" applyBorder="1" applyAlignment="1">
      <alignment horizontal="center" vertical="center"/>
    </xf>
    <xf numFmtId="0" fontId="1" fillId="32" borderId="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3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5">
    <cellStyle name="Normal" xfId="0" builtinId="0"/>
    <cellStyle name="Normal 2 2" xfId="1" xr:uid="{CA3ECADD-15DA-435D-8111-3808E21F6AA4}"/>
    <cellStyle name="Normal 3" xfId="3" xr:uid="{6FAB4961-890D-4A13-B22C-7F273118F519}"/>
    <cellStyle name="Normal_Poomsae" xfId="2" xr:uid="{089C3F90-8A6A-4E36-95BD-173AA842A508}"/>
    <cellStyle name="Note" xfId="4" builtinId="10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G3290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26" sqref="E26"/>
    </sheetView>
  </sheetViews>
  <sheetFormatPr defaultColWidth="14.453125" defaultRowHeight="15" customHeight="1" x14ac:dyDescent="0.3"/>
  <cols>
    <col min="1" max="1" width="13.1796875" style="22" bestFit="1" customWidth="1"/>
    <col min="2" max="2" width="9" style="22" bestFit="1" customWidth="1"/>
    <col min="3" max="3" width="35.1796875" style="22" bestFit="1" customWidth="1"/>
    <col min="4" max="4" width="21.54296875" style="22" bestFit="1" customWidth="1"/>
    <col min="5" max="5" width="46.08984375" style="22" bestFit="1" customWidth="1"/>
    <col min="6" max="6" width="12.1796875" style="22" bestFit="1" customWidth="1"/>
    <col min="7" max="7" width="17.81640625" style="22" bestFit="1" customWidth="1"/>
    <col min="8" max="8" width="16.54296875" style="22" bestFit="1" customWidth="1"/>
    <col min="9" max="9" width="14.453125" style="22"/>
    <col min="10" max="10" width="12.1796875" style="22" bestFit="1" customWidth="1"/>
    <col min="11" max="11" width="3.81640625" style="23" customWidth="1"/>
    <col min="12" max="13" width="8.36328125" style="22" bestFit="1" customWidth="1"/>
    <col min="14" max="16" width="7.36328125" style="22" bestFit="1" customWidth="1"/>
    <col min="17" max="17" width="9.26953125" style="22" bestFit="1" customWidth="1"/>
    <col min="18" max="18" width="7.36328125" style="22" bestFit="1" customWidth="1"/>
    <col min="19" max="19" width="6.7265625" style="22" bestFit="1" customWidth="1"/>
    <col min="20" max="21" width="7.36328125" style="22" bestFit="1" customWidth="1"/>
    <col min="22" max="22" width="7.7265625" style="22" bestFit="1" customWidth="1"/>
    <col min="23" max="23" width="10.6328125" style="22" bestFit="1" customWidth="1"/>
    <col min="24" max="25" width="6.7265625" style="22" bestFit="1" customWidth="1"/>
    <col min="26" max="26" width="2.81640625" style="23" customWidth="1"/>
    <col min="27" max="28" width="9.54296875" style="22" hidden="1" customWidth="1"/>
    <col min="29" max="29" width="10.36328125" style="22" hidden="1" customWidth="1"/>
    <col min="30" max="30" width="11.36328125" style="22" hidden="1" customWidth="1"/>
    <col min="31" max="31" width="17.1796875" style="22" hidden="1" customWidth="1"/>
    <col min="32" max="32" width="9.54296875" style="22" hidden="1" customWidth="1"/>
    <col min="33" max="33" width="17.54296875" style="22" hidden="1" customWidth="1"/>
    <col min="34" max="34" width="9.54296875" style="22" hidden="1" customWidth="1"/>
    <col min="35" max="35" width="11.36328125" style="22" hidden="1" customWidth="1"/>
    <col min="36" max="38" width="8.453125" style="22" hidden="1" customWidth="1"/>
    <col min="39" max="40" width="9.54296875" style="22" hidden="1" customWidth="1"/>
    <col min="41" max="41" width="15.36328125" style="22" hidden="1" customWidth="1"/>
    <col min="42" max="42" width="9.54296875" style="22" hidden="1" customWidth="1"/>
    <col min="43" max="43" width="17.453125" style="22" hidden="1" customWidth="1"/>
    <col min="44" max="44" width="9.54296875" style="22" hidden="1" customWidth="1"/>
    <col min="45" max="45" width="15.36328125" style="22" hidden="1" customWidth="1"/>
    <col min="46" max="46" width="8.453125" style="22" hidden="1" customWidth="1"/>
    <col min="47" max="47" width="14.26953125" style="22" hidden="1" customWidth="1"/>
    <col min="48" max="48" width="8.7265625" style="22" hidden="1" customWidth="1"/>
    <col min="49" max="49" width="15.36328125" style="22" hidden="1" customWidth="1"/>
    <col min="50" max="50" width="8.453125" style="22" hidden="1" customWidth="1"/>
    <col min="51" max="52" width="10.7265625" style="22" hidden="1" customWidth="1"/>
    <col min="53" max="54" width="9.54296875" style="22" hidden="1" customWidth="1"/>
    <col min="55" max="55" width="15.36328125" style="22" hidden="1" customWidth="1"/>
    <col min="56" max="56" width="9.54296875" style="22" hidden="1" customWidth="1"/>
    <col min="57" max="57" width="15.36328125" style="22" hidden="1" customWidth="1"/>
    <col min="58" max="58" width="9.54296875" style="22" hidden="1" customWidth="1"/>
    <col min="59" max="59" width="15.36328125" style="22" hidden="1" customWidth="1"/>
    <col min="60" max="60" width="9.54296875" style="22" hidden="1" customWidth="1"/>
    <col min="61" max="61" width="10.6328125" style="22" hidden="1" customWidth="1"/>
    <col min="62" max="62" width="9.453125" style="22" hidden="1" customWidth="1"/>
    <col min="63" max="63" width="15.36328125" style="22" hidden="1" customWidth="1"/>
    <col min="64" max="64" width="8.54296875" style="22" hidden="1" customWidth="1"/>
    <col min="65" max="66" width="8.453125" style="22" hidden="1" customWidth="1"/>
    <col min="67" max="67" width="14.54296875" style="22" hidden="1" customWidth="1"/>
    <col min="68" max="68" width="9.1796875" style="22" hidden="1" customWidth="1"/>
    <col min="69" max="70" width="9.54296875" style="22" hidden="1" customWidth="1"/>
    <col min="71" max="72" width="10.7265625" style="22" hidden="1" customWidth="1"/>
    <col min="73" max="74" width="11.26953125" style="22" hidden="1" customWidth="1"/>
    <col min="75" max="75" width="15.36328125" style="22" hidden="1" customWidth="1"/>
    <col min="76" max="76" width="9.54296875" style="22" hidden="1" customWidth="1"/>
    <col min="77" max="77" width="15.453125" style="22" hidden="1" customWidth="1"/>
    <col min="78" max="78" width="8.453125" style="22" hidden="1" customWidth="1"/>
    <col min="79" max="80" width="17.54296875" style="22" hidden="1" customWidth="1"/>
    <col min="81" max="81" width="15.36328125" style="22" hidden="1" customWidth="1"/>
    <col min="82" max="82" width="8.453125" style="22" hidden="1" customWidth="1"/>
    <col min="83" max="84" width="9.54296875" style="22" hidden="1" customWidth="1"/>
    <col min="85" max="85" width="14.1796875" style="22" hidden="1" customWidth="1"/>
    <col min="86" max="86" width="7" style="22" hidden="1" customWidth="1"/>
    <col min="87" max="87" width="15.453125" style="22" hidden="1" customWidth="1"/>
    <col min="88" max="88" width="14.26953125" style="22" hidden="1" customWidth="1"/>
    <col min="89" max="89" width="10.7265625" style="22" hidden="1" customWidth="1"/>
    <col min="90" max="90" width="22.6328125" style="22" hidden="1" customWidth="1"/>
    <col min="91" max="91" width="11.7265625" style="22" hidden="1" customWidth="1"/>
    <col min="92" max="92" width="17.81640625" style="22" hidden="1" customWidth="1"/>
    <col min="93" max="93" width="10.26953125" style="22" hidden="1" customWidth="1"/>
    <col min="94" max="94" width="16.1796875" style="22" hidden="1" customWidth="1"/>
    <col min="95" max="95" width="13.26953125" style="22" hidden="1" customWidth="1"/>
    <col min="96" max="96" width="21.90625" style="22" hidden="1" customWidth="1"/>
    <col min="97" max="98" width="7.36328125" style="22" bestFit="1" customWidth="1"/>
    <col min="99" max="99" width="9.26953125" style="22" bestFit="1" customWidth="1"/>
    <col min="100" max="100" width="7.36328125" style="22" bestFit="1" customWidth="1"/>
    <col min="101" max="101" width="6.7265625" style="22" bestFit="1" customWidth="1"/>
    <col min="102" max="103" width="7.36328125" style="22" bestFit="1" customWidth="1"/>
    <col min="104" max="104" width="7.36328125" style="22" customWidth="1"/>
    <col min="105" max="105" width="2.7265625" style="23" customWidth="1"/>
    <col min="106" max="106" width="9.1796875" style="22" hidden="1" customWidth="1"/>
    <col min="107" max="110" width="14.26953125" style="22" hidden="1" customWidth="1"/>
    <col min="111" max="111" width="15" style="22" hidden="1" customWidth="1"/>
    <col min="112" max="112" width="14.26953125" style="22" hidden="1" customWidth="1"/>
    <col min="113" max="113" width="14.81640625" style="22" hidden="1" customWidth="1"/>
    <col min="114" max="114" width="15.54296875" style="22" hidden="1" customWidth="1"/>
    <col min="115" max="119" width="15.36328125" style="22" hidden="1" customWidth="1"/>
    <col min="120" max="120" width="15.1796875" style="22" hidden="1" customWidth="1"/>
    <col min="121" max="121" width="14.26953125" style="22" hidden="1" customWidth="1"/>
    <col min="122" max="122" width="15.36328125" style="22" hidden="1" customWidth="1"/>
    <col min="123" max="126" width="14.26953125" style="22" hidden="1" customWidth="1"/>
    <col min="127" max="127" width="8" style="22" hidden="1" customWidth="1"/>
    <col min="128" max="128" width="6.36328125" style="79" hidden="1" customWidth="1"/>
    <col min="129" max="129" width="8" style="22" hidden="1" customWidth="1"/>
    <col min="130" max="130" width="6.36328125" style="79" hidden="1" customWidth="1"/>
    <col min="131" max="131" width="8" style="22" hidden="1" customWidth="1"/>
    <col min="132" max="132" width="6.36328125" style="79" hidden="1" customWidth="1"/>
    <col min="133" max="133" width="8" style="22" bestFit="1" customWidth="1"/>
    <col min="134" max="134" width="6.36328125" style="79" bestFit="1" customWidth="1"/>
    <col min="135" max="135" width="8" style="22" bestFit="1" customWidth="1"/>
    <col min="136" max="136" width="5.90625" style="79" bestFit="1" customWidth="1"/>
    <col min="137" max="137" width="8" style="22" bestFit="1" customWidth="1"/>
    <col min="138" max="138" width="6.36328125" style="79" bestFit="1" customWidth="1"/>
    <col min="139" max="139" width="8" style="22" bestFit="1" customWidth="1"/>
    <col min="140" max="140" width="6.36328125" style="79" bestFit="1" customWidth="1"/>
    <col min="141" max="141" width="8" style="22" bestFit="1" customWidth="1"/>
    <col min="142" max="142" width="5.90625" style="79" bestFit="1" customWidth="1"/>
    <col min="143" max="143" width="8" style="22" bestFit="1" customWidth="1"/>
    <col min="144" max="144" width="5.90625" style="18" bestFit="1" customWidth="1"/>
    <col min="145" max="145" width="8" style="15" bestFit="1" customWidth="1"/>
    <col min="146" max="146" width="5.90625" style="20" bestFit="1" customWidth="1"/>
    <col min="147" max="147" width="8" style="15" bestFit="1" customWidth="1"/>
    <col min="148" max="148" width="5.90625" style="20" bestFit="1" customWidth="1"/>
    <col min="149" max="149" width="8" style="15" bestFit="1" customWidth="1"/>
    <col min="150" max="150" width="5.90625" style="20" bestFit="1" customWidth="1"/>
    <col min="151" max="151" width="8" style="15" bestFit="1" customWidth="1"/>
    <col min="152" max="152" width="5.90625" style="20" bestFit="1" customWidth="1"/>
    <col min="153" max="153" width="8" style="15" bestFit="1" customWidth="1"/>
    <col min="154" max="154" width="5.90625" style="20" bestFit="1" customWidth="1"/>
    <col min="155" max="155" width="8" style="1" bestFit="1" customWidth="1"/>
    <col min="156" max="156" width="5.90625" style="80" bestFit="1" customWidth="1"/>
    <col min="157" max="157" width="8" style="15" bestFit="1" customWidth="1"/>
    <col min="158" max="158" width="5.90625" style="20" bestFit="1" customWidth="1"/>
    <col min="159" max="159" width="8" style="1" bestFit="1" customWidth="1"/>
    <col min="160" max="160" width="6.36328125" style="80" bestFit="1" customWidth="1"/>
    <col min="161" max="161" width="8" style="1" bestFit="1" customWidth="1"/>
    <col min="162" max="162" width="6.36328125" style="80" bestFit="1" customWidth="1"/>
    <col min="163" max="163" width="8" style="1" bestFit="1" customWidth="1"/>
    <col min="164" max="164" width="5.90625" style="80" bestFit="1" customWidth="1"/>
    <col min="165" max="165" width="8" style="1" bestFit="1" customWidth="1"/>
    <col min="166" max="166" width="7.453125" style="80" bestFit="1" customWidth="1"/>
    <col min="167" max="167" width="8" style="1" bestFit="1" customWidth="1"/>
    <col min="168" max="168" width="5.90625" style="80" bestFit="1" customWidth="1"/>
    <col min="169" max="169" width="8" style="1" bestFit="1" customWidth="1"/>
    <col min="170" max="170" width="5.90625" style="80" bestFit="1" customWidth="1"/>
    <col min="171" max="171" width="8" style="2" bestFit="1" customWidth="1"/>
    <col min="172" max="172" width="5.90625" style="95" bestFit="1" customWidth="1"/>
    <col min="173" max="173" width="8" style="1" bestFit="1" customWidth="1"/>
    <col min="174" max="174" width="5.90625" style="80" bestFit="1" customWidth="1"/>
    <col min="175" max="175" width="8" style="1" bestFit="1" customWidth="1"/>
    <col min="176" max="176" width="6.36328125" style="80" bestFit="1" customWidth="1"/>
    <col min="177" max="177" width="8" style="1" bestFit="1" customWidth="1"/>
    <col min="178" max="178" width="5.90625" style="80" bestFit="1" customWidth="1"/>
    <col min="179" max="179" width="8" style="1" bestFit="1" customWidth="1"/>
    <col min="180" max="180" width="5.90625" style="80" bestFit="1" customWidth="1"/>
    <col min="181" max="181" width="8" style="1" bestFit="1" customWidth="1"/>
    <col min="182" max="182" width="5.90625" style="80" bestFit="1" customWidth="1"/>
    <col min="183" max="183" width="8" style="1" bestFit="1" customWidth="1"/>
    <col min="184" max="184" width="5.90625" style="80" bestFit="1" customWidth="1"/>
    <col min="185" max="185" width="14.453125" style="22"/>
    <col min="186" max="186" width="6" style="79" bestFit="1" customWidth="1"/>
    <col min="187" max="187" width="14.453125" style="1"/>
    <col min="188" max="188" width="6.26953125" style="113" bestFit="1" customWidth="1"/>
    <col min="189" max="189" width="17.54296875" style="227" customWidth="1"/>
    <col min="190" max="16384" width="14.453125" style="1"/>
  </cols>
  <sheetData>
    <row r="1" spans="1:189" ht="63.75" customHeight="1" x14ac:dyDescent="0.3">
      <c r="A1" s="112"/>
      <c r="B1" s="112"/>
      <c r="C1" s="112"/>
      <c r="D1" s="112"/>
      <c r="E1" s="112"/>
      <c r="F1" s="112"/>
      <c r="G1" s="112"/>
      <c r="H1" s="112"/>
      <c r="I1" s="26"/>
      <c r="J1" s="213" t="s">
        <v>0</v>
      </c>
      <c r="K1" s="114"/>
      <c r="L1" s="115" t="s">
        <v>13</v>
      </c>
      <c r="M1" s="116" t="s">
        <v>13</v>
      </c>
      <c r="N1" s="45" t="s">
        <v>13</v>
      </c>
      <c r="O1" s="9" t="s">
        <v>13</v>
      </c>
      <c r="P1" s="106" t="s">
        <v>13</v>
      </c>
      <c r="Q1" s="215" t="s">
        <v>2</v>
      </c>
      <c r="R1" s="117" t="s">
        <v>13</v>
      </c>
      <c r="S1" s="118" t="s">
        <v>13</v>
      </c>
      <c r="T1" s="119" t="s">
        <v>13</v>
      </c>
      <c r="U1" s="120" t="s">
        <v>13</v>
      </c>
      <c r="V1" s="121" t="s">
        <v>13</v>
      </c>
      <c r="W1" s="121" t="s">
        <v>1</v>
      </c>
      <c r="X1" s="116" t="s">
        <v>13</v>
      </c>
      <c r="Y1" s="117" t="s">
        <v>13</v>
      </c>
      <c r="Z1" s="112"/>
      <c r="AA1" s="120" t="s">
        <v>14</v>
      </c>
      <c r="AB1" s="122" t="s">
        <v>14</v>
      </c>
      <c r="AC1" s="115" t="s">
        <v>15</v>
      </c>
      <c r="AD1" s="122" t="s">
        <v>16</v>
      </c>
      <c r="AE1" s="106" t="s">
        <v>17</v>
      </c>
      <c r="AF1" s="122" t="s">
        <v>18</v>
      </c>
      <c r="AG1" s="106" t="s">
        <v>19</v>
      </c>
      <c r="AH1" s="122" t="s">
        <v>20</v>
      </c>
      <c r="AI1" s="121" t="s">
        <v>21</v>
      </c>
      <c r="AJ1" s="122" t="s">
        <v>22</v>
      </c>
      <c r="AK1" s="121" t="s">
        <v>23</v>
      </c>
      <c r="AL1" s="122" t="s">
        <v>22</v>
      </c>
      <c r="AM1" s="9" t="s">
        <v>24</v>
      </c>
      <c r="AN1" s="122" t="s">
        <v>25</v>
      </c>
      <c r="AO1" s="106" t="s">
        <v>26</v>
      </c>
      <c r="AP1" s="122" t="s">
        <v>27</v>
      </c>
      <c r="AQ1" s="106" t="s">
        <v>28</v>
      </c>
      <c r="AR1" s="122" t="s">
        <v>29</v>
      </c>
      <c r="AS1" s="106" t="s">
        <v>30</v>
      </c>
      <c r="AT1" s="122" t="s">
        <v>31</v>
      </c>
      <c r="AU1" s="106" t="s">
        <v>32</v>
      </c>
      <c r="AV1" s="122" t="s">
        <v>33</v>
      </c>
      <c r="AW1" s="9" t="s">
        <v>34</v>
      </c>
      <c r="AX1" s="122" t="s">
        <v>35</v>
      </c>
      <c r="AY1" s="120" t="s">
        <v>36</v>
      </c>
      <c r="AZ1" s="122" t="s">
        <v>36</v>
      </c>
      <c r="BA1" s="121" t="s">
        <v>37</v>
      </c>
      <c r="BB1" s="122" t="s">
        <v>38</v>
      </c>
      <c r="BC1" s="117" t="s">
        <v>39</v>
      </c>
      <c r="BD1" s="122" t="s">
        <v>40</v>
      </c>
      <c r="BE1" s="106" t="s">
        <v>41</v>
      </c>
      <c r="BF1" s="122" t="s">
        <v>42</v>
      </c>
      <c r="BG1" s="106" t="s">
        <v>43</v>
      </c>
      <c r="BH1" s="122" t="s">
        <v>44</v>
      </c>
      <c r="BI1" s="121" t="s">
        <v>45</v>
      </c>
      <c r="BJ1" s="122" t="s">
        <v>46</v>
      </c>
      <c r="BK1" s="116" t="s">
        <v>47</v>
      </c>
      <c r="BL1" s="122" t="s">
        <v>48</v>
      </c>
      <c r="BM1" s="117" t="s">
        <v>6</v>
      </c>
      <c r="BN1" s="122" t="s">
        <v>6</v>
      </c>
      <c r="BO1" s="106" t="s">
        <v>49</v>
      </c>
      <c r="BP1" s="122" t="s">
        <v>50</v>
      </c>
      <c r="BQ1" s="120" t="s">
        <v>51</v>
      </c>
      <c r="BR1" s="122" t="s">
        <v>52</v>
      </c>
      <c r="BS1" s="117" t="s">
        <v>7</v>
      </c>
      <c r="BT1" s="122" t="s">
        <v>7</v>
      </c>
      <c r="BU1" s="117" t="s">
        <v>8</v>
      </c>
      <c r="BV1" s="122" t="s">
        <v>8</v>
      </c>
      <c r="BW1" s="116" t="s">
        <v>53</v>
      </c>
      <c r="BX1" s="122" t="s">
        <v>54</v>
      </c>
      <c r="BY1" s="123" t="s">
        <v>55</v>
      </c>
      <c r="BZ1" s="122" t="s">
        <v>56</v>
      </c>
      <c r="CA1" s="124" t="s">
        <v>9</v>
      </c>
      <c r="CB1" s="122" t="s">
        <v>9</v>
      </c>
      <c r="CC1" s="121" t="s">
        <v>57</v>
      </c>
      <c r="CD1" s="122" t="s">
        <v>58</v>
      </c>
      <c r="CE1" s="120" t="s">
        <v>59</v>
      </c>
      <c r="CF1" s="122" t="s">
        <v>59</v>
      </c>
      <c r="CG1" s="125" t="s">
        <v>60</v>
      </c>
      <c r="CH1" s="126" t="s">
        <v>61</v>
      </c>
      <c r="CI1" s="127" t="s">
        <v>62</v>
      </c>
      <c r="CJ1" s="126" t="s">
        <v>63</v>
      </c>
      <c r="CK1" s="120" t="s">
        <v>36</v>
      </c>
      <c r="CL1" s="128" t="s">
        <v>64</v>
      </c>
      <c r="CM1" s="129" t="s">
        <v>14</v>
      </c>
      <c r="CN1" s="130" t="s">
        <v>65</v>
      </c>
      <c r="CO1" s="131" t="s">
        <v>11</v>
      </c>
      <c r="CP1" s="132" t="s">
        <v>66</v>
      </c>
      <c r="CQ1" s="115" t="s">
        <v>67</v>
      </c>
      <c r="CR1" s="132" t="s">
        <v>68</v>
      </c>
      <c r="CS1" s="9" t="s">
        <v>2499</v>
      </c>
      <c r="CT1" s="106" t="s">
        <v>2499</v>
      </c>
      <c r="CU1" s="215" t="s">
        <v>2</v>
      </c>
      <c r="CV1" s="117" t="s">
        <v>2499</v>
      </c>
      <c r="CW1" s="118" t="s">
        <v>2499</v>
      </c>
      <c r="CX1" s="119" t="s">
        <v>2499</v>
      </c>
      <c r="CY1" s="120" t="s">
        <v>2499</v>
      </c>
      <c r="CZ1" s="168" t="s">
        <v>2499</v>
      </c>
      <c r="DA1" s="132"/>
      <c r="DB1" s="133" t="s">
        <v>69</v>
      </c>
      <c r="DC1" s="106" t="s">
        <v>82</v>
      </c>
      <c r="DD1" s="106" t="s">
        <v>70</v>
      </c>
      <c r="DE1" s="106" t="s">
        <v>71</v>
      </c>
      <c r="DF1" s="106" t="s">
        <v>72</v>
      </c>
      <c r="DG1" s="106" t="s">
        <v>73</v>
      </c>
      <c r="DH1" s="106" t="s">
        <v>74</v>
      </c>
      <c r="DI1" s="106" t="s">
        <v>75</v>
      </c>
      <c r="DJ1" s="106" t="s">
        <v>76</v>
      </c>
      <c r="DK1" s="106" t="s">
        <v>77</v>
      </c>
      <c r="DL1" s="106" t="s">
        <v>78</v>
      </c>
      <c r="DM1" s="134" t="s">
        <v>79</v>
      </c>
      <c r="DN1" s="106" t="s">
        <v>80</v>
      </c>
      <c r="DO1" s="106" t="s">
        <v>81</v>
      </c>
      <c r="DP1" s="135" t="s">
        <v>83</v>
      </c>
      <c r="DQ1" s="106" t="s">
        <v>84</v>
      </c>
      <c r="DR1" s="9" t="s">
        <v>34</v>
      </c>
      <c r="DS1" s="106" t="s">
        <v>85</v>
      </c>
      <c r="DT1" s="106" t="s">
        <v>86</v>
      </c>
      <c r="DU1" s="106" t="s">
        <v>87</v>
      </c>
      <c r="DV1" s="106" t="s">
        <v>88</v>
      </c>
      <c r="DW1" s="200" t="s">
        <v>8</v>
      </c>
      <c r="DX1" s="200"/>
      <c r="DY1" s="200" t="s">
        <v>6</v>
      </c>
      <c r="DZ1" s="200"/>
      <c r="EA1" s="200" t="s">
        <v>7</v>
      </c>
      <c r="EB1" s="200"/>
      <c r="EC1" s="207" t="s">
        <v>89</v>
      </c>
      <c r="ED1" s="207"/>
      <c r="EE1" s="204" t="s">
        <v>10</v>
      </c>
      <c r="EF1" s="204"/>
      <c r="EG1" s="210" t="s">
        <v>36</v>
      </c>
      <c r="EH1" s="210"/>
      <c r="EI1" s="204" t="s">
        <v>2273</v>
      </c>
      <c r="EJ1" s="204"/>
      <c r="EK1" s="204" t="s">
        <v>12</v>
      </c>
      <c r="EL1" s="204"/>
      <c r="EM1" s="204" t="s">
        <v>11</v>
      </c>
      <c r="EN1" s="204"/>
      <c r="EO1" s="218" t="s">
        <v>69</v>
      </c>
      <c r="EP1" s="218"/>
      <c r="EQ1" s="215" t="s">
        <v>2527</v>
      </c>
      <c r="ER1" s="215"/>
      <c r="ES1" s="193" t="s">
        <v>2562</v>
      </c>
      <c r="ET1" s="193"/>
      <c r="EU1" s="193" t="s">
        <v>2662</v>
      </c>
      <c r="EV1" s="193"/>
      <c r="EW1" s="193" t="s">
        <v>2883</v>
      </c>
      <c r="EX1" s="193"/>
      <c r="EY1" s="193" t="s">
        <v>3022</v>
      </c>
      <c r="EZ1" s="193"/>
      <c r="FA1" s="193" t="s">
        <v>2895</v>
      </c>
      <c r="FB1" s="193"/>
      <c r="FC1" s="193" t="s">
        <v>3023</v>
      </c>
      <c r="FD1" s="193"/>
      <c r="FE1" s="198" t="s">
        <v>3024</v>
      </c>
      <c r="FF1" s="198"/>
      <c r="FG1" s="193" t="s">
        <v>3025</v>
      </c>
      <c r="FH1" s="193"/>
      <c r="FI1" s="193" t="s">
        <v>3026</v>
      </c>
      <c r="FJ1" s="193"/>
      <c r="FK1" s="193" t="s">
        <v>3027</v>
      </c>
      <c r="FL1" s="193"/>
      <c r="FM1" s="193" t="s">
        <v>3028</v>
      </c>
      <c r="FN1" s="193"/>
      <c r="FO1" s="193" t="s">
        <v>3899</v>
      </c>
      <c r="FP1" s="193"/>
      <c r="FQ1" s="193" t="s">
        <v>3029</v>
      </c>
      <c r="FR1" s="193"/>
      <c r="FS1" s="193" t="s">
        <v>3030</v>
      </c>
      <c r="FT1" s="193"/>
      <c r="FU1" s="193" t="s">
        <v>3031</v>
      </c>
      <c r="FV1" s="193"/>
      <c r="FW1" s="193" t="s">
        <v>3032</v>
      </c>
      <c r="FX1" s="193"/>
      <c r="FY1" s="193" t="s">
        <v>3033</v>
      </c>
      <c r="FZ1" s="193"/>
      <c r="GA1" s="193" t="s">
        <v>3034</v>
      </c>
      <c r="GB1" s="193"/>
      <c r="GC1" s="220" t="s">
        <v>4066</v>
      </c>
      <c r="GD1" s="220"/>
      <c r="GE1" s="220" t="s">
        <v>4068</v>
      </c>
      <c r="GF1" s="220"/>
      <c r="GG1" s="228" t="s">
        <v>4180</v>
      </c>
    </row>
    <row r="2" spans="1:189" ht="14" x14ac:dyDescent="0.3">
      <c r="A2" s="112"/>
      <c r="B2" s="112"/>
      <c r="C2" s="112"/>
      <c r="D2" s="112"/>
      <c r="E2" s="112"/>
      <c r="F2" s="112"/>
      <c r="G2" s="112"/>
      <c r="H2" s="112"/>
      <c r="I2" s="26"/>
      <c r="J2" s="214"/>
      <c r="K2" s="112"/>
      <c r="L2" s="136"/>
      <c r="M2" s="131"/>
      <c r="N2" s="26"/>
      <c r="O2" s="137"/>
      <c r="P2" s="138"/>
      <c r="Q2" s="214"/>
      <c r="R2" s="139"/>
      <c r="S2" s="140"/>
      <c r="T2" s="141"/>
      <c r="U2" s="129"/>
      <c r="V2" s="142"/>
      <c r="W2" s="142"/>
      <c r="X2" s="131"/>
      <c r="Y2" s="139"/>
      <c r="Z2" s="112"/>
      <c r="AA2" s="143">
        <v>44575</v>
      </c>
      <c r="AB2" s="144">
        <v>44575</v>
      </c>
      <c r="AC2" s="145">
        <v>44604</v>
      </c>
      <c r="AD2" s="144">
        <v>44604</v>
      </c>
      <c r="AE2" s="146">
        <v>44609</v>
      </c>
      <c r="AF2" s="144">
        <v>44609</v>
      </c>
      <c r="AG2" s="146">
        <v>44612</v>
      </c>
      <c r="AH2" s="144">
        <v>44612</v>
      </c>
      <c r="AI2" s="147">
        <v>44624</v>
      </c>
      <c r="AJ2" s="144">
        <v>44624</v>
      </c>
      <c r="AK2" s="147">
        <v>44625</v>
      </c>
      <c r="AL2" s="144">
        <v>44625</v>
      </c>
      <c r="AM2" s="148">
        <v>44639</v>
      </c>
      <c r="AN2" s="144">
        <v>44639</v>
      </c>
      <c r="AO2" s="146">
        <v>44640</v>
      </c>
      <c r="AP2" s="144">
        <v>44640</v>
      </c>
      <c r="AQ2" s="146">
        <v>44641</v>
      </c>
      <c r="AR2" s="144">
        <v>44641</v>
      </c>
      <c r="AS2" s="146">
        <v>44653</v>
      </c>
      <c r="AT2" s="144">
        <v>44653</v>
      </c>
      <c r="AU2" s="146">
        <v>44654</v>
      </c>
      <c r="AV2" s="144">
        <v>44654</v>
      </c>
      <c r="AW2" s="148">
        <v>44654</v>
      </c>
      <c r="AX2" s="144">
        <v>44654</v>
      </c>
      <c r="AY2" s="143">
        <v>44661</v>
      </c>
      <c r="AZ2" s="144">
        <v>44661</v>
      </c>
      <c r="BA2" s="147">
        <v>44665</v>
      </c>
      <c r="BB2" s="144">
        <v>44665</v>
      </c>
      <c r="BC2" s="149">
        <v>44672</v>
      </c>
      <c r="BD2" s="144">
        <v>44672</v>
      </c>
      <c r="BE2" s="146">
        <v>44681</v>
      </c>
      <c r="BF2" s="144">
        <v>44681</v>
      </c>
      <c r="BG2" s="146">
        <v>44681</v>
      </c>
      <c r="BH2" s="144">
        <v>44681</v>
      </c>
      <c r="BI2" s="147">
        <v>44686</v>
      </c>
      <c r="BJ2" s="144">
        <v>44686</v>
      </c>
      <c r="BK2" s="150">
        <v>44686</v>
      </c>
      <c r="BL2" s="144">
        <v>44686</v>
      </c>
      <c r="BM2" s="149">
        <v>44688</v>
      </c>
      <c r="BN2" s="144">
        <v>44688</v>
      </c>
      <c r="BO2" s="146">
        <v>44688</v>
      </c>
      <c r="BP2" s="144">
        <v>44688</v>
      </c>
      <c r="BQ2" s="143">
        <v>44709</v>
      </c>
      <c r="BR2" s="144">
        <v>44709</v>
      </c>
      <c r="BS2" s="149">
        <v>44717</v>
      </c>
      <c r="BT2" s="144">
        <v>44717</v>
      </c>
      <c r="BU2" s="149">
        <v>44731</v>
      </c>
      <c r="BV2" s="144">
        <v>44731</v>
      </c>
      <c r="BW2" s="150">
        <v>44741</v>
      </c>
      <c r="BX2" s="144">
        <v>44741</v>
      </c>
      <c r="BY2" s="151">
        <v>44743</v>
      </c>
      <c r="BZ2" s="144">
        <v>44743</v>
      </c>
      <c r="CA2" s="152">
        <v>44770</v>
      </c>
      <c r="CB2" s="144">
        <v>44770</v>
      </c>
      <c r="CC2" s="147">
        <v>44781</v>
      </c>
      <c r="CD2" s="144">
        <v>44781</v>
      </c>
      <c r="CE2" s="143">
        <v>44791</v>
      </c>
      <c r="CF2" s="144">
        <v>44791</v>
      </c>
      <c r="CG2" s="153">
        <v>44800</v>
      </c>
      <c r="CH2" s="128"/>
      <c r="CI2" s="153">
        <v>44842</v>
      </c>
      <c r="CJ2" s="128"/>
      <c r="CK2" s="143">
        <v>44822</v>
      </c>
      <c r="CL2" s="128"/>
      <c r="CM2" s="143">
        <v>44871</v>
      </c>
      <c r="CN2" s="154">
        <v>44871</v>
      </c>
      <c r="CO2" s="150">
        <v>44870</v>
      </c>
      <c r="CP2" s="144">
        <v>44870</v>
      </c>
      <c r="CQ2" s="145">
        <v>44898</v>
      </c>
      <c r="CR2" s="144">
        <v>44898</v>
      </c>
      <c r="CS2" s="137"/>
      <c r="CT2" s="138"/>
      <c r="CU2" s="214"/>
      <c r="CV2" s="139"/>
      <c r="CW2" s="140"/>
      <c r="CX2" s="141"/>
      <c r="CY2" s="129"/>
      <c r="CZ2" s="169"/>
      <c r="DA2" s="144"/>
      <c r="DB2" s="155">
        <v>44990</v>
      </c>
      <c r="DC2" s="156">
        <v>44961</v>
      </c>
      <c r="DD2" s="156">
        <v>45003</v>
      </c>
      <c r="DE2" s="156">
        <v>45003</v>
      </c>
      <c r="DF2" s="156">
        <v>45010</v>
      </c>
      <c r="DG2" s="156">
        <v>45010</v>
      </c>
      <c r="DH2" s="146">
        <v>43921</v>
      </c>
      <c r="DI2" s="156">
        <v>45018</v>
      </c>
      <c r="DJ2" s="156">
        <v>45031</v>
      </c>
      <c r="DK2" s="146">
        <v>45045</v>
      </c>
      <c r="DL2" s="138"/>
      <c r="DM2" s="157">
        <v>44957</v>
      </c>
      <c r="DN2" s="146">
        <v>45046</v>
      </c>
      <c r="DO2" s="146">
        <v>45018</v>
      </c>
      <c r="DP2" s="158">
        <v>45010</v>
      </c>
      <c r="DQ2" s="156">
        <v>45017</v>
      </c>
      <c r="DR2" s="159">
        <v>45032</v>
      </c>
      <c r="DS2" s="107">
        <v>45039</v>
      </c>
      <c r="DT2" s="107">
        <v>45039</v>
      </c>
      <c r="DU2" s="107">
        <v>45052</v>
      </c>
      <c r="DV2" s="107">
        <v>45053</v>
      </c>
      <c r="DW2" s="201">
        <v>45060</v>
      </c>
      <c r="DX2" s="201"/>
      <c r="DY2" s="203">
        <v>45074</v>
      </c>
      <c r="DZ2" s="203"/>
      <c r="EA2" s="201">
        <v>45088</v>
      </c>
      <c r="EB2" s="201"/>
      <c r="EC2" s="208">
        <v>45117</v>
      </c>
      <c r="ED2" s="208"/>
      <c r="EE2" s="205">
        <v>45157</v>
      </c>
      <c r="EF2" s="205"/>
      <c r="EG2" s="211">
        <v>45193</v>
      </c>
      <c r="EH2" s="211"/>
      <c r="EI2" s="205">
        <v>45206</v>
      </c>
      <c r="EJ2" s="205"/>
      <c r="EK2" s="205">
        <v>45213</v>
      </c>
      <c r="EL2" s="205"/>
      <c r="EM2" s="205">
        <v>45249</v>
      </c>
      <c r="EN2" s="205"/>
      <c r="EO2" s="219">
        <v>45338</v>
      </c>
      <c r="EP2" s="219"/>
      <c r="EQ2" s="216">
        <v>45346</v>
      </c>
      <c r="ER2" s="216"/>
      <c r="ES2" s="195">
        <v>45360</v>
      </c>
      <c r="ET2" s="195"/>
      <c r="EU2" s="195">
        <v>45361</v>
      </c>
      <c r="EV2" s="196"/>
      <c r="EW2" s="196" t="s">
        <v>2884</v>
      </c>
      <c r="EX2" s="196"/>
      <c r="EY2" s="195">
        <v>45374</v>
      </c>
      <c r="EZ2" s="195"/>
      <c r="FA2" s="195">
        <v>45381</v>
      </c>
      <c r="FB2" s="195"/>
      <c r="FC2" s="195">
        <v>45387</v>
      </c>
      <c r="FD2" s="195"/>
      <c r="FE2" s="197">
        <v>45394</v>
      </c>
      <c r="FF2" s="197"/>
      <c r="FG2" s="195">
        <v>45395</v>
      </c>
      <c r="FH2" s="195"/>
      <c r="FI2" s="195">
        <v>45395</v>
      </c>
      <c r="FJ2" s="195"/>
      <c r="FK2" s="195">
        <v>45395</v>
      </c>
      <c r="FL2" s="195"/>
      <c r="FM2" s="195">
        <v>45396</v>
      </c>
      <c r="FN2" s="195"/>
      <c r="FO2" s="194">
        <v>45402</v>
      </c>
      <c r="FP2" s="194"/>
      <c r="FQ2" s="194">
        <v>45402</v>
      </c>
      <c r="FR2" s="194"/>
      <c r="FS2" s="195">
        <v>45409</v>
      </c>
      <c r="FT2" s="195"/>
      <c r="FU2" s="195">
        <v>45409</v>
      </c>
      <c r="FV2" s="195"/>
      <c r="FW2" s="195">
        <v>45409</v>
      </c>
      <c r="FX2" s="195"/>
      <c r="FY2" s="195">
        <v>45409</v>
      </c>
      <c r="FZ2" s="195"/>
      <c r="GA2" s="194">
        <v>45409</v>
      </c>
      <c r="GB2" s="194"/>
      <c r="GC2" s="221" t="s">
        <v>4067</v>
      </c>
      <c r="GD2" s="221"/>
      <c r="GE2" s="221" t="s">
        <v>4069</v>
      </c>
      <c r="GF2" s="221"/>
      <c r="GG2" s="229">
        <v>45414</v>
      </c>
    </row>
    <row r="3" spans="1:189" ht="66.75" customHeight="1" x14ac:dyDescent="0.3">
      <c r="A3" s="112"/>
      <c r="B3" s="112"/>
      <c r="C3" s="112"/>
      <c r="D3" s="112"/>
      <c r="E3" s="112"/>
      <c r="F3" s="112"/>
      <c r="G3" s="112"/>
      <c r="H3" s="112"/>
      <c r="I3" s="26"/>
      <c r="J3" s="214"/>
      <c r="K3" s="114"/>
      <c r="L3" s="115" t="s">
        <v>98</v>
      </c>
      <c r="M3" s="116" t="s">
        <v>90</v>
      </c>
      <c r="N3" s="45" t="s">
        <v>91</v>
      </c>
      <c r="O3" s="9" t="s">
        <v>94</v>
      </c>
      <c r="P3" s="106" t="s">
        <v>95</v>
      </c>
      <c r="Q3" s="214"/>
      <c r="R3" s="117" t="s">
        <v>96</v>
      </c>
      <c r="S3" s="118" t="s">
        <v>104</v>
      </c>
      <c r="T3" s="119" t="s">
        <v>92</v>
      </c>
      <c r="U3" s="120" t="s">
        <v>99</v>
      </c>
      <c r="V3" s="121" t="s">
        <v>93</v>
      </c>
      <c r="W3" s="121" t="s">
        <v>97</v>
      </c>
      <c r="X3" s="116" t="s">
        <v>100</v>
      </c>
      <c r="Y3" s="117" t="s">
        <v>101</v>
      </c>
      <c r="Z3" s="112"/>
      <c r="AA3" s="129" t="s">
        <v>102</v>
      </c>
      <c r="AB3" s="160" t="s">
        <v>105</v>
      </c>
      <c r="AC3" s="136" t="s">
        <v>102</v>
      </c>
      <c r="AD3" s="160" t="s">
        <v>102</v>
      </c>
      <c r="AE3" s="138" t="s">
        <v>102</v>
      </c>
      <c r="AF3" s="160" t="s">
        <v>102</v>
      </c>
      <c r="AG3" s="138" t="s">
        <v>102</v>
      </c>
      <c r="AH3" s="160" t="s">
        <v>102</v>
      </c>
      <c r="AI3" s="142" t="s">
        <v>103</v>
      </c>
      <c r="AJ3" s="160" t="s">
        <v>103</v>
      </c>
      <c r="AK3" s="142" t="s">
        <v>103</v>
      </c>
      <c r="AL3" s="160" t="s">
        <v>103</v>
      </c>
      <c r="AM3" s="137" t="s">
        <v>102</v>
      </c>
      <c r="AN3" s="160" t="s">
        <v>102</v>
      </c>
      <c r="AO3" s="138" t="s">
        <v>102</v>
      </c>
      <c r="AP3" s="160" t="s">
        <v>102</v>
      </c>
      <c r="AQ3" s="138" t="s">
        <v>102</v>
      </c>
      <c r="AR3" s="160" t="s">
        <v>102</v>
      </c>
      <c r="AS3" s="138" t="s">
        <v>102</v>
      </c>
      <c r="AT3" s="160" t="s">
        <v>102</v>
      </c>
      <c r="AU3" s="138" t="s">
        <v>102</v>
      </c>
      <c r="AV3" s="160" t="s">
        <v>102</v>
      </c>
      <c r="AW3" s="137" t="s">
        <v>102</v>
      </c>
      <c r="AX3" s="160" t="s">
        <v>102</v>
      </c>
      <c r="AY3" s="129" t="s">
        <v>102</v>
      </c>
      <c r="AZ3" s="160" t="s">
        <v>102</v>
      </c>
      <c r="BA3" s="142" t="s">
        <v>103</v>
      </c>
      <c r="BB3" s="160" t="s">
        <v>103</v>
      </c>
      <c r="BC3" s="139" t="s">
        <v>103</v>
      </c>
      <c r="BD3" s="160" t="s">
        <v>103</v>
      </c>
      <c r="BE3" s="138" t="s">
        <v>102</v>
      </c>
      <c r="BF3" s="160" t="s">
        <v>102</v>
      </c>
      <c r="BG3" s="138" t="s">
        <v>102</v>
      </c>
      <c r="BH3" s="160" t="s">
        <v>102</v>
      </c>
      <c r="BI3" s="142" t="s">
        <v>103</v>
      </c>
      <c r="BJ3" s="160" t="s">
        <v>103</v>
      </c>
      <c r="BK3" s="131" t="s">
        <v>103</v>
      </c>
      <c r="BL3" s="160" t="s">
        <v>103</v>
      </c>
      <c r="BM3" s="139" t="s">
        <v>102</v>
      </c>
      <c r="BN3" s="160" t="s">
        <v>102</v>
      </c>
      <c r="BO3" s="138" t="s">
        <v>102</v>
      </c>
      <c r="BP3" s="160" t="s">
        <v>102</v>
      </c>
      <c r="BQ3" s="129" t="s">
        <v>102</v>
      </c>
      <c r="BR3" s="160" t="s">
        <v>102</v>
      </c>
      <c r="BS3" s="139" t="s">
        <v>102</v>
      </c>
      <c r="BT3" s="160" t="s">
        <v>102</v>
      </c>
      <c r="BU3" s="139" t="s">
        <v>102</v>
      </c>
      <c r="BV3" s="160" t="s">
        <v>102</v>
      </c>
      <c r="BW3" s="131" t="s">
        <v>103</v>
      </c>
      <c r="BX3" s="160" t="s">
        <v>103</v>
      </c>
      <c r="BY3" s="161" t="s">
        <v>103</v>
      </c>
      <c r="BZ3" s="160" t="s">
        <v>103</v>
      </c>
      <c r="CA3" s="162" t="s">
        <v>102</v>
      </c>
      <c r="CB3" s="160" t="s">
        <v>102</v>
      </c>
      <c r="CC3" s="142" t="s">
        <v>103</v>
      </c>
      <c r="CD3" s="160" t="s">
        <v>103</v>
      </c>
      <c r="CE3" s="129" t="s">
        <v>102</v>
      </c>
      <c r="CF3" s="160" t="s">
        <v>102</v>
      </c>
      <c r="CG3" s="125" t="s">
        <v>102</v>
      </c>
      <c r="CH3" s="128"/>
      <c r="CI3" s="125" t="s">
        <v>102</v>
      </c>
      <c r="CJ3" s="128"/>
      <c r="CK3" s="129" t="s">
        <v>102</v>
      </c>
      <c r="CL3" s="128"/>
      <c r="CM3" s="129" t="s">
        <v>102</v>
      </c>
      <c r="CN3" s="128" t="s">
        <v>102</v>
      </c>
      <c r="CO3" s="131" t="s">
        <v>102</v>
      </c>
      <c r="CP3" s="160" t="s">
        <v>102</v>
      </c>
      <c r="CQ3" s="136" t="s">
        <v>102</v>
      </c>
      <c r="CR3" s="160" t="s">
        <v>102</v>
      </c>
      <c r="CS3" s="9" t="s">
        <v>94</v>
      </c>
      <c r="CT3" s="106" t="s">
        <v>95</v>
      </c>
      <c r="CU3" s="214"/>
      <c r="CV3" s="117" t="s">
        <v>96</v>
      </c>
      <c r="CW3" s="118" t="s">
        <v>104</v>
      </c>
      <c r="CX3" s="119" t="s">
        <v>92</v>
      </c>
      <c r="CY3" s="120" t="s">
        <v>99</v>
      </c>
      <c r="CZ3" s="168" t="s">
        <v>4182</v>
      </c>
      <c r="DA3" s="160"/>
      <c r="DB3" s="133" t="s">
        <v>102</v>
      </c>
      <c r="DC3" s="138" t="s">
        <v>102</v>
      </c>
      <c r="DD3" s="138" t="s">
        <v>102</v>
      </c>
      <c r="DE3" s="138" t="s">
        <v>102</v>
      </c>
      <c r="DF3" s="138" t="s">
        <v>102</v>
      </c>
      <c r="DG3" s="138" t="s">
        <v>102</v>
      </c>
      <c r="DH3" s="138" t="s">
        <v>102</v>
      </c>
      <c r="DI3" s="138" t="s">
        <v>102</v>
      </c>
      <c r="DJ3" s="138" t="s">
        <v>102</v>
      </c>
      <c r="DK3" s="138" t="s">
        <v>102</v>
      </c>
      <c r="DL3" s="138" t="s">
        <v>102</v>
      </c>
      <c r="DM3" s="163" t="s">
        <v>102</v>
      </c>
      <c r="DN3" s="138" t="s">
        <v>102</v>
      </c>
      <c r="DO3" s="138" t="s">
        <v>102</v>
      </c>
      <c r="DP3" s="108" t="s">
        <v>102</v>
      </c>
      <c r="DQ3" s="108" t="s">
        <v>102</v>
      </c>
      <c r="DR3" s="164" t="s">
        <v>102</v>
      </c>
      <c r="DS3" s="108" t="s">
        <v>102</v>
      </c>
      <c r="DT3" s="108" t="s">
        <v>102</v>
      </c>
      <c r="DU3" s="108" t="s">
        <v>102</v>
      </c>
      <c r="DV3" s="108" t="s">
        <v>102</v>
      </c>
      <c r="DW3" s="202" t="s">
        <v>102</v>
      </c>
      <c r="DX3" s="202"/>
      <c r="DY3" s="202" t="s">
        <v>102</v>
      </c>
      <c r="DZ3" s="202"/>
      <c r="EA3" s="202" t="s">
        <v>102</v>
      </c>
      <c r="EB3" s="202"/>
      <c r="EC3" s="209" t="s">
        <v>102</v>
      </c>
      <c r="ED3" s="209"/>
      <c r="EE3" s="206" t="s">
        <v>102</v>
      </c>
      <c r="EF3" s="206"/>
      <c r="EG3" s="212" t="s">
        <v>102</v>
      </c>
      <c r="EH3" s="212"/>
      <c r="EI3" s="206" t="s">
        <v>102</v>
      </c>
      <c r="EJ3" s="206"/>
      <c r="EK3" s="206" t="s">
        <v>102</v>
      </c>
      <c r="EL3" s="206"/>
      <c r="EM3" s="206" t="s">
        <v>102</v>
      </c>
      <c r="EN3" s="206"/>
      <c r="EO3" s="218"/>
      <c r="EP3" s="218"/>
      <c r="EQ3" s="217" t="s">
        <v>102</v>
      </c>
      <c r="ER3" s="217"/>
      <c r="ES3" s="196" t="s">
        <v>102</v>
      </c>
      <c r="ET3" s="196"/>
      <c r="EU3" s="196" t="s">
        <v>102</v>
      </c>
      <c r="EV3" s="196"/>
      <c r="EW3" s="196" t="s">
        <v>102</v>
      </c>
      <c r="EX3" s="196"/>
      <c r="EY3" s="196" t="s">
        <v>102</v>
      </c>
      <c r="EZ3" s="196"/>
      <c r="FA3" s="196" t="s">
        <v>102</v>
      </c>
      <c r="FB3" s="196"/>
      <c r="FC3" s="196" t="s">
        <v>102</v>
      </c>
      <c r="FD3" s="196"/>
      <c r="FE3" s="199" t="s">
        <v>102</v>
      </c>
      <c r="FF3" s="199"/>
      <c r="FG3" s="196" t="s">
        <v>102</v>
      </c>
      <c r="FH3" s="196"/>
      <c r="FI3" s="196" t="s">
        <v>102</v>
      </c>
      <c r="FJ3" s="196"/>
      <c r="FK3" s="196" t="s">
        <v>102</v>
      </c>
      <c r="FL3" s="196"/>
      <c r="FM3" s="196" t="s">
        <v>102</v>
      </c>
      <c r="FN3" s="196"/>
      <c r="FO3" s="196" t="s">
        <v>102</v>
      </c>
      <c r="FP3" s="196"/>
      <c r="FQ3" s="196" t="s">
        <v>102</v>
      </c>
      <c r="FR3" s="196"/>
      <c r="FS3" s="196" t="s">
        <v>102</v>
      </c>
      <c r="FT3" s="196"/>
      <c r="FU3" s="196" t="s">
        <v>102</v>
      </c>
      <c r="FV3" s="196"/>
      <c r="FW3" s="196" t="s">
        <v>102</v>
      </c>
      <c r="FX3" s="196"/>
      <c r="FY3" s="196" t="s">
        <v>102</v>
      </c>
      <c r="FZ3" s="196"/>
      <c r="GA3" s="196" t="s">
        <v>102</v>
      </c>
      <c r="GB3" s="196"/>
      <c r="GC3" s="221" t="s">
        <v>102</v>
      </c>
      <c r="GD3" s="221"/>
      <c r="GE3" s="221" t="s">
        <v>102</v>
      </c>
      <c r="GF3" s="221"/>
      <c r="GG3" s="230"/>
    </row>
    <row r="4" spans="1:189" ht="14" x14ac:dyDescent="0.3">
      <c r="A4" s="112"/>
      <c r="B4" s="112"/>
      <c r="C4" s="112"/>
      <c r="D4" s="112"/>
      <c r="E4" s="112"/>
      <c r="F4" s="112"/>
      <c r="G4" s="112"/>
      <c r="H4" s="112"/>
      <c r="I4" s="26"/>
      <c r="J4" s="214"/>
      <c r="K4" s="112"/>
      <c r="L4" s="136"/>
      <c r="M4" s="131"/>
      <c r="N4" s="26"/>
      <c r="O4" s="137"/>
      <c r="P4" s="138"/>
      <c r="Q4" s="214"/>
      <c r="R4" s="139"/>
      <c r="S4" s="140"/>
      <c r="T4" s="141"/>
      <c r="U4" s="129"/>
      <c r="V4" s="142"/>
      <c r="W4" s="142"/>
      <c r="X4" s="131"/>
      <c r="Y4" s="139"/>
      <c r="Z4" s="112"/>
      <c r="AA4" s="129" t="s">
        <v>115</v>
      </c>
      <c r="AB4" s="160" t="s">
        <v>115</v>
      </c>
      <c r="AC4" s="136" t="s">
        <v>116</v>
      </c>
      <c r="AD4" s="160" t="s">
        <v>116</v>
      </c>
      <c r="AE4" s="138" t="s">
        <v>111</v>
      </c>
      <c r="AF4" s="160" t="s">
        <v>111</v>
      </c>
      <c r="AG4" s="138" t="s">
        <v>111</v>
      </c>
      <c r="AH4" s="160" t="s">
        <v>111</v>
      </c>
      <c r="AI4" s="142" t="s">
        <v>114</v>
      </c>
      <c r="AJ4" s="160" t="s">
        <v>114</v>
      </c>
      <c r="AK4" s="142" t="s">
        <v>114</v>
      </c>
      <c r="AL4" s="160" t="s">
        <v>114</v>
      </c>
      <c r="AM4" s="137" t="s">
        <v>113</v>
      </c>
      <c r="AN4" s="160" t="s">
        <v>113</v>
      </c>
      <c r="AO4" s="138" t="s">
        <v>111</v>
      </c>
      <c r="AP4" s="160" t="s">
        <v>111</v>
      </c>
      <c r="AQ4" s="138" t="s">
        <v>111</v>
      </c>
      <c r="AR4" s="160" t="s">
        <v>111</v>
      </c>
      <c r="AS4" s="138" t="s">
        <v>113</v>
      </c>
      <c r="AT4" s="160" t="s">
        <v>113</v>
      </c>
      <c r="AU4" s="138" t="s">
        <v>111</v>
      </c>
      <c r="AV4" s="160" t="s">
        <v>111</v>
      </c>
      <c r="AW4" s="137" t="s">
        <v>113</v>
      </c>
      <c r="AX4" s="160" t="s">
        <v>113</v>
      </c>
      <c r="AY4" s="129" t="s">
        <v>115</v>
      </c>
      <c r="AZ4" s="160" t="s">
        <v>115</v>
      </c>
      <c r="BA4" s="142" t="s">
        <v>114</v>
      </c>
      <c r="BB4" s="160" t="s">
        <v>114</v>
      </c>
      <c r="BC4" s="139" t="s">
        <v>101</v>
      </c>
      <c r="BD4" s="160" t="s">
        <v>101</v>
      </c>
      <c r="BE4" s="138" t="s">
        <v>111</v>
      </c>
      <c r="BF4" s="160" t="s">
        <v>111</v>
      </c>
      <c r="BG4" s="138" t="s">
        <v>111</v>
      </c>
      <c r="BH4" s="160" t="s">
        <v>111</v>
      </c>
      <c r="BI4" s="142" t="s">
        <v>114</v>
      </c>
      <c r="BJ4" s="160" t="s">
        <v>114</v>
      </c>
      <c r="BK4" s="131" t="s">
        <v>100</v>
      </c>
      <c r="BL4" s="160" t="s">
        <v>100</v>
      </c>
      <c r="BM4" s="139" t="s">
        <v>112</v>
      </c>
      <c r="BN4" s="160" t="s">
        <v>112</v>
      </c>
      <c r="BO4" s="138" t="s">
        <v>111</v>
      </c>
      <c r="BP4" s="160" t="s">
        <v>111</v>
      </c>
      <c r="BQ4" s="129" t="s">
        <v>115</v>
      </c>
      <c r="BR4" s="160" t="s">
        <v>115</v>
      </c>
      <c r="BS4" s="139" t="s">
        <v>112</v>
      </c>
      <c r="BT4" s="160" t="s">
        <v>112</v>
      </c>
      <c r="BU4" s="139" t="s">
        <v>112</v>
      </c>
      <c r="BV4" s="160" t="s">
        <v>112</v>
      </c>
      <c r="BW4" s="131" t="s">
        <v>100</v>
      </c>
      <c r="BX4" s="160" t="s">
        <v>100</v>
      </c>
      <c r="BY4" s="161" t="s">
        <v>114</v>
      </c>
      <c r="BZ4" s="160" t="s">
        <v>114</v>
      </c>
      <c r="CA4" s="162" t="s">
        <v>108</v>
      </c>
      <c r="CB4" s="160" t="s">
        <v>108</v>
      </c>
      <c r="CC4" s="142" t="s">
        <v>114</v>
      </c>
      <c r="CD4" s="160" t="s">
        <v>114</v>
      </c>
      <c r="CE4" s="129" t="s">
        <v>115</v>
      </c>
      <c r="CF4" s="160" t="s">
        <v>115</v>
      </c>
      <c r="CG4" s="125" t="s">
        <v>111</v>
      </c>
      <c r="CH4" s="128"/>
      <c r="CI4" s="125" t="s">
        <v>111</v>
      </c>
      <c r="CJ4" s="128"/>
      <c r="CK4" s="129" t="s">
        <v>115</v>
      </c>
      <c r="CL4" s="128"/>
      <c r="CM4" s="129" t="s">
        <v>115</v>
      </c>
      <c r="CN4" s="128" t="s">
        <v>115</v>
      </c>
      <c r="CO4" s="131" t="s">
        <v>107</v>
      </c>
      <c r="CP4" s="160" t="s">
        <v>107</v>
      </c>
      <c r="CQ4" s="136" t="s">
        <v>116</v>
      </c>
      <c r="CR4" s="160" t="s">
        <v>116</v>
      </c>
      <c r="CS4" s="137"/>
      <c r="CT4" s="138"/>
      <c r="CU4" s="214"/>
      <c r="CV4" s="139"/>
      <c r="CW4" s="140"/>
      <c r="CX4" s="141"/>
      <c r="CY4" s="129"/>
      <c r="CZ4" s="169"/>
      <c r="DA4" s="160"/>
      <c r="DB4" s="133" t="s">
        <v>115</v>
      </c>
      <c r="DC4" s="138" t="s">
        <v>111</v>
      </c>
      <c r="DD4" s="138" t="s">
        <v>111</v>
      </c>
      <c r="DE4" s="138" t="s">
        <v>111</v>
      </c>
      <c r="DF4" s="138" t="s">
        <v>111</v>
      </c>
      <c r="DG4" s="138" t="s">
        <v>111</v>
      </c>
      <c r="DH4" s="138" t="s">
        <v>111</v>
      </c>
      <c r="DI4" s="138" t="s">
        <v>111</v>
      </c>
      <c r="DJ4" s="138" t="s">
        <v>111</v>
      </c>
      <c r="DK4" s="138" t="s">
        <v>111</v>
      </c>
      <c r="DL4" s="138" t="s">
        <v>111</v>
      </c>
      <c r="DM4" s="163"/>
      <c r="DN4" s="138" t="s">
        <v>111</v>
      </c>
      <c r="DO4" s="138" t="s">
        <v>111</v>
      </c>
      <c r="DP4" s="108" t="s">
        <v>111</v>
      </c>
      <c r="DQ4" s="108" t="s">
        <v>111</v>
      </c>
      <c r="DR4" s="164" t="s">
        <v>113</v>
      </c>
      <c r="DS4" s="108" t="s">
        <v>111</v>
      </c>
      <c r="DT4" s="108" t="s">
        <v>111</v>
      </c>
      <c r="DU4" s="108" t="s">
        <v>111</v>
      </c>
      <c r="DV4" s="108" t="s">
        <v>111</v>
      </c>
      <c r="DW4" s="139" t="s">
        <v>112</v>
      </c>
      <c r="DX4" s="160" t="s">
        <v>2561</v>
      </c>
      <c r="DY4" s="139" t="s">
        <v>112</v>
      </c>
      <c r="DZ4" s="160" t="s">
        <v>2561</v>
      </c>
      <c r="EA4" s="139" t="s">
        <v>112</v>
      </c>
      <c r="EB4" s="160" t="s">
        <v>2561</v>
      </c>
      <c r="EC4" s="141" t="s">
        <v>108</v>
      </c>
      <c r="ED4" s="160" t="s">
        <v>2561</v>
      </c>
      <c r="EE4" s="137" t="s">
        <v>113</v>
      </c>
      <c r="EF4" s="160" t="s">
        <v>2561</v>
      </c>
      <c r="EG4" s="165" t="s">
        <v>115</v>
      </c>
      <c r="EH4" s="160" t="s">
        <v>2561</v>
      </c>
      <c r="EI4" s="137" t="s">
        <v>113</v>
      </c>
      <c r="EJ4" s="160" t="s">
        <v>2561</v>
      </c>
      <c r="EK4" s="137" t="s">
        <v>113</v>
      </c>
      <c r="EL4" s="160" t="s">
        <v>2561</v>
      </c>
      <c r="EM4" s="137" t="s">
        <v>113</v>
      </c>
      <c r="EN4" s="160" t="s">
        <v>2561</v>
      </c>
      <c r="EO4" s="109" t="s">
        <v>115</v>
      </c>
      <c r="EP4" s="160" t="s">
        <v>2561</v>
      </c>
      <c r="EQ4" s="108" t="s">
        <v>111</v>
      </c>
      <c r="ER4" s="160" t="s">
        <v>2561</v>
      </c>
      <c r="ES4" s="108" t="s">
        <v>111</v>
      </c>
      <c r="ET4" s="111" t="s">
        <v>2561</v>
      </c>
      <c r="EU4" s="108" t="s">
        <v>111</v>
      </c>
      <c r="EV4" s="111" t="s">
        <v>2561</v>
      </c>
      <c r="EW4" s="108" t="s">
        <v>111</v>
      </c>
      <c r="EX4" s="111" t="s">
        <v>2561</v>
      </c>
      <c r="EY4" s="108" t="s">
        <v>111</v>
      </c>
      <c r="EZ4" s="111" t="s">
        <v>2561</v>
      </c>
      <c r="FA4" s="108" t="s">
        <v>111</v>
      </c>
      <c r="FB4" s="111" t="s">
        <v>2561</v>
      </c>
      <c r="FC4" s="108" t="s">
        <v>111</v>
      </c>
      <c r="FD4" s="111" t="s">
        <v>2561</v>
      </c>
      <c r="FE4" s="166" t="s">
        <v>113</v>
      </c>
      <c r="FF4" s="111" t="s">
        <v>2561</v>
      </c>
      <c r="FG4" s="108" t="s">
        <v>111</v>
      </c>
      <c r="FH4" s="111" t="s">
        <v>2561</v>
      </c>
      <c r="FI4" s="108" t="s">
        <v>111</v>
      </c>
      <c r="FJ4" s="111" t="s">
        <v>2561</v>
      </c>
      <c r="FK4" s="108" t="s">
        <v>111</v>
      </c>
      <c r="FL4" s="111" t="s">
        <v>2561</v>
      </c>
      <c r="FM4" s="108" t="s">
        <v>111</v>
      </c>
      <c r="FN4" s="111" t="s">
        <v>2561</v>
      </c>
      <c r="FO4" s="167" t="s">
        <v>111</v>
      </c>
      <c r="FP4" s="111" t="s">
        <v>2561</v>
      </c>
      <c r="FQ4" s="108" t="s">
        <v>111</v>
      </c>
      <c r="FR4" s="111" t="s">
        <v>2561</v>
      </c>
      <c r="FS4" s="108" t="s">
        <v>111</v>
      </c>
      <c r="FT4" s="111" t="s">
        <v>2561</v>
      </c>
      <c r="FU4" s="108" t="s">
        <v>111</v>
      </c>
      <c r="FV4" s="111" t="s">
        <v>2561</v>
      </c>
      <c r="FW4" s="108" t="s">
        <v>111</v>
      </c>
      <c r="FX4" s="111" t="s">
        <v>2561</v>
      </c>
      <c r="FY4" s="108" t="s">
        <v>111</v>
      </c>
      <c r="FZ4" s="111" t="s">
        <v>2561</v>
      </c>
      <c r="GA4" s="108" t="s">
        <v>111</v>
      </c>
      <c r="GB4" s="111" t="s">
        <v>2561</v>
      </c>
      <c r="GC4" s="110" t="s">
        <v>112</v>
      </c>
      <c r="GD4" s="111" t="s">
        <v>2561</v>
      </c>
      <c r="GE4" s="110" t="s">
        <v>112</v>
      </c>
      <c r="GF4" s="111" t="s">
        <v>2561</v>
      </c>
      <c r="GG4" s="230" t="s">
        <v>4181</v>
      </c>
    </row>
    <row r="5" spans="1:189" s="14" customFormat="1" ht="14" x14ac:dyDescent="0.3">
      <c r="A5" s="97" t="s">
        <v>117</v>
      </c>
      <c r="B5" s="97" t="s">
        <v>118</v>
      </c>
      <c r="C5" s="97" t="s">
        <v>119</v>
      </c>
      <c r="D5" s="97" t="s">
        <v>120</v>
      </c>
      <c r="E5" s="97" t="s">
        <v>121</v>
      </c>
      <c r="F5" s="97" t="s">
        <v>122</v>
      </c>
      <c r="G5" s="97" t="s">
        <v>2663</v>
      </c>
      <c r="H5" s="97" t="s">
        <v>123</v>
      </c>
      <c r="I5" s="97"/>
      <c r="J5" s="97"/>
      <c r="K5" s="98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8"/>
      <c r="AA5" s="97"/>
      <c r="AB5" s="99"/>
      <c r="AC5" s="97"/>
      <c r="AD5" s="97"/>
      <c r="AE5" s="97"/>
      <c r="AF5" s="99"/>
      <c r="AG5" s="97"/>
      <c r="AH5" s="99"/>
      <c r="AI5" s="97"/>
      <c r="AJ5" s="99"/>
      <c r="AK5" s="97"/>
      <c r="AL5" s="99"/>
      <c r="AM5" s="97"/>
      <c r="AN5" s="99"/>
      <c r="AO5" s="97"/>
      <c r="AP5" s="99"/>
      <c r="AQ5" s="97"/>
      <c r="AR5" s="99"/>
      <c r="AS5" s="97"/>
      <c r="AT5" s="99"/>
      <c r="AU5" s="97"/>
      <c r="AV5" s="99"/>
      <c r="AW5" s="97"/>
      <c r="AX5" s="99"/>
      <c r="AY5" s="97"/>
      <c r="AZ5" s="97"/>
      <c r="BA5" s="97"/>
      <c r="BB5" s="99"/>
      <c r="BC5" s="97"/>
      <c r="BD5" s="99"/>
      <c r="BE5" s="97"/>
      <c r="BF5" s="99"/>
      <c r="BG5" s="97"/>
      <c r="BH5" s="99"/>
      <c r="BI5" s="97"/>
      <c r="BJ5" s="99"/>
      <c r="BK5" s="97"/>
      <c r="BL5" s="99"/>
      <c r="BM5" s="97"/>
      <c r="BN5" s="99"/>
      <c r="BO5" s="97"/>
      <c r="BP5" s="99"/>
      <c r="BQ5" s="97"/>
      <c r="BR5" s="99"/>
      <c r="BS5" s="97"/>
      <c r="BT5" s="99"/>
      <c r="BU5" s="97"/>
      <c r="BV5" s="99"/>
      <c r="BW5" s="97"/>
      <c r="BX5" s="99"/>
      <c r="BY5" s="97"/>
      <c r="BZ5" s="99"/>
      <c r="CA5" s="100"/>
      <c r="CB5" s="99" t="s">
        <v>124</v>
      </c>
      <c r="CC5" s="97"/>
      <c r="CD5" s="99"/>
      <c r="CE5" s="100"/>
      <c r="CF5" s="101"/>
      <c r="CG5" s="100"/>
      <c r="CH5" s="102"/>
      <c r="CI5" s="100"/>
      <c r="CJ5" s="102"/>
      <c r="CK5" s="100"/>
      <c r="CL5" s="102"/>
      <c r="CM5" s="100"/>
      <c r="CN5" s="102"/>
      <c r="CO5" s="100"/>
      <c r="CP5" s="101"/>
      <c r="CQ5" s="100"/>
      <c r="CR5" s="101"/>
      <c r="CS5" s="97"/>
      <c r="CT5" s="97"/>
      <c r="CU5" s="97"/>
      <c r="CV5" s="97"/>
      <c r="CW5" s="97"/>
      <c r="CX5" s="97"/>
      <c r="CY5" s="97"/>
      <c r="CZ5" s="97"/>
      <c r="DA5" s="103"/>
      <c r="DB5" s="104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4"/>
      <c r="DQ5" s="100"/>
      <c r="DR5" s="100"/>
      <c r="DS5" s="100"/>
      <c r="DT5" s="100"/>
      <c r="DU5" s="100"/>
      <c r="DV5" s="100"/>
      <c r="DW5" s="100"/>
      <c r="DX5" s="103"/>
      <c r="DY5" s="100"/>
      <c r="DZ5" s="103"/>
      <c r="EA5" s="100"/>
      <c r="EB5" s="103"/>
      <c r="EC5" s="100"/>
      <c r="ED5" s="103"/>
      <c r="EE5" s="100"/>
      <c r="EF5" s="103"/>
      <c r="EG5" s="100"/>
      <c r="EH5" s="20"/>
      <c r="EI5" s="100"/>
      <c r="EJ5" s="103"/>
      <c r="EK5" s="100"/>
      <c r="EL5" s="103"/>
      <c r="EM5" s="100"/>
      <c r="EN5" s="103"/>
      <c r="EO5" s="105"/>
      <c r="EP5" s="103"/>
      <c r="EQ5" s="100"/>
      <c r="ER5" s="103"/>
      <c r="ES5" s="105"/>
      <c r="ET5" s="20"/>
      <c r="EU5" s="105"/>
      <c r="EV5" s="20"/>
      <c r="EW5" s="105"/>
      <c r="EX5" s="20"/>
      <c r="EY5" s="105"/>
      <c r="EZ5" s="16"/>
      <c r="FA5" s="105"/>
      <c r="FB5" s="20"/>
      <c r="FC5" s="105"/>
      <c r="FD5" s="16"/>
      <c r="FE5" s="105"/>
      <c r="FF5" s="16"/>
      <c r="FG5" s="105"/>
      <c r="FH5" s="16"/>
      <c r="FI5" s="105"/>
      <c r="FJ5" s="16"/>
      <c r="FK5" s="105"/>
      <c r="FL5" s="16"/>
      <c r="FM5" s="105"/>
      <c r="FN5" s="16"/>
      <c r="FO5" s="105"/>
      <c r="FP5" s="20"/>
      <c r="FQ5" s="105"/>
      <c r="FR5" s="16"/>
      <c r="FS5" s="105"/>
      <c r="FT5" s="16"/>
      <c r="FU5" s="105"/>
      <c r="FV5" s="16"/>
      <c r="FW5" s="105"/>
      <c r="FX5" s="16"/>
      <c r="FY5" s="105"/>
      <c r="FZ5" s="16"/>
      <c r="GA5" s="105"/>
      <c r="GB5" s="16"/>
      <c r="GC5" s="105"/>
      <c r="GD5" s="20"/>
      <c r="GE5" s="105"/>
      <c r="GF5" s="20"/>
      <c r="GG5" s="225"/>
    </row>
    <row r="6" spans="1:189" s="2" customFormat="1" ht="14" x14ac:dyDescent="0.3">
      <c r="A6" s="15" t="s">
        <v>2907</v>
      </c>
      <c r="B6" s="15" t="s">
        <v>126</v>
      </c>
      <c r="C6" s="15" t="s">
        <v>1287</v>
      </c>
      <c r="D6" s="15" t="s">
        <v>1951</v>
      </c>
      <c r="E6" s="15" t="str">
        <f t="shared" ref="E6:E69" si="0">CONCATENATE(C6, " ",D6)</f>
        <v>Dan Williams</v>
      </c>
      <c r="F6" s="15" t="s">
        <v>135</v>
      </c>
      <c r="G6" s="15">
        <v>111940078</v>
      </c>
      <c r="H6" s="15">
        <f t="shared" ref="H6:H69" si="1">(L6+M6+N6+O6+P6+R6+S6+T6+U6+V6+X6+Y6+CT6+CY6+CS6+CV6)-J6</f>
        <v>435.5</v>
      </c>
      <c r="I6" s="15"/>
      <c r="J6" s="15"/>
      <c r="K6" s="16"/>
      <c r="L6" s="15"/>
      <c r="M6" s="15"/>
      <c r="N6" s="15"/>
      <c r="O6" s="15">
        <f t="shared" ref="O6:O37" si="2">SUM(EE6, EI6, EK6, EM6)</f>
        <v>0</v>
      </c>
      <c r="P6" s="15">
        <v>0</v>
      </c>
      <c r="Q6" s="15">
        <f t="shared" ref="Q6:Q37" si="3">COUNT(DI6:DV6)</f>
        <v>0</v>
      </c>
      <c r="R6" s="15">
        <v>0</v>
      </c>
      <c r="S6" s="15">
        <v>0</v>
      </c>
      <c r="T6" s="15">
        <f t="shared" ref="T6:T37" si="4">EC6</f>
        <v>120</v>
      </c>
      <c r="U6" s="15">
        <f t="shared" ref="U6:U37" si="5">SUM(EG6)</f>
        <v>150</v>
      </c>
      <c r="V6" s="15"/>
      <c r="W6" s="15"/>
      <c r="X6" s="15"/>
      <c r="Y6" s="15"/>
      <c r="Z6" s="16"/>
      <c r="AA6" s="15">
        <v>99</v>
      </c>
      <c r="AB6" s="24">
        <v>5</v>
      </c>
      <c r="AC6" s="15"/>
      <c r="AD6" s="15"/>
      <c r="AE6" s="15"/>
      <c r="AF6" s="15"/>
      <c r="AG6" s="15"/>
      <c r="AH6" s="24"/>
      <c r="AI6" s="15"/>
      <c r="AJ6" s="15"/>
      <c r="AK6" s="15"/>
      <c r="AL6" s="15"/>
      <c r="AM6" s="15"/>
      <c r="AN6" s="24"/>
      <c r="AO6" s="15"/>
      <c r="AP6" s="24"/>
      <c r="AQ6" s="15"/>
      <c r="AR6" s="24"/>
      <c r="AS6" s="15"/>
      <c r="AT6" s="24"/>
      <c r="AU6" s="15"/>
      <c r="AV6" s="24"/>
      <c r="AW6" s="15"/>
      <c r="AX6" s="24"/>
      <c r="AY6" s="15"/>
      <c r="AZ6" s="15"/>
      <c r="BA6" s="15"/>
      <c r="BB6" s="15"/>
      <c r="BC6" s="15"/>
      <c r="BD6" s="15"/>
      <c r="BE6" s="15"/>
      <c r="BF6" s="24"/>
      <c r="BG6" s="15"/>
      <c r="BH6" s="24"/>
      <c r="BI6" s="15"/>
      <c r="BJ6" s="24"/>
      <c r="BK6" s="15"/>
      <c r="BL6" s="24"/>
      <c r="BM6" s="15">
        <v>52.5</v>
      </c>
      <c r="BN6" s="24">
        <v>2</v>
      </c>
      <c r="BO6" s="15"/>
      <c r="BP6" s="24"/>
      <c r="BQ6" s="15"/>
      <c r="BR6" s="24"/>
      <c r="BS6" s="15"/>
      <c r="BT6" s="24"/>
      <c r="BU6" s="15"/>
      <c r="BV6" s="24"/>
      <c r="BW6" s="15"/>
      <c r="BX6" s="24"/>
      <c r="BY6" s="15"/>
      <c r="BZ6" s="24"/>
      <c r="CA6" s="15">
        <v>78</v>
      </c>
      <c r="CB6" s="24"/>
      <c r="CC6" s="15"/>
      <c r="CD6" s="24"/>
      <c r="CE6" s="15"/>
      <c r="CF6" s="24"/>
      <c r="CG6" s="15"/>
      <c r="CH6" s="25"/>
      <c r="CI6" s="15"/>
      <c r="CJ6" s="25"/>
      <c r="CK6" s="15"/>
      <c r="CL6" s="25"/>
      <c r="CM6" s="15"/>
      <c r="CN6" s="25"/>
      <c r="CO6" s="15"/>
      <c r="CP6" s="25"/>
      <c r="CQ6" s="15"/>
      <c r="CR6" s="25"/>
      <c r="CS6" s="15">
        <f t="shared" ref="CS6:CS69" si="6">SUM(FE6)</f>
        <v>0</v>
      </c>
      <c r="CT6" s="15">
        <f t="shared" ref="CT6:CT69" si="7">SUM(EQ6,ES6,EU6,EW6,FA6,EY6,FC6,FG6,FI6,FK6,FM6,FQ6,FS6,FU6,FW6,FY6,GA6,FO6)</f>
        <v>0</v>
      </c>
      <c r="CU6" s="15">
        <f t="shared" ref="CU6:CU69" si="8">COUNT(ER6,ET6,EV6,EX6,FB6,EZ6,FD6,FH6,FJ6,FL6,FN6,FR6,FT6,FV6,FX6,FZ6,GB6)</f>
        <v>0</v>
      </c>
      <c r="CV6" s="15">
        <f t="shared" ref="CV6:CV69" si="9">GC6+GE6</f>
        <v>52.5</v>
      </c>
      <c r="CW6" s="15"/>
      <c r="CX6" s="15"/>
      <c r="CY6" s="15">
        <f t="shared" ref="CY6:CY69" si="10">EO6</f>
        <v>113</v>
      </c>
      <c r="CZ6" s="15">
        <f>GG6</f>
        <v>0</v>
      </c>
      <c r="DA6" s="19"/>
      <c r="DB6" s="17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7"/>
      <c r="DQ6" s="15"/>
      <c r="DR6" s="15"/>
      <c r="DS6" s="15"/>
      <c r="DT6" s="15"/>
      <c r="DU6" s="15"/>
      <c r="DV6" s="15"/>
      <c r="DW6" s="15"/>
      <c r="DX6" s="20"/>
      <c r="DY6" s="15">
        <v>70</v>
      </c>
      <c r="DZ6" s="20">
        <v>1</v>
      </c>
      <c r="EA6" s="15"/>
      <c r="EB6" s="20"/>
      <c r="EC6" s="15">
        <v>120</v>
      </c>
      <c r="ED6" s="20">
        <v>2</v>
      </c>
      <c r="EE6" s="15"/>
      <c r="EF6" s="20"/>
      <c r="EG6" s="15">
        <v>150</v>
      </c>
      <c r="EH6" s="20">
        <v>2</v>
      </c>
      <c r="EI6" s="15"/>
      <c r="EJ6" s="20"/>
      <c r="EK6" s="15"/>
      <c r="EL6" s="20"/>
      <c r="EM6" s="15"/>
      <c r="EN6" s="20"/>
      <c r="EO6" s="15">
        <v>113</v>
      </c>
      <c r="EP6" s="20">
        <v>3</v>
      </c>
      <c r="EQ6" s="15"/>
      <c r="ER6" s="20"/>
      <c r="ES6" s="15"/>
      <c r="ET6" s="20"/>
      <c r="EU6" s="15"/>
      <c r="EV6" s="20"/>
      <c r="EW6" s="15"/>
      <c r="EX6" s="20"/>
      <c r="EY6" s="15"/>
      <c r="EZ6" s="20"/>
      <c r="FA6" s="15"/>
      <c r="FB6" s="20"/>
      <c r="FC6" s="15"/>
      <c r="FD6" s="20"/>
      <c r="FE6" s="15"/>
      <c r="FF6" s="20"/>
      <c r="FG6" s="15"/>
      <c r="FH6" s="20"/>
      <c r="FI6" s="15"/>
      <c r="FJ6" s="20"/>
      <c r="FK6" s="15"/>
      <c r="FL6" s="20"/>
      <c r="FM6" s="15"/>
      <c r="FN6" s="20"/>
      <c r="FO6" s="15"/>
      <c r="FP6" s="20"/>
      <c r="FQ6" s="15"/>
      <c r="FR6" s="20"/>
      <c r="FS6" s="15"/>
      <c r="FT6" s="20"/>
      <c r="FU6" s="15"/>
      <c r="FV6" s="20"/>
      <c r="FW6" s="15"/>
      <c r="FX6" s="20"/>
      <c r="FY6" s="15"/>
      <c r="FZ6" s="20"/>
      <c r="GA6" s="15"/>
      <c r="GB6" s="20"/>
      <c r="GC6" s="15">
        <v>52.5</v>
      </c>
      <c r="GD6" s="20">
        <v>2</v>
      </c>
      <c r="GE6" s="15"/>
      <c r="GF6" s="20"/>
      <c r="GG6" s="170"/>
    </row>
    <row r="7" spans="1:189" s="2" customFormat="1" ht="14" x14ac:dyDescent="0.3">
      <c r="A7" s="85" t="s">
        <v>130</v>
      </c>
      <c r="B7" s="85" t="s">
        <v>134</v>
      </c>
      <c r="C7" s="85" t="s">
        <v>3473</v>
      </c>
      <c r="D7" s="85" t="s">
        <v>3474</v>
      </c>
      <c r="E7" s="15" t="str">
        <f t="shared" si="0"/>
        <v>Yuxiang CAO</v>
      </c>
      <c r="F7" s="85" t="s">
        <v>135</v>
      </c>
      <c r="G7" s="15">
        <v>123456789</v>
      </c>
      <c r="H7" s="15">
        <f t="shared" si="1"/>
        <v>68</v>
      </c>
      <c r="I7" s="15"/>
      <c r="J7" s="15"/>
      <c r="K7" s="16"/>
      <c r="L7" s="15"/>
      <c r="M7" s="15"/>
      <c r="N7" s="15"/>
      <c r="O7" s="15">
        <f t="shared" si="2"/>
        <v>0</v>
      </c>
      <c r="P7" s="15">
        <v>0</v>
      </c>
      <c r="Q7" s="15">
        <f t="shared" si="3"/>
        <v>0</v>
      </c>
      <c r="R7" s="15">
        <v>0</v>
      </c>
      <c r="S7" s="15">
        <v>0</v>
      </c>
      <c r="T7" s="15">
        <f t="shared" si="4"/>
        <v>0</v>
      </c>
      <c r="U7" s="15">
        <f t="shared" si="5"/>
        <v>0</v>
      </c>
      <c r="V7" s="15"/>
      <c r="W7" s="15"/>
      <c r="X7" s="15"/>
      <c r="Y7" s="15"/>
      <c r="Z7" s="16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>
        <f t="shared" si="6"/>
        <v>0</v>
      </c>
      <c r="CT7" s="15">
        <f t="shared" si="7"/>
        <v>68</v>
      </c>
      <c r="CU7" s="15">
        <f t="shared" si="8"/>
        <v>1</v>
      </c>
      <c r="CV7" s="15">
        <f t="shared" si="9"/>
        <v>0</v>
      </c>
      <c r="CW7" s="15"/>
      <c r="CX7" s="15"/>
      <c r="CY7" s="15">
        <f t="shared" si="10"/>
        <v>0</v>
      </c>
      <c r="CZ7" s="15">
        <f>GG7</f>
        <v>0</v>
      </c>
      <c r="DA7" s="16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20"/>
      <c r="DY7" s="15"/>
      <c r="DZ7" s="20"/>
      <c r="EA7" s="15"/>
      <c r="EB7" s="20"/>
      <c r="EC7" s="15"/>
      <c r="ED7" s="20"/>
      <c r="EE7" s="15"/>
      <c r="EF7" s="20"/>
      <c r="EG7" s="15"/>
      <c r="EH7" s="20"/>
      <c r="EI7" s="15"/>
      <c r="EJ7" s="20"/>
      <c r="EK7" s="15"/>
      <c r="EL7" s="20"/>
      <c r="EM7" s="15"/>
      <c r="EN7" s="20"/>
      <c r="EO7" s="15"/>
      <c r="EP7" s="20"/>
      <c r="EQ7" s="15"/>
      <c r="ER7" s="20"/>
      <c r="ES7" s="15"/>
      <c r="ET7" s="20"/>
      <c r="EU7" s="15"/>
      <c r="EV7" s="20"/>
      <c r="EW7" s="15"/>
      <c r="EX7" s="20"/>
      <c r="EY7" s="15"/>
      <c r="EZ7" s="20"/>
      <c r="FA7" s="15"/>
      <c r="FB7" s="20"/>
      <c r="FC7" s="15"/>
      <c r="FD7" s="20"/>
      <c r="FE7" s="15"/>
      <c r="FF7" s="20"/>
      <c r="FG7" s="15">
        <v>68</v>
      </c>
      <c r="FH7" s="20">
        <v>3</v>
      </c>
      <c r="FI7" s="15"/>
      <c r="FJ7" s="20"/>
      <c r="FK7" s="15"/>
      <c r="FL7" s="20"/>
      <c r="FM7" s="15"/>
      <c r="FN7" s="20"/>
      <c r="FO7" s="15"/>
      <c r="FP7" s="20"/>
      <c r="FQ7" s="15"/>
      <c r="FR7" s="20"/>
      <c r="FS7" s="15"/>
      <c r="FT7" s="20"/>
      <c r="FU7" s="15"/>
      <c r="FV7" s="20"/>
      <c r="FW7" s="15"/>
      <c r="FX7" s="20"/>
      <c r="FY7" s="15"/>
      <c r="FZ7" s="20"/>
      <c r="GA7" s="15"/>
      <c r="GB7" s="20"/>
      <c r="GC7" s="15"/>
      <c r="GD7" s="20"/>
      <c r="GE7" s="15"/>
      <c r="GF7" s="20"/>
      <c r="GG7" s="170"/>
    </row>
    <row r="8" spans="1:189" s="2" customFormat="1" ht="14" x14ac:dyDescent="0.3">
      <c r="A8" s="85" t="s">
        <v>146</v>
      </c>
      <c r="B8" s="85" t="s">
        <v>138</v>
      </c>
      <c r="C8" s="85" t="s">
        <v>275</v>
      </c>
      <c r="D8" s="85" t="s">
        <v>3261</v>
      </c>
      <c r="E8" s="15" t="str">
        <f t="shared" si="0"/>
        <v>Logan WONG</v>
      </c>
      <c r="F8" s="85" t="s">
        <v>135</v>
      </c>
      <c r="G8" s="15">
        <v>123456789</v>
      </c>
      <c r="H8" s="15">
        <f t="shared" si="1"/>
        <v>68</v>
      </c>
      <c r="I8" s="15"/>
      <c r="J8" s="15"/>
      <c r="K8" s="16"/>
      <c r="L8" s="15"/>
      <c r="M8" s="15"/>
      <c r="N8" s="15"/>
      <c r="O8" s="15">
        <f t="shared" si="2"/>
        <v>0</v>
      </c>
      <c r="P8" s="15">
        <v>0</v>
      </c>
      <c r="Q8" s="15">
        <f t="shared" si="3"/>
        <v>0</v>
      </c>
      <c r="R8" s="15">
        <v>0</v>
      </c>
      <c r="S8" s="15">
        <v>0</v>
      </c>
      <c r="T8" s="15">
        <f t="shared" si="4"/>
        <v>0</v>
      </c>
      <c r="U8" s="15">
        <f t="shared" si="5"/>
        <v>0</v>
      </c>
      <c r="V8" s="15"/>
      <c r="W8" s="15"/>
      <c r="X8" s="15"/>
      <c r="Y8" s="15"/>
      <c r="Z8" s="16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>
        <f t="shared" si="6"/>
        <v>0</v>
      </c>
      <c r="CT8" s="15">
        <f t="shared" si="7"/>
        <v>68</v>
      </c>
      <c r="CU8" s="15">
        <f t="shared" si="8"/>
        <v>1</v>
      </c>
      <c r="CV8" s="15">
        <f t="shared" si="9"/>
        <v>0</v>
      </c>
      <c r="CW8" s="15"/>
      <c r="CX8" s="15"/>
      <c r="CY8" s="15">
        <f t="shared" si="10"/>
        <v>0</v>
      </c>
      <c r="CZ8" s="15">
        <f>GG8</f>
        <v>0</v>
      </c>
      <c r="DA8" s="16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20"/>
      <c r="DY8" s="15"/>
      <c r="DZ8" s="20"/>
      <c r="EA8" s="15"/>
      <c r="EB8" s="20"/>
      <c r="EC8" s="15"/>
      <c r="ED8" s="20"/>
      <c r="EE8" s="15"/>
      <c r="EF8" s="20"/>
      <c r="EG8" s="15"/>
      <c r="EH8" s="20"/>
      <c r="EI8" s="15"/>
      <c r="EJ8" s="20"/>
      <c r="EK8" s="15"/>
      <c r="EL8" s="20"/>
      <c r="EM8" s="15"/>
      <c r="EN8" s="20"/>
      <c r="EO8" s="15"/>
      <c r="EP8" s="20"/>
      <c r="EQ8" s="15"/>
      <c r="ER8" s="20"/>
      <c r="ES8" s="15"/>
      <c r="ET8" s="20"/>
      <c r="EU8" s="15"/>
      <c r="EV8" s="20"/>
      <c r="EW8" s="15"/>
      <c r="EX8" s="20"/>
      <c r="EY8" s="15"/>
      <c r="EZ8" s="20"/>
      <c r="FA8" s="15"/>
      <c r="FB8" s="20"/>
      <c r="FC8" s="15"/>
      <c r="FD8" s="20"/>
      <c r="FE8" s="15"/>
      <c r="FF8" s="20"/>
      <c r="FG8" s="15">
        <v>68</v>
      </c>
      <c r="FH8" s="20">
        <v>3</v>
      </c>
      <c r="FI8" s="15"/>
      <c r="FJ8" s="20"/>
      <c r="FK8" s="15"/>
      <c r="FL8" s="20"/>
      <c r="FM8" s="15"/>
      <c r="FN8" s="20"/>
      <c r="FO8" s="15"/>
      <c r="FP8" s="20"/>
      <c r="FQ8" s="15"/>
      <c r="FR8" s="20"/>
      <c r="FS8" s="15"/>
      <c r="FT8" s="20"/>
      <c r="FU8" s="15"/>
      <c r="FV8" s="20"/>
      <c r="FW8" s="15"/>
      <c r="FX8" s="20"/>
      <c r="FY8" s="15"/>
      <c r="FZ8" s="20"/>
      <c r="GA8" s="15"/>
      <c r="GB8" s="20"/>
      <c r="GC8" s="15"/>
      <c r="GD8" s="20"/>
      <c r="GE8" s="15"/>
      <c r="GF8" s="20"/>
      <c r="GG8" s="170"/>
    </row>
    <row r="9" spans="1:189" s="2" customFormat="1" ht="14" x14ac:dyDescent="0.3">
      <c r="A9" s="15" t="s">
        <v>2908</v>
      </c>
      <c r="B9" s="15" t="s">
        <v>126</v>
      </c>
      <c r="C9" s="15" t="s">
        <v>516</v>
      </c>
      <c r="D9" s="15" t="s">
        <v>715</v>
      </c>
      <c r="E9" s="15" t="str">
        <f t="shared" si="0"/>
        <v>Chi Duong</v>
      </c>
      <c r="F9" s="15" t="s">
        <v>135</v>
      </c>
      <c r="G9" s="15">
        <v>999013484</v>
      </c>
      <c r="H9" s="15">
        <f t="shared" si="1"/>
        <v>360</v>
      </c>
      <c r="I9" s="15"/>
      <c r="J9" s="15"/>
      <c r="K9" s="16"/>
      <c r="L9" s="15"/>
      <c r="M9" s="15"/>
      <c r="N9" s="15"/>
      <c r="O9" s="15">
        <f t="shared" si="2"/>
        <v>0</v>
      </c>
      <c r="P9" s="15">
        <v>0</v>
      </c>
      <c r="Q9" s="15">
        <f t="shared" si="3"/>
        <v>1</v>
      </c>
      <c r="R9" s="15">
        <v>0</v>
      </c>
      <c r="S9" s="15">
        <v>0</v>
      </c>
      <c r="T9" s="15">
        <f t="shared" si="4"/>
        <v>160</v>
      </c>
      <c r="U9" s="15">
        <f t="shared" si="5"/>
        <v>0</v>
      </c>
      <c r="V9" s="15"/>
      <c r="W9" s="15"/>
      <c r="X9" s="15"/>
      <c r="Y9" s="15"/>
      <c r="Z9" s="16"/>
      <c r="AA9" s="15">
        <v>100</v>
      </c>
      <c r="AB9" s="24">
        <v>1</v>
      </c>
      <c r="AC9" s="15"/>
      <c r="AD9" s="15"/>
      <c r="AE9" s="15"/>
      <c r="AF9" s="15"/>
      <c r="AG9" s="15"/>
      <c r="AH9" s="24"/>
      <c r="AI9" s="15">
        <f>15*12</f>
        <v>180</v>
      </c>
      <c r="AJ9" s="24">
        <v>2</v>
      </c>
      <c r="AK9" s="15"/>
      <c r="AL9" s="24"/>
      <c r="AM9" s="15"/>
      <c r="AN9" s="24"/>
      <c r="AO9" s="15"/>
      <c r="AP9" s="24"/>
      <c r="AQ9" s="15"/>
      <c r="AR9" s="24"/>
      <c r="AS9" s="15"/>
      <c r="AT9" s="24"/>
      <c r="AU9" s="15"/>
      <c r="AV9" s="24"/>
      <c r="AW9" s="15"/>
      <c r="AX9" s="24"/>
      <c r="AY9" s="15"/>
      <c r="AZ9" s="15"/>
      <c r="BA9" s="15"/>
      <c r="BB9" s="24"/>
      <c r="BC9" s="15">
        <f>15*28.8</f>
        <v>432</v>
      </c>
      <c r="BD9" s="24">
        <v>3</v>
      </c>
      <c r="BE9" s="15"/>
      <c r="BF9" s="24"/>
      <c r="BG9" s="15"/>
      <c r="BH9" s="24"/>
      <c r="BI9" s="15"/>
      <c r="BJ9" s="24"/>
      <c r="BK9" s="15"/>
      <c r="BL9" s="24"/>
      <c r="BM9" s="15">
        <v>35</v>
      </c>
      <c r="BN9" s="24">
        <v>1</v>
      </c>
      <c r="BO9" s="15"/>
      <c r="BP9" s="24"/>
      <c r="BQ9" s="15"/>
      <c r="BR9" s="24"/>
      <c r="BS9" s="15"/>
      <c r="BT9" s="24"/>
      <c r="BU9" s="15"/>
      <c r="BV9" s="24"/>
      <c r="BW9" s="15"/>
      <c r="BX9" s="24"/>
      <c r="BY9" s="15"/>
      <c r="BZ9" s="24"/>
      <c r="CA9" s="15">
        <v>80</v>
      </c>
      <c r="CB9" s="24">
        <v>1</v>
      </c>
      <c r="CC9" s="15"/>
      <c r="CD9" s="24"/>
      <c r="CE9" s="15"/>
      <c r="CF9" s="24"/>
      <c r="CG9" s="15"/>
      <c r="CH9" s="25"/>
      <c r="CI9" s="15"/>
      <c r="CJ9" s="25"/>
      <c r="CK9" s="15"/>
      <c r="CL9" s="25"/>
      <c r="CM9" s="15"/>
      <c r="CN9" s="25"/>
      <c r="CO9" s="15"/>
      <c r="CP9" s="25"/>
      <c r="CQ9" s="15"/>
      <c r="CR9" s="25"/>
      <c r="CS9" s="15">
        <f t="shared" si="6"/>
        <v>0</v>
      </c>
      <c r="CT9" s="15">
        <f t="shared" si="7"/>
        <v>0</v>
      </c>
      <c r="CU9" s="15">
        <f t="shared" si="8"/>
        <v>0</v>
      </c>
      <c r="CV9" s="15">
        <f t="shared" si="9"/>
        <v>0</v>
      </c>
      <c r="CW9" s="15"/>
      <c r="CX9" s="15"/>
      <c r="CY9" s="15">
        <f t="shared" si="10"/>
        <v>200</v>
      </c>
      <c r="CZ9" s="15">
        <f>GG9</f>
        <v>0</v>
      </c>
      <c r="DA9" s="19"/>
      <c r="DB9" s="17">
        <v>150</v>
      </c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>
        <v>30</v>
      </c>
      <c r="DP9" s="17"/>
      <c r="DQ9" s="15"/>
      <c r="DR9" s="15"/>
      <c r="DS9" s="15"/>
      <c r="DT9" s="15"/>
      <c r="DU9" s="15"/>
      <c r="DV9" s="15"/>
      <c r="DW9" s="15"/>
      <c r="DX9" s="20"/>
      <c r="DY9" s="15"/>
      <c r="DZ9" s="20"/>
      <c r="EA9" s="15"/>
      <c r="EB9" s="20"/>
      <c r="EC9" s="15">
        <v>160</v>
      </c>
      <c r="ED9" s="20">
        <v>1</v>
      </c>
      <c r="EE9" s="15"/>
      <c r="EF9" s="20"/>
      <c r="EG9" s="15"/>
      <c r="EH9" s="20"/>
      <c r="EI9" s="15"/>
      <c r="EJ9" s="20"/>
      <c r="EK9" s="15"/>
      <c r="EL9" s="20"/>
      <c r="EM9" s="15"/>
      <c r="EN9" s="20"/>
      <c r="EO9" s="15">
        <v>200</v>
      </c>
      <c r="EP9" s="20">
        <v>1</v>
      </c>
      <c r="EQ9" s="15"/>
      <c r="ER9" s="20"/>
      <c r="ES9" s="15"/>
      <c r="ET9" s="20"/>
      <c r="EU9" s="15"/>
      <c r="EV9" s="20"/>
      <c r="EW9" s="15"/>
      <c r="EX9" s="20"/>
      <c r="EY9" s="15"/>
      <c r="EZ9" s="20"/>
      <c r="FA9" s="15"/>
      <c r="FB9" s="20"/>
      <c r="FC9" s="15"/>
      <c r="FD9" s="20"/>
      <c r="FE9" s="15"/>
      <c r="FF9" s="20"/>
      <c r="FG9" s="15"/>
      <c r="FH9" s="20"/>
      <c r="FI9" s="15"/>
      <c r="FJ9" s="20"/>
      <c r="FK9" s="15"/>
      <c r="FL9" s="20"/>
      <c r="FM9" s="15"/>
      <c r="FN9" s="20"/>
      <c r="FO9" s="15"/>
      <c r="FP9" s="20"/>
      <c r="FQ9" s="15"/>
      <c r="FR9" s="20"/>
      <c r="FS9" s="15"/>
      <c r="FT9" s="20"/>
      <c r="FU9" s="15"/>
      <c r="FV9" s="20"/>
      <c r="FW9" s="15"/>
      <c r="FX9" s="20"/>
      <c r="FY9" s="15"/>
      <c r="FZ9" s="20"/>
      <c r="GA9" s="15"/>
      <c r="GB9" s="20"/>
      <c r="GC9" s="15"/>
      <c r="GD9" s="20"/>
      <c r="GE9" s="15"/>
      <c r="GF9" s="20"/>
      <c r="GG9" s="170"/>
    </row>
    <row r="10" spans="1:189" s="2" customFormat="1" ht="14" x14ac:dyDescent="0.3">
      <c r="A10" s="15" t="s">
        <v>2909</v>
      </c>
      <c r="B10" s="15" t="s">
        <v>126</v>
      </c>
      <c r="C10" s="15" t="s">
        <v>516</v>
      </c>
      <c r="D10" s="15" t="s">
        <v>715</v>
      </c>
      <c r="E10" s="15" t="str">
        <f t="shared" si="0"/>
        <v>Chi Duong</v>
      </c>
      <c r="F10" s="15" t="s">
        <v>135</v>
      </c>
      <c r="G10" s="15">
        <v>999013484</v>
      </c>
      <c r="H10" s="15">
        <f t="shared" si="1"/>
        <v>150</v>
      </c>
      <c r="I10" s="15"/>
      <c r="J10" s="15"/>
      <c r="K10" s="16"/>
      <c r="L10" s="15"/>
      <c r="M10" s="15"/>
      <c r="N10" s="15"/>
      <c r="O10" s="15">
        <f t="shared" si="2"/>
        <v>0</v>
      </c>
      <c r="P10" s="15">
        <v>0</v>
      </c>
      <c r="Q10" s="15">
        <f t="shared" si="3"/>
        <v>0</v>
      </c>
      <c r="R10" s="15">
        <v>0</v>
      </c>
      <c r="S10" s="15">
        <v>0</v>
      </c>
      <c r="T10" s="15">
        <f t="shared" si="4"/>
        <v>0</v>
      </c>
      <c r="U10" s="15">
        <f t="shared" si="5"/>
        <v>0</v>
      </c>
      <c r="V10" s="15"/>
      <c r="W10" s="15"/>
      <c r="X10" s="15"/>
      <c r="Y10" s="15"/>
      <c r="Z10" s="16"/>
      <c r="AA10" s="15"/>
      <c r="AB10" s="24"/>
      <c r="AC10" s="15"/>
      <c r="AD10" s="15"/>
      <c r="AE10" s="15"/>
      <c r="AF10" s="15"/>
      <c r="AG10" s="15"/>
      <c r="AH10" s="24"/>
      <c r="AI10" s="15"/>
      <c r="AJ10" s="24"/>
      <c r="AK10" s="15"/>
      <c r="AL10" s="24"/>
      <c r="AM10" s="15"/>
      <c r="AN10" s="24"/>
      <c r="AO10" s="15"/>
      <c r="AP10" s="24"/>
      <c r="AQ10" s="15"/>
      <c r="AR10" s="24"/>
      <c r="AS10" s="15"/>
      <c r="AT10" s="24"/>
      <c r="AU10" s="15"/>
      <c r="AV10" s="24"/>
      <c r="AW10" s="15"/>
      <c r="AX10" s="24"/>
      <c r="AY10" s="15"/>
      <c r="AZ10" s="15"/>
      <c r="BA10" s="15"/>
      <c r="BB10" s="24"/>
      <c r="BC10" s="15"/>
      <c r="BD10" s="24"/>
      <c r="BE10" s="15"/>
      <c r="BF10" s="24"/>
      <c r="BG10" s="15"/>
      <c r="BH10" s="24"/>
      <c r="BI10" s="15"/>
      <c r="BJ10" s="24"/>
      <c r="BK10" s="15"/>
      <c r="BL10" s="24"/>
      <c r="BM10" s="15"/>
      <c r="BN10" s="24"/>
      <c r="BO10" s="15"/>
      <c r="BP10" s="24"/>
      <c r="BQ10" s="15"/>
      <c r="BR10" s="24"/>
      <c r="BS10" s="15"/>
      <c r="BT10" s="24"/>
      <c r="BU10" s="15"/>
      <c r="BV10" s="24"/>
      <c r="BW10" s="15"/>
      <c r="BX10" s="24"/>
      <c r="BY10" s="15"/>
      <c r="BZ10" s="24"/>
      <c r="CA10" s="15"/>
      <c r="CB10" s="24"/>
      <c r="CC10" s="15"/>
      <c r="CD10" s="24"/>
      <c r="CE10" s="15"/>
      <c r="CF10" s="24"/>
      <c r="CG10" s="15"/>
      <c r="CH10" s="25"/>
      <c r="CI10" s="15"/>
      <c r="CJ10" s="25"/>
      <c r="CK10" s="15"/>
      <c r="CL10" s="25"/>
      <c r="CM10" s="15"/>
      <c r="CN10" s="25"/>
      <c r="CO10" s="15"/>
      <c r="CP10" s="25"/>
      <c r="CQ10" s="15"/>
      <c r="CR10" s="25"/>
      <c r="CS10" s="15">
        <f t="shared" si="6"/>
        <v>0</v>
      </c>
      <c r="CT10" s="15">
        <f t="shared" si="7"/>
        <v>0</v>
      </c>
      <c r="CU10" s="15">
        <f t="shared" si="8"/>
        <v>0</v>
      </c>
      <c r="CV10" s="15">
        <f t="shared" si="9"/>
        <v>0</v>
      </c>
      <c r="CW10" s="15"/>
      <c r="CX10" s="15"/>
      <c r="CY10" s="15">
        <f t="shared" si="10"/>
        <v>150</v>
      </c>
      <c r="CZ10" s="15">
        <f>GG10</f>
        <v>0</v>
      </c>
      <c r="DA10" s="19"/>
      <c r="DB10" s="17">
        <v>75</v>
      </c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7"/>
      <c r="DQ10" s="15"/>
      <c r="DR10" s="15"/>
      <c r="DS10" s="15"/>
      <c r="DT10" s="15"/>
      <c r="DU10" s="15"/>
      <c r="DV10" s="15"/>
      <c r="DW10" s="15"/>
      <c r="DX10" s="20"/>
      <c r="DY10" s="15"/>
      <c r="DZ10" s="20"/>
      <c r="EA10" s="15"/>
      <c r="EB10" s="20"/>
      <c r="EC10" s="15"/>
      <c r="ED10" s="20"/>
      <c r="EE10" s="15"/>
      <c r="EF10" s="20"/>
      <c r="EG10" s="15"/>
      <c r="EH10" s="20"/>
      <c r="EI10" s="15"/>
      <c r="EJ10" s="20"/>
      <c r="EK10" s="15"/>
      <c r="EL10" s="20"/>
      <c r="EM10" s="15"/>
      <c r="EN10" s="20"/>
      <c r="EO10" s="15">
        <v>150</v>
      </c>
      <c r="EP10" s="20">
        <v>2</v>
      </c>
      <c r="EQ10" s="15"/>
      <c r="ER10" s="20"/>
      <c r="ES10" s="15"/>
      <c r="ET10" s="20"/>
      <c r="EU10" s="15"/>
      <c r="EV10" s="20"/>
      <c r="EW10" s="15"/>
      <c r="EX10" s="20"/>
      <c r="EY10" s="15"/>
      <c r="EZ10" s="20"/>
      <c r="FA10" s="15"/>
      <c r="FB10" s="20"/>
      <c r="FC10" s="15"/>
      <c r="FD10" s="20"/>
      <c r="FE10" s="15"/>
      <c r="FF10" s="20"/>
      <c r="FG10" s="15"/>
      <c r="FH10" s="20"/>
      <c r="FI10" s="15"/>
      <c r="FJ10" s="20"/>
      <c r="FK10" s="15"/>
      <c r="FL10" s="20"/>
      <c r="FM10" s="15"/>
      <c r="FN10" s="20"/>
      <c r="FO10" s="15"/>
      <c r="FP10" s="20"/>
      <c r="FQ10" s="15"/>
      <c r="FR10" s="20"/>
      <c r="FS10" s="15"/>
      <c r="FT10" s="20"/>
      <c r="FU10" s="15"/>
      <c r="FV10" s="20"/>
      <c r="FW10" s="15"/>
      <c r="FX10" s="20"/>
      <c r="FY10" s="15"/>
      <c r="FZ10" s="20"/>
      <c r="GA10" s="15"/>
      <c r="GB10" s="20"/>
      <c r="GC10" s="15"/>
      <c r="GD10" s="20"/>
      <c r="GE10" s="15"/>
      <c r="GF10" s="20"/>
      <c r="GG10" s="170"/>
    </row>
    <row r="11" spans="1:189" s="2" customFormat="1" ht="14" x14ac:dyDescent="0.3">
      <c r="A11" s="15" t="s">
        <v>2904</v>
      </c>
      <c r="B11" s="15" t="s">
        <v>126</v>
      </c>
      <c r="C11" s="15" t="s">
        <v>736</v>
      </c>
      <c r="D11" s="15" t="s">
        <v>2262</v>
      </c>
      <c r="E11" s="15" t="str">
        <f t="shared" si="0"/>
        <v>Julie PHAM</v>
      </c>
      <c r="G11" s="15">
        <v>999013565</v>
      </c>
      <c r="H11" s="15">
        <f t="shared" si="1"/>
        <v>84.5</v>
      </c>
      <c r="I11" s="15"/>
      <c r="J11" s="15"/>
      <c r="K11" s="16"/>
      <c r="L11" s="15"/>
      <c r="M11" s="15"/>
      <c r="N11" s="15"/>
      <c r="O11" s="15">
        <f t="shared" si="2"/>
        <v>0</v>
      </c>
      <c r="P11" s="15">
        <v>0</v>
      </c>
      <c r="Q11" s="15">
        <f t="shared" si="3"/>
        <v>0</v>
      </c>
      <c r="R11" s="15">
        <v>0</v>
      </c>
      <c r="S11" s="15">
        <v>0</v>
      </c>
      <c r="T11" s="15">
        <f t="shared" si="4"/>
        <v>0</v>
      </c>
      <c r="U11" s="15">
        <f t="shared" si="5"/>
        <v>0</v>
      </c>
      <c r="V11" s="15"/>
      <c r="W11" s="15"/>
      <c r="X11" s="15"/>
      <c r="Y11" s="15"/>
      <c r="Z11" s="16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>
        <f t="shared" si="6"/>
        <v>0</v>
      </c>
      <c r="CT11" s="15">
        <f t="shared" si="7"/>
        <v>45</v>
      </c>
      <c r="CU11" s="15">
        <f t="shared" si="8"/>
        <v>1</v>
      </c>
      <c r="CV11" s="15">
        <f t="shared" si="9"/>
        <v>39.5</v>
      </c>
      <c r="CW11" s="15"/>
      <c r="CX11" s="15"/>
      <c r="CY11" s="15">
        <f t="shared" si="10"/>
        <v>0</v>
      </c>
      <c r="CZ11" s="15">
        <f>GG11</f>
        <v>0</v>
      </c>
      <c r="DA11" s="16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20"/>
      <c r="DY11" s="15"/>
      <c r="DZ11" s="20"/>
      <c r="EA11" s="15"/>
      <c r="EB11" s="20"/>
      <c r="EC11" s="15"/>
      <c r="ED11" s="20"/>
      <c r="EE11" s="15"/>
      <c r="EF11" s="20"/>
      <c r="EG11" s="15"/>
      <c r="EH11" s="20"/>
      <c r="EI11" s="15"/>
      <c r="EJ11" s="20"/>
      <c r="EK11" s="15"/>
      <c r="EL11" s="20"/>
      <c r="EM11" s="15"/>
      <c r="EN11" s="20"/>
      <c r="EO11" s="15"/>
      <c r="EP11" s="20"/>
      <c r="EQ11" s="15"/>
      <c r="ER11" s="20"/>
      <c r="ES11" s="15"/>
      <c r="ET11" s="20"/>
      <c r="EU11" s="15"/>
      <c r="EV11" s="20"/>
      <c r="EW11" s="15"/>
      <c r="EX11" s="20"/>
      <c r="EY11" s="15"/>
      <c r="EZ11" s="20"/>
      <c r="FA11" s="15"/>
      <c r="FB11" s="20"/>
      <c r="FC11" s="15">
        <v>45</v>
      </c>
      <c r="FD11" s="20">
        <v>2</v>
      </c>
      <c r="FE11" s="15"/>
      <c r="FF11" s="20"/>
      <c r="FG11" s="15"/>
      <c r="FH11" s="20"/>
      <c r="FI11" s="15"/>
      <c r="FJ11" s="20"/>
      <c r="FK11" s="15"/>
      <c r="FL11" s="20"/>
      <c r="FM11" s="15"/>
      <c r="FN11" s="20"/>
      <c r="FO11" s="15"/>
      <c r="FP11" s="20"/>
      <c r="FQ11" s="15"/>
      <c r="FR11" s="20"/>
      <c r="FS11" s="15"/>
      <c r="FT11" s="20"/>
      <c r="FU11" s="15"/>
      <c r="FV11" s="20"/>
      <c r="FW11" s="15"/>
      <c r="FX11" s="20"/>
      <c r="FY11" s="15"/>
      <c r="FZ11" s="20"/>
      <c r="GA11" s="15"/>
      <c r="GB11" s="20"/>
      <c r="GC11" s="15">
        <v>39.5</v>
      </c>
      <c r="GD11" s="20">
        <v>3</v>
      </c>
      <c r="GE11" s="15"/>
      <c r="GF11" s="20"/>
      <c r="GG11" s="170"/>
    </row>
    <row r="12" spans="1:189" s="2" customFormat="1" ht="15.75" customHeight="1" x14ac:dyDescent="0.3">
      <c r="A12" s="15" t="s">
        <v>2906</v>
      </c>
      <c r="B12" s="15" t="s">
        <v>126</v>
      </c>
      <c r="C12" s="15" t="s">
        <v>592</v>
      </c>
      <c r="D12" s="15" t="s">
        <v>591</v>
      </c>
      <c r="E12" s="15" t="str">
        <f t="shared" si="0"/>
        <v>Garth Cooley</v>
      </c>
      <c r="F12" s="15" t="s">
        <v>135</v>
      </c>
      <c r="G12" s="15">
        <v>999014069</v>
      </c>
      <c r="H12" s="15">
        <f t="shared" si="1"/>
        <v>251</v>
      </c>
      <c r="I12" s="15"/>
      <c r="J12" s="15"/>
      <c r="K12" s="16"/>
      <c r="L12" s="15"/>
      <c r="M12" s="15"/>
      <c r="N12" s="15"/>
      <c r="O12" s="15">
        <f t="shared" si="2"/>
        <v>0</v>
      </c>
      <c r="P12" s="15">
        <v>0</v>
      </c>
      <c r="Q12" s="15">
        <f t="shared" si="3"/>
        <v>0</v>
      </c>
      <c r="R12" s="15">
        <v>0</v>
      </c>
      <c r="S12" s="15">
        <v>0</v>
      </c>
      <c r="T12" s="15">
        <f t="shared" si="4"/>
        <v>78</v>
      </c>
      <c r="U12" s="15">
        <f t="shared" si="5"/>
        <v>0</v>
      </c>
      <c r="V12" s="15"/>
      <c r="W12" s="15"/>
      <c r="X12" s="15"/>
      <c r="Y12" s="15"/>
      <c r="Z12" s="16"/>
      <c r="AA12" s="15"/>
      <c r="AB12" s="24"/>
      <c r="AC12" s="15"/>
      <c r="AD12" s="15"/>
      <c r="AE12" s="15"/>
      <c r="AF12" s="15"/>
      <c r="AG12" s="15"/>
      <c r="AH12" s="24"/>
      <c r="AI12" s="15"/>
      <c r="AJ12" s="15"/>
      <c r="AK12" s="15"/>
      <c r="AL12" s="15"/>
      <c r="AM12" s="15"/>
      <c r="AN12" s="24"/>
      <c r="AO12" s="15"/>
      <c r="AP12" s="24"/>
      <c r="AQ12" s="15"/>
      <c r="AR12" s="24"/>
      <c r="AS12" s="15"/>
      <c r="AT12" s="24"/>
      <c r="AU12" s="15"/>
      <c r="AV12" s="24"/>
      <c r="AW12" s="15"/>
      <c r="AX12" s="24"/>
      <c r="AY12" s="15"/>
      <c r="AZ12" s="15"/>
      <c r="BA12" s="15"/>
      <c r="BB12" s="15"/>
      <c r="BC12" s="15"/>
      <c r="BD12" s="15"/>
      <c r="BE12" s="15"/>
      <c r="BF12" s="24"/>
      <c r="BG12" s="15"/>
      <c r="BH12" s="24"/>
      <c r="BI12" s="15"/>
      <c r="BJ12" s="24"/>
      <c r="BK12" s="15"/>
      <c r="BL12" s="24"/>
      <c r="BM12" s="15"/>
      <c r="BN12" s="24"/>
      <c r="BO12" s="15"/>
      <c r="BP12" s="24"/>
      <c r="BQ12" s="15"/>
      <c r="BR12" s="24"/>
      <c r="BS12" s="15"/>
      <c r="BT12" s="24"/>
      <c r="BU12" s="15"/>
      <c r="BV12" s="24"/>
      <c r="BW12" s="15"/>
      <c r="BX12" s="24"/>
      <c r="BY12" s="15"/>
      <c r="BZ12" s="24"/>
      <c r="CA12" s="15"/>
      <c r="CB12" s="24"/>
      <c r="CC12" s="15"/>
      <c r="CD12" s="24"/>
      <c r="CE12" s="15"/>
      <c r="CF12" s="24"/>
      <c r="CG12" s="15"/>
      <c r="CH12" s="25"/>
      <c r="CI12" s="15"/>
      <c r="CJ12" s="25"/>
      <c r="CK12" s="15"/>
      <c r="CL12" s="25"/>
      <c r="CM12" s="15"/>
      <c r="CN12" s="25"/>
      <c r="CO12" s="15"/>
      <c r="CP12" s="25"/>
      <c r="CQ12" s="15"/>
      <c r="CR12" s="25"/>
      <c r="CS12" s="15">
        <f t="shared" si="6"/>
        <v>0</v>
      </c>
      <c r="CT12" s="15">
        <f t="shared" si="7"/>
        <v>60</v>
      </c>
      <c r="CU12" s="15">
        <f t="shared" si="8"/>
        <v>1</v>
      </c>
      <c r="CV12" s="15">
        <f t="shared" si="9"/>
        <v>0</v>
      </c>
      <c r="CW12" s="15"/>
      <c r="CX12" s="15"/>
      <c r="CY12" s="15">
        <f t="shared" si="10"/>
        <v>113</v>
      </c>
      <c r="CZ12" s="15">
        <f>GG12</f>
        <v>0</v>
      </c>
      <c r="DA12" s="19"/>
      <c r="DB12" s="17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7"/>
      <c r="DQ12" s="15"/>
      <c r="DR12" s="15"/>
      <c r="DS12" s="15"/>
      <c r="DT12" s="15"/>
      <c r="DU12" s="15"/>
      <c r="DV12" s="15"/>
      <c r="DW12" s="15">
        <v>140</v>
      </c>
      <c r="DX12" s="20">
        <v>1</v>
      </c>
      <c r="DY12" s="15"/>
      <c r="DZ12" s="20"/>
      <c r="EA12" s="15"/>
      <c r="EB12" s="20"/>
      <c r="EC12" s="15">
        <v>78</v>
      </c>
      <c r="ED12" s="20">
        <v>6</v>
      </c>
      <c r="EE12" s="15"/>
      <c r="EF12" s="20"/>
      <c r="EG12" s="15"/>
      <c r="EH12" s="20"/>
      <c r="EI12" s="15"/>
      <c r="EJ12" s="20"/>
      <c r="EK12" s="15"/>
      <c r="EL12" s="20"/>
      <c r="EM12" s="15"/>
      <c r="EN12" s="20"/>
      <c r="EO12" s="15">
        <v>113</v>
      </c>
      <c r="EP12" s="20">
        <v>4</v>
      </c>
      <c r="EQ12" s="15"/>
      <c r="ER12" s="20"/>
      <c r="ES12" s="15"/>
      <c r="ET12" s="20"/>
      <c r="EU12" s="15"/>
      <c r="EV12" s="20"/>
      <c r="EW12" s="15"/>
      <c r="EX12" s="20"/>
      <c r="EY12" s="15"/>
      <c r="EZ12" s="20"/>
      <c r="FA12" s="15">
        <v>60</v>
      </c>
      <c r="FB12" s="20">
        <v>1</v>
      </c>
      <c r="FC12" s="15"/>
      <c r="FD12" s="20"/>
      <c r="FE12" s="15"/>
      <c r="FF12" s="20"/>
      <c r="FG12" s="15"/>
      <c r="FH12" s="20"/>
      <c r="FI12" s="15"/>
      <c r="FJ12" s="20"/>
      <c r="FK12" s="15"/>
      <c r="FL12" s="20"/>
      <c r="FM12" s="15"/>
      <c r="FN12" s="20"/>
      <c r="FO12" s="15"/>
      <c r="FP12" s="20"/>
      <c r="FQ12" s="15"/>
      <c r="FR12" s="20"/>
      <c r="FS12" s="15"/>
      <c r="FT12" s="20"/>
      <c r="FU12" s="15"/>
      <c r="FV12" s="20"/>
      <c r="FW12" s="15"/>
      <c r="FX12" s="20"/>
      <c r="FY12" s="15"/>
      <c r="FZ12" s="20"/>
      <c r="GA12" s="15"/>
      <c r="GB12" s="20"/>
      <c r="GC12" s="15"/>
      <c r="GD12" s="20"/>
      <c r="GE12" s="15"/>
      <c r="GF12" s="20"/>
      <c r="GG12" s="170"/>
    </row>
    <row r="13" spans="1:189" s="2" customFormat="1" ht="15.75" customHeight="1" x14ac:dyDescent="0.3">
      <c r="A13" s="15" t="s">
        <v>2904</v>
      </c>
      <c r="B13" s="15" t="s">
        <v>126</v>
      </c>
      <c r="C13" s="15" t="s">
        <v>280</v>
      </c>
      <c r="D13" s="15" t="s">
        <v>281</v>
      </c>
      <c r="E13" s="15" t="str">
        <f t="shared" si="0"/>
        <v>Jessica Mari Ayres</v>
      </c>
      <c r="F13" s="15" t="s">
        <v>128</v>
      </c>
      <c r="G13" s="15">
        <v>999014449</v>
      </c>
      <c r="H13" s="15">
        <f t="shared" si="1"/>
        <v>523</v>
      </c>
      <c r="I13" s="15"/>
      <c r="J13" s="15"/>
      <c r="K13" s="16"/>
      <c r="L13" s="15"/>
      <c r="M13" s="15"/>
      <c r="N13" s="15"/>
      <c r="O13" s="15">
        <f t="shared" si="2"/>
        <v>0</v>
      </c>
      <c r="P13" s="15">
        <v>0</v>
      </c>
      <c r="Q13" s="15">
        <f t="shared" si="3"/>
        <v>1</v>
      </c>
      <c r="R13" s="15">
        <v>0</v>
      </c>
      <c r="S13" s="15">
        <v>0</v>
      </c>
      <c r="T13" s="15">
        <f t="shared" si="4"/>
        <v>160</v>
      </c>
      <c r="U13" s="15">
        <f t="shared" si="5"/>
        <v>113</v>
      </c>
      <c r="V13" s="15"/>
      <c r="W13" s="15"/>
      <c r="X13" s="15"/>
      <c r="Y13" s="15"/>
      <c r="Z13" s="16"/>
      <c r="AA13" s="15">
        <v>150</v>
      </c>
      <c r="AB13" s="24">
        <v>2</v>
      </c>
      <c r="AC13" s="15"/>
      <c r="AD13" s="15"/>
      <c r="AE13" s="15"/>
      <c r="AF13" s="15"/>
      <c r="AG13" s="15"/>
      <c r="AH13" s="24"/>
      <c r="AI13" s="15"/>
      <c r="AJ13" s="15"/>
      <c r="AK13" s="15">
        <f>15*4.32</f>
        <v>64.800000000000011</v>
      </c>
      <c r="AL13" s="24">
        <v>5</v>
      </c>
      <c r="AM13" s="15">
        <v>50</v>
      </c>
      <c r="AN13" s="24">
        <v>1</v>
      </c>
      <c r="AO13" s="15"/>
      <c r="AP13" s="24"/>
      <c r="AQ13" s="15"/>
      <c r="AR13" s="24"/>
      <c r="AS13" s="15"/>
      <c r="AT13" s="24"/>
      <c r="AU13" s="15"/>
      <c r="AV13" s="24"/>
      <c r="AW13" s="15"/>
      <c r="AX13" s="24"/>
      <c r="AY13" s="15"/>
      <c r="AZ13" s="15"/>
      <c r="BA13" s="15"/>
      <c r="BB13" s="15"/>
      <c r="BC13" s="15"/>
      <c r="BD13" s="15"/>
      <c r="BE13" s="15"/>
      <c r="BF13" s="24"/>
      <c r="BG13" s="15"/>
      <c r="BH13" s="24"/>
      <c r="BI13" s="15">
        <f>15*12</f>
        <v>180</v>
      </c>
      <c r="BJ13" s="24">
        <v>2</v>
      </c>
      <c r="BK13" s="15">
        <f>15*6</f>
        <v>90</v>
      </c>
      <c r="BL13" s="24">
        <v>1</v>
      </c>
      <c r="BM13" s="15"/>
      <c r="BN13" s="24"/>
      <c r="BO13" s="15"/>
      <c r="BP13" s="24">
        <v>1</v>
      </c>
      <c r="BQ13" s="15"/>
      <c r="BR13" s="24">
        <v>1</v>
      </c>
      <c r="BS13" s="15"/>
      <c r="BT13" s="24"/>
      <c r="BU13" s="15"/>
      <c r="BV13" s="24"/>
      <c r="BW13" s="15"/>
      <c r="BX13" s="24">
        <v>1</v>
      </c>
      <c r="BY13" s="15"/>
      <c r="BZ13" s="24">
        <v>1</v>
      </c>
      <c r="CA13" s="15">
        <v>160</v>
      </c>
      <c r="CB13" s="24">
        <v>1</v>
      </c>
      <c r="CC13" s="15">
        <f>15*7.2</f>
        <v>108</v>
      </c>
      <c r="CD13" s="24">
        <v>3</v>
      </c>
      <c r="CE13" s="15">
        <f>15*12</f>
        <v>180</v>
      </c>
      <c r="CF13" s="24">
        <v>1</v>
      </c>
      <c r="CG13" s="15">
        <v>60</v>
      </c>
      <c r="CH13" s="25">
        <v>1</v>
      </c>
      <c r="CI13" s="15"/>
      <c r="CJ13" s="25"/>
      <c r="CK13" s="15">
        <v>100</v>
      </c>
      <c r="CL13" s="25">
        <v>1</v>
      </c>
      <c r="CM13" s="15"/>
      <c r="CN13" s="25"/>
      <c r="CO13" s="15"/>
      <c r="CP13" s="25"/>
      <c r="CQ13" s="15"/>
      <c r="CR13" s="25"/>
      <c r="CS13" s="15">
        <f t="shared" si="6"/>
        <v>0</v>
      </c>
      <c r="CT13" s="15">
        <f t="shared" si="7"/>
        <v>30</v>
      </c>
      <c r="CU13" s="15">
        <f t="shared" si="8"/>
        <v>1</v>
      </c>
      <c r="CV13" s="15">
        <f t="shared" si="9"/>
        <v>70</v>
      </c>
      <c r="CW13" s="15"/>
      <c r="CX13" s="15"/>
      <c r="CY13" s="15">
        <f t="shared" si="10"/>
        <v>150</v>
      </c>
      <c r="CZ13" s="15">
        <f>GG13</f>
        <v>0</v>
      </c>
      <c r="DA13" s="19"/>
      <c r="DB13" s="17">
        <v>113</v>
      </c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>
        <v>30</v>
      </c>
      <c r="DP13" s="17"/>
      <c r="DQ13" s="15"/>
      <c r="DR13" s="15"/>
      <c r="DS13" s="15"/>
      <c r="DT13" s="15"/>
      <c r="DU13" s="15"/>
      <c r="DV13" s="15"/>
      <c r="DW13" s="15"/>
      <c r="DX13" s="20"/>
      <c r="DY13" s="15">
        <v>140</v>
      </c>
      <c r="DZ13" s="20">
        <v>1</v>
      </c>
      <c r="EA13" s="15"/>
      <c r="EB13" s="20"/>
      <c r="EC13" s="15">
        <v>160</v>
      </c>
      <c r="ED13" s="20">
        <v>1</v>
      </c>
      <c r="EE13" s="15"/>
      <c r="EF13" s="20"/>
      <c r="EG13" s="15">
        <v>113</v>
      </c>
      <c r="EH13" s="20">
        <v>3</v>
      </c>
      <c r="EI13" s="15"/>
      <c r="EJ13" s="20"/>
      <c r="EK13" s="15"/>
      <c r="EL13" s="20"/>
      <c r="EM13" s="15"/>
      <c r="EN13" s="20"/>
      <c r="EO13" s="15">
        <v>150</v>
      </c>
      <c r="EP13" s="20"/>
      <c r="EQ13" s="15"/>
      <c r="ER13" s="20"/>
      <c r="ES13" s="15"/>
      <c r="ET13" s="20"/>
      <c r="EU13" s="15"/>
      <c r="EV13" s="20"/>
      <c r="EW13" s="15"/>
      <c r="EX13" s="20"/>
      <c r="EY13" s="15"/>
      <c r="EZ13" s="20"/>
      <c r="FA13" s="15"/>
      <c r="FB13" s="20"/>
      <c r="FC13" s="15"/>
      <c r="FD13" s="20"/>
      <c r="FE13" s="15"/>
      <c r="FF13" s="20"/>
      <c r="FG13" s="15"/>
      <c r="FH13" s="20"/>
      <c r="FI13" s="15">
        <v>30</v>
      </c>
      <c r="FJ13" s="20">
        <v>1</v>
      </c>
      <c r="FK13" s="15"/>
      <c r="FL13" s="20"/>
      <c r="FM13" s="15"/>
      <c r="FN13" s="20"/>
      <c r="FO13" s="15"/>
      <c r="FP13" s="20"/>
      <c r="FQ13" s="15"/>
      <c r="FR13" s="20"/>
      <c r="FS13" s="15"/>
      <c r="FT13" s="20"/>
      <c r="FU13" s="15"/>
      <c r="FV13" s="20"/>
      <c r="FW13" s="15"/>
      <c r="FX13" s="20"/>
      <c r="FY13" s="15"/>
      <c r="FZ13" s="20"/>
      <c r="GA13" s="15"/>
      <c r="GB13" s="20"/>
      <c r="GC13" s="15">
        <v>70</v>
      </c>
      <c r="GD13" s="20">
        <v>1</v>
      </c>
      <c r="GE13" s="15"/>
      <c r="GF13" s="20"/>
      <c r="GG13" s="170"/>
    </row>
    <row r="14" spans="1:189" s="2" customFormat="1" ht="15.75" customHeight="1" x14ac:dyDescent="0.3">
      <c r="A14" s="15" t="s">
        <v>2906</v>
      </c>
      <c r="B14" s="15" t="s">
        <v>126</v>
      </c>
      <c r="C14" s="15" t="s">
        <v>156</v>
      </c>
      <c r="D14" s="15" t="s">
        <v>154</v>
      </c>
      <c r="E14" s="15" t="str">
        <f t="shared" si="0"/>
        <v>Elva Adams</v>
      </c>
      <c r="F14" s="15" t="s">
        <v>128</v>
      </c>
      <c r="G14" s="15">
        <v>999015822</v>
      </c>
      <c r="H14" s="15">
        <f t="shared" si="1"/>
        <v>560</v>
      </c>
      <c r="I14" s="15"/>
      <c r="J14" s="15"/>
      <c r="K14" s="16"/>
      <c r="L14" s="15"/>
      <c r="M14" s="15"/>
      <c r="N14" s="15"/>
      <c r="O14" s="15">
        <f t="shared" si="2"/>
        <v>0</v>
      </c>
      <c r="P14" s="15">
        <v>0</v>
      </c>
      <c r="Q14" s="15">
        <f t="shared" si="3"/>
        <v>0</v>
      </c>
      <c r="R14" s="15">
        <v>0</v>
      </c>
      <c r="S14" s="15">
        <v>0</v>
      </c>
      <c r="T14" s="15">
        <f t="shared" si="4"/>
        <v>160</v>
      </c>
      <c r="U14" s="15">
        <f t="shared" si="5"/>
        <v>200</v>
      </c>
      <c r="V14" s="15"/>
      <c r="W14" s="15"/>
      <c r="X14" s="15"/>
      <c r="Y14" s="15"/>
      <c r="Z14" s="16"/>
      <c r="AA14" s="15">
        <v>113</v>
      </c>
      <c r="AB14" s="24">
        <v>3</v>
      </c>
      <c r="AC14" s="15"/>
      <c r="AD14" s="15"/>
      <c r="AE14" s="15"/>
      <c r="AF14" s="15"/>
      <c r="AG14" s="15"/>
      <c r="AH14" s="24"/>
      <c r="AI14" s="15"/>
      <c r="AJ14" s="15"/>
      <c r="AK14" s="15"/>
      <c r="AL14" s="15"/>
      <c r="AM14" s="15"/>
      <c r="AN14" s="24"/>
      <c r="AO14" s="15"/>
      <c r="AP14" s="24"/>
      <c r="AQ14" s="15"/>
      <c r="AR14" s="24"/>
      <c r="AS14" s="15"/>
      <c r="AT14" s="24"/>
      <c r="AU14" s="15"/>
      <c r="AV14" s="24"/>
      <c r="AW14" s="15"/>
      <c r="AX14" s="24"/>
      <c r="AY14" s="15"/>
      <c r="AZ14" s="15"/>
      <c r="BA14" s="15"/>
      <c r="BB14" s="15"/>
      <c r="BC14" s="15"/>
      <c r="BD14" s="15"/>
      <c r="BE14" s="15"/>
      <c r="BF14" s="24"/>
      <c r="BG14" s="15"/>
      <c r="BH14" s="24"/>
      <c r="BI14" s="15"/>
      <c r="BJ14" s="24"/>
      <c r="BK14" s="15"/>
      <c r="BL14" s="24"/>
      <c r="BM14" s="15"/>
      <c r="BN14" s="24"/>
      <c r="BO14" s="15"/>
      <c r="BP14" s="24"/>
      <c r="BQ14" s="15">
        <v>113</v>
      </c>
      <c r="BR14" s="24">
        <v>3</v>
      </c>
      <c r="BS14" s="15">
        <v>105</v>
      </c>
      <c r="BT14" s="24">
        <v>2</v>
      </c>
      <c r="BU14" s="15"/>
      <c r="BV14" s="24"/>
      <c r="BW14" s="15"/>
      <c r="BX14" s="24"/>
      <c r="BY14" s="15"/>
      <c r="BZ14" s="24"/>
      <c r="CA14" s="15">
        <v>120</v>
      </c>
      <c r="CB14" s="24">
        <v>2</v>
      </c>
      <c r="CC14" s="15"/>
      <c r="CD14" s="24"/>
      <c r="CE14" s="15">
        <v>150</v>
      </c>
      <c r="CF14" s="24">
        <v>2</v>
      </c>
      <c r="CG14" s="15"/>
      <c r="CH14" s="25"/>
      <c r="CI14" s="15"/>
      <c r="CJ14" s="25"/>
      <c r="CK14" s="15"/>
      <c r="CL14" s="25"/>
      <c r="CM14" s="15"/>
      <c r="CN14" s="25"/>
      <c r="CO14" s="15"/>
      <c r="CP14" s="25"/>
      <c r="CQ14" s="15"/>
      <c r="CR14" s="25"/>
      <c r="CS14" s="15">
        <f t="shared" si="6"/>
        <v>0</v>
      </c>
      <c r="CT14" s="15">
        <f t="shared" si="7"/>
        <v>0</v>
      </c>
      <c r="CU14" s="15">
        <f t="shared" si="8"/>
        <v>0</v>
      </c>
      <c r="CV14" s="15">
        <f t="shared" si="9"/>
        <v>0</v>
      </c>
      <c r="CW14" s="15"/>
      <c r="CX14" s="15"/>
      <c r="CY14" s="15">
        <f t="shared" si="10"/>
        <v>200</v>
      </c>
      <c r="CZ14" s="15">
        <f>GG14</f>
        <v>250</v>
      </c>
      <c r="DA14" s="19"/>
      <c r="DB14" s="17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7"/>
      <c r="DQ14" s="15"/>
      <c r="DR14" s="15"/>
      <c r="DS14" s="15"/>
      <c r="DT14" s="15"/>
      <c r="DU14" s="15"/>
      <c r="DV14" s="15"/>
      <c r="DW14" s="15"/>
      <c r="DX14" s="20"/>
      <c r="DY14" s="15"/>
      <c r="DZ14" s="20"/>
      <c r="EA14" s="15">
        <v>105</v>
      </c>
      <c r="EB14" s="20">
        <v>2</v>
      </c>
      <c r="EC14" s="15">
        <v>160</v>
      </c>
      <c r="ED14" s="20">
        <v>1</v>
      </c>
      <c r="EE14" s="15"/>
      <c r="EF14" s="20"/>
      <c r="EG14" s="15">
        <v>200</v>
      </c>
      <c r="EH14" s="20">
        <v>1</v>
      </c>
      <c r="EI14" s="15"/>
      <c r="EJ14" s="20"/>
      <c r="EK14" s="15"/>
      <c r="EL14" s="20"/>
      <c r="EM14" s="15"/>
      <c r="EN14" s="20"/>
      <c r="EO14" s="15">
        <v>200</v>
      </c>
      <c r="EP14" s="20">
        <v>1</v>
      </c>
      <c r="EQ14" s="15"/>
      <c r="ER14" s="20"/>
      <c r="ES14" s="15"/>
      <c r="ET14" s="20"/>
      <c r="EU14" s="15"/>
      <c r="EV14" s="20"/>
      <c r="EW14" s="15"/>
      <c r="EX14" s="20"/>
      <c r="EY14" s="15"/>
      <c r="EZ14" s="20"/>
      <c r="FA14" s="15"/>
      <c r="FB14" s="20"/>
      <c r="FC14" s="15"/>
      <c r="FD14" s="20"/>
      <c r="FE14" s="15"/>
      <c r="FF14" s="20"/>
      <c r="FG14" s="15"/>
      <c r="FH14" s="20"/>
      <c r="FI14" s="15"/>
      <c r="FJ14" s="20"/>
      <c r="FK14" s="15"/>
      <c r="FL14" s="20"/>
      <c r="FM14" s="15"/>
      <c r="FN14" s="20"/>
      <c r="FO14" s="15"/>
      <c r="FP14" s="20"/>
      <c r="FQ14" s="15"/>
      <c r="FR14" s="20"/>
      <c r="FS14" s="15"/>
      <c r="FT14" s="20"/>
      <c r="FU14" s="15"/>
      <c r="FV14" s="20"/>
      <c r="FW14" s="15"/>
      <c r="FX14" s="20"/>
      <c r="FY14" s="15"/>
      <c r="FZ14" s="20"/>
      <c r="GA14" s="15"/>
      <c r="GB14" s="20"/>
      <c r="GC14" s="15"/>
      <c r="GD14" s="20"/>
      <c r="GE14" s="15"/>
      <c r="GF14" s="20"/>
      <c r="GG14" s="170">
        <v>250</v>
      </c>
    </row>
    <row r="15" spans="1:189" s="2" customFormat="1" ht="15.75" customHeight="1" x14ac:dyDescent="0.3">
      <c r="A15" s="15" t="s">
        <v>2906</v>
      </c>
      <c r="B15" s="15" t="s">
        <v>126</v>
      </c>
      <c r="C15" s="15" t="s">
        <v>2933</v>
      </c>
      <c r="D15" s="15" t="s">
        <v>1084</v>
      </c>
      <c r="E15" s="15" t="str">
        <f t="shared" si="0"/>
        <v>DAVID KELLER</v>
      </c>
      <c r="F15" s="15" t="s">
        <v>135</v>
      </c>
      <c r="G15" s="15">
        <v>999016445</v>
      </c>
      <c r="H15" s="15">
        <f t="shared" si="1"/>
        <v>60</v>
      </c>
      <c r="I15" s="15"/>
      <c r="J15" s="15"/>
      <c r="K15" s="16"/>
      <c r="L15" s="15"/>
      <c r="M15" s="15"/>
      <c r="N15" s="15"/>
      <c r="O15" s="15">
        <f t="shared" si="2"/>
        <v>0</v>
      </c>
      <c r="P15" s="15">
        <v>0</v>
      </c>
      <c r="Q15" s="15">
        <f t="shared" si="3"/>
        <v>0</v>
      </c>
      <c r="R15" s="15">
        <v>0</v>
      </c>
      <c r="S15" s="15">
        <v>0</v>
      </c>
      <c r="T15" s="15">
        <f t="shared" si="4"/>
        <v>0</v>
      </c>
      <c r="U15" s="15">
        <f t="shared" si="5"/>
        <v>0</v>
      </c>
      <c r="V15" s="15"/>
      <c r="W15" s="15"/>
      <c r="X15" s="15"/>
      <c r="Y15" s="15"/>
      <c r="Z15" s="16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>
        <f t="shared" si="6"/>
        <v>0</v>
      </c>
      <c r="CT15" s="15">
        <f t="shared" si="7"/>
        <v>60</v>
      </c>
      <c r="CU15" s="15">
        <f t="shared" si="8"/>
        <v>1</v>
      </c>
      <c r="CV15" s="15">
        <f t="shared" si="9"/>
        <v>0</v>
      </c>
      <c r="CW15" s="15"/>
      <c r="CX15" s="15"/>
      <c r="CY15" s="15">
        <f t="shared" si="10"/>
        <v>0</v>
      </c>
      <c r="CZ15" s="15">
        <f>GG15</f>
        <v>0</v>
      </c>
      <c r="DA15" s="16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20"/>
      <c r="DY15" s="15"/>
      <c r="DZ15" s="20"/>
      <c r="EA15" s="15"/>
      <c r="EB15" s="20"/>
      <c r="EC15" s="15"/>
      <c r="ED15" s="20"/>
      <c r="EE15" s="15"/>
      <c r="EF15" s="20"/>
      <c r="EG15" s="15"/>
      <c r="EH15" s="20"/>
      <c r="EI15" s="15"/>
      <c r="EJ15" s="20"/>
      <c r="EK15" s="15"/>
      <c r="EL15" s="20"/>
      <c r="EM15" s="15"/>
      <c r="EN15" s="20"/>
      <c r="EO15" s="15"/>
      <c r="EP15" s="20"/>
      <c r="EQ15" s="15"/>
      <c r="ER15" s="20"/>
      <c r="ES15" s="15"/>
      <c r="ET15" s="20"/>
      <c r="EU15" s="15"/>
      <c r="EV15" s="20"/>
      <c r="EW15" s="15"/>
      <c r="EX15" s="20"/>
      <c r="EY15" s="15"/>
      <c r="EZ15" s="20"/>
      <c r="FA15" s="15"/>
      <c r="FB15" s="20"/>
      <c r="FC15" s="15"/>
      <c r="FD15" s="20"/>
      <c r="FE15" s="15"/>
      <c r="FF15" s="20"/>
      <c r="FG15" s="15"/>
      <c r="FH15" s="20"/>
      <c r="FI15" s="15"/>
      <c r="FJ15" s="20"/>
      <c r="FK15" s="15"/>
      <c r="FL15" s="20"/>
      <c r="FM15" s="15"/>
      <c r="FN15" s="20"/>
      <c r="FO15" s="15"/>
      <c r="FP15" s="20"/>
      <c r="FQ15" s="15"/>
      <c r="FR15" s="20"/>
      <c r="FS15" s="15"/>
      <c r="FT15" s="20"/>
      <c r="FU15" s="15">
        <v>60</v>
      </c>
      <c r="FV15" s="20">
        <v>1</v>
      </c>
      <c r="FW15" s="15"/>
      <c r="FX15" s="20"/>
      <c r="FY15" s="15"/>
      <c r="FZ15" s="20"/>
      <c r="GA15" s="15"/>
      <c r="GB15" s="20"/>
      <c r="GC15" s="15"/>
      <c r="GD15" s="20"/>
      <c r="GE15" s="15"/>
      <c r="GF15" s="20"/>
      <c r="GG15" s="170"/>
    </row>
    <row r="16" spans="1:189" s="2" customFormat="1" ht="15.75" customHeight="1" x14ac:dyDescent="0.3">
      <c r="A16" s="15" t="s">
        <v>2908</v>
      </c>
      <c r="B16" s="15" t="s">
        <v>126</v>
      </c>
      <c r="C16" s="15" t="s">
        <v>677</v>
      </c>
      <c r="D16" s="15" t="s">
        <v>678</v>
      </c>
      <c r="E16" s="15" t="str">
        <f t="shared" si="0"/>
        <v>Mitchell Dillard</v>
      </c>
      <c r="F16" s="15" t="s">
        <v>135</v>
      </c>
      <c r="G16" s="15">
        <v>999032557</v>
      </c>
      <c r="H16" s="15">
        <f t="shared" si="1"/>
        <v>317</v>
      </c>
      <c r="I16" s="15"/>
      <c r="J16" s="15"/>
      <c r="K16" s="16"/>
      <c r="L16" s="15"/>
      <c r="M16" s="15"/>
      <c r="N16" s="15"/>
      <c r="O16" s="15">
        <f t="shared" si="2"/>
        <v>0</v>
      </c>
      <c r="P16" s="15">
        <v>0</v>
      </c>
      <c r="Q16" s="15">
        <f t="shared" si="3"/>
        <v>1</v>
      </c>
      <c r="R16" s="15">
        <v>0</v>
      </c>
      <c r="S16" s="15">
        <v>0</v>
      </c>
      <c r="T16" s="15">
        <f t="shared" si="4"/>
        <v>84</v>
      </c>
      <c r="U16" s="15">
        <f t="shared" si="5"/>
        <v>75</v>
      </c>
      <c r="V16" s="15"/>
      <c r="W16" s="15"/>
      <c r="X16" s="15"/>
      <c r="Y16" s="15"/>
      <c r="Z16" s="16"/>
      <c r="AA16" s="15">
        <v>56.5</v>
      </c>
      <c r="AB16" s="24">
        <v>3</v>
      </c>
      <c r="AC16" s="15"/>
      <c r="AD16" s="15"/>
      <c r="AE16" s="15"/>
      <c r="AF16" s="15"/>
      <c r="AG16" s="15"/>
      <c r="AH16" s="24"/>
      <c r="AI16" s="15"/>
      <c r="AJ16" s="15"/>
      <c r="AK16" s="15"/>
      <c r="AL16" s="15"/>
      <c r="AM16" s="15">
        <v>37.5</v>
      </c>
      <c r="AN16" s="24"/>
      <c r="AO16" s="15"/>
      <c r="AP16" s="24"/>
      <c r="AQ16" s="15"/>
      <c r="AR16" s="24"/>
      <c r="AS16" s="15"/>
      <c r="AT16" s="24"/>
      <c r="AU16" s="15"/>
      <c r="AV16" s="24"/>
      <c r="AW16" s="15"/>
      <c r="AX16" s="24"/>
      <c r="AY16" s="15"/>
      <c r="AZ16" s="15"/>
      <c r="BA16" s="15"/>
      <c r="BB16" s="15"/>
      <c r="BC16" s="15"/>
      <c r="BD16" s="15"/>
      <c r="BE16" s="15"/>
      <c r="BF16" s="24"/>
      <c r="BG16" s="15"/>
      <c r="BH16" s="24"/>
      <c r="BI16" s="15"/>
      <c r="BJ16" s="24"/>
      <c r="BK16" s="15"/>
      <c r="BL16" s="24"/>
      <c r="BM16" s="15"/>
      <c r="BN16" s="24"/>
      <c r="BO16" s="15"/>
      <c r="BP16" s="24"/>
      <c r="BQ16" s="15">
        <v>75</v>
      </c>
      <c r="BR16" s="24">
        <v>2</v>
      </c>
      <c r="BS16" s="15">
        <v>105</v>
      </c>
      <c r="BT16" s="24">
        <v>2</v>
      </c>
      <c r="BU16" s="15"/>
      <c r="BV16" s="24"/>
      <c r="BW16" s="15"/>
      <c r="BX16" s="24"/>
      <c r="BY16" s="15"/>
      <c r="BZ16" s="24"/>
      <c r="CA16" s="15"/>
      <c r="CB16" s="24"/>
      <c r="CC16" s="15"/>
      <c r="CD16" s="24"/>
      <c r="CE16" s="15"/>
      <c r="CF16" s="24"/>
      <c r="CG16" s="15"/>
      <c r="CH16" s="25"/>
      <c r="CI16" s="15"/>
      <c r="CJ16" s="25"/>
      <c r="CK16" s="15"/>
      <c r="CL16" s="25"/>
      <c r="CM16" s="15">
        <v>75</v>
      </c>
      <c r="CN16" s="25">
        <v>2</v>
      </c>
      <c r="CO16" s="15"/>
      <c r="CP16" s="25"/>
      <c r="CQ16" s="15"/>
      <c r="CR16" s="25"/>
      <c r="CS16" s="15">
        <f t="shared" si="6"/>
        <v>0</v>
      </c>
      <c r="CT16" s="15">
        <f t="shared" si="7"/>
        <v>45</v>
      </c>
      <c r="CU16" s="15">
        <f t="shared" si="8"/>
        <v>1</v>
      </c>
      <c r="CV16" s="15">
        <f t="shared" si="9"/>
        <v>0</v>
      </c>
      <c r="CW16" s="15"/>
      <c r="CX16" s="15"/>
      <c r="CY16" s="15">
        <f t="shared" si="10"/>
        <v>113</v>
      </c>
      <c r="CZ16" s="15">
        <f>GG16</f>
        <v>0</v>
      </c>
      <c r="DA16" s="19"/>
      <c r="DB16" s="17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7">
        <v>30</v>
      </c>
      <c r="DQ16" s="15"/>
      <c r="DR16" s="15"/>
      <c r="DS16" s="15"/>
      <c r="DT16" s="15"/>
      <c r="DU16" s="15"/>
      <c r="DV16" s="15"/>
      <c r="DW16" s="15"/>
      <c r="DX16" s="20"/>
      <c r="DY16" s="15"/>
      <c r="DZ16" s="20"/>
      <c r="EA16" s="15"/>
      <c r="EB16" s="20"/>
      <c r="EC16" s="15">
        <v>84</v>
      </c>
      <c r="ED16" s="20">
        <v>5</v>
      </c>
      <c r="EE16" s="15"/>
      <c r="EF16" s="20"/>
      <c r="EG16" s="15">
        <v>75</v>
      </c>
      <c r="EH16" s="20">
        <v>2</v>
      </c>
      <c r="EI16" s="15"/>
      <c r="EJ16" s="20"/>
      <c r="EK16" s="15"/>
      <c r="EL16" s="20"/>
      <c r="EM16" s="15"/>
      <c r="EN16" s="20"/>
      <c r="EO16" s="15">
        <v>113</v>
      </c>
      <c r="EP16" s="20">
        <v>4</v>
      </c>
      <c r="EQ16" s="15"/>
      <c r="ER16" s="20"/>
      <c r="ES16" s="15"/>
      <c r="ET16" s="20"/>
      <c r="EU16" s="15"/>
      <c r="EV16" s="20"/>
      <c r="EW16" s="15">
        <v>45</v>
      </c>
      <c r="EX16" s="20">
        <v>2</v>
      </c>
      <c r="EY16" s="15"/>
      <c r="EZ16" s="20"/>
      <c r="FA16" s="15"/>
      <c r="FB16" s="20"/>
      <c r="FC16" s="15"/>
      <c r="FD16" s="20"/>
      <c r="FE16" s="15"/>
      <c r="FF16" s="20"/>
      <c r="FG16" s="15"/>
      <c r="FH16" s="20"/>
      <c r="FI16" s="15"/>
      <c r="FJ16" s="20"/>
      <c r="FK16" s="15"/>
      <c r="FL16" s="20"/>
      <c r="FM16" s="15"/>
      <c r="FN16" s="20"/>
      <c r="FO16" s="15"/>
      <c r="FP16" s="20"/>
      <c r="FQ16" s="15"/>
      <c r="FR16" s="20"/>
      <c r="FS16" s="15"/>
      <c r="FT16" s="20"/>
      <c r="FU16" s="15"/>
      <c r="FV16" s="20"/>
      <c r="FW16" s="15"/>
      <c r="FX16" s="20"/>
      <c r="FY16" s="15"/>
      <c r="FZ16" s="20"/>
      <c r="GA16" s="15"/>
      <c r="GB16" s="20"/>
      <c r="GC16" s="15"/>
      <c r="GD16" s="20"/>
      <c r="GE16" s="15"/>
      <c r="GF16" s="20"/>
      <c r="GG16" s="170"/>
    </row>
    <row r="17" spans="1:189" s="2" customFormat="1" ht="15.75" customHeight="1" x14ac:dyDescent="0.3">
      <c r="A17" s="17" t="s">
        <v>2909</v>
      </c>
      <c r="B17" s="17" t="s">
        <v>126</v>
      </c>
      <c r="C17" s="17" t="s">
        <v>679</v>
      </c>
      <c r="D17" s="17" t="s">
        <v>680</v>
      </c>
      <c r="E17" s="15" t="str">
        <f t="shared" si="0"/>
        <v>MITCHELL DILLARD</v>
      </c>
      <c r="F17" s="17" t="s">
        <v>135</v>
      </c>
      <c r="G17" s="17">
        <v>999032557</v>
      </c>
      <c r="H17" s="15">
        <f t="shared" si="1"/>
        <v>293</v>
      </c>
      <c r="I17" s="15"/>
      <c r="J17" s="15"/>
      <c r="K17" s="16"/>
      <c r="L17" s="15"/>
      <c r="M17" s="15"/>
      <c r="N17" s="15"/>
      <c r="O17" s="15">
        <f t="shared" si="2"/>
        <v>0</v>
      </c>
      <c r="P17" s="15">
        <v>0</v>
      </c>
      <c r="Q17" s="15">
        <f t="shared" si="3"/>
        <v>1</v>
      </c>
      <c r="R17" s="15">
        <v>0</v>
      </c>
      <c r="S17" s="15">
        <v>0</v>
      </c>
      <c r="T17" s="15">
        <f t="shared" si="4"/>
        <v>60</v>
      </c>
      <c r="U17" s="15">
        <f t="shared" si="5"/>
        <v>75</v>
      </c>
      <c r="V17" s="15"/>
      <c r="W17" s="15"/>
      <c r="X17" s="15"/>
      <c r="Y17" s="15"/>
      <c r="Z17" s="16"/>
      <c r="AA17" s="15"/>
      <c r="AB17" s="24"/>
      <c r="AC17" s="15"/>
      <c r="AD17" s="15"/>
      <c r="AE17" s="15"/>
      <c r="AF17" s="15"/>
      <c r="AG17" s="15"/>
      <c r="AH17" s="24"/>
      <c r="AI17" s="15"/>
      <c r="AJ17" s="15"/>
      <c r="AK17" s="15"/>
      <c r="AL17" s="15"/>
      <c r="AM17" s="15"/>
      <c r="AN17" s="24"/>
      <c r="AO17" s="15"/>
      <c r="AP17" s="24"/>
      <c r="AQ17" s="15"/>
      <c r="AR17" s="24"/>
      <c r="AS17" s="15"/>
      <c r="AT17" s="24"/>
      <c r="AU17" s="15"/>
      <c r="AV17" s="24"/>
      <c r="AW17" s="15"/>
      <c r="AX17" s="24"/>
      <c r="AY17" s="15"/>
      <c r="AZ17" s="15"/>
      <c r="BA17" s="15"/>
      <c r="BB17" s="15"/>
      <c r="BC17" s="15"/>
      <c r="BD17" s="15"/>
      <c r="BE17" s="15"/>
      <c r="BF17" s="24"/>
      <c r="BG17" s="15"/>
      <c r="BH17" s="24"/>
      <c r="BI17" s="15"/>
      <c r="BJ17" s="24"/>
      <c r="BK17" s="15"/>
      <c r="BL17" s="24"/>
      <c r="BM17" s="15"/>
      <c r="BN17" s="24"/>
      <c r="BO17" s="15"/>
      <c r="BP17" s="24"/>
      <c r="BQ17" s="15"/>
      <c r="BR17" s="24"/>
      <c r="BS17" s="15"/>
      <c r="BT17" s="24"/>
      <c r="BU17" s="15"/>
      <c r="BV17" s="24"/>
      <c r="BW17" s="15"/>
      <c r="BX17" s="24"/>
      <c r="BY17" s="15"/>
      <c r="BZ17" s="24"/>
      <c r="CA17" s="15"/>
      <c r="CB17" s="24"/>
      <c r="CC17" s="15"/>
      <c r="CD17" s="24"/>
      <c r="CE17" s="15"/>
      <c r="CF17" s="24"/>
      <c r="CG17" s="15"/>
      <c r="CH17" s="25"/>
      <c r="CI17" s="15"/>
      <c r="CJ17" s="25"/>
      <c r="CK17" s="15"/>
      <c r="CL17" s="25"/>
      <c r="CM17" s="15"/>
      <c r="CN17" s="25"/>
      <c r="CO17" s="15"/>
      <c r="CP17" s="25"/>
      <c r="CQ17" s="15"/>
      <c r="CR17" s="25"/>
      <c r="CS17" s="15">
        <f t="shared" si="6"/>
        <v>0</v>
      </c>
      <c r="CT17" s="15">
        <f t="shared" si="7"/>
        <v>45</v>
      </c>
      <c r="CU17" s="15">
        <f t="shared" si="8"/>
        <v>1</v>
      </c>
      <c r="CV17" s="15">
        <f t="shared" si="9"/>
        <v>0</v>
      </c>
      <c r="CW17" s="15"/>
      <c r="CX17" s="15"/>
      <c r="CY17" s="15">
        <f t="shared" si="10"/>
        <v>113</v>
      </c>
      <c r="CZ17" s="15">
        <f>GG17</f>
        <v>0</v>
      </c>
      <c r="DA17" s="19"/>
      <c r="DB17" s="17"/>
      <c r="DC17" s="17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7">
        <v>30</v>
      </c>
      <c r="DQ17" s="17"/>
      <c r="DR17" s="17"/>
      <c r="DS17" s="17"/>
      <c r="DT17" s="17"/>
      <c r="DU17" s="17"/>
      <c r="DV17" s="17"/>
      <c r="DW17" s="15"/>
      <c r="DX17" s="20"/>
      <c r="DY17" s="15"/>
      <c r="DZ17" s="20"/>
      <c r="EA17" s="15"/>
      <c r="EB17" s="20"/>
      <c r="EC17" s="15">
        <v>60</v>
      </c>
      <c r="ED17" s="20">
        <v>2</v>
      </c>
      <c r="EE17" s="15"/>
      <c r="EF17" s="20"/>
      <c r="EG17" s="15">
        <v>75</v>
      </c>
      <c r="EH17" s="20">
        <v>2</v>
      </c>
      <c r="EI17" s="15"/>
      <c r="EJ17" s="20"/>
      <c r="EK17" s="15"/>
      <c r="EL17" s="20"/>
      <c r="EM17" s="15"/>
      <c r="EN17" s="20"/>
      <c r="EO17" s="15">
        <v>113</v>
      </c>
      <c r="EP17" s="20">
        <v>3</v>
      </c>
      <c r="EQ17" s="17"/>
      <c r="ER17" s="20"/>
      <c r="ES17" s="15"/>
      <c r="ET17" s="20"/>
      <c r="EU17" s="15"/>
      <c r="EV17" s="20"/>
      <c r="EW17" s="15">
        <v>45</v>
      </c>
      <c r="EX17" s="20">
        <v>2</v>
      </c>
      <c r="EY17" s="15"/>
      <c r="EZ17" s="20"/>
      <c r="FA17" s="15"/>
      <c r="FB17" s="20"/>
      <c r="FC17" s="15"/>
      <c r="FD17" s="20"/>
      <c r="FE17" s="15"/>
      <c r="FF17" s="20"/>
      <c r="FG17" s="15"/>
      <c r="FH17" s="20"/>
      <c r="FI17" s="15"/>
      <c r="FJ17" s="20"/>
      <c r="FK17" s="15"/>
      <c r="FL17" s="20"/>
      <c r="FM17" s="15"/>
      <c r="FN17" s="20"/>
      <c r="FO17" s="15"/>
      <c r="FP17" s="20"/>
      <c r="FQ17" s="15"/>
      <c r="FR17" s="20"/>
      <c r="FS17" s="15"/>
      <c r="FT17" s="20"/>
      <c r="FU17" s="15"/>
      <c r="FV17" s="20"/>
      <c r="FW17" s="15"/>
      <c r="FX17" s="20"/>
      <c r="FY17" s="15"/>
      <c r="FZ17" s="20"/>
      <c r="GA17" s="15"/>
      <c r="GB17" s="20"/>
      <c r="GC17" s="15"/>
      <c r="GD17" s="20"/>
      <c r="GE17" s="15"/>
      <c r="GF17" s="20"/>
      <c r="GG17" s="170"/>
    </row>
    <row r="18" spans="1:189" s="2" customFormat="1" ht="15.75" customHeight="1" x14ac:dyDescent="0.3">
      <c r="A18" s="15" t="s">
        <v>2908</v>
      </c>
      <c r="B18" s="15" t="s">
        <v>126</v>
      </c>
      <c r="C18" s="15" t="s">
        <v>1486</v>
      </c>
      <c r="D18" s="15" t="s">
        <v>1475</v>
      </c>
      <c r="E18" s="15" t="str">
        <f t="shared" si="0"/>
        <v>Tweedy Nguyen</v>
      </c>
      <c r="F18" s="15" t="s">
        <v>128</v>
      </c>
      <c r="G18" s="15">
        <v>999045493</v>
      </c>
      <c r="H18" s="15">
        <f t="shared" si="1"/>
        <v>445</v>
      </c>
      <c r="I18" s="15"/>
      <c r="J18" s="15"/>
      <c r="K18" s="16"/>
      <c r="L18" s="15"/>
      <c r="M18" s="15"/>
      <c r="N18" s="15"/>
      <c r="O18" s="15">
        <f t="shared" si="2"/>
        <v>0</v>
      </c>
      <c r="P18" s="15">
        <v>0</v>
      </c>
      <c r="Q18" s="15">
        <f t="shared" si="3"/>
        <v>1</v>
      </c>
      <c r="R18" s="15">
        <v>0</v>
      </c>
      <c r="S18" s="15">
        <v>0</v>
      </c>
      <c r="T18" s="15">
        <f t="shared" si="4"/>
        <v>120</v>
      </c>
      <c r="U18" s="15">
        <f t="shared" si="5"/>
        <v>150</v>
      </c>
      <c r="V18" s="15"/>
      <c r="W18" s="15"/>
      <c r="X18" s="15"/>
      <c r="Y18" s="15"/>
      <c r="Z18" s="16"/>
      <c r="AA18" s="15">
        <v>75</v>
      </c>
      <c r="AB18" s="24">
        <v>2</v>
      </c>
      <c r="AC18" s="15"/>
      <c r="AD18" s="24"/>
      <c r="AE18" s="15"/>
      <c r="AF18" s="24"/>
      <c r="AG18" s="15"/>
      <c r="AH18" s="24"/>
      <c r="AI18" s="15"/>
      <c r="AJ18" s="24"/>
      <c r="AK18" s="15"/>
      <c r="AL18" s="24"/>
      <c r="AM18" s="15"/>
      <c r="AN18" s="24"/>
      <c r="AO18" s="15"/>
      <c r="AP18" s="24"/>
      <c r="AQ18" s="15"/>
      <c r="AR18" s="24"/>
      <c r="AS18" s="15"/>
      <c r="AT18" s="24"/>
      <c r="AU18" s="15"/>
      <c r="AV18" s="24"/>
      <c r="AW18" s="15"/>
      <c r="AX18" s="24"/>
      <c r="AY18" s="15">
        <v>50</v>
      </c>
      <c r="AZ18" s="24">
        <v>1</v>
      </c>
      <c r="BA18" s="15"/>
      <c r="BB18" s="24"/>
      <c r="BC18" s="15">
        <f>15*17.28</f>
        <v>259.20000000000005</v>
      </c>
      <c r="BD18" s="24">
        <v>5</v>
      </c>
      <c r="BE18" s="15"/>
      <c r="BF18" s="24"/>
      <c r="BG18" s="15"/>
      <c r="BH18" s="24"/>
      <c r="BI18" s="15"/>
      <c r="BJ18" s="24"/>
      <c r="BK18" s="15"/>
      <c r="BL18" s="24"/>
      <c r="BM18" s="15"/>
      <c r="BN18" s="24"/>
      <c r="BO18" s="15"/>
      <c r="BP18" s="24"/>
      <c r="BQ18" s="15"/>
      <c r="BR18" s="24"/>
      <c r="BS18" s="15">
        <v>52.5</v>
      </c>
      <c r="BT18" s="24">
        <v>2</v>
      </c>
      <c r="BU18" s="15"/>
      <c r="BV18" s="24"/>
      <c r="BW18" s="15"/>
      <c r="BX18" s="24"/>
      <c r="BY18" s="15"/>
      <c r="BZ18" s="24"/>
      <c r="CA18" s="15">
        <v>60</v>
      </c>
      <c r="CB18" s="24">
        <v>2</v>
      </c>
      <c r="CC18" s="15"/>
      <c r="CD18" s="24"/>
      <c r="CE18" s="15">
        <v>50</v>
      </c>
      <c r="CF18" s="24">
        <v>1</v>
      </c>
      <c r="CG18" s="15"/>
      <c r="CH18" s="25"/>
      <c r="CI18" s="15"/>
      <c r="CJ18" s="25"/>
      <c r="CK18" s="15"/>
      <c r="CL18" s="25"/>
      <c r="CM18" s="15"/>
      <c r="CN18" s="25"/>
      <c r="CO18" s="15"/>
      <c r="CP18" s="25"/>
      <c r="CQ18" s="15"/>
      <c r="CR18" s="25"/>
      <c r="CS18" s="15">
        <f t="shared" si="6"/>
        <v>0</v>
      </c>
      <c r="CT18" s="15">
        <f t="shared" si="7"/>
        <v>30</v>
      </c>
      <c r="CU18" s="15">
        <f t="shared" si="8"/>
        <v>1</v>
      </c>
      <c r="CV18" s="15">
        <f t="shared" si="9"/>
        <v>70</v>
      </c>
      <c r="CW18" s="15"/>
      <c r="CX18" s="15"/>
      <c r="CY18" s="15">
        <f t="shared" si="10"/>
        <v>75</v>
      </c>
      <c r="CZ18" s="15">
        <f>GG18</f>
        <v>250</v>
      </c>
      <c r="DA18" s="19"/>
      <c r="DB18" s="17">
        <v>75</v>
      </c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7">
        <v>30</v>
      </c>
      <c r="DQ18" s="15"/>
      <c r="DR18" s="15"/>
      <c r="DS18" s="15"/>
      <c r="DT18" s="15"/>
      <c r="DU18" s="15"/>
      <c r="DV18" s="15"/>
      <c r="DW18" s="15">
        <v>70</v>
      </c>
      <c r="DX18" s="20">
        <v>1</v>
      </c>
      <c r="DY18" s="15"/>
      <c r="DZ18" s="20"/>
      <c r="EA18" s="15"/>
      <c r="EB18" s="20"/>
      <c r="EC18" s="15">
        <v>120</v>
      </c>
      <c r="ED18" s="20">
        <v>2</v>
      </c>
      <c r="EE18" s="15"/>
      <c r="EF18" s="20"/>
      <c r="EG18" s="15">
        <v>150</v>
      </c>
      <c r="EH18" s="20">
        <v>2</v>
      </c>
      <c r="EI18" s="15"/>
      <c r="EJ18" s="20"/>
      <c r="EK18" s="15"/>
      <c r="EL18" s="20"/>
      <c r="EM18" s="15"/>
      <c r="EN18" s="20"/>
      <c r="EO18" s="15">
        <v>75</v>
      </c>
      <c r="EP18" s="20">
        <v>2</v>
      </c>
      <c r="EQ18" s="15"/>
      <c r="ER18" s="20"/>
      <c r="ES18" s="15"/>
      <c r="ET18" s="20"/>
      <c r="EU18" s="15"/>
      <c r="EV18" s="20"/>
      <c r="EW18" s="15">
        <v>30</v>
      </c>
      <c r="EX18" s="20">
        <v>1</v>
      </c>
      <c r="EY18" s="15"/>
      <c r="EZ18" s="20"/>
      <c r="FA18" s="15"/>
      <c r="FB18" s="20"/>
      <c r="FC18" s="15"/>
      <c r="FD18" s="20"/>
      <c r="FE18" s="15"/>
      <c r="FF18" s="20"/>
      <c r="FG18" s="15"/>
      <c r="FH18" s="20"/>
      <c r="FI18" s="15"/>
      <c r="FJ18" s="20"/>
      <c r="FK18" s="15"/>
      <c r="FL18" s="20"/>
      <c r="FM18" s="15"/>
      <c r="FN18" s="20"/>
      <c r="FO18" s="15"/>
      <c r="FP18" s="20"/>
      <c r="FQ18" s="15"/>
      <c r="FR18" s="20"/>
      <c r="FS18" s="15"/>
      <c r="FT18" s="20"/>
      <c r="FU18" s="15"/>
      <c r="FV18" s="20"/>
      <c r="FW18" s="15"/>
      <c r="FX18" s="20"/>
      <c r="FY18" s="15"/>
      <c r="FZ18" s="20"/>
      <c r="GA18" s="15"/>
      <c r="GB18" s="20"/>
      <c r="GC18" s="15"/>
      <c r="GD18" s="20"/>
      <c r="GE18" s="15">
        <v>70</v>
      </c>
      <c r="GF18" s="20">
        <v>1</v>
      </c>
      <c r="GG18" s="170">
        <v>250</v>
      </c>
    </row>
    <row r="19" spans="1:189" s="2" customFormat="1" ht="15.75" customHeight="1" x14ac:dyDescent="0.3">
      <c r="A19" s="15" t="s">
        <v>2909</v>
      </c>
      <c r="B19" s="15" t="s">
        <v>126</v>
      </c>
      <c r="C19" s="15" t="s">
        <v>1486</v>
      </c>
      <c r="D19" s="15" t="s">
        <v>1475</v>
      </c>
      <c r="E19" s="15" t="str">
        <f t="shared" si="0"/>
        <v>Tweedy Nguyen</v>
      </c>
      <c r="F19" s="15" t="s">
        <v>128</v>
      </c>
      <c r="G19" s="15">
        <v>999045493</v>
      </c>
      <c r="H19" s="15">
        <f t="shared" si="1"/>
        <v>150</v>
      </c>
      <c r="I19" s="15"/>
      <c r="J19" s="15"/>
      <c r="K19" s="16"/>
      <c r="L19" s="15"/>
      <c r="M19" s="15"/>
      <c r="N19" s="15"/>
      <c r="O19" s="15">
        <f t="shared" si="2"/>
        <v>0</v>
      </c>
      <c r="P19" s="15">
        <v>0</v>
      </c>
      <c r="Q19" s="15">
        <f t="shared" si="3"/>
        <v>0</v>
      </c>
      <c r="R19" s="15">
        <v>0</v>
      </c>
      <c r="S19" s="15">
        <v>0</v>
      </c>
      <c r="T19" s="15">
        <f t="shared" si="4"/>
        <v>0</v>
      </c>
      <c r="U19" s="15">
        <f t="shared" si="5"/>
        <v>0</v>
      </c>
      <c r="V19" s="15"/>
      <c r="W19" s="15"/>
      <c r="X19" s="15"/>
      <c r="Y19" s="15"/>
      <c r="Z19" s="16"/>
      <c r="AA19" s="15">
        <v>75</v>
      </c>
      <c r="AB19" s="24">
        <v>2</v>
      </c>
      <c r="AC19" s="15"/>
      <c r="AD19" s="24"/>
      <c r="AE19" s="15"/>
      <c r="AF19" s="24"/>
      <c r="AG19" s="15"/>
      <c r="AH19" s="24"/>
      <c r="AI19" s="15"/>
      <c r="AJ19" s="24"/>
      <c r="AK19" s="15"/>
      <c r="AL19" s="24"/>
      <c r="AM19" s="15"/>
      <c r="AN19" s="24"/>
      <c r="AO19" s="15"/>
      <c r="AP19" s="24"/>
      <c r="AQ19" s="15"/>
      <c r="AR19" s="24"/>
      <c r="AS19" s="15"/>
      <c r="AT19" s="24"/>
      <c r="AU19" s="15"/>
      <c r="AV19" s="24"/>
      <c r="AW19" s="15"/>
      <c r="AX19" s="24"/>
      <c r="AY19" s="15">
        <v>50</v>
      </c>
      <c r="AZ19" s="24">
        <v>1</v>
      </c>
      <c r="BA19" s="15"/>
      <c r="BB19" s="24"/>
      <c r="BC19" s="15">
        <f>15*17.28</f>
        <v>259.20000000000005</v>
      </c>
      <c r="BD19" s="24">
        <v>5</v>
      </c>
      <c r="BE19" s="15"/>
      <c r="BF19" s="24"/>
      <c r="BG19" s="15"/>
      <c r="BH19" s="24"/>
      <c r="BI19" s="15"/>
      <c r="BJ19" s="24"/>
      <c r="BK19" s="15"/>
      <c r="BL19" s="24"/>
      <c r="BM19" s="15"/>
      <c r="BN19" s="24"/>
      <c r="BO19" s="15"/>
      <c r="BP19" s="24"/>
      <c r="BQ19" s="15"/>
      <c r="BR19" s="24"/>
      <c r="BS19" s="15">
        <v>52.5</v>
      </c>
      <c r="BT19" s="24">
        <v>2</v>
      </c>
      <c r="BU19" s="15"/>
      <c r="BV19" s="24"/>
      <c r="BW19" s="15"/>
      <c r="BX19" s="24"/>
      <c r="BY19" s="15"/>
      <c r="BZ19" s="24"/>
      <c r="CA19" s="15">
        <v>60</v>
      </c>
      <c r="CB19" s="24">
        <v>2</v>
      </c>
      <c r="CC19" s="15"/>
      <c r="CD19" s="24"/>
      <c r="CE19" s="15">
        <v>50</v>
      </c>
      <c r="CF19" s="24">
        <v>1</v>
      </c>
      <c r="CG19" s="15"/>
      <c r="CH19" s="25"/>
      <c r="CI19" s="15"/>
      <c r="CJ19" s="25"/>
      <c r="CK19" s="15"/>
      <c r="CL19" s="25"/>
      <c r="CM19" s="15"/>
      <c r="CN19" s="25"/>
      <c r="CO19" s="15"/>
      <c r="CP19" s="25"/>
      <c r="CQ19" s="15"/>
      <c r="CR19" s="25"/>
      <c r="CS19" s="15">
        <f t="shared" si="6"/>
        <v>0</v>
      </c>
      <c r="CT19" s="15">
        <f t="shared" si="7"/>
        <v>30</v>
      </c>
      <c r="CU19" s="15">
        <f t="shared" si="8"/>
        <v>1</v>
      </c>
      <c r="CV19" s="15">
        <f t="shared" si="9"/>
        <v>70</v>
      </c>
      <c r="CW19" s="15"/>
      <c r="CX19" s="15"/>
      <c r="CY19" s="15">
        <f t="shared" si="10"/>
        <v>50</v>
      </c>
      <c r="CZ19" s="15">
        <f>GG19</f>
        <v>0</v>
      </c>
      <c r="DA19" s="19"/>
      <c r="DB19" s="17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7"/>
      <c r="DQ19" s="15"/>
      <c r="DR19" s="15"/>
      <c r="DS19" s="15"/>
      <c r="DT19" s="15"/>
      <c r="DU19" s="15"/>
      <c r="DV19" s="15"/>
      <c r="DW19" s="15"/>
      <c r="DX19" s="20"/>
      <c r="DY19" s="15"/>
      <c r="DZ19" s="20"/>
      <c r="EA19" s="15"/>
      <c r="EB19" s="20"/>
      <c r="EC19" s="15"/>
      <c r="ED19" s="20"/>
      <c r="EE19" s="15"/>
      <c r="EF19" s="20"/>
      <c r="EG19" s="15"/>
      <c r="EH19" s="20"/>
      <c r="EI19" s="15"/>
      <c r="EJ19" s="20"/>
      <c r="EK19" s="15"/>
      <c r="EL19" s="20"/>
      <c r="EM19" s="15"/>
      <c r="EN19" s="20"/>
      <c r="EO19" s="15">
        <v>50</v>
      </c>
      <c r="EP19" s="20">
        <v>1</v>
      </c>
      <c r="EQ19" s="15"/>
      <c r="ER19" s="20"/>
      <c r="ES19" s="15"/>
      <c r="ET19" s="20"/>
      <c r="EU19" s="15"/>
      <c r="EV19" s="20"/>
      <c r="EW19" s="15">
        <v>30</v>
      </c>
      <c r="EX19" s="20">
        <v>1</v>
      </c>
      <c r="EY19" s="15"/>
      <c r="EZ19" s="20"/>
      <c r="FA19" s="15"/>
      <c r="FB19" s="20"/>
      <c r="FC19" s="15"/>
      <c r="FD19" s="20"/>
      <c r="FE19" s="15"/>
      <c r="FF19" s="20"/>
      <c r="FG19" s="15"/>
      <c r="FH19" s="20"/>
      <c r="FI19" s="15"/>
      <c r="FJ19" s="20"/>
      <c r="FK19" s="15"/>
      <c r="FL19" s="20"/>
      <c r="FM19" s="15"/>
      <c r="FN19" s="20"/>
      <c r="FO19" s="15"/>
      <c r="FP19" s="20"/>
      <c r="FQ19" s="15"/>
      <c r="FR19" s="20"/>
      <c r="FS19" s="15"/>
      <c r="FT19" s="20"/>
      <c r="FU19" s="15"/>
      <c r="FV19" s="20"/>
      <c r="FW19" s="15"/>
      <c r="FX19" s="20"/>
      <c r="FY19" s="15"/>
      <c r="FZ19" s="20"/>
      <c r="GA19" s="15"/>
      <c r="GB19" s="20"/>
      <c r="GC19" s="15"/>
      <c r="GD19" s="20"/>
      <c r="GE19" s="15">
        <v>70</v>
      </c>
      <c r="GF19" s="20">
        <v>1</v>
      </c>
      <c r="GG19" s="170"/>
    </row>
    <row r="20" spans="1:189" s="2" customFormat="1" ht="15.75" customHeight="1" x14ac:dyDescent="0.3">
      <c r="A20" s="15" t="s">
        <v>2903</v>
      </c>
      <c r="B20" s="15" t="s">
        <v>126</v>
      </c>
      <c r="C20" s="15" t="s">
        <v>508</v>
      </c>
      <c r="D20" s="15" t="s">
        <v>1920</v>
      </c>
      <c r="E20" s="15" t="str">
        <f t="shared" si="0"/>
        <v>Tiffany Vuong</v>
      </c>
      <c r="F20" s="15" t="s">
        <v>128</v>
      </c>
      <c r="G20" s="15">
        <v>999051340</v>
      </c>
      <c r="H20" s="15">
        <f t="shared" si="1"/>
        <v>38</v>
      </c>
      <c r="I20" s="15"/>
      <c r="J20" s="15"/>
      <c r="K20" s="16"/>
      <c r="L20" s="15"/>
      <c r="M20" s="15"/>
      <c r="N20" s="15"/>
      <c r="O20" s="15">
        <f t="shared" si="2"/>
        <v>0</v>
      </c>
      <c r="P20" s="15">
        <v>0</v>
      </c>
      <c r="Q20" s="15">
        <f t="shared" si="3"/>
        <v>1</v>
      </c>
      <c r="R20" s="15">
        <v>0</v>
      </c>
      <c r="S20" s="15">
        <v>0</v>
      </c>
      <c r="T20" s="15">
        <f t="shared" si="4"/>
        <v>38</v>
      </c>
      <c r="U20" s="15">
        <f t="shared" si="5"/>
        <v>0</v>
      </c>
      <c r="V20" s="15"/>
      <c r="W20" s="15"/>
      <c r="X20" s="15"/>
      <c r="Y20" s="15"/>
      <c r="Z20" s="16"/>
      <c r="AA20" s="15"/>
      <c r="AB20" s="24"/>
      <c r="AC20" s="15"/>
      <c r="AD20" s="15"/>
      <c r="AE20" s="15"/>
      <c r="AF20" s="15"/>
      <c r="AG20" s="15"/>
      <c r="AH20" s="24"/>
      <c r="AI20" s="15"/>
      <c r="AJ20" s="15"/>
      <c r="AK20" s="15"/>
      <c r="AL20" s="15"/>
      <c r="AM20" s="15"/>
      <c r="AN20" s="24"/>
      <c r="AO20" s="15"/>
      <c r="AP20" s="24"/>
      <c r="AQ20" s="15"/>
      <c r="AR20" s="24"/>
      <c r="AS20" s="15"/>
      <c r="AT20" s="24"/>
      <c r="AU20" s="15"/>
      <c r="AV20" s="24"/>
      <c r="AW20" s="15"/>
      <c r="AX20" s="24"/>
      <c r="AY20" s="15"/>
      <c r="AZ20" s="15"/>
      <c r="BA20" s="15"/>
      <c r="BB20" s="15"/>
      <c r="BC20" s="15"/>
      <c r="BD20" s="15"/>
      <c r="BE20" s="15"/>
      <c r="BF20" s="24"/>
      <c r="BG20" s="15">
        <v>38</v>
      </c>
      <c r="BH20" s="24" t="s">
        <v>129</v>
      </c>
      <c r="BI20" s="15"/>
      <c r="BJ20" s="24"/>
      <c r="BK20" s="15"/>
      <c r="BL20" s="24"/>
      <c r="BM20" s="15"/>
      <c r="BN20" s="24"/>
      <c r="BO20" s="15"/>
      <c r="BP20" s="24"/>
      <c r="BQ20" s="15"/>
      <c r="BR20" s="24"/>
      <c r="BS20" s="15"/>
      <c r="BT20" s="24"/>
      <c r="BU20" s="15"/>
      <c r="BV20" s="24"/>
      <c r="BW20" s="15"/>
      <c r="BX20" s="24"/>
      <c r="BY20" s="15"/>
      <c r="BZ20" s="24"/>
      <c r="CA20" s="15"/>
      <c r="CB20" s="24"/>
      <c r="CC20" s="15"/>
      <c r="CD20" s="24"/>
      <c r="CE20" s="15"/>
      <c r="CF20" s="24"/>
      <c r="CG20" s="15"/>
      <c r="CH20" s="25"/>
      <c r="CI20" s="15"/>
      <c r="CJ20" s="25"/>
      <c r="CK20" s="15"/>
      <c r="CL20" s="25"/>
      <c r="CM20" s="15"/>
      <c r="CN20" s="25"/>
      <c r="CO20" s="15"/>
      <c r="CP20" s="25"/>
      <c r="CQ20" s="15"/>
      <c r="CR20" s="25"/>
      <c r="CS20" s="15">
        <f t="shared" si="6"/>
        <v>0</v>
      </c>
      <c r="CT20" s="15">
        <f t="shared" si="7"/>
        <v>0</v>
      </c>
      <c r="CU20" s="15">
        <f t="shared" si="8"/>
        <v>0</v>
      </c>
      <c r="CV20" s="15">
        <f t="shared" si="9"/>
        <v>0</v>
      </c>
      <c r="CW20" s="15"/>
      <c r="CX20" s="15"/>
      <c r="CY20" s="15">
        <f t="shared" si="10"/>
        <v>0</v>
      </c>
      <c r="CZ20" s="15">
        <f>GG20</f>
        <v>0</v>
      </c>
      <c r="DA20" s="19"/>
      <c r="DB20" s="17"/>
      <c r="DC20" s="15"/>
      <c r="DD20" s="15">
        <v>54</v>
      </c>
      <c r="DE20" s="15"/>
      <c r="DF20" s="15"/>
      <c r="DG20" s="15"/>
      <c r="DH20" s="15"/>
      <c r="DI20" s="15">
        <v>38</v>
      </c>
      <c r="DJ20" s="15"/>
      <c r="DK20" s="15"/>
      <c r="DL20" s="15"/>
      <c r="DM20" s="15"/>
      <c r="DN20" s="15"/>
      <c r="DO20" s="15"/>
      <c r="DP20" s="17"/>
      <c r="DQ20" s="15"/>
      <c r="DR20" s="15"/>
      <c r="DS20" s="15"/>
      <c r="DT20" s="15"/>
      <c r="DU20" s="15"/>
      <c r="DV20" s="15"/>
      <c r="DW20" s="15"/>
      <c r="DX20" s="20"/>
      <c r="DY20" s="15"/>
      <c r="DZ20" s="20"/>
      <c r="EA20" s="15"/>
      <c r="EB20" s="20"/>
      <c r="EC20" s="15">
        <v>38</v>
      </c>
      <c r="ED20" s="20" t="s">
        <v>168</v>
      </c>
      <c r="EE20" s="15"/>
      <c r="EF20" s="20"/>
      <c r="EG20" s="15"/>
      <c r="EH20" s="20"/>
      <c r="EI20" s="15"/>
      <c r="EJ20" s="20"/>
      <c r="EK20" s="15"/>
      <c r="EL20" s="20"/>
      <c r="EM20" s="15"/>
      <c r="EN20" s="20"/>
      <c r="EO20" s="15"/>
      <c r="EP20" s="20"/>
      <c r="EQ20" s="15"/>
      <c r="ER20" s="20"/>
      <c r="ES20" s="15"/>
      <c r="ET20" s="20"/>
      <c r="EU20" s="15"/>
      <c r="EV20" s="20"/>
      <c r="EW20" s="15"/>
      <c r="EX20" s="20"/>
      <c r="EY20" s="15"/>
      <c r="EZ20" s="20"/>
      <c r="FA20" s="15"/>
      <c r="FB20" s="20"/>
      <c r="FC20" s="15"/>
      <c r="FD20" s="20"/>
      <c r="FE20" s="15"/>
      <c r="FF20" s="20"/>
      <c r="FG20" s="15"/>
      <c r="FH20" s="20"/>
      <c r="FI20" s="15"/>
      <c r="FJ20" s="20"/>
      <c r="FK20" s="15"/>
      <c r="FL20" s="20"/>
      <c r="FM20" s="15"/>
      <c r="FN20" s="20"/>
      <c r="FO20" s="15"/>
      <c r="FP20" s="20"/>
      <c r="FQ20" s="15"/>
      <c r="FR20" s="20"/>
      <c r="FS20" s="15"/>
      <c r="FT20" s="20"/>
      <c r="FU20" s="15"/>
      <c r="FV20" s="20"/>
      <c r="FW20" s="15"/>
      <c r="FX20" s="20"/>
      <c r="FY20" s="15"/>
      <c r="FZ20" s="20"/>
      <c r="GA20" s="15"/>
      <c r="GB20" s="20"/>
      <c r="GC20" s="15"/>
      <c r="GD20" s="20"/>
      <c r="GE20" s="15"/>
      <c r="GF20" s="20"/>
      <c r="GG20" s="170"/>
    </row>
    <row r="21" spans="1:189" s="2" customFormat="1" ht="15.75" customHeight="1" x14ac:dyDescent="0.3">
      <c r="A21" s="15" t="s">
        <v>2904</v>
      </c>
      <c r="B21" s="15" t="s">
        <v>126</v>
      </c>
      <c r="C21" s="15" t="s">
        <v>1079</v>
      </c>
      <c r="D21" s="15" t="s">
        <v>2945</v>
      </c>
      <c r="E21" s="15" t="str">
        <f t="shared" si="0"/>
        <v>RYAN HUANG</v>
      </c>
      <c r="F21" s="15" t="s">
        <v>135</v>
      </c>
      <c r="G21" s="15">
        <v>999701085</v>
      </c>
      <c r="H21" s="15">
        <f t="shared" si="1"/>
        <v>45</v>
      </c>
      <c r="I21" s="15"/>
      <c r="J21" s="15"/>
      <c r="K21" s="16"/>
      <c r="L21" s="15"/>
      <c r="M21" s="15"/>
      <c r="N21" s="15"/>
      <c r="O21" s="15">
        <f t="shared" si="2"/>
        <v>0</v>
      </c>
      <c r="P21" s="15">
        <v>0</v>
      </c>
      <c r="Q21" s="15">
        <f t="shared" si="3"/>
        <v>0</v>
      </c>
      <c r="R21" s="15">
        <v>0</v>
      </c>
      <c r="S21" s="15">
        <v>0</v>
      </c>
      <c r="T21" s="15">
        <f t="shared" si="4"/>
        <v>0</v>
      </c>
      <c r="U21" s="15">
        <f t="shared" si="5"/>
        <v>0</v>
      </c>
      <c r="V21" s="15"/>
      <c r="W21" s="15"/>
      <c r="X21" s="15"/>
      <c r="Y21" s="15"/>
      <c r="Z21" s="16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>
        <f t="shared" si="6"/>
        <v>0</v>
      </c>
      <c r="CT21" s="15">
        <f t="shared" si="7"/>
        <v>45</v>
      </c>
      <c r="CU21" s="15">
        <f t="shared" si="8"/>
        <v>1</v>
      </c>
      <c r="CV21" s="15">
        <f t="shared" si="9"/>
        <v>0</v>
      </c>
      <c r="CW21" s="15"/>
      <c r="CX21" s="15"/>
      <c r="CY21" s="15">
        <f t="shared" si="10"/>
        <v>0</v>
      </c>
      <c r="CZ21" s="15">
        <f>GG21</f>
        <v>0</v>
      </c>
      <c r="DA21" s="16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20"/>
      <c r="DY21" s="15"/>
      <c r="DZ21" s="20"/>
      <c r="EA21" s="15"/>
      <c r="EB21" s="20"/>
      <c r="EC21" s="15"/>
      <c r="ED21" s="20"/>
      <c r="EE21" s="15"/>
      <c r="EF21" s="20"/>
      <c r="EG21" s="15"/>
      <c r="EH21" s="20"/>
      <c r="EI21" s="15"/>
      <c r="EJ21" s="20"/>
      <c r="EK21" s="15"/>
      <c r="EL21" s="20"/>
      <c r="EM21" s="15"/>
      <c r="EN21" s="20"/>
      <c r="EO21" s="15"/>
      <c r="EP21" s="20"/>
      <c r="EQ21" s="15"/>
      <c r="ER21" s="20"/>
      <c r="ES21" s="15"/>
      <c r="ET21" s="20"/>
      <c r="EU21" s="15"/>
      <c r="EV21" s="20"/>
      <c r="EW21" s="15"/>
      <c r="EX21" s="20"/>
      <c r="EY21" s="15">
        <v>45</v>
      </c>
      <c r="EZ21" s="20">
        <v>2</v>
      </c>
      <c r="FA21" s="15"/>
      <c r="FB21" s="20"/>
      <c r="FC21" s="15"/>
      <c r="FD21" s="20"/>
      <c r="FE21" s="15"/>
      <c r="FF21" s="20"/>
      <c r="FG21" s="15"/>
      <c r="FH21" s="20"/>
      <c r="FI21" s="15"/>
      <c r="FJ21" s="20"/>
      <c r="FK21" s="15"/>
      <c r="FL21" s="20"/>
      <c r="FM21" s="15"/>
      <c r="FN21" s="20"/>
      <c r="FO21" s="15"/>
      <c r="FP21" s="20"/>
      <c r="FQ21" s="15"/>
      <c r="FR21" s="20"/>
      <c r="FS21" s="15"/>
      <c r="FT21" s="20"/>
      <c r="FU21" s="15"/>
      <c r="FV21" s="20"/>
      <c r="FW21" s="15"/>
      <c r="FX21" s="20"/>
      <c r="FY21" s="15"/>
      <c r="FZ21" s="20"/>
      <c r="GA21" s="15"/>
      <c r="GB21" s="20"/>
      <c r="GC21" s="15"/>
      <c r="GD21" s="20"/>
      <c r="GE21" s="15"/>
      <c r="GF21" s="20"/>
      <c r="GG21" s="170"/>
    </row>
    <row r="22" spans="1:189" s="2" customFormat="1" ht="15.75" customHeight="1" x14ac:dyDescent="0.3">
      <c r="A22" s="15" t="s">
        <v>2906</v>
      </c>
      <c r="B22" s="15" t="s">
        <v>126</v>
      </c>
      <c r="C22" s="15" t="s">
        <v>1059</v>
      </c>
      <c r="D22" s="15" t="s">
        <v>1049</v>
      </c>
      <c r="E22" s="15" t="str">
        <f t="shared" si="0"/>
        <v>Tiger Taewon Jung</v>
      </c>
      <c r="F22" s="15" t="s">
        <v>135</v>
      </c>
      <c r="G22" s="15">
        <v>999701966</v>
      </c>
      <c r="H22" s="15">
        <f t="shared" si="1"/>
        <v>420</v>
      </c>
      <c r="I22" s="15"/>
      <c r="J22" s="15"/>
      <c r="K22" s="16"/>
      <c r="L22" s="15"/>
      <c r="M22" s="15"/>
      <c r="N22" s="15"/>
      <c r="O22" s="15">
        <f t="shared" si="2"/>
        <v>0</v>
      </c>
      <c r="P22" s="15">
        <v>0</v>
      </c>
      <c r="Q22" s="15">
        <f t="shared" si="3"/>
        <v>0</v>
      </c>
      <c r="R22" s="15">
        <v>0</v>
      </c>
      <c r="S22" s="15">
        <v>0</v>
      </c>
      <c r="T22" s="15">
        <f t="shared" si="4"/>
        <v>160</v>
      </c>
      <c r="U22" s="15">
        <f t="shared" si="5"/>
        <v>200</v>
      </c>
      <c r="V22" s="15"/>
      <c r="W22" s="15"/>
      <c r="X22" s="15"/>
      <c r="Y22" s="15"/>
      <c r="Z22" s="16"/>
      <c r="AA22" s="15">
        <v>150</v>
      </c>
      <c r="AB22" s="24">
        <v>2</v>
      </c>
      <c r="AC22" s="15"/>
      <c r="AD22" s="24"/>
      <c r="AE22" s="15"/>
      <c r="AF22" s="24"/>
      <c r="AG22" s="15"/>
      <c r="AH22" s="24"/>
      <c r="AI22" s="15">
        <f>15*4.32</f>
        <v>64.800000000000011</v>
      </c>
      <c r="AJ22" s="24">
        <v>5</v>
      </c>
      <c r="AK22" s="15"/>
      <c r="AL22" s="24"/>
      <c r="AM22" s="15">
        <v>50</v>
      </c>
      <c r="AN22" s="24">
        <v>1</v>
      </c>
      <c r="AO22" s="15"/>
      <c r="AP22" s="24"/>
      <c r="AQ22" s="15"/>
      <c r="AR22" s="24"/>
      <c r="AS22" s="15"/>
      <c r="AT22" s="24"/>
      <c r="AU22" s="15"/>
      <c r="AV22" s="24"/>
      <c r="AW22" s="15"/>
      <c r="AX22" s="24"/>
      <c r="AY22" s="15">
        <v>200</v>
      </c>
      <c r="AZ22" s="24">
        <v>1</v>
      </c>
      <c r="BA22" s="15"/>
      <c r="BB22" s="24"/>
      <c r="BC22" s="15">
        <f>15*28.8</f>
        <v>432</v>
      </c>
      <c r="BD22" s="24">
        <v>3</v>
      </c>
      <c r="BE22" s="15"/>
      <c r="BF22" s="24"/>
      <c r="BG22" s="15"/>
      <c r="BH22" s="24"/>
      <c r="BI22" s="15"/>
      <c r="BJ22" s="24"/>
      <c r="BK22" s="15"/>
      <c r="BL22" s="24"/>
      <c r="BM22" s="15"/>
      <c r="BN22" s="24"/>
      <c r="BO22" s="15"/>
      <c r="BP22" s="24"/>
      <c r="BQ22" s="15">
        <v>150</v>
      </c>
      <c r="BR22" s="24">
        <v>1</v>
      </c>
      <c r="BS22" s="15"/>
      <c r="BT22" s="24"/>
      <c r="BU22" s="15">
        <v>140</v>
      </c>
      <c r="BV22" s="24">
        <v>1</v>
      </c>
      <c r="BW22" s="15"/>
      <c r="BX22" s="24"/>
      <c r="BY22" s="15"/>
      <c r="BZ22" s="24"/>
      <c r="CA22" s="15"/>
      <c r="CB22" s="24"/>
      <c r="CC22" s="15"/>
      <c r="CD22" s="24"/>
      <c r="CE22" s="15">
        <v>100</v>
      </c>
      <c r="CF22" s="24">
        <v>1</v>
      </c>
      <c r="CG22" s="15"/>
      <c r="CH22" s="25"/>
      <c r="CI22" s="15"/>
      <c r="CJ22" s="25"/>
      <c r="CK22" s="15">
        <v>100</v>
      </c>
      <c r="CL22" s="25">
        <v>1</v>
      </c>
      <c r="CM22" s="15">
        <v>200</v>
      </c>
      <c r="CN22" s="25">
        <v>1</v>
      </c>
      <c r="CO22" s="15"/>
      <c r="CP22" s="25"/>
      <c r="CQ22" s="15"/>
      <c r="CR22" s="25"/>
      <c r="CS22" s="15">
        <f t="shared" si="6"/>
        <v>0</v>
      </c>
      <c r="CT22" s="15">
        <f t="shared" si="7"/>
        <v>60</v>
      </c>
      <c r="CU22" s="15">
        <f t="shared" si="8"/>
        <v>1</v>
      </c>
      <c r="CV22" s="15">
        <f t="shared" si="9"/>
        <v>0</v>
      </c>
      <c r="CW22" s="15"/>
      <c r="CX22" s="15"/>
      <c r="CY22" s="15">
        <f t="shared" si="10"/>
        <v>0</v>
      </c>
      <c r="CZ22" s="15">
        <f>GG22</f>
        <v>250</v>
      </c>
      <c r="DA22" s="19"/>
      <c r="DB22" s="17">
        <v>200</v>
      </c>
      <c r="DC22" s="15"/>
      <c r="DD22" s="15"/>
      <c r="DE22" s="15">
        <v>30</v>
      </c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7"/>
      <c r="DQ22" s="15"/>
      <c r="DR22" s="15"/>
      <c r="DS22" s="15"/>
      <c r="DT22" s="15"/>
      <c r="DU22" s="15"/>
      <c r="DV22" s="15"/>
      <c r="DW22" s="15"/>
      <c r="DX22" s="20"/>
      <c r="DY22" s="15"/>
      <c r="DZ22" s="20"/>
      <c r="EA22" s="15">
        <v>140</v>
      </c>
      <c r="EB22" s="20">
        <v>1</v>
      </c>
      <c r="EC22" s="15">
        <v>160</v>
      </c>
      <c r="ED22" s="20">
        <v>1</v>
      </c>
      <c r="EE22" s="15"/>
      <c r="EF22" s="20"/>
      <c r="EG22" s="15">
        <v>200</v>
      </c>
      <c r="EH22" s="20">
        <v>1</v>
      </c>
      <c r="EI22" s="15"/>
      <c r="EJ22" s="20"/>
      <c r="EK22" s="15"/>
      <c r="EL22" s="20"/>
      <c r="EM22" s="15"/>
      <c r="EN22" s="20"/>
      <c r="EO22" s="15"/>
      <c r="EP22" s="20"/>
      <c r="EQ22" s="15"/>
      <c r="ER22" s="20"/>
      <c r="ES22" s="15"/>
      <c r="ET22" s="20"/>
      <c r="EU22" s="15"/>
      <c r="EV22" s="20"/>
      <c r="EW22" s="15"/>
      <c r="EX22" s="20"/>
      <c r="EY22" s="15"/>
      <c r="EZ22" s="20"/>
      <c r="FA22" s="15"/>
      <c r="FB22" s="20"/>
      <c r="FC22" s="15"/>
      <c r="FD22" s="20"/>
      <c r="FE22" s="15"/>
      <c r="FF22" s="20"/>
      <c r="FG22" s="15"/>
      <c r="FH22" s="20"/>
      <c r="FI22" s="15"/>
      <c r="FJ22" s="20"/>
      <c r="FK22" s="15"/>
      <c r="FL22" s="20"/>
      <c r="FM22" s="15"/>
      <c r="FN22" s="20"/>
      <c r="FO22" s="15"/>
      <c r="FP22" s="20"/>
      <c r="FQ22" s="15">
        <v>60</v>
      </c>
      <c r="FR22" s="20">
        <v>1</v>
      </c>
      <c r="FS22" s="15"/>
      <c r="FT22" s="20"/>
      <c r="FU22" s="15"/>
      <c r="FV22" s="20"/>
      <c r="FW22" s="15"/>
      <c r="FX22" s="20"/>
      <c r="FY22" s="15"/>
      <c r="FZ22" s="20"/>
      <c r="GA22" s="15"/>
      <c r="GB22" s="20"/>
      <c r="GC22" s="15"/>
      <c r="GD22" s="20"/>
      <c r="GE22" s="15"/>
      <c r="GF22" s="20"/>
      <c r="GG22" s="170">
        <v>250</v>
      </c>
    </row>
    <row r="23" spans="1:189" s="2" customFormat="1" ht="15.75" customHeight="1" x14ac:dyDescent="0.3">
      <c r="A23" s="15" t="s">
        <v>2903</v>
      </c>
      <c r="B23" s="15" t="s">
        <v>126</v>
      </c>
      <c r="C23" s="15" t="s">
        <v>454</v>
      </c>
      <c r="D23" s="15" t="s">
        <v>1035</v>
      </c>
      <c r="E23" s="15" t="str">
        <f t="shared" si="0"/>
        <v>Jennifer Jo</v>
      </c>
      <c r="F23" s="15" t="s">
        <v>128</v>
      </c>
      <c r="G23" s="15">
        <v>999702343</v>
      </c>
      <c r="H23" s="15">
        <f t="shared" si="1"/>
        <v>144</v>
      </c>
      <c r="I23" s="15"/>
      <c r="J23" s="15"/>
      <c r="K23" s="16"/>
      <c r="L23" s="15"/>
      <c r="M23" s="15"/>
      <c r="N23" s="15"/>
      <c r="O23" s="15">
        <f t="shared" si="2"/>
        <v>0</v>
      </c>
      <c r="P23" s="15">
        <v>0</v>
      </c>
      <c r="Q23" s="15">
        <f t="shared" si="3"/>
        <v>0</v>
      </c>
      <c r="R23" s="15">
        <v>0</v>
      </c>
      <c r="S23" s="15">
        <v>0</v>
      </c>
      <c r="T23" s="15">
        <f t="shared" si="4"/>
        <v>51</v>
      </c>
      <c r="U23" s="15">
        <f t="shared" si="5"/>
        <v>93</v>
      </c>
      <c r="V23" s="15"/>
      <c r="W23" s="15"/>
      <c r="X23" s="15"/>
      <c r="Y23" s="15"/>
      <c r="Z23" s="16"/>
      <c r="AA23" s="15"/>
      <c r="AB23" s="24"/>
      <c r="AC23" s="15"/>
      <c r="AD23" s="15"/>
      <c r="AE23" s="15"/>
      <c r="AF23" s="15"/>
      <c r="AG23" s="15"/>
      <c r="AH23" s="24"/>
      <c r="AI23" s="15"/>
      <c r="AJ23" s="15"/>
      <c r="AK23" s="15"/>
      <c r="AL23" s="15"/>
      <c r="AM23" s="15"/>
      <c r="AN23" s="24"/>
      <c r="AO23" s="15"/>
      <c r="AP23" s="24"/>
      <c r="AQ23" s="15"/>
      <c r="AR23" s="24"/>
      <c r="AS23" s="15"/>
      <c r="AT23" s="24"/>
      <c r="AU23" s="15"/>
      <c r="AV23" s="24"/>
      <c r="AW23" s="15"/>
      <c r="AX23" s="24"/>
      <c r="AY23" s="15"/>
      <c r="AZ23" s="15"/>
      <c r="BA23" s="15"/>
      <c r="BB23" s="15"/>
      <c r="BC23" s="15"/>
      <c r="BD23" s="15"/>
      <c r="BE23" s="15"/>
      <c r="BF23" s="24"/>
      <c r="BG23" s="15"/>
      <c r="BH23" s="24"/>
      <c r="BI23" s="15"/>
      <c r="BJ23" s="24"/>
      <c r="BK23" s="15"/>
      <c r="BL23" s="24"/>
      <c r="BM23" s="15"/>
      <c r="BN23" s="24"/>
      <c r="BO23" s="15"/>
      <c r="BP23" s="24"/>
      <c r="BQ23" s="15"/>
      <c r="BR23" s="24"/>
      <c r="BS23" s="15"/>
      <c r="BT23" s="24"/>
      <c r="BU23" s="15">
        <v>35</v>
      </c>
      <c r="BV23" s="24">
        <v>1</v>
      </c>
      <c r="BW23" s="15"/>
      <c r="BX23" s="24"/>
      <c r="BY23" s="15"/>
      <c r="BZ23" s="24"/>
      <c r="CA23" s="15">
        <v>60</v>
      </c>
      <c r="CB23" s="24">
        <v>2</v>
      </c>
      <c r="CC23" s="15"/>
      <c r="CD23" s="24"/>
      <c r="CE23" s="15"/>
      <c r="CF23" s="24"/>
      <c r="CG23" s="15"/>
      <c r="CH23" s="25"/>
      <c r="CI23" s="15"/>
      <c r="CJ23" s="25"/>
      <c r="CK23" s="15">
        <f>0.3*50</f>
        <v>15</v>
      </c>
      <c r="CL23" s="25">
        <v>1</v>
      </c>
      <c r="CM23" s="15"/>
      <c r="CN23" s="25"/>
      <c r="CO23" s="15"/>
      <c r="CP23" s="25"/>
      <c r="CQ23" s="15"/>
      <c r="CR23" s="25"/>
      <c r="CS23" s="15">
        <f t="shared" si="6"/>
        <v>0</v>
      </c>
      <c r="CT23" s="15">
        <f t="shared" si="7"/>
        <v>0</v>
      </c>
      <c r="CU23" s="15">
        <f t="shared" si="8"/>
        <v>0</v>
      </c>
      <c r="CV23" s="15">
        <f t="shared" si="9"/>
        <v>0</v>
      </c>
      <c r="CW23" s="15"/>
      <c r="CX23" s="15"/>
      <c r="CY23" s="15">
        <f t="shared" si="10"/>
        <v>0</v>
      </c>
      <c r="CZ23" s="15">
        <f>GG23</f>
        <v>0</v>
      </c>
      <c r="DA23" s="19"/>
      <c r="DB23" s="17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7"/>
      <c r="DQ23" s="15"/>
      <c r="DR23" s="15"/>
      <c r="DS23" s="15"/>
      <c r="DT23" s="15"/>
      <c r="DU23" s="15"/>
      <c r="DV23" s="15"/>
      <c r="DW23" s="15"/>
      <c r="DX23" s="20"/>
      <c r="DY23" s="15"/>
      <c r="DZ23" s="20"/>
      <c r="EA23" s="15"/>
      <c r="EB23" s="20"/>
      <c r="EC23" s="15">
        <v>51</v>
      </c>
      <c r="ED23" s="20" t="s">
        <v>129</v>
      </c>
      <c r="EE23" s="15"/>
      <c r="EF23" s="20"/>
      <c r="EG23" s="15">
        <v>93</v>
      </c>
      <c r="EH23" s="20">
        <v>7</v>
      </c>
      <c r="EI23" s="15"/>
      <c r="EJ23" s="20"/>
      <c r="EK23" s="15"/>
      <c r="EL23" s="20"/>
      <c r="EM23" s="15"/>
      <c r="EN23" s="20"/>
      <c r="EO23" s="15"/>
      <c r="EP23" s="20"/>
      <c r="EQ23" s="15"/>
      <c r="ER23" s="20"/>
      <c r="ES23" s="15"/>
      <c r="ET23" s="20"/>
      <c r="EU23" s="15"/>
      <c r="EV23" s="20"/>
      <c r="EW23" s="15"/>
      <c r="EX23" s="20"/>
      <c r="EY23" s="15"/>
      <c r="EZ23" s="20"/>
      <c r="FA23" s="15"/>
      <c r="FB23" s="20"/>
      <c r="FC23" s="15"/>
      <c r="FD23" s="20"/>
      <c r="FE23" s="15"/>
      <c r="FF23" s="20"/>
      <c r="FG23" s="15"/>
      <c r="FH23" s="20"/>
      <c r="FI23" s="15"/>
      <c r="FJ23" s="20"/>
      <c r="FK23" s="15"/>
      <c r="FL23" s="20"/>
      <c r="FM23" s="15"/>
      <c r="FN23" s="20"/>
      <c r="FO23" s="15"/>
      <c r="FP23" s="20"/>
      <c r="FQ23" s="15"/>
      <c r="FR23" s="20"/>
      <c r="FS23" s="15"/>
      <c r="FT23" s="20"/>
      <c r="FU23" s="15"/>
      <c r="FV23" s="20"/>
      <c r="FW23" s="15"/>
      <c r="FX23" s="20"/>
      <c r="FY23" s="15"/>
      <c r="FZ23" s="20"/>
      <c r="GA23" s="15"/>
      <c r="GB23" s="20"/>
      <c r="GC23" s="15"/>
      <c r="GD23" s="20"/>
      <c r="GE23" s="15"/>
      <c r="GF23" s="20"/>
      <c r="GG23" s="170"/>
    </row>
    <row r="24" spans="1:189" s="2" customFormat="1" ht="15.75" customHeight="1" x14ac:dyDescent="0.3">
      <c r="A24" s="15" t="s">
        <v>2905</v>
      </c>
      <c r="B24" s="15" t="s">
        <v>126</v>
      </c>
      <c r="C24" s="15" t="s">
        <v>375</v>
      </c>
      <c r="D24" s="15" t="s">
        <v>1766</v>
      </c>
      <c r="E24" s="15" t="str">
        <f t="shared" si="0"/>
        <v>Michael Soper</v>
      </c>
      <c r="F24" s="15" t="s">
        <v>135</v>
      </c>
      <c r="G24" s="15">
        <v>999702413</v>
      </c>
      <c r="H24" s="15">
        <f t="shared" si="1"/>
        <v>30</v>
      </c>
      <c r="I24" s="15"/>
      <c r="J24" s="15"/>
      <c r="K24" s="16"/>
      <c r="L24" s="15"/>
      <c r="M24" s="15"/>
      <c r="N24" s="15"/>
      <c r="O24" s="15">
        <f t="shared" si="2"/>
        <v>0</v>
      </c>
      <c r="P24" s="15">
        <v>0</v>
      </c>
      <c r="Q24" s="15">
        <f t="shared" si="3"/>
        <v>0</v>
      </c>
      <c r="R24" s="15">
        <v>0</v>
      </c>
      <c r="S24" s="15">
        <v>0</v>
      </c>
      <c r="T24" s="15">
        <f t="shared" si="4"/>
        <v>0</v>
      </c>
      <c r="U24" s="15">
        <f t="shared" si="5"/>
        <v>0</v>
      </c>
      <c r="V24" s="15"/>
      <c r="W24" s="15"/>
      <c r="X24" s="15"/>
      <c r="Y24" s="15"/>
      <c r="Z24" s="16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>
        <f t="shared" si="6"/>
        <v>0</v>
      </c>
      <c r="CT24" s="15">
        <f t="shared" si="7"/>
        <v>30</v>
      </c>
      <c r="CU24" s="15">
        <f t="shared" si="8"/>
        <v>1</v>
      </c>
      <c r="CV24" s="15">
        <f t="shared" si="9"/>
        <v>0</v>
      </c>
      <c r="CW24" s="15"/>
      <c r="CX24" s="15"/>
      <c r="CY24" s="15">
        <f t="shared" si="10"/>
        <v>0</v>
      </c>
      <c r="CZ24" s="15">
        <f>GG24</f>
        <v>0</v>
      </c>
      <c r="DA24" s="16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20"/>
      <c r="DY24" s="15"/>
      <c r="DZ24" s="20"/>
      <c r="EA24" s="15"/>
      <c r="EB24" s="20"/>
      <c r="EC24" s="15"/>
      <c r="ED24" s="20"/>
      <c r="EE24" s="15"/>
      <c r="EF24" s="20"/>
      <c r="EG24" s="15"/>
      <c r="EH24" s="20"/>
      <c r="EI24" s="15"/>
      <c r="EJ24" s="20"/>
      <c r="EK24" s="15"/>
      <c r="EL24" s="20"/>
      <c r="EM24" s="15"/>
      <c r="EN24" s="20"/>
      <c r="EO24" s="15"/>
      <c r="EP24" s="20"/>
      <c r="EQ24" s="15"/>
      <c r="ER24" s="20"/>
      <c r="ES24" s="15"/>
      <c r="ET24" s="20"/>
      <c r="EU24" s="15"/>
      <c r="EV24" s="20"/>
      <c r="EW24" s="15"/>
      <c r="EX24" s="20"/>
      <c r="EY24" s="15"/>
      <c r="EZ24" s="20"/>
      <c r="FA24" s="15"/>
      <c r="FB24" s="20"/>
      <c r="FC24" s="15"/>
      <c r="FD24" s="20"/>
      <c r="FE24" s="15"/>
      <c r="FF24" s="20"/>
      <c r="FG24" s="15"/>
      <c r="FH24" s="20"/>
      <c r="FI24" s="15"/>
      <c r="FJ24" s="20"/>
      <c r="FK24" s="15"/>
      <c r="FL24" s="20"/>
      <c r="FM24" s="15"/>
      <c r="FN24" s="20"/>
      <c r="FO24" s="15"/>
      <c r="FP24" s="20"/>
      <c r="FQ24" s="15"/>
      <c r="FR24" s="20"/>
      <c r="FS24" s="15"/>
      <c r="FT24" s="20"/>
      <c r="FU24" s="15">
        <v>30</v>
      </c>
      <c r="FV24" s="20">
        <v>1</v>
      </c>
      <c r="FW24" s="15"/>
      <c r="FX24" s="20"/>
      <c r="FY24" s="15"/>
      <c r="FZ24" s="20"/>
      <c r="GA24" s="15"/>
      <c r="GB24" s="20"/>
      <c r="GC24" s="15"/>
      <c r="GD24" s="20"/>
      <c r="GE24" s="15"/>
      <c r="GF24" s="20"/>
      <c r="GG24" s="170"/>
    </row>
    <row r="25" spans="1:189" s="2" customFormat="1" ht="15.75" customHeight="1" x14ac:dyDescent="0.3">
      <c r="A25" s="15" t="s">
        <v>2905</v>
      </c>
      <c r="B25" s="83" t="s">
        <v>126</v>
      </c>
      <c r="C25" s="83" t="s">
        <v>3877</v>
      </c>
      <c r="D25" s="83" t="s">
        <v>3878</v>
      </c>
      <c r="E25" s="15" t="str">
        <f t="shared" si="0"/>
        <v>MIRIAM SANTIAGO</v>
      </c>
      <c r="F25" s="83" t="s">
        <v>128</v>
      </c>
      <c r="G25" s="83">
        <v>999703218</v>
      </c>
      <c r="H25" s="15">
        <f t="shared" si="1"/>
        <v>90</v>
      </c>
      <c r="I25" s="15"/>
      <c r="J25" s="15"/>
      <c r="K25" s="16"/>
      <c r="L25" s="15"/>
      <c r="M25" s="15"/>
      <c r="N25" s="15"/>
      <c r="O25" s="15">
        <f t="shared" si="2"/>
        <v>0</v>
      </c>
      <c r="P25" s="15">
        <v>0</v>
      </c>
      <c r="Q25" s="15">
        <f t="shared" si="3"/>
        <v>0</v>
      </c>
      <c r="R25" s="15">
        <v>0</v>
      </c>
      <c r="S25" s="15">
        <v>0</v>
      </c>
      <c r="T25" s="15">
        <f t="shared" si="4"/>
        <v>0</v>
      </c>
      <c r="U25" s="15">
        <f t="shared" si="5"/>
        <v>0</v>
      </c>
      <c r="V25" s="15"/>
      <c r="W25" s="15"/>
      <c r="X25" s="15"/>
      <c r="Y25" s="15"/>
      <c r="Z25" s="16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>
        <f t="shared" si="6"/>
        <v>0</v>
      </c>
      <c r="CT25" s="15">
        <f t="shared" si="7"/>
        <v>90</v>
      </c>
      <c r="CU25" s="15">
        <f t="shared" si="8"/>
        <v>1</v>
      </c>
      <c r="CV25" s="15">
        <f t="shared" si="9"/>
        <v>0</v>
      </c>
      <c r="CW25" s="15"/>
      <c r="CX25" s="15"/>
      <c r="CY25" s="15">
        <f t="shared" si="10"/>
        <v>0</v>
      </c>
      <c r="CZ25" s="15">
        <f>GG25</f>
        <v>0</v>
      </c>
      <c r="DA25" s="16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20"/>
      <c r="DY25" s="15"/>
      <c r="DZ25" s="20"/>
      <c r="EA25" s="15"/>
      <c r="EB25" s="20"/>
      <c r="EC25" s="15"/>
      <c r="ED25" s="20"/>
      <c r="EE25" s="15"/>
      <c r="EF25" s="20"/>
      <c r="EG25" s="15"/>
      <c r="EH25" s="20"/>
      <c r="EI25" s="15"/>
      <c r="EJ25" s="20"/>
      <c r="EK25" s="15"/>
      <c r="EL25" s="20"/>
      <c r="EM25" s="15"/>
      <c r="EN25" s="20"/>
      <c r="EO25" s="15"/>
      <c r="EP25" s="20"/>
      <c r="EQ25" s="15"/>
      <c r="ER25" s="20"/>
      <c r="ES25" s="15"/>
      <c r="ET25" s="20"/>
      <c r="EU25" s="15"/>
      <c r="EV25" s="20"/>
      <c r="EW25" s="15"/>
      <c r="EX25" s="20"/>
      <c r="EY25" s="15"/>
      <c r="EZ25" s="20"/>
      <c r="FA25" s="15"/>
      <c r="FB25" s="20"/>
      <c r="FC25" s="15"/>
      <c r="FD25" s="20"/>
      <c r="FE25" s="15"/>
      <c r="FF25" s="20"/>
      <c r="FG25" s="15"/>
      <c r="FH25" s="20"/>
      <c r="FI25" s="15"/>
      <c r="FJ25" s="20"/>
      <c r="FK25" s="15"/>
      <c r="FL25" s="20"/>
      <c r="FM25" s="15"/>
      <c r="FN25" s="20"/>
      <c r="FO25" s="15"/>
      <c r="FP25" s="20"/>
      <c r="FQ25" s="15"/>
      <c r="FR25" s="20"/>
      <c r="FS25" s="15"/>
      <c r="FT25" s="20"/>
      <c r="FU25" s="15">
        <v>90</v>
      </c>
      <c r="FV25" s="20">
        <v>2</v>
      </c>
      <c r="FW25" s="15"/>
      <c r="FX25" s="20"/>
      <c r="FY25" s="15"/>
      <c r="FZ25" s="20"/>
      <c r="GA25" s="15"/>
      <c r="GB25" s="20"/>
      <c r="GC25" s="15"/>
      <c r="GD25" s="20"/>
      <c r="GE25" s="15"/>
      <c r="GF25" s="20"/>
      <c r="GG25" s="170"/>
    </row>
    <row r="26" spans="1:189" s="2" customFormat="1" ht="15.75" customHeight="1" x14ac:dyDescent="0.3">
      <c r="A26" s="15" t="s">
        <v>2906</v>
      </c>
      <c r="B26" s="15" t="s">
        <v>126</v>
      </c>
      <c r="C26" s="15" t="s">
        <v>1295</v>
      </c>
      <c r="D26" s="15" t="s">
        <v>1296</v>
      </c>
      <c r="E26" s="15" t="str">
        <f t="shared" si="0"/>
        <v>Rubben Lolly</v>
      </c>
      <c r="F26" s="15" t="s">
        <v>135</v>
      </c>
      <c r="G26" s="15">
        <v>999703937</v>
      </c>
      <c r="H26" s="15">
        <f t="shared" si="1"/>
        <v>298</v>
      </c>
      <c r="I26" s="15"/>
      <c r="J26" s="15"/>
      <c r="K26" s="16"/>
      <c r="L26" s="15"/>
      <c r="M26" s="15"/>
      <c r="N26" s="15"/>
      <c r="O26" s="15">
        <f t="shared" si="2"/>
        <v>0</v>
      </c>
      <c r="P26" s="15">
        <v>0</v>
      </c>
      <c r="Q26" s="15">
        <f t="shared" si="3"/>
        <v>0</v>
      </c>
      <c r="R26" s="15">
        <v>0</v>
      </c>
      <c r="S26" s="15">
        <v>0</v>
      </c>
      <c r="T26" s="15">
        <f t="shared" si="4"/>
        <v>68</v>
      </c>
      <c r="U26" s="15">
        <f t="shared" si="5"/>
        <v>0</v>
      </c>
      <c r="V26" s="15"/>
      <c r="W26" s="15"/>
      <c r="X26" s="15"/>
      <c r="Y26" s="15"/>
      <c r="Z26" s="16"/>
      <c r="AA26" s="15"/>
      <c r="AB26" s="24"/>
      <c r="AC26" s="15"/>
      <c r="AD26" s="15"/>
      <c r="AE26" s="15">
        <v>120</v>
      </c>
      <c r="AF26" s="24">
        <v>1</v>
      </c>
      <c r="AG26" s="15"/>
      <c r="AH26" s="24"/>
      <c r="AI26" s="15"/>
      <c r="AJ26" s="24"/>
      <c r="AK26" s="15"/>
      <c r="AL26" s="24"/>
      <c r="AM26" s="15"/>
      <c r="AN26" s="24"/>
      <c r="AO26" s="15"/>
      <c r="AP26" s="24"/>
      <c r="AQ26" s="15"/>
      <c r="AR26" s="24"/>
      <c r="AS26" s="15"/>
      <c r="AT26" s="24"/>
      <c r="AU26" s="15"/>
      <c r="AV26" s="24"/>
      <c r="AW26" s="15"/>
      <c r="AX26" s="24"/>
      <c r="AY26" s="15"/>
      <c r="AZ26" s="15"/>
      <c r="BA26" s="15"/>
      <c r="BB26" s="15"/>
      <c r="BC26" s="15"/>
      <c r="BD26" s="15"/>
      <c r="BE26" s="15"/>
      <c r="BF26" s="24"/>
      <c r="BG26" s="15"/>
      <c r="BH26" s="24"/>
      <c r="BI26" s="15"/>
      <c r="BJ26" s="24"/>
      <c r="BK26" s="15"/>
      <c r="BL26" s="24"/>
      <c r="BM26" s="15"/>
      <c r="BN26" s="24"/>
      <c r="BO26" s="15"/>
      <c r="BP26" s="24"/>
      <c r="BQ26" s="15"/>
      <c r="BR26" s="24"/>
      <c r="BS26" s="15">
        <v>79</v>
      </c>
      <c r="BT26" s="24">
        <v>3</v>
      </c>
      <c r="BU26" s="15"/>
      <c r="BV26" s="24"/>
      <c r="BW26" s="15"/>
      <c r="BX26" s="24"/>
      <c r="BY26" s="15"/>
      <c r="BZ26" s="24"/>
      <c r="CA26" s="15">
        <v>90</v>
      </c>
      <c r="CB26" s="24">
        <v>3</v>
      </c>
      <c r="CC26" s="15"/>
      <c r="CD26" s="24"/>
      <c r="CE26" s="15"/>
      <c r="CF26" s="24"/>
      <c r="CG26" s="15"/>
      <c r="CH26" s="25"/>
      <c r="CI26" s="15"/>
      <c r="CJ26" s="25"/>
      <c r="CK26" s="15"/>
      <c r="CL26" s="25"/>
      <c r="CM26" s="15"/>
      <c r="CN26" s="25"/>
      <c r="CO26" s="15"/>
      <c r="CP26" s="25"/>
      <c r="CQ26" s="15"/>
      <c r="CR26" s="25"/>
      <c r="CS26" s="15">
        <f t="shared" si="6"/>
        <v>0</v>
      </c>
      <c r="CT26" s="15">
        <f t="shared" si="7"/>
        <v>30</v>
      </c>
      <c r="CU26" s="15">
        <f t="shared" si="8"/>
        <v>1</v>
      </c>
      <c r="CV26" s="15">
        <f t="shared" si="9"/>
        <v>0</v>
      </c>
      <c r="CW26" s="15"/>
      <c r="CX26" s="15"/>
      <c r="CY26" s="15">
        <f t="shared" si="10"/>
        <v>200</v>
      </c>
      <c r="CZ26" s="15">
        <f>GG26</f>
        <v>0</v>
      </c>
      <c r="DA26" s="19"/>
      <c r="DB26" s="17">
        <v>106</v>
      </c>
      <c r="DC26" s="15">
        <v>60</v>
      </c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7"/>
      <c r="DQ26" s="15"/>
      <c r="DR26" s="15"/>
      <c r="DS26" s="15"/>
      <c r="DT26" s="15"/>
      <c r="DU26" s="15"/>
      <c r="DV26" s="15"/>
      <c r="DW26" s="15"/>
      <c r="DX26" s="20"/>
      <c r="DY26" s="15"/>
      <c r="DZ26" s="20"/>
      <c r="EA26" s="15"/>
      <c r="EB26" s="20"/>
      <c r="EC26" s="15">
        <v>68</v>
      </c>
      <c r="ED26" s="20">
        <v>8</v>
      </c>
      <c r="EE26" s="15"/>
      <c r="EF26" s="20"/>
      <c r="EG26" s="15"/>
      <c r="EH26" s="20"/>
      <c r="EI26" s="15"/>
      <c r="EJ26" s="20"/>
      <c r="EK26" s="15"/>
      <c r="EL26" s="20"/>
      <c r="EM26" s="15"/>
      <c r="EN26" s="20"/>
      <c r="EO26" s="15">
        <v>200</v>
      </c>
      <c r="EP26" s="20">
        <v>1</v>
      </c>
      <c r="EQ26" s="15">
        <v>30</v>
      </c>
      <c r="ER26" s="20">
        <v>1</v>
      </c>
      <c r="ES26" s="15"/>
      <c r="ET26" s="20"/>
      <c r="EU26" s="15"/>
      <c r="EV26" s="20"/>
      <c r="EW26" s="15"/>
      <c r="EX26" s="20"/>
      <c r="EY26" s="15"/>
      <c r="EZ26" s="20"/>
      <c r="FA26" s="15"/>
      <c r="FB26" s="20"/>
      <c r="FC26" s="15"/>
      <c r="FD26" s="20"/>
      <c r="FE26" s="15"/>
      <c r="FF26" s="20"/>
      <c r="FG26" s="15"/>
      <c r="FH26" s="20"/>
      <c r="FI26" s="15"/>
      <c r="FJ26" s="20"/>
      <c r="FK26" s="15"/>
      <c r="FL26" s="20"/>
      <c r="FM26" s="15"/>
      <c r="FN26" s="20"/>
      <c r="FO26" s="15"/>
      <c r="FP26" s="20"/>
      <c r="FQ26" s="15"/>
      <c r="FR26" s="20"/>
      <c r="FS26" s="15"/>
      <c r="FT26" s="20"/>
      <c r="FU26" s="15"/>
      <c r="FV26" s="20"/>
      <c r="FW26" s="15"/>
      <c r="FX26" s="20"/>
      <c r="FY26" s="15"/>
      <c r="FZ26" s="20"/>
      <c r="GA26" s="15"/>
      <c r="GB26" s="20"/>
      <c r="GC26" s="15"/>
      <c r="GD26" s="20"/>
      <c r="GE26" s="15"/>
      <c r="GF26" s="20"/>
      <c r="GG26" s="170"/>
    </row>
    <row r="27" spans="1:189" s="2" customFormat="1" ht="15.75" customHeight="1" x14ac:dyDescent="0.3">
      <c r="A27" s="15" t="s">
        <v>2907</v>
      </c>
      <c r="B27" s="15" t="s">
        <v>126</v>
      </c>
      <c r="C27" s="15" t="s">
        <v>1771</v>
      </c>
      <c r="D27" s="15" t="s">
        <v>1772</v>
      </c>
      <c r="E27" s="15" t="str">
        <f t="shared" si="0"/>
        <v>Ronald Southwick</v>
      </c>
      <c r="F27" s="15" t="s">
        <v>135</v>
      </c>
      <c r="G27" s="15">
        <v>999704318</v>
      </c>
      <c r="H27" s="15">
        <f t="shared" si="1"/>
        <v>348.5</v>
      </c>
      <c r="I27" s="15"/>
      <c r="J27" s="17">
        <f>(O27+P27+R27+S27+T27+U27)/2</f>
        <v>98.5</v>
      </c>
      <c r="K27" s="16"/>
      <c r="L27" s="15"/>
      <c r="M27" s="15"/>
      <c r="N27" s="15"/>
      <c r="O27" s="15">
        <f t="shared" si="2"/>
        <v>0</v>
      </c>
      <c r="P27" s="15">
        <v>0</v>
      </c>
      <c r="Q27" s="15">
        <f t="shared" si="3"/>
        <v>0</v>
      </c>
      <c r="R27" s="15">
        <v>0</v>
      </c>
      <c r="S27" s="15">
        <v>0</v>
      </c>
      <c r="T27" s="15">
        <f t="shared" si="4"/>
        <v>84</v>
      </c>
      <c r="U27" s="15">
        <f t="shared" si="5"/>
        <v>113</v>
      </c>
      <c r="V27" s="15"/>
      <c r="W27" s="15"/>
      <c r="X27" s="15"/>
      <c r="Y27" s="15"/>
      <c r="Z27" s="16"/>
      <c r="AA27" s="15">
        <v>106</v>
      </c>
      <c r="AB27" s="24">
        <v>4</v>
      </c>
      <c r="AC27" s="15"/>
      <c r="AD27" s="15"/>
      <c r="AE27" s="15"/>
      <c r="AF27" s="15"/>
      <c r="AG27" s="15"/>
      <c r="AH27" s="24"/>
      <c r="AI27" s="15"/>
      <c r="AJ27" s="15"/>
      <c r="AK27" s="15"/>
      <c r="AL27" s="15"/>
      <c r="AM27" s="15"/>
      <c r="AN27" s="24"/>
      <c r="AO27" s="15"/>
      <c r="AP27" s="24"/>
      <c r="AQ27" s="15"/>
      <c r="AR27" s="24"/>
      <c r="AS27" s="15"/>
      <c r="AT27" s="24"/>
      <c r="AU27" s="15"/>
      <c r="AV27" s="24"/>
      <c r="AW27" s="15"/>
      <c r="AX27" s="24"/>
      <c r="AY27" s="15"/>
      <c r="AZ27" s="15"/>
      <c r="BA27" s="15"/>
      <c r="BB27" s="15"/>
      <c r="BC27" s="15"/>
      <c r="BD27" s="15"/>
      <c r="BE27" s="15"/>
      <c r="BF27" s="24"/>
      <c r="BG27" s="15"/>
      <c r="BH27" s="24"/>
      <c r="BI27" s="15"/>
      <c r="BJ27" s="24"/>
      <c r="BK27" s="15"/>
      <c r="BL27" s="24"/>
      <c r="BM27" s="15"/>
      <c r="BN27" s="24"/>
      <c r="BO27" s="15"/>
      <c r="BP27" s="24"/>
      <c r="BQ27" s="15"/>
      <c r="BR27" s="24"/>
      <c r="BS27" s="15"/>
      <c r="BT27" s="24"/>
      <c r="BU27" s="15">
        <v>79</v>
      </c>
      <c r="BV27" s="24">
        <v>3</v>
      </c>
      <c r="BW27" s="15"/>
      <c r="BX27" s="24"/>
      <c r="BY27" s="15"/>
      <c r="BZ27" s="24"/>
      <c r="CA27" s="15">
        <v>90</v>
      </c>
      <c r="CB27" s="24">
        <v>3</v>
      </c>
      <c r="CC27" s="15"/>
      <c r="CD27" s="24"/>
      <c r="CE27" s="15"/>
      <c r="CF27" s="24"/>
      <c r="CG27" s="15"/>
      <c r="CH27" s="25"/>
      <c r="CI27" s="15"/>
      <c r="CJ27" s="25"/>
      <c r="CK27" s="15">
        <v>113</v>
      </c>
      <c r="CL27" s="25">
        <v>3</v>
      </c>
      <c r="CM27" s="15"/>
      <c r="CN27" s="25"/>
      <c r="CO27" s="15"/>
      <c r="CP27" s="25"/>
      <c r="CQ27" s="15">
        <v>5</v>
      </c>
      <c r="CR27" s="25">
        <v>1</v>
      </c>
      <c r="CS27" s="15">
        <f t="shared" si="6"/>
        <v>0</v>
      </c>
      <c r="CT27" s="15">
        <f t="shared" si="7"/>
        <v>30</v>
      </c>
      <c r="CU27" s="15">
        <f t="shared" si="8"/>
        <v>1</v>
      </c>
      <c r="CV27" s="15">
        <f t="shared" si="9"/>
        <v>70</v>
      </c>
      <c r="CW27" s="15"/>
      <c r="CX27" s="15"/>
      <c r="CY27" s="15">
        <f t="shared" si="10"/>
        <v>150</v>
      </c>
      <c r="CZ27" s="15">
        <f>GG27</f>
        <v>0</v>
      </c>
      <c r="DA27" s="19"/>
      <c r="DB27" s="17">
        <v>64</v>
      </c>
      <c r="DC27" s="15"/>
      <c r="DD27" s="15"/>
      <c r="DE27" s="15"/>
      <c r="DF27" s="15">
        <v>45</v>
      </c>
      <c r="DG27" s="15"/>
      <c r="DH27" s="15"/>
      <c r="DI27" s="15"/>
      <c r="DJ27" s="15"/>
      <c r="DK27" s="15"/>
      <c r="DL27" s="15"/>
      <c r="DM27" s="15"/>
      <c r="DN27" s="15"/>
      <c r="DO27" s="15"/>
      <c r="DP27" s="17"/>
      <c r="DQ27" s="15"/>
      <c r="DR27" s="15"/>
      <c r="DS27" s="15"/>
      <c r="DT27" s="15"/>
      <c r="DU27" s="15"/>
      <c r="DV27" s="15"/>
      <c r="DW27" s="15">
        <v>79</v>
      </c>
      <c r="DX27" s="20">
        <v>3</v>
      </c>
      <c r="DY27" s="15"/>
      <c r="DZ27" s="20"/>
      <c r="EA27" s="15"/>
      <c r="EB27" s="20"/>
      <c r="EC27" s="15">
        <v>84</v>
      </c>
      <c r="ED27" s="20">
        <v>5</v>
      </c>
      <c r="EE27" s="15"/>
      <c r="EF27" s="20"/>
      <c r="EG27" s="15">
        <v>113</v>
      </c>
      <c r="EH27" s="20">
        <v>4</v>
      </c>
      <c r="EI27" s="15"/>
      <c r="EJ27" s="20"/>
      <c r="EK27" s="15"/>
      <c r="EL27" s="20"/>
      <c r="EM27" s="15"/>
      <c r="EN27" s="20"/>
      <c r="EO27" s="15">
        <v>150</v>
      </c>
      <c r="EP27" s="20">
        <v>2</v>
      </c>
      <c r="EQ27" s="15"/>
      <c r="ER27" s="20"/>
      <c r="ES27" s="15"/>
      <c r="ET27" s="20"/>
      <c r="EU27" s="15"/>
      <c r="EV27" s="20"/>
      <c r="EW27" s="15"/>
      <c r="EX27" s="20"/>
      <c r="EY27" s="15"/>
      <c r="EZ27" s="20"/>
      <c r="FA27" s="15">
        <v>30</v>
      </c>
      <c r="FB27" s="20">
        <v>1</v>
      </c>
      <c r="FC27" s="15"/>
      <c r="FD27" s="20"/>
      <c r="FE27" s="15"/>
      <c r="FF27" s="20"/>
      <c r="FG27" s="15"/>
      <c r="FH27" s="20"/>
      <c r="FI27" s="15"/>
      <c r="FJ27" s="20"/>
      <c r="FK27" s="15"/>
      <c r="FL27" s="20"/>
      <c r="FM27" s="15"/>
      <c r="FN27" s="20"/>
      <c r="FO27" s="15"/>
      <c r="FP27" s="20"/>
      <c r="FQ27" s="15"/>
      <c r="FR27" s="20"/>
      <c r="FS27" s="15"/>
      <c r="FT27" s="20"/>
      <c r="FU27" s="15"/>
      <c r="FV27" s="20"/>
      <c r="FW27" s="15"/>
      <c r="FX27" s="20"/>
      <c r="FY27" s="15"/>
      <c r="FZ27" s="20"/>
      <c r="GA27" s="15"/>
      <c r="GB27" s="20"/>
      <c r="GC27" s="15"/>
      <c r="GD27" s="20"/>
      <c r="GE27" s="15">
        <v>70</v>
      </c>
      <c r="GF27" s="20">
        <v>1</v>
      </c>
      <c r="GG27" s="170"/>
    </row>
    <row r="28" spans="1:189" s="2" customFormat="1" ht="15.75" customHeight="1" x14ac:dyDescent="0.3">
      <c r="A28" s="17" t="s">
        <v>2903</v>
      </c>
      <c r="B28" s="17" t="s">
        <v>126</v>
      </c>
      <c r="C28" s="17" t="s">
        <v>2187</v>
      </c>
      <c r="D28" s="17" t="s">
        <v>2188</v>
      </c>
      <c r="E28" s="15" t="str">
        <f t="shared" si="0"/>
        <v>JEREMY FREDRICKS</v>
      </c>
      <c r="F28" s="17" t="s">
        <v>135</v>
      </c>
      <c r="G28" s="17">
        <v>999704408</v>
      </c>
      <c r="H28" s="15">
        <f t="shared" si="1"/>
        <v>38</v>
      </c>
      <c r="I28" s="15"/>
      <c r="J28" s="15"/>
      <c r="K28" s="16"/>
      <c r="L28" s="15"/>
      <c r="M28" s="15"/>
      <c r="N28" s="15"/>
      <c r="O28" s="15">
        <f t="shared" si="2"/>
        <v>0</v>
      </c>
      <c r="P28" s="15">
        <v>0</v>
      </c>
      <c r="Q28" s="15">
        <f t="shared" si="3"/>
        <v>0</v>
      </c>
      <c r="R28" s="15">
        <v>0</v>
      </c>
      <c r="S28" s="15">
        <v>0</v>
      </c>
      <c r="T28" s="15">
        <f t="shared" si="4"/>
        <v>0</v>
      </c>
      <c r="U28" s="15">
        <f t="shared" si="5"/>
        <v>0</v>
      </c>
      <c r="V28" s="15"/>
      <c r="W28" s="15"/>
      <c r="X28" s="15"/>
      <c r="Y28" s="15"/>
      <c r="Z28" s="16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>
        <f t="shared" si="6"/>
        <v>38</v>
      </c>
      <c r="CT28" s="15">
        <f t="shared" si="7"/>
        <v>0</v>
      </c>
      <c r="CU28" s="15">
        <f t="shared" si="8"/>
        <v>0</v>
      </c>
      <c r="CV28" s="15">
        <f t="shared" si="9"/>
        <v>0</v>
      </c>
      <c r="CW28" s="15"/>
      <c r="CX28" s="15"/>
      <c r="CY28" s="15">
        <f t="shared" si="10"/>
        <v>0</v>
      </c>
      <c r="CZ28" s="15">
        <f>GG28</f>
        <v>0</v>
      </c>
      <c r="DA28" s="16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20"/>
      <c r="DY28" s="15"/>
      <c r="DZ28" s="20"/>
      <c r="EA28" s="15"/>
      <c r="EB28" s="20"/>
      <c r="EC28" s="15"/>
      <c r="ED28" s="20"/>
      <c r="EE28" s="15"/>
      <c r="EF28" s="20"/>
      <c r="EG28" s="15"/>
      <c r="EH28" s="20"/>
      <c r="EI28" s="15"/>
      <c r="EJ28" s="20"/>
      <c r="EK28" s="15"/>
      <c r="EL28" s="20"/>
      <c r="EM28" s="15"/>
      <c r="EN28" s="20"/>
      <c r="EO28" s="15"/>
      <c r="EP28" s="20"/>
      <c r="EQ28" s="15"/>
      <c r="ER28" s="20"/>
      <c r="ES28" s="15"/>
      <c r="ET28" s="20"/>
      <c r="EU28" s="15"/>
      <c r="EV28" s="20"/>
      <c r="EW28" s="15"/>
      <c r="EX28" s="20"/>
      <c r="EY28" s="15"/>
      <c r="EZ28" s="20"/>
      <c r="FA28" s="15"/>
      <c r="FB28" s="20"/>
      <c r="FC28" s="15"/>
      <c r="FD28" s="20"/>
      <c r="FE28" s="15">
        <v>38</v>
      </c>
      <c r="FF28" s="20" t="s">
        <v>129</v>
      </c>
      <c r="FG28" s="15"/>
      <c r="FH28" s="20"/>
      <c r="FI28" s="15"/>
      <c r="FJ28" s="20"/>
      <c r="FK28" s="15"/>
      <c r="FL28" s="20"/>
      <c r="FM28" s="15"/>
      <c r="FN28" s="20"/>
      <c r="FO28" s="15"/>
      <c r="FP28" s="20"/>
      <c r="FQ28" s="15"/>
      <c r="FR28" s="20"/>
      <c r="FS28" s="15"/>
      <c r="FT28" s="20"/>
      <c r="FU28" s="15"/>
      <c r="FV28" s="20"/>
      <c r="FW28" s="15"/>
      <c r="FX28" s="20"/>
      <c r="FY28" s="15"/>
      <c r="FZ28" s="20"/>
      <c r="GA28" s="15"/>
      <c r="GB28" s="20"/>
      <c r="GC28" s="15"/>
      <c r="GD28" s="20"/>
      <c r="GE28" s="15"/>
      <c r="GF28" s="20"/>
      <c r="GG28" s="170"/>
    </row>
    <row r="29" spans="1:189" s="2" customFormat="1" ht="15.75" customHeight="1" x14ac:dyDescent="0.3">
      <c r="A29" s="15" t="s">
        <v>2904</v>
      </c>
      <c r="B29" s="15" t="s">
        <v>126</v>
      </c>
      <c r="C29" s="15" t="s">
        <v>3780</v>
      </c>
      <c r="D29" s="15" t="s">
        <v>3781</v>
      </c>
      <c r="E29" s="15" t="str">
        <f t="shared" si="0"/>
        <v>Samery MORAS</v>
      </c>
      <c r="F29" s="15" t="s">
        <v>128</v>
      </c>
      <c r="G29" s="15">
        <v>999707908</v>
      </c>
      <c r="H29" s="15">
        <f t="shared" si="1"/>
        <v>30</v>
      </c>
      <c r="I29" s="15"/>
      <c r="J29" s="15"/>
      <c r="K29" s="16"/>
      <c r="L29" s="15"/>
      <c r="M29" s="15"/>
      <c r="N29" s="15"/>
      <c r="O29" s="15">
        <f t="shared" si="2"/>
        <v>0</v>
      </c>
      <c r="P29" s="15">
        <v>0</v>
      </c>
      <c r="Q29" s="15">
        <f t="shared" si="3"/>
        <v>0</v>
      </c>
      <c r="R29" s="15">
        <v>0</v>
      </c>
      <c r="S29" s="15">
        <v>0</v>
      </c>
      <c r="T29" s="15">
        <f t="shared" si="4"/>
        <v>0</v>
      </c>
      <c r="U29" s="15">
        <f t="shared" si="5"/>
        <v>0</v>
      </c>
      <c r="V29" s="15"/>
      <c r="W29" s="15"/>
      <c r="X29" s="15"/>
      <c r="Y29" s="15"/>
      <c r="Z29" s="16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>
        <f t="shared" si="6"/>
        <v>0</v>
      </c>
      <c r="CT29" s="15">
        <f t="shared" si="7"/>
        <v>30</v>
      </c>
      <c r="CU29" s="15">
        <f t="shared" si="8"/>
        <v>1</v>
      </c>
      <c r="CV29" s="15">
        <f t="shared" si="9"/>
        <v>0</v>
      </c>
      <c r="CW29" s="15"/>
      <c r="CX29" s="15"/>
      <c r="CY29" s="15">
        <f t="shared" si="10"/>
        <v>0</v>
      </c>
      <c r="CZ29" s="15">
        <f>GG29</f>
        <v>0</v>
      </c>
      <c r="DA29" s="16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20"/>
      <c r="DY29" s="15"/>
      <c r="DZ29" s="20"/>
      <c r="EA29" s="15"/>
      <c r="EB29" s="20"/>
      <c r="EC29" s="15"/>
      <c r="ED29" s="20"/>
      <c r="EE29" s="15"/>
      <c r="EF29" s="20"/>
      <c r="EG29" s="15"/>
      <c r="EH29" s="20"/>
      <c r="EI29" s="15"/>
      <c r="EJ29" s="20"/>
      <c r="EK29" s="15"/>
      <c r="EL29" s="20"/>
      <c r="EM29" s="15"/>
      <c r="EN29" s="20"/>
      <c r="EO29" s="15"/>
      <c r="EP29" s="20"/>
      <c r="EQ29" s="15"/>
      <c r="ER29" s="20"/>
      <c r="ES29" s="15"/>
      <c r="ET29" s="20"/>
      <c r="EU29" s="15"/>
      <c r="EV29" s="20"/>
      <c r="EW29" s="15"/>
      <c r="EX29" s="20"/>
      <c r="EY29" s="15"/>
      <c r="EZ29" s="20"/>
      <c r="FA29" s="15"/>
      <c r="FB29" s="20"/>
      <c r="FC29" s="15"/>
      <c r="FD29" s="20"/>
      <c r="FE29" s="15"/>
      <c r="FF29" s="20"/>
      <c r="FG29" s="15"/>
      <c r="FH29" s="20"/>
      <c r="FI29" s="15"/>
      <c r="FJ29" s="20"/>
      <c r="FK29" s="15"/>
      <c r="FL29" s="20"/>
      <c r="FM29" s="15"/>
      <c r="FN29" s="20"/>
      <c r="FO29" s="15"/>
      <c r="FP29" s="20"/>
      <c r="FQ29" s="15"/>
      <c r="FR29" s="20"/>
      <c r="FS29" s="15"/>
      <c r="FT29" s="20"/>
      <c r="FU29" s="15"/>
      <c r="FV29" s="20"/>
      <c r="FW29" s="15"/>
      <c r="FX29" s="20"/>
      <c r="FY29" s="15">
        <v>30</v>
      </c>
      <c r="FZ29" s="20">
        <v>1</v>
      </c>
      <c r="GA29" s="15"/>
      <c r="GB29" s="20"/>
      <c r="GC29" s="15"/>
      <c r="GD29" s="20"/>
      <c r="GE29" s="15"/>
      <c r="GF29" s="20"/>
      <c r="GG29" s="170"/>
    </row>
    <row r="30" spans="1:189" s="2" customFormat="1" ht="15.75" customHeight="1" x14ac:dyDescent="0.3">
      <c r="A30" s="15" t="s">
        <v>2905</v>
      </c>
      <c r="B30" s="15" t="s">
        <v>126</v>
      </c>
      <c r="C30" s="15" t="s">
        <v>338</v>
      </c>
      <c r="D30" s="15" t="s">
        <v>437</v>
      </c>
      <c r="E30" s="15" t="str">
        <f t="shared" si="0"/>
        <v>Nicholas Caggia</v>
      </c>
      <c r="F30" s="15" t="s">
        <v>135</v>
      </c>
      <c r="G30" s="15">
        <v>999708469</v>
      </c>
      <c r="H30" s="15">
        <f t="shared" si="1"/>
        <v>447</v>
      </c>
      <c r="I30" s="15"/>
      <c r="J30" s="15"/>
      <c r="K30" s="16"/>
      <c r="L30" s="15"/>
      <c r="M30" s="15"/>
      <c r="N30" s="15"/>
      <c r="O30" s="15">
        <f t="shared" si="2"/>
        <v>25</v>
      </c>
      <c r="P30" s="15">
        <v>0</v>
      </c>
      <c r="Q30" s="15">
        <f t="shared" si="3"/>
        <v>0</v>
      </c>
      <c r="R30" s="15">
        <v>0</v>
      </c>
      <c r="S30" s="15">
        <v>0</v>
      </c>
      <c r="T30" s="15">
        <f t="shared" si="4"/>
        <v>0</v>
      </c>
      <c r="U30" s="15">
        <f t="shared" si="5"/>
        <v>106</v>
      </c>
      <c r="V30" s="15"/>
      <c r="W30" s="15"/>
      <c r="X30" s="15"/>
      <c r="Y30" s="15"/>
      <c r="Z30" s="16"/>
      <c r="AA30" s="15"/>
      <c r="AB30" s="24"/>
      <c r="AC30" s="15"/>
      <c r="AD30" s="15"/>
      <c r="AE30" s="15"/>
      <c r="AF30" s="15"/>
      <c r="AG30" s="15">
        <v>60</v>
      </c>
      <c r="AH30" s="24">
        <v>1</v>
      </c>
      <c r="AI30" s="15"/>
      <c r="AJ30" s="15"/>
      <c r="AK30" s="15"/>
      <c r="AL30" s="15"/>
      <c r="AM30" s="15"/>
      <c r="AN30" s="24"/>
      <c r="AO30" s="15"/>
      <c r="AP30" s="24"/>
      <c r="AQ30" s="15"/>
      <c r="AR30" s="24"/>
      <c r="AS30" s="15"/>
      <c r="AT30" s="24"/>
      <c r="AU30" s="15">
        <v>90</v>
      </c>
      <c r="AV30" s="24">
        <v>2</v>
      </c>
      <c r="AW30" s="15"/>
      <c r="AX30" s="24"/>
      <c r="AY30" s="15"/>
      <c r="AZ30" s="15"/>
      <c r="BA30" s="15"/>
      <c r="BB30" s="15"/>
      <c r="BC30" s="15"/>
      <c r="BD30" s="15"/>
      <c r="BE30" s="15"/>
      <c r="BF30" s="24"/>
      <c r="BG30" s="15"/>
      <c r="BH30" s="24"/>
      <c r="BI30" s="15"/>
      <c r="BJ30" s="24"/>
      <c r="BK30" s="15"/>
      <c r="BL30" s="24"/>
      <c r="BM30" s="15"/>
      <c r="BN30" s="24"/>
      <c r="BO30" s="15"/>
      <c r="BP30" s="24"/>
      <c r="BQ30" s="15"/>
      <c r="BR30" s="24"/>
      <c r="BS30" s="15"/>
      <c r="BT30" s="24"/>
      <c r="BU30" s="15"/>
      <c r="BV30" s="24"/>
      <c r="BW30" s="15"/>
      <c r="BX30" s="24"/>
      <c r="BY30" s="15"/>
      <c r="BZ30" s="24"/>
      <c r="CA30" s="15"/>
      <c r="CB30" s="24"/>
      <c r="CC30" s="15"/>
      <c r="CD30" s="24"/>
      <c r="CE30" s="15"/>
      <c r="CF30" s="24"/>
      <c r="CG30" s="15"/>
      <c r="CH30" s="25"/>
      <c r="CI30" s="15">
        <v>30</v>
      </c>
      <c r="CJ30" s="25">
        <v>1</v>
      </c>
      <c r="CK30" s="15"/>
      <c r="CL30" s="25"/>
      <c r="CM30" s="15"/>
      <c r="CN30" s="25"/>
      <c r="CO30" s="15"/>
      <c r="CP30" s="25"/>
      <c r="CQ30" s="15">
        <v>7.5</v>
      </c>
      <c r="CR30" s="25">
        <v>2</v>
      </c>
      <c r="CS30" s="15">
        <f t="shared" si="6"/>
        <v>0</v>
      </c>
      <c r="CT30" s="15">
        <f t="shared" si="7"/>
        <v>188</v>
      </c>
      <c r="CU30" s="15">
        <f t="shared" si="8"/>
        <v>3</v>
      </c>
      <c r="CV30" s="15">
        <f t="shared" si="9"/>
        <v>35</v>
      </c>
      <c r="CW30" s="15"/>
      <c r="CX30" s="15"/>
      <c r="CY30" s="15">
        <f t="shared" si="10"/>
        <v>93</v>
      </c>
      <c r="CZ30" s="15">
        <f>GG30</f>
        <v>0</v>
      </c>
      <c r="DA30" s="19"/>
      <c r="DB30" s="17"/>
      <c r="DC30" s="15"/>
      <c r="DD30" s="15"/>
      <c r="DE30" s="15"/>
      <c r="DF30" s="15"/>
      <c r="DG30" s="15">
        <v>30</v>
      </c>
      <c r="DH30" s="15"/>
      <c r="DI30" s="15"/>
      <c r="DJ30" s="15"/>
      <c r="DK30" s="15"/>
      <c r="DL30" s="15"/>
      <c r="DM30" s="15"/>
      <c r="DN30" s="15"/>
      <c r="DO30" s="15"/>
      <c r="DP30" s="17"/>
      <c r="DQ30" s="15"/>
      <c r="DR30" s="15"/>
      <c r="DS30" s="15"/>
      <c r="DT30" s="15"/>
      <c r="DU30" s="15"/>
      <c r="DV30" s="15"/>
      <c r="DW30" s="15">
        <v>52.5</v>
      </c>
      <c r="DX30" s="20">
        <v>2</v>
      </c>
      <c r="DY30" s="15"/>
      <c r="DZ30" s="20"/>
      <c r="EA30" s="15"/>
      <c r="EB30" s="20"/>
      <c r="EC30" s="15"/>
      <c r="ED30" s="20"/>
      <c r="EE30" s="15"/>
      <c r="EF30" s="20"/>
      <c r="EG30" s="15">
        <v>106</v>
      </c>
      <c r="EH30" s="20">
        <v>5</v>
      </c>
      <c r="EI30" s="15"/>
      <c r="EJ30" s="20"/>
      <c r="EK30" s="15"/>
      <c r="EL30" s="20"/>
      <c r="EM30" s="15">
        <v>25</v>
      </c>
      <c r="EN30" s="20">
        <v>1</v>
      </c>
      <c r="EO30" s="15">
        <v>93</v>
      </c>
      <c r="EP30" s="20">
        <v>8</v>
      </c>
      <c r="EQ30" s="15">
        <v>30</v>
      </c>
      <c r="ER30" s="20">
        <v>1</v>
      </c>
      <c r="ES30" s="15"/>
      <c r="ET30" s="20"/>
      <c r="EU30" s="15"/>
      <c r="EV30" s="20"/>
      <c r="EW30" s="15"/>
      <c r="EX30" s="20"/>
      <c r="EY30" s="15">
        <v>45</v>
      </c>
      <c r="EZ30" s="20">
        <v>2</v>
      </c>
      <c r="FA30" s="15"/>
      <c r="FB30" s="20"/>
      <c r="FC30" s="15">
        <v>68</v>
      </c>
      <c r="FD30" s="20">
        <v>4</v>
      </c>
      <c r="FE30" s="15"/>
      <c r="FF30" s="20"/>
      <c r="FG30" s="15"/>
      <c r="FH30" s="20"/>
      <c r="FI30" s="15"/>
      <c r="FJ30" s="20"/>
      <c r="FK30" s="15"/>
      <c r="FL30" s="20"/>
      <c r="FM30" s="15"/>
      <c r="FN30" s="20"/>
      <c r="FO30" s="15">
        <v>45</v>
      </c>
      <c r="FP30" s="20"/>
      <c r="FQ30" s="15"/>
      <c r="FR30" s="20"/>
      <c r="FS30" s="15"/>
      <c r="FT30" s="20"/>
      <c r="FU30" s="15"/>
      <c r="FV30" s="20"/>
      <c r="FW30" s="15"/>
      <c r="FX30" s="20"/>
      <c r="FY30" s="15"/>
      <c r="FZ30" s="20"/>
      <c r="GA30" s="15"/>
      <c r="GB30" s="20"/>
      <c r="GC30" s="15"/>
      <c r="GD30" s="20"/>
      <c r="GE30" s="15">
        <v>35</v>
      </c>
      <c r="GF30" s="20">
        <v>1</v>
      </c>
      <c r="GG30" s="170"/>
    </row>
    <row r="31" spans="1:189" s="2" customFormat="1" ht="15.75" customHeight="1" x14ac:dyDescent="0.3">
      <c r="A31" s="15" t="s">
        <v>2903</v>
      </c>
      <c r="B31" s="15" t="s">
        <v>126</v>
      </c>
      <c r="C31" s="15" t="s">
        <v>1217</v>
      </c>
      <c r="D31" s="15" t="s">
        <v>1223</v>
      </c>
      <c r="E31" s="15" t="str">
        <f t="shared" si="0"/>
        <v>Amanda Lee</v>
      </c>
      <c r="F31" s="15" t="s">
        <v>128</v>
      </c>
      <c r="G31" s="15">
        <v>999708912</v>
      </c>
      <c r="H31" s="15">
        <f t="shared" si="1"/>
        <v>117</v>
      </c>
      <c r="I31" s="15"/>
      <c r="J31" s="15"/>
      <c r="K31" s="16"/>
      <c r="L31" s="15"/>
      <c r="M31" s="15"/>
      <c r="N31" s="15"/>
      <c r="O31" s="15">
        <f t="shared" si="2"/>
        <v>52</v>
      </c>
      <c r="P31" s="15">
        <v>0</v>
      </c>
      <c r="Q31" s="15">
        <f t="shared" si="3"/>
        <v>0</v>
      </c>
      <c r="R31" s="15">
        <v>0</v>
      </c>
      <c r="S31" s="15">
        <v>0</v>
      </c>
      <c r="T31" s="15">
        <f t="shared" si="4"/>
        <v>29</v>
      </c>
      <c r="U31" s="15">
        <f t="shared" si="5"/>
        <v>0</v>
      </c>
      <c r="V31" s="15"/>
      <c r="W31" s="15"/>
      <c r="X31" s="15"/>
      <c r="Y31" s="15"/>
      <c r="Z31" s="16"/>
      <c r="AA31" s="15"/>
      <c r="AB31" s="24"/>
      <c r="AC31" s="15"/>
      <c r="AD31" s="15"/>
      <c r="AE31" s="15"/>
      <c r="AF31" s="15"/>
      <c r="AG31" s="15">
        <v>38</v>
      </c>
      <c r="AH31" s="24" t="s">
        <v>129</v>
      </c>
      <c r="AI31" s="15"/>
      <c r="AJ31" s="15"/>
      <c r="AK31" s="15"/>
      <c r="AL31" s="15"/>
      <c r="AM31" s="15">
        <v>48</v>
      </c>
      <c r="AN31" s="24">
        <v>6</v>
      </c>
      <c r="AO31" s="15"/>
      <c r="AP31" s="24"/>
      <c r="AQ31" s="15"/>
      <c r="AR31" s="24"/>
      <c r="AS31" s="15"/>
      <c r="AT31" s="24"/>
      <c r="AU31" s="15">
        <v>63</v>
      </c>
      <c r="AV31" s="24">
        <v>5</v>
      </c>
      <c r="AW31" s="15"/>
      <c r="AX31" s="24"/>
      <c r="AY31" s="15"/>
      <c r="AZ31" s="15"/>
      <c r="BA31" s="15"/>
      <c r="BB31" s="15"/>
      <c r="BC31" s="15"/>
      <c r="BD31" s="15"/>
      <c r="BE31" s="15"/>
      <c r="BF31" s="24"/>
      <c r="BG31" s="15"/>
      <c r="BH31" s="24"/>
      <c r="BI31" s="15"/>
      <c r="BJ31" s="24"/>
      <c r="BK31" s="15"/>
      <c r="BL31" s="24"/>
      <c r="BM31" s="15"/>
      <c r="BN31" s="24"/>
      <c r="BO31" s="15"/>
      <c r="BP31" s="24"/>
      <c r="BQ31" s="15"/>
      <c r="BR31" s="24"/>
      <c r="BS31" s="15"/>
      <c r="BT31" s="24"/>
      <c r="BU31" s="15"/>
      <c r="BV31" s="24"/>
      <c r="BW31" s="15"/>
      <c r="BX31" s="24"/>
      <c r="BY31" s="15"/>
      <c r="BZ31" s="24"/>
      <c r="CA31" s="15"/>
      <c r="CB31" s="24"/>
      <c r="CC31" s="15"/>
      <c r="CD31" s="24"/>
      <c r="CE31" s="15"/>
      <c r="CF31" s="24"/>
      <c r="CG31" s="15"/>
      <c r="CH31" s="25"/>
      <c r="CI31" s="15"/>
      <c r="CJ31" s="25"/>
      <c r="CK31" s="15"/>
      <c r="CL31" s="25"/>
      <c r="CM31" s="15"/>
      <c r="CN31" s="25"/>
      <c r="CO31" s="15"/>
      <c r="CP31" s="25"/>
      <c r="CQ31" s="15"/>
      <c r="CR31" s="25"/>
      <c r="CS31" s="15">
        <f t="shared" si="6"/>
        <v>0</v>
      </c>
      <c r="CT31" s="15">
        <f t="shared" si="7"/>
        <v>0</v>
      </c>
      <c r="CU31" s="15">
        <f t="shared" si="8"/>
        <v>0</v>
      </c>
      <c r="CV31" s="15">
        <f t="shared" si="9"/>
        <v>0</v>
      </c>
      <c r="CW31" s="15"/>
      <c r="CX31" s="15"/>
      <c r="CY31" s="15">
        <f t="shared" si="10"/>
        <v>36</v>
      </c>
      <c r="CZ31" s="15">
        <f>GG31</f>
        <v>0</v>
      </c>
      <c r="DA31" s="19"/>
      <c r="DB31" s="17"/>
      <c r="DC31" s="15"/>
      <c r="DD31" s="15">
        <v>38</v>
      </c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7"/>
      <c r="DQ31" s="15"/>
      <c r="DR31" s="15"/>
      <c r="DS31" s="15"/>
      <c r="DT31" s="15"/>
      <c r="DU31" s="15"/>
      <c r="DV31" s="15"/>
      <c r="DW31" s="15"/>
      <c r="DX31" s="20"/>
      <c r="DY31" s="15"/>
      <c r="DZ31" s="20"/>
      <c r="EA31" s="15"/>
      <c r="EB31" s="20"/>
      <c r="EC31" s="15">
        <v>29</v>
      </c>
      <c r="ED31" s="20">
        <v>33</v>
      </c>
      <c r="EE31" s="15"/>
      <c r="EF31" s="20"/>
      <c r="EG31" s="15"/>
      <c r="EH31" s="20"/>
      <c r="EI31" s="15"/>
      <c r="EJ31" s="20"/>
      <c r="EK31" s="15">
        <v>52</v>
      </c>
      <c r="EL31" s="20">
        <v>5</v>
      </c>
      <c r="EM31" s="15"/>
      <c r="EN31" s="20"/>
      <c r="EO31" s="15">
        <v>36</v>
      </c>
      <c r="EP31" s="20"/>
      <c r="EQ31" s="15"/>
      <c r="ER31" s="20"/>
      <c r="ES31" s="15"/>
      <c r="ET31" s="20"/>
      <c r="EU31" s="15"/>
      <c r="EV31" s="20"/>
      <c r="EW31" s="15"/>
      <c r="EX31" s="20"/>
      <c r="EY31" s="15"/>
      <c r="EZ31" s="20"/>
      <c r="FA31" s="15"/>
      <c r="FB31" s="20"/>
      <c r="FC31" s="15"/>
      <c r="FD31" s="20"/>
      <c r="FE31" s="15"/>
      <c r="FF31" s="20"/>
      <c r="FG31" s="15"/>
      <c r="FH31" s="20"/>
      <c r="FI31" s="15"/>
      <c r="FJ31" s="20"/>
      <c r="FK31" s="15"/>
      <c r="FL31" s="20"/>
      <c r="FM31" s="15"/>
      <c r="FN31" s="20"/>
      <c r="FO31" s="15"/>
      <c r="FP31" s="20"/>
      <c r="FQ31" s="15"/>
      <c r="FR31" s="20"/>
      <c r="FS31" s="15"/>
      <c r="FT31" s="20"/>
      <c r="FU31" s="15"/>
      <c r="FV31" s="20"/>
      <c r="FW31" s="15"/>
      <c r="FX31" s="20"/>
      <c r="FY31" s="15"/>
      <c r="FZ31" s="20"/>
      <c r="GA31" s="15"/>
      <c r="GB31" s="20"/>
      <c r="GC31" s="15"/>
      <c r="GD31" s="20"/>
      <c r="GE31" s="15"/>
      <c r="GF31" s="20"/>
      <c r="GG31" s="170"/>
    </row>
    <row r="32" spans="1:189" s="2" customFormat="1" ht="15.75" customHeight="1" x14ac:dyDescent="0.3">
      <c r="A32" s="15" t="s">
        <v>2904</v>
      </c>
      <c r="B32" s="15" t="s">
        <v>126</v>
      </c>
      <c r="C32" s="15" t="s">
        <v>345</v>
      </c>
      <c r="D32" s="15" t="s">
        <v>1106</v>
      </c>
      <c r="E32" s="15" t="str">
        <f t="shared" si="0"/>
        <v>Grace Kim</v>
      </c>
      <c r="F32" s="15" t="s">
        <v>128</v>
      </c>
      <c r="G32" s="15">
        <v>999712334</v>
      </c>
      <c r="H32" s="15">
        <f t="shared" si="1"/>
        <v>84</v>
      </c>
      <c r="I32" s="15"/>
      <c r="J32" s="15"/>
      <c r="K32" s="16"/>
      <c r="L32" s="15"/>
      <c r="M32" s="15"/>
      <c r="N32" s="15"/>
      <c r="O32" s="15">
        <f t="shared" si="2"/>
        <v>84</v>
      </c>
      <c r="P32" s="15">
        <v>0</v>
      </c>
      <c r="Q32" s="15">
        <f t="shared" si="3"/>
        <v>1</v>
      </c>
      <c r="R32" s="15">
        <v>0</v>
      </c>
      <c r="S32" s="15">
        <v>0</v>
      </c>
      <c r="T32" s="15">
        <f t="shared" si="4"/>
        <v>0</v>
      </c>
      <c r="U32" s="15">
        <f t="shared" si="5"/>
        <v>0</v>
      </c>
      <c r="V32" s="15"/>
      <c r="W32" s="15"/>
      <c r="X32" s="15"/>
      <c r="Y32" s="15"/>
      <c r="Z32" s="16"/>
      <c r="AA32" s="15"/>
      <c r="AB32" s="24"/>
      <c r="AC32" s="15"/>
      <c r="AD32" s="15"/>
      <c r="AE32" s="15">
        <v>51</v>
      </c>
      <c r="AF32" s="24">
        <v>8</v>
      </c>
      <c r="AG32" s="15"/>
      <c r="AH32" s="24"/>
      <c r="AI32" s="15"/>
      <c r="AJ32" s="24"/>
      <c r="AK32" s="15"/>
      <c r="AL32" s="24"/>
      <c r="AM32" s="15"/>
      <c r="AN32" s="24"/>
      <c r="AO32" s="15"/>
      <c r="AP32" s="24"/>
      <c r="AQ32" s="15"/>
      <c r="AR32" s="24"/>
      <c r="AS32" s="15"/>
      <c r="AT32" s="24"/>
      <c r="AU32" s="15"/>
      <c r="AV32" s="24"/>
      <c r="AW32" s="15"/>
      <c r="AX32" s="24"/>
      <c r="AY32" s="15"/>
      <c r="AZ32" s="15"/>
      <c r="BA32" s="15"/>
      <c r="BB32" s="15"/>
      <c r="BC32" s="15"/>
      <c r="BD32" s="15"/>
      <c r="BE32" s="15"/>
      <c r="BF32" s="24"/>
      <c r="BG32" s="15"/>
      <c r="BH32" s="24"/>
      <c r="BI32" s="15"/>
      <c r="BJ32" s="24"/>
      <c r="BK32" s="15"/>
      <c r="BL32" s="24"/>
      <c r="BM32" s="15">
        <v>33</v>
      </c>
      <c r="BN32" s="24" t="s">
        <v>168</v>
      </c>
      <c r="BO32" s="15"/>
      <c r="BP32" s="24"/>
      <c r="BQ32" s="15"/>
      <c r="BR32" s="24"/>
      <c r="BS32" s="15"/>
      <c r="BT32" s="24"/>
      <c r="BU32" s="15"/>
      <c r="BV32" s="24"/>
      <c r="BW32" s="15"/>
      <c r="BX32" s="24"/>
      <c r="BY32" s="15"/>
      <c r="BZ32" s="24"/>
      <c r="CA32" s="15"/>
      <c r="CB32" s="24"/>
      <c r="CC32" s="15"/>
      <c r="CD32" s="24"/>
      <c r="CE32" s="15"/>
      <c r="CF32" s="24"/>
      <c r="CG32" s="15">
        <v>29</v>
      </c>
      <c r="CH32" s="25" t="s">
        <v>168</v>
      </c>
      <c r="CI32" s="15"/>
      <c r="CJ32" s="25"/>
      <c r="CK32" s="15"/>
      <c r="CL32" s="25"/>
      <c r="CM32" s="15"/>
      <c r="CN32" s="25"/>
      <c r="CO32" s="15"/>
      <c r="CP32" s="25"/>
      <c r="CQ32" s="15"/>
      <c r="CR32" s="25"/>
      <c r="CS32" s="15">
        <f t="shared" si="6"/>
        <v>0</v>
      </c>
      <c r="CT32" s="15">
        <f t="shared" si="7"/>
        <v>0</v>
      </c>
      <c r="CU32" s="15">
        <f t="shared" si="8"/>
        <v>0</v>
      </c>
      <c r="CV32" s="15">
        <f t="shared" si="9"/>
        <v>0</v>
      </c>
      <c r="CW32" s="15"/>
      <c r="CX32" s="15"/>
      <c r="CY32" s="15">
        <f t="shared" si="10"/>
        <v>0</v>
      </c>
      <c r="CZ32" s="15">
        <f>GG32</f>
        <v>0</v>
      </c>
      <c r="DA32" s="19"/>
      <c r="DB32" s="17"/>
      <c r="DC32" s="15">
        <v>58</v>
      </c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>
        <v>38</v>
      </c>
      <c r="DP32" s="17"/>
      <c r="DQ32" s="15"/>
      <c r="DR32" s="15"/>
      <c r="DS32" s="15"/>
      <c r="DT32" s="15"/>
      <c r="DU32" s="15"/>
      <c r="DV32" s="15"/>
      <c r="DW32" s="15"/>
      <c r="DX32" s="20"/>
      <c r="DY32" s="15"/>
      <c r="DZ32" s="20"/>
      <c r="EA32" s="15"/>
      <c r="EB32" s="20"/>
      <c r="EC32" s="15"/>
      <c r="ED32" s="20"/>
      <c r="EE32" s="15">
        <v>28</v>
      </c>
      <c r="EF32" s="20"/>
      <c r="EG32" s="15"/>
      <c r="EH32" s="20"/>
      <c r="EI32" s="15">
        <v>56</v>
      </c>
      <c r="EJ32" s="20">
        <v>3</v>
      </c>
      <c r="EK32" s="15"/>
      <c r="EL32" s="20"/>
      <c r="EM32" s="15"/>
      <c r="EN32" s="20"/>
      <c r="EO32" s="15"/>
      <c r="EP32" s="20"/>
      <c r="EQ32" s="15"/>
      <c r="ER32" s="20"/>
      <c r="ES32" s="15"/>
      <c r="ET32" s="20"/>
      <c r="EU32" s="15"/>
      <c r="EV32" s="20"/>
      <c r="EW32" s="15"/>
      <c r="EX32" s="20"/>
      <c r="EY32" s="15"/>
      <c r="EZ32" s="20"/>
      <c r="FA32" s="15"/>
      <c r="FB32" s="20"/>
      <c r="FC32" s="15"/>
      <c r="FD32" s="20"/>
      <c r="FE32" s="15"/>
      <c r="FF32" s="20"/>
      <c r="FG32" s="15"/>
      <c r="FH32" s="20"/>
      <c r="FI32" s="15"/>
      <c r="FJ32" s="20"/>
      <c r="FK32" s="15"/>
      <c r="FL32" s="20"/>
      <c r="FM32" s="15"/>
      <c r="FN32" s="20"/>
      <c r="FO32" s="15"/>
      <c r="FP32" s="20"/>
      <c r="FQ32" s="15"/>
      <c r="FR32" s="20"/>
      <c r="FS32" s="15"/>
      <c r="FT32" s="20"/>
      <c r="FU32" s="15"/>
      <c r="FV32" s="20"/>
      <c r="FW32" s="15"/>
      <c r="FX32" s="20"/>
      <c r="FY32" s="15"/>
      <c r="FZ32" s="20"/>
      <c r="GA32" s="15"/>
      <c r="GB32" s="20"/>
      <c r="GC32" s="15"/>
      <c r="GD32" s="20"/>
      <c r="GE32" s="15"/>
      <c r="GF32" s="20"/>
      <c r="GG32" s="170"/>
    </row>
    <row r="33" spans="1:189" s="2" customFormat="1" ht="15.75" customHeight="1" x14ac:dyDescent="0.3">
      <c r="A33" s="15" t="s">
        <v>2908</v>
      </c>
      <c r="B33" s="15" t="s">
        <v>126</v>
      </c>
      <c r="C33" s="15" t="s">
        <v>600</v>
      </c>
      <c r="D33" s="15" t="s">
        <v>601</v>
      </c>
      <c r="E33" s="15" t="str">
        <f t="shared" si="0"/>
        <v>Donald Cottee</v>
      </c>
      <c r="F33" s="15" t="s">
        <v>135</v>
      </c>
      <c r="G33" s="15">
        <v>999713520</v>
      </c>
      <c r="H33" s="15">
        <f t="shared" si="1"/>
        <v>233</v>
      </c>
      <c r="I33" s="15"/>
      <c r="J33" s="15"/>
      <c r="K33" s="16"/>
      <c r="L33" s="15"/>
      <c r="M33" s="15"/>
      <c r="N33" s="15"/>
      <c r="O33" s="15">
        <f t="shared" si="2"/>
        <v>0</v>
      </c>
      <c r="P33" s="15">
        <v>0</v>
      </c>
      <c r="Q33" s="15">
        <f t="shared" si="3"/>
        <v>0</v>
      </c>
      <c r="R33" s="15">
        <v>0</v>
      </c>
      <c r="S33" s="15">
        <v>0</v>
      </c>
      <c r="T33" s="15">
        <f t="shared" si="4"/>
        <v>90</v>
      </c>
      <c r="U33" s="15">
        <f t="shared" si="5"/>
        <v>0</v>
      </c>
      <c r="V33" s="15"/>
      <c r="W33" s="15"/>
      <c r="X33" s="15"/>
      <c r="Y33" s="15"/>
      <c r="Z33" s="16"/>
      <c r="AA33" s="15"/>
      <c r="AB33" s="24"/>
      <c r="AC33" s="15"/>
      <c r="AD33" s="15"/>
      <c r="AE33" s="15"/>
      <c r="AF33" s="15"/>
      <c r="AG33" s="15"/>
      <c r="AH33" s="24"/>
      <c r="AI33" s="15"/>
      <c r="AJ33" s="15"/>
      <c r="AK33" s="15"/>
      <c r="AL33" s="15"/>
      <c r="AM33" s="15"/>
      <c r="AN33" s="24"/>
      <c r="AO33" s="15"/>
      <c r="AP33" s="24"/>
      <c r="AQ33" s="15"/>
      <c r="AR33" s="24"/>
      <c r="AS33" s="15"/>
      <c r="AT33" s="24"/>
      <c r="AU33" s="15"/>
      <c r="AV33" s="24"/>
      <c r="AW33" s="15"/>
      <c r="AX33" s="24"/>
      <c r="AY33" s="15"/>
      <c r="AZ33" s="15"/>
      <c r="BA33" s="15"/>
      <c r="BB33" s="15"/>
      <c r="BC33" s="15"/>
      <c r="BD33" s="15"/>
      <c r="BE33" s="15"/>
      <c r="BF33" s="24"/>
      <c r="BG33" s="15"/>
      <c r="BH33" s="24"/>
      <c r="BI33" s="15"/>
      <c r="BJ33" s="24"/>
      <c r="BK33" s="15"/>
      <c r="BL33" s="24"/>
      <c r="BM33" s="15"/>
      <c r="BN33" s="24"/>
      <c r="BO33" s="15"/>
      <c r="BP33" s="24"/>
      <c r="BQ33" s="15"/>
      <c r="BR33" s="24"/>
      <c r="BS33" s="15"/>
      <c r="BT33" s="24"/>
      <c r="BU33" s="15"/>
      <c r="BV33" s="24"/>
      <c r="BW33" s="15"/>
      <c r="BX33" s="24"/>
      <c r="BY33" s="15"/>
      <c r="BZ33" s="24"/>
      <c r="CA33" s="15"/>
      <c r="CB33" s="24"/>
      <c r="CC33" s="15"/>
      <c r="CD33" s="24"/>
      <c r="CE33" s="15"/>
      <c r="CF33" s="24"/>
      <c r="CG33" s="15"/>
      <c r="CH33" s="25"/>
      <c r="CI33" s="15"/>
      <c r="CJ33" s="25"/>
      <c r="CK33" s="15"/>
      <c r="CL33" s="25"/>
      <c r="CM33" s="15"/>
      <c r="CN33" s="25"/>
      <c r="CO33" s="15"/>
      <c r="CP33" s="25"/>
      <c r="CQ33" s="15"/>
      <c r="CR33" s="25"/>
      <c r="CS33" s="15">
        <f t="shared" si="6"/>
        <v>0</v>
      </c>
      <c r="CT33" s="15">
        <f t="shared" si="7"/>
        <v>30</v>
      </c>
      <c r="CU33" s="15">
        <f t="shared" si="8"/>
        <v>1</v>
      </c>
      <c r="CV33" s="15">
        <f t="shared" si="9"/>
        <v>0</v>
      </c>
      <c r="CW33" s="15"/>
      <c r="CX33" s="15"/>
      <c r="CY33" s="15">
        <f t="shared" si="10"/>
        <v>113</v>
      </c>
      <c r="CZ33" s="15">
        <f>GG33</f>
        <v>0</v>
      </c>
      <c r="DA33" s="19"/>
      <c r="DB33" s="17">
        <v>113</v>
      </c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7"/>
      <c r="DQ33" s="15"/>
      <c r="DR33" s="15"/>
      <c r="DS33" s="15"/>
      <c r="DT33" s="15"/>
      <c r="DU33" s="15"/>
      <c r="DV33" s="15"/>
      <c r="DW33" s="15">
        <v>35</v>
      </c>
      <c r="DX33" s="20">
        <v>1</v>
      </c>
      <c r="DY33" s="15"/>
      <c r="DZ33" s="20"/>
      <c r="EA33" s="15"/>
      <c r="EB33" s="20"/>
      <c r="EC33" s="15">
        <v>90</v>
      </c>
      <c r="ED33" s="20">
        <v>3</v>
      </c>
      <c r="EE33" s="15"/>
      <c r="EF33" s="20"/>
      <c r="EG33" s="15"/>
      <c r="EH33" s="20"/>
      <c r="EI33" s="15"/>
      <c r="EJ33" s="20"/>
      <c r="EK33" s="15"/>
      <c r="EL33" s="20"/>
      <c r="EM33" s="15"/>
      <c r="EN33" s="20"/>
      <c r="EO33" s="15">
        <v>113</v>
      </c>
      <c r="EP33" s="20">
        <v>3</v>
      </c>
      <c r="EQ33" s="15"/>
      <c r="ER33" s="20"/>
      <c r="ES33" s="15"/>
      <c r="ET33" s="20"/>
      <c r="EU33" s="15"/>
      <c r="EV33" s="20"/>
      <c r="EW33" s="15"/>
      <c r="EX33" s="20"/>
      <c r="EY33" s="15"/>
      <c r="EZ33" s="20"/>
      <c r="FA33" s="15">
        <v>30</v>
      </c>
      <c r="FB33" s="20">
        <v>1</v>
      </c>
      <c r="FC33" s="15"/>
      <c r="FD33" s="20"/>
      <c r="FE33" s="15"/>
      <c r="FF33" s="20"/>
      <c r="FG33" s="15"/>
      <c r="FH33" s="20"/>
      <c r="FI33" s="15"/>
      <c r="FJ33" s="20"/>
      <c r="FK33" s="15"/>
      <c r="FL33" s="20"/>
      <c r="FM33" s="15"/>
      <c r="FN33" s="20"/>
      <c r="FO33" s="15"/>
      <c r="FP33" s="20"/>
      <c r="FQ33" s="15"/>
      <c r="FR33" s="20"/>
      <c r="FS33" s="15"/>
      <c r="FT33" s="20"/>
      <c r="FU33" s="15"/>
      <c r="FV33" s="20"/>
      <c r="FW33" s="15"/>
      <c r="FX33" s="20"/>
      <c r="FY33" s="15"/>
      <c r="FZ33" s="20"/>
      <c r="GA33" s="15"/>
      <c r="GB33" s="20"/>
      <c r="GC33" s="15"/>
      <c r="GD33" s="20"/>
      <c r="GE33" s="15"/>
      <c r="GF33" s="20"/>
      <c r="GG33" s="170"/>
    </row>
    <row r="34" spans="1:189" s="2" customFormat="1" ht="15.75" customHeight="1" x14ac:dyDescent="0.3">
      <c r="A34" s="15" t="s">
        <v>2903</v>
      </c>
      <c r="B34" s="15" t="s">
        <v>126</v>
      </c>
      <c r="C34" s="15" t="s">
        <v>472</v>
      </c>
      <c r="D34" s="15" t="s">
        <v>1931</v>
      </c>
      <c r="E34" s="15" t="str">
        <f t="shared" si="0"/>
        <v>Justin Wang</v>
      </c>
      <c r="F34" s="15" t="s">
        <v>135</v>
      </c>
      <c r="G34" s="15">
        <v>999713548</v>
      </c>
      <c r="H34" s="15">
        <f t="shared" si="1"/>
        <v>323</v>
      </c>
      <c r="I34" s="15"/>
      <c r="J34" s="15"/>
      <c r="K34" s="16"/>
      <c r="L34" s="15"/>
      <c r="M34" s="15"/>
      <c r="N34" s="15"/>
      <c r="O34" s="15">
        <f t="shared" si="2"/>
        <v>0</v>
      </c>
      <c r="P34" s="15">
        <v>0</v>
      </c>
      <c r="Q34" s="15">
        <f t="shared" si="3"/>
        <v>0</v>
      </c>
      <c r="R34" s="15">
        <v>0</v>
      </c>
      <c r="S34" s="15">
        <v>0</v>
      </c>
      <c r="T34" s="15">
        <f t="shared" si="4"/>
        <v>90</v>
      </c>
      <c r="U34" s="15">
        <f t="shared" si="5"/>
        <v>113</v>
      </c>
      <c r="V34" s="15"/>
      <c r="W34" s="15"/>
      <c r="X34" s="15"/>
      <c r="Y34" s="15"/>
      <c r="Z34" s="16"/>
      <c r="AA34" s="15">
        <v>113</v>
      </c>
      <c r="AB34" s="24">
        <v>3</v>
      </c>
      <c r="AC34" s="15"/>
      <c r="AD34" s="15"/>
      <c r="AE34" s="15"/>
      <c r="AF34" s="15"/>
      <c r="AG34" s="15"/>
      <c r="AH34" s="24"/>
      <c r="AI34" s="15"/>
      <c r="AJ34" s="15"/>
      <c r="AK34" s="15"/>
      <c r="AL34" s="15"/>
      <c r="AM34" s="15"/>
      <c r="AN34" s="24"/>
      <c r="AO34" s="15"/>
      <c r="AP34" s="24"/>
      <c r="AQ34" s="15"/>
      <c r="AR34" s="24"/>
      <c r="AS34" s="15"/>
      <c r="AT34" s="24"/>
      <c r="AU34" s="15"/>
      <c r="AV34" s="24"/>
      <c r="AW34" s="15"/>
      <c r="AX34" s="24"/>
      <c r="AY34" s="15"/>
      <c r="AZ34" s="15"/>
      <c r="BA34" s="15"/>
      <c r="BB34" s="15"/>
      <c r="BC34" s="15"/>
      <c r="BD34" s="15"/>
      <c r="BE34" s="15"/>
      <c r="BF34" s="24"/>
      <c r="BG34" s="15"/>
      <c r="BH34" s="24"/>
      <c r="BI34" s="15"/>
      <c r="BJ34" s="24"/>
      <c r="BK34" s="15"/>
      <c r="BL34" s="24"/>
      <c r="BM34" s="15">
        <v>140</v>
      </c>
      <c r="BN34" s="24">
        <v>1</v>
      </c>
      <c r="BO34" s="15"/>
      <c r="BP34" s="24"/>
      <c r="BQ34" s="15"/>
      <c r="BR34" s="24"/>
      <c r="BS34" s="15"/>
      <c r="BT34" s="24"/>
      <c r="BU34" s="15"/>
      <c r="BV34" s="24"/>
      <c r="BW34" s="15"/>
      <c r="BX34" s="24"/>
      <c r="BY34" s="15"/>
      <c r="BZ34" s="24"/>
      <c r="CA34" s="15">
        <v>90</v>
      </c>
      <c r="CB34" s="24">
        <v>3</v>
      </c>
      <c r="CC34" s="15"/>
      <c r="CD34" s="24"/>
      <c r="CE34" s="15"/>
      <c r="CF34" s="24"/>
      <c r="CG34" s="15"/>
      <c r="CH34" s="25"/>
      <c r="CI34" s="15"/>
      <c r="CJ34" s="25"/>
      <c r="CK34" s="15"/>
      <c r="CL34" s="25"/>
      <c r="CM34" s="15"/>
      <c r="CN34" s="25"/>
      <c r="CO34" s="15"/>
      <c r="CP34" s="25"/>
      <c r="CQ34" s="15"/>
      <c r="CR34" s="25"/>
      <c r="CS34" s="15">
        <f t="shared" si="6"/>
        <v>0</v>
      </c>
      <c r="CT34" s="15">
        <f t="shared" si="7"/>
        <v>120</v>
      </c>
      <c r="CU34" s="15">
        <f t="shared" si="8"/>
        <v>1</v>
      </c>
      <c r="CV34" s="15">
        <f t="shared" si="9"/>
        <v>0</v>
      </c>
      <c r="CW34" s="15"/>
      <c r="CX34" s="15"/>
      <c r="CY34" s="15">
        <f t="shared" si="10"/>
        <v>0</v>
      </c>
      <c r="CZ34" s="15">
        <f>GG34</f>
        <v>0</v>
      </c>
      <c r="DA34" s="19"/>
      <c r="DB34" s="17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7"/>
      <c r="DQ34" s="15"/>
      <c r="DR34" s="15"/>
      <c r="DS34" s="15"/>
      <c r="DT34" s="15"/>
      <c r="DU34" s="15"/>
      <c r="DV34" s="15"/>
      <c r="DW34" s="15"/>
      <c r="DX34" s="20"/>
      <c r="DY34" s="15">
        <v>105</v>
      </c>
      <c r="DZ34" s="20">
        <v>2</v>
      </c>
      <c r="EA34" s="15"/>
      <c r="EB34" s="20"/>
      <c r="EC34" s="15">
        <v>90</v>
      </c>
      <c r="ED34" s="20">
        <v>3</v>
      </c>
      <c r="EE34" s="15"/>
      <c r="EF34" s="20"/>
      <c r="EG34" s="15">
        <v>113</v>
      </c>
      <c r="EH34" s="20">
        <v>4</v>
      </c>
      <c r="EI34" s="15"/>
      <c r="EJ34" s="20"/>
      <c r="EK34" s="15"/>
      <c r="EL34" s="20"/>
      <c r="EM34" s="15"/>
      <c r="EN34" s="20"/>
      <c r="EO34" s="15"/>
      <c r="EP34" s="20"/>
      <c r="EQ34" s="15"/>
      <c r="ER34" s="20"/>
      <c r="ES34" s="15"/>
      <c r="ET34" s="20"/>
      <c r="EU34" s="15"/>
      <c r="EV34" s="20"/>
      <c r="EW34" s="15"/>
      <c r="EX34" s="20"/>
      <c r="EY34" s="15"/>
      <c r="EZ34" s="20"/>
      <c r="FA34" s="15"/>
      <c r="FB34" s="20"/>
      <c r="FC34" s="15">
        <v>120</v>
      </c>
      <c r="FD34" s="20">
        <v>1</v>
      </c>
      <c r="FE34" s="15"/>
      <c r="FF34" s="20"/>
      <c r="FG34" s="15"/>
      <c r="FH34" s="20"/>
      <c r="FI34" s="15"/>
      <c r="FJ34" s="20"/>
      <c r="FK34" s="15"/>
      <c r="FL34" s="20"/>
      <c r="FM34" s="15"/>
      <c r="FN34" s="20"/>
      <c r="FO34" s="15"/>
      <c r="FP34" s="20"/>
      <c r="FQ34" s="15"/>
      <c r="FR34" s="20"/>
      <c r="FS34" s="15"/>
      <c r="FT34" s="20"/>
      <c r="FU34" s="15"/>
      <c r="FV34" s="20"/>
      <c r="FW34" s="15"/>
      <c r="FX34" s="20"/>
      <c r="FY34" s="15"/>
      <c r="FZ34" s="20"/>
      <c r="GA34" s="15"/>
      <c r="GB34" s="20"/>
      <c r="GC34" s="15"/>
      <c r="GD34" s="20"/>
      <c r="GE34" s="15"/>
      <c r="GF34" s="20"/>
      <c r="GG34" s="170"/>
    </row>
    <row r="35" spans="1:189" s="2" customFormat="1" ht="15.75" customHeight="1" x14ac:dyDescent="0.3">
      <c r="A35" s="15" t="s">
        <v>2905</v>
      </c>
      <c r="B35" s="15" t="s">
        <v>126</v>
      </c>
      <c r="C35" s="15" t="s">
        <v>472</v>
      </c>
      <c r="D35" s="15" t="s">
        <v>1932</v>
      </c>
      <c r="E35" s="15" t="str">
        <f t="shared" si="0"/>
        <v>Justin WANG</v>
      </c>
      <c r="F35" s="15" t="s">
        <v>135</v>
      </c>
      <c r="G35" s="15">
        <v>999713548</v>
      </c>
      <c r="H35" s="15">
        <f t="shared" si="1"/>
        <v>120</v>
      </c>
      <c r="I35" s="15"/>
      <c r="J35" s="15"/>
      <c r="K35" s="16"/>
      <c r="L35" s="15"/>
      <c r="M35" s="15"/>
      <c r="N35" s="15"/>
      <c r="O35" s="15">
        <f t="shared" si="2"/>
        <v>0</v>
      </c>
      <c r="P35" s="15">
        <v>0</v>
      </c>
      <c r="Q35" s="15">
        <f t="shared" si="3"/>
        <v>0</v>
      </c>
      <c r="R35" s="15">
        <v>0</v>
      </c>
      <c r="S35" s="15">
        <v>0</v>
      </c>
      <c r="T35" s="15">
        <f t="shared" si="4"/>
        <v>0</v>
      </c>
      <c r="U35" s="15">
        <f t="shared" si="5"/>
        <v>0</v>
      </c>
      <c r="V35" s="15"/>
      <c r="W35" s="15"/>
      <c r="X35" s="15"/>
      <c r="Y35" s="15"/>
      <c r="Z35" s="16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>
        <f t="shared" si="6"/>
        <v>0</v>
      </c>
      <c r="CT35" s="15">
        <f t="shared" si="7"/>
        <v>120</v>
      </c>
      <c r="CU35" s="15">
        <f t="shared" si="8"/>
        <v>1</v>
      </c>
      <c r="CV35" s="15">
        <f t="shared" si="9"/>
        <v>0</v>
      </c>
      <c r="CW35" s="15"/>
      <c r="CX35" s="15"/>
      <c r="CY35" s="15">
        <f t="shared" si="10"/>
        <v>0</v>
      </c>
      <c r="CZ35" s="15">
        <f>GG35</f>
        <v>250</v>
      </c>
      <c r="DA35" s="16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20"/>
      <c r="DY35" s="15"/>
      <c r="DZ35" s="20"/>
      <c r="EA35" s="15"/>
      <c r="EB35" s="20"/>
      <c r="EC35" s="15"/>
      <c r="ED35" s="20"/>
      <c r="EE35" s="15"/>
      <c r="EF35" s="20"/>
      <c r="EG35" s="15"/>
      <c r="EH35" s="20"/>
      <c r="EI35" s="15"/>
      <c r="EJ35" s="20"/>
      <c r="EK35" s="15"/>
      <c r="EL35" s="20"/>
      <c r="EM35" s="15"/>
      <c r="EN35" s="20"/>
      <c r="EO35" s="15"/>
      <c r="EP35" s="20"/>
      <c r="EQ35" s="15"/>
      <c r="ER35" s="20"/>
      <c r="ES35" s="15"/>
      <c r="ET35" s="20"/>
      <c r="EU35" s="15"/>
      <c r="EV35" s="20"/>
      <c r="EW35" s="15"/>
      <c r="EX35" s="20"/>
      <c r="EY35" s="15"/>
      <c r="EZ35" s="20"/>
      <c r="FA35" s="15"/>
      <c r="FB35" s="20"/>
      <c r="FC35" s="15">
        <v>120</v>
      </c>
      <c r="FD35" s="20">
        <v>1</v>
      </c>
      <c r="FE35" s="15"/>
      <c r="FF35" s="20"/>
      <c r="FG35" s="15"/>
      <c r="FH35" s="20"/>
      <c r="FI35" s="15"/>
      <c r="FJ35" s="20"/>
      <c r="FK35" s="15"/>
      <c r="FL35" s="20"/>
      <c r="FM35" s="15"/>
      <c r="FN35" s="20"/>
      <c r="FO35" s="15"/>
      <c r="FP35" s="20"/>
      <c r="FQ35" s="15"/>
      <c r="FR35" s="20"/>
      <c r="FS35" s="15"/>
      <c r="FT35" s="20"/>
      <c r="FU35" s="15"/>
      <c r="FV35" s="20"/>
      <c r="FW35" s="15"/>
      <c r="FX35" s="20"/>
      <c r="FY35" s="15"/>
      <c r="FZ35" s="20"/>
      <c r="GA35" s="15"/>
      <c r="GB35" s="20"/>
      <c r="GC35" s="15"/>
      <c r="GD35" s="20"/>
      <c r="GE35" s="15"/>
      <c r="GF35" s="20"/>
      <c r="GG35" s="170">
        <v>250</v>
      </c>
    </row>
    <row r="36" spans="1:189" s="2" customFormat="1" ht="15.75" customHeight="1" x14ac:dyDescent="0.3">
      <c r="A36" s="15" t="s">
        <v>2905</v>
      </c>
      <c r="B36" s="15" t="s">
        <v>126</v>
      </c>
      <c r="C36" s="15" t="s">
        <v>1206</v>
      </c>
      <c r="D36" s="15" t="s">
        <v>1207</v>
      </c>
      <c r="E36" s="15" t="str">
        <f t="shared" si="0"/>
        <v>SARAH-KATE LAVAN</v>
      </c>
      <c r="F36" s="15" t="s">
        <v>128</v>
      </c>
      <c r="G36" s="15">
        <v>999718964</v>
      </c>
      <c r="H36" s="15">
        <f t="shared" si="1"/>
        <v>209</v>
      </c>
      <c r="I36" s="15"/>
      <c r="J36" s="15"/>
      <c r="K36" s="21"/>
      <c r="L36" s="15"/>
      <c r="M36" s="15"/>
      <c r="N36" s="15"/>
      <c r="O36" s="15">
        <f t="shared" si="2"/>
        <v>0</v>
      </c>
      <c r="P36" s="15">
        <v>0</v>
      </c>
      <c r="Q36" s="15">
        <f t="shared" si="3"/>
        <v>0</v>
      </c>
      <c r="R36" s="15">
        <v>0</v>
      </c>
      <c r="S36" s="15">
        <v>0</v>
      </c>
      <c r="T36" s="15">
        <f t="shared" si="4"/>
        <v>78</v>
      </c>
      <c r="U36" s="15">
        <f t="shared" si="5"/>
        <v>0</v>
      </c>
      <c r="V36" s="15"/>
      <c r="W36" s="15"/>
      <c r="X36" s="15"/>
      <c r="Y36" s="15"/>
      <c r="Z36" s="21"/>
      <c r="AA36" s="17"/>
      <c r="AB36" s="17"/>
      <c r="AC36" s="17"/>
      <c r="AD36" s="17"/>
      <c r="AE36" s="17"/>
      <c r="AF36" s="24"/>
      <c r="AG36" s="17"/>
      <c r="AH36" s="24"/>
      <c r="AI36" s="17"/>
      <c r="AJ36" s="24"/>
      <c r="AK36" s="17"/>
      <c r="AL36" s="24"/>
      <c r="AM36" s="17"/>
      <c r="AN36" s="24"/>
      <c r="AO36" s="17"/>
      <c r="AP36" s="24"/>
      <c r="AQ36" s="17"/>
      <c r="AR36" s="24"/>
      <c r="AS36" s="17"/>
      <c r="AT36" s="24"/>
      <c r="AU36" s="17"/>
      <c r="AV36" s="24"/>
      <c r="AW36" s="17"/>
      <c r="AX36" s="24"/>
      <c r="AY36" s="17"/>
      <c r="AZ36" s="17"/>
      <c r="BA36" s="17"/>
      <c r="BB36" s="24"/>
      <c r="BC36" s="17"/>
      <c r="BD36" s="24"/>
      <c r="BE36" s="17"/>
      <c r="BF36" s="24"/>
      <c r="BG36" s="17"/>
      <c r="BH36" s="24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24"/>
      <c r="CQ36" s="17"/>
      <c r="CR36" s="24"/>
      <c r="CS36" s="15">
        <f t="shared" si="6"/>
        <v>0</v>
      </c>
      <c r="CT36" s="15">
        <f t="shared" si="7"/>
        <v>60</v>
      </c>
      <c r="CU36" s="15">
        <f t="shared" si="8"/>
        <v>1</v>
      </c>
      <c r="CV36" s="15">
        <f t="shared" si="9"/>
        <v>71</v>
      </c>
      <c r="CW36" s="15"/>
      <c r="CX36" s="15"/>
      <c r="CY36" s="15">
        <f t="shared" si="10"/>
        <v>0</v>
      </c>
      <c r="CZ36" s="15">
        <f>GG36</f>
        <v>0</v>
      </c>
      <c r="DA36" s="20"/>
      <c r="DB36" s="17"/>
      <c r="DC36" s="15"/>
      <c r="DD36" s="15"/>
      <c r="DE36" s="15"/>
      <c r="DF36" s="15">
        <v>60</v>
      </c>
      <c r="DG36" s="15"/>
      <c r="DH36" s="15"/>
      <c r="DI36" s="15"/>
      <c r="DJ36" s="15"/>
      <c r="DK36" s="15"/>
      <c r="DL36" s="15"/>
      <c r="DM36" s="15"/>
      <c r="DN36" s="15"/>
      <c r="DO36" s="15"/>
      <c r="DP36" s="17"/>
      <c r="DQ36" s="15"/>
      <c r="DR36" s="15"/>
      <c r="DS36" s="15"/>
      <c r="DT36" s="15"/>
      <c r="DU36" s="15"/>
      <c r="DV36" s="15"/>
      <c r="DW36" s="15"/>
      <c r="DX36" s="20"/>
      <c r="DY36" s="15"/>
      <c r="DZ36" s="20"/>
      <c r="EA36" s="15"/>
      <c r="EB36" s="20"/>
      <c r="EC36" s="15">
        <v>78</v>
      </c>
      <c r="ED36" s="20">
        <v>6</v>
      </c>
      <c r="EE36" s="15"/>
      <c r="EF36" s="20"/>
      <c r="EG36" s="15"/>
      <c r="EH36" s="20"/>
      <c r="EI36" s="15"/>
      <c r="EJ36" s="20"/>
      <c r="EK36" s="15"/>
      <c r="EL36" s="20"/>
      <c r="EM36" s="15"/>
      <c r="EN36" s="20"/>
      <c r="EO36" s="15"/>
      <c r="EP36" s="20"/>
      <c r="EQ36" s="15"/>
      <c r="ER36" s="20"/>
      <c r="ES36" s="15"/>
      <c r="ET36" s="20"/>
      <c r="EU36" s="15"/>
      <c r="EV36" s="20"/>
      <c r="EW36" s="15"/>
      <c r="EX36" s="20"/>
      <c r="EY36" s="15"/>
      <c r="EZ36" s="20"/>
      <c r="FA36" s="15">
        <v>60</v>
      </c>
      <c r="FB36" s="20">
        <v>1</v>
      </c>
      <c r="FC36" s="15"/>
      <c r="FD36" s="20"/>
      <c r="FE36" s="15"/>
      <c r="FF36" s="20"/>
      <c r="FG36" s="15"/>
      <c r="FH36" s="20"/>
      <c r="FI36" s="15"/>
      <c r="FJ36" s="20"/>
      <c r="FK36" s="15"/>
      <c r="FL36" s="20"/>
      <c r="FM36" s="15"/>
      <c r="FN36" s="20"/>
      <c r="FO36" s="15"/>
      <c r="FP36" s="20"/>
      <c r="FQ36" s="15"/>
      <c r="FR36" s="20"/>
      <c r="FS36" s="15"/>
      <c r="FT36" s="20"/>
      <c r="FU36" s="15"/>
      <c r="FV36" s="20"/>
      <c r="FW36" s="15"/>
      <c r="FX36" s="20"/>
      <c r="FY36" s="15"/>
      <c r="FZ36" s="20"/>
      <c r="GA36" s="15"/>
      <c r="GB36" s="20"/>
      <c r="GC36" s="15"/>
      <c r="GD36" s="20"/>
      <c r="GE36" s="15">
        <v>71</v>
      </c>
      <c r="GF36" s="20">
        <v>5</v>
      </c>
      <c r="GG36" s="170"/>
    </row>
    <row r="37" spans="1:189" s="2" customFormat="1" ht="15.75" customHeight="1" x14ac:dyDescent="0.3">
      <c r="A37" s="15" t="s">
        <v>2906</v>
      </c>
      <c r="B37" s="15" t="s">
        <v>126</v>
      </c>
      <c r="C37" s="15" t="s">
        <v>1482</v>
      </c>
      <c r="D37" s="15" t="s">
        <v>1475</v>
      </c>
      <c r="E37" s="15" t="str">
        <f t="shared" si="0"/>
        <v>Thoa Nguyen</v>
      </c>
      <c r="F37" s="15" t="s">
        <v>128</v>
      </c>
      <c r="G37" s="15">
        <v>999721781</v>
      </c>
      <c r="H37" s="15">
        <f t="shared" si="1"/>
        <v>90</v>
      </c>
      <c r="I37" s="15"/>
      <c r="J37" s="15"/>
      <c r="K37" s="16"/>
      <c r="L37" s="15"/>
      <c r="M37" s="15"/>
      <c r="N37" s="15"/>
      <c r="O37" s="15">
        <f t="shared" si="2"/>
        <v>0</v>
      </c>
      <c r="P37" s="15">
        <v>0</v>
      </c>
      <c r="Q37" s="15">
        <f t="shared" si="3"/>
        <v>0</v>
      </c>
      <c r="R37" s="15">
        <v>0</v>
      </c>
      <c r="S37" s="15">
        <v>0</v>
      </c>
      <c r="T37" s="15">
        <f t="shared" si="4"/>
        <v>90</v>
      </c>
      <c r="U37" s="15">
        <f t="shared" si="5"/>
        <v>0</v>
      </c>
      <c r="V37" s="15"/>
      <c r="W37" s="15"/>
      <c r="X37" s="15"/>
      <c r="Y37" s="15"/>
      <c r="Z37" s="16"/>
      <c r="AA37" s="15">
        <v>150</v>
      </c>
      <c r="AB37" s="24">
        <v>2</v>
      </c>
      <c r="AC37" s="15"/>
      <c r="AD37" s="15"/>
      <c r="AE37" s="15"/>
      <c r="AF37" s="15"/>
      <c r="AG37" s="15"/>
      <c r="AH37" s="24"/>
      <c r="AI37" s="15"/>
      <c r="AJ37" s="15"/>
      <c r="AK37" s="15"/>
      <c r="AL37" s="15"/>
      <c r="AM37" s="15"/>
      <c r="AN37" s="24"/>
      <c r="AO37" s="15"/>
      <c r="AP37" s="24"/>
      <c r="AQ37" s="15"/>
      <c r="AR37" s="24"/>
      <c r="AS37" s="15"/>
      <c r="AT37" s="24"/>
      <c r="AU37" s="15"/>
      <c r="AV37" s="24"/>
      <c r="AW37" s="15"/>
      <c r="AX37" s="24"/>
      <c r="AY37" s="15"/>
      <c r="AZ37" s="15"/>
      <c r="BA37" s="15"/>
      <c r="BB37" s="15"/>
      <c r="BC37" s="15"/>
      <c r="BD37" s="15"/>
      <c r="BE37" s="15"/>
      <c r="BF37" s="24"/>
      <c r="BG37" s="15"/>
      <c r="BH37" s="24"/>
      <c r="BI37" s="15"/>
      <c r="BJ37" s="24"/>
      <c r="BK37" s="15">
        <f>15*6</f>
        <v>90</v>
      </c>
      <c r="BL37" s="24">
        <v>1</v>
      </c>
      <c r="BM37" s="15"/>
      <c r="BN37" s="24"/>
      <c r="BO37" s="15"/>
      <c r="BP37" s="24">
        <v>1</v>
      </c>
      <c r="BQ37" s="15">
        <v>150</v>
      </c>
      <c r="BR37" s="24">
        <v>1</v>
      </c>
      <c r="BS37" s="15"/>
      <c r="BT37" s="24"/>
      <c r="BU37" s="15"/>
      <c r="BV37" s="24"/>
      <c r="BW37" s="15"/>
      <c r="BX37" s="24">
        <v>1</v>
      </c>
      <c r="BY37" s="15"/>
      <c r="BZ37" s="24">
        <v>1</v>
      </c>
      <c r="CA37" s="15">
        <v>160</v>
      </c>
      <c r="CB37" s="24">
        <v>1</v>
      </c>
      <c r="CC37" s="15"/>
      <c r="CD37" s="24">
        <v>1</v>
      </c>
      <c r="CE37" s="15">
        <v>200</v>
      </c>
      <c r="CF37" s="24">
        <v>1</v>
      </c>
      <c r="CG37" s="15"/>
      <c r="CH37" s="25"/>
      <c r="CI37" s="15"/>
      <c r="CJ37" s="25"/>
      <c r="CK37" s="15">
        <v>150</v>
      </c>
      <c r="CL37" s="25">
        <v>2</v>
      </c>
      <c r="CM37" s="15">
        <v>200</v>
      </c>
      <c r="CN37" s="25">
        <v>1</v>
      </c>
      <c r="CO37" s="15"/>
      <c r="CP37" s="25"/>
      <c r="CQ37" s="15"/>
      <c r="CR37" s="25"/>
      <c r="CS37" s="15">
        <f t="shared" si="6"/>
        <v>0</v>
      </c>
      <c r="CT37" s="15">
        <f t="shared" si="7"/>
        <v>0</v>
      </c>
      <c r="CU37" s="15">
        <f t="shared" si="8"/>
        <v>0</v>
      </c>
      <c r="CV37" s="15">
        <f t="shared" si="9"/>
        <v>0</v>
      </c>
      <c r="CW37" s="15"/>
      <c r="CX37" s="15"/>
      <c r="CY37" s="15">
        <f t="shared" si="10"/>
        <v>0</v>
      </c>
      <c r="CZ37" s="15">
        <f>GG37</f>
        <v>0</v>
      </c>
      <c r="DA37" s="19"/>
      <c r="DB37" s="17">
        <v>113</v>
      </c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7"/>
      <c r="DQ37" s="15"/>
      <c r="DR37" s="15"/>
      <c r="DS37" s="15"/>
      <c r="DT37" s="15"/>
      <c r="DU37" s="15"/>
      <c r="DV37" s="15"/>
      <c r="DW37" s="15"/>
      <c r="DX37" s="20"/>
      <c r="DY37" s="15"/>
      <c r="DZ37" s="20"/>
      <c r="EA37" s="15"/>
      <c r="EB37" s="20"/>
      <c r="EC37" s="15">
        <v>90</v>
      </c>
      <c r="ED37" s="20">
        <v>3</v>
      </c>
      <c r="EE37" s="15"/>
      <c r="EF37" s="20"/>
      <c r="EG37" s="15"/>
      <c r="EH37" s="20"/>
      <c r="EI37" s="15"/>
      <c r="EJ37" s="20"/>
      <c r="EK37" s="15"/>
      <c r="EL37" s="20"/>
      <c r="EM37" s="15"/>
      <c r="EN37" s="20"/>
      <c r="EO37" s="15"/>
      <c r="EP37" s="20"/>
      <c r="EQ37" s="15"/>
      <c r="ER37" s="20"/>
      <c r="ES37" s="15"/>
      <c r="ET37" s="20"/>
      <c r="EU37" s="15"/>
      <c r="EV37" s="20"/>
      <c r="EW37" s="15"/>
      <c r="EX37" s="20"/>
      <c r="EY37" s="15"/>
      <c r="EZ37" s="20"/>
      <c r="FA37" s="15"/>
      <c r="FB37" s="20"/>
      <c r="FC37" s="15"/>
      <c r="FD37" s="20"/>
      <c r="FE37" s="15"/>
      <c r="FF37" s="20"/>
      <c r="FG37" s="15"/>
      <c r="FH37" s="20"/>
      <c r="FI37" s="15"/>
      <c r="FJ37" s="20"/>
      <c r="FK37" s="15"/>
      <c r="FL37" s="20"/>
      <c r="FM37" s="15"/>
      <c r="FN37" s="20"/>
      <c r="FO37" s="15"/>
      <c r="FP37" s="20"/>
      <c r="FQ37" s="15"/>
      <c r="FR37" s="20"/>
      <c r="FS37" s="15"/>
      <c r="FT37" s="20"/>
      <c r="FU37" s="15"/>
      <c r="FV37" s="20"/>
      <c r="FW37" s="15"/>
      <c r="FX37" s="20"/>
      <c r="FY37" s="15"/>
      <c r="FZ37" s="20"/>
      <c r="GA37" s="15"/>
      <c r="GB37" s="20"/>
      <c r="GC37" s="15"/>
      <c r="GD37" s="20"/>
      <c r="GE37" s="15"/>
      <c r="GF37" s="20"/>
      <c r="GG37" s="170"/>
    </row>
    <row r="38" spans="1:189" s="2" customFormat="1" ht="15.75" customHeight="1" x14ac:dyDescent="0.3">
      <c r="A38" s="15" t="s">
        <v>2904</v>
      </c>
      <c r="B38" s="15" t="s">
        <v>126</v>
      </c>
      <c r="C38" s="15" t="s">
        <v>251</v>
      </c>
      <c r="D38" s="15" t="s">
        <v>1570</v>
      </c>
      <c r="E38" s="15" t="str">
        <f t="shared" si="0"/>
        <v>Emily Phillips</v>
      </c>
      <c r="F38" s="15" t="s">
        <v>128</v>
      </c>
      <c r="G38" s="15">
        <v>999725673</v>
      </c>
      <c r="H38" s="15">
        <f t="shared" si="1"/>
        <v>60</v>
      </c>
      <c r="I38" s="15"/>
      <c r="J38" s="15"/>
      <c r="K38" s="16"/>
      <c r="L38" s="15"/>
      <c r="M38" s="15"/>
      <c r="N38" s="15"/>
      <c r="O38" s="15">
        <f t="shared" ref="O38:O59" si="11">SUM(EE38, EI38, EK38, EM38)</f>
        <v>0</v>
      </c>
      <c r="P38" s="15">
        <v>0</v>
      </c>
      <c r="Q38" s="15">
        <f t="shared" ref="Q38:Q59" si="12">COUNT(DI38:DV38)</f>
        <v>0</v>
      </c>
      <c r="R38" s="15">
        <v>0</v>
      </c>
      <c r="S38" s="15">
        <v>0</v>
      </c>
      <c r="T38" s="15">
        <f t="shared" ref="T38:T59" si="13">EC38</f>
        <v>0</v>
      </c>
      <c r="U38" s="15">
        <f t="shared" ref="U38:U59" si="14">SUM(EG38)</f>
        <v>0</v>
      </c>
      <c r="V38" s="15"/>
      <c r="W38" s="15"/>
      <c r="X38" s="15"/>
      <c r="Y38" s="15"/>
      <c r="Z38" s="16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>
        <f t="shared" si="6"/>
        <v>0</v>
      </c>
      <c r="CT38" s="15">
        <f t="shared" si="7"/>
        <v>60</v>
      </c>
      <c r="CU38" s="15">
        <f t="shared" si="8"/>
        <v>1</v>
      </c>
      <c r="CV38" s="15">
        <f t="shared" si="9"/>
        <v>0</v>
      </c>
      <c r="CW38" s="15"/>
      <c r="CX38" s="15"/>
      <c r="CY38" s="15">
        <f t="shared" si="10"/>
        <v>0</v>
      </c>
      <c r="CZ38" s="15">
        <f>GG38</f>
        <v>0</v>
      </c>
      <c r="DA38" s="16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20"/>
      <c r="DY38" s="15"/>
      <c r="DZ38" s="20"/>
      <c r="EA38" s="15"/>
      <c r="EB38" s="20"/>
      <c r="EC38" s="15"/>
      <c r="ED38" s="20"/>
      <c r="EE38" s="15"/>
      <c r="EF38" s="20"/>
      <c r="EG38" s="15"/>
      <c r="EH38" s="20"/>
      <c r="EI38" s="15"/>
      <c r="EJ38" s="20"/>
      <c r="EK38" s="15"/>
      <c r="EL38" s="20"/>
      <c r="EM38" s="15"/>
      <c r="EN38" s="20"/>
      <c r="EO38" s="15"/>
      <c r="EP38" s="20"/>
      <c r="EQ38" s="15"/>
      <c r="ER38" s="20"/>
      <c r="ES38" s="15"/>
      <c r="ET38" s="20"/>
      <c r="EU38" s="15"/>
      <c r="EV38" s="20"/>
      <c r="EW38" s="15"/>
      <c r="EX38" s="20"/>
      <c r="EY38" s="15"/>
      <c r="EZ38" s="20"/>
      <c r="FA38" s="15"/>
      <c r="FB38" s="20"/>
      <c r="FC38" s="15"/>
      <c r="FD38" s="20"/>
      <c r="FE38" s="15"/>
      <c r="FF38" s="20"/>
      <c r="FG38" s="15"/>
      <c r="FH38" s="20"/>
      <c r="FI38" s="15"/>
      <c r="FJ38" s="20"/>
      <c r="FK38" s="15"/>
      <c r="FL38" s="20"/>
      <c r="FM38" s="15"/>
      <c r="FN38" s="20"/>
      <c r="FO38" s="15"/>
      <c r="FP38" s="20"/>
      <c r="FQ38" s="15"/>
      <c r="FR38" s="20"/>
      <c r="FS38" s="15"/>
      <c r="FT38" s="20"/>
      <c r="FU38" s="15"/>
      <c r="FV38" s="20"/>
      <c r="FW38" s="15">
        <v>60</v>
      </c>
      <c r="FX38" s="20">
        <v>1</v>
      </c>
      <c r="FY38" s="15"/>
      <c r="FZ38" s="20"/>
      <c r="GA38" s="15"/>
      <c r="GB38" s="20"/>
      <c r="GC38" s="15"/>
      <c r="GD38" s="20"/>
      <c r="GE38" s="15"/>
      <c r="GF38" s="20"/>
      <c r="GG38" s="170"/>
    </row>
    <row r="39" spans="1:189" s="2" customFormat="1" ht="15.75" customHeight="1" x14ac:dyDescent="0.3">
      <c r="A39" s="15" t="s">
        <v>2906</v>
      </c>
      <c r="B39" s="15" t="s">
        <v>126</v>
      </c>
      <c r="C39" s="15" t="s">
        <v>3264</v>
      </c>
      <c r="D39" s="15" t="s">
        <v>1108</v>
      </c>
      <c r="E39" s="15" t="str">
        <f t="shared" si="0"/>
        <v>Chang Il KIM</v>
      </c>
      <c r="F39" s="15" t="s">
        <v>135</v>
      </c>
      <c r="G39" s="15">
        <v>999726952</v>
      </c>
      <c r="H39" s="15">
        <f t="shared" si="1"/>
        <v>101</v>
      </c>
      <c r="I39" s="15"/>
      <c r="J39" s="15"/>
      <c r="K39" s="16"/>
      <c r="L39" s="15"/>
      <c r="M39" s="15"/>
      <c r="N39" s="15"/>
      <c r="O39" s="15">
        <f t="shared" si="11"/>
        <v>0</v>
      </c>
      <c r="P39" s="15">
        <v>0</v>
      </c>
      <c r="Q39" s="15">
        <f t="shared" si="12"/>
        <v>0</v>
      </c>
      <c r="R39" s="15">
        <v>0</v>
      </c>
      <c r="S39" s="15">
        <v>0</v>
      </c>
      <c r="T39" s="15">
        <f t="shared" si="13"/>
        <v>0</v>
      </c>
      <c r="U39" s="15">
        <f t="shared" si="14"/>
        <v>0</v>
      </c>
      <c r="V39" s="15"/>
      <c r="W39" s="15"/>
      <c r="X39" s="15"/>
      <c r="Y39" s="15"/>
      <c r="Z39" s="16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>
        <f t="shared" si="6"/>
        <v>0</v>
      </c>
      <c r="CT39" s="15">
        <f t="shared" si="7"/>
        <v>34</v>
      </c>
      <c r="CU39" s="15">
        <f t="shared" si="8"/>
        <v>1</v>
      </c>
      <c r="CV39" s="15">
        <f t="shared" si="9"/>
        <v>67</v>
      </c>
      <c r="CW39" s="15"/>
      <c r="CX39" s="15"/>
      <c r="CY39" s="15">
        <f t="shared" si="10"/>
        <v>0</v>
      </c>
      <c r="CZ39" s="15">
        <f>GG39</f>
        <v>0</v>
      </c>
      <c r="DA39" s="16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20"/>
      <c r="DY39" s="15"/>
      <c r="DZ39" s="20"/>
      <c r="EA39" s="15"/>
      <c r="EB39" s="20"/>
      <c r="EC39" s="15"/>
      <c r="ED39" s="20"/>
      <c r="EE39" s="15"/>
      <c r="EF39" s="20"/>
      <c r="EG39" s="15"/>
      <c r="EH39" s="20"/>
      <c r="EI39" s="15"/>
      <c r="EJ39" s="20"/>
      <c r="EK39" s="15"/>
      <c r="EL39" s="20"/>
      <c r="EM39" s="15"/>
      <c r="EN39" s="20"/>
      <c r="EO39" s="15"/>
      <c r="EP39" s="20"/>
      <c r="EQ39" s="15"/>
      <c r="ER39" s="20"/>
      <c r="ES39" s="15"/>
      <c r="ET39" s="20"/>
      <c r="EU39" s="15"/>
      <c r="EV39" s="20"/>
      <c r="EW39" s="15"/>
      <c r="EX39" s="20"/>
      <c r="EY39" s="15"/>
      <c r="EZ39" s="20"/>
      <c r="FA39" s="15"/>
      <c r="FB39" s="20"/>
      <c r="FC39" s="15">
        <v>34</v>
      </c>
      <c r="FD39" s="20">
        <v>3</v>
      </c>
      <c r="FE39" s="15"/>
      <c r="FF39" s="20"/>
      <c r="FG39" s="15"/>
      <c r="FH39" s="20"/>
      <c r="FI39" s="15"/>
      <c r="FJ39" s="20"/>
      <c r="FK39" s="15"/>
      <c r="FL39" s="20"/>
      <c r="FM39" s="15"/>
      <c r="FN39" s="20"/>
      <c r="FO39" s="15"/>
      <c r="FP39" s="20"/>
      <c r="FQ39" s="15"/>
      <c r="FR39" s="20"/>
      <c r="FS39" s="15"/>
      <c r="FT39" s="20"/>
      <c r="FU39" s="15"/>
      <c r="FV39" s="20"/>
      <c r="FW39" s="15"/>
      <c r="FX39" s="20"/>
      <c r="FY39" s="15"/>
      <c r="FZ39" s="20"/>
      <c r="GA39" s="15"/>
      <c r="GB39" s="20"/>
      <c r="GC39" s="15">
        <v>67</v>
      </c>
      <c r="GD39" s="20">
        <v>6</v>
      </c>
      <c r="GE39" s="15"/>
      <c r="GF39" s="20"/>
      <c r="GG39" s="170"/>
    </row>
    <row r="40" spans="1:189" s="2" customFormat="1" ht="15.75" customHeight="1" x14ac:dyDescent="0.3">
      <c r="A40" s="15" t="s">
        <v>2905</v>
      </c>
      <c r="B40" s="15" t="s">
        <v>126</v>
      </c>
      <c r="C40" s="15" t="s">
        <v>1596</v>
      </c>
      <c r="D40" s="15" t="s">
        <v>1597</v>
      </c>
      <c r="E40" s="15" t="str">
        <f t="shared" si="0"/>
        <v>Osmundo  Quitain</v>
      </c>
      <c r="F40" s="15" t="s">
        <v>135</v>
      </c>
      <c r="G40" s="15">
        <v>999727284</v>
      </c>
      <c r="H40" s="15">
        <f t="shared" si="1"/>
        <v>274</v>
      </c>
      <c r="I40" s="15"/>
      <c r="J40" s="15"/>
      <c r="K40" s="16"/>
      <c r="L40" s="15"/>
      <c r="M40" s="15"/>
      <c r="N40" s="15"/>
      <c r="O40" s="15">
        <f t="shared" si="11"/>
        <v>0</v>
      </c>
      <c r="P40" s="15">
        <v>0</v>
      </c>
      <c r="Q40" s="15">
        <f t="shared" si="12"/>
        <v>0</v>
      </c>
      <c r="R40" s="15">
        <v>0</v>
      </c>
      <c r="S40" s="15">
        <v>0</v>
      </c>
      <c r="T40" s="15">
        <f t="shared" si="13"/>
        <v>78</v>
      </c>
      <c r="U40" s="15">
        <f t="shared" si="14"/>
        <v>0</v>
      </c>
      <c r="V40" s="15"/>
      <c r="W40" s="15"/>
      <c r="X40" s="15"/>
      <c r="Y40" s="15"/>
      <c r="Z40" s="16"/>
      <c r="AA40" s="15"/>
      <c r="AB40" s="24"/>
      <c r="AC40" s="15"/>
      <c r="AD40" s="15"/>
      <c r="AE40" s="15"/>
      <c r="AF40" s="15"/>
      <c r="AG40" s="15"/>
      <c r="AH40" s="24"/>
      <c r="AI40" s="15"/>
      <c r="AJ40" s="15"/>
      <c r="AK40" s="15"/>
      <c r="AL40" s="15"/>
      <c r="AM40" s="15"/>
      <c r="AN40" s="24"/>
      <c r="AO40" s="15"/>
      <c r="AP40" s="24"/>
      <c r="AQ40" s="15"/>
      <c r="AR40" s="24"/>
      <c r="AS40" s="15"/>
      <c r="AT40" s="24"/>
      <c r="AU40" s="15"/>
      <c r="AV40" s="24"/>
      <c r="AW40" s="15"/>
      <c r="AX40" s="24"/>
      <c r="AY40" s="15"/>
      <c r="AZ40" s="15"/>
      <c r="BA40" s="15"/>
      <c r="BB40" s="15"/>
      <c r="BC40" s="15"/>
      <c r="BD40" s="15"/>
      <c r="BE40" s="15"/>
      <c r="BF40" s="24"/>
      <c r="BG40" s="15"/>
      <c r="BH40" s="24"/>
      <c r="BI40" s="15"/>
      <c r="BJ40" s="24"/>
      <c r="BK40" s="15"/>
      <c r="BL40" s="24"/>
      <c r="BM40" s="15"/>
      <c r="BN40" s="24"/>
      <c r="BO40" s="15"/>
      <c r="BP40" s="24"/>
      <c r="BQ40" s="15"/>
      <c r="BR40" s="24"/>
      <c r="BS40" s="15"/>
      <c r="BT40" s="24"/>
      <c r="BU40" s="15"/>
      <c r="BV40" s="24"/>
      <c r="BW40" s="15"/>
      <c r="BX40" s="24"/>
      <c r="BY40" s="15"/>
      <c r="BZ40" s="24"/>
      <c r="CA40" s="15"/>
      <c r="CB40" s="24"/>
      <c r="CC40" s="15"/>
      <c r="CD40" s="24"/>
      <c r="CE40" s="15"/>
      <c r="CF40" s="24"/>
      <c r="CG40" s="15"/>
      <c r="CH40" s="25"/>
      <c r="CI40" s="15"/>
      <c r="CJ40" s="25"/>
      <c r="CK40" s="15"/>
      <c r="CL40" s="25"/>
      <c r="CM40" s="15"/>
      <c r="CN40" s="25"/>
      <c r="CO40" s="15"/>
      <c r="CP40" s="25"/>
      <c r="CQ40" s="15"/>
      <c r="CR40" s="25"/>
      <c r="CS40" s="15">
        <f t="shared" si="6"/>
        <v>0</v>
      </c>
      <c r="CT40" s="15">
        <f t="shared" si="7"/>
        <v>90</v>
      </c>
      <c r="CU40" s="15">
        <f t="shared" si="8"/>
        <v>1</v>
      </c>
      <c r="CV40" s="15">
        <f t="shared" si="9"/>
        <v>0</v>
      </c>
      <c r="CW40" s="15"/>
      <c r="CX40" s="15"/>
      <c r="CY40" s="15">
        <f t="shared" si="10"/>
        <v>106</v>
      </c>
      <c r="CZ40" s="15">
        <f>GG40</f>
        <v>0</v>
      </c>
      <c r="DA40" s="19"/>
      <c r="DB40" s="17">
        <v>85</v>
      </c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7"/>
      <c r="DQ40" s="15"/>
      <c r="DR40" s="15"/>
      <c r="DS40" s="15"/>
      <c r="DT40" s="15"/>
      <c r="DU40" s="15"/>
      <c r="DV40" s="15"/>
      <c r="DW40" s="15"/>
      <c r="DX40" s="20"/>
      <c r="DY40" s="15"/>
      <c r="DZ40" s="20"/>
      <c r="EA40" s="15"/>
      <c r="EB40" s="20"/>
      <c r="EC40" s="15">
        <v>78</v>
      </c>
      <c r="ED40" s="20">
        <v>6</v>
      </c>
      <c r="EE40" s="15"/>
      <c r="EF40" s="20"/>
      <c r="EG40" s="15"/>
      <c r="EH40" s="20"/>
      <c r="EI40" s="15"/>
      <c r="EJ40" s="20"/>
      <c r="EK40" s="15"/>
      <c r="EL40" s="20"/>
      <c r="EM40" s="15"/>
      <c r="EN40" s="20"/>
      <c r="EO40" s="15">
        <v>106</v>
      </c>
      <c r="EP40" s="20">
        <v>5</v>
      </c>
      <c r="EQ40" s="15"/>
      <c r="ER40" s="20"/>
      <c r="ES40" s="15"/>
      <c r="ET40" s="20"/>
      <c r="EU40" s="15"/>
      <c r="EV40" s="20"/>
      <c r="EW40" s="15"/>
      <c r="EX40" s="20"/>
      <c r="EY40" s="15"/>
      <c r="EZ40" s="20"/>
      <c r="FA40" s="15"/>
      <c r="FB40" s="20"/>
      <c r="FC40" s="15">
        <v>90</v>
      </c>
      <c r="FD40" s="20">
        <v>2</v>
      </c>
      <c r="FE40" s="15"/>
      <c r="FF40" s="20"/>
      <c r="FG40" s="15"/>
      <c r="FH40" s="20"/>
      <c r="FI40" s="15"/>
      <c r="FJ40" s="20"/>
      <c r="FK40" s="15"/>
      <c r="FL40" s="20"/>
      <c r="FM40" s="15"/>
      <c r="FN40" s="20"/>
      <c r="FO40" s="15"/>
      <c r="FP40" s="20"/>
      <c r="FQ40" s="15"/>
      <c r="FR40" s="20"/>
      <c r="FS40" s="15"/>
      <c r="FT40" s="20"/>
      <c r="FU40" s="15"/>
      <c r="FV40" s="20"/>
      <c r="FW40" s="15"/>
      <c r="FX40" s="20"/>
      <c r="FY40" s="15"/>
      <c r="FZ40" s="20"/>
      <c r="GA40" s="15"/>
      <c r="GB40" s="20"/>
      <c r="GC40" s="15"/>
      <c r="GD40" s="20"/>
      <c r="GE40" s="15"/>
      <c r="GF40" s="20"/>
      <c r="GG40" s="170"/>
    </row>
    <row r="41" spans="1:189" s="2" customFormat="1" ht="15.75" customHeight="1" x14ac:dyDescent="0.3">
      <c r="A41" s="15" t="s">
        <v>2906</v>
      </c>
      <c r="B41" s="15" t="s">
        <v>126</v>
      </c>
      <c r="C41" s="15" t="s">
        <v>980</v>
      </c>
      <c r="D41" s="15" t="s">
        <v>978</v>
      </c>
      <c r="E41" s="15" t="str">
        <f t="shared" si="0"/>
        <v>Thong Huynh</v>
      </c>
      <c r="F41" s="15" t="s">
        <v>135</v>
      </c>
      <c r="G41" s="15">
        <v>999727356</v>
      </c>
      <c r="H41" s="15">
        <f t="shared" si="1"/>
        <v>37.5</v>
      </c>
      <c r="I41" s="15"/>
      <c r="J41" s="15"/>
      <c r="K41" s="16"/>
      <c r="L41" s="15"/>
      <c r="M41" s="15"/>
      <c r="N41" s="15"/>
      <c r="O41" s="15">
        <f t="shared" si="11"/>
        <v>37.5</v>
      </c>
      <c r="P41" s="15">
        <v>0</v>
      </c>
      <c r="Q41" s="15">
        <f t="shared" si="12"/>
        <v>0</v>
      </c>
      <c r="R41" s="15">
        <v>0</v>
      </c>
      <c r="S41" s="15">
        <v>0</v>
      </c>
      <c r="T41" s="15">
        <f t="shared" si="13"/>
        <v>0</v>
      </c>
      <c r="U41" s="15">
        <f t="shared" si="14"/>
        <v>0</v>
      </c>
      <c r="V41" s="15"/>
      <c r="W41" s="15"/>
      <c r="X41" s="15"/>
      <c r="Y41" s="15"/>
      <c r="Z41" s="16"/>
      <c r="AA41" s="15"/>
      <c r="AB41" s="24"/>
      <c r="AC41" s="15"/>
      <c r="AD41" s="15"/>
      <c r="AE41" s="15"/>
      <c r="AF41" s="15"/>
      <c r="AG41" s="15"/>
      <c r="AH41" s="24"/>
      <c r="AI41" s="15"/>
      <c r="AJ41" s="15"/>
      <c r="AK41" s="15"/>
      <c r="AL41" s="15"/>
      <c r="AM41" s="15"/>
      <c r="AN41" s="24"/>
      <c r="AO41" s="15"/>
      <c r="AP41" s="24"/>
      <c r="AQ41" s="15"/>
      <c r="AR41" s="24"/>
      <c r="AS41" s="15"/>
      <c r="AT41" s="24"/>
      <c r="AU41" s="15"/>
      <c r="AV41" s="24"/>
      <c r="AW41" s="15"/>
      <c r="AX41" s="24"/>
      <c r="AY41" s="15"/>
      <c r="AZ41" s="15"/>
      <c r="BA41" s="15"/>
      <c r="BB41" s="15"/>
      <c r="BC41" s="15"/>
      <c r="BD41" s="15"/>
      <c r="BE41" s="15"/>
      <c r="BF41" s="24"/>
      <c r="BG41" s="15"/>
      <c r="BH41" s="24"/>
      <c r="BI41" s="15"/>
      <c r="BJ41" s="24"/>
      <c r="BK41" s="15"/>
      <c r="BL41" s="24"/>
      <c r="BM41" s="15"/>
      <c r="BN41" s="24"/>
      <c r="BO41" s="15"/>
      <c r="BP41" s="24"/>
      <c r="BQ41" s="15"/>
      <c r="BR41" s="24"/>
      <c r="BS41" s="15"/>
      <c r="BT41" s="24"/>
      <c r="BU41" s="15">
        <v>71</v>
      </c>
      <c r="BV41" s="24">
        <v>4</v>
      </c>
      <c r="BW41" s="15"/>
      <c r="BX41" s="24"/>
      <c r="BY41" s="15"/>
      <c r="BZ41" s="24"/>
      <c r="CA41" s="15"/>
      <c r="CB41" s="24"/>
      <c r="CC41" s="15"/>
      <c r="CD41" s="24"/>
      <c r="CE41" s="15"/>
      <c r="CF41" s="24"/>
      <c r="CG41" s="15"/>
      <c r="CH41" s="25"/>
      <c r="CI41" s="15"/>
      <c r="CJ41" s="25"/>
      <c r="CK41" s="15"/>
      <c r="CL41" s="25"/>
      <c r="CM41" s="15"/>
      <c r="CN41" s="25"/>
      <c r="CO41" s="15"/>
      <c r="CP41" s="25"/>
      <c r="CQ41" s="15"/>
      <c r="CR41" s="25"/>
      <c r="CS41" s="15">
        <f t="shared" si="6"/>
        <v>0</v>
      </c>
      <c r="CT41" s="15">
        <f t="shared" si="7"/>
        <v>0</v>
      </c>
      <c r="CU41" s="15">
        <f t="shared" si="8"/>
        <v>0</v>
      </c>
      <c r="CV41" s="15">
        <f t="shared" si="9"/>
        <v>0</v>
      </c>
      <c r="CW41" s="15"/>
      <c r="CX41" s="15"/>
      <c r="CY41" s="15">
        <f t="shared" si="10"/>
        <v>0</v>
      </c>
      <c r="CZ41" s="15">
        <f>GG41</f>
        <v>0</v>
      </c>
      <c r="DA41" s="19"/>
      <c r="DB41" s="17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7"/>
      <c r="DQ41" s="15"/>
      <c r="DR41" s="15"/>
      <c r="DS41" s="15"/>
      <c r="DT41" s="15"/>
      <c r="DU41" s="15"/>
      <c r="DV41" s="15"/>
      <c r="DW41" s="15"/>
      <c r="DX41" s="20"/>
      <c r="DY41" s="15"/>
      <c r="DZ41" s="20"/>
      <c r="EA41" s="15"/>
      <c r="EB41" s="20"/>
      <c r="EC41" s="15"/>
      <c r="ED41" s="20"/>
      <c r="EE41" s="15"/>
      <c r="EF41" s="20"/>
      <c r="EG41" s="15"/>
      <c r="EH41" s="20"/>
      <c r="EI41" s="15">
        <v>37.5</v>
      </c>
      <c r="EJ41" s="20">
        <v>2</v>
      </c>
      <c r="EK41" s="15"/>
      <c r="EL41" s="20"/>
      <c r="EM41" s="15"/>
      <c r="EN41" s="20"/>
      <c r="EO41" s="15"/>
      <c r="EP41" s="20"/>
      <c r="EQ41" s="15"/>
      <c r="ER41" s="20"/>
      <c r="ES41" s="15"/>
      <c r="ET41" s="20"/>
      <c r="EU41" s="15"/>
      <c r="EV41" s="20"/>
      <c r="EW41" s="15"/>
      <c r="EX41" s="20"/>
      <c r="EY41" s="15"/>
      <c r="EZ41" s="20"/>
      <c r="FA41" s="15"/>
      <c r="FB41" s="20"/>
      <c r="FC41" s="15"/>
      <c r="FD41" s="20"/>
      <c r="FE41" s="15"/>
      <c r="FF41" s="20"/>
      <c r="FG41" s="15"/>
      <c r="FH41" s="20"/>
      <c r="FI41" s="15"/>
      <c r="FJ41" s="20"/>
      <c r="FK41" s="15"/>
      <c r="FL41" s="20"/>
      <c r="FM41" s="15"/>
      <c r="FN41" s="20"/>
      <c r="FO41" s="15"/>
      <c r="FP41" s="20"/>
      <c r="FQ41" s="15"/>
      <c r="FR41" s="20"/>
      <c r="FS41" s="15"/>
      <c r="FT41" s="20"/>
      <c r="FU41" s="15"/>
      <c r="FV41" s="20"/>
      <c r="FW41" s="15"/>
      <c r="FX41" s="20"/>
      <c r="FY41" s="15"/>
      <c r="FZ41" s="20"/>
      <c r="GA41" s="15"/>
      <c r="GB41" s="20"/>
      <c r="GC41" s="15"/>
      <c r="GD41" s="20"/>
      <c r="GE41" s="15"/>
      <c r="GF41" s="20"/>
      <c r="GG41" s="170"/>
    </row>
    <row r="42" spans="1:189" s="2" customFormat="1" ht="15.75" customHeight="1" x14ac:dyDescent="0.3">
      <c r="A42" s="15" t="s">
        <v>2906</v>
      </c>
      <c r="B42" s="15" t="s">
        <v>126</v>
      </c>
      <c r="C42" s="15" t="s">
        <v>705</v>
      </c>
      <c r="D42" s="15" t="s">
        <v>704</v>
      </c>
      <c r="E42" s="15" t="str">
        <f t="shared" si="0"/>
        <v>Thu Doolittle</v>
      </c>
      <c r="F42" s="15" t="s">
        <v>128</v>
      </c>
      <c r="G42" s="15">
        <v>999730680</v>
      </c>
      <c r="H42" s="15">
        <f t="shared" si="1"/>
        <v>479</v>
      </c>
      <c r="I42" s="15"/>
      <c r="J42" s="15"/>
      <c r="K42" s="16"/>
      <c r="L42" s="15"/>
      <c r="M42" s="15"/>
      <c r="N42" s="15"/>
      <c r="O42" s="15">
        <f t="shared" si="11"/>
        <v>0</v>
      </c>
      <c r="P42" s="15">
        <v>0</v>
      </c>
      <c r="Q42" s="15">
        <f t="shared" si="12"/>
        <v>1</v>
      </c>
      <c r="R42" s="15">
        <v>0</v>
      </c>
      <c r="S42" s="15">
        <v>0</v>
      </c>
      <c r="T42" s="15">
        <f t="shared" si="13"/>
        <v>78</v>
      </c>
      <c r="U42" s="15">
        <f t="shared" si="14"/>
        <v>106</v>
      </c>
      <c r="V42" s="15"/>
      <c r="W42" s="15"/>
      <c r="X42" s="15"/>
      <c r="Y42" s="15"/>
      <c r="Z42" s="16"/>
      <c r="AA42" s="15">
        <v>113</v>
      </c>
      <c r="AB42" s="24">
        <v>3</v>
      </c>
      <c r="AC42" s="15"/>
      <c r="AD42" s="24"/>
      <c r="AE42" s="15"/>
      <c r="AF42" s="24"/>
      <c r="AG42" s="15"/>
      <c r="AH42" s="24"/>
      <c r="AI42" s="15"/>
      <c r="AJ42" s="24"/>
      <c r="AK42" s="15"/>
      <c r="AL42" s="24"/>
      <c r="AM42" s="15">
        <v>100</v>
      </c>
      <c r="AN42" s="24">
        <v>1</v>
      </c>
      <c r="AO42" s="15"/>
      <c r="AP42" s="24"/>
      <c r="AQ42" s="15"/>
      <c r="AR42" s="24"/>
      <c r="AS42" s="15"/>
      <c r="AT42" s="24"/>
      <c r="AU42" s="15"/>
      <c r="AV42" s="24"/>
      <c r="AW42" s="15"/>
      <c r="AX42" s="24"/>
      <c r="AY42" s="15">
        <v>100</v>
      </c>
      <c r="AZ42" s="24">
        <v>1</v>
      </c>
      <c r="BA42" s="15"/>
      <c r="BB42" s="24"/>
      <c r="BC42" s="15"/>
      <c r="BD42" s="24"/>
      <c r="BE42" s="15">
        <v>120</v>
      </c>
      <c r="BF42" s="24">
        <v>1</v>
      </c>
      <c r="BG42" s="15"/>
      <c r="BH42" s="24"/>
      <c r="BI42" s="15"/>
      <c r="BJ42" s="24"/>
      <c r="BK42" s="15"/>
      <c r="BL42" s="24"/>
      <c r="BM42" s="15"/>
      <c r="BN42" s="24"/>
      <c r="BO42" s="15"/>
      <c r="BP42" s="24"/>
      <c r="BQ42" s="15">
        <v>113</v>
      </c>
      <c r="BR42" s="24">
        <v>3</v>
      </c>
      <c r="BS42" s="15">
        <v>79</v>
      </c>
      <c r="BT42" s="24">
        <v>3</v>
      </c>
      <c r="BU42" s="15"/>
      <c r="BV42" s="24"/>
      <c r="BW42" s="15"/>
      <c r="BX42" s="24"/>
      <c r="BY42" s="15"/>
      <c r="BZ42" s="24"/>
      <c r="CA42" s="15">
        <v>90</v>
      </c>
      <c r="CB42" s="24">
        <v>3</v>
      </c>
      <c r="CC42" s="15"/>
      <c r="CD42" s="24"/>
      <c r="CE42" s="15"/>
      <c r="CF42" s="24"/>
      <c r="CG42" s="15"/>
      <c r="CH42" s="25"/>
      <c r="CI42" s="15"/>
      <c r="CJ42" s="25"/>
      <c r="CK42" s="15">
        <v>113</v>
      </c>
      <c r="CL42" s="25">
        <v>3</v>
      </c>
      <c r="CM42" s="15">
        <v>113</v>
      </c>
      <c r="CN42" s="25">
        <v>3</v>
      </c>
      <c r="CO42" s="15"/>
      <c r="CP42" s="25"/>
      <c r="CQ42" s="15"/>
      <c r="CR42" s="25"/>
      <c r="CS42" s="15">
        <f t="shared" si="6"/>
        <v>0</v>
      </c>
      <c r="CT42" s="15">
        <f t="shared" si="7"/>
        <v>75</v>
      </c>
      <c r="CU42" s="15">
        <f t="shared" si="8"/>
        <v>2</v>
      </c>
      <c r="CV42" s="15">
        <f t="shared" si="9"/>
        <v>70</v>
      </c>
      <c r="CW42" s="15"/>
      <c r="CX42" s="15"/>
      <c r="CY42" s="15">
        <f t="shared" si="10"/>
        <v>150</v>
      </c>
      <c r="CZ42" s="15">
        <f>GG42</f>
        <v>0</v>
      </c>
      <c r="DA42" s="19"/>
      <c r="DB42" s="17">
        <v>150</v>
      </c>
      <c r="DC42" s="15"/>
      <c r="DD42" s="15"/>
      <c r="DE42" s="15">
        <v>30</v>
      </c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7">
        <v>30</v>
      </c>
      <c r="DQ42" s="15"/>
      <c r="DR42" s="15"/>
      <c r="DS42" s="15"/>
      <c r="DT42" s="15"/>
      <c r="DU42" s="15"/>
      <c r="DV42" s="15"/>
      <c r="DW42" s="15"/>
      <c r="DX42" s="20"/>
      <c r="DY42" s="15"/>
      <c r="DZ42" s="20"/>
      <c r="EA42" s="15">
        <v>79</v>
      </c>
      <c r="EB42" s="20">
        <v>3</v>
      </c>
      <c r="EC42" s="15">
        <v>78</v>
      </c>
      <c r="ED42" s="20">
        <v>6</v>
      </c>
      <c r="EE42" s="15"/>
      <c r="EF42" s="20"/>
      <c r="EG42" s="15">
        <v>106</v>
      </c>
      <c r="EH42" s="20">
        <v>5</v>
      </c>
      <c r="EI42" s="15"/>
      <c r="EJ42" s="20"/>
      <c r="EK42" s="15"/>
      <c r="EL42" s="20"/>
      <c r="EM42" s="15"/>
      <c r="EN42" s="20"/>
      <c r="EO42" s="15">
        <v>150</v>
      </c>
      <c r="EP42" s="20">
        <v>2</v>
      </c>
      <c r="EQ42" s="15"/>
      <c r="ER42" s="20"/>
      <c r="ES42" s="15"/>
      <c r="ET42" s="20"/>
      <c r="EU42" s="15"/>
      <c r="EV42" s="20"/>
      <c r="EW42" s="15">
        <v>45</v>
      </c>
      <c r="EX42" s="20">
        <v>2</v>
      </c>
      <c r="EY42" s="15"/>
      <c r="EZ42" s="20"/>
      <c r="FA42" s="15"/>
      <c r="FB42" s="20"/>
      <c r="FC42" s="15"/>
      <c r="FD42" s="20"/>
      <c r="FE42" s="15"/>
      <c r="FF42" s="20"/>
      <c r="FG42" s="15"/>
      <c r="FH42" s="20"/>
      <c r="FI42" s="15"/>
      <c r="FJ42" s="20"/>
      <c r="FK42" s="15"/>
      <c r="FL42" s="20"/>
      <c r="FM42" s="15"/>
      <c r="FN42" s="20"/>
      <c r="FO42" s="15"/>
      <c r="FP42" s="20"/>
      <c r="FQ42" s="15">
        <v>30</v>
      </c>
      <c r="FR42" s="20">
        <v>1</v>
      </c>
      <c r="FS42" s="15"/>
      <c r="FT42" s="20"/>
      <c r="FU42" s="15"/>
      <c r="FV42" s="20"/>
      <c r="FW42" s="15"/>
      <c r="FX42" s="20"/>
      <c r="FY42" s="15"/>
      <c r="FZ42" s="20"/>
      <c r="GA42" s="15"/>
      <c r="GB42" s="20"/>
      <c r="GC42" s="15">
        <v>70</v>
      </c>
      <c r="GD42" s="20">
        <v>1</v>
      </c>
      <c r="GE42" s="15"/>
      <c r="GF42" s="20"/>
      <c r="GG42" s="170"/>
    </row>
    <row r="43" spans="1:189" s="2" customFormat="1" ht="15.75" customHeight="1" x14ac:dyDescent="0.3">
      <c r="A43" s="15" t="s">
        <v>2904</v>
      </c>
      <c r="B43" s="15" t="s">
        <v>126</v>
      </c>
      <c r="C43" s="15" t="s">
        <v>795</v>
      </c>
      <c r="D43" s="15" t="s">
        <v>796</v>
      </c>
      <c r="E43" s="15" t="str">
        <f t="shared" si="0"/>
        <v>Carissa Fu</v>
      </c>
      <c r="F43" s="15" t="s">
        <v>128</v>
      </c>
      <c r="G43" s="15">
        <v>999732684</v>
      </c>
      <c r="H43" s="15">
        <f t="shared" si="1"/>
        <v>500</v>
      </c>
      <c r="I43" s="15"/>
      <c r="J43" s="15"/>
      <c r="K43" s="16"/>
      <c r="L43" s="15"/>
      <c r="M43" s="15"/>
      <c r="N43" s="15"/>
      <c r="O43" s="15">
        <f t="shared" si="11"/>
        <v>0</v>
      </c>
      <c r="P43" s="15">
        <v>0</v>
      </c>
      <c r="Q43" s="15">
        <f t="shared" si="12"/>
        <v>0</v>
      </c>
      <c r="R43" s="15">
        <v>0</v>
      </c>
      <c r="S43" s="15">
        <v>0</v>
      </c>
      <c r="T43" s="15">
        <f t="shared" si="13"/>
        <v>90</v>
      </c>
      <c r="U43" s="15">
        <f t="shared" si="14"/>
        <v>150</v>
      </c>
      <c r="V43" s="15"/>
      <c r="W43" s="15"/>
      <c r="X43" s="15"/>
      <c r="Y43" s="15"/>
      <c r="Z43" s="16"/>
      <c r="AA43" s="15">
        <v>200</v>
      </c>
      <c r="AB43" s="24">
        <v>1</v>
      </c>
      <c r="AC43" s="15"/>
      <c r="AD43" s="15"/>
      <c r="AE43" s="15"/>
      <c r="AF43" s="15"/>
      <c r="AG43" s="15"/>
      <c r="AH43" s="24"/>
      <c r="AI43" s="15">
        <f>15*4.32</f>
        <v>64.800000000000011</v>
      </c>
      <c r="AJ43" s="24">
        <v>5</v>
      </c>
      <c r="AK43" s="15">
        <f>15*7.2</f>
        <v>108</v>
      </c>
      <c r="AL43" s="24">
        <v>3</v>
      </c>
      <c r="AM43" s="15"/>
      <c r="AN43" s="24"/>
      <c r="AO43" s="15"/>
      <c r="AP43" s="24"/>
      <c r="AQ43" s="15"/>
      <c r="AR43" s="24"/>
      <c r="AS43" s="15"/>
      <c r="AT43" s="24"/>
      <c r="AU43" s="15"/>
      <c r="AV43" s="24"/>
      <c r="AW43" s="15"/>
      <c r="AX43" s="24"/>
      <c r="AY43" s="15"/>
      <c r="AZ43" s="15"/>
      <c r="BA43" s="15">
        <f>15*3.02</f>
        <v>45.3</v>
      </c>
      <c r="BB43" s="24" t="s">
        <v>129</v>
      </c>
      <c r="BC43" s="15">
        <f>15*28.8</f>
        <v>432</v>
      </c>
      <c r="BD43" s="24">
        <v>3</v>
      </c>
      <c r="BE43" s="15"/>
      <c r="BF43" s="24"/>
      <c r="BG43" s="15"/>
      <c r="BH43" s="24"/>
      <c r="BI43" s="15"/>
      <c r="BJ43" s="24"/>
      <c r="BK43" s="15"/>
      <c r="BL43" s="24"/>
      <c r="BM43" s="15"/>
      <c r="BN43" s="24"/>
      <c r="BO43" s="15"/>
      <c r="BP43" s="24"/>
      <c r="BQ43" s="15"/>
      <c r="BR43" s="24"/>
      <c r="BS43" s="15"/>
      <c r="BT43" s="24"/>
      <c r="BU43" s="15">
        <v>70</v>
      </c>
      <c r="BV43" s="24">
        <v>1</v>
      </c>
      <c r="BW43" s="15"/>
      <c r="BX43" s="24"/>
      <c r="BY43" s="15"/>
      <c r="BZ43" s="24"/>
      <c r="CA43" s="15">
        <v>120</v>
      </c>
      <c r="CB43" s="24">
        <v>2</v>
      </c>
      <c r="CC43" s="15">
        <f>15*7.2</f>
        <v>108</v>
      </c>
      <c r="CD43" s="24">
        <v>3</v>
      </c>
      <c r="CE43" s="15"/>
      <c r="CF43" s="24"/>
      <c r="CG43" s="15"/>
      <c r="CH43" s="25"/>
      <c r="CI43" s="15"/>
      <c r="CJ43" s="25"/>
      <c r="CK43" s="15"/>
      <c r="CL43" s="25"/>
      <c r="CM43" s="15">
        <v>200</v>
      </c>
      <c r="CN43" s="25">
        <v>1</v>
      </c>
      <c r="CO43" s="15"/>
      <c r="CP43" s="25"/>
      <c r="CQ43" s="15"/>
      <c r="CR43" s="25"/>
      <c r="CS43" s="15">
        <f t="shared" si="6"/>
        <v>0</v>
      </c>
      <c r="CT43" s="15">
        <f t="shared" si="7"/>
        <v>120</v>
      </c>
      <c r="CU43" s="15">
        <f t="shared" si="8"/>
        <v>1</v>
      </c>
      <c r="CV43" s="15">
        <f t="shared" si="9"/>
        <v>140</v>
      </c>
      <c r="CW43" s="15"/>
      <c r="CX43" s="15"/>
      <c r="CY43" s="15">
        <f t="shared" si="10"/>
        <v>0</v>
      </c>
      <c r="CZ43" s="15">
        <f>GG43</f>
        <v>0</v>
      </c>
      <c r="DA43" s="19"/>
      <c r="DB43" s="17">
        <v>85</v>
      </c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7"/>
      <c r="DQ43" s="15"/>
      <c r="DR43" s="15"/>
      <c r="DS43" s="15"/>
      <c r="DT43" s="15"/>
      <c r="DU43" s="15"/>
      <c r="DV43" s="15"/>
      <c r="DW43" s="15">
        <v>140</v>
      </c>
      <c r="DX43" s="20">
        <v>1</v>
      </c>
      <c r="DY43" s="15"/>
      <c r="DZ43" s="20"/>
      <c r="EA43" s="15"/>
      <c r="EB43" s="20"/>
      <c r="EC43" s="15">
        <v>90</v>
      </c>
      <c r="ED43" s="20">
        <v>3</v>
      </c>
      <c r="EE43" s="15"/>
      <c r="EF43" s="20"/>
      <c r="EG43" s="15">
        <v>150</v>
      </c>
      <c r="EH43" s="20">
        <v>2</v>
      </c>
      <c r="EI43" s="15"/>
      <c r="EJ43" s="20"/>
      <c r="EK43" s="15"/>
      <c r="EL43" s="20"/>
      <c r="EM43" s="15"/>
      <c r="EN43" s="20"/>
      <c r="EO43" s="15"/>
      <c r="EP43" s="20"/>
      <c r="EQ43" s="15"/>
      <c r="ER43" s="20"/>
      <c r="ES43" s="15"/>
      <c r="ET43" s="20"/>
      <c r="EU43" s="15"/>
      <c r="EV43" s="20"/>
      <c r="EW43" s="15"/>
      <c r="EX43" s="20"/>
      <c r="EY43" s="15"/>
      <c r="EZ43" s="20"/>
      <c r="FA43" s="15"/>
      <c r="FB43" s="20"/>
      <c r="FC43" s="15"/>
      <c r="FD43" s="20"/>
      <c r="FE43" s="15"/>
      <c r="FF43" s="20"/>
      <c r="FG43" s="15"/>
      <c r="FH43" s="20"/>
      <c r="FI43" s="15"/>
      <c r="FJ43" s="20"/>
      <c r="FK43" s="15"/>
      <c r="FL43" s="20"/>
      <c r="FM43" s="15"/>
      <c r="FN43" s="20"/>
      <c r="FO43" s="15"/>
      <c r="FP43" s="20"/>
      <c r="FQ43" s="15"/>
      <c r="FR43" s="20"/>
      <c r="FS43" s="15">
        <v>120</v>
      </c>
      <c r="FT43" s="20">
        <v>1</v>
      </c>
      <c r="FU43" s="15"/>
      <c r="FV43" s="20"/>
      <c r="FW43" s="15"/>
      <c r="FX43" s="20"/>
      <c r="FY43" s="15"/>
      <c r="FZ43" s="20"/>
      <c r="GA43" s="15"/>
      <c r="GB43" s="20"/>
      <c r="GC43" s="15"/>
      <c r="GD43" s="20"/>
      <c r="GE43" s="15">
        <v>140</v>
      </c>
      <c r="GF43" s="20">
        <v>1</v>
      </c>
      <c r="GG43" s="170"/>
    </row>
    <row r="44" spans="1:189" s="2" customFormat="1" ht="15.75" customHeight="1" x14ac:dyDescent="0.3">
      <c r="A44" s="15" t="s">
        <v>2903</v>
      </c>
      <c r="B44" s="15" t="s">
        <v>126</v>
      </c>
      <c r="C44" s="17" t="s">
        <v>295</v>
      </c>
      <c r="D44" s="17" t="s">
        <v>1610</v>
      </c>
      <c r="E44" s="15" t="str">
        <f t="shared" si="0"/>
        <v>Ryan Real</v>
      </c>
      <c r="F44" s="17" t="s">
        <v>135</v>
      </c>
      <c r="G44" s="15">
        <v>999733662</v>
      </c>
      <c r="H44" s="15">
        <f t="shared" si="1"/>
        <v>784</v>
      </c>
      <c r="I44" s="15"/>
      <c r="J44" s="15"/>
      <c r="K44" s="16"/>
      <c r="L44" s="15"/>
      <c r="M44" s="15"/>
      <c r="N44" s="15"/>
      <c r="O44" s="15">
        <f t="shared" si="11"/>
        <v>0</v>
      </c>
      <c r="P44" s="15">
        <v>0</v>
      </c>
      <c r="Q44" s="15">
        <f t="shared" si="12"/>
        <v>1</v>
      </c>
      <c r="R44" s="15">
        <v>0</v>
      </c>
      <c r="S44" s="15">
        <v>0</v>
      </c>
      <c r="T44" s="15">
        <f t="shared" si="13"/>
        <v>160</v>
      </c>
      <c r="U44" s="15">
        <f t="shared" si="14"/>
        <v>200</v>
      </c>
      <c r="V44" s="15"/>
      <c r="W44" s="15"/>
      <c r="X44" s="15"/>
      <c r="Y44" s="15"/>
      <c r="Z44" s="16"/>
      <c r="AA44" s="15">
        <v>150</v>
      </c>
      <c r="AB44" s="24">
        <v>2</v>
      </c>
      <c r="AC44" s="15"/>
      <c r="AD44" s="15"/>
      <c r="AE44" s="15"/>
      <c r="AF44" s="15"/>
      <c r="AG44" s="15"/>
      <c r="AH44" s="24"/>
      <c r="AI44" s="15">
        <f>15*12</f>
        <v>180</v>
      </c>
      <c r="AJ44" s="24">
        <v>2</v>
      </c>
      <c r="AK44" s="15">
        <f>15*7.2</f>
        <v>108</v>
      </c>
      <c r="AL44" s="24">
        <v>3</v>
      </c>
      <c r="AM44" s="15"/>
      <c r="AN44" s="24"/>
      <c r="AO44" s="15"/>
      <c r="AP44" s="24"/>
      <c r="AQ44" s="15"/>
      <c r="AR44" s="24"/>
      <c r="AS44" s="15"/>
      <c r="AT44" s="24"/>
      <c r="AU44" s="15"/>
      <c r="AV44" s="24"/>
      <c r="AW44" s="15">
        <v>100</v>
      </c>
      <c r="AX44" s="24">
        <v>1</v>
      </c>
      <c r="AY44" s="15"/>
      <c r="AZ44" s="15"/>
      <c r="BA44" s="15">
        <f>15*4.32</f>
        <v>64.800000000000011</v>
      </c>
      <c r="BB44" s="24">
        <v>5</v>
      </c>
      <c r="BC44" s="15">
        <f>15*28.8</f>
        <v>432</v>
      </c>
      <c r="BD44" s="24">
        <v>3</v>
      </c>
      <c r="BE44" s="15"/>
      <c r="BF44" s="24"/>
      <c r="BG44" s="15"/>
      <c r="BH44" s="24"/>
      <c r="BI44" s="15"/>
      <c r="BJ44" s="24"/>
      <c r="BK44" s="15">
        <f>15*6</f>
        <v>90</v>
      </c>
      <c r="BL44" s="24">
        <v>1</v>
      </c>
      <c r="BM44" s="15"/>
      <c r="BN44" s="24"/>
      <c r="BO44" s="15"/>
      <c r="BP44" s="24">
        <v>1</v>
      </c>
      <c r="BQ44" s="15"/>
      <c r="BR44" s="24">
        <v>1</v>
      </c>
      <c r="BS44" s="15"/>
      <c r="BT44" s="24"/>
      <c r="BU44" s="15"/>
      <c r="BV44" s="24"/>
      <c r="BW44" s="15"/>
      <c r="BX44" s="24">
        <v>1</v>
      </c>
      <c r="BY44" s="15"/>
      <c r="BZ44" s="24">
        <v>1</v>
      </c>
      <c r="CA44" s="15">
        <v>160</v>
      </c>
      <c r="CB44" s="24">
        <v>1</v>
      </c>
      <c r="CC44" s="15">
        <f>15*20</f>
        <v>300</v>
      </c>
      <c r="CD44" s="24">
        <v>1</v>
      </c>
      <c r="CE44" s="15"/>
      <c r="CF44" s="24"/>
      <c r="CG44" s="15"/>
      <c r="CH44" s="25"/>
      <c r="CI44" s="15"/>
      <c r="CJ44" s="25"/>
      <c r="CK44" s="15"/>
      <c r="CL44" s="25"/>
      <c r="CM44" s="15"/>
      <c r="CN44" s="25"/>
      <c r="CO44" s="15"/>
      <c r="CP44" s="25"/>
      <c r="CQ44" s="15"/>
      <c r="CR44" s="25"/>
      <c r="CS44" s="15">
        <f t="shared" si="6"/>
        <v>100</v>
      </c>
      <c r="CT44" s="15">
        <f t="shared" si="7"/>
        <v>120</v>
      </c>
      <c r="CU44" s="15">
        <f t="shared" si="8"/>
        <v>1</v>
      </c>
      <c r="CV44" s="15">
        <f t="shared" si="9"/>
        <v>140</v>
      </c>
      <c r="CW44" s="15"/>
      <c r="CX44" s="15"/>
      <c r="CY44" s="15">
        <f t="shared" si="10"/>
        <v>64</v>
      </c>
      <c r="CZ44" s="15">
        <f>GG44</f>
        <v>250</v>
      </c>
      <c r="DA44" s="19"/>
      <c r="DB44" s="17">
        <v>150</v>
      </c>
      <c r="DC44" s="15"/>
      <c r="DD44" s="15">
        <v>120</v>
      </c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7"/>
      <c r="DQ44" s="15"/>
      <c r="DR44" s="15">
        <v>100</v>
      </c>
      <c r="DS44" s="15"/>
      <c r="DT44" s="15"/>
      <c r="DU44" s="15"/>
      <c r="DV44" s="15"/>
      <c r="DW44" s="15">
        <v>140</v>
      </c>
      <c r="DX44" s="20">
        <v>1</v>
      </c>
      <c r="DY44" s="15"/>
      <c r="DZ44" s="20"/>
      <c r="EA44" s="15"/>
      <c r="EB44" s="20"/>
      <c r="EC44" s="15">
        <v>160</v>
      </c>
      <c r="ED44" s="20">
        <v>1</v>
      </c>
      <c r="EE44" s="15"/>
      <c r="EF44" s="20"/>
      <c r="EG44" s="15">
        <v>200</v>
      </c>
      <c r="EH44" s="20">
        <v>1</v>
      </c>
      <c r="EI44" s="15"/>
      <c r="EJ44" s="20"/>
      <c r="EK44" s="15"/>
      <c r="EL44" s="20"/>
      <c r="EM44" s="15"/>
      <c r="EN44" s="20"/>
      <c r="EO44" s="15">
        <v>64</v>
      </c>
      <c r="EP44" s="20"/>
      <c r="EQ44" s="15"/>
      <c r="ER44" s="20"/>
      <c r="ES44" s="15"/>
      <c r="ET44" s="20"/>
      <c r="EU44" s="15"/>
      <c r="EV44" s="20"/>
      <c r="EW44" s="15"/>
      <c r="EX44" s="20"/>
      <c r="EY44" s="15"/>
      <c r="EZ44" s="20"/>
      <c r="FA44" s="15"/>
      <c r="FB44" s="20"/>
      <c r="FC44" s="15"/>
      <c r="FD44" s="20"/>
      <c r="FE44" s="15">
        <v>100</v>
      </c>
      <c r="FF44" s="20">
        <v>1</v>
      </c>
      <c r="FG44" s="15"/>
      <c r="FH44" s="20"/>
      <c r="FI44" s="15"/>
      <c r="FJ44" s="20"/>
      <c r="FK44" s="15"/>
      <c r="FL44" s="20"/>
      <c r="FM44" s="15"/>
      <c r="FN44" s="20"/>
      <c r="FO44" s="15"/>
      <c r="FP44" s="20"/>
      <c r="FQ44" s="15"/>
      <c r="FR44" s="20"/>
      <c r="FS44" s="15">
        <v>120</v>
      </c>
      <c r="FT44" s="20">
        <v>1</v>
      </c>
      <c r="FU44" s="15"/>
      <c r="FV44" s="20"/>
      <c r="FW44" s="15"/>
      <c r="FX44" s="20"/>
      <c r="FY44" s="15"/>
      <c r="FZ44" s="20"/>
      <c r="GA44" s="15"/>
      <c r="GB44" s="20"/>
      <c r="GC44" s="15"/>
      <c r="GD44" s="20"/>
      <c r="GE44" s="15">
        <v>140</v>
      </c>
      <c r="GF44" s="20">
        <v>1</v>
      </c>
      <c r="GG44" s="170">
        <v>250</v>
      </c>
    </row>
    <row r="45" spans="1:189" s="2" customFormat="1" ht="15.75" customHeight="1" x14ac:dyDescent="0.3">
      <c r="A45" s="15" t="s">
        <v>2903</v>
      </c>
      <c r="B45" s="15" t="s">
        <v>126</v>
      </c>
      <c r="C45" s="15" t="s">
        <v>1609</v>
      </c>
      <c r="D45" s="15" t="s">
        <v>1610</v>
      </c>
      <c r="E45" s="15" t="str">
        <f t="shared" si="0"/>
        <v>Karyn Real</v>
      </c>
      <c r="F45" s="15" t="s">
        <v>128</v>
      </c>
      <c r="G45" s="15">
        <v>999733664</v>
      </c>
      <c r="H45" s="15">
        <f t="shared" si="1"/>
        <v>783</v>
      </c>
      <c r="I45" s="15"/>
      <c r="J45" s="15"/>
      <c r="K45" s="16"/>
      <c r="L45" s="15"/>
      <c r="M45" s="15"/>
      <c r="N45" s="15"/>
      <c r="O45" s="15">
        <f t="shared" si="11"/>
        <v>0</v>
      </c>
      <c r="P45" s="15">
        <v>0</v>
      </c>
      <c r="Q45" s="15">
        <f t="shared" si="12"/>
        <v>1</v>
      </c>
      <c r="R45" s="15">
        <v>0</v>
      </c>
      <c r="S45" s="15">
        <v>0</v>
      </c>
      <c r="T45" s="15">
        <f t="shared" si="13"/>
        <v>160</v>
      </c>
      <c r="U45" s="15">
        <f t="shared" si="14"/>
        <v>113</v>
      </c>
      <c r="V45" s="15"/>
      <c r="W45" s="15"/>
      <c r="X45" s="15"/>
      <c r="Y45" s="15"/>
      <c r="Z45" s="16"/>
      <c r="AA45" s="15">
        <v>150</v>
      </c>
      <c r="AB45" s="24">
        <v>2</v>
      </c>
      <c r="AC45" s="15"/>
      <c r="AD45" s="15"/>
      <c r="AE45" s="15"/>
      <c r="AF45" s="15"/>
      <c r="AG45" s="15"/>
      <c r="AH45" s="24"/>
      <c r="AI45" s="15">
        <f>15*20</f>
        <v>300</v>
      </c>
      <c r="AJ45" s="24">
        <v>1</v>
      </c>
      <c r="AK45" s="15">
        <f>15*7.2</f>
        <v>108</v>
      </c>
      <c r="AL45" s="24">
        <v>3</v>
      </c>
      <c r="AM45" s="15"/>
      <c r="AN45" s="24"/>
      <c r="AO45" s="15"/>
      <c r="AP45" s="24"/>
      <c r="AQ45" s="15"/>
      <c r="AR45" s="24"/>
      <c r="AS45" s="15"/>
      <c r="AT45" s="24"/>
      <c r="AU45" s="15"/>
      <c r="AV45" s="24"/>
      <c r="AW45" s="15">
        <v>100</v>
      </c>
      <c r="AX45" s="24">
        <v>1</v>
      </c>
      <c r="AY45" s="15"/>
      <c r="AZ45" s="15"/>
      <c r="BA45" s="15">
        <f>15*4.32</f>
        <v>64.800000000000011</v>
      </c>
      <c r="BB45" s="24">
        <v>5</v>
      </c>
      <c r="BC45" s="15">
        <f>15*17.28</f>
        <v>259.20000000000005</v>
      </c>
      <c r="BD45" s="24">
        <v>5</v>
      </c>
      <c r="BE45" s="15"/>
      <c r="BF45" s="24"/>
      <c r="BG45" s="15"/>
      <c r="BH45" s="24"/>
      <c r="BI45" s="15"/>
      <c r="BJ45" s="24"/>
      <c r="BK45" s="15">
        <f>15*6</f>
        <v>90</v>
      </c>
      <c r="BL45" s="24">
        <v>1</v>
      </c>
      <c r="BM45" s="15"/>
      <c r="BN45" s="24"/>
      <c r="BO45" s="15"/>
      <c r="BP45" s="24">
        <v>1</v>
      </c>
      <c r="BQ45" s="15">
        <f>15*4.32</f>
        <v>64.800000000000011</v>
      </c>
      <c r="BR45" s="24">
        <v>4</v>
      </c>
      <c r="BS45" s="15"/>
      <c r="BT45" s="24"/>
      <c r="BU45" s="15">
        <v>105</v>
      </c>
      <c r="BV45" s="24">
        <v>2</v>
      </c>
      <c r="BW45" s="15"/>
      <c r="BX45" s="24">
        <v>1</v>
      </c>
      <c r="BY45" s="15"/>
      <c r="BZ45" s="24">
        <v>1</v>
      </c>
      <c r="CA45" s="15">
        <v>120</v>
      </c>
      <c r="CB45" s="24">
        <v>2</v>
      </c>
      <c r="CC45" s="15">
        <f>15*7.2</f>
        <v>108</v>
      </c>
      <c r="CD45" s="24">
        <v>3</v>
      </c>
      <c r="CE45" s="15"/>
      <c r="CF45" s="24"/>
      <c r="CG45" s="15"/>
      <c r="CH45" s="25"/>
      <c r="CI45" s="15"/>
      <c r="CJ45" s="25"/>
      <c r="CK45" s="15">
        <v>150</v>
      </c>
      <c r="CL45" s="25">
        <v>2</v>
      </c>
      <c r="CM45" s="15"/>
      <c r="CN45" s="25"/>
      <c r="CO45" s="15"/>
      <c r="CP45" s="25"/>
      <c r="CQ45" s="15"/>
      <c r="CR45" s="25"/>
      <c r="CS45" s="15">
        <f t="shared" si="6"/>
        <v>100</v>
      </c>
      <c r="CT45" s="15">
        <f t="shared" si="7"/>
        <v>120</v>
      </c>
      <c r="CU45" s="15">
        <f t="shared" si="8"/>
        <v>1</v>
      </c>
      <c r="CV45" s="15">
        <f t="shared" si="9"/>
        <v>140</v>
      </c>
      <c r="CW45" s="15"/>
      <c r="CX45" s="15"/>
      <c r="CY45" s="15">
        <f t="shared" si="10"/>
        <v>150</v>
      </c>
      <c r="CZ45" s="15">
        <f>GG45</f>
        <v>0</v>
      </c>
      <c r="DA45" s="19"/>
      <c r="DB45" s="17">
        <v>48</v>
      </c>
      <c r="DC45" s="15"/>
      <c r="DD45" s="15">
        <v>120</v>
      </c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7"/>
      <c r="DQ45" s="15"/>
      <c r="DR45" s="15">
        <v>100</v>
      </c>
      <c r="DS45" s="15"/>
      <c r="DT45" s="15"/>
      <c r="DU45" s="15"/>
      <c r="DV45" s="15"/>
      <c r="DW45" s="15">
        <v>105</v>
      </c>
      <c r="DX45" s="20">
        <v>2</v>
      </c>
      <c r="DY45" s="15"/>
      <c r="DZ45" s="20"/>
      <c r="EA45" s="15"/>
      <c r="EB45" s="20"/>
      <c r="EC45" s="15">
        <v>160</v>
      </c>
      <c r="ED45" s="20">
        <v>1</v>
      </c>
      <c r="EE45" s="15"/>
      <c r="EF45" s="20"/>
      <c r="EG45" s="15">
        <v>113</v>
      </c>
      <c r="EH45" s="20">
        <v>3</v>
      </c>
      <c r="EI45" s="15"/>
      <c r="EJ45" s="20"/>
      <c r="EK45" s="15"/>
      <c r="EL45" s="20"/>
      <c r="EM45" s="15"/>
      <c r="EN45" s="20"/>
      <c r="EO45" s="15">
        <v>150</v>
      </c>
      <c r="EP45" s="20"/>
      <c r="EQ45" s="15"/>
      <c r="ER45" s="20"/>
      <c r="ES45" s="15"/>
      <c r="ET45" s="20"/>
      <c r="EU45" s="15"/>
      <c r="EV45" s="20"/>
      <c r="EW45" s="15"/>
      <c r="EX45" s="20"/>
      <c r="EY45" s="15"/>
      <c r="EZ45" s="20"/>
      <c r="FA45" s="15"/>
      <c r="FB45" s="20"/>
      <c r="FC45" s="15"/>
      <c r="FD45" s="20"/>
      <c r="FE45" s="15">
        <v>100</v>
      </c>
      <c r="FF45" s="20">
        <v>1</v>
      </c>
      <c r="FG45" s="15"/>
      <c r="FH45" s="20"/>
      <c r="FI45" s="15"/>
      <c r="FJ45" s="20"/>
      <c r="FK45" s="15"/>
      <c r="FL45" s="20"/>
      <c r="FM45" s="15"/>
      <c r="FN45" s="20"/>
      <c r="FO45" s="15"/>
      <c r="FP45" s="20"/>
      <c r="FQ45" s="15"/>
      <c r="FR45" s="20"/>
      <c r="FS45" s="15">
        <v>120</v>
      </c>
      <c r="FT45" s="20">
        <v>1</v>
      </c>
      <c r="FU45" s="15"/>
      <c r="FV45" s="20"/>
      <c r="FW45" s="15"/>
      <c r="FX45" s="20"/>
      <c r="FY45" s="15"/>
      <c r="FZ45" s="20"/>
      <c r="GA45" s="15"/>
      <c r="GB45" s="20"/>
      <c r="GC45" s="15"/>
      <c r="GD45" s="20"/>
      <c r="GE45" s="15">
        <v>140</v>
      </c>
      <c r="GF45" s="20">
        <v>1</v>
      </c>
      <c r="GG45" s="170"/>
    </row>
    <row r="46" spans="1:189" s="2" customFormat="1" ht="15.75" customHeight="1" x14ac:dyDescent="0.3">
      <c r="A46" s="15" t="s">
        <v>2905</v>
      </c>
      <c r="B46" s="15" t="s">
        <v>126</v>
      </c>
      <c r="C46" s="15" t="s">
        <v>1476</v>
      </c>
      <c r="D46" s="15" t="s">
        <v>1475</v>
      </c>
      <c r="E46" s="15" t="str">
        <f t="shared" si="0"/>
        <v>Anh Nguyen</v>
      </c>
      <c r="F46" s="15" t="s">
        <v>135</v>
      </c>
      <c r="G46" s="15">
        <v>999733675</v>
      </c>
      <c r="H46" s="15">
        <f t="shared" si="1"/>
        <v>203</v>
      </c>
      <c r="I46" s="15"/>
      <c r="J46" s="15"/>
      <c r="K46" s="16"/>
      <c r="L46" s="15"/>
      <c r="M46" s="15"/>
      <c r="N46" s="15"/>
      <c r="O46" s="15">
        <f t="shared" si="11"/>
        <v>0</v>
      </c>
      <c r="P46" s="15">
        <v>0</v>
      </c>
      <c r="Q46" s="15">
        <f t="shared" si="12"/>
        <v>0</v>
      </c>
      <c r="R46" s="15">
        <v>0</v>
      </c>
      <c r="S46" s="15">
        <v>0</v>
      </c>
      <c r="T46" s="15">
        <f t="shared" si="13"/>
        <v>90</v>
      </c>
      <c r="U46" s="15">
        <f t="shared" si="14"/>
        <v>0</v>
      </c>
      <c r="V46" s="15"/>
      <c r="W46" s="15"/>
      <c r="X46" s="15"/>
      <c r="Y46" s="15"/>
      <c r="Z46" s="16"/>
      <c r="AA46" s="15">
        <v>85</v>
      </c>
      <c r="AB46" s="24">
        <v>7</v>
      </c>
      <c r="AC46" s="15"/>
      <c r="AD46" s="15"/>
      <c r="AE46" s="15"/>
      <c r="AF46" s="15"/>
      <c r="AG46" s="15"/>
      <c r="AH46" s="24"/>
      <c r="AI46" s="15"/>
      <c r="AJ46" s="15"/>
      <c r="AK46" s="15"/>
      <c r="AL46" s="15"/>
      <c r="AM46" s="15"/>
      <c r="AN46" s="24"/>
      <c r="AO46" s="15"/>
      <c r="AP46" s="24"/>
      <c r="AQ46" s="15"/>
      <c r="AR46" s="24"/>
      <c r="AS46" s="15"/>
      <c r="AT46" s="24"/>
      <c r="AU46" s="15"/>
      <c r="AV46" s="24"/>
      <c r="AW46" s="15"/>
      <c r="AX46" s="24"/>
      <c r="AY46" s="15"/>
      <c r="AZ46" s="15"/>
      <c r="BA46" s="15"/>
      <c r="BB46" s="15"/>
      <c r="BC46" s="15"/>
      <c r="BD46" s="15"/>
      <c r="BE46" s="15"/>
      <c r="BF46" s="24"/>
      <c r="BG46" s="15"/>
      <c r="BH46" s="24"/>
      <c r="BI46" s="15"/>
      <c r="BJ46" s="24"/>
      <c r="BK46" s="15"/>
      <c r="BL46" s="24"/>
      <c r="BM46" s="15">
        <v>79</v>
      </c>
      <c r="BN46" s="24">
        <v>3</v>
      </c>
      <c r="BO46" s="15"/>
      <c r="BP46" s="24"/>
      <c r="BQ46" s="15"/>
      <c r="BR46" s="24"/>
      <c r="BS46" s="15"/>
      <c r="BT46" s="24"/>
      <c r="BU46" s="15"/>
      <c r="BV46" s="24"/>
      <c r="BW46" s="15"/>
      <c r="BX46" s="24"/>
      <c r="BY46" s="15"/>
      <c r="BZ46" s="24"/>
      <c r="CA46" s="15">
        <v>68</v>
      </c>
      <c r="CB46" s="24">
        <v>5</v>
      </c>
      <c r="CC46" s="15"/>
      <c r="CD46" s="24"/>
      <c r="CE46" s="15"/>
      <c r="CF46" s="24"/>
      <c r="CG46" s="15"/>
      <c r="CH46" s="25"/>
      <c r="CI46" s="15"/>
      <c r="CJ46" s="25"/>
      <c r="CK46" s="15"/>
      <c r="CL46" s="25"/>
      <c r="CM46" s="15">
        <v>85</v>
      </c>
      <c r="CN46" s="25">
        <v>5</v>
      </c>
      <c r="CO46" s="15"/>
      <c r="CP46" s="25"/>
      <c r="CQ46" s="15"/>
      <c r="CR46" s="25"/>
      <c r="CS46" s="15">
        <f t="shared" si="6"/>
        <v>0</v>
      </c>
      <c r="CT46" s="15">
        <f t="shared" si="7"/>
        <v>0</v>
      </c>
      <c r="CU46" s="15">
        <f t="shared" si="8"/>
        <v>0</v>
      </c>
      <c r="CV46" s="15">
        <f t="shared" si="9"/>
        <v>0</v>
      </c>
      <c r="CW46" s="15"/>
      <c r="CX46" s="15"/>
      <c r="CY46" s="15">
        <f t="shared" si="10"/>
        <v>113</v>
      </c>
      <c r="CZ46" s="15">
        <f>GG46</f>
        <v>0</v>
      </c>
      <c r="DA46" s="19"/>
      <c r="DB46" s="17">
        <v>106</v>
      </c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7"/>
      <c r="DQ46" s="15"/>
      <c r="DR46" s="15"/>
      <c r="DS46" s="15"/>
      <c r="DT46" s="15"/>
      <c r="DU46" s="15"/>
      <c r="DV46" s="15"/>
      <c r="DW46" s="15"/>
      <c r="DX46" s="20"/>
      <c r="DY46" s="15">
        <v>79</v>
      </c>
      <c r="DZ46" s="20">
        <v>4</v>
      </c>
      <c r="EA46" s="15"/>
      <c r="EB46" s="20"/>
      <c r="EC46" s="15">
        <v>90</v>
      </c>
      <c r="ED46" s="20">
        <v>4</v>
      </c>
      <c r="EE46" s="15"/>
      <c r="EF46" s="20"/>
      <c r="EG46" s="15"/>
      <c r="EH46" s="20"/>
      <c r="EI46" s="15"/>
      <c r="EJ46" s="20"/>
      <c r="EK46" s="15"/>
      <c r="EL46" s="20"/>
      <c r="EM46" s="15"/>
      <c r="EN46" s="20"/>
      <c r="EO46" s="15">
        <v>113</v>
      </c>
      <c r="EP46" s="20">
        <v>3</v>
      </c>
      <c r="EQ46" s="15"/>
      <c r="ER46" s="20"/>
      <c r="ES46" s="15"/>
      <c r="ET46" s="20"/>
      <c r="EU46" s="15"/>
      <c r="EV46" s="20"/>
      <c r="EW46" s="15"/>
      <c r="EX46" s="20"/>
      <c r="EY46" s="15"/>
      <c r="EZ46" s="20"/>
      <c r="FA46" s="15"/>
      <c r="FB46" s="20"/>
      <c r="FC46" s="15"/>
      <c r="FD46" s="20"/>
      <c r="FE46" s="15"/>
      <c r="FF46" s="20"/>
      <c r="FG46" s="15"/>
      <c r="FH46" s="20"/>
      <c r="FI46" s="15"/>
      <c r="FJ46" s="20"/>
      <c r="FK46" s="15"/>
      <c r="FL46" s="20"/>
      <c r="FM46" s="15"/>
      <c r="FN46" s="20"/>
      <c r="FO46" s="15"/>
      <c r="FP46" s="20"/>
      <c r="FQ46" s="15"/>
      <c r="FR46" s="20"/>
      <c r="FS46" s="15"/>
      <c r="FT46" s="20"/>
      <c r="FU46" s="15"/>
      <c r="FV46" s="20"/>
      <c r="FW46" s="15"/>
      <c r="FX46" s="20"/>
      <c r="FY46" s="15"/>
      <c r="FZ46" s="20"/>
      <c r="GA46" s="15"/>
      <c r="GB46" s="20"/>
      <c r="GC46" s="15"/>
      <c r="GD46" s="20"/>
      <c r="GE46" s="15"/>
      <c r="GF46" s="20"/>
      <c r="GG46" s="170"/>
    </row>
    <row r="47" spans="1:189" s="2" customFormat="1" ht="15.75" customHeight="1" x14ac:dyDescent="0.3">
      <c r="A47" s="15" t="s">
        <v>2903</v>
      </c>
      <c r="B47" s="15" t="s">
        <v>126</v>
      </c>
      <c r="C47" s="15" t="s">
        <v>1083</v>
      </c>
      <c r="D47" s="15" t="s">
        <v>1084</v>
      </c>
      <c r="E47" s="15" t="str">
        <f t="shared" si="0"/>
        <v>ANNIE LEE KELLER</v>
      </c>
      <c r="F47" s="15" t="s">
        <v>128</v>
      </c>
      <c r="G47" s="15">
        <v>999735587</v>
      </c>
      <c r="H47" s="15">
        <f t="shared" si="1"/>
        <v>74</v>
      </c>
      <c r="I47" s="17"/>
      <c r="J47" s="17"/>
      <c r="K47" s="21"/>
      <c r="L47" s="15"/>
      <c r="M47" s="15"/>
      <c r="N47" s="15"/>
      <c r="O47" s="15">
        <f t="shared" si="11"/>
        <v>0</v>
      </c>
      <c r="P47" s="15">
        <v>0</v>
      </c>
      <c r="Q47" s="15">
        <f t="shared" si="12"/>
        <v>1</v>
      </c>
      <c r="R47" s="15">
        <v>0</v>
      </c>
      <c r="S47" s="15">
        <v>0</v>
      </c>
      <c r="T47" s="15">
        <f t="shared" si="13"/>
        <v>29</v>
      </c>
      <c r="U47" s="15">
        <f t="shared" si="14"/>
        <v>0</v>
      </c>
      <c r="V47" s="15"/>
      <c r="W47" s="15"/>
      <c r="X47" s="15"/>
      <c r="Y47" s="15"/>
      <c r="Z47" s="21"/>
      <c r="AA47" s="17"/>
      <c r="AB47" s="17"/>
      <c r="AC47" s="17"/>
      <c r="AD47" s="17"/>
      <c r="AE47" s="17"/>
      <c r="AF47" s="24"/>
      <c r="AG47" s="17"/>
      <c r="AH47" s="24"/>
      <c r="AI47" s="17"/>
      <c r="AJ47" s="24"/>
      <c r="AK47" s="17"/>
      <c r="AL47" s="24"/>
      <c r="AM47" s="17"/>
      <c r="AN47" s="24"/>
      <c r="AO47" s="17"/>
      <c r="AP47" s="24"/>
      <c r="AQ47" s="17"/>
      <c r="AR47" s="24"/>
      <c r="AS47" s="17"/>
      <c r="AT47" s="24"/>
      <c r="AU47" s="17"/>
      <c r="AV47" s="24"/>
      <c r="AW47" s="17"/>
      <c r="AX47" s="24"/>
      <c r="AY47" s="17"/>
      <c r="AZ47" s="17"/>
      <c r="BA47" s="17"/>
      <c r="BB47" s="24"/>
      <c r="BC47" s="17"/>
      <c r="BD47" s="24"/>
      <c r="BE47" s="17"/>
      <c r="BF47" s="24"/>
      <c r="BG47" s="17"/>
      <c r="BH47" s="24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24"/>
      <c r="CQ47" s="17"/>
      <c r="CR47" s="24"/>
      <c r="CS47" s="15">
        <f t="shared" si="6"/>
        <v>0</v>
      </c>
      <c r="CT47" s="15">
        <f t="shared" si="7"/>
        <v>45</v>
      </c>
      <c r="CU47" s="15">
        <f t="shared" si="8"/>
        <v>1</v>
      </c>
      <c r="CV47" s="15">
        <f t="shared" si="9"/>
        <v>0</v>
      </c>
      <c r="CW47" s="15"/>
      <c r="CX47" s="15"/>
      <c r="CY47" s="15">
        <f t="shared" si="10"/>
        <v>0</v>
      </c>
      <c r="CZ47" s="15">
        <f>GG47</f>
        <v>0</v>
      </c>
      <c r="DA47" s="20"/>
      <c r="DB47" s="17"/>
      <c r="DC47" s="15"/>
      <c r="DD47" s="15"/>
      <c r="DE47" s="15"/>
      <c r="DF47" s="15"/>
      <c r="DG47" s="15"/>
      <c r="DH47" s="15"/>
      <c r="DI47" s="15"/>
      <c r="DJ47" s="15"/>
      <c r="DK47" s="15">
        <v>30</v>
      </c>
      <c r="DL47" s="15"/>
      <c r="DM47" s="15"/>
      <c r="DN47" s="15"/>
      <c r="DO47" s="15"/>
      <c r="DP47" s="17"/>
      <c r="DQ47" s="15"/>
      <c r="DR47" s="15"/>
      <c r="DS47" s="15"/>
      <c r="DT47" s="15"/>
      <c r="DU47" s="15"/>
      <c r="DV47" s="15"/>
      <c r="DW47" s="15"/>
      <c r="DX47" s="20"/>
      <c r="DY47" s="15"/>
      <c r="DZ47" s="20"/>
      <c r="EA47" s="15"/>
      <c r="EB47" s="20"/>
      <c r="EC47" s="15">
        <v>29</v>
      </c>
      <c r="ED47" s="20">
        <v>33</v>
      </c>
      <c r="EE47" s="15"/>
      <c r="EF47" s="20"/>
      <c r="EG47" s="15"/>
      <c r="EH47" s="20"/>
      <c r="EI47" s="15"/>
      <c r="EJ47" s="20"/>
      <c r="EK47" s="15"/>
      <c r="EL47" s="20"/>
      <c r="EM47" s="15"/>
      <c r="EN47" s="20"/>
      <c r="EO47" s="15"/>
      <c r="EP47" s="20"/>
      <c r="EQ47" s="15"/>
      <c r="ER47" s="20"/>
      <c r="ES47" s="15"/>
      <c r="ET47" s="20"/>
      <c r="EU47" s="15"/>
      <c r="EV47" s="20"/>
      <c r="EW47" s="15"/>
      <c r="EX47" s="20"/>
      <c r="EY47" s="15"/>
      <c r="EZ47" s="20"/>
      <c r="FA47" s="15"/>
      <c r="FB47" s="20"/>
      <c r="FC47" s="15"/>
      <c r="FD47" s="20"/>
      <c r="FE47" s="15"/>
      <c r="FF47" s="20"/>
      <c r="FG47" s="15"/>
      <c r="FH47" s="20"/>
      <c r="FI47" s="15"/>
      <c r="FJ47" s="20"/>
      <c r="FK47" s="15"/>
      <c r="FL47" s="20"/>
      <c r="FM47" s="15"/>
      <c r="FN47" s="20"/>
      <c r="FO47" s="15"/>
      <c r="FP47" s="20"/>
      <c r="FQ47" s="15"/>
      <c r="FR47" s="20"/>
      <c r="FS47" s="15"/>
      <c r="FT47" s="20"/>
      <c r="FU47" s="15"/>
      <c r="FV47" s="20"/>
      <c r="FW47" s="15">
        <v>45</v>
      </c>
      <c r="FX47" s="20">
        <v>2</v>
      </c>
      <c r="FY47" s="15"/>
      <c r="FZ47" s="20"/>
      <c r="GA47" s="15"/>
      <c r="GB47" s="20"/>
      <c r="GC47" s="15"/>
      <c r="GD47" s="20"/>
      <c r="GE47" s="15"/>
      <c r="GF47" s="20"/>
      <c r="GG47" s="170"/>
    </row>
    <row r="48" spans="1:189" s="2" customFormat="1" ht="15.75" customHeight="1" x14ac:dyDescent="0.3">
      <c r="A48" s="15" t="s">
        <v>2908</v>
      </c>
      <c r="B48" s="15" t="s">
        <v>126</v>
      </c>
      <c r="C48" s="15" t="s">
        <v>736</v>
      </c>
      <c r="D48" s="15" t="s">
        <v>1854</v>
      </c>
      <c r="E48" s="15" t="str">
        <f t="shared" si="0"/>
        <v>Julie Tregeagle</v>
      </c>
      <c r="F48" s="15" t="s">
        <v>128</v>
      </c>
      <c r="G48" s="15">
        <v>999735941</v>
      </c>
      <c r="H48" s="15">
        <f t="shared" si="1"/>
        <v>530</v>
      </c>
      <c r="I48" s="15"/>
      <c r="J48" s="15"/>
      <c r="K48" s="16"/>
      <c r="L48" s="15"/>
      <c r="M48" s="15"/>
      <c r="N48" s="15"/>
      <c r="O48" s="15">
        <f t="shared" si="11"/>
        <v>0</v>
      </c>
      <c r="P48" s="15">
        <v>0</v>
      </c>
      <c r="Q48" s="15">
        <f t="shared" si="12"/>
        <v>0</v>
      </c>
      <c r="R48" s="15">
        <v>0</v>
      </c>
      <c r="S48" s="15">
        <v>0</v>
      </c>
      <c r="T48" s="15">
        <f t="shared" si="13"/>
        <v>160</v>
      </c>
      <c r="U48" s="15">
        <f t="shared" si="14"/>
        <v>200</v>
      </c>
      <c r="V48" s="15"/>
      <c r="W48" s="15"/>
      <c r="X48" s="15"/>
      <c r="Y48" s="15"/>
      <c r="Z48" s="16"/>
      <c r="AA48" s="15">
        <v>100</v>
      </c>
      <c r="AB48" s="24">
        <v>1</v>
      </c>
      <c r="AC48" s="15"/>
      <c r="AD48" s="15"/>
      <c r="AE48" s="15"/>
      <c r="AF48" s="15"/>
      <c r="AG48" s="15"/>
      <c r="AH48" s="24"/>
      <c r="AI48" s="15">
        <f>15*20</f>
        <v>300</v>
      </c>
      <c r="AJ48" s="24">
        <v>1</v>
      </c>
      <c r="AK48" s="15"/>
      <c r="AL48" s="24"/>
      <c r="AM48" s="15">
        <v>25</v>
      </c>
      <c r="AN48" s="24">
        <v>1</v>
      </c>
      <c r="AO48" s="15"/>
      <c r="AP48" s="24"/>
      <c r="AQ48" s="15"/>
      <c r="AR48" s="24"/>
      <c r="AS48" s="15"/>
      <c r="AT48" s="24"/>
      <c r="AU48" s="15"/>
      <c r="AV48" s="24"/>
      <c r="AW48" s="15"/>
      <c r="AX48" s="24"/>
      <c r="AY48" s="15"/>
      <c r="AZ48" s="15"/>
      <c r="BA48" s="15"/>
      <c r="BB48" s="15"/>
      <c r="BC48" s="15"/>
      <c r="BD48" s="15"/>
      <c r="BE48" s="15"/>
      <c r="BF48" s="24"/>
      <c r="BG48" s="15"/>
      <c r="BH48" s="24"/>
      <c r="BI48" s="15"/>
      <c r="BJ48" s="24"/>
      <c r="BK48" s="15"/>
      <c r="BL48" s="24"/>
      <c r="BM48" s="15"/>
      <c r="BN48" s="24"/>
      <c r="BO48" s="15"/>
      <c r="BP48" s="24"/>
      <c r="BQ48" s="15"/>
      <c r="BR48" s="24"/>
      <c r="BS48" s="15">
        <v>70</v>
      </c>
      <c r="BT48" s="24">
        <v>1</v>
      </c>
      <c r="BU48" s="15"/>
      <c r="BV48" s="24"/>
      <c r="BW48" s="15"/>
      <c r="BX48" s="24"/>
      <c r="BY48" s="15"/>
      <c r="BZ48" s="24"/>
      <c r="CA48" s="15">
        <v>80</v>
      </c>
      <c r="CB48" s="24">
        <v>1</v>
      </c>
      <c r="CC48" s="15"/>
      <c r="CD48" s="24"/>
      <c r="CE48" s="15"/>
      <c r="CF48" s="24"/>
      <c r="CG48" s="15"/>
      <c r="CH48" s="25"/>
      <c r="CI48" s="15"/>
      <c r="CJ48" s="25"/>
      <c r="CK48" s="15">
        <v>100</v>
      </c>
      <c r="CL48" s="25">
        <v>1</v>
      </c>
      <c r="CM48" s="15">
        <v>100</v>
      </c>
      <c r="CN48" s="25">
        <v>1</v>
      </c>
      <c r="CO48" s="15"/>
      <c r="CP48" s="25"/>
      <c r="CQ48" s="15"/>
      <c r="CR48" s="25"/>
      <c r="CS48" s="15">
        <f t="shared" si="6"/>
        <v>0</v>
      </c>
      <c r="CT48" s="15">
        <f t="shared" si="7"/>
        <v>0</v>
      </c>
      <c r="CU48" s="15">
        <f t="shared" si="8"/>
        <v>0</v>
      </c>
      <c r="CV48" s="15">
        <f t="shared" si="9"/>
        <v>70</v>
      </c>
      <c r="CW48" s="15"/>
      <c r="CX48" s="15"/>
      <c r="CY48" s="15">
        <f t="shared" si="10"/>
        <v>100</v>
      </c>
      <c r="CZ48" s="15">
        <f>GG48</f>
        <v>0</v>
      </c>
      <c r="DA48" s="19"/>
      <c r="DB48" s="17">
        <v>100</v>
      </c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7"/>
      <c r="DQ48" s="15"/>
      <c r="DR48" s="15"/>
      <c r="DS48" s="15"/>
      <c r="DT48" s="15"/>
      <c r="DU48" s="15"/>
      <c r="DV48" s="15"/>
      <c r="DW48" s="15"/>
      <c r="DX48" s="20"/>
      <c r="DY48" s="15"/>
      <c r="DZ48" s="20"/>
      <c r="EA48" s="15">
        <v>35</v>
      </c>
      <c r="EB48" s="20">
        <v>1</v>
      </c>
      <c r="EC48" s="15">
        <v>160</v>
      </c>
      <c r="ED48" s="20">
        <v>1</v>
      </c>
      <c r="EE48" s="15"/>
      <c r="EF48" s="20"/>
      <c r="EG48" s="15">
        <v>200</v>
      </c>
      <c r="EH48" s="20">
        <v>1</v>
      </c>
      <c r="EI48" s="15"/>
      <c r="EJ48" s="20"/>
      <c r="EK48" s="15"/>
      <c r="EL48" s="20"/>
      <c r="EM48" s="15"/>
      <c r="EN48" s="20"/>
      <c r="EO48" s="15">
        <v>100</v>
      </c>
      <c r="EP48" s="20">
        <v>1</v>
      </c>
      <c r="EQ48" s="15"/>
      <c r="ER48" s="20"/>
      <c r="ES48" s="15"/>
      <c r="ET48" s="20"/>
      <c r="EU48" s="15"/>
      <c r="EV48" s="20"/>
      <c r="EW48" s="15"/>
      <c r="EX48" s="20"/>
      <c r="EY48" s="15"/>
      <c r="EZ48" s="20"/>
      <c r="FA48" s="15"/>
      <c r="FB48" s="20"/>
      <c r="FC48" s="15"/>
      <c r="FD48" s="20"/>
      <c r="FE48" s="15"/>
      <c r="FF48" s="20"/>
      <c r="FG48" s="15"/>
      <c r="FH48" s="20"/>
      <c r="FI48" s="15"/>
      <c r="FJ48" s="20"/>
      <c r="FK48" s="15"/>
      <c r="FL48" s="20"/>
      <c r="FM48" s="15"/>
      <c r="FN48" s="20"/>
      <c r="FO48" s="15"/>
      <c r="FP48" s="20"/>
      <c r="FQ48" s="15"/>
      <c r="FR48" s="20"/>
      <c r="FS48" s="15"/>
      <c r="FT48" s="20"/>
      <c r="FU48" s="15"/>
      <c r="FV48" s="20"/>
      <c r="FW48" s="15"/>
      <c r="FX48" s="20"/>
      <c r="FY48" s="15"/>
      <c r="FZ48" s="20"/>
      <c r="GA48" s="15"/>
      <c r="GB48" s="20"/>
      <c r="GC48" s="15">
        <v>70</v>
      </c>
      <c r="GD48" s="20">
        <v>1</v>
      </c>
      <c r="GE48" s="15"/>
      <c r="GF48" s="20"/>
      <c r="GG48" s="170"/>
    </row>
    <row r="49" spans="1:189" s="2" customFormat="1" ht="15.75" customHeight="1" x14ac:dyDescent="0.3">
      <c r="A49" s="15" t="s">
        <v>2906</v>
      </c>
      <c r="B49" s="15" t="s">
        <v>126</v>
      </c>
      <c r="C49" s="15" t="s">
        <v>226</v>
      </c>
      <c r="D49" s="15" t="s">
        <v>222</v>
      </c>
      <c r="E49" s="15" t="str">
        <f t="shared" si="0"/>
        <v>Yang Sook An</v>
      </c>
      <c r="F49" s="15" t="s">
        <v>128</v>
      </c>
      <c r="G49" s="15">
        <v>999735975</v>
      </c>
      <c r="H49" s="15">
        <f t="shared" si="1"/>
        <v>99</v>
      </c>
      <c r="I49" s="15"/>
      <c r="J49" s="15"/>
      <c r="K49" s="16"/>
      <c r="L49" s="15"/>
      <c r="M49" s="15"/>
      <c r="N49" s="15"/>
      <c r="O49" s="15">
        <f t="shared" si="11"/>
        <v>0</v>
      </c>
      <c r="P49" s="15">
        <v>0</v>
      </c>
      <c r="Q49" s="15">
        <f t="shared" si="12"/>
        <v>0</v>
      </c>
      <c r="R49" s="15">
        <v>0</v>
      </c>
      <c r="S49" s="15">
        <v>0</v>
      </c>
      <c r="T49" s="15">
        <f t="shared" si="13"/>
        <v>0</v>
      </c>
      <c r="U49" s="15">
        <f t="shared" si="14"/>
        <v>0</v>
      </c>
      <c r="V49" s="15"/>
      <c r="W49" s="15"/>
      <c r="X49" s="15"/>
      <c r="Y49" s="15"/>
      <c r="Z49" s="16"/>
      <c r="AA49" s="15"/>
      <c r="AB49" s="24"/>
      <c r="AC49" s="15"/>
      <c r="AD49" s="15"/>
      <c r="AE49" s="15"/>
      <c r="AF49" s="24"/>
      <c r="AG49" s="15"/>
      <c r="AH49" s="24"/>
      <c r="AI49" s="15"/>
      <c r="AJ49" s="24"/>
      <c r="AK49" s="15"/>
      <c r="AL49" s="24"/>
      <c r="AM49" s="15"/>
      <c r="AN49" s="24"/>
      <c r="AO49" s="15"/>
      <c r="AP49" s="24"/>
      <c r="AQ49" s="15"/>
      <c r="AR49" s="24"/>
      <c r="AS49" s="15"/>
      <c r="AT49" s="24"/>
      <c r="AU49" s="15"/>
      <c r="AV49" s="24"/>
      <c r="AW49" s="15"/>
      <c r="AX49" s="24"/>
      <c r="AY49" s="15"/>
      <c r="AZ49" s="15"/>
      <c r="BA49" s="15"/>
      <c r="BB49" s="15"/>
      <c r="BC49" s="15"/>
      <c r="BD49" s="15"/>
      <c r="BE49" s="15"/>
      <c r="BF49" s="24"/>
      <c r="BG49" s="15"/>
      <c r="BH49" s="24"/>
      <c r="BI49" s="15"/>
      <c r="BJ49" s="24"/>
      <c r="BK49" s="15"/>
      <c r="BL49" s="24"/>
      <c r="BM49" s="15"/>
      <c r="BN49" s="24"/>
      <c r="BO49" s="15"/>
      <c r="BP49" s="24"/>
      <c r="BQ49" s="15"/>
      <c r="BR49" s="24"/>
      <c r="BS49" s="15"/>
      <c r="BT49" s="24"/>
      <c r="BU49" s="15"/>
      <c r="BV49" s="24"/>
      <c r="BW49" s="15"/>
      <c r="BX49" s="24"/>
      <c r="BY49" s="15"/>
      <c r="BZ49" s="24"/>
      <c r="CA49" s="15"/>
      <c r="CB49" s="24"/>
      <c r="CC49" s="15"/>
      <c r="CD49" s="24"/>
      <c r="CE49" s="15"/>
      <c r="CF49" s="24"/>
      <c r="CG49" s="15"/>
      <c r="CH49" s="25"/>
      <c r="CI49" s="15"/>
      <c r="CJ49" s="25"/>
      <c r="CK49" s="15"/>
      <c r="CL49" s="25"/>
      <c r="CM49" s="15"/>
      <c r="CN49" s="25"/>
      <c r="CO49" s="15"/>
      <c r="CP49" s="25"/>
      <c r="CQ49" s="15"/>
      <c r="CR49" s="25"/>
      <c r="CS49" s="15">
        <f t="shared" si="6"/>
        <v>0</v>
      </c>
      <c r="CT49" s="15">
        <f t="shared" si="7"/>
        <v>0</v>
      </c>
      <c r="CU49" s="15">
        <f t="shared" si="8"/>
        <v>0</v>
      </c>
      <c r="CV49" s="15">
        <f t="shared" si="9"/>
        <v>0</v>
      </c>
      <c r="CW49" s="15"/>
      <c r="CX49" s="15"/>
      <c r="CY49" s="15">
        <f t="shared" si="10"/>
        <v>99</v>
      </c>
      <c r="CZ49" s="15">
        <f>GG49</f>
        <v>0</v>
      </c>
      <c r="DA49" s="19"/>
      <c r="DB49" s="17">
        <v>106</v>
      </c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7"/>
      <c r="DQ49" s="15"/>
      <c r="DR49" s="15"/>
      <c r="DS49" s="15"/>
      <c r="DT49" s="15"/>
      <c r="DU49" s="15"/>
      <c r="DV49" s="15"/>
      <c r="DW49" s="15"/>
      <c r="DX49" s="20"/>
      <c r="DY49" s="15"/>
      <c r="DZ49" s="20"/>
      <c r="EA49" s="15"/>
      <c r="EB49" s="20"/>
      <c r="EC49" s="15"/>
      <c r="ED49" s="20"/>
      <c r="EE49" s="15"/>
      <c r="EF49" s="20"/>
      <c r="EG49" s="15"/>
      <c r="EH49" s="20"/>
      <c r="EI49" s="15"/>
      <c r="EJ49" s="20"/>
      <c r="EK49" s="15"/>
      <c r="EL49" s="20"/>
      <c r="EM49" s="15"/>
      <c r="EN49" s="20"/>
      <c r="EO49" s="15">
        <v>99</v>
      </c>
      <c r="EP49" s="20">
        <v>6</v>
      </c>
      <c r="EQ49" s="15"/>
      <c r="ER49" s="20"/>
      <c r="ES49" s="15"/>
      <c r="ET49" s="20"/>
      <c r="EU49" s="15"/>
      <c r="EV49" s="20"/>
      <c r="EW49" s="15"/>
      <c r="EX49" s="20"/>
      <c r="EY49" s="15"/>
      <c r="EZ49" s="20"/>
      <c r="FA49" s="15"/>
      <c r="FB49" s="20"/>
      <c r="FC49" s="15"/>
      <c r="FD49" s="20"/>
      <c r="FE49" s="15"/>
      <c r="FF49" s="20"/>
      <c r="FG49" s="15"/>
      <c r="FH49" s="20"/>
      <c r="FI49" s="15"/>
      <c r="FJ49" s="20"/>
      <c r="FK49" s="15"/>
      <c r="FL49" s="20"/>
      <c r="FM49" s="15"/>
      <c r="FN49" s="20"/>
      <c r="FO49" s="15"/>
      <c r="FP49" s="20"/>
      <c r="FQ49" s="15"/>
      <c r="FR49" s="20"/>
      <c r="FS49" s="15"/>
      <c r="FT49" s="20"/>
      <c r="FU49" s="15"/>
      <c r="FV49" s="20"/>
      <c r="FW49" s="15"/>
      <c r="FX49" s="20"/>
      <c r="FY49" s="15"/>
      <c r="FZ49" s="20"/>
      <c r="GA49" s="15"/>
      <c r="GB49" s="20"/>
      <c r="GC49" s="15"/>
      <c r="GD49" s="20"/>
      <c r="GE49" s="15"/>
      <c r="GF49" s="20"/>
      <c r="GG49" s="170"/>
    </row>
    <row r="50" spans="1:189" s="2" customFormat="1" ht="15.75" customHeight="1" x14ac:dyDescent="0.3">
      <c r="A50" s="15" t="s">
        <v>2903</v>
      </c>
      <c r="B50" s="15" t="s">
        <v>126</v>
      </c>
      <c r="C50" s="15" t="s">
        <v>771</v>
      </c>
      <c r="D50" s="15" t="s">
        <v>772</v>
      </c>
      <c r="E50" s="15" t="str">
        <f t="shared" si="0"/>
        <v>LANEY FLANAGAN</v>
      </c>
      <c r="F50" s="15" t="s">
        <v>128</v>
      </c>
      <c r="G50" s="15">
        <v>999736052</v>
      </c>
      <c r="H50" s="15">
        <f t="shared" si="1"/>
        <v>136</v>
      </c>
      <c r="I50" s="17"/>
      <c r="J50" s="17"/>
      <c r="K50" s="21"/>
      <c r="L50" s="15"/>
      <c r="M50" s="15"/>
      <c r="N50" s="15"/>
      <c r="O50" s="15">
        <f t="shared" si="11"/>
        <v>0</v>
      </c>
      <c r="P50" s="15">
        <v>0</v>
      </c>
      <c r="Q50" s="15">
        <f t="shared" si="12"/>
        <v>2</v>
      </c>
      <c r="R50" s="15">
        <v>0</v>
      </c>
      <c r="S50" s="15">
        <v>0</v>
      </c>
      <c r="T50" s="15">
        <f t="shared" si="13"/>
        <v>38</v>
      </c>
      <c r="U50" s="15">
        <f t="shared" si="14"/>
        <v>0</v>
      </c>
      <c r="V50" s="15"/>
      <c r="W50" s="15"/>
      <c r="X50" s="15"/>
      <c r="Y50" s="15"/>
      <c r="Z50" s="21"/>
      <c r="AA50" s="17"/>
      <c r="AB50" s="17"/>
      <c r="AC50" s="17"/>
      <c r="AD50" s="17"/>
      <c r="AE50" s="17"/>
      <c r="AF50" s="24"/>
      <c r="AG50" s="17"/>
      <c r="AH50" s="24"/>
      <c r="AI50" s="17"/>
      <c r="AJ50" s="24"/>
      <c r="AK50" s="17"/>
      <c r="AL50" s="24"/>
      <c r="AM50" s="17"/>
      <c r="AN50" s="24"/>
      <c r="AO50" s="17"/>
      <c r="AP50" s="24"/>
      <c r="AQ50" s="17"/>
      <c r="AR50" s="24"/>
      <c r="AS50" s="17"/>
      <c r="AT50" s="24"/>
      <c r="AU50" s="17"/>
      <c r="AV50" s="24"/>
      <c r="AW50" s="17"/>
      <c r="AX50" s="24"/>
      <c r="AY50" s="17"/>
      <c r="AZ50" s="17"/>
      <c r="BA50" s="17"/>
      <c r="BB50" s="24"/>
      <c r="BC50" s="17"/>
      <c r="BD50" s="24"/>
      <c r="BE50" s="17"/>
      <c r="BF50" s="24"/>
      <c r="BG50" s="17"/>
      <c r="BH50" s="24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24"/>
      <c r="CQ50" s="17"/>
      <c r="CR50" s="24"/>
      <c r="CS50" s="15">
        <f t="shared" si="6"/>
        <v>0</v>
      </c>
      <c r="CT50" s="15">
        <f t="shared" si="7"/>
        <v>54</v>
      </c>
      <c r="CU50" s="15">
        <f t="shared" si="8"/>
        <v>1</v>
      </c>
      <c r="CV50" s="15">
        <f t="shared" si="9"/>
        <v>44</v>
      </c>
      <c r="CW50" s="15"/>
      <c r="CX50" s="15"/>
      <c r="CY50" s="15">
        <f t="shared" si="10"/>
        <v>0</v>
      </c>
      <c r="CZ50" s="15">
        <f>GG50</f>
        <v>0</v>
      </c>
      <c r="DA50" s="20"/>
      <c r="DB50" s="17"/>
      <c r="DC50" s="15"/>
      <c r="DD50" s="15"/>
      <c r="DE50" s="15"/>
      <c r="DF50" s="15"/>
      <c r="DG50" s="15"/>
      <c r="DH50" s="15"/>
      <c r="DI50" s="15">
        <v>63</v>
      </c>
      <c r="DJ50" s="15"/>
      <c r="DK50" s="15"/>
      <c r="DL50" s="15"/>
      <c r="DM50" s="15"/>
      <c r="DN50" s="15"/>
      <c r="DO50" s="15"/>
      <c r="DP50" s="17"/>
      <c r="DQ50" s="15"/>
      <c r="DR50" s="15">
        <v>44</v>
      </c>
      <c r="DS50" s="15"/>
      <c r="DT50" s="15"/>
      <c r="DU50" s="15"/>
      <c r="DV50" s="15"/>
      <c r="DW50" s="15">
        <v>44</v>
      </c>
      <c r="DX50" s="20">
        <v>9</v>
      </c>
      <c r="DY50" s="15"/>
      <c r="DZ50" s="20"/>
      <c r="EA50" s="15"/>
      <c r="EB50" s="20"/>
      <c r="EC50" s="15">
        <v>38</v>
      </c>
      <c r="ED50" s="20">
        <v>17</v>
      </c>
      <c r="EE50" s="15"/>
      <c r="EF50" s="20"/>
      <c r="EG50" s="15"/>
      <c r="EH50" s="20"/>
      <c r="EI50" s="15"/>
      <c r="EJ50" s="20"/>
      <c r="EK50" s="15"/>
      <c r="EL50" s="20"/>
      <c r="EM50" s="15"/>
      <c r="EN50" s="20"/>
      <c r="EO50" s="15"/>
      <c r="EP50" s="20"/>
      <c r="EQ50" s="15"/>
      <c r="ER50" s="20"/>
      <c r="ES50" s="15"/>
      <c r="ET50" s="20"/>
      <c r="EU50" s="15"/>
      <c r="EV50" s="20"/>
      <c r="EW50" s="15"/>
      <c r="EX50" s="20"/>
      <c r="EY50" s="15"/>
      <c r="EZ50" s="20"/>
      <c r="FA50" s="15"/>
      <c r="FB50" s="20"/>
      <c r="FC50" s="15"/>
      <c r="FD50" s="20"/>
      <c r="FE50" s="15"/>
      <c r="FF50" s="20"/>
      <c r="FG50" s="15"/>
      <c r="FH50" s="20"/>
      <c r="FI50" s="15"/>
      <c r="FJ50" s="20"/>
      <c r="FK50" s="15"/>
      <c r="FL50" s="20"/>
      <c r="FM50" s="15"/>
      <c r="FN50" s="20"/>
      <c r="FO50" s="15"/>
      <c r="FP50" s="20"/>
      <c r="FQ50" s="15"/>
      <c r="FR50" s="20"/>
      <c r="FS50" s="15">
        <v>54</v>
      </c>
      <c r="FT50" s="20">
        <v>7</v>
      </c>
      <c r="FU50" s="15"/>
      <c r="FV50" s="20"/>
      <c r="FW50" s="15"/>
      <c r="FX50" s="20"/>
      <c r="FY50" s="15"/>
      <c r="FZ50" s="20"/>
      <c r="GA50" s="15"/>
      <c r="GB50" s="20"/>
      <c r="GC50" s="15"/>
      <c r="GD50" s="20"/>
      <c r="GE50" s="15">
        <v>44</v>
      </c>
      <c r="GF50" s="20">
        <v>9</v>
      </c>
      <c r="GG50" s="170"/>
    </row>
    <row r="51" spans="1:189" s="2" customFormat="1" ht="15.75" customHeight="1" x14ac:dyDescent="0.3">
      <c r="A51" s="15" t="s">
        <v>2905</v>
      </c>
      <c r="B51" s="15" t="s">
        <v>126</v>
      </c>
      <c r="C51" s="15" t="s">
        <v>955</v>
      </c>
      <c r="D51" s="15" t="s">
        <v>954</v>
      </c>
      <c r="E51" s="15" t="str">
        <f t="shared" si="0"/>
        <v>Seongho Hong</v>
      </c>
      <c r="F51" s="15" t="s">
        <v>135</v>
      </c>
      <c r="G51" s="15">
        <v>999736633</v>
      </c>
      <c r="H51" s="15">
        <f t="shared" si="1"/>
        <v>113</v>
      </c>
      <c r="I51" s="15"/>
      <c r="J51" s="15"/>
      <c r="K51" s="16"/>
      <c r="L51" s="15"/>
      <c r="M51" s="15"/>
      <c r="N51" s="15"/>
      <c r="O51" s="15">
        <f t="shared" si="11"/>
        <v>0</v>
      </c>
      <c r="P51" s="15">
        <v>0</v>
      </c>
      <c r="Q51" s="15">
        <f t="shared" si="12"/>
        <v>0</v>
      </c>
      <c r="R51" s="15">
        <v>0</v>
      </c>
      <c r="S51" s="15">
        <v>0</v>
      </c>
      <c r="T51" s="15">
        <f t="shared" si="13"/>
        <v>0</v>
      </c>
      <c r="U51" s="15">
        <f t="shared" si="14"/>
        <v>0</v>
      </c>
      <c r="V51" s="15"/>
      <c r="W51" s="15"/>
      <c r="X51" s="15"/>
      <c r="Y51" s="15"/>
      <c r="Z51" s="16"/>
      <c r="AA51" s="15"/>
      <c r="AB51" s="24"/>
      <c r="AC51" s="15"/>
      <c r="AD51" s="15"/>
      <c r="AE51" s="15"/>
      <c r="AF51" s="15"/>
      <c r="AG51" s="15"/>
      <c r="AH51" s="24"/>
      <c r="AI51" s="15"/>
      <c r="AJ51" s="15"/>
      <c r="AK51" s="15"/>
      <c r="AL51" s="15"/>
      <c r="AM51" s="15"/>
      <c r="AN51" s="24"/>
      <c r="AO51" s="15"/>
      <c r="AP51" s="24"/>
      <c r="AQ51" s="15"/>
      <c r="AR51" s="24"/>
      <c r="AS51" s="15"/>
      <c r="AT51" s="24"/>
      <c r="AU51" s="15"/>
      <c r="AV51" s="24"/>
      <c r="AW51" s="15"/>
      <c r="AX51" s="24"/>
      <c r="AY51" s="15"/>
      <c r="AZ51" s="15"/>
      <c r="BA51" s="15"/>
      <c r="BB51" s="15"/>
      <c r="BC51" s="15"/>
      <c r="BD51" s="15"/>
      <c r="BE51" s="15"/>
      <c r="BF51" s="24"/>
      <c r="BG51" s="15"/>
      <c r="BH51" s="24"/>
      <c r="BI51" s="15"/>
      <c r="BJ51" s="24"/>
      <c r="BK51" s="15"/>
      <c r="BL51" s="24"/>
      <c r="BM51" s="15"/>
      <c r="BN51" s="24"/>
      <c r="BO51" s="15"/>
      <c r="BP51" s="24"/>
      <c r="BQ51" s="15"/>
      <c r="BR51" s="24"/>
      <c r="BS51" s="15"/>
      <c r="BT51" s="24"/>
      <c r="BU51" s="15"/>
      <c r="BV51" s="24"/>
      <c r="BW51" s="15"/>
      <c r="BX51" s="24"/>
      <c r="BY51" s="15"/>
      <c r="BZ51" s="24"/>
      <c r="CA51" s="15"/>
      <c r="CB51" s="24"/>
      <c r="CC51" s="15"/>
      <c r="CD51" s="24"/>
      <c r="CE51" s="15"/>
      <c r="CF51" s="24"/>
      <c r="CG51" s="15"/>
      <c r="CH51" s="25"/>
      <c r="CI51" s="15"/>
      <c r="CJ51" s="25"/>
      <c r="CK51" s="15"/>
      <c r="CL51" s="25"/>
      <c r="CM51" s="15"/>
      <c r="CN51" s="25"/>
      <c r="CO51" s="15"/>
      <c r="CP51" s="25"/>
      <c r="CQ51" s="15"/>
      <c r="CR51" s="25"/>
      <c r="CS51" s="15">
        <f t="shared" si="6"/>
        <v>0</v>
      </c>
      <c r="CT51" s="15">
        <f t="shared" si="7"/>
        <v>0</v>
      </c>
      <c r="CU51" s="15">
        <f t="shared" si="8"/>
        <v>0</v>
      </c>
      <c r="CV51" s="15">
        <f t="shared" si="9"/>
        <v>0</v>
      </c>
      <c r="CW51" s="15"/>
      <c r="CX51" s="15"/>
      <c r="CY51" s="15">
        <f t="shared" si="10"/>
        <v>113</v>
      </c>
      <c r="CZ51" s="15">
        <f>GG51</f>
        <v>0</v>
      </c>
      <c r="DA51" s="19"/>
      <c r="DB51" s="17">
        <v>113</v>
      </c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7"/>
      <c r="DQ51" s="15"/>
      <c r="DR51" s="15"/>
      <c r="DS51" s="15"/>
      <c r="DT51" s="15"/>
      <c r="DU51" s="15"/>
      <c r="DV51" s="15"/>
      <c r="DW51" s="15"/>
      <c r="DX51" s="20"/>
      <c r="DY51" s="15"/>
      <c r="DZ51" s="20"/>
      <c r="EA51" s="15"/>
      <c r="EB51" s="20"/>
      <c r="EC51" s="15"/>
      <c r="ED51" s="20"/>
      <c r="EE51" s="15"/>
      <c r="EF51" s="20"/>
      <c r="EG51" s="15"/>
      <c r="EH51" s="20"/>
      <c r="EI51" s="15"/>
      <c r="EJ51" s="20"/>
      <c r="EK51" s="15"/>
      <c r="EL51" s="20"/>
      <c r="EM51" s="15"/>
      <c r="EN51" s="20"/>
      <c r="EO51" s="15">
        <v>113</v>
      </c>
      <c r="EP51" s="20">
        <v>4</v>
      </c>
      <c r="EQ51" s="15"/>
      <c r="ER51" s="20"/>
      <c r="ES51" s="15"/>
      <c r="ET51" s="20"/>
      <c r="EU51" s="15"/>
      <c r="EV51" s="20"/>
      <c r="EW51" s="15"/>
      <c r="EX51" s="20"/>
      <c r="EY51" s="15"/>
      <c r="EZ51" s="20"/>
      <c r="FA51" s="15"/>
      <c r="FB51" s="20"/>
      <c r="FC51" s="15"/>
      <c r="FD51" s="20"/>
      <c r="FE51" s="15"/>
      <c r="FF51" s="20"/>
      <c r="FG51" s="15"/>
      <c r="FH51" s="20"/>
      <c r="FI51" s="15"/>
      <c r="FJ51" s="20"/>
      <c r="FK51" s="15"/>
      <c r="FL51" s="20"/>
      <c r="FM51" s="15"/>
      <c r="FN51" s="20"/>
      <c r="FO51" s="15"/>
      <c r="FP51" s="20"/>
      <c r="FQ51" s="15"/>
      <c r="FR51" s="20"/>
      <c r="FS51" s="15"/>
      <c r="FT51" s="20"/>
      <c r="FU51" s="15"/>
      <c r="FV51" s="20"/>
      <c r="FW51" s="15"/>
      <c r="FX51" s="20"/>
      <c r="FY51" s="15"/>
      <c r="FZ51" s="20"/>
      <c r="GA51" s="15"/>
      <c r="GB51" s="20"/>
      <c r="GC51" s="15"/>
      <c r="GD51" s="20"/>
      <c r="GE51" s="15"/>
      <c r="GF51" s="20"/>
      <c r="GG51" s="170"/>
    </row>
    <row r="52" spans="1:189" s="2" customFormat="1" ht="15.75" customHeight="1" x14ac:dyDescent="0.3">
      <c r="A52" s="15" t="s">
        <v>2903</v>
      </c>
      <c r="B52" s="15" t="s">
        <v>126</v>
      </c>
      <c r="C52" s="15" t="s">
        <v>514</v>
      </c>
      <c r="D52" s="15" t="s">
        <v>1982</v>
      </c>
      <c r="E52" s="15" t="str">
        <f t="shared" si="0"/>
        <v>Joseph Yoo</v>
      </c>
      <c r="F52" s="15" t="s">
        <v>135</v>
      </c>
      <c r="G52" s="15">
        <v>999736875</v>
      </c>
      <c r="H52" s="15">
        <f t="shared" si="1"/>
        <v>51</v>
      </c>
      <c r="I52" s="15"/>
      <c r="J52" s="15"/>
      <c r="K52" s="16"/>
      <c r="L52" s="15"/>
      <c r="M52" s="15"/>
      <c r="N52" s="15"/>
      <c r="O52" s="15">
        <f t="shared" si="11"/>
        <v>0</v>
      </c>
      <c r="P52" s="15">
        <v>0</v>
      </c>
      <c r="Q52" s="15">
        <f t="shared" si="12"/>
        <v>0</v>
      </c>
      <c r="R52" s="15">
        <v>0</v>
      </c>
      <c r="S52" s="15">
        <v>0</v>
      </c>
      <c r="T52" s="15">
        <f t="shared" si="13"/>
        <v>51</v>
      </c>
      <c r="U52" s="15">
        <f t="shared" si="14"/>
        <v>0</v>
      </c>
      <c r="V52" s="15"/>
      <c r="W52" s="15"/>
      <c r="X52" s="15"/>
      <c r="Y52" s="15"/>
      <c r="Z52" s="16"/>
      <c r="AA52" s="15"/>
      <c r="AB52" s="24"/>
      <c r="AC52" s="15"/>
      <c r="AD52" s="15"/>
      <c r="AE52" s="15"/>
      <c r="AF52" s="15"/>
      <c r="AG52" s="15"/>
      <c r="AH52" s="24"/>
      <c r="AI52" s="15"/>
      <c r="AJ52" s="15"/>
      <c r="AK52" s="15"/>
      <c r="AL52" s="15"/>
      <c r="AM52" s="15">
        <v>75</v>
      </c>
      <c r="AN52" s="24">
        <v>2</v>
      </c>
      <c r="AO52" s="15"/>
      <c r="AP52" s="24"/>
      <c r="AQ52" s="15"/>
      <c r="AR52" s="24"/>
      <c r="AS52" s="15"/>
      <c r="AT52" s="24"/>
      <c r="AU52" s="15">
        <v>90</v>
      </c>
      <c r="AV52" s="24">
        <v>2</v>
      </c>
      <c r="AW52" s="15"/>
      <c r="AX52" s="24"/>
      <c r="AY52" s="15"/>
      <c r="AZ52" s="15"/>
      <c r="BA52" s="15"/>
      <c r="BB52" s="15"/>
      <c r="BC52" s="15"/>
      <c r="BD52" s="15"/>
      <c r="BE52" s="15"/>
      <c r="BF52" s="24"/>
      <c r="BG52" s="15"/>
      <c r="BH52" s="24"/>
      <c r="BI52" s="15"/>
      <c r="BJ52" s="24"/>
      <c r="BK52" s="15"/>
      <c r="BL52" s="24"/>
      <c r="BM52" s="15"/>
      <c r="BN52" s="24"/>
      <c r="BO52" s="15">
        <v>60</v>
      </c>
      <c r="BP52" s="24">
        <v>1</v>
      </c>
      <c r="BQ52" s="15"/>
      <c r="BR52" s="24"/>
      <c r="BS52" s="15"/>
      <c r="BT52" s="24"/>
      <c r="BU52" s="15"/>
      <c r="BV52" s="24"/>
      <c r="BW52" s="15"/>
      <c r="BX52" s="24"/>
      <c r="BY52" s="15"/>
      <c r="BZ52" s="24"/>
      <c r="CA52" s="15"/>
      <c r="CB52" s="24"/>
      <c r="CC52" s="15"/>
      <c r="CD52" s="24"/>
      <c r="CE52" s="15"/>
      <c r="CF52" s="24"/>
      <c r="CG52" s="15"/>
      <c r="CH52" s="25"/>
      <c r="CI52" s="15"/>
      <c r="CJ52" s="25"/>
      <c r="CK52" s="15"/>
      <c r="CL52" s="25"/>
      <c r="CM52" s="15"/>
      <c r="CN52" s="25"/>
      <c r="CO52" s="15"/>
      <c r="CP52" s="25"/>
      <c r="CQ52" s="15"/>
      <c r="CR52" s="25"/>
      <c r="CS52" s="15">
        <f t="shared" si="6"/>
        <v>0</v>
      </c>
      <c r="CT52" s="15">
        <f t="shared" si="7"/>
        <v>0</v>
      </c>
      <c r="CU52" s="15">
        <f t="shared" si="8"/>
        <v>0</v>
      </c>
      <c r="CV52" s="15">
        <f t="shared" si="9"/>
        <v>0</v>
      </c>
      <c r="CW52" s="15"/>
      <c r="CX52" s="15"/>
      <c r="CY52" s="15">
        <f t="shared" si="10"/>
        <v>0</v>
      </c>
      <c r="CZ52" s="15">
        <f>GG52</f>
        <v>0</v>
      </c>
      <c r="DA52" s="19"/>
      <c r="DB52" s="17">
        <v>48</v>
      </c>
      <c r="DC52" s="15"/>
      <c r="DD52" s="15">
        <v>90</v>
      </c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7"/>
      <c r="DQ52" s="15"/>
      <c r="DR52" s="15"/>
      <c r="DS52" s="15"/>
      <c r="DT52" s="15"/>
      <c r="DU52" s="15"/>
      <c r="DV52" s="15"/>
      <c r="DW52" s="15">
        <v>105</v>
      </c>
      <c r="DX52" s="20">
        <v>2</v>
      </c>
      <c r="DY52" s="15"/>
      <c r="DZ52" s="20"/>
      <c r="EA52" s="15"/>
      <c r="EB52" s="20"/>
      <c r="EC52" s="15">
        <v>51</v>
      </c>
      <c r="ED52" s="20">
        <v>9</v>
      </c>
      <c r="EE52" s="15"/>
      <c r="EF52" s="20"/>
      <c r="EG52" s="15"/>
      <c r="EH52" s="20"/>
      <c r="EI52" s="15"/>
      <c r="EJ52" s="20"/>
      <c r="EK52" s="15"/>
      <c r="EL52" s="20"/>
      <c r="EM52" s="15"/>
      <c r="EN52" s="20"/>
      <c r="EO52" s="15"/>
      <c r="EP52" s="20"/>
      <c r="EQ52" s="15"/>
      <c r="ER52" s="20"/>
      <c r="ES52" s="15"/>
      <c r="ET52" s="20"/>
      <c r="EU52" s="15"/>
      <c r="EV52" s="20"/>
      <c r="EW52" s="15"/>
      <c r="EX52" s="20"/>
      <c r="EY52" s="15"/>
      <c r="EZ52" s="20"/>
      <c r="FA52" s="15"/>
      <c r="FB52" s="20"/>
      <c r="FC52" s="15"/>
      <c r="FD52" s="20"/>
      <c r="FE52" s="15"/>
      <c r="FF52" s="20"/>
      <c r="FG52" s="15"/>
      <c r="FH52" s="20"/>
      <c r="FI52" s="15"/>
      <c r="FJ52" s="20"/>
      <c r="FK52" s="15"/>
      <c r="FL52" s="20"/>
      <c r="FM52" s="15"/>
      <c r="FN52" s="20"/>
      <c r="FO52" s="15"/>
      <c r="FP52" s="20"/>
      <c r="FQ52" s="15"/>
      <c r="FR52" s="20"/>
      <c r="FS52" s="15"/>
      <c r="FT52" s="20"/>
      <c r="FU52" s="15"/>
      <c r="FV52" s="20"/>
      <c r="FW52" s="15"/>
      <c r="FX52" s="20"/>
      <c r="FY52" s="15"/>
      <c r="FZ52" s="20"/>
      <c r="GA52" s="15"/>
      <c r="GB52" s="20"/>
      <c r="GC52" s="15"/>
      <c r="GD52" s="20"/>
      <c r="GE52" s="15"/>
      <c r="GF52" s="20"/>
      <c r="GG52" s="170"/>
    </row>
    <row r="53" spans="1:189" s="2" customFormat="1" ht="15.75" customHeight="1" x14ac:dyDescent="0.3">
      <c r="A53" s="15" t="s">
        <v>2905</v>
      </c>
      <c r="B53" s="15" t="s">
        <v>126</v>
      </c>
      <c r="C53" s="15" t="s">
        <v>890</v>
      </c>
      <c r="D53" s="15" t="s">
        <v>888</v>
      </c>
      <c r="E53" s="15" t="str">
        <f t="shared" si="0"/>
        <v>Kwangjin Ha</v>
      </c>
      <c r="F53" s="15" t="s">
        <v>135</v>
      </c>
      <c r="G53" s="15">
        <v>999737595</v>
      </c>
      <c r="H53" s="15">
        <f t="shared" si="1"/>
        <v>310</v>
      </c>
      <c r="I53" s="15"/>
      <c r="J53" s="15"/>
      <c r="K53" s="16"/>
      <c r="L53" s="15"/>
      <c r="M53" s="15"/>
      <c r="N53" s="15"/>
      <c r="O53" s="15">
        <f t="shared" si="11"/>
        <v>0</v>
      </c>
      <c r="P53" s="15">
        <v>0</v>
      </c>
      <c r="Q53" s="15">
        <f t="shared" si="12"/>
        <v>0</v>
      </c>
      <c r="R53" s="15">
        <v>0</v>
      </c>
      <c r="S53" s="15">
        <v>0</v>
      </c>
      <c r="T53" s="15">
        <f t="shared" si="13"/>
        <v>160</v>
      </c>
      <c r="U53" s="15">
        <f t="shared" si="14"/>
        <v>150</v>
      </c>
      <c r="V53" s="15"/>
      <c r="W53" s="15"/>
      <c r="X53" s="15"/>
      <c r="Y53" s="15"/>
      <c r="Z53" s="16"/>
      <c r="AA53" s="15">
        <v>150</v>
      </c>
      <c r="AB53" s="24">
        <v>2</v>
      </c>
      <c r="AC53" s="15"/>
      <c r="AD53" s="15"/>
      <c r="AE53" s="15"/>
      <c r="AF53" s="15"/>
      <c r="AG53" s="15">
        <v>90</v>
      </c>
      <c r="AH53" s="24">
        <v>2</v>
      </c>
      <c r="AI53" s="15"/>
      <c r="AJ53" s="15"/>
      <c r="AK53" s="15"/>
      <c r="AL53" s="15"/>
      <c r="AM53" s="15">
        <v>37.5</v>
      </c>
      <c r="AN53" s="24"/>
      <c r="AO53" s="15"/>
      <c r="AP53" s="24"/>
      <c r="AQ53" s="15"/>
      <c r="AR53" s="24"/>
      <c r="AS53" s="15"/>
      <c r="AT53" s="24"/>
      <c r="AU53" s="15">
        <v>60</v>
      </c>
      <c r="AV53" s="24">
        <v>1</v>
      </c>
      <c r="AW53" s="15"/>
      <c r="AX53" s="24"/>
      <c r="AY53" s="15"/>
      <c r="AZ53" s="15"/>
      <c r="BA53" s="15"/>
      <c r="BB53" s="15"/>
      <c r="BC53" s="15"/>
      <c r="BD53" s="15"/>
      <c r="BE53" s="15"/>
      <c r="BF53" s="24"/>
      <c r="BG53" s="15"/>
      <c r="BH53" s="24"/>
      <c r="BI53" s="15"/>
      <c r="BJ53" s="24"/>
      <c r="BK53" s="15"/>
      <c r="BL53" s="24"/>
      <c r="BM53" s="15"/>
      <c r="BN53" s="24"/>
      <c r="BO53" s="15"/>
      <c r="BP53" s="24"/>
      <c r="BQ53" s="15"/>
      <c r="BR53" s="24"/>
      <c r="BS53" s="15">
        <v>105</v>
      </c>
      <c r="BT53" s="24">
        <v>2</v>
      </c>
      <c r="BU53" s="15"/>
      <c r="BV53" s="24"/>
      <c r="BW53" s="15"/>
      <c r="BX53" s="24"/>
      <c r="BY53" s="15"/>
      <c r="BZ53" s="24"/>
      <c r="CA53" s="15">
        <v>120</v>
      </c>
      <c r="CB53" s="24">
        <v>2</v>
      </c>
      <c r="CC53" s="15"/>
      <c r="CD53" s="24"/>
      <c r="CE53" s="15"/>
      <c r="CF53" s="24"/>
      <c r="CG53" s="15"/>
      <c r="CH53" s="25"/>
      <c r="CI53" s="15"/>
      <c r="CJ53" s="25"/>
      <c r="CK53" s="15">
        <v>75</v>
      </c>
      <c r="CL53" s="25">
        <v>2</v>
      </c>
      <c r="CM53" s="15">
        <v>150</v>
      </c>
      <c r="CN53" s="25">
        <v>2</v>
      </c>
      <c r="CO53" s="15"/>
      <c r="CP53" s="25"/>
      <c r="CQ53" s="15"/>
      <c r="CR53" s="25"/>
      <c r="CS53" s="15">
        <f t="shared" si="6"/>
        <v>0</v>
      </c>
      <c r="CT53" s="15">
        <f t="shared" si="7"/>
        <v>0</v>
      </c>
      <c r="CU53" s="15">
        <f t="shared" si="8"/>
        <v>0</v>
      </c>
      <c r="CV53" s="15">
        <f t="shared" si="9"/>
        <v>0</v>
      </c>
      <c r="CW53" s="15"/>
      <c r="CX53" s="15"/>
      <c r="CY53" s="15">
        <f t="shared" si="10"/>
        <v>0</v>
      </c>
      <c r="CZ53" s="15">
        <f>GG53</f>
        <v>0</v>
      </c>
      <c r="DA53" s="19"/>
      <c r="DB53" s="17">
        <v>150</v>
      </c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7"/>
      <c r="DQ53" s="15"/>
      <c r="DR53" s="15"/>
      <c r="DS53" s="15"/>
      <c r="DT53" s="15"/>
      <c r="DU53" s="15"/>
      <c r="DV53" s="15"/>
      <c r="DW53" s="15">
        <v>70</v>
      </c>
      <c r="DX53" s="20">
        <v>1</v>
      </c>
      <c r="DY53" s="15"/>
      <c r="DZ53" s="20"/>
      <c r="EA53" s="15"/>
      <c r="EB53" s="20"/>
      <c r="EC53" s="15">
        <v>160</v>
      </c>
      <c r="ED53" s="20">
        <v>1</v>
      </c>
      <c r="EE53" s="15"/>
      <c r="EF53" s="20"/>
      <c r="EG53" s="15">
        <v>150</v>
      </c>
      <c r="EH53" s="20">
        <v>2</v>
      </c>
      <c r="EI53" s="15"/>
      <c r="EJ53" s="20"/>
      <c r="EK53" s="15"/>
      <c r="EL53" s="20"/>
      <c r="EM53" s="15"/>
      <c r="EN53" s="20"/>
      <c r="EO53" s="15"/>
      <c r="EP53" s="20"/>
      <c r="EQ53" s="15"/>
      <c r="ER53" s="20"/>
      <c r="ES53" s="15"/>
      <c r="ET53" s="20"/>
      <c r="EU53" s="15"/>
      <c r="EV53" s="20"/>
      <c r="EW53" s="15"/>
      <c r="EX53" s="20"/>
      <c r="EY53" s="15"/>
      <c r="EZ53" s="20"/>
      <c r="FA53" s="15"/>
      <c r="FB53" s="20"/>
      <c r="FC53" s="15"/>
      <c r="FD53" s="20"/>
      <c r="FE53" s="15"/>
      <c r="FF53" s="20"/>
      <c r="FG53" s="15"/>
      <c r="FH53" s="20"/>
      <c r="FI53" s="15"/>
      <c r="FJ53" s="20"/>
      <c r="FK53" s="15"/>
      <c r="FL53" s="20"/>
      <c r="FM53" s="15"/>
      <c r="FN53" s="20"/>
      <c r="FO53" s="15"/>
      <c r="FP53" s="20"/>
      <c r="FQ53" s="15"/>
      <c r="FR53" s="20"/>
      <c r="FS53" s="15"/>
      <c r="FT53" s="20"/>
      <c r="FU53" s="15"/>
      <c r="FV53" s="20"/>
      <c r="FW53" s="15"/>
      <c r="FX53" s="20"/>
      <c r="FY53" s="15"/>
      <c r="FZ53" s="20"/>
      <c r="GA53" s="15"/>
      <c r="GB53" s="20"/>
      <c r="GC53" s="15"/>
      <c r="GD53" s="20"/>
      <c r="GE53" s="15"/>
      <c r="GF53" s="20"/>
      <c r="GG53" s="170"/>
    </row>
    <row r="54" spans="1:189" s="2" customFormat="1" ht="15.75" customHeight="1" x14ac:dyDescent="0.3">
      <c r="A54" s="15" t="s">
        <v>2903</v>
      </c>
      <c r="B54" s="15" t="s">
        <v>126</v>
      </c>
      <c r="C54" s="15" t="s">
        <v>1088</v>
      </c>
      <c r="D54" s="15" t="s">
        <v>1087</v>
      </c>
      <c r="E54" s="15" t="str">
        <f t="shared" si="0"/>
        <v>Simeon Keller</v>
      </c>
      <c r="F54" s="15" t="s">
        <v>135</v>
      </c>
      <c r="G54" s="15">
        <v>999739751</v>
      </c>
      <c r="H54" s="15">
        <f t="shared" si="1"/>
        <v>59</v>
      </c>
      <c r="I54" s="15"/>
      <c r="J54" s="15"/>
      <c r="K54" s="16"/>
      <c r="L54" s="15"/>
      <c r="M54" s="15"/>
      <c r="N54" s="15"/>
      <c r="O54" s="15">
        <f t="shared" si="11"/>
        <v>0</v>
      </c>
      <c r="P54" s="15">
        <v>0</v>
      </c>
      <c r="Q54" s="15">
        <f t="shared" si="12"/>
        <v>1</v>
      </c>
      <c r="R54" s="15">
        <v>0</v>
      </c>
      <c r="S54" s="15">
        <v>0</v>
      </c>
      <c r="T54" s="15">
        <f t="shared" si="13"/>
        <v>29</v>
      </c>
      <c r="U54" s="15">
        <f t="shared" si="14"/>
        <v>0</v>
      </c>
      <c r="V54" s="15"/>
      <c r="W54" s="15"/>
      <c r="X54" s="15"/>
      <c r="Y54" s="15"/>
      <c r="Z54" s="16"/>
      <c r="AA54" s="15"/>
      <c r="AB54" s="24"/>
      <c r="AC54" s="15"/>
      <c r="AD54" s="15"/>
      <c r="AE54" s="15"/>
      <c r="AF54" s="15"/>
      <c r="AG54" s="15"/>
      <c r="AH54" s="24"/>
      <c r="AI54" s="15"/>
      <c r="AJ54" s="15"/>
      <c r="AK54" s="15"/>
      <c r="AL54" s="15"/>
      <c r="AM54" s="15"/>
      <c r="AN54" s="24"/>
      <c r="AO54" s="15"/>
      <c r="AP54" s="24"/>
      <c r="AQ54" s="15"/>
      <c r="AR54" s="24"/>
      <c r="AS54" s="15"/>
      <c r="AT54" s="24"/>
      <c r="AU54" s="15"/>
      <c r="AV54" s="24"/>
      <c r="AW54" s="15"/>
      <c r="AX54" s="24"/>
      <c r="AY54" s="15"/>
      <c r="AZ54" s="15"/>
      <c r="BA54" s="15"/>
      <c r="BB54" s="15"/>
      <c r="BC54" s="15"/>
      <c r="BD54" s="15"/>
      <c r="BE54" s="15"/>
      <c r="BF54" s="24"/>
      <c r="BG54" s="15"/>
      <c r="BH54" s="24"/>
      <c r="BI54" s="15"/>
      <c r="BJ54" s="24"/>
      <c r="BK54" s="15"/>
      <c r="BL54" s="24"/>
      <c r="BM54" s="15"/>
      <c r="BN54" s="24"/>
      <c r="BO54" s="15"/>
      <c r="BP54" s="24"/>
      <c r="BQ54" s="15"/>
      <c r="BR54" s="24"/>
      <c r="BS54" s="15"/>
      <c r="BT54" s="24"/>
      <c r="BU54" s="15"/>
      <c r="BV54" s="24"/>
      <c r="BW54" s="15"/>
      <c r="BX54" s="24"/>
      <c r="BY54" s="15"/>
      <c r="BZ54" s="24"/>
      <c r="CA54" s="15"/>
      <c r="CB54" s="24"/>
      <c r="CC54" s="15"/>
      <c r="CD54" s="24"/>
      <c r="CE54" s="15"/>
      <c r="CF54" s="24"/>
      <c r="CG54" s="15"/>
      <c r="CH54" s="25"/>
      <c r="CI54" s="15"/>
      <c r="CJ54" s="25"/>
      <c r="CK54" s="15"/>
      <c r="CL54" s="25"/>
      <c r="CM54" s="15"/>
      <c r="CN54" s="25"/>
      <c r="CO54" s="15"/>
      <c r="CP54" s="25"/>
      <c r="CQ54" s="15"/>
      <c r="CR54" s="25"/>
      <c r="CS54" s="15">
        <f t="shared" si="6"/>
        <v>0</v>
      </c>
      <c r="CT54" s="15">
        <f t="shared" si="7"/>
        <v>30</v>
      </c>
      <c r="CU54" s="15">
        <f t="shared" si="8"/>
        <v>1</v>
      </c>
      <c r="CV54" s="15">
        <f t="shared" si="9"/>
        <v>0</v>
      </c>
      <c r="CW54" s="15"/>
      <c r="CX54" s="15"/>
      <c r="CY54" s="15">
        <f t="shared" si="10"/>
        <v>0</v>
      </c>
      <c r="CZ54" s="15">
        <f>GG54</f>
        <v>0</v>
      </c>
      <c r="DA54" s="19"/>
      <c r="DB54" s="17"/>
      <c r="DC54" s="15"/>
      <c r="DD54" s="15"/>
      <c r="DE54" s="15"/>
      <c r="DF54" s="15"/>
      <c r="DG54" s="15"/>
      <c r="DH54" s="15"/>
      <c r="DI54" s="15"/>
      <c r="DJ54" s="15"/>
      <c r="DK54" s="15">
        <v>30</v>
      </c>
      <c r="DL54" s="15"/>
      <c r="DM54" s="15"/>
      <c r="DN54" s="15"/>
      <c r="DO54" s="15"/>
      <c r="DP54" s="17"/>
      <c r="DQ54" s="15"/>
      <c r="DR54" s="15"/>
      <c r="DS54" s="15"/>
      <c r="DT54" s="15"/>
      <c r="DU54" s="15"/>
      <c r="DV54" s="15"/>
      <c r="DW54" s="15"/>
      <c r="DX54" s="20"/>
      <c r="DY54" s="15"/>
      <c r="DZ54" s="20"/>
      <c r="EA54" s="15"/>
      <c r="EB54" s="20"/>
      <c r="EC54" s="15">
        <v>29</v>
      </c>
      <c r="ED54" s="20">
        <v>33</v>
      </c>
      <c r="EE54" s="15"/>
      <c r="EF54" s="20"/>
      <c r="EG54" s="15"/>
      <c r="EH54" s="20"/>
      <c r="EI54" s="15"/>
      <c r="EJ54" s="20"/>
      <c r="EK54" s="15"/>
      <c r="EL54" s="20"/>
      <c r="EM54" s="15"/>
      <c r="EN54" s="20"/>
      <c r="EO54" s="15"/>
      <c r="EP54" s="20"/>
      <c r="EQ54" s="15"/>
      <c r="ER54" s="20"/>
      <c r="ES54" s="15"/>
      <c r="ET54" s="20"/>
      <c r="EU54" s="15"/>
      <c r="EV54" s="20"/>
      <c r="EW54" s="15"/>
      <c r="EX54" s="20"/>
      <c r="EY54" s="15"/>
      <c r="EZ54" s="20"/>
      <c r="FA54" s="15"/>
      <c r="FB54" s="20"/>
      <c r="FC54" s="15"/>
      <c r="FD54" s="20"/>
      <c r="FE54" s="15"/>
      <c r="FF54" s="20"/>
      <c r="FG54" s="15"/>
      <c r="FH54" s="20"/>
      <c r="FI54" s="15"/>
      <c r="FJ54" s="20"/>
      <c r="FK54" s="15"/>
      <c r="FL54" s="20"/>
      <c r="FM54" s="15"/>
      <c r="FN54" s="20"/>
      <c r="FO54" s="15"/>
      <c r="FP54" s="20"/>
      <c r="FQ54" s="15"/>
      <c r="FR54" s="20"/>
      <c r="FS54" s="15"/>
      <c r="FT54" s="20"/>
      <c r="FU54" s="15"/>
      <c r="FV54" s="20"/>
      <c r="FW54" s="15">
        <v>30</v>
      </c>
      <c r="FX54" s="20">
        <v>1</v>
      </c>
      <c r="FY54" s="15"/>
      <c r="FZ54" s="20"/>
      <c r="GA54" s="15"/>
      <c r="GB54" s="20"/>
      <c r="GC54" s="15"/>
      <c r="GD54" s="20"/>
      <c r="GE54" s="15"/>
      <c r="GF54" s="20"/>
      <c r="GG54" s="170"/>
    </row>
    <row r="55" spans="1:189" s="2" customFormat="1" ht="15.75" customHeight="1" x14ac:dyDescent="0.3">
      <c r="A55" s="15" t="s">
        <v>2905</v>
      </c>
      <c r="B55" s="15" t="s">
        <v>126</v>
      </c>
      <c r="C55" s="15" t="s">
        <v>689</v>
      </c>
      <c r="D55" s="15" t="s">
        <v>686</v>
      </c>
      <c r="E55" s="15" t="str">
        <f t="shared" si="0"/>
        <v>Kathy Do</v>
      </c>
      <c r="F55" s="15" t="s">
        <v>128</v>
      </c>
      <c r="G55" s="15">
        <v>999742820</v>
      </c>
      <c r="H55" s="15">
        <f t="shared" si="1"/>
        <v>700</v>
      </c>
      <c r="I55" s="15"/>
      <c r="J55" s="15"/>
      <c r="K55" s="16"/>
      <c r="L55" s="15"/>
      <c r="M55" s="15"/>
      <c r="N55" s="15"/>
      <c r="O55" s="15">
        <f t="shared" si="11"/>
        <v>0</v>
      </c>
      <c r="P55" s="15">
        <v>0</v>
      </c>
      <c r="Q55" s="15">
        <f t="shared" si="12"/>
        <v>0</v>
      </c>
      <c r="R55" s="15">
        <v>0</v>
      </c>
      <c r="S55" s="15">
        <v>0</v>
      </c>
      <c r="T55" s="15">
        <f t="shared" si="13"/>
        <v>160</v>
      </c>
      <c r="U55" s="15">
        <f t="shared" si="14"/>
        <v>200</v>
      </c>
      <c r="V55" s="15"/>
      <c r="W55" s="15"/>
      <c r="X55" s="15"/>
      <c r="Y55" s="15"/>
      <c r="Z55" s="16"/>
      <c r="AA55" s="15">
        <v>200</v>
      </c>
      <c r="AB55" s="24">
        <v>1</v>
      </c>
      <c r="AC55" s="15"/>
      <c r="AD55" s="15"/>
      <c r="AE55" s="15"/>
      <c r="AF55" s="15"/>
      <c r="AG55" s="15"/>
      <c r="AH55" s="24"/>
      <c r="AI55" s="15">
        <f>15*20</f>
        <v>300</v>
      </c>
      <c r="AJ55" s="24">
        <v>1</v>
      </c>
      <c r="AK55" s="15"/>
      <c r="AL55" s="24"/>
      <c r="AM55" s="15"/>
      <c r="AN55" s="24"/>
      <c r="AO55" s="15"/>
      <c r="AP55" s="24"/>
      <c r="AQ55" s="15"/>
      <c r="AR55" s="24"/>
      <c r="AS55" s="15"/>
      <c r="AT55" s="24"/>
      <c r="AU55" s="15"/>
      <c r="AV55" s="24"/>
      <c r="AW55" s="15"/>
      <c r="AX55" s="24"/>
      <c r="AY55" s="15"/>
      <c r="AZ55" s="15"/>
      <c r="BA55" s="15"/>
      <c r="BB55" s="24"/>
      <c r="BC55" s="15">
        <f>15*48</f>
        <v>720</v>
      </c>
      <c r="BD55" s="24">
        <v>2</v>
      </c>
      <c r="BE55" s="15"/>
      <c r="BF55" s="24"/>
      <c r="BG55" s="15"/>
      <c r="BH55" s="24"/>
      <c r="BI55" s="15"/>
      <c r="BJ55" s="24"/>
      <c r="BK55" s="15">
        <f>15*6</f>
        <v>90</v>
      </c>
      <c r="BL55" s="24">
        <v>1</v>
      </c>
      <c r="BM55" s="15"/>
      <c r="BN55" s="24"/>
      <c r="BO55" s="15"/>
      <c r="BP55" s="24">
        <v>1</v>
      </c>
      <c r="BQ55" s="15">
        <v>200</v>
      </c>
      <c r="BR55" s="24">
        <v>1</v>
      </c>
      <c r="BS55" s="15"/>
      <c r="BT55" s="24"/>
      <c r="BU55" s="15"/>
      <c r="BV55" s="24"/>
      <c r="BW55" s="15"/>
      <c r="BX55" s="24">
        <v>1</v>
      </c>
      <c r="BY55" s="15"/>
      <c r="BZ55" s="24">
        <v>1</v>
      </c>
      <c r="CA55" s="15">
        <v>160</v>
      </c>
      <c r="CB55" s="24">
        <v>1</v>
      </c>
      <c r="CC55" s="15"/>
      <c r="CD55" s="24">
        <v>1</v>
      </c>
      <c r="CE55" s="15">
        <v>200</v>
      </c>
      <c r="CF55" s="24">
        <v>1</v>
      </c>
      <c r="CG55" s="15"/>
      <c r="CH55" s="25"/>
      <c r="CI55" s="15"/>
      <c r="CJ55" s="25"/>
      <c r="CK55" s="15">
        <v>200</v>
      </c>
      <c r="CL55" s="25">
        <v>1</v>
      </c>
      <c r="CM55" s="15">
        <v>200</v>
      </c>
      <c r="CN55" s="25">
        <v>1</v>
      </c>
      <c r="CO55" s="15"/>
      <c r="CP55" s="25"/>
      <c r="CQ55" s="15"/>
      <c r="CR55" s="25"/>
      <c r="CS55" s="15">
        <f t="shared" si="6"/>
        <v>0</v>
      </c>
      <c r="CT55" s="15">
        <f t="shared" si="7"/>
        <v>0</v>
      </c>
      <c r="CU55" s="15">
        <f t="shared" si="8"/>
        <v>0</v>
      </c>
      <c r="CV55" s="15">
        <f t="shared" si="9"/>
        <v>140</v>
      </c>
      <c r="CW55" s="15"/>
      <c r="CX55" s="15"/>
      <c r="CY55" s="15">
        <f t="shared" si="10"/>
        <v>200</v>
      </c>
      <c r="CZ55" s="15">
        <f>GG55</f>
        <v>250</v>
      </c>
      <c r="DA55" s="19"/>
      <c r="DB55" s="17">
        <v>200</v>
      </c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7"/>
      <c r="DQ55" s="15"/>
      <c r="DR55" s="15"/>
      <c r="DS55" s="15"/>
      <c r="DT55" s="15"/>
      <c r="DU55" s="15"/>
      <c r="DV55" s="15"/>
      <c r="DW55" s="15">
        <v>70</v>
      </c>
      <c r="DX55" s="20">
        <v>1</v>
      </c>
      <c r="DY55" s="15"/>
      <c r="DZ55" s="20"/>
      <c r="EA55" s="15"/>
      <c r="EB55" s="20"/>
      <c r="EC55" s="15">
        <v>160</v>
      </c>
      <c r="ED55" s="20">
        <v>1</v>
      </c>
      <c r="EE55" s="15"/>
      <c r="EF55" s="20"/>
      <c r="EG55" s="15">
        <v>200</v>
      </c>
      <c r="EH55" s="20">
        <v>1</v>
      </c>
      <c r="EI55" s="15"/>
      <c r="EJ55" s="20"/>
      <c r="EK55" s="15"/>
      <c r="EL55" s="20"/>
      <c r="EM55" s="15"/>
      <c r="EN55" s="20"/>
      <c r="EO55" s="15">
        <v>200</v>
      </c>
      <c r="EP55" s="20">
        <v>1</v>
      </c>
      <c r="EQ55" s="15"/>
      <c r="ER55" s="20"/>
      <c r="ES55" s="15"/>
      <c r="ET55" s="20"/>
      <c r="EU55" s="15"/>
      <c r="EV55" s="20"/>
      <c r="EW55" s="15"/>
      <c r="EX55" s="20"/>
      <c r="EY55" s="15"/>
      <c r="EZ55" s="20"/>
      <c r="FA55" s="15"/>
      <c r="FB55" s="20"/>
      <c r="FC55" s="15"/>
      <c r="FD55" s="20"/>
      <c r="FE55" s="15"/>
      <c r="FF55" s="20"/>
      <c r="FG55" s="15"/>
      <c r="FH55" s="20"/>
      <c r="FI55" s="15"/>
      <c r="FJ55" s="20"/>
      <c r="FK55" s="15"/>
      <c r="FL55" s="20"/>
      <c r="FM55" s="15"/>
      <c r="FN55" s="20"/>
      <c r="FO55" s="15"/>
      <c r="FP55" s="20"/>
      <c r="FQ55" s="15"/>
      <c r="FR55" s="20"/>
      <c r="FS55" s="15"/>
      <c r="FT55" s="20"/>
      <c r="FU55" s="15"/>
      <c r="FV55" s="20"/>
      <c r="FW55" s="15"/>
      <c r="FX55" s="20"/>
      <c r="FY55" s="15"/>
      <c r="FZ55" s="20"/>
      <c r="GA55" s="15"/>
      <c r="GB55" s="20"/>
      <c r="GC55" s="15"/>
      <c r="GD55" s="20"/>
      <c r="GE55" s="15">
        <v>140</v>
      </c>
      <c r="GF55" s="20">
        <v>1</v>
      </c>
      <c r="GG55" s="170">
        <v>250</v>
      </c>
    </row>
    <row r="56" spans="1:189" s="2" customFormat="1" ht="15.75" customHeight="1" x14ac:dyDescent="0.3">
      <c r="A56" s="15" t="s">
        <v>2906</v>
      </c>
      <c r="B56" s="83" t="s">
        <v>126</v>
      </c>
      <c r="C56" s="83" t="s">
        <v>3846</v>
      </c>
      <c r="D56" s="83" t="s">
        <v>3227</v>
      </c>
      <c r="E56" s="15" t="str">
        <f t="shared" si="0"/>
        <v>THANG LAM</v>
      </c>
      <c r="F56" s="83" t="s">
        <v>135</v>
      </c>
      <c r="G56" s="83">
        <v>999744372</v>
      </c>
      <c r="H56" s="15">
        <f t="shared" si="1"/>
        <v>34</v>
      </c>
      <c r="I56" s="15"/>
      <c r="J56" s="15"/>
      <c r="K56" s="16"/>
      <c r="L56" s="15"/>
      <c r="M56" s="15"/>
      <c r="N56" s="15"/>
      <c r="O56" s="15">
        <f t="shared" si="11"/>
        <v>0</v>
      </c>
      <c r="P56" s="15">
        <v>0</v>
      </c>
      <c r="Q56" s="15">
        <f t="shared" si="12"/>
        <v>0</v>
      </c>
      <c r="R56" s="15">
        <v>0</v>
      </c>
      <c r="S56" s="15">
        <v>0</v>
      </c>
      <c r="T56" s="15">
        <f t="shared" si="13"/>
        <v>0</v>
      </c>
      <c r="U56" s="15">
        <f t="shared" si="14"/>
        <v>0</v>
      </c>
      <c r="V56" s="15"/>
      <c r="W56" s="15"/>
      <c r="X56" s="15"/>
      <c r="Y56" s="15"/>
      <c r="Z56" s="16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>
        <f t="shared" si="6"/>
        <v>0</v>
      </c>
      <c r="CT56" s="15">
        <f t="shared" si="7"/>
        <v>34</v>
      </c>
      <c r="CU56" s="15">
        <f t="shared" si="8"/>
        <v>1</v>
      </c>
      <c r="CV56" s="15">
        <f t="shared" si="9"/>
        <v>0</v>
      </c>
      <c r="CW56" s="15"/>
      <c r="CX56" s="15"/>
      <c r="CY56" s="15">
        <f t="shared" si="10"/>
        <v>0</v>
      </c>
      <c r="CZ56" s="15">
        <f>GG56</f>
        <v>0</v>
      </c>
      <c r="DA56" s="16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20"/>
      <c r="DY56" s="15"/>
      <c r="DZ56" s="20"/>
      <c r="EA56" s="15"/>
      <c r="EB56" s="20"/>
      <c r="EC56" s="15"/>
      <c r="ED56" s="20"/>
      <c r="EE56" s="15"/>
      <c r="EF56" s="20"/>
      <c r="EG56" s="15"/>
      <c r="EH56" s="20"/>
      <c r="EI56" s="15"/>
      <c r="EJ56" s="20"/>
      <c r="EK56" s="15"/>
      <c r="EL56" s="20"/>
      <c r="EM56" s="15"/>
      <c r="EN56" s="20"/>
      <c r="EO56" s="15"/>
      <c r="EP56" s="20"/>
      <c r="EQ56" s="15"/>
      <c r="ER56" s="20"/>
      <c r="ES56" s="15"/>
      <c r="ET56" s="20"/>
      <c r="EU56" s="15"/>
      <c r="EV56" s="20"/>
      <c r="EW56" s="15"/>
      <c r="EX56" s="20"/>
      <c r="EY56" s="15"/>
      <c r="EZ56" s="20"/>
      <c r="FA56" s="15"/>
      <c r="FB56" s="20"/>
      <c r="FC56" s="15"/>
      <c r="FD56" s="20"/>
      <c r="FE56" s="15"/>
      <c r="FF56" s="20"/>
      <c r="FG56" s="15"/>
      <c r="FH56" s="20"/>
      <c r="FI56" s="15"/>
      <c r="FJ56" s="20"/>
      <c r="FK56" s="15"/>
      <c r="FL56" s="20"/>
      <c r="FM56" s="15"/>
      <c r="FN56" s="20"/>
      <c r="FO56" s="15"/>
      <c r="FP56" s="20"/>
      <c r="FQ56" s="15"/>
      <c r="FR56" s="20"/>
      <c r="FS56" s="15"/>
      <c r="FT56" s="20"/>
      <c r="FU56" s="15">
        <v>34</v>
      </c>
      <c r="FV56" s="20">
        <v>3</v>
      </c>
      <c r="FW56" s="15"/>
      <c r="FX56" s="20"/>
      <c r="FY56" s="15"/>
      <c r="FZ56" s="20"/>
      <c r="GA56" s="15"/>
      <c r="GB56" s="20"/>
      <c r="GC56" s="15"/>
      <c r="GD56" s="20"/>
      <c r="GE56" s="15"/>
      <c r="GF56" s="20"/>
      <c r="GG56" s="170"/>
    </row>
    <row r="57" spans="1:189" s="2" customFormat="1" ht="15.75" customHeight="1" x14ac:dyDescent="0.3">
      <c r="A57" s="15" t="s">
        <v>2904</v>
      </c>
      <c r="B57" s="15" t="s">
        <v>126</v>
      </c>
      <c r="C57" s="15" t="s">
        <v>1487</v>
      </c>
      <c r="D57" s="15" t="s">
        <v>1475</v>
      </c>
      <c r="E57" s="15" t="str">
        <f t="shared" si="0"/>
        <v>Viet Nguyen</v>
      </c>
      <c r="F57" s="15" t="s">
        <v>135</v>
      </c>
      <c r="G57" s="15">
        <v>999744532</v>
      </c>
      <c r="H57" s="15">
        <f t="shared" si="1"/>
        <v>377</v>
      </c>
      <c r="I57" s="15"/>
      <c r="J57" s="15"/>
      <c r="K57" s="16"/>
      <c r="L57" s="15"/>
      <c r="M57" s="15"/>
      <c r="N57" s="15"/>
      <c r="O57" s="15">
        <f t="shared" si="11"/>
        <v>0</v>
      </c>
      <c r="P57" s="15">
        <v>0</v>
      </c>
      <c r="Q57" s="15">
        <f t="shared" si="12"/>
        <v>1</v>
      </c>
      <c r="R57" s="15">
        <v>0</v>
      </c>
      <c r="S57" s="15">
        <v>0</v>
      </c>
      <c r="T57" s="15">
        <f t="shared" si="13"/>
        <v>68</v>
      </c>
      <c r="U57" s="15">
        <f t="shared" si="14"/>
        <v>85</v>
      </c>
      <c r="V57" s="15"/>
      <c r="W57" s="15"/>
      <c r="X57" s="15"/>
      <c r="Y57" s="15"/>
      <c r="Z57" s="16"/>
      <c r="AA57" s="15">
        <v>64</v>
      </c>
      <c r="AB57" s="24" t="s">
        <v>129</v>
      </c>
      <c r="AC57" s="15"/>
      <c r="AD57" s="15"/>
      <c r="AE57" s="15"/>
      <c r="AF57" s="15"/>
      <c r="AG57" s="15"/>
      <c r="AH57" s="24"/>
      <c r="AI57" s="15"/>
      <c r="AJ57" s="15"/>
      <c r="AK57" s="15"/>
      <c r="AL57" s="15"/>
      <c r="AM57" s="15"/>
      <c r="AN57" s="24"/>
      <c r="AO57" s="15"/>
      <c r="AP57" s="24"/>
      <c r="AQ57" s="15"/>
      <c r="AR57" s="24"/>
      <c r="AS57" s="15"/>
      <c r="AT57" s="24"/>
      <c r="AU57" s="15"/>
      <c r="AV57" s="24"/>
      <c r="AW57" s="15"/>
      <c r="AX57" s="24"/>
      <c r="AY57" s="15"/>
      <c r="AZ57" s="15"/>
      <c r="BA57" s="15"/>
      <c r="BB57" s="15"/>
      <c r="BC57" s="15"/>
      <c r="BD57" s="15"/>
      <c r="BE57" s="15"/>
      <c r="BF57" s="24"/>
      <c r="BG57" s="15">
        <v>68</v>
      </c>
      <c r="BH57" s="24">
        <v>3</v>
      </c>
      <c r="BI57" s="15"/>
      <c r="BJ57" s="24"/>
      <c r="BK57" s="15"/>
      <c r="BL57" s="24"/>
      <c r="BM57" s="15"/>
      <c r="BN57" s="24"/>
      <c r="BO57" s="15"/>
      <c r="BP57" s="24"/>
      <c r="BQ57" s="15"/>
      <c r="BR57" s="24"/>
      <c r="BS57" s="15">
        <v>79</v>
      </c>
      <c r="BT57" s="24">
        <v>3</v>
      </c>
      <c r="BU57" s="15"/>
      <c r="BV57" s="24"/>
      <c r="BW57" s="15"/>
      <c r="BX57" s="24"/>
      <c r="BY57" s="15"/>
      <c r="BZ57" s="24"/>
      <c r="CA57" s="15">
        <v>51</v>
      </c>
      <c r="CB57" s="24">
        <v>9</v>
      </c>
      <c r="CC57" s="15"/>
      <c r="CD57" s="24"/>
      <c r="CE57" s="15"/>
      <c r="CF57" s="24"/>
      <c r="CG57" s="15"/>
      <c r="CH57" s="25"/>
      <c r="CI57" s="15"/>
      <c r="CJ57" s="25"/>
      <c r="CK57" s="15">
        <v>113</v>
      </c>
      <c r="CL57" s="25">
        <v>3</v>
      </c>
      <c r="CM57" s="15">
        <v>85</v>
      </c>
      <c r="CN57" s="25">
        <v>5</v>
      </c>
      <c r="CO57" s="15"/>
      <c r="CP57" s="25"/>
      <c r="CQ57" s="15"/>
      <c r="CR57" s="25"/>
      <c r="CS57" s="15">
        <f t="shared" si="6"/>
        <v>0</v>
      </c>
      <c r="CT57" s="15">
        <f t="shared" si="7"/>
        <v>60</v>
      </c>
      <c r="CU57" s="15">
        <f t="shared" si="8"/>
        <v>1</v>
      </c>
      <c r="CV57" s="15">
        <f t="shared" si="9"/>
        <v>79</v>
      </c>
      <c r="CW57" s="15"/>
      <c r="CX57" s="15"/>
      <c r="CY57" s="15">
        <f t="shared" si="10"/>
        <v>85</v>
      </c>
      <c r="CZ57" s="15">
        <f>GG57</f>
        <v>0</v>
      </c>
      <c r="DA57" s="19"/>
      <c r="DB57" s="17">
        <v>64</v>
      </c>
      <c r="DC57" s="15"/>
      <c r="DD57" s="15"/>
      <c r="DE57" s="15"/>
      <c r="DF57" s="15"/>
      <c r="DG57" s="15"/>
      <c r="DH57" s="15"/>
      <c r="DI57" s="15">
        <v>68</v>
      </c>
      <c r="DJ57" s="15"/>
      <c r="DK57" s="15"/>
      <c r="DL57" s="15"/>
      <c r="DM57" s="15"/>
      <c r="DN57" s="15"/>
      <c r="DO57" s="15"/>
      <c r="DP57" s="17"/>
      <c r="DQ57" s="15"/>
      <c r="DR57" s="15"/>
      <c r="DS57" s="15"/>
      <c r="DT57" s="15"/>
      <c r="DU57" s="15"/>
      <c r="DV57" s="15"/>
      <c r="DW57" s="15">
        <v>105</v>
      </c>
      <c r="DX57" s="20">
        <v>2</v>
      </c>
      <c r="DY57" s="15"/>
      <c r="DZ57" s="20"/>
      <c r="EA57" s="15"/>
      <c r="EB57" s="20"/>
      <c r="EC57" s="15">
        <v>68</v>
      </c>
      <c r="ED57" s="20">
        <v>5</v>
      </c>
      <c r="EE57" s="15"/>
      <c r="EF57" s="20"/>
      <c r="EG57" s="15">
        <v>85</v>
      </c>
      <c r="EH57" s="20">
        <v>5</v>
      </c>
      <c r="EI57" s="15"/>
      <c r="EJ57" s="20"/>
      <c r="EK57" s="15"/>
      <c r="EL57" s="20"/>
      <c r="EM57" s="15"/>
      <c r="EN57" s="20"/>
      <c r="EO57" s="15">
        <v>85</v>
      </c>
      <c r="EP57" s="20"/>
      <c r="EQ57" s="15"/>
      <c r="ER57" s="20"/>
      <c r="ES57" s="15"/>
      <c r="ET57" s="20"/>
      <c r="EU57" s="15">
        <v>60</v>
      </c>
      <c r="EV57" s="20">
        <v>1</v>
      </c>
      <c r="EW57" s="15"/>
      <c r="EX57" s="20"/>
      <c r="EY57" s="15"/>
      <c r="EZ57" s="20"/>
      <c r="FA57" s="15"/>
      <c r="FB57" s="20"/>
      <c r="FC57" s="15"/>
      <c r="FD57" s="20"/>
      <c r="FE57" s="15"/>
      <c r="FF57" s="20"/>
      <c r="FG57" s="15"/>
      <c r="FH57" s="20"/>
      <c r="FI57" s="15"/>
      <c r="FJ57" s="20"/>
      <c r="FK57" s="15"/>
      <c r="FL57" s="20"/>
      <c r="FM57" s="15"/>
      <c r="FN57" s="20"/>
      <c r="FO57" s="15"/>
      <c r="FP57" s="20"/>
      <c r="FQ57" s="15"/>
      <c r="FR57" s="20"/>
      <c r="FS57" s="15"/>
      <c r="FT57" s="20"/>
      <c r="FU57" s="15"/>
      <c r="FV57" s="20"/>
      <c r="FW57" s="15"/>
      <c r="FX57" s="20"/>
      <c r="FY57" s="15"/>
      <c r="FZ57" s="20"/>
      <c r="GA57" s="15"/>
      <c r="GB57" s="20"/>
      <c r="GC57" s="15"/>
      <c r="GD57" s="20"/>
      <c r="GE57" s="15">
        <v>79</v>
      </c>
      <c r="GF57" s="20">
        <v>3</v>
      </c>
      <c r="GG57" s="170"/>
    </row>
    <row r="58" spans="1:189" s="2" customFormat="1" ht="15.75" customHeight="1" x14ac:dyDescent="0.3">
      <c r="A58" s="15" t="s">
        <v>2906</v>
      </c>
      <c r="B58" s="17" t="s">
        <v>126</v>
      </c>
      <c r="C58" s="17" t="s">
        <v>1632</v>
      </c>
      <c r="D58" s="17" t="s">
        <v>1633</v>
      </c>
      <c r="E58" s="15" t="str">
        <f t="shared" si="0"/>
        <v>LISA RIVERA</v>
      </c>
      <c r="F58" s="17" t="s">
        <v>128</v>
      </c>
      <c r="G58" s="17">
        <v>999748249</v>
      </c>
      <c r="H58" s="15">
        <f t="shared" si="1"/>
        <v>111</v>
      </c>
      <c r="I58" s="15"/>
      <c r="J58" s="15"/>
      <c r="K58" s="16"/>
      <c r="L58" s="15"/>
      <c r="M58" s="15"/>
      <c r="N58" s="15"/>
      <c r="O58" s="15">
        <f t="shared" si="11"/>
        <v>0</v>
      </c>
      <c r="P58" s="15">
        <v>0</v>
      </c>
      <c r="Q58" s="15">
        <f t="shared" si="12"/>
        <v>1</v>
      </c>
      <c r="R58" s="15">
        <v>0</v>
      </c>
      <c r="S58" s="15">
        <v>0</v>
      </c>
      <c r="T58" s="15">
        <f t="shared" si="13"/>
        <v>51</v>
      </c>
      <c r="U58" s="15">
        <f t="shared" si="14"/>
        <v>0</v>
      </c>
      <c r="V58" s="15"/>
      <c r="W58" s="15"/>
      <c r="X58" s="15"/>
      <c r="Y58" s="15"/>
      <c r="Z58" s="16"/>
      <c r="AA58" s="15"/>
      <c r="AB58" s="24"/>
      <c r="AC58" s="15"/>
      <c r="AD58" s="15"/>
      <c r="AE58" s="15"/>
      <c r="AF58" s="15"/>
      <c r="AG58" s="15"/>
      <c r="AH58" s="24"/>
      <c r="AI58" s="15"/>
      <c r="AJ58" s="15"/>
      <c r="AK58" s="15"/>
      <c r="AL58" s="15"/>
      <c r="AM58" s="15"/>
      <c r="AN58" s="24"/>
      <c r="AO58" s="15"/>
      <c r="AP58" s="24"/>
      <c r="AQ58" s="15"/>
      <c r="AR58" s="24"/>
      <c r="AS58" s="15"/>
      <c r="AT58" s="24"/>
      <c r="AU58" s="15"/>
      <c r="AV58" s="24"/>
      <c r="AW58" s="15"/>
      <c r="AX58" s="24"/>
      <c r="AY58" s="15"/>
      <c r="AZ58" s="15"/>
      <c r="BA58" s="15"/>
      <c r="BB58" s="15"/>
      <c r="BC58" s="15"/>
      <c r="BD58" s="15"/>
      <c r="BE58" s="15"/>
      <c r="BF58" s="24"/>
      <c r="BG58" s="15"/>
      <c r="BH58" s="24"/>
      <c r="BI58" s="15"/>
      <c r="BJ58" s="24"/>
      <c r="BK58" s="15"/>
      <c r="BL58" s="24"/>
      <c r="BM58" s="15"/>
      <c r="BN58" s="24"/>
      <c r="BO58" s="15"/>
      <c r="BP58" s="24"/>
      <c r="BQ58" s="15"/>
      <c r="BR58" s="24"/>
      <c r="BS58" s="15"/>
      <c r="BT58" s="24"/>
      <c r="BU58" s="15"/>
      <c r="BV58" s="24"/>
      <c r="BW58" s="15"/>
      <c r="BX58" s="24"/>
      <c r="BY58" s="15"/>
      <c r="BZ58" s="24"/>
      <c r="CA58" s="15"/>
      <c r="CB58" s="24"/>
      <c r="CC58" s="15"/>
      <c r="CD58" s="24"/>
      <c r="CE58" s="15"/>
      <c r="CF58" s="24"/>
      <c r="CG58" s="15"/>
      <c r="CH58" s="25"/>
      <c r="CI58" s="15"/>
      <c r="CJ58" s="25"/>
      <c r="CK58" s="15"/>
      <c r="CL58" s="25"/>
      <c r="CM58" s="15"/>
      <c r="CN58" s="25"/>
      <c r="CO58" s="15"/>
      <c r="CP58" s="25"/>
      <c r="CQ58" s="15"/>
      <c r="CR58" s="25"/>
      <c r="CS58" s="15">
        <f t="shared" si="6"/>
        <v>0</v>
      </c>
      <c r="CT58" s="15">
        <f t="shared" si="7"/>
        <v>60</v>
      </c>
      <c r="CU58" s="15">
        <f t="shared" si="8"/>
        <v>1</v>
      </c>
      <c r="CV58" s="15">
        <f t="shared" si="9"/>
        <v>0</v>
      </c>
      <c r="CW58" s="15"/>
      <c r="CX58" s="15"/>
      <c r="CY58" s="15">
        <f t="shared" si="10"/>
        <v>0</v>
      </c>
      <c r="CZ58" s="15">
        <f>GG58</f>
        <v>0</v>
      </c>
      <c r="DA58" s="19"/>
      <c r="DB58" s="17"/>
      <c r="DC58" s="17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7"/>
      <c r="DQ58" s="17"/>
      <c r="DR58" s="17"/>
      <c r="DS58" s="17"/>
      <c r="DT58" s="17"/>
      <c r="DU58" s="17"/>
      <c r="DV58" s="17">
        <v>30</v>
      </c>
      <c r="DW58" s="15"/>
      <c r="DX58" s="20"/>
      <c r="DY58" s="15"/>
      <c r="DZ58" s="20"/>
      <c r="EA58" s="15"/>
      <c r="EB58" s="20"/>
      <c r="EC58" s="15">
        <v>51</v>
      </c>
      <c r="ED58" s="20" t="s">
        <v>129</v>
      </c>
      <c r="EE58" s="15"/>
      <c r="EF58" s="20"/>
      <c r="EG58" s="15"/>
      <c r="EH58" s="20"/>
      <c r="EI58" s="15"/>
      <c r="EJ58" s="20"/>
      <c r="EK58" s="15"/>
      <c r="EL58" s="20"/>
      <c r="EM58" s="15"/>
      <c r="EN58" s="20"/>
      <c r="EO58" s="15"/>
      <c r="EP58" s="20"/>
      <c r="EQ58" s="17"/>
      <c r="ER58" s="20"/>
      <c r="ES58" s="15"/>
      <c r="ET58" s="20"/>
      <c r="EU58" s="15"/>
      <c r="EV58" s="20"/>
      <c r="EW58" s="15"/>
      <c r="EX58" s="20"/>
      <c r="EY58" s="15"/>
      <c r="EZ58" s="20"/>
      <c r="FA58" s="15"/>
      <c r="FB58" s="20"/>
      <c r="FC58" s="15"/>
      <c r="FD58" s="20"/>
      <c r="FE58" s="15"/>
      <c r="FF58" s="20"/>
      <c r="FG58" s="15"/>
      <c r="FH58" s="20"/>
      <c r="FI58" s="15"/>
      <c r="FJ58" s="20"/>
      <c r="FK58" s="15"/>
      <c r="FL58" s="20"/>
      <c r="FM58" s="15"/>
      <c r="FN58" s="20"/>
      <c r="FO58" s="15"/>
      <c r="FP58" s="20"/>
      <c r="FQ58" s="15"/>
      <c r="FR58" s="20"/>
      <c r="FS58" s="15"/>
      <c r="FT58" s="20"/>
      <c r="FU58" s="15">
        <v>60</v>
      </c>
      <c r="FV58" s="20">
        <v>1</v>
      </c>
      <c r="FW58" s="15"/>
      <c r="FX58" s="20"/>
      <c r="FY58" s="15"/>
      <c r="FZ58" s="20"/>
      <c r="GA58" s="15"/>
      <c r="GB58" s="20"/>
      <c r="GC58" s="15"/>
      <c r="GD58" s="20"/>
      <c r="GE58" s="15"/>
      <c r="GF58" s="20"/>
      <c r="GG58" s="170"/>
    </row>
    <row r="59" spans="1:189" s="2" customFormat="1" ht="15.75" customHeight="1" x14ac:dyDescent="0.3">
      <c r="A59" s="15" t="s">
        <v>2904</v>
      </c>
      <c r="B59" s="15" t="s">
        <v>126</v>
      </c>
      <c r="C59" s="15" t="s">
        <v>979</v>
      </c>
      <c r="D59" s="15" t="s">
        <v>978</v>
      </c>
      <c r="E59" s="15" t="str">
        <f t="shared" si="0"/>
        <v>Thanh-Van  Huynh</v>
      </c>
      <c r="F59" s="15" t="s">
        <v>128</v>
      </c>
      <c r="G59" s="15">
        <v>999748980</v>
      </c>
      <c r="H59" s="15">
        <f t="shared" si="1"/>
        <v>405</v>
      </c>
      <c r="I59" s="17"/>
      <c r="J59" s="17"/>
      <c r="K59" s="21"/>
      <c r="L59" s="15"/>
      <c r="M59" s="15"/>
      <c r="N59" s="15"/>
      <c r="O59" s="15">
        <f t="shared" si="11"/>
        <v>0</v>
      </c>
      <c r="P59" s="15">
        <v>0</v>
      </c>
      <c r="Q59" s="15">
        <f t="shared" si="12"/>
        <v>1</v>
      </c>
      <c r="R59" s="15">
        <v>0</v>
      </c>
      <c r="S59" s="15">
        <v>0</v>
      </c>
      <c r="T59" s="15">
        <f t="shared" si="13"/>
        <v>120</v>
      </c>
      <c r="U59" s="15">
        <f t="shared" si="14"/>
        <v>200</v>
      </c>
      <c r="V59" s="15"/>
      <c r="W59" s="15"/>
      <c r="X59" s="15"/>
      <c r="Y59" s="15"/>
      <c r="Z59" s="21"/>
      <c r="AA59" s="17"/>
      <c r="AB59" s="17"/>
      <c r="AC59" s="17"/>
      <c r="AD59" s="17"/>
      <c r="AE59" s="17"/>
      <c r="AF59" s="24"/>
      <c r="AG59" s="17"/>
      <c r="AH59" s="24"/>
      <c r="AI59" s="17"/>
      <c r="AJ59" s="24"/>
      <c r="AK59" s="17"/>
      <c r="AL59" s="24"/>
      <c r="AM59" s="17"/>
      <c r="AN59" s="24"/>
      <c r="AO59" s="17"/>
      <c r="AP59" s="24"/>
      <c r="AQ59" s="17"/>
      <c r="AR59" s="24"/>
      <c r="AS59" s="17"/>
      <c r="AT59" s="24"/>
      <c r="AU59" s="17"/>
      <c r="AV59" s="24"/>
      <c r="AW59" s="17"/>
      <c r="AX59" s="24"/>
      <c r="AY59" s="17"/>
      <c r="AZ59" s="17"/>
      <c r="BA59" s="17"/>
      <c r="BB59" s="24"/>
      <c r="BC59" s="17"/>
      <c r="BD59" s="24"/>
      <c r="BE59" s="17"/>
      <c r="BF59" s="24"/>
      <c r="BG59" s="17"/>
      <c r="BH59" s="24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24"/>
      <c r="CQ59" s="17"/>
      <c r="CR59" s="24"/>
      <c r="CS59" s="15">
        <f t="shared" si="6"/>
        <v>0</v>
      </c>
      <c r="CT59" s="15">
        <f t="shared" si="7"/>
        <v>0</v>
      </c>
      <c r="CU59" s="15">
        <f t="shared" si="8"/>
        <v>0</v>
      </c>
      <c r="CV59" s="15">
        <f t="shared" si="9"/>
        <v>0</v>
      </c>
      <c r="CW59" s="15"/>
      <c r="CX59" s="15"/>
      <c r="CY59" s="15">
        <f t="shared" si="10"/>
        <v>85</v>
      </c>
      <c r="CZ59" s="15">
        <f>GG59</f>
        <v>250</v>
      </c>
      <c r="DA59" s="20"/>
      <c r="DB59" s="17">
        <v>64</v>
      </c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>
        <v>60</v>
      </c>
      <c r="DO59" s="15"/>
      <c r="DP59" s="17"/>
      <c r="DQ59" s="15"/>
      <c r="DR59" s="15"/>
      <c r="DS59" s="15"/>
      <c r="DT59" s="15"/>
      <c r="DU59" s="15"/>
      <c r="DV59" s="15"/>
      <c r="DW59" s="15">
        <v>105</v>
      </c>
      <c r="DX59" s="20">
        <v>2</v>
      </c>
      <c r="DY59" s="15"/>
      <c r="DZ59" s="20"/>
      <c r="EA59" s="15"/>
      <c r="EB59" s="20"/>
      <c r="EC59" s="15">
        <v>120</v>
      </c>
      <c r="ED59" s="20">
        <v>2</v>
      </c>
      <c r="EE59" s="15"/>
      <c r="EF59" s="20"/>
      <c r="EG59" s="15">
        <v>200</v>
      </c>
      <c r="EH59" s="20">
        <v>1</v>
      </c>
      <c r="EI59" s="15"/>
      <c r="EJ59" s="20"/>
      <c r="EK59" s="15"/>
      <c r="EL59" s="20"/>
      <c r="EM59" s="15"/>
      <c r="EN59" s="20"/>
      <c r="EO59" s="15">
        <v>85</v>
      </c>
      <c r="EP59" s="20"/>
      <c r="EQ59" s="15"/>
      <c r="ER59" s="20"/>
      <c r="ES59" s="15"/>
      <c r="ET59" s="20"/>
      <c r="EU59" s="15"/>
      <c r="EV59" s="20"/>
      <c r="EW59" s="15"/>
      <c r="EX59" s="20"/>
      <c r="EY59" s="15"/>
      <c r="EZ59" s="20"/>
      <c r="FA59" s="15"/>
      <c r="FB59" s="20"/>
      <c r="FC59" s="15"/>
      <c r="FD59" s="20"/>
      <c r="FE59" s="15"/>
      <c r="FF59" s="20"/>
      <c r="FG59" s="15"/>
      <c r="FH59" s="20"/>
      <c r="FI59" s="15"/>
      <c r="FJ59" s="20"/>
      <c r="FK59" s="15"/>
      <c r="FL59" s="20"/>
      <c r="FM59" s="15"/>
      <c r="FN59" s="20"/>
      <c r="FO59" s="15"/>
      <c r="FP59" s="20"/>
      <c r="FQ59" s="15"/>
      <c r="FR59" s="20"/>
      <c r="FS59" s="15"/>
      <c r="FT59" s="20"/>
      <c r="FU59" s="15"/>
      <c r="FV59" s="20"/>
      <c r="FW59" s="15"/>
      <c r="FX59" s="20"/>
      <c r="FY59" s="15"/>
      <c r="FZ59" s="20"/>
      <c r="GA59" s="15"/>
      <c r="GB59" s="20"/>
      <c r="GC59" s="15"/>
      <c r="GD59" s="20"/>
      <c r="GE59" s="15"/>
      <c r="GF59" s="20"/>
      <c r="GG59" s="170">
        <v>250</v>
      </c>
    </row>
    <row r="60" spans="1:189" s="2" customFormat="1" ht="15.75" customHeight="1" x14ac:dyDescent="0.3">
      <c r="A60" s="15" t="s">
        <v>2904</v>
      </c>
      <c r="B60" s="15" t="s">
        <v>126</v>
      </c>
      <c r="C60" s="15" t="s">
        <v>4113</v>
      </c>
      <c r="D60" s="15" t="s">
        <v>2052</v>
      </c>
      <c r="E60" s="15" t="str">
        <f t="shared" si="0"/>
        <v>HARRY NGUYEN</v>
      </c>
      <c r="F60" s="15" t="s">
        <v>135</v>
      </c>
      <c r="G60" s="15">
        <v>999765439</v>
      </c>
      <c r="H60" s="15">
        <f t="shared" si="1"/>
        <v>59</v>
      </c>
      <c r="I60" s="15"/>
      <c r="J60" s="15"/>
      <c r="K60" s="16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6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>
        <f t="shared" si="6"/>
        <v>0</v>
      </c>
      <c r="CT60" s="15">
        <f t="shared" si="7"/>
        <v>0</v>
      </c>
      <c r="CU60" s="15">
        <f t="shared" si="8"/>
        <v>0</v>
      </c>
      <c r="CV60" s="15">
        <f t="shared" si="9"/>
        <v>59</v>
      </c>
      <c r="CW60" s="15"/>
      <c r="CX60" s="15"/>
      <c r="CY60" s="15">
        <f t="shared" si="10"/>
        <v>0</v>
      </c>
      <c r="CZ60" s="15">
        <f>GG60</f>
        <v>0</v>
      </c>
      <c r="DA60" s="16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20"/>
      <c r="DY60" s="15"/>
      <c r="DZ60" s="20"/>
      <c r="EA60" s="15"/>
      <c r="EB60" s="20"/>
      <c r="EC60" s="15"/>
      <c r="ED60" s="20"/>
      <c r="EE60" s="15"/>
      <c r="EF60" s="20"/>
      <c r="EG60" s="15"/>
      <c r="EH60" s="20"/>
      <c r="EI60" s="15"/>
      <c r="EJ60" s="20"/>
      <c r="EK60" s="15"/>
      <c r="EL60" s="20"/>
      <c r="EM60" s="15"/>
      <c r="EN60" s="20"/>
      <c r="EO60" s="15"/>
      <c r="EP60" s="20"/>
      <c r="EQ60" s="15"/>
      <c r="ER60" s="20"/>
      <c r="ES60" s="15"/>
      <c r="ET60" s="20"/>
      <c r="EU60" s="15"/>
      <c r="EV60" s="20"/>
      <c r="EW60" s="15"/>
      <c r="EX60" s="20"/>
      <c r="EY60" s="15"/>
      <c r="EZ60" s="16"/>
      <c r="FA60" s="15"/>
      <c r="FB60" s="20"/>
      <c r="FC60" s="15"/>
      <c r="FD60" s="16"/>
      <c r="FE60" s="15"/>
      <c r="FF60" s="16"/>
      <c r="FG60" s="15"/>
      <c r="FH60" s="16"/>
      <c r="FI60" s="15"/>
      <c r="FJ60" s="16"/>
      <c r="FK60" s="15"/>
      <c r="FL60" s="16"/>
      <c r="FM60" s="15"/>
      <c r="FN60" s="16"/>
      <c r="FO60" s="15"/>
      <c r="FP60" s="20"/>
      <c r="FQ60" s="15"/>
      <c r="FR60" s="16"/>
      <c r="FS60" s="15"/>
      <c r="FT60" s="16"/>
      <c r="FU60" s="15"/>
      <c r="FV60" s="16"/>
      <c r="FW60" s="15"/>
      <c r="FX60" s="16"/>
      <c r="FY60" s="15"/>
      <c r="FZ60" s="16"/>
      <c r="GA60" s="15"/>
      <c r="GB60" s="16"/>
      <c r="GC60" s="15"/>
      <c r="GD60" s="20"/>
      <c r="GE60" s="15">
        <v>59</v>
      </c>
      <c r="GF60" s="20">
        <v>5</v>
      </c>
      <c r="GG60" s="170"/>
    </row>
    <row r="61" spans="1:189" s="2" customFormat="1" ht="15.75" customHeight="1" x14ac:dyDescent="0.3">
      <c r="A61" s="15" t="s">
        <v>2904</v>
      </c>
      <c r="B61" s="15" t="s">
        <v>126</v>
      </c>
      <c r="C61" s="15" t="s">
        <v>461</v>
      </c>
      <c r="D61" s="15" t="s">
        <v>1752</v>
      </c>
      <c r="E61" s="15" t="str">
        <f t="shared" si="0"/>
        <v>Amber Smith</v>
      </c>
      <c r="F61" s="15" t="s">
        <v>128</v>
      </c>
      <c r="G61" s="15">
        <v>999770376</v>
      </c>
      <c r="H61" s="15">
        <f t="shared" si="1"/>
        <v>51</v>
      </c>
      <c r="I61" s="15"/>
      <c r="J61" s="15"/>
      <c r="K61" s="16"/>
      <c r="L61" s="15"/>
      <c r="M61" s="15"/>
      <c r="N61" s="15"/>
      <c r="O61" s="15">
        <f>SUM(EE61, EI61, EK61, EM61)</f>
        <v>0</v>
      </c>
      <c r="P61" s="15">
        <v>0</v>
      </c>
      <c r="Q61" s="15">
        <f>COUNT(DI61:DV61)</f>
        <v>1</v>
      </c>
      <c r="R61" s="15">
        <v>0</v>
      </c>
      <c r="S61" s="15">
        <v>0</v>
      </c>
      <c r="T61" s="15">
        <f>EC61</f>
        <v>51</v>
      </c>
      <c r="U61" s="15">
        <f>SUM(EG61)</f>
        <v>0</v>
      </c>
      <c r="V61" s="15"/>
      <c r="W61" s="15"/>
      <c r="X61" s="15"/>
      <c r="Y61" s="15"/>
      <c r="Z61" s="16"/>
      <c r="AA61" s="15"/>
      <c r="AB61" s="24"/>
      <c r="AC61" s="15"/>
      <c r="AD61" s="15"/>
      <c r="AE61" s="15"/>
      <c r="AF61" s="15"/>
      <c r="AG61" s="15"/>
      <c r="AH61" s="24"/>
      <c r="AI61" s="15"/>
      <c r="AJ61" s="15"/>
      <c r="AK61" s="15"/>
      <c r="AL61" s="15"/>
      <c r="AM61" s="15"/>
      <c r="AN61" s="24"/>
      <c r="AO61" s="15"/>
      <c r="AP61" s="24"/>
      <c r="AQ61" s="15"/>
      <c r="AR61" s="24"/>
      <c r="AS61" s="15"/>
      <c r="AT61" s="24"/>
      <c r="AU61" s="15"/>
      <c r="AV61" s="24"/>
      <c r="AW61" s="15"/>
      <c r="AX61" s="24"/>
      <c r="AY61" s="15"/>
      <c r="AZ61" s="15"/>
      <c r="BA61" s="15"/>
      <c r="BB61" s="15"/>
      <c r="BC61" s="15"/>
      <c r="BD61" s="15"/>
      <c r="BE61" s="15"/>
      <c r="BF61" s="24"/>
      <c r="BG61" s="15"/>
      <c r="BH61" s="24"/>
      <c r="BI61" s="15"/>
      <c r="BJ61" s="24"/>
      <c r="BK61" s="15"/>
      <c r="BL61" s="24"/>
      <c r="BM61" s="15"/>
      <c r="BN61" s="24"/>
      <c r="BO61" s="15"/>
      <c r="BP61" s="24"/>
      <c r="BQ61" s="15"/>
      <c r="BR61" s="24"/>
      <c r="BS61" s="15">
        <v>67</v>
      </c>
      <c r="BT61" s="24">
        <v>5</v>
      </c>
      <c r="BU61" s="15"/>
      <c r="BV61" s="24"/>
      <c r="BW61" s="15"/>
      <c r="BX61" s="24"/>
      <c r="BY61" s="15"/>
      <c r="BZ61" s="24"/>
      <c r="CA61" s="15">
        <v>51</v>
      </c>
      <c r="CB61" s="24" t="s">
        <v>129</v>
      </c>
      <c r="CC61" s="15"/>
      <c r="CD61" s="24"/>
      <c r="CE61" s="15"/>
      <c r="CF61" s="24"/>
      <c r="CG61" s="15"/>
      <c r="CH61" s="25"/>
      <c r="CI61" s="15"/>
      <c r="CJ61" s="25"/>
      <c r="CK61" s="15"/>
      <c r="CL61" s="25"/>
      <c r="CM61" s="15"/>
      <c r="CN61" s="25"/>
      <c r="CO61" s="15"/>
      <c r="CP61" s="25"/>
      <c r="CQ61" s="15"/>
      <c r="CR61" s="25"/>
      <c r="CS61" s="15">
        <f t="shared" si="6"/>
        <v>0</v>
      </c>
      <c r="CT61" s="15">
        <f t="shared" si="7"/>
        <v>0</v>
      </c>
      <c r="CU61" s="15">
        <f t="shared" si="8"/>
        <v>0</v>
      </c>
      <c r="CV61" s="15">
        <f t="shared" si="9"/>
        <v>0</v>
      </c>
      <c r="CW61" s="15"/>
      <c r="CX61" s="15"/>
      <c r="CY61" s="15">
        <f t="shared" si="10"/>
        <v>0</v>
      </c>
      <c r="CZ61" s="15">
        <f>GG61</f>
        <v>0</v>
      </c>
      <c r="DA61" s="19"/>
      <c r="DB61" s="17">
        <v>64</v>
      </c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7"/>
      <c r="DQ61" s="15">
        <v>45</v>
      </c>
      <c r="DR61" s="15"/>
      <c r="DS61" s="15"/>
      <c r="DT61" s="15"/>
      <c r="DU61" s="15"/>
      <c r="DV61" s="15"/>
      <c r="DW61" s="15"/>
      <c r="DX61" s="20"/>
      <c r="DY61" s="15"/>
      <c r="DZ61" s="20"/>
      <c r="EA61" s="15"/>
      <c r="EB61" s="20"/>
      <c r="EC61" s="15">
        <v>51</v>
      </c>
      <c r="ED61" s="20" t="s">
        <v>129</v>
      </c>
      <c r="EE61" s="15"/>
      <c r="EF61" s="20"/>
      <c r="EG61" s="15"/>
      <c r="EH61" s="20"/>
      <c r="EI61" s="15"/>
      <c r="EJ61" s="20"/>
      <c r="EK61" s="15"/>
      <c r="EL61" s="20"/>
      <c r="EM61" s="15"/>
      <c r="EN61" s="20"/>
      <c r="EO61" s="15"/>
      <c r="EP61" s="20"/>
      <c r="EQ61" s="15"/>
      <c r="ER61" s="20"/>
      <c r="ES61" s="15"/>
      <c r="ET61" s="20"/>
      <c r="EU61" s="15"/>
      <c r="EV61" s="20"/>
      <c r="EW61" s="15"/>
      <c r="EX61" s="20"/>
      <c r="EY61" s="15"/>
      <c r="EZ61" s="20"/>
      <c r="FA61" s="15"/>
      <c r="FB61" s="20"/>
      <c r="FC61" s="15"/>
      <c r="FD61" s="20"/>
      <c r="FE61" s="15"/>
      <c r="FF61" s="20"/>
      <c r="FG61" s="15"/>
      <c r="FH61" s="20"/>
      <c r="FI61" s="15"/>
      <c r="FJ61" s="20"/>
      <c r="FK61" s="15"/>
      <c r="FL61" s="20"/>
      <c r="FM61" s="15"/>
      <c r="FN61" s="20"/>
      <c r="FO61" s="15"/>
      <c r="FP61" s="20"/>
      <c r="FQ61" s="15"/>
      <c r="FR61" s="20"/>
      <c r="FS61" s="15"/>
      <c r="FT61" s="20"/>
      <c r="FU61" s="15"/>
      <c r="FV61" s="20"/>
      <c r="FW61" s="15"/>
      <c r="FX61" s="20"/>
      <c r="FY61" s="15"/>
      <c r="FZ61" s="20"/>
      <c r="GA61" s="15"/>
      <c r="GB61" s="20"/>
      <c r="GC61" s="15"/>
      <c r="GD61" s="20"/>
      <c r="GE61" s="15"/>
      <c r="GF61" s="20"/>
      <c r="GG61" s="170"/>
    </row>
    <row r="62" spans="1:189" s="2" customFormat="1" ht="15.75" customHeight="1" x14ac:dyDescent="0.3">
      <c r="A62" s="15" t="s">
        <v>2906</v>
      </c>
      <c r="B62" s="15" t="s">
        <v>126</v>
      </c>
      <c r="C62" s="81" t="s">
        <v>2339</v>
      </c>
      <c r="D62" s="15" t="s">
        <v>1023</v>
      </c>
      <c r="E62" s="15" t="str">
        <f t="shared" si="0"/>
        <v>KIHO Jeong</v>
      </c>
      <c r="F62" s="15" t="s">
        <v>135</v>
      </c>
      <c r="G62" s="81">
        <v>999773562</v>
      </c>
      <c r="H62" s="15">
        <f t="shared" si="1"/>
        <v>93</v>
      </c>
      <c r="I62" s="15"/>
      <c r="J62" s="15"/>
      <c r="K62" s="16"/>
      <c r="L62" s="15"/>
      <c r="M62" s="15"/>
      <c r="N62" s="15"/>
      <c r="O62" s="15">
        <f>SUM(EE62, EI62, EK62, EM62)</f>
        <v>0</v>
      </c>
      <c r="P62" s="15">
        <v>0</v>
      </c>
      <c r="Q62" s="15">
        <f>COUNT(DI62:DV62)</f>
        <v>0</v>
      </c>
      <c r="R62" s="15">
        <v>0</v>
      </c>
      <c r="S62" s="15">
        <v>0</v>
      </c>
      <c r="T62" s="15">
        <f>EC62</f>
        <v>0</v>
      </c>
      <c r="U62" s="15">
        <f>SUM(EG62)</f>
        <v>0</v>
      </c>
      <c r="V62" s="15"/>
      <c r="W62" s="15"/>
      <c r="X62" s="15"/>
      <c r="Y62" s="15"/>
      <c r="Z62" s="16"/>
      <c r="AA62" s="15"/>
      <c r="AB62" s="24"/>
      <c r="AC62" s="15"/>
      <c r="AD62" s="15"/>
      <c r="AE62" s="15"/>
      <c r="AF62" s="15"/>
      <c r="AG62" s="15"/>
      <c r="AH62" s="24"/>
      <c r="AI62" s="15"/>
      <c r="AJ62" s="15"/>
      <c r="AK62" s="15"/>
      <c r="AL62" s="15"/>
      <c r="AM62" s="15"/>
      <c r="AN62" s="24"/>
      <c r="AO62" s="15"/>
      <c r="AP62" s="24"/>
      <c r="AQ62" s="15"/>
      <c r="AR62" s="24"/>
      <c r="AS62" s="15"/>
      <c r="AT62" s="24"/>
      <c r="AU62" s="15"/>
      <c r="AV62" s="24"/>
      <c r="AW62" s="15"/>
      <c r="AX62" s="24"/>
      <c r="AY62" s="15"/>
      <c r="AZ62" s="15"/>
      <c r="BA62" s="15"/>
      <c r="BB62" s="15"/>
      <c r="BC62" s="15"/>
      <c r="BD62" s="15"/>
      <c r="BE62" s="15"/>
      <c r="BF62" s="24"/>
      <c r="BG62" s="15"/>
      <c r="BH62" s="24"/>
      <c r="BI62" s="15"/>
      <c r="BJ62" s="24"/>
      <c r="BK62" s="15"/>
      <c r="BL62" s="24"/>
      <c r="BM62" s="15"/>
      <c r="BN62" s="24"/>
      <c r="BO62" s="15"/>
      <c r="BP62" s="24"/>
      <c r="BQ62" s="15"/>
      <c r="BR62" s="24"/>
      <c r="BS62" s="15"/>
      <c r="BT62" s="24"/>
      <c r="BU62" s="15"/>
      <c r="BV62" s="24"/>
      <c r="BW62" s="15"/>
      <c r="BX62" s="24"/>
      <c r="BY62" s="15"/>
      <c r="BZ62" s="24"/>
      <c r="CA62" s="15"/>
      <c r="CB62" s="24"/>
      <c r="CC62" s="15"/>
      <c r="CD62" s="24"/>
      <c r="CE62" s="15"/>
      <c r="CF62" s="24"/>
      <c r="CG62" s="15"/>
      <c r="CH62" s="25"/>
      <c r="CI62" s="15"/>
      <c r="CJ62" s="25"/>
      <c r="CK62" s="15"/>
      <c r="CL62" s="25"/>
      <c r="CM62" s="15"/>
      <c r="CN62" s="25"/>
      <c r="CO62" s="15"/>
      <c r="CP62" s="25"/>
      <c r="CQ62" s="15"/>
      <c r="CR62" s="25"/>
      <c r="CS62" s="15">
        <f t="shared" si="6"/>
        <v>0</v>
      </c>
      <c r="CT62" s="15">
        <f t="shared" si="7"/>
        <v>0</v>
      </c>
      <c r="CU62" s="15">
        <f t="shared" si="8"/>
        <v>0</v>
      </c>
      <c r="CV62" s="15">
        <f t="shared" si="9"/>
        <v>0</v>
      </c>
      <c r="CW62" s="15"/>
      <c r="CX62" s="15"/>
      <c r="CY62" s="15">
        <f t="shared" si="10"/>
        <v>93</v>
      </c>
      <c r="CZ62" s="15">
        <f>GG62</f>
        <v>0</v>
      </c>
      <c r="DA62" s="19"/>
      <c r="DB62" s="17">
        <v>64</v>
      </c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7"/>
      <c r="DQ62" s="15"/>
      <c r="DR62" s="15"/>
      <c r="DS62" s="15"/>
      <c r="DT62" s="15"/>
      <c r="DU62" s="15"/>
      <c r="DV62" s="15"/>
      <c r="DW62" s="15"/>
      <c r="DX62" s="20"/>
      <c r="DY62" s="15"/>
      <c r="DZ62" s="20"/>
      <c r="EA62" s="15"/>
      <c r="EB62" s="20"/>
      <c r="EC62" s="15"/>
      <c r="ED62" s="20"/>
      <c r="EE62" s="15"/>
      <c r="EF62" s="20"/>
      <c r="EG62" s="15"/>
      <c r="EH62" s="20"/>
      <c r="EI62" s="15"/>
      <c r="EJ62" s="20"/>
      <c r="EK62" s="15"/>
      <c r="EL62" s="20"/>
      <c r="EM62" s="15"/>
      <c r="EN62" s="20"/>
      <c r="EO62" s="15">
        <v>93</v>
      </c>
      <c r="EP62" s="20">
        <v>7</v>
      </c>
      <c r="EQ62" s="15"/>
      <c r="ER62" s="20"/>
      <c r="ES62" s="15"/>
      <c r="ET62" s="20"/>
      <c r="EU62" s="15"/>
      <c r="EV62" s="20"/>
      <c r="EW62" s="15"/>
      <c r="EX62" s="20"/>
      <c r="EY62" s="15"/>
      <c r="EZ62" s="20"/>
      <c r="FA62" s="15"/>
      <c r="FB62" s="20"/>
      <c r="FC62" s="15"/>
      <c r="FD62" s="20"/>
      <c r="FE62" s="15"/>
      <c r="FF62" s="20"/>
      <c r="FG62" s="15"/>
      <c r="FH62" s="20"/>
      <c r="FI62" s="15"/>
      <c r="FJ62" s="20"/>
      <c r="FK62" s="15"/>
      <c r="FL62" s="20"/>
      <c r="FM62" s="15"/>
      <c r="FN62" s="20"/>
      <c r="FO62" s="15"/>
      <c r="FP62" s="20"/>
      <c r="FQ62" s="15"/>
      <c r="FR62" s="20"/>
      <c r="FS62" s="15"/>
      <c r="FT62" s="20"/>
      <c r="FU62" s="15"/>
      <c r="FV62" s="20"/>
      <c r="FW62" s="15"/>
      <c r="FX62" s="20"/>
      <c r="FY62" s="15"/>
      <c r="FZ62" s="20"/>
      <c r="GA62" s="15"/>
      <c r="GB62" s="20"/>
      <c r="GC62" s="15"/>
      <c r="GD62" s="20"/>
      <c r="GE62" s="15"/>
      <c r="GF62" s="20"/>
      <c r="GG62" s="170"/>
    </row>
    <row r="63" spans="1:189" s="2" customFormat="1" ht="15.75" customHeight="1" x14ac:dyDescent="0.3">
      <c r="A63" s="15" t="s">
        <v>2905</v>
      </c>
      <c r="B63" s="15" t="s">
        <v>126</v>
      </c>
      <c r="C63" s="15" t="s">
        <v>1969</v>
      </c>
      <c r="D63" s="15" t="s">
        <v>1968</v>
      </c>
      <c r="E63" s="15" t="str">
        <f t="shared" si="0"/>
        <v>Pok Sun Yang</v>
      </c>
      <c r="F63" s="15" t="s">
        <v>135</v>
      </c>
      <c r="G63" s="15">
        <v>999773830</v>
      </c>
      <c r="H63" s="15">
        <f t="shared" si="1"/>
        <v>580</v>
      </c>
      <c r="I63" s="15"/>
      <c r="J63" s="15"/>
      <c r="K63" s="16"/>
      <c r="L63" s="15"/>
      <c r="M63" s="15"/>
      <c r="N63" s="15"/>
      <c r="O63" s="15">
        <f>SUM(EE63, EI63, EK63, EM63)</f>
        <v>0</v>
      </c>
      <c r="P63" s="15">
        <v>0</v>
      </c>
      <c r="Q63" s="15">
        <f>COUNT(DI63:DV63)</f>
        <v>1</v>
      </c>
      <c r="R63" s="15">
        <v>0</v>
      </c>
      <c r="S63" s="15">
        <v>0</v>
      </c>
      <c r="T63" s="15">
        <f>EC63</f>
        <v>120</v>
      </c>
      <c r="U63" s="15">
        <f>SUM(EG63)</f>
        <v>200</v>
      </c>
      <c r="V63" s="15"/>
      <c r="W63" s="15"/>
      <c r="X63" s="15"/>
      <c r="Y63" s="15"/>
      <c r="Z63" s="16"/>
      <c r="AA63" s="15">
        <v>200</v>
      </c>
      <c r="AB63" s="24">
        <v>1</v>
      </c>
      <c r="AC63" s="15"/>
      <c r="AD63" s="24"/>
      <c r="AE63" s="15"/>
      <c r="AF63" s="24"/>
      <c r="AG63" s="15"/>
      <c r="AH63" s="24"/>
      <c r="AI63" s="15">
        <f>15*20</f>
        <v>300</v>
      </c>
      <c r="AJ63" s="24">
        <v>1</v>
      </c>
      <c r="AK63" s="15"/>
      <c r="AL63" s="24"/>
      <c r="AM63" s="15">
        <v>50</v>
      </c>
      <c r="AN63" s="24">
        <v>1</v>
      </c>
      <c r="AO63" s="15"/>
      <c r="AP63" s="24"/>
      <c r="AQ63" s="15"/>
      <c r="AR63" s="24"/>
      <c r="AS63" s="15"/>
      <c r="AT63" s="24"/>
      <c r="AU63" s="15"/>
      <c r="AV63" s="24"/>
      <c r="AW63" s="15"/>
      <c r="AX63" s="24"/>
      <c r="AY63" s="15">
        <v>100</v>
      </c>
      <c r="AZ63" s="24">
        <v>1</v>
      </c>
      <c r="BA63" s="15"/>
      <c r="BB63" s="24"/>
      <c r="BC63" s="15">
        <f>15*28.8</f>
        <v>432</v>
      </c>
      <c r="BD63" s="24">
        <v>3</v>
      </c>
      <c r="BE63" s="15"/>
      <c r="BF63" s="24"/>
      <c r="BG63" s="15"/>
      <c r="BH63" s="24"/>
      <c r="BI63" s="15"/>
      <c r="BJ63" s="24"/>
      <c r="BK63" s="15"/>
      <c r="BL63" s="24"/>
      <c r="BM63" s="15"/>
      <c r="BN63" s="24"/>
      <c r="BO63" s="15"/>
      <c r="BP63" s="24"/>
      <c r="BQ63" s="15">
        <v>200</v>
      </c>
      <c r="BR63" s="24">
        <v>1</v>
      </c>
      <c r="BS63" s="15">
        <v>140</v>
      </c>
      <c r="BT63" s="24">
        <v>1</v>
      </c>
      <c r="BU63" s="15"/>
      <c r="BV63" s="24"/>
      <c r="BW63" s="15"/>
      <c r="BX63" s="24"/>
      <c r="BY63" s="15"/>
      <c r="BZ63" s="24"/>
      <c r="CA63" s="15">
        <v>160</v>
      </c>
      <c r="CB63" s="24">
        <v>1</v>
      </c>
      <c r="CC63" s="15"/>
      <c r="CD63" s="24"/>
      <c r="CE63" s="15"/>
      <c r="CF63" s="24"/>
      <c r="CG63" s="15"/>
      <c r="CH63" s="25"/>
      <c r="CI63" s="15"/>
      <c r="CJ63" s="25"/>
      <c r="CK63" s="15">
        <v>100</v>
      </c>
      <c r="CL63" s="25">
        <v>1</v>
      </c>
      <c r="CM63" s="15">
        <v>200</v>
      </c>
      <c r="CN63" s="25">
        <v>1</v>
      </c>
      <c r="CO63" s="15"/>
      <c r="CP63" s="25"/>
      <c r="CQ63" s="15"/>
      <c r="CR63" s="25"/>
      <c r="CS63" s="15">
        <f t="shared" si="6"/>
        <v>0</v>
      </c>
      <c r="CT63" s="15">
        <f t="shared" si="7"/>
        <v>60</v>
      </c>
      <c r="CU63" s="15">
        <f t="shared" si="8"/>
        <v>1</v>
      </c>
      <c r="CV63" s="15">
        <f t="shared" si="9"/>
        <v>0</v>
      </c>
      <c r="CW63" s="15"/>
      <c r="CX63" s="15"/>
      <c r="CY63" s="15">
        <f t="shared" si="10"/>
        <v>200</v>
      </c>
      <c r="CZ63" s="15">
        <f>GG63</f>
        <v>0</v>
      </c>
      <c r="DA63" s="19"/>
      <c r="DB63" s="17">
        <v>200</v>
      </c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>
        <v>30</v>
      </c>
      <c r="DO63" s="15"/>
      <c r="DP63" s="17"/>
      <c r="DQ63" s="15"/>
      <c r="DR63" s="15"/>
      <c r="DS63" s="15"/>
      <c r="DT63" s="15"/>
      <c r="DU63" s="15"/>
      <c r="DV63" s="15"/>
      <c r="DW63" s="15"/>
      <c r="DX63" s="20"/>
      <c r="DY63" s="15">
        <v>140</v>
      </c>
      <c r="DZ63" s="20">
        <v>1</v>
      </c>
      <c r="EA63" s="15"/>
      <c r="EB63" s="20"/>
      <c r="EC63" s="15">
        <v>120</v>
      </c>
      <c r="ED63" s="20">
        <v>2</v>
      </c>
      <c r="EE63" s="15"/>
      <c r="EF63" s="20"/>
      <c r="EG63" s="15">
        <v>200</v>
      </c>
      <c r="EH63" s="20">
        <v>1</v>
      </c>
      <c r="EI63" s="15"/>
      <c r="EJ63" s="20"/>
      <c r="EK63" s="15"/>
      <c r="EL63" s="20"/>
      <c r="EM63" s="15"/>
      <c r="EN63" s="20"/>
      <c r="EO63" s="15">
        <v>200</v>
      </c>
      <c r="EP63" s="20">
        <v>1</v>
      </c>
      <c r="EQ63" s="15"/>
      <c r="ER63" s="20"/>
      <c r="ES63" s="15"/>
      <c r="ET63" s="20"/>
      <c r="EU63" s="15"/>
      <c r="EV63" s="20"/>
      <c r="EW63" s="15">
        <v>60</v>
      </c>
      <c r="EX63" s="20">
        <v>1</v>
      </c>
      <c r="EY63" s="15"/>
      <c r="EZ63" s="20"/>
      <c r="FA63" s="15"/>
      <c r="FB63" s="20"/>
      <c r="FC63" s="15"/>
      <c r="FD63" s="20"/>
      <c r="FE63" s="15"/>
      <c r="FF63" s="20"/>
      <c r="FG63" s="15"/>
      <c r="FH63" s="20"/>
      <c r="FI63" s="15"/>
      <c r="FJ63" s="20"/>
      <c r="FK63" s="15"/>
      <c r="FL63" s="20"/>
      <c r="FM63" s="15"/>
      <c r="FN63" s="20"/>
      <c r="FO63" s="15"/>
      <c r="FP63" s="20"/>
      <c r="FQ63" s="15"/>
      <c r="FR63" s="20"/>
      <c r="FS63" s="15"/>
      <c r="FT63" s="20"/>
      <c r="FU63" s="15"/>
      <c r="FV63" s="20"/>
      <c r="FW63" s="15"/>
      <c r="FX63" s="20"/>
      <c r="FY63" s="15"/>
      <c r="FZ63" s="20"/>
      <c r="GA63" s="15"/>
      <c r="GB63" s="20"/>
      <c r="GC63" s="15"/>
      <c r="GD63" s="20"/>
      <c r="GE63" s="15"/>
      <c r="GF63" s="20"/>
      <c r="GG63" s="170"/>
    </row>
    <row r="64" spans="1:189" s="2" customFormat="1" ht="15.75" customHeight="1" x14ac:dyDescent="0.3">
      <c r="A64" s="15" t="s">
        <v>2904</v>
      </c>
      <c r="B64" s="15" t="s">
        <v>126</v>
      </c>
      <c r="C64" s="15" t="s">
        <v>4111</v>
      </c>
      <c r="D64" s="15" t="s">
        <v>4112</v>
      </c>
      <c r="E64" s="15" t="str">
        <f t="shared" si="0"/>
        <v>LUCAS  HOLZHUETER</v>
      </c>
      <c r="F64" s="15" t="s">
        <v>135</v>
      </c>
      <c r="G64" s="15">
        <v>999779919</v>
      </c>
      <c r="H64" s="15">
        <f t="shared" si="1"/>
        <v>59</v>
      </c>
      <c r="I64" s="15"/>
      <c r="J64" s="15"/>
      <c r="K64" s="16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6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>
        <f t="shared" si="6"/>
        <v>0</v>
      </c>
      <c r="CT64" s="15">
        <f t="shared" si="7"/>
        <v>0</v>
      </c>
      <c r="CU64" s="15">
        <f t="shared" si="8"/>
        <v>0</v>
      </c>
      <c r="CV64" s="15">
        <f t="shared" si="9"/>
        <v>59</v>
      </c>
      <c r="CW64" s="15"/>
      <c r="CX64" s="15"/>
      <c r="CY64" s="15">
        <f t="shared" si="10"/>
        <v>0</v>
      </c>
      <c r="CZ64" s="15">
        <f>GG64</f>
        <v>0</v>
      </c>
      <c r="DA64" s="16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20"/>
      <c r="DY64" s="15"/>
      <c r="DZ64" s="20"/>
      <c r="EA64" s="15"/>
      <c r="EB64" s="20"/>
      <c r="EC64" s="15"/>
      <c r="ED64" s="20"/>
      <c r="EE64" s="15"/>
      <c r="EF64" s="20"/>
      <c r="EG64" s="15"/>
      <c r="EH64" s="20"/>
      <c r="EI64" s="15"/>
      <c r="EJ64" s="20"/>
      <c r="EK64" s="15"/>
      <c r="EL64" s="20"/>
      <c r="EM64" s="15"/>
      <c r="EN64" s="20"/>
      <c r="EO64" s="15"/>
      <c r="EP64" s="20"/>
      <c r="EQ64" s="15"/>
      <c r="ER64" s="20"/>
      <c r="ES64" s="15"/>
      <c r="ET64" s="20"/>
      <c r="EU64" s="15"/>
      <c r="EV64" s="20"/>
      <c r="EW64" s="15"/>
      <c r="EX64" s="20"/>
      <c r="EY64" s="15"/>
      <c r="EZ64" s="16"/>
      <c r="FA64" s="15"/>
      <c r="FB64" s="20"/>
      <c r="FC64" s="15"/>
      <c r="FD64" s="16"/>
      <c r="FE64" s="15"/>
      <c r="FF64" s="16"/>
      <c r="FG64" s="15"/>
      <c r="FH64" s="16"/>
      <c r="FI64" s="15"/>
      <c r="FJ64" s="16"/>
      <c r="FK64" s="15"/>
      <c r="FL64" s="16"/>
      <c r="FM64" s="15"/>
      <c r="FN64" s="16"/>
      <c r="FO64" s="15"/>
      <c r="FP64" s="20"/>
      <c r="FQ64" s="15"/>
      <c r="FR64" s="16"/>
      <c r="FS64" s="15"/>
      <c r="FT64" s="16"/>
      <c r="FU64" s="15"/>
      <c r="FV64" s="16"/>
      <c r="FW64" s="15"/>
      <c r="FX64" s="16"/>
      <c r="FY64" s="15"/>
      <c r="FZ64" s="16"/>
      <c r="GA64" s="15"/>
      <c r="GB64" s="16"/>
      <c r="GC64" s="15"/>
      <c r="GD64" s="20"/>
      <c r="GE64" s="15">
        <v>59</v>
      </c>
      <c r="GF64" s="20">
        <v>5</v>
      </c>
      <c r="GG64" s="170"/>
    </row>
    <row r="65" spans="1:189" s="2" customFormat="1" ht="15.75" customHeight="1" x14ac:dyDescent="0.3">
      <c r="A65" s="15" t="s">
        <v>2904</v>
      </c>
      <c r="B65" s="15" t="s">
        <v>126</v>
      </c>
      <c r="C65" s="15" t="s">
        <v>374</v>
      </c>
      <c r="D65" s="15" t="s">
        <v>1049</v>
      </c>
      <c r="E65" s="15" t="str">
        <f t="shared" si="0"/>
        <v>Sean Jung</v>
      </c>
      <c r="F65" s="15" t="s">
        <v>135</v>
      </c>
      <c r="G65" s="15">
        <v>999783836</v>
      </c>
      <c r="H65" s="15">
        <f t="shared" si="1"/>
        <v>414</v>
      </c>
      <c r="I65" s="15"/>
      <c r="J65" s="15"/>
      <c r="K65" s="16"/>
      <c r="L65" s="15"/>
      <c r="M65" s="15"/>
      <c r="N65" s="15"/>
      <c r="O65" s="15">
        <f t="shared" ref="O65:O128" si="15">SUM(EE65, EI65, EK65, EM65)</f>
        <v>0</v>
      </c>
      <c r="P65" s="15">
        <v>0</v>
      </c>
      <c r="Q65" s="15">
        <f t="shared" ref="Q65:Q128" si="16">COUNT(DI65:DV65)</f>
        <v>1</v>
      </c>
      <c r="R65" s="15">
        <v>0</v>
      </c>
      <c r="S65" s="15">
        <v>0</v>
      </c>
      <c r="T65" s="15">
        <f t="shared" ref="T65:T128" si="17">EC65</f>
        <v>0</v>
      </c>
      <c r="U65" s="15">
        <f t="shared" ref="U65:U128" si="18">SUM(EG65)</f>
        <v>150</v>
      </c>
      <c r="V65" s="15"/>
      <c r="W65" s="15"/>
      <c r="X65" s="15"/>
      <c r="Y65" s="15"/>
      <c r="Z65" s="16"/>
      <c r="AA65" s="15">
        <v>85</v>
      </c>
      <c r="AB65" s="24">
        <v>7</v>
      </c>
      <c r="AC65" s="15"/>
      <c r="AD65" s="24"/>
      <c r="AE65" s="15"/>
      <c r="AF65" s="24"/>
      <c r="AG65" s="15"/>
      <c r="AH65" s="24"/>
      <c r="AI65" s="15"/>
      <c r="AJ65" s="24"/>
      <c r="AK65" s="15">
        <f>15*4.32</f>
        <v>64.800000000000011</v>
      </c>
      <c r="AL65" s="24">
        <v>3</v>
      </c>
      <c r="AM65" s="15">
        <v>75</v>
      </c>
      <c r="AN65" s="24">
        <v>2</v>
      </c>
      <c r="AO65" s="15"/>
      <c r="AP65" s="24"/>
      <c r="AQ65" s="15"/>
      <c r="AR65" s="24"/>
      <c r="AS65" s="15"/>
      <c r="AT65" s="24"/>
      <c r="AU65" s="15"/>
      <c r="AV65" s="24"/>
      <c r="AW65" s="15"/>
      <c r="AX65" s="24"/>
      <c r="AY65" s="15">
        <f>200*0.25</f>
        <v>50</v>
      </c>
      <c r="AZ65" s="24">
        <v>1</v>
      </c>
      <c r="BA65" s="15"/>
      <c r="BB65" s="24"/>
      <c r="BC65" s="15"/>
      <c r="BD65" s="24"/>
      <c r="BE65" s="15"/>
      <c r="BF65" s="24"/>
      <c r="BG65" s="15"/>
      <c r="BH65" s="24"/>
      <c r="BI65" s="15"/>
      <c r="BJ65" s="24"/>
      <c r="BK65" s="15"/>
      <c r="BL65" s="24"/>
      <c r="BM65" s="15"/>
      <c r="BN65" s="24"/>
      <c r="BO65" s="15"/>
      <c r="BP65" s="24"/>
      <c r="BQ65" s="15"/>
      <c r="BR65" s="24"/>
      <c r="BS65" s="15">
        <v>140</v>
      </c>
      <c r="BT65" s="24">
        <v>1</v>
      </c>
      <c r="BU65" s="15"/>
      <c r="BV65" s="24"/>
      <c r="BW65" s="15"/>
      <c r="BX65" s="24"/>
      <c r="BY65" s="15"/>
      <c r="BZ65" s="24"/>
      <c r="CA65" s="15">
        <v>120</v>
      </c>
      <c r="CB65" s="24"/>
      <c r="CC65" s="15"/>
      <c r="CD65" s="24"/>
      <c r="CE65" s="15"/>
      <c r="CF65" s="24"/>
      <c r="CG65" s="15"/>
      <c r="CH65" s="25"/>
      <c r="CI65" s="15"/>
      <c r="CJ65" s="25"/>
      <c r="CK65" s="15">
        <v>200</v>
      </c>
      <c r="CL65" s="25">
        <v>1</v>
      </c>
      <c r="CM65" s="15">
        <v>150</v>
      </c>
      <c r="CN65" s="25">
        <v>2</v>
      </c>
      <c r="CO65" s="15"/>
      <c r="CP65" s="25"/>
      <c r="CQ65" s="15"/>
      <c r="CR65" s="25"/>
      <c r="CS65" s="15">
        <f t="shared" si="6"/>
        <v>0</v>
      </c>
      <c r="CT65" s="15">
        <f t="shared" si="7"/>
        <v>60</v>
      </c>
      <c r="CU65" s="15">
        <f t="shared" si="8"/>
        <v>1</v>
      </c>
      <c r="CV65" s="15">
        <f t="shared" si="9"/>
        <v>140</v>
      </c>
      <c r="CW65" s="15"/>
      <c r="CX65" s="15"/>
      <c r="CY65" s="15">
        <f t="shared" si="10"/>
        <v>64</v>
      </c>
      <c r="CZ65" s="15">
        <f>GG65</f>
        <v>0</v>
      </c>
      <c r="DA65" s="19"/>
      <c r="DB65" s="17">
        <v>150</v>
      </c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7"/>
      <c r="DQ65" s="15">
        <v>30</v>
      </c>
      <c r="DR65" s="15"/>
      <c r="DS65" s="15"/>
      <c r="DT65" s="15"/>
      <c r="DU65" s="15"/>
      <c r="DV65" s="15"/>
      <c r="DW65" s="15"/>
      <c r="DX65" s="20"/>
      <c r="DY65" s="15"/>
      <c r="DZ65" s="20"/>
      <c r="EA65" s="15">
        <v>140</v>
      </c>
      <c r="EB65" s="20">
        <v>1</v>
      </c>
      <c r="EC65" s="15"/>
      <c r="ED65" s="20"/>
      <c r="EE65" s="15"/>
      <c r="EF65" s="20"/>
      <c r="EG65" s="15">
        <v>150</v>
      </c>
      <c r="EH65" s="20">
        <v>2</v>
      </c>
      <c r="EI65" s="15"/>
      <c r="EJ65" s="20"/>
      <c r="EK65" s="15"/>
      <c r="EL65" s="20"/>
      <c r="EM65" s="15"/>
      <c r="EN65" s="20"/>
      <c r="EO65" s="15">
        <v>64</v>
      </c>
      <c r="EP65" s="20"/>
      <c r="EQ65" s="15"/>
      <c r="ER65" s="20"/>
      <c r="ES65" s="15">
        <v>60</v>
      </c>
      <c r="ET65" s="20">
        <v>1</v>
      </c>
      <c r="EU65" s="15"/>
      <c r="EV65" s="20"/>
      <c r="EW65" s="15"/>
      <c r="EX65" s="20"/>
      <c r="EY65" s="15"/>
      <c r="EZ65" s="20"/>
      <c r="FA65" s="15"/>
      <c r="FB65" s="20"/>
      <c r="FC65" s="15"/>
      <c r="FD65" s="20"/>
      <c r="FE65" s="15"/>
      <c r="FF65" s="20"/>
      <c r="FG65" s="15"/>
      <c r="FH65" s="20"/>
      <c r="FI65" s="15"/>
      <c r="FJ65" s="20"/>
      <c r="FK65" s="15"/>
      <c r="FL65" s="20"/>
      <c r="FM65" s="15"/>
      <c r="FN65" s="20"/>
      <c r="FO65" s="15"/>
      <c r="FP65" s="20"/>
      <c r="FQ65" s="15"/>
      <c r="FR65" s="20"/>
      <c r="FS65" s="15"/>
      <c r="FT65" s="20"/>
      <c r="FU65" s="15"/>
      <c r="FV65" s="20"/>
      <c r="FW65" s="15"/>
      <c r="FX65" s="20"/>
      <c r="FY65" s="15"/>
      <c r="FZ65" s="20"/>
      <c r="GA65" s="15"/>
      <c r="GB65" s="20"/>
      <c r="GC65" s="15"/>
      <c r="GD65" s="20"/>
      <c r="GE65" s="15">
        <v>140</v>
      </c>
      <c r="GF65" s="20">
        <v>1</v>
      </c>
      <c r="GG65" s="170"/>
    </row>
    <row r="66" spans="1:189" s="2" customFormat="1" ht="15.75" customHeight="1" x14ac:dyDescent="0.3">
      <c r="A66" s="15" t="s">
        <v>2903</v>
      </c>
      <c r="B66" s="15" t="s">
        <v>126</v>
      </c>
      <c r="C66" s="15" t="s">
        <v>3571</v>
      </c>
      <c r="D66" s="15" t="s">
        <v>3572</v>
      </c>
      <c r="E66" s="15" t="str">
        <f t="shared" si="0"/>
        <v>AURICA RISING</v>
      </c>
      <c r="F66" s="15" t="s">
        <v>128</v>
      </c>
      <c r="G66" s="15">
        <v>999784061</v>
      </c>
      <c r="H66" s="15">
        <f t="shared" si="1"/>
        <v>68</v>
      </c>
      <c r="I66" s="15"/>
      <c r="J66" s="15"/>
      <c r="K66" s="16"/>
      <c r="L66" s="15"/>
      <c r="M66" s="15"/>
      <c r="N66" s="15"/>
      <c r="O66" s="15">
        <f t="shared" si="15"/>
        <v>0</v>
      </c>
      <c r="P66" s="15">
        <v>0</v>
      </c>
      <c r="Q66" s="15">
        <f t="shared" si="16"/>
        <v>0</v>
      </c>
      <c r="R66" s="15">
        <v>0</v>
      </c>
      <c r="S66" s="15">
        <v>0</v>
      </c>
      <c r="T66" s="15">
        <f t="shared" si="17"/>
        <v>0</v>
      </c>
      <c r="U66" s="15">
        <f t="shared" si="18"/>
        <v>0</v>
      </c>
      <c r="V66" s="15"/>
      <c r="W66" s="15"/>
      <c r="X66" s="15"/>
      <c r="Y66" s="15"/>
      <c r="Z66" s="16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>
        <f t="shared" si="6"/>
        <v>0</v>
      </c>
      <c r="CT66" s="15">
        <f t="shared" si="7"/>
        <v>68</v>
      </c>
      <c r="CU66" s="15">
        <f t="shared" si="8"/>
        <v>1</v>
      </c>
      <c r="CV66" s="15">
        <f t="shared" si="9"/>
        <v>0</v>
      </c>
      <c r="CW66" s="15"/>
      <c r="CX66" s="15"/>
      <c r="CY66" s="15">
        <f t="shared" si="10"/>
        <v>0</v>
      </c>
      <c r="CZ66" s="15">
        <f>GG66</f>
        <v>0</v>
      </c>
      <c r="DA66" s="16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20"/>
      <c r="DY66" s="15"/>
      <c r="DZ66" s="20"/>
      <c r="EA66" s="15"/>
      <c r="EB66" s="20"/>
      <c r="EC66" s="15"/>
      <c r="ED66" s="20"/>
      <c r="EE66" s="15"/>
      <c r="EF66" s="20"/>
      <c r="EG66" s="15"/>
      <c r="EH66" s="20"/>
      <c r="EI66" s="15"/>
      <c r="EJ66" s="20"/>
      <c r="EK66" s="15"/>
      <c r="EL66" s="20"/>
      <c r="EM66" s="15"/>
      <c r="EN66" s="20"/>
      <c r="EO66" s="15"/>
      <c r="EP66" s="20"/>
      <c r="EQ66" s="15"/>
      <c r="ER66" s="20"/>
      <c r="ES66" s="15"/>
      <c r="ET66" s="20"/>
      <c r="EU66" s="15"/>
      <c r="EV66" s="20"/>
      <c r="EW66" s="15"/>
      <c r="EX66" s="20"/>
      <c r="EY66" s="15"/>
      <c r="EZ66" s="20"/>
      <c r="FA66" s="15"/>
      <c r="FB66" s="20"/>
      <c r="FC66" s="15"/>
      <c r="FD66" s="20"/>
      <c r="FE66" s="15"/>
      <c r="FF66" s="20"/>
      <c r="FG66" s="15"/>
      <c r="FH66" s="20"/>
      <c r="FI66" s="15"/>
      <c r="FJ66" s="20"/>
      <c r="FK66" s="15"/>
      <c r="FL66" s="20"/>
      <c r="FM66" s="15"/>
      <c r="FN66" s="20"/>
      <c r="FO66" s="15"/>
      <c r="FP66" s="20"/>
      <c r="FQ66" s="15">
        <v>68</v>
      </c>
      <c r="FR66" s="20">
        <v>4</v>
      </c>
      <c r="FS66" s="15"/>
      <c r="FT66" s="20"/>
      <c r="FU66" s="15"/>
      <c r="FV66" s="20"/>
      <c r="FW66" s="15"/>
      <c r="FX66" s="20"/>
      <c r="FY66" s="15"/>
      <c r="FZ66" s="20"/>
      <c r="GA66" s="15"/>
      <c r="GB66" s="20"/>
      <c r="GC66" s="15"/>
      <c r="GD66" s="20"/>
      <c r="GE66" s="15"/>
      <c r="GF66" s="20"/>
      <c r="GG66" s="170"/>
    </row>
    <row r="67" spans="1:189" s="2" customFormat="1" ht="15.75" customHeight="1" x14ac:dyDescent="0.3">
      <c r="A67" s="15" t="s">
        <v>2907</v>
      </c>
      <c r="B67" s="15" t="s">
        <v>126</v>
      </c>
      <c r="C67" s="15" t="s">
        <v>1844</v>
      </c>
      <c r="D67" s="15" t="s">
        <v>1845</v>
      </c>
      <c r="E67" s="15" t="str">
        <f t="shared" si="0"/>
        <v>Kirsten Tolstrup</v>
      </c>
      <c r="F67" s="15" t="s">
        <v>128</v>
      </c>
      <c r="G67" s="15">
        <v>999787132</v>
      </c>
      <c r="H67" s="15">
        <f t="shared" si="1"/>
        <v>288.25</v>
      </c>
      <c r="I67" s="15"/>
      <c r="J67" s="17">
        <f>(O67+P67+R67+S67+T67+U67)/2</f>
        <v>45.25</v>
      </c>
      <c r="K67" s="16"/>
      <c r="L67" s="15"/>
      <c r="M67" s="15"/>
      <c r="N67" s="15"/>
      <c r="O67" s="15">
        <f t="shared" si="15"/>
        <v>90.5</v>
      </c>
      <c r="P67" s="15">
        <v>0</v>
      </c>
      <c r="Q67" s="15">
        <f t="shared" si="16"/>
        <v>0</v>
      </c>
      <c r="R67" s="15">
        <v>0</v>
      </c>
      <c r="S67" s="15">
        <v>0</v>
      </c>
      <c r="T67" s="15">
        <f t="shared" si="17"/>
        <v>0</v>
      </c>
      <c r="U67" s="15">
        <f t="shared" si="18"/>
        <v>0</v>
      </c>
      <c r="V67" s="15"/>
      <c r="W67" s="15"/>
      <c r="X67" s="15"/>
      <c r="Y67" s="15"/>
      <c r="Z67" s="16"/>
      <c r="AA67" s="15"/>
      <c r="AB67" s="24"/>
      <c r="AC67" s="15"/>
      <c r="AD67" s="15"/>
      <c r="AE67" s="15"/>
      <c r="AF67" s="15"/>
      <c r="AG67" s="15"/>
      <c r="AH67" s="24"/>
      <c r="AI67" s="15"/>
      <c r="AJ67" s="15"/>
      <c r="AK67" s="15"/>
      <c r="AL67" s="15"/>
      <c r="AM67" s="15"/>
      <c r="AN67" s="24"/>
      <c r="AO67" s="15"/>
      <c r="AP67" s="24"/>
      <c r="AQ67" s="15"/>
      <c r="AR67" s="24"/>
      <c r="AS67" s="15"/>
      <c r="AT67" s="24"/>
      <c r="AU67" s="15"/>
      <c r="AV67" s="24"/>
      <c r="AW67" s="15"/>
      <c r="AX67" s="24"/>
      <c r="AY67" s="15"/>
      <c r="AZ67" s="15"/>
      <c r="BA67" s="15"/>
      <c r="BB67" s="15"/>
      <c r="BC67" s="15"/>
      <c r="BD67" s="15"/>
      <c r="BE67" s="15"/>
      <c r="BF67" s="24"/>
      <c r="BG67" s="15"/>
      <c r="BH67" s="24"/>
      <c r="BI67" s="15"/>
      <c r="BJ67" s="24"/>
      <c r="BK67" s="15"/>
      <c r="BL67" s="24"/>
      <c r="BM67" s="15"/>
      <c r="BN67" s="24"/>
      <c r="BO67" s="15"/>
      <c r="BP67" s="24"/>
      <c r="BQ67" s="15"/>
      <c r="BR67" s="24"/>
      <c r="BS67" s="15"/>
      <c r="BT67" s="24"/>
      <c r="BU67" s="15"/>
      <c r="BV67" s="24"/>
      <c r="BW67" s="15"/>
      <c r="BX67" s="24"/>
      <c r="BY67" s="15"/>
      <c r="BZ67" s="24"/>
      <c r="CA67" s="15"/>
      <c r="CB67" s="24"/>
      <c r="CC67" s="15"/>
      <c r="CD67" s="24"/>
      <c r="CE67" s="15"/>
      <c r="CF67" s="24"/>
      <c r="CG67" s="15"/>
      <c r="CH67" s="25"/>
      <c r="CI67" s="15"/>
      <c r="CJ67" s="25"/>
      <c r="CK67" s="15"/>
      <c r="CL67" s="25"/>
      <c r="CM67" s="15"/>
      <c r="CN67" s="25"/>
      <c r="CO67" s="15"/>
      <c r="CP67" s="25"/>
      <c r="CQ67" s="15"/>
      <c r="CR67" s="25"/>
      <c r="CS67" s="15">
        <f t="shared" si="6"/>
        <v>0</v>
      </c>
      <c r="CT67" s="15">
        <f t="shared" si="7"/>
        <v>60</v>
      </c>
      <c r="CU67" s="15">
        <f t="shared" si="8"/>
        <v>1</v>
      </c>
      <c r="CV67" s="15">
        <f t="shared" si="9"/>
        <v>70</v>
      </c>
      <c r="CW67" s="15"/>
      <c r="CX67" s="15"/>
      <c r="CY67" s="15">
        <f t="shared" si="10"/>
        <v>113</v>
      </c>
      <c r="CZ67" s="15">
        <f>GG67</f>
        <v>0</v>
      </c>
      <c r="DA67" s="19"/>
      <c r="DB67" s="17">
        <v>64</v>
      </c>
      <c r="DC67" s="15">
        <v>60</v>
      </c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7"/>
      <c r="DQ67" s="15"/>
      <c r="DR67" s="15"/>
      <c r="DS67" s="15"/>
      <c r="DT67" s="15"/>
      <c r="DU67" s="15"/>
      <c r="DV67" s="15"/>
      <c r="DW67" s="15"/>
      <c r="DX67" s="20"/>
      <c r="DY67" s="15">
        <v>52.5</v>
      </c>
      <c r="DZ67" s="20">
        <v>2</v>
      </c>
      <c r="EA67" s="15"/>
      <c r="EB67" s="20"/>
      <c r="EC67" s="15"/>
      <c r="ED67" s="20"/>
      <c r="EE67" s="15">
        <v>28</v>
      </c>
      <c r="EF67" s="20"/>
      <c r="EG67" s="15"/>
      <c r="EH67" s="20"/>
      <c r="EI67" s="15">
        <v>37.5</v>
      </c>
      <c r="EJ67" s="20">
        <v>2</v>
      </c>
      <c r="EK67" s="15"/>
      <c r="EL67" s="20"/>
      <c r="EM67" s="15">
        <v>25</v>
      </c>
      <c r="EN67" s="20">
        <v>1</v>
      </c>
      <c r="EO67" s="15">
        <v>113</v>
      </c>
      <c r="EP67" s="20">
        <v>4</v>
      </c>
      <c r="EQ67" s="15"/>
      <c r="ER67" s="20"/>
      <c r="ES67" s="15"/>
      <c r="ET67" s="20"/>
      <c r="EU67" s="15"/>
      <c r="EV67" s="20"/>
      <c r="EW67" s="15"/>
      <c r="EX67" s="20"/>
      <c r="EY67" s="15"/>
      <c r="EZ67" s="20"/>
      <c r="FA67" s="15"/>
      <c r="FB67" s="20"/>
      <c r="FC67" s="15">
        <v>60</v>
      </c>
      <c r="FD67" s="20">
        <v>1</v>
      </c>
      <c r="FE67" s="15"/>
      <c r="FF67" s="20"/>
      <c r="FG67" s="15"/>
      <c r="FH67" s="20"/>
      <c r="FI67" s="15"/>
      <c r="FJ67" s="20"/>
      <c r="FK67" s="15"/>
      <c r="FL67" s="20"/>
      <c r="FM67" s="15"/>
      <c r="FN67" s="20"/>
      <c r="FO67" s="15"/>
      <c r="FP67" s="20"/>
      <c r="FQ67" s="15"/>
      <c r="FR67" s="20"/>
      <c r="FS67" s="15"/>
      <c r="FT67" s="20"/>
      <c r="FU67" s="15"/>
      <c r="FV67" s="20"/>
      <c r="FW67" s="15"/>
      <c r="FX67" s="20"/>
      <c r="FY67" s="15"/>
      <c r="FZ67" s="20"/>
      <c r="GA67" s="15"/>
      <c r="GB67" s="20"/>
      <c r="GC67" s="15">
        <v>70</v>
      </c>
      <c r="GD67" s="20">
        <v>1</v>
      </c>
      <c r="GE67" s="15"/>
      <c r="GF67" s="20"/>
      <c r="GG67" s="170"/>
    </row>
    <row r="68" spans="1:189" s="2" customFormat="1" ht="15.75" customHeight="1" x14ac:dyDescent="0.3">
      <c r="A68" s="17" t="s">
        <v>125</v>
      </c>
      <c r="B68" s="15" t="s">
        <v>126</v>
      </c>
      <c r="C68" s="15" t="s">
        <v>1086</v>
      </c>
      <c r="D68" s="15" t="s">
        <v>1087</v>
      </c>
      <c r="E68" s="15" t="str">
        <f t="shared" si="0"/>
        <v>Moses Keller</v>
      </c>
      <c r="F68" s="15" t="s">
        <v>135</v>
      </c>
      <c r="G68" s="15">
        <v>999791649</v>
      </c>
      <c r="H68" s="15">
        <f t="shared" si="1"/>
        <v>64</v>
      </c>
      <c r="I68" s="15"/>
      <c r="J68" s="17">
        <f>(O68+P68+R68+S68+T68+U68)/2</f>
        <v>19</v>
      </c>
      <c r="K68" s="16"/>
      <c r="L68" s="15"/>
      <c r="M68" s="15"/>
      <c r="N68" s="15"/>
      <c r="O68" s="15">
        <f t="shared" si="15"/>
        <v>0</v>
      </c>
      <c r="P68" s="15">
        <v>0</v>
      </c>
      <c r="Q68" s="15">
        <f t="shared" si="16"/>
        <v>1</v>
      </c>
      <c r="R68" s="15">
        <v>0</v>
      </c>
      <c r="S68" s="15">
        <v>0</v>
      </c>
      <c r="T68" s="15">
        <f t="shared" si="17"/>
        <v>38</v>
      </c>
      <c r="U68" s="15">
        <f t="shared" si="18"/>
        <v>0</v>
      </c>
      <c r="V68" s="15"/>
      <c r="W68" s="15"/>
      <c r="X68" s="15"/>
      <c r="Y68" s="15"/>
      <c r="Z68" s="16"/>
      <c r="AA68" s="15"/>
      <c r="AB68" s="24"/>
      <c r="AC68" s="15"/>
      <c r="AD68" s="15"/>
      <c r="AE68" s="15"/>
      <c r="AF68" s="15"/>
      <c r="AG68" s="15"/>
      <c r="AH68" s="24"/>
      <c r="AI68" s="15"/>
      <c r="AJ68" s="15"/>
      <c r="AK68" s="15"/>
      <c r="AL68" s="15"/>
      <c r="AM68" s="15"/>
      <c r="AN68" s="24"/>
      <c r="AO68" s="15"/>
      <c r="AP68" s="24"/>
      <c r="AQ68" s="15"/>
      <c r="AR68" s="24"/>
      <c r="AS68" s="15"/>
      <c r="AT68" s="24"/>
      <c r="AU68" s="15"/>
      <c r="AV68" s="24"/>
      <c r="AW68" s="15"/>
      <c r="AX68" s="24"/>
      <c r="AY68" s="15"/>
      <c r="AZ68" s="15"/>
      <c r="BA68" s="15"/>
      <c r="BB68" s="15"/>
      <c r="BC68" s="15"/>
      <c r="BD68" s="15"/>
      <c r="BE68" s="15"/>
      <c r="BF68" s="24"/>
      <c r="BG68" s="15"/>
      <c r="BH68" s="24"/>
      <c r="BI68" s="15"/>
      <c r="BJ68" s="24"/>
      <c r="BK68" s="15"/>
      <c r="BL68" s="24"/>
      <c r="BM68" s="15"/>
      <c r="BN68" s="24"/>
      <c r="BO68" s="15"/>
      <c r="BP68" s="24"/>
      <c r="BQ68" s="15"/>
      <c r="BR68" s="24"/>
      <c r="BS68" s="15"/>
      <c r="BT68" s="24"/>
      <c r="BU68" s="15"/>
      <c r="BV68" s="24"/>
      <c r="BW68" s="15"/>
      <c r="BX68" s="24"/>
      <c r="BY68" s="15"/>
      <c r="BZ68" s="24"/>
      <c r="CA68" s="15"/>
      <c r="CB68" s="24"/>
      <c r="CC68" s="15"/>
      <c r="CD68" s="24"/>
      <c r="CE68" s="15"/>
      <c r="CF68" s="24"/>
      <c r="CG68" s="15"/>
      <c r="CH68" s="25"/>
      <c r="CI68" s="15"/>
      <c r="CJ68" s="25"/>
      <c r="CK68" s="15"/>
      <c r="CL68" s="25"/>
      <c r="CM68" s="15"/>
      <c r="CN68" s="25"/>
      <c r="CO68" s="15"/>
      <c r="CP68" s="25"/>
      <c r="CQ68" s="15"/>
      <c r="CR68" s="25"/>
      <c r="CS68" s="15">
        <f t="shared" si="6"/>
        <v>0</v>
      </c>
      <c r="CT68" s="15">
        <f t="shared" si="7"/>
        <v>45</v>
      </c>
      <c r="CU68" s="15">
        <f t="shared" si="8"/>
        <v>1</v>
      </c>
      <c r="CV68" s="15">
        <f t="shared" si="9"/>
        <v>0</v>
      </c>
      <c r="CW68" s="15"/>
      <c r="CX68" s="15"/>
      <c r="CY68" s="15">
        <f t="shared" si="10"/>
        <v>0</v>
      </c>
      <c r="CZ68" s="15">
        <f>GG68</f>
        <v>0</v>
      </c>
      <c r="DA68" s="19"/>
      <c r="DB68" s="17"/>
      <c r="DC68" s="26"/>
      <c r="DD68" s="26"/>
      <c r="DE68" s="26"/>
      <c r="DF68" s="26"/>
      <c r="DG68" s="26"/>
      <c r="DH68" s="26"/>
      <c r="DI68" s="26"/>
      <c r="DJ68" s="26"/>
      <c r="DK68" s="15">
        <v>60</v>
      </c>
      <c r="DL68" s="15"/>
      <c r="DM68" s="15"/>
      <c r="DN68" s="15"/>
      <c r="DO68" s="15"/>
      <c r="DP68" s="17"/>
      <c r="DQ68" s="26"/>
      <c r="DR68" s="26"/>
      <c r="DS68" s="15"/>
      <c r="DT68" s="15"/>
      <c r="DU68" s="15"/>
      <c r="DV68" s="15"/>
      <c r="DW68" s="15"/>
      <c r="DX68" s="20"/>
      <c r="DY68" s="15"/>
      <c r="DZ68" s="20"/>
      <c r="EA68" s="15"/>
      <c r="EB68" s="20"/>
      <c r="EC68" s="15">
        <v>38</v>
      </c>
      <c r="ED68" s="20" t="s">
        <v>168</v>
      </c>
      <c r="EE68" s="15"/>
      <c r="EF68" s="20"/>
      <c r="EG68" s="15"/>
      <c r="EH68" s="20"/>
      <c r="EI68" s="15"/>
      <c r="EJ68" s="20"/>
      <c r="EK68" s="15"/>
      <c r="EL68" s="20"/>
      <c r="EM68" s="15"/>
      <c r="EN68" s="20"/>
      <c r="EO68" s="15"/>
      <c r="EP68" s="20"/>
      <c r="EQ68" s="15"/>
      <c r="ER68" s="20"/>
      <c r="ES68" s="15"/>
      <c r="ET68" s="20"/>
      <c r="EU68" s="15"/>
      <c r="EV68" s="20"/>
      <c r="EW68" s="15"/>
      <c r="EX68" s="20"/>
      <c r="EY68" s="15"/>
      <c r="EZ68" s="20"/>
      <c r="FA68" s="15"/>
      <c r="FB68" s="20"/>
      <c r="FC68" s="15"/>
      <c r="FD68" s="20"/>
      <c r="FE68" s="15"/>
      <c r="FF68" s="20"/>
      <c r="FG68" s="15"/>
      <c r="FH68" s="20"/>
      <c r="FI68" s="15"/>
      <c r="FJ68" s="20"/>
      <c r="FK68" s="15"/>
      <c r="FL68" s="20"/>
      <c r="FM68" s="15"/>
      <c r="FN68" s="20"/>
      <c r="FO68" s="15"/>
      <c r="FP68" s="20"/>
      <c r="FQ68" s="15"/>
      <c r="FR68" s="20"/>
      <c r="FS68" s="15"/>
      <c r="FT68" s="20"/>
      <c r="FU68" s="15"/>
      <c r="FV68" s="20"/>
      <c r="FW68" s="15">
        <v>45</v>
      </c>
      <c r="FX68" s="20">
        <v>2</v>
      </c>
      <c r="FY68" s="15"/>
      <c r="FZ68" s="20"/>
      <c r="GA68" s="15"/>
      <c r="GB68" s="20"/>
      <c r="GC68" s="15"/>
      <c r="GD68" s="20"/>
      <c r="GE68" s="15"/>
      <c r="GF68" s="20"/>
      <c r="GG68" s="170"/>
    </row>
    <row r="69" spans="1:189" s="2" customFormat="1" ht="15.75" customHeight="1" x14ac:dyDescent="0.3">
      <c r="A69" s="15" t="s">
        <v>2903</v>
      </c>
      <c r="B69" s="17" t="s">
        <v>126</v>
      </c>
      <c r="C69" s="17" t="s">
        <v>614</v>
      </c>
      <c r="D69" s="17" t="s">
        <v>3803</v>
      </c>
      <c r="E69" s="15" t="str">
        <f t="shared" si="0"/>
        <v>Leah Carrington</v>
      </c>
      <c r="F69" s="89" t="s">
        <v>128</v>
      </c>
      <c r="G69" s="17">
        <v>999791823</v>
      </c>
      <c r="H69" s="15">
        <f t="shared" si="1"/>
        <v>30</v>
      </c>
      <c r="I69" s="15"/>
      <c r="J69" s="15"/>
      <c r="K69" s="16"/>
      <c r="L69" s="15"/>
      <c r="M69" s="15"/>
      <c r="N69" s="15"/>
      <c r="O69" s="15">
        <f t="shared" si="15"/>
        <v>0</v>
      </c>
      <c r="P69" s="15">
        <v>0</v>
      </c>
      <c r="Q69" s="15">
        <f t="shared" si="16"/>
        <v>0</v>
      </c>
      <c r="R69" s="15">
        <v>0</v>
      </c>
      <c r="S69" s="15">
        <v>0</v>
      </c>
      <c r="T69" s="15">
        <f t="shared" si="17"/>
        <v>0</v>
      </c>
      <c r="U69" s="15">
        <f t="shared" si="18"/>
        <v>0</v>
      </c>
      <c r="V69" s="15"/>
      <c r="W69" s="15"/>
      <c r="X69" s="15"/>
      <c r="Y69" s="15"/>
      <c r="Z69" s="16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>
        <f t="shared" si="6"/>
        <v>0</v>
      </c>
      <c r="CT69" s="15">
        <f t="shared" si="7"/>
        <v>30</v>
      </c>
      <c r="CU69" s="15">
        <f t="shared" si="8"/>
        <v>1</v>
      </c>
      <c r="CV69" s="15">
        <f t="shared" si="9"/>
        <v>0</v>
      </c>
      <c r="CW69" s="15"/>
      <c r="CX69" s="15"/>
      <c r="CY69" s="15">
        <f t="shared" si="10"/>
        <v>0</v>
      </c>
      <c r="CZ69" s="15">
        <f>GG69</f>
        <v>0</v>
      </c>
      <c r="DA69" s="16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20"/>
      <c r="DY69" s="15"/>
      <c r="DZ69" s="20"/>
      <c r="EA69" s="15"/>
      <c r="EB69" s="20"/>
      <c r="EC69" s="15"/>
      <c r="ED69" s="20"/>
      <c r="EE69" s="15"/>
      <c r="EF69" s="20"/>
      <c r="EG69" s="15"/>
      <c r="EH69" s="20"/>
      <c r="EI69" s="15"/>
      <c r="EJ69" s="20"/>
      <c r="EK69" s="15"/>
      <c r="EL69" s="20"/>
      <c r="EM69" s="15"/>
      <c r="EN69" s="20"/>
      <c r="EO69" s="15"/>
      <c r="EP69" s="20"/>
      <c r="EQ69" s="15"/>
      <c r="ER69" s="20"/>
      <c r="ES69" s="15"/>
      <c r="ET69" s="20"/>
      <c r="EU69" s="15"/>
      <c r="EV69" s="20"/>
      <c r="EW69" s="15"/>
      <c r="EX69" s="20"/>
      <c r="EY69" s="15"/>
      <c r="EZ69" s="20"/>
      <c r="FA69" s="15"/>
      <c r="FB69" s="20"/>
      <c r="FC69" s="15"/>
      <c r="FD69" s="20"/>
      <c r="FE69" s="15"/>
      <c r="FF69" s="20"/>
      <c r="FG69" s="15"/>
      <c r="FH69" s="20"/>
      <c r="FI69" s="15">
        <v>30</v>
      </c>
      <c r="FJ69" s="20">
        <v>1</v>
      </c>
      <c r="FK69" s="15"/>
      <c r="FL69" s="20"/>
      <c r="FM69" s="15"/>
      <c r="FN69" s="20"/>
      <c r="FO69" s="15"/>
      <c r="FP69" s="20"/>
      <c r="FQ69" s="15"/>
      <c r="FR69" s="20"/>
      <c r="FS69" s="15"/>
      <c r="FT69" s="20"/>
      <c r="FU69" s="15"/>
      <c r="FV69" s="20"/>
      <c r="FW69" s="15"/>
      <c r="FX69" s="20"/>
      <c r="FY69" s="15"/>
      <c r="FZ69" s="20"/>
      <c r="GA69" s="15"/>
      <c r="GB69" s="20"/>
      <c r="GC69" s="15"/>
      <c r="GD69" s="20"/>
      <c r="GE69" s="15"/>
      <c r="GF69" s="20"/>
      <c r="GG69" s="170"/>
    </row>
    <row r="70" spans="1:189" s="2" customFormat="1" ht="15.75" customHeight="1" x14ac:dyDescent="0.3">
      <c r="A70" s="15" t="s">
        <v>2903</v>
      </c>
      <c r="B70" s="17" t="s">
        <v>126</v>
      </c>
      <c r="C70" s="17" t="s">
        <v>1120</v>
      </c>
      <c r="D70" s="17" t="s">
        <v>1106</v>
      </c>
      <c r="E70" s="15" t="str">
        <f t="shared" ref="E70:E133" si="19">CONCATENATE(C70, " ",D70)</f>
        <v>Eunice Kim</v>
      </c>
      <c r="F70" s="17" t="s">
        <v>128</v>
      </c>
      <c r="G70" s="15">
        <v>999793744</v>
      </c>
      <c r="H70" s="15">
        <f t="shared" ref="H70:H133" si="20">(L70+M70+N70+O70+P70+R70+S70+T70+U70+V70+X70+Y70+CT70+CY70+CS70+CV70)-J70</f>
        <v>117</v>
      </c>
      <c r="I70" s="15"/>
      <c r="J70" s="15"/>
      <c r="K70" s="16"/>
      <c r="L70" s="15"/>
      <c r="M70" s="15"/>
      <c r="N70" s="15"/>
      <c r="O70" s="15">
        <f t="shared" si="15"/>
        <v>0</v>
      </c>
      <c r="P70" s="15">
        <v>0</v>
      </c>
      <c r="Q70" s="15">
        <f t="shared" si="16"/>
        <v>1</v>
      </c>
      <c r="R70" s="15">
        <v>0</v>
      </c>
      <c r="S70" s="15">
        <v>0</v>
      </c>
      <c r="T70" s="15">
        <f t="shared" si="17"/>
        <v>38</v>
      </c>
      <c r="U70" s="15">
        <f t="shared" si="18"/>
        <v>0</v>
      </c>
      <c r="V70" s="15"/>
      <c r="W70" s="15"/>
      <c r="X70" s="15"/>
      <c r="Y70" s="15"/>
      <c r="Z70" s="16"/>
      <c r="AA70" s="15"/>
      <c r="AB70" s="24"/>
      <c r="AC70" s="15"/>
      <c r="AD70" s="15"/>
      <c r="AE70" s="15"/>
      <c r="AF70" s="15"/>
      <c r="AG70" s="15"/>
      <c r="AH70" s="24"/>
      <c r="AI70" s="15"/>
      <c r="AJ70" s="15"/>
      <c r="AK70" s="15"/>
      <c r="AL70" s="15"/>
      <c r="AM70" s="15"/>
      <c r="AN70" s="24"/>
      <c r="AO70" s="15"/>
      <c r="AP70" s="24"/>
      <c r="AQ70" s="15"/>
      <c r="AR70" s="24"/>
      <c r="AS70" s="15"/>
      <c r="AT70" s="24"/>
      <c r="AU70" s="15"/>
      <c r="AV70" s="24"/>
      <c r="AW70" s="15"/>
      <c r="AX70" s="24"/>
      <c r="AY70" s="15"/>
      <c r="AZ70" s="15"/>
      <c r="BA70" s="15"/>
      <c r="BB70" s="15"/>
      <c r="BC70" s="15"/>
      <c r="BD70" s="15"/>
      <c r="BE70" s="15"/>
      <c r="BF70" s="24"/>
      <c r="BG70" s="15"/>
      <c r="BH70" s="24"/>
      <c r="BI70" s="15"/>
      <c r="BJ70" s="24"/>
      <c r="BK70" s="15"/>
      <c r="BL70" s="24"/>
      <c r="BM70" s="15"/>
      <c r="BN70" s="24"/>
      <c r="BO70" s="15"/>
      <c r="BP70" s="24"/>
      <c r="BQ70" s="15"/>
      <c r="BR70" s="24"/>
      <c r="BS70" s="15"/>
      <c r="BT70" s="24"/>
      <c r="BU70" s="15"/>
      <c r="BV70" s="24"/>
      <c r="BW70" s="15"/>
      <c r="BX70" s="24"/>
      <c r="BY70" s="15"/>
      <c r="BZ70" s="24"/>
      <c r="CA70" s="15"/>
      <c r="CB70" s="24"/>
      <c r="CC70" s="15"/>
      <c r="CD70" s="24"/>
      <c r="CE70" s="15"/>
      <c r="CF70" s="24"/>
      <c r="CG70" s="15">
        <v>54</v>
      </c>
      <c r="CH70" s="25">
        <v>7</v>
      </c>
      <c r="CI70" s="15"/>
      <c r="CJ70" s="25"/>
      <c r="CK70" s="15"/>
      <c r="CL70" s="25"/>
      <c r="CM70" s="15"/>
      <c r="CN70" s="25"/>
      <c r="CO70" s="15"/>
      <c r="CP70" s="25"/>
      <c r="CQ70" s="15"/>
      <c r="CR70" s="25"/>
      <c r="CS70" s="15">
        <f t="shared" ref="CS70:CS133" si="21">SUM(FE70)</f>
        <v>0</v>
      </c>
      <c r="CT70" s="15">
        <f t="shared" ref="CT70:CT133" si="22">SUM(EQ70,ES70,EU70,EW70,FA70,EY70,FC70,FG70,FI70,FK70,FM70,FQ70,FS70,FU70,FW70,FY70,GA70,FO70)</f>
        <v>0</v>
      </c>
      <c r="CU70" s="15">
        <f t="shared" ref="CU70:CU133" si="23">COUNT(ER70,ET70,EV70,EX70,FB70,EZ70,FD70,FH70,FJ70,FL70,FN70,FR70,FT70,FV70,FX70,FZ70,GB70)</f>
        <v>0</v>
      </c>
      <c r="CV70" s="15">
        <f t="shared" ref="CV70:CV133" si="24">GC70+GE70</f>
        <v>79</v>
      </c>
      <c r="CW70" s="15"/>
      <c r="CX70" s="15"/>
      <c r="CY70" s="15">
        <f t="shared" ref="CY70:CY133" si="25">EO70</f>
        <v>0</v>
      </c>
      <c r="CZ70" s="15">
        <f>GG70</f>
        <v>0</v>
      </c>
      <c r="DA70" s="19"/>
      <c r="DB70" s="17">
        <v>48</v>
      </c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>
        <v>54</v>
      </c>
      <c r="DP70" s="17"/>
      <c r="DQ70" s="15"/>
      <c r="DR70" s="15"/>
      <c r="DS70" s="15"/>
      <c r="DT70" s="15"/>
      <c r="DU70" s="15"/>
      <c r="DV70" s="15"/>
      <c r="DW70" s="15"/>
      <c r="DX70" s="20"/>
      <c r="DY70" s="15">
        <v>44</v>
      </c>
      <c r="DZ70" s="20">
        <v>9</v>
      </c>
      <c r="EA70" s="15"/>
      <c r="EB70" s="20"/>
      <c r="EC70" s="15">
        <v>38</v>
      </c>
      <c r="ED70" s="20">
        <v>17</v>
      </c>
      <c r="EE70" s="15"/>
      <c r="EF70" s="20"/>
      <c r="EG70" s="15"/>
      <c r="EH70" s="20"/>
      <c r="EI70" s="15"/>
      <c r="EJ70" s="20"/>
      <c r="EK70" s="15"/>
      <c r="EL70" s="20"/>
      <c r="EM70" s="15"/>
      <c r="EN70" s="20"/>
      <c r="EO70" s="15"/>
      <c r="EP70" s="20"/>
      <c r="EQ70" s="15"/>
      <c r="ER70" s="20"/>
      <c r="ES70" s="15"/>
      <c r="ET70" s="20"/>
      <c r="EU70" s="15"/>
      <c r="EV70" s="20"/>
      <c r="EW70" s="15"/>
      <c r="EX70" s="20"/>
      <c r="EY70" s="15"/>
      <c r="EZ70" s="20"/>
      <c r="FA70" s="15"/>
      <c r="FB70" s="20"/>
      <c r="FC70" s="15"/>
      <c r="FD70" s="20"/>
      <c r="FE70" s="15"/>
      <c r="FF70" s="20"/>
      <c r="FG70" s="15"/>
      <c r="FH70" s="20"/>
      <c r="FI70" s="15"/>
      <c r="FJ70" s="20"/>
      <c r="FK70" s="15"/>
      <c r="FL70" s="20"/>
      <c r="FM70" s="15"/>
      <c r="FN70" s="20"/>
      <c r="FO70" s="15"/>
      <c r="FP70" s="20"/>
      <c r="FQ70" s="15"/>
      <c r="FR70" s="20"/>
      <c r="FS70" s="15"/>
      <c r="FT70" s="20"/>
      <c r="FU70" s="15"/>
      <c r="FV70" s="20"/>
      <c r="FW70" s="15"/>
      <c r="FX70" s="20"/>
      <c r="FY70" s="15"/>
      <c r="FZ70" s="20"/>
      <c r="GA70" s="15"/>
      <c r="GB70" s="20"/>
      <c r="GC70" s="15">
        <v>79</v>
      </c>
      <c r="GD70" s="20">
        <v>4</v>
      </c>
      <c r="GE70" s="15"/>
      <c r="GF70" s="20"/>
      <c r="GG70" s="170"/>
    </row>
    <row r="71" spans="1:189" s="2" customFormat="1" ht="15.75" customHeight="1" x14ac:dyDescent="0.3">
      <c r="A71" s="15" t="s">
        <v>2906</v>
      </c>
      <c r="B71" s="15" t="s">
        <v>126</v>
      </c>
      <c r="C71" s="15" t="s">
        <v>1510</v>
      </c>
      <c r="D71" s="15" t="s">
        <v>1511</v>
      </c>
      <c r="E71" s="15" t="str">
        <f t="shared" si="19"/>
        <v>Angelito Ong</v>
      </c>
      <c r="F71" s="15" t="s">
        <v>135</v>
      </c>
      <c r="G71" s="15">
        <v>999793933</v>
      </c>
      <c r="H71" s="15">
        <f t="shared" si="20"/>
        <v>493</v>
      </c>
      <c r="I71" s="15"/>
      <c r="J71" s="15"/>
      <c r="K71" s="16"/>
      <c r="L71" s="15"/>
      <c r="M71" s="15"/>
      <c r="N71" s="15"/>
      <c r="O71" s="15">
        <f t="shared" si="15"/>
        <v>0</v>
      </c>
      <c r="P71" s="15">
        <v>0</v>
      </c>
      <c r="Q71" s="15">
        <f t="shared" si="16"/>
        <v>0</v>
      </c>
      <c r="R71" s="15">
        <v>0</v>
      </c>
      <c r="S71" s="15">
        <v>0</v>
      </c>
      <c r="T71" s="15">
        <f t="shared" si="17"/>
        <v>90</v>
      </c>
      <c r="U71" s="15">
        <f t="shared" si="18"/>
        <v>150</v>
      </c>
      <c r="V71" s="15"/>
      <c r="W71" s="15"/>
      <c r="X71" s="15"/>
      <c r="Y71" s="15"/>
      <c r="Z71" s="16"/>
      <c r="AA71" s="15">
        <v>113</v>
      </c>
      <c r="AB71" s="24">
        <v>3</v>
      </c>
      <c r="AC71" s="15"/>
      <c r="AD71" s="24"/>
      <c r="AE71" s="15"/>
      <c r="AF71" s="24"/>
      <c r="AG71" s="15"/>
      <c r="AH71" s="24"/>
      <c r="AI71" s="15"/>
      <c r="AJ71" s="24"/>
      <c r="AK71" s="15"/>
      <c r="AL71" s="24"/>
      <c r="AM71" s="15"/>
      <c r="AN71" s="24"/>
      <c r="AO71" s="15"/>
      <c r="AP71" s="24"/>
      <c r="AQ71" s="15"/>
      <c r="AR71" s="24"/>
      <c r="AS71" s="15"/>
      <c r="AT71" s="24"/>
      <c r="AU71" s="15"/>
      <c r="AV71" s="24"/>
      <c r="AW71" s="15"/>
      <c r="AX71" s="24"/>
      <c r="AY71" s="15">
        <v>150</v>
      </c>
      <c r="AZ71" s="24">
        <v>2</v>
      </c>
      <c r="BA71" s="15"/>
      <c r="BB71" s="24"/>
      <c r="BC71" s="15"/>
      <c r="BD71" s="24"/>
      <c r="BE71" s="15"/>
      <c r="BF71" s="24"/>
      <c r="BG71" s="15"/>
      <c r="BH71" s="24"/>
      <c r="BI71" s="15"/>
      <c r="BJ71" s="24"/>
      <c r="BK71" s="15">
        <f>15*6</f>
        <v>90</v>
      </c>
      <c r="BL71" s="24">
        <v>1</v>
      </c>
      <c r="BM71" s="15"/>
      <c r="BN71" s="24"/>
      <c r="BO71" s="15"/>
      <c r="BP71" s="24">
        <v>1</v>
      </c>
      <c r="BQ71" s="15"/>
      <c r="BR71" s="24">
        <v>1</v>
      </c>
      <c r="BS71" s="15"/>
      <c r="BT71" s="24"/>
      <c r="BU71" s="15">
        <v>105</v>
      </c>
      <c r="BV71" s="24">
        <v>2</v>
      </c>
      <c r="BW71" s="15"/>
      <c r="BX71" s="24">
        <v>1</v>
      </c>
      <c r="BY71" s="15"/>
      <c r="BZ71" s="24">
        <v>1</v>
      </c>
      <c r="CA71" s="15">
        <v>120</v>
      </c>
      <c r="CB71" s="24">
        <v>2</v>
      </c>
      <c r="CC71" s="15"/>
      <c r="CD71" s="24">
        <v>1</v>
      </c>
      <c r="CE71" s="15">
        <v>75</v>
      </c>
      <c r="CF71" s="24">
        <v>2</v>
      </c>
      <c r="CG71" s="15"/>
      <c r="CH71" s="25"/>
      <c r="CI71" s="15"/>
      <c r="CJ71" s="25"/>
      <c r="CK71" s="15">
        <v>150</v>
      </c>
      <c r="CL71" s="25">
        <v>2</v>
      </c>
      <c r="CM71" s="15">
        <v>150</v>
      </c>
      <c r="CN71" s="25">
        <v>2</v>
      </c>
      <c r="CO71" s="15"/>
      <c r="CP71" s="25"/>
      <c r="CQ71" s="15"/>
      <c r="CR71" s="25"/>
      <c r="CS71" s="15">
        <f t="shared" si="21"/>
        <v>0</v>
      </c>
      <c r="CT71" s="15">
        <f t="shared" si="22"/>
        <v>0</v>
      </c>
      <c r="CU71" s="15">
        <f t="shared" si="23"/>
        <v>0</v>
      </c>
      <c r="CV71" s="15">
        <f t="shared" si="24"/>
        <v>140</v>
      </c>
      <c r="CW71" s="15"/>
      <c r="CX71" s="15"/>
      <c r="CY71" s="15">
        <f t="shared" si="25"/>
        <v>113</v>
      </c>
      <c r="CZ71" s="15">
        <f>GG71</f>
        <v>0</v>
      </c>
      <c r="DA71" s="19"/>
      <c r="DB71" s="17">
        <v>113</v>
      </c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7"/>
      <c r="DQ71" s="15"/>
      <c r="DR71" s="15"/>
      <c r="DS71" s="15"/>
      <c r="DT71" s="15"/>
      <c r="DU71" s="15"/>
      <c r="DV71" s="15"/>
      <c r="DW71" s="15"/>
      <c r="DX71" s="20"/>
      <c r="DY71" s="15">
        <v>105</v>
      </c>
      <c r="DZ71" s="20">
        <v>2</v>
      </c>
      <c r="EA71" s="15"/>
      <c r="EB71" s="20"/>
      <c r="EC71" s="15">
        <v>90</v>
      </c>
      <c r="ED71" s="20">
        <v>3</v>
      </c>
      <c r="EE71" s="15"/>
      <c r="EF71" s="20"/>
      <c r="EG71" s="15">
        <v>150</v>
      </c>
      <c r="EH71" s="20">
        <v>2</v>
      </c>
      <c r="EI71" s="15"/>
      <c r="EJ71" s="20"/>
      <c r="EK71" s="15"/>
      <c r="EL71" s="20"/>
      <c r="EM71" s="15"/>
      <c r="EN71" s="20"/>
      <c r="EO71" s="15">
        <v>113</v>
      </c>
      <c r="EP71" s="20">
        <v>3</v>
      </c>
      <c r="EQ71" s="15"/>
      <c r="ER71" s="20"/>
      <c r="ES71" s="15"/>
      <c r="ET71" s="20"/>
      <c r="EU71" s="15"/>
      <c r="EV71" s="20"/>
      <c r="EW71" s="15"/>
      <c r="EX71" s="20"/>
      <c r="EY71" s="15"/>
      <c r="EZ71" s="20"/>
      <c r="FA71" s="15"/>
      <c r="FB71" s="20"/>
      <c r="FC71" s="15"/>
      <c r="FD71" s="20"/>
      <c r="FE71" s="15"/>
      <c r="FF71" s="20"/>
      <c r="FG71" s="15"/>
      <c r="FH71" s="20"/>
      <c r="FI71" s="15"/>
      <c r="FJ71" s="20"/>
      <c r="FK71" s="15"/>
      <c r="FL71" s="20"/>
      <c r="FM71" s="15"/>
      <c r="FN71" s="20"/>
      <c r="FO71" s="15"/>
      <c r="FP71" s="20"/>
      <c r="FQ71" s="15"/>
      <c r="FR71" s="20"/>
      <c r="FS71" s="15"/>
      <c r="FT71" s="20"/>
      <c r="FU71" s="15"/>
      <c r="FV71" s="20"/>
      <c r="FW71" s="15"/>
      <c r="FX71" s="20"/>
      <c r="FY71" s="15"/>
      <c r="FZ71" s="20"/>
      <c r="GA71" s="15"/>
      <c r="GB71" s="20"/>
      <c r="GC71" s="15"/>
      <c r="GD71" s="20"/>
      <c r="GE71" s="15">
        <v>140</v>
      </c>
      <c r="GF71" s="20">
        <v>1</v>
      </c>
      <c r="GG71" s="170"/>
    </row>
    <row r="72" spans="1:189" s="2" customFormat="1" ht="15.75" customHeight="1" x14ac:dyDescent="0.3">
      <c r="A72" s="15" t="s">
        <v>2906</v>
      </c>
      <c r="B72" s="15" t="s">
        <v>126</v>
      </c>
      <c r="C72" s="15" t="s">
        <v>244</v>
      </c>
      <c r="D72" s="15" t="s">
        <v>245</v>
      </c>
      <c r="E72" s="15" t="str">
        <f t="shared" si="19"/>
        <v>Tyrone Anub</v>
      </c>
      <c r="F72" s="15" t="s">
        <v>135</v>
      </c>
      <c r="G72" s="15">
        <v>999796666</v>
      </c>
      <c r="H72" s="15">
        <f t="shared" si="20"/>
        <v>180</v>
      </c>
      <c r="I72" s="15"/>
      <c r="J72" s="15"/>
      <c r="K72" s="16"/>
      <c r="L72" s="15"/>
      <c r="M72" s="15"/>
      <c r="N72" s="15"/>
      <c r="O72" s="15">
        <f t="shared" si="15"/>
        <v>0</v>
      </c>
      <c r="P72" s="15">
        <v>0</v>
      </c>
      <c r="Q72" s="15">
        <f t="shared" si="16"/>
        <v>1</v>
      </c>
      <c r="R72" s="15">
        <v>0</v>
      </c>
      <c r="S72" s="15">
        <v>0</v>
      </c>
      <c r="T72" s="15">
        <f t="shared" si="17"/>
        <v>0</v>
      </c>
      <c r="U72" s="15">
        <f t="shared" si="18"/>
        <v>0</v>
      </c>
      <c r="V72" s="15"/>
      <c r="W72" s="15"/>
      <c r="X72" s="15"/>
      <c r="Y72" s="15"/>
      <c r="Z72" s="16"/>
      <c r="AA72" s="15">
        <v>93</v>
      </c>
      <c r="AB72" s="24">
        <v>6</v>
      </c>
      <c r="AC72" s="15"/>
      <c r="AD72" s="15"/>
      <c r="AE72" s="15"/>
      <c r="AF72" s="15"/>
      <c r="AG72" s="15"/>
      <c r="AH72" s="24"/>
      <c r="AI72" s="15"/>
      <c r="AJ72" s="15"/>
      <c r="AK72" s="15"/>
      <c r="AL72" s="15"/>
      <c r="AM72" s="15"/>
      <c r="AN72" s="24"/>
      <c r="AO72" s="15">
        <v>120</v>
      </c>
      <c r="AP72" s="24">
        <v>1</v>
      </c>
      <c r="AQ72" s="15">
        <v>30</v>
      </c>
      <c r="AR72" s="24">
        <v>1</v>
      </c>
      <c r="AS72" s="15"/>
      <c r="AT72" s="24"/>
      <c r="AU72" s="15"/>
      <c r="AV72" s="24"/>
      <c r="AW72" s="15"/>
      <c r="AX72" s="24"/>
      <c r="AY72" s="15"/>
      <c r="AZ72" s="15"/>
      <c r="BA72" s="15"/>
      <c r="BB72" s="15"/>
      <c r="BC72" s="15"/>
      <c r="BD72" s="15"/>
      <c r="BE72" s="15"/>
      <c r="BF72" s="24"/>
      <c r="BG72" s="15"/>
      <c r="BH72" s="24"/>
      <c r="BI72" s="15"/>
      <c r="BJ72" s="24"/>
      <c r="BK72" s="15"/>
      <c r="BL72" s="24"/>
      <c r="BM72" s="15">
        <v>70</v>
      </c>
      <c r="BN72" s="24">
        <v>1</v>
      </c>
      <c r="BO72" s="15"/>
      <c r="BP72" s="24"/>
      <c r="BQ72" s="15"/>
      <c r="BR72" s="24"/>
      <c r="BS72" s="15"/>
      <c r="BT72" s="24"/>
      <c r="BU72" s="15"/>
      <c r="BV72" s="24"/>
      <c r="BW72" s="15"/>
      <c r="BX72" s="24"/>
      <c r="BY72" s="15"/>
      <c r="BZ72" s="24"/>
      <c r="CA72" s="15">
        <v>51</v>
      </c>
      <c r="CB72" s="24" t="s">
        <v>129</v>
      </c>
      <c r="CC72" s="15"/>
      <c r="CD72" s="24"/>
      <c r="CE72" s="15"/>
      <c r="CF72" s="24"/>
      <c r="CG72" s="15"/>
      <c r="CH72" s="25"/>
      <c r="CI72" s="15"/>
      <c r="CJ72" s="25"/>
      <c r="CK72" s="15">
        <v>106</v>
      </c>
      <c r="CL72" s="25">
        <v>5</v>
      </c>
      <c r="CM72" s="15">
        <v>106</v>
      </c>
      <c r="CN72" s="25">
        <v>5</v>
      </c>
      <c r="CO72" s="15"/>
      <c r="CP72" s="25"/>
      <c r="CQ72" s="15"/>
      <c r="CR72" s="25"/>
      <c r="CS72" s="15">
        <f t="shared" si="21"/>
        <v>0</v>
      </c>
      <c r="CT72" s="15">
        <f t="shared" si="22"/>
        <v>45</v>
      </c>
      <c r="CU72" s="15">
        <f t="shared" si="23"/>
        <v>1</v>
      </c>
      <c r="CV72" s="15">
        <f t="shared" si="24"/>
        <v>71</v>
      </c>
      <c r="CW72" s="15"/>
      <c r="CX72" s="15"/>
      <c r="CY72" s="15">
        <f t="shared" si="25"/>
        <v>64</v>
      </c>
      <c r="CZ72" s="15">
        <f>GG72</f>
        <v>0</v>
      </c>
      <c r="DA72" s="19"/>
      <c r="DB72" s="17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>
        <v>45</v>
      </c>
      <c r="DP72" s="17"/>
      <c r="DQ72" s="15"/>
      <c r="DR72" s="15"/>
      <c r="DS72" s="15"/>
      <c r="DT72" s="15"/>
      <c r="DU72" s="15"/>
      <c r="DV72" s="15"/>
      <c r="DW72" s="15"/>
      <c r="DX72" s="20"/>
      <c r="DY72" s="15">
        <v>79</v>
      </c>
      <c r="DZ72" s="20">
        <v>3</v>
      </c>
      <c r="EA72" s="15"/>
      <c r="EB72" s="20"/>
      <c r="EC72" s="15"/>
      <c r="ED72" s="20"/>
      <c r="EE72" s="15"/>
      <c r="EF72" s="20"/>
      <c r="EG72" s="15"/>
      <c r="EH72" s="20"/>
      <c r="EI72" s="15"/>
      <c r="EJ72" s="20"/>
      <c r="EK72" s="15"/>
      <c r="EL72" s="20"/>
      <c r="EM72" s="15"/>
      <c r="EN72" s="20"/>
      <c r="EO72" s="15">
        <v>64</v>
      </c>
      <c r="EP72" s="20"/>
      <c r="EQ72" s="15"/>
      <c r="ER72" s="20"/>
      <c r="ES72" s="15"/>
      <c r="ET72" s="20"/>
      <c r="EU72" s="15"/>
      <c r="EV72" s="20"/>
      <c r="EW72" s="15"/>
      <c r="EX72" s="20"/>
      <c r="EY72" s="15"/>
      <c r="EZ72" s="20"/>
      <c r="FA72" s="15"/>
      <c r="FB72" s="20"/>
      <c r="FC72" s="15">
        <v>45</v>
      </c>
      <c r="FD72" s="20">
        <v>2</v>
      </c>
      <c r="FE72" s="15"/>
      <c r="FF72" s="20"/>
      <c r="FG72" s="15"/>
      <c r="FH72" s="20"/>
      <c r="FI72" s="15"/>
      <c r="FJ72" s="20"/>
      <c r="FK72" s="15"/>
      <c r="FL72" s="20"/>
      <c r="FM72" s="15"/>
      <c r="FN72" s="20"/>
      <c r="FO72" s="15"/>
      <c r="FP72" s="20"/>
      <c r="FQ72" s="15"/>
      <c r="FR72" s="20"/>
      <c r="FS72" s="15"/>
      <c r="FT72" s="20"/>
      <c r="FU72" s="15"/>
      <c r="FV72" s="20"/>
      <c r="FW72" s="15"/>
      <c r="FX72" s="20"/>
      <c r="FY72" s="15"/>
      <c r="FZ72" s="20"/>
      <c r="GA72" s="15"/>
      <c r="GB72" s="20"/>
      <c r="GC72" s="15">
        <v>71</v>
      </c>
      <c r="GD72" s="20">
        <v>5</v>
      </c>
      <c r="GE72" s="15"/>
      <c r="GF72" s="20"/>
      <c r="GG72" s="170"/>
    </row>
    <row r="73" spans="1:189" s="2" customFormat="1" ht="15.75" customHeight="1" x14ac:dyDescent="0.3">
      <c r="A73" s="15" t="s">
        <v>2903</v>
      </c>
      <c r="B73" s="82" t="s">
        <v>134</v>
      </c>
      <c r="C73" s="82" t="s">
        <v>2854</v>
      </c>
      <c r="D73" s="82" t="s">
        <v>2855</v>
      </c>
      <c r="E73" s="15" t="str">
        <f t="shared" si="19"/>
        <v xml:space="preserve"> NICHOLAS PEASLEY</v>
      </c>
      <c r="F73" s="82" t="s">
        <v>135</v>
      </c>
      <c r="G73" s="82">
        <v>999796707</v>
      </c>
      <c r="H73" s="15">
        <f t="shared" si="20"/>
        <v>220</v>
      </c>
      <c r="I73" s="15"/>
      <c r="J73" s="15"/>
      <c r="K73" s="16"/>
      <c r="L73" s="15"/>
      <c r="M73" s="15"/>
      <c r="N73" s="15"/>
      <c r="O73" s="15">
        <f t="shared" si="15"/>
        <v>0</v>
      </c>
      <c r="P73" s="15">
        <v>0</v>
      </c>
      <c r="Q73" s="15">
        <f t="shared" si="16"/>
        <v>0</v>
      </c>
      <c r="R73" s="15">
        <v>0</v>
      </c>
      <c r="S73" s="15">
        <v>0</v>
      </c>
      <c r="T73" s="15">
        <f t="shared" si="17"/>
        <v>0</v>
      </c>
      <c r="U73" s="15">
        <f t="shared" si="18"/>
        <v>0</v>
      </c>
      <c r="V73" s="15"/>
      <c r="W73" s="15"/>
      <c r="X73" s="15"/>
      <c r="Y73" s="15"/>
      <c r="Z73" s="16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>
        <f t="shared" si="21"/>
        <v>100</v>
      </c>
      <c r="CT73" s="15">
        <f t="shared" si="22"/>
        <v>120</v>
      </c>
      <c r="CU73" s="15">
        <f t="shared" si="23"/>
        <v>1</v>
      </c>
      <c r="CV73" s="15">
        <f t="shared" si="24"/>
        <v>0</v>
      </c>
      <c r="CW73" s="15"/>
      <c r="CX73" s="15"/>
      <c r="CY73" s="15">
        <f t="shared" si="25"/>
        <v>0</v>
      </c>
      <c r="CZ73" s="15">
        <f>GG73</f>
        <v>0</v>
      </c>
      <c r="DA73" s="16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20"/>
      <c r="DY73" s="15"/>
      <c r="DZ73" s="20"/>
      <c r="EA73" s="15"/>
      <c r="EB73" s="20"/>
      <c r="EC73" s="15"/>
      <c r="ED73" s="20"/>
      <c r="EE73" s="15"/>
      <c r="EF73" s="20"/>
      <c r="EG73" s="15"/>
      <c r="EH73" s="20"/>
      <c r="EI73" s="15"/>
      <c r="EJ73" s="20"/>
      <c r="EK73" s="15"/>
      <c r="EL73" s="20"/>
      <c r="EM73" s="15"/>
      <c r="EN73" s="20"/>
      <c r="EO73" s="15"/>
      <c r="EP73" s="20"/>
      <c r="EQ73" s="15"/>
      <c r="ER73" s="20"/>
      <c r="ES73" s="15"/>
      <c r="ET73" s="20"/>
      <c r="EU73" s="15"/>
      <c r="EV73" s="20"/>
      <c r="EW73" s="15">
        <v>120</v>
      </c>
      <c r="EX73" s="20">
        <v>1</v>
      </c>
      <c r="EY73" s="15"/>
      <c r="EZ73" s="20"/>
      <c r="FA73" s="15"/>
      <c r="FB73" s="20"/>
      <c r="FC73" s="15"/>
      <c r="FD73" s="20"/>
      <c r="FE73" s="15">
        <v>100</v>
      </c>
      <c r="FF73" s="20">
        <v>1</v>
      </c>
      <c r="FG73" s="15"/>
      <c r="FH73" s="20"/>
      <c r="FI73" s="15"/>
      <c r="FJ73" s="20"/>
      <c r="FK73" s="15"/>
      <c r="FL73" s="20"/>
      <c r="FM73" s="15"/>
      <c r="FN73" s="20"/>
      <c r="FO73" s="15"/>
      <c r="FP73" s="20"/>
      <c r="FQ73" s="15"/>
      <c r="FR73" s="20"/>
      <c r="FS73" s="15"/>
      <c r="FT73" s="20"/>
      <c r="FU73" s="15"/>
      <c r="FV73" s="20"/>
      <c r="FW73" s="15"/>
      <c r="FX73" s="20"/>
      <c r="FY73" s="15"/>
      <c r="FZ73" s="20"/>
      <c r="GA73" s="15"/>
      <c r="GB73" s="20"/>
      <c r="GC73" s="15"/>
      <c r="GD73" s="20"/>
      <c r="GE73" s="15"/>
      <c r="GF73" s="20"/>
      <c r="GG73" s="170"/>
    </row>
    <row r="74" spans="1:189" s="2" customFormat="1" ht="15.75" customHeight="1" x14ac:dyDescent="0.3">
      <c r="A74" s="15" t="s">
        <v>2903</v>
      </c>
      <c r="B74" s="15" t="s">
        <v>126</v>
      </c>
      <c r="C74" s="17" t="s">
        <v>1593</v>
      </c>
      <c r="D74" s="17" t="s">
        <v>1594</v>
      </c>
      <c r="E74" s="15" t="str">
        <f t="shared" si="19"/>
        <v>Humza Qazi</v>
      </c>
      <c r="F74" s="17" t="s">
        <v>135</v>
      </c>
      <c r="G74" s="15">
        <v>999797214</v>
      </c>
      <c r="H74" s="15">
        <f t="shared" si="20"/>
        <v>153</v>
      </c>
      <c r="I74" s="15"/>
      <c r="J74" s="15"/>
      <c r="K74" s="16"/>
      <c r="L74" s="15"/>
      <c r="M74" s="15"/>
      <c r="N74" s="15"/>
      <c r="O74" s="15">
        <f t="shared" si="15"/>
        <v>0</v>
      </c>
      <c r="P74" s="15">
        <v>0</v>
      </c>
      <c r="Q74" s="15">
        <f t="shared" si="16"/>
        <v>2</v>
      </c>
      <c r="R74" s="15">
        <v>0</v>
      </c>
      <c r="S74" s="15">
        <v>0</v>
      </c>
      <c r="T74" s="15">
        <f t="shared" si="17"/>
        <v>51</v>
      </c>
      <c r="U74" s="15">
        <f t="shared" si="18"/>
        <v>64</v>
      </c>
      <c r="V74" s="15"/>
      <c r="W74" s="15"/>
      <c r="X74" s="15"/>
      <c r="Y74" s="15"/>
      <c r="Z74" s="16"/>
      <c r="AA74" s="15"/>
      <c r="AB74" s="24"/>
      <c r="AC74" s="15"/>
      <c r="AD74" s="15"/>
      <c r="AE74" s="15"/>
      <c r="AF74" s="15"/>
      <c r="AG74" s="15"/>
      <c r="AH74" s="24"/>
      <c r="AI74" s="15"/>
      <c r="AJ74" s="15"/>
      <c r="AK74" s="15"/>
      <c r="AL74" s="15"/>
      <c r="AM74" s="15"/>
      <c r="AN74" s="24"/>
      <c r="AO74" s="15"/>
      <c r="AP74" s="24"/>
      <c r="AQ74" s="15"/>
      <c r="AR74" s="24"/>
      <c r="AS74" s="15"/>
      <c r="AT74" s="24"/>
      <c r="AU74" s="15"/>
      <c r="AV74" s="24"/>
      <c r="AW74" s="15"/>
      <c r="AX74" s="24"/>
      <c r="AY74" s="15"/>
      <c r="AZ74" s="15"/>
      <c r="BA74" s="15"/>
      <c r="BB74" s="15"/>
      <c r="BC74" s="15"/>
      <c r="BD74" s="15"/>
      <c r="BE74" s="15"/>
      <c r="BF74" s="24"/>
      <c r="BG74" s="15"/>
      <c r="BH74" s="24"/>
      <c r="BI74" s="15"/>
      <c r="BJ74" s="24"/>
      <c r="BK74" s="15"/>
      <c r="BL74" s="24"/>
      <c r="BM74" s="15"/>
      <c r="BN74" s="24"/>
      <c r="BO74" s="15"/>
      <c r="BP74" s="24"/>
      <c r="BQ74" s="15"/>
      <c r="BR74" s="24"/>
      <c r="BS74" s="15">
        <v>79</v>
      </c>
      <c r="BT74" s="24">
        <v>3</v>
      </c>
      <c r="BU74" s="15"/>
      <c r="BV74" s="24"/>
      <c r="BW74" s="15"/>
      <c r="BX74" s="24"/>
      <c r="BY74" s="15"/>
      <c r="BZ74" s="24"/>
      <c r="CA74" s="15"/>
      <c r="CB74" s="24"/>
      <c r="CC74" s="15"/>
      <c r="CD74" s="24"/>
      <c r="CE74" s="15"/>
      <c r="CF74" s="24"/>
      <c r="CG74" s="15"/>
      <c r="CH74" s="25"/>
      <c r="CI74" s="15"/>
      <c r="CJ74" s="25"/>
      <c r="CK74" s="15">
        <v>85</v>
      </c>
      <c r="CL74" s="25">
        <v>5</v>
      </c>
      <c r="CM74" s="15">
        <v>85</v>
      </c>
      <c r="CN74" s="25">
        <v>5</v>
      </c>
      <c r="CO74" s="15"/>
      <c r="CP74" s="25"/>
      <c r="CQ74" s="15"/>
      <c r="CR74" s="25"/>
      <c r="CS74" s="15">
        <f t="shared" si="21"/>
        <v>38</v>
      </c>
      <c r="CT74" s="15">
        <f t="shared" si="22"/>
        <v>0</v>
      </c>
      <c r="CU74" s="15">
        <f t="shared" si="23"/>
        <v>0</v>
      </c>
      <c r="CV74" s="15">
        <f t="shared" si="24"/>
        <v>0</v>
      </c>
      <c r="CW74" s="15"/>
      <c r="CX74" s="15"/>
      <c r="CY74" s="15">
        <f t="shared" si="25"/>
        <v>0</v>
      </c>
      <c r="CZ74" s="15">
        <f>GG74</f>
        <v>0</v>
      </c>
      <c r="DA74" s="19"/>
      <c r="DB74" s="17">
        <v>36</v>
      </c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7"/>
      <c r="DQ74" s="15"/>
      <c r="DR74" s="15">
        <v>48</v>
      </c>
      <c r="DS74" s="15"/>
      <c r="DT74" s="15">
        <v>45</v>
      </c>
      <c r="DU74" s="15"/>
      <c r="DV74" s="15"/>
      <c r="DW74" s="15"/>
      <c r="DX74" s="20"/>
      <c r="DY74" s="15"/>
      <c r="DZ74" s="20"/>
      <c r="EA74" s="15">
        <v>105</v>
      </c>
      <c r="EB74" s="20">
        <v>2</v>
      </c>
      <c r="EC74" s="15">
        <v>51</v>
      </c>
      <c r="ED74" s="20">
        <v>9</v>
      </c>
      <c r="EE74" s="15"/>
      <c r="EF74" s="20"/>
      <c r="EG74" s="15">
        <v>64</v>
      </c>
      <c r="EH74" s="20">
        <v>9</v>
      </c>
      <c r="EI74" s="15"/>
      <c r="EJ74" s="20"/>
      <c r="EK74" s="15"/>
      <c r="EL74" s="20"/>
      <c r="EM74" s="15"/>
      <c r="EN74" s="20"/>
      <c r="EO74" s="15"/>
      <c r="EP74" s="20"/>
      <c r="EQ74" s="15"/>
      <c r="ER74" s="20"/>
      <c r="ES74" s="15"/>
      <c r="ET74" s="20"/>
      <c r="EU74" s="15"/>
      <c r="EV74" s="20"/>
      <c r="EW74" s="15"/>
      <c r="EX74" s="20"/>
      <c r="EY74" s="15"/>
      <c r="EZ74" s="20"/>
      <c r="FA74" s="15"/>
      <c r="FB74" s="20"/>
      <c r="FC74" s="15"/>
      <c r="FD74" s="20"/>
      <c r="FE74" s="15">
        <v>38</v>
      </c>
      <c r="FF74" s="20" t="s">
        <v>129</v>
      </c>
      <c r="FG74" s="15"/>
      <c r="FH74" s="20"/>
      <c r="FI74" s="15"/>
      <c r="FJ74" s="20"/>
      <c r="FK74" s="15"/>
      <c r="FL74" s="20"/>
      <c r="FM74" s="15"/>
      <c r="FN74" s="20"/>
      <c r="FO74" s="15"/>
      <c r="FP74" s="20"/>
      <c r="FQ74" s="15"/>
      <c r="FR74" s="20"/>
      <c r="FS74" s="15"/>
      <c r="FT74" s="20"/>
      <c r="FU74" s="15"/>
      <c r="FV74" s="20"/>
      <c r="FW74" s="15"/>
      <c r="FX74" s="20"/>
      <c r="FY74" s="15"/>
      <c r="FZ74" s="20"/>
      <c r="GA74" s="15"/>
      <c r="GB74" s="20"/>
      <c r="GC74" s="15"/>
      <c r="GD74" s="20"/>
      <c r="GE74" s="15"/>
      <c r="GF74" s="20"/>
      <c r="GG74" s="170"/>
    </row>
    <row r="75" spans="1:189" s="2" customFormat="1" ht="15.75" customHeight="1" x14ac:dyDescent="0.3">
      <c r="A75" s="15" t="s">
        <v>2908</v>
      </c>
      <c r="B75" s="15" t="s">
        <v>126</v>
      </c>
      <c r="C75" s="15" t="s">
        <v>167</v>
      </c>
      <c r="D75" s="15" t="s">
        <v>1283</v>
      </c>
      <c r="E75" s="15" t="str">
        <f t="shared" si="19"/>
        <v>Erica Linthorst</v>
      </c>
      <c r="F75" s="15" t="s">
        <v>128</v>
      </c>
      <c r="G75" s="15">
        <v>999797966</v>
      </c>
      <c r="H75" s="15">
        <f t="shared" si="20"/>
        <v>314.5</v>
      </c>
      <c r="I75" s="15"/>
      <c r="J75" s="15"/>
      <c r="K75" s="16"/>
      <c r="L75" s="15"/>
      <c r="M75" s="15"/>
      <c r="N75" s="15"/>
      <c r="O75" s="15">
        <f t="shared" si="15"/>
        <v>25</v>
      </c>
      <c r="P75" s="15">
        <v>0</v>
      </c>
      <c r="Q75" s="15">
        <f t="shared" si="16"/>
        <v>0</v>
      </c>
      <c r="R75" s="15">
        <v>0</v>
      </c>
      <c r="S75" s="15">
        <v>0</v>
      </c>
      <c r="T75" s="15">
        <f t="shared" si="17"/>
        <v>90</v>
      </c>
      <c r="U75" s="15">
        <f t="shared" si="18"/>
        <v>113</v>
      </c>
      <c r="V75" s="15"/>
      <c r="W75" s="15"/>
      <c r="X75" s="15"/>
      <c r="Y75" s="15"/>
      <c r="Z75" s="16"/>
      <c r="AA75" s="15">
        <v>56.5</v>
      </c>
      <c r="AB75" s="24">
        <v>3</v>
      </c>
      <c r="AC75" s="15"/>
      <c r="AD75" s="15"/>
      <c r="AE75" s="15"/>
      <c r="AF75" s="15"/>
      <c r="AG75" s="15"/>
      <c r="AH75" s="24"/>
      <c r="AI75" s="15"/>
      <c r="AJ75" s="15"/>
      <c r="AK75" s="15"/>
      <c r="AL75" s="15"/>
      <c r="AM75" s="15"/>
      <c r="AN75" s="24"/>
      <c r="AO75" s="15"/>
      <c r="AP75" s="24"/>
      <c r="AQ75" s="15"/>
      <c r="AR75" s="24"/>
      <c r="AS75" s="15"/>
      <c r="AT75" s="24"/>
      <c r="AU75" s="15"/>
      <c r="AV75" s="24"/>
      <c r="AW75" s="15"/>
      <c r="AX75" s="24"/>
      <c r="AY75" s="15"/>
      <c r="AZ75" s="15"/>
      <c r="BA75" s="15"/>
      <c r="BB75" s="15"/>
      <c r="BC75" s="15"/>
      <c r="BD75" s="15"/>
      <c r="BE75" s="15"/>
      <c r="BF75" s="24"/>
      <c r="BG75" s="15">
        <v>120</v>
      </c>
      <c r="BH75" s="24">
        <v>1</v>
      </c>
      <c r="BI75" s="15"/>
      <c r="BJ75" s="24"/>
      <c r="BK75" s="15">
        <f>15*6</f>
        <v>90</v>
      </c>
      <c r="BL75" s="24">
        <v>1</v>
      </c>
      <c r="BM75" s="15"/>
      <c r="BN75" s="24"/>
      <c r="BO75" s="15"/>
      <c r="BP75" s="24">
        <v>1</v>
      </c>
      <c r="BQ75" s="15"/>
      <c r="BR75" s="24">
        <v>1</v>
      </c>
      <c r="BS75" s="15"/>
      <c r="BT75" s="24"/>
      <c r="BU75" s="15">
        <v>35</v>
      </c>
      <c r="BV75" s="24">
        <v>1</v>
      </c>
      <c r="BW75" s="15"/>
      <c r="BX75" s="24">
        <v>1</v>
      </c>
      <c r="BY75" s="15"/>
      <c r="BZ75" s="24">
        <v>1</v>
      </c>
      <c r="CA75" s="15">
        <v>45</v>
      </c>
      <c r="CB75" s="24">
        <v>3</v>
      </c>
      <c r="CC75" s="15"/>
      <c r="CD75" s="24">
        <v>1</v>
      </c>
      <c r="CE75" s="15"/>
      <c r="CF75" s="24"/>
      <c r="CG75" s="15"/>
      <c r="CH75" s="25"/>
      <c r="CI75" s="15"/>
      <c r="CJ75" s="25"/>
      <c r="CK75" s="15">
        <v>75</v>
      </c>
      <c r="CL75" s="25">
        <v>2</v>
      </c>
      <c r="CM75" s="15">
        <v>75</v>
      </c>
      <c r="CN75" s="25">
        <v>2</v>
      </c>
      <c r="CO75" s="15"/>
      <c r="CP75" s="25"/>
      <c r="CQ75" s="15"/>
      <c r="CR75" s="25"/>
      <c r="CS75" s="15">
        <f t="shared" si="21"/>
        <v>0</v>
      </c>
      <c r="CT75" s="15">
        <f t="shared" si="22"/>
        <v>30</v>
      </c>
      <c r="CU75" s="15">
        <f t="shared" si="23"/>
        <v>1</v>
      </c>
      <c r="CV75" s="15">
        <f t="shared" si="24"/>
        <v>0</v>
      </c>
      <c r="CW75" s="15"/>
      <c r="CX75" s="15"/>
      <c r="CY75" s="15">
        <f t="shared" si="25"/>
        <v>56.5</v>
      </c>
      <c r="CZ75" s="15">
        <f>GG75</f>
        <v>0</v>
      </c>
      <c r="DA75" s="19"/>
      <c r="DB75" s="17"/>
      <c r="DC75" s="15"/>
      <c r="DD75" s="15">
        <v>30</v>
      </c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7"/>
      <c r="DQ75" s="15"/>
      <c r="DR75" s="15"/>
      <c r="DS75" s="15"/>
      <c r="DT75" s="15"/>
      <c r="DU75" s="15"/>
      <c r="DV75" s="15"/>
      <c r="DW75" s="15">
        <v>52.5</v>
      </c>
      <c r="DX75" s="20">
        <v>2</v>
      </c>
      <c r="DY75" s="15"/>
      <c r="DZ75" s="20"/>
      <c r="EA75" s="15"/>
      <c r="EB75" s="20"/>
      <c r="EC75" s="15">
        <v>90</v>
      </c>
      <c r="ED75" s="20">
        <v>3</v>
      </c>
      <c r="EE75" s="15">
        <v>25</v>
      </c>
      <c r="EF75" s="20"/>
      <c r="EG75" s="15">
        <v>113</v>
      </c>
      <c r="EH75" s="20">
        <v>3</v>
      </c>
      <c r="EI75" s="15"/>
      <c r="EJ75" s="20"/>
      <c r="EK75" s="15"/>
      <c r="EL75" s="20"/>
      <c r="EM75" s="15"/>
      <c r="EN75" s="20"/>
      <c r="EO75" s="15">
        <v>56.5</v>
      </c>
      <c r="EP75" s="20">
        <v>3</v>
      </c>
      <c r="EQ75" s="15"/>
      <c r="ER75" s="20"/>
      <c r="ES75" s="15"/>
      <c r="ET75" s="20"/>
      <c r="EU75" s="15"/>
      <c r="EV75" s="20"/>
      <c r="EW75" s="15"/>
      <c r="EX75" s="20"/>
      <c r="EY75" s="15"/>
      <c r="EZ75" s="20"/>
      <c r="FA75" s="15"/>
      <c r="FB75" s="20"/>
      <c r="FC75" s="15"/>
      <c r="FD75" s="20"/>
      <c r="FE75" s="15"/>
      <c r="FF75" s="20"/>
      <c r="FG75" s="15"/>
      <c r="FH75" s="20"/>
      <c r="FI75" s="15"/>
      <c r="FJ75" s="20"/>
      <c r="FK75" s="15"/>
      <c r="FL75" s="20"/>
      <c r="FM75" s="15"/>
      <c r="FN75" s="20"/>
      <c r="FO75" s="15"/>
      <c r="FP75" s="20"/>
      <c r="FQ75" s="15"/>
      <c r="FR75" s="20"/>
      <c r="FS75" s="15">
        <v>30</v>
      </c>
      <c r="FT75" s="20">
        <v>1</v>
      </c>
      <c r="FU75" s="15"/>
      <c r="FV75" s="20"/>
      <c r="FW75" s="15"/>
      <c r="FX75" s="20"/>
      <c r="FY75" s="15"/>
      <c r="FZ75" s="20"/>
      <c r="GA75" s="15"/>
      <c r="GB75" s="20"/>
      <c r="GC75" s="15"/>
      <c r="GD75" s="20"/>
      <c r="GE75" s="15"/>
      <c r="GF75" s="20"/>
      <c r="GG75" s="170"/>
    </row>
    <row r="76" spans="1:189" s="2" customFormat="1" ht="15.75" customHeight="1" x14ac:dyDescent="0.3">
      <c r="A76" s="15" t="s">
        <v>2909</v>
      </c>
      <c r="B76" s="15" t="s">
        <v>126</v>
      </c>
      <c r="C76" s="15" t="s">
        <v>167</v>
      </c>
      <c r="D76" s="15" t="s">
        <v>1283</v>
      </c>
      <c r="E76" s="15" t="str">
        <f t="shared" si="19"/>
        <v>Erica Linthorst</v>
      </c>
      <c r="F76" s="15" t="s">
        <v>128</v>
      </c>
      <c r="G76" s="15">
        <v>999797966</v>
      </c>
      <c r="H76" s="15">
        <f t="shared" si="20"/>
        <v>120</v>
      </c>
      <c r="I76" s="15"/>
      <c r="J76" s="15"/>
      <c r="K76" s="16"/>
      <c r="L76" s="15"/>
      <c r="M76" s="15"/>
      <c r="N76" s="15"/>
      <c r="O76" s="15">
        <f t="shared" si="15"/>
        <v>0</v>
      </c>
      <c r="P76" s="15">
        <v>0</v>
      </c>
      <c r="Q76" s="15">
        <f t="shared" si="16"/>
        <v>0</v>
      </c>
      <c r="R76" s="15">
        <v>0</v>
      </c>
      <c r="S76" s="15">
        <v>0</v>
      </c>
      <c r="T76" s="15">
        <f t="shared" si="17"/>
        <v>40</v>
      </c>
      <c r="U76" s="15">
        <f t="shared" si="18"/>
        <v>50</v>
      </c>
      <c r="V76" s="15"/>
      <c r="W76" s="15"/>
      <c r="X76" s="15"/>
      <c r="Y76" s="15"/>
      <c r="Z76" s="16"/>
      <c r="AA76" s="15"/>
      <c r="AB76" s="24"/>
      <c r="AC76" s="15"/>
      <c r="AD76" s="15"/>
      <c r="AE76" s="15"/>
      <c r="AF76" s="15"/>
      <c r="AG76" s="15"/>
      <c r="AH76" s="24"/>
      <c r="AI76" s="15"/>
      <c r="AJ76" s="15"/>
      <c r="AK76" s="15"/>
      <c r="AL76" s="15"/>
      <c r="AM76" s="15"/>
      <c r="AN76" s="24"/>
      <c r="AO76" s="15"/>
      <c r="AP76" s="24"/>
      <c r="AQ76" s="15"/>
      <c r="AR76" s="24"/>
      <c r="AS76" s="15"/>
      <c r="AT76" s="24"/>
      <c r="AU76" s="15"/>
      <c r="AV76" s="24"/>
      <c r="AW76" s="15"/>
      <c r="AX76" s="24"/>
      <c r="AY76" s="15"/>
      <c r="AZ76" s="15"/>
      <c r="BA76" s="15"/>
      <c r="BB76" s="15"/>
      <c r="BC76" s="15"/>
      <c r="BD76" s="15"/>
      <c r="BE76" s="15"/>
      <c r="BF76" s="24"/>
      <c r="BG76" s="15"/>
      <c r="BH76" s="24"/>
      <c r="BI76" s="15"/>
      <c r="BJ76" s="24"/>
      <c r="BK76" s="15"/>
      <c r="BL76" s="24"/>
      <c r="BM76" s="15"/>
      <c r="BN76" s="24"/>
      <c r="BO76" s="15"/>
      <c r="BP76" s="24"/>
      <c r="BQ76" s="15"/>
      <c r="BR76" s="24"/>
      <c r="BS76" s="15"/>
      <c r="BT76" s="24"/>
      <c r="BU76" s="15">
        <v>35</v>
      </c>
      <c r="BV76" s="24">
        <v>1</v>
      </c>
      <c r="BW76" s="15"/>
      <c r="BX76" s="24"/>
      <c r="BY76" s="15"/>
      <c r="BZ76" s="24"/>
      <c r="CA76" s="15">
        <v>40</v>
      </c>
      <c r="CB76" s="24">
        <v>1</v>
      </c>
      <c r="CC76" s="15"/>
      <c r="CD76" s="24"/>
      <c r="CE76" s="15"/>
      <c r="CF76" s="24"/>
      <c r="CG76" s="15"/>
      <c r="CH76" s="25"/>
      <c r="CI76" s="15"/>
      <c r="CJ76" s="25"/>
      <c r="CK76" s="15">
        <v>50</v>
      </c>
      <c r="CL76" s="25">
        <v>1</v>
      </c>
      <c r="CM76" s="15">
        <v>50</v>
      </c>
      <c r="CN76" s="25">
        <v>1</v>
      </c>
      <c r="CO76" s="15"/>
      <c r="CP76" s="25"/>
      <c r="CQ76" s="15"/>
      <c r="CR76" s="25"/>
      <c r="CS76" s="15">
        <f t="shared" si="21"/>
        <v>0</v>
      </c>
      <c r="CT76" s="15">
        <f t="shared" si="22"/>
        <v>30</v>
      </c>
      <c r="CU76" s="15">
        <f t="shared" si="23"/>
        <v>1</v>
      </c>
      <c r="CV76" s="15">
        <f t="shared" si="24"/>
        <v>0</v>
      </c>
      <c r="CW76" s="15"/>
      <c r="CX76" s="15"/>
      <c r="CY76" s="15">
        <f t="shared" si="25"/>
        <v>0</v>
      </c>
      <c r="CZ76" s="15">
        <f>GG76</f>
        <v>0</v>
      </c>
      <c r="DA76" s="19"/>
      <c r="DB76" s="17"/>
      <c r="DC76" s="15"/>
      <c r="DD76" s="15">
        <v>30</v>
      </c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7"/>
      <c r="DQ76" s="15"/>
      <c r="DR76" s="15"/>
      <c r="DS76" s="15"/>
      <c r="DT76" s="15"/>
      <c r="DU76" s="15"/>
      <c r="DV76" s="15"/>
      <c r="DW76" s="15">
        <v>35</v>
      </c>
      <c r="DX76" s="20">
        <v>1</v>
      </c>
      <c r="DY76" s="15"/>
      <c r="DZ76" s="20"/>
      <c r="EA76" s="15"/>
      <c r="EB76" s="20"/>
      <c r="EC76" s="15">
        <v>40</v>
      </c>
      <c r="ED76" s="20">
        <v>1</v>
      </c>
      <c r="EE76" s="15"/>
      <c r="EF76" s="20"/>
      <c r="EG76" s="15">
        <v>50</v>
      </c>
      <c r="EH76" s="20">
        <v>1</v>
      </c>
      <c r="EI76" s="15"/>
      <c r="EJ76" s="20"/>
      <c r="EK76" s="15"/>
      <c r="EL76" s="20"/>
      <c r="EM76" s="15"/>
      <c r="EN76" s="20"/>
      <c r="EO76" s="15"/>
      <c r="EP76" s="20"/>
      <c r="EQ76" s="15"/>
      <c r="ER76" s="20"/>
      <c r="ES76" s="15"/>
      <c r="ET76" s="20"/>
      <c r="EU76" s="15"/>
      <c r="EV76" s="20"/>
      <c r="EW76" s="15"/>
      <c r="EX76" s="20"/>
      <c r="EY76" s="15"/>
      <c r="EZ76" s="20"/>
      <c r="FA76" s="15"/>
      <c r="FB76" s="20"/>
      <c r="FC76" s="15"/>
      <c r="FD76" s="20"/>
      <c r="FE76" s="15"/>
      <c r="FF76" s="20"/>
      <c r="FG76" s="15"/>
      <c r="FH76" s="20"/>
      <c r="FI76" s="15"/>
      <c r="FJ76" s="20"/>
      <c r="FK76" s="15"/>
      <c r="FL76" s="20"/>
      <c r="FM76" s="15"/>
      <c r="FN76" s="20"/>
      <c r="FO76" s="15"/>
      <c r="FP76" s="20"/>
      <c r="FQ76" s="15"/>
      <c r="FR76" s="20"/>
      <c r="FS76" s="15">
        <v>30</v>
      </c>
      <c r="FT76" s="20">
        <v>1</v>
      </c>
      <c r="FU76" s="15"/>
      <c r="FV76" s="20"/>
      <c r="FW76" s="15"/>
      <c r="FX76" s="20"/>
      <c r="FY76" s="15"/>
      <c r="FZ76" s="20"/>
      <c r="GA76" s="15"/>
      <c r="GB76" s="20"/>
      <c r="GC76" s="15"/>
      <c r="GD76" s="20"/>
      <c r="GE76" s="15"/>
      <c r="GF76" s="20"/>
      <c r="GG76" s="170"/>
    </row>
    <row r="77" spans="1:189" s="2" customFormat="1" ht="15.75" customHeight="1" x14ac:dyDescent="0.3">
      <c r="A77" s="15" t="s">
        <v>2906</v>
      </c>
      <c r="B77" s="15" t="s">
        <v>126</v>
      </c>
      <c r="C77" s="15" t="s">
        <v>1122</v>
      </c>
      <c r="D77" s="15" t="s">
        <v>1106</v>
      </c>
      <c r="E77" s="15" t="str">
        <f t="shared" si="19"/>
        <v>Giseon Kim</v>
      </c>
      <c r="F77" s="15" t="s">
        <v>135</v>
      </c>
      <c r="G77" s="15">
        <v>999798829</v>
      </c>
      <c r="H77" s="15">
        <f t="shared" si="20"/>
        <v>384</v>
      </c>
      <c r="I77" s="15"/>
      <c r="J77" s="15"/>
      <c r="K77" s="16"/>
      <c r="L77" s="15"/>
      <c r="M77" s="15"/>
      <c r="N77" s="15"/>
      <c r="O77" s="15">
        <f t="shared" si="15"/>
        <v>0</v>
      </c>
      <c r="P77" s="15">
        <v>0</v>
      </c>
      <c r="Q77" s="15">
        <f t="shared" si="16"/>
        <v>0</v>
      </c>
      <c r="R77" s="15">
        <v>0</v>
      </c>
      <c r="S77" s="15">
        <v>0</v>
      </c>
      <c r="T77" s="15">
        <f t="shared" si="17"/>
        <v>90</v>
      </c>
      <c r="U77" s="15">
        <f t="shared" si="18"/>
        <v>99</v>
      </c>
      <c r="V77" s="15"/>
      <c r="W77" s="15"/>
      <c r="X77" s="15"/>
      <c r="Y77" s="15"/>
      <c r="Z77" s="16"/>
      <c r="AA77" s="15"/>
      <c r="AB77" s="24"/>
      <c r="AC77" s="15"/>
      <c r="AD77" s="15"/>
      <c r="AE77" s="15"/>
      <c r="AF77" s="15"/>
      <c r="AG77" s="15"/>
      <c r="AH77" s="24"/>
      <c r="AI77" s="15"/>
      <c r="AJ77" s="15"/>
      <c r="AK77" s="15"/>
      <c r="AL77" s="15"/>
      <c r="AM77" s="15"/>
      <c r="AN77" s="24"/>
      <c r="AO77" s="15"/>
      <c r="AP77" s="24"/>
      <c r="AQ77" s="15"/>
      <c r="AR77" s="24"/>
      <c r="AS77" s="15"/>
      <c r="AT77" s="24"/>
      <c r="AU77" s="15"/>
      <c r="AV77" s="24"/>
      <c r="AW77" s="15"/>
      <c r="AX77" s="24"/>
      <c r="AY77" s="15"/>
      <c r="AZ77" s="15"/>
      <c r="BA77" s="15"/>
      <c r="BB77" s="15"/>
      <c r="BC77" s="15"/>
      <c r="BD77" s="15"/>
      <c r="BE77" s="15"/>
      <c r="BF77" s="24"/>
      <c r="BG77" s="15"/>
      <c r="BH77" s="24"/>
      <c r="BI77" s="15"/>
      <c r="BJ77" s="24"/>
      <c r="BK77" s="15"/>
      <c r="BL77" s="24"/>
      <c r="BM77" s="15"/>
      <c r="BN77" s="24"/>
      <c r="BO77" s="15"/>
      <c r="BP77" s="24"/>
      <c r="BQ77" s="15"/>
      <c r="BR77" s="24"/>
      <c r="BS77" s="15"/>
      <c r="BT77" s="24"/>
      <c r="BU77" s="15"/>
      <c r="BV77" s="24"/>
      <c r="BW77" s="15"/>
      <c r="BX77" s="24"/>
      <c r="BY77" s="15"/>
      <c r="BZ77" s="24"/>
      <c r="CA77" s="15"/>
      <c r="CB77" s="24"/>
      <c r="CC77" s="15"/>
      <c r="CD77" s="24"/>
      <c r="CE77" s="15"/>
      <c r="CF77" s="24"/>
      <c r="CG77" s="15"/>
      <c r="CH77" s="25"/>
      <c r="CI77" s="15"/>
      <c r="CJ77" s="25"/>
      <c r="CK77" s="15"/>
      <c r="CL77" s="25"/>
      <c r="CM77" s="15"/>
      <c r="CN77" s="25"/>
      <c r="CO77" s="15"/>
      <c r="CP77" s="25"/>
      <c r="CQ77" s="15"/>
      <c r="CR77" s="25"/>
      <c r="CS77" s="15">
        <f t="shared" si="21"/>
        <v>0</v>
      </c>
      <c r="CT77" s="15">
        <f t="shared" si="22"/>
        <v>45</v>
      </c>
      <c r="CU77" s="15">
        <f t="shared" si="23"/>
        <v>1</v>
      </c>
      <c r="CV77" s="15">
        <f t="shared" si="24"/>
        <v>0</v>
      </c>
      <c r="CW77" s="15"/>
      <c r="CX77" s="15"/>
      <c r="CY77" s="15">
        <f t="shared" si="25"/>
        <v>150</v>
      </c>
      <c r="CZ77" s="15">
        <f>GG77</f>
        <v>0</v>
      </c>
      <c r="DA77" s="19"/>
      <c r="DB77" s="17">
        <v>99</v>
      </c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7"/>
      <c r="DQ77" s="15"/>
      <c r="DR77" s="15"/>
      <c r="DS77" s="15"/>
      <c r="DT77" s="15"/>
      <c r="DU77" s="15"/>
      <c r="DV77" s="15"/>
      <c r="DW77" s="15"/>
      <c r="DX77" s="20"/>
      <c r="DY77" s="15"/>
      <c r="DZ77" s="20"/>
      <c r="EA77" s="15">
        <v>105</v>
      </c>
      <c r="EB77" s="20">
        <v>2</v>
      </c>
      <c r="EC77" s="15">
        <v>90</v>
      </c>
      <c r="ED77" s="20">
        <v>4</v>
      </c>
      <c r="EE77" s="15"/>
      <c r="EF77" s="20"/>
      <c r="EG77" s="15">
        <v>99</v>
      </c>
      <c r="EH77" s="20">
        <v>6</v>
      </c>
      <c r="EI77" s="15"/>
      <c r="EJ77" s="20"/>
      <c r="EK77" s="15"/>
      <c r="EL77" s="20"/>
      <c r="EM77" s="15"/>
      <c r="EN77" s="20"/>
      <c r="EO77" s="15">
        <v>150</v>
      </c>
      <c r="EP77" s="20"/>
      <c r="EQ77" s="15"/>
      <c r="ER77" s="20"/>
      <c r="ES77" s="15"/>
      <c r="ET77" s="20"/>
      <c r="EU77" s="15"/>
      <c r="EV77" s="20"/>
      <c r="EW77" s="15"/>
      <c r="EX77" s="20"/>
      <c r="EY77" s="15"/>
      <c r="EZ77" s="20"/>
      <c r="FA77" s="15"/>
      <c r="FB77" s="20"/>
      <c r="FC77" s="15"/>
      <c r="FD77" s="20"/>
      <c r="FE77" s="15"/>
      <c r="FF77" s="20"/>
      <c r="FG77" s="15"/>
      <c r="FH77" s="20"/>
      <c r="FI77" s="15"/>
      <c r="FJ77" s="20"/>
      <c r="FK77" s="15"/>
      <c r="FL77" s="20"/>
      <c r="FM77" s="15"/>
      <c r="FN77" s="20"/>
      <c r="FO77" s="15"/>
      <c r="FP77" s="20"/>
      <c r="FQ77" s="15">
        <v>45</v>
      </c>
      <c r="FR77" s="20">
        <v>2</v>
      </c>
      <c r="FS77" s="15"/>
      <c r="FT77" s="20"/>
      <c r="FU77" s="15"/>
      <c r="FV77" s="20"/>
      <c r="FW77" s="15"/>
      <c r="FX77" s="20"/>
      <c r="FY77" s="15"/>
      <c r="FZ77" s="20"/>
      <c r="GA77" s="15"/>
      <c r="GB77" s="20"/>
      <c r="GC77" s="15"/>
      <c r="GD77" s="20"/>
      <c r="GE77" s="15"/>
      <c r="GF77" s="20"/>
      <c r="GG77" s="170"/>
    </row>
    <row r="78" spans="1:189" s="2" customFormat="1" ht="15.75" customHeight="1" x14ac:dyDescent="0.3">
      <c r="A78" s="15" t="s">
        <v>2904</v>
      </c>
      <c r="B78" s="15" t="s">
        <v>126</v>
      </c>
      <c r="C78" s="15" t="s">
        <v>1352</v>
      </c>
      <c r="D78" s="15" t="s">
        <v>1943</v>
      </c>
      <c r="E78" s="15" t="str">
        <f t="shared" si="19"/>
        <v>Seth Weinberg</v>
      </c>
      <c r="F78" s="15" t="s">
        <v>135</v>
      </c>
      <c r="G78" s="15">
        <v>999800743</v>
      </c>
      <c r="H78" s="15">
        <f t="shared" si="20"/>
        <v>128</v>
      </c>
      <c r="I78" s="15"/>
      <c r="J78" s="15"/>
      <c r="K78" s="16"/>
      <c r="L78" s="15"/>
      <c r="M78" s="15"/>
      <c r="N78" s="15"/>
      <c r="O78" s="15">
        <f t="shared" si="15"/>
        <v>0</v>
      </c>
      <c r="P78" s="15">
        <v>0</v>
      </c>
      <c r="Q78" s="15">
        <f t="shared" si="16"/>
        <v>0</v>
      </c>
      <c r="R78" s="15">
        <v>0</v>
      </c>
      <c r="S78" s="15">
        <v>0</v>
      </c>
      <c r="T78" s="15">
        <f t="shared" si="17"/>
        <v>68</v>
      </c>
      <c r="U78" s="15">
        <f t="shared" si="18"/>
        <v>0</v>
      </c>
      <c r="V78" s="15"/>
      <c r="W78" s="15"/>
      <c r="X78" s="15"/>
      <c r="Y78" s="15"/>
      <c r="Z78" s="16"/>
      <c r="AA78" s="15"/>
      <c r="AB78" s="24"/>
      <c r="AC78" s="15"/>
      <c r="AD78" s="15"/>
      <c r="AE78" s="15"/>
      <c r="AF78" s="15"/>
      <c r="AG78" s="15"/>
      <c r="AH78" s="24"/>
      <c r="AI78" s="15"/>
      <c r="AJ78" s="15"/>
      <c r="AK78" s="15"/>
      <c r="AL78" s="15"/>
      <c r="AM78" s="15"/>
      <c r="AN78" s="24"/>
      <c r="AO78" s="15"/>
      <c r="AP78" s="24"/>
      <c r="AQ78" s="15"/>
      <c r="AR78" s="24"/>
      <c r="AS78" s="15"/>
      <c r="AT78" s="24"/>
      <c r="AU78" s="15"/>
      <c r="AV78" s="24"/>
      <c r="AW78" s="15"/>
      <c r="AX78" s="24"/>
      <c r="AY78" s="15"/>
      <c r="AZ78" s="15"/>
      <c r="BA78" s="15"/>
      <c r="BB78" s="15"/>
      <c r="BC78" s="15"/>
      <c r="BD78" s="15"/>
      <c r="BE78" s="15"/>
      <c r="BF78" s="24"/>
      <c r="BG78" s="15"/>
      <c r="BH78" s="24"/>
      <c r="BI78" s="15"/>
      <c r="BJ78" s="24"/>
      <c r="BK78" s="15"/>
      <c r="BL78" s="24"/>
      <c r="BM78" s="15"/>
      <c r="BN78" s="24"/>
      <c r="BO78" s="15"/>
      <c r="BP78" s="24"/>
      <c r="BQ78" s="15"/>
      <c r="BR78" s="24"/>
      <c r="BS78" s="15"/>
      <c r="BT78" s="24"/>
      <c r="BU78" s="15">
        <v>79</v>
      </c>
      <c r="BV78" s="24">
        <v>3</v>
      </c>
      <c r="BW78" s="15"/>
      <c r="BX78" s="24"/>
      <c r="BY78" s="15"/>
      <c r="BZ78" s="24"/>
      <c r="CA78" s="15"/>
      <c r="CB78" s="24"/>
      <c r="CC78" s="15"/>
      <c r="CD78" s="24"/>
      <c r="CE78" s="15"/>
      <c r="CF78" s="24"/>
      <c r="CG78" s="15"/>
      <c r="CH78" s="25"/>
      <c r="CI78" s="15"/>
      <c r="CJ78" s="25"/>
      <c r="CK78" s="15"/>
      <c r="CL78" s="25"/>
      <c r="CM78" s="15"/>
      <c r="CN78" s="25"/>
      <c r="CO78" s="15"/>
      <c r="CP78" s="25"/>
      <c r="CQ78" s="15"/>
      <c r="CR78" s="25"/>
      <c r="CS78" s="15">
        <f t="shared" si="21"/>
        <v>0</v>
      </c>
      <c r="CT78" s="15">
        <f t="shared" si="22"/>
        <v>60</v>
      </c>
      <c r="CU78" s="15">
        <f t="shared" si="23"/>
        <v>1</v>
      </c>
      <c r="CV78" s="15">
        <f t="shared" si="24"/>
        <v>0</v>
      </c>
      <c r="CW78" s="15"/>
      <c r="CX78" s="15"/>
      <c r="CY78" s="15">
        <f t="shared" si="25"/>
        <v>0</v>
      </c>
      <c r="CZ78" s="15">
        <f>GG78</f>
        <v>0</v>
      </c>
      <c r="DA78" s="19"/>
      <c r="DB78" s="17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7"/>
      <c r="DQ78" s="15"/>
      <c r="DR78" s="15"/>
      <c r="DS78" s="15"/>
      <c r="DT78" s="15"/>
      <c r="DU78" s="15"/>
      <c r="DV78" s="15"/>
      <c r="DW78" s="15">
        <v>79</v>
      </c>
      <c r="DX78" s="20">
        <v>3</v>
      </c>
      <c r="DY78" s="15"/>
      <c r="DZ78" s="20"/>
      <c r="EA78" s="15"/>
      <c r="EB78" s="20"/>
      <c r="EC78" s="15">
        <v>68</v>
      </c>
      <c r="ED78" s="20">
        <v>5</v>
      </c>
      <c r="EE78" s="15"/>
      <c r="EF78" s="20"/>
      <c r="EG78" s="15"/>
      <c r="EH78" s="20"/>
      <c r="EI78" s="15"/>
      <c r="EJ78" s="20"/>
      <c r="EK78" s="15"/>
      <c r="EL78" s="20"/>
      <c r="EM78" s="15"/>
      <c r="EN78" s="20"/>
      <c r="EO78" s="15"/>
      <c r="EP78" s="20"/>
      <c r="EQ78" s="15"/>
      <c r="ER78" s="20"/>
      <c r="ES78" s="15"/>
      <c r="ET78" s="20"/>
      <c r="EU78" s="15"/>
      <c r="EV78" s="20"/>
      <c r="EW78" s="15"/>
      <c r="EX78" s="20"/>
      <c r="EY78" s="15">
        <v>60</v>
      </c>
      <c r="EZ78" s="20">
        <v>1</v>
      </c>
      <c r="FA78" s="15"/>
      <c r="FB78" s="20"/>
      <c r="FC78" s="15"/>
      <c r="FD78" s="20"/>
      <c r="FE78" s="15"/>
      <c r="FF78" s="20"/>
      <c r="FG78" s="15"/>
      <c r="FH78" s="20"/>
      <c r="FI78" s="15"/>
      <c r="FJ78" s="20"/>
      <c r="FK78" s="15"/>
      <c r="FL78" s="20"/>
      <c r="FM78" s="15"/>
      <c r="FN78" s="20"/>
      <c r="FO78" s="15"/>
      <c r="FP78" s="20"/>
      <c r="FQ78" s="15"/>
      <c r="FR78" s="20"/>
      <c r="FS78" s="15"/>
      <c r="FT78" s="20"/>
      <c r="FU78" s="15"/>
      <c r="FV78" s="20"/>
      <c r="FW78" s="15"/>
      <c r="FX78" s="20"/>
      <c r="FY78" s="15"/>
      <c r="FZ78" s="20"/>
      <c r="GA78" s="15"/>
      <c r="GB78" s="20"/>
      <c r="GC78" s="15"/>
      <c r="GD78" s="20"/>
      <c r="GE78" s="15"/>
      <c r="GF78" s="20"/>
      <c r="GG78" s="170"/>
    </row>
    <row r="79" spans="1:189" s="2" customFormat="1" ht="15.75" customHeight="1" x14ac:dyDescent="0.3">
      <c r="A79" s="15" t="s">
        <v>2903</v>
      </c>
      <c r="B79" s="17" t="s">
        <v>126</v>
      </c>
      <c r="C79" s="17" t="s">
        <v>876</v>
      </c>
      <c r="D79" s="17" t="s">
        <v>875</v>
      </c>
      <c r="E79" s="15" t="str">
        <f t="shared" si="19"/>
        <v>Sung Hyun Eric Gun</v>
      </c>
      <c r="F79" s="17" t="s">
        <v>135</v>
      </c>
      <c r="G79" s="15">
        <v>999800767</v>
      </c>
      <c r="H79" s="15">
        <f t="shared" si="20"/>
        <v>690</v>
      </c>
      <c r="I79" s="15"/>
      <c r="J79" s="17">
        <f>(O79+P79+R79+S79+T79+U79)/2</f>
        <v>230</v>
      </c>
      <c r="K79" s="16"/>
      <c r="L79" s="15"/>
      <c r="M79" s="15"/>
      <c r="N79" s="15"/>
      <c r="O79" s="15">
        <f t="shared" si="15"/>
        <v>100</v>
      </c>
      <c r="P79" s="15">
        <v>0</v>
      </c>
      <c r="Q79" s="15">
        <f t="shared" si="16"/>
        <v>1</v>
      </c>
      <c r="R79" s="15">
        <v>0</v>
      </c>
      <c r="S79" s="15">
        <v>0</v>
      </c>
      <c r="T79" s="15">
        <f t="shared" si="17"/>
        <v>160</v>
      </c>
      <c r="U79" s="15">
        <f t="shared" si="18"/>
        <v>200</v>
      </c>
      <c r="V79" s="15"/>
      <c r="W79" s="15"/>
      <c r="X79" s="15"/>
      <c r="Y79" s="15"/>
      <c r="Z79" s="16"/>
      <c r="AA79" s="15">
        <v>200</v>
      </c>
      <c r="AB79" s="24">
        <v>1</v>
      </c>
      <c r="AC79" s="15"/>
      <c r="AD79" s="15"/>
      <c r="AE79" s="15"/>
      <c r="AF79" s="15"/>
      <c r="AG79" s="15"/>
      <c r="AH79" s="24"/>
      <c r="AI79" s="15">
        <f>15*20</f>
        <v>300</v>
      </c>
      <c r="AJ79" s="24">
        <v>1</v>
      </c>
      <c r="AK79" s="15"/>
      <c r="AL79" s="24"/>
      <c r="AM79" s="15">
        <v>100</v>
      </c>
      <c r="AN79" s="24">
        <v>1</v>
      </c>
      <c r="AO79" s="15">
        <v>120</v>
      </c>
      <c r="AP79" s="24">
        <v>1</v>
      </c>
      <c r="AQ79" s="15"/>
      <c r="AR79" s="24"/>
      <c r="AS79" s="15"/>
      <c r="AT79" s="24"/>
      <c r="AU79" s="15">
        <v>120</v>
      </c>
      <c r="AV79" s="24">
        <v>1</v>
      </c>
      <c r="AW79" s="15"/>
      <c r="AX79" s="24"/>
      <c r="AY79" s="15"/>
      <c r="AZ79" s="15"/>
      <c r="BA79" s="15"/>
      <c r="BB79" s="24"/>
      <c r="BC79" s="15">
        <f>15*48</f>
        <v>720</v>
      </c>
      <c r="BD79" s="24">
        <v>2</v>
      </c>
      <c r="BE79" s="15"/>
      <c r="BF79" s="24"/>
      <c r="BG79" s="15"/>
      <c r="BH79" s="24"/>
      <c r="BI79" s="15"/>
      <c r="BJ79" s="24"/>
      <c r="BK79" s="15"/>
      <c r="BL79" s="24"/>
      <c r="BM79" s="15"/>
      <c r="BN79" s="24"/>
      <c r="BO79" s="15">
        <v>120</v>
      </c>
      <c r="BP79" s="24">
        <v>1</v>
      </c>
      <c r="BQ79" s="15">
        <v>200</v>
      </c>
      <c r="BR79" s="24">
        <v>1</v>
      </c>
      <c r="BS79" s="15"/>
      <c r="BT79" s="24"/>
      <c r="BU79" s="15">
        <v>140</v>
      </c>
      <c r="BV79" s="24">
        <v>1</v>
      </c>
      <c r="BW79" s="15">
        <f>15*6</f>
        <v>90</v>
      </c>
      <c r="BX79" s="24">
        <v>1</v>
      </c>
      <c r="BY79" s="15"/>
      <c r="BZ79" s="24"/>
      <c r="CA79" s="15">
        <v>160</v>
      </c>
      <c r="CB79" s="24">
        <v>1</v>
      </c>
      <c r="CC79" s="15"/>
      <c r="CD79" s="24"/>
      <c r="CE79" s="15">
        <v>200</v>
      </c>
      <c r="CF79" s="24">
        <v>1</v>
      </c>
      <c r="CG79" s="15"/>
      <c r="CH79" s="25"/>
      <c r="CI79" s="15"/>
      <c r="CJ79" s="25"/>
      <c r="CK79" s="15">
        <v>200</v>
      </c>
      <c r="CL79" s="25">
        <v>1</v>
      </c>
      <c r="CM79" s="15">
        <v>200</v>
      </c>
      <c r="CN79" s="25">
        <v>1</v>
      </c>
      <c r="CO79" s="15"/>
      <c r="CP79" s="25"/>
      <c r="CQ79" s="15"/>
      <c r="CR79" s="25"/>
      <c r="CS79" s="15">
        <f t="shared" si="21"/>
        <v>0</v>
      </c>
      <c r="CT79" s="15">
        <f t="shared" si="22"/>
        <v>120</v>
      </c>
      <c r="CU79" s="15">
        <f t="shared" si="23"/>
        <v>1</v>
      </c>
      <c r="CV79" s="15">
        <f t="shared" si="24"/>
        <v>140</v>
      </c>
      <c r="CW79" s="15"/>
      <c r="CX79" s="15"/>
      <c r="CY79" s="15">
        <f t="shared" si="25"/>
        <v>200</v>
      </c>
      <c r="CZ79" s="15">
        <f>GG79</f>
        <v>0</v>
      </c>
      <c r="DA79" s="19"/>
      <c r="DB79" s="17">
        <v>200</v>
      </c>
      <c r="DC79" s="15"/>
      <c r="DD79" s="15">
        <v>120</v>
      </c>
      <c r="DE79" s="15"/>
      <c r="DF79" s="15"/>
      <c r="DG79" s="15"/>
      <c r="DH79" s="15"/>
      <c r="DI79" s="15"/>
      <c r="DJ79" s="15"/>
      <c r="DK79" s="15"/>
      <c r="DL79" s="15"/>
      <c r="DM79" s="15">
        <v>250</v>
      </c>
      <c r="DN79" s="15"/>
      <c r="DO79" s="15"/>
      <c r="DP79" s="17"/>
      <c r="DQ79" s="15"/>
      <c r="DR79" s="15"/>
      <c r="DS79" s="15"/>
      <c r="DT79" s="15"/>
      <c r="DU79" s="15"/>
      <c r="DV79" s="15"/>
      <c r="DW79" s="15">
        <v>140</v>
      </c>
      <c r="DX79" s="20">
        <v>1</v>
      </c>
      <c r="DY79" s="15"/>
      <c r="DZ79" s="20"/>
      <c r="EA79" s="15"/>
      <c r="EB79" s="20"/>
      <c r="EC79" s="15">
        <v>160</v>
      </c>
      <c r="ED79" s="20">
        <v>1</v>
      </c>
      <c r="EE79" s="15"/>
      <c r="EF79" s="20"/>
      <c r="EG79" s="15">
        <v>200</v>
      </c>
      <c r="EH79" s="20">
        <v>1</v>
      </c>
      <c r="EI79" s="15"/>
      <c r="EJ79" s="20"/>
      <c r="EK79" s="15">
        <v>100</v>
      </c>
      <c r="EL79" s="20">
        <v>1</v>
      </c>
      <c r="EM79" s="15"/>
      <c r="EN79" s="20"/>
      <c r="EO79" s="15">
        <v>200</v>
      </c>
      <c r="EP79" s="20"/>
      <c r="EQ79" s="15"/>
      <c r="ER79" s="20"/>
      <c r="ES79" s="15"/>
      <c r="ET79" s="20"/>
      <c r="EU79" s="15">
        <v>120</v>
      </c>
      <c r="EV79" s="20">
        <v>1</v>
      </c>
      <c r="EW79" s="15"/>
      <c r="EX79" s="20"/>
      <c r="EY79" s="15"/>
      <c r="EZ79" s="20"/>
      <c r="FA79" s="15"/>
      <c r="FB79" s="20"/>
      <c r="FC79" s="15"/>
      <c r="FD79" s="20"/>
      <c r="FE79" s="15"/>
      <c r="FF79" s="20"/>
      <c r="FG79" s="15"/>
      <c r="FH79" s="20"/>
      <c r="FI79" s="15"/>
      <c r="FJ79" s="20"/>
      <c r="FK79" s="15"/>
      <c r="FL79" s="20"/>
      <c r="FM79" s="15"/>
      <c r="FN79" s="20"/>
      <c r="FO79" s="15"/>
      <c r="FP79" s="20"/>
      <c r="FQ79" s="15"/>
      <c r="FR79" s="20"/>
      <c r="FS79" s="15"/>
      <c r="FT79" s="20"/>
      <c r="FU79" s="15"/>
      <c r="FV79" s="20"/>
      <c r="FW79" s="15"/>
      <c r="FX79" s="20"/>
      <c r="FY79" s="15"/>
      <c r="FZ79" s="20"/>
      <c r="GA79" s="15"/>
      <c r="GB79" s="20"/>
      <c r="GC79" s="15">
        <v>140</v>
      </c>
      <c r="GD79" s="20">
        <v>1</v>
      </c>
      <c r="GE79" s="15"/>
      <c r="GF79" s="20"/>
      <c r="GG79" s="170"/>
    </row>
    <row r="80" spans="1:189" s="2" customFormat="1" ht="15.75" customHeight="1" x14ac:dyDescent="0.3">
      <c r="A80" s="15" t="s">
        <v>2903</v>
      </c>
      <c r="B80" s="15" t="s">
        <v>126</v>
      </c>
      <c r="C80" s="15" t="s">
        <v>1754</v>
      </c>
      <c r="D80" s="15" t="s">
        <v>1752</v>
      </c>
      <c r="E80" s="15" t="str">
        <f t="shared" si="19"/>
        <v>Natatia Smith</v>
      </c>
      <c r="F80" s="15" t="s">
        <v>128</v>
      </c>
      <c r="G80" s="15">
        <v>999802680</v>
      </c>
      <c r="H80" s="15">
        <f t="shared" si="20"/>
        <v>362</v>
      </c>
      <c r="I80" s="15"/>
      <c r="J80" s="15"/>
      <c r="K80" s="16"/>
      <c r="L80" s="15"/>
      <c r="M80" s="15"/>
      <c r="N80" s="15"/>
      <c r="O80" s="15">
        <f t="shared" si="15"/>
        <v>0</v>
      </c>
      <c r="P80" s="15">
        <v>0</v>
      </c>
      <c r="Q80" s="15">
        <f t="shared" si="16"/>
        <v>1</v>
      </c>
      <c r="R80" s="15">
        <v>0</v>
      </c>
      <c r="S80" s="15">
        <v>0</v>
      </c>
      <c r="T80" s="15">
        <f t="shared" si="17"/>
        <v>51</v>
      </c>
      <c r="U80" s="15">
        <f t="shared" si="18"/>
        <v>64</v>
      </c>
      <c r="V80" s="15"/>
      <c r="W80" s="15"/>
      <c r="X80" s="15"/>
      <c r="Y80" s="15"/>
      <c r="Z80" s="16"/>
      <c r="AA80" s="15"/>
      <c r="AB80" s="24"/>
      <c r="AC80" s="15"/>
      <c r="AD80" s="15"/>
      <c r="AE80" s="15"/>
      <c r="AF80" s="15"/>
      <c r="AG80" s="15"/>
      <c r="AH80" s="24"/>
      <c r="AI80" s="15"/>
      <c r="AJ80" s="15"/>
      <c r="AK80" s="15"/>
      <c r="AL80" s="15"/>
      <c r="AM80" s="15"/>
      <c r="AN80" s="24"/>
      <c r="AO80" s="15"/>
      <c r="AP80" s="24"/>
      <c r="AQ80" s="15"/>
      <c r="AR80" s="24"/>
      <c r="AS80" s="15"/>
      <c r="AT80" s="24"/>
      <c r="AU80" s="15"/>
      <c r="AV80" s="24"/>
      <c r="AW80" s="15"/>
      <c r="AX80" s="24"/>
      <c r="AY80" s="15"/>
      <c r="AZ80" s="15"/>
      <c r="BA80" s="15"/>
      <c r="BB80" s="15"/>
      <c r="BC80" s="15"/>
      <c r="BD80" s="15"/>
      <c r="BE80" s="15"/>
      <c r="BF80" s="24"/>
      <c r="BG80" s="15"/>
      <c r="BH80" s="24"/>
      <c r="BI80" s="15"/>
      <c r="BJ80" s="24"/>
      <c r="BK80" s="15"/>
      <c r="BL80" s="24"/>
      <c r="BM80" s="15"/>
      <c r="BN80" s="24"/>
      <c r="BO80" s="15"/>
      <c r="BP80" s="24"/>
      <c r="BQ80" s="15"/>
      <c r="BR80" s="24"/>
      <c r="BS80" s="15">
        <v>44</v>
      </c>
      <c r="BT80" s="24" t="s">
        <v>129</v>
      </c>
      <c r="BU80" s="15"/>
      <c r="BV80" s="24"/>
      <c r="BW80" s="15"/>
      <c r="BX80" s="24"/>
      <c r="BY80" s="15"/>
      <c r="BZ80" s="24"/>
      <c r="CA80" s="15">
        <v>38</v>
      </c>
      <c r="CB80" s="24">
        <v>17</v>
      </c>
      <c r="CC80" s="15"/>
      <c r="CD80" s="24"/>
      <c r="CE80" s="15"/>
      <c r="CF80" s="24"/>
      <c r="CG80" s="15"/>
      <c r="CH80" s="25"/>
      <c r="CI80" s="15"/>
      <c r="CJ80" s="25"/>
      <c r="CK80" s="15"/>
      <c r="CL80" s="25"/>
      <c r="CM80" s="15"/>
      <c r="CN80" s="25"/>
      <c r="CO80" s="15"/>
      <c r="CP80" s="25"/>
      <c r="CQ80" s="15"/>
      <c r="CR80" s="25"/>
      <c r="CS80" s="15">
        <f t="shared" si="21"/>
        <v>0</v>
      </c>
      <c r="CT80" s="15">
        <f t="shared" si="22"/>
        <v>120</v>
      </c>
      <c r="CU80" s="15">
        <f t="shared" si="23"/>
        <v>1</v>
      </c>
      <c r="CV80" s="15">
        <f t="shared" si="24"/>
        <v>79</v>
      </c>
      <c r="CW80" s="15"/>
      <c r="CX80" s="15"/>
      <c r="CY80" s="15">
        <f t="shared" si="25"/>
        <v>48</v>
      </c>
      <c r="CZ80" s="15">
        <f>GG80</f>
        <v>0</v>
      </c>
      <c r="DA80" s="19"/>
      <c r="DB80" s="17">
        <v>36</v>
      </c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7"/>
      <c r="DQ80" s="15">
        <v>120</v>
      </c>
      <c r="DR80" s="15"/>
      <c r="DS80" s="15"/>
      <c r="DT80" s="15"/>
      <c r="DU80" s="15"/>
      <c r="DV80" s="15"/>
      <c r="DW80" s="15">
        <v>33</v>
      </c>
      <c r="DX80" s="20">
        <v>17</v>
      </c>
      <c r="DY80" s="15"/>
      <c r="DZ80" s="20"/>
      <c r="EA80" s="15"/>
      <c r="EB80" s="20"/>
      <c r="EC80" s="15">
        <v>51</v>
      </c>
      <c r="ED80" s="20">
        <v>9</v>
      </c>
      <c r="EE80" s="15"/>
      <c r="EF80" s="20"/>
      <c r="EG80" s="15">
        <v>64</v>
      </c>
      <c r="EH80" s="20">
        <v>9</v>
      </c>
      <c r="EI80" s="15"/>
      <c r="EJ80" s="20"/>
      <c r="EK80" s="15"/>
      <c r="EL80" s="20"/>
      <c r="EM80" s="15"/>
      <c r="EN80" s="20"/>
      <c r="EO80" s="15">
        <v>48</v>
      </c>
      <c r="EP80" s="20"/>
      <c r="EQ80" s="15"/>
      <c r="ER80" s="20"/>
      <c r="ES80" s="15">
        <v>120</v>
      </c>
      <c r="ET80" s="20">
        <v>1</v>
      </c>
      <c r="EU80" s="15"/>
      <c r="EV80" s="20"/>
      <c r="EW80" s="15"/>
      <c r="EX80" s="20"/>
      <c r="EY80" s="15"/>
      <c r="EZ80" s="20"/>
      <c r="FA80" s="15"/>
      <c r="FB80" s="20"/>
      <c r="FC80" s="15"/>
      <c r="FD80" s="20"/>
      <c r="FE80" s="15"/>
      <c r="FF80" s="20"/>
      <c r="FG80" s="15"/>
      <c r="FH80" s="20"/>
      <c r="FI80" s="15"/>
      <c r="FJ80" s="20"/>
      <c r="FK80" s="15"/>
      <c r="FL80" s="20"/>
      <c r="FM80" s="15"/>
      <c r="FN80" s="20"/>
      <c r="FO80" s="15"/>
      <c r="FP80" s="20"/>
      <c r="FQ80" s="15"/>
      <c r="FR80" s="20"/>
      <c r="FS80" s="15"/>
      <c r="FT80" s="20"/>
      <c r="FU80" s="15"/>
      <c r="FV80" s="20"/>
      <c r="FW80" s="15"/>
      <c r="FX80" s="20"/>
      <c r="FY80" s="15"/>
      <c r="FZ80" s="20"/>
      <c r="GA80" s="15"/>
      <c r="GB80" s="20"/>
      <c r="GC80" s="15">
        <v>79</v>
      </c>
      <c r="GD80" s="20">
        <v>3</v>
      </c>
      <c r="GE80" s="15"/>
      <c r="GF80" s="20"/>
      <c r="GG80" s="170"/>
    </row>
    <row r="81" spans="1:189" s="2" customFormat="1" ht="15.75" customHeight="1" x14ac:dyDescent="0.3">
      <c r="A81" s="15" t="s">
        <v>2903</v>
      </c>
      <c r="B81" s="15" t="s">
        <v>126</v>
      </c>
      <c r="C81" s="17" t="s">
        <v>1611</v>
      </c>
      <c r="D81" s="17" t="s">
        <v>1612</v>
      </c>
      <c r="E81" s="15" t="str">
        <f t="shared" si="19"/>
        <v>Kaitlyn Marie Reclusado</v>
      </c>
      <c r="F81" s="17" t="s">
        <v>128</v>
      </c>
      <c r="G81" s="15">
        <v>999808980</v>
      </c>
      <c r="H81" s="15">
        <f t="shared" si="20"/>
        <v>925</v>
      </c>
      <c r="I81" s="15"/>
      <c r="J81" s="15"/>
      <c r="K81" s="16"/>
      <c r="L81" s="15"/>
      <c r="M81" s="15"/>
      <c r="N81" s="15"/>
      <c r="O81" s="15">
        <f t="shared" si="15"/>
        <v>100</v>
      </c>
      <c r="P81" s="15">
        <v>0</v>
      </c>
      <c r="Q81" s="15">
        <f t="shared" si="16"/>
        <v>1</v>
      </c>
      <c r="R81" s="15">
        <v>0</v>
      </c>
      <c r="S81" s="15">
        <v>0</v>
      </c>
      <c r="T81" s="15">
        <f t="shared" si="17"/>
        <v>90</v>
      </c>
      <c r="U81" s="15">
        <f t="shared" si="18"/>
        <v>200</v>
      </c>
      <c r="V81" s="15"/>
      <c r="W81" s="15"/>
      <c r="X81" s="15"/>
      <c r="Y81" s="15"/>
      <c r="Z81" s="16"/>
      <c r="AA81" s="15">
        <v>200</v>
      </c>
      <c r="AB81" s="24">
        <v>1</v>
      </c>
      <c r="AC81" s="15"/>
      <c r="AD81" s="24"/>
      <c r="AE81" s="15"/>
      <c r="AF81" s="24"/>
      <c r="AG81" s="15"/>
      <c r="AH81" s="24"/>
      <c r="AI81" s="15"/>
      <c r="AJ81" s="24"/>
      <c r="AK81" s="15">
        <f>15*20</f>
        <v>300</v>
      </c>
      <c r="AL81" s="24">
        <v>1</v>
      </c>
      <c r="AM81" s="15"/>
      <c r="AN81" s="24"/>
      <c r="AO81" s="15"/>
      <c r="AP81" s="24"/>
      <c r="AQ81" s="15"/>
      <c r="AR81" s="24"/>
      <c r="AS81" s="15"/>
      <c r="AT81" s="24"/>
      <c r="AU81" s="15"/>
      <c r="AV81" s="24"/>
      <c r="AW81" s="15"/>
      <c r="AX81" s="24"/>
      <c r="AY81" s="15">
        <v>200</v>
      </c>
      <c r="AZ81" s="24">
        <v>1</v>
      </c>
      <c r="BA81" s="15"/>
      <c r="BB81" s="24"/>
      <c r="BC81" s="15">
        <f>15*28.8</f>
        <v>432</v>
      </c>
      <c r="BD81" s="24">
        <v>3</v>
      </c>
      <c r="BE81" s="15"/>
      <c r="BF81" s="24"/>
      <c r="BG81" s="15"/>
      <c r="BH81" s="24"/>
      <c r="BI81" s="15">
        <f>15*20</f>
        <v>300</v>
      </c>
      <c r="BJ81" s="24">
        <v>1</v>
      </c>
      <c r="BK81" s="15">
        <f>15*2.16</f>
        <v>32.400000000000006</v>
      </c>
      <c r="BL81" s="24">
        <v>3</v>
      </c>
      <c r="BM81" s="15"/>
      <c r="BN81" s="24"/>
      <c r="BO81" s="15"/>
      <c r="BP81" s="24">
        <v>3</v>
      </c>
      <c r="BQ81" s="15">
        <f>15*20</f>
        <v>300</v>
      </c>
      <c r="BR81" s="24">
        <v>1</v>
      </c>
      <c r="BS81" s="15"/>
      <c r="BT81" s="24"/>
      <c r="BU81" s="15">
        <v>140</v>
      </c>
      <c r="BV81" s="24">
        <v>1</v>
      </c>
      <c r="BW81" s="15"/>
      <c r="BX81" s="24">
        <v>3</v>
      </c>
      <c r="BY81" s="15"/>
      <c r="BZ81" s="24">
        <v>3</v>
      </c>
      <c r="CA81" s="15">
        <v>160</v>
      </c>
      <c r="CB81" s="24">
        <v>1</v>
      </c>
      <c r="CC81" s="15">
        <f>15*7.2</f>
        <v>108</v>
      </c>
      <c r="CD81" s="24">
        <v>3</v>
      </c>
      <c r="CE81" s="15">
        <f>15*20</f>
        <v>300</v>
      </c>
      <c r="CF81" s="24">
        <v>1</v>
      </c>
      <c r="CG81" s="15">
        <v>120</v>
      </c>
      <c r="CH81" s="25">
        <v>1</v>
      </c>
      <c r="CI81" s="15"/>
      <c r="CJ81" s="25"/>
      <c r="CK81" s="15">
        <v>200</v>
      </c>
      <c r="CL81" s="25">
        <v>1</v>
      </c>
      <c r="CM81" s="15">
        <v>150</v>
      </c>
      <c r="CN81" s="25">
        <v>2</v>
      </c>
      <c r="CO81" s="15"/>
      <c r="CP81" s="25"/>
      <c r="CQ81" s="15"/>
      <c r="CR81" s="25"/>
      <c r="CS81" s="15">
        <f t="shared" si="21"/>
        <v>75</v>
      </c>
      <c r="CT81" s="15">
        <f t="shared" si="22"/>
        <v>120</v>
      </c>
      <c r="CU81" s="15">
        <f t="shared" si="23"/>
        <v>1</v>
      </c>
      <c r="CV81" s="15">
        <f t="shared" si="24"/>
        <v>140</v>
      </c>
      <c r="CW81" s="15"/>
      <c r="CX81" s="15"/>
      <c r="CY81" s="15">
        <f t="shared" si="25"/>
        <v>200</v>
      </c>
      <c r="CZ81" s="15">
        <f>GG81</f>
        <v>250</v>
      </c>
      <c r="DA81" s="19"/>
      <c r="DB81" s="17">
        <v>113</v>
      </c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>
        <v>120</v>
      </c>
      <c r="DP81" s="17"/>
      <c r="DQ81" s="15"/>
      <c r="DR81" s="15"/>
      <c r="DS81" s="15"/>
      <c r="DT81" s="15"/>
      <c r="DU81" s="15"/>
      <c r="DV81" s="15"/>
      <c r="DW81" s="15"/>
      <c r="DX81" s="20"/>
      <c r="DY81" s="15">
        <v>105</v>
      </c>
      <c r="DZ81" s="20">
        <v>2</v>
      </c>
      <c r="EA81" s="15"/>
      <c r="EB81" s="20"/>
      <c r="EC81" s="15">
        <v>90</v>
      </c>
      <c r="ED81" s="20">
        <v>3</v>
      </c>
      <c r="EE81" s="15"/>
      <c r="EF81" s="20"/>
      <c r="EG81" s="15">
        <v>200</v>
      </c>
      <c r="EH81" s="20">
        <v>1</v>
      </c>
      <c r="EI81" s="15"/>
      <c r="EJ81" s="20"/>
      <c r="EK81" s="15"/>
      <c r="EL81" s="20"/>
      <c r="EM81" s="15">
        <v>100</v>
      </c>
      <c r="EN81" s="20">
        <v>1</v>
      </c>
      <c r="EO81" s="15">
        <v>200</v>
      </c>
      <c r="EP81" s="20"/>
      <c r="EQ81" s="15"/>
      <c r="ER81" s="20"/>
      <c r="ES81" s="15"/>
      <c r="ET81" s="20"/>
      <c r="EU81" s="15"/>
      <c r="EV81" s="20"/>
      <c r="EW81" s="15"/>
      <c r="EX81" s="20"/>
      <c r="EY81" s="15"/>
      <c r="EZ81" s="20"/>
      <c r="FA81" s="15"/>
      <c r="FB81" s="20"/>
      <c r="FC81" s="15">
        <v>120</v>
      </c>
      <c r="FD81" s="20">
        <v>1</v>
      </c>
      <c r="FE81" s="15">
        <v>75</v>
      </c>
      <c r="FF81" s="20">
        <v>2</v>
      </c>
      <c r="FG81" s="15"/>
      <c r="FH81" s="20"/>
      <c r="FI81" s="15"/>
      <c r="FJ81" s="20"/>
      <c r="FK81" s="15"/>
      <c r="FL81" s="20"/>
      <c r="FM81" s="15"/>
      <c r="FN81" s="20"/>
      <c r="FO81" s="15"/>
      <c r="FP81" s="20"/>
      <c r="FQ81" s="15"/>
      <c r="FR81" s="20"/>
      <c r="FS81" s="15"/>
      <c r="FT81" s="20"/>
      <c r="FU81" s="15"/>
      <c r="FV81" s="20"/>
      <c r="FW81" s="15"/>
      <c r="FX81" s="20"/>
      <c r="FY81" s="15"/>
      <c r="FZ81" s="20"/>
      <c r="GA81" s="15"/>
      <c r="GB81" s="20"/>
      <c r="GC81" s="15">
        <v>140</v>
      </c>
      <c r="GD81" s="20">
        <v>1</v>
      </c>
      <c r="GE81" s="15"/>
      <c r="GF81" s="20"/>
      <c r="GG81" s="170">
        <v>250</v>
      </c>
    </row>
    <row r="82" spans="1:189" s="2" customFormat="1" ht="15.75" customHeight="1" x14ac:dyDescent="0.3">
      <c r="A82" s="15" t="s">
        <v>2903</v>
      </c>
      <c r="B82" s="15" t="s">
        <v>126</v>
      </c>
      <c r="C82" s="15" t="s">
        <v>1261</v>
      </c>
      <c r="D82" s="15" t="s">
        <v>1262</v>
      </c>
      <c r="E82" s="15" t="str">
        <f t="shared" si="19"/>
        <v>Aimee Li</v>
      </c>
      <c r="F82" s="15" t="s">
        <v>128</v>
      </c>
      <c r="G82" s="15">
        <v>999818573</v>
      </c>
      <c r="H82" s="15">
        <f t="shared" si="20"/>
        <v>19</v>
      </c>
      <c r="I82" s="15"/>
      <c r="J82" s="17">
        <f>(O82+P82+R82+S82+T82+U82)/2</f>
        <v>19</v>
      </c>
      <c r="K82" s="16"/>
      <c r="L82" s="15"/>
      <c r="M82" s="15"/>
      <c r="N82" s="15"/>
      <c r="O82" s="15">
        <f t="shared" si="15"/>
        <v>0</v>
      </c>
      <c r="P82" s="15">
        <v>0</v>
      </c>
      <c r="Q82" s="15">
        <f t="shared" si="16"/>
        <v>0</v>
      </c>
      <c r="R82" s="15">
        <v>0</v>
      </c>
      <c r="S82" s="15">
        <v>0</v>
      </c>
      <c r="T82" s="15">
        <f t="shared" si="17"/>
        <v>38</v>
      </c>
      <c r="U82" s="15">
        <f t="shared" si="18"/>
        <v>0</v>
      </c>
      <c r="V82" s="15"/>
      <c r="W82" s="15"/>
      <c r="X82" s="15"/>
      <c r="Y82" s="15"/>
      <c r="Z82" s="16"/>
      <c r="AA82" s="15"/>
      <c r="AB82" s="24"/>
      <c r="AC82" s="15"/>
      <c r="AD82" s="15"/>
      <c r="AE82" s="15"/>
      <c r="AF82" s="15"/>
      <c r="AG82" s="15"/>
      <c r="AH82" s="24"/>
      <c r="AI82" s="15"/>
      <c r="AJ82" s="15"/>
      <c r="AK82" s="15"/>
      <c r="AL82" s="15"/>
      <c r="AM82" s="15"/>
      <c r="AN82" s="24"/>
      <c r="AO82" s="15"/>
      <c r="AP82" s="24"/>
      <c r="AQ82" s="15"/>
      <c r="AR82" s="24"/>
      <c r="AS82" s="15"/>
      <c r="AT82" s="24"/>
      <c r="AU82" s="15"/>
      <c r="AV82" s="24"/>
      <c r="AW82" s="15"/>
      <c r="AX82" s="24"/>
      <c r="AY82" s="15"/>
      <c r="AZ82" s="15"/>
      <c r="BA82" s="15"/>
      <c r="BB82" s="15"/>
      <c r="BC82" s="15"/>
      <c r="BD82" s="15"/>
      <c r="BE82" s="15"/>
      <c r="BF82" s="24"/>
      <c r="BG82" s="15"/>
      <c r="BH82" s="24"/>
      <c r="BI82" s="15"/>
      <c r="BJ82" s="24"/>
      <c r="BK82" s="15"/>
      <c r="BL82" s="24"/>
      <c r="BM82" s="15"/>
      <c r="BN82" s="24"/>
      <c r="BO82" s="15"/>
      <c r="BP82" s="24"/>
      <c r="BQ82" s="15">
        <v>48</v>
      </c>
      <c r="BR82" s="24" t="s">
        <v>168</v>
      </c>
      <c r="BS82" s="15"/>
      <c r="BT82" s="24"/>
      <c r="BU82" s="15"/>
      <c r="BV82" s="24"/>
      <c r="BW82" s="15"/>
      <c r="BX82" s="24"/>
      <c r="BY82" s="15"/>
      <c r="BZ82" s="24"/>
      <c r="CA82" s="15">
        <v>38</v>
      </c>
      <c r="CB82" s="24" t="s">
        <v>168</v>
      </c>
      <c r="CC82" s="15"/>
      <c r="CD82" s="24"/>
      <c r="CE82" s="15"/>
      <c r="CF82" s="24"/>
      <c r="CG82" s="15">
        <v>29</v>
      </c>
      <c r="CH82" s="25" t="s">
        <v>168</v>
      </c>
      <c r="CI82" s="15"/>
      <c r="CJ82" s="25"/>
      <c r="CK82" s="15"/>
      <c r="CL82" s="25"/>
      <c r="CM82" s="15"/>
      <c r="CN82" s="25"/>
      <c r="CO82" s="15"/>
      <c r="CP82" s="25"/>
      <c r="CQ82" s="15"/>
      <c r="CR82" s="25"/>
      <c r="CS82" s="15">
        <f t="shared" si="21"/>
        <v>0</v>
      </c>
      <c r="CT82" s="15">
        <f t="shared" si="22"/>
        <v>0</v>
      </c>
      <c r="CU82" s="15">
        <f t="shared" si="23"/>
        <v>0</v>
      </c>
      <c r="CV82" s="15">
        <f t="shared" si="24"/>
        <v>0</v>
      </c>
      <c r="CW82" s="15"/>
      <c r="CX82" s="15"/>
      <c r="CY82" s="15">
        <f t="shared" si="25"/>
        <v>0</v>
      </c>
      <c r="CZ82" s="15">
        <f>GG82</f>
        <v>0</v>
      </c>
      <c r="DA82" s="19"/>
      <c r="DB82" s="17">
        <v>48</v>
      </c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7"/>
      <c r="DQ82" s="15"/>
      <c r="DR82" s="15"/>
      <c r="DS82" s="15"/>
      <c r="DT82" s="15"/>
      <c r="DU82" s="15"/>
      <c r="DV82" s="15"/>
      <c r="DW82" s="15"/>
      <c r="DX82" s="20"/>
      <c r="DY82" s="15">
        <v>44</v>
      </c>
      <c r="DZ82" s="20" t="s">
        <v>129</v>
      </c>
      <c r="EA82" s="15"/>
      <c r="EB82" s="20"/>
      <c r="EC82" s="15">
        <v>38</v>
      </c>
      <c r="ED82" s="20" t="s">
        <v>168</v>
      </c>
      <c r="EE82" s="15"/>
      <c r="EF82" s="20"/>
      <c r="EG82" s="15"/>
      <c r="EH82" s="20"/>
      <c r="EI82" s="15"/>
      <c r="EJ82" s="20"/>
      <c r="EK82" s="15"/>
      <c r="EL82" s="20"/>
      <c r="EM82" s="15"/>
      <c r="EN82" s="20"/>
      <c r="EO82" s="15"/>
      <c r="EP82" s="20"/>
      <c r="EQ82" s="15"/>
      <c r="ER82" s="20"/>
      <c r="ES82" s="15"/>
      <c r="ET82" s="20"/>
      <c r="EU82" s="15"/>
      <c r="EV82" s="20"/>
      <c r="EW82" s="15"/>
      <c r="EX82" s="20"/>
      <c r="EY82" s="15"/>
      <c r="EZ82" s="20"/>
      <c r="FA82" s="15"/>
      <c r="FB82" s="20"/>
      <c r="FC82" s="15"/>
      <c r="FD82" s="20"/>
      <c r="FE82" s="15"/>
      <c r="FF82" s="20"/>
      <c r="FG82" s="15"/>
      <c r="FH82" s="20"/>
      <c r="FI82" s="15"/>
      <c r="FJ82" s="20"/>
      <c r="FK82" s="15"/>
      <c r="FL82" s="20"/>
      <c r="FM82" s="15"/>
      <c r="FN82" s="20"/>
      <c r="FO82" s="15"/>
      <c r="FP82" s="20"/>
      <c r="FQ82" s="15"/>
      <c r="FR82" s="20"/>
      <c r="FS82" s="15"/>
      <c r="FT82" s="20"/>
      <c r="FU82" s="15"/>
      <c r="FV82" s="20"/>
      <c r="FW82" s="15"/>
      <c r="FX82" s="20"/>
      <c r="FY82" s="15"/>
      <c r="FZ82" s="20"/>
      <c r="GA82" s="15"/>
      <c r="GB82" s="20"/>
      <c r="GC82" s="15"/>
      <c r="GD82" s="20"/>
      <c r="GE82" s="15"/>
      <c r="GF82" s="20"/>
      <c r="GG82" s="170"/>
    </row>
    <row r="83" spans="1:189" s="2" customFormat="1" ht="15.75" customHeight="1" x14ac:dyDescent="0.3">
      <c r="A83" s="15" t="s">
        <v>2905</v>
      </c>
      <c r="B83" s="15" t="s">
        <v>126</v>
      </c>
      <c r="C83" s="15" t="s">
        <v>1034</v>
      </c>
      <c r="D83" s="15" t="s">
        <v>1106</v>
      </c>
      <c r="E83" s="15" t="str">
        <f t="shared" si="19"/>
        <v>Jin Kim</v>
      </c>
      <c r="F83" s="15" t="s">
        <v>135</v>
      </c>
      <c r="G83" s="15">
        <v>999818697</v>
      </c>
      <c r="H83" s="15">
        <f t="shared" si="20"/>
        <v>232</v>
      </c>
      <c r="I83" s="15"/>
      <c r="J83" s="15"/>
      <c r="K83" s="16"/>
      <c r="L83" s="15"/>
      <c r="M83" s="15"/>
      <c r="N83" s="15"/>
      <c r="O83" s="15">
        <f t="shared" si="15"/>
        <v>0</v>
      </c>
      <c r="P83" s="15">
        <v>0</v>
      </c>
      <c r="Q83" s="15">
        <f t="shared" si="16"/>
        <v>1</v>
      </c>
      <c r="R83" s="15">
        <v>0</v>
      </c>
      <c r="S83" s="15">
        <v>0</v>
      </c>
      <c r="T83" s="15">
        <f t="shared" si="17"/>
        <v>84</v>
      </c>
      <c r="U83" s="15">
        <f t="shared" si="18"/>
        <v>113</v>
      </c>
      <c r="V83" s="15"/>
      <c r="W83" s="15"/>
      <c r="X83" s="15"/>
      <c r="Y83" s="15"/>
      <c r="Z83" s="16"/>
      <c r="AA83" s="15">
        <v>85</v>
      </c>
      <c r="AB83" s="24">
        <v>7</v>
      </c>
      <c r="AC83" s="15"/>
      <c r="AD83" s="15"/>
      <c r="AE83" s="15"/>
      <c r="AF83" s="15"/>
      <c r="AG83" s="15"/>
      <c r="AH83" s="24"/>
      <c r="AI83" s="15"/>
      <c r="AJ83" s="15"/>
      <c r="AK83" s="15">
        <f>15*7.2</f>
        <v>108</v>
      </c>
      <c r="AL83" s="24">
        <v>2</v>
      </c>
      <c r="AM83" s="15">
        <v>56</v>
      </c>
      <c r="AN83" s="24">
        <v>3</v>
      </c>
      <c r="AO83" s="15"/>
      <c r="AP83" s="24"/>
      <c r="AQ83" s="15"/>
      <c r="AR83" s="24"/>
      <c r="AS83" s="15"/>
      <c r="AT83" s="24"/>
      <c r="AU83" s="15"/>
      <c r="AV83" s="24"/>
      <c r="AW83" s="15"/>
      <c r="AX83" s="24"/>
      <c r="AY83" s="15"/>
      <c r="AZ83" s="15"/>
      <c r="BA83" s="15"/>
      <c r="BB83" s="15"/>
      <c r="BC83" s="15"/>
      <c r="BD83" s="15"/>
      <c r="BE83" s="15"/>
      <c r="BF83" s="24"/>
      <c r="BG83" s="15"/>
      <c r="BH83" s="24"/>
      <c r="BI83" s="15"/>
      <c r="BJ83" s="24"/>
      <c r="BK83" s="15"/>
      <c r="BL83" s="24"/>
      <c r="BM83" s="15"/>
      <c r="BN83" s="24"/>
      <c r="BO83" s="15"/>
      <c r="BP83" s="24"/>
      <c r="BQ83" s="15"/>
      <c r="BR83" s="24"/>
      <c r="BS83" s="15">
        <v>105</v>
      </c>
      <c r="BT83" s="24">
        <v>2</v>
      </c>
      <c r="BU83" s="15"/>
      <c r="BV83" s="24"/>
      <c r="BW83" s="15"/>
      <c r="BX83" s="24"/>
      <c r="BY83" s="15"/>
      <c r="BZ83" s="24"/>
      <c r="CA83" s="15"/>
      <c r="CB83" s="24"/>
      <c r="CC83" s="15"/>
      <c r="CD83" s="24"/>
      <c r="CE83" s="15"/>
      <c r="CF83" s="24"/>
      <c r="CG83" s="15"/>
      <c r="CH83" s="25"/>
      <c r="CI83" s="15"/>
      <c r="CJ83" s="25"/>
      <c r="CK83" s="15"/>
      <c r="CL83" s="25"/>
      <c r="CM83" s="15">
        <v>113</v>
      </c>
      <c r="CN83" s="25">
        <v>3</v>
      </c>
      <c r="CO83" s="15"/>
      <c r="CP83" s="25"/>
      <c r="CQ83" s="15"/>
      <c r="CR83" s="25"/>
      <c r="CS83" s="15">
        <f t="shared" si="21"/>
        <v>0</v>
      </c>
      <c r="CT83" s="15">
        <f t="shared" si="22"/>
        <v>0</v>
      </c>
      <c r="CU83" s="15">
        <f t="shared" si="23"/>
        <v>0</v>
      </c>
      <c r="CV83" s="15">
        <f t="shared" si="24"/>
        <v>35</v>
      </c>
      <c r="CW83" s="15"/>
      <c r="CX83" s="15"/>
      <c r="CY83" s="15">
        <f t="shared" si="25"/>
        <v>0</v>
      </c>
      <c r="CZ83" s="15">
        <f>GG83</f>
        <v>0</v>
      </c>
      <c r="DA83" s="19"/>
      <c r="DB83" s="17">
        <v>113</v>
      </c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7"/>
      <c r="DQ83" s="15">
        <v>30</v>
      </c>
      <c r="DR83" s="15"/>
      <c r="DS83" s="15"/>
      <c r="DT83" s="15"/>
      <c r="DU83" s="15"/>
      <c r="DV83" s="15"/>
      <c r="DW83" s="15"/>
      <c r="DX83" s="20"/>
      <c r="DY83" s="15">
        <v>79</v>
      </c>
      <c r="DZ83" s="20">
        <v>3</v>
      </c>
      <c r="EA83" s="15"/>
      <c r="EB83" s="20"/>
      <c r="EC83" s="15">
        <v>84</v>
      </c>
      <c r="ED83" s="20">
        <v>5</v>
      </c>
      <c r="EE83" s="15"/>
      <c r="EF83" s="20"/>
      <c r="EG83" s="15">
        <v>113</v>
      </c>
      <c r="EH83" s="20">
        <v>3</v>
      </c>
      <c r="EI83" s="15"/>
      <c r="EJ83" s="20"/>
      <c r="EK83" s="15"/>
      <c r="EL83" s="20"/>
      <c r="EM83" s="15"/>
      <c r="EN83" s="20"/>
      <c r="EO83" s="15"/>
      <c r="EP83" s="20"/>
      <c r="EQ83" s="15"/>
      <c r="ER83" s="20"/>
      <c r="ES83" s="15"/>
      <c r="ET83" s="20"/>
      <c r="EU83" s="15"/>
      <c r="EV83" s="20"/>
      <c r="EW83" s="15"/>
      <c r="EX83" s="20"/>
      <c r="EY83" s="15"/>
      <c r="EZ83" s="20"/>
      <c r="FA83" s="15"/>
      <c r="FB83" s="20"/>
      <c r="FC83" s="15"/>
      <c r="FD83" s="20"/>
      <c r="FE83" s="15"/>
      <c r="FF83" s="20"/>
      <c r="FG83" s="15"/>
      <c r="FH83" s="20"/>
      <c r="FI83" s="15"/>
      <c r="FJ83" s="20"/>
      <c r="FK83" s="15"/>
      <c r="FL83" s="20"/>
      <c r="FM83" s="15"/>
      <c r="FN83" s="20"/>
      <c r="FO83" s="15"/>
      <c r="FP83" s="20"/>
      <c r="FQ83" s="15"/>
      <c r="FR83" s="20"/>
      <c r="FS83" s="15"/>
      <c r="FT83" s="20"/>
      <c r="FU83" s="15"/>
      <c r="FV83" s="20"/>
      <c r="FW83" s="15"/>
      <c r="FX83" s="20"/>
      <c r="FY83" s="15"/>
      <c r="FZ83" s="20"/>
      <c r="GA83" s="15"/>
      <c r="GB83" s="20"/>
      <c r="GC83" s="15">
        <v>35</v>
      </c>
      <c r="GD83" s="20">
        <v>1</v>
      </c>
      <c r="GE83" s="15"/>
      <c r="GF83" s="20"/>
      <c r="GG83" s="170"/>
    </row>
    <row r="84" spans="1:189" s="2" customFormat="1" ht="15.75" customHeight="1" x14ac:dyDescent="0.3">
      <c r="A84" s="17" t="s">
        <v>2903</v>
      </c>
      <c r="B84" s="17" t="s">
        <v>126</v>
      </c>
      <c r="C84" s="17" t="s">
        <v>3357</v>
      </c>
      <c r="D84" s="17" t="s">
        <v>3358</v>
      </c>
      <c r="E84" s="15" t="str">
        <f t="shared" si="19"/>
        <v>EVA SEIGNEURBIEUX</v>
      </c>
      <c r="F84" s="17" t="s">
        <v>128</v>
      </c>
      <c r="G84" s="17">
        <v>999821134</v>
      </c>
      <c r="H84" s="15">
        <f t="shared" si="20"/>
        <v>38</v>
      </c>
      <c r="I84" s="15"/>
      <c r="J84" s="15"/>
      <c r="K84" s="16"/>
      <c r="L84" s="15"/>
      <c r="M84" s="15"/>
      <c r="N84" s="15"/>
      <c r="O84" s="15">
        <f t="shared" si="15"/>
        <v>0</v>
      </c>
      <c r="P84" s="15">
        <v>0</v>
      </c>
      <c r="Q84" s="15">
        <f t="shared" si="16"/>
        <v>0</v>
      </c>
      <c r="R84" s="15">
        <v>0</v>
      </c>
      <c r="S84" s="15">
        <v>0</v>
      </c>
      <c r="T84" s="15">
        <f t="shared" si="17"/>
        <v>0</v>
      </c>
      <c r="U84" s="15">
        <f t="shared" si="18"/>
        <v>0</v>
      </c>
      <c r="V84" s="15"/>
      <c r="W84" s="15"/>
      <c r="X84" s="15"/>
      <c r="Y84" s="15"/>
      <c r="Z84" s="16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>
        <f t="shared" si="21"/>
        <v>38</v>
      </c>
      <c r="CT84" s="15">
        <f t="shared" si="22"/>
        <v>0</v>
      </c>
      <c r="CU84" s="15">
        <f t="shared" si="23"/>
        <v>0</v>
      </c>
      <c r="CV84" s="15">
        <f t="shared" si="24"/>
        <v>0</v>
      </c>
      <c r="CW84" s="15"/>
      <c r="CX84" s="15"/>
      <c r="CY84" s="15">
        <f t="shared" si="25"/>
        <v>0</v>
      </c>
      <c r="CZ84" s="15">
        <f>GG84</f>
        <v>0</v>
      </c>
      <c r="DA84" s="16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20"/>
      <c r="DY84" s="15"/>
      <c r="DZ84" s="20"/>
      <c r="EA84" s="15"/>
      <c r="EB84" s="20"/>
      <c r="EC84" s="15"/>
      <c r="ED84" s="20"/>
      <c r="EE84" s="15"/>
      <c r="EF84" s="20"/>
      <c r="EG84" s="15"/>
      <c r="EH84" s="20"/>
      <c r="EI84" s="15"/>
      <c r="EJ84" s="20"/>
      <c r="EK84" s="15"/>
      <c r="EL84" s="20"/>
      <c r="EM84" s="15"/>
      <c r="EN84" s="20"/>
      <c r="EO84" s="15"/>
      <c r="EP84" s="20"/>
      <c r="EQ84" s="15"/>
      <c r="ER84" s="20"/>
      <c r="ES84" s="15"/>
      <c r="ET84" s="20"/>
      <c r="EU84" s="15"/>
      <c r="EV84" s="20"/>
      <c r="EW84" s="15"/>
      <c r="EX84" s="20"/>
      <c r="EY84" s="15"/>
      <c r="EZ84" s="20"/>
      <c r="FA84" s="15"/>
      <c r="FB84" s="20"/>
      <c r="FC84" s="15"/>
      <c r="FD84" s="20"/>
      <c r="FE84" s="15">
        <v>38</v>
      </c>
      <c r="FF84" s="20" t="s">
        <v>129</v>
      </c>
      <c r="FG84" s="15"/>
      <c r="FH84" s="20"/>
      <c r="FI84" s="15"/>
      <c r="FJ84" s="20"/>
      <c r="FK84" s="15"/>
      <c r="FL84" s="20"/>
      <c r="FM84" s="15"/>
      <c r="FN84" s="20"/>
      <c r="FO84" s="15"/>
      <c r="FP84" s="20"/>
      <c r="FQ84" s="15"/>
      <c r="FR84" s="20"/>
      <c r="FS84" s="15"/>
      <c r="FT84" s="20"/>
      <c r="FU84" s="15"/>
      <c r="FV84" s="20"/>
      <c r="FW84" s="15"/>
      <c r="FX84" s="20"/>
      <c r="FY84" s="15"/>
      <c r="FZ84" s="20"/>
      <c r="GA84" s="15"/>
      <c r="GB84" s="20"/>
      <c r="GC84" s="15"/>
      <c r="GD84" s="20"/>
      <c r="GE84" s="15"/>
      <c r="GF84" s="20"/>
      <c r="GG84" s="170"/>
    </row>
    <row r="85" spans="1:189" s="2" customFormat="1" ht="15.75" customHeight="1" x14ac:dyDescent="0.3">
      <c r="A85" s="15" t="s">
        <v>2903</v>
      </c>
      <c r="B85" s="15" t="s">
        <v>126</v>
      </c>
      <c r="C85" s="15" t="s">
        <v>3522</v>
      </c>
      <c r="D85" s="15" t="s">
        <v>3523</v>
      </c>
      <c r="E85" s="15" t="str">
        <f t="shared" si="19"/>
        <v>ANTONIO MURER</v>
      </c>
      <c r="F85" s="15" t="s">
        <v>135</v>
      </c>
      <c r="G85" s="15">
        <v>999821295</v>
      </c>
      <c r="H85" s="15">
        <f t="shared" si="20"/>
        <v>135</v>
      </c>
      <c r="I85" s="15"/>
      <c r="J85" s="15"/>
      <c r="K85" s="16"/>
      <c r="L85" s="15"/>
      <c r="M85" s="15"/>
      <c r="N85" s="15"/>
      <c r="O85" s="15">
        <f t="shared" si="15"/>
        <v>0</v>
      </c>
      <c r="P85" s="15">
        <v>0</v>
      </c>
      <c r="Q85" s="15">
        <f t="shared" si="16"/>
        <v>0</v>
      </c>
      <c r="R85" s="15">
        <v>0</v>
      </c>
      <c r="S85" s="15">
        <v>0</v>
      </c>
      <c r="T85" s="15">
        <f t="shared" si="17"/>
        <v>0</v>
      </c>
      <c r="U85" s="15">
        <f t="shared" si="18"/>
        <v>0</v>
      </c>
      <c r="V85" s="15"/>
      <c r="W85" s="15"/>
      <c r="X85" s="15"/>
      <c r="Y85" s="15"/>
      <c r="Z85" s="16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>
        <f t="shared" si="21"/>
        <v>0</v>
      </c>
      <c r="CT85" s="15">
        <f t="shared" si="22"/>
        <v>135</v>
      </c>
      <c r="CU85" s="15">
        <f t="shared" si="23"/>
        <v>2</v>
      </c>
      <c r="CV85" s="15">
        <f t="shared" si="24"/>
        <v>0</v>
      </c>
      <c r="CW85" s="15"/>
      <c r="CX85" s="15"/>
      <c r="CY85" s="15">
        <f t="shared" si="25"/>
        <v>0</v>
      </c>
      <c r="CZ85" s="15">
        <f>GG85</f>
        <v>0</v>
      </c>
      <c r="DA85" s="16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20"/>
      <c r="DY85" s="15"/>
      <c r="DZ85" s="20"/>
      <c r="EA85" s="15"/>
      <c r="EB85" s="20"/>
      <c r="EC85" s="15"/>
      <c r="ED85" s="20"/>
      <c r="EE85" s="15"/>
      <c r="EF85" s="20"/>
      <c r="EG85" s="15"/>
      <c r="EH85" s="20"/>
      <c r="EI85" s="15"/>
      <c r="EJ85" s="20"/>
      <c r="EK85" s="15"/>
      <c r="EL85" s="20"/>
      <c r="EM85" s="15"/>
      <c r="EN85" s="20"/>
      <c r="EO85" s="15"/>
      <c r="EP85" s="20"/>
      <c r="EQ85" s="15"/>
      <c r="ER85" s="20"/>
      <c r="ES85" s="15"/>
      <c r="ET85" s="20"/>
      <c r="EU85" s="15"/>
      <c r="EV85" s="20"/>
      <c r="EW85" s="15"/>
      <c r="EX85" s="20"/>
      <c r="EY85" s="15"/>
      <c r="EZ85" s="20"/>
      <c r="FA85" s="15"/>
      <c r="FB85" s="20"/>
      <c r="FC85" s="15"/>
      <c r="FD85" s="20"/>
      <c r="FE85" s="15"/>
      <c r="FF85" s="20"/>
      <c r="FG85" s="15"/>
      <c r="FH85" s="20"/>
      <c r="FI85" s="15"/>
      <c r="FJ85" s="20"/>
      <c r="FK85" s="15"/>
      <c r="FL85" s="20"/>
      <c r="FM85" s="15">
        <v>45</v>
      </c>
      <c r="FN85" s="20">
        <v>2</v>
      </c>
      <c r="FO85" s="15"/>
      <c r="FP85" s="20"/>
      <c r="FQ85" s="15"/>
      <c r="FR85" s="20"/>
      <c r="FS85" s="15"/>
      <c r="FT85" s="20"/>
      <c r="FU85" s="15"/>
      <c r="FV85" s="20"/>
      <c r="FW85" s="15"/>
      <c r="FX85" s="20"/>
      <c r="FY85" s="15">
        <v>90</v>
      </c>
      <c r="FZ85" s="20">
        <v>2</v>
      </c>
      <c r="GA85" s="15"/>
      <c r="GB85" s="20"/>
      <c r="GC85" s="15"/>
      <c r="GD85" s="20"/>
      <c r="GE85" s="15"/>
      <c r="GF85" s="20"/>
      <c r="GG85" s="170"/>
    </row>
    <row r="86" spans="1:189" s="2" customFormat="1" ht="15.75" customHeight="1" x14ac:dyDescent="0.3">
      <c r="A86" s="15" t="s">
        <v>2903</v>
      </c>
      <c r="B86" s="15" t="s">
        <v>126</v>
      </c>
      <c r="C86" s="17" t="s">
        <v>170</v>
      </c>
      <c r="D86" s="17" t="s">
        <v>171</v>
      </c>
      <c r="E86" s="15" t="str">
        <f t="shared" si="19"/>
        <v>Ria Aggarwal</v>
      </c>
      <c r="F86" s="17" t="s">
        <v>128</v>
      </c>
      <c r="G86" s="15">
        <v>999821548</v>
      </c>
      <c r="H86" s="15">
        <f t="shared" si="20"/>
        <v>427</v>
      </c>
      <c r="I86" s="15"/>
      <c r="J86" s="15"/>
      <c r="K86" s="16"/>
      <c r="L86" s="15"/>
      <c r="M86" s="15"/>
      <c r="N86" s="15"/>
      <c r="O86" s="15">
        <f t="shared" si="15"/>
        <v>131</v>
      </c>
      <c r="P86" s="15">
        <v>0</v>
      </c>
      <c r="Q86" s="15">
        <f t="shared" si="16"/>
        <v>3</v>
      </c>
      <c r="R86" s="15">
        <v>0</v>
      </c>
      <c r="S86" s="15">
        <v>0</v>
      </c>
      <c r="T86" s="15">
        <f t="shared" si="17"/>
        <v>0</v>
      </c>
      <c r="U86" s="15">
        <f t="shared" si="18"/>
        <v>64</v>
      </c>
      <c r="V86" s="15"/>
      <c r="W86" s="15"/>
      <c r="X86" s="15"/>
      <c r="Y86" s="15"/>
      <c r="Z86" s="16"/>
      <c r="AA86" s="15">
        <v>64</v>
      </c>
      <c r="AB86" s="24" t="s">
        <v>129</v>
      </c>
      <c r="AC86" s="15"/>
      <c r="AD86" s="15"/>
      <c r="AE86" s="15"/>
      <c r="AF86" s="15"/>
      <c r="AG86" s="15"/>
      <c r="AH86" s="24"/>
      <c r="AI86" s="15"/>
      <c r="AJ86" s="15"/>
      <c r="AK86" s="15"/>
      <c r="AL86" s="15"/>
      <c r="AM86" s="15"/>
      <c r="AN86" s="24"/>
      <c r="AO86" s="15">
        <v>90</v>
      </c>
      <c r="AP86" s="24">
        <v>2</v>
      </c>
      <c r="AQ86" s="15">
        <v>120</v>
      </c>
      <c r="AR86" s="24">
        <v>1</v>
      </c>
      <c r="AS86" s="15"/>
      <c r="AT86" s="24"/>
      <c r="AU86" s="15"/>
      <c r="AV86" s="24"/>
      <c r="AW86" s="15"/>
      <c r="AX86" s="24"/>
      <c r="AY86" s="15"/>
      <c r="AZ86" s="15"/>
      <c r="BA86" s="15"/>
      <c r="BB86" s="15"/>
      <c r="BC86" s="15"/>
      <c r="BD86" s="15"/>
      <c r="BE86" s="15"/>
      <c r="BF86" s="24"/>
      <c r="BG86" s="15"/>
      <c r="BH86" s="24"/>
      <c r="BI86" s="15"/>
      <c r="BJ86" s="24"/>
      <c r="BK86" s="15"/>
      <c r="BL86" s="24"/>
      <c r="BM86" s="15">
        <v>71</v>
      </c>
      <c r="BN86" s="24">
        <v>4</v>
      </c>
      <c r="BO86" s="15"/>
      <c r="BP86" s="24"/>
      <c r="BQ86" s="15">
        <v>48</v>
      </c>
      <c r="BR86" s="24" t="s">
        <v>168</v>
      </c>
      <c r="BS86" s="15"/>
      <c r="BT86" s="24"/>
      <c r="BU86" s="15"/>
      <c r="BV86" s="24"/>
      <c r="BW86" s="15"/>
      <c r="BX86" s="24"/>
      <c r="BY86" s="15"/>
      <c r="BZ86" s="24"/>
      <c r="CA86" s="15">
        <v>68</v>
      </c>
      <c r="CB86" s="24">
        <v>8</v>
      </c>
      <c r="CC86" s="15"/>
      <c r="CD86" s="24"/>
      <c r="CE86" s="15"/>
      <c r="CF86" s="24"/>
      <c r="CG86" s="15">
        <v>63</v>
      </c>
      <c r="CH86" s="25">
        <v>5</v>
      </c>
      <c r="CI86" s="15"/>
      <c r="CJ86" s="25"/>
      <c r="CK86" s="15">
        <v>64</v>
      </c>
      <c r="CL86" s="25" t="s">
        <v>129</v>
      </c>
      <c r="CM86" s="15">
        <v>64</v>
      </c>
      <c r="CN86" s="25" t="s">
        <v>129</v>
      </c>
      <c r="CO86" s="15"/>
      <c r="CP86" s="25"/>
      <c r="CQ86" s="15"/>
      <c r="CR86" s="25"/>
      <c r="CS86" s="15">
        <f t="shared" si="21"/>
        <v>0</v>
      </c>
      <c r="CT86" s="15">
        <f t="shared" si="22"/>
        <v>188</v>
      </c>
      <c r="CU86" s="15">
        <f t="shared" si="23"/>
        <v>2</v>
      </c>
      <c r="CV86" s="15">
        <f t="shared" si="24"/>
        <v>44</v>
      </c>
      <c r="CW86" s="15"/>
      <c r="CX86" s="15"/>
      <c r="CY86" s="15">
        <f t="shared" si="25"/>
        <v>0</v>
      </c>
      <c r="CZ86" s="15">
        <f>GG86</f>
        <v>0</v>
      </c>
      <c r="DA86" s="19"/>
      <c r="DB86" s="17">
        <v>85</v>
      </c>
      <c r="DC86" s="15"/>
      <c r="DD86" s="15"/>
      <c r="DE86" s="15"/>
      <c r="DF86" s="15"/>
      <c r="DG86" s="15"/>
      <c r="DH86" s="15"/>
      <c r="DI86" s="15"/>
      <c r="DJ86" s="15"/>
      <c r="DK86" s="15"/>
      <c r="DL86" s="15">
        <v>120</v>
      </c>
      <c r="DM86" s="15"/>
      <c r="DN86" s="15">
        <v>120</v>
      </c>
      <c r="DO86" s="15">
        <v>68</v>
      </c>
      <c r="DP86" s="17"/>
      <c r="DQ86" s="15"/>
      <c r="DR86" s="15"/>
      <c r="DS86" s="15"/>
      <c r="DT86" s="15"/>
      <c r="DU86" s="15"/>
      <c r="DV86" s="15"/>
      <c r="DW86" s="15"/>
      <c r="DX86" s="20"/>
      <c r="DY86" s="15">
        <v>59</v>
      </c>
      <c r="DZ86" s="20">
        <v>5</v>
      </c>
      <c r="EA86" s="15"/>
      <c r="EB86" s="20"/>
      <c r="EC86" s="15"/>
      <c r="ED86" s="20"/>
      <c r="EE86" s="15"/>
      <c r="EF86" s="20"/>
      <c r="EG86" s="15">
        <v>64</v>
      </c>
      <c r="EH86" s="20">
        <v>9</v>
      </c>
      <c r="EI86" s="15">
        <v>75</v>
      </c>
      <c r="EJ86" s="20">
        <v>2</v>
      </c>
      <c r="EK86" s="15"/>
      <c r="EL86" s="20"/>
      <c r="EM86" s="15">
        <v>56</v>
      </c>
      <c r="EN86" s="20">
        <v>3</v>
      </c>
      <c r="EO86" s="15"/>
      <c r="EP86" s="20"/>
      <c r="EQ86" s="15"/>
      <c r="ER86" s="20"/>
      <c r="ES86" s="15"/>
      <c r="ET86" s="20"/>
      <c r="EU86" s="15"/>
      <c r="EV86" s="20"/>
      <c r="EW86" s="15"/>
      <c r="EX86" s="20"/>
      <c r="EY86" s="15"/>
      <c r="EZ86" s="20"/>
      <c r="FA86" s="15"/>
      <c r="FB86" s="20"/>
      <c r="FC86" s="15">
        <v>38</v>
      </c>
      <c r="FD86" s="20" t="s">
        <v>129</v>
      </c>
      <c r="FE86" s="15"/>
      <c r="FF86" s="20"/>
      <c r="FG86" s="15"/>
      <c r="FH86" s="20"/>
      <c r="FI86" s="15"/>
      <c r="FJ86" s="20"/>
      <c r="FK86" s="15"/>
      <c r="FL86" s="20"/>
      <c r="FM86" s="15">
        <v>60</v>
      </c>
      <c r="FN86" s="20">
        <v>1</v>
      </c>
      <c r="FO86" s="15"/>
      <c r="FP86" s="20"/>
      <c r="FQ86" s="15"/>
      <c r="FR86" s="20"/>
      <c r="FS86" s="15"/>
      <c r="FT86" s="20"/>
      <c r="FU86" s="15"/>
      <c r="FV86" s="20"/>
      <c r="FW86" s="15"/>
      <c r="FX86" s="20"/>
      <c r="FY86" s="15">
        <v>90</v>
      </c>
      <c r="FZ86" s="20">
        <v>2</v>
      </c>
      <c r="GA86" s="15"/>
      <c r="GB86" s="20"/>
      <c r="GC86" s="15">
        <v>44</v>
      </c>
      <c r="GD86" s="20">
        <v>9</v>
      </c>
      <c r="GE86" s="15"/>
      <c r="GF86" s="20"/>
      <c r="GG86" s="170"/>
    </row>
    <row r="87" spans="1:189" s="2" customFormat="1" ht="15.75" customHeight="1" x14ac:dyDescent="0.3">
      <c r="A87" s="15" t="s">
        <v>2904</v>
      </c>
      <c r="B87" s="15" t="s">
        <v>126</v>
      </c>
      <c r="C87" s="15" t="s">
        <v>433</v>
      </c>
      <c r="D87" s="15" t="s">
        <v>480</v>
      </c>
      <c r="E87" s="15" t="str">
        <f t="shared" si="19"/>
        <v>David Chan</v>
      </c>
      <c r="F87" s="15" t="s">
        <v>135</v>
      </c>
      <c r="G87" s="15">
        <v>999823168</v>
      </c>
      <c r="H87" s="15">
        <f t="shared" si="20"/>
        <v>400</v>
      </c>
      <c r="I87" s="15"/>
      <c r="J87" s="15"/>
      <c r="K87" s="16"/>
      <c r="L87" s="15"/>
      <c r="M87" s="15"/>
      <c r="N87" s="15"/>
      <c r="O87" s="15">
        <f t="shared" si="15"/>
        <v>0</v>
      </c>
      <c r="P87" s="15">
        <v>0</v>
      </c>
      <c r="Q87" s="15">
        <f t="shared" si="16"/>
        <v>0</v>
      </c>
      <c r="R87" s="15">
        <v>0</v>
      </c>
      <c r="S87" s="15">
        <v>0</v>
      </c>
      <c r="T87" s="15">
        <f t="shared" si="17"/>
        <v>120</v>
      </c>
      <c r="U87" s="15">
        <f t="shared" si="18"/>
        <v>85</v>
      </c>
      <c r="V87" s="15"/>
      <c r="W87" s="15"/>
      <c r="X87" s="15"/>
      <c r="Y87" s="15"/>
      <c r="Z87" s="16"/>
      <c r="AA87" s="15">
        <v>113</v>
      </c>
      <c r="AB87" s="24">
        <v>3</v>
      </c>
      <c r="AC87" s="15"/>
      <c r="AD87" s="15"/>
      <c r="AE87" s="15"/>
      <c r="AF87" s="15"/>
      <c r="AG87" s="15"/>
      <c r="AH87" s="24"/>
      <c r="AI87" s="15"/>
      <c r="AJ87" s="15"/>
      <c r="AK87" s="15">
        <f>15*4.32</f>
        <v>64.800000000000011</v>
      </c>
      <c r="AL87" s="24">
        <v>5</v>
      </c>
      <c r="AM87" s="15"/>
      <c r="AN87" s="24"/>
      <c r="AO87" s="15"/>
      <c r="AP87" s="24"/>
      <c r="AQ87" s="15"/>
      <c r="AR87" s="24"/>
      <c r="AS87" s="15"/>
      <c r="AT87" s="24"/>
      <c r="AU87" s="15"/>
      <c r="AV87" s="24"/>
      <c r="AW87" s="15"/>
      <c r="AX87" s="24"/>
      <c r="AY87" s="15"/>
      <c r="AZ87" s="15"/>
      <c r="BA87" s="15"/>
      <c r="BB87" s="15"/>
      <c r="BC87" s="15"/>
      <c r="BD87" s="15"/>
      <c r="BE87" s="15"/>
      <c r="BF87" s="24"/>
      <c r="BG87" s="15"/>
      <c r="BH87" s="24"/>
      <c r="BI87" s="15"/>
      <c r="BJ87" s="24"/>
      <c r="BK87" s="15"/>
      <c r="BL87" s="24"/>
      <c r="BM87" s="15"/>
      <c r="BN87" s="24"/>
      <c r="BO87" s="15"/>
      <c r="BP87" s="24"/>
      <c r="BQ87" s="15"/>
      <c r="BR87" s="24"/>
      <c r="BS87" s="15"/>
      <c r="BT87" s="24"/>
      <c r="BU87" s="15">
        <v>140</v>
      </c>
      <c r="BV87" s="24">
        <v>1</v>
      </c>
      <c r="BW87" s="15"/>
      <c r="BX87" s="24"/>
      <c r="BY87" s="15"/>
      <c r="BZ87" s="24"/>
      <c r="CA87" s="15">
        <v>90</v>
      </c>
      <c r="CB87" s="24"/>
      <c r="CC87" s="15"/>
      <c r="CD87" s="24"/>
      <c r="CE87" s="15"/>
      <c r="CF87" s="24"/>
      <c r="CG87" s="15"/>
      <c r="CH87" s="25"/>
      <c r="CI87" s="15"/>
      <c r="CJ87" s="25"/>
      <c r="CK87" s="15"/>
      <c r="CL87" s="25"/>
      <c r="CM87" s="15">
        <v>85</v>
      </c>
      <c r="CN87" s="25">
        <v>5</v>
      </c>
      <c r="CO87" s="15"/>
      <c r="CP87" s="25"/>
      <c r="CQ87" s="15"/>
      <c r="CR87" s="25"/>
      <c r="CS87" s="15">
        <f t="shared" si="21"/>
        <v>0</v>
      </c>
      <c r="CT87" s="15">
        <f t="shared" si="22"/>
        <v>90</v>
      </c>
      <c r="CU87" s="15">
        <f t="shared" si="23"/>
        <v>1</v>
      </c>
      <c r="CV87" s="15">
        <f t="shared" si="24"/>
        <v>105</v>
      </c>
      <c r="CW87" s="15"/>
      <c r="CX87" s="15"/>
      <c r="CY87" s="15">
        <f t="shared" si="25"/>
        <v>0</v>
      </c>
      <c r="CZ87" s="15">
        <f>GG87</f>
        <v>0</v>
      </c>
      <c r="DA87" s="19"/>
      <c r="DB87" s="17">
        <v>85</v>
      </c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7"/>
      <c r="DQ87" s="15"/>
      <c r="DR87" s="15"/>
      <c r="DS87" s="15"/>
      <c r="DT87" s="15"/>
      <c r="DU87" s="15"/>
      <c r="DV87" s="15"/>
      <c r="DW87" s="15">
        <v>79</v>
      </c>
      <c r="DX87" s="20">
        <v>3</v>
      </c>
      <c r="DY87" s="15"/>
      <c r="DZ87" s="20"/>
      <c r="EA87" s="15"/>
      <c r="EB87" s="20"/>
      <c r="EC87" s="15">
        <v>120</v>
      </c>
      <c r="ED87" s="20">
        <v>2</v>
      </c>
      <c r="EE87" s="15"/>
      <c r="EF87" s="20"/>
      <c r="EG87" s="15">
        <v>85</v>
      </c>
      <c r="EH87" s="20">
        <v>5</v>
      </c>
      <c r="EI87" s="15"/>
      <c r="EJ87" s="20"/>
      <c r="EK87" s="15"/>
      <c r="EL87" s="20"/>
      <c r="EM87" s="15"/>
      <c r="EN87" s="20"/>
      <c r="EO87" s="15"/>
      <c r="EP87" s="20"/>
      <c r="EQ87" s="15"/>
      <c r="ER87" s="20"/>
      <c r="ES87" s="15"/>
      <c r="ET87" s="20"/>
      <c r="EU87" s="15"/>
      <c r="EV87" s="20"/>
      <c r="EW87" s="15"/>
      <c r="EX87" s="20"/>
      <c r="EY87" s="15"/>
      <c r="EZ87" s="20"/>
      <c r="FA87" s="15"/>
      <c r="FB87" s="20"/>
      <c r="FC87" s="15"/>
      <c r="FD87" s="20"/>
      <c r="FE87" s="15"/>
      <c r="FF87" s="20"/>
      <c r="FG87" s="15"/>
      <c r="FH87" s="20"/>
      <c r="FI87" s="15"/>
      <c r="FJ87" s="20"/>
      <c r="FK87" s="15"/>
      <c r="FL87" s="20"/>
      <c r="FM87" s="15"/>
      <c r="FN87" s="20"/>
      <c r="FO87" s="15"/>
      <c r="FP87" s="20"/>
      <c r="FQ87" s="15"/>
      <c r="FR87" s="20"/>
      <c r="FS87" s="15">
        <v>90</v>
      </c>
      <c r="FT87" s="20">
        <v>2</v>
      </c>
      <c r="FU87" s="15"/>
      <c r="FV87" s="20"/>
      <c r="FW87" s="15"/>
      <c r="FX87" s="20"/>
      <c r="FY87" s="15"/>
      <c r="FZ87" s="20"/>
      <c r="GA87" s="15"/>
      <c r="GB87" s="20"/>
      <c r="GC87" s="15"/>
      <c r="GD87" s="20"/>
      <c r="GE87" s="15">
        <v>105</v>
      </c>
      <c r="GF87" s="20">
        <v>2</v>
      </c>
      <c r="GG87" s="170"/>
    </row>
    <row r="88" spans="1:189" s="2" customFormat="1" ht="15.75" customHeight="1" x14ac:dyDescent="0.3">
      <c r="A88" s="17" t="s">
        <v>125</v>
      </c>
      <c r="B88" s="17" t="s">
        <v>126</v>
      </c>
      <c r="C88" s="17" t="s">
        <v>1175</v>
      </c>
      <c r="D88" s="17" t="s">
        <v>1174</v>
      </c>
      <c r="E88" s="15" t="str">
        <f t="shared" si="19"/>
        <v>Jeanie Kwak</v>
      </c>
      <c r="F88" s="17" t="s">
        <v>128</v>
      </c>
      <c r="G88" s="15">
        <v>999824469</v>
      </c>
      <c r="H88" s="15">
        <f t="shared" si="20"/>
        <v>38</v>
      </c>
      <c r="I88" s="15"/>
      <c r="J88" s="15"/>
      <c r="K88" s="16"/>
      <c r="L88" s="15"/>
      <c r="M88" s="15"/>
      <c r="N88" s="15"/>
      <c r="O88" s="15">
        <f t="shared" si="15"/>
        <v>0</v>
      </c>
      <c r="P88" s="15">
        <v>0</v>
      </c>
      <c r="Q88" s="15">
        <f t="shared" si="16"/>
        <v>0</v>
      </c>
      <c r="R88" s="15">
        <v>0</v>
      </c>
      <c r="S88" s="15">
        <v>0</v>
      </c>
      <c r="T88" s="15">
        <f t="shared" si="17"/>
        <v>38</v>
      </c>
      <c r="U88" s="15">
        <f t="shared" si="18"/>
        <v>0</v>
      </c>
      <c r="V88" s="15"/>
      <c r="W88" s="15"/>
      <c r="X88" s="15"/>
      <c r="Y88" s="15"/>
      <c r="Z88" s="16"/>
      <c r="AA88" s="15"/>
      <c r="AB88" s="24"/>
      <c r="AC88" s="15"/>
      <c r="AD88" s="15"/>
      <c r="AE88" s="15"/>
      <c r="AF88" s="15"/>
      <c r="AG88" s="15"/>
      <c r="AH88" s="24"/>
      <c r="AI88" s="15"/>
      <c r="AJ88" s="15"/>
      <c r="AK88" s="15"/>
      <c r="AL88" s="15"/>
      <c r="AM88" s="15"/>
      <c r="AN88" s="24"/>
      <c r="AO88" s="15"/>
      <c r="AP88" s="24"/>
      <c r="AQ88" s="15">
        <v>68</v>
      </c>
      <c r="AR88" s="24">
        <v>3</v>
      </c>
      <c r="AS88" s="15"/>
      <c r="AT88" s="24"/>
      <c r="AU88" s="15"/>
      <c r="AV88" s="24"/>
      <c r="AW88" s="15"/>
      <c r="AX88" s="24"/>
      <c r="AY88" s="15"/>
      <c r="AZ88" s="15"/>
      <c r="BA88" s="15"/>
      <c r="BB88" s="15"/>
      <c r="BC88" s="15"/>
      <c r="BD88" s="15"/>
      <c r="BE88" s="15"/>
      <c r="BF88" s="24"/>
      <c r="BG88" s="15"/>
      <c r="BH88" s="24"/>
      <c r="BI88" s="15"/>
      <c r="BJ88" s="24"/>
      <c r="BK88" s="15"/>
      <c r="BL88" s="24"/>
      <c r="BM88" s="15">
        <v>44</v>
      </c>
      <c r="BN88" s="24" t="s">
        <v>129</v>
      </c>
      <c r="BO88" s="15"/>
      <c r="BP88" s="24"/>
      <c r="BQ88" s="15"/>
      <c r="BR88" s="24"/>
      <c r="BS88" s="15"/>
      <c r="BT88" s="24"/>
      <c r="BU88" s="15"/>
      <c r="BV88" s="24"/>
      <c r="BW88" s="15"/>
      <c r="BX88" s="24"/>
      <c r="BY88" s="15"/>
      <c r="BZ88" s="24"/>
      <c r="CA88" s="15">
        <v>51</v>
      </c>
      <c r="CB88" s="24" t="s">
        <v>129</v>
      </c>
      <c r="CC88" s="15"/>
      <c r="CD88" s="24"/>
      <c r="CE88" s="15"/>
      <c r="CF88" s="24"/>
      <c r="CG88" s="15">
        <v>38</v>
      </c>
      <c r="CH88" s="25" t="s">
        <v>129</v>
      </c>
      <c r="CI88" s="15"/>
      <c r="CJ88" s="25"/>
      <c r="CK88" s="15">
        <v>64</v>
      </c>
      <c r="CL88" s="25" t="s">
        <v>129</v>
      </c>
      <c r="CM88" s="15"/>
      <c r="CN88" s="25"/>
      <c r="CO88" s="15"/>
      <c r="CP88" s="25"/>
      <c r="CQ88" s="15"/>
      <c r="CR88" s="25"/>
      <c r="CS88" s="15">
        <f t="shared" si="21"/>
        <v>0</v>
      </c>
      <c r="CT88" s="15">
        <f t="shared" si="22"/>
        <v>0</v>
      </c>
      <c r="CU88" s="15">
        <f t="shared" si="23"/>
        <v>0</v>
      </c>
      <c r="CV88" s="15">
        <f t="shared" si="24"/>
        <v>0</v>
      </c>
      <c r="CW88" s="15"/>
      <c r="CX88" s="15"/>
      <c r="CY88" s="15">
        <f t="shared" si="25"/>
        <v>0</v>
      </c>
      <c r="CZ88" s="15">
        <f>GG88</f>
        <v>0</v>
      </c>
      <c r="DA88" s="19"/>
      <c r="DB88" s="17">
        <v>64</v>
      </c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7"/>
      <c r="DQ88" s="15"/>
      <c r="DR88" s="15"/>
      <c r="DS88" s="15"/>
      <c r="DT88" s="15"/>
      <c r="DU88" s="15"/>
      <c r="DV88" s="15"/>
      <c r="DW88" s="15"/>
      <c r="DX88" s="20"/>
      <c r="DY88" s="15">
        <v>44</v>
      </c>
      <c r="DZ88" s="20" t="s">
        <v>129</v>
      </c>
      <c r="EA88" s="15"/>
      <c r="EB88" s="20"/>
      <c r="EC88" s="15">
        <v>38</v>
      </c>
      <c r="ED88" s="20" t="s">
        <v>168</v>
      </c>
      <c r="EE88" s="15"/>
      <c r="EF88" s="20"/>
      <c r="EG88" s="15"/>
      <c r="EH88" s="20"/>
      <c r="EI88" s="15"/>
      <c r="EJ88" s="20"/>
      <c r="EK88" s="15"/>
      <c r="EL88" s="20"/>
      <c r="EM88" s="15"/>
      <c r="EN88" s="20"/>
      <c r="EO88" s="15"/>
      <c r="EP88" s="20"/>
      <c r="EQ88" s="15"/>
      <c r="ER88" s="20"/>
      <c r="ES88" s="15"/>
      <c r="ET88" s="20"/>
      <c r="EU88" s="15"/>
      <c r="EV88" s="20"/>
      <c r="EW88" s="15"/>
      <c r="EX88" s="20"/>
      <c r="EY88" s="15"/>
      <c r="EZ88" s="20"/>
      <c r="FA88" s="15"/>
      <c r="FB88" s="20"/>
      <c r="FC88" s="15"/>
      <c r="FD88" s="20"/>
      <c r="FE88" s="15"/>
      <c r="FF88" s="20"/>
      <c r="FG88" s="15"/>
      <c r="FH88" s="20"/>
      <c r="FI88" s="15"/>
      <c r="FJ88" s="20"/>
      <c r="FK88" s="15"/>
      <c r="FL88" s="20"/>
      <c r="FM88" s="15"/>
      <c r="FN88" s="20"/>
      <c r="FO88" s="15"/>
      <c r="FP88" s="20"/>
      <c r="FQ88" s="15"/>
      <c r="FR88" s="20"/>
      <c r="FS88" s="15"/>
      <c r="FT88" s="20"/>
      <c r="FU88" s="15"/>
      <c r="FV88" s="20"/>
      <c r="FW88" s="15"/>
      <c r="FX88" s="20"/>
      <c r="FY88" s="15"/>
      <c r="FZ88" s="20"/>
      <c r="GA88" s="15"/>
      <c r="GB88" s="20"/>
      <c r="GC88" s="15"/>
      <c r="GD88" s="20"/>
      <c r="GE88" s="15"/>
      <c r="GF88" s="20"/>
      <c r="GG88" s="170"/>
    </row>
    <row r="89" spans="1:189" s="2" customFormat="1" ht="15.75" customHeight="1" x14ac:dyDescent="0.3">
      <c r="A89" s="15" t="s">
        <v>2906</v>
      </c>
      <c r="B89" s="15" t="s">
        <v>126</v>
      </c>
      <c r="C89" s="15" t="s">
        <v>4070</v>
      </c>
      <c r="D89" s="15" t="s">
        <v>1225</v>
      </c>
      <c r="E89" s="15" t="str">
        <f t="shared" si="19"/>
        <v>EUN IG LEE</v>
      </c>
      <c r="F89" s="15" t="s">
        <v>135</v>
      </c>
      <c r="G89" s="15">
        <v>999826254</v>
      </c>
      <c r="H89" s="15">
        <f t="shared" si="20"/>
        <v>105</v>
      </c>
      <c r="I89" s="15"/>
      <c r="J89" s="15"/>
      <c r="K89" s="16"/>
      <c r="L89" s="15"/>
      <c r="M89" s="15"/>
      <c r="N89" s="15"/>
      <c r="O89" s="15">
        <f t="shared" si="15"/>
        <v>0</v>
      </c>
      <c r="P89" s="15">
        <v>0</v>
      </c>
      <c r="Q89" s="15">
        <f t="shared" si="16"/>
        <v>0</v>
      </c>
      <c r="R89" s="15">
        <v>0</v>
      </c>
      <c r="S89" s="15">
        <v>0</v>
      </c>
      <c r="T89" s="15">
        <f t="shared" si="17"/>
        <v>0</v>
      </c>
      <c r="U89" s="15">
        <f t="shared" si="18"/>
        <v>0</v>
      </c>
      <c r="V89" s="15"/>
      <c r="W89" s="15"/>
      <c r="X89" s="15"/>
      <c r="Y89" s="15"/>
      <c r="Z89" s="16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>
        <f t="shared" si="21"/>
        <v>0</v>
      </c>
      <c r="CT89" s="15">
        <f t="shared" si="22"/>
        <v>0</v>
      </c>
      <c r="CU89" s="15">
        <f t="shared" si="23"/>
        <v>0</v>
      </c>
      <c r="CV89" s="15">
        <f t="shared" si="24"/>
        <v>105</v>
      </c>
      <c r="CW89" s="15"/>
      <c r="CX89" s="15"/>
      <c r="CY89" s="15">
        <f t="shared" si="25"/>
        <v>0</v>
      </c>
      <c r="CZ89" s="15">
        <f>GG89</f>
        <v>0</v>
      </c>
      <c r="DA89" s="16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20"/>
      <c r="DY89" s="15"/>
      <c r="DZ89" s="20"/>
      <c r="EA89" s="15"/>
      <c r="EB89" s="20"/>
      <c r="EC89" s="15"/>
      <c r="ED89" s="20"/>
      <c r="EE89" s="15"/>
      <c r="EF89" s="20"/>
      <c r="EG89" s="15"/>
      <c r="EH89" s="20"/>
      <c r="EI89" s="15"/>
      <c r="EJ89" s="20"/>
      <c r="EK89" s="15"/>
      <c r="EL89" s="20"/>
      <c r="EM89" s="15"/>
      <c r="EN89" s="20"/>
      <c r="EO89" s="15"/>
      <c r="EP89" s="20"/>
      <c r="EQ89" s="15"/>
      <c r="ER89" s="20"/>
      <c r="ES89" s="15"/>
      <c r="ET89" s="20"/>
      <c r="EU89" s="15"/>
      <c r="EV89" s="20"/>
      <c r="EW89" s="15"/>
      <c r="EX89" s="20"/>
      <c r="EY89" s="15"/>
      <c r="EZ89" s="16"/>
      <c r="FA89" s="15"/>
      <c r="FB89" s="20"/>
      <c r="FC89" s="15"/>
      <c r="FD89" s="16"/>
      <c r="FE89" s="15"/>
      <c r="FF89" s="16"/>
      <c r="FG89" s="15"/>
      <c r="FH89" s="16"/>
      <c r="FI89" s="15"/>
      <c r="FJ89" s="16"/>
      <c r="FK89" s="15"/>
      <c r="FL89" s="16"/>
      <c r="FM89" s="15"/>
      <c r="FN89" s="16"/>
      <c r="FO89" s="15"/>
      <c r="FP89" s="20"/>
      <c r="FQ89" s="15"/>
      <c r="FR89" s="16"/>
      <c r="FS89" s="15"/>
      <c r="FT89" s="16"/>
      <c r="FU89" s="15"/>
      <c r="FV89" s="16"/>
      <c r="FW89" s="15"/>
      <c r="FX89" s="16"/>
      <c r="FY89" s="15"/>
      <c r="FZ89" s="16"/>
      <c r="GA89" s="15"/>
      <c r="GB89" s="16"/>
      <c r="GC89" s="15">
        <v>105</v>
      </c>
      <c r="GD89" s="20">
        <v>2</v>
      </c>
      <c r="GE89" s="15"/>
      <c r="GF89" s="20"/>
      <c r="GG89" s="170"/>
    </row>
    <row r="90" spans="1:189" s="2" customFormat="1" ht="15.75" customHeight="1" x14ac:dyDescent="0.3">
      <c r="A90" s="15" t="s">
        <v>2903</v>
      </c>
      <c r="B90" s="15" t="s">
        <v>126</v>
      </c>
      <c r="C90" s="17" t="s">
        <v>1534</v>
      </c>
      <c r="D90" s="17" t="s">
        <v>1532</v>
      </c>
      <c r="E90" s="15" t="str">
        <f t="shared" si="19"/>
        <v>Jean Park</v>
      </c>
      <c r="F90" s="15" t="s">
        <v>135</v>
      </c>
      <c r="G90" s="15">
        <v>999826696</v>
      </c>
      <c r="H90" s="15">
        <f t="shared" si="20"/>
        <v>340</v>
      </c>
      <c r="I90" s="15"/>
      <c r="J90" s="15"/>
      <c r="K90" s="16"/>
      <c r="L90" s="15"/>
      <c r="M90" s="15"/>
      <c r="N90" s="15"/>
      <c r="O90" s="15">
        <f t="shared" si="15"/>
        <v>0</v>
      </c>
      <c r="P90" s="15">
        <v>0</v>
      </c>
      <c r="Q90" s="15">
        <f t="shared" si="16"/>
        <v>1</v>
      </c>
      <c r="R90" s="15">
        <v>0</v>
      </c>
      <c r="S90" s="15">
        <v>0</v>
      </c>
      <c r="T90" s="15">
        <f t="shared" si="17"/>
        <v>38</v>
      </c>
      <c r="U90" s="15">
        <f t="shared" si="18"/>
        <v>85</v>
      </c>
      <c r="V90" s="15"/>
      <c r="W90" s="15"/>
      <c r="X90" s="15"/>
      <c r="Y90" s="15"/>
      <c r="Z90" s="16"/>
      <c r="AA90" s="15"/>
      <c r="AB90" s="24"/>
      <c r="AC90" s="15"/>
      <c r="AD90" s="15"/>
      <c r="AE90" s="15"/>
      <c r="AF90" s="15"/>
      <c r="AG90" s="15"/>
      <c r="AH90" s="24"/>
      <c r="AI90" s="15"/>
      <c r="AJ90" s="15"/>
      <c r="AK90" s="15"/>
      <c r="AL90" s="15"/>
      <c r="AM90" s="15">
        <v>52</v>
      </c>
      <c r="AN90" s="24">
        <v>5</v>
      </c>
      <c r="AO90" s="15"/>
      <c r="AP90" s="24"/>
      <c r="AQ90" s="15"/>
      <c r="AR90" s="24"/>
      <c r="AS90" s="15"/>
      <c r="AT90" s="24"/>
      <c r="AU90" s="15"/>
      <c r="AV90" s="24"/>
      <c r="AW90" s="15"/>
      <c r="AX90" s="24"/>
      <c r="AY90" s="15"/>
      <c r="AZ90" s="15"/>
      <c r="BA90" s="15"/>
      <c r="BB90" s="15"/>
      <c r="BC90" s="15"/>
      <c r="BD90" s="15"/>
      <c r="BE90" s="15"/>
      <c r="BF90" s="24"/>
      <c r="BG90" s="15"/>
      <c r="BH90" s="24"/>
      <c r="BI90" s="15"/>
      <c r="BJ90" s="24"/>
      <c r="BK90" s="15"/>
      <c r="BL90" s="24"/>
      <c r="BM90" s="15"/>
      <c r="BN90" s="24"/>
      <c r="BO90" s="15"/>
      <c r="BP90" s="24"/>
      <c r="BQ90" s="15"/>
      <c r="BR90" s="24"/>
      <c r="BS90" s="15">
        <v>140</v>
      </c>
      <c r="BT90" s="24">
        <v>1</v>
      </c>
      <c r="BU90" s="15"/>
      <c r="BV90" s="24"/>
      <c r="BW90" s="15"/>
      <c r="BX90" s="24"/>
      <c r="BY90" s="15"/>
      <c r="BZ90" s="24"/>
      <c r="CA90" s="15">
        <v>51</v>
      </c>
      <c r="CB90" s="24">
        <v>9</v>
      </c>
      <c r="CC90" s="15"/>
      <c r="CD90" s="24"/>
      <c r="CE90" s="15"/>
      <c r="CF90" s="24"/>
      <c r="CG90" s="15"/>
      <c r="CH90" s="25"/>
      <c r="CI90" s="15"/>
      <c r="CJ90" s="25"/>
      <c r="CK90" s="15">
        <v>85</v>
      </c>
      <c r="CL90" s="25">
        <v>5</v>
      </c>
      <c r="CM90" s="15"/>
      <c r="CN90" s="25"/>
      <c r="CO90" s="15"/>
      <c r="CP90" s="25"/>
      <c r="CQ90" s="15"/>
      <c r="CR90" s="25"/>
      <c r="CS90" s="15">
        <f t="shared" si="21"/>
        <v>0</v>
      </c>
      <c r="CT90" s="15">
        <f t="shared" si="22"/>
        <v>158</v>
      </c>
      <c r="CU90" s="15">
        <f t="shared" si="23"/>
        <v>3</v>
      </c>
      <c r="CV90" s="15">
        <f t="shared" si="24"/>
        <v>59</v>
      </c>
      <c r="CW90" s="15"/>
      <c r="CX90" s="15"/>
      <c r="CY90" s="15">
        <f t="shared" si="25"/>
        <v>0</v>
      </c>
      <c r="CZ90" s="15">
        <f>GG90</f>
        <v>0</v>
      </c>
      <c r="DA90" s="19"/>
      <c r="DB90" s="17"/>
      <c r="DC90" s="15"/>
      <c r="DD90" s="15"/>
      <c r="DE90" s="15">
        <v>68</v>
      </c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7">
        <v>120</v>
      </c>
      <c r="DQ90" s="15"/>
      <c r="DR90" s="15"/>
      <c r="DS90" s="15"/>
      <c r="DT90" s="15"/>
      <c r="DU90" s="15"/>
      <c r="DV90" s="15"/>
      <c r="DW90" s="15"/>
      <c r="DX90" s="20"/>
      <c r="DY90" s="15"/>
      <c r="DZ90" s="20"/>
      <c r="EA90" s="15">
        <v>79</v>
      </c>
      <c r="EB90" s="20">
        <v>3</v>
      </c>
      <c r="EC90" s="15">
        <v>38</v>
      </c>
      <c r="ED90" s="20">
        <v>17</v>
      </c>
      <c r="EE90" s="15"/>
      <c r="EF90" s="20"/>
      <c r="EG90" s="15">
        <v>85</v>
      </c>
      <c r="EH90" s="20">
        <v>5</v>
      </c>
      <c r="EI90" s="15"/>
      <c r="EJ90" s="20"/>
      <c r="EK90" s="15"/>
      <c r="EL90" s="20"/>
      <c r="EM90" s="15"/>
      <c r="EN90" s="20"/>
      <c r="EO90" s="15"/>
      <c r="EP90" s="20"/>
      <c r="EQ90" s="15">
        <v>34</v>
      </c>
      <c r="ER90" s="20">
        <v>3</v>
      </c>
      <c r="ES90" s="15"/>
      <c r="ET90" s="20"/>
      <c r="EU90" s="15"/>
      <c r="EV90" s="20"/>
      <c r="EW90" s="15">
        <v>90</v>
      </c>
      <c r="EX90" s="20">
        <v>2</v>
      </c>
      <c r="EY90" s="15"/>
      <c r="EZ90" s="20"/>
      <c r="FA90" s="15"/>
      <c r="FB90" s="20"/>
      <c r="FC90" s="15"/>
      <c r="FD90" s="20"/>
      <c r="FE90" s="15"/>
      <c r="FF90" s="20"/>
      <c r="FG90" s="15"/>
      <c r="FH90" s="20"/>
      <c r="FI90" s="15"/>
      <c r="FJ90" s="20"/>
      <c r="FK90" s="15"/>
      <c r="FL90" s="20"/>
      <c r="FM90" s="15"/>
      <c r="FN90" s="20"/>
      <c r="FO90" s="15"/>
      <c r="FP90" s="20"/>
      <c r="FQ90" s="15">
        <v>34</v>
      </c>
      <c r="FR90" s="20">
        <v>3</v>
      </c>
      <c r="FS90" s="15"/>
      <c r="FT90" s="20"/>
      <c r="FU90" s="15"/>
      <c r="FV90" s="20"/>
      <c r="FW90" s="15"/>
      <c r="FX90" s="20"/>
      <c r="FY90" s="15"/>
      <c r="FZ90" s="20"/>
      <c r="GA90" s="15"/>
      <c r="GB90" s="20"/>
      <c r="GC90" s="15"/>
      <c r="GD90" s="20"/>
      <c r="GE90" s="15">
        <v>59</v>
      </c>
      <c r="GF90" s="20">
        <v>5</v>
      </c>
      <c r="GG90" s="170"/>
    </row>
    <row r="91" spans="1:189" s="2" customFormat="1" ht="15.75" customHeight="1" x14ac:dyDescent="0.3">
      <c r="A91" s="15" t="s">
        <v>2906</v>
      </c>
      <c r="B91" s="15" t="s">
        <v>126</v>
      </c>
      <c r="C91" s="15" t="s">
        <v>1872</v>
      </c>
      <c r="D91" s="15" t="s">
        <v>1873</v>
      </c>
      <c r="E91" s="15" t="str">
        <f t="shared" si="19"/>
        <v>Cindy Sin Sook Um</v>
      </c>
      <c r="F91" s="15" t="s">
        <v>128</v>
      </c>
      <c r="G91" s="15">
        <v>999827297</v>
      </c>
      <c r="H91" s="15">
        <f t="shared" si="20"/>
        <v>330</v>
      </c>
      <c r="I91" s="15"/>
      <c r="J91" s="15"/>
      <c r="K91" s="16"/>
      <c r="L91" s="15"/>
      <c r="M91" s="15"/>
      <c r="N91" s="15"/>
      <c r="O91" s="15">
        <f t="shared" si="15"/>
        <v>0</v>
      </c>
      <c r="P91" s="15">
        <v>0</v>
      </c>
      <c r="Q91" s="15">
        <f t="shared" si="16"/>
        <v>0</v>
      </c>
      <c r="R91" s="15">
        <v>0</v>
      </c>
      <c r="S91" s="15">
        <v>0</v>
      </c>
      <c r="T91" s="15">
        <f t="shared" si="17"/>
        <v>120</v>
      </c>
      <c r="U91" s="15">
        <f t="shared" si="18"/>
        <v>150</v>
      </c>
      <c r="V91" s="15"/>
      <c r="W91" s="15"/>
      <c r="X91" s="15"/>
      <c r="Y91" s="15"/>
      <c r="Z91" s="16"/>
      <c r="AA91" s="15">
        <v>200</v>
      </c>
      <c r="AB91" s="24">
        <v>1</v>
      </c>
      <c r="AC91" s="15"/>
      <c r="AD91" s="15"/>
      <c r="AE91" s="15"/>
      <c r="AF91" s="15"/>
      <c r="AG91" s="15"/>
      <c r="AH91" s="24"/>
      <c r="AI91" s="15">
        <f>15*20</f>
        <v>300</v>
      </c>
      <c r="AJ91" s="24">
        <v>1</v>
      </c>
      <c r="AK91" s="15"/>
      <c r="AL91" s="24"/>
      <c r="AM91" s="15"/>
      <c r="AN91" s="24"/>
      <c r="AO91" s="15"/>
      <c r="AP91" s="24"/>
      <c r="AQ91" s="15"/>
      <c r="AR91" s="24"/>
      <c r="AS91" s="15"/>
      <c r="AT91" s="24"/>
      <c r="AU91" s="15"/>
      <c r="AV91" s="24"/>
      <c r="AW91" s="15"/>
      <c r="AX91" s="24"/>
      <c r="AY91" s="15"/>
      <c r="AZ91" s="15"/>
      <c r="BA91" s="15"/>
      <c r="BB91" s="24"/>
      <c r="BC91" s="15">
        <f>15*48</f>
        <v>720</v>
      </c>
      <c r="BD91" s="24">
        <v>2</v>
      </c>
      <c r="BE91" s="15"/>
      <c r="BF91" s="24"/>
      <c r="BG91" s="15"/>
      <c r="BH91" s="24"/>
      <c r="BI91" s="15"/>
      <c r="BJ91" s="24"/>
      <c r="BK91" s="15"/>
      <c r="BL91" s="24"/>
      <c r="BM91" s="15"/>
      <c r="BN91" s="24"/>
      <c r="BO91" s="15"/>
      <c r="BP91" s="24"/>
      <c r="BQ91" s="15">
        <v>200</v>
      </c>
      <c r="BR91" s="24">
        <v>1</v>
      </c>
      <c r="BS91" s="15">
        <v>140</v>
      </c>
      <c r="BT91" s="24">
        <v>1</v>
      </c>
      <c r="BU91" s="15"/>
      <c r="BV91" s="24"/>
      <c r="BW91" s="15"/>
      <c r="BX91" s="24"/>
      <c r="BY91" s="15"/>
      <c r="BZ91" s="24"/>
      <c r="CA91" s="15">
        <v>90</v>
      </c>
      <c r="CB91" s="24">
        <v>3</v>
      </c>
      <c r="CC91" s="15"/>
      <c r="CD91" s="24"/>
      <c r="CE91" s="15"/>
      <c r="CF91" s="24"/>
      <c r="CG91" s="15"/>
      <c r="CH91" s="25"/>
      <c r="CI91" s="15"/>
      <c r="CJ91" s="25"/>
      <c r="CK91" s="15">
        <v>200</v>
      </c>
      <c r="CL91" s="25">
        <v>1</v>
      </c>
      <c r="CM91" s="15">
        <v>150</v>
      </c>
      <c r="CN91" s="25">
        <v>2</v>
      </c>
      <c r="CO91" s="15"/>
      <c r="CP91" s="25"/>
      <c r="CQ91" s="15"/>
      <c r="CR91" s="25"/>
      <c r="CS91" s="15">
        <f t="shared" si="21"/>
        <v>0</v>
      </c>
      <c r="CT91" s="15">
        <f t="shared" si="22"/>
        <v>60</v>
      </c>
      <c r="CU91" s="15">
        <f t="shared" si="23"/>
        <v>1</v>
      </c>
      <c r="CV91" s="15">
        <f t="shared" si="24"/>
        <v>0</v>
      </c>
      <c r="CW91" s="15"/>
      <c r="CX91" s="15"/>
      <c r="CY91" s="15">
        <f t="shared" si="25"/>
        <v>0</v>
      </c>
      <c r="CZ91" s="15">
        <f>GG91</f>
        <v>0</v>
      </c>
      <c r="DA91" s="19"/>
      <c r="DB91" s="17">
        <v>200</v>
      </c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7"/>
      <c r="DQ91" s="15"/>
      <c r="DR91" s="15"/>
      <c r="DS91" s="15"/>
      <c r="DT91" s="15"/>
      <c r="DU91" s="15"/>
      <c r="DV91" s="15"/>
      <c r="DW91" s="15"/>
      <c r="DX91" s="20"/>
      <c r="DY91" s="15"/>
      <c r="DZ91" s="20"/>
      <c r="EA91" s="15">
        <v>140</v>
      </c>
      <c r="EB91" s="20">
        <v>1</v>
      </c>
      <c r="EC91" s="15">
        <v>120</v>
      </c>
      <c r="ED91" s="20">
        <v>2</v>
      </c>
      <c r="EE91" s="15"/>
      <c r="EF91" s="20"/>
      <c r="EG91" s="15">
        <v>150</v>
      </c>
      <c r="EH91" s="20">
        <v>2</v>
      </c>
      <c r="EI91" s="15"/>
      <c r="EJ91" s="20"/>
      <c r="EK91" s="15"/>
      <c r="EL91" s="20"/>
      <c r="EM91" s="15"/>
      <c r="EN91" s="20"/>
      <c r="EO91" s="15"/>
      <c r="EP91" s="20"/>
      <c r="EQ91" s="15"/>
      <c r="ER91" s="20"/>
      <c r="ES91" s="15"/>
      <c r="ET91" s="20"/>
      <c r="EU91" s="15"/>
      <c r="EV91" s="20"/>
      <c r="EW91" s="15">
        <v>60</v>
      </c>
      <c r="EX91" s="20">
        <v>1</v>
      </c>
      <c r="EY91" s="15"/>
      <c r="EZ91" s="20"/>
      <c r="FA91" s="15"/>
      <c r="FB91" s="20"/>
      <c r="FC91" s="15"/>
      <c r="FD91" s="20"/>
      <c r="FE91" s="15"/>
      <c r="FF91" s="20"/>
      <c r="FG91" s="15"/>
      <c r="FH91" s="20"/>
      <c r="FI91" s="15"/>
      <c r="FJ91" s="20"/>
      <c r="FK91" s="15"/>
      <c r="FL91" s="20"/>
      <c r="FM91" s="15"/>
      <c r="FN91" s="20"/>
      <c r="FO91" s="15"/>
      <c r="FP91" s="20"/>
      <c r="FQ91" s="15"/>
      <c r="FR91" s="20"/>
      <c r="FS91" s="15"/>
      <c r="FT91" s="20"/>
      <c r="FU91" s="15"/>
      <c r="FV91" s="20"/>
      <c r="FW91" s="15"/>
      <c r="FX91" s="20"/>
      <c r="FY91" s="15"/>
      <c r="FZ91" s="20"/>
      <c r="GA91" s="15"/>
      <c r="GB91" s="20"/>
      <c r="GC91" s="15"/>
      <c r="GD91" s="20"/>
      <c r="GE91" s="15"/>
      <c r="GF91" s="20"/>
      <c r="GG91" s="170"/>
    </row>
    <row r="92" spans="1:189" s="2" customFormat="1" ht="15.75" customHeight="1" x14ac:dyDescent="0.3">
      <c r="A92" s="15" t="s">
        <v>2903</v>
      </c>
      <c r="B92" s="15" t="s">
        <v>126</v>
      </c>
      <c r="C92" s="15" t="s">
        <v>388</v>
      </c>
      <c r="D92" s="15" t="s">
        <v>1391</v>
      </c>
      <c r="E92" s="15" t="str">
        <f t="shared" si="19"/>
        <v>Brian Meagher</v>
      </c>
      <c r="F92" s="15" t="s">
        <v>135</v>
      </c>
      <c r="G92" s="15">
        <v>999827508</v>
      </c>
      <c r="H92" s="15">
        <f t="shared" si="20"/>
        <v>106</v>
      </c>
      <c r="I92" s="15"/>
      <c r="J92" s="15"/>
      <c r="K92" s="16"/>
      <c r="L92" s="15"/>
      <c r="M92" s="15"/>
      <c r="N92" s="15"/>
      <c r="O92" s="15">
        <f t="shared" si="15"/>
        <v>0</v>
      </c>
      <c r="P92" s="15">
        <v>0</v>
      </c>
      <c r="Q92" s="15">
        <f t="shared" si="16"/>
        <v>2</v>
      </c>
      <c r="R92" s="15">
        <v>0</v>
      </c>
      <c r="S92" s="15">
        <v>0</v>
      </c>
      <c r="T92" s="15">
        <f t="shared" si="17"/>
        <v>68</v>
      </c>
      <c r="U92" s="15">
        <f t="shared" si="18"/>
        <v>0</v>
      </c>
      <c r="V92" s="15"/>
      <c r="W92" s="15"/>
      <c r="X92" s="15"/>
      <c r="Y92" s="15"/>
      <c r="Z92" s="16"/>
      <c r="AA92" s="15"/>
      <c r="AB92" s="24"/>
      <c r="AC92" s="15"/>
      <c r="AD92" s="15"/>
      <c r="AE92" s="15"/>
      <c r="AF92" s="15"/>
      <c r="AG92" s="15">
        <v>68</v>
      </c>
      <c r="AH92" s="24">
        <v>3</v>
      </c>
      <c r="AI92" s="15"/>
      <c r="AJ92" s="15"/>
      <c r="AK92" s="15"/>
      <c r="AL92" s="15"/>
      <c r="AM92" s="15"/>
      <c r="AN92" s="24"/>
      <c r="AO92" s="15"/>
      <c r="AP92" s="24"/>
      <c r="AQ92" s="15"/>
      <c r="AR92" s="24"/>
      <c r="AS92" s="15"/>
      <c r="AT92" s="24"/>
      <c r="AU92" s="15"/>
      <c r="AV92" s="24"/>
      <c r="AW92" s="15">
        <v>56</v>
      </c>
      <c r="AX92" s="24">
        <v>3</v>
      </c>
      <c r="AY92" s="15"/>
      <c r="AZ92" s="15"/>
      <c r="BA92" s="15"/>
      <c r="BB92" s="15"/>
      <c r="BC92" s="15"/>
      <c r="BD92" s="15"/>
      <c r="BE92" s="15"/>
      <c r="BF92" s="24"/>
      <c r="BG92" s="15"/>
      <c r="BH92" s="24"/>
      <c r="BI92" s="15"/>
      <c r="BJ92" s="24"/>
      <c r="BK92" s="15"/>
      <c r="BL92" s="24"/>
      <c r="BM92" s="15"/>
      <c r="BN92" s="24"/>
      <c r="BO92" s="15"/>
      <c r="BP92" s="24"/>
      <c r="BQ92" s="15"/>
      <c r="BR92" s="24"/>
      <c r="BS92" s="15">
        <v>59</v>
      </c>
      <c r="BT92" s="24">
        <v>7</v>
      </c>
      <c r="BU92" s="15"/>
      <c r="BV92" s="24"/>
      <c r="BW92" s="15"/>
      <c r="BX92" s="24"/>
      <c r="BY92" s="15"/>
      <c r="BZ92" s="24"/>
      <c r="CA92" s="15">
        <v>51</v>
      </c>
      <c r="CB92" s="24">
        <v>9</v>
      </c>
      <c r="CC92" s="15"/>
      <c r="CD92" s="24"/>
      <c r="CE92" s="15"/>
      <c r="CF92" s="24"/>
      <c r="CG92" s="15"/>
      <c r="CH92" s="25"/>
      <c r="CI92" s="15"/>
      <c r="CJ92" s="25"/>
      <c r="CK92" s="15">
        <v>113</v>
      </c>
      <c r="CL92" s="25">
        <v>3</v>
      </c>
      <c r="CM92" s="15"/>
      <c r="CN92" s="25"/>
      <c r="CO92" s="15"/>
      <c r="CP92" s="25"/>
      <c r="CQ92" s="15"/>
      <c r="CR92" s="25"/>
      <c r="CS92" s="15">
        <f t="shared" si="21"/>
        <v>0</v>
      </c>
      <c r="CT92" s="15">
        <f t="shared" si="22"/>
        <v>38</v>
      </c>
      <c r="CU92" s="15">
        <f t="shared" si="23"/>
        <v>0</v>
      </c>
      <c r="CV92" s="15">
        <f t="shared" si="24"/>
        <v>0</v>
      </c>
      <c r="CW92" s="15"/>
      <c r="CX92" s="15"/>
      <c r="CY92" s="15">
        <f t="shared" si="25"/>
        <v>0</v>
      </c>
      <c r="CZ92" s="15">
        <f>GG92</f>
        <v>0</v>
      </c>
      <c r="DA92" s="19"/>
      <c r="DB92" s="17">
        <v>48</v>
      </c>
      <c r="DC92" s="15"/>
      <c r="DD92" s="15"/>
      <c r="DE92" s="15"/>
      <c r="DF92" s="15"/>
      <c r="DG92" s="15"/>
      <c r="DH92" s="15"/>
      <c r="DI92" s="15">
        <v>90</v>
      </c>
      <c r="DJ92" s="15"/>
      <c r="DK92" s="15"/>
      <c r="DL92" s="15"/>
      <c r="DM92" s="15"/>
      <c r="DN92" s="15"/>
      <c r="DO92" s="15"/>
      <c r="DP92" s="17"/>
      <c r="DQ92" s="15"/>
      <c r="DR92" s="15">
        <v>56</v>
      </c>
      <c r="DS92" s="15"/>
      <c r="DT92" s="15"/>
      <c r="DU92" s="15"/>
      <c r="DV92" s="15"/>
      <c r="DW92" s="15">
        <v>59</v>
      </c>
      <c r="DX92" s="20">
        <v>5</v>
      </c>
      <c r="DY92" s="15"/>
      <c r="DZ92" s="20"/>
      <c r="EA92" s="15"/>
      <c r="EB92" s="20"/>
      <c r="EC92" s="15">
        <v>68</v>
      </c>
      <c r="ED92" s="20">
        <v>5</v>
      </c>
      <c r="EE92" s="15"/>
      <c r="EF92" s="20"/>
      <c r="EG92" s="15"/>
      <c r="EH92" s="20"/>
      <c r="EI92" s="15"/>
      <c r="EJ92" s="20"/>
      <c r="EK92" s="15"/>
      <c r="EL92" s="20"/>
      <c r="EM92" s="15"/>
      <c r="EN92" s="20"/>
      <c r="EO92" s="15"/>
      <c r="EP92" s="20"/>
      <c r="EQ92" s="15"/>
      <c r="ER92" s="20"/>
      <c r="ES92" s="15"/>
      <c r="ET92" s="20"/>
      <c r="EU92" s="15"/>
      <c r="EV92" s="20"/>
      <c r="EW92" s="15"/>
      <c r="EX92" s="20"/>
      <c r="EY92" s="15"/>
      <c r="EZ92" s="20"/>
      <c r="FA92" s="15"/>
      <c r="FB92" s="20"/>
      <c r="FC92" s="15"/>
      <c r="FD92" s="20"/>
      <c r="FE92" s="15"/>
      <c r="FF92" s="20"/>
      <c r="FG92" s="15"/>
      <c r="FH92" s="20"/>
      <c r="FI92" s="15"/>
      <c r="FJ92" s="20"/>
      <c r="FK92" s="15"/>
      <c r="FL92" s="20"/>
      <c r="FM92" s="15"/>
      <c r="FN92" s="20"/>
      <c r="FO92" s="15">
        <v>38</v>
      </c>
      <c r="FP92" s="20"/>
      <c r="FQ92" s="15"/>
      <c r="FR92" s="20"/>
      <c r="FS92" s="15"/>
      <c r="FT92" s="20"/>
      <c r="FU92" s="15"/>
      <c r="FV92" s="20"/>
      <c r="FW92" s="15"/>
      <c r="FX92" s="20"/>
      <c r="FY92" s="15"/>
      <c r="FZ92" s="20"/>
      <c r="GA92" s="15"/>
      <c r="GB92" s="20"/>
      <c r="GC92" s="15"/>
      <c r="GD92" s="20"/>
      <c r="GE92" s="15"/>
      <c r="GF92" s="20"/>
      <c r="GG92" s="170"/>
    </row>
    <row r="93" spans="1:189" s="2" customFormat="1" ht="15.75" customHeight="1" x14ac:dyDescent="0.3">
      <c r="A93" s="17" t="s">
        <v>2903</v>
      </c>
      <c r="B93" s="17" t="s">
        <v>126</v>
      </c>
      <c r="C93" s="17" t="s">
        <v>3278</v>
      </c>
      <c r="D93" s="17" t="s">
        <v>1218</v>
      </c>
      <c r="E93" s="15" t="str">
        <f t="shared" si="19"/>
        <v>COLLIN LE</v>
      </c>
      <c r="F93" s="17" t="s">
        <v>135</v>
      </c>
      <c r="G93" s="17">
        <v>999827550</v>
      </c>
      <c r="H93" s="15">
        <f t="shared" si="20"/>
        <v>52</v>
      </c>
      <c r="I93" s="15"/>
      <c r="J93" s="15"/>
      <c r="K93" s="16"/>
      <c r="L93" s="15"/>
      <c r="M93" s="15"/>
      <c r="N93" s="15"/>
      <c r="O93" s="15">
        <f t="shared" si="15"/>
        <v>0</v>
      </c>
      <c r="P93" s="15">
        <v>0</v>
      </c>
      <c r="Q93" s="15">
        <f t="shared" si="16"/>
        <v>0</v>
      </c>
      <c r="R93" s="15">
        <v>0</v>
      </c>
      <c r="S93" s="15">
        <v>0</v>
      </c>
      <c r="T93" s="15">
        <f t="shared" si="17"/>
        <v>0</v>
      </c>
      <c r="U93" s="15">
        <f t="shared" si="18"/>
        <v>0</v>
      </c>
      <c r="V93" s="15"/>
      <c r="W93" s="15"/>
      <c r="X93" s="15"/>
      <c r="Y93" s="15"/>
      <c r="Z93" s="16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>
        <f t="shared" si="21"/>
        <v>52</v>
      </c>
      <c r="CT93" s="15">
        <f t="shared" si="22"/>
        <v>0</v>
      </c>
      <c r="CU93" s="15">
        <f t="shared" si="23"/>
        <v>0</v>
      </c>
      <c r="CV93" s="15">
        <f t="shared" si="24"/>
        <v>0</v>
      </c>
      <c r="CW93" s="15"/>
      <c r="CX93" s="15"/>
      <c r="CY93" s="15">
        <f t="shared" si="25"/>
        <v>0</v>
      </c>
      <c r="CZ93" s="15">
        <f>GG93</f>
        <v>0</v>
      </c>
      <c r="DA93" s="16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20"/>
      <c r="DY93" s="15"/>
      <c r="DZ93" s="20"/>
      <c r="EA93" s="15"/>
      <c r="EB93" s="20"/>
      <c r="EC93" s="15"/>
      <c r="ED93" s="20"/>
      <c r="EE93" s="15"/>
      <c r="EF93" s="20"/>
      <c r="EG93" s="15"/>
      <c r="EH93" s="20"/>
      <c r="EI93" s="15"/>
      <c r="EJ93" s="20"/>
      <c r="EK93" s="15"/>
      <c r="EL93" s="20"/>
      <c r="EM93" s="15"/>
      <c r="EN93" s="20"/>
      <c r="EO93" s="15"/>
      <c r="EP93" s="20"/>
      <c r="EQ93" s="15"/>
      <c r="ER93" s="20"/>
      <c r="ES93" s="15"/>
      <c r="ET93" s="20"/>
      <c r="EU93" s="15"/>
      <c r="EV93" s="20"/>
      <c r="EW93" s="15"/>
      <c r="EX93" s="20"/>
      <c r="EY93" s="15"/>
      <c r="EZ93" s="20"/>
      <c r="FA93" s="15"/>
      <c r="FB93" s="20"/>
      <c r="FC93" s="15"/>
      <c r="FD93" s="20"/>
      <c r="FE93" s="15">
        <v>52</v>
      </c>
      <c r="FF93" s="20">
        <v>5</v>
      </c>
      <c r="FG93" s="15"/>
      <c r="FH93" s="20"/>
      <c r="FI93" s="15"/>
      <c r="FJ93" s="20"/>
      <c r="FK93" s="15"/>
      <c r="FL93" s="20"/>
      <c r="FM93" s="15"/>
      <c r="FN93" s="20"/>
      <c r="FO93" s="15"/>
      <c r="FP93" s="20"/>
      <c r="FQ93" s="15"/>
      <c r="FR93" s="20"/>
      <c r="FS93" s="15"/>
      <c r="FT93" s="20"/>
      <c r="FU93" s="15"/>
      <c r="FV93" s="20"/>
      <c r="FW93" s="15"/>
      <c r="FX93" s="20"/>
      <c r="FY93" s="15"/>
      <c r="FZ93" s="20"/>
      <c r="GA93" s="15"/>
      <c r="GB93" s="20"/>
      <c r="GC93" s="15"/>
      <c r="GD93" s="20"/>
      <c r="GE93" s="15"/>
      <c r="GF93" s="20"/>
      <c r="GG93" s="170"/>
    </row>
    <row r="94" spans="1:189" s="2" customFormat="1" ht="15.75" customHeight="1" x14ac:dyDescent="0.3">
      <c r="A94" s="26" t="s">
        <v>125</v>
      </c>
      <c r="B94" s="26" t="s">
        <v>126</v>
      </c>
      <c r="C94" s="26" t="s">
        <v>956</v>
      </c>
      <c r="D94" s="26" t="s">
        <v>1106</v>
      </c>
      <c r="E94" s="15" t="str">
        <f t="shared" si="19"/>
        <v>Yuna Kim</v>
      </c>
      <c r="F94" s="26" t="s">
        <v>128</v>
      </c>
      <c r="G94" s="26">
        <v>999829131</v>
      </c>
      <c r="H94" s="15">
        <f t="shared" si="20"/>
        <v>135</v>
      </c>
      <c r="I94" s="15"/>
      <c r="J94" s="15"/>
      <c r="K94" s="16"/>
      <c r="L94" s="15"/>
      <c r="M94" s="15"/>
      <c r="N94" s="15"/>
      <c r="O94" s="15">
        <f t="shared" si="15"/>
        <v>0</v>
      </c>
      <c r="P94" s="15">
        <v>0</v>
      </c>
      <c r="Q94" s="15">
        <f t="shared" si="16"/>
        <v>0</v>
      </c>
      <c r="R94" s="15">
        <v>0</v>
      </c>
      <c r="S94" s="15">
        <v>0</v>
      </c>
      <c r="T94" s="15">
        <f t="shared" si="17"/>
        <v>0</v>
      </c>
      <c r="U94" s="15">
        <f t="shared" si="18"/>
        <v>0</v>
      </c>
      <c r="V94" s="15"/>
      <c r="W94" s="15"/>
      <c r="X94" s="15"/>
      <c r="Y94" s="15"/>
      <c r="Z94" s="16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>
        <f t="shared" si="21"/>
        <v>0</v>
      </c>
      <c r="CT94" s="15">
        <f t="shared" si="22"/>
        <v>30</v>
      </c>
      <c r="CU94" s="15">
        <f t="shared" si="23"/>
        <v>1</v>
      </c>
      <c r="CV94" s="15">
        <f t="shared" si="24"/>
        <v>105</v>
      </c>
      <c r="CW94" s="15"/>
      <c r="CX94" s="15"/>
      <c r="CY94" s="15">
        <f t="shared" si="25"/>
        <v>0</v>
      </c>
      <c r="CZ94" s="15">
        <f>GG94</f>
        <v>0</v>
      </c>
      <c r="DA94" s="16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20"/>
      <c r="DY94" s="15"/>
      <c r="DZ94" s="20"/>
      <c r="EA94" s="15"/>
      <c r="EB94" s="20"/>
      <c r="EC94" s="15"/>
      <c r="ED94" s="20"/>
      <c r="EE94" s="15"/>
      <c r="EF94" s="20"/>
      <c r="EG94" s="15"/>
      <c r="EH94" s="20"/>
      <c r="EI94" s="15"/>
      <c r="EJ94" s="20"/>
      <c r="EK94" s="15"/>
      <c r="EL94" s="20"/>
      <c r="EM94" s="15"/>
      <c r="EN94" s="20"/>
      <c r="EO94" s="15"/>
      <c r="EP94" s="20"/>
      <c r="EQ94" s="15"/>
      <c r="ER94" s="20"/>
      <c r="ES94" s="15"/>
      <c r="ET94" s="20"/>
      <c r="EU94" s="15"/>
      <c r="EV94" s="20"/>
      <c r="EW94" s="15"/>
      <c r="EX94" s="20"/>
      <c r="EY94" s="15"/>
      <c r="EZ94" s="20"/>
      <c r="FA94" s="15"/>
      <c r="FB94" s="20"/>
      <c r="FC94" s="15"/>
      <c r="FD94" s="20"/>
      <c r="FE94" s="15"/>
      <c r="FF94" s="20"/>
      <c r="FG94" s="15"/>
      <c r="FH94" s="20"/>
      <c r="FI94" s="15"/>
      <c r="FJ94" s="20"/>
      <c r="FK94" s="15"/>
      <c r="FL94" s="20"/>
      <c r="FM94" s="15"/>
      <c r="FN94" s="20"/>
      <c r="FO94" s="15"/>
      <c r="FP94" s="20"/>
      <c r="FQ94" s="15"/>
      <c r="FR94" s="20"/>
      <c r="FS94" s="15"/>
      <c r="FT94" s="20"/>
      <c r="FU94" s="15"/>
      <c r="FV94" s="20"/>
      <c r="FW94" s="15"/>
      <c r="FX94" s="20"/>
      <c r="FY94" s="15">
        <v>30</v>
      </c>
      <c r="FZ94" s="20">
        <v>1</v>
      </c>
      <c r="GA94" s="15"/>
      <c r="GB94" s="20"/>
      <c r="GC94" s="15">
        <v>105</v>
      </c>
      <c r="GD94" s="20">
        <v>2</v>
      </c>
      <c r="GE94" s="15"/>
      <c r="GF94" s="20"/>
      <c r="GG94" s="170"/>
    </row>
    <row r="95" spans="1:189" s="2" customFormat="1" ht="15.75" customHeight="1" x14ac:dyDescent="0.3">
      <c r="A95" s="15" t="s">
        <v>2903</v>
      </c>
      <c r="B95" s="17" t="s">
        <v>126</v>
      </c>
      <c r="C95" s="17" t="s">
        <v>1140</v>
      </c>
      <c r="D95" s="17" t="s">
        <v>1106</v>
      </c>
      <c r="E95" s="15" t="str">
        <f t="shared" si="19"/>
        <v>Yuri Paige Kim</v>
      </c>
      <c r="F95" s="17" t="s">
        <v>128</v>
      </c>
      <c r="G95" s="15">
        <v>999829131</v>
      </c>
      <c r="H95" s="15">
        <f t="shared" si="20"/>
        <v>685.5</v>
      </c>
      <c r="I95" s="15"/>
      <c r="J95" s="17">
        <f>(O95+P95+R95+S95+T95+U95)/2</f>
        <v>160.5</v>
      </c>
      <c r="K95" s="16"/>
      <c r="L95" s="15"/>
      <c r="M95" s="15"/>
      <c r="N95" s="15"/>
      <c r="O95" s="15">
        <f t="shared" si="15"/>
        <v>48</v>
      </c>
      <c r="P95" s="15">
        <v>0</v>
      </c>
      <c r="Q95" s="15">
        <f t="shared" si="16"/>
        <v>0</v>
      </c>
      <c r="R95" s="15">
        <v>0</v>
      </c>
      <c r="S95" s="15">
        <v>0</v>
      </c>
      <c r="T95" s="15">
        <f t="shared" si="17"/>
        <v>160</v>
      </c>
      <c r="U95" s="15">
        <f t="shared" si="18"/>
        <v>113</v>
      </c>
      <c r="V95" s="15"/>
      <c r="W95" s="15"/>
      <c r="X95" s="15"/>
      <c r="Y95" s="15"/>
      <c r="Z95" s="16"/>
      <c r="AA95" s="15">
        <v>64</v>
      </c>
      <c r="AB95" s="24" t="s">
        <v>129</v>
      </c>
      <c r="AC95" s="15"/>
      <c r="AD95" s="15"/>
      <c r="AE95" s="15"/>
      <c r="AF95" s="15"/>
      <c r="AG95" s="15"/>
      <c r="AH95" s="24"/>
      <c r="AI95" s="15"/>
      <c r="AJ95" s="15"/>
      <c r="AK95" s="15"/>
      <c r="AL95" s="15"/>
      <c r="AM95" s="15"/>
      <c r="AN95" s="24"/>
      <c r="AO95" s="15"/>
      <c r="AP95" s="24"/>
      <c r="AQ95" s="15"/>
      <c r="AR95" s="24"/>
      <c r="AS95" s="15"/>
      <c r="AT95" s="24"/>
      <c r="AU95" s="15"/>
      <c r="AV95" s="24"/>
      <c r="AW95" s="15"/>
      <c r="AX95" s="24"/>
      <c r="AY95" s="15"/>
      <c r="AZ95" s="15"/>
      <c r="BA95" s="15"/>
      <c r="BB95" s="15"/>
      <c r="BC95" s="15"/>
      <c r="BD95" s="15"/>
      <c r="BE95" s="15"/>
      <c r="BF95" s="24"/>
      <c r="BG95" s="15"/>
      <c r="BH95" s="24"/>
      <c r="BI95" s="15"/>
      <c r="BJ95" s="24"/>
      <c r="BK95" s="15"/>
      <c r="BL95" s="24"/>
      <c r="BM95" s="15"/>
      <c r="BN95" s="24"/>
      <c r="BO95" s="15"/>
      <c r="BP95" s="24"/>
      <c r="BQ95" s="15">
        <v>93</v>
      </c>
      <c r="BR95" s="24">
        <v>7</v>
      </c>
      <c r="BS95" s="15"/>
      <c r="BT95" s="24"/>
      <c r="BU95" s="15">
        <v>63</v>
      </c>
      <c r="BV95" s="24">
        <v>6</v>
      </c>
      <c r="BW95" s="15"/>
      <c r="BX95" s="24"/>
      <c r="BY95" s="15"/>
      <c r="BZ95" s="24"/>
      <c r="CA95" s="15">
        <v>51</v>
      </c>
      <c r="CB95" s="24" t="s">
        <v>129</v>
      </c>
      <c r="CC95" s="15"/>
      <c r="CD95" s="24"/>
      <c r="CE95" s="15">
        <v>113</v>
      </c>
      <c r="CF95" s="24">
        <v>3</v>
      </c>
      <c r="CG95" s="15">
        <v>68</v>
      </c>
      <c r="CH95" s="25">
        <v>3</v>
      </c>
      <c r="CI95" s="15"/>
      <c r="CJ95" s="25"/>
      <c r="CK95" s="15">
        <v>99</v>
      </c>
      <c r="CL95" s="25">
        <v>6</v>
      </c>
      <c r="CM95" s="15">
        <v>99</v>
      </c>
      <c r="CN95" s="25">
        <v>6</v>
      </c>
      <c r="CO95" s="15"/>
      <c r="CP95" s="25"/>
      <c r="CQ95" s="15"/>
      <c r="CR95" s="25"/>
      <c r="CS95" s="15">
        <f t="shared" si="21"/>
        <v>0</v>
      </c>
      <c r="CT95" s="15">
        <f t="shared" si="22"/>
        <v>270</v>
      </c>
      <c r="CU95" s="15">
        <f t="shared" si="23"/>
        <v>3</v>
      </c>
      <c r="CV95" s="15">
        <f t="shared" si="24"/>
        <v>105</v>
      </c>
      <c r="CW95" s="15"/>
      <c r="CX95" s="15"/>
      <c r="CY95" s="15">
        <f t="shared" si="25"/>
        <v>150</v>
      </c>
      <c r="CZ95" s="15">
        <f>GG95</f>
        <v>0</v>
      </c>
      <c r="DA95" s="19"/>
      <c r="DB95" s="17">
        <v>200</v>
      </c>
      <c r="DC95" s="15"/>
      <c r="DD95" s="15">
        <v>120</v>
      </c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7"/>
      <c r="DQ95" s="15"/>
      <c r="DR95" s="15"/>
      <c r="DS95" s="15"/>
      <c r="DT95" s="15"/>
      <c r="DU95" s="15"/>
      <c r="DV95" s="15"/>
      <c r="DW95" s="15">
        <v>79</v>
      </c>
      <c r="DX95" s="20">
        <v>3</v>
      </c>
      <c r="DY95" s="15"/>
      <c r="DZ95" s="20"/>
      <c r="EA95" s="15"/>
      <c r="EB95" s="20"/>
      <c r="EC95" s="15">
        <v>160</v>
      </c>
      <c r="ED95" s="20">
        <v>1</v>
      </c>
      <c r="EE95" s="15"/>
      <c r="EF95" s="20"/>
      <c r="EG95" s="15">
        <v>113</v>
      </c>
      <c r="EH95" s="20">
        <v>3</v>
      </c>
      <c r="EI95" s="15"/>
      <c r="EJ95" s="20"/>
      <c r="EK95" s="15">
        <v>48</v>
      </c>
      <c r="EL95" s="20">
        <v>6</v>
      </c>
      <c r="EM95" s="15"/>
      <c r="EN95" s="20"/>
      <c r="EO95" s="15">
        <v>150</v>
      </c>
      <c r="EP95" s="20"/>
      <c r="EQ95" s="15"/>
      <c r="ER95" s="20"/>
      <c r="ES95" s="15"/>
      <c r="ET95" s="20"/>
      <c r="EU95" s="15"/>
      <c r="EV95" s="20"/>
      <c r="EW95" s="15"/>
      <c r="EX95" s="20"/>
      <c r="EY95" s="15"/>
      <c r="EZ95" s="20"/>
      <c r="FA95" s="15"/>
      <c r="FB95" s="20"/>
      <c r="FC95" s="15">
        <v>90</v>
      </c>
      <c r="FD95" s="20">
        <v>2</v>
      </c>
      <c r="FE95" s="15"/>
      <c r="FF95" s="20"/>
      <c r="FG95" s="15"/>
      <c r="FH95" s="20"/>
      <c r="FI95" s="15"/>
      <c r="FJ95" s="20"/>
      <c r="FK95" s="15">
        <v>90</v>
      </c>
      <c r="FL95" s="20">
        <v>2</v>
      </c>
      <c r="FM95" s="15"/>
      <c r="FN95" s="20"/>
      <c r="FO95" s="15"/>
      <c r="FP95" s="20"/>
      <c r="FQ95" s="15"/>
      <c r="FR95" s="20"/>
      <c r="FS95" s="15"/>
      <c r="FT95" s="20"/>
      <c r="FU95" s="15"/>
      <c r="FV95" s="20"/>
      <c r="FW95" s="15"/>
      <c r="FX95" s="20"/>
      <c r="FY95" s="15">
        <v>90</v>
      </c>
      <c r="FZ95" s="20">
        <v>2</v>
      </c>
      <c r="GA95" s="15"/>
      <c r="GB95" s="20"/>
      <c r="GC95" s="15">
        <v>105</v>
      </c>
      <c r="GD95" s="20">
        <v>2</v>
      </c>
      <c r="GE95" s="15"/>
      <c r="GF95" s="20"/>
      <c r="GG95" s="170"/>
    </row>
    <row r="96" spans="1:189" s="2" customFormat="1" ht="15.75" customHeight="1" x14ac:dyDescent="0.3">
      <c r="A96" s="15" t="s">
        <v>2906</v>
      </c>
      <c r="B96" s="15" t="s">
        <v>126</v>
      </c>
      <c r="C96" s="15" t="s">
        <v>1856</v>
      </c>
      <c r="D96" s="15" t="s">
        <v>1857</v>
      </c>
      <c r="E96" s="15" t="str">
        <f t="shared" si="19"/>
        <v>Jan Trigg</v>
      </c>
      <c r="F96" s="15" t="s">
        <v>128</v>
      </c>
      <c r="G96" s="15">
        <v>999829178</v>
      </c>
      <c r="H96" s="15">
        <f t="shared" si="20"/>
        <v>410.5</v>
      </c>
      <c r="I96" s="15"/>
      <c r="J96" s="15"/>
      <c r="K96" s="16"/>
      <c r="L96" s="15"/>
      <c r="M96" s="15"/>
      <c r="N96" s="15"/>
      <c r="O96" s="15">
        <f t="shared" si="15"/>
        <v>37.5</v>
      </c>
      <c r="P96" s="15">
        <v>0</v>
      </c>
      <c r="Q96" s="15">
        <f t="shared" si="16"/>
        <v>0</v>
      </c>
      <c r="R96" s="15">
        <v>0</v>
      </c>
      <c r="S96" s="15">
        <v>0</v>
      </c>
      <c r="T96" s="15">
        <f t="shared" si="17"/>
        <v>90</v>
      </c>
      <c r="U96" s="15">
        <f t="shared" si="18"/>
        <v>113</v>
      </c>
      <c r="V96" s="15"/>
      <c r="W96" s="15"/>
      <c r="X96" s="15"/>
      <c r="Y96" s="15"/>
      <c r="Z96" s="16"/>
      <c r="AA96" s="15">
        <v>106</v>
      </c>
      <c r="AB96" s="24">
        <v>4</v>
      </c>
      <c r="AC96" s="15"/>
      <c r="AD96" s="15"/>
      <c r="AE96" s="15"/>
      <c r="AF96" s="15"/>
      <c r="AG96" s="15"/>
      <c r="AH96" s="24"/>
      <c r="AI96" s="15"/>
      <c r="AJ96" s="15"/>
      <c r="AK96" s="15"/>
      <c r="AL96" s="15"/>
      <c r="AM96" s="15"/>
      <c r="AN96" s="24"/>
      <c r="AO96" s="15"/>
      <c r="AP96" s="24"/>
      <c r="AQ96" s="15"/>
      <c r="AR96" s="24"/>
      <c r="AS96" s="15"/>
      <c r="AT96" s="24"/>
      <c r="AU96" s="15"/>
      <c r="AV96" s="24"/>
      <c r="AW96" s="15"/>
      <c r="AX96" s="24"/>
      <c r="AY96" s="15"/>
      <c r="AZ96" s="15"/>
      <c r="BA96" s="15"/>
      <c r="BB96" s="15"/>
      <c r="BC96" s="15"/>
      <c r="BD96" s="15"/>
      <c r="BE96" s="15"/>
      <c r="BF96" s="24"/>
      <c r="BG96" s="15"/>
      <c r="BH96" s="24"/>
      <c r="BI96" s="15"/>
      <c r="BJ96" s="24"/>
      <c r="BK96" s="15"/>
      <c r="BL96" s="24"/>
      <c r="BM96" s="15"/>
      <c r="BN96" s="24"/>
      <c r="BO96" s="15"/>
      <c r="BP96" s="24"/>
      <c r="BQ96" s="15"/>
      <c r="BR96" s="24"/>
      <c r="BS96" s="15"/>
      <c r="BT96" s="24"/>
      <c r="BU96" s="15">
        <v>70</v>
      </c>
      <c r="BV96" s="24">
        <v>1</v>
      </c>
      <c r="BW96" s="15"/>
      <c r="BX96" s="24"/>
      <c r="BY96" s="15"/>
      <c r="BZ96" s="24"/>
      <c r="CA96" s="15">
        <v>84</v>
      </c>
      <c r="CB96" s="24">
        <v>5</v>
      </c>
      <c r="CC96" s="15"/>
      <c r="CD96" s="24"/>
      <c r="CE96" s="15">
        <v>113</v>
      </c>
      <c r="CF96" s="24">
        <v>3</v>
      </c>
      <c r="CG96" s="15"/>
      <c r="CH96" s="25"/>
      <c r="CI96" s="15">
        <v>30</v>
      </c>
      <c r="CJ96" s="25">
        <v>1</v>
      </c>
      <c r="CK96" s="15">
        <v>113</v>
      </c>
      <c r="CL96" s="25"/>
      <c r="CM96" s="15"/>
      <c r="CN96" s="25"/>
      <c r="CO96" s="15"/>
      <c r="CP96" s="25"/>
      <c r="CQ96" s="15"/>
      <c r="CR96" s="25"/>
      <c r="CS96" s="15">
        <f t="shared" si="21"/>
        <v>0</v>
      </c>
      <c r="CT96" s="15">
        <f t="shared" si="22"/>
        <v>30</v>
      </c>
      <c r="CU96" s="15">
        <f t="shared" si="23"/>
        <v>1</v>
      </c>
      <c r="CV96" s="15">
        <f t="shared" si="24"/>
        <v>140</v>
      </c>
      <c r="CW96" s="15"/>
      <c r="CX96" s="15"/>
      <c r="CY96" s="15">
        <f t="shared" si="25"/>
        <v>0</v>
      </c>
      <c r="CZ96" s="15">
        <f>GG96</f>
        <v>0</v>
      </c>
      <c r="DA96" s="19"/>
      <c r="DB96" s="17"/>
      <c r="DC96" s="15"/>
      <c r="DD96" s="15">
        <v>30</v>
      </c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7"/>
      <c r="DQ96" s="15"/>
      <c r="DR96" s="15"/>
      <c r="DS96" s="15"/>
      <c r="DT96" s="15"/>
      <c r="DU96" s="15"/>
      <c r="DV96" s="15"/>
      <c r="DW96" s="15">
        <v>140</v>
      </c>
      <c r="DX96" s="20">
        <v>1</v>
      </c>
      <c r="DY96" s="15"/>
      <c r="DZ96" s="20"/>
      <c r="EA96" s="15"/>
      <c r="EB96" s="20"/>
      <c r="EC96" s="15">
        <v>90</v>
      </c>
      <c r="ED96" s="20">
        <v>4</v>
      </c>
      <c r="EE96" s="15">
        <v>37.5</v>
      </c>
      <c r="EF96" s="20"/>
      <c r="EG96" s="15">
        <v>113</v>
      </c>
      <c r="EH96" s="20">
        <v>3</v>
      </c>
      <c r="EI96" s="15"/>
      <c r="EJ96" s="20"/>
      <c r="EK96" s="15"/>
      <c r="EL96" s="20"/>
      <c r="EM96" s="15"/>
      <c r="EN96" s="20"/>
      <c r="EO96" s="15"/>
      <c r="EP96" s="20"/>
      <c r="EQ96" s="15"/>
      <c r="ER96" s="20"/>
      <c r="ES96" s="15"/>
      <c r="ET96" s="20"/>
      <c r="EU96" s="15"/>
      <c r="EV96" s="20"/>
      <c r="EW96" s="15"/>
      <c r="EX96" s="20"/>
      <c r="EY96" s="15"/>
      <c r="EZ96" s="20"/>
      <c r="FA96" s="15">
        <v>30</v>
      </c>
      <c r="FB96" s="20">
        <v>1</v>
      </c>
      <c r="FC96" s="15"/>
      <c r="FD96" s="20"/>
      <c r="FE96" s="15"/>
      <c r="FF96" s="20"/>
      <c r="FG96" s="15"/>
      <c r="FH96" s="20"/>
      <c r="FI96" s="15"/>
      <c r="FJ96" s="20"/>
      <c r="FK96" s="15"/>
      <c r="FL96" s="20"/>
      <c r="FM96" s="15"/>
      <c r="FN96" s="20"/>
      <c r="FO96" s="15"/>
      <c r="FP96" s="20"/>
      <c r="FQ96" s="15"/>
      <c r="FR96" s="20"/>
      <c r="FS96" s="15"/>
      <c r="FT96" s="20"/>
      <c r="FU96" s="15"/>
      <c r="FV96" s="20"/>
      <c r="FW96" s="15"/>
      <c r="FX96" s="20"/>
      <c r="FY96" s="15"/>
      <c r="FZ96" s="20"/>
      <c r="GA96" s="15"/>
      <c r="GB96" s="20"/>
      <c r="GC96" s="15"/>
      <c r="GD96" s="20"/>
      <c r="GE96" s="15">
        <v>140</v>
      </c>
      <c r="GF96" s="20">
        <v>1</v>
      </c>
      <c r="GG96" s="170"/>
    </row>
    <row r="97" spans="1:189" s="2" customFormat="1" ht="15.75" customHeight="1" x14ac:dyDescent="0.3">
      <c r="A97" s="15" t="s">
        <v>2904</v>
      </c>
      <c r="B97" s="15" t="s">
        <v>126</v>
      </c>
      <c r="C97" s="15" t="s">
        <v>763</v>
      </c>
      <c r="D97" s="15" t="s">
        <v>1846</v>
      </c>
      <c r="E97" s="15" t="str">
        <f t="shared" si="19"/>
        <v>Catherine Tong</v>
      </c>
      <c r="F97" s="15" t="s">
        <v>128</v>
      </c>
      <c r="G97" s="15">
        <v>999829270</v>
      </c>
      <c r="H97" s="15">
        <f t="shared" si="20"/>
        <v>68</v>
      </c>
      <c r="I97" s="15"/>
      <c r="J97" s="15"/>
      <c r="K97" s="16"/>
      <c r="L97" s="15"/>
      <c r="M97" s="15"/>
      <c r="N97" s="15"/>
      <c r="O97" s="15">
        <f t="shared" si="15"/>
        <v>0</v>
      </c>
      <c r="P97" s="15">
        <v>0</v>
      </c>
      <c r="Q97" s="15">
        <f t="shared" si="16"/>
        <v>0</v>
      </c>
      <c r="R97" s="15">
        <v>0</v>
      </c>
      <c r="S97" s="15">
        <v>0</v>
      </c>
      <c r="T97" s="15">
        <f t="shared" si="17"/>
        <v>68</v>
      </c>
      <c r="U97" s="15">
        <f t="shared" si="18"/>
        <v>0</v>
      </c>
      <c r="V97" s="15"/>
      <c r="W97" s="15"/>
      <c r="X97" s="15"/>
      <c r="Y97" s="15"/>
      <c r="Z97" s="16"/>
      <c r="AA97" s="15"/>
      <c r="AB97" s="24"/>
      <c r="AC97" s="15"/>
      <c r="AD97" s="15"/>
      <c r="AE97" s="15"/>
      <c r="AF97" s="15"/>
      <c r="AG97" s="15"/>
      <c r="AH97" s="24"/>
      <c r="AI97" s="15"/>
      <c r="AJ97" s="15"/>
      <c r="AK97" s="15">
        <f>15*2.12</f>
        <v>31.8</v>
      </c>
      <c r="AL97" s="24" t="s">
        <v>168</v>
      </c>
      <c r="AM97" s="15"/>
      <c r="AN97" s="24"/>
      <c r="AO97" s="15">
        <v>68</v>
      </c>
      <c r="AP97" s="24">
        <v>3</v>
      </c>
      <c r="AQ97" s="15">
        <v>120</v>
      </c>
      <c r="AR97" s="24">
        <v>1</v>
      </c>
      <c r="AS97" s="15"/>
      <c r="AT97" s="24"/>
      <c r="AU97" s="15"/>
      <c r="AV97" s="24"/>
      <c r="AW97" s="15"/>
      <c r="AX97" s="24"/>
      <c r="AY97" s="15"/>
      <c r="AZ97" s="15"/>
      <c r="BA97" s="15"/>
      <c r="BB97" s="15"/>
      <c r="BC97" s="15"/>
      <c r="BD97" s="15"/>
      <c r="BE97" s="15"/>
      <c r="BF97" s="24"/>
      <c r="BG97" s="15"/>
      <c r="BH97" s="24"/>
      <c r="BI97" s="15"/>
      <c r="BJ97" s="24"/>
      <c r="BK97" s="15"/>
      <c r="BL97" s="24"/>
      <c r="BM97" s="15">
        <v>79</v>
      </c>
      <c r="BN97" s="24">
        <v>3</v>
      </c>
      <c r="BO97" s="15"/>
      <c r="BP97" s="24"/>
      <c r="BQ97" s="15"/>
      <c r="BR97" s="24"/>
      <c r="BS97" s="15"/>
      <c r="BT97" s="24"/>
      <c r="BU97" s="15"/>
      <c r="BV97" s="24"/>
      <c r="BW97" s="15"/>
      <c r="BX97" s="24"/>
      <c r="BY97" s="15"/>
      <c r="BZ97" s="24"/>
      <c r="CA97" s="15">
        <v>51</v>
      </c>
      <c r="CB97" s="24">
        <v>9</v>
      </c>
      <c r="CC97" s="15"/>
      <c r="CD97" s="24"/>
      <c r="CE97" s="15"/>
      <c r="CF97" s="24"/>
      <c r="CG97" s="15"/>
      <c r="CH97" s="25"/>
      <c r="CI97" s="15"/>
      <c r="CJ97" s="25"/>
      <c r="CK97" s="15"/>
      <c r="CL97" s="25"/>
      <c r="CM97" s="15"/>
      <c r="CN97" s="25"/>
      <c r="CO97" s="15"/>
      <c r="CP97" s="25"/>
      <c r="CQ97" s="15"/>
      <c r="CR97" s="25"/>
      <c r="CS97" s="15">
        <f t="shared" si="21"/>
        <v>0</v>
      </c>
      <c r="CT97" s="15">
        <f t="shared" si="22"/>
        <v>0</v>
      </c>
      <c r="CU97" s="15">
        <f t="shared" si="23"/>
        <v>0</v>
      </c>
      <c r="CV97" s="15">
        <f t="shared" si="24"/>
        <v>0</v>
      </c>
      <c r="CW97" s="15"/>
      <c r="CX97" s="15"/>
      <c r="CY97" s="15">
        <f t="shared" si="25"/>
        <v>0</v>
      </c>
      <c r="CZ97" s="15">
        <f>GG97</f>
        <v>0</v>
      </c>
      <c r="DA97" s="19"/>
      <c r="DB97" s="17">
        <v>64</v>
      </c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7"/>
      <c r="DQ97" s="15"/>
      <c r="DR97" s="15"/>
      <c r="DS97" s="15"/>
      <c r="DT97" s="15"/>
      <c r="DU97" s="15"/>
      <c r="DV97" s="15"/>
      <c r="DW97" s="15"/>
      <c r="DX97" s="20"/>
      <c r="DY97" s="15">
        <v>105</v>
      </c>
      <c r="DZ97" s="20">
        <v>2</v>
      </c>
      <c r="EA97" s="15"/>
      <c r="EB97" s="20"/>
      <c r="EC97" s="15">
        <v>68</v>
      </c>
      <c r="ED97" s="20">
        <v>5</v>
      </c>
      <c r="EE97" s="15"/>
      <c r="EF97" s="20"/>
      <c r="EG97" s="15"/>
      <c r="EH97" s="20"/>
      <c r="EI97" s="15"/>
      <c r="EJ97" s="20"/>
      <c r="EK97" s="15"/>
      <c r="EL97" s="20"/>
      <c r="EM97" s="15"/>
      <c r="EN97" s="20"/>
      <c r="EO97" s="15"/>
      <c r="EP97" s="20"/>
      <c r="EQ97" s="15"/>
      <c r="ER97" s="20"/>
      <c r="ES97" s="15"/>
      <c r="ET97" s="20"/>
      <c r="EU97" s="15"/>
      <c r="EV97" s="20"/>
      <c r="EW97" s="15"/>
      <c r="EX97" s="20"/>
      <c r="EY97" s="15"/>
      <c r="EZ97" s="20"/>
      <c r="FA97" s="15"/>
      <c r="FB97" s="20"/>
      <c r="FC97" s="15"/>
      <c r="FD97" s="20"/>
      <c r="FE97" s="15"/>
      <c r="FF97" s="20"/>
      <c r="FG97" s="15"/>
      <c r="FH97" s="20"/>
      <c r="FI97" s="15"/>
      <c r="FJ97" s="20"/>
      <c r="FK97" s="15"/>
      <c r="FL97" s="20"/>
      <c r="FM97" s="15"/>
      <c r="FN97" s="20"/>
      <c r="FO97" s="15"/>
      <c r="FP97" s="20"/>
      <c r="FQ97" s="15"/>
      <c r="FR97" s="20"/>
      <c r="FS97" s="15"/>
      <c r="FT97" s="20"/>
      <c r="FU97" s="15"/>
      <c r="FV97" s="20"/>
      <c r="FW97" s="15"/>
      <c r="FX97" s="20"/>
      <c r="FY97" s="15"/>
      <c r="FZ97" s="20"/>
      <c r="GA97" s="15"/>
      <c r="GB97" s="20"/>
      <c r="GC97" s="15"/>
      <c r="GD97" s="20"/>
      <c r="GE97" s="15"/>
      <c r="GF97" s="20"/>
      <c r="GG97" s="170"/>
    </row>
    <row r="98" spans="1:189" s="2" customFormat="1" ht="15.75" customHeight="1" x14ac:dyDescent="0.3">
      <c r="A98" s="15" t="s">
        <v>2904</v>
      </c>
      <c r="B98" s="83" t="s">
        <v>126</v>
      </c>
      <c r="C98" s="83" t="s">
        <v>3875</v>
      </c>
      <c r="D98" s="83" t="s">
        <v>3876</v>
      </c>
      <c r="E98" s="15" t="str">
        <f t="shared" si="19"/>
        <v>MICHELLE CALUAG</v>
      </c>
      <c r="F98" s="83" t="s">
        <v>128</v>
      </c>
      <c r="G98" s="15">
        <v>999829954</v>
      </c>
      <c r="H98" s="15">
        <f t="shared" si="20"/>
        <v>120</v>
      </c>
      <c r="I98" s="15"/>
      <c r="J98" s="15"/>
      <c r="K98" s="16"/>
      <c r="L98" s="15"/>
      <c r="M98" s="15"/>
      <c r="N98" s="15"/>
      <c r="O98" s="15">
        <f t="shared" si="15"/>
        <v>0</v>
      </c>
      <c r="P98" s="15">
        <v>0</v>
      </c>
      <c r="Q98" s="15">
        <f t="shared" si="16"/>
        <v>0</v>
      </c>
      <c r="R98" s="15">
        <v>0</v>
      </c>
      <c r="S98" s="15">
        <v>0</v>
      </c>
      <c r="T98" s="15">
        <f t="shared" si="17"/>
        <v>0</v>
      </c>
      <c r="U98" s="15">
        <f t="shared" si="18"/>
        <v>0</v>
      </c>
      <c r="V98" s="15"/>
      <c r="W98" s="15"/>
      <c r="X98" s="15"/>
      <c r="Y98" s="15"/>
      <c r="Z98" s="16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>
        <f t="shared" si="21"/>
        <v>0</v>
      </c>
      <c r="CT98" s="15">
        <f t="shared" si="22"/>
        <v>120</v>
      </c>
      <c r="CU98" s="15">
        <f t="shared" si="23"/>
        <v>1</v>
      </c>
      <c r="CV98" s="15">
        <f t="shared" si="24"/>
        <v>0</v>
      </c>
      <c r="CW98" s="15"/>
      <c r="CX98" s="15"/>
      <c r="CY98" s="15">
        <f t="shared" si="25"/>
        <v>0</v>
      </c>
      <c r="CZ98" s="15">
        <f>GG98</f>
        <v>0</v>
      </c>
      <c r="DA98" s="16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20"/>
      <c r="DY98" s="15"/>
      <c r="DZ98" s="20"/>
      <c r="EA98" s="15"/>
      <c r="EB98" s="20"/>
      <c r="EC98" s="15"/>
      <c r="ED98" s="20"/>
      <c r="EE98" s="15"/>
      <c r="EF98" s="20"/>
      <c r="EG98" s="15"/>
      <c r="EH98" s="20"/>
      <c r="EI98" s="15"/>
      <c r="EJ98" s="20"/>
      <c r="EK98" s="15"/>
      <c r="EL98" s="20"/>
      <c r="EM98" s="15"/>
      <c r="EN98" s="20"/>
      <c r="EO98" s="15"/>
      <c r="EP98" s="20"/>
      <c r="EQ98" s="15"/>
      <c r="ER98" s="20"/>
      <c r="ES98" s="15"/>
      <c r="ET98" s="20"/>
      <c r="EU98" s="15"/>
      <c r="EV98" s="20"/>
      <c r="EW98" s="15"/>
      <c r="EX98" s="20"/>
      <c r="EY98" s="15"/>
      <c r="EZ98" s="20"/>
      <c r="FA98" s="15"/>
      <c r="FB98" s="20"/>
      <c r="FC98" s="15"/>
      <c r="FD98" s="20"/>
      <c r="FE98" s="15"/>
      <c r="FF98" s="20"/>
      <c r="FG98" s="15"/>
      <c r="FH98" s="20"/>
      <c r="FI98" s="15"/>
      <c r="FJ98" s="20"/>
      <c r="FK98" s="15"/>
      <c r="FL98" s="20"/>
      <c r="FM98" s="15"/>
      <c r="FN98" s="20"/>
      <c r="FO98" s="15"/>
      <c r="FP98" s="20"/>
      <c r="FQ98" s="15"/>
      <c r="FR98" s="20"/>
      <c r="FS98" s="15"/>
      <c r="FT98" s="20"/>
      <c r="FU98" s="15">
        <v>120</v>
      </c>
      <c r="FV98" s="20">
        <v>1</v>
      </c>
      <c r="FW98" s="15"/>
      <c r="FX98" s="20"/>
      <c r="FY98" s="15"/>
      <c r="FZ98" s="20"/>
      <c r="GA98" s="15"/>
      <c r="GB98" s="20"/>
      <c r="GC98" s="15"/>
      <c r="GD98" s="20"/>
      <c r="GE98" s="15"/>
      <c r="GF98" s="20"/>
      <c r="GG98" s="170"/>
    </row>
    <row r="99" spans="1:189" s="2" customFormat="1" ht="15.75" customHeight="1" x14ac:dyDescent="0.3">
      <c r="A99" s="15" t="s">
        <v>2903</v>
      </c>
      <c r="B99" s="15" t="s">
        <v>126</v>
      </c>
      <c r="C99" s="17" t="s">
        <v>1731</v>
      </c>
      <c r="D99" s="17" t="s">
        <v>1732</v>
      </c>
      <c r="E99" s="15" t="str">
        <f t="shared" si="19"/>
        <v>Charles Anton Sibal</v>
      </c>
      <c r="F99" s="17" t="s">
        <v>135</v>
      </c>
      <c r="G99" s="15">
        <v>999831325</v>
      </c>
      <c r="H99" s="15">
        <f t="shared" si="20"/>
        <v>101</v>
      </c>
      <c r="I99" s="15"/>
      <c r="J99" s="15"/>
      <c r="K99" s="16"/>
      <c r="L99" s="15"/>
      <c r="M99" s="15"/>
      <c r="N99" s="15"/>
      <c r="O99" s="15">
        <f t="shared" si="15"/>
        <v>0</v>
      </c>
      <c r="P99" s="15">
        <v>0</v>
      </c>
      <c r="Q99" s="15">
        <f t="shared" si="16"/>
        <v>2</v>
      </c>
      <c r="R99" s="15">
        <v>0</v>
      </c>
      <c r="S99" s="15">
        <v>0</v>
      </c>
      <c r="T99" s="15">
        <f t="shared" si="17"/>
        <v>38</v>
      </c>
      <c r="U99" s="15">
        <f t="shared" si="18"/>
        <v>0</v>
      </c>
      <c r="V99" s="15"/>
      <c r="W99" s="15"/>
      <c r="X99" s="15"/>
      <c r="Y99" s="15"/>
      <c r="Z99" s="16"/>
      <c r="AA99" s="15"/>
      <c r="AB99" s="24"/>
      <c r="AC99" s="15"/>
      <c r="AD99" s="15"/>
      <c r="AE99" s="15"/>
      <c r="AF99" s="15"/>
      <c r="AG99" s="15">
        <v>38</v>
      </c>
      <c r="AH99" s="24" t="s">
        <v>129</v>
      </c>
      <c r="AI99" s="15"/>
      <c r="AJ99" s="15"/>
      <c r="AK99" s="15"/>
      <c r="AL99" s="15"/>
      <c r="AM99" s="15"/>
      <c r="AN99" s="24"/>
      <c r="AO99" s="15"/>
      <c r="AP99" s="24"/>
      <c r="AQ99" s="15"/>
      <c r="AR99" s="24"/>
      <c r="AS99" s="15"/>
      <c r="AT99" s="24"/>
      <c r="AU99" s="15"/>
      <c r="AV99" s="24"/>
      <c r="AW99" s="15"/>
      <c r="AX99" s="24"/>
      <c r="AY99" s="15"/>
      <c r="AZ99" s="15"/>
      <c r="BA99" s="15"/>
      <c r="BB99" s="15"/>
      <c r="BC99" s="15"/>
      <c r="BD99" s="15"/>
      <c r="BE99" s="15"/>
      <c r="BF99" s="24"/>
      <c r="BG99" s="15">
        <v>68</v>
      </c>
      <c r="BH99" s="24">
        <v>3</v>
      </c>
      <c r="BI99" s="15"/>
      <c r="BJ99" s="24"/>
      <c r="BK99" s="15"/>
      <c r="BL99" s="24"/>
      <c r="BM99" s="15"/>
      <c r="BN99" s="24"/>
      <c r="BO99" s="15"/>
      <c r="BP99" s="24"/>
      <c r="BQ99" s="15"/>
      <c r="BR99" s="24"/>
      <c r="BS99" s="15"/>
      <c r="BT99" s="24"/>
      <c r="BU99" s="15"/>
      <c r="BV99" s="24"/>
      <c r="BW99" s="15"/>
      <c r="BX99" s="24"/>
      <c r="BY99" s="15"/>
      <c r="BZ99" s="24"/>
      <c r="CA99" s="15">
        <v>38</v>
      </c>
      <c r="CB99" s="24">
        <v>17</v>
      </c>
      <c r="CC99" s="15"/>
      <c r="CD99" s="24"/>
      <c r="CE99" s="15"/>
      <c r="CF99" s="24"/>
      <c r="CG99" s="15"/>
      <c r="CH99" s="25"/>
      <c r="CI99" s="15">
        <v>54</v>
      </c>
      <c r="CJ99" s="25">
        <v>7</v>
      </c>
      <c r="CK99" s="15"/>
      <c r="CL99" s="25"/>
      <c r="CM99" s="15"/>
      <c r="CN99" s="25"/>
      <c r="CO99" s="15"/>
      <c r="CP99" s="25"/>
      <c r="CQ99" s="15"/>
      <c r="CR99" s="25"/>
      <c r="CS99" s="15">
        <f t="shared" si="21"/>
        <v>0</v>
      </c>
      <c r="CT99" s="15">
        <f t="shared" si="22"/>
        <v>63</v>
      </c>
      <c r="CU99" s="15">
        <f t="shared" si="23"/>
        <v>1</v>
      </c>
      <c r="CV99" s="15">
        <f t="shared" si="24"/>
        <v>0</v>
      </c>
      <c r="CW99" s="15"/>
      <c r="CX99" s="15"/>
      <c r="CY99" s="15">
        <f t="shared" si="25"/>
        <v>0</v>
      </c>
      <c r="CZ99" s="15">
        <f>GG99</f>
        <v>0</v>
      </c>
      <c r="DA99" s="19"/>
      <c r="DB99" s="17"/>
      <c r="DC99" s="15"/>
      <c r="DD99" s="15"/>
      <c r="DE99" s="15"/>
      <c r="DF99" s="15"/>
      <c r="DG99" s="15"/>
      <c r="DH99" s="15"/>
      <c r="DI99" s="15">
        <v>68</v>
      </c>
      <c r="DJ99" s="15"/>
      <c r="DK99" s="15"/>
      <c r="DL99" s="15"/>
      <c r="DM99" s="15"/>
      <c r="DN99" s="15"/>
      <c r="DO99" s="15"/>
      <c r="DP99" s="17"/>
      <c r="DQ99" s="15"/>
      <c r="DR99" s="15">
        <v>32</v>
      </c>
      <c r="DS99" s="15"/>
      <c r="DT99" s="15"/>
      <c r="DU99" s="15"/>
      <c r="DV99" s="15"/>
      <c r="DW99" s="15">
        <v>59</v>
      </c>
      <c r="DX99" s="20">
        <v>5</v>
      </c>
      <c r="DY99" s="15"/>
      <c r="DZ99" s="20"/>
      <c r="EA99" s="15"/>
      <c r="EB99" s="20"/>
      <c r="EC99" s="15">
        <v>38</v>
      </c>
      <c r="ED99" s="20">
        <v>17</v>
      </c>
      <c r="EE99" s="15"/>
      <c r="EF99" s="20"/>
      <c r="EG99" s="15"/>
      <c r="EH99" s="20"/>
      <c r="EI99" s="15"/>
      <c r="EJ99" s="20"/>
      <c r="EK99" s="15"/>
      <c r="EL99" s="20"/>
      <c r="EM99" s="15"/>
      <c r="EN99" s="20"/>
      <c r="EO99" s="15"/>
      <c r="EP99" s="20"/>
      <c r="EQ99" s="15"/>
      <c r="ER99" s="20"/>
      <c r="ES99" s="15"/>
      <c r="ET99" s="20"/>
      <c r="EU99" s="15"/>
      <c r="EV99" s="20"/>
      <c r="EW99" s="15"/>
      <c r="EX99" s="20"/>
      <c r="EY99" s="15"/>
      <c r="EZ99" s="20"/>
      <c r="FA99" s="15"/>
      <c r="FB99" s="20"/>
      <c r="FC99" s="15"/>
      <c r="FD99" s="20"/>
      <c r="FE99" s="15"/>
      <c r="FF99" s="20"/>
      <c r="FG99" s="15"/>
      <c r="FH99" s="20"/>
      <c r="FI99" s="15"/>
      <c r="FJ99" s="20"/>
      <c r="FK99" s="15"/>
      <c r="FL99" s="20"/>
      <c r="FM99" s="15"/>
      <c r="FN99" s="20"/>
      <c r="FO99" s="15"/>
      <c r="FP99" s="20"/>
      <c r="FQ99" s="15"/>
      <c r="FR99" s="20"/>
      <c r="FS99" s="15">
        <v>63</v>
      </c>
      <c r="FT99" s="20">
        <v>5</v>
      </c>
      <c r="FU99" s="15"/>
      <c r="FV99" s="20"/>
      <c r="FW99" s="15"/>
      <c r="FX99" s="20"/>
      <c r="FY99" s="15"/>
      <c r="FZ99" s="20"/>
      <c r="GA99" s="15"/>
      <c r="GB99" s="20"/>
      <c r="GC99" s="15"/>
      <c r="GD99" s="20"/>
      <c r="GE99" s="15"/>
      <c r="GF99" s="20"/>
      <c r="GG99" s="170"/>
    </row>
    <row r="100" spans="1:189" s="2" customFormat="1" ht="15.75" customHeight="1" x14ac:dyDescent="0.3">
      <c r="A100" s="15" t="s">
        <v>2905</v>
      </c>
      <c r="B100" s="15" t="s">
        <v>126</v>
      </c>
      <c r="C100" s="15" t="s">
        <v>1220</v>
      </c>
      <c r="D100" s="15" t="s">
        <v>1216</v>
      </c>
      <c r="E100" s="15" t="str">
        <f t="shared" si="19"/>
        <v>Rosalynn Le</v>
      </c>
      <c r="F100" s="15" t="s">
        <v>128</v>
      </c>
      <c r="G100" s="15">
        <v>999831658</v>
      </c>
      <c r="H100" s="15">
        <f t="shared" si="20"/>
        <v>140</v>
      </c>
      <c r="I100" s="15"/>
      <c r="J100" s="15"/>
      <c r="K100" s="16"/>
      <c r="L100" s="15"/>
      <c r="M100" s="15"/>
      <c r="N100" s="15"/>
      <c r="O100" s="15">
        <f t="shared" si="15"/>
        <v>50</v>
      </c>
      <c r="P100" s="15">
        <v>0</v>
      </c>
      <c r="Q100" s="15">
        <f t="shared" si="16"/>
        <v>1</v>
      </c>
      <c r="R100" s="15">
        <v>0</v>
      </c>
      <c r="S100" s="15">
        <v>0</v>
      </c>
      <c r="T100" s="15">
        <f t="shared" si="17"/>
        <v>90</v>
      </c>
      <c r="U100" s="15">
        <f t="shared" si="18"/>
        <v>0</v>
      </c>
      <c r="V100" s="15"/>
      <c r="W100" s="15"/>
      <c r="X100" s="15"/>
      <c r="Y100" s="15"/>
      <c r="Z100" s="16"/>
      <c r="AA100" s="15"/>
      <c r="AB100" s="24"/>
      <c r="AC100" s="15"/>
      <c r="AD100" s="15"/>
      <c r="AE100" s="15"/>
      <c r="AF100" s="15"/>
      <c r="AG100" s="15"/>
      <c r="AH100" s="24"/>
      <c r="AI100" s="15"/>
      <c r="AJ100" s="15"/>
      <c r="AK100" s="15"/>
      <c r="AL100" s="15"/>
      <c r="AM100" s="15"/>
      <c r="AN100" s="24"/>
      <c r="AO100" s="15"/>
      <c r="AP100" s="24"/>
      <c r="AQ100" s="15"/>
      <c r="AR100" s="24"/>
      <c r="AS100" s="15"/>
      <c r="AT100" s="24"/>
      <c r="AU100" s="15"/>
      <c r="AV100" s="24"/>
      <c r="AW100" s="15"/>
      <c r="AX100" s="24"/>
      <c r="AY100" s="15"/>
      <c r="AZ100" s="15"/>
      <c r="BA100" s="15"/>
      <c r="BB100" s="15"/>
      <c r="BC100" s="15"/>
      <c r="BD100" s="15"/>
      <c r="BE100" s="15"/>
      <c r="BF100" s="24"/>
      <c r="BG100" s="15"/>
      <c r="BH100" s="24"/>
      <c r="BI100" s="15"/>
      <c r="BJ100" s="24"/>
      <c r="BK100" s="15"/>
      <c r="BL100" s="24"/>
      <c r="BM100" s="15"/>
      <c r="BN100" s="24"/>
      <c r="BO100" s="15"/>
      <c r="BP100" s="24"/>
      <c r="BQ100" s="15"/>
      <c r="BR100" s="24"/>
      <c r="BS100" s="15"/>
      <c r="BT100" s="24"/>
      <c r="BU100" s="15"/>
      <c r="BV100" s="24"/>
      <c r="BW100" s="15"/>
      <c r="BX100" s="24"/>
      <c r="BY100" s="15"/>
      <c r="BZ100" s="24"/>
      <c r="CA100" s="15"/>
      <c r="CB100" s="24"/>
      <c r="CC100" s="15"/>
      <c r="CD100" s="24"/>
      <c r="CE100" s="15"/>
      <c r="CF100" s="24"/>
      <c r="CG100" s="15"/>
      <c r="CH100" s="25"/>
      <c r="CI100" s="15"/>
      <c r="CJ100" s="25"/>
      <c r="CK100" s="15"/>
      <c r="CL100" s="25"/>
      <c r="CM100" s="15"/>
      <c r="CN100" s="25"/>
      <c r="CO100" s="15"/>
      <c r="CP100" s="25"/>
      <c r="CQ100" s="15"/>
      <c r="CR100" s="25"/>
      <c r="CS100" s="15">
        <f t="shared" si="21"/>
        <v>0</v>
      </c>
      <c r="CT100" s="15">
        <f t="shared" si="22"/>
        <v>0</v>
      </c>
      <c r="CU100" s="15">
        <f t="shared" si="23"/>
        <v>0</v>
      </c>
      <c r="CV100" s="15">
        <f t="shared" si="24"/>
        <v>0</v>
      </c>
      <c r="CW100" s="15"/>
      <c r="CX100" s="15"/>
      <c r="CY100" s="15">
        <f t="shared" si="25"/>
        <v>0</v>
      </c>
      <c r="CZ100" s="15">
        <f>GG100</f>
        <v>0</v>
      </c>
      <c r="DA100" s="19"/>
      <c r="DB100" s="17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7"/>
      <c r="DQ100" s="15"/>
      <c r="DR100" s="15"/>
      <c r="DS100" s="15"/>
      <c r="DT100" s="15"/>
      <c r="DU100" s="15">
        <v>30</v>
      </c>
      <c r="DV100" s="15"/>
      <c r="DW100" s="15"/>
      <c r="DX100" s="20"/>
      <c r="DY100" s="15"/>
      <c r="DZ100" s="20"/>
      <c r="EA100" s="15"/>
      <c r="EB100" s="20"/>
      <c r="EC100" s="15">
        <v>90</v>
      </c>
      <c r="ED100" s="20">
        <v>3</v>
      </c>
      <c r="EE100" s="15">
        <v>50</v>
      </c>
      <c r="EF100" s="20"/>
      <c r="EG100" s="15"/>
      <c r="EH100" s="20"/>
      <c r="EI100" s="15"/>
      <c r="EJ100" s="20"/>
      <c r="EK100" s="15"/>
      <c r="EL100" s="20"/>
      <c r="EM100" s="15"/>
      <c r="EN100" s="20"/>
      <c r="EO100" s="15"/>
      <c r="EP100" s="20"/>
      <c r="EQ100" s="15"/>
      <c r="ER100" s="20"/>
      <c r="ES100" s="15"/>
      <c r="ET100" s="20"/>
      <c r="EU100" s="15"/>
      <c r="EV100" s="20"/>
      <c r="EW100" s="15"/>
      <c r="EX100" s="20"/>
      <c r="EY100" s="15"/>
      <c r="EZ100" s="20"/>
      <c r="FA100" s="15"/>
      <c r="FB100" s="20"/>
      <c r="FC100" s="15"/>
      <c r="FD100" s="20"/>
      <c r="FE100" s="15"/>
      <c r="FF100" s="20"/>
      <c r="FG100" s="15"/>
      <c r="FH100" s="20"/>
      <c r="FI100" s="15"/>
      <c r="FJ100" s="20"/>
      <c r="FK100" s="15"/>
      <c r="FL100" s="20"/>
      <c r="FM100" s="15"/>
      <c r="FN100" s="20"/>
      <c r="FO100" s="15"/>
      <c r="FP100" s="20"/>
      <c r="FQ100" s="15"/>
      <c r="FR100" s="20"/>
      <c r="FS100" s="15"/>
      <c r="FT100" s="20"/>
      <c r="FU100" s="15"/>
      <c r="FV100" s="20"/>
      <c r="FW100" s="15"/>
      <c r="FX100" s="20"/>
      <c r="FY100" s="15"/>
      <c r="FZ100" s="20"/>
      <c r="GA100" s="15"/>
      <c r="GB100" s="20"/>
      <c r="GC100" s="15"/>
      <c r="GD100" s="20"/>
      <c r="GE100" s="15"/>
      <c r="GF100" s="20"/>
      <c r="GG100" s="170"/>
    </row>
    <row r="101" spans="1:189" s="2" customFormat="1" ht="15.75" customHeight="1" x14ac:dyDescent="0.3">
      <c r="A101" s="15" t="s">
        <v>2904</v>
      </c>
      <c r="B101" s="15" t="s">
        <v>126</v>
      </c>
      <c r="C101" s="17" t="s">
        <v>1975</v>
      </c>
      <c r="D101" s="17" t="s">
        <v>1976</v>
      </c>
      <c r="E101" s="15" t="str">
        <f t="shared" si="19"/>
        <v>Miyako Yerick</v>
      </c>
      <c r="F101" s="15" t="s">
        <v>128</v>
      </c>
      <c r="G101" s="15">
        <v>999833821</v>
      </c>
      <c r="H101" s="15">
        <f t="shared" si="20"/>
        <v>346</v>
      </c>
      <c r="I101" s="15"/>
      <c r="J101" s="15"/>
      <c r="K101" s="16"/>
      <c r="L101" s="15"/>
      <c r="M101" s="15"/>
      <c r="N101" s="15"/>
      <c r="O101" s="15">
        <f t="shared" si="15"/>
        <v>0</v>
      </c>
      <c r="P101" s="15">
        <v>0</v>
      </c>
      <c r="Q101" s="15">
        <f t="shared" si="16"/>
        <v>1</v>
      </c>
      <c r="R101" s="15">
        <v>0</v>
      </c>
      <c r="S101" s="15">
        <v>0</v>
      </c>
      <c r="T101" s="15">
        <f t="shared" si="17"/>
        <v>68</v>
      </c>
      <c r="U101" s="15">
        <f t="shared" si="18"/>
        <v>113</v>
      </c>
      <c r="V101" s="15"/>
      <c r="W101" s="15"/>
      <c r="X101" s="15"/>
      <c r="Y101" s="15"/>
      <c r="Z101" s="16"/>
      <c r="AA101" s="15">
        <v>113</v>
      </c>
      <c r="AB101" s="24">
        <v>3</v>
      </c>
      <c r="AC101" s="15"/>
      <c r="AD101" s="15"/>
      <c r="AE101" s="15"/>
      <c r="AF101" s="15"/>
      <c r="AG101" s="15"/>
      <c r="AH101" s="24"/>
      <c r="AI101" s="15"/>
      <c r="AJ101" s="15"/>
      <c r="AK101" s="15">
        <f>15*7.2</f>
        <v>108</v>
      </c>
      <c r="AL101" s="24">
        <v>3</v>
      </c>
      <c r="AM101" s="15"/>
      <c r="AN101" s="24"/>
      <c r="AO101" s="15"/>
      <c r="AP101" s="24"/>
      <c r="AQ101" s="15"/>
      <c r="AR101" s="24"/>
      <c r="AS101" s="15"/>
      <c r="AT101" s="24"/>
      <c r="AU101" s="15"/>
      <c r="AV101" s="24"/>
      <c r="AW101" s="15"/>
      <c r="AX101" s="24"/>
      <c r="AY101" s="15"/>
      <c r="AZ101" s="15"/>
      <c r="BA101" s="15"/>
      <c r="BB101" s="15"/>
      <c r="BC101" s="15"/>
      <c r="BD101" s="15"/>
      <c r="BE101" s="15"/>
      <c r="BF101" s="24"/>
      <c r="BG101" s="15"/>
      <c r="BH101" s="24"/>
      <c r="BI101" s="15">
        <f>15*3.02</f>
        <v>45.3</v>
      </c>
      <c r="BJ101" s="24" t="s">
        <v>129</v>
      </c>
      <c r="BK101" s="15"/>
      <c r="BL101" s="24"/>
      <c r="BM101" s="15"/>
      <c r="BN101" s="24"/>
      <c r="BO101" s="15"/>
      <c r="BP101" s="24"/>
      <c r="BQ101" s="15">
        <f>15*12</f>
        <v>180</v>
      </c>
      <c r="BR101" s="24">
        <v>2</v>
      </c>
      <c r="BS101" s="15"/>
      <c r="BT101" s="24"/>
      <c r="BU101" s="15"/>
      <c r="BV101" s="24"/>
      <c r="BW101" s="15"/>
      <c r="BX101" s="24"/>
      <c r="BY101" s="15"/>
      <c r="BZ101" s="24"/>
      <c r="CA101" s="15">
        <v>90</v>
      </c>
      <c r="CB101" s="24">
        <v>3</v>
      </c>
      <c r="CC101" s="15">
        <f>15*4.32</f>
        <v>64.800000000000011</v>
      </c>
      <c r="CD101" s="24">
        <v>5</v>
      </c>
      <c r="CE101" s="15">
        <f>15*7.2</f>
        <v>108</v>
      </c>
      <c r="CF101" s="24">
        <v>2</v>
      </c>
      <c r="CG101" s="15"/>
      <c r="CH101" s="25"/>
      <c r="CI101" s="15"/>
      <c r="CJ101" s="25"/>
      <c r="CK101" s="15">
        <v>75</v>
      </c>
      <c r="CL101" s="25">
        <v>2</v>
      </c>
      <c r="CM101" s="15"/>
      <c r="CN101" s="25"/>
      <c r="CO101" s="15"/>
      <c r="CP101" s="25"/>
      <c r="CQ101" s="15"/>
      <c r="CR101" s="25"/>
      <c r="CS101" s="15">
        <f t="shared" si="21"/>
        <v>0</v>
      </c>
      <c r="CT101" s="15">
        <f t="shared" si="22"/>
        <v>60</v>
      </c>
      <c r="CU101" s="15">
        <f t="shared" si="23"/>
        <v>1</v>
      </c>
      <c r="CV101" s="15">
        <f t="shared" si="24"/>
        <v>105</v>
      </c>
      <c r="CW101" s="15"/>
      <c r="CX101" s="15"/>
      <c r="CY101" s="15">
        <f t="shared" si="25"/>
        <v>0</v>
      </c>
      <c r="CZ101" s="15">
        <f>GG101</f>
        <v>0</v>
      </c>
      <c r="DA101" s="19"/>
      <c r="DB101" s="17">
        <v>85</v>
      </c>
      <c r="DC101" s="15"/>
      <c r="DD101" s="15"/>
      <c r="DE101" s="15"/>
      <c r="DF101" s="15"/>
      <c r="DG101" s="15"/>
      <c r="DH101" s="15"/>
      <c r="DI101" s="15">
        <v>120</v>
      </c>
      <c r="DJ101" s="15"/>
      <c r="DK101" s="15"/>
      <c r="DL101" s="15"/>
      <c r="DM101" s="15"/>
      <c r="DN101" s="15"/>
      <c r="DO101" s="15"/>
      <c r="DP101" s="17"/>
      <c r="DQ101" s="15"/>
      <c r="DR101" s="15"/>
      <c r="DS101" s="15"/>
      <c r="DT101" s="15"/>
      <c r="DU101" s="15"/>
      <c r="DV101" s="15"/>
      <c r="DW101" s="15">
        <v>79</v>
      </c>
      <c r="DX101" s="20">
        <v>3</v>
      </c>
      <c r="DY101" s="15"/>
      <c r="DZ101" s="20"/>
      <c r="EA101" s="15"/>
      <c r="EB101" s="20"/>
      <c r="EC101" s="15">
        <v>68</v>
      </c>
      <c r="ED101" s="20">
        <v>5</v>
      </c>
      <c r="EE101" s="15"/>
      <c r="EF101" s="20"/>
      <c r="EG101" s="15">
        <v>113</v>
      </c>
      <c r="EH101" s="20">
        <v>3</v>
      </c>
      <c r="EI101" s="15"/>
      <c r="EJ101" s="20"/>
      <c r="EK101" s="15"/>
      <c r="EL101" s="20"/>
      <c r="EM101" s="15"/>
      <c r="EN101" s="20"/>
      <c r="EO101" s="15"/>
      <c r="EP101" s="20"/>
      <c r="EQ101" s="15"/>
      <c r="ER101" s="20"/>
      <c r="ES101" s="15"/>
      <c r="ET101" s="20"/>
      <c r="EU101" s="15"/>
      <c r="EV101" s="20"/>
      <c r="EW101" s="15"/>
      <c r="EX101" s="20"/>
      <c r="EY101" s="15">
        <v>60</v>
      </c>
      <c r="EZ101" s="20">
        <v>1</v>
      </c>
      <c r="FA101" s="15"/>
      <c r="FB101" s="20"/>
      <c r="FC101" s="15"/>
      <c r="FD101" s="20"/>
      <c r="FE101" s="15"/>
      <c r="FF101" s="20"/>
      <c r="FG101" s="15"/>
      <c r="FH101" s="20"/>
      <c r="FI101" s="15"/>
      <c r="FJ101" s="20"/>
      <c r="FK101" s="15"/>
      <c r="FL101" s="20"/>
      <c r="FM101" s="15"/>
      <c r="FN101" s="20"/>
      <c r="FO101" s="15"/>
      <c r="FP101" s="20"/>
      <c r="FQ101" s="15"/>
      <c r="FR101" s="20"/>
      <c r="FS101" s="15"/>
      <c r="FT101" s="20"/>
      <c r="FU101" s="15"/>
      <c r="FV101" s="20"/>
      <c r="FW101" s="15"/>
      <c r="FX101" s="20"/>
      <c r="FY101" s="15"/>
      <c r="FZ101" s="20"/>
      <c r="GA101" s="15"/>
      <c r="GB101" s="20"/>
      <c r="GC101" s="15"/>
      <c r="GD101" s="20"/>
      <c r="GE101" s="15">
        <v>105</v>
      </c>
      <c r="GF101" s="20">
        <v>2</v>
      </c>
      <c r="GG101" s="170"/>
    </row>
    <row r="102" spans="1:189" s="2" customFormat="1" ht="15.75" customHeight="1" x14ac:dyDescent="0.3">
      <c r="A102" s="17" t="s">
        <v>2903</v>
      </c>
      <c r="B102" s="17" t="s">
        <v>126</v>
      </c>
      <c r="C102" s="17" t="s">
        <v>3268</v>
      </c>
      <c r="D102" s="17" t="s">
        <v>3269</v>
      </c>
      <c r="E102" s="15" t="str">
        <f t="shared" si="19"/>
        <v>BRANDON MATTHEW DELA CRUZ</v>
      </c>
      <c r="F102" s="17" t="s">
        <v>135</v>
      </c>
      <c r="G102" s="17">
        <v>999834361</v>
      </c>
      <c r="H102" s="15">
        <f t="shared" si="20"/>
        <v>48</v>
      </c>
      <c r="I102" s="15"/>
      <c r="J102" s="15"/>
      <c r="K102" s="16"/>
      <c r="L102" s="15"/>
      <c r="M102" s="15"/>
      <c r="N102" s="15"/>
      <c r="O102" s="15">
        <f t="shared" si="15"/>
        <v>0</v>
      </c>
      <c r="P102" s="15">
        <v>0</v>
      </c>
      <c r="Q102" s="15">
        <f t="shared" si="16"/>
        <v>0</v>
      </c>
      <c r="R102" s="15">
        <v>0</v>
      </c>
      <c r="S102" s="15">
        <v>0</v>
      </c>
      <c r="T102" s="15">
        <f t="shared" si="17"/>
        <v>0</v>
      </c>
      <c r="U102" s="15">
        <f t="shared" si="18"/>
        <v>0</v>
      </c>
      <c r="V102" s="15"/>
      <c r="W102" s="15"/>
      <c r="X102" s="15"/>
      <c r="Y102" s="15"/>
      <c r="Z102" s="16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>
        <f t="shared" si="21"/>
        <v>48</v>
      </c>
      <c r="CT102" s="15">
        <f t="shared" si="22"/>
        <v>0</v>
      </c>
      <c r="CU102" s="15">
        <f t="shared" si="23"/>
        <v>0</v>
      </c>
      <c r="CV102" s="15">
        <f t="shared" si="24"/>
        <v>0</v>
      </c>
      <c r="CW102" s="15"/>
      <c r="CX102" s="15"/>
      <c r="CY102" s="15">
        <f t="shared" si="25"/>
        <v>0</v>
      </c>
      <c r="CZ102" s="15">
        <f>GG102</f>
        <v>0</v>
      </c>
      <c r="DA102" s="16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20"/>
      <c r="DY102" s="15"/>
      <c r="DZ102" s="20"/>
      <c r="EA102" s="15"/>
      <c r="EB102" s="20"/>
      <c r="EC102" s="15"/>
      <c r="ED102" s="20"/>
      <c r="EE102" s="15"/>
      <c r="EF102" s="20"/>
      <c r="EG102" s="15"/>
      <c r="EH102" s="20"/>
      <c r="EI102" s="15"/>
      <c r="EJ102" s="20"/>
      <c r="EK102" s="15"/>
      <c r="EL102" s="20"/>
      <c r="EM102" s="15"/>
      <c r="EN102" s="20"/>
      <c r="EO102" s="15"/>
      <c r="EP102" s="20"/>
      <c r="EQ102" s="15"/>
      <c r="ER102" s="20"/>
      <c r="ES102" s="15"/>
      <c r="ET102" s="20"/>
      <c r="EU102" s="15"/>
      <c r="EV102" s="20"/>
      <c r="EW102" s="15"/>
      <c r="EX102" s="20"/>
      <c r="EY102" s="15"/>
      <c r="EZ102" s="20"/>
      <c r="FA102" s="15"/>
      <c r="FB102" s="20"/>
      <c r="FC102" s="15"/>
      <c r="FD102" s="20"/>
      <c r="FE102" s="15">
        <v>48</v>
      </c>
      <c r="FF102" s="20">
        <v>6</v>
      </c>
      <c r="FG102" s="15"/>
      <c r="FH102" s="20"/>
      <c r="FI102" s="15"/>
      <c r="FJ102" s="20"/>
      <c r="FK102" s="15"/>
      <c r="FL102" s="20"/>
      <c r="FM102" s="15"/>
      <c r="FN102" s="20"/>
      <c r="FO102" s="15"/>
      <c r="FP102" s="20"/>
      <c r="FQ102" s="15"/>
      <c r="FR102" s="20"/>
      <c r="FS102" s="15"/>
      <c r="FT102" s="20"/>
      <c r="FU102" s="15"/>
      <c r="FV102" s="20"/>
      <c r="FW102" s="15"/>
      <c r="FX102" s="20"/>
      <c r="FY102" s="15"/>
      <c r="FZ102" s="20"/>
      <c r="GA102" s="15"/>
      <c r="GB102" s="20"/>
      <c r="GC102" s="15"/>
      <c r="GD102" s="20"/>
      <c r="GE102" s="15"/>
      <c r="GF102" s="20"/>
      <c r="GG102" s="170"/>
    </row>
    <row r="103" spans="1:189" s="2" customFormat="1" ht="15.75" customHeight="1" x14ac:dyDescent="0.3">
      <c r="A103" s="85" t="s">
        <v>2903</v>
      </c>
      <c r="B103" s="85" t="s">
        <v>142</v>
      </c>
      <c r="C103" s="85" t="s">
        <v>3961</v>
      </c>
      <c r="D103" s="85" t="s">
        <v>3962</v>
      </c>
      <c r="E103" s="15" t="str">
        <f t="shared" si="19"/>
        <v>JEFFREY MILLA</v>
      </c>
      <c r="F103" s="85" t="s">
        <v>135</v>
      </c>
      <c r="G103" s="15">
        <v>999834488</v>
      </c>
      <c r="H103" s="15">
        <f t="shared" si="20"/>
        <v>30</v>
      </c>
      <c r="I103" s="15"/>
      <c r="J103" s="15"/>
      <c r="K103" s="16"/>
      <c r="L103" s="15"/>
      <c r="M103" s="15"/>
      <c r="N103" s="15"/>
      <c r="O103" s="15">
        <f t="shared" si="15"/>
        <v>0</v>
      </c>
      <c r="P103" s="15">
        <v>0</v>
      </c>
      <c r="Q103" s="15">
        <f t="shared" si="16"/>
        <v>0</v>
      </c>
      <c r="R103" s="15">
        <v>0</v>
      </c>
      <c r="S103" s="15">
        <v>0</v>
      </c>
      <c r="T103" s="15">
        <f t="shared" si="17"/>
        <v>0</v>
      </c>
      <c r="U103" s="15">
        <f t="shared" si="18"/>
        <v>0</v>
      </c>
      <c r="V103" s="15"/>
      <c r="W103" s="15"/>
      <c r="X103" s="15"/>
      <c r="Y103" s="15"/>
      <c r="Z103" s="16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>
        <f t="shared" si="21"/>
        <v>0</v>
      </c>
      <c r="CT103" s="15">
        <f t="shared" si="22"/>
        <v>30</v>
      </c>
      <c r="CU103" s="15">
        <f t="shared" si="23"/>
        <v>0</v>
      </c>
      <c r="CV103" s="15">
        <f t="shared" si="24"/>
        <v>0</v>
      </c>
      <c r="CW103" s="15"/>
      <c r="CX103" s="15"/>
      <c r="CY103" s="15">
        <f t="shared" si="25"/>
        <v>0</v>
      </c>
      <c r="CZ103" s="15">
        <f>GG103</f>
        <v>0</v>
      </c>
      <c r="DA103" s="16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20"/>
      <c r="DY103" s="15"/>
      <c r="DZ103" s="20"/>
      <c r="EA103" s="15"/>
      <c r="EB103" s="20"/>
      <c r="EC103" s="15"/>
      <c r="ED103" s="20"/>
      <c r="EE103" s="15"/>
      <c r="EF103" s="20"/>
      <c r="EG103" s="15"/>
      <c r="EH103" s="20"/>
      <c r="EI103" s="15"/>
      <c r="EJ103" s="20"/>
      <c r="EK103" s="15"/>
      <c r="EL103" s="20"/>
      <c r="EM103" s="15"/>
      <c r="EN103" s="20"/>
      <c r="EO103" s="15"/>
      <c r="EP103" s="20"/>
      <c r="EQ103" s="15"/>
      <c r="ER103" s="20"/>
      <c r="ES103" s="15"/>
      <c r="ET103" s="20"/>
      <c r="EU103" s="15"/>
      <c r="EV103" s="20"/>
      <c r="EW103" s="15"/>
      <c r="EX103" s="20"/>
      <c r="EY103" s="15"/>
      <c r="EZ103" s="20"/>
      <c r="FA103" s="15"/>
      <c r="FB103" s="20"/>
      <c r="FC103" s="15"/>
      <c r="FD103" s="20"/>
      <c r="FE103" s="15"/>
      <c r="FF103" s="20"/>
      <c r="FG103" s="15"/>
      <c r="FH103" s="20"/>
      <c r="FI103" s="15"/>
      <c r="FJ103" s="20"/>
      <c r="FK103" s="15"/>
      <c r="FL103" s="20"/>
      <c r="FM103" s="15"/>
      <c r="FN103" s="16"/>
      <c r="FO103" s="15">
        <v>30</v>
      </c>
      <c r="FP103" s="20"/>
      <c r="FQ103" s="15"/>
      <c r="FR103" s="16"/>
      <c r="FS103" s="15"/>
      <c r="FT103" s="20"/>
      <c r="FU103" s="15"/>
      <c r="FV103" s="20"/>
      <c r="FW103" s="15"/>
      <c r="FX103" s="20"/>
      <c r="FY103" s="15"/>
      <c r="FZ103" s="20"/>
      <c r="GA103" s="15"/>
      <c r="GB103" s="20"/>
      <c r="GC103" s="15"/>
      <c r="GD103" s="20"/>
      <c r="GE103" s="15"/>
      <c r="GF103" s="20"/>
      <c r="GG103" s="170"/>
    </row>
    <row r="104" spans="1:189" s="2" customFormat="1" ht="15.75" customHeight="1" x14ac:dyDescent="0.3">
      <c r="A104" s="15" t="s">
        <v>2903</v>
      </c>
      <c r="B104" s="15" t="s">
        <v>126</v>
      </c>
      <c r="C104" s="17" t="s">
        <v>199</v>
      </c>
      <c r="D104" s="17" t="s">
        <v>532</v>
      </c>
      <c r="E104" s="15" t="str">
        <f t="shared" si="19"/>
        <v>Brandon Cho</v>
      </c>
      <c r="F104" s="17" t="s">
        <v>135</v>
      </c>
      <c r="G104" s="15">
        <v>999834831</v>
      </c>
      <c r="H104" s="15">
        <f t="shared" si="20"/>
        <v>90</v>
      </c>
      <c r="I104" s="15"/>
      <c r="J104" s="15"/>
      <c r="K104" s="16"/>
      <c r="L104" s="15"/>
      <c r="M104" s="15"/>
      <c r="N104" s="15"/>
      <c r="O104" s="15">
        <f t="shared" si="15"/>
        <v>0</v>
      </c>
      <c r="P104" s="15">
        <v>0</v>
      </c>
      <c r="Q104" s="15">
        <f t="shared" si="16"/>
        <v>1</v>
      </c>
      <c r="R104" s="15">
        <v>0</v>
      </c>
      <c r="S104" s="15">
        <v>0</v>
      </c>
      <c r="T104" s="15">
        <f t="shared" si="17"/>
        <v>90</v>
      </c>
      <c r="U104" s="15">
        <f t="shared" si="18"/>
        <v>0</v>
      </c>
      <c r="V104" s="15"/>
      <c r="W104" s="15"/>
      <c r="X104" s="15"/>
      <c r="Y104" s="15"/>
      <c r="Z104" s="16"/>
      <c r="AA104" s="15">
        <v>106</v>
      </c>
      <c r="AB104" s="24">
        <v>4</v>
      </c>
      <c r="AC104" s="15"/>
      <c r="AD104" s="24"/>
      <c r="AE104" s="15">
        <v>120</v>
      </c>
      <c r="AF104" s="24">
        <v>1</v>
      </c>
      <c r="AG104" s="15"/>
      <c r="AH104" s="24"/>
      <c r="AI104" s="15"/>
      <c r="AJ104" s="24"/>
      <c r="AK104" s="15">
        <f>15*4.32</f>
        <v>64.800000000000011</v>
      </c>
      <c r="AL104" s="24">
        <v>5</v>
      </c>
      <c r="AM104" s="15"/>
      <c r="AN104" s="24"/>
      <c r="AO104" s="15"/>
      <c r="AP104" s="24"/>
      <c r="AQ104" s="15"/>
      <c r="AR104" s="24"/>
      <c r="AS104" s="15"/>
      <c r="AT104" s="24"/>
      <c r="AU104" s="15"/>
      <c r="AV104" s="24"/>
      <c r="AW104" s="15">
        <v>56</v>
      </c>
      <c r="AX104" s="24">
        <v>3</v>
      </c>
      <c r="AY104" s="15">
        <v>75</v>
      </c>
      <c r="AZ104" s="24">
        <v>2</v>
      </c>
      <c r="BA104" s="15"/>
      <c r="BB104" s="24"/>
      <c r="BC104" s="15"/>
      <c r="BD104" s="24"/>
      <c r="BE104" s="15"/>
      <c r="BF104" s="24"/>
      <c r="BG104" s="15"/>
      <c r="BH104" s="24"/>
      <c r="BI104" s="15"/>
      <c r="BJ104" s="24"/>
      <c r="BK104" s="15"/>
      <c r="BL104" s="24"/>
      <c r="BM104" s="15">
        <v>79</v>
      </c>
      <c r="BN104" s="24">
        <v>3</v>
      </c>
      <c r="BO104" s="15"/>
      <c r="BP104" s="24"/>
      <c r="BQ104" s="15">
        <f>15*12</f>
        <v>180</v>
      </c>
      <c r="BR104" s="24">
        <v>2</v>
      </c>
      <c r="BS104" s="15"/>
      <c r="BT104" s="24"/>
      <c r="BU104" s="15"/>
      <c r="BV104" s="24"/>
      <c r="BW104" s="15"/>
      <c r="BX104" s="24"/>
      <c r="BY104" s="15"/>
      <c r="BZ104" s="24"/>
      <c r="CA104" s="15">
        <v>90</v>
      </c>
      <c r="CB104" s="24">
        <v>3</v>
      </c>
      <c r="CC104" s="15">
        <f>15*7.2</f>
        <v>108</v>
      </c>
      <c r="CD104" s="24">
        <v>3</v>
      </c>
      <c r="CE104" s="15"/>
      <c r="CF104" s="24"/>
      <c r="CG104" s="15"/>
      <c r="CH104" s="25"/>
      <c r="CI104" s="15"/>
      <c r="CJ104" s="25"/>
      <c r="CK104" s="15">
        <v>200</v>
      </c>
      <c r="CL104" s="25">
        <v>1</v>
      </c>
      <c r="CM104" s="15"/>
      <c r="CN104" s="25"/>
      <c r="CO104" s="15"/>
      <c r="CP104" s="25"/>
      <c r="CQ104" s="15"/>
      <c r="CR104" s="25"/>
      <c r="CS104" s="15">
        <f t="shared" si="21"/>
        <v>0</v>
      </c>
      <c r="CT104" s="15">
        <f t="shared" si="22"/>
        <v>0</v>
      </c>
      <c r="CU104" s="15">
        <f t="shared" si="23"/>
        <v>0</v>
      </c>
      <c r="CV104" s="15">
        <f t="shared" si="24"/>
        <v>0</v>
      </c>
      <c r="CW104" s="15"/>
      <c r="CX104" s="15"/>
      <c r="CY104" s="15">
        <f t="shared" si="25"/>
        <v>0</v>
      </c>
      <c r="CZ104" s="15">
        <f>GG104</f>
        <v>0</v>
      </c>
      <c r="DA104" s="19"/>
      <c r="DB104" s="17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>
        <v>120</v>
      </c>
      <c r="DP104" s="17"/>
      <c r="DQ104" s="15"/>
      <c r="DR104" s="15"/>
      <c r="DS104" s="15"/>
      <c r="DT104" s="15"/>
      <c r="DU104" s="15"/>
      <c r="DV104" s="15"/>
      <c r="DW104" s="15"/>
      <c r="DX104" s="20"/>
      <c r="DY104" s="15"/>
      <c r="DZ104" s="20"/>
      <c r="EA104" s="15"/>
      <c r="EB104" s="20"/>
      <c r="EC104" s="15">
        <v>90</v>
      </c>
      <c r="ED104" s="20">
        <v>3</v>
      </c>
      <c r="EE104" s="15"/>
      <c r="EF104" s="20"/>
      <c r="EG104" s="15"/>
      <c r="EH104" s="20"/>
      <c r="EI104" s="15"/>
      <c r="EJ104" s="20"/>
      <c r="EK104" s="15"/>
      <c r="EL104" s="20"/>
      <c r="EM104" s="15"/>
      <c r="EN104" s="20"/>
      <c r="EO104" s="15"/>
      <c r="EP104" s="20"/>
      <c r="EQ104" s="15"/>
      <c r="ER104" s="20"/>
      <c r="ES104" s="15"/>
      <c r="ET104" s="20"/>
      <c r="EU104" s="15"/>
      <c r="EV104" s="20"/>
      <c r="EW104" s="15"/>
      <c r="EX104" s="20"/>
      <c r="EY104" s="15"/>
      <c r="EZ104" s="20"/>
      <c r="FA104" s="15"/>
      <c r="FB104" s="20"/>
      <c r="FC104" s="15"/>
      <c r="FD104" s="20"/>
      <c r="FE104" s="15"/>
      <c r="FF104" s="20"/>
      <c r="FG104" s="15"/>
      <c r="FH104" s="20"/>
      <c r="FI104" s="15"/>
      <c r="FJ104" s="20"/>
      <c r="FK104" s="15"/>
      <c r="FL104" s="20"/>
      <c r="FM104" s="15"/>
      <c r="FN104" s="20"/>
      <c r="FO104" s="15"/>
      <c r="FP104" s="20"/>
      <c r="FQ104" s="15"/>
      <c r="FR104" s="20"/>
      <c r="FS104" s="15"/>
      <c r="FT104" s="20"/>
      <c r="FU104" s="15"/>
      <c r="FV104" s="20"/>
      <c r="FW104" s="15"/>
      <c r="FX104" s="20"/>
      <c r="FY104" s="15"/>
      <c r="FZ104" s="20"/>
      <c r="GA104" s="15"/>
      <c r="GB104" s="20"/>
      <c r="GC104" s="15"/>
      <c r="GD104" s="20"/>
      <c r="GE104" s="15"/>
      <c r="GF104" s="20"/>
      <c r="GG104" s="170"/>
    </row>
    <row r="105" spans="1:189" s="2" customFormat="1" ht="15.75" customHeight="1" x14ac:dyDescent="0.3">
      <c r="A105" s="15" t="s">
        <v>2903</v>
      </c>
      <c r="B105" s="15" t="s">
        <v>126</v>
      </c>
      <c r="C105" s="15" t="s">
        <v>1443</v>
      </c>
      <c r="D105" s="15" t="s">
        <v>1444</v>
      </c>
      <c r="E105" s="15" t="str">
        <f t="shared" si="19"/>
        <v>Aahana Mulchandani</v>
      </c>
      <c r="F105" s="15" t="s">
        <v>128</v>
      </c>
      <c r="G105" s="15">
        <v>999843608</v>
      </c>
      <c r="H105" s="15">
        <f t="shared" si="20"/>
        <v>367</v>
      </c>
      <c r="I105" s="15"/>
      <c r="J105" s="17">
        <f>(O105+P105+R105+S105+T105+U105)/2</f>
        <v>120</v>
      </c>
      <c r="K105" s="16"/>
      <c r="L105" s="15"/>
      <c r="M105" s="15"/>
      <c r="N105" s="15"/>
      <c r="O105" s="15">
        <f t="shared" si="15"/>
        <v>0</v>
      </c>
      <c r="P105" s="15">
        <v>0</v>
      </c>
      <c r="Q105" s="15">
        <f t="shared" si="16"/>
        <v>2</v>
      </c>
      <c r="R105" s="15">
        <v>0</v>
      </c>
      <c r="S105" s="15">
        <v>0</v>
      </c>
      <c r="T105" s="15">
        <f t="shared" si="17"/>
        <v>90</v>
      </c>
      <c r="U105" s="15">
        <f t="shared" si="18"/>
        <v>150</v>
      </c>
      <c r="V105" s="15"/>
      <c r="W105" s="15"/>
      <c r="X105" s="15"/>
      <c r="Y105" s="15"/>
      <c r="Z105" s="16"/>
      <c r="AA105" s="15">
        <v>106</v>
      </c>
      <c r="AB105" s="24">
        <v>4</v>
      </c>
      <c r="AC105" s="15"/>
      <c r="AD105" s="24"/>
      <c r="AE105" s="15">
        <v>68</v>
      </c>
      <c r="AF105" s="24">
        <v>3</v>
      </c>
      <c r="AG105" s="15"/>
      <c r="AH105" s="24"/>
      <c r="AI105" s="15"/>
      <c r="AJ105" s="24"/>
      <c r="AK105" s="15"/>
      <c r="AL105" s="24"/>
      <c r="AM105" s="15">
        <v>56</v>
      </c>
      <c r="AN105" s="24">
        <v>3</v>
      </c>
      <c r="AO105" s="15"/>
      <c r="AP105" s="24"/>
      <c r="AQ105" s="15"/>
      <c r="AR105" s="24"/>
      <c r="AS105" s="15">
        <v>90</v>
      </c>
      <c r="AT105" s="24">
        <v>2</v>
      </c>
      <c r="AU105" s="15"/>
      <c r="AV105" s="24"/>
      <c r="AW105" s="15"/>
      <c r="AX105" s="24"/>
      <c r="AY105" s="15">
        <v>106</v>
      </c>
      <c r="AZ105" s="24">
        <v>4</v>
      </c>
      <c r="BA105" s="15"/>
      <c r="BB105" s="24"/>
      <c r="BC105" s="15"/>
      <c r="BD105" s="24"/>
      <c r="BE105" s="15">
        <v>120</v>
      </c>
      <c r="BF105" s="24">
        <v>1</v>
      </c>
      <c r="BG105" s="15"/>
      <c r="BH105" s="24"/>
      <c r="BI105" s="15"/>
      <c r="BJ105" s="24"/>
      <c r="BK105" s="15"/>
      <c r="BL105" s="24"/>
      <c r="BM105" s="15"/>
      <c r="BN105" s="24"/>
      <c r="BO105" s="15"/>
      <c r="BP105" s="24"/>
      <c r="BQ105" s="15">
        <v>106</v>
      </c>
      <c r="BR105" s="24">
        <v>5</v>
      </c>
      <c r="BS105" s="15">
        <v>105</v>
      </c>
      <c r="BT105" s="24">
        <v>2</v>
      </c>
      <c r="BU105" s="15"/>
      <c r="BV105" s="24"/>
      <c r="BW105" s="15"/>
      <c r="BX105" s="24"/>
      <c r="BY105" s="15"/>
      <c r="BZ105" s="24"/>
      <c r="CA105" s="15">
        <v>72</v>
      </c>
      <c r="CB105" s="24">
        <v>7</v>
      </c>
      <c r="CC105" s="15"/>
      <c r="CD105" s="24"/>
      <c r="CE105" s="15">
        <v>99</v>
      </c>
      <c r="CF105" s="24">
        <v>6</v>
      </c>
      <c r="CG105" s="15">
        <v>68</v>
      </c>
      <c r="CH105" s="25">
        <v>3</v>
      </c>
      <c r="CI105" s="15"/>
      <c r="CJ105" s="25"/>
      <c r="CK105" s="15">
        <v>93</v>
      </c>
      <c r="CL105" s="25">
        <v>7</v>
      </c>
      <c r="CM105" s="15">
        <v>106</v>
      </c>
      <c r="CN105" s="25">
        <v>5</v>
      </c>
      <c r="CO105" s="15"/>
      <c r="CP105" s="25"/>
      <c r="CQ105" s="15"/>
      <c r="CR105" s="25"/>
      <c r="CS105" s="15">
        <f t="shared" si="21"/>
        <v>0</v>
      </c>
      <c r="CT105" s="15">
        <f t="shared" si="22"/>
        <v>120</v>
      </c>
      <c r="CU105" s="15">
        <f t="shared" si="23"/>
        <v>1</v>
      </c>
      <c r="CV105" s="15">
        <f t="shared" si="24"/>
        <v>79</v>
      </c>
      <c r="CW105" s="15"/>
      <c r="CX105" s="15"/>
      <c r="CY105" s="15">
        <f t="shared" si="25"/>
        <v>48</v>
      </c>
      <c r="CZ105" s="15">
        <f>GG105</f>
        <v>0</v>
      </c>
      <c r="DA105" s="19"/>
      <c r="DB105" s="17">
        <v>113</v>
      </c>
      <c r="DC105" s="15">
        <v>68</v>
      </c>
      <c r="DD105" s="15"/>
      <c r="DE105" s="15">
        <v>120</v>
      </c>
      <c r="DF105" s="15"/>
      <c r="DG105" s="15"/>
      <c r="DH105" s="15"/>
      <c r="DI105" s="15"/>
      <c r="DJ105" s="15"/>
      <c r="DK105" s="15"/>
      <c r="DL105" s="15"/>
      <c r="DM105" s="15">
        <v>250</v>
      </c>
      <c r="DN105" s="15"/>
      <c r="DO105" s="15"/>
      <c r="DP105" s="17">
        <v>120</v>
      </c>
      <c r="DQ105" s="15"/>
      <c r="DR105" s="15"/>
      <c r="DS105" s="15"/>
      <c r="DT105" s="15"/>
      <c r="DU105" s="15"/>
      <c r="DV105" s="15"/>
      <c r="DW105" s="15"/>
      <c r="DX105" s="20"/>
      <c r="DY105" s="15"/>
      <c r="DZ105" s="20"/>
      <c r="EA105" s="15">
        <v>140</v>
      </c>
      <c r="EB105" s="20">
        <v>1</v>
      </c>
      <c r="EC105" s="15">
        <v>90</v>
      </c>
      <c r="ED105" s="20">
        <v>4</v>
      </c>
      <c r="EE105" s="15"/>
      <c r="EF105" s="20"/>
      <c r="EG105" s="15">
        <v>150</v>
      </c>
      <c r="EH105" s="20">
        <v>2</v>
      </c>
      <c r="EI105" s="15"/>
      <c r="EJ105" s="20"/>
      <c r="EK105" s="15"/>
      <c r="EL105" s="20"/>
      <c r="EM105" s="15"/>
      <c r="EN105" s="20"/>
      <c r="EO105" s="15">
        <v>48</v>
      </c>
      <c r="EP105" s="20"/>
      <c r="EQ105" s="15"/>
      <c r="ER105" s="20"/>
      <c r="ES105" s="15"/>
      <c r="ET105" s="20"/>
      <c r="EU105" s="15"/>
      <c r="EV105" s="20"/>
      <c r="EW105" s="15">
        <v>120</v>
      </c>
      <c r="EX105" s="20">
        <v>1</v>
      </c>
      <c r="EY105" s="15"/>
      <c r="EZ105" s="20"/>
      <c r="FA105" s="15"/>
      <c r="FB105" s="20"/>
      <c r="FC105" s="15"/>
      <c r="FD105" s="20"/>
      <c r="FE105" s="15"/>
      <c r="FF105" s="20"/>
      <c r="FG105" s="15"/>
      <c r="FH105" s="20"/>
      <c r="FI105" s="15"/>
      <c r="FJ105" s="20"/>
      <c r="FK105" s="15"/>
      <c r="FL105" s="20"/>
      <c r="FM105" s="15"/>
      <c r="FN105" s="20"/>
      <c r="FO105" s="15"/>
      <c r="FP105" s="20"/>
      <c r="FQ105" s="15"/>
      <c r="FR105" s="20"/>
      <c r="FS105" s="15"/>
      <c r="FT105" s="20"/>
      <c r="FU105" s="15"/>
      <c r="FV105" s="20"/>
      <c r="FW105" s="15"/>
      <c r="FX105" s="20"/>
      <c r="FY105" s="15"/>
      <c r="FZ105" s="20"/>
      <c r="GA105" s="15"/>
      <c r="GB105" s="20"/>
      <c r="GC105" s="15"/>
      <c r="GD105" s="20"/>
      <c r="GE105" s="15">
        <v>79</v>
      </c>
      <c r="GF105" s="20">
        <v>3</v>
      </c>
      <c r="GG105" s="170"/>
    </row>
    <row r="106" spans="1:189" s="2" customFormat="1" ht="15.75" customHeight="1" x14ac:dyDescent="0.3">
      <c r="A106" s="15" t="s">
        <v>130</v>
      </c>
      <c r="B106" s="15" t="s">
        <v>126</v>
      </c>
      <c r="C106" s="15" t="s">
        <v>1089</v>
      </c>
      <c r="D106" s="15" t="s">
        <v>1084</v>
      </c>
      <c r="E106" s="15" t="str">
        <f t="shared" si="19"/>
        <v>SOLOMON KELLER</v>
      </c>
      <c r="F106" s="15" t="s">
        <v>135</v>
      </c>
      <c r="G106" s="15">
        <v>999844499</v>
      </c>
      <c r="H106" s="15">
        <f t="shared" si="20"/>
        <v>68</v>
      </c>
      <c r="I106" s="17"/>
      <c r="J106" s="17"/>
      <c r="K106" s="21"/>
      <c r="L106" s="15"/>
      <c r="M106" s="15"/>
      <c r="N106" s="15"/>
      <c r="O106" s="15">
        <f t="shared" si="15"/>
        <v>0</v>
      </c>
      <c r="P106" s="15">
        <v>0</v>
      </c>
      <c r="Q106" s="15">
        <f t="shared" si="16"/>
        <v>1</v>
      </c>
      <c r="R106" s="15">
        <v>0</v>
      </c>
      <c r="S106" s="15">
        <v>0</v>
      </c>
      <c r="T106" s="15">
        <f t="shared" si="17"/>
        <v>38</v>
      </c>
      <c r="U106" s="15">
        <f t="shared" si="18"/>
        <v>0</v>
      </c>
      <c r="V106" s="15"/>
      <c r="W106" s="15"/>
      <c r="X106" s="15"/>
      <c r="Y106" s="15"/>
      <c r="Z106" s="21"/>
      <c r="AA106" s="17"/>
      <c r="AB106" s="17"/>
      <c r="AC106" s="17"/>
      <c r="AD106" s="17"/>
      <c r="AE106" s="17"/>
      <c r="AF106" s="24"/>
      <c r="AG106" s="17"/>
      <c r="AH106" s="24"/>
      <c r="AI106" s="17"/>
      <c r="AJ106" s="24"/>
      <c r="AK106" s="17"/>
      <c r="AL106" s="24"/>
      <c r="AM106" s="17"/>
      <c r="AN106" s="24"/>
      <c r="AO106" s="17"/>
      <c r="AP106" s="24"/>
      <c r="AQ106" s="17"/>
      <c r="AR106" s="24"/>
      <c r="AS106" s="17"/>
      <c r="AT106" s="24"/>
      <c r="AU106" s="17"/>
      <c r="AV106" s="24"/>
      <c r="AW106" s="17"/>
      <c r="AX106" s="24"/>
      <c r="AY106" s="17"/>
      <c r="AZ106" s="17"/>
      <c r="BA106" s="17"/>
      <c r="BB106" s="24"/>
      <c r="BC106" s="17"/>
      <c r="BD106" s="24"/>
      <c r="BE106" s="17"/>
      <c r="BF106" s="24"/>
      <c r="BG106" s="17"/>
      <c r="BH106" s="24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24"/>
      <c r="CQ106" s="17"/>
      <c r="CR106" s="24"/>
      <c r="CS106" s="15">
        <f t="shared" si="21"/>
        <v>0</v>
      </c>
      <c r="CT106" s="15">
        <f t="shared" si="22"/>
        <v>30</v>
      </c>
      <c r="CU106" s="15">
        <f t="shared" si="23"/>
        <v>1</v>
      </c>
      <c r="CV106" s="15">
        <f t="shared" si="24"/>
        <v>0</v>
      </c>
      <c r="CW106" s="15"/>
      <c r="CX106" s="15"/>
      <c r="CY106" s="15">
        <f t="shared" si="25"/>
        <v>0</v>
      </c>
      <c r="CZ106" s="15">
        <f>GG106</f>
        <v>0</v>
      </c>
      <c r="DA106" s="20"/>
      <c r="DB106" s="17"/>
      <c r="DC106" s="15"/>
      <c r="DD106" s="15"/>
      <c r="DE106" s="15"/>
      <c r="DF106" s="15"/>
      <c r="DG106" s="15"/>
      <c r="DH106" s="15"/>
      <c r="DI106" s="15"/>
      <c r="DJ106" s="15"/>
      <c r="DK106" s="15">
        <v>45</v>
      </c>
      <c r="DL106" s="15"/>
      <c r="DM106" s="15"/>
      <c r="DN106" s="15"/>
      <c r="DO106" s="15"/>
      <c r="DP106" s="17"/>
      <c r="DQ106" s="15"/>
      <c r="DR106" s="15"/>
      <c r="DS106" s="15"/>
      <c r="DT106" s="15"/>
      <c r="DU106" s="15"/>
      <c r="DV106" s="15"/>
      <c r="DW106" s="15"/>
      <c r="DX106" s="20"/>
      <c r="DY106" s="15"/>
      <c r="DZ106" s="20"/>
      <c r="EA106" s="15"/>
      <c r="EB106" s="20"/>
      <c r="EC106" s="15">
        <v>38</v>
      </c>
      <c r="ED106" s="20" t="s">
        <v>168</v>
      </c>
      <c r="EE106" s="15"/>
      <c r="EF106" s="20"/>
      <c r="EG106" s="15"/>
      <c r="EH106" s="20"/>
      <c r="EI106" s="15"/>
      <c r="EJ106" s="20"/>
      <c r="EK106" s="15"/>
      <c r="EL106" s="20"/>
      <c r="EM106" s="15"/>
      <c r="EN106" s="20"/>
      <c r="EO106" s="15"/>
      <c r="EP106" s="20"/>
      <c r="EQ106" s="15"/>
      <c r="ER106" s="20"/>
      <c r="ES106" s="15"/>
      <c r="ET106" s="20"/>
      <c r="EU106" s="15"/>
      <c r="EV106" s="20"/>
      <c r="EW106" s="15"/>
      <c r="EX106" s="20"/>
      <c r="EY106" s="15"/>
      <c r="EZ106" s="20"/>
      <c r="FA106" s="15"/>
      <c r="FB106" s="20"/>
      <c r="FC106" s="15"/>
      <c r="FD106" s="20"/>
      <c r="FE106" s="15"/>
      <c r="FF106" s="20"/>
      <c r="FG106" s="15"/>
      <c r="FH106" s="20"/>
      <c r="FI106" s="15"/>
      <c r="FJ106" s="20"/>
      <c r="FK106" s="15"/>
      <c r="FL106" s="20"/>
      <c r="FM106" s="15"/>
      <c r="FN106" s="20"/>
      <c r="FO106" s="15"/>
      <c r="FP106" s="20"/>
      <c r="FQ106" s="15"/>
      <c r="FR106" s="20"/>
      <c r="FS106" s="15"/>
      <c r="FT106" s="20"/>
      <c r="FU106" s="15"/>
      <c r="FV106" s="20"/>
      <c r="FW106" s="15">
        <v>30</v>
      </c>
      <c r="FX106" s="20">
        <v>1</v>
      </c>
      <c r="FY106" s="15"/>
      <c r="FZ106" s="20"/>
      <c r="GA106" s="15"/>
      <c r="GB106" s="20"/>
      <c r="GC106" s="15"/>
      <c r="GD106" s="20"/>
      <c r="GE106" s="15"/>
      <c r="GF106" s="20"/>
      <c r="GG106" s="170"/>
    </row>
    <row r="107" spans="1:189" s="2" customFormat="1" ht="15.75" customHeight="1" x14ac:dyDescent="0.3">
      <c r="A107" s="15" t="s">
        <v>2907</v>
      </c>
      <c r="B107" s="15" t="s">
        <v>126</v>
      </c>
      <c r="C107" s="15" t="s">
        <v>514</v>
      </c>
      <c r="D107" s="15" t="s">
        <v>602</v>
      </c>
      <c r="E107" s="15" t="str">
        <f t="shared" si="19"/>
        <v>Joseph Coughlin</v>
      </c>
      <c r="F107" s="15" t="s">
        <v>135</v>
      </c>
      <c r="G107" s="15">
        <v>999845260</v>
      </c>
      <c r="H107" s="15">
        <f t="shared" si="20"/>
        <v>398.5</v>
      </c>
      <c r="I107" s="15"/>
      <c r="J107" s="15"/>
      <c r="K107" s="16"/>
      <c r="L107" s="15"/>
      <c r="M107" s="15"/>
      <c r="N107" s="15"/>
      <c r="O107" s="15">
        <f t="shared" si="15"/>
        <v>0</v>
      </c>
      <c r="P107" s="15">
        <v>0</v>
      </c>
      <c r="Q107" s="15">
        <f t="shared" si="16"/>
        <v>1</v>
      </c>
      <c r="R107" s="15">
        <v>0</v>
      </c>
      <c r="S107" s="15">
        <v>0</v>
      </c>
      <c r="T107" s="15">
        <f t="shared" si="17"/>
        <v>90</v>
      </c>
      <c r="U107" s="15">
        <f t="shared" si="18"/>
        <v>113</v>
      </c>
      <c r="V107" s="15"/>
      <c r="W107" s="15"/>
      <c r="X107" s="15"/>
      <c r="Y107" s="15"/>
      <c r="Z107" s="16"/>
      <c r="AA107" s="15">
        <v>75</v>
      </c>
      <c r="AB107" s="24">
        <v>2</v>
      </c>
      <c r="AC107" s="15"/>
      <c r="AD107" s="24"/>
      <c r="AE107" s="15"/>
      <c r="AF107" s="24"/>
      <c r="AG107" s="15"/>
      <c r="AH107" s="24"/>
      <c r="AI107" s="15"/>
      <c r="AJ107" s="24"/>
      <c r="AK107" s="15"/>
      <c r="AL107" s="24"/>
      <c r="AM107" s="15">
        <v>37.5</v>
      </c>
      <c r="AN107" s="24"/>
      <c r="AO107" s="15"/>
      <c r="AP107" s="24"/>
      <c r="AQ107" s="15"/>
      <c r="AR107" s="24"/>
      <c r="AS107" s="15"/>
      <c r="AT107" s="24"/>
      <c r="AU107" s="15"/>
      <c r="AV107" s="24"/>
      <c r="AW107" s="15"/>
      <c r="AX107" s="24"/>
      <c r="AY107" s="15">
        <v>50</v>
      </c>
      <c r="AZ107" s="24">
        <v>1</v>
      </c>
      <c r="BA107" s="15"/>
      <c r="BB107" s="24"/>
      <c r="BC107" s="15"/>
      <c r="BD107" s="24"/>
      <c r="BE107" s="15"/>
      <c r="BF107" s="24"/>
      <c r="BG107" s="15"/>
      <c r="BH107" s="24"/>
      <c r="BI107" s="15"/>
      <c r="BJ107" s="24"/>
      <c r="BK107" s="15">
        <f>15*6</f>
        <v>90</v>
      </c>
      <c r="BL107" s="24">
        <v>1</v>
      </c>
      <c r="BM107" s="15"/>
      <c r="BN107" s="24"/>
      <c r="BO107" s="15"/>
      <c r="BP107" s="24">
        <v>1</v>
      </c>
      <c r="BQ107" s="15">
        <v>75</v>
      </c>
      <c r="BR107" s="24">
        <v>2</v>
      </c>
      <c r="BS107" s="15">
        <v>52.5</v>
      </c>
      <c r="BT107" s="24">
        <v>2</v>
      </c>
      <c r="BU107" s="15"/>
      <c r="BV107" s="24"/>
      <c r="BW107" s="15"/>
      <c r="BX107" s="24">
        <v>1</v>
      </c>
      <c r="BY107" s="15"/>
      <c r="BZ107" s="24">
        <v>1</v>
      </c>
      <c r="CA107" s="15">
        <v>60</v>
      </c>
      <c r="CB107" s="24">
        <v>2</v>
      </c>
      <c r="CC107" s="15"/>
      <c r="CD107" s="24">
        <v>1</v>
      </c>
      <c r="CE107" s="15">
        <v>75</v>
      </c>
      <c r="CF107" s="24">
        <v>2</v>
      </c>
      <c r="CG107" s="15"/>
      <c r="CH107" s="25"/>
      <c r="CI107" s="15"/>
      <c r="CJ107" s="25"/>
      <c r="CK107" s="15">
        <v>75</v>
      </c>
      <c r="CL107" s="25">
        <v>2</v>
      </c>
      <c r="CM107" s="15">
        <v>75</v>
      </c>
      <c r="CN107" s="25">
        <v>2</v>
      </c>
      <c r="CO107" s="15"/>
      <c r="CP107" s="25"/>
      <c r="CQ107" s="15"/>
      <c r="CR107" s="25"/>
      <c r="CS107" s="15">
        <f t="shared" si="21"/>
        <v>0</v>
      </c>
      <c r="CT107" s="15">
        <f t="shared" si="22"/>
        <v>30</v>
      </c>
      <c r="CU107" s="15">
        <f t="shared" si="23"/>
        <v>1</v>
      </c>
      <c r="CV107" s="15">
        <f t="shared" si="24"/>
        <v>52.5</v>
      </c>
      <c r="CW107" s="15"/>
      <c r="CX107" s="15"/>
      <c r="CY107" s="15">
        <f t="shared" si="25"/>
        <v>113</v>
      </c>
      <c r="CZ107" s="15">
        <f>GG107</f>
        <v>0</v>
      </c>
      <c r="DA107" s="19"/>
      <c r="DB107" s="17">
        <v>113</v>
      </c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7"/>
      <c r="DQ107" s="15">
        <v>30</v>
      </c>
      <c r="DR107" s="15"/>
      <c r="DS107" s="15"/>
      <c r="DT107" s="15"/>
      <c r="DU107" s="15"/>
      <c r="DV107" s="15"/>
      <c r="DW107" s="15">
        <v>35</v>
      </c>
      <c r="DX107" s="20">
        <v>1</v>
      </c>
      <c r="DY107" s="15"/>
      <c r="DZ107" s="20"/>
      <c r="EA107" s="15"/>
      <c r="EB107" s="20"/>
      <c r="EC107" s="15">
        <v>90</v>
      </c>
      <c r="ED107" s="20">
        <v>4</v>
      </c>
      <c r="EE107" s="15"/>
      <c r="EF107" s="20"/>
      <c r="EG107" s="15">
        <v>113</v>
      </c>
      <c r="EH107" s="20">
        <v>3</v>
      </c>
      <c r="EI107" s="15"/>
      <c r="EJ107" s="20"/>
      <c r="EK107" s="15"/>
      <c r="EL107" s="20"/>
      <c r="EM107" s="15"/>
      <c r="EN107" s="20"/>
      <c r="EO107" s="15">
        <v>113</v>
      </c>
      <c r="EP107" s="20">
        <v>4</v>
      </c>
      <c r="EQ107" s="15"/>
      <c r="ER107" s="20"/>
      <c r="ES107" s="15">
        <v>30</v>
      </c>
      <c r="ET107" s="20">
        <v>1</v>
      </c>
      <c r="EU107" s="15"/>
      <c r="EV107" s="20"/>
      <c r="EW107" s="15"/>
      <c r="EX107" s="20"/>
      <c r="EY107" s="15"/>
      <c r="EZ107" s="20"/>
      <c r="FA107" s="15"/>
      <c r="FB107" s="20"/>
      <c r="FC107" s="15"/>
      <c r="FD107" s="20"/>
      <c r="FE107" s="15"/>
      <c r="FF107" s="20"/>
      <c r="FG107" s="15"/>
      <c r="FH107" s="20"/>
      <c r="FI107" s="15"/>
      <c r="FJ107" s="20"/>
      <c r="FK107" s="15"/>
      <c r="FL107" s="20"/>
      <c r="FM107" s="15"/>
      <c r="FN107" s="20"/>
      <c r="FO107" s="15"/>
      <c r="FP107" s="20"/>
      <c r="FQ107" s="15"/>
      <c r="FR107" s="20"/>
      <c r="FS107" s="15"/>
      <c r="FT107" s="20"/>
      <c r="FU107" s="15"/>
      <c r="FV107" s="20"/>
      <c r="FW107" s="15"/>
      <c r="FX107" s="20"/>
      <c r="FY107" s="15"/>
      <c r="FZ107" s="20"/>
      <c r="GA107" s="15"/>
      <c r="GB107" s="20"/>
      <c r="GC107" s="15"/>
      <c r="GD107" s="20"/>
      <c r="GE107" s="15">
        <v>52.5</v>
      </c>
      <c r="GF107" s="20">
        <v>2</v>
      </c>
      <c r="GG107" s="170"/>
    </row>
    <row r="108" spans="1:189" s="2" customFormat="1" ht="15.75" customHeight="1" x14ac:dyDescent="0.3">
      <c r="A108" s="17" t="s">
        <v>2903</v>
      </c>
      <c r="B108" s="17" t="s">
        <v>126</v>
      </c>
      <c r="C108" s="17" t="s">
        <v>1272</v>
      </c>
      <c r="D108" s="17" t="s">
        <v>1225</v>
      </c>
      <c r="E108" s="15" t="str">
        <f t="shared" si="19"/>
        <v>DYLAN LEE</v>
      </c>
      <c r="F108" s="17" t="s">
        <v>135</v>
      </c>
      <c r="G108" s="17">
        <v>999845591</v>
      </c>
      <c r="H108" s="15">
        <f t="shared" si="20"/>
        <v>38</v>
      </c>
      <c r="I108" s="15"/>
      <c r="J108" s="15"/>
      <c r="K108" s="16"/>
      <c r="L108" s="15"/>
      <c r="M108" s="15"/>
      <c r="N108" s="15"/>
      <c r="O108" s="15">
        <f t="shared" si="15"/>
        <v>0</v>
      </c>
      <c r="P108" s="15">
        <v>0</v>
      </c>
      <c r="Q108" s="15">
        <f t="shared" si="16"/>
        <v>0</v>
      </c>
      <c r="R108" s="15">
        <v>0</v>
      </c>
      <c r="S108" s="15">
        <v>0</v>
      </c>
      <c r="T108" s="15">
        <f t="shared" si="17"/>
        <v>0</v>
      </c>
      <c r="U108" s="15">
        <f t="shared" si="18"/>
        <v>0</v>
      </c>
      <c r="V108" s="15"/>
      <c r="W108" s="15"/>
      <c r="X108" s="15"/>
      <c r="Y108" s="15"/>
      <c r="Z108" s="16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>
        <f t="shared" si="21"/>
        <v>38</v>
      </c>
      <c r="CT108" s="15">
        <f t="shared" si="22"/>
        <v>0</v>
      </c>
      <c r="CU108" s="15">
        <f t="shared" si="23"/>
        <v>0</v>
      </c>
      <c r="CV108" s="15">
        <f t="shared" si="24"/>
        <v>0</v>
      </c>
      <c r="CW108" s="15"/>
      <c r="CX108" s="15"/>
      <c r="CY108" s="15">
        <f t="shared" si="25"/>
        <v>0</v>
      </c>
      <c r="CZ108" s="15">
        <f>GG108</f>
        <v>0</v>
      </c>
      <c r="DA108" s="16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20"/>
      <c r="DY108" s="15"/>
      <c r="DZ108" s="20"/>
      <c r="EA108" s="15"/>
      <c r="EB108" s="20"/>
      <c r="EC108" s="15"/>
      <c r="ED108" s="20"/>
      <c r="EE108" s="15"/>
      <c r="EF108" s="20"/>
      <c r="EG108" s="15"/>
      <c r="EH108" s="20"/>
      <c r="EI108" s="15"/>
      <c r="EJ108" s="20"/>
      <c r="EK108" s="15"/>
      <c r="EL108" s="20"/>
      <c r="EM108" s="15"/>
      <c r="EN108" s="20"/>
      <c r="EO108" s="15"/>
      <c r="EP108" s="20"/>
      <c r="EQ108" s="15"/>
      <c r="ER108" s="20"/>
      <c r="ES108" s="15"/>
      <c r="ET108" s="20"/>
      <c r="EU108" s="15"/>
      <c r="EV108" s="20"/>
      <c r="EW108" s="15"/>
      <c r="EX108" s="20"/>
      <c r="EY108" s="15"/>
      <c r="EZ108" s="20"/>
      <c r="FA108" s="15"/>
      <c r="FB108" s="20"/>
      <c r="FC108" s="15"/>
      <c r="FD108" s="20"/>
      <c r="FE108" s="15">
        <v>38</v>
      </c>
      <c r="FF108" s="20" t="s">
        <v>129</v>
      </c>
      <c r="FG108" s="15"/>
      <c r="FH108" s="20"/>
      <c r="FI108" s="15"/>
      <c r="FJ108" s="20"/>
      <c r="FK108" s="15"/>
      <c r="FL108" s="20"/>
      <c r="FM108" s="15"/>
      <c r="FN108" s="20"/>
      <c r="FO108" s="15"/>
      <c r="FP108" s="20"/>
      <c r="FQ108" s="15"/>
      <c r="FR108" s="20"/>
      <c r="FS108" s="15"/>
      <c r="FT108" s="20"/>
      <c r="FU108" s="15"/>
      <c r="FV108" s="20"/>
      <c r="FW108" s="15"/>
      <c r="FX108" s="20"/>
      <c r="FY108" s="15"/>
      <c r="FZ108" s="20"/>
      <c r="GA108" s="15"/>
      <c r="GB108" s="20"/>
      <c r="GC108" s="15"/>
      <c r="GD108" s="20"/>
      <c r="GE108" s="15"/>
      <c r="GF108" s="20"/>
      <c r="GG108" s="170"/>
    </row>
    <row r="109" spans="1:189" s="2" customFormat="1" ht="15.75" customHeight="1" x14ac:dyDescent="0.3">
      <c r="A109" s="15" t="s">
        <v>2903</v>
      </c>
      <c r="B109" s="15" t="s">
        <v>126</v>
      </c>
      <c r="C109" s="17" t="s">
        <v>744</v>
      </c>
      <c r="D109" s="17" t="s">
        <v>959</v>
      </c>
      <c r="E109" s="15" t="str">
        <f t="shared" si="19"/>
        <v>Victoria Hsu</v>
      </c>
      <c r="F109" s="17" t="s">
        <v>128</v>
      </c>
      <c r="G109" s="15">
        <v>999845994</v>
      </c>
      <c r="H109" s="15">
        <f t="shared" si="20"/>
        <v>551</v>
      </c>
      <c r="I109" s="15"/>
      <c r="J109" s="15"/>
      <c r="K109" s="16"/>
      <c r="L109" s="15"/>
      <c r="M109" s="15"/>
      <c r="N109" s="15"/>
      <c r="O109" s="15">
        <f t="shared" si="15"/>
        <v>175</v>
      </c>
      <c r="P109" s="15">
        <v>0</v>
      </c>
      <c r="Q109" s="15">
        <f t="shared" si="16"/>
        <v>1</v>
      </c>
      <c r="R109" s="15">
        <v>0</v>
      </c>
      <c r="S109" s="15">
        <v>0</v>
      </c>
      <c r="T109" s="15">
        <f t="shared" si="17"/>
        <v>68</v>
      </c>
      <c r="U109" s="15">
        <f t="shared" si="18"/>
        <v>64</v>
      </c>
      <c r="V109" s="15"/>
      <c r="W109" s="15"/>
      <c r="X109" s="15"/>
      <c r="Y109" s="15"/>
      <c r="Z109" s="16"/>
      <c r="AA109" s="15">
        <v>99</v>
      </c>
      <c r="AB109" s="24">
        <v>5</v>
      </c>
      <c r="AC109" s="15"/>
      <c r="AD109" s="24"/>
      <c r="AE109" s="15">
        <v>90</v>
      </c>
      <c r="AF109" s="24">
        <v>2</v>
      </c>
      <c r="AG109" s="15"/>
      <c r="AH109" s="24"/>
      <c r="AI109" s="15"/>
      <c r="AJ109" s="24"/>
      <c r="AK109" s="15"/>
      <c r="AL109" s="24"/>
      <c r="AM109" s="15"/>
      <c r="AN109" s="24"/>
      <c r="AO109" s="15"/>
      <c r="AP109" s="24"/>
      <c r="AQ109" s="15"/>
      <c r="AR109" s="24"/>
      <c r="AS109" s="15"/>
      <c r="AT109" s="24"/>
      <c r="AU109" s="15"/>
      <c r="AV109" s="24"/>
      <c r="AW109" s="15"/>
      <c r="AX109" s="24"/>
      <c r="AY109" s="15">
        <v>113</v>
      </c>
      <c r="AZ109" s="24">
        <v>3</v>
      </c>
      <c r="BA109" s="15"/>
      <c r="BB109" s="24"/>
      <c r="BC109" s="15"/>
      <c r="BD109" s="24"/>
      <c r="BE109" s="15"/>
      <c r="BF109" s="24"/>
      <c r="BG109" s="15"/>
      <c r="BH109" s="24"/>
      <c r="BI109" s="15"/>
      <c r="BJ109" s="24"/>
      <c r="BK109" s="15"/>
      <c r="BL109" s="24"/>
      <c r="BM109" s="15"/>
      <c r="BN109" s="24"/>
      <c r="BO109" s="15"/>
      <c r="BP109" s="24"/>
      <c r="BQ109" s="15">
        <v>113</v>
      </c>
      <c r="BR109" s="24">
        <v>3</v>
      </c>
      <c r="BS109" s="15"/>
      <c r="BT109" s="24"/>
      <c r="BU109" s="15">
        <v>79</v>
      </c>
      <c r="BV109" s="24">
        <v>3</v>
      </c>
      <c r="BW109" s="15"/>
      <c r="BX109" s="24"/>
      <c r="BY109" s="15"/>
      <c r="BZ109" s="24"/>
      <c r="CA109" s="15">
        <v>78</v>
      </c>
      <c r="CB109" s="24">
        <v>6</v>
      </c>
      <c r="CC109" s="15"/>
      <c r="CD109" s="24"/>
      <c r="CE109" s="15">
        <v>113</v>
      </c>
      <c r="CF109" s="24">
        <v>3</v>
      </c>
      <c r="CG109" s="15"/>
      <c r="CH109" s="25"/>
      <c r="CI109" s="15"/>
      <c r="CJ109" s="25"/>
      <c r="CK109" s="15">
        <v>113</v>
      </c>
      <c r="CL109" s="25">
        <v>3</v>
      </c>
      <c r="CM109" s="15">
        <v>113</v>
      </c>
      <c r="CN109" s="25">
        <v>3</v>
      </c>
      <c r="CO109" s="15"/>
      <c r="CP109" s="25"/>
      <c r="CQ109" s="15"/>
      <c r="CR109" s="25"/>
      <c r="CS109" s="15">
        <f t="shared" si="21"/>
        <v>56</v>
      </c>
      <c r="CT109" s="15">
        <f t="shared" si="22"/>
        <v>188</v>
      </c>
      <c r="CU109" s="15">
        <f t="shared" si="23"/>
        <v>2</v>
      </c>
      <c r="CV109" s="15">
        <f t="shared" si="24"/>
        <v>0</v>
      </c>
      <c r="CW109" s="15"/>
      <c r="CX109" s="15"/>
      <c r="CY109" s="15">
        <f t="shared" si="25"/>
        <v>0</v>
      </c>
      <c r="CZ109" s="15">
        <f>GG109</f>
        <v>0</v>
      </c>
      <c r="DA109" s="19"/>
      <c r="DB109" s="17">
        <v>64</v>
      </c>
      <c r="DC109" s="15">
        <v>68</v>
      </c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>
        <v>90</v>
      </c>
      <c r="DP109" s="17"/>
      <c r="DQ109" s="15"/>
      <c r="DR109" s="15"/>
      <c r="DS109" s="15"/>
      <c r="DT109" s="15"/>
      <c r="DU109" s="15"/>
      <c r="DV109" s="15"/>
      <c r="DW109" s="15"/>
      <c r="DX109" s="20"/>
      <c r="DY109" s="15">
        <v>140</v>
      </c>
      <c r="DZ109" s="20">
        <v>1</v>
      </c>
      <c r="EA109" s="15"/>
      <c r="EB109" s="20"/>
      <c r="EC109" s="15">
        <v>68</v>
      </c>
      <c r="ED109" s="20">
        <v>5</v>
      </c>
      <c r="EE109" s="15"/>
      <c r="EF109" s="20"/>
      <c r="EG109" s="15">
        <v>64</v>
      </c>
      <c r="EH109" s="20">
        <v>9</v>
      </c>
      <c r="EI109" s="15">
        <v>100</v>
      </c>
      <c r="EJ109" s="20">
        <v>1</v>
      </c>
      <c r="EK109" s="15"/>
      <c r="EL109" s="20"/>
      <c r="EM109" s="15">
        <v>75</v>
      </c>
      <c r="EN109" s="20">
        <v>2</v>
      </c>
      <c r="EO109" s="15"/>
      <c r="EP109" s="20"/>
      <c r="EQ109" s="15"/>
      <c r="ER109" s="20"/>
      <c r="ES109" s="15"/>
      <c r="ET109" s="20"/>
      <c r="EU109" s="15"/>
      <c r="EV109" s="20"/>
      <c r="EW109" s="15"/>
      <c r="EX109" s="20"/>
      <c r="EY109" s="15"/>
      <c r="EZ109" s="20"/>
      <c r="FA109" s="15"/>
      <c r="FB109" s="20"/>
      <c r="FC109" s="15">
        <v>68</v>
      </c>
      <c r="FD109" s="20">
        <v>3</v>
      </c>
      <c r="FE109" s="15">
        <v>56</v>
      </c>
      <c r="FF109" s="20">
        <v>3</v>
      </c>
      <c r="FG109" s="15"/>
      <c r="FH109" s="20"/>
      <c r="FI109" s="15"/>
      <c r="FJ109" s="20"/>
      <c r="FK109" s="15">
        <v>120</v>
      </c>
      <c r="FL109" s="20">
        <v>1</v>
      </c>
      <c r="FM109" s="15"/>
      <c r="FN109" s="20"/>
      <c r="FO109" s="15"/>
      <c r="FP109" s="20"/>
      <c r="FQ109" s="15"/>
      <c r="FR109" s="20"/>
      <c r="FS109" s="15"/>
      <c r="FT109" s="20"/>
      <c r="FU109" s="15"/>
      <c r="FV109" s="20"/>
      <c r="FW109" s="15"/>
      <c r="FX109" s="20"/>
      <c r="FY109" s="15"/>
      <c r="FZ109" s="20"/>
      <c r="GA109" s="15"/>
      <c r="GB109" s="20"/>
      <c r="GC109" s="15"/>
      <c r="GD109" s="20"/>
      <c r="GE109" s="15"/>
      <c r="GF109" s="20"/>
      <c r="GG109" s="170"/>
    </row>
    <row r="110" spans="1:189" s="2" customFormat="1" ht="15.75" customHeight="1" x14ac:dyDescent="0.3">
      <c r="A110" s="15" t="s">
        <v>2905</v>
      </c>
      <c r="B110" s="15" t="s">
        <v>126</v>
      </c>
      <c r="C110" s="15" t="s">
        <v>1136</v>
      </c>
      <c r="D110" s="15" t="s">
        <v>1106</v>
      </c>
      <c r="E110" s="15" t="str">
        <f t="shared" si="19"/>
        <v>Teri Kim</v>
      </c>
      <c r="F110" s="15" t="s">
        <v>128</v>
      </c>
      <c r="G110" s="15">
        <v>999846042</v>
      </c>
      <c r="H110" s="15">
        <f t="shared" si="20"/>
        <v>286</v>
      </c>
      <c r="I110" s="15"/>
      <c r="J110" s="17">
        <f>(O110+P110+R110+S110+T110+U110)/2</f>
        <v>45</v>
      </c>
      <c r="K110" s="16"/>
      <c r="L110" s="15"/>
      <c r="M110" s="15"/>
      <c r="N110" s="15"/>
      <c r="O110" s="15">
        <f t="shared" si="15"/>
        <v>0</v>
      </c>
      <c r="P110" s="15">
        <v>0</v>
      </c>
      <c r="Q110" s="15">
        <f t="shared" si="16"/>
        <v>1</v>
      </c>
      <c r="R110" s="15">
        <v>0</v>
      </c>
      <c r="S110" s="15">
        <v>0</v>
      </c>
      <c r="T110" s="15">
        <f t="shared" si="17"/>
        <v>90</v>
      </c>
      <c r="U110" s="15">
        <f t="shared" si="18"/>
        <v>0</v>
      </c>
      <c r="V110" s="15"/>
      <c r="W110" s="15"/>
      <c r="X110" s="15"/>
      <c r="Y110" s="15"/>
      <c r="Z110" s="16"/>
      <c r="AA110" s="15"/>
      <c r="AB110" s="24"/>
      <c r="AC110" s="15"/>
      <c r="AD110" s="15"/>
      <c r="AE110" s="15"/>
      <c r="AF110" s="15"/>
      <c r="AG110" s="15"/>
      <c r="AH110" s="24"/>
      <c r="AI110" s="15"/>
      <c r="AJ110" s="15"/>
      <c r="AK110" s="15"/>
      <c r="AL110" s="15"/>
      <c r="AM110" s="15"/>
      <c r="AN110" s="24"/>
      <c r="AO110" s="15">
        <v>45</v>
      </c>
      <c r="AP110" s="24">
        <v>2</v>
      </c>
      <c r="AQ110" s="15">
        <v>120</v>
      </c>
      <c r="AR110" s="24">
        <v>1</v>
      </c>
      <c r="AS110" s="15"/>
      <c r="AT110" s="24"/>
      <c r="AU110" s="15"/>
      <c r="AV110" s="24"/>
      <c r="AW110" s="15"/>
      <c r="AX110" s="24"/>
      <c r="AY110" s="15"/>
      <c r="AZ110" s="15"/>
      <c r="BA110" s="15"/>
      <c r="BB110" s="15"/>
      <c r="BC110" s="15"/>
      <c r="BD110" s="15"/>
      <c r="BE110" s="15"/>
      <c r="BF110" s="24"/>
      <c r="BG110" s="15"/>
      <c r="BH110" s="24"/>
      <c r="BI110" s="15"/>
      <c r="BJ110" s="24"/>
      <c r="BK110" s="15"/>
      <c r="BL110" s="24"/>
      <c r="BM110" s="15">
        <v>140</v>
      </c>
      <c r="BN110" s="24">
        <v>1</v>
      </c>
      <c r="BO110" s="15"/>
      <c r="BP110" s="24"/>
      <c r="BQ110" s="15"/>
      <c r="BR110" s="24"/>
      <c r="BS110" s="15"/>
      <c r="BT110" s="24"/>
      <c r="BU110" s="15"/>
      <c r="BV110" s="24"/>
      <c r="BW110" s="15"/>
      <c r="BX110" s="24"/>
      <c r="BY110" s="15"/>
      <c r="BZ110" s="24"/>
      <c r="CA110" s="15">
        <v>90</v>
      </c>
      <c r="CB110" s="24">
        <v>3</v>
      </c>
      <c r="CC110" s="15"/>
      <c r="CD110" s="24"/>
      <c r="CE110" s="15"/>
      <c r="CF110" s="24"/>
      <c r="CG110" s="15"/>
      <c r="CH110" s="25"/>
      <c r="CI110" s="15"/>
      <c r="CJ110" s="25"/>
      <c r="CK110" s="15"/>
      <c r="CL110" s="25"/>
      <c r="CM110" s="15"/>
      <c r="CN110" s="25"/>
      <c r="CO110" s="15"/>
      <c r="CP110" s="25"/>
      <c r="CQ110" s="15"/>
      <c r="CR110" s="25"/>
      <c r="CS110" s="15">
        <f t="shared" si="21"/>
        <v>0</v>
      </c>
      <c r="CT110" s="15">
        <f t="shared" si="22"/>
        <v>30</v>
      </c>
      <c r="CU110" s="15">
        <f t="shared" si="23"/>
        <v>1</v>
      </c>
      <c r="CV110" s="15">
        <f t="shared" si="24"/>
        <v>105</v>
      </c>
      <c r="CW110" s="15"/>
      <c r="CX110" s="15"/>
      <c r="CY110" s="15">
        <f t="shared" si="25"/>
        <v>106</v>
      </c>
      <c r="CZ110" s="15">
        <f>GG110</f>
        <v>0</v>
      </c>
      <c r="DA110" s="19"/>
      <c r="DB110" s="17">
        <v>48</v>
      </c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>
        <v>45</v>
      </c>
      <c r="DO110" s="15"/>
      <c r="DP110" s="17"/>
      <c r="DQ110" s="15"/>
      <c r="DR110" s="15"/>
      <c r="DS110" s="15"/>
      <c r="DT110" s="15"/>
      <c r="DU110" s="15"/>
      <c r="DV110" s="15"/>
      <c r="DW110" s="15"/>
      <c r="DX110" s="20"/>
      <c r="DY110" s="15">
        <v>79</v>
      </c>
      <c r="DZ110" s="20">
        <v>3</v>
      </c>
      <c r="EA110" s="15"/>
      <c r="EB110" s="20"/>
      <c r="EC110" s="15">
        <v>90</v>
      </c>
      <c r="ED110" s="20">
        <v>3</v>
      </c>
      <c r="EE110" s="15"/>
      <c r="EF110" s="20"/>
      <c r="EG110" s="15"/>
      <c r="EH110" s="20"/>
      <c r="EI110" s="15"/>
      <c r="EJ110" s="20"/>
      <c r="EK110" s="15"/>
      <c r="EL110" s="20"/>
      <c r="EM110" s="15"/>
      <c r="EN110" s="20"/>
      <c r="EO110" s="15">
        <v>106</v>
      </c>
      <c r="EP110" s="20">
        <v>5</v>
      </c>
      <c r="EQ110" s="15"/>
      <c r="ER110" s="20"/>
      <c r="ES110" s="15"/>
      <c r="ET110" s="20"/>
      <c r="EU110" s="15"/>
      <c r="EV110" s="20"/>
      <c r="EW110" s="15"/>
      <c r="EX110" s="20"/>
      <c r="EY110" s="15"/>
      <c r="EZ110" s="20"/>
      <c r="FA110" s="15"/>
      <c r="FB110" s="20"/>
      <c r="FC110" s="15"/>
      <c r="FD110" s="20"/>
      <c r="FE110" s="15"/>
      <c r="FF110" s="20"/>
      <c r="FG110" s="15"/>
      <c r="FH110" s="20"/>
      <c r="FI110" s="15"/>
      <c r="FJ110" s="20"/>
      <c r="FK110" s="15"/>
      <c r="FL110" s="20"/>
      <c r="FM110" s="15"/>
      <c r="FN110" s="20"/>
      <c r="FO110" s="15"/>
      <c r="FP110" s="20"/>
      <c r="FQ110" s="15"/>
      <c r="FR110" s="20"/>
      <c r="FS110" s="15"/>
      <c r="FT110" s="20"/>
      <c r="FU110" s="15"/>
      <c r="FV110" s="20"/>
      <c r="FW110" s="15"/>
      <c r="FX110" s="20"/>
      <c r="FY110" s="15">
        <v>30</v>
      </c>
      <c r="FZ110" s="20">
        <v>1</v>
      </c>
      <c r="GA110" s="15"/>
      <c r="GB110" s="20"/>
      <c r="GC110" s="15"/>
      <c r="GD110" s="20"/>
      <c r="GE110" s="15">
        <v>105</v>
      </c>
      <c r="GF110" s="20">
        <v>2</v>
      </c>
      <c r="GG110" s="170"/>
    </row>
    <row r="111" spans="1:189" s="2" customFormat="1" ht="15.75" customHeight="1" x14ac:dyDescent="0.3">
      <c r="A111" s="15" t="s">
        <v>2903</v>
      </c>
      <c r="B111" s="15" t="s">
        <v>126</v>
      </c>
      <c r="C111" s="17" t="s">
        <v>183</v>
      </c>
      <c r="D111" s="17" t="s">
        <v>1192</v>
      </c>
      <c r="E111" s="15" t="str">
        <f t="shared" si="19"/>
        <v>Ethan Lam</v>
      </c>
      <c r="F111" s="17" t="s">
        <v>135</v>
      </c>
      <c r="G111" s="15">
        <v>999847244</v>
      </c>
      <c r="H111" s="15">
        <f t="shared" si="20"/>
        <v>285</v>
      </c>
      <c r="I111" s="15"/>
      <c r="J111" s="15"/>
      <c r="K111" s="16"/>
      <c r="L111" s="15"/>
      <c r="M111" s="15"/>
      <c r="N111" s="15"/>
      <c r="O111" s="15">
        <f t="shared" si="15"/>
        <v>0</v>
      </c>
      <c r="P111" s="15">
        <v>0</v>
      </c>
      <c r="Q111" s="15">
        <f t="shared" si="16"/>
        <v>0</v>
      </c>
      <c r="R111" s="15">
        <v>0</v>
      </c>
      <c r="S111" s="15">
        <v>0</v>
      </c>
      <c r="T111" s="15">
        <f t="shared" si="17"/>
        <v>51</v>
      </c>
      <c r="U111" s="15">
        <f t="shared" si="18"/>
        <v>85</v>
      </c>
      <c r="V111" s="15"/>
      <c r="W111" s="15"/>
      <c r="X111" s="15"/>
      <c r="Y111" s="15"/>
      <c r="Z111" s="16"/>
      <c r="AA111" s="15">
        <v>106</v>
      </c>
      <c r="AB111" s="24">
        <v>4</v>
      </c>
      <c r="AC111" s="15"/>
      <c r="AD111" s="15"/>
      <c r="AE111" s="15"/>
      <c r="AF111" s="15"/>
      <c r="AG111" s="15"/>
      <c r="AH111" s="24"/>
      <c r="AI111" s="15"/>
      <c r="AJ111" s="15"/>
      <c r="AK111" s="15"/>
      <c r="AL111" s="15"/>
      <c r="AM111" s="15"/>
      <c r="AN111" s="24"/>
      <c r="AO111" s="15"/>
      <c r="AP111" s="24"/>
      <c r="AQ111" s="15"/>
      <c r="AR111" s="24"/>
      <c r="AS111" s="15"/>
      <c r="AT111" s="24"/>
      <c r="AU111" s="15">
        <v>120</v>
      </c>
      <c r="AV111" s="24">
        <v>1</v>
      </c>
      <c r="AW111" s="15"/>
      <c r="AX111" s="24"/>
      <c r="AY111" s="15"/>
      <c r="AZ111" s="15"/>
      <c r="BA111" s="15"/>
      <c r="BB111" s="15"/>
      <c r="BC111" s="15"/>
      <c r="BD111" s="15"/>
      <c r="BE111" s="15"/>
      <c r="BF111" s="24"/>
      <c r="BG111" s="15"/>
      <c r="BH111" s="24"/>
      <c r="BI111" s="15"/>
      <c r="BJ111" s="24"/>
      <c r="BK111" s="15"/>
      <c r="BL111" s="24"/>
      <c r="BM111" s="15"/>
      <c r="BN111" s="24"/>
      <c r="BO111" s="15"/>
      <c r="BP111" s="24"/>
      <c r="BQ111" s="15">
        <f>15*7.2</f>
        <v>108</v>
      </c>
      <c r="BR111" s="24">
        <v>3</v>
      </c>
      <c r="BS111" s="15"/>
      <c r="BT111" s="24"/>
      <c r="BU111" s="15">
        <v>59</v>
      </c>
      <c r="BV111" s="24">
        <v>7</v>
      </c>
      <c r="BW111" s="15"/>
      <c r="BX111" s="24"/>
      <c r="BY111" s="15"/>
      <c r="BZ111" s="24"/>
      <c r="CA111" s="15"/>
      <c r="CB111" s="24"/>
      <c r="CC111" s="15"/>
      <c r="CD111" s="24"/>
      <c r="CE111" s="15">
        <f>15*7.2</f>
        <v>108</v>
      </c>
      <c r="CF111" s="24">
        <v>3</v>
      </c>
      <c r="CG111" s="15"/>
      <c r="CH111" s="25"/>
      <c r="CI111" s="15"/>
      <c r="CJ111" s="25"/>
      <c r="CK111" s="15"/>
      <c r="CL111" s="25"/>
      <c r="CM111" s="15">
        <v>150</v>
      </c>
      <c r="CN111" s="25">
        <v>2</v>
      </c>
      <c r="CO111" s="15"/>
      <c r="CP111" s="25"/>
      <c r="CQ111" s="15"/>
      <c r="CR111" s="25"/>
      <c r="CS111" s="15">
        <f t="shared" si="21"/>
        <v>0</v>
      </c>
      <c r="CT111" s="15">
        <f t="shared" si="22"/>
        <v>90</v>
      </c>
      <c r="CU111" s="15">
        <f t="shared" si="23"/>
        <v>1</v>
      </c>
      <c r="CV111" s="15">
        <f t="shared" si="24"/>
        <v>59</v>
      </c>
      <c r="CW111" s="15"/>
      <c r="CX111" s="15"/>
      <c r="CY111" s="15">
        <f t="shared" si="25"/>
        <v>0</v>
      </c>
      <c r="CZ111" s="15">
        <f>GG111</f>
        <v>0</v>
      </c>
      <c r="DA111" s="19"/>
      <c r="DB111" s="17">
        <v>48</v>
      </c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7"/>
      <c r="DQ111" s="15"/>
      <c r="DR111" s="15"/>
      <c r="DS111" s="15"/>
      <c r="DT111" s="15"/>
      <c r="DU111" s="15"/>
      <c r="DV111" s="15"/>
      <c r="DW111" s="15">
        <v>44</v>
      </c>
      <c r="DX111" s="20">
        <v>9</v>
      </c>
      <c r="DY111" s="15"/>
      <c r="DZ111" s="20"/>
      <c r="EA111" s="15"/>
      <c r="EB111" s="20"/>
      <c r="EC111" s="15">
        <v>51</v>
      </c>
      <c r="ED111" s="20">
        <v>9</v>
      </c>
      <c r="EE111" s="15"/>
      <c r="EF111" s="20"/>
      <c r="EG111" s="15">
        <v>85</v>
      </c>
      <c r="EH111" s="20">
        <v>5</v>
      </c>
      <c r="EI111" s="15"/>
      <c r="EJ111" s="20"/>
      <c r="EK111" s="15"/>
      <c r="EL111" s="20"/>
      <c r="EM111" s="15"/>
      <c r="EN111" s="20"/>
      <c r="EO111" s="15"/>
      <c r="EP111" s="20"/>
      <c r="EQ111" s="15"/>
      <c r="ER111" s="20"/>
      <c r="ES111" s="15"/>
      <c r="ET111" s="20"/>
      <c r="EU111" s="15"/>
      <c r="EV111" s="20"/>
      <c r="EW111" s="15"/>
      <c r="EX111" s="20"/>
      <c r="EY111" s="15"/>
      <c r="EZ111" s="20"/>
      <c r="FA111" s="15"/>
      <c r="FB111" s="20"/>
      <c r="FC111" s="15"/>
      <c r="FD111" s="20"/>
      <c r="FE111" s="15"/>
      <c r="FF111" s="20"/>
      <c r="FG111" s="15"/>
      <c r="FH111" s="20"/>
      <c r="FI111" s="15"/>
      <c r="FJ111" s="20"/>
      <c r="FK111" s="15"/>
      <c r="FL111" s="20"/>
      <c r="FM111" s="15"/>
      <c r="FN111" s="20"/>
      <c r="FO111" s="15"/>
      <c r="FP111" s="20"/>
      <c r="FQ111" s="15"/>
      <c r="FR111" s="20"/>
      <c r="FS111" s="15"/>
      <c r="FT111" s="20"/>
      <c r="FU111" s="15">
        <v>90</v>
      </c>
      <c r="FV111" s="20">
        <v>2</v>
      </c>
      <c r="FW111" s="15"/>
      <c r="FX111" s="20"/>
      <c r="FY111" s="15"/>
      <c r="FZ111" s="20"/>
      <c r="GA111" s="15"/>
      <c r="GB111" s="20"/>
      <c r="GC111" s="15"/>
      <c r="GD111" s="20"/>
      <c r="GE111" s="15">
        <v>59</v>
      </c>
      <c r="GF111" s="20">
        <v>5</v>
      </c>
      <c r="GG111" s="170"/>
    </row>
    <row r="112" spans="1:189" s="2" customFormat="1" ht="15.75" customHeight="1" x14ac:dyDescent="0.3">
      <c r="A112" s="15" t="s">
        <v>2903</v>
      </c>
      <c r="B112" s="17" t="s">
        <v>126</v>
      </c>
      <c r="C112" s="17" t="s">
        <v>1502</v>
      </c>
      <c r="D112" s="17" t="s">
        <v>1501</v>
      </c>
      <c r="E112" s="15" t="str">
        <f t="shared" si="19"/>
        <v>Naomi Oh</v>
      </c>
      <c r="F112" s="17" t="s">
        <v>128</v>
      </c>
      <c r="G112" s="15">
        <v>999848322</v>
      </c>
      <c r="H112" s="15">
        <f t="shared" si="20"/>
        <v>110.5</v>
      </c>
      <c r="I112" s="15"/>
      <c r="J112" s="17">
        <f>(O112+P112+R112+S112+T112+U112)/2</f>
        <v>50.5</v>
      </c>
      <c r="K112" s="16"/>
      <c r="L112" s="15"/>
      <c r="M112" s="15"/>
      <c r="N112" s="15"/>
      <c r="O112" s="15">
        <f t="shared" si="15"/>
        <v>50</v>
      </c>
      <c r="P112" s="15">
        <v>0</v>
      </c>
      <c r="Q112" s="15">
        <f t="shared" si="16"/>
        <v>0</v>
      </c>
      <c r="R112" s="15">
        <v>0</v>
      </c>
      <c r="S112" s="15">
        <v>0</v>
      </c>
      <c r="T112" s="15">
        <f t="shared" si="17"/>
        <v>51</v>
      </c>
      <c r="U112" s="15">
        <f t="shared" si="18"/>
        <v>0</v>
      </c>
      <c r="V112" s="15"/>
      <c r="W112" s="15"/>
      <c r="X112" s="15"/>
      <c r="Y112" s="15"/>
      <c r="Z112" s="16"/>
      <c r="AA112" s="15">
        <v>200</v>
      </c>
      <c r="AB112" s="24">
        <v>1</v>
      </c>
      <c r="AC112" s="15"/>
      <c r="AD112" s="15"/>
      <c r="AE112" s="15"/>
      <c r="AF112" s="15"/>
      <c r="AG112" s="15"/>
      <c r="AH112" s="24"/>
      <c r="AI112" s="15">
        <f>15*20</f>
        <v>300</v>
      </c>
      <c r="AJ112" s="24">
        <v>1</v>
      </c>
      <c r="AK112" s="15"/>
      <c r="AL112" s="24"/>
      <c r="AM112" s="15"/>
      <c r="AN112" s="24"/>
      <c r="AO112" s="15"/>
      <c r="AP112" s="24"/>
      <c r="AQ112" s="15"/>
      <c r="AR112" s="24"/>
      <c r="AS112" s="15"/>
      <c r="AT112" s="24"/>
      <c r="AU112" s="15"/>
      <c r="AV112" s="24"/>
      <c r="AW112" s="15"/>
      <c r="AX112" s="24"/>
      <c r="AY112" s="15"/>
      <c r="AZ112" s="15"/>
      <c r="BA112" s="15"/>
      <c r="BB112" s="24"/>
      <c r="BC112" s="15">
        <f>15*12.1</f>
        <v>181.5</v>
      </c>
      <c r="BD112" s="24" t="s">
        <v>129</v>
      </c>
      <c r="BE112" s="15"/>
      <c r="BF112" s="24"/>
      <c r="BG112" s="15"/>
      <c r="BH112" s="24"/>
      <c r="BI112" s="15"/>
      <c r="BJ112" s="24"/>
      <c r="BK112" s="15"/>
      <c r="BL112" s="24"/>
      <c r="BM112" s="15"/>
      <c r="BN112" s="24"/>
      <c r="BO112" s="15"/>
      <c r="BP112" s="24"/>
      <c r="BQ112" s="15">
        <v>200</v>
      </c>
      <c r="BR112" s="24">
        <v>1</v>
      </c>
      <c r="BS112" s="15">
        <v>140</v>
      </c>
      <c r="BT112" s="24">
        <v>1</v>
      </c>
      <c r="BU112" s="15"/>
      <c r="BV112" s="24"/>
      <c r="BW112" s="15">
        <f>15*3.6</f>
        <v>54</v>
      </c>
      <c r="BX112" s="24">
        <v>2</v>
      </c>
      <c r="BY112" s="15"/>
      <c r="BZ112" s="24"/>
      <c r="CA112" s="15">
        <v>51</v>
      </c>
      <c r="CB112" s="24" t="s">
        <v>129</v>
      </c>
      <c r="CC112" s="15"/>
      <c r="CD112" s="24"/>
      <c r="CE112" s="15"/>
      <c r="CF112" s="24"/>
      <c r="CG112" s="15"/>
      <c r="CH112" s="25"/>
      <c r="CI112" s="15"/>
      <c r="CJ112" s="25"/>
      <c r="CK112" s="15">
        <v>106</v>
      </c>
      <c r="CL112" s="25">
        <v>5</v>
      </c>
      <c r="CM112" s="15">
        <v>113</v>
      </c>
      <c r="CN112" s="25">
        <v>3</v>
      </c>
      <c r="CO112" s="15"/>
      <c r="CP112" s="25"/>
      <c r="CQ112" s="15"/>
      <c r="CR112" s="25"/>
      <c r="CS112" s="15">
        <f t="shared" si="21"/>
        <v>0</v>
      </c>
      <c r="CT112" s="15">
        <f t="shared" si="22"/>
        <v>60</v>
      </c>
      <c r="CU112" s="15">
        <f t="shared" si="23"/>
        <v>1</v>
      </c>
      <c r="CV112" s="15">
        <f t="shared" si="24"/>
        <v>0</v>
      </c>
      <c r="CW112" s="15"/>
      <c r="CX112" s="15"/>
      <c r="CY112" s="15">
        <f t="shared" si="25"/>
        <v>0</v>
      </c>
      <c r="CZ112" s="15">
        <f>GG112</f>
        <v>0</v>
      </c>
      <c r="DA112" s="19"/>
      <c r="DB112" s="17">
        <v>64</v>
      </c>
      <c r="DC112" s="15">
        <v>120</v>
      </c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7"/>
      <c r="DQ112" s="15"/>
      <c r="DR112" s="15"/>
      <c r="DS112" s="15"/>
      <c r="DT112" s="15"/>
      <c r="DU112" s="15"/>
      <c r="DV112" s="15"/>
      <c r="DW112" s="15"/>
      <c r="DX112" s="20"/>
      <c r="DY112" s="15">
        <v>79</v>
      </c>
      <c r="DZ112" s="20">
        <v>3</v>
      </c>
      <c r="EA112" s="15"/>
      <c r="EB112" s="20"/>
      <c r="EC112" s="15">
        <v>51</v>
      </c>
      <c r="ED112" s="20" t="s">
        <v>129</v>
      </c>
      <c r="EE112" s="15">
        <v>50</v>
      </c>
      <c r="EF112" s="20"/>
      <c r="EG112" s="15"/>
      <c r="EH112" s="20"/>
      <c r="EI112" s="15"/>
      <c r="EJ112" s="20"/>
      <c r="EK112" s="15"/>
      <c r="EL112" s="20"/>
      <c r="EM112" s="15"/>
      <c r="EN112" s="20"/>
      <c r="EO112" s="15"/>
      <c r="EP112" s="20"/>
      <c r="EQ112" s="15">
        <v>60</v>
      </c>
      <c r="ER112" s="20">
        <v>1</v>
      </c>
      <c r="ES112" s="15"/>
      <c r="ET112" s="20"/>
      <c r="EU112" s="15"/>
      <c r="EV112" s="20"/>
      <c r="EW112" s="15"/>
      <c r="EX112" s="20"/>
      <c r="EY112" s="15"/>
      <c r="EZ112" s="20"/>
      <c r="FA112" s="15"/>
      <c r="FB112" s="20"/>
      <c r="FC112" s="15"/>
      <c r="FD112" s="20"/>
      <c r="FE112" s="15"/>
      <c r="FF112" s="20"/>
      <c r="FG112" s="15"/>
      <c r="FH112" s="20"/>
      <c r="FI112" s="15"/>
      <c r="FJ112" s="20"/>
      <c r="FK112" s="15"/>
      <c r="FL112" s="20"/>
      <c r="FM112" s="15"/>
      <c r="FN112" s="20"/>
      <c r="FO112" s="15"/>
      <c r="FP112" s="20"/>
      <c r="FQ112" s="15"/>
      <c r="FR112" s="20"/>
      <c r="FS112" s="15"/>
      <c r="FT112" s="20"/>
      <c r="FU112" s="15"/>
      <c r="FV112" s="20"/>
      <c r="FW112" s="15"/>
      <c r="FX112" s="20"/>
      <c r="FY112" s="15"/>
      <c r="FZ112" s="20"/>
      <c r="GA112" s="15"/>
      <c r="GB112" s="20"/>
      <c r="GC112" s="15"/>
      <c r="GD112" s="20"/>
      <c r="GE112" s="15"/>
      <c r="GF112" s="20"/>
      <c r="GG112" s="170"/>
    </row>
    <row r="113" spans="1:189" s="2" customFormat="1" ht="15.75" customHeight="1" x14ac:dyDescent="0.3">
      <c r="A113" s="17" t="s">
        <v>2903</v>
      </c>
      <c r="B113" s="17" t="s">
        <v>126</v>
      </c>
      <c r="C113" s="17" t="s">
        <v>3342</v>
      </c>
      <c r="D113" s="17" t="s">
        <v>3343</v>
      </c>
      <c r="E113" s="15" t="str">
        <f t="shared" si="19"/>
        <v>TEJASVINI RAMESH</v>
      </c>
      <c r="F113" s="17" t="s">
        <v>128</v>
      </c>
      <c r="G113" s="17">
        <v>999848655</v>
      </c>
      <c r="H113" s="15">
        <f t="shared" si="20"/>
        <v>38</v>
      </c>
      <c r="I113" s="15"/>
      <c r="J113" s="15"/>
      <c r="K113" s="16"/>
      <c r="L113" s="15"/>
      <c r="M113" s="15"/>
      <c r="N113" s="15"/>
      <c r="O113" s="15">
        <f t="shared" si="15"/>
        <v>0</v>
      </c>
      <c r="P113" s="15">
        <v>0</v>
      </c>
      <c r="Q113" s="15">
        <f t="shared" si="16"/>
        <v>0</v>
      </c>
      <c r="R113" s="15">
        <v>0</v>
      </c>
      <c r="S113" s="15">
        <v>0</v>
      </c>
      <c r="T113" s="15">
        <f t="shared" si="17"/>
        <v>0</v>
      </c>
      <c r="U113" s="15">
        <f t="shared" si="18"/>
        <v>0</v>
      </c>
      <c r="V113" s="15"/>
      <c r="W113" s="15"/>
      <c r="X113" s="15"/>
      <c r="Y113" s="15"/>
      <c r="Z113" s="16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>
        <f t="shared" si="21"/>
        <v>38</v>
      </c>
      <c r="CT113" s="15">
        <f t="shared" si="22"/>
        <v>0</v>
      </c>
      <c r="CU113" s="15">
        <f t="shared" si="23"/>
        <v>0</v>
      </c>
      <c r="CV113" s="15">
        <f t="shared" si="24"/>
        <v>0</v>
      </c>
      <c r="CW113" s="15"/>
      <c r="CX113" s="15"/>
      <c r="CY113" s="15">
        <f t="shared" si="25"/>
        <v>0</v>
      </c>
      <c r="CZ113" s="15">
        <f>GG113</f>
        <v>0</v>
      </c>
      <c r="DA113" s="16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20"/>
      <c r="DY113" s="15"/>
      <c r="DZ113" s="20"/>
      <c r="EA113" s="15"/>
      <c r="EB113" s="20"/>
      <c r="EC113" s="15"/>
      <c r="ED113" s="20"/>
      <c r="EE113" s="15"/>
      <c r="EF113" s="20"/>
      <c r="EG113" s="15"/>
      <c r="EH113" s="20"/>
      <c r="EI113" s="15"/>
      <c r="EJ113" s="20"/>
      <c r="EK113" s="15"/>
      <c r="EL113" s="20"/>
      <c r="EM113" s="15"/>
      <c r="EN113" s="20"/>
      <c r="EO113" s="15"/>
      <c r="EP113" s="20"/>
      <c r="EQ113" s="15"/>
      <c r="ER113" s="20"/>
      <c r="ES113" s="15"/>
      <c r="ET113" s="20"/>
      <c r="EU113" s="15"/>
      <c r="EV113" s="20"/>
      <c r="EW113" s="15"/>
      <c r="EX113" s="20"/>
      <c r="EY113" s="15"/>
      <c r="EZ113" s="20"/>
      <c r="FA113" s="15"/>
      <c r="FB113" s="20"/>
      <c r="FC113" s="15"/>
      <c r="FD113" s="20"/>
      <c r="FE113" s="15">
        <v>38</v>
      </c>
      <c r="FF113" s="20" t="s">
        <v>129</v>
      </c>
      <c r="FG113" s="15"/>
      <c r="FH113" s="20"/>
      <c r="FI113" s="15"/>
      <c r="FJ113" s="20"/>
      <c r="FK113" s="15"/>
      <c r="FL113" s="20"/>
      <c r="FM113" s="15"/>
      <c r="FN113" s="20"/>
      <c r="FO113" s="15"/>
      <c r="FP113" s="20"/>
      <c r="FQ113" s="15"/>
      <c r="FR113" s="20"/>
      <c r="FS113" s="15"/>
      <c r="FT113" s="20"/>
      <c r="FU113" s="15"/>
      <c r="FV113" s="20"/>
      <c r="FW113" s="15"/>
      <c r="FX113" s="20"/>
      <c r="FY113" s="15"/>
      <c r="FZ113" s="20"/>
      <c r="GA113" s="15"/>
      <c r="GB113" s="20"/>
      <c r="GC113" s="15"/>
      <c r="GD113" s="20"/>
      <c r="GE113" s="15"/>
      <c r="GF113" s="20"/>
      <c r="GG113" s="170"/>
    </row>
    <row r="114" spans="1:189" s="2" customFormat="1" ht="15.75" customHeight="1" x14ac:dyDescent="0.3">
      <c r="A114" s="85" t="s">
        <v>2903</v>
      </c>
      <c r="B114" s="85" t="s">
        <v>126</v>
      </c>
      <c r="C114" s="85" t="s">
        <v>1991</v>
      </c>
      <c r="D114" s="85" t="s">
        <v>3910</v>
      </c>
      <c r="E114" s="15" t="str">
        <f t="shared" si="19"/>
        <v>JOSEPH SCHIERLE</v>
      </c>
      <c r="F114" s="85" t="s">
        <v>135</v>
      </c>
      <c r="G114" s="15">
        <v>999848783</v>
      </c>
      <c r="H114" s="15">
        <f t="shared" si="20"/>
        <v>83</v>
      </c>
      <c r="I114" s="15"/>
      <c r="J114" s="15"/>
      <c r="K114" s="16"/>
      <c r="L114" s="15"/>
      <c r="M114" s="15"/>
      <c r="N114" s="15"/>
      <c r="O114" s="15">
        <f t="shared" si="15"/>
        <v>0</v>
      </c>
      <c r="P114" s="15">
        <v>0</v>
      </c>
      <c r="Q114" s="15">
        <f t="shared" si="16"/>
        <v>0</v>
      </c>
      <c r="R114" s="15">
        <v>0</v>
      </c>
      <c r="S114" s="15">
        <v>0</v>
      </c>
      <c r="T114" s="15">
        <f t="shared" si="17"/>
        <v>0</v>
      </c>
      <c r="U114" s="15">
        <f t="shared" si="18"/>
        <v>0</v>
      </c>
      <c r="V114" s="15"/>
      <c r="W114" s="15"/>
      <c r="X114" s="15"/>
      <c r="Y114" s="15"/>
      <c r="Z114" s="16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>
        <f t="shared" si="21"/>
        <v>0</v>
      </c>
      <c r="CT114" s="15">
        <f t="shared" si="22"/>
        <v>83</v>
      </c>
      <c r="CU114" s="15">
        <f t="shared" si="23"/>
        <v>1</v>
      </c>
      <c r="CV114" s="15">
        <f t="shared" si="24"/>
        <v>0</v>
      </c>
      <c r="CW114" s="15"/>
      <c r="CX114" s="15"/>
      <c r="CY114" s="15">
        <f t="shared" si="25"/>
        <v>0</v>
      </c>
      <c r="CZ114" s="15">
        <f>GG114</f>
        <v>0</v>
      </c>
      <c r="DA114" s="16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20"/>
      <c r="DY114" s="15"/>
      <c r="DZ114" s="20"/>
      <c r="EA114" s="15"/>
      <c r="EB114" s="20"/>
      <c r="EC114" s="15"/>
      <c r="ED114" s="20"/>
      <c r="EE114" s="15"/>
      <c r="EF114" s="20"/>
      <c r="EG114" s="15"/>
      <c r="EH114" s="20"/>
      <c r="EI114" s="15"/>
      <c r="EJ114" s="20"/>
      <c r="EK114" s="15"/>
      <c r="EL114" s="20"/>
      <c r="EM114" s="15"/>
      <c r="EN114" s="20"/>
      <c r="EO114" s="15"/>
      <c r="EP114" s="20"/>
      <c r="EQ114" s="15"/>
      <c r="ER114" s="20"/>
      <c r="ES114" s="15"/>
      <c r="ET114" s="20"/>
      <c r="EU114" s="15"/>
      <c r="EV114" s="20"/>
      <c r="EW114" s="15"/>
      <c r="EX114" s="20"/>
      <c r="EY114" s="15"/>
      <c r="EZ114" s="20"/>
      <c r="FA114" s="15"/>
      <c r="FB114" s="20"/>
      <c r="FC114" s="15"/>
      <c r="FD114" s="20"/>
      <c r="FE114" s="15"/>
      <c r="FF114" s="20"/>
      <c r="FG114" s="15"/>
      <c r="FH114" s="20"/>
      <c r="FI114" s="15"/>
      <c r="FJ114" s="20"/>
      <c r="FK114" s="15"/>
      <c r="FL114" s="20"/>
      <c r="FM114" s="15"/>
      <c r="FN114" s="20"/>
      <c r="FO114" s="15">
        <v>38</v>
      </c>
      <c r="FP114" s="20"/>
      <c r="FQ114" s="15"/>
      <c r="FR114" s="20"/>
      <c r="FS114" s="15"/>
      <c r="FT114" s="20"/>
      <c r="FU114" s="15"/>
      <c r="FV114" s="20"/>
      <c r="FW114" s="15"/>
      <c r="FX114" s="20"/>
      <c r="FY114" s="15"/>
      <c r="FZ114" s="20"/>
      <c r="GA114" s="15">
        <v>45</v>
      </c>
      <c r="GB114" s="20">
        <v>2</v>
      </c>
      <c r="GC114" s="15"/>
      <c r="GD114" s="20"/>
      <c r="GE114" s="15"/>
      <c r="GF114" s="20"/>
      <c r="GG114" s="170"/>
    </row>
    <row r="115" spans="1:189" s="2" customFormat="1" ht="15.75" customHeight="1" x14ac:dyDescent="0.3">
      <c r="A115" s="15" t="s">
        <v>2908</v>
      </c>
      <c r="B115" s="15" t="s">
        <v>126</v>
      </c>
      <c r="C115" s="15" t="s">
        <v>951</v>
      </c>
      <c r="D115" s="15" t="s">
        <v>952</v>
      </c>
      <c r="E115" s="15" t="str">
        <f t="shared" si="19"/>
        <v>Bradley Hollenbaugh</v>
      </c>
      <c r="F115" s="15" t="s">
        <v>135</v>
      </c>
      <c r="G115" s="15">
        <v>999849835</v>
      </c>
      <c r="H115" s="15">
        <f t="shared" si="20"/>
        <v>90</v>
      </c>
      <c r="I115" s="15"/>
      <c r="J115" s="15"/>
      <c r="K115" s="16"/>
      <c r="L115" s="15"/>
      <c r="M115" s="15"/>
      <c r="N115" s="15"/>
      <c r="O115" s="15">
        <f t="shared" si="15"/>
        <v>0</v>
      </c>
      <c r="P115" s="15">
        <v>0</v>
      </c>
      <c r="Q115" s="15">
        <f t="shared" si="16"/>
        <v>1</v>
      </c>
      <c r="R115" s="15">
        <v>0</v>
      </c>
      <c r="S115" s="15">
        <v>0</v>
      </c>
      <c r="T115" s="15">
        <f t="shared" si="17"/>
        <v>90</v>
      </c>
      <c r="U115" s="15">
        <f t="shared" si="18"/>
        <v>0</v>
      </c>
      <c r="V115" s="15"/>
      <c r="W115" s="15"/>
      <c r="X115" s="15"/>
      <c r="Y115" s="15"/>
      <c r="Z115" s="16"/>
      <c r="AA115" s="15"/>
      <c r="AB115" s="24"/>
      <c r="AC115" s="15"/>
      <c r="AD115" s="15"/>
      <c r="AE115" s="15"/>
      <c r="AF115" s="15"/>
      <c r="AG115" s="15"/>
      <c r="AH115" s="24"/>
      <c r="AI115" s="15"/>
      <c r="AJ115" s="15"/>
      <c r="AK115" s="15"/>
      <c r="AL115" s="15"/>
      <c r="AM115" s="15"/>
      <c r="AN115" s="24"/>
      <c r="AO115" s="15"/>
      <c r="AP115" s="24"/>
      <c r="AQ115" s="15"/>
      <c r="AR115" s="24"/>
      <c r="AS115" s="15"/>
      <c r="AT115" s="24"/>
      <c r="AU115" s="15"/>
      <c r="AV115" s="24"/>
      <c r="AW115" s="15"/>
      <c r="AX115" s="24"/>
      <c r="AY115" s="15"/>
      <c r="AZ115" s="15"/>
      <c r="BA115" s="15"/>
      <c r="BB115" s="15"/>
      <c r="BC115" s="15"/>
      <c r="BD115" s="15"/>
      <c r="BE115" s="15"/>
      <c r="BF115" s="24"/>
      <c r="BG115" s="15"/>
      <c r="BH115" s="24"/>
      <c r="BI115" s="15"/>
      <c r="BJ115" s="24"/>
      <c r="BK115" s="15"/>
      <c r="BL115" s="24"/>
      <c r="BM115" s="15"/>
      <c r="BN115" s="24"/>
      <c r="BO115" s="15"/>
      <c r="BP115" s="24"/>
      <c r="BQ115" s="15"/>
      <c r="BR115" s="24"/>
      <c r="BS115" s="15">
        <v>79</v>
      </c>
      <c r="BT115" s="24">
        <v>3</v>
      </c>
      <c r="BU115" s="15"/>
      <c r="BV115" s="24"/>
      <c r="BW115" s="15"/>
      <c r="BX115" s="24"/>
      <c r="BY115" s="15"/>
      <c r="BZ115" s="24"/>
      <c r="CA115" s="15">
        <v>45</v>
      </c>
      <c r="CB115" s="24">
        <v>3</v>
      </c>
      <c r="CC115" s="15"/>
      <c r="CD115" s="24"/>
      <c r="CE115" s="15"/>
      <c r="CF115" s="24"/>
      <c r="CG115" s="15"/>
      <c r="CH115" s="25"/>
      <c r="CI115" s="15"/>
      <c r="CJ115" s="25"/>
      <c r="CK115" s="15">
        <v>75</v>
      </c>
      <c r="CL115" s="25">
        <v>2</v>
      </c>
      <c r="CM115" s="15">
        <v>56.5</v>
      </c>
      <c r="CN115" s="25">
        <v>3</v>
      </c>
      <c r="CO115" s="15"/>
      <c r="CP115" s="25"/>
      <c r="CQ115" s="15"/>
      <c r="CR115" s="25"/>
      <c r="CS115" s="15">
        <f t="shared" si="21"/>
        <v>0</v>
      </c>
      <c r="CT115" s="15">
        <f t="shared" si="22"/>
        <v>0</v>
      </c>
      <c r="CU115" s="15">
        <f t="shared" si="23"/>
        <v>0</v>
      </c>
      <c r="CV115" s="15">
        <f t="shared" si="24"/>
        <v>0</v>
      </c>
      <c r="CW115" s="15"/>
      <c r="CX115" s="15"/>
      <c r="CY115" s="15">
        <f t="shared" si="25"/>
        <v>0</v>
      </c>
      <c r="CZ115" s="15">
        <f>GG115</f>
        <v>0</v>
      </c>
      <c r="DA115" s="19"/>
      <c r="DB115" s="17">
        <v>113</v>
      </c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7"/>
      <c r="DQ115" s="15">
        <v>30</v>
      </c>
      <c r="DR115" s="15"/>
      <c r="DS115" s="15"/>
      <c r="DT115" s="15"/>
      <c r="DU115" s="15"/>
      <c r="DV115" s="15"/>
      <c r="DW115" s="15"/>
      <c r="DX115" s="20"/>
      <c r="DY115" s="15"/>
      <c r="DZ115" s="20"/>
      <c r="EA115" s="15">
        <v>52.5</v>
      </c>
      <c r="EB115" s="20">
        <v>2</v>
      </c>
      <c r="EC115" s="15">
        <v>90</v>
      </c>
      <c r="ED115" s="20">
        <v>4</v>
      </c>
      <c r="EE115" s="15"/>
      <c r="EF115" s="20"/>
      <c r="EG115" s="15"/>
      <c r="EH115" s="20"/>
      <c r="EI115" s="15"/>
      <c r="EJ115" s="20"/>
      <c r="EK115" s="15"/>
      <c r="EL115" s="20"/>
      <c r="EM115" s="15"/>
      <c r="EN115" s="20"/>
      <c r="EO115" s="15"/>
      <c r="EP115" s="20"/>
      <c r="EQ115" s="15"/>
      <c r="ER115" s="20"/>
      <c r="ES115" s="15"/>
      <c r="ET115" s="20"/>
      <c r="EU115" s="15"/>
      <c r="EV115" s="20"/>
      <c r="EW115" s="15"/>
      <c r="EX115" s="20"/>
      <c r="EY115" s="15"/>
      <c r="EZ115" s="20"/>
      <c r="FA115" s="15"/>
      <c r="FB115" s="20"/>
      <c r="FC115" s="15"/>
      <c r="FD115" s="20"/>
      <c r="FE115" s="15"/>
      <c r="FF115" s="20"/>
      <c r="FG115" s="15"/>
      <c r="FH115" s="20"/>
      <c r="FI115" s="15"/>
      <c r="FJ115" s="20"/>
      <c r="FK115" s="15"/>
      <c r="FL115" s="20"/>
      <c r="FM115" s="15"/>
      <c r="FN115" s="20"/>
      <c r="FO115" s="15"/>
      <c r="FP115" s="20"/>
      <c r="FQ115" s="15"/>
      <c r="FR115" s="20"/>
      <c r="FS115" s="15"/>
      <c r="FT115" s="20"/>
      <c r="FU115" s="15"/>
      <c r="FV115" s="20"/>
      <c r="FW115" s="15"/>
      <c r="FX115" s="20"/>
      <c r="FY115" s="15"/>
      <c r="FZ115" s="20"/>
      <c r="GA115" s="15"/>
      <c r="GB115" s="20"/>
      <c r="GC115" s="15"/>
      <c r="GD115" s="20"/>
      <c r="GE115" s="15"/>
      <c r="GF115" s="20"/>
      <c r="GG115" s="170"/>
    </row>
    <row r="116" spans="1:189" s="2" customFormat="1" ht="15.75" customHeight="1" x14ac:dyDescent="0.3">
      <c r="A116" s="17" t="s">
        <v>2903</v>
      </c>
      <c r="B116" s="17" t="s">
        <v>140</v>
      </c>
      <c r="C116" s="17" t="s">
        <v>3373</v>
      </c>
      <c r="D116" s="17" t="s">
        <v>2052</v>
      </c>
      <c r="E116" s="15" t="str">
        <f t="shared" si="19"/>
        <v>BONNIE NGUYEN</v>
      </c>
      <c r="F116" s="17" t="s">
        <v>128</v>
      </c>
      <c r="G116" s="17">
        <v>999851630</v>
      </c>
      <c r="H116" s="15">
        <f t="shared" si="20"/>
        <v>38</v>
      </c>
      <c r="I116" s="15"/>
      <c r="J116" s="15"/>
      <c r="K116" s="16"/>
      <c r="L116" s="15"/>
      <c r="M116" s="15"/>
      <c r="N116" s="15"/>
      <c r="O116" s="15">
        <f t="shared" si="15"/>
        <v>0</v>
      </c>
      <c r="P116" s="15">
        <v>0</v>
      </c>
      <c r="Q116" s="15">
        <f t="shared" si="16"/>
        <v>0</v>
      </c>
      <c r="R116" s="15">
        <v>0</v>
      </c>
      <c r="S116" s="15">
        <v>0</v>
      </c>
      <c r="T116" s="15">
        <f t="shared" si="17"/>
        <v>0</v>
      </c>
      <c r="U116" s="15">
        <f t="shared" si="18"/>
        <v>0</v>
      </c>
      <c r="V116" s="15"/>
      <c r="W116" s="15"/>
      <c r="X116" s="15"/>
      <c r="Y116" s="15"/>
      <c r="Z116" s="16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>
        <f t="shared" si="21"/>
        <v>38</v>
      </c>
      <c r="CT116" s="15">
        <f t="shared" si="22"/>
        <v>0</v>
      </c>
      <c r="CU116" s="15">
        <f t="shared" si="23"/>
        <v>0</v>
      </c>
      <c r="CV116" s="15">
        <f t="shared" si="24"/>
        <v>0</v>
      </c>
      <c r="CW116" s="15"/>
      <c r="CX116" s="15"/>
      <c r="CY116" s="15">
        <f t="shared" si="25"/>
        <v>0</v>
      </c>
      <c r="CZ116" s="15">
        <f>GG116</f>
        <v>0</v>
      </c>
      <c r="DA116" s="16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20"/>
      <c r="DY116" s="15"/>
      <c r="DZ116" s="20"/>
      <c r="EA116" s="15"/>
      <c r="EB116" s="20"/>
      <c r="EC116" s="15"/>
      <c r="ED116" s="20"/>
      <c r="EE116" s="15"/>
      <c r="EF116" s="20"/>
      <c r="EG116" s="15"/>
      <c r="EH116" s="20"/>
      <c r="EI116" s="15"/>
      <c r="EJ116" s="20"/>
      <c r="EK116" s="15"/>
      <c r="EL116" s="20"/>
      <c r="EM116" s="15"/>
      <c r="EN116" s="20"/>
      <c r="EO116" s="15"/>
      <c r="EP116" s="20"/>
      <c r="EQ116" s="15"/>
      <c r="ER116" s="20"/>
      <c r="ES116" s="15"/>
      <c r="ET116" s="20"/>
      <c r="EU116" s="15"/>
      <c r="EV116" s="20"/>
      <c r="EW116" s="15"/>
      <c r="EX116" s="20"/>
      <c r="EY116" s="15"/>
      <c r="EZ116" s="20"/>
      <c r="FA116" s="15"/>
      <c r="FB116" s="20"/>
      <c r="FC116" s="15"/>
      <c r="FD116" s="20"/>
      <c r="FE116" s="15">
        <v>38</v>
      </c>
      <c r="FF116" s="20" t="s">
        <v>129</v>
      </c>
      <c r="FG116" s="15"/>
      <c r="FH116" s="20"/>
      <c r="FI116" s="15"/>
      <c r="FJ116" s="20"/>
      <c r="FK116" s="15"/>
      <c r="FL116" s="20"/>
      <c r="FM116" s="15"/>
      <c r="FN116" s="20"/>
      <c r="FO116" s="15"/>
      <c r="FP116" s="20"/>
      <c r="FQ116" s="15"/>
      <c r="FR116" s="20"/>
      <c r="FS116" s="15"/>
      <c r="FT116" s="20"/>
      <c r="FU116" s="15"/>
      <c r="FV116" s="20"/>
      <c r="FW116" s="15"/>
      <c r="FX116" s="20"/>
      <c r="FY116" s="15"/>
      <c r="FZ116" s="20"/>
      <c r="GA116" s="15"/>
      <c r="GB116" s="20"/>
      <c r="GC116" s="15"/>
      <c r="GD116" s="20"/>
      <c r="GE116" s="15"/>
      <c r="GF116" s="20"/>
      <c r="GG116" s="170"/>
    </row>
    <row r="117" spans="1:189" s="2" customFormat="1" ht="15.75" customHeight="1" x14ac:dyDescent="0.3">
      <c r="A117" s="17" t="s">
        <v>2903</v>
      </c>
      <c r="B117" s="17" t="s">
        <v>126</v>
      </c>
      <c r="C117" s="17" t="s">
        <v>991</v>
      </c>
      <c r="D117" s="17" t="s">
        <v>992</v>
      </c>
      <c r="E117" s="15" t="str">
        <f t="shared" si="19"/>
        <v>Brock Ikeda</v>
      </c>
      <c r="F117" s="89" t="s">
        <v>135</v>
      </c>
      <c r="G117" s="17">
        <v>999852581</v>
      </c>
      <c r="H117" s="15">
        <f t="shared" si="20"/>
        <v>30</v>
      </c>
      <c r="I117" s="15"/>
      <c r="J117" s="15"/>
      <c r="K117" s="16"/>
      <c r="L117" s="15"/>
      <c r="M117" s="15"/>
      <c r="N117" s="15"/>
      <c r="O117" s="15">
        <f t="shared" si="15"/>
        <v>0</v>
      </c>
      <c r="P117" s="15">
        <v>0</v>
      </c>
      <c r="Q117" s="15">
        <f t="shared" si="16"/>
        <v>0</v>
      </c>
      <c r="R117" s="15">
        <v>0</v>
      </c>
      <c r="S117" s="15">
        <v>0</v>
      </c>
      <c r="T117" s="15">
        <f t="shared" si="17"/>
        <v>0</v>
      </c>
      <c r="U117" s="15">
        <f t="shared" si="18"/>
        <v>0</v>
      </c>
      <c r="V117" s="15"/>
      <c r="W117" s="15"/>
      <c r="X117" s="15"/>
      <c r="Y117" s="15"/>
      <c r="Z117" s="16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>
        <f t="shared" si="21"/>
        <v>0</v>
      </c>
      <c r="CT117" s="15">
        <f t="shared" si="22"/>
        <v>30</v>
      </c>
      <c r="CU117" s="15">
        <f t="shared" si="23"/>
        <v>1</v>
      </c>
      <c r="CV117" s="15">
        <f t="shared" si="24"/>
        <v>0</v>
      </c>
      <c r="CW117" s="15"/>
      <c r="CX117" s="15"/>
      <c r="CY117" s="15">
        <f t="shared" si="25"/>
        <v>0</v>
      </c>
      <c r="CZ117" s="15">
        <f>GG117</f>
        <v>0</v>
      </c>
      <c r="DA117" s="16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20"/>
      <c r="DY117" s="15"/>
      <c r="DZ117" s="20"/>
      <c r="EA117" s="15"/>
      <c r="EB117" s="20"/>
      <c r="EC117" s="15"/>
      <c r="ED117" s="20"/>
      <c r="EE117" s="15"/>
      <c r="EF117" s="20"/>
      <c r="EG117" s="15"/>
      <c r="EH117" s="20"/>
      <c r="EI117" s="15"/>
      <c r="EJ117" s="20"/>
      <c r="EK117" s="15"/>
      <c r="EL117" s="20"/>
      <c r="EM117" s="15"/>
      <c r="EN117" s="20"/>
      <c r="EO117" s="15"/>
      <c r="EP117" s="20"/>
      <c r="EQ117" s="15"/>
      <c r="ER117" s="20"/>
      <c r="ES117" s="15"/>
      <c r="ET117" s="20"/>
      <c r="EU117" s="15"/>
      <c r="EV117" s="20"/>
      <c r="EW117" s="15"/>
      <c r="EX117" s="20"/>
      <c r="EY117" s="15"/>
      <c r="EZ117" s="20"/>
      <c r="FA117" s="15"/>
      <c r="FB117" s="20"/>
      <c r="FC117" s="15"/>
      <c r="FD117" s="20"/>
      <c r="FE117" s="15"/>
      <c r="FF117" s="20"/>
      <c r="FG117" s="15"/>
      <c r="FH117" s="20"/>
      <c r="FI117" s="15">
        <v>30</v>
      </c>
      <c r="FJ117" s="20">
        <v>1</v>
      </c>
      <c r="FK117" s="15"/>
      <c r="FL117" s="20"/>
      <c r="FM117" s="15"/>
      <c r="FN117" s="20"/>
      <c r="FO117" s="15"/>
      <c r="FP117" s="20"/>
      <c r="FQ117" s="15"/>
      <c r="FR117" s="20"/>
      <c r="FS117" s="15"/>
      <c r="FT117" s="20"/>
      <c r="FU117" s="15"/>
      <c r="FV117" s="20"/>
      <c r="FW117" s="15"/>
      <c r="FX117" s="20"/>
      <c r="FY117" s="15"/>
      <c r="FZ117" s="20"/>
      <c r="GA117" s="15"/>
      <c r="GB117" s="20"/>
      <c r="GC117" s="15"/>
      <c r="GD117" s="20"/>
      <c r="GE117" s="15"/>
      <c r="GF117" s="20"/>
      <c r="GG117" s="170"/>
    </row>
    <row r="118" spans="1:189" s="2" customFormat="1" ht="15.75" customHeight="1" x14ac:dyDescent="0.3">
      <c r="A118" s="15" t="s">
        <v>2903</v>
      </c>
      <c r="B118" s="15" t="s">
        <v>126</v>
      </c>
      <c r="C118" s="17" t="s">
        <v>819</v>
      </c>
      <c r="D118" s="17" t="s">
        <v>1490</v>
      </c>
      <c r="E118" s="15" t="str">
        <f t="shared" si="19"/>
        <v>Hannah Noble</v>
      </c>
      <c r="F118" s="17" t="s">
        <v>128</v>
      </c>
      <c r="G118" s="15">
        <v>999853591</v>
      </c>
      <c r="H118" s="15">
        <f t="shared" si="20"/>
        <v>79</v>
      </c>
      <c r="I118" s="15"/>
      <c r="J118" s="15"/>
      <c r="K118" s="16"/>
      <c r="L118" s="15"/>
      <c r="M118" s="15"/>
      <c r="N118" s="15"/>
      <c r="O118" s="15">
        <f t="shared" si="15"/>
        <v>0</v>
      </c>
      <c r="P118" s="15">
        <v>0</v>
      </c>
      <c r="Q118" s="15">
        <f t="shared" si="16"/>
        <v>0</v>
      </c>
      <c r="R118" s="15">
        <v>0</v>
      </c>
      <c r="S118" s="15">
        <v>0</v>
      </c>
      <c r="T118" s="15">
        <f t="shared" si="17"/>
        <v>0</v>
      </c>
      <c r="U118" s="15">
        <f t="shared" si="18"/>
        <v>0</v>
      </c>
      <c r="V118" s="15"/>
      <c r="W118" s="15"/>
      <c r="X118" s="15"/>
      <c r="Y118" s="15"/>
      <c r="Z118" s="16"/>
      <c r="AA118" s="15"/>
      <c r="AB118" s="24"/>
      <c r="AC118" s="15"/>
      <c r="AD118" s="15"/>
      <c r="AE118" s="15"/>
      <c r="AF118" s="15"/>
      <c r="AG118" s="15"/>
      <c r="AH118" s="24"/>
      <c r="AI118" s="15"/>
      <c r="AJ118" s="15"/>
      <c r="AK118" s="15"/>
      <c r="AL118" s="15"/>
      <c r="AM118" s="15"/>
      <c r="AN118" s="24"/>
      <c r="AO118" s="15"/>
      <c r="AP118" s="24"/>
      <c r="AQ118" s="15"/>
      <c r="AR118" s="24"/>
      <c r="AS118" s="15"/>
      <c r="AT118" s="24"/>
      <c r="AU118" s="15"/>
      <c r="AV118" s="24"/>
      <c r="AW118" s="15"/>
      <c r="AX118" s="24"/>
      <c r="AY118" s="15"/>
      <c r="AZ118" s="15"/>
      <c r="BA118" s="15"/>
      <c r="BB118" s="15"/>
      <c r="BC118" s="15"/>
      <c r="BD118" s="15"/>
      <c r="BE118" s="15"/>
      <c r="BF118" s="24"/>
      <c r="BG118" s="15"/>
      <c r="BH118" s="24"/>
      <c r="BI118" s="15"/>
      <c r="BJ118" s="24"/>
      <c r="BK118" s="15"/>
      <c r="BL118" s="24"/>
      <c r="BM118" s="15"/>
      <c r="BN118" s="24"/>
      <c r="BO118" s="15"/>
      <c r="BP118" s="24"/>
      <c r="BQ118" s="15"/>
      <c r="BR118" s="24"/>
      <c r="BS118" s="15"/>
      <c r="BT118" s="24"/>
      <c r="BU118" s="15"/>
      <c r="BV118" s="24"/>
      <c r="BW118" s="15"/>
      <c r="BX118" s="24"/>
      <c r="BY118" s="15"/>
      <c r="BZ118" s="24"/>
      <c r="CA118" s="15"/>
      <c r="CB118" s="24"/>
      <c r="CC118" s="15"/>
      <c r="CD118" s="24"/>
      <c r="CE118" s="15"/>
      <c r="CF118" s="24"/>
      <c r="CG118" s="15"/>
      <c r="CH118" s="25"/>
      <c r="CI118" s="15"/>
      <c r="CJ118" s="25"/>
      <c r="CK118" s="15"/>
      <c r="CL118" s="25"/>
      <c r="CM118" s="15"/>
      <c r="CN118" s="25"/>
      <c r="CO118" s="15"/>
      <c r="CP118" s="25"/>
      <c r="CQ118" s="15"/>
      <c r="CR118" s="25"/>
      <c r="CS118" s="15">
        <f t="shared" si="21"/>
        <v>0</v>
      </c>
      <c r="CT118" s="15">
        <f t="shared" si="22"/>
        <v>0</v>
      </c>
      <c r="CU118" s="15">
        <f t="shared" si="23"/>
        <v>0</v>
      </c>
      <c r="CV118" s="15">
        <f t="shared" si="24"/>
        <v>79</v>
      </c>
      <c r="CW118" s="15"/>
      <c r="CX118" s="15"/>
      <c r="CY118" s="15">
        <f t="shared" si="25"/>
        <v>0</v>
      </c>
      <c r="CZ118" s="15">
        <f>GG118</f>
        <v>0</v>
      </c>
      <c r="DA118" s="19"/>
      <c r="DB118" s="17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7"/>
      <c r="DQ118" s="15"/>
      <c r="DR118" s="15"/>
      <c r="DS118" s="15"/>
      <c r="DT118" s="15"/>
      <c r="DU118" s="15"/>
      <c r="DV118" s="15"/>
      <c r="DW118" s="15"/>
      <c r="DX118" s="20"/>
      <c r="DY118" s="15">
        <v>44</v>
      </c>
      <c r="DZ118" s="20">
        <v>9</v>
      </c>
      <c r="EA118" s="15"/>
      <c r="EB118" s="20"/>
      <c r="EC118" s="15"/>
      <c r="ED118" s="20"/>
      <c r="EE118" s="15"/>
      <c r="EF118" s="20"/>
      <c r="EG118" s="15"/>
      <c r="EH118" s="20"/>
      <c r="EI118" s="15"/>
      <c r="EJ118" s="20"/>
      <c r="EK118" s="15"/>
      <c r="EL118" s="20"/>
      <c r="EM118" s="15"/>
      <c r="EN118" s="20"/>
      <c r="EO118" s="15"/>
      <c r="EP118" s="20"/>
      <c r="EQ118" s="15"/>
      <c r="ER118" s="20"/>
      <c r="ES118" s="15"/>
      <c r="ET118" s="20"/>
      <c r="EU118" s="15"/>
      <c r="EV118" s="20"/>
      <c r="EW118" s="15"/>
      <c r="EX118" s="20"/>
      <c r="EY118" s="15"/>
      <c r="EZ118" s="20"/>
      <c r="FA118" s="15"/>
      <c r="FB118" s="20"/>
      <c r="FC118" s="15"/>
      <c r="FD118" s="20"/>
      <c r="FE118" s="15"/>
      <c r="FF118" s="20"/>
      <c r="FG118" s="15"/>
      <c r="FH118" s="20"/>
      <c r="FI118" s="15"/>
      <c r="FJ118" s="20"/>
      <c r="FK118" s="15"/>
      <c r="FL118" s="20"/>
      <c r="FM118" s="15"/>
      <c r="FN118" s="20"/>
      <c r="FO118" s="15"/>
      <c r="FP118" s="20"/>
      <c r="FQ118" s="15"/>
      <c r="FR118" s="20"/>
      <c r="FS118" s="15"/>
      <c r="FT118" s="20"/>
      <c r="FU118" s="15"/>
      <c r="FV118" s="20"/>
      <c r="FW118" s="15"/>
      <c r="FX118" s="20"/>
      <c r="FY118" s="15"/>
      <c r="FZ118" s="20"/>
      <c r="GA118" s="15"/>
      <c r="GB118" s="20"/>
      <c r="GC118" s="15">
        <v>79</v>
      </c>
      <c r="GD118" s="20">
        <v>3</v>
      </c>
      <c r="GE118" s="15"/>
      <c r="GF118" s="20"/>
      <c r="GG118" s="170"/>
    </row>
    <row r="119" spans="1:189" s="2" customFormat="1" ht="15.75" customHeight="1" x14ac:dyDescent="0.3">
      <c r="A119" s="15" t="s">
        <v>2903</v>
      </c>
      <c r="B119" s="15" t="s">
        <v>126</v>
      </c>
      <c r="C119" s="15" t="s">
        <v>472</v>
      </c>
      <c r="D119" s="15" t="s">
        <v>473</v>
      </c>
      <c r="E119" s="15" t="str">
        <f t="shared" si="19"/>
        <v>Justin Catiggay</v>
      </c>
      <c r="F119" s="15" t="s">
        <v>135</v>
      </c>
      <c r="G119" s="17">
        <v>999853810</v>
      </c>
      <c r="H119" s="15">
        <f t="shared" si="20"/>
        <v>44</v>
      </c>
      <c r="I119" s="17"/>
      <c r="J119" s="17"/>
      <c r="K119" s="21"/>
      <c r="L119" s="15"/>
      <c r="M119" s="15"/>
      <c r="N119" s="15"/>
      <c r="O119" s="15">
        <f t="shared" si="15"/>
        <v>0</v>
      </c>
      <c r="P119" s="15">
        <v>0</v>
      </c>
      <c r="Q119" s="15">
        <f t="shared" si="16"/>
        <v>1</v>
      </c>
      <c r="R119" s="15">
        <v>0</v>
      </c>
      <c r="S119" s="15">
        <v>0</v>
      </c>
      <c r="T119" s="15">
        <f t="shared" si="17"/>
        <v>0</v>
      </c>
      <c r="U119" s="15">
        <f t="shared" si="18"/>
        <v>0</v>
      </c>
      <c r="V119" s="15"/>
      <c r="W119" s="15"/>
      <c r="X119" s="15"/>
      <c r="Y119" s="15"/>
      <c r="Z119" s="21"/>
      <c r="AA119" s="17"/>
      <c r="AB119" s="17"/>
      <c r="AC119" s="17"/>
      <c r="AD119" s="17"/>
      <c r="AE119" s="17"/>
      <c r="AF119" s="24"/>
      <c r="AG119" s="17"/>
      <c r="AH119" s="24"/>
      <c r="AI119" s="17"/>
      <c r="AJ119" s="24"/>
      <c r="AK119" s="17"/>
      <c r="AL119" s="24"/>
      <c r="AM119" s="17"/>
      <c r="AN119" s="24"/>
      <c r="AO119" s="17"/>
      <c r="AP119" s="24"/>
      <c r="AQ119" s="17"/>
      <c r="AR119" s="24"/>
      <c r="AS119" s="17"/>
      <c r="AT119" s="24"/>
      <c r="AU119" s="17"/>
      <c r="AV119" s="24"/>
      <c r="AW119" s="17"/>
      <c r="AX119" s="24"/>
      <c r="AY119" s="17"/>
      <c r="AZ119" s="17"/>
      <c r="BA119" s="17"/>
      <c r="BB119" s="24"/>
      <c r="BC119" s="17"/>
      <c r="BD119" s="24"/>
      <c r="BE119" s="17"/>
      <c r="BF119" s="24"/>
      <c r="BG119" s="17"/>
      <c r="BH119" s="24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24"/>
      <c r="CQ119" s="17"/>
      <c r="CR119" s="24"/>
      <c r="CS119" s="15">
        <f t="shared" si="21"/>
        <v>0</v>
      </c>
      <c r="CT119" s="15">
        <f t="shared" si="22"/>
        <v>0</v>
      </c>
      <c r="CU119" s="15">
        <f t="shared" si="23"/>
        <v>0</v>
      </c>
      <c r="CV119" s="15">
        <f t="shared" si="24"/>
        <v>44</v>
      </c>
      <c r="CW119" s="15"/>
      <c r="CX119" s="15"/>
      <c r="CY119" s="15">
        <f t="shared" si="25"/>
        <v>0</v>
      </c>
      <c r="CZ119" s="15">
        <f>GG119</f>
        <v>0</v>
      </c>
      <c r="DA119" s="20"/>
      <c r="DB119" s="17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>
        <v>54</v>
      </c>
      <c r="DP119" s="17"/>
      <c r="DQ119" s="15"/>
      <c r="DR119" s="15"/>
      <c r="DS119" s="15"/>
      <c r="DT119" s="15"/>
      <c r="DU119" s="15"/>
      <c r="DV119" s="15"/>
      <c r="DW119" s="15"/>
      <c r="DX119" s="20"/>
      <c r="DY119" s="15">
        <v>44</v>
      </c>
      <c r="DZ119" s="20">
        <v>9</v>
      </c>
      <c r="EA119" s="15"/>
      <c r="EB119" s="20"/>
      <c r="EC119" s="15"/>
      <c r="ED119" s="20"/>
      <c r="EE119" s="15"/>
      <c r="EF119" s="20"/>
      <c r="EG119" s="15"/>
      <c r="EH119" s="20"/>
      <c r="EI119" s="15"/>
      <c r="EJ119" s="20"/>
      <c r="EK119" s="15"/>
      <c r="EL119" s="20"/>
      <c r="EM119" s="15"/>
      <c r="EN119" s="20"/>
      <c r="EO119" s="15"/>
      <c r="EP119" s="20"/>
      <c r="EQ119" s="15"/>
      <c r="ER119" s="20"/>
      <c r="ES119" s="15"/>
      <c r="ET119" s="20"/>
      <c r="EU119" s="15"/>
      <c r="EV119" s="20"/>
      <c r="EW119" s="15"/>
      <c r="EX119" s="20"/>
      <c r="EY119" s="15"/>
      <c r="EZ119" s="20"/>
      <c r="FA119" s="15"/>
      <c r="FB119" s="20"/>
      <c r="FC119" s="15"/>
      <c r="FD119" s="20"/>
      <c r="FE119" s="15"/>
      <c r="FF119" s="20"/>
      <c r="FG119" s="15"/>
      <c r="FH119" s="20"/>
      <c r="FI119" s="15"/>
      <c r="FJ119" s="20"/>
      <c r="FK119" s="15"/>
      <c r="FL119" s="20"/>
      <c r="FM119" s="15"/>
      <c r="FN119" s="20"/>
      <c r="FO119" s="15"/>
      <c r="FP119" s="20"/>
      <c r="FQ119" s="15"/>
      <c r="FR119" s="20"/>
      <c r="FS119" s="15"/>
      <c r="FT119" s="20"/>
      <c r="FU119" s="15"/>
      <c r="FV119" s="20"/>
      <c r="FW119" s="15"/>
      <c r="FX119" s="20"/>
      <c r="FY119" s="15"/>
      <c r="FZ119" s="20"/>
      <c r="GA119" s="15"/>
      <c r="GB119" s="20"/>
      <c r="GC119" s="15">
        <v>44</v>
      </c>
      <c r="GD119" s="20">
        <v>9</v>
      </c>
      <c r="GE119" s="15"/>
      <c r="GF119" s="20"/>
      <c r="GG119" s="170"/>
    </row>
    <row r="120" spans="1:189" s="2" customFormat="1" ht="15.75" customHeight="1" x14ac:dyDescent="0.3">
      <c r="A120" s="17" t="s">
        <v>2903</v>
      </c>
      <c r="B120" s="17" t="s">
        <v>126</v>
      </c>
      <c r="C120" s="17" t="s">
        <v>1886</v>
      </c>
      <c r="D120" s="17" t="s">
        <v>2182</v>
      </c>
      <c r="E120" s="15" t="str">
        <f t="shared" si="19"/>
        <v>SARA GENDELMAN</v>
      </c>
      <c r="F120" s="17" t="s">
        <v>128</v>
      </c>
      <c r="G120" s="17">
        <v>999854544</v>
      </c>
      <c r="H120" s="15">
        <f t="shared" si="20"/>
        <v>38</v>
      </c>
      <c r="I120" s="15"/>
      <c r="J120" s="15"/>
      <c r="K120" s="16"/>
      <c r="L120" s="15"/>
      <c r="M120" s="15"/>
      <c r="N120" s="15"/>
      <c r="O120" s="15">
        <f t="shared" si="15"/>
        <v>0</v>
      </c>
      <c r="P120" s="15">
        <v>0</v>
      </c>
      <c r="Q120" s="15">
        <f t="shared" si="16"/>
        <v>0</v>
      </c>
      <c r="R120" s="15">
        <v>0</v>
      </c>
      <c r="S120" s="15">
        <v>0</v>
      </c>
      <c r="T120" s="15">
        <f t="shared" si="17"/>
        <v>0</v>
      </c>
      <c r="U120" s="15">
        <f t="shared" si="18"/>
        <v>0</v>
      </c>
      <c r="V120" s="15"/>
      <c r="W120" s="15"/>
      <c r="X120" s="15"/>
      <c r="Y120" s="15"/>
      <c r="Z120" s="16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>
        <f t="shared" si="21"/>
        <v>38</v>
      </c>
      <c r="CT120" s="15">
        <f t="shared" si="22"/>
        <v>0</v>
      </c>
      <c r="CU120" s="15">
        <f t="shared" si="23"/>
        <v>0</v>
      </c>
      <c r="CV120" s="15">
        <f t="shared" si="24"/>
        <v>0</v>
      </c>
      <c r="CW120" s="15"/>
      <c r="CX120" s="15"/>
      <c r="CY120" s="15">
        <f t="shared" si="25"/>
        <v>0</v>
      </c>
      <c r="CZ120" s="15">
        <f>GG120</f>
        <v>0</v>
      </c>
      <c r="DA120" s="16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20"/>
      <c r="DY120" s="15"/>
      <c r="DZ120" s="20"/>
      <c r="EA120" s="15"/>
      <c r="EB120" s="20"/>
      <c r="EC120" s="15"/>
      <c r="ED120" s="20"/>
      <c r="EE120" s="15"/>
      <c r="EF120" s="20"/>
      <c r="EG120" s="15"/>
      <c r="EH120" s="20"/>
      <c r="EI120" s="15"/>
      <c r="EJ120" s="20"/>
      <c r="EK120" s="15"/>
      <c r="EL120" s="20"/>
      <c r="EM120" s="15"/>
      <c r="EN120" s="20"/>
      <c r="EO120" s="15"/>
      <c r="EP120" s="20"/>
      <c r="EQ120" s="15"/>
      <c r="ER120" s="20"/>
      <c r="ES120" s="15"/>
      <c r="ET120" s="20"/>
      <c r="EU120" s="15"/>
      <c r="EV120" s="20"/>
      <c r="EW120" s="15"/>
      <c r="EX120" s="20"/>
      <c r="EY120" s="15"/>
      <c r="EZ120" s="20"/>
      <c r="FA120" s="15"/>
      <c r="FB120" s="20"/>
      <c r="FC120" s="15"/>
      <c r="FD120" s="20"/>
      <c r="FE120" s="15">
        <v>38</v>
      </c>
      <c r="FF120" s="20" t="s">
        <v>129</v>
      </c>
      <c r="FG120" s="15"/>
      <c r="FH120" s="20"/>
      <c r="FI120" s="15"/>
      <c r="FJ120" s="20"/>
      <c r="FK120" s="15"/>
      <c r="FL120" s="20"/>
      <c r="FM120" s="15"/>
      <c r="FN120" s="20"/>
      <c r="FO120" s="15"/>
      <c r="FP120" s="20"/>
      <c r="FQ120" s="15"/>
      <c r="FR120" s="20"/>
      <c r="FS120" s="15"/>
      <c r="FT120" s="20"/>
      <c r="FU120" s="15"/>
      <c r="FV120" s="20"/>
      <c r="FW120" s="15"/>
      <c r="FX120" s="20"/>
      <c r="FY120" s="15"/>
      <c r="FZ120" s="20"/>
      <c r="GA120" s="15"/>
      <c r="GB120" s="20"/>
      <c r="GC120" s="15"/>
      <c r="GD120" s="20"/>
      <c r="GE120" s="15"/>
      <c r="GF120" s="20"/>
      <c r="GG120" s="170"/>
    </row>
    <row r="121" spans="1:189" s="2" customFormat="1" ht="15.75" customHeight="1" x14ac:dyDescent="0.3">
      <c r="A121" s="17" t="s">
        <v>2903</v>
      </c>
      <c r="B121" s="17" t="s">
        <v>126</v>
      </c>
      <c r="C121" s="17" t="s">
        <v>3279</v>
      </c>
      <c r="D121" s="17" t="s">
        <v>880</v>
      </c>
      <c r="E121" s="15" t="str">
        <f t="shared" si="19"/>
        <v>ADARSH GUPTA</v>
      </c>
      <c r="F121" s="17" t="s">
        <v>135</v>
      </c>
      <c r="G121" s="17">
        <v>999855178</v>
      </c>
      <c r="H121" s="15">
        <f t="shared" si="20"/>
        <v>42</v>
      </c>
      <c r="I121" s="15"/>
      <c r="J121" s="15"/>
      <c r="K121" s="16"/>
      <c r="L121" s="15"/>
      <c r="M121" s="15"/>
      <c r="N121" s="15"/>
      <c r="O121" s="15">
        <f t="shared" si="15"/>
        <v>0</v>
      </c>
      <c r="P121" s="15">
        <v>0</v>
      </c>
      <c r="Q121" s="15">
        <f t="shared" si="16"/>
        <v>0</v>
      </c>
      <c r="R121" s="15">
        <v>0</v>
      </c>
      <c r="S121" s="15">
        <v>0</v>
      </c>
      <c r="T121" s="15">
        <f t="shared" si="17"/>
        <v>0</v>
      </c>
      <c r="U121" s="15">
        <f t="shared" si="18"/>
        <v>0</v>
      </c>
      <c r="V121" s="15"/>
      <c r="W121" s="15"/>
      <c r="X121" s="15"/>
      <c r="Y121" s="15"/>
      <c r="Z121" s="16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>
        <f t="shared" si="21"/>
        <v>42</v>
      </c>
      <c r="CT121" s="15">
        <f t="shared" si="22"/>
        <v>0</v>
      </c>
      <c r="CU121" s="15">
        <f t="shared" si="23"/>
        <v>0</v>
      </c>
      <c r="CV121" s="15">
        <f t="shared" si="24"/>
        <v>0</v>
      </c>
      <c r="CW121" s="15"/>
      <c r="CX121" s="15"/>
      <c r="CY121" s="15">
        <f t="shared" si="25"/>
        <v>0</v>
      </c>
      <c r="CZ121" s="15">
        <f>GG121</f>
        <v>0</v>
      </c>
      <c r="DA121" s="16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20"/>
      <c r="DY121" s="15"/>
      <c r="DZ121" s="20"/>
      <c r="EA121" s="15"/>
      <c r="EB121" s="20"/>
      <c r="EC121" s="15"/>
      <c r="ED121" s="20"/>
      <c r="EE121" s="15"/>
      <c r="EF121" s="20"/>
      <c r="EG121" s="15"/>
      <c r="EH121" s="20"/>
      <c r="EI121" s="15"/>
      <c r="EJ121" s="20"/>
      <c r="EK121" s="15"/>
      <c r="EL121" s="20"/>
      <c r="EM121" s="15"/>
      <c r="EN121" s="20"/>
      <c r="EO121" s="15"/>
      <c r="EP121" s="20"/>
      <c r="EQ121" s="15"/>
      <c r="ER121" s="20"/>
      <c r="ES121" s="15"/>
      <c r="ET121" s="20"/>
      <c r="EU121" s="15"/>
      <c r="EV121" s="20"/>
      <c r="EW121" s="15"/>
      <c r="EX121" s="20"/>
      <c r="EY121" s="15"/>
      <c r="EZ121" s="20"/>
      <c r="FA121" s="15"/>
      <c r="FB121" s="20"/>
      <c r="FC121" s="15"/>
      <c r="FD121" s="20"/>
      <c r="FE121" s="15">
        <v>42</v>
      </c>
      <c r="FF121" s="20">
        <v>8</v>
      </c>
      <c r="FG121" s="15"/>
      <c r="FH121" s="20"/>
      <c r="FI121" s="15"/>
      <c r="FJ121" s="20"/>
      <c r="FK121" s="15"/>
      <c r="FL121" s="20"/>
      <c r="FM121" s="15"/>
      <c r="FN121" s="20"/>
      <c r="FO121" s="15"/>
      <c r="FP121" s="20"/>
      <c r="FQ121" s="15"/>
      <c r="FR121" s="20"/>
      <c r="FS121" s="15"/>
      <c r="FT121" s="20"/>
      <c r="FU121" s="15"/>
      <c r="FV121" s="20"/>
      <c r="FW121" s="15"/>
      <c r="FX121" s="20"/>
      <c r="FY121" s="15"/>
      <c r="FZ121" s="20"/>
      <c r="GA121" s="15"/>
      <c r="GB121" s="20"/>
      <c r="GC121" s="15"/>
      <c r="GD121" s="20"/>
      <c r="GE121" s="15"/>
      <c r="GF121" s="20"/>
      <c r="GG121" s="170"/>
    </row>
    <row r="122" spans="1:189" s="2" customFormat="1" ht="15.75" customHeight="1" x14ac:dyDescent="0.3">
      <c r="A122" s="17" t="s">
        <v>125</v>
      </c>
      <c r="B122" s="17" t="s">
        <v>126</v>
      </c>
      <c r="C122" s="17" t="s">
        <v>1250</v>
      </c>
      <c r="D122" s="17" t="s">
        <v>1251</v>
      </c>
      <c r="E122" s="15" t="str">
        <f t="shared" si="19"/>
        <v>Gian Legaspi</v>
      </c>
      <c r="F122" s="17" t="s">
        <v>128</v>
      </c>
      <c r="G122" s="15">
        <v>999856117</v>
      </c>
      <c r="H122" s="15">
        <f t="shared" si="20"/>
        <v>147</v>
      </c>
      <c r="I122" s="15"/>
      <c r="J122" s="15"/>
      <c r="K122" s="16"/>
      <c r="L122" s="15"/>
      <c r="M122" s="15"/>
      <c r="N122" s="15"/>
      <c r="O122" s="15">
        <f t="shared" si="15"/>
        <v>42</v>
      </c>
      <c r="P122" s="15">
        <v>0</v>
      </c>
      <c r="Q122" s="15">
        <f t="shared" si="16"/>
        <v>0</v>
      </c>
      <c r="R122" s="15">
        <v>0</v>
      </c>
      <c r="S122" s="15">
        <v>0</v>
      </c>
      <c r="T122" s="15">
        <f t="shared" si="17"/>
        <v>0</v>
      </c>
      <c r="U122" s="15">
        <f t="shared" si="18"/>
        <v>0</v>
      </c>
      <c r="V122" s="15"/>
      <c r="W122" s="15"/>
      <c r="X122" s="15"/>
      <c r="Y122" s="15"/>
      <c r="Z122" s="16"/>
      <c r="AA122" s="15"/>
      <c r="AB122" s="24"/>
      <c r="AC122" s="15"/>
      <c r="AD122" s="15"/>
      <c r="AE122" s="15"/>
      <c r="AF122" s="15"/>
      <c r="AG122" s="15"/>
      <c r="AH122" s="24"/>
      <c r="AI122" s="15"/>
      <c r="AJ122" s="15"/>
      <c r="AK122" s="15"/>
      <c r="AL122" s="15"/>
      <c r="AM122" s="15"/>
      <c r="AN122" s="24"/>
      <c r="AO122" s="15"/>
      <c r="AP122" s="24"/>
      <c r="AQ122" s="15"/>
      <c r="AR122" s="24"/>
      <c r="AS122" s="15"/>
      <c r="AT122" s="24"/>
      <c r="AU122" s="15"/>
      <c r="AV122" s="24"/>
      <c r="AW122" s="15"/>
      <c r="AX122" s="24"/>
      <c r="AY122" s="15"/>
      <c r="AZ122" s="15"/>
      <c r="BA122" s="15"/>
      <c r="BB122" s="15"/>
      <c r="BC122" s="15"/>
      <c r="BD122" s="15"/>
      <c r="BE122" s="15"/>
      <c r="BF122" s="24"/>
      <c r="BG122" s="15"/>
      <c r="BH122" s="24"/>
      <c r="BI122" s="15"/>
      <c r="BJ122" s="24"/>
      <c r="BK122" s="15"/>
      <c r="BL122" s="24"/>
      <c r="BM122" s="15"/>
      <c r="BN122" s="24"/>
      <c r="BO122" s="15"/>
      <c r="BP122" s="24"/>
      <c r="BQ122" s="15"/>
      <c r="BR122" s="24"/>
      <c r="BS122" s="15"/>
      <c r="BT122" s="24"/>
      <c r="BU122" s="15"/>
      <c r="BV122" s="24"/>
      <c r="BW122" s="15"/>
      <c r="BX122" s="24"/>
      <c r="BY122" s="15"/>
      <c r="BZ122" s="24"/>
      <c r="CA122" s="15"/>
      <c r="CB122" s="24"/>
      <c r="CC122" s="15"/>
      <c r="CD122" s="24"/>
      <c r="CE122" s="15"/>
      <c r="CF122" s="24"/>
      <c r="CG122" s="15"/>
      <c r="CH122" s="25"/>
      <c r="CI122" s="15"/>
      <c r="CJ122" s="25"/>
      <c r="CK122" s="15"/>
      <c r="CL122" s="25"/>
      <c r="CM122" s="15"/>
      <c r="CN122" s="25"/>
      <c r="CO122" s="15"/>
      <c r="CP122" s="25"/>
      <c r="CQ122" s="15"/>
      <c r="CR122" s="25"/>
      <c r="CS122" s="15">
        <f t="shared" si="21"/>
        <v>0</v>
      </c>
      <c r="CT122" s="15">
        <f t="shared" si="22"/>
        <v>0</v>
      </c>
      <c r="CU122" s="15">
        <f t="shared" si="23"/>
        <v>0</v>
      </c>
      <c r="CV122" s="15">
        <f t="shared" si="24"/>
        <v>105</v>
      </c>
      <c r="CW122" s="15"/>
      <c r="CX122" s="15"/>
      <c r="CY122" s="15">
        <f t="shared" si="25"/>
        <v>0</v>
      </c>
      <c r="CZ122" s="15">
        <f>GG122</f>
        <v>0</v>
      </c>
      <c r="DA122" s="19"/>
      <c r="DB122" s="17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7"/>
      <c r="DQ122" s="15"/>
      <c r="DR122" s="15"/>
      <c r="DS122" s="15"/>
      <c r="DT122" s="15"/>
      <c r="DU122" s="15"/>
      <c r="DV122" s="15"/>
      <c r="DW122" s="15"/>
      <c r="DX122" s="20"/>
      <c r="DY122" s="15">
        <v>33</v>
      </c>
      <c r="DZ122" s="20" t="s">
        <v>168</v>
      </c>
      <c r="EA122" s="15"/>
      <c r="EB122" s="20"/>
      <c r="EC122" s="15"/>
      <c r="ED122" s="20"/>
      <c r="EE122" s="15"/>
      <c r="EF122" s="20"/>
      <c r="EG122" s="15"/>
      <c r="EH122" s="20"/>
      <c r="EI122" s="15">
        <v>42</v>
      </c>
      <c r="EJ122" s="20">
        <v>8</v>
      </c>
      <c r="EK122" s="15"/>
      <c r="EL122" s="20"/>
      <c r="EM122" s="15"/>
      <c r="EN122" s="20"/>
      <c r="EO122" s="15"/>
      <c r="EP122" s="20"/>
      <c r="EQ122" s="15"/>
      <c r="ER122" s="20"/>
      <c r="ES122" s="15"/>
      <c r="ET122" s="20"/>
      <c r="EU122" s="15"/>
      <c r="EV122" s="20"/>
      <c r="EW122" s="15"/>
      <c r="EX122" s="20"/>
      <c r="EY122" s="15"/>
      <c r="EZ122" s="20"/>
      <c r="FA122" s="15"/>
      <c r="FB122" s="20"/>
      <c r="FC122" s="15"/>
      <c r="FD122" s="20"/>
      <c r="FE122" s="15"/>
      <c r="FF122" s="20"/>
      <c r="FG122" s="15"/>
      <c r="FH122" s="20"/>
      <c r="FI122" s="15"/>
      <c r="FJ122" s="20"/>
      <c r="FK122" s="15"/>
      <c r="FL122" s="20"/>
      <c r="FM122" s="15"/>
      <c r="FN122" s="20"/>
      <c r="FO122" s="15"/>
      <c r="FP122" s="20"/>
      <c r="FQ122" s="15"/>
      <c r="FR122" s="20"/>
      <c r="FS122" s="15"/>
      <c r="FT122" s="20"/>
      <c r="FU122" s="15"/>
      <c r="FV122" s="20"/>
      <c r="FW122" s="15"/>
      <c r="FX122" s="20"/>
      <c r="FY122" s="15"/>
      <c r="FZ122" s="20"/>
      <c r="GA122" s="15"/>
      <c r="GB122" s="20"/>
      <c r="GC122" s="15">
        <v>105</v>
      </c>
      <c r="GD122" s="20">
        <v>2</v>
      </c>
      <c r="GE122" s="15"/>
      <c r="GF122" s="20"/>
      <c r="GG122" s="170"/>
    </row>
    <row r="123" spans="1:189" s="2" customFormat="1" ht="15.75" customHeight="1" x14ac:dyDescent="0.3">
      <c r="A123" s="15" t="s">
        <v>2903</v>
      </c>
      <c r="B123" s="15" t="s">
        <v>126</v>
      </c>
      <c r="C123" s="15" t="s">
        <v>526</v>
      </c>
      <c r="D123" s="15" t="s">
        <v>525</v>
      </c>
      <c r="E123" s="15" t="str">
        <f t="shared" si="19"/>
        <v>Juston Chien</v>
      </c>
      <c r="F123" s="15" t="s">
        <v>135</v>
      </c>
      <c r="G123" s="15">
        <v>999856224</v>
      </c>
      <c r="H123" s="15">
        <f t="shared" si="20"/>
        <v>215</v>
      </c>
      <c r="I123" s="15"/>
      <c r="J123" s="15"/>
      <c r="K123" s="16"/>
      <c r="L123" s="15"/>
      <c r="M123" s="15"/>
      <c r="N123" s="15"/>
      <c r="O123" s="15">
        <f t="shared" si="15"/>
        <v>0</v>
      </c>
      <c r="P123" s="15">
        <v>0</v>
      </c>
      <c r="Q123" s="15">
        <f t="shared" si="16"/>
        <v>1</v>
      </c>
      <c r="R123" s="15">
        <v>0</v>
      </c>
      <c r="S123" s="15">
        <v>0</v>
      </c>
      <c r="T123" s="15">
        <f t="shared" si="17"/>
        <v>38</v>
      </c>
      <c r="U123" s="15">
        <f t="shared" si="18"/>
        <v>113</v>
      </c>
      <c r="V123" s="15"/>
      <c r="W123" s="15"/>
      <c r="X123" s="15"/>
      <c r="Y123" s="15"/>
      <c r="Z123" s="16"/>
      <c r="AA123" s="15">
        <v>64</v>
      </c>
      <c r="AB123" s="24" t="s">
        <v>129</v>
      </c>
      <c r="AC123" s="15"/>
      <c r="AD123" s="15"/>
      <c r="AE123" s="15">
        <v>90</v>
      </c>
      <c r="AF123" s="24">
        <v>2</v>
      </c>
      <c r="AG123" s="15"/>
      <c r="AH123" s="24"/>
      <c r="AI123" s="15"/>
      <c r="AJ123" s="24"/>
      <c r="AK123" s="15"/>
      <c r="AL123" s="24"/>
      <c r="AM123" s="15"/>
      <c r="AN123" s="24"/>
      <c r="AO123" s="15"/>
      <c r="AP123" s="24"/>
      <c r="AQ123" s="15"/>
      <c r="AR123" s="24"/>
      <c r="AS123" s="15"/>
      <c r="AT123" s="24"/>
      <c r="AU123" s="15"/>
      <c r="AV123" s="24"/>
      <c r="AW123" s="15"/>
      <c r="AX123" s="24"/>
      <c r="AY123" s="15"/>
      <c r="AZ123" s="15"/>
      <c r="BA123" s="15"/>
      <c r="BB123" s="15"/>
      <c r="BC123" s="15"/>
      <c r="BD123" s="15"/>
      <c r="BE123" s="15"/>
      <c r="BF123" s="24"/>
      <c r="BG123" s="15"/>
      <c r="BH123" s="24"/>
      <c r="BI123" s="15"/>
      <c r="BJ123" s="24"/>
      <c r="BK123" s="15"/>
      <c r="BL123" s="24"/>
      <c r="BM123" s="15">
        <v>105</v>
      </c>
      <c r="BN123" s="24">
        <v>2</v>
      </c>
      <c r="BO123" s="15"/>
      <c r="BP123" s="24"/>
      <c r="BQ123" s="15">
        <f>15*3.02</f>
        <v>45.3</v>
      </c>
      <c r="BR123" s="24">
        <v>5</v>
      </c>
      <c r="BS123" s="15"/>
      <c r="BT123" s="24"/>
      <c r="BU123" s="15"/>
      <c r="BV123" s="24"/>
      <c r="BW123" s="15"/>
      <c r="BX123" s="24"/>
      <c r="BY123" s="15"/>
      <c r="BZ123" s="24"/>
      <c r="CA123" s="15">
        <v>68</v>
      </c>
      <c r="CB123" s="24">
        <v>5</v>
      </c>
      <c r="CC123" s="15">
        <f>15*4.32</f>
        <v>64.800000000000011</v>
      </c>
      <c r="CD123" s="24">
        <v>5</v>
      </c>
      <c r="CE123" s="15"/>
      <c r="CF123" s="24"/>
      <c r="CG123" s="15">
        <v>68</v>
      </c>
      <c r="CH123" s="25">
        <v>3</v>
      </c>
      <c r="CI123" s="15"/>
      <c r="CJ123" s="25"/>
      <c r="CK123" s="15">
        <v>85</v>
      </c>
      <c r="CL123" s="25">
        <v>5</v>
      </c>
      <c r="CM123" s="15">
        <v>113</v>
      </c>
      <c r="CN123" s="25">
        <v>3</v>
      </c>
      <c r="CO123" s="15"/>
      <c r="CP123" s="25"/>
      <c r="CQ123" s="15"/>
      <c r="CR123" s="25"/>
      <c r="CS123" s="15">
        <f t="shared" si="21"/>
        <v>0</v>
      </c>
      <c r="CT123" s="15">
        <f t="shared" si="22"/>
        <v>0</v>
      </c>
      <c r="CU123" s="15">
        <f t="shared" si="23"/>
        <v>0</v>
      </c>
      <c r="CV123" s="15">
        <f t="shared" si="24"/>
        <v>0</v>
      </c>
      <c r="CW123" s="15"/>
      <c r="CX123" s="15"/>
      <c r="CY123" s="15">
        <f t="shared" si="25"/>
        <v>64</v>
      </c>
      <c r="CZ123" s="15">
        <f>GG123</f>
        <v>0</v>
      </c>
      <c r="DA123" s="19"/>
      <c r="DB123" s="17"/>
      <c r="DC123" s="15">
        <v>120</v>
      </c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>
        <v>68</v>
      </c>
      <c r="DP123" s="17"/>
      <c r="DQ123" s="15"/>
      <c r="DR123" s="15"/>
      <c r="DS123" s="15"/>
      <c r="DT123" s="15"/>
      <c r="DU123" s="15"/>
      <c r="DV123" s="15"/>
      <c r="DW123" s="15"/>
      <c r="DX123" s="20"/>
      <c r="DY123" s="15">
        <v>59</v>
      </c>
      <c r="DZ123" s="20">
        <v>5</v>
      </c>
      <c r="EA123" s="15"/>
      <c r="EB123" s="20"/>
      <c r="EC123" s="15">
        <v>38</v>
      </c>
      <c r="ED123" s="20">
        <v>17</v>
      </c>
      <c r="EE123" s="15"/>
      <c r="EF123" s="20"/>
      <c r="EG123" s="15">
        <v>113</v>
      </c>
      <c r="EH123" s="20">
        <v>3</v>
      </c>
      <c r="EI123" s="15"/>
      <c r="EJ123" s="20"/>
      <c r="EK123" s="15"/>
      <c r="EL123" s="20"/>
      <c r="EM123" s="15"/>
      <c r="EN123" s="20"/>
      <c r="EO123" s="15">
        <v>64</v>
      </c>
      <c r="EP123" s="20"/>
      <c r="EQ123" s="15"/>
      <c r="ER123" s="20"/>
      <c r="ES123" s="15"/>
      <c r="ET123" s="20"/>
      <c r="EU123" s="15"/>
      <c r="EV123" s="20"/>
      <c r="EW123" s="15"/>
      <c r="EX123" s="20"/>
      <c r="EY123" s="15"/>
      <c r="EZ123" s="20"/>
      <c r="FA123" s="15"/>
      <c r="FB123" s="20"/>
      <c r="FC123" s="15"/>
      <c r="FD123" s="20"/>
      <c r="FE123" s="15"/>
      <c r="FF123" s="20"/>
      <c r="FG123" s="15"/>
      <c r="FH123" s="20"/>
      <c r="FI123" s="15"/>
      <c r="FJ123" s="20"/>
      <c r="FK123" s="15"/>
      <c r="FL123" s="20"/>
      <c r="FM123" s="15"/>
      <c r="FN123" s="20"/>
      <c r="FO123" s="15"/>
      <c r="FP123" s="20"/>
      <c r="FQ123" s="15"/>
      <c r="FR123" s="20"/>
      <c r="FS123" s="15"/>
      <c r="FT123" s="20"/>
      <c r="FU123" s="15"/>
      <c r="FV123" s="20"/>
      <c r="FW123" s="15"/>
      <c r="FX123" s="20"/>
      <c r="FY123" s="15"/>
      <c r="FZ123" s="20"/>
      <c r="GA123" s="15"/>
      <c r="GB123" s="20"/>
      <c r="GC123" s="15"/>
      <c r="GD123" s="20"/>
      <c r="GE123" s="15"/>
      <c r="GF123" s="20"/>
      <c r="GG123" s="170"/>
    </row>
    <row r="124" spans="1:189" s="2" customFormat="1" ht="15.75" customHeight="1" x14ac:dyDescent="0.3">
      <c r="A124" s="15" t="s">
        <v>2905</v>
      </c>
      <c r="B124" s="15" t="s">
        <v>126</v>
      </c>
      <c r="C124" s="15" t="s">
        <v>1473</v>
      </c>
      <c r="D124" s="15" t="s">
        <v>1474</v>
      </c>
      <c r="E124" s="15" t="str">
        <f t="shared" si="19"/>
        <v>Ly-Huong Ngo</v>
      </c>
      <c r="F124" s="15" t="s">
        <v>128</v>
      </c>
      <c r="G124" s="15">
        <v>999856717</v>
      </c>
      <c r="H124" s="15">
        <f t="shared" si="20"/>
        <v>244.5</v>
      </c>
      <c r="I124" s="15"/>
      <c r="J124" s="15"/>
      <c r="K124" s="16"/>
      <c r="L124" s="15"/>
      <c r="M124" s="15"/>
      <c r="N124" s="15"/>
      <c r="O124" s="15">
        <f t="shared" si="15"/>
        <v>37.5</v>
      </c>
      <c r="P124" s="15">
        <v>0</v>
      </c>
      <c r="Q124" s="15">
        <f t="shared" si="16"/>
        <v>1</v>
      </c>
      <c r="R124" s="15">
        <v>0</v>
      </c>
      <c r="S124" s="15">
        <v>0</v>
      </c>
      <c r="T124" s="15">
        <f t="shared" si="17"/>
        <v>68</v>
      </c>
      <c r="U124" s="15">
        <f t="shared" si="18"/>
        <v>0</v>
      </c>
      <c r="V124" s="15"/>
      <c r="W124" s="15"/>
      <c r="X124" s="15"/>
      <c r="Y124" s="15"/>
      <c r="Z124" s="16"/>
      <c r="AA124" s="15"/>
      <c r="AB124" s="24"/>
      <c r="AC124" s="15"/>
      <c r="AD124" s="15"/>
      <c r="AE124" s="15"/>
      <c r="AF124" s="15"/>
      <c r="AG124" s="15"/>
      <c r="AH124" s="24"/>
      <c r="AI124" s="15"/>
      <c r="AJ124" s="15"/>
      <c r="AK124" s="15"/>
      <c r="AL124" s="15"/>
      <c r="AM124" s="15"/>
      <c r="AN124" s="24"/>
      <c r="AO124" s="15"/>
      <c r="AP124" s="24"/>
      <c r="AQ124" s="15"/>
      <c r="AR124" s="24"/>
      <c r="AS124" s="15"/>
      <c r="AT124" s="24"/>
      <c r="AU124" s="15"/>
      <c r="AV124" s="24"/>
      <c r="AW124" s="15"/>
      <c r="AX124" s="24"/>
      <c r="AY124" s="15"/>
      <c r="AZ124" s="15"/>
      <c r="BA124" s="15"/>
      <c r="BB124" s="15"/>
      <c r="BC124" s="15"/>
      <c r="BD124" s="15"/>
      <c r="BE124" s="15"/>
      <c r="BF124" s="24"/>
      <c r="BG124" s="15"/>
      <c r="BH124" s="24"/>
      <c r="BI124" s="15"/>
      <c r="BJ124" s="24"/>
      <c r="BK124" s="15"/>
      <c r="BL124" s="24"/>
      <c r="BM124" s="15"/>
      <c r="BN124" s="24"/>
      <c r="BO124" s="15"/>
      <c r="BP124" s="24"/>
      <c r="BQ124" s="15"/>
      <c r="BR124" s="24"/>
      <c r="BS124" s="15"/>
      <c r="BT124" s="24"/>
      <c r="BU124" s="15"/>
      <c r="BV124" s="24"/>
      <c r="BW124" s="15"/>
      <c r="BX124" s="24"/>
      <c r="BY124" s="15"/>
      <c r="BZ124" s="24"/>
      <c r="CA124" s="15"/>
      <c r="CB124" s="24"/>
      <c r="CC124" s="15"/>
      <c r="CD124" s="24"/>
      <c r="CE124" s="15"/>
      <c r="CF124" s="24"/>
      <c r="CG124" s="15"/>
      <c r="CH124" s="25"/>
      <c r="CI124" s="15"/>
      <c r="CJ124" s="25"/>
      <c r="CK124" s="15"/>
      <c r="CL124" s="25"/>
      <c r="CM124" s="15"/>
      <c r="CN124" s="25"/>
      <c r="CO124" s="15">
        <v>10</v>
      </c>
      <c r="CP124" s="25"/>
      <c r="CQ124" s="15"/>
      <c r="CR124" s="25"/>
      <c r="CS124" s="15">
        <f t="shared" si="21"/>
        <v>0</v>
      </c>
      <c r="CT124" s="15">
        <f t="shared" si="22"/>
        <v>60</v>
      </c>
      <c r="CU124" s="15">
        <f t="shared" si="23"/>
        <v>1</v>
      </c>
      <c r="CV124" s="15">
        <f t="shared" si="24"/>
        <v>79</v>
      </c>
      <c r="CW124" s="15"/>
      <c r="CX124" s="15"/>
      <c r="CY124" s="15">
        <f t="shared" si="25"/>
        <v>0</v>
      </c>
      <c r="CZ124" s="15">
        <f>GG124</f>
        <v>0</v>
      </c>
      <c r="DA124" s="19"/>
      <c r="DB124" s="17">
        <v>93</v>
      </c>
      <c r="DC124" s="15">
        <v>60</v>
      </c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>
        <v>60</v>
      </c>
      <c r="DP124" s="17"/>
      <c r="DQ124" s="15"/>
      <c r="DR124" s="15"/>
      <c r="DS124" s="15"/>
      <c r="DT124" s="15"/>
      <c r="DU124" s="15"/>
      <c r="DV124" s="15"/>
      <c r="DW124" s="15"/>
      <c r="DX124" s="20"/>
      <c r="DY124" s="15"/>
      <c r="DZ124" s="20"/>
      <c r="EA124" s="15"/>
      <c r="EB124" s="20"/>
      <c r="EC124" s="15">
        <v>68</v>
      </c>
      <c r="ED124" s="20">
        <v>8</v>
      </c>
      <c r="EE124" s="15">
        <v>37.5</v>
      </c>
      <c r="EF124" s="20"/>
      <c r="EG124" s="15"/>
      <c r="EH124" s="20"/>
      <c r="EI124" s="15"/>
      <c r="EJ124" s="20"/>
      <c r="EK124" s="15"/>
      <c r="EL124" s="20"/>
      <c r="EM124" s="15"/>
      <c r="EN124" s="20"/>
      <c r="EO124" s="15"/>
      <c r="EP124" s="20"/>
      <c r="EQ124" s="15">
        <v>60</v>
      </c>
      <c r="ER124" s="20">
        <v>1</v>
      </c>
      <c r="ES124" s="15"/>
      <c r="ET124" s="20"/>
      <c r="EU124" s="15"/>
      <c r="EV124" s="20"/>
      <c r="EW124" s="15"/>
      <c r="EX124" s="20"/>
      <c r="EY124" s="15"/>
      <c r="EZ124" s="20"/>
      <c r="FA124" s="15"/>
      <c r="FB124" s="20"/>
      <c r="FC124" s="15"/>
      <c r="FD124" s="20"/>
      <c r="FE124" s="15"/>
      <c r="FF124" s="20"/>
      <c r="FG124" s="15"/>
      <c r="FH124" s="20"/>
      <c r="FI124" s="15"/>
      <c r="FJ124" s="20"/>
      <c r="FK124" s="15"/>
      <c r="FL124" s="20"/>
      <c r="FM124" s="15"/>
      <c r="FN124" s="20"/>
      <c r="FO124" s="15"/>
      <c r="FP124" s="20"/>
      <c r="FQ124" s="15"/>
      <c r="FR124" s="20"/>
      <c r="FS124" s="15"/>
      <c r="FT124" s="20"/>
      <c r="FU124" s="15"/>
      <c r="FV124" s="20"/>
      <c r="FW124" s="15"/>
      <c r="FX124" s="20"/>
      <c r="FY124" s="15"/>
      <c r="FZ124" s="20"/>
      <c r="GA124" s="15"/>
      <c r="GB124" s="20"/>
      <c r="GC124" s="15">
        <v>79</v>
      </c>
      <c r="GD124" s="20">
        <v>3</v>
      </c>
      <c r="GE124" s="15"/>
      <c r="GF124" s="20"/>
      <c r="GG124" s="170"/>
    </row>
    <row r="125" spans="1:189" s="2" customFormat="1" ht="15.75" customHeight="1" x14ac:dyDescent="0.3">
      <c r="A125" s="15" t="s">
        <v>2904</v>
      </c>
      <c r="B125" s="15" t="s">
        <v>126</v>
      </c>
      <c r="C125" s="15" t="s">
        <v>2532</v>
      </c>
      <c r="D125" s="15" t="s">
        <v>2533</v>
      </c>
      <c r="E125" s="15" t="str">
        <f t="shared" si="19"/>
        <v>BO RAH BROUSSARD</v>
      </c>
      <c r="F125" s="15" t="s">
        <v>128</v>
      </c>
      <c r="G125" s="15">
        <v>999856719</v>
      </c>
      <c r="H125" s="15">
        <f t="shared" si="20"/>
        <v>112.5</v>
      </c>
      <c r="I125" s="15"/>
      <c r="J125" s="15"/>
      <c r="K125" s="16"/>
      <c r="L125" s="15"/>
      <c r="M125" s="15"/>
      <c r="N125" s="15"/>
      <c r="O125" s="15">
        <f t="shared" si="15"/>
        <v>0</v>
      </c>
      <c r="P125" s="15">
        <v>0</v>
      </c>
      <c r="Q125" s="15">
        <f t="shared" si="16"/>
        <v>0</v>
      </c>
      <c r="R125" s="15">
        <v>0</v>
      </c>
      <c r="S125" s="15">
        <v>0</v>
      </c>
      <c r="T125" s="15">
        <f t="shared" si="17"/>
        <v>0</v>
      </c>
      <c r="U125" s="15">
        <f t="shared" si="18"/>
        <v>0</v>
      </c>
      <c r="V125" s="15"/>
      <c r="W125" s="15"/>
      <c r="X125" s="15"/>
      <c r="Y125" s="15"/>
      <c r="Z125" s="16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>
        <f t="shared" si="21"/>
        <v>0</v>
      </c>
      <c r="CT125" s="15">
        <f t="shared" si="22"/>
        <v>60</v>
      </c>
      <c r="CU125" s="15">
        <f t="shared" si="23"/>
        <v>1</v>
      </c>
      <c r="CV125" s="15">
        <f t="shared" si="24"/>
        <v>52.5</v>
      </c>
      <c r="CW125" s="15"/>
      <c r="CX125" s="15"/>
      <c r="CY125" s="15">
        <f t="shared" si="25"/>
        <v>0</v>
      </c>
      <c r="CZ125" s="15">
        <f>GG125</f>
        <v>0</v>
      </c>
      <c r="DA125" s="16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20"/>
      <c r="DY125" s="15"/>
      <c r="DZ125" s="20"/>
      <c r="EA125" s="15"/>
      <c r="EB125" s="20"/>
      <c r="EC125" s="15"/>
      <c r="ED125" s="20"/>
      <c r="EE125" s="15"/>
      <c r="EF125" s="20"/>
      <c r="EG125" s="15"/>
      <c r="EH125" s="20"/>
      <c r="EI125" s="15"/>
      <c r="EJ125" s="20"/>
      <c r="EK125" s="15"/>
      <c r="EL125" s="20"/>
      <c r="EM125" s="15"/>
      <c r="EN125" s="20"/>
      <c r="EO125" s="15"/>
      <c r="EP125" s="20"/>
      <c r="EQ125" s="15">
        <v>60</v>
      </c>
      <c r="ER125" s="20">
        <v>1</v>
      </c>
      <c r="ES125" s="15"/>
      <c r="ET125" s="20"/>
      <c r="EU125" s="15"/>
      <c r="EV125" s="20"/>
      <c r="EW125" s="15"/>
      <c r="EX125" s="20"/>
      <c r="EY125" s="15"/>
      <c r="EZ125" s="20"/>
      <c r="FA125" s="15"/>
      <c r="FB125" s="20"/>
      <c r="FC125" s="15"/>
      <c r="FD125" s="20"/>
      <c r="FE125" s="15"/>
      <c r="FF125" s="20"/>
      <c r="FG125" s="15"/>
      <c r="FH125" s="20"/>
      <c r="FI125" s="15"/>
      <c r="FJ125" s="20"/>
      <c r="FK125" s="15"/>
      <c r="FL125" s="20"/>
      <c r="FM125" s="15"/>
      <c r="FN125" s="20"/>
      <c r="FO125" s="15"/>
      <c r="FP125" s="20"/>
      <c r="FQ125" s="15"/>
      <c r="FR125" s="20"/>
      <c r="FS125" s="15"/>
      <c r="FT125" s="20"/>
      <c r="FU125" s="15"/>
      <c r="FV125" s="20"/>
      <c r="FW125" s="15"/>
      <c r="FX125" s="20"/>
      <c r="FY125" s="15"/>
      <c r="FZ125" s="20"/>
      <c r="GA125" s="15"/>
      <c r="GB125" s="20"/>
      <c r="GC125" s="15">
        <v>52.5</v>
      </c>
      <c r="GD125" s="20">
        <v>2</v>
      </c>
      <c r="GE125" s="15"/>
      <c r="GF125" s="20"/>
      <c r="GG125" s="170"/>
    </row>
    <row r="126" spans="1:189" s="2" customFormat="1" ht="15.75" customHeight="1" x14ac:dyDescent="0.3">
      <c r="A126" s="15" t="s">
        <v>2905</v>
      </c>
      <c r="B126" s="15" t="s">
        <v>126</v>
      </c>
      <c r="C126" s="15" t="s">
        <v>1023</v>
      </c>
      <c r="D126" s="15" t="s">
        <v>1532</v>
      </c>
      <c r="E126" s="15" t="str">
        <f t="shared" si="19"/>
        <v>Jeong Park</v>
      </c>
      <c r="F126" s="15" t="s">
        <v>128</v>
      </c>
      <c r="G126" s="15">
        <v>999856766</v>
      </c>
      <c r="H126" s="15">
        <f t="shared" si="20"/>
        <v>93</v>
      </c>
      <c r="I126" s="15"/>
      <c r="J126" s="15"/>
      <c r="K126" s="16"/>
      <c r="L126" s="15"/>
      <c r="M126" s="15"/>
      <c r="N126" s="15"/>
      <c r="O126" s="15">
        <f t="shared" si="15"/>
        <v>0</v>
      </c>
      <c r="P126" s="15">
        <v>0</v>
      </c>
      <c r="Q126" s="15">
        <f t="shared" si="16"/>
        <v>0</v>
      </c>
      <c r="R126" s="15">
        <v>0</v>
      </c>
      <c r="S126" s="15">
        <v>0</v>
      </c>
      <c r="T126" s="15">
        <f t="shared" si="17"/>
        <v>0</v>
      </c>
      <c r="U126" s="15">
        <f t="shared" si="18"/>
        <v>0</v>
      </c>
      <c r="V126" s="15"/>
      <c r="W126" s="15"/>
      <c r="X126" s="15"/>
      <c r="Y126" s="15"/>
      <c r="Z126" s="16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>
        <f t="shared" si="21"/>
        <v>0</v>
      </c>
      <c r="CT126" s="15">
        <f t="shared" si="22"/>
        <v>0</v>
      </c>
      <c r="CU126" s="15">
        <f t="shared" si="23"/>
        <v>0</v>
      </c>
      <c r="CV126" s="15">
        <f t="shared" si="24"/>
        <v>0</v>
      </c>
      <c r="CW126" s="15"/>
      <c r="CX126" s="15"/>
      <c r="CY126" s="15">
        <f t="shared" si="25"/>
        <v>93</v>
      </c>
      <c r="CZ126" s="15">
        <f>GG126</f>
        <v>0</v>
      </c>
      <c r="DA126" s="16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20"/>
      <c r="DY126" s="15"/>
      <c r="DZ126" s="20"/>
      <c r="EA126" s="15"/>
      <c r="EB126" s="20"/>
      <c r="EC126" s="15"/>
      <c r="ED126" s="20"/>
      <c r="EE126" s="15"/>
      <c r="EF126" s="20"/>
      <c r="EG126" s="15"/>
      <c r="EH126" s="20"/>
      <c r="EI126" s="15"/>
      <c r="EJ126" s="20"/>
      <c r="EK126" s="15"/>
      <c r="EL126" s="20"/>
      <c r="EM126" s="15"/>
      <c r="EN126" s="20"/>
      <c r="EO126" s="15">
        <v>93</v>
      </c>
      <c r="EP126" s="20">
        <v>7</v>
      </c>
      <c r="EQ126" s="15"/>
      <c r="ER126" s="20"/>
      <c r="ES126" s="15"/>
      <c r="ET126" s="20"/>
      <c r="EU126" s="15"/>
      <c r="EV126" s="20"/>
      <c r="EW126" s="15"/>
      <c r="EX126" s="20"/>
      <c r="EY126" s="15"/>
      <c r="EZ126" s="20"/>
      <c r="FA126" s="15"/>
      <c r="FB126" s="20"/>
      <c r="FC126" s="15"/>
      <c r="FD126" s="20"/>
      <c r="FE126" s="15"/>
      <c r="FF126" s="20"/>
      <c r="FG126" s="15"/>
      <c r="FH126" s="20"/>
      <c r="FI126" s="15"/>
      <c r="FJ126" s="20"/>
      <c r="FK126" s="15"/>
      <c r="FL126" s="20"/>
      <c r="FM126" s="15"/>
      <c r="FN126" s="20"/>
      <c r="FO126" s="15"/>
      <c r="FP126" s="20"/>
      <c r="FQ126" s="15"/>
      <c r="FR126" s="20"/>
      <c r="FS126" s="15"/>
      <c r="FT126" s="20"/>
      <c r="FU126" s="15"/>
      <c r="FV126" s="20"/>
      <c r="FW126" s="15"/>
      <c r="FX126" s="20"/>
      <c r="FY126" s="15"/>
      <c r="FZ126" s="20"/>
      <c r="GA126" s="15"/>
      <c r="GB126" s="20"/>
      <c r="GC126" s="15"/>
      <c r="GD126" s="20"/>
      <c r="GE126" s="15"/>
      <c r="GF126" s="20"/>
      <c r="GG126" s="170"/>
    </row>
    <row r="127" spans="1:189" s="2" customFormat="1" ht="15.75" customHeight="1" x14ac:dyDescent="0.3">
      <c r="A127" s="17" t="s">
        <v>125</v>
      </c>
      <c r="B127" s="15" t="s">
        <v>126</v>
      </c>
      <c r="C127" s="15" t="s">
        <v>1544</v>
      </c>
      <c r="D127" s="15" t="s">
        <v>1545</v>
      </c>
      <c r="E127" s="15" t="str">
        <f t="shared" si="19"/>
        <v xml:space="preserve">Paige Park </v>
      </c>
      <c r="F127" s="15" t="s">
        <v>128</v>
      </c>
      <c r="G127" s="15">
        <v>999857023</v>
      </c>
      <c r="H127" s="15">
        <f t="shared" si="20"/>
        <v>183</v>
      </c>
      <c r="I127" s="15"/>
      <c r="J127" s="15"/>
      <c r="K127" s="16"/>
      <c r="L127" s="15"/>
      <c r="M127" s="15"/>
      <c r="N127" s="15"/>
      <c r="O127" s="15">
        <f t="shared" si="15"/>
        <v>0</v>
      </c>
      <c r="P127" s="15">
        <v>0</v>
      </c>
      <c r="Q127" s="15">
        <f t="shared" si="16"/>
        <v>1</v>
      </c>
      <c r="R127" s="15">
        <v>0</v>
      </c>
      <c r="S127" s="15">
        <v>0</v>
      </c>
      <c r="T127" s="15">
        <f t="shared" si="17"/>
        <v>48</v>
      </c>
      <c r="U127" s="15">
        <f t="shared" si="18"/>
        <v>0</v>
      </c>
      <c r="V127" s="15"/>
      <c r="W127" s="15"/>
      <c r="X127" s="15"/>
      <c r="Y127" s="15"/>
      <c r="Z127" s="16"/>
      <c r="AA127" s="15"/>
      <c r="AB127" s="24"/>
      <c r="AC127" s="15"/>
      <c r="AD127" s="15"/>
      <c r="AE127" s="15"/>
      <c r="AF127" s="15"/>
      <c r="AG127" s="15"/>
      <c r="AH127" s="24"/>
      <c r="AI127" s="15"/>
      <c r="AJ127" s="15"/>
      <c r="AK127" s="15"/>
      <c r="AL127" s="15"/>
      <c r="AM127" s="15"/>
      <c r="AN127" s="24"/>
      <c r="AO127" s="15"/>
      <c r="AP127" s="24"/>
      <c r="AQ127" s="15"/>
      <c r="AR127" s="24"/>
      <c r="AS127" s="15"/>
      <c r="AT127" s="24"/>
      <c r="AU127" s="15"/>
      <c r="AV127" s="24"/>
      <c r="AW127" s="15"/>
      <c r="AX127" s="24"/>
      <c r="AY127" s="15"/>
      <c r="AZ127" s="15"/>
      <c r="BA127" s="15"/>
      <c r="BB127" s="15"/>
      <c r="BC127" s="15"/>
      <c r="BD127" s="15"/>
      <c r="BE127" s="15"/>
      <c r="BF127" s="24"/>
      <c r="BG127" s="15"/>
      <c r="BH127" s="24"/>
      <c r="BI127" s="15"/>
      <c r="BJ127" s="24"/>
      <c r="BK127" s="15"/>
      <c r="BL127" s="24"/>
      <c r="BM127" s="15"/>
      <c r="BN127" s="24"/>
      <c r="BO127" s="15"/>
      <c r="BP127" s="24"/>
      <c r="BQ127" s="15"/>
      <c r="BR127" s="24"/>
      <c r="BS127" s="15"/>
      <c r="BT127" s="24"/>
      <c r="BU127" s="15"/>
      <c r="BV127" s="24"/>
      <c r="BW127" s="15"/>
      <c r="BX127" s="24"/>
      <c r="BY127" s="15"/>
      <c r="BZ127" s="24"/>
      <c r="CA127" s="15"/>
      <c r="CB127" s="15"/>
      <c r="CC127" s="15"/>
      <c r="CD127" s="24"/>
      <c r="CE127" s="15"/>
      <c r="CF127" s="15"/>
      <c r="CG127" s="15">
        <v>51</v>
      </c>
      <c r="CH127" s="25">
        <v>8</v>
      </c>
      <c r="CI127" s="15"/>
      <c r="CJ127" s="25"/>
      <c r="CK127" s="15"/>
      <c r="CL127" s="15"/>
      <c r="CM127" s="15"/>
      <c r="CN127" s="15"/>
      <c r="CO127" s="15"/>
      <c r="CP127" s="15"/>
      <c r="CQ127" s="15"/>
      <c r="CR127" s="15"/>
      <c r="CS127" s="15">
        <f t="shared" si="21"/>
        <v>0</v>
      </c>
      <c r="CT127" s="15">
        <f t="shared" si="22"/>
        <v>38</v>
      </c>
      <c r="CU127" s="15">
        <f t="shared" si="23"/>
        <v>0</v>
      </c>
      <c r="CV127" s="15">
        <f t="shared" si="24"/>
        <v>33</v>
      </c>
      <c r="CW127" s="15"/>
      <c r="CX127" s="15"/>
      <c r="CY127" s="15">
        <f t="shared" si="25"/>
        <v>64</v>
      </c>
      <c r="CZ127" s="15">
        <f>GG127</f>
        <v>0</v>
      </c>
      <c r="DA127" s="16"/>
      <c r="DB127" s="17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>
        <f>0.3*68</f>
        <v>20.399999999999999</v>
      </c>
      <c r="DP127" s="17"/>
      <c r="DQ127" s="15"/>
      <c r="DR127" s="15"/>
      <c r="DS127" s="15"/>
      <c r="DT127" s="15"/>
      <c r="DU127" s="15"/>
      <c r="DV127" s="15"/>
      <c r="DW127" s="15"/>
      <c r="DX127" s="20"/>
      <c r="DY127" s="15">
        <f>0.3*140</f>
        <v>42</v>
      </c>
      <c r="DZ127" s="20">
        <v>1</v>
      </c>
      <c r="EA127" s="15"/>
      <c r="EB127" s="20"/>
      <c r="EC127" s="15">
        <f>0.3*160</f>
        <v>48</v>
      </c>
      <c r="ED127" s="20">
        <v>1</v>
      </c>
      <c r="EE127" s="15"/>
      <c r="EF127" s="20"/>
      <c r="EG127" s="15"/>
      <c r="EH127" s="20"/>
      <c r="EI127" s="15"/>
      <c r="EJ127" s="20"/>
      <c r="EK127" s="15"/>
      <c r="EL127" s="20"/>
      <c r="EM127" s="15"/>
      <c r="EN127" s="20"/>
      <c r="EO127" s="15">
        <v>64</v>
      </c>
      <c r="EP127" s="20"/>
      <c r="EQ127" s="15"/>
      <c r="ER127" s="20"/>
      <c r="ES127" s="15"/>
      <c r="ET127" s="20"/>
      <c r="EU127" s="15"/>
      <c r="EV127" s="20"/>
      <c r="EW127" s="15"/>
      <c r="EX127" s="20"/>
      <c r="EY127" s="15"/>
      <c r="EZ127" s="20"/>
      <c r="FA127" s="15"/>
      <c r="FB127" s="20"/>
      <c r="FC127" s="15">
        <v>38</v>
      </c>
      <c r="FD127" s="20" t="s">
        <v>129</v>
      </c>
      <c r="FE127" s="15"/>
      <c r="FF127" s="20"/>
      <c r="FG127" s="15"/>
      <c r="FH127" s="20"/>
      <c r="FI127" s="15"/>
      <c r="FJ127" s="20"/>
      <c r="FK127" s="15"/>
      <c r="FL127" s="20"/>
      <c r="FM127" s="15"/>
      <c r="FN127" s="20"/>
      <c r="FO127" s="15"/>
      <c r="FP127" s="20"/>
      <c r="FQ127" s="15"/>
      <c r="FR127" s="20"/>
      <c r="FS127" s="15"/>
      <c r="FT127" s="20"/>
      <c r="FU127" s="15"/>
      <c r="FV127" s="20"/>
      <c r="FW127" s="15"/>
      <c r="FX127" s="20"/>
      <c r="FY127" s="15"/>
      <c r="FZ127" s="20"/>
      <c r="GA127" s="15"/>
      <c r="GB127" s="20"/>
      <c r="GC127" s="15">
        <v>33</v>
      </c>
      <c r="GD127" s="20" t="s">
        <v>168</v>
      </c>
      <c r="GE127" s="15"/>
      <c r="GF127" s="20"/>
      <c r="GG127" s="170"/>
    </row>
    <row r="128" spans="1:189" s="2" customFormat="1" ht="15.75" customHeight="1" x14ac:dyDescent="0.3">
      <c r="A128" s="15" t="s">
        <v>2903</v>
      </c>
      <c r="B128" s="17" t="s">
        <v>126</v>
      </c>
      <c r="C128" s="17" t="s">
        <v>345</v>
      </c>
      <c r="D128" s="17" t="s">
        <v>486</v>
      </c>
      <c r="E128" s="15" t="str">
        <f t="shared" si="19"/>
        <v>Grace Chang</v>
      </c>
      <c r="F128" s="17" t="s">
        <v>128</v>
      </c>
      <c r="G128" s="15">
        <v>999857039</v>
      </c>
      <c r="H128" s="15">
        <f t="shared" si="20"/>
        <v>38</v>
      </c>
      <c r="I128" s="15"/>
      <c r="J128" s="17">
        <f>(O128+P128+R128+S128+T128+U128)/2</f>
        <v>0</v>
      </c>
      <c r="K128" s="16"/>
      <c r="L128" s="15"/>
      <c r="M128" s="15"/>
      <c r="N128" s="15"/>
      <c r="O128" s="15">
        <f t="shared" si="15"/>
        <v>0</v>
      </c>
      <c r="P128" s="15">
        <v>0</v>
      </c>
      <c r="Q128" s="15">
        <f t="shared" si="16"/>
        <v>0</v>
      </c>
      <c r="R128" s="15">
        <v>0</v>
      </c>
      <c r="S128" s="15">
        <v>0</v>
      </c>
      <c r="T128" s="15">
        <f t="shared" si="17"/>
        <v>0</v>
      </c>
      <c r="U128" s="15">
        <f t="shared" si="18"/>
        <v>0</v>
      </c>
      <c r="V128" s="15"/>
      <c r="W128" s="15"/>
      <c r="X128" s="15"/>
      <c r="Y128" s="15"/>
      <c r="Z128" s="16"/>
      <c r="AA128" s="15"/>
      <c r="AB128" s="24"/>
      <c r="AC128" s="15"/>
      <c r="AD128" s="15"/>
      <c r="AE128" s="15"/>
      <c r="AF128" s="15"/>
      <c r="AG128" s="15"/>
      <c r="AH128" s="24"/>
      <c r="AI128" s="15"/>
      <c r="AJ128" s="15"/>
      <c r="AK128" s="15"/>
      <c r="AL128" s="15"/>
      <c r="AM128" s="15"/>
      <c r="AN128" s="24"/>
      <c r="AO128" s="15"/>
      <c r="AP128" s="24"/>
      <c r="AQ128" s="15"/>
      <c r="AR128" s="24"/>
      <c r="AS128" s="15"/>
      <c r="AT128" s="24"/>
      <c r="AU128" s="15"/>
      <c r="AV128" s="24"/>
      <c r="AW128" s="15"/>
      <c r="AX128" s="24"/>
      <c r="AY128" s="15"/>
      <c r="AZ128" s="15"/>
      <c r="BA128" s="15"/>
      <c r="BB128" s="15"/>
      <c r="BC128" s="15"/>
      <c r="BD128" s="15"/>
      <c r="BE128" s="15"/>
      <c r="BF128" s="24"/>
      <c r="BG128" s="15"/>
      <c r="BH128" s="24"/>
      <c r="BI128" s="15"/>
      <c r="BJ128" s="24"/>
      <c r="BK128" s="15"/>
      <c r="BL128" s="24"/>
      <c r="BM128" s="15">
        <v>44</v>
      </c>
      <c r="BN128" s="24" t="s">
        <v>129</v>
      </c>
      <c r="BO128" s="15"/>
      <c r="BP128" s="24"/>
      <c r="BQ128" s="15">
        <v>48</v>
      </c>
      <c r="BR128" s="24" t="s">
        <v>168</v>
      </c>
      <c r="BS128" s="15"/>
      <c r="BT128" s="24"/>
      <c r="BU128" s="15"/>
      <c r="BV128" s="24"/>
      <c r="BW128" s="15"/>
      <c r="BX128" s="24"/>
      <c r="BY128" s="15"/>
      <c r="BZ128" s="24"/>
      <c r="CA128" s="15">
        <v>38</v>
      </c>
      <c r="CB128" s="24" t="s">
        <v>168</v>
      </c>
      <c r="CC128" s="15"/>
      <c r="CD128" s="24"/>
      <c r="CE128" s="15"/>
      <c r="CF128" s="24"/>
      <c r="CG128" s="15">
        <v>38</v>
      </c>
      <c r="CH128" s="25" t="s">
        <v>129</v>
      </c>
      <c r="CI128" s="15"/>
      <c r="CJ128" s="25"/>
      <c r="CK128" s="15"/>
      <c r="CL128" s="25"/>
      <c r="CM128" s="15"/>
      <c r="CN128" s="25"/>
      <c r="CO128" s="15"/>
      <c r="CP128" s="25"/>
      <c r="CQ128" s="15"/>
      <c r="CR128" s="25"/>
      <c r="CS128" s="15">
        <f t="shared" si="21"/>
        <v>0</v>
      </c>
      <c r="CT128" s="15">
        <f t="shared" si="22"/>
        <v>38</v>
      </c>
      <c r="CU128" s="15">
        <f t="shared" si="23"/>
        <v>0</v>
      </c>
      <c r="CV128" s="15">
        <f t="shared" si="24"/>
        <v>0</v>
      </c>
      <c r="CW128" s="15"/>
      <c r="CX128" s="15"/>
      <c r="CY128" s="15">
        <f t="shared" si="25"/>
        <v>0</v>
      </c>
      <c r="CZ128" s="15">
        <f>GG128</f>
        <v>0</v>
      </c>
      <c r="DA128" s="19"/>
      <c r="DB128" s="17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7"/>
      <c r="DQ128" s="15"/>
      <c r="DR128" s="15"/>
      <c r="DS128" s="15"/>
      <c r="DT128" s="15"/>
      <c r="DU128" s="15"/>
      <c r="DV128" s="15"/>
      <c r="DW128" s="15"/>
      <c r="DX128" s="20"/>
      <c r="DY128" s="15">
        <v>44</v>
      </c>
      <c r="DZ128" s="20" t="s">
        <v>129</v>
      </c>
      <c r="EA128" s="15"/>
      <c r="EB128" s="20"/>
      <c r="EC128" s="15"/>
      <c r="ED128" s="20"/>
      <c r="EE128" s="15"/>
      <c r="EF128" s="20"/>
      <c r="EG128" s="15"/>
      <c r="EH128" s="20"/>
      <c r="EI128" s="15"/>
      <c r="EJ128" s="20"/>
      <c r="EK128" s="15"/>
      <c r="EL128" s="20"/>
      <c r="EM128" s="15"/>
      <c r="EN128" s="20"/>
      <c r="EO128" s="15"/>
      <c r="EP128" s="20"/>
      <c r="EQ128" s="15"/>
      <c r="ER128" s="20"/>
      <c r="ES128" s="15"/>
      <c r="ET128" s="20"/>
      <c r="EU128" s="15"/>
      <c r="EV128" s="20"/>
      <c r="EW128" s="15"/>
      <c r="EX128" s="20"/>
      <c r="EY128" s="15"/>
      <c r="EZ128" s="20"/>
      <c r="FA128" s="15"/>
      <c r="FB128" s="20"/>
      <c r="FC128" s="15">
        <v>38</v>
      </c>
      <c r="FD128" s="20" t="s">
        <v>129</v>
      </c>
      <c r="FE128" s="15"/>
      <c r="FF128" s="20"/>
      <c r="FG128" s="15"/>
      <c r="FH128" s="20"/>
      <c r="FI128" s="15"/>
      <c r="FJ128" s="20"/>
      <c r="FK128" s="15"/>
      <c r="FL128" s="20"/>
      <c r="FM128" s="15"/>
      <c r="FN128" s="20"/>
      <c r="FO128" s="15"/>
      <c r="FP128" s="20"/>
      <c r="FQ128" s="15"/>
      <c r="FR128" s="20"/>
      <c r="FS128" s="15"/>
      <c r="FT128" s="20"/>
      <c r="FU128" s="15"/>
      <c r="FV128" s="20"/>
      <c r="FW128" s="15"/>
      <c r="FX128" s="20"/>
      <c r="FY128" s="15"/>
      <c r="FZ128" s="20"/>
      <c r="GA128" s="15"/>
      <c r="GB128" s="20"/>
      <c r="GC128" s="15"/>
      <c r="GD128" s="20"/>
      <c r="GE128" s="15"/>
      <c r="GF128" s="20"/>
      <c r="GG128" s="170"/>
    </row>
    <row r="129" spans="1:189" s="2" customFormat="1" ht="15.75" customHeight="1" x14ac:dyDescent="0.3">
      <c r="A129" s="15" t="s">
        <v>2905</v>
      </c>
      <c r="B129" s="17" t="s">
        <v>126</v>
      </c>
      <c r="C129" s="17" t="s">
        <v>1632</v>
      </c>
      <c r="D129" s="17" t="s">
        <v>3662</v>
      </c>
      <c r="E129" s="15" t="str">
        <f t="shared" si="19"/>
        <v>LISA FEARON</v>
      </c>
      <c r="F129" s="17" t="s">
        <v>128</v>
      </c>
      <c r="G129" s="17">
        <v>999857180</v>
      </c>
      <c r="H129" s="15">
        <f t="shared" si="20"/>
        <v>135</v>
      </c>
      <c r="I129" s="15"/>
      <c r="J129" s="15"/>
      <c r="K129" s="16"/>
      <c r="L129" s="15"/>
      <c r="M129" s="15"/>
      <c r="N129" s="15"/>
      <c r="O129" s="15">
        <f t="shared" ref="O129:O192" si="26">SUM(EE129, EI129, EK129, EM129)</f>
        <v>0</v>
      </c>
      <c r="P129" s="15">
        <v>0</v>
      </c>
      <c r="Q129" s="15">
        <f t="shared" ref="Q129:Q192" si="27">COUNT(DI129:DV129)</f>
        <v>0</v>
      </c>
      <c r="R129" s="15">
        <v>0</v>
      </c>
      <c r="S129" s="15">
        <v>0</v>
      </c>
      <c r="T129" s="15">
        <f t="shared" ref="T129:T192" si="28">EC129</f>
        <v>0</v>
      </c>
      <c r="U129" s="15">
        <f t="shared" ref="U129:U192" si="29">SUM(EG129)</f>
        <v>0</v>
      </c>
      <c r="V129" s="15"/>
      <c r="W129" s="15"/>
      <c r="X129" s="15"/>
      <c r="Y129" s="15"/>
      <c r="Z129" s="16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>
        <f t="shared" si="21"/>
        <v>0</v>
      </c>
      <c r="CT129" s="15">
        <f t="shared" si="22"/>
        <v>68</v>
      </c>
      <c r="CU129" s="15">
        <f t="shared" si="23"/>
        <v>1</v>
      </c>
      <c r="CV129" s="15">
        <f t="shared" si="24"/>
        <v>67</v>
      </c>
      <c r="CW129" s="15"/>
      <c r="CX129" s="15"/>
      <c r="CY129" s="15">
        <f t="shared" si="25"/>
        <v>0</v>
      </c>
      <c r="CZ129" s="15">
        <f>GG129</f>
        <v>0</v>
      </c>
      <c r="DA129" s="16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20"/>
      <c r="DY129" s="15"/>
      <c r="DZ129" s="20"/>
      <c r="EA129" s="15"/>
      <c r="EB129" s="20"/>
      <c r="EC129" s="15"/>
      <c r="ED129" s="20"/>
      <c r="EE129" s="15"/>
      <c r="EF129" s="20"/>
      <c r="EG129" s="15"/>
      <c r="EH129" s="20"/>
      <c r="EI129" s="15"/>
      <c r="EJ129" s="20"/>
      <c r="EK129" s="15"/>
      <c r="EL129" s="20"/>
      <c r="EM129" s="15"/>
      <c r="EN129" s="20"/>
      <c r="EO129" s="15"/>
      <c r="EP129" s="20"/>
      <c r="EQ129" s="15"/>
      <c r="ER129" s="20"/>
      <c r="ES129" s="15"/>
      <c r="ET129" s="20"/>
      <c r="EU129" s="15"/>
      <c r="EV129" s="20"/>
      <c r="EW129" s="15"/>
      <c r="EX129" s="20"/>
      <c r="EY129" s="15"/>
      <c r="EZ129" s="20"/>
      <c r="FA129" s="15"/>
      <c r="FB129" s="20"/>
      <c r="FC129" s="15"/>
      <c r="FD129" s="20"/>
      <c r="FE129" s="15"/>
      <c r="FF129" s="20"/>
      <c r="FG129" s="15"/>
      <c r="FH129" s="20"/>
      <c r="FI129" s="15"/>
      <c r="FJ129" s="20"/>
      <c r="FK129" s="15"/>
      <c r="FL129" s="20"/>
      <c r="FM129" s="15"/>
      <c r="FN129" s="20"/>
      <c r="FO129" s="15"/>
      <c r="FP129" s="20"/>
      <c r="FQ129" s="15"/>
      <c r="FR129" s="20"/>
      <c r="FS129" s="15">
        <v>68</v>
      </c>
      <c r="FT129" s="20">
        <v>3</v>
      </c>
      <c r="FU129" s="15"/>
      <c r="FV129" s="20"/>
      <c r="FW129" s="15"/>
      <c r="FX129" s="20"/>
      <c r="FY129" s="15"/>
      <c r="FZ129" s="20"/>
      <c r="GA129" s="15"/>
      <c r="GB129" s="20"/>
      <c r="GC129" s="15"/>
      <c r="GD129" s="20"/>
      <c r="GE129" s="15">
        <v>67</v>
      </c>
      <c r="GF129" s="20">
        <v>6</v>
      </c>
      <c r="GG129" s="170"/>
    </row>
    <row r="130" spans="1:189" s="2" customFormat="1" ht="15.75" customHeight="1" x14ac:dyDescent="0.3">
      <c r="A130" s="15" t="s">
        <v>2904</v>
      </c>
      <c r="B130" s="15" t="s">
        <v>126</v>
      </c>
      <c r="C130" s="15" t="s">
        <v>2510</v>
      </c>
      <c r="D130" s="15" t="s">
        <v>904</v>
      </c>
      <c r="E130" s="15" t="str">
        <f t="shared" si="19"/>
        <v>Haesun Han</v>
      </c>
      <c r="F130" s="15" t="s">
        <v>128</v>
      </c>
      <c r="G130" s="15">
        <v>999857321</v>
      </c>
      <c r="H130" s="15">
        <f t="shared" si="20"/>
        <v>124</v>
      </c>
      <c r="I130" s="15"/>
      <c r="J130" s="15"/>
      <c r="K130" s="16"/>
      <c r="L130" s="15"/>
      <c r="M130" s="15"/>
      <c r="N130" s="15"/>
      <c r="O130" s="15">
        <f t="shared" si="26"/>
        <v>0</v>
      </c>
      <c r="P130" s="15">
        <v>0</v>
      </c>
      <c r="Q130" s="15">
        <f t="shared" si="27"/>
        <v>0</v>
      </c>
      <c r="R130" s="15">
        <v>0</v>
      </c>
      <c r="S130" s="15">
        <v>0</v>
      </c>
      <c r="T130" s="15">
        <f t="shared" si="28"/>
        <v>0</v>
      </c>
      <c r="U130" s="15">
        <f t="shared" si="29"/>
        <v>0</v>
      </c>
      <c r="V130" s="15"/>
      <c r="W130" s="15"/>
      <c r="X130" s="15"/>
      <c r="Y130" s="15"/>
      <c r="Z130" s="16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>
        <f t="shared" si="21"/>
        <v>0</v>
      </c>
      <c r="CT130" s="15">
        <f t="shared" si="22"/>
        <v>60</v>
      </c>
      <c r="CU130" s="15">
        <f t="shared" si="23"/>
        <v>1</v>
      </c>
      <c r="CV130" s="15">
        <f t="shared" si="24"/>
        <v>0</v>
      </c>
      <c r="CW130" s="15"/>
      <c r="CX130" s="15"/>
      <c r="CY130" s="15">
        <f t="shared" si="25"/>
        <v>64</v>
      </c>
      <c r="CZ130" s="15">
        <f>GG130</f>
        <v>0</v>
      </c>
      <c r="DA130" s="16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20"/>
      <c r="DY130" s="15"/>
      <c r="DZ130" s="20"/>
      <c r="EA130" s="15"/>
      <c r="EB130" s="20"/>
      <c r="EC130" s="15"/>
      <c r="ED130" s="20"/>
      <c r="EE130" s="15"/>
      <c r="EF130" s="20"/>
      <c r="EG130" s="15"/>
      <c r="EH130" s="20"/>
      <c r="EI130" s="15"/>
      <c r="EJ130" s="20"/>
      <c r="EK130" s="15"/>
      <c r="EL130" s="20"/>
      <c r="EM130" s="15"/>
      <c r="EN130" s="20"/>
      <c r="EO130" s="15">
        <v>64</v>
      </c>
      <c r="EP130" s="20"/>
      <c r="EQ130" s="15"/>
      <c r="ER130" s="20"/>
      <c r="ES130" s="15"/>
      <c r="ET130" s="20"/>
      <c r="EU130" s="15"/>
      <c r="EV130" s="20"/>
      <c r="EW130" s="15"/>
      <c r="EX130" s="20"/>
      <c r="EY130" s="15"/>
      <c r="EZ130" s="20"/>
      <c r="FA130" s="15"/>
      <c r="FB130" s="20"/>
      <c r="FC130" s="15">
        <v>60</v>
      </c>
      <c r="FD130" s="20">
        <v>1</v>
      </c>
      <c r="FE130" s="15"/>
      <c r="FF130" s="20"/>
      <c r="FG130" s="15"/>
      <c r="FH130" s="20"/>
      <c r="FI130" s="15"/>
      <c r="FJ130" s="20"/>
      <c r="FK130" s="15"/>
      <c r="FL130" s="20"/>
      <c r="FM130" s="15"/>
      <c r="FN130" s="20"/>
      <c r="FO130" s="15"/>
      <c r="FP130" s="20"/>
      <c r="FQ130" s="15"/>
      <c r="FR130" s="20"/>
      <c r="FS130" s="15"/>
      <c r="FT130" s="20"/>
      <c r="FU130" s="15"/>
      <c r="FV130" s="20"/>
      <c r="FW130" s="15"/>
      <c r="FX130" s="20"/>
      <c r="FY130" s="15"/>
      <c r="FZ130" s="20"/>
      <c r="GA130" s="15"/>
      <c r="GB130" s="20"/>
      <c r="GC130" s="15"/>
      <c r="GD130" s="20"/>
      <c r="GE130" s="15"/>
      <c r="GF130" s="20"/>
      <c r="GG130" s="170"/>
    </row>
    <row r="131" spans="1:189" s="2" customFormat="1" ht="15.75" customHeight="1" x14ac:dyDescent="0.3">
      <c r="A131" s="17" t="s">
        <v>125</v>
      </c>
      <c r="B131" s="15" t="s">
        <v>126</v>
      </c>
      <c r="C131" s="15" t="s">
        <v>482</v>
      </c>
      <c r="D131" s="15" t="s">
        <v>1106</v>
      </c>
      <c r="E131" s="15" t="str">
        <f t="shared" si="19"/>
        <v>Isaac Kim</v>
      </c>
      <c r="F131" s="15" t="s">
        <v>135</v>
      </c>
      <c r="G131" s="15">
        <v>999857488</v>
      </c>
      <c r="H131" s="15">
        <f t="shared" si="20"/>
        <v>276</v>
      </c>
      <c r="I131" s="15"/>
      <c r="J131" s="15"/>
      <c r="K131" s="16"/>
      <c r="L131" s="15"/>
      <c r="M131" s="15"/>
      <c r="N131" s="15"/>
      <c r="O131" s="15">
        <f t="shared" si="26"/>
        <v>48</v>
      </c>
      <c r="P131" s="15">
        <v>0</v>
      </c>
      <c r="Q131" s="15">
        <f t="shared" si="27"/>
        <v>1</v>
      </c>
      <c r="R131" s="15">
        <v>0</v>
      </c>
      <c r="S131" s="15">
        <v>0</v>
      </c>
      <c r="T131" s="15">
        <f t="shared" si="28"/>
        <v>0</v>
      </c>
      <c r="U131" s="15">
        <f t="shared" si="29"/>
        <v>0</v>
      </c>
      <c r="V131" s="15"/>
      <c r="W131" s="15"/>
      <c r="X131" s="15"/>
      <c r="Y131" s="15"/>
      <c r="Z131" s="16"/>
      <c r="AA131" s="15">
        <v>64</v>
      </c>
      <c r="AB131" s="24" t="s">
        <v>129</v>
      </c>
      <c r="AC131" s="15"/>
      <c r="AD131" s="24"/>
      <c r="AE131" s="15"/>
      <c r="AF131" s="24"/>
      <c r="AG131" s="15">
        <v>38</v>
      </c>
      <c r="AH131" s="24" t="s">
        <v>129</v>
      </c>
      <c r="AI131" s="15"/>
      <c r="AJ131" s="24"/>
      <c r="AK131" s="15"/>
      <c r="AL131" s="24"/>
      <c r="AM131" s="15">
        <v>52</v>
      </c>
      <c r="AN131" s="24">
        <v>5</v>
      </c>
      <c r="AO131" s="15"/>
      <c r="AP131" s="24"/>
      <c r="AQ131" s="15"/>
      <c r="AR131" s="24"/>
      <c r="AS131" s="15"/>
      <c r="AT131" s="24"/>
      <c r="AU131" s="15"/>
      <c r="AV131" s="24"/>
      <c r="AW131" s="15"/>
      <c r="AX131" s="24"/>
      <c r="AY131" s="15">
        <v>93</v>
      </c>
      <c r="AZ131" s="24">
        <v>6</v>
      </c>
      <c r="BA131" s="15"/>
      <c r="BB131" s="24"/>
      <c r="BC131" s="15"/>
      <c r="BD131" s="24"/>
      <c r="BE131" s="15">
        <v>68</v>
      </c>
      <c r="BF131" s="24">
        <v>3</v>
      </c>
      <c r="BG131" s="15"/>
      <c r="BH131" s="24"/>
      <c r="BI131" s="15"/>
      <c r="BJ131" s="24"/>
      <c r="BK131" s="15"/>
      <c r="BL131" s="24"/>
      <c r="BM131" s="15"/>
      <c r="BN131" s="24"/>
      <c r="BO131" s="15"/>
      <c r="BP131" s="24"/>
      <c r="BQ131" s="15"/>
      <c r="BR131" s="24"/>
      <c r="BS131" s="15">
        <v>44</v>
      </c>
      <c r="BT131" s="24" t="s">
        <v>129</v>
      </c>
      <c r="BU131" s="15"/>
      <c r="BV131" s="24"/>
      <c r="BW131" s="15"/>
      <c r="BX131" s="24"/>
      <c r="BY131" s="15"/>
      <c r="BZ131" s="24"/>
      <c r="CA131" s="15">
        <v>38</v>
      </c>
      <c r="CB131" s="24" t="s">
        <v>168</v>
      </c>
      <c r="CC131" s="15"/>
      <c r="CD131" s="24"/>
      <c r="CE131" s="15"/>
      <c r="CF131" s="24"/>
      <c r="CG131" s="15"/>
      <c r="CH131" s="25"/>
      <c r="CI131" s="15"/>
      <c r="CJ131" s="25"/>
      <c r="CK131" s="15"/>
      <c r="CL131" s="25"/>
      <c r="CM131" s="15"/>
      <c r="CN131" s="25"/>
      <c r="CO131" s="15"/>
      <c r="CP131" s="25"/>
      <c r="CQ131" s="15"/>
      <c r="CR131" s="25"/>
      <c r="CS131" s="15">
        <f t="shared" si="21"/>
        <v>0</v>
      </c>
      <c r="CT131" s="15">
        <f t="shared" si="22"/>
        <v>120</v>
      </c>
      <c r="CU131" s="15">
        <f t="shared" si="23"/>
        <v>1</v>
      </c>
      <c r="CV131" s="15">
        <f t="shared" si="24"/>
        <v>44</v>
      </c>
      <c r="CW131" s="15"/>
      <c r="CX131" s="15"/>
      <c r="CY131" s="15">
        <f t="shared" si="25"/>
        <v>64</v>
      </c>
      <c r="CZ131" s="15">
        <f>GG131</f>
        <v>0</v>
      </c>
      <c r="DA131" s="19"/>
      <c r="DB131" s="17"/>
      <c r="DC131" s="15"/>
      <c r="DD131" s="15"/>
      <c r="DE131" s="15">
        <v>68</v>
      </c>
      <c r="DF131" s="15"/>
      <c r="DG131" s="15"/>
      <c r="DH131" s="15"/>
      <c r="DI131" s="15"/>
      <c r="DJ131" s="15"/>
      <c r="DK131" s="15"/>
      <c r="DL131" s="15"/>
      <c r="DM131" s="15"/>
      <c r="DN131" s="15">
        <v>68</v>
      </c>
      <c r="DO131" s="15"/>
      <c r="DP131" s="17"/>
      <c r="DQ131" s="15"/>
      <c r="DR131" s="15"/>
      <c r="DS131" s="15"/>
      <c r="DT131" s="15"/>
      <c r="DU131" s="15"/>
      <c r="DV131" s="15"/>
      <c r="DW131" s="15"/>
      <c r="DX131" s="20"/>
      <c r="DY131" s="15"/>
      <c r="DZ131" s="20"/>
      <c r="EA131" s="15"/>
      <c r="EB131" s="20"/>
      <c r="EC131" s="15"/>
      <c r="ED131" s="20"/>
      <c r="EE131" s="15"/>
      <c r="EF131" s="20"/>
      <c r="EG131" s="15"/>
      <c r="EH131" s="20"/>
      <c r="EI131" s="15">
        <v>48</v>
      </c>
      <c r="EJ131" s="20">
        <v>6</v>
      </c>
      <c r="EK131" s="15"/>
      <c r="EL131" s="20"/>
      <c r="EM131" s="15"/>
      <c r="EN131" s="20"/>
      <c r="EO131" s="15">
        <v>64</v>
      </c>
      <c r="EP131" s="20"/>
      <c r="EQ131" s="15"/>
      <c r="ER131" s="20"/>
      <c r="ES131" s="15"/>
      <c r="ET131" s="20"/>
      <c r="EU131" s="15"/>
      <c r="EV131" s="20"/>
      <c r="EW131" s="15"/>
      <c r="EX131" s="20"/>
      <c r="EY131" s="15"/>
      <c r="EZ131" s="20"/>
      <c r="FA131" s="15"/>
      <c r="FB131" s="20"/>
      <c r="FC131" s="15"/>
      <c r="FD131" s="20"/>
      <c r="FE131" s="15"/>
      <c r="FF131" s="20"/>
      <c r="FG131" s="15"/>
      <c r="FH131" s="20"/>
      <c r="FI131" s="15"/>
      <c r="FJ131" s="20"/>
      <c r="FK131" s="15"/>
      <c r="FL131" s="20"/>
      <c r="FM131" s="15"/>
      <c r="FN131" s="20"/>
      <c r="FO131" s="15"/>
      <c r="FP131" s="20"/>
      <c r="FQ131" s="15"/>
      <c r="FR131" s="20"/>
      <c r="FS131" s="15"/>
      <c r="FT131" s="20"/>
      <c r="FU131" s="15"/>
      <c r="FV131" s="20"/>
      <c r="FW131" s="15"/>
      <c r="FX131" s="20"/>
      <c r="FY131" s="15">
        <v>120</v>
      </c>
      <c r="FZ131" s="20">
        <v>1</v>
      </c>
      <c r="GA131" s="15"/>
      <c r="GB131" s="20"/>
      <c r="GC131" s="15">
        <v>44</v>
      </c>
      <c r="GD131" s="20" t="s">
        <v>129</v>
      </c>
      <c r="GE131" s="15"/>
      <c r="GF131" s="20"/>
      <c r="GG131" s="170"/>
    </row>
    <row r="132" spans="1:189" s="2" customFormat="1" ht="15.75" customHeight="1" x14ac:dyDescent="0.3">
      <c r="A132" s="15" t="s">
        <v>2904</v>
      </c>
      <c r="B132" s="15" t="s">
        <v>126</v>
      </c>
      <c r="C132" s="15" t="s">
        <v>1693</v>
      </c>
      <c r="D132" s="15" t="s">
        <v>1694</v>
      </c>
      <c r="E132" s="15" t="str">
        <f t="shared" si="19"/>
        <v>Minki Seong</v>
      </c>
      <c r="F132" s="15" t="s">
        <v>135</v>
      </c>
      <c r="G132" s="15">
        <v>999857519</v>
      </c>
      <c r="H132" s="15">
        <f t="shared" si="20"/>
        <v>560</v>
      </c>
      <c r="I132" s="15"/>
      <c r="J132" s="15"/>
      <c r="K132" s="16"/>
      <c r="L132" s="15"/>
      <c r="M132" s="15"/>
      <c r="N132" s="15"/>
      <c r="O132" s="15">
        <f t="shared" si="26"/>
        <v>0</v>
      </c>
      <c r="P132" s="15">
        <v>0</v>
      </c>
      <c r="Q132" s="15">
        <f t="shared" si="27"/>
        <v>0</v>
      </c>
      <c r="R132" s="15">
        <v>0</v>
      </c>
      <c r="S132" s="15">
        <v>0</v>
      </c>
      <c r="T132" s="15">
        <f t="shared" si="28"/>
        <v>160</v>
      </c>
      <c r="U132" s="15">
        <f t="shared" si="29"/>
        <v>200</v>
      </c>
      <c r="V132" s="15"/>
      <c r="W132" s="15"/>
      <c r="X132" s="15"/>
      <c r="Y132" s="15"/>
      <c r="Z132" s="16"/>
      <c r="AA132" s="15">
        <v>200</v>
      </c>
      <c r="AB132" s="24">
        <v>1</v>
      </c>
      <c r="AC132" s="15"/>
      <c r="AD132" s="15"/>
      <c r="AE132" s="15"/>
      <c r="AF132" s="15"/>
      <c r="AG132" s="15"/>
      <c r="AH132" s="24"/>
      <c r="AI132" s="15">
        <f>15*12</f>
        <v>180</v>
      </c>
      <c r="AJ132" s="24">
        <v>2</v>
      </c>
      <c r="AK132" s="15">
        <f>15*20</f>
        <v>300</v>
      </c>
      <c r="AL132" s="24">
        <v>1</v>
      </c>
      <c r="AM132" s="15">
        <v>100</v>
      </c>
      <c r="AN132" s="24">
        <v>1</v>
      </c>
      <c r="AO132" s="15"/>
      <c r="AP132" s="24"/>
      <c r="AQ132" s="15"/>
      <c r="AR132" s="24"/>
      <c r="AS132" s="15"/>
      <c r="AT132" s="24"/>
      <c r="AU132" s="15"/>
      <c r="AV132" s="24"/>
      <c r="AW132" s="15"/>
      <c r="AX132" s="24"/>
      <c r="AY132" s="15"/>
      <c r="AZ132" s="15"/>
      <c r="BA132" s="15">
        <f>15*4.32</f>
        <v>64.800000000000011</v>
      </c>
      <c r="BB132" s="24">
        <v>5</v>
      </c>
      <c r="BC132" s="15">
        <f>15*28.8</f>
        <v>432</v>
      </c>
      <c r="BD132" s="24">
        <v>3</v>
      </c>
      <c r="BE132" s="15"/>
      <c r="BF132" s="24"/>
      <c r="BG132" s="15"/>
      <c r="BH132" s="24"/>
      <c r="BI132" s="15">
        <f>15*12</f>
        <v>180</v>
      </c>
      <c r="BJ132" s="24">
        <v>2</v>
      </c>
      <c r="BK132" s="15">
        <f>15*6</f>
        <v>90</v>
      </c>
      <c r="BL132" s="24">
        <v>1</v>
      </c>
      <c r="BM132" s="15"/>
      <c r="BN132" s="24"/>
      <c r="BO132" s="15"/>
      <c r="BP132" s="24">
        <v>1</v>
      </c>
      <c r="BQ132" s="15">
        <f>15*12</f>
        <v>180</v>
      </c>
      <c r="BR132" s="24">
        <v>2</v>
      </c>
      <c r="BS132" s="15"/>
      <c r="BT132" s="24"/>
      <c r="BU132" s="15"/>
      <c r="BV132" s="24"/>
      <c r="BW132" s="15"/>
      <c r="BX132" s="24">
        <v>1</v>
      </c>
      <c r="BY132" s="15"/>
      <c r="BZ132" s="24">
        <v>1</v>
      </c>
      <c r="CA132" s="15">
        <v>160</v>
      </c>
      <c r="CB132" s="24"/>
      <c r="CC132" s="15">
        <f>15*4.32</f>
        <v>64.800000000000011</v>
      </c>
      <c r="CD132" s="24">
        <v>5</v>
      </c>
      <c r="CE132" s="15">
        <v>100</v>
      </c>
      <c r="CF132" s="24">
        <v>1</v>
      </c>
      <c r="CG132" s="15"/>
      <c r="CH132" s="25"/>
      <c r="CI132" s="15"/>
      <c r="CJ132" s="25"/>
      <c r="CK132" s="15"/>
      <c r="CL132" s="25"/>
      <c r="CM132" s="15">
        <v>200</v>
      </c>
      <c r="CN132" s="25">
        <v>1</v>
      </c>
      <c r="CO132" s="15"/>
      <c r="CP132" s="25"/>
      <c r="CQ132" s="15"/>
      <c r="CR132" s="25"/>
      <c r="CS132" s="15">
        <f t="shared" si="21"/>
        <v>0</v>
      </c>
      <c r="CT132" s="15">
        <f t="shared" si="22"/>
        <v>0</v>
      </c>
      <c r="CU132" s="15">
        <f t="shared" si="23"/>
        <v>0</v>
      </c>
      <c r="CV132" s="15">
        <f t="shared" si="24"/>
        <v>0</v>
      </c>
      <c r="CW132" s="15"/>
      <c r="CX132" s="15"/>
      <c r="CY132" s="15">
        <f t="shared" si="25"/>
        <v>200</v>
      </c>
      <c r="CZ132" s="15">
        <f>GG132</f>
        <v>250</v>
      </c>
      <c r="DA132" s="19"/>
      <c r="DB132" s="17">
        <v>200</v>
      </c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7"/>
      <c r="DQ132" s="15"/>
      <c r="DR132" s="15"/>
      <c r="DS132" s="15"/>
      <c r="DT132" s="15"/>
      <c r="DU132" s="15"/>
      <c r="DV132" s="15"/>
      <c r="DW132" s="15"/>
      <c r="DX132" s="20"/>
      <c r="DY132" s="15">
        <v>70</v>
      </c>
      <c r="DZ132" s="20">
        <v>1</v>
      </c>
      <c r="EA132" s="15"/>
      <c r="EB132" s="20"/>
      <c r="EC132" s="15">
        <v>160</v>
      </c>
      <c r="ED132" s="20">
        <v>1</v>
      </c>
      <c r="EE132" s="15"/>
      <c r="EF132" s="20"/>
      <c r="EG132" s="15">
        <v>200</v>
      </c>
      <c r="EH132" s="20">
        <v>1</v>
      </c>
      <c r="EI132" s="15"/>
      <c r="EJ132" s="20"/>
      <c r="EK132" s="15"/>
      <c r="EL132" s="20"/>
      <c r="EM132" s="15"/>
      <c r="EN132" s="20"/>
      <c r="EO132" s="15">
        <v>200</v>
      </c>
      <c r="EP132" s="20"/>
      <c r="EQ132" s="15"/>
      <c r="ER132" s="20"/>
      <c r="ES132" s="15"/>
      <c r="ET132" s="20"/>
      <c r="EU132" s="15"/>
      <c r="EV132" s="20"/>
      <c r="EW132" s="15"/>
      <c r="EX132" s="20"/>
      <c r="EY132" s="15"/>
      <c r="EZ132" s="20"/>
      <c r="FA132" s="15"/>
      <c r="FB132" s="20"/>
      <c r="FC132" s="15"/>
      <c r="FD132" s="20"/>
      <c r="FE132" s="15"/>
      <c r="FF132" s="20"/>
      <c r="FG132" s="15"/>
      <c r="FH132" s="20"/>
      <c r="FI132" s="15"/>
      <c r="FJ132" s="20"/>
      <c r="FK132" s="15"/>
      <c r="FL132" s="20"/>
      <c r="FM132" s="15"/>
      <c r="FN132" s="20"/>
      <c r="FO132" s="15"/>
      <c r="FP132" s="20"/>
      <c r="FQ132" s="15"/>
      <c r="FR132" s="20"/>
      <c r="FS132" s="15"/>
      <c r="FT132" s="20"/>
      <c r="FU132" s="15"/>
      <c r="FV132" s="20"/>
      <c r="FW132" s="15"/>
      <c r="FX132" s="20"/>
      <c r="FY132" s="15"/>
      <c r="FZ132" s="20"/>
      <c r="GA132" s="15"/>
      <c r="GB132" s="20"/>
      <c r="GC132" s="15"/>
      <c r="GD132" s="20"/>
      <c r="GE132" s="15"/>
      <c r="GF132" s="20"/>
      <c r="GG132" s="170">
        <v>250</v>
      </c>
    </row>
    <row r="133" spans="1:189" s="2" customFormat="1" ht="15.75" customHeight="1" x14ac:dyDescent="0.3">
      <c r="A133" s="15" t="s">
        <v>2904</v>
      </c>
      <c r="B133" s="15" t="s">
        <v>126</v>
      </c>
      <c r="C133" s="17" t="s">
        <v>295</v>
      </c>
      <c r="D133" s="17" t="s">
        <v>2147</v>
      </c>
      <c r="E133" s="15" t="str">
        <f t="shared" si="19"/>
        <v>Ryan Bishop</v>
      </c>
      <c r="F133" s="17" t="s">
        <v>135</v>
      </c>
      <c r="G133" s="15">
        <v>999858344</v>
      </c>
      <c r="H133" s="15">
        <f t="shared" si="20"/>
        <v>282</v>
      </c>
      <c r="I133" s="15"/>
      <c r="J133" s="15"/>
      <c r="K133" s="16"/>
      <c r="L133" s="15"/>
      <c r="M133" s="15"/>
      <c r="N133" s="15"/>
      <c r="O133" s="15">
        <f t="shared" si="26"/>
        <v>0</v>
      </c>
      <c r="P133" s="15">
        <v>0</v>
      </c>
      <c r="Q133" s="15">
        <f t="shared" si="27"/>
        <v>0</v>
      </c>
      <c r="R133" s="15">
        <v>0</v>
      </c>
      <c r="S133" s="15">
        <v>0</v>
      </c>
      <c r="T133" s="15">
        <f t="shared" si="28"/>
        <v>90</v>
      </c>
      <c r="U133" s="15">
        <f t="shared" si="29"/>
        <v>113</v>
      </c>
      <c r="V133" s="15"/>
      <c r="W133" s="15"/>
      <c r="X133" s="15"/>
      <c r="Y133" s="15"/>
      <c r="Z133" s="16"/>
      <c r="AA133" s="15"/>
      <c r="AB133" s="24"/>
      <c r="AC133" s="15"/>
      <c r="AD133" s="15"/>
      <c r="AE133" s="15"/>
      <c r="AF133" s="15"/>
      <c r="AG133" s="15"/>
      <c r="AH133" s="24"/>
      <c r="AI133" s="15"/>
      <c r="AJ133" s="15"/>
      <c r="AK133" s="15"/>
      <c r="AL133" s="15"/>
      <c r="AM133" s="15"/>
      <c r="AN133" s="24"/>
      <c r="AO133" s="15"/>
      <c r="AP133" s="24"/>
      <c r="AQ133" s="15"/>
      <c r="AR133" s="24"/>
      <c r="AS133" s="15"/>
      <c r="AT133" s="24"/>
      <c r="AU133" s="15"/>
      <c r="AV133" s="24"/>
      <c r="AW133" s="15"/>
      <c r="AX133" s="24"/>
      <c r="AY133" s="15"/>
      <c r="AZ133" s="15"/>
      <c r="BA133" s="15"/>
      <c r="BB133" s="15"/>
      <c r="BC133" s="15"/>
      <c r="BD133" s="15"/>
      <c r="BE133" s="15"/>
      <c r="BF133" s="24"/>
      <c r="BG133" s="15"/>
      <c r="BH133" s="24"/>
      <c r="BI133" s="15"/>
      <c r="BJ133" s="24"/>
      <c r="BK133" s="15"/>
      <c r="BL133" s="24"/>
      <c r="BM133" s="15"/>
      <c r="BN133" s="24"/>
      <c r="BO133" s="15"/>
      <c r="BP133" s="24"/>
      <c r="BQ133" s="15"/>
      <c r="BR133" s="24"/>
      <c r="BS133" s="15"/>
      <c r="BT133" s="24"/>
      <c r="BU133" s="15"/>
      <c r="BV133" s="24"/>
      <c r="BW133" s="15"/>
      <c r="BX133" s="24"/>
      <c r="BY133" s="15"/>
      <c r="BZ133" s="24"/>
      <c r="CA133" s="15"/>
      <c r="CB133" s="24"/>
      <c r="CC133" s="15"/>
      <c r="CD133" s="24"/>
      <c r="CE133" s="15"/>
      <c r="CF133" s="24"/>
      <c r="CG133" s="15"/>
      <c r="CH133" s="25"/>
      <c r="CI133" s="15"/>
      <c r="CJ133" s="25"/>
      <c r="CK133" s="15"/>
      <c r="CL133" s="25"/>
      <c r="CM133" s="15"/>
      <c r="CN133" s="25"/>
      <c r="CO133" s="15"/>
      <c r="CP133" s="25"/>
      <c r="CQ133" s="15"/>
      <c r="CR133" s="25"/>
      <c r="CS133" s="15">
        <f t="shared" si="21"/>
        <v>0</v>
      </c>
      <c r="CT133" s="15">
        <f t="shared" si="22"/>
        <v>0</v>
      </c>
      <c r="CU133" s="15">
        <f t="shared" si="23"/>
        <v>0</v>
      </c>
      <c r="CV133" s="15">
        <f t="shared" si="24"/>
        <v>79</v>
      </c>
      <c r="CW133" s="15"/>
      <c r="CX133" s="15"/>
      <c r="CY133" s="15">
        <f t="shared" si="25"/>
        <v>0</v>
      </c>
      <c r="CZ133" s="15">
        <f>GG133</f>
        <v>0</v>
      </c>
      <c r="DA133" s="19"/>
      <c r="DB133" s="17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7"/>
      <c r="DQ133" s="15"/>
      <c r="DR133" s="15"/>
      <c r="DS133" s="15"/>
      <c r="DT133" s="15"/>
      <c r="DU133" s="15"/>
      <c r="DV133" s="15"/>
      <c r="DW133" s="15"/>
      <c r="DX133" s="20"/>
      <c r="DY133" s="15"/>
      <c r="DZ133" s="20"/>
      <c r="EA133" s="15">
        <v>79</v>
      </c>
      <c r="EB133" s="20">
        <v>3</v>
      </c>
      <c r="EC133" s="15">
        <v>90</v>
      </c>
      <c r="ED133" s="20">
        <v>3</v>
      </c>
      <c r="EE133" s="15"/>
      <c r="EF133" s="20"/>
      <c r="EG133" s="15">
        <v>113</v>
      </c>
      <c r="EH133" s="20">
        <v>3</v>
      </c>
      <c r="EI133" s="15"/>
      <c r="EJ133" s="20"/>
      <c r="EK133" s="15"/>
      <c r="EL133" s="20"/>
      <c r="EM133" s="15"/>
      <c r="EN133" s="20"/>
      <c r="EO133" s="15"/>
      <c r="EP133" s="20"/>
      <c r="EQ133" s="15"/>
      <c r="ER133" s="20"/>
      <c r="ES133" s="15"/>
      <c r="ET133" s="20"/>
      <c r="EU133" s="15"/>
      <c r="EV133" s="20"/>
      <c r="EW133" s="15"/>
      <c r="EX133" s="20"/>
      <c r="EY133" s="15"/>
      <c r="EZ133" s="20"/>
      <c r="FA133" s="15"/>
      <c r="FB133" s="20"/>
      <c r="FC133" s="15"/>
      <c r="FD133" s="20"/>
      <c r="FE133" s="15"/>
      <c r="FF133" s="20"/>
      <c r="FG133" s="15"/>
      <c r="FH133" s="20"/>
      <c r="FI133" s="15"/>
      <c r="FJ133" s="20"/>
      <c r="FK133" s="15"/>
      <c r="FL133" s="20"/>
      <c r="FM133" s="15"/>
      <c r="FN133" s="20"/>
      <c r="FO133" s="15"/>
      <c r="FP133" s="20"/>
      <c r="FQ133" s="15"/>
      <c r="FR133" s="20"/>
      <c r="FS133" s="15"/>
      <c r="FT133" s="20"/>
      <c r="FU133" s="15"/>
      <c r="FV133" s="20"/>
      <c r="FW133" s="15"/>
      <c r="FX133" s="20"/>
      <c r="FY133" s="15"/>
      <c r="FZ133" s="20"/>
      <c r="GA133" s="15"/>
      <c r="GB133" s="20"/>
      <c r="GC133" s="15"/>
      <c r="GD133" s="20"/>
      <c r="GE133" s="15">
        <v>79</v>
      </c>
      <c r="GF133" s="20">
        <v>3</v>
      </c>
      <c r="GG133" s="170"/>
    </row>
    <row r="134" spans="1:189" s="2" customFormat="1" ht="15.75" customHeight="1" x14ac:dyDescent="0.3">
      <c r="A134" s="17" t="s">
        <v>2903</v>
      </c>
      <c r="B134" s="17" t="s">
        <v>126</v>
      </c>
      <c r="C134" s="17" t="s">
        <v>3364</v>
      </c>
      <c r="D134" s="17" t="s">
        <v>3365</v>
      </c>
      <c r="E134" s="15" t="str">
        <f t="shared" ref="E134:E197" si="30">CONCATENATE(C134, " ",D134)</f>
        <v>SHARLENE DUONG</v>
      </c>
      <c r="F134" s="17" t="s">
        <v>128</v>
      </c>
      <c r="G134" s="17">
        <v>999858368</v>
      </c>
      <c r="H134" s="15">
        <f t="shared" ref="H134:H197" si="31">(L134+M134+N134+O134+P134+R134+S134+T134+U134+V134+X134+Y134+CT134+CY134+CS134+CV134)-J134</f>
        <v>52</v>
      </c>
      <c r="I134" s="15"/>
      <c r="J134" s="15"/>
      <c r="K134" s="16"/>
      <c r="L134" s="15"/>
      <c r="M134" s="15"/>
      <c r="N134" s="15"/>
      <c r="O134" s="15">
        <f t="shared" si="26"/>
        <v>0</v>
      </c>
      <c r="P134" s="15">
        <v>0</v>
      </c>
      <c r="Q134" s="15">
        <f t="shared" si="27"/>
        <v>0</v>
      </c>
      <c r="R134" s="15">
        <v>0</v>
      </c>
      <c r="S134" s="15">
        <v>0</v>
      </c>
      <c r="T134" s="15">
        <f t="shared" si="28"/>
        <v>0</v>
      </c>
      <c r="U134" s="15">
        <f t="shared" si="29"/>
        <v>0</v>
      </c>
      <c r="V134" s="15"/>
      <c r="W134" s="15"/>
      <c r="X134" s="15"/>
      <c r="Y134" s="15"/>
      <c r="Z134" s="16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>
        <f t="shared" ref="CS134:CS197" si="32">SUM(FE134)</f>
        <v>52</v>
      </c>
      <c r="CT134" s="15">
        <f t="shared" ref="CT134:CT197" si="33">SUM(EQ134,ES134,EU134,EW134,FA134,EY134,FC134,FG134,FI134,FK134,FM134,FQ134,FS134,FU134,FW134,FY134,GA134,FO134)</f>
        <v>0</v>
      </c>
      <c r="CU134" s="15">
        <f t="shared" ref="CU134:CU197" si="34">COUNT(ER134,ET134,EV134,EX134,FB134,EZ134,FD134,FH134,FJ134,FL134,FN134,FR134,FT134,FV134,FX134,FZ134,GB134)</f>
        <v>0</v>
      </c>
      <c r="CV134" s="15">
        <f t="shared" ref="CV134:CV197" si="35">GC134+GE134</f>
        <v>0</v>
      </c>
      <c r="CW134" s="15"/>
      <c r="CX134" s="15"/>
      <c r="CY134" s="15">
        <f t="shared" ref="CY134:CY197" si="36">EO134</f>
        <v>0</v>
      </c>
      <c r="CZ134" s="15">
        <f>GG134</f>
        <v>0</v>
      </c>
      <c r="DA134" s="16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20"/>
      <c r="DY134" s="15"/>
      <c r="DZ134" s="20"/>
      <c r="EA134" s="15"/>
      <c r="EB134" s="20"/>
      <c r="EC134" s="15"/>
      <c r="ED134" s="20"/>
      <c r="EE134" s="15"/>
      <c r="EF134" s="20"/>
      <c r="EG134" s="15"/>
      <c r="EH134" s="20"/>
      <c r="EI134" s="15"/>
      <c r="EJ134" s="20"/>
      <c r="EK134" s="15"/>
      <c r="EL134" s="20"/>
      <c r="EM134" s="15"/>
      <c r="EN134" s="20"/>
      <c r="EO134" s="15"/>
      <c r="EP134" s="20"/>
      <c r="EQ134" s="15"/>
      <c r="ER134" s="20"/>
      <c r="ES134" s="15"/>
      <c r="ET134" s="20"/>
      <c r="EU134" s="15"/>
      <c r="EV134" s="20"/>
      <c r="EW134" s="15"/>
      <c r="EX134" s="20"/>
      <c r="EY134" s="15"/>
      <c r="EZ134" s="20"/>
      <c r="FA134" s="15"/>
      <c r="FB134" s="20"/>
      <c r="FC134" s="15"/>
      <c r="FD134" s="20"/>
      <c r="FE134" s="15">
        <v>52</v>
      </c>
      <c r="FF134" s="20">
        <v>5</v>
      </c>
      <c r="FG134" s="15"/>
      <c r="FH134" s="20"/>
      <c r="FI134" s="15"/>
      <c r="FJ134" s="20"/>
      <c r="FK134" s="15"/>
      <c r="FL134" s="20"/>
      <c r="FM134" s="15"/>
      <c r="FN134" s="20"/>
      <c r="FO134" s="15"/>
      <c r="FP134" s="20"/>
      <c r="FQ134" s="15"/>
      <c r="FR134" s="20"/>
      <c r="FS134" s="15"/>
      <c r="FT134" s="20"/>
      <c r="FU134" s="15"/>
      <c r="FV134" s="20"/>
      <c r="FW134" s="15"/>
      <c r="FX134" s="20"/>
      <c r="FY134" s="15"/>
      <c r="FZ134" s="20"/>
      <c r="GA134" s="15"/>
      <c r="GB134" s="20"/>
      <c r="GC134" s="15"/>
      <c r="GD134" s="20"/>
      <c r="GE134" s="15"/>
      <c r="GF134" s="20"/>
      <c r="GG134" s="170"/>
    </row>
    <row r="135" spans="1:189" s="2" customFormat="1" ht="15.75" customHeight="1" x14ac:dyDescent="0.3">
      <c r="A135" s="15" t="s">
        <v>2906</v>
      </c>
      <c r="B135" s="15" t="s">
        <v>126</v>
      </c>
      <c r="C135" s="15" t="s">
        <v>618</v>
      </c>
      <c r="D135" s="15" t="s">
        <v>619</v>
      </c>
      <c r="E135" s="15" t="str">
        <f t="shared" si="30"/>
        <v>Krista Danielewicz</v>
      </c>
      <c r="F135" s="15" t="s">
        <v>128</v>
      </c>
      <c r="G135" s="15">
        <v>999858847</v>
      </c>
      <c r="H135" s="15">
        <f t="shared" si="31"/>
        <v>130</v>
      </c>
      <c r="I135" s="15"/>
      <c r="J135" s="15"/>
      <c r="K135" s="16"/>
      <c r="L135" s="15"/>
      <c r="M135" s="15"/>
      <c r="N135" s="15"/>
      <c r="O135" s="15">
        <f t="shared" si="26"/>
        <v>0</v>
      </c>
      <c r="P135" s="15">
        <v>0</v>
      </c>
      <c r="Q135" s="15">
        <f t="shared" si="27"/>
        <v>1</v>
      </c>
      <c r="R135" s="15">
        <v>0</v>
      </c>
      <c r="S135" s="15">
        <v>0</v>
      </c>
      <c r="T135" s="15">
        <f t="shared" si="28"/>
        <v>51</v>
      </c>
      <c r="U135" s="15">
        <f t="shared" si="29"/>
        <v>0</v>
      </c>
      <c r="V135" s="15"/>
      <c r="W135" s="15"/>
      <c r="X135" s="15"/>
      <c r="Y135" s="15"/>
      <c r="Z135" s="16"/>
      <c r="AA135" s="15">
        <v>93</v>
      </c>
      <c r="AB135" s="24">
        <v>6</v>
      </c>
      <c r="AC135" s="15"/>
      <c r="AD135" s="15"/>
      <c r="AE135" s="15"/>
      <c r="AF135" s="15"/>
      <c r="AG135" s="15"/>
      <c r="AH135" s="24"/>
      <c r="AI135" s="15"/>
      <c r="AJ135" s="15"/>
      <c r="AK135" s="15"/>
      <c r="AL135" s="15"/>
      <c r="AM135" s="15"/>
      <c r="AN135" s="24"/>
      <c r="AO135" s="15"/>
      <c r="AP135" s="24"/>
      <c r="AQ135" s="15"/>
      <c r="AR135" s="24"/>
      <c r="AS135" s="15"/>
      <c r="AT135" s="24"/>
      <c r="AU135" s="15"/>
      <c r="AV135" s="24"/>
      <c r="AW135" s="15"/>
      <c r="AX135" s="24"/>
      <c r="AY135" s="15"/>
      <c r="AZ135" s="15"/>
      <c r="BA135" s="15"/>
      <c r="BB135" s="15"/>
      <c r="BC135" s="15"/>
      <c r="BD135" s="15"/>
      <c r="BE135" s="15"/>
      <c r="BF135" s="24"/>
      <c r="BG135" s="15"/>
      <c r="BH135" s="24"/>
      <c r="BI135" s="15"/>
      <c r="BJ135" s="24"/>
      <c r="BK135" s="15"/>
      <c r="BL135" s="24"/>
      <c r="BM135" s="15"/>
      <c r="BN135" s="24"/>
      <c r="BO135" s="15"/>
      <c r="BP135" s="24"/>
      <c r="BQ135" s="15"/>
      <c r="BR135" s="24"/>
      <c r="BS135" s="15"/>
      <c r="BT135" s="24"/>
      <c r="BU135" s="15">
        <v>52.5</v>
      </c>
      <c r="BV135" s="24">
        <v>2</v>
      </c>
      <c r="BW135" s="15"/>
      <c r="BX135" s="24"/>
      <c r="BY135" s="15"/>
      <c r="BZ135" s="24"/>
      <c r="CA135" s="15">
        <v>78</v>
      </c>
      <c r="CB135" s="24">
        <v>6</v>
      </c>
      <c r="CC135" s="15"/>
      <c r="CD135" s="24"/>
      <c r="CE135" s="15"/>
      <c r="CF135" s="24"/>
      <c r="CG135" s="15"/>
      <c r="CH135" s="25"/>
      <c r="CI135" s="15"/>
      <c r="CJ135" s="25"/>
      <c r="CK135" s="15"/>
      <c r="CL135" s="25"/>
      <c r="CM135" s="15"/>
      <c r="CN135" s="25"/>
      <c r="CO135" s="15">
        <v>10</v>
      </c>
      <c r="CP135" s="25">
        <v>1</v>
      </c>
      <c r="CQ135" s="15"/>
      <c r="CR135" s="25"/>
      <c r="CS135" s="15">
        <f t="shared" si="32"/>
        <v>0</v>
      </c>
      <c r="CT135" s="15">
        <f t="shared" si="33"/>
        <v>0</v>
      </c>
      <c r="CU135" s="15">
        <f t="shared" si="34"/>
        <v>0</v>
      </c>
      <c r="CV135" s="15">
        <f t="shared" si="35"/>
        <v>79</v>
      </c>
      <c r="CW135" s="15"/>
      <c r="CX135" s="15"/>
      <c r="CY135" s="15">
        <f t="shared" si="36"/>
        <v>0</v>
      </c>
      <c r="CZ135" s="15">
        <f>GG135</f>
        <v>0</v>
      </c>
      <c r="DA135" s="19"/>
      <c r="DB135" s="17"/>
      <c r="DC135" s="15"/>
      <c r="DD135" s="15"/>
      <c r="DE135" s="15"/>
      <c r="DF135" s="15"/>
      <c r="DG135" s="15"/>
      <c r="DH135" s="15"/>
      <c r="DI135" s="15"/>
      <c r="DJ135" s="15">
        <v>45</v>
      </c>
      <c r="DK135" s="15"/>
      <c r="DL135" s="15"/>
      <c r="DM135" s="15"/>
      <c r="DN135" s="15"/>
      <c r="DO135" s="15"/>
      <c r="DP135" s="17"/>
      <c r="DQ135" s="15"/>
      <c r="DR135" s="15"/>
      <c r="DS135" s="15"/>
      <c r="DT135" s="15"/>
      <c r="DU135" s="15"/>
      <c r="DV135" s="15"/>
      <c r="DW135" s="15"/>
      <c r="DX135" s="20"/>
      <c r="DY135" s="15"/>
      <c r="DZ135" s="20"/>
      <c r="EA135" s="15"/>
      <c r="EB135" s="20"/>
      <c r="EC135" s="15">
        <v>51</v>
      </c>
      <c r="ED135" s="20" t="s">
        <v>129</v>
      </c>
      <c r="EE135" s="15"/>
      <c r="EF135" s="20"/>
      <c r="EG135" s="15"/>
      <c r="EH135" s="20"/>
      <c r="EI135" s="15"/>
      <c r="EJ135" s="20"/>
      <c r="EK135" s="15"/>
      <c r="EL135" s="20"/>
      <c r="EM135" s="15"/>
      <c r="EN135" s="20"/>
      <c r="EO135" s="15"/>
      <c r="EP135" s="20"/>
      <c r="EQ135" s="15"/>
      <c r="ER135" s="20"/>
      <c r="ES135" s="15"/>
      <c r="ET135" s="20"/>
      <c r="EU135" s="15"/>
      <c r="EV135" s="20"/>
      <c r="EW135" s="15"/>
      <c r="EX135" s="20"/>
      <c r="EY135" s="15"/>
      <c r="EZ135" s="20"/>
      <c r="FA135" s="15"/>
      <c r="FB135" s="20"/>
      <c r="FC135" s="15"/>
      <c r="FD135" s="20"/>
      <c r="FE135" s="15"/>
      <c r="FF135" s="20"/>
      <c r="FG135" s="15"/>
      <c r="FH135" s="20"/>
      <c r="FI135" s="15"/>
      <c r="FJ135" s="20"/>
      <c r="FK135" s="15"/>
      <c r="FL135" s="20"/>
      <c r="FM135" s="15"/>
      <c r="FN135" s="20"/>
      <c r="FO135" s="15"/>
      <c r="FP135" s="20"/>
      <c r="FQ135" s="15"/>
      <c r="FR135" s="20"/>
      <c r="FS135" s="15"/>
      <c r="FT135" s="20"/>
      <c r="FU135" s="15"/>
      <c r="FV135" s="20"/>
      <c r="FW135" s="15"/>
      <c r="FX135" s="20"/>
      <c r="FY135" s="15"/>
      <c r="FZ135" s="20"/>
      <c r="GA135" s="15"/>
      <c r="GB135" s="20"/>
      <c r="GC135" s="15"/>
      <c r="GD135" s="20"/>
      <c r="GE135" s="15">
        <v>79</v>
      </c>
      <c r="GF135" s="20">
        <v>4</v>
      </c>
      <c r="GG135" s="170"/>
    </row>
    <row r="136" spans="1:189" s="2" customFormat="1" ht="15.75" customHeight="1" x14ac:dyDescent="0.3">
      <c r="A136" s="15" t="s">
        <v>2903</v>
      </c>
      <c r="B136" s="15" t="s">
        <v>126</v>
      </c>
      <c r="C136" s="15" t="s">
        <v>254</v>
      </c>
      <c r="D136" s="15" t="s">
        <v>1995</v>
      </c>
      <c r="E136" s="15" t="str">
        <f t="shared" si="30"/>
        <v>Renee Zhao</v>
      </c>
      <c r="F136" s="15" t="s">
        <v>128</v>
      </c>
      <c r="G136" s="15">
        <v>999859040</v>
      </c>
      <c r="H136" s="15">
        <f t="shared" si="31"/>
        <v>281</v>
      </c>
      <c r="I136" s="15"/>
      <c r="J136" s="15"/>
      <c r="K136" s="16"/>
      <c r="L136" s="15"/>
      <c r="M136" s="15"/>
      <c r="N136" s="15"/>
      <c r="O136" s="15">
        <f t="shared" si="26"/>
        <v>56</v>
      </c>
      <c r="P136" s="15">
        <v>0</v>
      </c>
      <c r="Q136" s="15">
        <f t="shared" si="27"/>
        <v>2</v>
      </c>
      <c r="R136" s="15">
        <v>0</v>
      </c>
      <c r="S136" s="15">
        <v>0</v>
      </c>
      <c r="T136" s="15">
        <f t="shared" si="28"/>
        <v>51</v>
      </c>
      <c r="U136" s="15">
        <f t="shared" si="29"/>
        <v>85</v>
      </c>
      <c r="V136" s="15"/>
      <c r="W136" s="15"/>
      <c r="X136" s="15"/>
      <c r="Y136" s="15"/>
      <c r="Z136" s="16"/>
      <c r="AA136" s="15">
        <v>64</v>
      </c>
      <c r="AB136" s="24" t="s">
        <v>129</v>
      </c>
      <c r="AC136" s="15"/>
      <c r="AD136" s="15"/>
      <c r="AE136" s="15">
        <v>68</v>
      </c>
      <c r="AF136" s="24">
        <v>3</v>
      </c>
      <c r="AG136" s="15"/>
      <c r="AH136" s="24"/>
      <c r="AI136" s="15"/>
      <c r="AJ136" s="24"/>
      <c r="AK136" s="15"/>
      <c r="AL136" s="24"/>
      <c r="AM136" s="15"/>
      <c r="AN136" s="24"/>
      <c r="AO136" s="15"/>
      <c r="AP136" s="24"/>
      <c r="AQ136" s="15"/>
      <c r="AR136" s="24"/>
      <c r="AS136" s="15"/>
      <c r="AT136" s="24"/>
      <c r="AU136" s="15"/>
      <c r="AV136" s="24"/>
      <c r="AW136" s="15"/>
      <c r="AX136" s="24"/>
      <c r="AY136" s="15"/>
      <c r="AZ136" s="15"/>
      <c r="BA136" s="15"/>
      <c r="BB136" s="15"/>
      <c r="BC136" s="15"/>
      <c r="BD136" s="15"/>
      <c r="BE136" s="15"/>
      <c r="BF136" s="24"/>
      <c r="BG136" s="15"/>
      <c r="BH136" s="24"/>
      <c r="BI136" s="15"/>
      <c r="BJ136" s="24"/>
      <c r="BK136" s="15"/>
      <c r="BL136" s="24"/>
      <c r="BM136" s="15">
        <v>59</v>
      </c>
      <c r="BN136" s="24">
        <v>7</v>
      </c>
      <c r="BO136" s="15"/>
      <c r="BP136" s="24"/>
      <c r="BQ136" s="15"/>
      <c r="BR136" s="24"/>
      <c r="BS136" s="15"/>
      <c r="BT136" s="24"/>
      <c r="BU136" s="15"/>
      <c r="BV136" s="24"/>
      <c r="BW136" s="15"/>
      <c r="BX136" s="24"/>
      <c r="BY136" s="15"/>
      <c r="BZ136" s="24"/>
      <c r="CA136" s="15"/>
      <c r="CB136" s="24"/>
      <c r="CC136" s="15">
        <f>15*2.12</f>
        <v>31.8</v>
      </c>
      <c r="CD136" s="24" t="s">
        <v>168</v>
      </c>
      <c r="CE136" s="15"/>
      <c r="CF136" s="24"/>
      <c r="CG136" s="15">
        <v>90</v>
      </c>
      <c r="CH136" s="25">
        <v>2</v>
      </c>
      <c r="CI136" s="15"/>
      <c r="CJ136" s="25"/>
      <c r="CK136" s="15"/>
      <c r="CL136" s="25"/>
      <c r="CM136" s="15">
        <v>85</v>
      </c>
      <c r="CN136" s="25">
        <v>5</v>
      </c>
      <c r="CO136" s="15"/>
      <c r="CP136" s="25"/>
      <c r="CQ136" s="15"/>
      <c r="CR136" s="25"/>
      <c r="CS136" s="15">
        <f t="shared" si="32"/>
        <v>38</v>
      </c>
      <c r="CT136" s="15">
        <f t="shared" si="33"/>
        <v>51</v>
      </c>
      <c r="CU136" s="15">
        <f t="shared" si="34"/>
        <v>1</v>
      </c>
      <c r="CV136" s="15">
        <f t="shared" si="35"/>
        <v>0</v>
      </c>
      <c r="CW136" s="15"/>
      <c r="CX136" s="15"/>
      <c r="CY136" s="15">
        <f t="shared" si="36"/>
        <v>0</v>
      </c>
      <c r="CZ136" s="15">
        <f>GG136</f>
        <v>0</v>
      </c>
      <c r="DA136" s="19"/>
      <c r="DB136" s="17">
        <v>36</v>
      </c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>
        <v>58</v>
      </c>
      <c r="DP136" s="17"/>
      <c r="DQ136" s="15"/>
      <c r="DR136" s="15">
        <v>32</v>
      </c>
      <c r="DS136" s="15"/>
      <c r="DT136" s="15"/>
      <c r="DU136" s="15"/>
      <c r="DV136" s="15"/>
      <c r="DW136" s="15"/>
      <c r="DX136" s="20"/>
      <c r="DY136" s="15">
        <v>79</v>
      </c>
      <c r="DZ136" s="20">
        <v>3</v>
      </c>
      <c r="EA136" s="15"/>
      <c r="EB136" s="20"/>
      <c r="EC136" s="15">
        <v>51</v>
      </c>
      <c r="ED136" s="20">
        <v>9</v>
      </c>
      <c r="EE136" s="15"/>
      <c r="EF136" s="20"/>
      <c r="EG136" s="15">
        <v>85</v>
      </c>
      <c r="EH136" s="20">
        <v>5</v>
      </c>
      <c r="EI136" s="15"/>
      <c r="EJ136" s="20"/>
      <c r="EK136" s="15"/>
      <c r="EL136" s="20"/>
      <c r="EM136" s="15">
        <v>56</v>
      </c>
      <c r="EN136" s="20">
        <v>4</v>
      </c>
      <c r="EO136" s="15"/>
      <c r="EP136" s="20"/>
      <c r="EQ136" s="15"/>
      <c r="ER136" s="20"/>
      <c r="ES136" s="15"/>
      <c r="ET136" s="20"/>
      <c r="EU136" s="15"/>
      <c r="EV136" s="20"/>
      <c r="EW136" s="15"/>
      <c r="EX136" s="20"/>
      <c r="EY136" s="15"/>
      <c r="EZ136" s="20"/>
      <c r="FA136" s="15"/>
      <c r="FB136" s="20"/>
      <c r="FC136" s="15">
        <v>51</v>
      </c>
      <c r="FD136" s="20">
        <v>8</v>
      </c>
      <c r="FE136" s="15">
        <v>38</v>
      </c>
      <c r="FF136" s="20" t="s">
        <v>129</v>
      </c>
      <c r="FG136" s="15"/>
      <c r="FH136" s="20"/>
      <c r="FI136" s="15"/>
      <c r="FJ136" s="20"/>
      <c r="FK136" s="15"/>
      <c r="FL136" s="20"/>
      <c r="FM136" s="15"/>
      <c r="FN136" s="20"/>
      <c r="FO136" s="15"/>
      <c r="FP136" s="20"/>
      <c r="FQ136" s="15"/>
      <c r="FR136" s="20"/>
      <c r="FS136" s="15"/>
      <c r="FT136" s="20"/>
      <c r="FU136" s="15"/>
      <c r="FV136" s="20"/>
      <c r="FW136" s="15"/>
      <c r="FX136" s="20"/>
      <c r="FY136" s="15"/>
      <c r="FZ136" s="20"/>
      <c r="GA136" s="15"/>
      <c r="GB136" s="20"/>
      <c r="GC136" s="15"/>
      <c r="GD136" s="20"/>
      <c r="GE136" s="15"/>
      <c r="GF136" s="20"/>
      <c r="GG136" s="170"/>
    </row>
    <row r="137" spans="1:189" s="2" customFormat="1" ht="15.75" customHeight="1" x14ac:dyDescent="0.3">
      <c r="A137" s="15" t="s">
        <v>2905</v>
      </c>
      <c r="B137" s="15" t="s">
        <v>126</v>
      </c>
      <c r="C137" s="15" t="s">
        <v>1760</v>
      </c>
      <c r="D137" s="15" t="s">
        <v>1759</v>
      </c>
      <c r="E137" s="15" t="str">
        <f t="shared" si="30"/>
        <v>Mariya Sokolova</v>
      </c>
      <c r="F137" s="15" t="s">
        <v>128</v>
      </c>
      <c r="G137" s="15">
        <v>999859441</v>
      </c>
      <c r="H137" s="15">
        <f t="shared" si="31"/>
        <v>204</v>
      </c>
      <c r="I137" s="15"/>
      <c r="J137" s="15"/>
      <c r="K137" s="16"/>
      <c r="L137" s="15"/>
      <c r="M137" s="15"/>
      <c r="N137" s="15"/>
      <c r="O137" s="15">
        <f t="shared" si="26"/>
        <v>0</v>
      </c>
      <c r="P137" s="15">
        <v>0</v>
      </c>
      <c r="Q137" s="15">
        <f t="shared" si="27"/>
        <v>1</v>
      </c>
      <c r="R137" s="15">
        <v>0</v>
      </c>
      <c r="S137" s="15">
        <v>0</v>
      </c>
      <c r="T137" s="15">
        <f t="shared" si="28"/>
        <v>0</v>
      </c>
      <c r="U137" s="15">
        <f t="shared" si="29"/>
        <v>0</v>
      </c>
      <c r="V137" s="15"/>
      <c r="W137" s="15"/>
      <c r="X137" s="15"/>
      <c r="Y137" s="15"/>
      <c r="Z137" s="16"/>
      <c r="AA137" s="15"/>
      <c r="AB137" s="24"/>
      <c r="AC137" s="15"/>
      <c r="AD137" s="15"/>
      <c r="AE137" s="15"/>
      <c r="AF137" s="15"/>
      <c r="AG137" s="15"/>
      <c r="AH137" s="24"/>
      <c r="AI137" s="15"/>
      <c r="AJ137" s="15"/>
      <c r="AK137" s="15"/>
      <c r="AL137" s="15"/>
      <c r="AM137" s="15">
        <v>75</v>
      </c>
      <c r="AN137" s="24">
        <v>2</v>
      </c>
      <c r="AO137" s="15"/>
      <c r="AP137" s="24"/>
      <c r="AQ137" s="15"/>
      <c r="AR137" s="24"/>
      <c r="AS137" s="15"/>
      <c r="AT137" s="24"/>
      <c r="AU137" s="15"/>
      <c r="AV137" s="24"/>
      <c r="AW137" s="15"/>
      <c r="AX137" s="24"/>
      <c r="AY137" s="15"/>
      <c r="AZ137" s="15"/>
      <c r="BA137" s="15"/>
      <c r="BB137" s="15"/>
      <c r="BC137" s="15"/>
      <c r="BD137" s="15"/>
      <c r="BE137" s="15"/>
      <c r="BF137" s="24"/>
      <c r="BG137" s="15"/>
      <c r="BH137" s="24"/>
      <c r="BI137" s="15"/>
      <c r="BJ137" s="24"/>
      <c r="BK137" s="15"/>
      <c r="BL137" s="24"/>
      <c r="BM137" s="15"/>
      <c r="BN137" s="24"/>
      <c r="BO137" s="15"/>
      <c r="BP137" s="24"/>
      <c r="BQ137" s="15">
        <v>113</v>
      </c>
      <c r="BR137" s="24">
        <v>3</v>
      </c>
      <c r="BS137" s="15"/>
      <c r="BT137" s="24"/>
      <c r="BU137" s="15"/>
      <c r="BV137" s="24"/>
      <c r="BW137" s="15"/>
      <c r="BX137" s="24"/>
      <c r="BY137" s="15"/>
      <c r="BZ137" s="24"/>
      <c r="CA137" s="15"/>
      <c r="CB137" s="24"/>
      <c r="CC137" s="15"/>
      <c r="CD137" s="24"/>
      <c r="CE137" s="15"/>
      <c r="CF137" s="24"/>
      <c r="CG137" s="15"/>
      <c r="CH137" s="25"/>
      <c r="CI137" s="15"/>
      <c r="CJ137" s="25"/>
      <c r="CK137" s="15"/>
      <c r="CL137" s="25"/>
      <c r="CM137" s="15"/>
      <c r="CN137" s="25"/>
      <c r="CO137" s="15"/>
      <c r="CP137" s="25"/>
      <c r="CQ137" s="15"/>
      <c r="CR137" s="25"/>
      <c r="CS137" s="15">
        <f t="shared" si="32"/>
        <v>0</v>
      </c>
      <c r="CT137" s="15">
        <f t="shared" si="33"/>
        <v>0</v>
      </c>
      <c r="CU137" s="15">
        <f t="shared" si="34"/>
        <v>0</v>
      </c>
      <c r="CV137" s="15">
        <f t="shared" si="35"/>
        <v>105</v>
      </c>
      <c r="CW137" s="15"/>
      <c r="CX137" s="15"/>
      <c r="CY137" s="15">
        <f t="shared" si="36"/>
        <v>99</v>
      </c>
      <c r="CZ137" s="15">
        <f>GG137</f>
        <v>0</v>
      </c>
      <c r="DA137" s="19"/>
      <c r="DB137" s="17">
        <v>113</v>
      </c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7">
        <v>30</v>
      </c>
      <c r="DQ137" s="15"/>
      <c r="DR137" s="15"/>
      <c r="DS137" s="15"/>
      <c r="DT137" s="15"/>
      <c r="DU137" s="15"/>
      <c r="DV137" s="15"/>
      <c r="DW137" s="15"/>
      <c r="DX137" s="20"/>
      <c r="DY137" s="15"/>
      <c r="DZ137" s="20"/>
      <c r="EA137" s="15"/>
      <c r="EB137" s="20"/>
      <c r="EC137" s="15"/>
      <c r="ED137" s="20"/>
      <c r="EE137" s="15"/>
      <c r="EF137" s="20"/>
      <c r="EG137" s="15"/>
      <c r="EH137" s="20"/>
      <c r="EI137" s="15"/>
      <c r="EJ137" s="20"/>
      <c r="EK137" s="15"/>
      <c r="EL137" s="20"/>
      <c r="EM137" s="15"/>
      <c r="EN137" s="20"/>
      <c r="EO137" s="15">
        <v>99</v>
      </c>
      <c r="EP137" s="20">
        <v>6</v>
      </c>
      <c r="EQ137" s="15"/>
      <c r="ER137" s="20"/>
      <c r="ES137" s="15"/>
      <c r="ET137" s="20"/>
      <c r="EU137" s="15"/>
      <c r="EV137" s="20"/>
      <c r="EW137" s="15"/>
      <c r="EX137" s="20"/>
      <c r="EY137" s="15"/>
      <c r="EZ137" s="20"/>
      <c r="FA137" s="15"/>
      <c r="FB137" s="20"/>
      <c r="FC137" s="15"/>
      <c r="FD137" s="20"/>
      <c r="FE137" s="15"/>
      <c r="FF137" s="20"/>
      <c r="FG137" s="15"/>
      <c r="FH137" s="20"/>
      <c r="FI137" s="15"/>
      <c r="FJ137" s="20"/>
      <c r="FK137" s="15"/>
      <c r="FL137" s="20"/>
      <c r="FM137" s="15"/>
      <c r="FN137" s="20"/>
      <c r="FO137" s="15"/>
      <c r="FP137" s="20"/>
      <c r="FQ137" s="15"/>
      <c r="FR137" s="20"/>
      <c r="FS137" s="15"/>
      <c r="FT137" s="20"/>
      <c r="FU137" s="15"/>
      <c r="FV137" s="20"/>
      <c r="FW137" s="15"/>
      <c r="FX137" s="20"/>
      <c r="FY137" s="15"/>
      <c r="FZ137" s="20"/>
      <c r="GA137" s="15"/>
      <c r="GB137" s="20"/>
      <c r="GC137" s="15">
        <v>105</v>
      </c>
      <c r="GD137" s="20">
        <v>2</v>
      </c>
      <c r="GE137" s="15"/>
      <c r="GF137" s="20"/>
      <c r="GG137" s="170"/>
    </row>
    <row r="138" spans="1:189" s="2" customFormat="1" ht="15.75" customHeight="1" x14ac:dyDescent="0.3">
      <c r="A138" s="15" t="s">
        <v>2903</v>
      </c>
      <c r="B138" s="15" t="s">
        <v>126</v>
      </c>
      <c r="C138" s="17" t="s">
        <v>777</v>
      </c>
      <c r="D138" s="17" t="s">
        <v>778</v>
      </c>
      <c r="E138" s="15" t="str">
        <f t="shared" si="30"/>
        <v>Chiara Flotildes</v>
      </c>
      <c r="F138" s="17" t="s">
        <v>128</v>
      </c>
      <c r="G138" s="15">
        <v>999859746</v>
      </c>
      <c r="H138" s="15">
        <f t="shared" si="31"/>
        <v>743</v>
      </c>
      <c r="I138" s="15"/>
      <c r="J138" s="15"/>
      <c r="K138" s="16"/>
      <c r="L138" s="15"/>
      <c r="M138" s="15"/>
      <c r="N138" s="15"/>
      <c r="O138" s="15">
        <f t="shared" si="26"/>
        <v>56</v>
      </c>
      <c r="P138" s="15">
        <v>0</v>
      </c>
      <c r="Q138" s="15">
        <f t="shared" si="27"/>
        <v>0</v>
      </c>
      <c r="R138" s="15">
        <v>0</v>
      </c>
      <c r="S138" s="15">
        <v>0</v>
      </c>
      <c r="T138" s="15">
        <f t="shared" si="28"/>
        <v>90</v>
      </c>
      <c r="U138" s="15">
        <f t="shared" si="29"/>
        <v>150</v>
      </c>
      <c r="V138" s="15"/>
      <c r="W138" s="15"/>
      <c r="X138" s="15"/>
      <c r="Y138" s="15"/>
      <c r="Z138" s="16"/>
      <c r="AA138" s="15">
        <v>113</v>
      </c>
      <c r="AB138" s="24">
        <v>3</v>
      </c>
      <c r="AC138" s="15"/>
      <c r="AD138" s="15"/>
      <c r="AE138" s="15"/>
      <c r="AF138" s="15"/>
      <c r="AG138" s="15">
        <v>120</v>
      </c>
      <c r="AH138" s="24">
        <v>1</v>
      </c>
      <c r="AI138" s="15"/>
      <c r="AJ138" s="15"/>
      <c r="AK138" s="15"/>
      <c r="AL138" s="15"/>
      <c r="AM138" s="15">
        <v>75</v>
      </c>
      <c r="AN138" s="24">
        <v>2</v>
      </c>
      <c r="AO138" s="15"/>
      <c r="AP138" s="24"/>
      <c r="AQ138" s="15"/>
      <c r="AR138" s="24"/>
      <c r="AS138" s="15"/>
      <c r="AT138" s="24"/>
      <c r="AU138" s="15">
        <v>120</v>
      </c>
      <c r="AV138" s="24">
        <v>1</v>
      </c>
      <c r="AW138" s="15"/>
      <c r="AX138" s="24"/>
      <c r="AY138" s="15"/>
      <c r="AZ138" s="15"/>
      <c r="BA138" s="15"/>
      <c r="BB138" s="15"/>
      <c r="BC138" s="15"/>
      <c r="BD138" s="15"/>
      <c r="BE138" s="15"/>
      <c r="BF138" s="24"/>
      <c r="BG138" s="15"/>
      <c r="BH138" s="24"/>
      <c r="BI138" s="15"/>
      <c r="BJ138" s="24"/>
      <c r="BK138" s="15"/>
      <c r="BL138" s="24"/>
      <c r="BM138" s="15"/>
      <c r="BN138" s="24"/>
      <c r="BO138" s="15">
        <v>120</v>
      </c>
      <c r="BP138" s="24">
        <v>1</v>
      </c>
      <c r="BQ138" s="15">
        <v>113</v>
      </c>
      <c r="BR138" s="24">
        <v>3</v>
      </c>
      <c r="BS138" s="15"/>
      <c r="BT138" s="24"/>
      <c r="BU138" s="15">
        <v>140</v>
      </c>
      <c r="BV138" s="24">
        <v>1</v>
      </c>
      <c r="BW138" s="15"/>
      <c r="BX138" s="24"/>
      <c r="BY138" s="15"/>
      <c r="BZ138" s="24"/>
      <c r="CA138" s="15">
        <v>90</v>
      </c>
      <c r="CB138" s="24">
        <v>3</v>
      </c>
      <c r="CC138" s="15"/>
      <c r="CD138" s="24"/>
      <c r="CE138" s="15">
        <v>150</v>
      </c>
      <c r="CF138" s="24">
        <v>2</v>
      </c>
      <c r="CG138" s="15"/>
      <c r="CH138" s="25"/>
      <c r="CI138" s="15"/>
      <c r="CJ138" s="25"/>
      <c r="CK138" s="15">
        <v>113</v>
      </c>
      <c r="CL138" s="25">
        <v>3</v>
      </c>
      <c r="CM138" s="15">
        <v>93</v>
      </c>
      <c r="CN138" s="25">
        <v>7</v>
      </c>
      <c r="CO138" s="15"/>
      <c r="CP138" s="25"/>
      <c r="CQ138" s="15"/>
      <c r="CR138" s="25"/>
      <c r="CS138" s="15">
        <f t="shared" si="32"/>
        <v>0</v>
      </c>
      <c r="CT138" s="15">
        <f t="shared" si="33"/>
        <v>278</v>
      </c>
      <c r="CU138" s="15">
        <f t="shared" si="34"/>
        <v>2</v>
      </c>
      <c r="CV138" s="15">
        <f t="shared" si="35"/>
        <v>105</v>
      </c>
      <c r="CW138" s="15"/>
      <c r="CX138" s="15"/>
      <c r="CY138" s="15">
        <f t="shared" si="36"/>
        <v>64</v>
      </c>
      <c r="CZ138" s="15">
        <f>GG138</f>
        <v>0</v>
      </c>
      <c r="DA138" s="19"/>
      <c r="DB138" s="17">
        <v>64</v>
      </c>
      <c r="DC138" s="15"/>
      <c r="DD138" s="15">
        <v>90</v>
      </c>
      <c r="DE138" s="15"/>
      <c r="DF138" s="15"/>
      <c r="DG138" s="15"/>
      <c r="DH138" s="15">
        <v>120</v>
      </c>
      <c r="DI138" s="15"/>
      <c r="DJ138" s="15"/>
      <c r="DK138" s="15"/>
      <c r="DL138" s="15"/>
      <c r="DM138" s="15"/>
      <c r="DN138" s="15"/>
      <c r="DO138" s="15"/>
      <c r="DP138" s="17"/>
      <c r="DQ138" s="15"/>
      <c r="DR138" s="15"/>
      <c r="DS138" s="15"/>
      <c r="DT138" s="15"/>
      <c r="DU138" s="15"/>
      <c r="DV138" s="15"/>
      <c r="DW138" s="15">
        <v>140</v>
      </c>
      <c r="DX138" s="20">
        <v>1</v>
      </c>
      <c r="DY138" s="15"/>
      <c r="DZ138" s="20"/>
      <c r="EA138" s="15"/>
      <c r="EB138" s="20"/>
      <c r="EC138" s="15">
        <v>90</v>
      </c>
      <c r="ED138" s="20">
        <v>3</v>
      </c>
      <c r="EE138" s="15"/>
      <c r="EF138" s="20"/>
      <c r="EG138" s="15">
        <v>150</v>
      </c>
      <c r="EH138" s="20">
        <v>2</v>
      </c>
      <c r="EI138" s="15"/>
      <c r="EJ138" s="20"/>
      <c r="EK138" s="15">
        <v>56</v>
      </c>
      <c r="EL138" s="20">
        <v>3</v>
      </c>
      <c r="EM138" s="15"/>
      <c r="EN138" s="20"/>
      <c r="EO138" s="15">
        <v>64</v>
      </c>
      <c r="EP138" s="20"/>
      <c r="EQ138" s="15"/>
      <c r="ER138" s="20"/>
      <c r="ES138" s="15"/>
      <c r="ET138" s="20"/>
      <c r="EU138" s="15">
        <v>120</v>
      </c>
      <c r="EV138" s="20">
        <v>1</v>
      </c>
      <c r="EW138" s="15"/>
      <c r="EX138" s="20"/>
      <c r="EY138" s="15">
        <v>120</v>
      </c>
      <c r="EZ138" s="20">
        <v>1</v>
      </c>
      <c r="FA138" s="15"/>
      <c r="FB138" s="20"/>
      <c r="FC138" s="15"/>
      <c r="FD138" s="20"/>
      <c r="FE138" s="15"/>
      <c r="FF138" s="20"/>
      <c r="FG138" s="15"/>
      <c r="FH138" s="20"/>
      <c r="FI138" s="15"/>
      <c r="FJ138" s="20"/>
      <c r="FK138" s="15"/>
      <c r="FL138" s="20"/>
      <c r="FM138" s="15"/>
      <c r="FN138" s="20"/>
      <c r="FO138" s="15">
        <v>38</v>
      </c>
      <c r="FP138" s="20"/>
      <c r="FQ138" s="15"/>
      <c r="FR138" s="20"/>
      <c r="FS138" s="15"/>
      <c r="FT138" s="20"/>
      <c r="FU138" s="15"/>
      <c r="FV138" s="20"/>
      <c r="FW138" s="15"/>
      <c r="FX138" s="20"/>
      <c r="FY138" s="15"/>
      <c r="FZ138" s="20"/>
      <c r="GA138" s="15"/>
      <c r="GB138" s="20"/>
      <c r="GC138" s="15"/>
      <c r="GD138" s="20"/>
      <c r="GE138" s="15">
        <v>105</v>
      </c>
      <c r="GF138" s="20">
        <v>2</v>
      </c>
      <c r="GG138" s="170"/>
    </row>
    <row r="139" spans="1:189" s="2" customFormat="1" ht="15.75" customHeight="1" x14ac:dyDescent="0.3">
      <c r="A139" s="15" t="s">
        <v>2903</v>
      </c>
      <c r="B139" s="17" t="s">
        <v>126</v>
      </c>
      <c r="C139" s="17" t="s">
        <v>498</v>
      </c>
      <c r="D139" s="17" t="s">
        <v>561</v>
      </c>
      <c r="E139" s="15" t="str">
        <f t="shared" si="30"/>
        <v>Eric Chua</v>
      </c>
      <c r="F139" s="17" t="s">
        <v>135</v>
      </c>
      <c r="G139" s="15">
        <v>999860298</v>
      </c>
      <c r="H139" s="15">
        <f t="shared" si="31"/>
        <v>198</v>
      </c>
      <c r="I139" s="15"/>
      <c r="J139" s="17">
        <f>(O139+P139+R139+S139+T139+U139)/2</f>
        <v>42</v>
      </c>
      <c r="K139" s="16"/>
      <c r="L139" s="15"/>
      <c r="M139" s="15"/>
      <c r="N139" s="15"/>
      <c r="O139" s="15">
        <f t="shared" si="26"/>
        <v>0</v>
      </c>
      <c r="P139" s="15">
        <v>0</v>
      </c>
      <c r="Q139" s="15">
        <f t="shared" si="27"/>
        <v>1</v>
      </c>
      <c r="R139" s="15">
        <v>0</v>
      </c>
      <c r="S139" s="15">
        <v>0</v>
      </c>
      <c r="T139" s="15">
        <f t="shared" si="28"/>
        <v>84</v>
      </c>
      <c r="U139" s="15">
        <f t="shared" si="29"/>
        <v>0</v>
      </c>
      <c r="V139" s="15"/>
      <c r="W139" s="15"/>
      <c r="X139" s="15"/>
      <c r="Y139" s="15"/>
      <c r="Z139" s="16"/>
      <c r="AA139" s="15">
        <v>85</v>
      </c>
      <c r="AB139" s="24">
        <v>7</v>
      </c>
      <c r="AC139" s="15"/>
      <c r="AD139" s="15"/>
      <c r="AE139" s="15"/>
      <c r="AF139" s="15"/>
      <c r="AG139" s="15">
        <v>120</v>
      </c>
      <c r="AH139" s="24">
        <v>1</v>
      </c>
      <c r="AI139" s="15"/>
      <c r="AJ139" s="15"/>
      <c r="AK139" s="15"/>
      <c r="AL139" s="15"/>
      <c r="AM139" s="15"/>
      <c r="AN139" s="24"/>
      <c r="AO139" s="15">
        <v>90</v>
      </c>
      <c r="AP139" s="24">
        <v>2</v>
      </c>
      <c r="AQ139" s="15"/>
      <c r="AR139" s="24"/>
      <c r="AS139" s="15"/>
      <c r="AT139" s="24"/>
      <c r="AU139" s="15"/>
      <c r="AV139" s="24"/>
      <c r="AW139" s="15"/>
      <c r="AX139" s="24"/>
      <c r="AY139" s="15"/>
      <c r="AZ139" s="15"/>
      <c r="BA139" s="15"/>
      <c r="BB139" s="15"/>
      <c r="BC139" s="15"/>
      <c r="BD139" s="15"/>
      <c r="BE139" s="15"/>
      <c r="BF139" s="24"/>
      <c r="BG139" s="15"/>
      <c r="BH139" s="24"/>
      <c r="BI139" s="15"/>
      <c r="BJ139" s="24"/>
      <c r="BK139" s="15"/>
      <c r="BL139" s="24"/>
      <c r="BM139" s="15">
        <v>140</v>
      </c>
      <c r="BN139" s="24">
        <v>1</v>
      </c>
      <c r="BO139" s="15"/>
      <c r="BP139" s="24"/>
      <c r="BQ139" s="15"/>
      <c r="BR139" s="24"/>
      <c r="BS139" s="15"/>
      <c r="BT139" s="24"/>
      <c r="BU139" s="15"/>
      <c r="BV139" s="24"/>
      <c r="BW139" s="15"/>
      <c r="BX139" s="24"/>
      <c r="BY139" s="15"/>
      <c r="BZ139" s="24"/>
      <c r="CA139" s="15">
        <v>90</v>
      </c>
      <c r="CB139" s="24">
        <v>3</v>
      </c>
      <c r="CC139" s="15"/>
      <c r="CD139" s="24"/>
      <c r="CE139" s="15"/>
      <c r="CF139" s="24"/>
      <c r="CG139" s="15">
        <v>120</v>
      </c>
      <c r="CH139" s="25">
        <v>1</v>
      </c>
      <c r="CI139" s="15"/>
      <c r="CJ139" s="25"/>
      <c r="CK139" s="15">
        <v>99</v>
      </c>
      <c r="CL139" s="25">
        <v>6</v>
      </c>
      <c r="CM139" s="15">
        <v>113</v>
      </c>
      <c r="CN139" s="25">
        <v>3</v>
      </c>
      <c r="CO139" s="15"/>
      <c r="CP139" s="25"/>
      <c r="CQ139" s="15"/>
      <c r="CR139" s="25"/>
      <c r="CS139" s="15">
        <f t="shared" si="32"/>
        <v>0</v>
      </c>
      <c r="CT139" s="15">
        <f t="shared" si="33"/>
        <v>120</v>
      </c>
      <c r="CU139" s="15">
        <f t="shared" si="34"/>
        <v>1</v>
      </c>
      <c r="CV139" s="15">
        <f t="shared" si="35"/>
        <v>0</v>
      </c>
      <c r="CW139" s="15"/>
      <c r="CX139" s="15"/>
      <c r="CY139" s="15">
        <f t="shared" si="36"/>
        <v>36</v>
      </c>
      <c r="CZ139" s="15">
        <f>GG139</f>
        <v>0</v>
      </c>
      <c r="DA139" s="19"/>
      <c r="DB139" s="17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>
        <v>90</v>
      </c>
      <c r="DP139" s="17"/>
      <c r="DQ139" s="15"/>
      <c r="DR139" s="15"/>
      <c r="DS139" s="15"/>
      <c r="DT139" s="15"/>
      <c r="DU139" s="15"/>
      <c r="DV139" s="15"/>
      <c r="DW139" s="15"/>
      <c r="DX139" s="20"/>
      <c r="DY139" s="15">
        <v>79</v>
      </c>
      <c r="DZ139" s="20">
        <v>4</v>
      </c>
      <c r="EA139" s="15"/>
      <c r="EB139" s="20"/>
      <c r="EC139" s="15">
        <v>84</v>
      </c>
      <c r="ED139" s="20">
        <v>5</v>
      </c>
      <c r="EE139" s="15"/>
      <c r="EF139" s="20"/>
      <c r="EG139" s="15"/>
      <c r="EH139" s="20"/>
      <c r="EI139" s="15"/>
      <c r="EJ139" s="20"/>
      <c r="EK139" s="15"/>
      <c r="EL139" s="20"/>
      <c r="EM139" s="15"/>
      <c r="EN139" s="20"/>
      <c r="EO139" s="15">
        <v>36</v>
      </c>
      <c r="EP139" s="20"/>
      <c r="EQ139" s="15"/>
      <c r="ER139" s="20"/>
      <c r="ES139" s="15"/>
      <c r="ET139" s="20"/>
      <c r="EU139" s="15"/>
      <c r="EV139" s="20"/>
      <c r="EW139" s="15"/>
      <c r="EX139" s="20"/>
      <c r="EY139" s="15"/>
      <c r="EZ139" s="20"/>
      <c r="FA139" s="15"/>
      <c r="FB139" s="20"/>
      <c r="FC139" s="15">
        <v>120</v>
      </c>
      <c r="FD139" s="20">
        <v>1</v>
      </c>
      <c r="FE139" s="15"/>
      <c r="FF139" s="20"/>
      <c r="FG139" s="15"/>
      <c r="FH139" s="20"/>
      <c r="FI139" s="15"/>
      <c r="FJ139" s="20"/>
      <c r="FK139" s="15"/>
      <c r="FL139" s="20"/>
      <c r="FM139" s="15"/>
      <c r="FN139" s="20"/>
      <c r="FO139" s="15"/>
      <c r="FP139" s="20"/>
      <c r="FQ139" s="15"/>
      <c r="FR139" s="20"/>
      <c r="FS139" s="15"/>
      <c r="FT139" s="20"/>
      <c r="FU139" s="15"/>
      <c r="FV139" s="20"/>
      <c r="FW139" s="15"/>
      <c r="FX139" s="20"/>
      <c r="FY139" s="15"/>
      <c r="FZ139" s="20"/>
      <c r="GA139" s="15"/>
      <c r="GB139" s="20"/>
      <c r="GC139" s="15"/>
      <c r="GD139" s="20"/>
      <c r="GE139" s="15"/>
      <c r="GF139" s="20"/>
      <c r="GG139" s="170"/>
    </row>
    <row r="140" spans="1:189" s="2" customFormat="1" ht="15.75" customHeight="1" x14ac:dyDescent="0.3">
      <c r="A140" s="17" t="s">
        <v>125</v>
      </c>
      <c r="B140" s="15" t="s">
        <v>126</v>
      </c>
      <c r="C140" s="15" t="s">
        <v>1112</v>
      </c>
      <c r="D140" s="15" t="s">
        <v>1106</v>
      </c>
      <c r="E140" s="15" t="str">
        <f t="shared" si="30"/>
        <v>Daneau Kim</v>
      </c>
      <c r="F140" s="15" t="s">
        <v>135</v>
      </c>
      <c r="G140" s="15">
        <v>999860372</v>
      </c>
      <c r="H140" s="15">
        <f t="shared" si="31"/>
        <v>81.5</v>
      </c>
      <c r="I140" s="15"/>
      <c r="J140" s="17">
        <f>(O140+P140+R140+S140+T140+U140)/2</f>
        <v>37.5</v>
      </c>
      <c r="K140" s="16"/>
      <c r="L140" s="15"/>
      <c r="M140" s="15"/>
      <c r="N140" s="15"/>
      <c r="O140" s="15">
        <f t="shared" si="26"/>
        <v>75</v>
      </c>
      <c r="P140" s="15">
        <v>0</v>
      </c>
      <c r="Q140" s="15">
        <f t="shared" si="27"/>
        <v>0</v>
      </c>
      <c r="R140" s="15">
        <v>0</v>
      </c>
      <c r="S140" s="15">
        <v>0</v>
      </c>
      <c r="T140" s="15">
        <f t="shared" si="28"/>
        <v>0</v>
      </c>
      <c r="U140" s="15">
        <f t="shared" si="29"/>
        <v>0</v>
      </c>
      <c r="V140" s="15"/>
      <c r="W140" s="15"/>
      <c r="X140" s="15"/>
      <c r="Y140" s="15"/>
      <c r="Z140" s="16"/>
      <c r="AA140" s="15">
        <v>64</v>
      </c>
      <c r="AB140" s="24" t="s">
        <v>129</v>
      </c>
      <c r="AC140" s="15"/>
      <c r="AD140" s="15"/>
      <c r="AE140" s="15">
        <v>68</v>
      </c>
      <c r="AF140" s="24">
        <v>3</v>
      </c>
      <c r="AG140" s="15"/>
      <c r="AH140" s="24"/>
      <c r="AI140" s="15"/>
      <c r="AJ140" s="24"/>
      <c r="AK140" s="15"/>
      <c r="AL140" s="24"/>
      <c r="AM140" s="15"/>
      <c r="AN140" s="24"/>
      <c r="AO140" s="15"/>
      <c r="AP140" s="24"/>
      <c r="AQ140" s="15"/>
      <c r="AR140" s="24"/>
      <c r="AS140" s="15"/>
      <c r="AT140" s="24"/>
      <c r="AU140" s="15"/>
      <c r="AV140" s="24"/>
      <c r="AW140" s="15"/>
      <c r="AX140" s="24"/>
      <c r="AY140" s="15"/>
      <c r="AZ140" s="15"/>
      <c r="BA140" s="15"/>
      <c r="BB140" s="15"/>
      <c r="BC140" s="15"/>
      <c r="BD140" s="15"/>
      <c r="BE140" s="15"/>
      <c r="BF140" s="24"/>
      <c r="BG140" s="15"/>
      <c r="BH140" s="24"/>
      <c r="BI140" s="15"/>
      <c r="BJ140" s="24"/>
      <c r="BK140" s="15"/>
      <c r="BL140" s="24"/>
      <c r="BM140" s="15">
        <v>71</v>
      </c>
      <c r="BN140" s="24">
        <v>4</v>
      </c>
      <c r="BO140" s="15"/>
      <c r="BP140" s="24"/>
      <c r="BQ140" s="15"/>
      <c r="BR140" s="24"/>
      <c r="BS140" s="15"/>
      <c r="BT140" s="24"/>
      <c r="BU140" s="15"/>
      <c r="BV140" s="24"/>
      <c r="BW140" s="15"/>
      <c r="BX140" s="24"/>
      <c r="BY140" s="15"/>
      <c r="BZ140" s="24"/>
      <c r="CA140" s="15">
        <v>51</v>
      </c>
      <c r="CB140" s="24" t="s">
        <v>129</v>
      </c>
      <c r="CC140" s="15"/>
      <c r="CD140" s="24"/>
      <c r="CE140" s="15"/>
      <c r="CF140" s="24"/>
      <c r="CG140" s="15">
        <v>63</v>
      </c>
      <c r="CH140" s="25">
        <v>5</v>
      </c>
      <c r="CI140" s="15"/>
      <c r="CJ140" s="25"/>
      <c r="CK140" s="15"/>
      <c r="CL140" s="25"/>
      <c r="CM140" s="15"/>
      <c r="CN140" s="25"/>
      <c r="CO140" s="15"/>
      <c r="CP140" s="25"/>
      <c r="CQ140" s="15"/>
      <c r="CR140" s="25"/>
      <c r="CS140" s="15">
        <f t="shared" si="32"/>
        <v>0</v>
      </c>
      <c r="CT140" s="15">
        <f t="shared" si="33"/>
        <v>0</v>
      </c>
      <c r="CU140" s="15">
        <f t="shared" si="34"/>
        <v>0</v>
      </c>
      <c r="CV140" s="15">
        <f t="shared" si="35"/>
        <v>44</v>
      </c>
      <c r="CW140" s="15"/>
      <c r="CX140" s="15"/>
      <c r="CY140" s="15">
        <f t="shared" si="36"/>
        <v>0</v>
      </c>
      <c r="CZ140" s="15">
        <f>GG140</f>
        <v>0</v>
      </c>
      <c r="DA140" s="19"/>
      <c r="DB140" s="17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7"/>
      <c r="DQ140" s="15"/>
      <c r="DR140" s="15"/>
      <c r="DS140" s="15"/>
      <c r="DT140" s="15"/>
      <c r="DU140" s="15"/>
      <c r="DV140" s="15"/>
      <c r="DW140" s="15"/>
      <c r="DX140" s="20"/>
      <c r="DY140" s="15"/>
      <c r="DZ140" s="20"/>
      <c r="EA140" s="15"/>
      <c r="EB140" s="20"/>
      <c r="EC140" s="15"/>
      <c r="ED140" s="20"/>
      <c r="EE140" s="15"/>
      <c r="EF140" s="20"/>
      <c r="EG140" s="15"/>
      <c r="EH140" s="20"/>
      <c r="EI140" s="15">
        <v>75</v>
      </c>
      <c r="EJ140" s="20">
        <v>2</v>
      </c>
      <c r="EK140" s="15"/>
      <c r="EL140" s="20"/>
      <c r="EM140" s="15"/>
      <c r="EN140" s="20"/>
      <c r="EO140" s="15"/>
      <c r="EP140" s="20"/>
      <c r="EQ140" s="15"/>
      <c r="ER140" s="20"/>
      <c r="ES140" s="15"/>
      <c r="ET140" s="20"/>
      <c r="EU140" s="15"/>
      <c r="EV140" s="20"/>
      <c r="EW140" s="15"/>
      <c r="EX140" s="20"/>
      <c r="EY140" s="15"/>
      <c r="EZ140" s="20"/>
      <c r="FA140" s="15"/>
      <c r="FB140" s="20"/>
      <c r="FC140" s="15"/>
      <c r="FD140" s="20"/>
      <c r="FE140" s="15"/>
      <c r="FF140" s="20"/>
      <c r="FG140" s="15"/>
      <c r="FH140" s="20"/>
      <c r="FI140" s="15"/>
      <c r="FJ140" s="20"/>
      <c r="FK140" s="15"/>
      <c r="FL140" s="20"/>
      <c r="FM140" s="15"/>
      <c r="FN140" s="20"/>
      <c r="FO140" s="15"/>
      <c r="FP140" s="20"/>
      <c r="FQ140" s="15"/>
      <c r="FR140" s="20"/>
      <c r="FS140" s="15"/>
      <c r="FT140" s="20"/>
      <c r="FU140" s="15"/>
      <c r="FV140" s="20"/>
      <c r="FW140" s="15"/>
      <c r="FX140" s="20"/>
      <c r="FY140" s="15"/>
      <c r="FZ140" s="20"/>
      <c r="GA140" s="15"/>
      <c r="GB140" s="20"/>
      <c r="GC140" s="15">
        <v>44</v>
      </c>
      <c r="GD140" s="20" t="s">
        <v>129</v>
      </c>
      <c r="GE140" s="15"/>
      <c r="GF140" s="20"/>
      <c r="GG140" s="170"/>
    </row>
    <row r="141" spans="1:189" s="2" customFormat="1" ht="15.75" customHeight="1" x14ac:dyDescent="0.3">
      <c r="A141" s="15" t="s">
        <v>2903</v>
      </c>
      <c r="B141" s="15" t="s">
        <v>126</v>
      </c>
      <c r="C141" s="15" t="s">
        <v>1841</v>
      </c>
      <c r="D141" s="15" t="s">
        <v>1802</v>
      </c>
      <c r="E141" s="15" t="str">
        <f t="shared" si="30"/>
        <v>Yufei Tian</v>
      </c>
      <c r="F141" s="15" t="s">
        <v>135</v>
      </c>
      <c r="G141" s="15">
        <v>999860389</v>
      </c>
      <c r="H141" s="15">
        <f t="shared" si="31"/>
        <v>123</v>
      </c>
      <c r="I141" s="15"/>
      <c r="J141" s="15"/>
      <c r="K141" s="16"/>
      <c r="L141" s="15"/>
      <c r="M141" s="15"/>
      <c r="N141" s="15"/>
      <c r="O141" s="15">
        <f t="shared" si="26"/>
        <v>0</v>
      </c>
      <c r="P141" s="15">
        <v>0</v>
      </c>
      <c r="Q141" s="15">
        <f t="shared" si="27"/>
        <v>1</v>
      </c>
      <c r="R141" s="15">
        <v>0</v>
      </c>
      <c r="S141" s="15">
        <v>0</v>
      </c>
      <c r="T141" s="15">
        <f t="shared" si="28"/>
        <v>38</v>
      </c>
      <c r="U141" s="15">
        <f t="shared" si="29"/>
        <v>85</v>
      </c>
      <c r="V141" s="15"/>
      <c r="W141" s="15"/>
      <c r="X141" s="15"/>
      <c r="Y141" s="15"/>
      <c r="Z141" s="16"/>
      <c r="AA141" s="15"/>
      <c r="AB141" s="24"/>
      <c r="AC141" s="15"/>
      <c r="AD141" s="15"/>
      <c r="AE141" s="15"/>
      <c r="AF141" s="15"/>
      <c r="AG141" s="15"/>
      <c r="AH141" s="24"/>
      <c r="AI141" s="15"/>
      <c r="AJ141" s="15"/>
      <c r="AK141" s="15"/>
      <c r="AL141" s="15"/>
      <c r="AM141" s="15"/>
      <c r="AN141" s="24"/>
      <c r="AO141" s="15"/>
      <c r="AP141" s="24"/>
      <c r="AQ141" s="15"/>
      <c r="AR141" s="24"/>
      <c r="AS141" s="15">
        <v>120</v>
      </c>
      <c r="AT141" s="24">
        <v>1</v>
      </c>
      <c r="AU141" s="15"/>
      <c r="AV141" s="24"/>
      <c r="AW141" s="15"/>
      <c r="AX141" s="24"/>
      <c r="AY141" s="15"/>
      <c r="AZ141" s="15"/>
      <c r="BA141" s="15"/>
      <c r="BB141" s="15"/>
      <c r="BC141" s="15"/>
      <c r="BD141" s="15"/>
      <c r="BE141" s="15"/>
      <c r="BF141" s="24"/>
      <c r="BG141" s="15"/>
      <c r="BH141" s="24"/>
      <c r="BI141" s="15"/>
      <c r="BJ141" s="24"/>
      <c r="BK141" s="15"/>
      <c r="BL141" s="24"/>
      <c r="BM141" s="15"/>
      <c r="BN141" s="24"/>
      <c r="BO141" s="15"/>
      <c r="BP141" s="24"/>
      <c r="BQ141" s="15"/>
      <c r="BR141" s="24"/>
      <c r="BS141" s="15"/>
      <c r="BT141" s="24"/>
      <c r="BU141" s="15"/>
      <c r="BV141" s="24"/>
      <c r="BW141" s="15"/>
      <c r="BX141" s="24"/>
      <c r="BY141" s="15"/>
      <c r="BZ141" s="24"/>
      <c r="CA141" s="15"/>
      <c r="CB141" s="24"/>
      <c r="CC141" s="15"/>
      <c r="CD141" s="24"/>
      <c r="CE141" s="15"/>
      <c r="CF141" s="24"/>
      <c r="CG141" s="15"/>
      <c r="CH141" s="25"/>
      <c r="CI141" s="15"/>
      <c r="CJ141" s="25"/>
      <c r="CK141" s="15"/>
      <c r="CL141" s="25"/>
      <c r="CM141" s="15"/>
      <c r="CN141" s="25"/>
      <c r="CO141" s="15"/>
      <c r="CP141" s="25"/>
      <c r="CQ141" s="15"/>
      <c r="CR141" s="25"/>
      <c r="CS141" s="15">
        <f t="shared" si="32"/>
        <v>0</v>
      </c>
      <c r="CT141" s="15">
        <f t="shared" si="33"/>
        <v>0</v>
      </c>
      <c r="CU141" s="15">
        <f t="shared" si="34"/>
        <v>0</v>
      </c>
      <c r="CV141" s="15">
        <f t="shared" si="35"/>
        <v>0</v>
      </c>
      <c r="CW141" s="15"/>
      <c r="CX141" s="15"/>
      <c r="CY141" s="15">
        <f t="shared" si="36"/>
        <v>0</v>
      </c>
      <c r="CZ141" s="15">
        <f>GG141</f>
        <v>0</v>
      </c>
      <c r="DA141" s="19"/>
      <c r="DB141" s="17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7"/>
      <c r="DQ141" s="15"/>
      <c r="DR141" s="15">
        <v>32</v>
      </c>
      <c r="DS141" s="15"/>
      <c r="DT141" s="15"/>
      <c r="DU141" s="15"/>
      <c r="DV141" s="15"/>
      <c r="DW141" s="15"/>
      <c r="DX141" s="20"/>
      <c r="DY141" s="15"/>
      <c r="DZ141" s="20"/>
      <c r="EA141" s="15">
        <v>44</v>
      </c>
      <c r="EB141" s="20">
        <v>9</v>
      </c>
      <c r="EC141" s="15">
        <v>38</v>
      </c>
      <c r="ED141" s="20">
        <v>17</v>
      </c>
      <c r="EE141" s="15"/>
      <c r="EF141" s="20"/>
      <c r="EG141" s="15">
        <v>85</v>
      </c>
      <c r="EH141" s="20">
        <v>5</v>
      </c>
      <c r="EI141" s="15"/>
      <c r="EJ141" s="20"/>
      <c r="EK141" s="15"/>
      <c r="EL141" s="20"/>
      <c r="EM141" s="15"/>
      <c r="EN141" s="20"/>
      <c r="EO141" s="15"/>
      <c r="EP141" s="20"/>
      <c r="EQ141" s="15"/>
      <c r="ER141" s="20"/>
      <c r="ES141" s="15"/>
      <c r="ET141" s="20"/>
      <c r="EU141" s="15"/>
      <c r="EV141" s="20"/>
      <c r="EW141" s="15"/>
      <c r="EX141" s="20"/>
      <c r="EY141" s="15"/>
      <c r="EZ141" s="20"/>
      <c r="FA141" s="15"/>
      <c r="FB141" s="20"/>
      <c r="FC141" s="15"/>
      <c r="FD141" s="20"/>
      <c r="FE141" s="15"/>
      <c r="FF141" s="20"/>
      <c r="FG141" s="15"/>
      <c r="FH141" s="20"/>
      <c r="FI141" s="15"/>
      <c r="FJ141" s="20"/>
      <c r="FK141" s="15"/>
      <c r="FL141" s="20"/>
      <c r="FM141" s="15"/>
      <c r="FN141" s="20"/>
      <c r="FO141" s="15"/>
      <c r="FP141" s="20"/>
      <c r="FQ141" s="15"/>
      <c r="FR141" s="20"/>
      <c r="FS141" s="15"/>
      <c r="FT141" s="20"/>
      <c r="FU141" s="15"/>
      <c r="FV141" s="20"/>
      <c r="FW141" s="15"/>
      <c r="FX141" s="20"/>
      <c r="FY141" s="15"/>
      <c r="FZ141" s="20"/>
      <c r="GA141" s="15"/>
      <c r="GB141" s="20"/>
      <c r="GC141" s="15"/>
      <c r="GD141" s="20"/>
      <c r="GE141" s="15"/>
      <c r="GF141" s="20"/>
      <c r="GG141" s="170"/>
    </row>
    <row r="142" spans="1:189" s="2" customFormat="1" ht="15.75" customHeight="1" x14ac:dyDescent="0.3">
      <c r="A142" s="15" t="s">
        <v>2907</v>
      </c>
      <c r="B142" s="15" t="s">
        <v>126</v>
      </c>
      <c r="C142" s="15" t="s">
        <v>1284</v>
      </c>
      <c r="D142" s="15" t="s">
        <v>1285</v>
      </c>
      <c r="E142" s="15" t="str">
        <f t="shared" si="30"/>
        <v>Janice Lipsky</v>
      </c>
      <c r="F142" s="15" t="s">
        <v>128</v>
      </c>
      <c r="G142" s="15">
        <v>999860746</v>
      </c>
      <c r="H142" s="15">
        <f t="shared" si="31"/>
        <v>30</v>
      </c>
      <c r="I142" s="15"/>
      <c r="J142" s="15"/>
      <c r="K142" s="16"/>
      <c r="L142" s="15"/>
      <c r="M142" s="15"/>
      <c r="N142" s="15"/>
      <c r="O142" s="15">
        <f t="shared" si="26"/>
        <v>0</v>
      </c>
      <c r="P142" s="15">
        <v>0</v>
      </c>
      <c r="Q142" s="15">
        <f t="shared" si="27"/>
        <v>0</v>
      </c>
      <c r="R142" s="15">
        <v>0</v>
      </c>
      <c r="S142" s="15">
        <v>0</v>
      </c>
      <c r="T142" s="15">
        <f t="shared" si="28"/>
        <v>0</v>
      </c>
      <c r="U142" s="15">
        <f t="shared" si="29"/>
        <v>0</v>
      </c>
      <c r="V142" s="15"/>
      <c r="W142" s="15"/>
      <c r="X142" s="15"/>
      <c r="Y142" s="15"/>
      <c r="Z142" s="16"/>
      <c r="AA142" s="15"/>
      <c r="AB142" s="24"/>
      <c r="AC142" s="15"/>
      <c r="AD142" s="15"/>
      <c r="AE142" s="15"/>
      <c r="AF142" s="15"/>
      <c r="AG142" s="15"/>
      <c r="AH142" s="24"/>
      <c r="AI142" s="15"/>
      <c r="AJ142" s="15"/>
      <c r="AK142" s="15"/>
      <c r="AL142" s="15"/>
      <c r="AM142" s="15"/>
      <c r="AN142" s="24"/>
      <c r="AO142" s="15"/>
      <c r="AP142" s="24"/>
      <c r="AQ142" s="15"/>
      <c r="AR142" s="24"/>
      <c r="AS142" s="15"/>
      <c r="AT142" s="24"/>
      <c r="AU142" s="15"/>
      <c r="AV142" s="24"/>
      <c r="AW142" s="15"/>
      <c r="AX142" s="24"/>
      <c r="AY142" s="15"/>
      <c r="AZ142" s="15"/>
      <c r="BA142" s="15"/>
      <c r="BB142" s="15"/>
      <c r="BC142" s="15"/>
      <c r="BD142" s="15"/>
      <c r="BE142" s="15"/>
      <c r="BF142" s="24"/>
      <c r="BG142" s="15"/>
      <c r="BH142" s="24"/>
      <c r="BI142" s="15"/>
      <c r="BJ142" s="24"/>
      <c r="BK142" s="15"/>
      <c r="BL142" s="24"/>
      <c r="BM142" s="15">
        <v>35</v>
      </c>
      <c r="BN142" s="24">
        <v>1</v>
      </c>
      <c r="BO142" s="15"/>
      <c r="BP142" s="24"/>
      <c r="BQ142" s="15"/>
      <c r="BR142" s="24"/>
      <c r="BS142" s="15"/>
      <c r="BT142" s="24"/>
      <c r="BU142" s="15"/>
      <c r="BV142" s="24"/>
      <c r="BW142" s="15"/>
      <c r="BX142" s="24"/>
      <c r="BY142" s="15"/>
      <c r="BZ142" s="24"/>
      <c r="CA142" s="15"/>
      <c r="CB142" s="24"/>
      <c r="CC142" s="15"/>
      <c r="CD142" s="24"/>
      <c r="CE142" s="15"/>
      <c r="CF142" s="24"/>
      <c r="CG142" s="15"/>
      <c r="CH142" s="25"/>
      <c r="CI142" s="15"/>
      <c r="CJ142" s="25"/>
      <c r="CK142" s="15"/>
      <c r="CL142" s="25"/>
      <c r="CM142" s="15"/>
      <c r="CN142" s="25"/>
      <c r="CO142" s="15"/>
      <c r="CP142" s="25"/>
      <c r="CQ142" s="15"/>
      <c r="CR142" s="25"/>
      <c r="CS142" s="15">
        <f t="shared" si="32"/>
        <v>0</v>
      </c>
      <c r="CT142" s="15">
        <f t="shared" si="33"/>
        <v>30</v>
      </c>
      <c r="CU142" s="15">
        <f t="shared" si="34"/>
        <v>1</v>
      </c>
      <c r="CV142" s="15">
        <f t="shared" si="35"/>
        <v>0</v>
      </c>
      <c r="CW142" s="15"/>
      <c r="CX142" s="15"/>
      <c r="CY142" s="15">
        <f t="shared" si="36"/>
        <v>0</v>
      </c>
      <c r="CZ142" s="15">
        <f>GG142</f>
        <v>0</v>
      </c>
      <c r="DA142" s="19"/>
      <c r="DB142" s="17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7"/>
      <c r="DQ142" s="15"/>
      <c r="DR142" s="15"/>
      <c r="DS142" s="15"/>
      <c r="DT142" s="15"/>
      <c r="DU142" s="15"/>
      <c r="DV142" s="15"/>
      <c r="DW142" s="15"/>
      <c r="DX142" s="20"/>
      <c r="DY142" s="15"/>
      <c r="DZ142" s="20"/>
      <c r="EA142" s="15"/>
      <c r="EB142" s="20"/>
      <c r="EC142" s="15"/>
      <c r="ED142" s="20"/>
      <c r="EE142" s="15"/>
      <c r="EF142" s="20"/>
      <c r="EG142" s="15"/>
      <c r="EH142" s="20"/>
      <c r="EI142" s="15"/>
      <c r="EJ142" s="20"/>
      <c r="EK142" s="15"/>
      <c r="EL142" s="20"/>
      <c r="EM142" s="15"/>
      <c r="EN142" s="20"/>
      <c r="EO142" s="15"/>
      <c r="EP142" s="20"/>
      <c r="EQ142" s="15">
        <v>30</v>
      </c>
      <c r="ER142" s="20">
        <v>1</v>
      </c>
      <c r="ES142" s="15"/>
      <c r="ET142" s="20"/>
      <c r="EU142" s="15"/>
      <c r="EV142" s="20"/>
      <c r="EW142" s="15"/>
      <c r="EX142" s="20"/>
      <c r="EY142" s="15"/>
      <c r="EZ142" s="20"/>
      <c r="FA142" s="15"/>
      <c r="FB142" s="20"/>
      <c r="FC142" s="15"/>
      <c r="FD142" s="20"/>
      <c r="FE142" s="15"/>
      <c r="FF142" s="20"/>
      <c r="FG142" s="15"/>
      <c r="FH142" s="20"/>
      <c r="FI142" s="15"/>
      <c r="FJ142" s="20"/>
      <c r="FK142" s="15"/>
      <c r="FL142" s="20"/>
      <c r="FM142" s="15"/>
      <c r="FN142" s="20"/>
      <c r="FO142" s="15"/>
      <c r="FP142" s="20"/>
      <c r="FQ142" s="15"/>
      <c r="FR142" s="20"/>
      <c r="FS142" s="15"/>
      <c r="FT142" s="20"/>
      <c r="FU142" s="15"/>
      <c r="FV142" s="20"/>
      <c r="FW142" s="15"/>
      <c r="FX142" s="20"/>
      <c r="FY142" s="15"/>
      <c r="FZ142" s="20"/>
      <c r="GA142" s="15"/>
      <c r="GB142" s="20"/>
      <c r="GC142" s="15"/>
      <c r="GD142" s="20"/>
      <c r="GE142" s="15"/>
      <c r="GF142" s="20"/>
      <c r="GG142" s="170"/>
    </row>
    <row r="143" spans="1:189" s="2" customFormat="1" ht="15.75" customHeight="1" x14ac:dyDescent="0.3">
      <c r="A143" s="15" t="s">
        <v>2903</v>
      </c>
      <c r="B143" s="15" t="s">
        <v>126</v>
      </c>
      <c r="C143" s="15" t="s">
        <v>1790</v>
      </c>
      <c r="D143" s="15" t="s">
        <v>1789</v>
      </c>
      <c r="E143" s="15" t="str">
        <f t="shared" si="30"/>
        <v>Jeremy Suh</v>
      </c>
      <c r="F143" s="15" t="s">
        <v>135</v>
      </c>
      <c r="G143" s="15">
        <v>999860886</v>
      </c>
      <c r="H143" s="15">
        <f t="shared" si="31"/>
        <v>156</v>
      </c>
      <c r="I143" s="15"/>
      <c r="J143" s="15"/>
      <c r="K143" s="16"/>
      <c r="L143" s="15"/>
      <c r="M143" s="15"/>
      <c r="N143" s="15"/>
      <c r="O143" s="15">
        <f t="shared" si="26"/>
        <v>100</v>
      </c>
      <c r="P143" s="15">
        <v>0</v>
      </c>
      <c r="Q143" s="15">
        <f t="shared" si="27"/>
        <v>0</v>
      </c>
      <c r="R143" s="15">
        <v>0</v>
      </c>
      <c r="S143" s="15">
        <v>0</v>
      </c>
      <c r="T143" s="15">
        <f t="shared" si="28"/>
        <v>0</v>
      </c>
      <c r="U143" s="15">
        <f t="shared" si="29"/>
        <v>0</v>
      </c>
      <c r="V143" s="15"/>
      <c r="W143" s="15"/>
      <c r="X143" s="15"/>
      <c r="Y143" s="15"/>
      <c r="Z143" s="16"/>
      <c r="AA143" s="15"/>
      <c r="AB143" s="24"/>
      <c r="AC143" s="15"/>
      <c r="AD143" s="15"/>
      <c r="AE143" s="15"/>
      <c r="AF143" s="15"/>
      <c r="AG143" s="15">
        <v>54</v>
      </c>
      <c r="AH143" s="24">
        <v>7</v>
      </c>
      <c r="AI143" s="15"/>
      <c r="AJ143" s="15"/>
      <c r="AK143" s="15"/>
      <c r="AL143" s="15"/>
      <c r="AM143" s="15"/>
      <c r="AN143" s="24"/>
      <c r="AO143" s="15"/>
      <c r="AP143" s="24"/>
      <c r="AQ143" s="15"/>
      <c r="AR143" s="24"/>
      <c r="AS143" s="15"/>
      <c r="AT143" s="24"/>
      <c r="AU143" s="15"/>
      <c r="AV143" s="24"/>
      <c r="AW143" s="15">
        <v>75</v>
      </c>
      <c r="AX143" s="24">
        <v>2</v>
      </c>
      <c r="AY143" s="15"/>
      <c r="AZ143" s="15"/>
      <c r="BA143" s="15"/>
      <c r="BB143" s="15"/>
      <c r="BC143" s="15"/>
      <c r="BD143" s="15"/>
      <c r="BE143" s="15"/>
      <c r="BF143" s="24"/>
      <c r="BG143" s="15"/>
      <c r="BH143" s="24"/>
      <c r="BI143" s="15"/>
      <c r="BJ143" s="24"/>
      <c r="BK143" s="15"/>
      <c r="BL143" s="24"/>
      <c r="BM143" s="15"/>
      <c r="BN143" s="24"/>
      <c r="BO143" s="15"/>
      <c r="BP143" s="24"/>
      <c r="BQ143" s="15"/>
      <c r="BR143" s="24"/>
      <c r="BS143" s="15"/>
      <c r="BT143" s="24"/>
      <c r="BU143" s="15">
        <v>59</v>
      </c>
      <c r="BV143" s="24">
        <v>7</v>
      </c>
      <c r="BW143" s="15"/>
      <c r="BX143" s="24"/>
      <c r="BY143" s="15"/>
      <c r="BZ143" s="24"/>
      <c r="CA143" s="15"/>
      <c r="CB143" s="24"/>
      <c r="CC143" s="15"/>
      <c r="CD143" s="24"/>
      <c r="CE143" s="15"/>
      <c r="CF143" s="24"/>
      <c r="CG143" s="15"/>
      <c r="CH143" s="25"/>
      <c r="CI143" s="15">
        <v>90</v>
      </c>
      <c r="CJ143" s="25">
        <v>2</v>
      </c>
      <c r="CK143" s="15"/>
      <c r="CL143" s="25"/>
      <c r="CM143" s="15"/>
      <c r="CN143" s="25"/>
      <c r="CO143" s="15"/>
      <c r="CP143" s="25"/>
      <c r="CQ143" s="15"/>
      <c r="CR143" s="25"/>
      <c r="CS143" s="15">
        <f t="shared" si="32"/>
        <v>56</v>
      </c>
      <c r="CT143" s="15">
        <f t="shared" si="33"/>
        <v>0</v>
      </c>
      <c r="CU143" s="15">
        <f t="shared" si="34"/>
        <v>0</v>
      </c>
      <c r="CV143" s="15">
        <f t="shared" si="35"/>
        <v>0</v>
      </c>
      <c r="CW143" s="15"/>
      <c r="CX143" s="15"/>
      <c r="CY143" s="15">
        <f t="shared" si="36"/>
        <v>0</v>
      </c>
      <c r="CZ143" s="15">
        <f>GG143</f>
        <v>0</v>
      </c>
      <c r="DA143" s="19"/>
      <c r="DB143" s="17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7"/>
      <c r="DQ143" s="15"/>
      <c r="DR143" s="15"/>
      <c r="DS143" s="15"/>
      <c r="DT143" s="15"/>
      <c r="DU143" s="15"/>
      <c r="DV143" s="15"/>
      <c r="DW143" s="15">
        <v>44</v>
      </c>
      <c r="DX143" s="20">
        <v>9</v>
      </c>
      <c r="DY143" s="15"/>
      <c r="DZ143" s="20"/>
      <c r="EA143" s="15"/>
      <c r="EB143" s="20"/>
      <c r="EC143" s="15"/>
      <c r="ED143" s="20"/>
      <c r="EE143" s="15"/>
      <c r="EF143" s="20"/>
      <c r="EG143" s="15"/>
      <c r="EH143" s="20"/>
      <c r="EI143" s="15"/>
      <c r="EJ143" s="20"/>
      <c r="EK143" s="15">
        <v>100</v>
      </c>
      <c r="EL143" s="20">
        <v>1</v>
      </c>
      <c r="EM143" s="15"/>
      <c r="EN143" s="20"/>
      <c r="EO143" s="15"/>
      <c r="EP143" s="20"/>
      <c r="EQ143" s="15"/>
      <c r="ER143" s="20"/>
      <c r="ES143" s="15"/>
      <c r="ET143" s="20"/>
      <c r="EU143" s="15"/>
      <c r="EV143" s="20"/>
      <c r="EW143" s="15"/>
      <c r="EX143" s="20"/>
      <c r="EY143" s="15"/>
      <c r="EZ143" s="20"/>
      <c r="FA143" s="15"/>
      <c r="FB143" s="20"/>
      <c r="FC143" s="15"/>
      <c r="FD143" s="20"/>
      <c r="FE143" s="15">
        <v>56</v>
      </c>
      <c r="FF143" s="20">
        <v>4</v>
      </c>
      <c r="FG143" s="15"/>
      <c r="FH143" s="20"/>
      <c r="FI143" s="15"/>
      <c r="FJ143" s="20"/>
      <c r="FK143" s="15"/>
      <c r="FL143" s="20"/>
      <c r="FM143" s="15"/>
      <c r="FN143" s="20"/>
      <c r="FO143" s="15"/>
      <c r="FP143" s="20"/>
      <c r="FQ143" s="15"/>
      <c r="FR143" s="20"/>
      <c r="FS143" s="15"/>
      <c r="FT143" s="20"/>
      <c r="FU143" s="15"/>
      <c r="FV143" s="20"/>
      <c r="FW143" s="15"/>
      <c r="FX143" s="20"/>
      <c r="FY143" s="15"/>
      <c r="FZ143" s="20"/>
      <c r="GA143" s="15"/>
      <c r="GB143" s="20"/>
      <c r="GC143" s="15"/>
      <c r="GD143" s="20"/>
      <c r="GE143" s="15"/>
      <c r="GF143" s="20"/>
      <c r="GG143" s="170"/>
    </row>
    <row r="144" spans="1:189" s="2" customFormat="1" ht="15.75" customHeight="1" x14ac:dyDescent="0.3">
      <c r="A144" s="15" t="s">
        <v>2903</v>
      </c>
      <c r="B144" s="15" t="s">
        <v>126</v>
      </c>
      <c r="C144" s="15" t="s">
        <v>1180</v>
      </c>
      <c r="D144" s="15" t="s">
        <v>1179</v>
      </c>
      <c r="E144" s="15" t="str">
        <f t="shared" si="30"/>
        <v>Elyse Kwon</v>
      </c>
      <c r="F144" s="15" t="s">
        <v>128</v>
      </c>
      <c r="G144" s="15">
        <v>999861204</v>
      </c>
      <c r="H144" s="15">
        <f t="shared" si="31"/>
        <v>249.5</v>
      </c>
      <c r="I144" s="15"/>
      <c r="J144" s="17">
        <f>(O144+P144+R144+S144+T144+U144)/2</f>
        <v>47.5</v>
      </c>
      <c r="K144" s="16"/>
      <c r="L144" s="15"/>
      <c r="M144" s="15"/>
      <c r="N144" s="15"/>
      <c r="O144" s="15">
        <f t="shared" si="26"/>
        <v>44</v>
      </c>
      <c r="P144" s="15">
        <v>0</v>
      </c>
      <c r="Q144" s="15">
        <f t="shared" si="27"/>
        <v>2</v>
      </c>
      <c r="R144" s="15">
        <v>0</v>
      </c>
      <c r="S144" s="15">
        <v>0</v>
      </c>
      <c r="T144" s="15">
        <f t="shared" si="28"/>
        <v>51</v>
      </c>
      <c r="U144" s="15">
        <f t="shared" si="29"/>
        <v>0</v>
      </c>
      <c r="V144" s="15"/>
      <c r="W144" s="15"/>
      <c r="X144" s="15"/>
      <c r="Y144" s="15"/>
      <c r="Z144" s="16"/>
      <c r="AA144" s="15"/>
      <c r="AB144" s="24"/>
      <c r="AC144" s="15"/>
      <c r="AD144" s="15"/>
      <c r="AE144" s="15"/>
      <c r="AF144" s="15"/>
      <c r="AG144" s="15">
        <v>38</v>
      </c>
      <c r="AH144" s="24" t="s">
        <v>129</v>
      </c>
      <c r="AI144" s="15"/>
      <c r="AJ144" s="15"/>
      <c r="AK144" s="15"/>
      <c r="AL144" s="15"/>
      <c r="AM144" s="15"/>
      <c r="AN144" s="24"/>
      <c r="AO144" s="15"/>
      <c r="AP144" s="24"/>
      <c r="AQ144" s="15"/>
      <c r="AR144" s="24"/>
      <c r="AS144" s="15"/>
      <c r="AT144" s="24"/>
      <c r="AU144" s="15"/>
      <c r="AV144" s="24"/>
      <c r="AW144" s="15"/>
      <c r="AX144" s="24"/>
      <c r="AY144" s="15"/>
      <c r="AZ144" s="15"/>
      <c r="BA144" s="15"/>
      <c r="BB144" s="15"/>
      <c r="BC144" s="15"/>
      <c r="BD144" s="15"/>
      <c r="BE144" s="15"/>
      <c r="BF144" s="24"/>
      <c r="BG144" s="15">
        <v>54</v>
      </c>
      <c r="BH144" s="24">
        <v>7</v>
      </c>
      <c r="BI144" s="15"/>
      <c r="BJ144" s="24"/>
      <c r="BK144" s="15"/>
      <c r="BL144" s="24"/>
      <c r="BM144" s="15"/>
      <c r="BN144" s="24"/>
      <c r="BO144" s="15"/>
      <c r="BP144" s="24"/>
      <c r="BQ144" s="15"/>
      <c r="BR144" s="24"/>
      <c r="BS144" s="15"/>
      <c r="BT144" s="24"/>
      <c r="BU144" s="15"/>
      <c r="BV144" s="24"/>
      <c r="BW144" s="15"/>
      <c r="BX144" s="24"/>
      <c r="BY144" s="15"/>
      <c r="BZ144" s="24"/>
      <c r="CA144" s="15">
        <v>38</v>
      </c>
      <c r="CB144" s="24" t="s">
        <v>168</v>
      </c>
      <c r="CC144" s="15"/>
      <c r="CD144" s="24"/>
      <c r="CE144" s="15"/>
      <c r="CF144" s="24"/>
      <c r="CG144" s="15"/>
      <c r="CH144" s="25"/>
      <c r="CI144" s="15">
        <v>54</v>
      </c>
      <c r="CJ144" s="25">
        <v>7</v>
      </c>
      <c r="CK144" s="15"/>
      <c r="CL144" s="25"/>
      <c r="CM144" s="15"/>
      <c r="CN144" s="25"/>
      <c r="CO144" s="15"/>
      <c r="CP144" s="25"/>
      <c r="CQ144" s="15"/>
      <c r="CR144" s="25"/>
      <c r="CS144" s="15">
        <f t="shared" si="32"/>
        <v>0</v>
      </c>
      <c r="CT144" s="15">
        <f t="shared" si="33"/>
        <v>158</v>
      </c>
      <c r="CU144" s="15">
        <f t="shared" si="34"/>
        <v>0</v>
      </c>
      <c r="CV144" s="15">
        <f t="shared" si="35"/>
        <v>44</v>
      </c>
      <c r="CW144" s="15"/>
      <c r="CX144" s="15"/>
      <c r="CY144" s="15">
        <f t="shared" si="36"/>
        <v>0</v>
      </c>
      <c r="CZ144" s="15">
        <f>GG144</f>
        <v>0</v>
      </c>
      <c r="DA144" s="19"/>
      <c r="DB144" s="17">
        <v>48</v>
      </c>
      <c r="DC144" s="15"/>
      <c r="DD144" s="15"/>
      <c r="DE144" s="15"/>
      <c r="DF144" s="15"/>
      <c r="DG144" s="15"/>
      <c r="DH144" s="15"/>
      <c r="DI144" s="15">
        <v>63</v>
      </c>
      <c r="DJ144" s="15"/>
      <c r="DK144" s="15"/>
      <c r="DL144" s="15"/>
      <c r="DM144" s="15"/>
      <c r="DN144" s="15"/>
      <c r="DO144" s="15"/>
      <c r="DP144" s="17"/>
      <c r="DQ144" s="15"/>
      <c r="DR144" s="15"/>
      <c r="DS144" s="15">
        <v>68</v>
      </c>
      <c r="DT144" s="15"/>
      <c r="DU144" s="15"/>
      <c r="DV144" s="15"/>
      <c r="DW144" s="15">
        <v>44</v>
      </c>
      <c r="DX144" s="20" t="s">
        <v>129</v>
      </c>
      <c r="DY144" s="15"/>
      <c r="DZ144" s="20"/>
      <c r="EA144" s="15"/>
      <c r="EB144" s="20"/>
      <c r="EC144" s="15">
        <v>51</v>
      </c>
      <c r="ED144" s="20" t="s">
        <v>129</v>
      </c>
      <c r="EE144" s="15"/>
      <c r="EF144" s="20"/>
      <c r="EG144" s="15"/>
      <c r="EH144" s="20"/>
      <c r="EI144" s="15"/>
      <c r="EJ144" s="20"/>
      <c r="EK144" s="15">
        <v>44</v>
      </c>
      <c r="EL144" s="20">
        <v>7</v>
      </c>
      <c r="EM144" s="15"/>
      <c r="EN144" s="20"/>
      <c r="EO144" s="15"/>
      <c r="EP144" s="20"/>
      <c r="EQ144" s="15"/>
      <c r="ER144" s="20"/>
      <c r="ES144" s="15"/>
      <c r="ET144" s="20"/>
      <c r="EU144" s="15"/>
      <c r="EV144" s="20"/>
      <c r="EW144" s="15"/>
      <c r="EX144" s="20"/>
      <c r="EY144" s="15"/>
      <c r="EZ144" s="20"/>
      <c r="FA144" s="15"/>
      <c r="FB144" s="20"/>
      <c r="FC144" s="15"/>
      <c r="FD144" s="20"/>
      <c r="FE144" s="15"/>
      <c r="FF144" s="20"/>
      <c r="FG144" s="15"/>
      <c r="FH144" s="20"/>
      <c r="FI144" s="15"/>
      <c r="FJ144" s="20"/>
      <c r="FK144" s="15"/>
      <c r="FL144" s="20"/>
      <c r="FM144" s="15"/>
      <c r="FN144" s="20"/>
      <c r="FO144" s="15">
        <v>120</v>
      </c>
      <c r="FP144" s="20"/>
      <c r="FQ144" s="15"/>
      <c r="FR144" s="20"/>
      <c r="FS144" s="15">
        <v>38</v>
      </c>
      <c r="FT144" s="20" t="s">
        <v>129</v>
      </c>
      <c r="FU144" s="15"/>
      <c r="FV144" s="20"/>
      <c r="FW144" s="15"/>
      <c r="FX144" s="20"/>
      <c r="FY144" s="15"/>
      <c r="FZ144" s="20"/>
      <c r="GA144" s="15"/>
      <c r="GB144" s="20"/>
      <c r="GC144" s="15"/>
      <c r="GD144" s="20"/>
      <c r="GE144" s="15">
        <v>44</v>
      </c>
      <c r="GF144" s="20">
        <v>9</v>
      </c>
      <c r="GG144" s="170"/>
    </row>
    <row r="145" spans="1:189" s="2" customFormat="1" ht="15.75" customHeight="1" x14ac:dyDescent="0.3">
      <c r="A145" s="15" t="s">
        <v>2903</v>
      </c>
      <c r="B145" s="82" t="s">
        <v>126</v>
      </c>
      <c r="C145" s="82" t="s">
        <v>2746</v>
      </c>
      <c r="D145" s="82" t="s">
        <v>1273</v>
      </c>
      <c r="E145" s="15" t="str">
        <f t="shared" si="30"/>
        <v xml:space="preserve"> AVA LIM</v>
      </c>
      <c r="F145" s="82" t="s">
        <v>128</v>
      </c>
      <c r="G145" s="82">
        <v>999861378</v>
      </c>
      <c r="H145" s="15">
        <f t="shared" si="31"/>
        <v>92</v>
      </c>
      <c r="I145" s="15"/>
      <c r="J145" s="15"/>
      <c r="K145" s="16"/>
      <c r="L145" s="15"/>
      <c r="M145" s="15"/>
      <c r="N145" s="15"/>
      <c r="O145" s="15">
        <f t="shared" si="26"/>
        <v>0</v>
      </c>
      <c r="P145" s="15">
        <v>0</v>
      </c>
      <c r="Q145" s="15">
        <f t="shared" si="27"/>
        <v>0</v>
      </c>
      <c r="R145" s="15">
        <v>0</v>
      </c>
      <c r="S145" s="15">
        <v>0</v>
      </c>
      <c r="T145" s="15">
        <f t="shared" si="28"/>
        <v>0</v>
      </c>
      <c r="U145" s="15">
        <f t="shared" si="29"/>
        <v>0</v>
      </c>
      <c r="V145" s="15"/>
      <c r="W145" s="15"/>
      <c r="X145" s="15"/>
      <c r="Y145" s="15"/>
      <c r="Z145" s="16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>
        <f t="shared" si="32"/>
        <v>38</v>
      </c>
      <c r="CT145" s="15">
        <f t="shared" si="33"/>
        <v>54</v>
      </c>
      <c r="CU145" s="15">
        <f t="shared" si="34"/>
        <v>1</v>
      </c>
      <c r="CV145" s="15">
        <f t="shared" si="35"/>
        <v>0</v>
      </c>
      <c r="CW145" s="15"/>
      <c r="CX145" s="15"/>
      <c r="CY145" s="15">
        <f t="shared" si="36"/>
        <v>0</v>
      </c>
      <c r="CZ145" s="15">
        <f>GG145</f>
        <v>0</v>
      </c>
      <c r="DA145" s="16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20"/>
      <c r="DY145" s="15"/>
      <c r="DZ145" s="20"/>
      <c r="EA145" s="15"/>
      <c r="EB145" s="20"/>
      <c r="EC145" s="15"/>
      <c r="ED145" s="20"/>
      <c r="EE145" s="15"/>
      <c r="EF145" s="20"/>
      <c r="EG145" s="15"/>
      <c r="EH145" s="20"/>
      <c r="EI145" s="15"/>
      <c r="EJ145" s="20"/>
      <c r="EK145" s="15"/>
      <c r="EL145" s="20"/>
      <c r="EM145" s="15"/>
      <c r="EN145" s="20"/>
      <c r="EO145" s="15"/>
      <c r="EP145" s="20"/>
      <c r="EQ145" s="15"/>
      <c r="ER145" s="20"/>
      <c r="ES145" s="15"/>
      <c r="ET145" s="20"/>
      <c r="EU145" s="15"/>
      <c r="EV145" s="20"/>
      <c r="EW145" s="15">
        <v>54</v>
      </c>
      <c r="EX145" s="20">
        <v>7</v>
      </c>
      <c r="EY145" s="15"/>
      <c r="EZ145" s="20"/>
      <c r="FA145" s="15"/>
      <c r="FB145" s="20"/>
      <c r="FC145" s="15"/>
      <c r="FD145" s="20"/>
      <c r="FE145" s="15">
        <v>38</v>
      </c>
      <c r="FF145" s="20" t="s">
        <v>129</v>
      </c>
      <c r="FG145" s="15"/>
      <c r="FH145" s="20"/>
      <c r="FI145" s="15"/>
      <c r="FJ145" s="20"/>
      <c r="FK145" s="15"/>
      <c r="FL145" s="20"/>
      <c r="FM145" s="15"/>
      <c r="FN145" s="20"/>
      <c r="FO145" s="15"/>
      <c r="FP145" s="20"/>
      <c r="FQ145" s="15"/>
      <c r="FR145" s="20"/>
      <c r="FS145" s="15"/>
      <c r="FT145" s="20"/>
      <c r="FU145" s="15"/>
      <c r="FV145" s="20"/>
      <c r="FW145" s="15"/>
      <c r="FX145" s="20"/>
      <c r="FY145" s="15"/>
      <c r="FZ145" s="20"/>
      <c r="GA145" s="15"/>
      <c r="GB145" s="20"/>
      <c r="GC145" s="15"/>
      <c r="GD145" s="20"/>
      <c r="GE145" s="15"/>
      <c r="GF145" s="20"/>
      <c r="GG145" s="170"/>
    </row>
    <row r="146" spans="1:189" s="2" customFormat="1" ht="15.75" customHeight="1" x14ac:dyDescent="0.3">
      <c r="A146" s="15" t="s">
        <v>2903</v>
      </c>
      <c r="B146" s="15" t="s">
        <v>126</v>
      </c>
      <c r="C146" s="17" t="s">
        <v>315</v>
      </c>
      <c r="D146" s="17" t="s">
        <v>314</v>
      </c>
      <c r="E146" s="15" t="str">
        <f t="shared" si="30"/>
        <v>Jason Bang</v>
      </c>
      <c r="F146" s="17" t="s">
        <v>135</v>
      </c>
      <c r="G146" s="15">
        <v>999861466</v>
      </c>
      <c r="H146" s="15">
        <f t="shared" si="31"/>
        <v>51</v>
      </c>
      <c r="I146" s="15"/>
      <c r="J146" s="15"/>
      <c r="K146" s="16"/>
      <c r="L146" s="15"/>
      <c r="M146" s="15"/>
      <c r="N146" s="15"/>
      <c r="O146" s="15">
        <f t="shared" si="26"/>
        <v>0</v>
      </c>
      <c r="P146" s="15">
        <v>0</v>
      </c>
      <c r="Q146" s="15">
        <f t="shared" si="27"/>
        <v>1</v>
      </c>
      <c r="R146" s="15">
        <v>0</v>
      </c>
      <c r="S146" s="15">
        <v>0</v>
      </c>
      <c r="T146" s="15">
        <f t="shared" si="28"/>
        <v>51</v>
      </c>
      <c r="U146" s="15">
        <f t="shared" si="29"/>
        <v>0</v>
      </c>
      <c r="V146" s="15"/>
      <c r="W146" s="15"/>
      <c r="X146" s="15"/>
      <c r="Y146" s="15"/>
      <c r="Z146" s="16"/>
      <c r="AA146" s="15"/>
      <c r="AB146" s="24"/>
      <c r="AC146" s="15"/>
      <c r="AD146" s="24"/>
      <c r="AE146" s="15"/>
      <c r="AF146" s="24"/>
      <c r="AG146" s="15"/>
      <c r="AH146" s="24"/>
      <c r="AI146" s="15"/>
      <c r="AJ146" s="24"/>
      <c r="AK146" s="15"/>
      <c r="AL146" s="24"/>
      <c r="AM146" s="15">
        <v>32</v>
      </c>
      <c r="AN146" s="24" t="s">
        <v>129</v>
      </c>
      <c r="AO146" s="15"/>
      <c r="AP146" s="24"/>
      <c r="AQ146" s="15"/>
      <c r="AR146" s="24"/>
      <c r="AS146" s="15"/>
      <c r="AT146" s="24"/>
      <c r="AU146" s="15"/>
      <c r="AV146" s="24"/>
      <c r="AW146" s="15"/>
      <c r="AX146" s="24"/>
      <c r="AY146" s="15">
        <v>85</v>
      </c>
      <c r="AZ146" s="24">
        <v>7</v>
      </c>
      <c r="BA146" s="15"/>
      <c r="BB146" s="24"/>
      <c r="BC146" s="15"/>
      <c r="BD146" s="24"/>
      <c r="BE146" s="15">
        <v>120</v>
      </c>
      <c r="BF146" s="24">
        <v>1</v>
      </c>
      <c r="BG146" s="15"/>
      <c r="BH146" s="24"/>
      <c r="BI146" s="15"/>
      <c r="BJ146" s="24"/>
      <c r="BK146" s="15"/>
      <c r="BL146" s="24"/>
      <c r="BM146" s="15"/>
      <c r="BN146" s="24"/>
      <c r="BO146" s="15"/>
      <c r="BP146" s="24"/>
      <c r="BQ146" s="15"/>
      <c r="BR146" s="24"/>
      <c r="BS146" s="15">
        <v>44</v>
      </c>
      <c r="BT146" s="24" t="s">
        <v>129</v>
      </c>
      <c r="BU146" s="15"/>
      <c r="BV146" s="24"/>
      <c r="BW146" s="15"/>
      <c r="BX146" s="24"/>
      <c r="BY146" s="15"/>
      <c r="BZ146" s="24"/>
      <c r="CA146" s="15">
        <v>51</v>
      </c>
      <c r="CB146" s="24" t="s">
        <v>129</v>
      </c>
      <c r="CC146" s="15"/>
      <c r="CD146" s="24"/>
      <c r="CE146" s="15">
        <v>64</v>
      </c>
      <c r="CF146" s="24" t="s">
        <v>129</v>
      </c>
      <c r="CG146" s="15"/>
      <c r="CH146" s="25"/>
      <c r="CI146" s="15"/>
      <c r="CJ146" s="25"/>
      <c r="CK146" s="15">
        <v>64</v>
      </c>
      <c r="CL146" s="25" t="s">
        <v>129</v>
      </c>
      <c r="CM146" s="15"/>
      <c r="CN146" s="25"/>
      <c r="CO146" s="15"/>
      <c r="CP146" s="25"/>
      <c r="CQ146" s="15"/>
      <c r="CR146" s="25"/>
      <c r="CS146" s="15">
        <f t="shared" si="32"/>
        <v>0</v>
      </c>
      <c r="CT146" s="15">
        <f t="shared" si="33"/>
        <v>0</v>
      </c>
      <c r="CU146" s="15">
        <f t="shared" si="34"/>
        <v>0</v>
      </c>
      <c r="CV146" s="15">
        <f t="shared" si="35"/>
        <v>0</v>
      </c>
      <c r="CW146" s="15"/>
      <c r="CX146" s="15"/>
      <c r="CY146" s="15">
        <f t="shared" si="36"/>
        <v>0</v>
      </c>
      <c r="CZ146" s="15">
        <f>GG146</f>
        <v>0</v>
      </c>
      <c r="DA146" s="19"/>
      <c r="DB146" s="17">
        <v>36</v>
      </c>
      <c r="DC146" s="15"/>
      <c r="DD146" s="15"/>
      <c r="DE146" s="15">
        <v>90</v>
      </c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7">
        <v>90</v>
      </c>
      <c r="DQ146" s="15"/>
      <c r="DR146" s="15"/>
      <c r="DS146" s="15"/>
      <c r="DT146" s="15"/>
      <c r="DU146" s="15"/>
      <c r="DV146" s="15"/>
      <c r="DW146" s="15"/>
      <c r="DX146" s="20"/>
      <c r="DY146" s="15"/>
      <c r="DZ146" s="20"/>
      <c r="EA146" s="15">
        <v>59</v>
      </c>
      <c r="EB146" s="20">
        <v>5</v>
      </c>
      <c r="EC146" s="15">
        <v>51</v>
      </c>
      <c r="ED146" s="20">
        <v>9</v>
      </c>
      <c r="EE146" s="15"/>
      <c r="EF146" s="20"/>
      <c r="EG146" s="15"/>
      <c r="EH146" s="20"/>
      <c r="EI146" s="15"/>
      <c r="EJ146" s="20"/>
      <c r="EK146" s="15"/>
      <c r="EL146" s="20"/>
      <c r="EM146" s="15"/>
      <c r="EN146" s="20"/>
      <c r="EO146" s="15"/>
      <c r="EP146" s="20"/>
      <c r="EQ146" s="15"/>
      <c r="ER146" s="20"/>
      <c r="ES146" s="15"/>
      <c r="ET146" s="20"/>
      <c r="EU146" s="15"/>
      <c r="EV146" s="20"/>
      <c r="EW146" s="15"/>
      <c r="EX146" s="20"/>
      <c r="EY146" s="15"/>
      <c r="EZ146" s="20"/>
      <c r="FA146" s="15"/>
      <c r="FB146" s="20"/>
      <c r="FC146" s="15"/>
      <c r="FD146" s="20"/>
      <c r="FE146" s="15"/>
      <c r="FF146" s="20"/>
      <c r="FG146" s="15"/>
      <c r="FH146" s="20"/>
      <c r="FI146" s="15"/>
      <c r="FJ146" s="20"/>
      <c r="FK146" s="15"/>
      <c r="FL146" s="20"/>
      <c r="FM146" s="15"/>
      <c r="FN146" s="20"/>
      <c r="FO146" s="15"/>
      <c r="FP146" s="20"/>
      <c r="FQ146" s="15"/>
      <c r="FR146" s="20"/>
      <c r="FS146" s="15"/>
      <c r="FT146" s="20"/>
      <c r="FU146" s="15"/>
      <c r="FV146" s="20"/>
      <c r="FW146" s="15"/>
      <c r="FX146" s="20"/>
      <c r="FY146" s="15"/>
      <c r="FZ146" s="20"/>
      <c r="GA146" s="15"/>
      <c r="GB146" s="20"/>
      <c r="GC146" s="15"/>
      <c r="GD146" s="20"/>
      <c r="GE146" s="15"/>
      <c r="GF146" s="20"/>
      <c r="GG146" s="170"/>
    </row>
    <row r="147" spans="1:189" s="2" customFormat="1" ht="15.75" customHeight="1" x14ac:dyDescent="0.3">
      <c r="A147" s="15" t="s">
        <v>2903</v>
      </c>
      <c r="B147" s="15" t="s">
        <v>126</v>
      </c>
      <c r="C147" s="15" t="s">
        <v>484</v>
      </c>
      <c r="D147" s="15" t="s">
        <v>1161</v>
      </c>
      <c r="E147" s="15" t="str">
        <f t="shared" si="30"/>
        <v>Kyra Kozar</v>
      </c>
      <c r="F147" s="15" t="s">
        <v>128</v>
      </c>
      <c r="G147" s="15">
        <v>999861677</v>
      </c>
      <c r="H147" s="15">
        <f t="shared" si="31"/>
        <v>237</v>
      </c>
      <c r="I147" s="15"/>
      <c r="J147" s="15"/>
      <c r="K147" s="16"/>
      <c r="L147" s="15"/>
      <c r="M147" s="15"/>
      <c r="N147" s="15"/>
      <c r="O147" s="15">
        <f t="shared" si="26"/>
        <v>42</v>
      </c>
      <c r="P147" s="15">
        <v>0</v>
      </c>
      <c r="Q147" s="15">
        <f t="shared" si="27"/>
        <v>1</v>
      </c>
      <c r="R147" s="15">
        <v>0</v>
      </c>
      <c r="S147" s="15">
        <v>0</v>
      </c>
      <c r="T147" s="15">
        <f t="shared" si="28"/>
        <v>51</v>
      </c>
      <c r="U147" s="15">
        <f t="shared" si="29"/>
        <v>85</v>
      </c>
      <c r="V147" s="15"/>
      <c r="W147" s="15"/>
      <c r="X147" s="15"/>
      <c r="Y147" s="15"/>
      <c r="Z147" s="16"/>
      <c r="AA147" s="15">
        <v>64</v>
      </c>
      <c r="AB147" s="24" t="s">
        <v>129</v>
      </c>
      <c r="AC147" s="15"/>
      <c r="AD147" s="15"/>
      <c r="AE147" s="15"/>
      <c r="AF147" s="15"/>
      <c r="AG147" s="15">
        <v>63</v>
      </c>
      <c r="AH147" s="24">
        <v>5</v>
      </c>
      <c r="AI147" s="15"/>
      <c r="AJ147" s="15"/>
      <c r="AK147" s="15">
        <f>15*2.12</f>
        <v>31.8</v>
      </c>
      <c r="AL147" s="24" t="s">
        <v>168</v>
      </c>
      <c r="AM147" s="15"/>
      <c r="AN147" s="24"/>
      <c r="AO147" s="15"/>
      <c r="AP147" s="24"/>
      <c r="AQ147" s="15"/>
      <c r="AR147" s="24"/>
      <c r="AS147" s="15"/>
      <c r="AT147" s="24"/>
      <c r="AU147" s="15">
        <v>90</v>
      </c>
      <c r="AV147" s="24">
        <v>2</v>
      </c>
      <c r="AW147" s="15"/>
      <c r="AX147" s="24"/>
      <c r="AY147" s="15"/>
      <c r="AZ147" s="15"/>
      <c r="BA147" s="15"/>
      <c r="BB147" s="15"/>
      <c r="BC147" s="15"/>
      <c r="BD147" s="15"/>
      <c r="BE147" s="15"/>
      <c r="BF147" s="24"/>
      <c r="BG147" s="15"/>
      <c r="BH147" s="24"/>
      <c r="BI147" s="15"/>
      <c r="BJ147" s="24"/>
      <c r="BK147" s="15"/>
      <c r="BL147" s="24"/>
      <c r="BM147" s="15"/>
      <c r="BN147" s="24"/>
      <c r="BO147" s="15"/>
      <c r="BP147" s="24"/>
      <c r="BQ147" s="15"/>
      <c r="BR147" s="24"/>
      <c r="BS147" s="15"/>
      <c r="BT147" s="24"/>
      <c r="BU147" s="15">
        <v>44</v>
      </c>
      <c r="BV147" s="24" t="s">
        <v>129</v>
      </c>
      <c r="BW147" s="15"/>
      <c r="BX147" s="24"/>
      <c r="BY147" s="15"/>
      <c r="BZ147" s="24"/>
      <c r="CA147" s="15"/>
      <c r="CB147" s="24"/>
      <c r="CC147" s="15"/>
      <c r="CD147" s="24"/>
      <c r="CE147" s="15"/>
      <c r="CF147" s="24"/>
      <c r="CG147" s="15"/>
      <c r="CH147" s="25"/>
      <c r="CI147" s="15"/>
      <c r="CJ147" s="25"/>
      <c r="CK147" s="15">
        <v>85</v>
      </c>
      <c r="CL147" s="25">
        <v>5</v>
      </c>
      <c r="CM147" s="15">
        <v>85</v>
      </c>
      <c r="CN147" s="25">
        <v>5</v>
      </c>
      <c r="CO147" s="15"/>
      <c r="CP147" s="25"/>
      <c r="CQ147" s="15"/>
      <c r="CR147" s="25"/>
      <c r="CS147" s="15">
        <f t="shared" si="32"/>
        <v>0</v>
      </c>
      <c r="CT147" s="15">
        <f t="shared" si="33"/>
        <v>0</v>
      </c>
      <c r="CU147" s="15">
        <f t="shared" si="34"/>
        <v>0</v>
      </c>
      <c r="CV147" s="15">
        <f t="shared" si="35"/>
        <v>59</v>
      </c>
      <c r="CW147" s="15"/>
      <c r="CX147" s="15"/>
      <c r="CY147" s="15">
        <f t="shared" si="36"/>
        <v>0</v>
      </c>
      <c r="CZ147" s="15">
        <f>GG147</f>
        <v>0</v>
      </c>
      <c r="DA147" s="19"/>
      <c r="DB147" s="17">
        <v>36</v>
      </c>
      <c r="DC147" s="15"/>
      <c r="DD147" s="15"/>
      <c r="DE147" s="15"/>
      <c r="DF147" s="15"/>
      <c r="DG147" s="15"/>
      <c r="DH147" s="15">
        <v>68</v>
      </c>
      <c r="DI147" s="15"/>
      <c r="DJ147" s="15"/>
      <c r="DK147" s="15"/>
      <c r="DL147" s="15"/>
      <c r="DM147" s="15"/>
      <c r="DN147" s="15"/>
      <c r="DO147" s="15"/>
      <c r="DP147" s="17"/>
      <c r="DQ147" s="15"/>
      <c r="DR147" s="15"/>
      <c r="DS147" s="15">
        <v>63</v>
      </c>
      <c r="DT147" s="15"/>
      <c r="DU147" s="15"/>
      <c r="DV147" s="15"/>
      <c r="DW147" s="15">
        <v>44</v>
      </c>
      <c r="DX147" s="20">
        <v>9</v>
      </c>
      <c r="DY147" s="15"/>
      <c r="DZ147" s="20"/>
      <c r="EA147" s="15">
        <v>44</v>
      </c>
      <c r="EB147" s="20">
        <v>9</v>
      </c>
      <c r="EC147" s="15">
        <v>51</v>
      </c>
      <c r="ED147" s="20">
        <v>9</v>
      </c>
      <c r="EE147" s="15"/>
      <c r="EF147" s="20"/>
      <c r="EG147" s="15">
        <v>85</v>
      </c>
      <c r="EH147" s="20">
        <v>5</v>
      </c>
      <c r="EI147" s="15"/>
      <c r="EJ147" s="20"/>
      <c r="EK147" s="15">
        <v>42</v>
      </c>
      <c r="EL147" s="20">
        <v>8</v>
      </c>
      <c r="EM147" s="15"/>
      <c r="EN147" s="20"/>
      <c r="EO147" s="15"/>
      <c r="EP147" s="20"/>
      <c r="EQ147" s="15"/>
      <c r="ER147" s="20"/>
      <c r="ES147" s="15"/>
      <c r="ET147" s="20"/>
      <c r="EU147" s="15"/>
      <c r="EV147" s="20"/>
      <c r="EW147" s="15"/>
      <c r="EX147" s="20"/>
      <c r="EY147" s="15"/>
      <c r="EZ147" s="20"/>
      <c r="FA147" s="15"/>
      <c r="FB147" s="20"/>
      <c r="FC147" s="15"/>
      <c r="FD147" s="20"/>
      <c r="FE147" s="15"/>
      <c r="FF147" s="20"/>
      <c r="FG147" s="15"/>
      <c r="FH147" s="20"/>
      <c r="FI147" s="15"/>
      <c r="FJ147" s="20"/>
      <c r="FK147" s="15"/>
      <c r="FL147" s="20"/>
      <c r="FM147" s="15"/>
      <c r="FN147" s="20"/>
      <c r="FO147" s="15"/>
      <c r="FP147" s="20"/>
      <c r="FQ147" s="15"/>
      <c r="FR147" s="20"/>
      <c r="FS147" s="15"/>
      <c r="FT147" s="20"/>
      <c r="FU147" s="15"/>
      <c r="FV147" s="20"/>
      <c r="FW147" s="15"/>
      <c r="FX147" s="20"/>
      <c r="FY147" s="15"/>
      <c r="FZ147" s="20"/>
      <c r="GA147" s="15"/>
      <c r="GB147" s="20"/>
      <c r="GC147" s="15">
        <v>59</v>
      </c>
      <c r="GD147" s="20">
        <v>5</v>
      </c>
      <c r="GE147" s="15"/>
      <c r="GF147" s="20"/>
      <c r="GG147" s="170"/>
    </row>
    <row r="148" spans="1:189" s="2" customFormat="1" ht="15.75" customHeight="1" x14ac:dyDescent="0.3">
      <c r="A148" s="83" t="s">
        <v>3869</v>
      </c>
      <c r="B148" s="83" t="s">
        <v>3888</v>
      </c>
      <c r="C148" s="83" t="s">
        <v>3870</v>
      </c>
      <c r="D148" s="83" t="s">
        <v>3871</v>
      </c>
      <c r="E148" s="15" t="str">
        <f t="shared" si="30"/>
        <v>KATHRYN BAXTER</v>
      </c>
      <c r="F148" s="83" t="s">
        <v>128</v>
      </c>
      <c r="G148" s="83">
        <v>999861810</v>
      </c>
      <c r="H148" s="15">
        <f t="shared" si="31"/>
        <v>45</v>
      </c>
      <c r="I148" s="15"/>
      <c r="J148" s="15"/>
      <c r="K148" s="16"/>
      <c r="L148" s="15"/>
      <c r="M148" s="15"/>
      <c r="N148" s="15"/>
      <c r="O148" s="15">
        <f t="shared" si="26"/>
        <v>0</v>
      </c>
      <c r="P148" s="15">
        <v>0</v>
      </c>
      <c r="Q148" s="15">
        <f t="shared" si="27"/>
        <v>0</v>
      </c>
      <c r="R148" s="15">
        <v>0</v>
      </c>
      <c r="S148" s="15">
        <v>0</v>
      </c>
      <c r="T148" s="15">
        <f t="shared" si="28"/>
        <v>0</v>
      </c>
      <c r="U148" s="15">
        <f t="shared" si="29"/>
        <v>0</v>
      </c>
      <c r="V148" s="15"/>
      <c r="W148" s="15"/>
      <c r="X148" s="15"/>
      <c r="Y148" s="15"/>
      <c r="Z148" s="16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>
        <f t="shared" si="32"/>
        <v>0</v>
      </c>
      <c r="CT148" s="15">
        <f t="shared" si="33"/>
        <v>45</v>
      </c>
      <c r="CU148" s="15">
        <f t="shared" si="34"/>
        <v>1</v>
      </c>
      <c r="CV148" s="15">
        <f t="shared" si="35"/>
        <v>0</v>
      </c>
      <c r="CW148" s="15"/>
      <c r="CX148" s="15"/>
      <c r="CY148" s="15">
        <f t="shared" si="36"/>
        <v>0</v>
      </c>
      <c r="CZ148" s="15">
        <f>GG148</f>
        <v>0</v>
      </c>
      <c r="DA148" s="16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20"/>
      <c r="DY148" s="15"/>
      <c r="DZ148" s="20"/>
      <c r="EA148" s="15"/>
      <c r="EB148" s="20"/>
      <c r="EC148" s="15"/>
      <c r="ED148" s="20"/>
      <c r="EE148" s="15"/>
      <c r="EF148" s="20"/>
      <c r="EG148" s="15"/>
      <c r="EH148" s="20"/>
      <c r="EI148" s="15"/>
      <c r="EJ148" s="20"/>
      <c r="EK148" s="15"/>
      <c r="EL148" s="20"/>
      <c r="EM148" s="15"/>
      <c r="EN148" s="20"/>
      <c r="EO148" s="15"/>
      <c r="EP148" s="20"/>
      <c r="EQ148" s="15"/>
      <c r="ER148" s="20"/>
      <c r="ES148" s="15"/>
      <c r="ET148" s="20"/>
      <c r="EU148" s="15"/>
      <c r="EV148" s="20"/>
      <c r="EW148" s="15"/>
      <c r="EX148" s="20"/>
      <c r="EY148" s="15"/>
      <c r="EZ148" s="20"/>
      <c r="FA148" s="15"/>
      <c r="FB148" s="20"/>
      <c r="FC148" s="15"/>
      <c r="FD148" s="20"/>
      <c r="FE148" s="15"/>
      <c r="FF148" s="20"/>
      <c r="FG148" s="15"/>
      <c r="FH148" s="20"/>
      <c r="FI148" s="15"/>
      <c r="FJ148" s="20"/>
      <c r="FK148" s="15"/>
      <c r="FL148" s="20"/>
      <c r="FM148" s="15"/>
      <c r="FN148" s="20"/>
      <c r="FO148" s="15"/>
      <c r="FP148" s="20"/>
      <c r="FQ148" s="15"/>
      <c r="FR148" s="20"/>
      <c r="FS148" s="15"/>
      <c r="FT148" s="20"/>
      <c r="FU148" s="15">
        <v>45</v>
      </c>
      <c r="FV148" s="20">
        <v>2</v>
      </c>
      <c r="FW148" s="15"/>
      <c r="FX148" s="20"/>
      <c r="FY148" s="15"/>
      <c r="FZ148" s="20"/>
      <c r="GA148" s="15"/>
      <c r="GB148" s="20"/>
      <c r="GC148" s="15"/>
      <c r="GD148" s="20"/>
      <c r="GE148" s="15"/>
      <c r="GF148" s="20"/>
      <c r="GG148" s="170"/>
    </row>
    <row r="149" spans="1:189" s="2" customFormat="1" ht="15.75" customHeight="1" x14ac:dyDescent="0.3">
      <c r="A149" s="15" t="s">
        <v>2906</v>
      </c>
      <c r="B149" s="15" t="s">
        <v>126</v>
      </c>
      <c r="C149" s="15" t="s">
        <v>294</v>
      </c>
      <c r="D149" s="15" t="s">
        <v>847</v>
      </c>
      <c r="E149" s="15" t="str">
        <f t="shared" si="30"/>
        <v>Rachelle Gonsalves</v>
      </c>
      <c r="F149" s="15" t="s">
        <v>128</v>
      </c>
      <c r="G149" s="15">
        <v>999861830</v>
      </c>
      <c r="H149" s="15">
        <f t="shared" si="31"/>
        <v>183</v>
      </c>
      <c r="I149" s="15"/>
      <c r="J149" s="15"/>
      <c r="K149" s="16"/>
      <c r="L149" s="15"/>
      <c r="M149" s="15"/>
      <c r="N149" s="15"/>
      <c r="O149" s="15">
        <f t="shared" si="26"/>
        <v>0</v>
      </c>
      <c r="P149" s="15">
        <v>0</v>
      </c>
      <c r="Q149" s="15">
        <f t="shared" si="27"/>
        <v>0</v>
      </c>
      <c r="R149" s="15">
        <v>0</v>
      </c>
      <c r="S149" s="15">
        <v>0</v>
      </c>
      <c r="T149" s="15">
        <f t="shared" si="28"/>
        <v>84</v>
      </c>
      <c r="U149" s="15">
        <f t="shared" si="29"/>
        <v>99</v>
      </c>
      <c r="V149" s="15"/>
      <c r="W149" s="15"/>
      <c r="X149" s="15"/>
      <c r="Y149" s="15"/>
      <c r="Z149" s="16"/>
      <c r="AA149" s="15"/>
      <c r="AB149" s="24"/>
      <c r="AC149" s="15"/>
      <c r="AD149" s="15"/>
      <c r="AE149" s="15"/>
      <c r="AF149" s="15"/>
      <c r="AG149" s="15">
        <v>120</v>
      </c>
      <c r="AH149" s="24">
        <v>1</v>
      </c>
      <c r="AI149" s="15"/>
      <c r="AJ149" s="15"/>
      <c r="AK149" s="15"/>
      <c r="AL149" s="15"/>
      <c r="AM149" s="15"/>
      <c r="AN149" s="24"/>
      <c r="AO149" s="15"/>
      <c r="AP149" s="24"/>
      <c r="AQ149" s="15"/>
      <c r="AR149" s="24"/>
      <c r="AS149" s="15"/>
      <c r="AT149" s="24"/>
      <c r="AU149" s="15"/>
      <c r="AV149" s="24"/>
      <c r="AW149" s="15"/>
      <c r="AX149" s="24"/>
      <c r="AY149" s="15"/>
      <c r="AZ149" s="15"/>
      <c r="BA149" s="15"/>
      <c r="BB149" s="15"/>
      <c r="BC149" s="15"/>
      <c r="BD149" s="15"/>
      <c r="BE149" s="15"/>
      <c r="BF149" s="24"/>
      <c r="BG149" s="15">
        <v>60</v>
      </c>
      <c r="BH149" s="24">
        <v>1</v>
      </c>
      <c r="BI149" s="15"/>
      <c r="BJ149" s="24"/>
      <c r="BK149" s="15"/>
      <c r="BL149" s="24"/>
      <c r="BM149" s="15"/>
      <c r="BN149" s="24"/>
      <c r="BO149" s="15"/>
      <c r="BP149" s="24"/>
      <c r="BQ149" s="15"/>
      <c r="BR149" s="24"/>
      <c r="BS149" s="15"/>
      <c r="BT149" s="24"/>
      <c r="BU149" s="15"/>
      <c r="BV149" s="24"/>
      <c r="BW149" s="15"/>
      <c r="BX149" s="24"/>
      <c r="BY149" s="15"/>
      <c r="BZ149" s="24"/>
      <c r="CA149" s="15"/>
      <c r="CB149" s="24"/>
      <c r="CC149" s="15"/>
      <c r="CD149" s="24"/>
      <c r="CE149" s="15"/>
      <c r="CF149" s="24"/>
      <c r="CG149" s="15"/>
      <c r="CH149" s="25"/>
      <c r="CI149" s="15"/>
      <c r="CJ149" s="25"/>
      <c r="CK149" s="15"/>
      <c r="CL149" s="25"/>
      <c r="CM149" s="15"/>
      <c r="CN149" s="25"/>
      <c r="CO149" s="15"/>
      <c r="CP149" s="25"/>
      <c r="CQ149" s="15"/>
      <c r="CR149" s="25"/>
      <c r="CS149" s="15">
        <f t="shared" si="32"/>
        <v>0</v>
      </c>
      <c r="CT149" s="15">
        <f t="shared" si="33"/>
        <v>0</v>
      </c>
      <c r="CU149" s="15">
        <f t="shared" si="34"/>
        <v>0</v>
      </c>
      <c r="CV149" s="15">
        <f t="shared" si="35"/>
        <v>0</v>
      </c>
      <c r="CW149" s="15"/>
      <c r="CX149" s="15"/>
      <c r="CY149" s="15">
        <f t="shared" si="36"/>
        <v>0</v>
      </c>
      <c r="CZ149" s="15">
        <f>GG149</f>
        <v>0</v>
      </c>
      <c r="DA149" s="19"/>
      <c r="DB149" s="17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7"/>
      <c r="DQ149" s="15"/>
      <c r="DR149" s="15"/>
      <c r="DS149" s="15"/>
      <c r="DT149" s="15"/>
      <c r="DU149" s="15"/>
      <c r="DV149" s="15"/>
      <c r="DW149" s="15">
        <v>105</v>
      </c>
      <c r="DX149" s="20">
        <v>2</v>
      </c>
      <c r="DY149" s="15"/>
      <c r="DZ149" s="20"/>
      <c r="EA149" s="15"/>
      <c r="EB149" s="20"/>
      <c r="EC149" s="15">
        <v>84</v>
      </c>
      <c r="ED149" s="20">
        <v>5</v>
      </c>
      <c r="EE149" s="15"/>
      <c r="EF149" s="20"/>
      <c r="EG149" s="15">
        <v>99</v>
      </c>
      <c r="EH149" s="20">
        <v>6</v>
      </c>
      <c r="EI149" s="15"/>
      <c r="EJ149" s="20"/>
      <c r="EK149" s="15"/>
      <c r="EL149" s="20"/>
      <c r="EM149" s="15"/>
      <c r="EN149" s="20"/>
      <c r="EO149" s="15"/>
      <c r="EP149" s="20"/>
      <c r="EQ149" s="15"/>
      <c r="ER149" s="20"/>
      <c r="ES149" s="15"/>
      <c r="ET149" s="20"/>
      <c r="EU149" s="15"/>
      <c r="EV149" s="20"/>
      <c r="EW149" s="15"/>
      <c r="EX149" s="20"/>
      <c r="EY149" s="15"/>
      <c r="EZ149" s="20"/>
      <c r="FA149" s="15"/>
      <c r="FB149" s="20"/>
      <c r="FC149" s="15"/>
      <c r="FD149" s="20"/>
      <c r="FE149" s="15"/>
      <c r="FF149" s="20"/>
      <c r="FG149" s="15"/>
      <c r="FH149" s="20"/>
      <c r="FI149" s="15"/>
      <c r="FJ149" s="20"/>
      <c r="FK149" s="15"/>
      <c r="FL149" s="20"/>
      <c r="FM149" s="15"/>
      <c r="FN149" s="20"/>
      <c r="FO149" s="15"/>
      <c r="FP149" s="20"/>
      <c r="FQ149" s="15"/>
      <c r="FR149" s="20"/>
      <c r="FS149" s="15"/>
      <c r="FT149" s="20"/>
      <c r="FU149" s="15"/>
      <c r="FV149" s="20"/>
      <c r="FW149" s="15"/>
      <c r="FX149" s="20"/>
      <c r="FY149" s="15"/>
      <c r="FZ149" s="20"/>
      <c r="GA149" s="15"/>
      <c r="GB149" s="20"/>
      <c r="GC149" s="15"/>
      <c r="GD149" s="20"/>
      <c r="GE149" s="15"/>
      <c r="GF149" s="20"/>
      <c r="GG149" s="170"/>
    </row>
    <row r="150" spans="1:189" s="2" customFormat="1" ht="15.75" customHeight="1" x14ac:dyDescent="0.3">
      <c r="A150" s="15" t="s">
        <v>2903</v>
      </c>
      <c r="B150" s="15" t="s">
        <v>126</v>
      </c>
      <c r="C150" s="15" t="s">
        <v>174</v>
      </c>
      <c r="D150" s="15" t="s">
        <v>1177</v>
      </c>
      <c r="E150" s="15" t="str">
        <f t="shared" si="30"/>
        <v>Joshua Kwok</v>
      </c>
      <c r="F150" s="15" t="s">
        <v>135</v>
      </c>
      <c r="G150" s="15">
        <v>999862032</v>
      </c>
      <c r="H150" s="15">
        <f t="shared" si="31"/>
        <v>139</v>
      </c>
      <c r="I150" s="15"/>
      <c r="J150" s="15"/>
      <c r="K150" s="16"/>
      <c r="L150" s="15"/>
      <c r="M150" s="15"/>
      <c r="N150" s="15"/>
      <c r="O150" s="15">
        <f t="shared" si="26"/>
        <v>0</v>
      </c>
      <c r="P150" s="15">
        <v>0</v>
      </c>
      <c r="Q150" s="15">
        <f t="shared" si="27"/>
        <v>2</v>
      </c>
      <c r="R150" s="15">
        <v>0</v>
      </c>
      <c r="S150" s="15">
        <v>0</v>
      </c>
      <c r="T150" s="15">
        <f t="shared" si="28"/>
        <v>38</v>
      </c>
      <c r="U150" s="15">
        <f t="shared" si="29"/>
        <v>0</v>
      </c>
      <c r="V150" s="15"/>
      <c r="W150" s="15"/>
      <c r="X150" s="15"/>
      <c r="Y150" s="15"/>
      <c r="Z150" s="16"/>
      <c r="AA150" s="15"/>
      <c r="AB150" s="24"/>
      <c r="AC150" s="15"/>
      <c r="AD150" s="15"/>
      <c r="AE150" s="15"/>
      <c r="AF150" s="15"/>
      <c r="AG150" s="15"/>
      <c r="AH150" s="24"/>
      <c r="AI150" s="15"/>
      <c r="AJ150" s="15"/>
      <c r="AK150" s="15"/>
      <c r="AL150" s="15"/>
      <c r="AM150" s="15"/>
      <c r="AN150" s="24"/>
      <c r="AO150" s="15"/>
      <c r="AP150" s="24"/>
      <c r="AQ150" s="15"/>
      <c r="AR150" s="24"/>
      <c r="AS150" s="15"/>
      <c r="AT150" s="24"/>
      <c r="AU150" s="17"/>
      <c r="AV150" s="24"/>
      <c r="AW150" s="17">
        <v>48</v>
      </c>
      <c r="AX150" s="24">
        <v>6</v>
      </c>
      <c r="AY150" s="15"/>
      <c r="AZ150" s="15"/>
      <c r="BA150" s="15"/>
      <c r="BB150" s="15"/>
      <c r="BC150" s="15"/>
      <c r="BD150" s="15"/>
      <c r="BE150" s="15"/>
      <c r="BF150" s="24"/>
      <c r="BG150" s="15"/>
      <c r="BH150" s="24"/>
      <c r="BI150" s="15"/>
      <c r="BJ150" s="24"/>
      <c r="BK150" s="15"/>
      <c r="BL150" s="24"/>
      <c r="BM150" s="15"/>
      <c r="BN150" s="24"/>
      <c r="BO150" s="15"/>
      <c r="BP150" s="24"/>
      <c r="BQ150" s="15"/>
      <c r="BR150" s="24"/>
      <c r="BS150" s="15"/>
      <c r="BT150" s="24"/>
      <c r="BU150" s="15"/>
      <c r="BV150" s="24"/>
      <c r="BW150" s="15"/>
      <c r="BX150" s="24"/>
      <c r="BY150" s="15"/>
      <c r="BZ150" s="24"/>
      <c r="CA150" s="15"/>
      <c r="CB150" s="24"/>
      <c r="CC150" s="15"/>
      <c r="CD150" s="24"/>
      <c r="CE150" s="15"/>
      <c r="CF150" s="24"/>
      <c r="CG150" s="15"/>
      <c r="CH150" s="25"/>
      <c r="CI150" s="15"/>
      <c r="CJ150" s="25"/>
      <c r="CK150" s="15"/>
      <c r="CL150" s="25"/>
      <c r="CM150" s="15"/>
      <c r="CN150" s="25"/>
      <c r="CO150" s="15"/>
      <c r="CP150" s="25"/>
      <c r="CQ150" s="15"/>
      <c r="CR150" s="25"/>
      <c r="CS150" s="15">
        <f t="shared" si="32"/>
        <v>0</v>
      </c>
      <c r="CT150" s="15">
        <f t="shared" si="33"/>
        <v>68</v>
      </c>
      <c r="CU150" s="15">
        <f t="shared" si="34"/>
        <v>1</v>
      </c>
      <c r="CV150" s="15">
        <f t="shared" si="35"/>
        <v>33</v>
      </c>
      <c r="CW150" s="15"/>
      <c r="CX150" s="15"/>
      <c r="CY150" s="15">
        <f t="shared" si="36"/>
        <v>0</v>
      </c>
      <c r="CZ150" s="15">
        <f>GG150</f>
        <v>0</v>
      </c>
      <c r="DA150" s="19"/>
      <c r="DB150" s="17"/>
      <c r="DC150" s="15"/>
      <c r="DD150" s="15"/>
      <c r="DE150" s="15"/>
      <c r="DF150" s="15"/>
      <c r="DG150" s="15"/>
      <c r="DH150" s="15"/>
      <c r="DI150" s="15">
        <v>68</v>
      </c>
      <c r="DJ150" s="15"/>
      <c r="DK150" s="15"/>
      <c r="DL150" s="15"/>
      <c r="DM150" s="15"/>
      <c r="DN150" s="15"/>
      <c r="DO150" s="15"/>
      <c r="DP150" s="17"/>
      <c r="DQ150" s="15"/>
      <c r="DR150" s="15">
        <v>52</v>
      </c>
      <c r="DS150" s="15"/>
      <c r="DT150" s="15"/>
      <c r="DU150" s="15"/>
      <c r="DV150" s="15"/>
      <c r="DW150" s="15">
        <v>44</v>
      </c>
      <c r="DX150" s="20">
        <v>9</v>
      </c>
      <c r="DY150" s="15"/>
      <c r="DZ150" s="20"/>
      <c r="EA150" s="15"/>
      <c r="EB150" s="20"/>
      <c r="EC150" s="15">
        <v>38</v>
      </c>
      <c r="ED150" s="20">
        <v>17</v>
      </c>
      <c r="EE150" s="15"/>
      <c r="EF150" s="20"/>
      <c r="EG150" s="15"/>
      <c r="EH150" s="20"/>
      <c r="EI150" s="15"/>
      <c r="EJ150" s="20"/>
      <c r="EK150" s="15"/>
      <c r="EL150" s="20"/>
      <c r="EM150" s="15"/>
      <c r="EN150" s="20"/>
      <c r="EO150" s="15"/>
      <c r="EP150" s="20"/>
      <c r="EQ150" s="15"/>
      <c r="ER150" s="20"/>
      <c r="ES150" s="15"/>
      <c r="ET150" s="20"/>
      <c r="EU150" s="15"/>
      <c r="EV150" s="20"/>
      <c r="EW150" s="15"/>
      <c r="EX150" s="20"/>
      <c r="EY150" s="15"/>
      <c r="EZ150" s="20"/>
      <c r="FA150" s="15"/>
      <c r="FB150" s="20"/>
      <c r="FC150" s="15"/>
      <c r="FD150" s="20"/>
      <c r="FE150" s="15"/>
      <c r="FF150" s="20"/>
      <c r="FG150" s="15"/>
      <c r="FH150" s="20"/>
      <c r="FI150" s="15"/>
      <c r="FJ150" s="20"/>
      <c r="FK150" s="15"/>
      <c r="FL150" s="20"/>
      <c r="FM150" s="15"/>
      <c r="FN150" s="20"/>
      <c r="FO150" s="15"/>
      <c r="FP150" s="20"/>
      <c r="FQ150" s="15"/>
      <c r="FR150" s="20"/>
      <c r="FS150" s="15">
        <v>68</v>
      </c>
      <c r="FT150" s="20">
        <v>4</v>
      </c>
      <c r="FU150" s="15"/>
      <c r="FV150" s="20"/>
      <c r="FW150" s="15"/>
      <c r="FX150" s="20"/>
      <c r="FY150" s="15"/>
      <c r="FZ150" s="20"/>
      <c r="GA150" s="15"/>
      <c r="GB150" s="20"/>
      <c r="GC150" s="15"/>
      <c r="GD150" s="20"/>
      <c r="GE150" s="15">
        <v>33</v>
      </c>
      <c r="GF150" s="20">
        <v>17</v>
      </c>
      <c r="GG150" s="170"/>
    </row>
    <row r="151" spans="1:189" s="2" customFormat="1" ht="15.75" customHeight="1" x14ac:dyDescent="0.3">
      <c r="A151" s="15" t="s">
        <v>2903</v>
      </c>
      <c r="B151" s="15" t="s">
        <v>126</v>
      </c>
      <c r="C151" s="17" t="s">
        <v>687</v>
      </c>
      <c r="D151" s="17" t="s">
        <v>1751</v>
      </c>
      <c r="E151" s="15" t="str">
        <f t="shared" si="30"/>
        <v>Jenna Slota</v>
      </c>
      <c r="F151" s="17" t="s">
        <v>128</v>
      </c>
      <c r="G151" s="15">
        <v>999862102</v>
      </c>
      <c r="H151" s="15">
        <f t="shared" si="31"/>
        <v>171</v>
      </c>
      <c r="I151" s="15"/>
      <c r="J151" s="15"/>
      <c r="K151" s="16"/>
      <c r="L151" s="15"/>
      <c r="M151" s="15"/>
      <c r="N151" s="15"/>
      <c r="O151" s="15">
        <f t="shared" si="26"/>
        <v>0</v>
      </c>
      <c r="P151" s="15">
        <v>0</v>
      </c>
      <c r="Q151" s="15">
        <f t="shared" si="27"/>
        <v>2</v>
      </c>
      <c r="R151" s="15">
        <v>0</v>
      </c>
      <c r="S151" s="15">
        <v>0</v>
      </c>
      <c r="T151" s="15">
        <f t="shared" si="28"/>
        <v>51</v>
      </c>
      <c r="U151" s="15">
        <f t="shared" si="29"/>
        <v>0</v>
      </c>
      <c r="V151" s="15"/>
      <c r="W151" s="15"/>
      <c r="X151" s="15"/>
      <c r="Y151" s="15"/>
      <c r="Z151" s="16"/>
      <c r="AA151" s="15"/>
      <c r="AB151" s="24"/>
      <c r="AC151" s="15"/>
      <c r="AD151" s="15"/>
      <c r="AE151" s="15"/>
      <c r="AF151" s="15"/>
      <c r="AG151" s="15"/>
      <c r="AH151" s="24"/>
      <c r="AI151" s="15"/>
      <c r="AJ151" s="15"/>
      <c r="AK151" s="15"/>
      <c r="AL151" s="15"/>
      <c r="AM151" s="15"/>
      <c r="AN151" s="24"/>
      <c r="AO151" s="15"/>
      <c r="AP151" s="24"/>
      <c r="AQ151" s="15"/>
      <c r="AR151" s="24"/>
      <c r="AS151" s="15"/>
      <c r="AT151" s="24"/>
      <c r="AU151" s="15"/>
      <c r="AV151" s="24"/>
      <c r="AW151" s="15">
        <v>42</v>
      </c>
      <c r="AX151" s="24">
        <v>8</v>
      </c>
      <c r="AY151" s="15"/>
      <c r="AZ151" s="15"/>
      <c r="BA151" s="15"/>
      <c r="BB151" s="15"/>
      <c r="BC151" s="15"/>
      <c r="BD151" s="15"/>
      <c r="BE151" s="15"/>
      <c r="BF151" s="24"/>
      <c r="BG151" s="15"/>
      <c r="BH151" s="24"/>
      <c r="BI151" s="15"/>
      <c r="BJ151" s="24"/>
      <c r="BK151" s="15"/>
      <c r="BL151" s="24"/>
      <c r="BM151" s="15"/>
      <c r="BN151" s="24"/>
      <c r="BO151" s="15"/>
      <c r="BP151" s="24"/>
      <c r="BQ151" s="15"/>
      <c r="BR151" s="24"/>
      <c r="BS151" s="15"/>
      <c r="BT151" s="24"/>
      <c r="BU151" s="15">
        <v>44</v>
      </c>
      <c r="BV151" s="24" t="s">
        <v>129</v>
      </c>
      <c r="BW151" s="15"/>
      <c r="BX151" s="24"/>
      <c r="BY151" s="15"/>
      <c r="BZ151" s="24"/>
      <c r="CA151" s="15">
        <v>51</v>
      </c>
      <c r="CB151" s="24">
        <v>9</v>
      </c>
      <c r="CC151" s="15"/>
      <c r="CD151" s="24"/>
      <c r="CE151" s="15"/>
      <c r="CF151" s="24"/>
      <c r="CG151" s="15"/>
      <c r="CH151" s="25"/>
      <c r="CI151" s="15"/>
      <c r="CJ151" s="25"/>
      <c r="CK151" s="15"/>
      <c r="CL151" s="25"/>
      <c r="CM151" s="15"/>
      <c r="CN151" s="25"/>
      <c r="CO151" s="15"/>
      <c r="CP151" s="25"/>
      <c r="CQ151" s="15"/>
      <c r="CR151" s="25"/>
      <c r="CS151" s="15">
        <f t="shared" si="32"/>
        <v>38</v>
      </c>
      <c r="CT151" s="15">
        <f t="shared" si="33"/>
        <v>38</v>
      </c>
      <c r="CU151" s="15">
        <f t="shared" si="34"/>
        <v>0</v>
      </c>
      <c r="CV151" s="15">
        <f t="shared" si="35"/>
        <v>44</v>
      </c>
      <c r="CW151" s="15"/>
      <c r="CX151" s="15"/>
      <c r="CY151" s="15">
        <f t="shared" si="36"/>
        <v>0</v>
      </c>
      <c r="CZ151" s="15">
        <f>GG151</f>
        <v>0</v>
      </c>
      <c r="DA151" s="19"/>
      <c r="DB151" s="17"/>
      <c r="DC151" s="15"/>
      <c r="DD151" s="15"/>
      <c r="DE151" s="15"/>
      <c r="DF151" s="15"/>
      <c r="DG151" s="15"/>
      <c r="DH151" s="15"/>
      <c r="DI151" s="15">
        <v>68</v>
      </c>
      <c r="DJ151" s="15"/>
      <c r="DK151" s="15"/>
      <c r="DL151" s="15"/>
      <c r="DM151" s="15"/>
      <c r="DN151" s="15"/>
      <c r="DO151" s="15"/>
      <c r="DP151" s="17"/>
      <c r="DQ151" s="15"/>
      <c r="DR151" s="15">
        <v>42</v>
      </c>
      <c r="DS151" s="15"/>
      <c r="DT151" s="15"/>
      <c r="DU151" s="15"/>
      <c r="DV151" s="15"/>
      <c r="DW151" s="15">
        <v>59</v>
      </c>
      <c r="DX151" s="20">
        <v>5</v>
      </c>
      <c r="DY151" s="15"/>
      <c r="DZ151" s="20"/>
      <c r="EA151" s="15"/>
      <c r="EB151" s="20"/>
      <c r="EC151" s="15">
        <v>51</v>
      </c>
      <c r="ED151" s="20">
        <v>9</v>
      </c>
      <c r="EE151" s="15"/>
      <c r="EF151" s="20"/>
      <c r="EG151" s="15"/>
      <c r="EH151" s="20"/>
      <c r="EI151" s="15"/>
      <c r="EJ151" s="20"/>
      <c r="EK151" s="15"/>
      <c r="EL151" s="20"/>
      <c r="EM151" s="15"/>
      <c r="EN151" s="20"/>
      <c r="EO151" s="15"/>
      <c r="EP151" s="20"/>
      <c r="EQ151" s="15"/>
      <c r="ER151" s="20"/>
      <c r="ES151" s="15"/>
      <c r="ET151" s="20"/>
      <c r="EU151" s="15"/>
      <c r="EV151" s="20"/>
      <c r="EW151" s="15"/>
      <c r="EX151" s="20"/>
      <c r="EY151" s="15"/>
      <c r="EZ151" s="20"/>
      <c r="FA151" s="15"/>
      <c r="FB151" s="20"/>
      <c r="FC151" s="15"/>
      <c r="FD151" s="20"/>
      <c r="FE151" s="15">
        <v>38</v>
      </c>
      <c r="FF151" s="20" t="s">
        <v>129</v>
      </c>
      <c r="FG151" s="15"/>
      <c r="FH151" s="20"/>
      <c r="FI151" s="15"/>
      <c r="FJ151" s="20"/>
      <c r="FK151" s="15"/>
      <c r="FL151" s="20"/>
      <c r="FM151" s="15"/>
      <c r="FN151" s="20"/>
      <c r="FO151" s="15"/>
      <c r="FP151" s="20"/>
      <c r="FQ151" s="15"/>
      <c r="FR151" s="20"/>
      <c r="FS151" s="15">
        <v>38</v>
      </c>
      <c r="FT151" s="20" t="s">
        <v>129</v>
      </c>
      <c r="FU151" s="15"/>
      <c r="FV151" s="20"/>
      <c r="FW151" s="15"/>
      <c r="FX151" s="20"/>
      <c r="FY151" s="15"/>
      <c r="FZ151" s="20"/>
      <c r="GA151" s="15"/>
      <c r="GB151" s="20"/>
      <c r="GC151" s="15"/>
      <c r="GD151" s="20"/>
      <c r="GE151" s="15">
        <v>44</v>
      </c>
      <c r="GF151" s="20">
        <v>9</v>
      </c>
      <c r="GG151" s="170"/>
    </row>
    <row r="152" spans="1:189" s="2" customFormat="1" ht="15.75" customHeight="1" x14ac:dyDescent="0.3">
      <c r="A152" s="15" t="s">
        <v>2903</v>
      </c>
      <c r="B152" s="17" t="s">
        <v>126</v>
      </c>
      <c r="C152" s="17" t="s">
        <v>407</v>
      </c>
      <c r="D152" s="17" t="s">
        <v>1808</v>
      </c>
      <c r="E152" s="15" t="str">
        <f t="shared" si="30"/>
        <v>Chloe Tan</v>
      </c>
      <c r="F152" s="17" t="s">
        <v>128</v>
      </c>
      <c r="G152" s="15">
        <v>999862522</v>
      </c>
      <c r="H152" s="15">
        <f t="shared" si="31"/>
        <v>79.5</v>
      </c>
      <c r="I152" s="15"/>
      <c r="J152" s="17">
        <f>(O152+P152+R152+S152+T152+U152)/2</f>
        <v>25.5</v>
      </c>
      <c r="K152" s="16"/>
      <c r="L152" s="15"/>
      <c r="M152" s="15"/>
      <c r="N152" s="15"/>
      <c r="O152" s="15">
        <f t="shared" si="26"/>
        <v>0</v>
      </c>
      <c r="P152" s="15">
        <v>0</v>
      </c>
      <c r="Q152" s="15">
        <f t="shared" si="27"/>
        <v>1</v>
      </c>
      <c r="R152" s="15">
        <v>0</v>
      </c>
      <c r="S152" s="15">
        <v>0</v>
      </c>
      <c r="T152" s="15">
        <f t="shared" si="28"/>
        <v>51</v>
      </c>
      <c r="U152" s="15">
        <f t="shared" si="29"/>
        <v>0</v>
      </c>
      <c r="V152" s="15"/>
      <c r="W152" s="15"/>
      <c r="X152" s="15"/>
      <c r="Y152" s="15"/>
      <c r="Z152" s="16"/>
      <c r="AA152" s="15"/>
      <c r="AB152" s="24"/>
      <c r="AC152" s="15"/>
      <c r="AD152" s="15"/>
      <c r="AE152" s="15"/>
      <c r="AF152" s="15"/>
      <c r="AG152" s="15"/>
      <c r="AH152" s="24"/>
      <c r="AI152" s="15"/>
      <c r="AJ152" s="15"/>
      <c r="AK152" s="15"/>
      <c r="AL152" s="15"/>
      <c r="AM152" s="15"/>
      <c r="AN152" s="24"/>
      <c r="AO152" s="15"/>
      <c r="AP152" s="24"/>
      <c r="AQ152" s="15"/>
      <c r="AR152" s="24"/>
      <c r="AS152" s="15"/>
      <c r="AT152" s="24"/>
      <c r="AU152" s="15"/>
      <c r="AV152" s="24"/>
      <c r="AW152" s="15"/>
      <c r="AX152" s="24"/>
      <c r="AY152" s="15"/>
      <c r="AZ152" s="15"/>
      <c r="BA152" s="15"/>
      <c r="BB152" s="15"/>
      <c r="BC152" s="15"/>
      <c r="BD152" s="15"/>
      <c r="BE152" s="15"/>
      <c r="BF152" s="24"/>
      <c r="BG152" s="15"/>
      <c r="BH152" s="24"/>
      <c r="BI152" s="15"/>
      <c r="BJ152" s="24"/>
      <c r="BK152" s="15"/>
      <c r="BL152" s="24"/>
      <c r="BM152" s="15">
        <v>67</v>
      </c>
      <c r="BN152" s="24">
        <v>5</v>
      </c>
      <c r="BO152" s="15"/>
      <c r="BP152" s="24"/>
      <c r="BQ152" s="15"/>
      <c r="BR152" s="24"/>
      <c r="BS152" s="15"/>
      <c r="BT152" s="24"/>
      <c r="BU152" s="15"/>
      <c r="BV152" s="24"/>
      <c r="BW152" s="15"/>
      <c r="BX152" s="24"/>
      <c r="BY152" s="15"/>
      <c r="BZ152" s="24"/>
      <c r="CA152" s="15">
        <v>38</v>
      </c>
      <c r="CB152" s="24" t="s">
        <v>168</v>
      </c>
      <c r="CC152" s="15"/>
      <c r="CD152" s="24"/>
      <c r="CE152" s="15"/>
      <c r="CF152" s="24"/>
      <c r="CG152" s="15">
        <v>38</v>
      </c>
      <c r="CH152" s="25" t="s">
        <v>129</v>
      </c>
      <c r="CI152" s="15"/>
      <c r="CJ152" s="25"/>
      <c r="CK152" s="15"/>
      <c r="CL152" s="25"/>
      <c r="CM152" s="15"/>
      <c r="CN152" s="25"/>
      <c r="CO152" s="15"/>
      <c r="CP152" s="25"/>
      <c r="CQ152" s="15"/>
      <c r="CR152" s="25"/>
      <c r="CS152" s="15">
        <f t="shared" si="32"/>
        <v>0</v>
      </c>
      <c r="CT152" s="15">
        <f t="shared" si="33"/>
        <v>54</v>
      </c>
      <c r="CU152" s="15">
        <f t="shared" si="34"/>
        <v>1</v>
      </c>
      <c r="CV152" s="15">
        <f t="shared" si="35"/>
        <v>0</v>
      </c>
      <c r="CW152" s="15"/>
      <c r="CX152" s="15"/>
      <c r="CY152" s="15">
        <f t="shared" si="36"/>
        <v>0</v>
      </c>
      <c r="CZ152" s="15">
        <f>GG152</f>
        <v>0</v>
      </c>
      <c r="DA152" s="19"/>
      <c r="DB152" s="17">
        <v>48</v>
      </c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>
        <v>38</v>
      </c>
      <c r="DP152" s="17"/>
      <c r="DQ152" s="15"/>
      <c r="DR152" s="15"/>
      <c r="DS152" s="15"/>
      <c r="DT152" s="15"/>
      <c r="DU152" s="15"/>
      <c r="DV152" s="15"/>
      <c r="DW152" s="15"/>
      <c r="DX152" s="20"/>
      <c r="DY152" s="15">
        <v>63</v>
      </c>
      <c r="DZ152" s="20">
        <v>7</v>
      </c>
      <c r="EA152" s="15"/>
      <c r="EB152" s="20"/>
      <c r="EC152" s="15">
        <v>51</v>
      </c>
      <c r="ED152" s="20" t="s">
        <v>129</v>
      </c>
      <c r="EE152" s="15"/>
      <c r="EF152" s="20"/>
      <c r="EG152" s="15"/>
      <c r="EH152" s="20"/>
      <c r="EI152" s="15"/>
      <c r="EJ152" s="20"/>
      <c r="EK152" s="15"/>
      <c r="EL152" s="20"/>
      <c r="EM152" s="15"/>
      <c r="EN152" s="20"/>
      <c r="EO152" s="15"/>
      <c r="EP152" s="20"/>
      <c r="EQ152" s="15"/>
      <c r="ER152" s="20"/>
      <c r="ES152" s="15"/>
      <c r="ET152" s="20"/>
      <c r="EU152" s="15"/>
      <c r="EV152" s="20"/>
      <c r="EW152" s="15"/>
      <c r="EX152" s="20"/>
      <c r="EY152" s="15"/>
      <c r="EZ152" s="20"/>
      <c r="FA152" s="15"/>
      <c r="FB152" s="20"/>
      <c r="FC152" s="15">
        <v>54</v>
      </c>
      <c r="FD152" s="20">
        <v>7</v>
      </c>
      <c r="FE152" s="15"/>
      <c r="FF152" s="20"/>
      <c r="FG152" s="15"/>
      <c r="FH152" s="20"/>
      <c r="FI152" s="15"/>
      <c r="FJ152" s="20"/>
      <c r="FK152" s="15"/>
      <c r="FL152" s="20"/>
      <c r="FM152" s="15"/>
      <c r="FN152" s="20"/>
      <c r="FO152" s="15"/>
      <c r="FP152" s="20"/>
      <c r="FQ152" s="15"/>
      <c r="FR152" s="20"/>
      <c r="FS152" s="15"/>
      <c r="FT152" s="20"/>
      <c r="FU152" s="15"/>
      <c r="FV152" s="20"/>
      <c r="FW152" s="15"/>
      <c r="FX152" s="20"/>
      <c r="FY152" s="15"/>
      <c r="FZ152" s="20"/>
      <c r="GA152" s="15"/>
      <c r="GB152" s="20"/>
      <c r="GC152" s="15"/>
      <c r="GD152" s="20"/>
      <c r="GE152" s="15"/>
      <c r="GF152" s="20"/>
      <c r="GG152" s="170"/>
    </row>
    <row r="153" spans="1:189" s="2" customFormat="1" ht="15.75" customHeight="1" x14ac:dyDescent="0.3">
      <c r="A153" s="17" t="s">
        <v>125</v>
      </c>
      <c r="B153" s="17" t="s">
        <v>126</v>
      </c>
      <c r="C153" s="17" t="s">
        <v>434</v>
      </c>
      <c r="D153" s="17" t="s">
        <v>1808</v>
      </c>
      <c r="E153" s="15" t="str">
        <f t="shared" si="30"/>
        <v>Lucas Tan</v>
      </c>
      <c r="F153" s="17" t="s">
        <v>135</v>
      </c>
      <c r="G153" s="15">
        <v>999862523</v>
      </c>
      <c r="H153" s="15">
        <f t="shared" si="31"/>
        <v>109</v>
      </c>
      <c r="I153" s="15"/>
      <c r="J153" s="15"/>
      <c r="K153" s="16"/>
      <c r="L153" s="15"/>
      <c r="M153" s="15"/>
      <c r="N153" s="15"/>
      <c r="O153" s="15">
        <f t="shared" si="26"/>
        <v>0</v>
      </c>
      <c r="P153" s="15">
        <v>0</v>
      </c>
      <c r="Q153" s="15">
        <f t="shared" si="27"/>
        <v>1</v>
      </c>
      <c r="R153" s="15">
        <v>0</v>
      </c>
      <c r="S153" s="15">
        <v>0</v>
      </c>
      <c r="T153" s="15">
        <f t="shared" si="28"/>
        <v>38</v>
      </c>
      <c r="U153" s="15">
        <f t="shared" si="29"/>
        <v>0</v>
      </c>
      <c r="V153" s="15"/>
      <c r="W153" s="15"/>
      <c r="X153" s="15"/>
      <c r="Y153" s="15"/>
      <c r="Z153" s="16"/>
      <c r="AA153" s="15"/>
      <c r="AB153" s="24"/>
      <c r="AC153" s="15"/>
      <c r="AD153" s="15"/>
      <c r="AE153" s="15"/>
      <c r="AF153" s="15"/>
      <c r="AG153" s="15"/>
      <c r="AH153" s="24"/>
      <c r="AI153" s="15"/>
      <c r="AJ153" s="15"/>
      <c r="AK153" s="15"/>
      <c r="AL153" s="15"/>
      <c r="AM153" s="15"/>
      <c r="AN153" s="24"/>
      <c r="AO153" s="15"/>
      <c r="AP153" s="24"/>
      <c r="AQ153" s="15"/>
      <c r="AR153" s="24"/>
      <c r="AS153" s="15"/>
      <c r="AT153" s="24"/>
      <c r="AU153" s="15"/>
      <c r="AV153" s="24"/>
      <c r="AW153" s="15"/>
      <c r="AX153" s="24"/>
      <c r="AY153" s="15"/>
      <c r="AZ153" s="15"/>
      <c r="BA153" s="15"/>
      <c r="BB153" s="15"/>
      <c r="BC153" s="15"/>
      <c r="BD153" s="15"/>
      <c r="BE153" s="15"/>
      <c r="BF153" s="24"/>
      <c r="BG153" s="15"/>
      <c r="BH153" s="24"/>
      <c r="BI153" s="15"/>
      <c r="BJ153" s="24"/>
      <c r="BK153" s="15"/>
      <c r="BL153" s="24"/>
      <c r="BM153" s="15">
        <v>59</v>
      </c>
      <c r="BN153" s="24">
        <v>7</v>
      </c>
      <c r="BO153" s="15"/>
      <c r="BP153" s="24"/>
      <c r="BQ153" s="15"/>
      <c r="BR153" s="24"/>
      <c r="BS153" s="15"/>
      <c r="BT153" s="24"/>
      <c r="BU153" s="15"/>
      <c r="BV153" s="24"/>
      <c r="BW153" s="15"/>
      <c r="BX153" s="24"/>
      <c r="BY153" s="15"/>
      <c r="BZ153" s="24"/>
      <c r="CA153" s="15">
        <v>38</v>
      </c>
      <c r="CB153" s="24" t="s">
        <v>168</v>
      </c>
      <c r="CC153" s="15"/>
      <c r="CD153" s="24"/>
      <c r="CE153" s="15"/>
      <c r="CF153" s="24"/>
      <c r="CG153" s="15">
        <v>38</v>
      </c>
      <c r="CH153" s="25" t="s">
        <v>129</v>
      </c>
      <c r="CI153" s="15"/>
      <c r="CJ153" s="25"/>
      <c r="CK153" s="15">
        <v>64</v>
      </c>
      <c r="CL153" s="25" t="s">
        <v>129</v>
      </c>
      <c r="CM153" s="15"/>
      <c r="CN153" s="25"/>
      <c r="CO153" s="15"/>
      <c r="CP153" s="25"/>
      <c r="CQ153" s="15"/>
      <c r="CR153" s="25"/>
      <c r="CS153" s="15">
        <f t="shared" si="32"/>
        <v>0</v>
      </c>
      <c r="CT153" s="15">
        <f t="shared" si="33"/>
        <v>38</v>
      </c>
      <c r="CU153" s="15">
        <f t="shared" si="34"/>
        <v>0</v>
      </c>
      <c r="CV153" s="15">
        <f t="shared" si="35"/>
        <v>33</v>
      </c>
      <c r="CW153" s="15"/>
      <c r="CX153" s="15"/>
      <c r="CY153" s="15">
        <f t="shared" si="36"/>
        <v>0</v>
      </c>
      <c r="CZ153" s="15">
        <f>GG153</f>
        <v>0</v>
      </c>
      <c r="DA153" s="19"/>
      <c r="DB153" s="17">
        <v>48</v>
      </c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>
        <v>29</v>
      </c>
      <c r="DP153" s="17"/>
      <c r="DQ153" s="15"/>
      <c r="DR153" s="15"/>
      <c r="DS153" s="15"/>
      <c r="DT153" s="15"/>
      <c r="DU153" s="15"/>
      <c r="DV153" s="15"/>
      <c r="DW153" s="15"/>
      <c r="DX153" s="20"/>
      <c r="DY153" s="15">
        <v>44</v>
      </c>
      <c r="DZ153" s="20" t="s">
        <v>129</v>
      </c>
      <c r="EA153" s="15"/>
      <c r="EB153" s="20"/>
      <c r="EC153" s="15">
        <v>38</v>
      </c>
      <c r="ED153" s="20" t="s">
        <v>168</v>
      </c>
      <c r="EE153" s="15"/>
      <c r="EF153" s="20"/>
      <c r="EG153" s="15"/>
      <c r="EH153" s="20"/>
      <c r="EI153" s="15"/>
      <c r="EJ153" s="20"/>
      <c r="EK153" s="15"/>
      <c r="EL153" s="20"/>
      <c r="EM153" s="15"/>
      <c r="EN153" s="20"/>
      <c r="EO153" s="15"/>
      <c r="EP153" s="20"/>
      <c r="EQ153" s="15"/>
      <c r="ER153" s="20"/>
      <c r="ES153" s="15"/>
      <c r="ET153" s="20"/>
      <c r="EU153" s="15"/>
      <c r="EV153" s="20"/>
      <c r="EW153" s="15"/>
      <c r="EX153" s="20"/>
      <c r="EY153" s="15"/>
      <c r="EZ153" s="20"/>
      <c r="FA153" s="15"/>
      <c r="FB153" s="20"/>
      <c r="FC153" s="15">
        <v>38</v>
      </c>
      <c r="FD153" s="20" t="s">
        <v>129</v>
      </c>
      <c r="FE153" s="15"/>
      <c r="FF153" s="20"/>
      <c r="FG153" s="15"/>
      <c r="FH153" s="20"/>
      <c r="FI153" s="15"/>
      <c r="FJ153" s="20"/>
      <c r="FK153" s="15"/>
      <c r="FL153" s="20"/>
      <c r="FM153" s="15"/>
      <c r="FN153" s="20"/>
      <c r="FO153" s="15"/>
      <c r="FP153" s="20"/>
      <c r="FQ153" s="15"/>
      <c r="FR153" s="20"/>
      <c r="FS153" s="15"/>
      <c r="FT153" s="20"/>
      <c r="FU153" s="15"/>
      <c r="FV153" s="20"/>
      <c r="FW153" s="15"/>
      <c r="FX153" s="20"/>
      <c r="FY153" s="15"/>
      <c r="FZ153" s="20"/>
      <c r="GA153" s="15"/>
      <c r="GB153" s="20"/>
      <c r="GC153" s="15">
        <v>33</v>
      </c>
      <c r="GD153" s="20" t="s">
        <v>168</v>
      </c>
      <c r="GE153" s="15"/>
      <c r="GF153" s="20"/>
      <c r="GG153" s="170"/>
    </row>
    <row r="154" spans="1:189" s="2" customFormat="1" ht="15.75" customHeight="1" x14ac:dyDescent="0.3">
      <c r="A154" s="15" t="s">
        <v>2903</v>
      </c>
      <c r="B154" s="15" t="s">
        <v>126</v>
      </c>
      <c r="C154" s="17" t="s">
        <v>1692</v>
      </c>
      <c r="D154" s="17" t="s">
        <v>1691</v>
      </c>
      <c r="E154" s="15" t="str">
        <f t="shared" si="30"/>
        <v>Sylvia Seo</v>
      </c>
      <c r="F154" s="17" t="s">
        <v>128</v>
      </c>
      <c r="G154" s="15">
        <v>999862657</v>
      </c>
      <c r="H154" s="15">
        <f t="shared" si="31"/>
        <v>399</v>
      </c>
      <c r="I154" s="15"/>
      <c r="J154" s="15"/>
      <c r="K154" s="16"/>
      <c r="L154" s="15"/>
      <c r="M154" s="15"/>
      <c r="N154" s="15"/>
      <c r="O154" s="15">
        <f t="shared" si="26"/>
        <v>100</v>
      </c>
      <c r="P154" s="15">
        <v>0</v>
      </c>
      <c r="Q154" s="15">
        <f t="shared" si="27"/>
        <v>1</v>
      </c>
      <c r="R154" s="15">
        <v>0</v>
      </c>
      <c r="S154" s="15">
        <v>0</v>
      </c>
      <c r="T154" s="15">
        <f t="shared" si="28"/>
        <v>51</v>
      </c>
      <c r="U154" s="15">
        <f t="shared" si="29"/>
        <v>0</v>
      </c>
      <c r="V154" s="15"/>
      <c r="W154" s="15"/>
      <c r="X154" s="15"/>
      <c r="Y154" s="15"/>
      <c r="Z154" s="16"/>
      <c r="AA154" s="15"/>
      <c r="AB154" s="24"/>
      <c r="AC154" s="15"/>
      <c r="AD154" s="15"/>
      <c r="AE154" s="15"/>
      <c r="AF154" s="15"/>
      <c r="AG154" s="15">
        <v>68</v>
      </c>
      <c r="AH154" s="24">
        <v>3</v>
      </c>
      <c r="AI154" s="15"/>
      <c r="AJ154" s="15"/>
      <c r="AK154" s="15"/>
      <c r="AL154" s="15"/>
      <c r="AM154" s="15"/>
      <c r="AN154" s="24"/>
      <c r="AO154" s="15"/>
      <c r="AP154" s="24"/>
      <c r="AQ154" s="15"/>
      <c r="AR154" s="24"/>
      <c r="AS154" s="15"/>
      <c r="AT154" s="24"/>
      <c r="AU154" s="15"/>
      <c r="AV154" s="24"/>
      <c r="AW154" s="15"/>
      <c r="AX154" s="24"/>
      <c r="AY154" s="15"/>
      <c r="AZ154" s="15"/>
      <c r="BA154" s="15"/>
      <c r="BB154" s="15"/>
      <c r="BC154" s="15"/>
      <c r="BD154" s="15"/>
      <c r="BE154" s="15"/>
      <c r="BF154" s="24"/>
      <c r="BG154" s="15"/>
      <c r="BH154" s="24"/>
      <c r="BI154" s="15"/>
      <c r="BJ154" s="24"/>
      <c r="BK154" s="15"/>
      <c r="BL154" s="24"/>
      <c r="BM154" s="15"/>
      <c r="BN154" s="24"/>
      <c r="BO154" s="15">
        <v>120</v>
      </c>
      <c r="BP154" s="24">
        <v>1</v>
      </c>
      <c r="BQ154" s="15"/>
      <c r="BR154" s="24"/>
      <c r="BS154" s="15"/>
      <c r="BT154" s="24"/>
      <c r="BU154" s="15"/>
      <c r="BV154" s="24"/>
      <c r="BW154" s="15"/>
      <c r="BX154" s="24"/>
      <c r="BY154" s="15"/>
      <c r="BZ154" s="24"/>
      <c r="CA154" s="15"/>
      <c r="CB154" s="24"/>
      <c r="CC154" s="15"/>
      <c r="CD154" s="24"/>
      <c r="CE154" s="15"/>
      <c r="CF154" s="24"/>
      <c r="CG154" s="15"/>
      <c r="CH154" s="25"/>
      <c r="CI154" s="15"/>
      <c r="CJ154" s="25"/>
      <c r="CK154" s="15"/>
      <c r="CL154" s="25"/>
      <c r="CM154" s="15"/>
      <c r="CN154" s="25"/>
      <c r="CO154" s="15"/>
      <c r="CP154" s="25"/>
      <c r="CQ154" s="15"/>
      <c r="CR154" s="25"/>
      <c r="CS154" s="15">
        <f t="shared" si="32"/>
        <v>0</v>
      </c>
      <c r="CT154" s="15">
        <f t="shared" si="33"/>
        <v>153</v>
      </c>
      <c r="CU154" s="15">
        <f t="shared" si="34"/>
        <v>1</v>
      </c>
      <c r="CV154" s="15">
        <f t="shared" si="35"/>
        <v>59</v>
      </c>
      <c r="CW154" s="15"/>
      <c r="CX154" s="15"/>
      <c r="CY154" s="15">
        <f t="shared" si="36"/>
        <v>36</v>
      </c>
      <c r="CZ154" s="15">
        <f>GG154</f>
        <v>0</v>
      </c>
      <c r="DA154" s="19"/>
      <c r="DB154" s="17">
        <v>36</v>
      </c>
      <c r="DC154" s="15"/>
      <c r="DD154" s="15">
        <v>58</v>
      </c>
      <c r="DE154" s="15"/>
      <c r="DF154" s="15"/>
      <c r="DG154" s="15">
        <v>90</v>
      </c>
      <c r="DH154" s="15"/>
      <c r="DI154" s="15"/>
      <c r="DJ154" s="15"/>
      <c r="DK154" s="15"/>
      <c r="DL154" s="15"/>
      <c r="DM154" s="15"/>
      <c r="DN154" s="15"/>
      <c r="DO154" s="15"/>
      <c r="DP154" s="17"/>
      <c r="DQ154" s="15"/>
      <c r="DR154" s="15"/>
      <c r="DS154" s="15">
        <v>68</v>
      </c>
      <c r="DT154" s="15"/>
      <c r="DU154" s="15"/>
      <c r="DV154" s="15"/>
      <c r="DW154" s="15">
        <v>44</v>
      </c>
      <c r="DX154" s="20">
        <v>9</v>
      </c>
      <c r="DY154" s="15"/>
      <c r="DZ154" s="20"/>
      <c r="EA154" s="15"/>
      <c r="EB154" s="20"/>
      <c r="EC154" s="15">
        <v>51</v>
      </c>
      <c r="ED154" s="20">
        <v>9</v>
      </c>
      <c r="EE154" s="15"/>
      <c r="EF154" s="20"/>
      <c r="EG154" s="15"/>
      <c r="EH154" s="20"/>
      <c r="EI154" s="15"/>
      <c r="EJ154" s="20"/>
      <c r="EK154" s="15">
        <v>100</v>
      </c>
      <c r="EL154" s="20">
        <v>1</v>
      </c>
      <c r="EM154" s="15"/>
      <c r="EN154" s="20"/>
      <c r="EO154" s="15">
        <v>36</v>
      </c>
      <c r="EP154" s="20"/>
      <c r="EQ154" s="15"/>
      <c r="ER154" s="20"/>
      <c r="ES154" s="15"/>
      <c r="ET154" s="20"/>
      <c r="EU154" s="15">
        <v>63</v>
      </c>
      <c r="EV154" s="20">
        <v>5</v>
      </c>
      <c r="EW154" s="15"/>
      <c r="EX154" s="20"/>
      <c r="EY154" s="15"/>
      <c r="EZ154" s="20"/>
      <c r="FA154" s="15"/>
      <c r="FB154" s="20"/>
      <c r="FC154" s="15"/>
      <c r="FD154" s="20"/>
      <c r="FE154" s="15"/>
      <c r="FF154" s="20"/>
      <c r="FG154" s="15"/>
      <c r="FH154" s="20"/>
      <c r="FI154" s="15"/>
      <c r="FJ154" s="20"/>
      <c r="FK154" s="15"/>
      <c r="FL154" s="20"/>
      <c r="FM154" s="15"/>
      <c r="FN154" s="20"/>
      <c r="FO154" s="15">
        <v>90</v>
      </c>
      <c r="FP154" s="20"/>
      <c r="FQ154" s="15"/>
      <c r="FR154" s="20"/>
      <c r="FS154" s="15"/>
      <c r="FT154" s="20"/>
      <c r="FU154" s="15"/>
      <c r="FV154" s="20"/>
      <c r="FW154" s="15"/>
      <c r="FX154" s="20"/>
      <c r="FY154" s="15"/>
      <c r="FZ154" s="20"/>
      <c r="GA154" s="15"/>
      <c r="GB154" s="20"/>
      <c r="GC154" s="15"/>
      <c r="GD154" s="20"/>
      <c r="GE154" s="15">
        <v>59</v>
      </c>
      <c r="GF154" s="20">
        <v>5</v>
      </c>
      <c r="GG154" s="170"/>
    </row>
    <row r="155" spans="1:189" s="2" customFormat="1" ht="15.75" customHeight="1" x14ac:dyDescent="0.3">
      <c r="A155" s="15" t="s">
        <v>2907</v>
      </c>
      <c r="B155" s="15" t="s">
        <v>126</v>
      </c>
      <c r="C155" s="15" t="s">
        <v>356</v>
      </c>
      <c r="D155" s="15" t="s">
        <v>1532</v>
      </c>
      <c r="E155" s="15" t="str">
        <f t="shared" si="30"/>
        <v>James Park</v>
      </c>
      <c r="F155" s="15" t="s">
        <v>135</v>
      </c>
      <c r="G155" s="15">
        <v>999862739</v>
      </c>
      <c r="H155" s="15">
        <f t="shared" si="31"/>
        <v>690</v>
      </c>
      <c r="I155" s="15"/>
      <c r="J155" s="15"/>
      <c r="K155" s="16"/>
      <c r="L155" s="15"/>
      <c r="M155" s="15"/>
      <c r="N155" s="15"/>
      <c r="O155" s="15">
        <f t="shared" si="26"/>
        <v>0</v>
      </c>
      <c r="P155" s="15">
        <v>0</v>
      </c>
      <c r="Q155" s="15">
        <f t="shared" si="27"/>
        <v>1</v>
      </c>
      <c r="R155" s="15">
        <v>0</v>
      </c>
      <c r="S155" s="15">
        <v>0</v>
      </c>
      <c r="T155" s="15">
        <f t="shared" si="28"/>
        <v>160</v>
      </c>
      <c r="U155" s="15">
        <f t="shared" si="29"/>
        <v>200</v>
      </c>
      <c r="V155" s="15"/>
      <c r="W155" s="15"/>
      <c r="X155" s="15"/>
      <c r="Y155" s="15"/>
      <c r="Z155" s="16"/>
      <c r="AA155" s="15">
        <v>100</v>
      </c>
      <c r="AB155" s="24">
        <v>1</v>
      </c>
      <c r="AC155" s="15"/>
      <c r="AD155" s="15"/>
      <c r="AE155" s="15"/>
      <c r="AF155" s="15"/>
      <c r="AG155" s="15"/>
      <c r="AH155" s="24"/>
      <c r="AI155" s="15">
        <f>15*20</f>
        <v>300</v>
      </c>
      <c r="AJ155" s="24">
        <v>1</v>
      </c>
      <c r="AK155" s="15"/>
      <c r="AL155" s="24"/>
      <c r="AM155" s="15">
        <v>50</v>
      </c>
      <c r="AN155" s="24">
        <v>1</v>
      </c>
      <c r="AO155" s="15"/>
      <c r="AP155" s="24"/>
      <c r="AQ155" s="15"/>
      <c r="AR155" s="24"/>
      <c r="AS155" s="15"/>
      <c r="AT155" s="24"/>
      <c r="AU155" s="15"/>
      <c r="AV155" s="24"/>
      <c r="AW155" s="15"/>
      <c r="AX155" s="24"/>
      <c r="AY155" s="15"/>
      <c r="AZ155" s="15"/>
      <c r="BA155" s="15"/>
      <c r="BB155" s="24"/>
      <c r="BC155" s="15">
        <f>15*17.28</f>
        <v>259.20000000000005</v>
      </c>
      <c r="BD155" s="24">
        <v>5</v>
      </c>
      <c r="BE155" s="15"/>
      <c r="BF155" s="24"/>
      <c r="BG155" s="15"/>
      <c r="BH155" s="24"/>
      <c r="BI155" s="15"/>
      <c r="BJ155" s="24"/>
      <c r="BK155" s="15"/>
      <c r="BL155" s="24"/>
      <c r="BM155" s="15"/>
      <c r="BN155" s="24"/>
      <c r="BO155" s="15"/>
      <c r="BP155" s="24"/>
      <c r="BQ155" s="15">
        <v>100</v>
      </c>
      <c r="BR155" s="24">
        <v>1</v>
      </c>
      <c r="BS155" s="15">
        <v>70</v>
      </c>
      <c r="BT155" s="24">
        <v>1</v>
      </c>
      <c r="BU155" s="15"/>
      <c r="BV155" s="24"/>
      <c r="BW155" s="15"/>
      <c r="BX155" s="24"/>
      <c r="BY155" s="15"/>
      <c r="BZ155" s="24"/>
      <c r="CA155" s="15">
        <v>80</v>
      </c>
      <c r="CB155" s="24">
        <v>1</v>
      </c>
      <c r="CC155" s="15"/>
      <c r="CD155" s="24"/>
      <c r="CE155" s="15">
        <v>100</v>
      </c>
      <c r="CF155" s="24">
        <v>1</v>
      </c>
      <c r="CG155" s="15"/>
      <c r="CH155" s="25"/>
      <c r="CI155" s="15"/>
      <c r="CJ155" s="25"/>
      <c r="CK155" s="15">
        <v>100</v>
      </c>
      <c r="CL155" s="25">
        <v>1</v>
      </c>
      <c r="CM155" s="15">
        <v>100</v>
      </c>
      <c r="CN155" s="25">
        <v>1</v>
      </c>
      <c r="CO155" s="15"/>
      <c r="CP155" s="25"/>
      <c r="CQ155" s="15"/>
      <c r="CR155" s="25"/>
      <c r="CS155" s="15">
        <f t="shared" si="32"/>
        <v>0</v>
      </c>
      <c r="CT155" s="15">
        <f t="shared" si="33"/>
        <v>60</v>
      </c>
      <c r="CU155" s="15">
        <f t="shared" si="34"/>
        <v>2</v>
      </c>
      <c r="CV155" s="15">
        <f t="shared" si="35"/>
        <v>70</v>
      </c>
      <c r="CW155" s="15"/>
      <c r="CX155" s="15"/>
      <c r="CY155" s="15">
        <f t="shared" si="36"/>
        <v>200</v>
      </c>
      <c r="CZ155" s="15">
        <f>GG155</f>
        <v>250</v>
      </c>
      <c r="DA155" s="19"/>
      <c r="DB155" s="17">
        <v>200</v>
      </c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7">
        <v>30</v>
      </c>
      <c r="DQ155" s="15"/>
      <c r="DR155" s="15"/>
      <c r="DS155" s="15"/>
      <c r="DT155" s="15"/>
      <c r="DU155" s="15"/>
      <c r="DV155" s="15"/>
      <c r="DW155" s="15"/>
      <c r="DX155" s="20"/>
      <c r="DY155" s="15"/>
      <c r="DZ155" s="20"/>
      <c r="EA155" s="15">
        <v>35</v>
      </c>
      <c r="EB155" s="20">
        <v>1</v>
      </c>
      <c r="EC155" s="15">
        <v>160</v>
      </c>
      <c r="ED155" s="20">
        <v>1</v>
      </c>
      <c r="EE155" s="15"/>
      <c r="EF155" s="20"/>
      <c r="EG155" s="15">
        <v>200</v>
      </c>
      <c r="EH155" s="20">
        <v>1</v>
      </c>
      <c r="EI155" s="15"/>
      <c r="EJ155" s="20"/>
      <c r="EK155" s="15"/>
      <c r="EL155" s="20"/>
      <c r="EM155" s="15"/>
      <c r="EN155" s="20"/>
      <c r="EO155" s="15">
        <v>200</v>
      </c>
      <c r="EP155" s="20">
        <v>1</v>
      </c>
      <c r="EQ155" s="15"/>
      <c r="ER155" s="20"/>
      <c r="ES155" s="15"/>
      <c r="ET155" s="20"/>
      <c r="EU155" s="15"/>
      <c r="EV155" s="20"/>
      <c r="EW155" s="15">
        <v>30</v>
      </c>
      <c r="EX155" s="20">
        <v>1</v>
      </c>
      <c r="EY155" s="15"/>
      <c r="EZ155" s="20"/>
      <c r="FA155" s="15"/>
      <c r="FB155" s="20"/>
      <c r="FC155" s="15"/>
      <c r="FD155" s="20"/>
      <c r="FE155" s="15"/>
      <c r="FF155" s="20"/>
      <c r="FG155" s="15"/>
      <c r="FH155" s="20"/>
      <c r="FI155" s="15"/>
      <c r="FJ155" s="20"/>
      <c r="FK155" s="15"/>
      <c r="FL155" s="20"/>
      <c r="FM155" s="15"/>
      <c r="FN155" s="20"/>
      <c r="FO155" s="15"/>
      <c r="FP155" s="20"/>
      <c r="FQ155" s="15">
        <v>30</v>
      </c>
      <c r="FR155" s="20">
        <v>1</v>
      </c>
      <c r="FS155" s="15"/>
      <c r="FT155" s="20"/>
      <c r="FU155" s="15"/>
      <c r="FV155" s="20"/>
      <c r="FW155" s="15"/>
      <c r="FX155" s="20"/>
      <c r="FY155" s="15"/>
      <c r="FZ155" s="20"/>
      <c r="GA155" s="15"/>
      <c r="GB155" s="20"/>
      <c r="GC155" s="15">
        <v>70</v>
      </c>
      <c r="GD155" s="20">
        <v>1</v>
      </c>
      <c r="GE155" s="15"/>
      <c r="GF155" s="20"/>
      <c r="GG155" s="170">
        <v>250</v>
      </c>
    </row>
    <row r="156" spans="1:189" s="2" customFormat="1" ht="15.75" customHeight="1" x14ac:dyDescent="0.3">
      <c r="A156" s="15" t="s">
        <v>2903</v>
      </c>
      <c r="B156" s="15" t="s">
        <v>126</v>
      </c>
      <c r="C156" s="15" t="s">
        <v>751</v>
      </c>
      <c r="D156" s="15" t="s">
        <v>1995</v>
      </c>
      <c r="E156" s="15" t="str">
        <f t="shared" si="30"/>
        <v>Gavin Zhao</v>
      </c>
      <c r="F156" s="15" t="s">
        <v>135</v>
      </c>
      <c r="G156" s="15">
        <v>999862946</v>
      </c>
      <c r="H156" s="15">
        <f t="shared" si="31"/>
        <v>506</v>
      </c>
      <c r="I156" s="15"/>
      <c r="J156" s="17">
        <f>(O156+P156+R156+S156+T156+U156)/2</f>
        <v>135</v>
      </c>
      <c r="K156" s="16"/>
      <c r="L156" s="15"/>
      <c r="M156" s="15"/>
      <c r="N156" s="15"/>
      <c r="O156" s="15">
        <f t="shared" si="26"/>
        <v>0</v>
      </c>
      <c r="P156" s="15">
        <v>0</v>
      </c>
      <c r="Q156" s="15">
        <f t="shared" si="27"/>
        <v>1</v>
      </c>
      <c r="R156" s="15">
        <v>0</v>
      </c>
      <c r="S156" s="15">
        <v>0</v>
      </c>
      <c r="T156" s="15">
        <f t="shared" si="28"/>
        <v>120</v>
      </c>
      <c r="U156" s="15">
        <f t="shared" si="29"/>
        <v>150</v>
      </c>
      <c r="V156" s="15"/>
      <c r="W156" s="15"/>
      <c r="X156" s="15"/>
      <c r="Y156" s="15"/>
      <c r="Z156" s="16"/>
      <c r="AA156" s="15"/>
      <c r="AB156" s="24"/>
      <c r="AC156" s="15"/>
      <c r="AD156" s="15"/>
      <c r="AE156" s="15"/>
      <c r="AF156" s="15"/>
      <c r="AG156" s="15"/>
      <c r="AH156" s="24"/>
      <c r="AI156" s="15"/>
      <c r="AJ156" s="15"/>
      <c r="AK156" s="15"/>
      <c r="AL156" s="15"/>
      <c r="AM156" s="15"/>
      <c r="AN156" s="24"/>
      <c r="AO156" s="15"/>
      <c r="AP156" s="24"/>
      <c r="AQ156" s="15"/>
      <c r="AR156" s="24"/>
      <c r="AS156" s="15"/>
      <c r="AT156" s="24"/>
      <c r="AU156" s="15"/>
      <c r="AV156" s="24"/>
      <c r="AW156" s="15"/>
      <c r="AX156" s="24"/>
      <c r="AY156" s="15"/>
      <c r="AZ156" s="15"/>
      <c r="BA156" s="15"/>
      <c r="BB156" s="15"/>
      <c r="BC156" s="15"/>
      <c r="BD156" s="15"/>
      <c r="BE156" s="15"/>
      <c r="BF156" s="24"/>
      <c r="BG156" s="15"/>
      <c r="BH156" s="24"/>
      <c r="BI156" s="15"/>
      <c r="BJ156" s="24"/>
      <c r="BK156" s="15"/>
      <c r="BL156" s="24"/>
      <c r="BM156" s="15"/>
      <c r="BN156" s="24"/>
      <c r="BO156" s="15"/>
      <c r="BP156" s="24"/>
      <c r="BQ156" s="15">
        <v>64</v>
      </c>
      <c r="BR156" s="24" t="s">
        <v>182</v>
      </c>
      <c r="BS156" s="15">
        <v>105</v>
      </c>
      <c r="BT156" s="24">
        <v>2</v>
      </c>
      <c r="BU156" s="15"/>
      <c r="BV156" s="24"/>
      <c r="BW156" s="15"/>
      <c r="BX156" s="24"/>
      <c r="BY156" s="15"/>
      <c r="BZ156" s="24"/>
      <c r="CA156" s="15">
        <v>51</v>
      </c>
      <c r="CB156" s="24" t="s">
        <v>129</v>
      </c>
      <c r="CC156" s="15"/>
      <c r="CD156" s="24"/>
      <c r="CE156" s="15">
        <v>113</v>
      </c>
      <c r="CF156" s="24">
        <v>3</v>
      </c>
      <c r="CG156" s="15"/>
      <c r="CH156" s="25"/>
      <c r="CI156" s="15">
        <v>120</v>
      </c>
      <c r="CJ156" s="25">
        <v>1</v>
      </c>
      <c r="CK156" s="15">
        <v>113</v>
      </c>
      <c r="CL156" s="25">
        <v>3</v>
      </c>
      <c r="CM156" s="15">
        <v>113</v>
      </c>
      <c r="CN156" s="25">
        <v>3</v>
      </c>
      <c r="CO156" s="15"/>
      <c r="CP156" s="25"/>
      <c r="CQ156" s="15"/>
      <c r="CR156" s="25"/>
      <c r="CS156" s="15">
        <f t="shared" si="32"/>
        <v>75</v>
      </c>
      <c r="CT156" s="15">
        <f t="shared" si="33"/>
        <v>188</v>
      </c>
      <c r="CU156" s="15">
        <f t="shared" si="34"/>
        <v>1</v>
      </c>
      <c r="CV156" s="15">
        <f t="shared" si="35"/>
        <v>44</v>
      </c>
      <c r="CW156" s="15"/>
      <c r="CX156" s="15"/>
      <c r="CY156" s="15">
        <f t="shared" si="36"/>
        <v>64</v>
      </c>
      <c r="CZ156" s="15">
        <f>GG156</f>
        <v>0</v>
      </c>
      <c r="DA156" s="19"/>
      <c r="DB156" s="17">
        <v>150</v>
      </c>
      <c r="DC156" s="15"/>
      <c r="DD156" s="15"/>
      <c r="DE156" s="15"/>
      <c r="DF156" s="15"/>
      <c r="DG156" s="15">
        <v>30</v>
      </c>
      <c r="DH156" s="15">
        <v>120</v>
      </c>
      <c r="DI156" s="15">
        <v>120</v>
      </c>
      <c r="DJ156" s="15"/>
      <c r="DK156" s="15"/>
      <c r="DL156" s="15"/>
      <c r="DM156" s="15"/>
      <c r="DN156" s="15"/>
      <c r="DO156" s="15"/>
      <c r="DP156" s="17"/>
      <c r="DQ156" s="15"/>
      <c r="DR156" s="15"/>
      <c r="DS156" s="15"/>
      <c r="DT156" s="15"/>
      <c r="DU156" s="15"/>
      <c r="DV156" s="15"/>
      <c r="DW156" s="15"/>
      <c r="DX156" s="20"/>
      <c r="DY156" s="15">
        <v>140</v>
      </c>
      <c r="DZ156" s="20">
        <v>1</v>
      </c>
      <c r="EA156" s="15"/>
      <c r="EB156" s="20"/>
      <c r="EC156" s="15">
        <v>120</v>
      </c>
      <c r="ED156" s="20">
        <v>2</v>
      </c>
      <c r="EE156" s="15"/>
      <c r="EF156" s="20"/>
      <c r="EG156" s="15">
        <v>150</v>
      </c>
      <c r="EH156" s="20">
        <v>2</v>
      </c>
      <c r="EI156" s="15"/>
      <c r="EJ156" s="20"/>
      <c r="EK156" s="15"/>
      <c r="EL156" s="20"/>
      <c r="EM156" s="15"/>
      <c r="EN156" s="20"/>
      <c r="EO156" s="15">
        <v>64</v>
      </c>
      <c r="EP156" s="20"/>
      <c r="EQ156" s="15"/>
      <c r="ER156" s="20"/>
      <c r="ES156" s="15"/>
      <c r="ET156" s="20"/>
      <c r="EU156" s="15"/>
      <c r="EV156" s="20"/>
      <c r="EW156" s="15"/>
      <c r="EX156" s="20"/>
      <c r="EY156" s="15"/>
      <c r="EZ156" s="20"/>
      <c r="FA156" s="15"/>
      <c r="FB156" s="20"/>
      <c r="FC156" s="15"/>
      <c r="FD156" s="20"/>
      <c r="FE156" s="15">
        <v>75</v>
      </c>
      <c r="FF156" s="20">
        <v>2</v>
      </c>
      <c r="FG156" s="15"/>
      <c r="FH156" s="20"/>
      <c r="FI156" s="15"/>
      <c r="FJ156" s="20"/>
      <c r="FK156" s="15">
        <v>68</v>
      </c>
      <c r="FL156" s="20">
        <v>3</v>
      </c>
      <c r="FM156" s="15"/>
      <c r="FN156" s="20"/>
      <c r="FO156" s="15">
        <v>120</v>
      </c>
      <c r="FP156" s="20"/>
      <c r="FQ156" s="15"/>
      <c r="FR156" s="20"/>
      <c r="FS156" s="15"/>
      <c r="FT156" s="20"/>
      <c r="FU156" s="15"/>
      <c r="FV156" s="20"/>
      <c r="FW156" s="15"/>
      <c r="FX156" s="20"/>
      <c r="FY156" s="15"/>
      <c r="FZ156" s="20"/>
      <c r="GA156" s="15"/>
      <c r="GB156" s="20"/>
      <c r="GC156" s="15"/>
      <c r="GD156" s="20"/>
      <c r="GE156" s="15">
        <v>44</v>
      </c>
      <c r="GF156" s="20">
        <v>9</v>
      </c>
      <c r="GG156" s="170"/>
    </row>
    <row r="157" spans="1:189" s="2" customFormat="1" ht="15.75" customHeight="1" x14ac:dyDescent="0.3">
      <c r="A157" s="17" t="s">
        <v>2903</v>
      </c>
      <c r="B157" s="17" t="s">
        <v>142</v>
      </c>
      <c r="C157" s="17" t="s">
        <v>1002</v>
      </c>
      <c r="D157" s="17" t="s">
        <v>1079</v>
      </c>
      <c r="E157" s="15" t="str">
        <f t="shared" si="30"/>
        <v>ALEX RYAN</v>
      </c>
      <c r="F157" s="17" t="s">
        <v>135</v>
      </c>
      <c r="G157" s="17">
        <v>999863101</v>
      </c>
      <c r="H157" s="15">
        <f t="shared" si="31"/>
        <v>38</v>
      </c>
      <c r="I157" s="15"/>
      <c r="J157" s="15"/>
      <c r="K157" s="16"/>
      <c r="L157" s="15"/>
      <c r="M157" s="15"/>
      <c r="N157" s="15"/>
      <c r="O157" s="15">
        <f t="shared" si="26"/>
        <v>0</v>
      </c>
      <c r="P157" s="15">
        <v>0</v>
      </c>
      <c r="Q157" s="15">
        <f t="shared" si="27"/>
        <v>0</v>
      </c>
      <c r="R157" s="15">
        <v>0</v>
      </c>
      <c r="S157" s="15">
        <v>0</v>
      </c>
      <c r="T157" s="15">
        <f t="shared" si="28"/>
        <v>0</v>
      </c>
      <c r="U157" s="15">
        <f t="shared" si="29"/>
        <v>0</v>
      </c>
      <c r="V157" s="15"/>
      <c r="W157" s="15"/>
      <c r="X157" s="15"/>
      <c r="Y157" s="15"/>
      <c r="Z157" s="16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>
        <f t="shared" si="32"/>
        <v>38</v>
      </c>
      <c r="CT157" s="15">
        <f t="shared" si="33"/>
        <v>0</v>
      </c>
      <c r="CU157" s="15">
        <f t="shared" si="34"/>
        <v>0</v>
      </c>
      <c r="CV157" s="15">
        <f t="shared" si="35"/>
        <v>0</v>
      </c>
      <c r="CW157" s="15"/>
      <c r="CX157" s="15"/>
      <c r="CY157" s="15">
        <f t="shared" si="36"/>
        <v>0</v>
      </c>
      <c r="CZ157" s="15">
        <f>GG157</f>
        <v>0</v>
      </c>
      <c r="DA157" s="16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20"/>
      <c r="DY157" s="15"/>
      <c r="DZ157" s="20"/>
      <c r="EA157" s="15"/>
      <c r="EB157" s="20"/>
      <c r="EC157" s="15"/>
      <c r="ED157" s="20"/>
      <c r="EE157" s="15"/>
      <c r="EF157" s="20"/>
      <c r="EG157" s="15"/>
      <c r="EH157" s="20"/>
      <c r="EI157" s="15"/>
      <c r="EJ157" s="20"/>
      <c r="EK157" s="15"/>
      <c r="EL157" s="20"/>
      <c r="EM157" s="15"/>
      <c r="EN157" s="20"/>
      <c r="EO157" s="15"/>
      <c r="EP157" s="20"/>
      <c r="EQ157" s="15"/>
      <c r="ER157" s="20"/>
      <c r="ES157" s="15"/>
      <c r="ET157" s="20"/>
      <c r="EU157" s="15"/>
      <c r="EV157" s="20"/>
      <c r="EW157" s="15"/>
      <c r="EX157" s="20"/>
      <c r="EY157" s="15"/>
      <c r="EZ157" s="20"/>
      <c r="FA157" s="15"/>
      <c r="FB157" s="20"/>
      <c r="FC157" s="15"/>
      <c r="FD157" s="20"/>
      <c r="FE157" s="15">
        <v>38</v>
      </c>
      <c r="FF157" s="20" t="s">
        <v>129</v>
      </c>
      <c r="FG157" s="15"/>
      <c r="FH157" s="20"/>
      <c r="FI157" s="15"/>
      <c r="FJ157" s="20"/>
      <c r="FK157" s="15"/>
      <c r="FL157" s="20"/>
      <c r="FM157" s="15"/>
      <c r="FN157" s="20"/>
      <c r="FO157" s="15"/>
      <c r="FP157" s="20"/>
      <c r="FQ157" s="15"/>
      <c r="FR157" s="20"/>
      <c r="FS157" s="15"/>
      <c r="FT157" s="20"/>
      <c r="FU157" s="15"/>
      <c r="FV157" s="20"/>
      <c r="FW157" s="15"/>
      <c r="FX157" s="20"/>
      <c r="FY157" s="15"/>
      <c r="FZ157" s="20"/>
      <c r="GA157" s="15"/>
      <c r="GB157" s="20"/>
      <c r="GC157" s="15"/>
      <c r="GD157" s="20"/>
      <c r="GE157" s="15"/>
      <c r="GF157" s="20"/>
      <c r="GG157" s="170"/>
    </row>
    <row r="158" spans="1:189" s="2" customFormat="1" ht="15.75" customHeight="1" x14ac:dyDescent="0.3">
      <c r="A158" s="17" t="s">
        <v>125</v>
      </c>
      <c r="B158" s="17" t="s">
        <v>126</v>
      </c>
      <c r="C158" s="17" t="s">
        <v>1278</v>
      </c>
      <c r="D158" s="17" t="s">
        <v>1279</v>
      </c>
      <c r="E158" s="15" t="str">
        <f t="shared" si="30"/>
        <v>ADRIAN LIN</v>
      </c>
      <c r="F158" s="17" t="s">
        <v>135</v>
      </c>
      <c r="G158" s="17">
        <v>999863322</v>
      </c>
      <c r="H158" s="15">
        <f t="shared" si="31"/>
        <v>273</v>
      </c>
      <c r="I158" s="15"/>
      <c r="J158" s="15"/>
      <c r="K158" s="16"/>
      <c r="L158" s="15"/>
      <c r="M158" s="15"/>
      <c r="N158" s="15"/>
      <c r="O158" s="15">
        <f t="shared" si="26"/>
        <v>0</v>
      </c>
      <c r="P158" s="15">
        <v>0</v>
      </c>
      <c r="Q158" s="15">
        <f t="shared" si="27"/>
        <v>1</v>
      </c>
      <c r="R158" s="15">
        <v>0</v>
      </c>
      <c r="S158" s="15">
        <v>0</v>
      </c>
      <c r="T158" s="15">
        <f t="shared" si="28"/>
        <v>38</v>
      </c>
      <c r="U158" s="15">
        <f t="shared" si="29"/>
        <v>48</v>
      </c>
      <c r="V158" s="15"/>
      <c r="W158" s="15"/>
      <c r="X158" s="15"/>
      <c r="Y158" s="15"/>
      <c r="Z158" s="16"/>
      <c r="AA158" s="15"/>
      <c r="AB158" s="24"/>
      <c r="AC158" s="15"/>
      <c r="AD158" s="15"/>
      <c r="AE158" s="15"/>
      <c r="AF158" s="15"/>
      <c r="AG158" s="15"/>
      <c r="AH158" s="24"/>
      <c r="AI158" s="15"/>
      <c r="AJ158" s="15"/>
      <c r="AK158" s="15"/>
      <c r="AL158" s="15"/>
      <c r="AM158" s="15"/>
      <c r="AN158" s="24"/>
      <c r="AO158" s="15"/>
      <c r="AP158" s="24"/>
      <c r="AQ158" s="15"/>
      <c r="AR158" s="24"/>
      <c r="AS158" s="15"/>
      <c r="AT158" s="24"/>
      <c r="AU158" s="15"/>
      <c r="AV158" s="24"/>
      <c r="AW158" s="15"/>
      <c r="AX158" s="24"/>
      <c r="AY158" s="15"/>
      <c r="AZ158" s="15"/>
      <c r="BA158" s="15"/>
      <c r="BB158" s="15"/>
      <c r="BC158" s="15"/>
      <c r="BD158" s="15"/>
      <c r="BE158" s="15"/>
      <c r="BF158" s="24"/>
      <c r="BG158" s="15"/>
      <c r="BH158" s="24"/>
      <c r="BI158" s="15"/>
      <c r="BJ158" s="24"/>
      <c r="BK158" s="15"/>
      <c r="BL158" s="24"/>
      <c r="BM158" s="15"/>
      <c r="BN158" s="24"/>
      <c r="BO158" s="15"/>
      <c r="BP158" s="24"/>
      <c r="BQ158" s="15"/>
      <c r="BR158" s="24"/>
      <c r="BS158" s="15"/>
      <c r="BT158" s="24"/>
      <c r="BU158" s="15"/>
      <c r="BV158" s="24"/>
      <c r="BW158" s="15"/>
      <c r="BX158" s="24"/>
      <c r="BY158" s="15"/>
      <c r="BZ158" s="24"/>
      <c r="CA158" s="15"/>
      <c r="CB158" s="24"/>
      <c r="CC158" s="15"/>
      <c r="CD158" s="24"/>
      <c r="CE158" s="15"/>
      <c r="CF158" s="24"/>
      <c r="CG158" s="15"/>
      <c r="CH158" s="25"/>
      <c r="CI158" s="15"/>
      <c r="CJ158" s="25"/>
      <c r="CK158" s="15"/>
      <c r="CL158" s="25"/>
      <c r="CM158" s="15"/>
      <c r="CN158" s="25"/>
      <c r="CO158" s="15"/>
      <c r="CP158" s="25"/>
      <c r="CQ158" s="15"/>
      <c r="CR158" s="25"/>
      <c r="CS158" s="15">
        <f t="shared" si="32"/>
        <v>0</v>
      </c>
      <c r="CT158" s="15">
        <f t="shared" si="33"/>
        <v>128</v>
      </c>
      <c r="CU158" s="15">
        <f t="shared" si="34"/>
        <v>2</v>
      </c>
      <c r="CV158" s="15">
        <f t="shared" si="35"/>
        <v>59</v>
      </c>
      <c r="CW158" s="15"/>
      <c r="CX158" s="15"/>
      <c r="CY158" s="15">
        <f t="shared" si="36"/>
        <v>0</v>
      </c>
      <c r="CZ158" s="15">
        <f>GG158</f>
        <v>0</v>
      </c>
      <c r="DA158" s="19"/>
      <c r="DB158" s="17"/>
      <c r="DC158" s="17"/>
      <c r="DD158" s="15"/>
      <c r="DE158" s="15">
        <v>51</v>
      </c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7">
        <v>34</v>
      </c>
      <c r="DQ158" s="17"/>
      <c r="DR158" s="17"/>
      <c r="DS158" s="17"/>
      <c r="DT158" s="17"/>
      <c r="DU158" s="17"/>
      <c r="DV158" s="17"/>
      <c r="DW158" s="15"/>
      <c r="DX158" s="20"/>
      <c r="DY158" s="15"/>
      <c r="DZ158" s="20"/>
      <c r="EA158" s="15"/>
      <c r="EB158" s="20"/>
      <c r="EC158" s="15">
        <v>38</v>
      </c>
      <c r="ED158" s="20" t="s">
        <v>168</v>
      </c>
      <c r="EE158" s="15"/>
      <c r="EF158" s="20"/>
      <c r="EG158" s="15">
        <v>48</v>
      </c>
      <c r="EH158" s="20" t="s">
        <v>168</v>
      </c>
      <c r="EI158" s="15"/>
      <c r="EJ158" s="20"/>
      <c r="EK158" s="15"/>
      <c r="EL158" s="20"/>
      <c r="EM158" s="15"/>
      <c r="EN158" s="20"/>
      <c r="EO158" s="15"/>
      <c r="EP158" s="20"/>
      <c r="EQ158" s="17"/>
      <c r="ER158" s="20"/>
      <c r="ES158" s="15"/>
      <c r="ET158" s="20"/>
      <c r="EU158" s="15"/>
      <c r="EV158" s="20"/>
      <c r="EW158" s="15">
        <v>68</v>
      </c>
      <c r="EX158" s="20">
        <v>3</v>
      </c>
      <c r="EY158" s="15"/>
      <c r="EZ158" s="20"/>
      <c r="FA158" s="15"/>
      <c r="FB158" s="20"/>
      <c r="FC158" s="15"/>
      <c r="FD158" s="20"/>
      <c r="FE158" s="15"/>
      <c r="FF158" s="20"/>
      <c r="FG158" s="15"/>
      <c r="FH158" s="20"/>
      <c r="FI158" s="15"/>
      <c r="FJ158" s="20"/>
      <c r="FK158" s="15"/>
      <c r="FL158" s="20"/>
      <c r="FM158" s="15"/>
      <c r="FN158" s="20"/>
      <c r="FO158" s="15"/>
      <c r="FP158" s="20"/>
      <c r="FQ158" s="15">
        <v>60</v>
      </c>
      <c r="FR158" s="20">
        <v>1</v>
      </c>
      <c r="FS158" s="15"/>
      <c r="FT158" s="20"/>
      <c r="FU158" s="15"/>
      <c r="FV158" s="20"/>
      <c r="FW158" s="15"/>
      <c r="FX158" s="20"/>
      <c r="FY158" s="15"/>
      <c r="FZ158" s="20"/>
      <c r="GA158" s="15"/>
      <c r="GB158" s="20"/>
      <c r="GC158" s="15"/>
      <c r="GD158" s="20"/>
      <c r="GE158" s="15">
        <v>59</v>
      </c>
      <c r="GF158" s="20">
        <v>8</v>
      </c>
      <c r="GG158" s="170"/>
    </row>
    <row r="159" spans="1:189" s="2" customFormat="1" ht="15.75" customHeight="1" x14ac:dyDescent="0.3">
      <c r="A159" s="17" t="s">
        <v>125</v>
      </c>
      <c r="B159" s="17" t="s">
        <v>126</v>
      </c>
      <c r="C159" s="17" t="s">
        <v>1139</v>
      </c>
      <c r="D159" s="17" t="s">
        <v>1106</v>
      </c>
      <c r="E159" s="15" t="str">
        <f t="shared" si="30"/>
        <v>Yuna Peyton Kim</v>
      </c>
      <c r="F159" s="17" t="s">
        <v>128</v>
      </c>
      <c r="G159" s="15">
        <v>999863781</v>
      </c>
      <c r="H159" s="15">
        <f t="shared" si="31"/>
        <v>399</v>
      </c>
      <c r="I159" s="15"/>
      <c r="J159" s="15"/>
      <c r="K159" s="16"/>
      <c r="L159" s="15"/>
      <c r="M159" s="15"/>
      <c r="N159" s="15"/>
      <c r="O159" s="15">
        <f t="shared" si="26"/>
        <v>52</v>
      </c>
      <c r="P159" s="15">
        <v>0</v>
      </c>
      <c r="Q159" s="15">
        <f t="shared" si="27"/>
        <v>0</v>
      </c>
      <c r="R159" s="15">
        <v>0</v>
      </c>
      <c r="S159" s="15">
        <v>0</v>
      </c>
      <c r="T159" s="15">
        <f t="shared" si="28"/>
        <v>51</v>
      </c>
      <c r="U159" s="15">
        <f t="shared" si="29"/>
        <v>64</v>
      </c>
      <c r="V159" s="15"/>
      <c r="W159" s="15"/>
      <c r="X159" s="15"/>
      <c r="Y159" s="15"/>
      <c r="Z159" s="16"/>
      <c r="AA159" s="15">
        <v>99</v>
      </c>
      <c r="AB159" s="24">
        <v>5</v>
      </c>
      <c r="AC159" s="15"/>
      <c r="AD159" s="15"/>
      <c r="AE159" s="15"/>
      <c r="AF159" s="15"/>
      <c r="AG159" s="15"/>
      <c r="AH159" s="24"/>
      <c r="AI159" s="15"/>
      <c r="AJ159" s="15"/>
      <c r="AK159" s="15"/>
      <c r="AL159" s="15"/>
      <c r="AM159" s="15"/>
      <c r="AN159" s="24"/>
      <c r="AO159" s="15"/>
      <c r="AP159" s="24"/>
      <c r="AQ159" s="15"/>
      <c r="AR159" s="24"/>
      <c r="AS159" s="15"/>
      <c r="AT159" s="24"/>
      <c r="AU159" s="15"/>
      <c r="AV159" s="24"/>
      <c r="AW159" s="15"/>
      <c r="AX159" s="24"/>
      <c r="AY159" s="15"/>
      <c r="AZ159" s="15"/>
      <c r="BA159" s="15"/>
      <c r="BB159" s="15"/>
      <c r="BC159" s="15"/>
      <c r="BD159" s="15"/>
      <c r="BE159" s="15"/>
      <c r="BF159" s="24"/>
      <c r="BG159" s="15"/>
      <c r="BH159" s="24"/>
      <c r="BI159" s="15"/>
      <c r="BJ159" s="24"/>
      <c r="BK159" s="15"/>
      <c r="BL159" s="24"/>
      <c r="BM159" s="15"/>
      <c r="BN159" s="24"/>
      <c r="BO159" s="15"/>
      <c r="BP159" s="24"/>
      <c r="BQ159" s="15">
        <v>99</v>
      </c>
      <c r="BR159" s="24">
        <v>6</v>
      </c>
      <c r="BS159" s="15"/>
      <c r="BT159" s="24"/>
      <c r="BU159" s="15">
        <v>63</v>
      </c>
      <c r="BV159" s="24">
        <v>6</v>
      </c>
      <c r="BW159" s="15"/>
      <c r="BX159" s="24"/>
      <c r="BY159" s="15"/>
      <c r="BZ159" s="24"/>
      <c r="CA159" s="15">
        <v>51</v>
      </c>
      <c r="CB159" s="24" t="s">
        <v>129</v>
      </c>
      <c r="CC159" s="15"/>
      <c r="CD159" s="24"/>
      <c r="CE159" s="15">
        <v>113</v>
      </c>
      <c r="CF159" s="24">
        <v>3</v>
      </c>
      <c r="CG159" s="15">
        <v>58</v>
      </c>
      <c r="CH159" s="25">
        <v>6</v>
      </c>
      <c r="CI159" s="15"/>
      <c r="CJ159" s="25"/>
      <c r="CK159" s="15">
        <v>64</v>
      </c>
      <c r="CL159" s="25" t="s">
        <v>129</v>
      </c>
      <c r="CM159" s="15">
        <v>99</v>
      </c>
      <c r="CN159" s="25">
        <v>6</v>
      </c>
      <c r="CO159" s="15"/>
      <c r="CP159" s="25"/>
      <c r="CQ159" s="15"/>
      <c r="CR159" s="25"/>
      <c r="CS159" s="15">
        <f t="shared" si="32"/>
        <v>0</v>
      </c>
      <c r="CT159" s="15">
        <f t="shared" si="33"/>
        <v>101</v>
      </c>
      <c r="CU159" s="15">
        <f t="shared" si="34"/>
        <v>1</v>
      </c>
      <c r="CV159" s="15">
        <f t="shared" si="35"/>
        <v>67</v>
      </c>
      <c r="CW159" s="15"/>
      <c r="CX159" s="15"/>
      <c r="CY159" s="15">
        <f t="shared" si="36"/>
        <v>64</v>
      </c>
      <c r="CZ159" s="15">
        <f>GG159</f>
        <v>0</v>
      </c>
      <c r="DA159" s="19"/>
      <c r="DB159" s="17"/>
      <c r="DC159" s="15"/>
      <c r="DD159" s="15">
        <v>68</v>
      </c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7"/>
      <c r="DQ159" s="15"/>
      <c r="DR159" s="15"/>
      <c r="DS159" s="15"/>
      <c r="DT159" s="15"/>
      <c r="DU159" s="15"/>
      <c r="DV159" s="15"/>
      <c r="DW159" s="15"/>
      <c r="DX159" s="20"/>
      <c r="DY159" s="15"/>
      <c r="DZ159" s="20"/>
      <c r="EA159" s="15">
        <v>105</v>
      </c>
      <c r="EB159" s="20">
        <v>2</v>
      </c>
      <c r="EC159" s="15">
        <v>51</v>
      </c>
      <c r="ED159" s="20" t="s">
        <v>129</v>
      </c>
      <c r="EE159" s="15"/>
      <c r="EF159" s="20"/>
      <c r="EG159" s="15">
        <v>64</v>
      </c>
      <c r="EH159" s="20" t="s">
        <v>129</v>
      </c>
      <c r="EI159" s="15"/>
      <c r="EJ159" s="20"/>
      <c r="EK159" s="15">
        <v>52</v>
      </c>
      <c r="EL159" s="20">
        <v>5</v>
      </c>
      <c r="EM159" s="15"/>
      <c r="EN159" s="20"/>
      <c r="EO159" s="15">
        <v>64</v>
      </c>
      <c r="EP159" s="20"/>
      <c r="EQ159" s="15"/>
      <c r="ER159" s="20"/>
      <c r="ES159" s="15"/>
      <c r="ET159" s="20"/>
      <c r="EU159" s="15"/>
      <c r="EV159" s="20"/>
      <c r="EW159" s="15"/>
      <c r="EX159" s="20"/>
      <c r="EY159" s="15"/>
      <c r="EZ159" s="20"/>
      <c r="FA159" s="15"/>
      <c r="FB159" s="20"/>
      <c r="FC159" s="15">
        <v>38</v>
      </c>
      <c r="FD159" s="20" t="s">
        <v>129</v>
      </c>
      <c r="FE159" s="15"/>
      <c r="FF159" s="20"/>
      <c r="FG159" s="15"/>
      <c r="FH159" s="20"/>
      <c r="FI159" s="15"/>
      <c r="FJ159" s="20"/>
      <c r="FK159" s="15">
        <v>63</v>
      </c>
      <c r="FL159" s="20">
        <v>5</v>
      </c>
      <c r="FM159" s="15"/>
      <c r="FN159" s="20"/>
      <c r="FO159" s="15"/>
      <c r="FP159" s="20"/>
      <c r="FQ159" s="15"/>
      <c r="FR159" s="20"/>
      <c r="FS159" s="15"/>
      <c r="FT159" s="20"/>
      <c r="FU159" s="15"/>
      <c r="FV159" s="20"/>
      <c r="FW159" s="15"/>
      <c r="FX159" s="20"/>
      <c r="FY159" s="15"/>
      <c r="FZ159" s="20"/>
      <c r="GA159" s="15"/>
      <c r="GB159" s="20"/>
      <c r="GC159" s="15"/>
      <c r="GD159" s="20"/>
      <c r="GE159" s="15">
        <v>67</v>
      </c>
      <c r="GF159" s="20">
        <v>6</v>
      </c>
      <c r="GG159" s="170"/>
    </row>
    <row r="160" spans="1:189" s="2" customFormat="1" ht="15.75" customHeight="1" x14ac:dyDescent="0.3">
      <c r="A160" s="17" t="s">
        <v>125</v>
      </c>
      <c r="B160" s="17" t="s">
        <v>126</v>
      </c>
      <c r="C160" s="17" t="s">
        <v>832</v>
      </c>
      <c r="D160" s="17" t="s">
        <v>833</v>
      </c>
      <c r="E160" s="15" t="str">
        <f t="shared" si="30"/>
        <v>Valentina Glines</v>
      </c>
      <c r="F160" s="17" t="s">
        <v>128</v>
      </c>
      <c r="G160" s="15">
        <v>999864531</v>
      </c>
      <c r="H160" s="15">
        <f t="shared" si="31"/>
        <v>330.5</v>
      </c>
      <c r="I160" s="15"/>
      <c r="J160" s="15"/>
      <c r="K160" s="16"/>
      <c r="L160" s="15"/>
      <c r="M160" s="15"/>
      <c r="N160" s="15"/>
      <c r="O160" s="15">
        <f t="shared" si="26"/>
        <v>37.5</v>
      </c>
      <c r="P160" s="15">
        <v>0</v>
      </c>
      <c r="Q160" s="15">
        <f t="shared" si="27"/>
        <v>1</v>
      </c>
      <c r="R160" s="15">
        <v>0</v>
      </c>
      <c r="S160" s="15">
        <v>0</v>
      </c>
      <c r="T160" s="15">
        <f t="shared" si="28"/>
        <v>51</v>
      </c>
      <c r="U160" s="15">
        <f t="shared" si="29"/>
        <v>48</v>
      </c>
      <c r="V160" s="15"/>
      <c r="W160" s="15"/>
      <c r="X160" s="15"/>
      <c r="Y160" s="15"/>
      <c r="Z160" s="16"/>
      <c r="AA160" s="15"/>
      <c r="AB160" s="24"/>
      <c r="AC160" s="15"/>
      <c r="AD160" s="15"/>
      <c r="AE160" s="15">
        <v>90</v>
      </c>
      <c r="AF160" s="24">
        <v>2</v>
      </c>
      <c r="AG160" s="15"/>
      <c r="AH160" s="24"/>
      <c r="AI160" s="15"/>
      <c r="AJ160" s="24"/>
      <c r="AK160" s="15"/>
      <c r="AL160" s="24"/>
      <c r="AM160" s="15"/>
      <c r="AN160" s="24"/>
      <c r="AO160" s="15"/>
      <c r="AP160" s="24"/>
      <c r="AQ160" s="15"/>
      <c r="AR160" s="24"/>
      <c r="AS160" s="15"/>
      <c r="AT160" s="24"/>
      <c r="AU160" s="15"/>
      <c r="AV160" s="24"/>
      <c r="AW160" s="15"/>
      <c r="AX160" s="24"/>
      <c r="AY160" s="15"/>
      <c r="AZ160" s="15"/>
      <c r="BA160" s="15"/>
      <c r="BB160" s="15"/>
      <c r="BC160" s="15"/>
      <c r="BD160" s="15"/>
      <c r="BE160" s="15"/>
      <c r="BF160" s="24"/>
      <c r="BG160" s="15"/>
      <c r="BH160" s="24"/>
      <c r="BI160" s="15"/>
      <c r="BJ160" s="24"/>
      <c r="BK160" s="15"/>
      <c r="BL160" s="24"/>
      <c r="BM160" s="15">
        <v>79</v>
      </c>
      <c r="BN160" s="24">
        <v>3</v>
      </c>
      <c r="BO160" s="15"/>
      <c r="BP160" s="24"/>
      <c r="BQ160" s="15"/>
      <c r="BR160" s="24"/>
      <c r="BS160" s="15"/>
      <c r="BT160" s="24"/>
      <c r="BU160" s="15"/>
      <c r="BV160" s="24"/>
      <c r="BW160" s="15"/>
      <c r="BX160" s="24"/>
      <c r="BY160" s="15"/>
      <c r="BZ160" s="24"/>
      <c r="CA160" s="15">
        <v>72</v>
      </c>
      <c r="CB160" s="24">
        <v>7</v>
      </c>
      <c r="CC160" s="15"/>
      <c r="CD160" s="24"/>
      <c r="CE160" s="15"/>
      <c r="CF160" s="24"/>
      <c r="CG160" s="15">
        <v>90</v>
      </c>
      <c r="CH160" s="25">
        <v>2</v>
      </c>
      <c r="CI160" s="15"/>
      <c r="CJ160" s="25"/>
      <c r="CK160" s="15"/>
      <c r="CL160" s="25"/>
      <c r="CM160" s="15"/>
      <c r="CN160" s="25"/>
      <c r="CO160" s="15">
        <v>40</v>
      </c>
      <c r="CP160" s="25">
        <v>1</v>
      </c>
      <c r="CQ160" s="15"/>
      <c r="CR160" s="25"/>
      <c r="CS160" s="15">
        <f t="shared" si="32"/>
        <v>0</v>
      </c>
      <c r="CT160" s="15">
        <f t="shared" si="33"/>
        <v>54</v>
      </c>
      <c r="CU160" s="15">
        <f t="shared" si="34"/>
        <v>1</v>
      </c>
      <c r="CV160" s="15">
        <f t="shared" si="35"/>
        <v>140</v>
      </c>
      <c r="CW160" s="15"/>
      <c r="CX160" s="15"/>
      <c r="CY160" s="15">
        <f t="shared" si="36"/>
        <v>0</v>
      </c>
      <c r="CZ160" s="15">
        <f>GG160</f>
        <v>0</v>
      </c>
      <c r="DA160" s="19"/>
      <c r="DB160" s="17"/>
      <c r="DC160" s="15">
        <v>68</v>
      </c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>
        <v>68</v>
      </c>
      <c r="DP160" s="17"/>
      <c r="DQ160" s="15"/>
      <c r="DR160" s="15"/>
      <c r="DS160" s="15"/>
      <c r="DT160" s="15"/>
      <c r="DU160" s="15"/>
      <c r="DV160" s="15"/>
      <c r="DW160" s="15"/>
      <c r="DX160" s="20"/>
      <c r="DY160" s="15">
        <v>79</v>
      </c>
      <c r="DZ160" s="20">
        <v>4</v>
      </c>
      <c r="EA160" s="15"/>
      <c r="EB160" s="20"/>
      <c r="EC160" s="15">
        <v>51</v>
      </c>
      <c r="ED160" s="20" t="s">
        <v>129</v>
      </c>
      <c r="EE160" s="15">
        <v>37.5</v>
      </c>
      <c r="EF160" s="20"/>
      <c r="EG160" s="15">
        <v>48</v>
      </c>
      <c r="EH160" s="20" t="s">
        <v>168</v>
      </c>
      <c r="EI160" s="15"/>
      <c r="EJ160" s="20"/>
      <c r="EK160" s="15"/>
      <c r="EL160" s="20"/>
      <c r="EM160" s="15"/>
      <c r="EN160" s="20"/>
      <c r="EO160" s="15"/>
      <c r="EP160" s="20"/>
      <c r="EQ160" s="15"/>
      <c r="ER160" s="20"/>
      <c r="ES160" s="15"/>
      <c r="ET160" s="20"/>
      <c r="EU160" s="15"/>
      <c r="EV160" s="20"/>
      <c r="EW160" s="15"/>
      <c r="EX160" s="20"/>
      <c r="EY160" s="15"/>
      <c r="EZ160" s="20"/>
      <c r="FA160" s="15"/>
      <c r="FB160" s="20"/>
      <c r="FC160" s="15">
        <v>54</v>
      </c>
      <c r="FD160" s="20">
        <v>7</v>
      </c>
      <c r="FE160" s="15"/>
      <c r="FF160" s="20"/>
      <c r="FG160" s="15"/>
      <c r="FH160" s="20"/>
      <c r="FI160" s="15"/>
      <c r="FJ160" s="20"/>
      <c r="FK160" s="15"/>
      <c r="FL160" s="20"/>
      <c r="FM160" s="15"/>
      <c r="FN160" s="20"/>
      <c r="FO160" s="15"/>
      <c r="FP160" s="20"/>
      <c r="FQ160" s="15"/>
      <c r="FR160" s="20"/>
      <c r="FS160" s="15"/>
      <c r="FT160" s="20"/>
      <c r="FU160" s="15"/>
      <c r="FV160" s="20"/>
      <c r="FW160" s="15"/>
      <c r="FX160" s="20"/>
      <c r="FY160" s="15"/>
      <c r="FZ160" s="20"/>
      <c r="GA160" s="15"/>
      <c r="GB160" s="20"/>
      <c r="GC160" s="15">
        <v>140</v>
      </c>
      <c r="GD160" s="20">
        <v>1</v>
      </c>
      <c r="GE160" s="15"/>
      <c r="GF160" s="20"/>
      <c r="GG160" s="170"/>
    </row>
    <row r="161" spans="1:189" s="2" customFormat="1" ht="15.75" customHeight="1" x14ac:dyDescent="0.3">
      <c r="A161" s="15" t="s">
        <v>2903</v>
      </c>
      <c r="B161" s="15" t="s">
        <v>126</v>
      </c>
      <c r="C161" s="15" t="s">
        <v>231</v>
      </c>
      <c r="D161" s="15" t="s">
        <v>1106</v>
      </c>
      <c r="E161" s="15" t="str">
        <f t="shared" si="30"/>
        <v>Erin Kim</v>
      </c>
      <c r="F161" s="15" t="s">
        <v>128</v>
      </c>
      <c r="G161" s="15">
        <v>999865051</v>
      </c>
      <c r="H161" s="15">
        <f t="shared" si="31"/>
        <v>157</v>
      </c>
      <c r="I161" s="15"/>
      <c r="J161" s="17">
        <f>(O161+P161+R161+S161+T161+U161)/2</f>
        <v>60</v>
      </c>
      <c r="K161" s="16"/>
      <c r="L161" s="15"/>
      <c r="M161" s="15"/>
      <c r="N161" s="15"/>
      <c r="O161" s="15">
        <f t="shared" si="26"/>
        <v>0</v>
      </c>
      <c r="P161" s="15">
        <v>0</v>
      </c>
      <c r="Q161" s="15">
        <f t="shared" si="27"/>
        <v>1</v>
      </c>
      <c r="R161" s="15">
        <v>0</v>
      </c>
      <c r="S161" s="15">
        <v>0</v>
      </c>
      <c r="T161" s="15">
        <f t="shared" si="28"/>
        <v>72</v>
      </c>
      <c r="U161" s="15">
        <f t="shared" si="29"/>
        <v>48</v>
      </c>
      <c r="V161" s="15"/>
      <c r="W161" s="15"/>
      <c r="X161" s="15"/>
      <c r="Y161" s="15"/>
      <c r="Z161" s="16"/>
      <c r="AA161" s="15"/>
      <c r="AB161" s="24"/>
      <c r="AC161" s="15"/>
      <c r="AD161" s="15"/>
      <c r="AE161" s="15"/>
      <c r="AF161" s="15"/>
      <c r="AG161" s="15"/>
      <c r="AH161" s="24"/>
      <c r="AI161" s="15"/>
      <c r="AJ161" s="15"/>
      <c r="AK161" s="15"/>
      <c r="AL161" s="15"/>
      <c r="AM161" s="15"/>
      <c r="AN161" s="24"/>
      <c r="AO161" s="15"/>
      <c r="AP161" s="24"/>
      <c r="AQ161" s="15"/>
      <c r="AR161" s="24"/>
      <c r="AS161" s="15"/>
      <c r="AT161" s="24"/>
      <c r="AU161" s="15"/>
      <c r="AV161" s="24"/>
      <c r="AW161" s="15"/>
      <c r="AX161" s="24"/>
      <c r="AY161" s="15"/>
      <c r="AZ161" s="15"/>
      <c r="BA161" s="15"/>
      <c r="BB161" s="15"/>
      <c r="BC161" s="15"/>
      <c r="BD161" s="15"/>
      <c r="BE161" s="15"/>
      <c r="BF161" s="24"/>
      <c r="BG161" s="15"/>
      <c r="BH161" s="24"/>
      <c r="BI161" s="15"/>
      <c r="BJ161" s="24"/>
      <c r="BK161" s="15"/>
      <c r="BL161" s="24"/>
      <c r="BM161" s="15"/>
      <c r="BN161" s="24"/>
      <c r="BO161" s="15"/>
      <c r="BP161" s="24"/>
      <c r="BQ161" s="15"/>
      <c r="BR161" s="24"/>
      <c r="BS161" s="15"/>
      <c r="BT161" s="24"/>
      <c r="BU161" s="15"/>
      <c r="BV161" s="24"/>
      <c r="BW161" s="15"/>
      <c r="BX161" s="24"/>
      <c r="BY161" s="15"/>
      <c r="BZ161" s="24"/>
      <c r="CA161" s="15"/>
      <c r="CB161" s="24"/>
      <c r="CC161" s="15"/>
      <c r="CD161" s="24"/>
      <c r="CE161" s="15"/>
      <c r="CF161" s="24"/>
      <c r="CG161" s="15"/>
      <c r="CH161" s="25"/>
      <c r="CI161" s="15"/>
      <c r="CJ161" s="25"/>
      <c r="CK161" s="15"/>
      <c r="CL161" s="25"/>
      <c r="CM161" s="15"/>
      <c r="CN161" s="25"/>
      <c r="CO161" s="15">
        <v>23</v>
      </c>
      <c r="CP161" s="25">
        <v>3</v>
      </c>
      <c r="CQ161" s="15"/>
      <c r="CR161" s="25"/>
      <c r="CS161" s="15">
        <f t="shared" si="32"/>
        <v>0</v>
      </c>
      <c r="CT161" s="15">
        <f t="shared" si="33"/>
        <v>38</v>
      </c>
      <c r="CU161" s="15">
        <f t="shared" si="34"/>
        <v>0</v>
      </c>
      <c r="CV161" s="15">
        <f t="shared" si="35"/>
        <v>59</v>
      </c>
      <c r="CW161" s="15"/>
      <c r="CX161" s="15"/>
      <c r="CY161" s="15">
        <f t="shared" si="36"/>
        <v>0</v>
      </c>
      <c r="CZ161" s="15">
        <f>GG161</f>
        <v>0</v>
      </c>
      <c r="DA161" s="19"/>
      <c r="DB161" s="17">
        <v>48</v>
      </c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>
        <v>38</v>
      </c>
      <c r="DP161" s="17"/>
      <c r="DQ161" s="15"/>
      <c r="DR161" s="15"/>
      <c r="DS161" s="15"/>
      <c r="DT161" s="15"/>
      <c r="DU161" s="15"/>
      <c r="DV161" s="15"/>
      <c r="DW161" s="15"/>
      <c r="DX161" s="20"/>
      <c r="DY161" s="15">
        <v>71</v>
      </c>
      <c r="DZ161" s="20">
        <v>5</v>
      </c>
      <c r="EA161" s="15"/>
      <c r="EB161" s="20"/>
      <c r="EC161" s="15">
        <v>72</v>
      </c>
      <c r="ED161" s="20">
        <v>7</v>
      </c>
      <c r="EE161" s="15"/>
      <c r="EF161" s="20"/>
      <c r="EG161" s="15">
        <v>48</v>
      </c>
      <c r="EH161" s="20" t="s">
        <v>168</v>
      </c>
      <c r="EI161" s="15"/>
      <c r="EJ161" s="20"/>
      <c r="EK161" s="15"/>
      <c r="EL161" s="20"/>
      <c r="EM161" s="15"/>
      <c r="EN161" s="20"/>
      <c r="EO161" s="15"/>
      <c r="EP161" s="20"/>
      <c r="EQ161" s="15"/>
      <c r="ER161" s="20"/>
      <c r="ES161" s="15"/>
      <c r="ET161" s="20"/>
      <c r="EU161" s="15"/>
      <c r="EV161" s="20"/>
      <c r="EW161" s="15"/>
      <c r="EX161" s="20"/>
      <c r="EY161" s="15"/>
      <c r="EZ161" s="20"/>
      <c r="FA161" s="15"/>
      <c r="FB161" s="20"/>
      <c r="FC161" s="15">
        <v>38</v>
      </c>
      <c r="FD161" s="20" t="s">
        <v>129</v>
      </c>
      <c r="FE161" s="15"/>
      <c r="FF161" s="20"/>
      <c r="FG161" s="15"/>
      <c r="FH161" s="20"/>
      <c r="FI161" s="15"/>
      <c r="FJ161" s="20"/>
      <c r="FK161" s="15"/>
      <c r="FL161" s="20"/>
      <c r="FM161" s="15"/>
      <c r="FN161" s="20"/>
      <c r="FO161" s="15"/>
      <c r="FP161" s="20"/>
      <c r="FQ161" s="15"/>
      <c r="FR161" s="20"/>
      <c r="FS161" s="15"/>
      <c r="FT161" s="20"/>
      <c r="FU161" s="15"/>
      <c r="FV161" s="20"/>
      <c r="FW161" s="15"/>
      <c r="FX161" s="20"/>
      <c r="FY161" s="15"/>
      <c r="FZ161" s="20"/>
      <c r="GA161" s="15"/>
      <c r="GB161" s="20"/>
      <c r="GC161" s="15">
        <v>59</v>
      </c>
      <c r="GD161" s="20">
        <v>5</v>
      </c>
      <c r="GE161" s="15"/>
      <c r="GF161" s="20"/>
      <c r="GG161" s="170"/>
    </row>
    <row r="162" spans="1:189" s="2" customFormat="1" ht="15.75" customHeight="1" x14ac:dyDescent="0.3">
      <c r="A162" s="15" t="s">
        <v>2903</v>
      </c>
      <c r="B162" s="15" t="s">
        <v>126</v>
      </c>
      <c r="C162" s="17" t="s">
        <v>512</v>
      </c>
      <c r="D162" s="17" t="s">
        <v>643</v>
      </c>
      <c r="E162" s="15" t="str">
        <f t="shared" si="30"/>
        <v>Allison Deguzman</v>
      </c>
      <c r="F162" s="17" t="s">
        <v>128</v>
      </c>
      <c r="G162" s="15">
        <v>999865190</v>
      </c>
      <c r="H162" s="15">
        <f t="shared" si="31"/>
        <v>105</v>
      </c>
      <c r="I162" s="15"/>
      <c r="J162" s="15"/>
      <c r="K162" s="16"/>
      <c r="L162" s="15"/>
      <c r="M162" s="15"/>
      <c r="N162" s="15"/>
      <c r="O162" s="15">
        <f t="shared" si="26"/>
        <v>0</v>
      </c>
      <c r="P162" s="15">
        <v>0</v>
      </c>
      <c r="Q162" s="15">
        <f t="shared" si="27"/>
        <v>0</v>
      </c>
      <c r="R162" s="15">
        <v>0</v>
      </c>
      <c r="S162" s="15">
        <v>0</v>
      </c>
      <c r="T162" s="15">
        <f t="shared" si="28"/>
        <v>0</v>
      </c>
      <c r="U162" s="15">
        <f t="shared" si="29"/>
        <v>0</v>
      </c>
      <c r="V162" s="15"/>
      <c r="W162" s="15"/>
      <c r="X162" s="15"/>
      <c r="Y162" s="15"/>
      <c r="Z162" s="16"/>
      <c r="AA162" s="15"/>
      <c r="AB162" s="24"/>
      <c r="AC162" s="15"/>
      <c r="AD162" s="15"/>
      <c r="AE162" s="15"/>
      <c r="AF162" s="15"/>
      <c r="AG162" s="15"/>
      <c r="AH162" s="24"/>
      <c r="AI162" s="15"/>
      <c r="AJ162" s="15"/>
      <c r="AK162" s="15"/>
      <c r="AL162" s="15"/>
      <c r="AM162" s="15"/>
      <c r="AN162" s="24"/>
      <c r="AO162" s="15"/>
      <c r="AP162" s="24"/>
      <c r="AQ162" s="15"/>
      <c r="AR162" s="24"/>
      <c r="AS162" s="15"/>
      <c r="AT162" s="24"/>
      <c r="AU162" s="15"/>
      <c r="AV162" s="24"/>
      <c r="AW162" s="15"/>
      <c r="AX162" s="24"/>
      <c r="AY162" s="15"/>
      <c r="AZ162" s="15"/>
      <c r="BA162" s="15"/>
      <c r="BB162" s="15"/>
      <c r="BC162" s="15"/>
      <c r="BD162" s="15"/>
      <c r="BE162" s="15"/>
      <c r="BF162" s="24"/>
      <c r="BG162" s="15"/>
      <c r="BH162" s="24"/>
      <c r="BI162" s="15"/>
      <c r="BJ162" s="24"/>
      <c r="BK162" s="15"/>
      <c r="BL162" s="24"/>
      <c r="BM162" s="15"/>
      <c r="BN162" s="24"/>
      <c r="BO162" s="15"/>
      <c r="BP162" s="24"/>
      <c r="BQ162" s="15"/>
      <c r="BR162" s="24"/>
      <c r="BS162" s="15"/>
      <c r="BT162" s="24"/>
      <c r="BU162" s="15"/>
      <c r="BV162" s="24"/>
      <c r="BW162" s="15"/>
      <c r="BX162" s="24"/>
      <c r="BY162" s="15"/>
      <c r="BZ162" s="24"/>
      <c r="CA162" s="15"/>
      <c r="CB162" s="24"/>
      <c r="CC162" s="15"/>
      <c r="CD162" s="24"/>
      <c r="CE162" s="15"/>
      <c r="CF162" s="24"/>
      <c r="CG162" s="15"/>
      <c r="CH162" s="25"/>
      <c r="CI162" s="15"/>
      <c r="CJ162" s="25"/>
      <c r="CK162" s="15"/>
      <c r="CL162" s="25"/>
      <c r="CM162" s="15"/>
      <c r="CN162" s="25"/>
      <c r="CO162" s="15"/>
      <c r="CP162" s="25"/>
      <c r="CQ162" s="15"/>
      <c r="CR162" s="25"/>
      <c r="CS162" s="15">
        <f t="shared" si="32"/>
        <v>0</v>
      </c>
      <c r="CT162" s="15">
        <f t="shared" si="33"/>
        <v>0</v>
      </c>
      <c r="CU162" s="15">
        <f t="shared" si="34"/>
        <v>0</v>
      </c>
      <c r="CV162" s="15">
        <f t="shared" si="35"/>
        <v>105</v>
      </c>
      <c r="CW162" s="15"/>
      <c r="CX162" s="15"/>
      <c r="CY162" s="15">
        <f t="shared" si="36"/>
        <v>0</v>
      </c>
      <c r="CZ162" s="15">
        <f>GG162</f>
        <v>0</v>
      </c>
      <c r="DA162" s="19"/>
      <c r="DB162" s="17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7"/>
      <c r="DQ162" s="15"/>
      <c r="DR162" s="15"/>
      <c r="DS162" s="15"/>
      <c r="DT162" s="15"/>
      <c r="DU162" s="15"/>
      <c r="DV162" s="15"/>
      <c r="DW162" s="15"/>
      <c r="DX162" s="20"/>
      <c r="DY162" s="15">
        <v>44</v>
      </c>
      <c r="DZ162" s="20">
        <v>9</v>
      </c>
      <c r="EA162" s="15"/>
      <c r="EB162" s="20"/>
      <c r="EC162" s="15"/>
      <c r="ED162" s="20"/>
      <c r="EE162" s="15"/>
      <c r="EF162" s="20"/>
      <c r="EG162" s="15"/>
      <c r="EH162" s="20"/>
      <c r="EI162" s="15"/>
      <c r="EJ162" s="20"/>
      <c r="EK162" s="15"/>
      <c r="EL162" s="20"/>
      <c r="EM162" s="15"/>
      <c r="EN162" s="20"/>
      <c r="EO162" s="15"/>
      <c r="EP162" s="20"/>
      <c r="EQ162" s="15"/>
      <c r="ER162" s="20"/>
      <c r="ES162" s="15"/>
      <c r="ET162" s="20"/>
      <c r="EU162" s="15"/>
      <c r="EV162" s="20"/>
      <c r="EW162" s="15"/>
      <c r="EX162" s="20"/>
      <c r="EY162" s="15"/>
      <c r="EZ162" s="20"/>
      <c r="FA162" s="15"/>
      <c r="FB162" s="20"/>
      <c r="FC162" s="15"/>
      <c r="FD162" s="20"/>
      <c r="FE162" s="15"/>
      <c r="FF162" s="20"/>
      <c r="FG162" s="15"/>
      <c r="FH162" s="20"/>
      <c r="FI162" s="15"/>
      <c r="FJ162" s="20"/>
      <c r="FK162" s="15"/>
      <c r="FL162" s="20"/>
      <c r="FM162" s="15"/>
      <c r="FN162" s="20"/>
      <c r="FO162" s="15"/>
      <c r="FP162" s="20"/>
      <c r="FQ162" s="15"/>
      <c r="FR162" s="20"/>
      <c r="FS162" s="15"/>
      <c r="FT162" s="20"/>
      <c r="FU162" s="15"/>
      <c r="FV162" s="20"/>
      <c r="FW162" s="15"/>
      <c r="FX162" s="20"/>
      <c r="FY162" s="15"/>
      <c r="FZ162" s="20"/>
      <c r="GA162" s="15"/>
      <c r="GB162" s="20"/>
      <c r="GC162" s="15">
        <v>105</v>
      </c>
      <c r="GD162" s="20">
        <v>2</v>
      </c>
      <c r="GE162" s="15"/>
      <c r="GF162" s="20"/>
      <c r="GG162" s="170"/>
    </row>
    <row r="163" spans="1:189" s="2" customFormat="1" ht="15.75" customHeight="1" x14ac:dyDescent="0.3">
      <c r="A163" s="15" t="s">
        <v>2906</v>
      </c>
      <c r="B163" s="15" t="s">
        <v>126</v>
      </c>
      <c r="C163" s="15" t="s">
        <v>891</v>
      </c>
      <c r="D163" s="15" t="s">
        <v>886</v>
      </c>
      <c r="E163" s="15" t="str">
        <f t="shared" si="30"/>
        <v>Sungwoo HA</v>
      </c>
      <c r="F163" s="15" t="s">
        <v>135</v>
      </c>
      <c r="G163" s="15">
        <v>999865482</v>
      </c>
      <c r="H163" s="15">
        <f t="shared" si="31"/>
        <v>437</v>
      </c>
      <c r="I163" s="17"/>
      <c r="J163" s="17"/>
      <c r="K163" s="21"/>
      <c r="L163" s="15"/>
      <c r="M163" s="15"/>
      <c r="N163" s="15"/>
      <c r="O163" s="15">
        <f t="shared" si="26"/>
        <v>0</v>
      </c>
      <c r="P163" s="15">
        <v>0</v>
      </c>
      <c r="Q163" s="15">
        <f t="shared" si="27"/>
        <v>1</v>
      </c>
      <c r="R163" s="15">
        <v>0</v>
      </c>
      <c r="S163" s="15">
        <v>0</v>
      </c>
      <c r="T163" s="15">
        <f t="shared" si="28"/>
        <v>120</v>
      </c>
      <c r="U163" s="15">
        <f t="shared" si="29"/>
        <v>113</v>
      </c>
      <c r="V163" s="15"/>
      <c r="W163" s="15"/>
      <c r="X163" s="15"/>
      <c r="Y163" s="15"/>
      <c r="Z163" s="21"/>
      <c r="AA163" s="17"/>
      <c r="AB163" s="17"/>
      <c r="AC163" s="17"/>
      <c r="AD163" s="17"/>
      <c r="AE163" s="17"/>
      <c r="AF163" s="24"/>
      <c r="AG163" s="17"/>
      <c r="AH163" s="24"/>
      <c r="AI163" s="17"/>
      <c r="AJ163" s="24"/>
      <c r="AK163" s="17"/>
      <c r="AL163" s="24"/>
      <c r="AM163" s="17"/>
      <c r="AN163" s="24"/>
      <c r="AO163" s="17"/>
      <c r="AP163" s="24"/>
      <c r="AQ163" s="17"/>
      <c r="AR163" s="24"/>
      <c r="AS163" s="17"/>
      <c r="AT163" s="24"/>
      <c r="AU163" s="17"/>
      <c r="AV163" s="24"/>
      <c r="AW163" s="17"/>
      <c r="AX163" s="24"/>
      <c r="AY163" s="17"/>
      <c r="AZ163" s="17"/>
      <c r="BA163" s="17"/>
      <c r="BB163" s="24"/>
      <c r="BC163" s="17"/>
      <c r="BD163" s="24"/>
      <c r="BE163" s="17"/>
      <c r="BF163" s="24"/>
      <c r="BG163" s="17"/>
      <c r="BH163" s="24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24"/>
      <c r="CQ163" s="17"/>
      <c r="CR163" s="24"/>
      <c r="CS163" s="15">
        <f t="shared" si="32"/>
        <v>0</v>
      </c>
      <c r="CT163" s="15">
        <f t="shared" si="33"/>
        <v>0</v>
      </c>
      <c r="CU163" s="15">
        <f t="shared" si="34"/>
        <v>0</v>
      </c>
      <c r="CV163" s="15">
        <f t="shared" si="35"/>
        <v>140</v>
      </c>
      <c r="CW163" s="15"/>
      <c r="CX163" s="15"/>
      <c r="CY163" s="15">
        <f t="shared" si="36"/>
        <v>64</v>
      </c>
      <c r="CZ163" s="15">
        <f>GG163</f>
        <v>0</v>
      </c>
      <c r="DA163" s="20"/>
      <c r="DB163" s="17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>
        <v>60</v>
      </c>
      <c r="DO163" s="15"/>
      <c r="DP163" s="17"/>
      <c r="DQ163" s="15"/>
      <c r="DR163" s="15"/>
      <c r="DS163" s="15"/>
      <c r="DT163" s="15"/>
      <c r="DU163" s="15"/>
      <c r="DV163" s="15"/>
      <c r="DW163" s="15"/>
      <c r="DX163" s="20"/>
      <c r="DY163" s="15">
        <v>140</v>
      </c>
      <c r="DZ163" s="20">
        <v>1</v>
      </c>
      <c r="EA163" s="15"/>
      <c r="EB163" s="20"/>
      <c r="EC163" s="15">
        <v>120</v>
      </c>
      <c r="ED163" s="20">
        <v>2</v>
      </c>
      <c r="EE163" s="15"/>
      <c r="EF163" s="20"/>
      <c r="EG163" s="15">
        <v>113</v>
      </c>
      <c r="EH163" s="20">
        <v>3</v>
      </c>
      <c r="EI163" s="15"/>
      <c r="EJ163" s="20"/>
      <c r="EK163" s="15"/>
      <c r="EL163" s="20"/>
      <c r="EM163" s="15"/>
      <c r="EN163" s="20"/>
      <c r="EO163" s="15">
        <v>64</v>
      </c>
      <c r="EP163" s="20"/>
      <c r="EQ163" s="15"/>
      <c r="ER163" s="20"/>
      <c r="ES163" s="15"/>
      <c r="ET163" s="20"/>
      <c r="EU163" s="15"/>
      <c r="EV163" s="20"/>
      <c r="EW163" s="15"/>
      <c r="EX163" s="20"/>
      <c r="EY163" s="15"/>
      <c r="EZ163" s="20"/>
      <c r="FA163" s="15"/>
      <c r="FB163" s="20"/>
      <c r="FC163" s="15"/>
      <c r="FD163" s="20"/>
      <c r="FE163" s="15"/>
      <c r="FF163" s="20"/>
      <c r="FG163" s="15"/>
      <c r="FH163" s="20"/>
      <c r="FI163" s="15"/>
      <c r="FJ163" s="20"/>
      <c r="FK163" s="15"/>
      <c r="FL163" s="20"/>
      <c r="FM163" s="15"/>
      <c r="FN163" s="20"/>
      <c r="FO163" s="15"/>
      <c r="FP163" s="20"/>
      <c r="FQ163" s="15"/>
      <c r="FR163" s="20"/>
      <c r="FS163" s="15"/>
      <c r="FT163" s="20"/>
      <c r="FU163" s="15"/>
      <c r="FV163" s="20"/>
      <c r="FW163" s="15"/>
      <c r="FX163" s="20"/>
      <c r="FY163" s="15">
        <v>0</v>
      </c>
      <c r="FZ163" s="20" t="s">
        <v>3886</v>
      </c>
      <c r="GA163" s="15"/>
      <c r="GB163" s="20"/>
      <c r="GC163" s="15">
        <v>140</v>
      </c>
      <c r="GD163" s="20">
        <v>1</v>
      </c>
      <c r="GE163" s="15"/>
      <c r="GF163" s="20"/>
      <c r="GG163" s="170"/>
    </row>
    <row r="164" spans="1:189" s="2" customFormat="1" ht="15.75" customHeight="1" x14ac:dyDescent="0.3">
      <c r="A164" s="15" t="s">
        <v>125</v>
      </c>
      <c r="B164" s="15" t="s">
        <v>126</v>
      </c>
      <c r="C164" s="15" t="s">
        <v>404</v>
      </c>
      <c r="D164" s="15" t="s">
        <v>1849</v>
      </c>
      <c r="E164" s="15" t="str">
        <f t="shared" si="30"/>
        <v>Ann Tran</v>
      </c>
      <c r="F164" s="15" t="s">
        <v>128</v>
      </c>
      <c r="G164" s="15">
        <v>999865497</v>
      </c>
      <c r="H164" s="15">
        <f t="shared" si="31"/>
        <v>76</v>
      </c>
      <c r="I164" s="15"/>
      <c r="J164" s="15"/>
      <c r="K164" s="16"/>
      <c r="L164" s="15"/>
      <c r="M164" s="15"/>
      <c r="N164" s="15"/>
      <c r="O164" s="15">
        <f t="shared" si="26"/>
        <v>0</v>
      </c>
      <c r="P164" s="15">
        <v>0</v>
      </c>
      <c r="Q164" s="15">
        <f t="shared" si="27"/>
        <v>1</v>
      </c>
      <c r="R164" s="15">
        <v>0</v>
      </c>
      <c r="S164" s="15">
        <v>0</v>
      </c>
      <c r="T164" s="15">
        <f t="shared" si="28"/>
        <v>38</v>
      </c>
      <c r="U164" s="15">
        <f t="shared" si="29"/>
        <v>0</v>
      </c>
      <c r="V164" s="15"/>
      <c r="W164" s="15"/>
      <c r="X164" s="15"/>
      <c r="Y164" s="15"/>
      <c r="Z164" s="16"/>
      <c r="AA164" s="15"/>
      <c r="AB164" s="24"/>
      <c r="AC164" s="15"/>
      <c r="AD164" s="15"/>
      <c r="AE164" s="15"/>
      <c r="AF164" s="15"/>
      <c r="AG164" s="15"/>
      <c r="AH164" s="24"/>
      <c r="AI164" s="15"/>
      <c r="AJ164" s="15"/>
      <c r="AK164" s="15"/>
      <c r="AL164" s="15"/>
      <c r="AM164" s="15"/>
      <c r="AN164" s="24"/>
      <c r="AO164" s="15"/>
      <c r="AP164" s="24"/>
      <c r="AQ164" s="15"/>
      <c r="AR164" s="24"/>
      <c r="AS164" s="15"/>
      <c r="AT164" s="24"/>
      <c r="AU164" s="15"/>
      <c r="AV164" s="24"/>
      <c r="AW164" s="15"/>
      <c r="AX164" s="24"/>
      <c r="AY164" s="15"/>
      <c r="AZ164" s="15"/>
      <c r="BA164" s="15"/>
      <c r="BB164" s="15"/>
      <c r="BC164" s="15"/>
      <c r="BD164" s="15"/>
      <c r="BE164" s="15"/>
      <c r="BF164" s="24"/>
      <c r="BG164" s="15"/>
      <c r="BH164" s="24"/>
      <c r="BI164" s="15"/>
      <c r="BJ164" s="24"/>
      <c r="BK164" s="15"/>
      <c r="BL164" s="24"/>
      <c r="BM164" s="15">
        <v>33</v>
      </c>
      <c r="BN164" s="24" t="s">
        <v>168</v>
      </c>
      <c r="BO164" s="15"/>
      <c r="BP164" s="24"/>
      <c r="BQ164" s="15"/>
      <c r="BR164" s="24"/>
      <c r="BS164" s="15"/>
      <c r="BT164" s="24"/>
      <c r="BU164" s="15"/>
      <c r="BV164" s="24"/>
      <c r="BW164" s="15"/>
      <c r="BX164" s="24"/>
      <c r="BY164" s="15"/>
      <c r="BZ164" s="24"/>
      <c r="CA164" s="15">
        <v>38</v>
      </c>
      <c r="CB164" s="24" t="s">
        <v>168</v>
      </c>
      <c r="CC164" s="15"/>
      <c r="CD164" s="24"/>
      <c r="CE164" s="15"/>
      <c r="CF164" s="24"/>
      <c r="CG164" s="15">
        <v>38</v>
      </c>
      <c r="CH164" s="25" t="s">
        <v>129</v>
      </c>
      <c r="CI164" s="15"/>
      <c r="CJ164" s="25"/>
      <c r="CK164" s="15"/>
      <c r="CL164" s="25"/>
      <c r="CM164" s="15"/>
      <c r="CN164" s="25"/>
      <c r="CO164" s="15"/>
      <c r="CP164" s="25"/>
      <c r="CQ164" s="15"/>
      <c r="CR164" s="25"/>
      <c r="CS164" s="15">
        <f t="shared" si="32"/>
        <v>0</v>
      </c>
      <c r="CT164" s="15">
        <f t="shared" si="33"/>
        <v>38</v>
      </c>
      <c r="CU164" s="15">
        <f t="shared" si="34"/>
        <v>0</v>
      </c>
      <c r="CV164" s="15">
        <f t="shared" si="35"/>
        <v>0</v>
      </c>
      <c r="CW164" s="15"/>
      <c r="CX164" s="15"/>
      <c r="CY164" s="15">
        <f t="shared" si="36"/>
        <v>0</v>
      </c>
      <c r="CZ164" s="15">
        <f>GG164</f>
        <v>0</v>
      </c>
      <c r="DA164" s="19"/>
      <c r="DB164" s="17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>
        <v>63</v>
      </c>
      <c r="DP164" s="17"/>
      <c r="DQ164" s="15"/>
      <c r="DR164" s="15"/>
      <c r="DS164" s="15"/>
      <c r="DT164" s="15"/>
      <c r="DU164" s="15"/>
      <c r="DV164" s="15"/>
      <c r="DW164" s="15"/>
      <c r="DX164" s="20"/>
      <c r="DY164" s="15">
        <v>44</v>
      </c>
      <c r="DZ164" s="20" t="s">
        <v>129</v>
      </c>
      <c r="EA164" s="15"/>
      <c r="EB164" s="20"/>
      <c r="EC164" s="15">
        <v>38</v>
      </c>
      <c r="ED164" s="20" t="s">
        <v>168</v>
      </c>
      <c r="EE164" s="15"/>
      <c r="EF164" s="20"/>
      <c r="EG164" s="15"/>
      <c r="EH164" s="20"/>
      <c r="EI164" s="15"/>
      <c r="EJ164" s="20"/>
      <c r="EK164" s="15"/>
      <c r="EL164" s="20"/>
      <c r="EM164" s="15"/>
      <c r="EN164" s="20"/>
      <c r="EO164" s="15"/>
      <c r="EP164" s="20"/>
      <c r="EQ164" s="15"/>
      <c r="ER164" s="20"/>
      <c r="ES164" s="15"/>
      <c r="ET164" s="20"/>
      <c r="EU164" s="15"/>
      <c r="EV164" s="20"/>
      <c r="EW164" s="15"/>
      <c r="EX164" s="20"/>
      <c r="EY164" s="15"/>
      <c r="EZ164" s="20"/>
      <c r="FA164" s="15"/>
      <c r="FB164" s="20"/>
      <c r="FC164" s="15">
        <v>38</v>
      </c>
      <c r="FD164" s="20" t="s">
        <v>129</v>
      </c>
      <c r="FE164" s="15"/>
      <c r="FF164" s="20"/>
      <c r="FG164" s="15"/>
      <c r="FH164" s="20"/>
      <c r="FI164" s="15"/>
      <c r="FJ164" s="20"/>
      <c r="FK164" s="15"/>
      <c r="FL164" s="20"/>
      <c r="FM164" s="15"/>
      <c r="FN164" s="20"/>
      <c r="FO164" s="15"/>
      <c r="FP164" s="20"/>
      <c r="FQ164" s="15"/>
      <c r="FR164" s="20"/>
      <c r="FS164" s="15"/>
      <c r="FT164" s="20"/>
      <c r="FU164" s="15"/>
      <c r="FV164" s="20"/>
      <c r="FW164" s="15"/>
      <c r="FX164" s="20"/>
      <c r="FY164" s="15"/>
      <c r="FZ164" s="20"/>
      <c r="GA164" s="15"/>
      <c r="GB164" s="20"/>
      <c r="GC164" s="15"/>
      <c r="GD164" s="20"/>
      <c r="GE164" s="15"/>
      <c r="GF164" s="20"/>
      <c r="GG164" s="170"/>
    </row>
    <row r="165" spans="1:189" s="2" customFormat="1" ht="15.75" customHeight="1" x14ac:dyDescent="0.3">
      <c r="A165" s="17" t="s">
        <v>125</v>
      </c>
      <c r="B165" s="15" t="s">
        <v>126</v>
      </c>
      <c r="C165" s="15" t="s">
        <v>219</v>
      </c>
      <c r="D165" s="15" t="s">
        <v>1214</v>
      </c>
      <c r="E165" s="15" t="str">
        <f t="shared" si="30"/>
        <v>Stephen Lazuardi</v>
      </c>
      <c r="F165" s="15" t="s">
        <v>135</v>
      </c>
      <c r="G165" s="15">
        <v>999865498</v>
      </c>
      <c r="H165" s="15">
        <f t="shared" si="31"/>
        <v>159</v>
      </c>
      <c r="I165" s="15"/>
      <c r="J165" s="15"/>
      <c r="K165" s="16"/>
      <c r="L165" s="15"/>
      <c r="M165" s="15"/>
      <c r="N165" s="15"/>
      <c r="O165" s="15">
        <f t="shared" si="26"/>
        <v>0</v>
      </c>
      <c r="P165" s="15">
        <v>0</v>
      </c>
      <c r="Q165" s="15">
        <f t="shared" si="27"/>
        <v>0</v>
      </c>
      <c r="R165" s="15">
        <v>0</v>
      </c>
      <c r="S165" s="15">
        <v>0</v>
      </c>
      <c r="T165" s="15">
        <f t="shared" si="28"/>
        <v>51</v>
      </c>
      <c r="U165" s="15">
        <f t="shared" si="29"/>
        <v>0</v>
      </c>
      <c r="V165" s="15"/>
      <c r="W165" s="15"/>
      <c r="X165" s="15"/>
      <c r="Y165" s="15"/>
      <c r="Z165" s="16"/>
      <c r="AA165" s="15"/>
      <c r="AB165" s="24"/>
      <c r="AC165" s="15"/>
      <c r="AD165" s="15"/>
      <c r="AE165" s="15"/>
      <c r="AF165" s="15"/>
      <c r="AG165" s="15"/>
      <c r="AH165" s="24"/>
      <c r="AI165" s="15"/>
      <c r="AJ165" s="15"/>
      <c r="AK165" s="15"/>
      <c r="AL165" s="15"/>
      <c r="AM165" s="15"/>
      <c r="AN165" s="24"/>
      <c r="AO165" s="15">
        <v>63</v>
      </c>
      <c r="AP165" s="24">
        <v>5</v>
      </c>
      <c r="AQ165" s="15"/>
      <c r="AR165" s="24"/>
      <c r="AS165" s="15"/>
      <c r="AT165" s="24"/>
      <c r="AU165" s="15"/>
      <c r="AV165" s="24"/>
      <c r="AW165" s="15"/>
      <c r="AX165" s="24"/>
      <c r="AY165" s="15"/>
      <c r="AZ165" s="15"/>
      <c r="BA165" s="15"/>
      <c r="BB165" s="15"/>
      <c r="BC165" s="15"/>
      <c r="BD165" s="15"/>
      <c r="BE165" s="15"/>
      <c r="BF165" s="24"/>
      <c r="BG165" s="15"/>
      <c r="BH165" s="24"/>
      <c r="BI165" s="15"/>
      <c r="BJ165" s="24"/>
      <c r="BK165" s="15"/>
      <c r="BL165" s="24"/>
      <c r="BM165" s="15">
        <v>33</v>
      </c>
      <c r="BN165" s="24" t="s">
        <v>168</v>
      </c>
      <c r="BO165" s="15"/>
      <c r="BP165" s="24"/>
      <c r="BQ165" s="15"/>
      <c r="BR165" s="24"/>
      <c r="BS165" s="15"/>
      <c r="BT165" s="24"/>
      <c r="BU165" s="15"/>
      <c r="BV165" s="24"/>
      <c r="BW165" s="15"/>
      <c r="BX165" s="24"/>
      <c r="BY165" s="15"/>
      <c r="BZ165" s="24"/>
      <c r="CA165" s="15">
        <v>38</v>
      </c>
      <c r="CB165" s="24" t="s">
        <v>168</v>
      </c>
      <c r="CC165" s="15"/>
      <c r="CD165" s="24"/>
      <c r="CE165" s="15"/>
      <c r="CF165" s="24"/>
      <c r="CG165" s="15">
        <v>38</v>
      </c>
      <c r="CH165" s="25" t="s">
        <v>129</v>
      </c>
      <c r="CI165" s="15"/>
      <c r="CJ165" s="25"/>
      <c r="CK165" s="15"/>
      <c r="CL165" s="25"/>
      <c r="CM165" s="15"/>
      <c r="CN165" s="25"/>
      <c r="CO165" s="15"/>
      <c r="CP165" s="25"/>
      <c r="CQ165" s="15"/>
      <c r="CR165" s="25"/>
      <c r="CS165" s="15">
        <f t="shared" si="32"/>
        <v>0</v>
      </c>
      <c r="CT165" s="15">
        <f t="shared" si="33"/>
        <v>0</v>
      </c>
      <c r="CU165" s="15">
        <f t="shared" si="34"/>
        <v>0</v>
      </c>
      <c r="CV165" s="15">
        <f t="shared" si="35"/>
        <v>44</v>
      </c>
      <c r="CW165" s="15"/>
      <c r="CX165" s="15"/>
      <c r="CY165" s="15">
        <f t="shared" si="36"/>
        <v>64</v>
      </c>
      <c r="CZ165" s="15">
        <f>GG165</f>
        <v>0</v>
      </c>
      <c r="DA165" s="19"/>
      <c r="DB165" s="17">
        <v>64</v>
      </c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7"/>
      <c r="DQ165" s="15"/>
      <c r="DR165" s="15"/>
      <c r="DS165" s="15"/>
      <c r="DT165" s="15"/>
      <c r="DU165" s="15"/>
      <c r="DV165" s="15"/>
      <c r="DW165" s="15"/>
      <c r="DX165" s="20"/>
      <c r="DY165" s="15">
        <v>33</v>
      </c>
      <c r="DZ165" s="20" t="s">
        <v>129</v>
      </c>
      <c r="EA165" s="15"/>
      <c r="EB165" s="20"/>
      <c r="EC165" s="15">
        <v>51</v>
      </c>
      <c r="ED165" s="20" t="s">
        <v>129</v>
      </c>
      <c r="EE165" s="15"/>
      <c r="EF165" s="20"/>
      <c r="EG165" s="15"/>
      <c r="EH165" s="20"/>
      <c r="EI165" s="15"/>
      <c r="EJ165" s="20"/>
      <c r="EK165" s="15"/>
      <c r="EL165" s="20"/>
      <c r="EM165" s="15"/>
      <c r="EN165" s="20"/>
      <c r="EO165" s="15">
        <v>64</v>
      </c>
      <c r="EP165" s="20"/>
      <c r="EQ165" s="15"/>
      <c r="ER165" s="20"/>
      <c r="ES165" s="15"/>
      <c r="ET165" s="20"/>
      <c r="EU165" s="15"/>
      <c r="EV165" s="20"/>
      <c r="EW165" s="15"/>
      <c r="EX165" s="20"/>
      <c r="EY165" s="15"/>
      <c r="EZ165" s="20"/>
      <c r="FA165" s="15"/>
      <c r="FB165" s="20"/>
      <c r="FC165" s="15"/>
      <c r="FD165" s="20"/>
      <c r="FE165" s="15"/>
      <c r="FF165" s="20"/>
      <c r="FG165" s="15"/>
      <c r="FH165" s="20"/>
      <c r="FI165" s="15"/>
      <c r="FJ165" s="20"/>
      <c r="FK165" s="15"/>
      <c r="FL165" s="20"/>
      <c r="FM165" s="15"/>
      <c r="FN165" s="20"/>
      <c r="FO165" s="15"/>
      <c r="FP165" s="20"/>
      <c r="FQ165" s="15"/>
      <c r="FR165" s="20"/>
      <c r="FS165" s="15"/>
      <c r="FT165" s="20"/>
      <c r="FU165" s="15"/>
      <c r="FV165" s="20"/>
      <c r="FW165" s="15"/>
      <c r="FX165" s="20"/>
      <c r="FY165" s="15"/>
      <c r="FZ165" s="20"/>
      <c r="GA165" s="15"/>
      <c r="GB165" s="20"/>
      <c r="GC165" s="15"/>
      <c r="GD165" s="20"/>
      <c r="GE165" s="15">
        <v>44</v>
      </c>
      <c r="GF165" s="20" t="s">
        <v>129</v>
      </c>
      <c r="GG165" s="170"/>
    </row>
    <row r="166" spans="1:189" s="2" customFormat="1" ht="15.75" customHeight="1" x14ac:dyDescent="0.3">
      <c r="A166" s="17" t="s">
        <v>125</v>
      </c>
      <c r="B166" s="15" t="s">
        <v>126</v>
      </c>
      <c r="C166" s="15" t="s">
        <v>1793</v>
      </c>
      <c r="D166" s="15" t="s">
        <v>1985</v>
      </c>
      <c r="E166" s="15" t="str">
        <f t="shared" si="30"/>
        <v>Kaylee Yoshida</v>
      </c>
      <c r="F166" s="15" t="s">
        <v>128</v>
      </c>
      <c r="G166" s="15">
        <v>999865853</v>
      </c>
      <c r="H166" s="15">
        <f t="shared" si="31"/>
        <v>911</v>
      </c>
      <c r="I166" s="15"/>
      <c r="J166" s="15"/>
      <c r="K166" s="16"/>
      <c r="L166" s="15"/>
      <c r="M166" s="15"/>
      <c r="N166" s="15"/>
      <c r="O166" s="15">
        <f t="shared" si="26"/>
        <v>75</v>
      </c>
      <c r="P166" s="15">
        <v>0</v>
      </c>
      <c r="Q166" s="15">
        <f t="shared" si="27"/>
        <v>1</v>
      </c>
      <c r="R166" s="15">
        <v>0</v>
      </c>
      <c r="S166" s="15">
        <v>0</v>
      </c>
      <c r="T166" s="15">
        <f t="shared" si="28"/>
        <v>90</v>
      </c>
      <c r="U166" s="15">
        <f t="shared" si="29"/>
        <v>106</v>
      </c>
      <c r="V166" s="15"/>
      <c r="W166" s="15"/>
      <c r="X166" s="15"/>
      <c r="Y166" s="15"/>
      <c r="Z166" s="16"/>
      <c r="AA166" s="15">
        <v>113</v>
      </c>
      <c r="AB166" s="24">
        <v>3</v>
      </c>
      <c r="AC166" s="15"/>
      <c r="AD166" s="24"/>
      <c r="AE166" s="15"/>
      <c r="AF166" s="24"/>
      <c r="AG166" s="15"/>
      <c r="AH166" s="24"/>
      <c r="AI166" s="15"/>
      <c r="AJ166" s="24"/>
      <c r="AK166" s="15"/>
      <c r="AL166" s="24"/>
      <c r="AM166" s="15"/>
      <c r="AN166" s="24"/>
      <c r="AO166" s="15">
        <v>120</v>
      </c>
      <c r="AP166" s="24">
        <v>1</v>
      </c>
      <c r="AQ166" s="15"/>
      <c r="AR166" s="24"/>
      <c r="AS166" s="15"/>
      <c r="AT166" s="24"/>
      <c r="AU166" s="15"/>
      <c r="AV166" s="24"/>
      <c r="AW166" s="15"/>
      <c r="AX166" s="24"/>
      <c r="AY166" s="15">
        <v>150</v>
      </c>
      <c r="AZ166" s="24">
        <v>2</v>
      </c>
      <c r="BA166" s="15"/>
      <c r="BB166" s="24"/>
      <c r="BC166" s="15"/>
      <c r="BD166" s="24"/>
      <c r="BE166" s="15"/>
      <c r="BF166" s="24"/>
      <c r="BG166" s="15"/>
      <c r="BH166" s="24"/>
      <c r="BI166" s="15"/>
      <c r="BJ166" s="24"/>
      <c r="BK166" s="15"/>
      <c r="BL166" s="24"/>
      <c r="BM166" s="15"/>
      <c r="BN166" s="24"/>
      <c r="BO166" s="15"/>
      <c r="BP166" s="24"/>
      <c r="BQ166" s="15">
        <v>113</v>
      </c>
      <c r="BR166" s="24">
        <v>3</v>
      </c>
      <c r="BS166" s="15">
        <v>140</v>
      </c>
      <c r="BT166" s="24">
        <v>1</v>
      </c>
      <c r="BU166" s="15"/>
      <c r="BV166" s="24"/>
      <c r="BW166" s="15"/>
      <c r="BX166" s="24"/>
      <c r="BY166" s="15"/>
      <c r="BZ166" s="24"/>
      <c r="CA166" s="15">
        <v>38</v>
      </c>
      <c r="CB166" s="24" t="s">
        <v>168</v>
      </c>
      <c r="CC166" s="15"/>
      <c r="CD166" s="24"/>
      <c r="CE166" s="15"/>
      <c r="CF166" s="24"/>
      <c r="CG166" s="15">
        <v>68</v>
      </c>
      <c r="CH166" s="25">
        <v>3</v>
      </c>
      <c r="CI166" s="15"/>
      <c r="CJ166" s="25"/>
      <c r="CK166" s="15">
        <v>113</v>
      </c>
      <c r="CL166" s="25">
        <v>3</v>
      </c>
      <c r="CM166" s="15">
        <v>113</v>
      </c>
      <c r="CN166" s="25">
        <v>3</v>
      </c>
      <c r="CO166" s="15"/>
      <c r="CP166" s="25"/>
      <c r="CQ166" s="15"/>
      <c r="CR166" s="25"/>
      <c r="CS166" s="15">
        <f t="shared" si="32"/>
        <v>0</v>
      </c>
      <c r="CT166" s="15">
        <f t="shared" si="33"/>
        <v>300</v>
      </c>
      <c r="CU166" s="15">
        <f t="shared" si="34"/>
        <v>3</v>
      </c>
      <c r="CV166" s="15">
        <f t="shared" si="35"/>
        <v>140</v>
      </c>
      <c r="CW166" s="15"/>
      <c r="CX166" s="15"/>
      <c r="CY166" s="15">
        <f t="shared" si="36"/>
        <v>200</v>
      </c>
      <c r="CZ166" s="15">
        <f>GG166</f>
        <v>0</v>
      </c>
      <c r="DA166" s="19"/>
      <c r="DB166" s="17">
        <v>150</v>
      </c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>
        <v>90</v>
      </c>
      <c r="DP166" s="17"/>
      <c r="DQ166" s="15"/>
      <c r="DR166" s="15"/>
      <c r="DS166" s="15"/>
      <c r="DT166" s="15"/>
      <c r="DU166" s="15"/>
      <c r="DV166" s="15"/>
      <c r="DW166" s="15"/>
      <c r="DX166" s="20"/>
      <c r="DY166" s="15">
        <v>105</v>
      </c>
      <c r="DZ166" s="20">
        <v>2</v>
      </c>
      <c r="EA166" s="15"/>
      <c r="EB166" s="20"/>
      <c r="EC166" s="15">
        <v>90</v>
      </c>
      <c r="ED166" s="20">
        <v>3</v>
      </c>
      <c r="EE166" s="15"/>
      <c r="EF166" s="20"/>
      <c r="EG166" s="15">
        <v>106</v>
      </c>
      <c r="EH166" s="20">
        <v>5</v>
      </c>
      <c r="EI166" s="15">
        <v>75</v>
      </c>
      <c r="EJ166" s="20">
        <v>2</v>
      </c>
      <c r="EK166" s="15"/>
      <c r="EL166" s="20"/>
      <c r="EM166" s="15"/>
      <c r="EN166" s="20"/>
      <c r="EO166" s="15">
        <v>200</v>
      </c>
      <c r="EP166" s="20">
        <v>1</v>
      </c>
      <c r="EQ166" s="15"/>
      <c r="ER166" s="20"/>
      <c r="ES166" s="15"/>
      <c r="ET166" s="20"/>
      <c r="EU166" s="15"/>
      <c r="EV166" s="20"/>
      <c r="EW166" s="15">
        <v>120</v>
      </c>
      <c r="EX166" s="20">
        <v>1</v>
      </c>
      <c r="EY166" s="15"/>
      <c r="EZ166" s="20"/>
      <c r="FA166" s="15"/>
      <c r="FB166" s="20"/>
      <c r="FC166" s="15">
        <v>90</v>
      </c>
      <c r="FD166" s="20">
        <v>2</v>
      </c>
      <c r="FE166" s="15"/>
      <c r="FF166" s="20"/>
      <c r="FG166" s="15"/>
      <c r="FH166" s="20"/>
      <c r="FI166" s="15"/>
      <c r="FJ166" s="20"/>
      <c r="FK166" s="15">
        <v>90</v>
      </c>
      <c r="FL166" s="20">
        <v>2</v>
      </c>
      <c r="FM166" s="15"/>
      <c r="FN166" s="20"/>
      <c r="FO166" s="15"/>
      <c r="FP166" s="20"/>
      <c r="FQ166" s="15"/>
      <c r="FR166" s="20"/>
      <c r="FS166" s="15"/>
      <c r="FT166" s="20"/>
      <c r="FU166" s="15"/>
      <c r="FV166" s="20"/>
      <c r="FW166" s="15"/>
      <c r="FX166" s="20"/>
      <c r="FY166" s="15"/>
      <c r="FZ166" s="20"/>
      <c r="GA166" s="15"/>
      <c r="GB166" s="20"/>
      <c r="GC166" s="15">
        <v>140</v>
      </c>
      <c r="GD166" s="20">
        <v>1</v>
      </c>
      <c r="GE166" s="15"/>
      <c r="GF166" s="20"/>
      <c r="GG166" s="170"/>
    </row>
    <row r="167" spans="1:189" s="2" customFormat="1" ht="15.75" customHeight="1" x14ac:dyDescent="0.3">
      <c r="A167" s="15" t="s">
        <v>2907</v>
      </c>
      <c r="B167" s="15" t="s">
        <v>126</v>
      </c>
      <c r="C167" s="15" t="s">
        <v>724</v>
      </c>
      <c r="D167" s="15" t="s">
        <v>3265</v>
      </c>
      <c r="E167" s="15" t="str">
        <f t="shared" si="30"/>
        <v>Artavia EDWARDS</v>
      </c>
      <c r="F167" s="15" t="s">
        <v>128</v>
      </c>
      <c r="G167" s="15">
        <v>999866051</v>
      </c>
      <c r="H167" s="15">
        <f t="shared" si="31"/>
        <v>45</v>
      </c>
      <c r="I167" s="15"/>
      <c r="J167" s="15"/>
      <c r="K167" s="16"/>
      <c r="L167" s="15"/>
      <c r="M167" s="15"/>
      <c r="N167" s="15"/>
      <c r="O167" s="15">
        <f t="shared" si="26"/>
        <v>0</v>
      </c>
      <c r="P167" s="15">
        <v>0</v>
      </c>
      <c r="Q167" s="15">
        <f t="shared" si="27"/>
        <v>0</v>
      </c>
      <c r="R167" s="15">
        <v>0</v>
      </c>
      <c r="S167" s="15">
        <v>0</v>
      </c>
      <c r="T167" s="15">
        <f t="shared" si="28"/>
        <v>0</v>
      </c>
      <c r="U167" s="15">
        <f t="shared" si="29"/>
        <v>0</v>
      </c>
      <c r="V167" s="15"/>
      <c r="W167" s="15"/>
      <c r="X167" s="15"/>
      <c r="Y167" s="15"/>
      <c r="Z167" s="16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>
        <f t="shared" si="32"/>
        <v>0</v>
      </c>
      <c r="CT167" s="15">
        <f t="shared" si="33"/>
        <v>45</v>
      </c>
      <c r="CU167" s="15">
        <f t="shared" si="34"/>
        <v>1</v>
      </c>
      <c r="CV167" s="15">
        <f t="shared" si="35"/>
        <v>0</v>
      </c>
      <c r="CW167" s="15"/>
      <c r="CX167" s="15"/>
      <c r="CY167" s="15">
        <f t="shared" si="36"/>
        <v>0</v>
      </c>
      <c r="CZ167" s="15">
        <f>GG167</f>
        <v>0</v>
      </c>
      <c r="DA167" s="16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20"/>
      <c r="DY167" s="15"/>
      <c r="DZ167" s="20"/>
      <c r="EA167" s="15"/>
      <c r="EB167" s="20"/>
      <c r="EC167" s="15"/>
      <c r="ED167" s="20"/>
      <c r="EE167" s="15"/>
      <c r="EF167" s="20"/>
      <c r="EG167" s="15"/>
      <c r="EH167" s="20"/>
      <c r="EI167" s="15"/>
      <c r="EJ167" s="20"/>
      <c r="EK167" s="15"/>
      <c r="EL167" s="20"/>
      <c r="EM167" s="15"/>
      <c r="EN167" s="20"/>
      <c r="EO167" s="15"/>
      <c r="EP167" s="20"/>
      <c r="EQ167" s="15"/>
      <c r="ER167" s="20"/>
      <c r="ES167" s="15"/>
      <c r="ET167" s="20"/>
      <c r="EU167" s="15"/>
      <c r="EV167" s="20"/>
      <c r="EW167" s="15"/>
      <c r="EX167" s="20"/>
      <c r="EY167" s="15"/>
      <c r="EZ167" s="20"/>
      <c r="FA167" s="15"/>
      <c r="FB167" s="20"/>
      <c r="FC167" s="15">
        <v>45</v>
      </c>
      <c r="FD167" s="20">
        <v>2</v>
      </c>
      <c r="FE167" s="15"/>
      <c r="FF167" s="20"/>
      <c r="FG167" s="15"/>
      <c r="FH167" s="20"/>
      <c r="FI167" s="15"/>
      <c r="FJ167" s="20"/>
      <c r="FK167" s="15"/>
      <c r="FL167" s="20"/>
      <c r="FM167" s="15"/>
      <c r="FN167" s="20"/>
      <c r="FO167" s="15"/>
      <c r="FP167" s="20"/>
      <c r="FQ167" s="15"/>
      <c r="FR167" s="20"/>
      <c r="FS167" s="15"/>
      <c r="FT167" s="20"/>
      <c r="FU167" s="15"/>
      <c r="FV167" s="20"/>
      <c r="FW167" s="15"/>
      <c r="FX167" s="20"/>
      <c r="FY167" s="15"/>
      <c r="FZ167" s="20"/>
      <c r="GA167" s="15"/>
      <c r="GB167" s="20"/>
      <c r="GC167" s="15"/>
      <c r="GD167" s="20"/>
      <c r="GE167" s="15"/>
      <c r="GF167" s="20"/>
      <c r="GG167" s="170"/>
    </row>
    <row r="168" spans="1:189" s="2" customFormat="1" ht="15.75" customHeight="1" x14ac:dyDescent="0.3">
      <c r="A168" s="17" t="s">
        <v>125</v>
      </c>
      <c r="B168" s="17" t="s">
        <v>126</v>
      </c>
      <c r="C168" s="17" t="s">
        <v>295</v>
      </c>
      <c r="D168" s="17" t="s">
        <v>948</v>
      </c>
      <c r="E168" s="15" t="str">
        <f t="shared" si="30"/>
        <v>Ryan Yun</v>
      </c>
      <c r="F168" s="17" t="s">
        <v>135</v>
      </c>
      <c r="G168" s="15">
        <v>999867003</v>
      </c>
      <c r="H168" s="15">
        <f t="shared" si="31"/>
        <v>51</v>
      </c>
      <c r="I168" s="15"/>
      <c r="J168" s="15"/>
      <c r="K168" s="16"/>
      <c r="L168" s="15"/>
      <c r="M168" s="15"/>
      <c r="N168" s="15"/>
      <c r="O168" s="15">
        <f t="shared" si="26"/>
        <v>0</v>
      </c>
      <c r="P168" s="15">
        <v>0</v>
      </c>
      <c r="Q168" s="15">
        <f t="shared" si="27"/>
        <v>1</v>
      </c>
      <c r="R168" s="15">
        <v>0</v>
      </c>
      <c r="S168" s="15">
        <v>0</v>
      </c>
      <c r="T168" s="15">
        <f t="shared" si="28"/>
        <v>51</v>
      </c>
      <c r="U168" s="15">
        <f t="shared" si="29"/>
        <v>0</v>
      </c>
      <c r="V168" s="15"/>
      <c r="W168" s="15"/>
      <c r="X168" s="15"/>
      <c r="Y168" s="15"/>
      <c r="Z168" s="16"/>
      <c r="AA168" s="15"/>
      <c r="AB168" s="24"/>
      <c r="AC168" s="15"/>
      <c r="AD168" s="15"/>
      <c r="AE168" s="15"/>
      <c r="AF168" s="15"/>
      <c r="AG168" s="15"/>
      <c r="AH168" s="24"/>
      <c r="AI168" s="15"/>
      <c r="AJ168" s="15"/>
      <c r="AK168" s="15"/>
      <c r="AL168" s="15"/>
      <c r="AM168" s="15"/>
      <c r="AN168" s="24"/>
      <c r="AO168" s="15"/>
      <c r="AP168" s="24"/>
      <c r="AQ168" s="15"/>
      <c r="AR168" s="24"/>
      <c r="AS168" s="15"/>
      <c r="AT168" s="24"/>
      <c r="AU168" s="15"/>
      <c r="AV168" s="24"/>
      <c r="AW168" s="15"/>
      <c r="AX168" s="24"/>
      <c r="AY168" s="15"/>
      <c r="AZ168" s="15"/>
      <c r="BA168" s="15"/>
      <c r="BB168" s="15"/>
      <c r="BC168" s="15"/>
      <c r="BD168" s="15"/>
      <c r="BE168" s="15"/>
      <c r="BF168" s="24"/>
      <c r="BG168" s="15"/>
      <c r="BH168" s="24"/>
      <c r="BI168" s="15"/>
      <c r="BJ168" s="24"/>
      <c r="BK168" s="15"/>
      <c r="BL168" s="24"/>
      <c r="BM168" s="15">
        <v>79</v>
      </c>
      <c r="BN168" s="24">
        <v>3</v>
      </c>
      <c r="BO168" s="15"/>
      <c r="BP168" s="24"/>
      <c r="BQ168" s="15"/>
      <c r="BR168" s="24"/>
      <c r="BS168" s="15"/>
      <c r="BT168" s="24"/>
      <c r="BU168" s="15"/>
      <c r="BV168" s="24"/>
      <c r="BW168" s="15"/>
      <c r="BX168" s="24"/>
      <c r="BY168" s="15"/>
      <c r="BZ168" s="24"/>
      <c r="CA168" s="15">
        <v>38</v>
      </c>
      <c r="CB168" s="24" t="s">
        <v>168</v>
      </c>
      <c r="CC168" s="15"/>
      <c r="CD168" s="24"/>
      <c r="CE168" s="15"/>
      <c r="CF168" s="24"/>
      <c r="CG168" s="15"/>
      <c r="CH168" s="25"/>
      <c r="CI168" s="15"/>
      <c r="CJ168" s="25"/>
      <c r="CK168" s="15"/>
      <c r="CL168" s="25"/>
      <c r="CM168" s="15"/>
      <c r="CN168" s="25"/>
      <c r="CO168" s="15"/>
      <c r="CP168" s="25"/>
      <c r="CQ168" s="15"/>
      <c r="CR168" s="25"/>
      <c r="CS168" s="15">
        <f t="shared" si="32"/>
        <v>0</v>
      </c>
      <c r="CT168" s="15">
        <f t="shared" si="33"/>
        <v>0</v>
      </c>
      <c r="CU168" s="15">
        <f t="shared" si="34"/>
        <v>0</v>
      </c>
      <c r="CV168" s="15">
        <f t="shared" si="35"/>
        <v>0</v>
      </c>
      <c r="CW168" s="15"/>
      <c r="CX168" s="15"/>
      <c r="CY168" s="15">
        <f t="shared" si="36"/>
        <v>0</v>
      </c>
      <c r="CZ168" s="15">
        <f>GG168</f>
        <v>0</v>
      </c>
      <c r="DA168" s="19"/>
      <c r="DB168" s="17">
        <v>48</v>
      </c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>
        <v>51</v>
      </c>
      <c r="DP168" s="17"/>
      <c r="DQ168" s="15"/>
      <c r="DR168" s="15"/>
      <c r="DS168" s="15"/>
      <c r="DT168" s="15"/>
      <c r="DU168" s="15"/>
      <c r="DV168" s="15"/>
      <c r="DW168" s="15"/>
      <c r="DX168" s="20"/>
      <c r="DY168" s="15"/>
      <c r="DZ168" s="20"/>
      <c r="EA168" s="15">
        <v>71</v>
      </c>
      <c r="EB168" s="20">
        <v>5</v>
      </c>
      <c r="EC168" s="15">
        <v>51</v>
      </c>
      <c r="ED168" s="20" t="s">
        <v>129</v>
      </c>
      <c r="EE168" s="15"/>
      <c r="EF168" s="20"/>
      <c r="EG168" s="15"/>
      <c r="EH168" s="20"/>
      <c r="EI168" s="15"/>
      <c r="EJ168" s="20"/>
      <c r="EK168" s="15"/>
      <c r="EL168" s="20"/>
      <c r="EM168" s="15"/>
      <c r="EN168" s="20"/>
      <c r="EO168" s="15"/>
      <c r="EP168" s="20"/>
      <c r="EQ168" s="15"/>
      <c r="ER168" s="20"/>
      <c r="ES168" s="15"/>
      <c r="ET168" s="20"/>
      <c r="EU168" s="15"/>
      <c r="EV168" s="20"/>
      <c r="EW168" s="15"/>
      <c r="EX168" s="20"/>
      <c r="EY168" s="15"/>
      <c r="EZ168" s="20"/>
      <c r="FA168" s="15"/>
      <c r="FB168" s="20"/>
      <c r="FC168" s="15"/>
      <c r="FD168" s="20"/>
      <c r="FE168" s="15"/>
      <c r="FF168" s="20"/>
      <c r="FG168" s="15"/>
      <c r="FH168" s="20"/>
      <c r="FI168" s="15"/>
      <c r="FJ168" s="20"/>
      <c r="FK168" s="15"/>
      <c r="FL168" s="20"/>
      <c r="FM168" s="15"/>
      <c r="FN168" s="20"/>
      <c r="FO168" s="15"/>
      <c r="FP168" s="20"/>
      <c r="FQ168" s="15"/>
      <c r="FR168" s="20"/>
      <c r="FS168" s="15"/>
      <c r="FT168" s="20"/>
      <c r="FU168" s="15"/>
      <c r="FV168" s="20"/>
      <c r="FW168" s="15"/>
      <c r="FX168" s="20"/>
      <c r="FY168" s="15"/>
      <c r="FZ168" s="20"/>
      <c r="GA168" s="15"/>
      <c r="GB168" s="20"/>
      <c r="GC168" s="15"/>
      <c r="GD168" s="20"/>
      <c r="GE168" s="15"/>
      <c r="GF168" s="20"/>
      <c r="GG168" s="170"/>
    </row>
    <row r="169" spans="1:189" s="2" customFormat="1" ht="15.75" customHeight="1" x14ac:dyDescent="0.3">
      <c r="A169" s="15" t="s">
        <v>130</v>
      </c>
      <c r="B169" s="15" t="s">
        <v>126</v>
      </c>
      <c r="C169" s="15" t="s">
        <v>2171</v>
      </c>
      <c r="D169" s="15" t="s">
        <v>2172</v>
      </c>
      <c r="E169" s="15" t="str">
        <f t="shared" si="30"/>
        <v>LARA KO</v>
      </c>
      <c r="F169" s="17" t="s">
        <v>128</v>
      </c>
      <c r="G169" s="15">
        <v>999867024</v>
      </c>
      <c r="H169" s="15">
        <f t="shared" si="31"/>
        <v>142</v>
      </c>
      <c r="I169" s="15"/>
      <c r="J169" s="15"/>
      <c r="K169" s="16"/>
      <c r="L169" s="15"/>
      <c r="M169" s="15"/>
      <c r="N169" s="15"/>
      <c r="O169" s="15">
        <f t="shared" si="26"/>
        <v>56</v>
      </c>
      <c r="P169" s="15">
        <v>0</v>
      </c>
      <c r="Q169" s="15">
        <f t="shared" si="27"/>
        <v>0</v>
      </c>
      <c r="R169" s="15">
        <v>0</v>
      </c>
      <c r="S169" s="15">
        <v>0</v>
      </c>
      <c r="T169" s="15">
        <f t="shared" si="28"/>
        <v>38</v>
      </c>
      <c r="U169" s="15">
        <f t="shared" si="29"/>
        <v>0</v>
      </c>
      <c r="V169" s="15"/>
      <c r="W169" s="15"/>
      <c r="X169" s="15"/>
      <c r="Y169" s="15"/>
      <c r="Z169" s="16"/>
      <c r="AA169" s="15"/>
      <c r="AB169" s="24"/>
      <c r="AC169" s="15"/>
      <c r="AD169" s="15"/>
      <c r="AE169" s="15"/>
      <c r="AF169" s="15"/>
      <c r="AG169" s="15"/>
      <c r="AH169" s="24"/>
      <c r="AI169" s="15"/>
      <c r="AJ169" s="15"/>
      <c r="AK169" s="15"/>
      <c r="AL169" s="15"/>
      <c r="AM169" s="15"/>
      <c r="AN169" s="24"/>
      <c r="AO169" s="15"/>
      <c r="AP169" s="24"/>
      <c r="AQ169" s="15"/>
      <c r="AR169" s="24"/>
      <c r="AS169" s="15"/>
      <c r="AT169" s="24"/>
      <c r="AU169" s="15"/>
      <c r="AV169" s="24"/>
      <c r="AW169" s="15"/>
      <c r="AX169" s="24"/>
      <c r="AY169" s="15"/>
      <c r="AZ169" s="15"/>
      <c r="BA169" s="15"/>
      <c r="BB169" s="15"/>
      <c r="BC169" s="15"/>
      <c r="BD169" s="15"/>
      <c r="BE169" s="15"/>
      <c r="BF169" s="24"/>
      <c r="BG169" s="15"/>
      <c r="BH169" s="24"/>
      <c r="BI169" s="15"/>
      <c r="BJ169" s="24"/>
      <c r="BK169" s="15"/>
      <c r="BL169" s="24"/>
      <c r="BM169" s="15"/>
      <c r="BN169" s="24"/>
      <c r="BO169" s="15"/>
      <c r="BP169" s="24"/>
      <c r="BQ169" s="15"/>
      <c r="BR169" s="24"/>
      <c r="BS169" s="15"/>
      <c r="BT169" s="24"/>
      <c r="BU169" s="15"/>
      <c r="BV169" s="24"/>
      <c r="BW169" s="15"/>
      <c r="BX169" s="24"/>
      <c r="BY169" s="15"/>
      <c r="BZ169" s="24"/>
      <c r="CA169" s="15"/>
      <c r="CB169" s="24"/>
      <c r="CC169" s="15"/>
      <c r="CD169" s="24"/>
      <c r="CE169" s="15"/>
      <c r="CF169" s="24"/>
      <c r="CG169" s="15"/>
      <c r="CH169" s="25"/>
      <c r="CI169" s="15"/>
      <c r="CJ169" s="25"/>
      <c r="CK169" s="15"/>
      <c r="CL169" s="25"/>
      <c r="CM169" s="15"/>
      <c r="CN169" s="25"/>
      <c r="CO169" s="15"/>
      <c r="CP169" s="25"/>
      <c r="CQ169" s="15"/>
      <c r="CR169" s="25"/>
      <c r="CS169" s="15">
        <f t="shared" si="32"/>
        <v>0</v>
      </c>
      <c r="CT169" s="15">
        <f t="shared" si="33"/>
        <v>0</v>
      </c>
      <c r="CU169" s="15">
        <f t="shared" si="34"/>
        <v>0</v>
      </c>
      <c r="CV169" s="15">
        <f t="shared" si="35"/>
        <v>0</v>
      </c>
      <c r="CW169" s="15"/>
      <c r="CX169" s="15"/>
      <c r="CY169" s="15">
        <f t="shared" si="36"/>
        <v>48</v>
      </c>
      <c r="CZ169" s="15">
        <f>GG169</f>
        <v>0</v>
      </c>
      <c r="DA169" s="19"/>
      <c r="DB169" s="17">
        <v>48</v>
      </c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7"/>
      <c r="DQ169" s="15"/>
      <c r="DR169" s="15"/>
      <c r="DS169" s="15"/>
      <c r="DT169" s="15"/>
      <c r="DU169" s="15"/>
      <c r="DV169" s="15"/>
      <c r="DW169" s="15"/>
      <c r="DX169" s="20"/>
      <c r="DY169" s="15">
        <v>33</v>
      </c>
      <c r="DZ169" s="20" t="s">
        <v>168</v>
      </c>
      <c r="EA169" s="15"/>
      <c r="EB169" s="20"/>
      <c r="EC169" s="15">
        <v>38</v>
      </c>
      <c r="ED169" s="20" t="s">
        <v>168</v>
      </c>
      <c r="EE169" s="15"/>
      <c r="EF169" s="20"/>
      <c r="EG169" s="15"/>
      <c r="EH169" s="20"/>
      <c r="EI169" s="15">
        <v>56</v>
      </c>
      <c r="EJ169" s="20"/>
      <c r="EK169" s="15"/>
      <c r="EL169" s="20"/>
      <c r="EM169" s="15"/>
      <c r="EN169" s="20"/>
      <c r="EO169" s="15">
        <v>48</v>
      </c>
      <c r="EP169" s="20"/>
      <c r="EQ169" s="15"/>
      <c r="ER169" s="20"/>
      <c r="ES169" s="15"/>
      <c r="ET169" s="20"/>
      <c r="EU169" s="15"/>
      <c r="EV169" s="20"/>
      <c r="EW169" s="15"/>
      <c r="EX169" s="20"/>
      <c r="EY169" s="15"/>
      <c r="EZ169" s="20"/>
      <c r="FA169" s="15"/>
      <c r="FB169" s="20"/>
      <c r="FC169" s="15"/>
      <c r="FD169" s="20"/>
      <c r="FE169" s="15"/>
      <c r="FF169" s="20"/>
      <c r="FG169" s="15"/>
      <c r="FH169" s="20"/>
      <c r="FI169" s="15"/>
      <c r="FJ169" s="20"/>
      <c r="FK169" s="15"/>
      <c r="FL169" s="20"/>
      <c r="FM169" s="15"/>
      <c r="FN169" s="20"/>
      <c r="FO169" s="15"/>
      <c r="FP169" s="20"/>
      <c r="FQ169" s="15"/>
      <c r="FR169" s="20"/>
      <c r="FS169" s="15"/>
      <c r="FT169" s="20"/>
      <c r="FU169" s="15"/>
      <c r="FV169" s="20"/>
      <c r="FW169" s="15"/>
      <c r="FX169" s="20"/>
      <c r="FY169" s="15"/>
      <c r="FZ169" s="20"/>
      <c r="GA169" s="15"/>
      <c r="GB169" s="20"/>
      <c r="GC169" s="15"/>
      <c r="GD169" s="20"/>
      <c r="GE169" s="15"/>
      <c r="GF169" s="20"/>
      <c r="GG169" s="170"/>
    </row>
    <row r="170" spans="1:189" s="2" customFormat="1" ht="15.75" customHeight="1" x14ac:dyDescent="0.3">
      <c r="A170" s="17" t="s">
        <v>2903</v>
      </c>
      <c r="B170" s="17" t="s">
        <v>126</v>
      </c>
      <c r="C170" s="17" t="s">
        <v>3274</v>
      </c>
      <c r="D170" s="17" t="s">
        <v>3275</v>
      </c>
      <c r="E170" s="15" t="str">
        <f t="shared" si="30"/>
        <v>JULIAN BOUCHARD</v>
      </c>
      <c r="F170" s="17" t="s">
        <v>135</v>
      </c>
      <c r="G170" s="17">
        <v>999867430</v>
      </c>
      <c r="H170" s="15">
        <f t="shared" si="31"/>
        <v>38</v>
      </c>
      <c r="I170" s="15"/>
      <c r="J170" s="15"/>
      <c r="K170" s="16"/>
      <c r="L170" s="15"/>
      <c r="M170" s="15"/>
      <c r="N170" s="15"/>
      <c r="O170" s="15">
        <f t="shared" si="26"/>
        <v>0</v>
      </c>
      <c r="P170" s="15">
        <v>0</v>
      </c>
      <c r="Q170" s="15">
        <f t="shared" si="27"/>
        <v>0</v>
      </c>
      <c r="R170" s="15">
        <v>0</v>
      </c>
      <c r="S170" s="15">
        <v>0</v>
      </c>
      <c r="T170" s="15">
        <f t="shared" si="28"/>
        <v>0</v>
      </c>
      <c r="U170" s="15">
        <f t="shared" si="29"/>
        <v>0</v>
      </c>
      <c r="V170" s="15"/>
      <c r="W170" s="15"/>
      <c r="X170" s="15"/>
      <c r="Y170" s="15"/>
      <c r="Z170" s="16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>
        <f t="shared" si="32"/>
        <v>38</v>
      </c>
      <c r="CT170" s="15">
        <f t="shared" si="33"/>
        <v>0</v>
      </c>
      <c r="CU170" s="15">
        <f t="shared" si="34"/>
        <v>0</v>
      </c>
      <c r="CV170" s="15">
        <f t="shared" si="35"/>
        <v>0</v>
      </c>
      <c r="CW170" s="15"/>
      <c r="CX170" s="15"/>
      <c r="CY170" s="15">
        <f t="shared" si="36"/>
        <v>0</v>
      </c>
      <c r="CZ170" s="15">
        <f>GG170</f>
        <v>0</v>
      </c>
      <c r="DA170" s="16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20"/>
      <c r="DY170" s="15"/>
      <c r="DZ170" s="20"/>
      <c r="EA170" s="15"/>
      <c r="EB170" s="20"/>
      <c r="EC170" s="15"/>
      <c r="ED170" s="20"/>
      <c r="EE170" s="15"/>
      <c r="EF170" s="20"/>
      <c r="EG170" s="15"/>
      <c r="EH170" s="20"/>
      <c r="EI170" s="15"/>
      <c r="EJ170" s="20"/>
      <c r="EK170" s="15"/>
      <c r="EL170" s="20"/>
      <c r="EM170" s="15"/>
      <c r="EN170" s="20"/>
      <c r="EO170" s="15"/>
      <c r="EP170" s="20"/>
      <c r="EQ170" s="15"/>
      <c r="ER170" s="20"/>
      <c r="ES170" s="15"/>
      <c r="ET170" s="20"/>
      <c r="EU170" s="15"/>
      <c r="EV170" s="20"/>
      <c r="EW170" s="15"/>
      <c r="EX170" s="20"/>
      <c r="EY170" s="15"/>
      <c r="EZ170" s="20"/>
      <c r="FA170" s="15"/>
      <c r="FB170" s="20"/>
      <c r="FC170" s="15"/>
      <c r="FD170" s="20"/>
      <c r="FE170" s="15">
        <v>38</v>
      </c>
      <c r="FF170" s="20" t="s">
        <v>129</v>
      </c>
      <c r="FG170" s="15"/>
      <c r="FH170" s="20"/>
      <c r="FI170" s="15"/>
      <c r="FJ170" s="20"/>
      <c r="FK170" s="15"/>
      <c r="FL170" s="20"/>
      <c r="FM170" s="15"/>
      <c r="FN170" s="20"/>
      <c r="FO170" s="15"/>
      <c r="FP170" s="20"/>
      <c r="FQ170" s="15"/>
      <c r="FR170" s="20"/>
      <c r="FS170" s="15"/>
      <c r="FT170" s="20"/>
      <c r="FU170" s="15"/>
      <c r="FV170" s="20"/>
      <c r="FW170" s="15"/>
      <c r="FX170" s="20"/>
      <c r="FY170" s="15"/>
      <c r="FZ170" s="20"/>
      <c r="GA170" s="15"/>
      <c r="GB170" s="20"/>
      <c r="GC170" s="15"/>
      <c r="GD170" s="20"/>
      <c r="GE170" s="15"/>
      <c r="GF170" s="20"/>
      <c r="GG170" s="170"/>
    </row>
    <row r="171" spans="1:189" s="2" customFormat="1" ht="15.75" customHeight="1" x14ac:dyDescent="0.3">
      <c r="A171" s="15" t="s">
        <v>2903</v>
      </c>
      <c r="B171" s="15" t="s">
        <v>126</v>
      </c>
      <c r="C171" s="17" t="s">
        <v>723</v>
      </c>
      <c r="D171" s="17" t="s">
        <v>1931</v>
      </c>
      <c r="E171" s="15" t="str">
        <f t="shared" si="30"/>
        <v>Kelly Wang</v>
      </c>
      <c r="F171" s="17" t="s">
        <v>128</v>
      </c>
      <c r="G171" s="15">
        <v>999867504</v>
      </c>
      <c r="H171" s="15">
        <f t="shared" si="31"/>
        <v>222</v>
      </c>
      <c r="I171" s="15"/>
      <c r="J171" s="15"/>
      <c r="K171" s="16"/>
      <c r="L171" s="15"/>
      <c r="M171" s="15"/>
      <c r="N171" s="15"/>
      <c r="O171" s="15">
        <f t="shared" si="26"/>
        <v>0</v>
      </c>
      <c r="P171" s="15">
        <v>0</v>
      </c>
      <c r="Q171" s="15">
        <f t="shared" si="27"/>
        <v>1</v>
      </c>
      <c r="R171" s="15">
        <v>0</v>
      </c>
      <c r="S171" s="15">
        <v>0</v>
      </c>
      <c r="T171" s="15">
        <f t="shared" si="28"/>
        <v>120</v>
      </c>
      <c r="U171" s="15">
        <f t="shared" si="29"/>
        <v>0</v>
      </c>
      <c r="V171" s="15"/>
      <c r="W171" s="15"/>
      <c r="X171" s="15"/>
      <c r="Y171" s="15"/>
      <c r="Z171" s="16"/>
      <c r="AA171" s="15">
        <v>113</v>
      </c>
      <c r="AB171" s="24">
        <v>3</v>
      </c>
      <c r="AC171" s="15"/>
      <c r="AD171" s="24"/>
      <c r="AE171" s="15">
        <v>120</v>
      </c>
      <c r="AF171" s="24">
        <v>1</v>
      </c>
      <c r="AG171" s="15"/>
      <c r="AH171" s="24"/>
      <c r="AI171" s="15"/>
      <c r="AJ171" s="24"/>
      <c r="AK171" s="15"/>
      <c r="AL171" s="24"/>
      <c r="AM171" s="15"/>
      <c r="AN171" s="24"/>
      <c r="AO171" s="15">
        <v>120</v>
      </c>
      <c r="AP171" s="24">
        <v>1</v>
      </c>
      <c r="AQ171" s="15"/>
      <c r="AR171" s="24"/>
      <c r="AS171" s="15"/>
      <c r="AT171" s="24"/>
      <c r="AU171" s="15"/>
      <c r="AV171" s="24"/>
      <c r="AW171" s="15"/>
      <c r="AX171" s="24"/>
      <c r="AY171" s="15">
        <v>150</v>
      </c>
      <c r="AZ171" s="24">
        <v>2</v>
      </c>
      <c r="BA171" s="15"/>
      <c r="BB171" s="24"/>
      <c r="BC171" s="15"/>
      <c r="BD171" s="24"/>
      <c r="BE171" s="15"/>
      <c r="BF171" s="24"/>
      <c r="BG171" s="15"/>
      <c r="BH171" s="24"/>
      <c r="BI171" s="15"/>
      <c r="BJ171" s="24"/>
      <c r="BK171" s="15"/>
      <c r="BL171" s="24"/>
      <c r="BM171" s="15">
        <v>140</v>
      </c>
      <c r="BN171" s="24">
        <v>1</v>
      </c>
      <c r="BO171" s="15"/>
      <c r="BP171" s="24"/>
      <c r="BQ171" s="15">
        <v>150</v>
      </c>
      <c r="BR171" s="24">
        <v>1</v>
      </c>
      <c r="BS171" s="15"/>
      <c r="BT171" s="24"/>
      <c r="BU171" s="15"/>
      <c r="BV171" s="24"/>
      <c r="BW171" s="15">
        <f>15*6</f>
        <v>90</v>
      </c>
      <c r="BX171" s="24">
        <v>1</v>
      </c>
      <c r="BY171" s="15"/>
      <c r="BZ171" s="24"/>
      <c r="CA171" s="15">
        <v>90</v>
      </c>
      <c r="CB171" s="24">
        <v>3</v>
      </c>
      <c r="CC171" s="15"/>
      <c r="CD171" s="24"/>
      <c r="CE171" s="15"/>
      <c r="CF171" s="24"/>
      <c r="CG171" s="15">
        <v>90</v>
      </c>
      <c r="CH171" s="25"/>
      <c r="CI171" s="15"/>
      <c r="CJ171" s="25"/>
      <c r="CK171" s="15">
        <v>64</v>
      </c>
      <c r="CL171" s="25" t="s">
        <v>129</v>
      </c>
      <c r="CM171" s="15">
        <v>150</v>
      </c>
      <c r="CN171" s="25">
        <v>2</v>
      </c>
      <c r="CO171" s="15"/>
      <c r="CP171" s="25"/>
      <c r="CQ171" s="15"/>
      <c r="CR171" s="25"/>
      <c r="CS171" s="15">
        <f t="shared" si="32"/>
        <v>0</v>
      </c>
      <c r="CT171" s="15">
        <f t="shared" si="33"/>
        <v>38</v>
      </c>
      <c r="CU171" s="15">
        <f t="shared" si="34"/>
        <v>0</v>
      </c>
      <c r="CV171" s="15">
        <f t="shared" si="35"/>
        <v>0</v>
      </c>
      <c r="CW171" s="15"/>
      <c r="CX171" s="15"/>
      <c r="CY171" s="15">
        <f t="shared" si="36"/>
        <v>64</v>
      </c>
      <c r="CZ171" s="15">
        <f>GG171</f>
        <v>0</v>
      </c>
      <c r="DA171" s="19"/>
      <c r="DB171" s="17">
        <v>36</v>
      </c>
      <c r="DC171" s="15">
        <v>120</v>
      </c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>
        <v>68</v>
      </c>
      <c r="DP171" s="17"/>
      <c r="DQ171" s="15"/>
      <c r="DR171" s="15"/>
      <c r="DS171" s="15"/>
      <c r="DT171" s="15"/>
      <c r="DU171" s="15"/>
      <c r="DV171" s="15"/>
      <c r="DW171" s="15"/>
      <c r="DX171" s="20"/>
      <c r="DY171" s="15"/>
      <c r="DZ171" s="20"/>
      <c r="EA171" s="15"/>
      <c r="EB171" s="20"/>
      <c r="EC171" s="15">
        <v>120</v>
      </c>
      <c r="ED171" s="20">
        <v>2</v>
      </c>
      <c r="EE171" s="15"/>
      <c r="EF171" s="20"/>
      <c r="EG171" s="15"/>
      <c r="EH171" s="20"/>
      <c r="EI171" s="15"/>
      <c r="EJ171" s="20"/>
      <c r="EK171" s="15"/>
      <c r="EL171" s="20"/>
      <c r="EM171" s="15"/>
      <c r="EN171" s="20"/>
      <c r="EO171" s="15">
        <v>64</v>
      </c>
      <c r="EP171" s="20"/>
      <c r="EQ171" s="15"/>
      <c r="ER171" s="20"/>
      <c r="ES171" s="15"/>
      <c r="ET171" s="20"/>
      <c r="EU171" s="15"/>
      <c r="EV171" s="20"/>
      <c r="EW171" s="15"/>
      <c r="EX171" s="20"/>
      <c r="EY171" s="15"/>
      <c r="EZ171" s="20"/>
      <c r="FA171" s="15"/>
      <c r="FB171" s="20"/>
      <c r="FC171" s="15">
        <v>38</v>
      </c>
      <c r="FD171" s="20" t="s">
        <v>129</v>
      </c>
      <c r="FE171" s="15"/>
      <c r="FF171" s="20"/>
      <c r="FG171" s="15"/>
      <c r="FH171" s="20"/>
      <c r="FI171" s="15"/>
      <c r="FJ171" s="20"/>
      <c r="FK171" s="15"/>
      <c r="FL171" s="20"/>
      <c r="FM171" s="15"/>
      <c r="FN171" s="20"/>
      <c r="FO171" s="15"/>
      <c r="FP171" s="20"/>
      <c r="FQ171" s="15"/>
      <c r="FR171" s="20"/>
      <c r="FS171" s="15"/>
      <c r="FT171" s="20"/>
      <c r="FU171" s="15"/>
      <c r="FV171" s="20"/>
      <c r="FW171" s="15"/>
      <c r="FX171" s="20"/>
      <c r="FY171" s="15"/>
      <c r="FZ171" s="20"/>
      <c r="GA171" s="15"/>
      <c r="GB171" s="20"/>
      <c r="GC171" s="15"/>
      <c r="GD171" s="20"/>
      <c r="GE171" s="15"/>
      <c r="GF171" s="20"/>
      <c r="GG171" s="170"/>
    </row>
    <row r="172" spans="1:189" s="2" customFormat="1" ht="15.75" customHeight="1" x14ac:dyDescent="0.3">
      <c r="A172" s="15" t="s">
        <v>2906</v>
      </c>
      <c r="B172" s="15" t="s">
        <v>126</v>
      </c>
      <c r="C172" s="15" t="s">
        <v>1495</v>
      </c>
      <c r="D172" s="15" t="s">
        <v>1496</v>
      </c>
      <c r="E172" s="15" t="str">
        <f t="shared" si="30"/>
        <v>Joelyn Nowlin</v>
      </c>
      <c r="F172" s="15" t="s">
        <v>128</v>
      </c>
      <c r="G172" s="15">
        <v>999867688</v>
      </c>
      <c r="H172" s="15">
        <f t="shared" si="31"/>
        <v>101</v>
      </c>
      <c r="I172" s="15"/>
      <c r="J172" s="15"/>
      <c r="K172" s="16"/>
      <c r="L172" s="15"/>
      <c r="M172" s="15"/>
      <c r="N172" s="15"/>
      <c r="O172" s="15">
        <f t="shared" si="26"/>
        <v>50</v>
      </c>
      <c r="P172" s="15">
        <v>0</v>
      </c>
      <c r="Q172" s="15">
        <f t="shared" si="27"/>
        <v>1</v>
      </c>
      <c r="R172" s="15">
        <v>0</v>
      </c>
      <c r="S172" s="15">
        <v>0</v>
      </c>
      <c r="T172" s="15">
        <f t="shared" si="28"/>
        <v>51</v>
      </c>
      <c r="U172" s="15">
        <f t="shared" si="29"/>
        <v>0</v>
      </c>
      <c r="V172" s="15"/>
      <c r="W172" s="15"/>
      <c r="X172" s="15"/>
      <c r="Y172" s="15"/>
      <c r="Z172" s="16"/>
      <c r="AA172" s="15"/>
      <c r="AB172" s="24"/>
      <c r="AC172" s="15"/>
      <c r="AD172" s="15"/>
      <c r="AE172" s="15"/>
      <c r="AF172" s="15"/>
      <c r="AG172" s="15"/>
      <c r="AH172" s="24"/>
      <c r="AI172" s="15"/>
      <c r="AJ172" s="15"/>
      <c r="AK172" s="15"/>
      <c r="AL172" s="15"/>
      <c r="AM172" s="15"/>
      <c r="AN172" s="24"/>
      <c r="AO172" s="15"/>
      <c r="AP172" s="24"/>
      <c r="AQ172" s="15"/>
      <c r="AR172" s="24"/>
      <c r="AS172" s="15"/>
      <c r="AT172" s="24"/>
      <c r="AU172" s="15"/>
      <c r="AV172" s="24"/>
      <c r="AW172" s="15"/>
      <c r="AX172" s="24"/>
      <c r="AY172" s="15"/>
      <c r="AZ172" s="15"/>
      <c r="BA172" s="15"/>
      <c r="BB172" s="15"/>
      <c r="BC172" s="15"/>
      <c r="BD172" s="15"/>
      <c r="BE172" s="15"/>
      <c r="BF172" s="24"/>
      <c r="BG172" s="15"/>
      <c r="BH172" s="24"/>
      <c r="BI172" s="15"/>
      <c r="BJ172" s="24"/>
      <c r="BK172" s="15"/>
      <c r="BL172" s="24"/>
      <c r="BM172" s="15">
        <v>52.5</v>
      </c>
      <c r="BN172" s="24">
        <v>2</v>
      </c>
      <c r="BO172" s="15"/>
      <c r="BP172" s="24"/>
      <c r="BQ172" s="15">
        <v>93</v>
      </c>
      <c r="BR172" s="24">
        <v>7</v>
      </c>
      <c r="BS172" s="15"/>
      <c r="BT172" s="24"/>
      <c r="BU172" s="15"/>
      <c r="BV172" s="24"/>
      <c r="BW172" s="15"/>
      <c r="BX172" s="24"/>
      <c r="BY172" s="15"/>
      <c r="BZ172" s="24"/>
      <c r="CA172" s="15">
        <v>51</v>
      </c>
      <c r="CB172" s="24" t="s">
        <v>129</v>
      </c>
      <c r="CC172" s="15"/>
      <c r="CD172" s="24"/>
      <c r="CE172" s="15"/>
      <c r="CF172" s="24"/>
      <c r="CG172" s="15"/>
      <c r="CH172" s="25"/>
      <c r="CI172" s="15"/>
      <c r="CJ172" s="25"/>
      <c r="CK172" s="15"/>
      <c r="CL172" s="25"/>
      <c r="CM172" s="15"/>
      <c r="CN172" s="25"/>
      <c r="CO172" s="15"/>
      <c r="CP172" s="25"/>
      <c r="CQ172" s="15"/>
      <c r="CR172" s="25"/>
      <c r="CS172" s="15">
        <f t="shared" si="32"/>
        <v>0</v>
      </c>
      <c r="CT172" s="15">
        <f t="shared" si="33"/>
        <v>0</v>
      </c>
      <c r="CU172" s="15">
        <f t="shared" si="34"/>
        <v>0</v>
      </c>
      <c r="CV172" s="15">
        <f t="shared" si="35"/>
        <v>0</v>
      </c>
      <c r="CW172" s="15"/>
      <c r="CX172" s="15"/>
      <c r="CY172" s="15">
        <f t="shared" si="36"/>
        <v>0</v>
      </c>
      <c r="CZ172" s="15">
        <f>GG172</f>
        <v>0</v>
      </c>
      <c r="DA172" s="19"/>
      <c r="DB172" s="17">
        <v>64</v>
      </c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>
        <v>30</v>
      </c>
      <c r="DP172" s="17"/>
      <c r="DQ172" s="15"/>
      <c r="DR172" s="15"/>
      <c r="DS172" s="15"/>
      <c r="DT172" s="15"/>
      <c r="DU172" s="15"/>
      <c r="DV172" s="15"/>
      <c r="DW172" s="15"/>
      <c r="DX172" s="20"/>
      <c r="DY172" s="15"/>
      <c r="DZ172" s="20"/>
      <c r="EA172" s="15"/>
      <c r="EB172" s="20"/>
      <c r="EC172" s="15">
        <v>51</v>
      </c>
      <c r="ED172" s="20" t="s">
        <v>129</v>
      </c>
      <c r="EE172" s="15"/>
      <c r="EF172" s="20"/>
      <c r="EG172" s="15"/>
      <c r="EH172" s="20"/>
      <c r="EI172" s="15">
        <v>50</v>
      </c>
      <c r="EJ172" s="20">
        <v>1</v>
      </c>
      <c r="EK172" s="15"/>
      <c r="EL172" s="20"/>
      <c r="EM172" s="15"/>
      <c r="EN172" s="20"/>
      <c r="EO172" s="15"/>
      <c r="EP172" s="20"/>
      <c r="EQ172" s="15"/>
      <c r="ER172" s="20"/>
      <c r="ES172" s="15"/>
      <c r="ET172" s="20"/>
      <c r="EU172" s="15"/>
      <c r="EV172" s="20"/>
      <c r="EW172" s="15"/>
      <c r="EX172" s="20"/>
      <c r="EY172" s="15"/>
      <c r="EZ172" s="20"/>
      <c r="FA172" s="15"/>
      <c r="FB172" s="20"/>
      <c r="FC172" s="15"/>
      <c r="FD172" s="20"/>
      <c r="FE172" s="15"/>
      <c r="FF172" s="20"/>
      <c r="FG172" s="15"/>
      <c r="FH172" s="20"/>
      <c r="FI172" s="15"/>
      <c r="FJ172" s="20"/>
      <c r="FK172" s="15"/>
      <c r="FL172" s="20"/>
      <c r="FM172" s="15"/>
      <c r="FN172" s="20"/>
      <c r="FO172" s="15"/>
      <c r="FP172" s="20"/>
      <c r="FQ172" s="15"/>
      <c r="FR172" s="20"/>
      <c r="FS172" s="15"/>
      <c r="FT172" s="20"/>
      <c r="FU172" s="15"/>
      <c r="FV172" s="20"/>
      <c r="FW172" s="15"/>
      <c r="FX172" s="20"/>
      <c r="FY172" s="15"/>
      <c r="FZ172" s="20"/>
      <c r="GA172" s="15"/>
      <c r="GB172" s="20"/>
      <c r="GC172" s="15"/>
      <c r="GD172" s="20"/>
      <c r="GE172" s="15"/>
      <c r="GF172" s="20"/>
      <c r="GG172" s="170"/>
    </row>
    <row r="173" spans="1:189" s="2" customFormat="1" ht="15.75" customHeight="1" x14ac:dyDescent="0.3">
      <c r="A173" s="17" t="s">
        <v>125</v>
      </c>
      <c r="B173" s="17" t="s">
        <v>126</v>
      </c>
      <c r="C173" s="17" t="s">
        <v>1514</v>
      </c>
      <c r="D173" s="17" t="s">
        <v>1511</v>
      </c>
      <c r="E173" s="15" t="str">
        <f t="shared" si="30"/>
        <v>Whye Jing Ong</v>
      </c>
      <c r="F173" s="17" t="s">
        <v>135</v>
      </c>
      <c r="G173" s="15">
        <v>999869081</v>
      </c>
      <c r="H173" s="15">
        <f t="shared" si="31"/>
        <v>419</v>
      </c>
      <c r="I173" s="15"/>
      <c r="J173" s="17">
        <f>(O173+P173+R173+S173+T173+U173)/2</f>
        <v>73</v>
      </c>
      <c r="K173" s="16"/>
      <c r="L173" s="15"/>
      <c r="M173" s="15"/>
      <c r="N173" s="15"/>
      <c r="O173" s="15">
        <f t="shared" si="26"/>
        <v>56</v>
      </c>
      <c r="P173" s="15">
        <v>0</v>
      </c>
      <c r="Q173" s="15">
        <f t="shared" si="27"/>
        <v>0</v>
      </c>
      <c r="R173" s="15">
        <v>0</v>
      </c>
      <c r="S173" s="15">
        <v>0</v>
      </c>
      <c r="T173" s="15">
        <f t="shared" si="28"/>
        <v>90</v>
      </c>
      <c r="U173" s="15">
        <f t="shared" si="29"/>
        <v>0</v>
      </c>
      <c r="V173" s="15"/>
      <c r="W173" s="15"/>
      <c r="X173" s="15"/>
      <c r="Y173" s="15"/>
      <c r="Z173" s="16"/>
      <c r="AA173" s="15">
        <v>99</v>
      </c>
      <c r="AB173" s="24">
        <v>5</v>
      </c>
      <c r="AC173" s="15"/>
      <c r="AD173" s="15"/>
      <c r="AE173" s="15"/>
      <c r="AF173" s="15"/>
      <c r="AG173" s="15">
        <v>90</v>
      </c>
      <c r="AH173" s="24">
        <v>2</v>
      </c>
      <c r="AI173" s="15"/>
      <c r="AJ173" s="15"/>
      <c r="AK173" s="15"/>
      <c r="AL173" s="15"/>
      <c r="AM173" s="15">
        <v>75</v>
      </c>
      <c r="AN173" s="24">
        <v>2</v>
      </c>
      <c r="AO173" s="15">
        <v>90</v>
      </c>
      <c r="AP173" s="24">
        <v>2</v>
      </c>
      <c r="AQ173" s="15"/>
      <c r="AR173" s="24"/>
      <c r="AS173" s="15"/>
      <c r="AT173" s="24"/>
      <c r="AU173" s="15">
        <v>120</v>
      </c>
      <c r="AV173" s="24">
        <v>1</v>
      </c>
      <c r="AW173" s="15"/>
      <c r="AX173" s="24"/>
      <c r="AY173" s="15"/>
      <c r="AZ173" s="15"/>
      <c r="BA173" s="15"/>
      <c r="BB173" s="15"/>
      <c r="BC173" s="15"/>
      <c r="BD173" s="15"/>
      <c r="BE173" s="15"/>
      <c r="BF173" s="24"/>
      <c r="BG173" s="15"/>
      <c r="BH173" s="24"/>
      <c r="BI173" s="15"/>
      <c r="BJ173" s="24"/>
      <c r="BK173" s="15"/>
      <c r="BL173" s="24"/>
      <c r="BM173" s="15"/>
      <c r="BN173" s="24"/>
      <c r="BO173" s="15"/>
      <c r="BP173" s="24"/>
      <c r="BQ173" s="15">
        <v>64</v>
      </c>
      <c r="BR173" s="24" t="s">
        <v>182</v>
      </c>
      <c r="BS173" s="15"/>
      <c r="BT173" s="24"/>
      <c r="BU173" s="15">
        <v>140</v>
      </c>
      <c r="BV173" s="24">
        <v>1</v>
      </c>
      <c r="BW173" s="15"/>
      <c r="BX173" s="24"/>
      <c r="BY173" s="15"/>
      <c r="BZ173" s="24"/>
      <c r="CA173" s="15">
        <v>120</v>
      </c>
      <c r="CB173" s="24">
        <v>2</v>
      </c>
      <c r="CC173" s="15"/>
      <c r="CD173" s="24"/>
      <c r="CE173" s="15">
        <v>200</v>
      </c>
      <c r="CF173" s="24">
        <v>1</v>
      </c>
      <c r="CG173" s="15"/>
      <c r="CH173" s="25"/>
      <c r="CI173" s="15">
        <v>120</v>
      </c>
      <c r="CJ173" s="25">
        <v>1</v>
      </c>
      <c r="CK173" s="15">
        <v>200</v>
      </c>
      <c r="CL173" s="25">
        <v>1</v>
      </c>
      <c r="CM173" s="15">
        <v>150</v>
      </c>
      <c r="CN173" s="25">
        <v>2</v>
      </c>
      <c r="CO173" s="15"/>
      <c r="CP173" s="25"/>
      <c r="CQ173" s="15"/>
      <c r="CR173" s="25"/>
      <c r="CS173" s="15">
        <f t="shared" si="32"/>
        <v>0</v>
      </c>
      <c r="CT173" s="15">
        <f t="shared" si="33"/>
        <v>128</v>
      </c>
      <c r="CU173" s="15">
        <f t="shared" si="34"/>
        <v>1</v>
      </c>
      <c r="CV173" s="15">
        <f t="shared" si="35"/>
        <v>105</v>
      </c>
      <c r="CW173" s="15"/>
      <c r="CX173" s="15"/>
      <c r="CY173" s="15">
        <f t="shared" si="36"/>
        <v>113</v>
      </c>
      <c r="CZ173" s="15">
        <f>GG173</f>
        <v>0</v>
      </c>
      <c r="DA173" s="19"/>
      <c r="DB173" s="17"/>
      <c r="DC173" s="15"/>
      <c r="DD173" s="15">
        <v>120</v>
      </c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7"/>
      <c r="DQ173" s="15"/>
      <c r="DR173" s="15"/>
      <c r="DS173" s="15"/>
      <c r="DT173" s="15"/>
      <c r="DU173" s="15"/>
      <c r="DV173" s="15"/>
      <c r="DW173" s="15">
        <v>105</v>
      </c>
      <c r="DX173" s="20">
        <v>2</v>
      </c>
      <c r="DY173" s="15"/>
      <c r="DZ173" s="20"/>
      <c r="EA173" s="15"/>
      <c r="EB173" s="20"/>
      <c r="EC173" s="15">
        <v>90</v>
      </c>
      <c r="ED173" s="20">
        <v>3</v>
      </c>
      <c r="EE173" s="15"/>
      <c r="EF173" s="20"/>
      <c r="EG173" s="15"/>
      <c r="EH173" s="20"/>
      <c r="EI173" s="15"/>
      <c r="EJ173" s="20"/>
      <c r="EK173" s="15">
        <v>56</v>
      </c>
      <c r="EL173" s="20">
        <v>3</v>
      </c>
      <c r="EM173" s="15"/>
      <c r="EN173" s="20"/>
      <c r="EO173" s="15">
        <v>113</v>
      </c>
      <c r="EP173" s="20">
        <v>4</v>
      </c>
      <c r="EQ173" s="15"/>
      <c r="ER173" s="20"/>
      <c r="ES173" s="15"/>
      <c r="ET173" s="20"/>
      <c r="EU173" s="15">
        <v>60</v>
      </c>
      <c r="EV173" s="20">
        <v>1</v>
      </c>
      <c r="EW173" s="15"/>
      <c r="EX173" s="20"/>
      <c r="EY173" s="15"/>
      <c r="EZ173" s="20"/>
      <c r="FA173" s="15"/>
      <c r="FB173" s="20"/>
      <c r="FC173" s="15"/>
      <c r="FD173" s="20"/>
      <c r="FE173" s="15"/>
      <c r="FF173" s="20"/>
      <c r="FG173" s="15"/>
      <c r="FH173" s="20"/>
      <c r="FI173" s="15"/>
      <c r="FJ173" s="20"/>
      <c r="FK173" s="15"/>
      <c r="FL173" s="20"/>
      <c r="FM173" s="15"/>
      <c r="FN173" s="20"/>
      <c r="FO173" s="15">
        <v>68</v>
      </c>
      <c r="FP173" s="20"/>
      <c r="FQ173" s="15"/>
      <c r="FR173" s="20"/>
      <c r="FS173" s="15"/>
      <c r="FT173" s="20"/>
      <c r="FU173" s="15"/>
      <c r="FV173" s="20"/>
      <c r="FW173" s="15"/>
      <c r="FX173" s="20"/>
      <c r="FY173" s="15"/>
      <c r="FZ173" s="20"/>
      <c r="GA173" s="15"/>
      <c r="GB173" s="20"/>
      <c r="GC173" s="15">
        <v>105</v>
      </c>
      <c r="GD173" s="20">
        <v>2</v>
      </c>
      <c r="GE173" s="15"/>
      <c r="GF173" s="20"/>
      <c r="GG173" s="170"/>
    </row>
    <row r="174" spans="1:189" s="2" customFormat="1" ht="15.75" customHeight="1" x14ac:dyDescent="0.3">
      <c r="A174" s="17" t="s">
        <v>133</v>
      </c>
      <c r="B174" s="17" t="s">
        <v>126</v>
      </c>
      <c r="C174" s="17" t="s">
        <v>874</v>
      </c>
      <c r="D174" s="17" t="s">
        <v>875</v>
      </c>
      <c r="E174" s="15" t="str">
        <f t="shared" si="30"/>
        <v>Ji Hoon Emmett Gun</v>
      </c>
      <c r="F174" s="17" t="s">
        <v>135</v>
      </c>
      <c r="G174" s="15">
        <v>999869113</v>
      </c>
      <c r="H174" s="15">
        <f t="shared" si="31"/>
        <v>689.5</v>
      </c>
      <c r="I174" s="15"/>
      <c r="J174" s="17">
        <f>(O174+P174+R174+S174+T174+U174)/2</f>
        <v>132.5</v>
      </c>
      <c r="K174" s="16"/>
      <c r="L174" s="15"/>
      <c r="M174" s="15"/>
      <c r="N174" s="15"/>
      <c r="O174" s="15">
        <f t="shared" si="26"/>
        <v>25</v>
      </c>
      <c r="P174" s="15">
        <v>0</v>
      </c>
      <c r="Q174" s="15">
        <f t="shared" si="27"/>
        <v>0</v>
      </c>
      <c r="R174" s="15">
        <v>0</v>
      </c>
      <c r="S174" s="15">
        <v>0</v>
      </c>
      <c r="T174" s="15">
        <f t="shared" si="28"/>
        <v>90</v>
      </c>
      <c r="U174" s="15">
        <f t="shared" si="29"/>
        <v>150</v>
      </c>
      <c r="V174" s="15"/>
      <c r="W174" s="15"/>
      <c r="X174" s="15"/>
      <c r="Y174" s="15"/>
      <c r="Z174" s="16"/>
      <c r="AA174" s="15"/>
      <c r="AB174" s="24"/>
      <c r="AC174" s="15"/>
      <c r="AD174" s="15"/>
      <c r="AE174" s="15"/>
      <c r="AF174" s="15"/>
      <c r="AG174" s="15">
        <f>0.4*30</f>
        <v>12</v>
      </c>
      <c r="AH174" s="24">
        <v>1</v>
      </c>
      <c r="AI174" s="15"/>
      <c r="AJ174" s="15"/>
      <c r="AK174" s="15"/>
      <c r="AL174" s="15"/>
      <c r="AM174" s="15">
        <f>0.4*50</f>
        <v>20</v>
      </c>
      <c r="AN174" s="24">
        <v>1</v>
      </c>
      <c r="AO174" s="15"/>
      <c r="AP174" s="24"/>
      <c r="AQ174" s="15"/>
      <c r="AR174" s="24"/>
      <c r="AS174" s="15"/>
      <c r="AT174" s="24"/>
      <c r="AU174" s="15">
        <f>0.4*120</f>
        <v>48</v>
      </c>
      <c r="AV174" s="24">
        <v>1</v>
      </c>
      <c r="AW174" s="15"/>
      <c r="AX174" s="24"/>
      <c r="AY174" s="15"/>
      <c r="AZ174" s="15"/>
      <c r="BA174" s="15"/>
      <c r="BB174" s="15"/>
      <c r="BC174" s="15"/>
      <c r="BD174" s="15"/>
      <c r="BE174" s="15"/>
      <c r="BF174" s="24"/>
      <c r="BG174" s="15"/>
      <c r="BH174" s="24"/>
      <c r="BI174" s="15"/>
      <c r="BJ174" s="24"/>
      <c r="BK174" s="15"/>
      <c r="BL174" s="24"/>
      <c r="BM174" s="15"/>
      <c r="BN174" s="24"/>
      <c r="BO174" s="15">
        <f>0.4*60</f>
        <v>24</v>
      </c>
      <c r="BP174" s="24">
        <v>1</v>
      </c>
      <c r="BQ174" s="15"/>
      <c r="BR174" s="24"/>
      <c r="BS174" s="15"/>
      <c r="BT174" s="24"/>
      <c r="BU174" s="15">
        <v>79</v>
      </c>
      <c r="BV174" s="24">
        <v>3</v>
      </c>
      <c r="BW174" s="15"/>
      <c r="BX174" s="24"/>
      <c r="BY174" s="15"/>
      <c r="BZ174" s="24"/>
      <c r="CA174" s="15">
        <v>60</v>
      </c>
      <c r="CB174" s="24">
        <v>2</v>
      </c>
      <c r="CC174" s="15"/>
      <c r="CD174" s="24"/>
      <c r="CE174" s="15">
        <v>50</v>
      </c>
      <c r="CF174" s="24">
        <v>1</v>
      </c>
      <c r="CG174" s="15"/>
      <c r="CH174" s="25"/>
      <c r="CI174" s="15"/>
      <c r="CJ174" s="25"/>
      <c r="CK174" s="15">
        <v>75</v>
      </c>
      <c r="CL174" s="25">
        <v>2</v>
      </c>
      <c r="CM174" s="15"/>
      <c r="CN174" s="25"/>
      <c r="CO174" s="15"/>
      <c r="CP174" s="25"/>
      <c r="CQ174" s="15"/>
      <c r="CR174" s="25"/>
      <c r="CS174" s="15">
        <f t="shared" si="32"/>
        <v>0</v>
      </c>
      <c r="CT174" s="15">
        <f t="shared" si="33"/>
        <v>278</v>
      </c>
      <c r="CU174" s="15">
        <f t="shared" si="34"/>
        <v>2</v>
      </c>
      <c r="CV174" s="15">
        <f t="shared" si="35"/>
        <v>79</v>
      </c>
      <c r="CW174" s="15"/>
      <c r="CX174" s="15"/>
      <c r="CY174" s="15">
        <f t="shared" si="36"/>
        <v>200</v>
      </c>
      <c r="CZ174" s="15">
        <f>GG174</f>
        <v>0</v>
      </c>
      <c r="DA174" s="19"/>
      <c r="DB174" s="17">
        <v>150</v>
      </c>
      <c r="DC174" s="15"/>
      <c r="DD174" s="15">
        <v>30</v>
      </c>
      <c r="DE174" s="15"/>
      <c r="DF174" s="15"/>
      <c r="DG174" s="15"/>
      <c r="DH174" s="15">
        <v>45</v>
      </c>
      <c r="DI174" s="15"/>
      <c r="DJ174" s="15"/>
      <c r="DK174" s="15"/>
      <c r="DL174" s="15"/>
      <c r="DM174" s="15"/>
      <c r="DN174" s="15"/>
      <c r="DO174" s="15"/>
      <c r="DP174" s="17"/>
      <c r="DQ174" s="15"/>
      <c r="DR174" s="15"/>
      <c r="DS174" s="15"/>
      <c r="DT174" s="15"/>
      <c r="DU174" s="15"/>
      <c r="DV174" s="15"/>
      <c r="DW174" s="15">
        <v>28</v>
      </c>
      <c r="DX174" s="20"/>
      <c r="DY174" s="15"/>
      <c r="DZ174" s="20"/>
      <c r="EA174" s="15"/>
      <c r="EB174" s="20"/>
      <c r="EC174" s="15">
        <v>90</v>
      </c>
      <c r="ED174" s="20">
        <v>3</v>
      </c>
      <c r="EE174" s="15"/>
      <c r="EF174" s="20"/>
      <c r="EG174" s="15">
        <v>150</v>
      </c>
      <c r="EH174" s="20">
        <v>2</v>
      </c>
      <c r="EI174" s="15"/>
      <c r="EJ174" s="20"/>
      <c r="EK174" s="15">
        <v>25</v>
      </c>
      <c r="EL174" s="20">
        <v>1</v>
      </c>
      <c r="EM174" s="15"/>
      <c r="EN174" s="20"/>
      <c r="EO174" s="15">
        <v>200</v>
      </c>
      <c r="EP174" s="20">
        <v>1</v>
      </c>
      <c r="EQ174" s="15"/>
      <c r="ER174" s="20"/>
      <c r="ES174" s="15"/>
      <c r="ET174" s="20"/>
      <c r="EU174" s="15">
        <v>90</v>
      </c>
      <c r="EV174" s="20">
        <v>2</v>
      </c>
      <c r="EW174" s="15"/>
      <c r="EX174" s="20"/>
      <c r="EY174" s="15">
        <v>120</v>
      </c>
      <c r="EZ174" s="20">
        <v>1</v>
      </c>
      <c r="FA174" s="15"/>
      <c r="FB174" s="20"/>
      <c r="FC174" s="15"/>
      <c r="FD174" s="20"/>
      <c r="FE174" s="15"/>
      <c r="FF174" s="20"/>
      <c r="FG174" s="15"/>
      <c r="FH174" s="20"/>
      <c r="FI174" s="15"/>
      <c r="FJ174" s="20"/>
      <c r="FK174" s="15"/>
      <c r="FL174" s="20"/>
      <c r="FM174" s="15"/>
      <c r="FN174" s="20"/>
      <c r="FO174" s="15">
        <v>68</v>
      </c>
      <c r="FP174" s="20"/>
      <c r="FQ174" s="15"/>
      <c r="FR174" s="20"/>
      <c r="FS174" s="15"/>
      <c r="FT174" s="20"/>
      <c r="FU174" s="15"/>
      <c r="FV174" s="20"/>
      <c r="FW174" s="15"/>
      <c r="FX174" s="20"/>
      <c r="FY174" s="15"/>
      <c r="FZ174" s="20"/>
      <c r="GA174" s="15"/>
      <c r="GB174" s="20"/>
      <c r="GC174" s="15">
        <v>79</v>
      </c>
      <c r="GD174" s="20">
        <v>3</v>
      </c>
      <c r="GE174" s="15"/>
      <c r="GF174" s="20"/>
      <c r="GG174" s="170"/>
    </row>
    <row r="175" spans="1:189" s="2" customFormat="1" ht="15.75" customHeight="1" x14ac:dyDescent="0.3">
      <c r="A175" s="15" t="s">
        <v>2907</v>
      </c>
      <c r="B175" s="15" t="s">
        <v>126</v>
      </c>
      <c r="C175" s="15" t="s">
        <v>639</v>
      </c>
      <c r="D175" s="15" t="s">
        <v>640</v>
      </c>
      <c r="E175" s="15" t="str">
        <f t="shared" si="30"/>
        <v>Maria De Shaw</v>
      </c>
      <c r="F175" s="15" t="s">
        <v>128</v>
      </c>
      <c r="G175" s="15">
        <v>999869588</v>
      </c>
      <c r="H175" s="15">
        <f t="shared" si="31"/>
        <v>382.5</v>
      </c>
      <c r="I175" s="15"/>
      <c r="J175" s="15"/>
      <c r="K175" s="16"/>
      <c r="L175" s="15"/>
      <c r="M175" s="15"/>
      <c r="N175" s="15"/>
      <c r="O175" s="15">
        <f t="shared" si="26"/>
        <v>0</v>
      </c>
      <c r="P175" s="15">
        <v>0</v>
      </c>
      <c r="Q175" s="15">
        <f t="shared" si="27"/>
        <v>0</v>
      </c>
      <c r="R175" s="15">
        <v>0</v>
      </c>
      <c r="S175" s="15">
        <v>0</v>
      </c>
      <c r="T175" s="15">
        <f t="shared" si="28"/>
        <v>80</v>
      </c>
      <c r="U175" s="15">
        <f t="shared" si="29"/>
        <v>100</v>
      </c>
      <c r="V175" s="15"/>
      <c r="W175" s="15"/>
      <c r="X175" s="15"/>
      <c r="Y175" s="15"/>
      <c r="Z175" s="16"/>
      <c r="AA175" s="15"/>
      <c r="AB175" s="24"/>
      <c r="AC175" s="15"/>
      <c r="AD175" s="15"/>
      <c r="AE175" s="15"/>
      <c r="AF175" s="15"/>
      <c r="AG175" s="15"/>
      <c r="AH175" s="24"/>
      <c r="AI175" s="15"/>
      <c r="AJ175" s="15"/>
      <c r="AK175" s="15"/>
      <c r="AL175" s="15"/>
      <c r="AM175" s="15"/>
      <c r="AN175" s="24"/>
      <c r="AO175" s="15"/>
      <c r="AP175" s="24"/>
      <c r="AQ175" s="15"/>
      <c r="AR175" s="24"/>
      <c r="AS175" s="15"/>
      <c r="AT175" s="24"/>
      <c r="AU175" s="15"/>
      <c r="AV175" s="24"/>
      <c r="AW175" s="15"/>
      <c r="AX175" s="24"/>
      <c r="AY175" s="15"/>
      <c r="AZ175" s="15"/>
      <c r="BA175" s="15"/>
      <c r="BB175" s="15"/>
      <c r="BC175" s="15"/>
      <c r="BD175" s="15"/>
      <c r="BE175" s="15"/>
      <c r="BF175" s="24"/>
      <c r="BG175" s="15"/>
      <c r="BH175" s="24"/>
      <c r="BI175" s="15"/>
      <c r="BJ175" s="24"/>
      <c r="BK175" s="15"/>
      <c r="BL175" s="24"/>
      <c r="BM175" s="15"/>
      <c r="BN175" s="24"/>
      <c r="BO175" s="15"/>
      <c r="BP175" s="24"/>
      <c r="BQ175" s="15"/>
      <c r="BR175" s="24"/>
      <c r="BS175" s="15"/>
      <c r="BT175" s="24"/>
      <c r="BU175" s="15">
        <v>35</v>
      </c>
      <c r="BV175" s="24">
        <v>1</v>
      </c>
      <c r="BW175" s="15"/>
      <c r="BX175" s="24"/>
      <c r="BY175" s="15"/>
      <c r="BZ175" s="24"/>
      <c r="CA175" s="15">
        <v>60</v>
      </c>
      <c r="CB175" s="24">
        <v>2</v>
      </c>
      <c r="CC175" s="15"/>
      <c r="CD175" s="24"/>
      <c r="CE175" s="15">
        <v>50</v>
      </c>
      <c r="CF175" s="24">
        <v>1</v>
      </c>
      <c r="CG175" s="15"/>
      <c r="CH175" s="25"/>
      <c r="CI175" s="15"/>
      <c r="CJ175" s="25"/>
      <c r="CK175" s="15">
        <v>100</v>
      </c>
      <c r="CL175" s="25">
        <v>1</v>
      </c>
      <c r="CM175" s="15">
        <v>100</v>
      </c>
      <c r="CN175" s="25">
        <v>1</v>
      </c>
      <c r="CO175" s="15"/>
      <c r="CP175" s="25"/>
      <c r="CQ175" s="15"/>
      <c r="CR175" s="25"/>
      <c r="CS175" s="15">
        <f t="shared" si="32"/>
        <v>0</v>
      </c>
      <c r="CT175" s="15">
        <f t="shared" si="33"/>
        <v>0</v>
      </c>
      <c r="CU175" s="15">
        <f t="shared" si="34"/>
        <v>0</v>
      </c>
      <c r="CV175" s="15">
        <f t="shared" si="35"/>
        <v>52.5</v>
      </c>
      <c r="CW175" s="15"/>
      <c r="CX175" s="15"/>
      <c r="CY175" s="15">
        <f t="shared" si="36"/>
        <v>150</v>
      </c>
      <c r="CZ175" s="15">
        <f>GG175</f>
        <v>0</v>
      </c>
      <c r="DA175" s="19"/>
      <c r="DB175" s="17">
        <v>150</v>
      </c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7"/>
      <c r="DQ175" s="15"/>
      <c r="DR175" s="15"/>
      <c r="DS175" s="15"/>
      <c r="DT175" s="15"/>
      <c r="DU175" s="15"/>
      <c r="DV175" s="15"/>
      <c r="DW175" s="15">
        <v>70</v>
      </c>
      <c r="DX175" s="20">
        <v>1</v>
      </c>
      <c r="DY175" s="15"/>
      <c r="DZ175" s="20"/>
      <c r="EA175" s="15"/>
      <c r="EB175" s="20"/>
      <c r="EC175" s="15">
        <v>80</v>
      </c>
      <c r="ED175" s="20">
        <v>1</v>
      </c>
      <c r="EE175" s="15"/>
      <c r="EF175" s="20"/>
      <c r="EG175" s="15">
        <v>100</v>
      </c>
      <c r="EH175" s="20">
        <v>1</v>
      </c>
      <c r="EI175" s="15"/>
      <c r="EJ175" s="20"/>
      <c r="EK175" s="15"/>
      <c r="EL175" s="20"/>
      <c r="EM175" s="15"/>
      <c r="EN175" s="20"/>
      <c r="EO175" s="15">
        <v>150</v>
      </c>
      <c r="EP175" s="20">
        <v>2</v>
      </c>
      <c r="EQ175" s="15"/>
      <c r="ER175" s="20"/>
      <c r="ES175" s="15"/>
      <c r="ET175" s="20"/>
      <c r="EU175" s="15"/>
      <c r="EV175" s="20"/>
      <c r="EW175" s="15"/>
      <c r="EX175" s="20"/>
      <c r="EY175" s="15"/>
      <c r="EZ175" s="20"/>
      <c r="FA175" s="15"/>
      <c r="FB175" s="20"/>
      <c r="FC175" s="15"/>
      <c r="FD175" s="20"/>
      <c r="FE175" s="15"/>
      <c r="FF175" s="20"/>
      <c r="FG175" s="15"/>
      <c r="FH175" s="20"/>
      <c r="FI175" s="15"/>
      <c r="FJ175" s="20"/>
      <c r="FK175" s="15"/>
      <c r="FL175" s="20"/>
      <c r="FM175" s="15"/>
      <c r="FN175" s="20"/>
      <c r="FO175" s="15"/>
      <c r="FP175" s="20"/>
      <c r="FQ175" s="15"/>
      <c r="FR175" s="20"/>
      <c r="FS175" s="15"/>
      <c r="FT175" s="20"/>
      <c r="FU175" s="15"/>
      <c r="FV175" s="20"/>
      <c r="FW175" s="15"/>
      <c r="FX175" s="20"/>
      <c r="FY175" s="15"/>
      <c r="FZ175" s="20"/>
      <c r="GA175" s="15"/>
      <c r="GB175" s="20"/>
      <c r="GC175" s="15"/>
      <c r="GD175" s="20"/>
      <c r="GE175" s="15">
        <v>52.5</v>
      </c>
      <c r="GF175" s="20">
        <v>2</v>
      </c>
      <c r="GG175" s="170"/>
    </row>
    <row r="176" spans="1:189" s="2" customFormat="1" ht="15.75" customHeight="1" x14ac:dyDescent="0.3">
      <c r="A176" s="15" t="s">
        <v>2908</v>
      </c>
      <c r="B176" s="17" t="s">
        <v>126</v>
      </c>
      <c r="C176" s="17" t="s">
        <v>3657</v>
      </c>
      <c r="D176" s="17" t="s">
        <v>3658</v>
      </c>
      <c r="E176" s="15" t="str">
        <f t="shared" si="30"/>
        <v>SUSAN CRONIN</v>
      </c>
      <c r="F176" s="17" t="s">
        <v>128</v>
      </c>
      <c r="G176" s="17">
        <v>999869601</v>
      </c>
      <c r="H176" s="15">
        <f t="shared" si="31"/>
        <v>45</v>
      </c>
      <c r="I176" s="15"/>
      <c r="J176" s="15"/>
      <c r="K176" s="16"/>
      <c r="L176" s="15"/>
      <c r="M176" s="15"/>
      <c r="N176" s="15"/>
      <c r="O176" s="15">
        <f t="shared" si="26"/>
        <v>0</v>
      </c>
      <c r="P176" s="15">
        <v>0</v>
      </c>
      <c r="Q176" s="15">
        <f t="shared" si="27"/>
        <v>0</v>
      </c>
      <c r="R176" s="15">
        <v>0</v>
      </c>
      <c r="S176" s="15">
        <v>0</v>
      </c>
      <c r="T176" s="15">
        <f t="shared" si="28"/>
        <v>0</v>
      </c>
      <c r="U176" s="15">
        <f t="shared" si="29"/>
        <v>0</v>
      </c>
      <c r="V176" s="15"/>
      <c r="W176" s="15"/>
      <c r="X176" s="15"/>
      <c r="Y176" s="15"/>
      <c r="Z176" s="16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>
        <f t="shared" si="32"/>
        <v>0</v>
      </c>
      <c r="CT176" s="15">
        <f t="shared" si="33"/>
        <v>45</v>
      </c>
      <c r="CU176" s="15">
        <f t="shared" si="34"/>
        <v>1</v>
      </c>
      <c r="CV176" s="15">
        <f t="shared" si="35"/>
        <v>0</v>
      </c>
      <c r="CW176" s="15"/>
      <c r="CX176" s="15"/>
      <c r="CY176" s="15">
        <f t="shared" si="36"/>
        <v>0</v>
      </c>
      <c r="CZ176" s="15">
        <f>GG176</f>
        <v>0</v>
      </c>
      <c r="DA176" s="16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20"/>
      <c r="DY176" s="15"/>
      <c r="DZ176" s="20"/>
      <c r="EA176" s="15"/>
      <c r="EB176" s="20"/>
      <c r="EC176" s="15"/>
      <c r="ED176" s="20"/>
      <c r="EE176" s="15"/>
      <c r="EF176" s="20"/>
      <c r="EG176" s="15"/>
      <c r="EH176" s="20"/>
      <c r="EI176" s="15"/>
      <c r="EJ176" s="20"/>
      <c r="EK176" s="15"/>
      <c r="EL176" s="20"/>
      <c r="EM176" s="15"/>
      <c r="EN176" s="20"/>
      <c r="EO176" s="15"/>
      <c r="EP176" s="20"/>
      <c r="EQ176" s="15"/>
      <c r="ER176" s="20"/>
      <c r="ES176" s="15"/>
      <c r="ET176" s="20"/>
      <c r="EU176" s="15"/>
      <c r="EV176" s="20"/>
      <c r="EW176" s="15"/>
      <c r="EX176" s="20"/>
      <c r="EY176" s="15"/>
      <c r="EZ176" s="20"/>
      <c r="FA176" s="15"/>
      <c r="FB176" s="20"/>
      <c r="FC176" s="15"/>
      <c r="FD176" s="20"/>
      <c r="FE176" s="15"/>
      <c r="FF176" s="20"/>
      <c r="FG176" s="15"/>
      <c r="FH176" s="20"/>
      <c r="FI176" s="15"/>
      <c r="FJ176" s="20"/>
      <c r="FK176" s="15"/>
      <c r="FL176" s="20"/>
      <c r="FM176" s="15"/>
      <c r="FN176" s="20"/>
      <c r="FO176" s="15"/>
      <c r="FP176" s="20"/>
      <c r="FQ176" s="15"/>
      <c r="FR176" s="20"/>
      <c r="FS176" s="15">
        <v>45</v>
      </c>
      <c r="FT176" s="20">
        <v>2</v>
      </c>
      <c r="FU176" s="15"/>
      <c r="FV176" s="20"/>
      <c r="FW176" s="15"/>
      <c r="FX176" s="20"/>
      <c r="FY176" s="15"/>
      <c r="FZ176" s="20"/>
      <c r="GA176" s="15"/>
      <c r="GB176" s="20"/>
      <c r="GC176" s="15"/>
      <c r="GD176" s="20"/>
      <c r="GE176" s="15"/>
      <c r="GF176" s="20"/>
      <c r="GG176" s="170"/>
    </row>
    <row r="177" spans="1:189" s="2" customFormat="1" ht="15.75" customHeight="1" x14ac:dyDescent="0.3">
      <c r="A177" s="15" t="s">
        <v>2903</v>
      </c>
      <c r="B177" s="15" t="s">
        <v>126</v>
      </c>
      <c r="C177" s="17" t="s">
        <v>1110</v>
      </c>
      <c r="D177" s="17" t="s">
        <v>1106</v>
      </c>
      <c r="E177" s="15" t="str">
        <f t="shared" si="30"/>
        <v>Bomin Kim</v>
      </c>
      <c r="F177" s="17" t="s">
        <v>135</v>
      </c>
      <c r="G177" s="15">
        <v>999869686</v>
      </c>
      <c r="H177" s="15">
        <f t="shared" si="31"/>
        <v>502</v>
      </c>
      <c r="I177" s="15"/>
      <c r="J177" s="15"/>
      <c r="K177" s="16"/>
      <c r="L177" s="15"/>
      <c r="M177" s="15"/>
      <c r="N177" s="15"/>
      <c r="O177" s="15">
        <f t="shared" si="26"/>
        <v>0</v>
      </c>
      <c r="P177" s="15">
        <v>0</v>
      </c>
      <c r="Q177" s="15">
        <f t="shared" si="27"/>
        <v>1</v>
      </c>
      <c r="R177" s="15">
        <v>0</v>
      </c>
      <c r="S177" s="15">
        <v>0</v>
      </c>
      <c r="T177" s="15">
        <f t="shared" si="28"/>
        <v>68</v>
      </c>
      <c r="U177" s="15">
        <f t="shared" si="29"/>
        <v>150</v>
      </c>
      <c r="V177" s="15"/>
      <c r="W177" s="15"/>
      <c r="X177" s="15"/>
      <c r="Y177" s="15"/>
      <c r="Z177" s="16"/>
      <c r="AA177" s="15">
        <v>113</v>
      </c>
      <c r="AB177" s="24">
        <v>3</v>
      </c>
      <c r="AC177" s="15"/>
      <c r="AD177" s="24"/>
      <c r="AE177" s="15"/>
      <c r="AF177" s="24"/>
      <c r="AG177" s="15">
        <v>90</v>
      </c>
      <c r="AH177" s="24">
        <v>2</v>
      </c>
      <c r="AI177" s="15"/>
      <c r="AJ177" s="24"/>
      <c r="AK177" s="15"/>
      <c r="AL177" s="24"/>
      <c r="AM177" s="15">
        <v>75</v>
      </c>
      <c r="AN177" s="24">
        <v>2</v>
      </c>
      <c r="AO177" s="15"/>
      <c r="AP177" s="24"/>
      <c r="AQ177" s="15"/>
      <c r="AR177" s="24"/>
      <c r="AS177" s="15"/>
      <c r="AT177" s="24"/>
      <c r="AU177" s="15">
        <v>90</v>
      </c>
      <c r="AV177" s="24">
        <v>2</v>
      </c>
      <c r="AW177" s="15"/>
      <c r="AX177" s="24"/>
      <c r="AY177" s="15">
        <v>200</v>
      </c>
      <c r="AZ177" s="24">
        <v>1</v>
      </c>
      <c r="BA177" s="15"/>
      <c r="BB177" s="24"/>
      <c r="BC177" s="15"/>
      <c r="BD177" s="24"/>
      <c r="BE177" s="15"/>
      <c r="BF177" s="24"/>
      <c r="BG177" s="15"/>
      <c r="BH177" s="24"/>
      <c r="BI177" s="15"/>
      <c r="BJ177" s="24"/>
      <c r="BK177" s="15"/>
      <c r="BL177" s="24"/>
      <c r="BM177" s="15"/>
      <c r="BN177" s="24"/>
      <c r="BO177" s="15"/>
      <c r="BP177" s="24"/>
      <c r="BQ177" s="15"/>
      <c r="BR177" s="24"/>
      <c r="BS177" s="15"/>
      <c r="BT177" s="24"/>
      <c r="BU177" s="15">
        <v>105</v>
      </c>
      <c r="BV177" s="24">
        <v>2</v>
      </c>
      <c r="BW177" s="15"/>
      <c r="BX177" s="24"/>
      <c r="BY177" s="15"/>
      <c r="BZ177" s="24"/>
      <c r="CA177" s="15">
        <v>90</v>
      </c>
      <c r="CB177" s="24">
        <v>3</v>
      </c>
      <c r="CC177" s="15"/>
      <c r="CD177" s="24"/>
      <c r="CE177" s="15">
        <v>113</v>
      </c>
      <c r="CF177" s="24">
        <v>3</v>
      </c>
      <c r="CG177" s="15"/>
      <c r="CH177" s="25"/>
      <c r="CI177" s="15"/>
      <c r="CJ177" s="25"/>
      <c r="CK177" s="15">
        <v>150</v>
      </c>
      <c r="CL177" s="25">
        <v>2</v>
      </c>
      <c r="CM177" s="15">
        <v>106</v>
      </c>
      <c r="CN177" s="25">
        <v>5</v>
      </c>
      <c r="CO177" s="15"/>
      <c r="CP177" s="25"/>
      <c r="CQ177" s="15"/>
      <c r="CR177" s="25"/>
      <c r="CS177" s="15">
        <f t="shared" si="32"/>
        <v>0</v>
      </c>
      <c r="CT177" s="15">
        <f t="shared" si="33"/>
        <v>120</v>
      </c>
      <c r="CU177" s="15">
        <f t="shared" si="34"/>
        <v>1</v>
      </c>
      <c r="CV177" s="15">
        <f t="shared" si="35"/>
        <v>79</v>
      </c>
      <c r="CW177" s="15"/>
      <c r="CX177" s="15"/>
      <c r="CY177" s="15">
        <f t="shared" si="36"/>
        <v>85</v>
      </c>
      <c r="CZ177" s="15">
        <f>GG177</f>
        <v>0</v>
      </c>
      <c r="DA177" s="19"/>
      <c r="DB177" s="17">
        <v>36</v>
      </c>
      <c r="DC177" s="15"/>
      <c r="DD177" s="15"/>
      <c r="DE177" s="15"/>
      <c r="DF177" s="15"/>
      <c r="DG177" s="15"/>
      <c r="DH177" s="15">
        <v>120</v>
      </c>
      <c r="DI177" s="15">
        <v>120</v>
      </c>
      <c r="DJ177" s="15"/>
      <c r="DK177" s="15"/>
      <c r="DL177" s="15"/>
      <c r="DM177" s="15"/>
      <c r="DN177" s="15"/>
      <c r="DO177" s="15"/>
      <c r="DP177" s="17"/>
      <c r="DQ177" s="15"/>
      <c r="DR177" s="15"/>
      <c r="DS177" s="15"/>
      <c r="DT177" s="15"/>
      <c r="DU177" s="15"/>
      <c r="DV177" s="15"/>
      <c r="DW177" s="15">
        <v>79</v>
      </c>
      <c r="DX177" s="20">
        <v>3</v>
      </c>
      <c r="DY177" s="15"/>
      <c r="DZ177" s="20"/>
      <c r="EA177" s="15"/>
      <c r="EB177" s="20"/>
      <c r="EC177" s="15">
        <v>68</v>
      </c>
      <c r="ED177" s="20">
        <v>5</v>
      </c>
      <c r="EE177" s="15"/>
      <c r="EF177" s="20"/>
      <c r="EG177" s="15">
        <v>150</v>
      </c>
      <c r="EH177" s="20">
        <v>2</v>
      </c>
      <c r="EI177" s="15"/>
      <c r="EJ177" s="20"/>
      <c r="EK177" s="15"/>
      <c r="EL177" s="20"/>
      <c r="EM177" s="15"/>
      <c r="EN177" s="20"/>
      <c r="EO177" s="15">
        <v>85</v>
      </c>
      <c r="EP177" s="20"/>
      <c r="EQ177" s="15"/>
      <c r="ER177" s="20"/>
      <c r="ES177" s="15"/>
      <c r="ET177" s="20"/>
      <c r="EU177" s="15"/>
      <c r="EV177" s="20"/>
      <c r="EW177" s="15"/>
      <c r="EX177" s="20"/>
      <c r="EY177" s="15"/>
      <c r="EZ177" s="20"/>
      <c r="FA177" s="15"/>
      <c r="FB177" s="20"/>
      <c r="FC177" s="15"/>
      <c r="FD177" s="20"/>
      <c r="FE177" s="15"/>
      <c r="FF177" s="20"/>
      <c r="FG177" s="15"/>
      <c r="FH177" s="20"/>
      <c r="FI177" s="15"/>
      <c r="FJ177" s="20"/>
      <c r="FK177" s="15"/>
      <c r="FL177" s="20"/>
      <c r="FM177" s="15"/>
      <c r="FN177" s="20"/>
      <c r="FO177" s="15"/>
      <c r="FP177" s="20"/>
      <c r="FQ177" s="15"/>
      <c r="FR177" s="20"/>
      <c r="FS177" s="15"/>
      <c r="FT177" s="20"/>
      <c r="FU177" s="15">
        <v>120</v>
      </c>
      <c r="FV177" s="20">
        <v>1</v>
      </c>
      <c r="FW177" s="15"/>
      <c r="FX177" s="20"/>
      <c r="FY177" s="15"/>
      <c r="FZ177" s="20"/>
      <c r="GA177" s="15"/>
      <c r="GB177" s="20"/>
      <c r="GC177" s="15"/>
      <c r="GD177" s="20"/>
      <c r="GE177" s="15">
        <v>79</v>
      </c>
      <c r="GF177" s="20">
        <v>3</v>
      </c>
      <c r="GG177" s="170"/>
    </row>
    <row r="178" spans="1:189" s="2" customFormat="1" ht="15.75" customHeight="1" x14ac:dyDescent="0.3">
      <c r="A178" s="15" t="s">
        <v>2906</v>
      </c>
      <c r="B178" s="15" t="s">
        <v>126</v>
      </c>
      <c r="C178" s="15" t="s">
        <v>1780</v>
      </c>
      <c r="D178" s="15" t="s">
        <v>1781</v>
      </c>
      <c r="E178" s="15" t="str">
        <f t="shared" si="30"/>
        <v>PATRICK STANTON</v>
      </c>
      <c r="F178" s="15" t="s">
        <v>135</v>
      </c>
      <c r="G178" s="15">
        <v>999869725</v>
      </c>
      <c r="H178" s="15">
        <f t="shared" si="31"/>
        <v>97</v>
      </c>
      <c r="I178" s="15"/>
      <c r="J178" s="15"/>
      <c r="K178" s="16"/>
      <c r="L178" s="15"/>
      <c r="M178" s="15"/>
      <c r="N178" s="15"/>
      <c r="O178" s="15">
        <f t="shared" si="26"/>
        <v>0</v>
      </c>
      <c r="P178" s="15">
        <v>0</v>
      </c>
      <c r="Q178" s="15">
        <f t="shared" si="27"/>
        <v>0</v>
      </c>
      <c r="R178" s="15">
        <v>0</v>
      </c>
      <c r="S178" s="15">
        <v>0</v>
      </c>
      <c r="T178" s="15">
        <f t="shared" si="28"/>
        <v>0</v>
      </c>
      <c r="U178" s="15">
        <f t="shared" si="29"/>
        <v>0</v>
      </c>
      <c r="V178" s="15"/>
      <c r="W178" s="15"/>
      <c r="X178" s="15"/>
      <c r="Y178" s="15"/>
      <c r="Z178" s="16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>
        <f t="shared" si="32"/>
        <v>0</v>
      </c>
      <c r="CT178" s="15">
        <f t="shared" si="33"/>
        <v>34</v>
      </c>
      <c r="CU178" s="15">
        <f t="shared" si="34"/>
        <v>1</v>
      </c>
      <c r="CV178" s="15">
        <f t="shared" si="35"/>
        <v>63</v>
      </c>
      <c r="CW178" s="15"/>
      <c r="CX178" s="15"/>
      <c r="CY178" s="15">
        <f t="shared" si="36"/>
        <v>0</v>
      </c>
      <c r="CZ178" s="15">
        <f>GG178</f>
        <v>0</v>
      </c>
      <c r="DA178" s="16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20"/>
      <c r="DY178" s="15"/>
      <c r="DZ178" s="20"/>
      <c r="EA178" s="15"/>
      <c r="EB178" s="20"/>
      <c r="EC178" s="15"/>
      <c r="ED178" s="20"/>
      <c r="EE178" s="15"/>
      <c r="EF178" s="20"/>
      <c r="EG178" s="15"/>
      <c r="EH178" s="20"/>
      <c r="EI178" s="15"/>
      <c r="EJ178" s="20"/>
      <c r="EK178" s="15"/>
      <c r="EL178" s="20"/>
      <c r="EM178" s="15"/>
      <c r="EN178" s="20"/>
      <c r="EO178" s="15"/>
      <c r="EP178" s="20"/>
      <c r="EQ178" s="15"/>
      <c r="ER178" s="20"/>
      <c r="ES178" s="15"/>
      <c r="ET178" s="20"/>
      <c r="EU178" s="15"/>
      <c r="EV178" s="20"/>
      <c r="EW178" s="15"/>
      <c r="EX178" s="20"/>
      <c r="EY178" s="15"/>
      <c r="EZ178" s="20"/>
      <c r="FA178" s="15"/>
      <c r="FB178" s="20"/>
      <c r="FC178" s="15"/>
      <c r="FD178" s="20"/>
      <c r="FE178" s="15"/>
      <c r="FF178" s="20"/>
      <c r="FG178" s="15"/>
      <c r="FH178" s="20"/>
      <c r="FI178" s="15"/>
      <c r="FJ178" s="20"/>
      <c r="FK178" s="15"/>
      <c r="FL178" s="20"/>
      <c r="FM178" s="15"/>
      <c r="FN178" s="20"/>
      <c r="FO178" s="15"/>
      <c r="FP178" s="20"/>
      <c r="FQ178" s="15">
        <v>34</v>
      </c>
      <c r="FR178" s="20">
        <v>3</v>
      </c>
      <c r="FS178" s="15"/>
      <c r="FT178" s="20"/>
      <c r="FU178" s="15"/>
      <c r="FV178" s="20"/>
      <c r="FW178" s="15"/>
      <c r="FX178" s="20"/>
      <c r="FY178" s="15"/>
      <c r="FZ178" s="20"/>
      <c r="GA178" s="15"/>
      <c r="GB178" s="20"/>
      <c r="GC178" s="15">
        <v>63</v>
      </c>
      <c r="GD178" s="20">
        <v>7</v>
      </c>
      <c r="GE178" s="15"/>
      <c r="GF178" s="20"/>
      <c r="GG178" s="170"/>
    </row>
    <row r="179" spans="1:189" s="2" customFormat="1" ht="15.75" customHeight="1" x14ac:dyDescent="0.3">
      <c r="A179" s="15" t="s">
        <v>2906</v>
      </c>
      <c r="B179" s="15" t="s">
        <v>126</v>
      </c>
      <c r="C179" s="15" t="s">
        <v>1436</v>
      </c>
      <c r="D179" s="15" t="s">
        <v>1437</v>
      </c>
      <c r="E179" s="15" t="str">
        <f t="shared" si="30"/>
        <v>Armand Morin</v>
      </c>
      <c r="F179" s="15" t="s">
        <v>135</v>
      </c>
      <c r="G179" s="15">
        <v>999869973</v>
      </c>
      <c r="H179" s="15">
        <f t="shared" si="31"/>
        <v>215</v>
      </c>
      <c r="I179" s="15"/>
      <c r="J179" s="15"/>
      <c r="K179" s="16"/>
      <c r="L179" s="15"/>
      <c r="M179" s="15"/>
      <c r="N179" s="15"/>
      <c r="O179" s="15">
        <f t="shared" si="26"/>
        <v>0</v>
      </c>
      <c r="P179" s="15">
        <v>0</v>
      </c>
      <c r="Q179" s="15">
        <f t="shared" si="27"/>
        <v>0</v>
      </c>
      <c r="R179" s="15">
        <v>0</v>
      </c>
      <c r="S179" s="15">
        <v>0</v>
      </c>
      <c r="T179" s="15">
        <f t="shared" si="28"/>
        <v>51</v>
      </c>
      <c r="U179" s="15">
        <f t="shared" si="29"/>
        <v>85</v>
      </c>
      <c r="V179" s="15"/>
      <c r="W179" s="15"/>
      <c r="X179" s="15"/>
      <c r="Y179" s="15"/>
      <c r="Z179" s="16"/>
      <c r="AA179" s="15">
        <v>85</v>
      </c>
      <c r="AB179" s="24">
        <v>7</v>
      </c>
      <c r="AC179" s="15"/>
      <c r="AD179" s="24"/>
      <c r="AE179" s="15"/>
      <c r="AF179" s="24"/>
      <c r="AG179" s="15"/>
      <c r="AH179" s="24"/>
      <c r="AI179" s="15"/>
      <c r="AJ179" s="24"/>
      <c r="AK179" s="15"/>
      <c r="AL179" s="24"/>
      <c r="AM179" s="15"/>
      <c r="AN179" s="24"/>
      <c r="AO179" s="15"/>
      <c r="AP179" s="24"/>
      <c r="AQ179" s="15"/>
      <c r="AR179" s="24"/>
      <c r="AS179" s="15"/>
      <c r="AT179" s="24"/>
      <c r="AU179" s="15"/>
      <c r="AV179" s="24"/>
      <c r="AW179" s="15"/>
      <c r="AX179" s="24"/>
      <c r="AY179" s="15">
        <v>113</v>
      </c>
      <c r="AZ179" s="24">
        <v>3</v>
      </c>
      <c r="BA179" s="15"/>
      <c r="BB179" s="24"/>
      <c r="BC179" s="15"/>
      <c r="BD179" s="24"/>
      <c r="BE179" s="15"/>
      <c r="BF179" s="24"/>
      <c r="BG179" s="15"/>
      <c r="BH179" s="24"/>
      <c r="BI179" s="15"/>
      <c r="BJ179" s="24"/>
      <c r="BK179" s="15"/>
      <c r="BL179" s="24"/>
      <c r="BM179" s="15"/>
      <c r="BN179" s="24"/>
      <c r="BO179" s="15"/>
      <c r="BP179" s="24"/>
      <c r="BQ179" s="15"/>
      <c r="BR179" s="24"/>
      <c r="BS179" s="15"/>
      <c r="BT179" s="24"/>
      <c r="BU179" s="15">
        <v>63</v>
      </c>
      <c r="BV179" s="24">
        <v>6</v>
      </c>
      <c r="BW179" s="15"/>
      <c r="BX179" s="24"/>
      <c r="BY179" s="15"/>
      <c r="BZ179" s="24"/>
      <c r="CA179" s="15">
        <v>68</v>
      </c>
      <c r="CB179" s="24">
        <v>8</v>
      </c>
      <c r="CC179" s="15"/>
      <c r="CD179" s="24"/>
      <c r="CE179" s="15"/>
      <c r="CF179" s="24"/>
      <c r="CG179" s="15"/>
      <c r="CH179" s="25"/>
      <c r="CI179" s="15"/>
      <c r="CJ179" s="25"/>
      <c r="CK179" s="15"/>
      <c r="CL179" s="25"/>
      <c r="CM179" s="15">
        <v>99</v>
      </c>
      <c r="CN179" s="25">
        <v>6</v>
      </c>
      <c r="CO179" s="15"/>
      <c r="CP179" s="25"/>
      <c r="CQ179" s="15"/>
      <c r="CR179" s="25"/>
      <c r="CS179" s="15">
        <f t="shared" si="32"/>
        <v>0</v>
      </c>
      <c r="CT179" s="15">
        <f t="shared" si="33"/>
        <v>0</v>
      </c>
      <c r="CU179" s="15">
        <f t="shared" si="34"/>
        <v>0</v>
      </c>
      <c r="CV179" s="15">
        <f t="shared" si="35"/>
        <v>79</v>
      </c>
      <c r="CW179" s="15"/>
      <c r="CX179" s="15"/>
      <c r="CY179" s="15">
        <f t="shared" si="36"/>
        <v>0</v>
      </c>
      <c r="CZ179" s="15">
        <f>GG179</f>
        <v>0</v>
      </c>
      <c r="DA179" s="19"/>
      <c r="DB179" s="17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7"/>
      <c r="DQ179" s="15"/>
      <c r="DR179" s="15"/>
      <c r="DS179" s="15"/>
      <c r="DT179" s="15"/>
      <c r="DU179" s="15"/>
      <c r="DV179" s="15"/>
      <c r="DW179" s="15">
        <v>79</v>
      </c>
      <c r="DX179" s="20">
        <v>4</v>
      </c>
      <c r="DY179" s="15"/>
      <c r="DZ179" s="20"/>
      <c r="EA179" s="15"/>
      <c r="EB179" s="20"/>
      <c r="EC179" s="15">
        <v>51</v>
      </c>
      <c r="ED179" s="20" t="s">
        <v>129</v>
      </c>
      <c r="EE179" s="15"/>
      <c r="EF179" s="20"/>
      <c r="EG179" s="15">
        <v>85</v>
      </c>
      <c r="EH179" s="20">
        <v>8</v>
      </c>
      <c r="EI179" s="15"/>
      <c r="EJ179" s="20"/>
      <c r="EK179" s="15"/>
      <c r="EL179" s="20"/>
      <c r="EM179" s="15"/>
      <c r="EN179" s="20"/>
      <c r="EO179" s="15"/>
      <c r="EP179" s="20"/>
      <c r="EQ179" s="15"/>
      <c r="ER179" s="20"/>
      <c r="ES179" s="15"/>
      <c r="ET179" s="20"/>
      <c r="EU179" s="15"/>
      <c r="EV179" s="20"/>
      <c r="EW179" s="15"/>
      <c r="EX179" s="20"/>
      <c r="EY179" s="15"/>
      <c r="EZ179" s="20"/>
      <c r="FA179" s="15"/>
      <c r="FB179" s="20"/>
      <c r="FC179" s="15"/>
      <c r="FD179" s="20"/>
      <c r="FE179" s="15"/>
      <c r="FF179" s="20"/>
      <c r="FG179" s="15"/>
      <c r="FH179" s="20"/>
      <c r="FI179" s="15"/>
      <c r="FJ179" s="20"/>
      <c r="FK179" s="15"/>
      <c r="FL179" s="20"/>
      <c r="FM179" s="15"/>
      <c r="FN179" s="20"/>
      <c r="FO179" s="15"/>
      <c r="FP179" s="20"/>
      <c r="FQ179" s="15"/>
      <c r="FR179" s="20"/>
      <c r="FS179" s="15"/>
      <c r="FT179" s="20"/>
      <c r="FU179" s="15"/>
      <c r="FV179" s="20"/>
      <c r="FW179" s="15"/>
      <c r="FX179" s="20"/>
      <c r="FY179" s="15"/>
      <c r="FZ179" s="20"/>
      <c r="GA179" s="15"/>
      <c r="GB179" s="20"/>
      <c r="GC179" s="15"/>
      <c r="GD179" s="20"/>
      <c r="GE179" s="15">
        <v>79</v>
      </c>
      <c r="GF179" s="20">
        <v>4</v>
      </c>
      <c r="GG179" s="170"/>
    </row>
    <row r="180" spans="1:189" s="2" customFormat="1" ht="15.75" customHeight="1" x14ac:dyDescent="0.3">
      <c r="A180" s="15" t="s">
        <v>2906</v>
      </c>
      <c r="B180" s="15" t="s">
        <v>126</v>
      </c>
      <c r="C180" s="15" t="s">
        <v>393</v>
      </c>
      <c r="D180" s="15" t="s">
        <v>394</v>
      </c>
      <c r="E180" s="15" t="str">
        <f t="shared" si="30"/>
        <v>Carlos Briceno</v>
      </c>
      <c r="F180" s="15" t="s">
        <v>135</v>
      </c>
      <c r="G180" s="15">
        <v>999869990</v>
      </c>
      <c r="H180" s="15">
        <f t="shared" si="31"/>
        <v>232</v>
      </c>
      <c r="I180" s="15"/>
      <c r="J180" s="15"/>
      <c r="K180" s="16"/>
      <c r="L180" s="15"/>
      <c r="M180" s="15"/>
      <c r="N180" s="15"/>
      <c r="O180" s="15">
        <f t="shared" si="26"/>
        <v>0</v>
      </c>
      <c r="P180" s="15">
        <v>0</v>
      </c>
      <c r="Q180" s="15">
        <f t="shared" si="27"/>
        <v>1</v>
      </c>
      <c r="R180" s="15">
        <v>0</v>
      </c>
      <c r="S180" s="15">
        <v>0</v>
      </c>
      <c r="T180" s="15">
        <f t="shared" si="28"/>
        <v>0</v>
      </c>
      <c r="U180" s="15">
        <f t="shared" si="29"/>
        <v>93</v>
      </c>
      <c r="V180" s="15"/>
      <c r="W180" s="15"/>
      <c r="X180" s="15"/>
      <c r="Y180" s="15"/>
      <c r="Z180" s="16"/>
      <c r="AA180" s="15">
        <v>113</v>
      </c>
      <c r="AB180" s="24">
        <v>3</v>
      </c>
      <c r="AC180" s="15"/>
      <c r="AD180" s="15"/>
      <c r="AE180" s="15"/>
      <c r="AF180" s="15"/>
      <c r="AG180" s="15"/>
      <c r="AH180" s="24"/>
      <c r="AI180" s="15"/>
      <c r="AJ180" s="15"/>
      <c r="AK180" s="15"/>
      <c r="AL180" s="15"/>
      <c r="AM180" s="15"/>
      <c r="AN180" s="24"/>
      <c r="AO180" s="15"/>
      <c r="AP180" s="24"/>
      <c r="AQ180" s="15"/>
      <c r="AR180" s="24"/>
      <c r="AS180" s="15"/>
      <c r="AT180" s="24"/>
      <c r="AU180" s="15"/>
      <c r="AV180" s="24"/>
      <c r="AW180" s="15"/>
      <c r="AX180" s="24"/>
      <c r="AY180" s="15"/>
      <c r="AZ180" s="15"/>
      <c r="BA180" s="15"/>
      <c r="BB180" s="15"/>
      <c r="BC180" s="15"/>
      <c r="BD180" s="15"/>
      <c r="BE180" s="15"/>
      <c r="BF180" s="24"/>
      <c r="BG180" s="15"/>
      <c r="BH180" s="24"/>
      <c r="BI180" s="15"/>
      <c r="BJ180" s="24"/>
      <c r="BK180" s="15"/>
      <c r="BL180" s="24"/>
      <c r="BM180" s="15">
        <v>79</v>
      </c>
      <c r="BN180" s="24">
        <v>3</v>
      </c>
      <c r="BO180" s="15"/>
      <c r="BP180" s="24"/>
      <c r="BQ180" s="15"/>
      <c r="BR180" s="24"/>
      <c r="BS180" s="15"/>
      <c r="BT180" s="24"/>
      <c r="BU180" s="15"/>
      <c r="BV180" s="24"/>
      <c r="BW180" s="15"/>
      <c r="BX180" s="24"/>
      <c r="BY180" s="15"/>
      <c r="BZ180" s="24"/>
      <c r="CA180" s="15"/>
      <c r="CB180" s="24"/>
      <c r="CC180" s="15"/>
      <c r="CD180" s="24"/>
      <c r="CE180" s="15"/>
      <c r="CF180" s="24"/>
      <c r="CG180" s="15">
        <f>0.5*45</f>
        <v>22.5</v>
      </c>
      <c r="CH180" s="25">
        <v>2</v>
      </c>
      <c r="CI180" s="15"/>
      <c r="CJ180" s="25"/>
      <c r="CK180" s="15"/>
      <c r="CL180" s="25"/>
      <c r="CM180" s="15">
        <f>0.5*113</f>
        <v>56.5</v>
      </c>
      <c r="CN180" s="25">
        <v>3</v>
      </c>
      <c r="CO180" s="15"/>
      <c r="CP180" s="25"/>
      <c r="CQ180" s="15"/>
      <c r="CR180" s="25"/>
      <c r="CS180" s="15">
        <f t="shared" si="32"/>
        <v>0</v>
      </c>
      <c r="CT180" s="15">
        <f t="shared" si="33"/>
        <v>60</v>
      </c>
      <c r="CU180" s="15">
        <f t="shared" si="34"/>
        <v>1</v>
      </c>
      <c r="CV180" s="15">
        <f t="shared" si="35"/>
        <v>79</v>
      </c>
      <c r="CW180" s="15"/>
      <c r="CX180" s="15"/>
      <c r="CY180" s="15">
        <f t="shared" si="36"/>
        <v>0</v>
      </c>
      <c r="CZ180" s="15">
        <f>GG180</f>
        <v>0</v>
      </c>
      <c r="DA180" s="19"/>
      <c r="DB180" s="17">
        <v>64</v>
      </c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>
        <v>60</v>
      </c>
      <c r="DP180" s="17"/>
      <c r="DQ180" s="15"/>
      <c r="DR180" s="15"/>
      <c r="DS180" s="15"/>
      <c r="DT180" s="15"/>
      <c r="DU180" s="15"/>
      <c r="DV180" s="15"/>
      <c r="DW180" s="15"/>
      <c r="DX180" s="20"/>
      <c r="DY180" s="15">
        <v>79</v>
      </c>
      <c r="DZ180" s="20">
        <v>3</v>
      </c>
      <c r="EA180" s="15"/>
      <c r="EB180" s="20"/>
      <c r="EC180" s="15"/>
      <c r="ED180" s="20"/>
      <c r="EE180" s="15"/>
      <c r="EF180" s="20"/>
      <c r="EG180" s="15">
        <v>93</v>
      </c>
      <c r="EH180" s="20">
        <v>7</v>
      </c>
      <c r="EI180" s="15"/>
      <c r="EJ180" s="20"/>
      <c r="EK180" s="15"/>
      <c r="EL180" s="20"/>
      <c r="EM180" s="15"/>
      <c r="EN180" s="20"/>
      <c r="EO180" s="15"/>
      <c r="EP180" s="20"/>
      <c r="EQ180" s="15"/>
      <c r="ER180" s="20"/>
      <c r="ES180" s="15"/>
      <c r="ET180" s="20"/>
      <c r="EU180" s="15"/>
      <c r="EV180" s="20"/>
      <c r="EW180" s="15"/>
      <c r="EX180" s="20"/>
      <c r="EY180" s="15"/>
      <c r="EZ180" s="20"/>
      <c r="FA180" s="15"/>
      <c r="FB180" s="20"/>
      <c r="FC180" s="15">
        <v>60</v>
      </c>
      <c r="FD180" s="20">
        <v>1</v>
      </c>
      <c r="FE180" s="15"/>
      <c r="FF180" s="20"/>
      <c r="FG180" s="15"/>
      <c r="FH180" s="20"/>
      <c r="FI180" s="15"/>
      <c r="FJ180" s="20"/>
      <c r="FK180" s="15"/>
      <c r="FL180" s="20"/>
      <c r="FM180" s="15"/>
      <c r="FN180" s="20"/>
      <c r="FO180" s="15"/>
      <c r="FP180" s="20"/>
      <c r="FQ180" s="15"/>
      <c r="FR180" s="20"/>
      <c r="FS180" s="15"/>
      <c r="FT180" s="20"/>
      <c r="FU180" s="15"/>
      <c r="FV180" s="20"/>
      <c r="FW180" s="15"/>
      <c r="FX180" s="20"/>
      <c r="FY180" s="15"/>
      <c r="FZ180" s="20"/>
      <c r="GA180" s="15"/>
      <c r="GB180" s="20"/>
      <c r="GC180" s="15">
        <v>79</v>
      </c>
      <c r="GD180" s="20">
        <v>3</v>
      </c>
      <c r="GE180" s="15"/>
      <c r="GF180" s="20"/>
      <c r="GG180" s="170"/>
    </row>
    <row r="181" spans="1:189" s="2" customFormat="1" ht="15.75" customHeight="1" x14ac:dyDescent="0.3">
      <c r="A181" s="17" t="s">
        <v>2903</v>
      </c>
      <c r="B181" s="17" t="s">
        <v>126</v>
      </c>
      <c r="C181" s="17" t="s">
        <v>1442</v>
      </c>
      <c r="D181" s="17" t="s">
        <v>1225</v>
      </c>
      <c r="E181" s="15" t="str">
        <f t="shared" si="30"/>
        <v>DANIEL LEE</v>
      </c>
      <c r="F181" s="17" t="s">
        <v>135</v>
      </c>
      <c r="G181" s="17">
        <v>999870091</v>
      </c>
      <c r="H181" s="15">
        <f t="shared" si="31"/>
        <v>56</v>
      </c>
      <c r="I181" s="15"/>
      <c r="J181" s="15"/>
      <c r="K181" s="16"/>
      <c r="L181" s="15"/>
      <c r="M181" s="15"/>
      <c r="N181" s="15"/>
      <c r="O181" s="15">
        <f t="shared" si="26"/>
        <v>0</v>
      </c>
      <c r="P181" s="15">
        <v>0</v>
      </c>
      <c r="Q181" s="15">
        <f t="shared" si="27"/>
        <v>0</v>
      </c>
      <c r="R181" s="15">
        <v>0</v>
      </c>
      <c r="S181" s="15">
        <v>0</v>
      </c>
      <c r="T181" s="15">
        <f t="shared" si="28"/>
        <v>0</v>
      </c>
      <c r="U181" s="15">
        <f t="shared" si="29"/>
        <v>0</v>
      </c>
      <c r="V181" s="15"/>
      <c r="W181" s="15"/>
      <c r="X181" s="15"/>
      <c r="Y181" s="15"/>
      <c r="Z181" s="16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>
        <f t="shared" si="32"/>
        <v>56</v>
      </c>
      <c r="CT181" s="15">
        <f t="shared" si="33"/>
        <v>0</v>
      </c>
      <c r="CU181" s="15">
        <f t="shared" si="34"/>
        <v>0</v>
      </c>
      <c r="CV181" s="15">
        <f t="shared" si="35"/>
        <v>0</v>
      </c>
      <c r="CW181" s="15"/>
      <c r="CX181" s="15"/>
      <c r="CY181" s="15">
        <f t="shared" si="36"/>
        <v>0</v>
      </c>
      <c r="CZ181" s="15">
        <f>GG181</f>
        <v>0</v>
      </c>
      <c r="DA181" s="16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20"/>
      <c r="DY181" s="15"/>
      <c r="DZ181" s="20"/>
      <c r="EA181" s="15"/>
      <c r="EB181" s="20"/>
      <c r="EC181" s="15"/>
      <c r="ED181" s="20"/>
      <c r="EE181" s="15"/>
      <c r="EF181" s="20"/>
      <c r="EG181" s="15"/>
      <c r="EH181" s="20"/>
      <c r="EI181" s="15"/>
      <c r="EJ181" s="20"/>
      <c r="EK181" s="15"/>
      <c r="EL181" s="20"/>
      <c r="EM181" s="15"/>
      <c r="EN181" s="20"/>
      <c r="EO181" s="15"/>
      <c r="EP181" s="20"/>
      <c r="EQ181" s="15"/>
      <c r="ER181" s="20"/>
      <c r="ES181" s="15"/>
      <c r="ET181" s="20"/>
      <c r="EU181" s="15"/>
      <c r="EV181" s="20"/>
      <c r="EW181" s="15"/>
      <c r="EX181" s="20"/>
      <c r="EY181" s="15"/>
      <c r="EZ181" s="20"/>
      <c r="FA181" s="15"/>
      <c r="FB181" s="20"/>
      <c r="FC181" s="15"/>
      <c r="FD181" s="20"/>
      <c r="FE181" s="15">
        <v>56</v>
      </c>
      <c r="FF181" s="20">
        <v>3</v>
      </c>
      <c r="FG181" s="15"/>
      <c r="FH181" s="20"/>
      <c r="FI181" s="15"/>
      <c r="FJ181" s="20"/>
      <c r="FK181" s="15"/>
      <c r="FL181" s="20"/>
      <c r="FM181" s="15"/>
      <c r="FN181" s="20"/>
      <c r="FO181" s="15"/>
      <c r="FP181" s="20"/>
      <c r="FQ181" s="15"/>
      <c r="FR181" s="20"/>
      <c r="FS181" s="15"/>
      <c r="FT181" s="20"/>
      <c r="FU181" s="15"/>
      <c r="FV181" s="20"/>
      <c r="FW181" s="15"/>
      <c r="FX181" s="20"/>
      <c r="FY181" s="15"/>
      <c r="FZ181" s="20"/>
      <c r="GA181" s="15"/>
      <c r="GB181" s="20"/>
      <c r="GC181" s="15"/>
      <c r="GD181" s="20"/>
      <c r="GE181" s="15"/>
      <c r="GF181" s="20"/>
      <c r="GG181" s="170"/>
    </row>
    <row r="182" spans="1:189" s="2" customFormat="1" ht="15.75" customHeight="1" x14ac:dyDescent="0.3">
      <c r="A182" s="15" t="s">
        <v>2903</v>
      </c>
      <c r="B182" s="15" t="s">
        <v>126</v>
      </c>
      <c r="C182" s="17" t="s">
        <v>433</v>
      </c>
      <c r="D182" s="17" t="s">
        <v>1223</v>
      </c>
      <c r="E182" s="15" t="str">
        <f t="shared" si="30"/>
        <v>David Lee</v>
      </c>
      <c r="F182" s="17" t="s">
        <v>135</v>
      </c>
      <c r="G182" s="15">
        <v>999870101</v>
      </c>
      <c r="H182" s="15">
        <f t="shared" si="31"/>
        <v>218</v>
      </c>
      <c r="I182" s="15"/>
      <c r="J182" s="15"/>
      <c r="K182" s="16"/>
      <c r="L182" s="15"/>
      <c r="M182" s="15"/>
      <c r="N182" s="15"/>
      <c r="O182" s="15">
        <f t="shared" si="26"/>
        <v>0</v>
      </c>
      <c r="P182" s="15">
        <v>0</v>
      </c>
      <c r="Q182" s="15">
        <f t="shared" si="27"/>
        <v>0</v>
      </c>
      <c r="R182" s="15">
        <v>0</v>
      </c>
      <c r="S182" s="15">
        <v>0</v>
      </c>
      <c r="T182" s="15">
        <f t="shared" si="28"/>
        <v>0</v>
      </c>
      <c r="U182" s="15">
        <f t="shared" si="29"/>
        <v>0</v>
      </c>
      <c r="V182" s="15"/>
      <c r="W182" s="15"/>
      <c r="X182" s="15"/>
      <c r="Y182" s="15"/>
      <c r="Z182" s="16"/>
      <c r="AA182" s="15">
        <v>113</v>
      </c>
      <c r="AB182" s="24">
        <v>3</v>
      </c>
      <c r="AC182" s="15"/>
      <c r="AD182" s="15"/>
      <c r="AE182" s="15"/>
      <c r="AF182" s="15"/>
      <c r="AG182" s="15"/>
      <c r="AH182" s="24"/>
      <c r="AI182" s="15"/>
      <c r="AJ182" s="15"/>
      <c r="AK182" s="15"/>
      <c r="AL182" s="15"/>
      <c r="AM182" s="15"/>
      <c r="AN182" s="24"/>
      <c r="AO182" s="15"/>
      <c r="AP182" s="24"/>
      <c r="AQ182" s="15"/>
      <c r="AR182" s="24"/>
      <c r="AS182" s="15"/>
      <c r="AT182" s="24"/>
      <c r="AU182" s="15"/>
      <c r="AV182" s="24"/>
      <c r="AW182" s="15"/>
      <c r="AX182" s="24"/>
      <c r="AY182" s="15"/>
      <c r="AZ182" s="15"/>
      <c r="BA182" s="15"/>
      <c r="BB182" s="15"/>
      <c r="BC182" s="15"/>
      <c r="BD182" s="15"/>
      <c r="BE182" s="15"/>
      <c r="BF182" s="24"/>
      <c r="BG182" s="15"/>
      <c r="BH182" s="24"/>
      <c r="BI182" s="15"/>
      <c r="BJ182" s="24"/>
      <c r="BK182" s="15"/>
      <c r="BL182" s="24"/>
      <c r="BM182" s="15"/>
      <c r="BN182" s="24"/>
      <c r="BO182" s="15"/>
      <c r="BP182" s="24"/>
      <c r="BQ182" s="15"/>
      <c r="BR182" s="24"/>
      <c r="BS182" s="15"/>
      <c r="BT182" s="24"/>
      <c r="BU182" s="15">
        <v>140</v>
      </c>
      <c r="BV182" s="24">
        <v>1</v>
      </c>
      <c r="BW182" s="15"/>
      <c r="BX182" s="24"/>
      <c r="BY182" s="15"/>
      <c r="BZ182" s="24"/>
      <c r="CA182" s="15">
        <v>120</v>
      </c>
      <c r="CB182" s="24">
        <v>2</v>
      </c>
      <c r="CC182" s="15"/>
      <c r="CD182" s="24"/>
      <c r="CE182" s="15"/>
      <c r="CF182" s="24"/>
      <c r="CG182" s="15"/>
      <c r="CH182" s="25"/>
      <c r="CI182" s="15"/>
      <c r="CJ182" s="25"/>
      <c r="CK182" s="15"/>
      <c r="CL182" s="25"/>
      <c r="CM182" s="15"/>
      <c r="CN182" s="25"/>
      <c r="CO182" s="15"/>
      <c r="CP182" s="25"/>
      <c r="CQ182" s="15"/>
      <c r="CR182" s="25"/>
      <c r="CS182" s="15">
        <f t="shared" si="32"/>
        <v>0</v>
      </c>
      <c r="CT182" s="15">
        <f t="shared" si="33"/>
        <v>0</v>
      </c>
      <c r="CU182" s="15">
        <f t="shared" si="34"/>
        <v>0</v>
      </c>
      <c r="CV182" s="15">
        <f t="shared" si="35"/>
        <v>105</v>
      </c>
      <c r="CW182" s="15"/>
      <c r="CX182" s="15"/>
      <c r="CY182" s="15">
        <f t="shared" si="36"/>
        <v>113</v>
      </c>
      <c r="CZ182" s="15">
        <f>GG182</f>
        <v>0</v>
      </c>
      <c r="DA182" s="19"/>
      <c r="DB182" s="17">
        <v>113</v>
      </c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7"/>
      <c r="DQ182" s="15"/>
      <c r="DR182" s="15"/>
      <c r="DS182" s="15"/>
      <c r="DT182" s="15"/>
      <c r="DU182" s="15"/>
      <c r="DV182" s="15"/>
      <c r="DW182" s="15"/>
      <c r="DX182" s="20"/>
      <c r="DY182" s="15"/>
      <c r="DZ182" s="20"/>
      <c r="EA182" s="15"/>
      <c r="EB182" s="20"/>
      <c r="EC182" s="15"/>
      <c r="ED182" s="20"/>
      <c r="EE182" s="15"/>
      <c r="EF182" s="20"/>
      <c r="EG182" s="15"/>
      <c r="EH182" s="20"/>
      <c r="EI182" s="15"/>
      <c r="EJ182" s="20"/>
      <c r="EK182" s="15"/>
      <c r="EL182" s="20"/>
      <c r="EM182" s="15"/>
      <c r="EN182" s="20"/>
      <c r="EO182" s="15">
        <v>113</v>
      </c>
      <c r="EP182" s="20"/>
      <c r="EQ182" s="15"/>
      <c r="ER182" s="20"/>
      <c r="ES182" s="15"/>
      <c r="ET182" s="20"/>
      <c r="EU182" s="15"/>
      <c r="EV182" s="20"/>
      <c r="EW182" s="15"/>
      <c r="EX182" s="20"/>
      <c r="EY182" s="15"/>
      <c r="EZ182" s="20"/>
      <c r="FA182" s="15"/>
      <c r="FB182" s="20"/>
      <c r="FC182" s="15"/>
      <c r="FD182" s="20"/>
      <c r="FE182" s="15"/>
      <c r="FF182" s="20"/>
      <c r="FG182" s="15"/>
      <c r="FH182" s="20"/>
      <c r="FI182" s="15"/>
      <c r="FJ182" s="20"/>
      <c r="FK182" s="15"/>
      <c r="FL182" s="20"/>
      <c r="FM182" s="15"/>
      <c r="FN182" s="20"/>
      <c r="FO182" s="15"/>
      <c r="FP182" s="20"/>
      <c r="FQ182" s="15"/>
      <c r="FR182" s="20"/>
      <c r="FS182" s="15"/>
      <c r="FT182" s="20"/>
      <c r="FU182" s="15"/>
      <c r="FV182" s="20"/>
      <c r="FW182" s="15"/>
      <c r="FX182" s="20"/>
      <c r="FY182" s="15"/>
      <c r="FZ182" s="20"/>
      <c r="GA182" s="15"/>
      <c r="GB182" s="20"/>
      <c r="GC182" s="15"/>
      <c r="GD182" s="20"/>
      <c r="GE182" s="15">
        <v>105</v>
      </c>
      <c r="GF182" s="20">
        <v>2</v>
      </c>
      <c r="GG182" s="170"/>
    </row>
    <row r="183" spans="1:189" s="2" customFormat="1" ht="15.75" customHeight="1" x14ac:dyDescent="0.3">
      <c r="A183" s="15" t="s">
        <v>2904</v>
      </c>
      <c r="B183" s="15" t="s">
        <v>126</v>
      </c>
      <c r="C183" s="15" t="s">
        <v>1029</v>
      </c>
      <c r="D183" s="15" t="s">
        <v>1320</v>
      </c>
      <c r="E183" s="15" t="str">
        <f t="shared" si="30"/>
        <v>Kevin Lu</v>
      </c>
      <c r="F183" s="15" t="s">
        <v>135</v>
      </c>
      <c r="G183" s="15">
        <v>999870296</v>
      </c>
      <c r="H183" s="15">
        <f t="shared" si="31"/>
        <v>343</v>
      </c>
      <c r="I183" s="15"/>
      <c r="J183" s="15"/>
      <c r="K183" s="16"/>
      <c r="L183" s="15"/>
      <c r="M183" s="15"/>
      <c r="N183" s="15"/>
      <c r="O183" s="15">
        <f t="shared" si="26"/>
        <v>25</v>
      </c>
      <c r="P183" s="15">
        <v>0</v>
      </c>
      <c r="Q183" s="15">
        <f t="shared" si="27"/>
        <v>1</v>
      </c>
      <c r="R183" s="15">
        <v>0</v>
      </c>
      <c r="S183" s="15">
        <v>0</v>
      </c>
      <c r="T183" s="15">
        <f t="shared" si="28"/>
        <v>0</v>
      </c>
      <c r="U183" s="15">
        <f t="shared" si="29"/>
        <v>113</v>
      </c>
      <c r="V183" s="15"/>
      <c r="W183" s="15"/>
      <c r="X183" s="15"/>
      <c r="Y183" s="15"/>
      <c r="Z183" s="16"/>
      <c r="AA183" s="15">
        <v>150</v>
      </c>
      <c r="AB183" s="24">
        <v>2</v>
      </c>
      <c r="AC183" s="15"/>
      <c r="AD183" s="15"/>
      <c r="AE183" s="15"/>
      <c r="AF183" s="15"/>
      <c r="AG183" s="15">
        <v>60</v>
      </c>
      <c r="AH183" s="24">
        <v>1</v>
      </c>
      <c r="AI183" s="15"/>
      <c r="AJ183" s="15"/>
      <c r="AK183" s="15">
        <f>15*7.2</f>
        <v>108</v>
      </c>
      <c r="AL183" s="24">
        <v>3</v>
      </c>
      <c r="AM183" s="15"/>
      <c r="AN183" s="24"/>
      <c r="AO183" s="15"/>
      <c r="AP183" s="24"/>
      <c r="AQ183" s="15"/>
      <c r="AR183" s="24"/>
      <c r="AS183" s="15"/>
      <c r="AT183" s="24"/>
      <c r="AU183" s="15"/>
      <c r="AV183" s="24"/>
      <c r="AW183" s="15"/>
      <c r="AX183" s="24"/>
      <c r="AY183" s="15"/>
      <c r="AZ183" s="15"/>
      <c r="BA183" s="15"/>
      <c r="BB183" s="15"/>
      <c r="BC183" s="15"/>
      <c r="BD183" s="15"/>
      <c r="BE183" s="15"/>
      <c r="BF183" s="24"/>
      <c r="BG183" s="15">
        <v>120</v>
      </c>
      <c r="BH183" s="24">
        <v>1</v>
      </c>
      <c r="BI183" s="15">
        <f>15*7</f>
        <v>105</v>
      </c>
      <c r="BJ183" s="24">
        <v>3</v>
      </c>
      <c r="BK183" s="15">
        <f>15*2.16</f>
        <v>32.400000000000006</v>
      </c>
      <c r="BL183" s="24">
        <v>3</v>
      </c>
      <c r="BM183" s="15"/>
      <c r="BN183" s="24"/>
      <c r="BO183" s="15"/>
      <c r="BP183" s="24">
        <v>3</v>
      </c>
      <c r="BQ183" s="15">
        <f>15*7.2</f>
        <v>108</v>
      </c>
      <c r="BR183" s="24">
        <v>3</v>
      </c>
      <c r="BS183" s="15"/>
      <c r="BT183" s="24"/>
      <c r="BU183" s="15"/>
      <c r="BV183" s="24"/>
      <c r="BW183" s="15"/>
      <c r="BX183" s="24">
        <v>3</v>
      </c>
      <c r="BY183" s="15"/>
      <c r="BZ183" s="24">
        <v>3</v>
      </c>
      <c r="CA183" s="15"/>
      <c r="CB183" s="24"/>
      <c r="CC183" s="15">
        <f>15*3.02</f>
        <v>45.3</v>
      </c>
      <c r="CD183" s="24" t="s">
        <v>129</v>
      </c>
      <c r="CE183" s="15">
        <v>75</v>
      </c>
      <c r="CF183" s="24">
        <v>2</v>
      </c>
      <c r="CG183" s="15"/>
      <c r="CH183" s="25"/>
      <c r="CI183" s="15"/>
      <c r="CJ183" s="25"/>
      <c r="CK183" s="15">
        <v>150</v>
      </c>
      <c r="CL183" s="25">
        <v>2</v>
      </c>
      <c r="CM183" s="15"/>
      <c r="CN183" s="25"/>
      <c r="CO183" s="15"/>
      <c r="CP183" s="25"/>
      <c r="CQ183" s="15"/>
      <c r="CR183" s="25"/>
      <c r="CS183" s="15">
        <f t="shared" si="32"/>
        <v>0</v>
      </c>
      <c r="CT183" s="15">
        <f t="shared" si="33"/>
        <v>120</v>
      </c>
      <c r="CU183" s="15">
        <f t="shared" si="34"/>
        <v>1</v>
      </c>
      <c r="CV183" s="15">
        <f t="shared" si="35"/>
        <v>0</v>
      </c>
      <c r="CW183" s="15"/>
      <c r="CX183" s="15"/>
      <c r="CY183" s="15">
        <f t="shared" si="36"/>
        <v>85</v>
      </c>
      <c r="CZ183" s="15">
        <f>GG183</f>
        <v>0</v>
      </c>
      <c r="DA183" s="19"/>
      <c r="DB183" s="17">
        <v>85</v>
      </c>
      <c r="DC183" s="15"/>
      <c r="DD183" s="15"/>
      <c r="DE183" s="15"/>
      <c r="DF183" s="15"/>
      <c r="DG183" s="15"/>
      <c r="DH183" s="15"/>
      <c r="DI183" s="15">
        <v>120</v>
      </c>
      <c r="DJ183" s="15"/>
      <c r="DK183" s="15"/>
      <c r="DL183" s="15"/>
      <c r="DM183" s="15"/>
      <c r="DN183" s="15"/>
      <c r="DO183" s="15"/>
      <c r="DP183" s="17"/>
      <c r="DQ183" s="15"/>
      <c r="DR183" s="15"/>
      <c r="DS183" s="15"/>
      <c r="DT183" s="15"/>
      <c r="DU183" s="15"/>
      <c r="DV183" s="15"/>
      <c r="DW183" s="15">
        <v>140</v>
      </c>
      <c r="DX183" s="20">
        <v>1</v>
      </c>
      <c r="DY183" s="15"/>
      <c r="DZ183" s="20"/>
      <c r="EA183" s="15"/>
      <c r="EB183" s="20"/>
      <c r="EC183" s="15"/>
      <c r="ED183" s="20"/>
      <c r="EE183" s="15"/>
      <c r="EF183" s="20"/>
      <c r="EG183" s="15">
        <v>113</v>
      </c>
      <c r="EH183" s="20">
        <v>3</v>
      </c>
      <c r="EI183" s="15"/>
      <c r="EJ183" s="20"/>
      <c r="EK183" s="15">
        <v>25</v>
      </c>
      <c r="EL183" s="20">
        <v>1</v>
      </c>
      <c r="EM183" s="15"/>
      <c r="EN183" s="20"/>
      <c r="EO183" s="15">
        <v>85</v>
      </c>
      <c r="EP183" s="20"/>
      <c r="EQ183" s="15"/>
      <c r="ER183" s="20"/>
      <c r="ES183" s="15"/>
      <c r="ET183" s="20"/>
      <c r="EU183" s="15"/>
      <c r="EV183" s="20"/>
      <c r="EW183" s="15"/>
      <c r="EX183" s="20"/>
      <c r="EY183" s="15"/>
      <c r="EZ183" s="20"/>
      <c r="FA183" s="15"/>
      <c r="FB183" s="20"/>
      <c r="FC183" s="15"/>
      <c r="FD183" s="20"/>
      <c r="FE183" s="15"/>
      <c r="FF183" s="20"/>
      <c r="FG183" s="15"/>
      <c r="FH183" s="20"/>
      <c r="FI183" s="15"/>
      <c r="FJ183" s="20"/>
      <c r="FK183" s="15"/>
      <c r="FL183" s="20"/>
      <c r="FM183" s="15"/>
      <c r="FN183" s="20"/>
      <c r="FO183" s="15"/>
      <c r="FP183" s="20"/>
      <c r="FQ183" s="15"/>
      <c r="FR183" s="20"/>
      <c r="FS183" s="15">
        <v>120</v>
      </c>
      <c r="FT183" s="20">
        <v>1</v>
      </c>
      <c r="FU183" s="15"/>
      <c r="FV183" s="20"/>
      <c r="FW183" s="15"/>
      <c r="FX183" s="20"/>
      <c r="FY183" s="15"/>
      <c r="FZ183" s="20"/>
      <c r="GA183" s="15"/>
      <c r="GB183" s="20"/>
      <c r="GC183" s="15"/>
      <c r="GD183" s="20"/>
      <c r="GE183" s="15"/>
      <c r="GF183" s="20"/>
      <c r="GG183" s="170"/>
    </row>
    <row r="184" spans="1:189" s="2" customFormat="1" ht="15.75" customHeight="1" x14ac:dyDescent="0.3">
      <c r="A184" s="17" t="s">
        <v>125</v>
      </c>
      <c r="B184" s="17" t="s">
        <v>126</v>
      </c>
      <c r="C184" s="17" t="s">
        <v>538</v>
      </c>
      <c r="D184" s="17" t="s">
        <v>532</v>
      </c>
      <c r="E184" s="15" t="str">
        <f t="shared" si="30"/>
        <v>Mikel Cho</v>
      </c>
      <c r="F184" s="17" t="s">
        <v>135</v>
      </c>
      <c r="G184" s="15">
        <v>999870610</v>
      </c>
      <c r="H184" s="15">
        <f t="shared" si="31"/>
        <v>411</v>
      </c>
      <c r="I184" s="15"/>
      <c r="J184" s="15"/>
      <c r="K184" s="16"/>
      <c r="L184" s="15"/>
      <c r="M184" s="15"/>
      <c r="N184" s="15"/>
      <c r="O184" s="15">
        <f t="shared" si="26"/>
        <v>52</v>
      </c>
      <c r="P184" s="15">
        <v>0</v>
      </c>
      <c r="Q184" s="15">
        <f t="shared" si="27"/>
        <v>2</v>
      </c>
      <c r="R184" s="15">
        <v>0</v>
      </c>
      <c r="S184" s="15">
        <v>0</v>
      </c>
      <c r="T184" s="15">
        <f t="shared" si="28"/>
        <v>78</v>
      </c>
      <c r="U184" s="15">
        <f t="shared" si="29"/>
        <v>106</v>
      </c>
      <c r="V184" s="15"/>
      <c r="W184" s="15"/>
      <c r="X184" s="15"/>
      <c r="Y184" s="15"/>
      <c r="Z184" s="16"/>
      <c r="AA184" s="15">
        <v>64</v>
      </c>
      <c r="AB184" s="24" t="s">
        <v>129</v>
      </c>
      <c r="AC184" s="15"/>
      <c r="AD184" s="24"/>
      <c r="AE184" s="15">
        <v>68</v>
      </c>
      <c r="AF184" s="24">
        <v>3</v>
      </c>
      <c r="AG184" s="15"/>
      <c r="AH184" s="24"/>
      <c r="AI184" s="15"/>
      <c r="AJ184" s="24"/>
      <c r="AK184" s="15"/>
      <c r="AL184" s="24"/>
      <c r="AM184" s="15"/>
      <c r="AN184" s="24"/>
      <c r="AO184" s="15"/>
      <c r="AP184" s="24"/>
      <c r="AQ184" s="15"/>
      <c r="AR184" s="24"/>
      <c r="AS184" s="15"/>
      <c r="AT184" s="24"/>
      <c r="AU184" s="15"/>
      <c r="AV184" s="24"/>
      <c r="AW184" s="15"/>
      <c r="AX184" s="24"/>
      <c r="AY184" s="15">
        <v>113</v>
      </c>
      <c r="AZ184" s="24">
        <v>3</v>
      </c>
      <c r="BA184" s="15"/>
      <c r="BB184" s="24"/>
      <c r="BC184" s="15"/>
      <c r="BD184" s="24"/>
      <c r="BE184" s="15"/>
      <c r="BF184" s="24"/>
      <c r="BG184" s="15"/>
      <c r="BH184" s="24"/>
      <c r="BI184" s="15"/>
      <c r="BJ184" s="24"/>
      <c r="BK184" s="15"/>
      <c r="BL184" s="24"/>
      <c r="BM184" s="15">
        <v>79</v>
      </c>
      <c r="BN184" s="24">
        <v>3</v>
      </c>
      <c r="BO184" s="15"/>
      <c r="BP184" s="24"/>
      <c r="BQ184" s="15">
        <v>113</v>
      </c>
      <c r="BR184" s="24">
        <v>3</v>
      </c>
      <c r="BS184" s="15"/>
      <c r="BT184" s="24"/>
      <c r="BU184" s="15"/>
      <c r="BV184" s="24"/>
      <c r="BW184" s="15"/>
      <c r="BX184" s="24"/>
      <c r="BY184" s="15"/>
      <c r="BZ184" s="24"/>
      <c r="CA184" s="15">
        <v>78</v>
      </c>
      <c r="CB184" s="24">
        <v>6</v>
      </c>
      <c r="CC184" s="15"/>
      <c r="CD184" s="24"/>
      <c r="CE184" s="15"/>
      <c r="CF184" s="24"/>
      <c r="CG184" s="15">
        <v>63</v>
      </c>
      <c r="CH184" s="25">
        <v>5</v>
      </c>
      <c r="CI184" s="15"/>
      <c r="CJ184" s="25"/>
      <c r="CK184" s="15">
        <v>64</v>
      </c>
      <c r="CL184" s="25" t="s">
        <v>129</v>
      </c>
      <c r="CM184" s="15">
        <v>99</v>
      </c>
      <c r="CN184" s="25">
        <v>6</v>
      </c>
      <c r="CO184" s="15"/>
      <c r="CP184" s="25"/>
      <c r="CQ184" s="15"/>
      <c r="CR184" s="25"/>
      <c r="CS184" s="15">
        <f t="shared" si="32"/>
        <v>0</v>
      </c>
      <c r="CT184" s="15">
        <f t="shared" si="33"/>
        <v>90</v>
      </c>
      <c r="CU184" s="15">
        <f t="shared" si="34"/>
        <v>1</v>
      </c>
      <c r="CV184" s="15">
        <f t="shared" si="35"/>
        <v>0</v>
      </c>
      <c r="CW184" s="15"/>
      <c r="CX184" s="15"/>
      <c r="CY184" s="15">
        <f t="shared" si="36"/>
        <v>85</v>
      </c>
      <c r="CZ184" s="15">
        <f>GG184</f>
        <v>0</v>
      </c>
      <c r="DA184" s="19"/>
      <c r="DB184" s="17">
        <v>64</v>
      </c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>
        <v>120</v>
      </c>
      <c r="DO184" s="15">
        <v>68</v>
      </c>
      <c r="DP184" s="17"/>
      <c r="DQ184" s="15"/>
      <c r="DR184" s="15"/>
      <c r="DS184" s="15"/>
      <c r="DT184" s="15"/>
      <c r="DU184" s="15"/>
      <c r="DV184" s="15"/>
      <c r="DW184" s="15"/>
      <c r="DX184" s="20"/>
      <c r="DY184" s="15">
        <v>105</v>
      </c>
      <c r="DZ184" s="20">
        <v>2</v>
      </c>
      <c r="EA184" s="15"/>
      <c r="EB184" s="20"/>
      <c r="EC184" s="15">
        <v>78</v>
      </c>
      <c r="ED184" s="20">
        <v>6</v>
      </c>
      <c r="EE184" s="15"/>
      <c r="EF184" s="20"/>
      <c r="EG184" s="15">
        <v>106</v>
      </c>
      <c r="EH184" s="20">
        <v>5</v>
      </c>
      <c r="EI184" s="15"/>
      <c r="EJ184" s="20"/>
      <c r="EK184" s="15"/>
      <c r="EL184" s="20"/>
      <c r="EM184" s="15">
        <v>52</v>
      </c>
      <c r="EN184" s="20">
        <v>5</v>
      </c>
      <c r="EO184" s="15">
        <v>85</v>
      </c>
      <c r="EP184" s="20">
        <v>8</v>
      </c>
      <c r="EQ184" s="15"/>
      <c r="ER184" s="20"/>
      <c r="ES184" s="15"/>
      <c r="ET184" s="20"/>
      <c r="EU184" s="15"/>
      <c r="EV184" s="20"/>
      <c r="EW184" s="15"/>
      <c r="EX184" s="20"/>
      <c r="EY184" s="15"/>
      <c r="EZ184" s="20"/>
      <c r="FA184" s="15"/>
      <c r="FB184" s="20"/>
      <c r="FC184" s="15">
        <v>90</v>
      </c>
      <c r="FD184" s="20">
        <v>2</v>
      </c>
      <c r="FE184" s="15"/>
      <c r="FF184" s="20"/>
      <c r="FG184" s="15"/>
      <c r="FH184" s="20"/>
      <c r="FI184" s="15"/>
      <c r="FJ184" s="20"/>
      <c r="FK184" s="15"/>
      <c r="FL184" s="20"/>
      <c r="FM184" s="15"/>
      <c r="FN184" s="20"/>
      <c r="FO184" s="15"/>
      <c r="FP184" s="20"/>
      <c r="FQ184" s="15"/>
      <c r="FR184" s="20"/>
      <c r="FS184" s="15"/>
      <c r="FT184" s="20"/>
      <c r="FU184" s="15"/>
      <c r="FV184" s="20"/>
      <c r="FW184" s="15"/>
      <c r="FX184" s="20"/>
      <c r="FY184" s="15"/>
      <c r="FZ184" s="20"/>
      <c r="GA184" s="15"/>
      <c r="GB184" s="20"/>
      <c r="GC184" s="15"/>
      <c r="GD184" s="20"/>
      <c r="GE184" s="15"/>
      <c r="GF184" s="20"/>
      <c r="GG184" s="170"/>
    </row>
    <row r="185" spans="1:189" s="2" customFormat="1" ht="15.75" customHeight="1" x14ac:dyDescent="0.3">
      <c r="A185" s="15" t="s">
        <v>2903</v>
      </c>
      <c r="B185" s="15" t="s">
        <v>126</v>
      </c>
      <c r="C185" s="15" t="s">
        <v>1008</v>
      </c>
      <c r="D185" s="15" t="s">
        <v>1791</v>
      </c>
      <c r="E185" s="15" t="str">
        <f t="shared" si="30"/>
        <v>Anika Sukthankar</v>
      </c>
      <c r="F185" s="15" t="s">
        <v>128</v>
      </c>
      <c r="G185" s="15">
        <v>999870759</v>
      </c>
      <c r="H185" s="15">
        <f t="shared" si="31"/>
        <v>71</v>
      </c>
      <c r="I185" s="15"/>
      <c r="J185" s="15"/>
      <c r="K185" s="16"/>
      <c r="L185" s="15"/>
      <c r="M185" s="15"/>
      <c r="N185" s="15"/>
      <c r="O185" s="15">
        <f t="shared" si="26"/>
        <v>0</v>
      </c>
      <c r="P185" s="15">
        <v>0</v>
      </c>
      <c r="Q185" s="15">
        <f t="shared" si="27"/>
        <v>1</v>
      </c>
      <c r="R185" s="15">
        <v>0</v>
      </c>
      <c r="S185" s="15">
        <v>0</v>
      </c>
      <c r="T185" s="15">
        <f t="shared" si="28"/>
        <v>38</v>
      </c>
      <c r="U185" s="15">
        <f t="shared" si="29"/>
        <v>0</v>
      </c>
      <c r="V185" s="15"/>
      <c r="W185" s="15"/>
      <c r="X185" s="15"/>
      <c r="Y185" s="15"/>
      <c r="Z185" s="16"/>
      <c r="AA185" s="15"/>
      <c r="AB185" s="24"/>
      <c r="AC185" s="15"/>
      <c r="AD185" s="15"/>
      <c r="AE185" s="15"/>
      <c r="AF185" s="15"/>
      <c r="AG185" s="15"/>
      <c r="AH185" s="24"/>
      <c r="AI185" s="15"/>
      <c r="AJ185" s="15"/>
      <c r="AK185" s="15"/>
      <c r="AL185" s="15"/>
      <c r="AM185" s="15"/>
      <c r="AN185" s="24"/>
      <c r="AO185" s="15"/>
      <c r="AP185" s="24"/>
      <c r="AQ185" s="15"/>
      <c r="AR185" s="24"/>
      <c r="AS185" s="15"/>
      <c r="AT185" s="24"/>
      <c r="AU185" s="15"/>
      <c r="AV185" s="24"/>
      <c r="AW185" s="15"/>
      <c r="AX185" s="24"/>
      <c r="AY185" s="15"/>
      <c r="AZ185" s="15"/>
      <c r="BA185" s="15"/>
      <c r="BB185" s="15"/>
      <c r="BC185" s="15"/>
      <c r="BD185" s="15"/>
      <c r="BE185" s="15"/>
      <c r="BF185" s="24"/>
      <c r="BG185" s="15"/>
      <c r="BH185" s="24"/>
      <c r="BI185" s="15"/>
      <c r="BJ185" s="24"/>
      <c r="BK185" s="15"/>
      <c r="BL185" s="24"/>
      <c r="BM185" s="15"/>
      <c r="BN185" s="24"/>
      <c r="BO185" s="15"/>
      <c r="BP185" s="24"/>
      <c r="BQ185" s="15"/>
      <c r="BR185" s="24"/>
      <c r="BS185" s="15"/>
      <c r="BT185" s="24"/>
      <c r="BU185" s="15">
        <v>59</v>
      </c>
      <c r="BV185" s="24">
        <v>7</v>
      </c>
      <c r="BW185" s="15"/>
      <c r="BX185" s="24"/>
      <c r="BY185" s="15"/>
      <c r="BZ185" s="24"/>
      <c r="CA185" s="15"/>
      <c r="CB185" s="24"/>
      <c r="CC185" s="15">
        <f>15*2.12</f>
        <v>31.8</v>
      </c>
      <c r="CD185" s="24" t="s">
        <v>168</v>
      </c>
      <c r="CE185" s="15"/>
      <c r="CF185" s="24"/>
      <c r="CG185" s="15"/>
      <c r="CH185" s="25"/>
      <c r="CI185" s="15"/>
      <c r="CJ185" s="25"/>
      <c r="CK185" s="15"/>
      <c r="CL185" s="25"/>
      <c r="CM185" s="15"/>
      <c r="CN185" s="25"/>
      <c r="CO185" s="15"/>
      <c r="CP185" s="25"/>
      <c r="CQ185" s="15"/>
      <c r="CR185" s="25"/>
      <c r="CS185" s="15">
        <f t="shared" si="32"/>
        <v>0</v>
      </c>
      <c r="CT185" s="15">
        <f t="shared" si="33"/>
        <v>0</v>
      </c>
      <c r="CU185" s="15">
        <f t="shared" si="34"/>
        <v>0</v>
      </c>
      <c r="CV185" s="15">
        <f t="shared" si="35"/>
        <v>33</v>
      </c>
      <c r="CW185" s="15"/>
      <c r="CX185" s="15"/>
      <c r="CY185" s="15">
        <f t="shared" si="36"/>
        <v>0</v>
      </c>
      <c r="CZ185" s="15">
        <f>GG185</f>
        <v>0</v>
      </c>
      <c r="DA185" s="19"/>
      <c r="DB185" s="17"/>
      <c r="DC185" s="15"/>
      <c r="DD185" s="15">
        <v>51</v>
      </c>
      <c r="DE185" s="15"/>
      <c r="DF185" s="15"/>
      <c r="DG185" s="15"/>
      <c r="DH185" s="15"/>
      <c r="DI185" s="15">
        <v>38</v>
      </c>
      <c r="DJ185" s="15"/>
      <c r="DK185" s="15"/>
      <c r="DL185" s="15"/>
      <c r="DM185" s="15"/>
      <c r="DN185" s="15"/>
      <c r="DO185" s="15"/>
      <c r="DP185" s="17"/>
      <c r="DQ185" s="15"/>
      <c r="DR185" s="15"/>
      <c r="DS185" s="15"/>
      <c r="DT185" s="15"/>
      <c r="DU185" s="15"/>
      <c r="DV185" s="15"/>
      <c r="DW185" s="15">
        <v>44</v>
      </c>
      <c r="DX185" s="20">
        <v>9</v>
      </c>
      <c r="DY185" s="15"/>
      <c r="DZ185" s="20"/>
      <c r="EA185" s="15"/>
      <c r="EB185" s="20"/>
      <c r="EC185" s="15">
        <v>38</v>
      </c>
      <c r="ED185" s="20">
        <v>17</v>
      </c>
      <c r="EE185" s="15"/>
      <c r="EF185" s="20"/>
      <c r="EG185" s="15"/>
      <c r="EH185" s="20"/>
      <c r="EI185" s="15"/>
      <c r="EJ185" s="20"/>
      <c r="EK185" s="15"/>
      <c r="EL185" s="20"/>
      <c r="EM185" s="15"/>
      <c r="EN185" s="20"/>
      <c r="EO185" s="15"/>
      <c r="EP185" s="20"/>
      <c r="EQ185" s="15"/>
      <c r="ER185" s="20"/>
      <c r="ES185" s="15"/>
      <c r="ET185" s="20"/>
      <c r="EU185" s="15"/>
      <c r="EV185" s="20"/>
      <c r="EW185" s="15"/>
      <c r="EX185" s="20"/>
      <c r="EY185" s="15"/>
      <c r="EZ185" s="20"/>
      <c r="FA185" s="15"/>
      <c r="FB185" s="20"/>
      <c r="FC185" s="15"/>
      <c r="FD185" s="20"/>
      <c r="FE185" s="15"/>
      <c r="FF185" s="20"/>
      <c r="FG185" s="15"/>
      <c r="FH185" s="20"/>
      <c r="FI185" s="15"/>
      <c r="FJ185" s="20"/>
      <c r="FK185" s="15"/>
      <c r="FL185" s="20"/>
      <c r="FM185" s="15"/>
      <c r="FN185" s="20"/>
      <c r="FO185" s="15"/>
      <c r="FP185" s="20"/>
      <c r="FQ185" s="15"/>
      <c r="FR185" s="20"/>
      <c r="FS185" s="15"/>
      <c r="FT185" s="20"/>
      <c r="FU185" s="15"/>
      <c r="FV185" s="20"/>
      <c r="FW185" s="15"/>
      <c r="FX185" s="20"/>
      <c r="FY185" s="15"/>
      <c r="FZ185" s="20"/>
      <c r="GA185" s="15"/>
      <c r="GB185" s="20"/>
      <c r="GC185" s="15"/>
      <c r="GD185" s="20"/>
      <c r="GE185" s="15">
        <v>33</v>
      </c>
      <c r="GF185" s="20">
        <v>17</v>
      </c>
      <c r="GG185" s="170"/>
    </row>
    <row r="186" spans="1:189" s="2" customFormat="1" ht="15.75" customHeight="1" x14ac:dyDescent="0.3">
      <c r="A186" s="15" t="s">
        <v>2908</v>
      </c>
      <c r="B186" s="15" t="s">
        <v>126</v>
      </c>
      <c r="C186" s="15" t="s">
        <v>227</v>
      </c>
      <c r="D186" s="15" t="s">
        <v>1953</v>
      </c>
      <c r="E186" s="15" t="str">
        <f t="shared" si="30"/>
        <v>Daniel Wilson</v>
      </c>
      <c r="F186" s="15" t="s">
        <v>135</v>
      </c>
      <c r="G186" s="15">
        <v>999870762</v>
      </c>
      <c r="H186" s="15">
        <f t="shared" si="31"/>
        <v>101.5</v>
      </c>
      <c r="I186" s="15"/>
      <c r="J186" s="17">
        <f>(O186+P186+R186+S186+T186+U186)/2</f>
        <v>101.5</v>
      </c>
      <c r="K186" s="16"/>
      <c r="L186" s="15"/>
      <c r="M186" s="15"/>
      <c r="N186" s="15"/>
      <c r="O186" s="15">
        <f t="shared" si="26"/>
        <v>0</v>
      </c>
      <c r="P186" s="15">
        <v>0</v>
      </c>
      <c r="Q186" s="15">
        <f t="shared" si="27"/>
        <v>1</v>
      </c>
      <c r="R186" s="15">
        <v>0</v>
      </c>
      <c r="S186" s="15">
        <v>0</v>
      </c>
      <c r="T186" s="15">
        <f t="shared" si="28"/>
        <v>90</v>
      </c>
      <c r="U186" s="15">
        <f t="shared" si="29"/>
        <v>113</v>
      </c>
      <c r="V186" s="15"/>
      <c r="W186" s="15"/>
      <c r="X186" s="15"/>
      <c r="Y186" s="15"/>
      <c r="Z186" s="16"/>
      <c r="AA186" s="15"/>
      <c r="AB186" s="24"/>
      <c r="AC186" s="15"/>
      <c r="AD186" s="15"/>
      <c r="AE186" s="15"/>
      <c r="AF186" s="15"/>
      <c r="AG186" s="15"/>
      <c r="AH186" s="24"/>
      <c r="AI186" s="15"/>
      <c r="AJ186" s="15"/>
      <c r="AK186" s="15"/>
      <c r="AL186" s="15"/>
      <c r="AM186" s="15"/>
      <c r="AN186" s="24"/>
      <c r="AO186" s="15"/>
      <c r="AP186" s="24"/>
      <c r="AQ186" s="15"/>
      <c r="AR186" s="24"/>
      <c r="AS186" s="15"/>
      <c r="AT186" s="24"/>
      <c r="AU186" s="15"/>
      <c r="AV186" s="24"/>
      <c r="AW186" s="15"/>
      <c r="AX186" s="24"/>
      <c r="AY186" s="15"/>
      <c r="AZ186" s="15"/>
      <c r="BA186" s="15"/>
      <c r="BB186" s="15"/>
      <c r="BC186" s="15"/>
      <c r="BD186" s="15"/>
      <c r="BE186" s="15"/>
      <c r="BF186" s="24"/>
      <c r="BG186" s="15"/>
      <c r="BH186" s="24"/>
      <c r="BI186" s="15"/>
      <c r="BJ186" s="24"/>
      <c r="BK186" s="15"/>
      <c r="BL186" s="24"/>
      <c r="BM186" s="15"/>
      <c r="BN186" s="24"/>
      <c r="BO186" s="15"/>
      <c r="BP186" s="24"/>
      <c r="BQ186" s="15"/>
      <c r="BR186" s="24"/>
      <c r="BS186" s="15"/>
      <c r="BT186" s="24"/>
      <c r="BU186" s="15"/>
      <c r="BV186" s="24"/>
      <c r="BW186" s="15"/>
      <c r="BX186" s="24"/>
      <c r="BY186" s="15"/>
      <c r="BZ186" s="24"/>
      <c r="CA186" s="15"/>
      <c r="CB186" s="24"/>
      <c r="CC186" s="15"/>
      <c r="CD186" s="24"/>
      <c r="CE186" s="15"/>
      <c r="CF186" s="24"/>
      <c r="CG186" s="15"/>
      <c r="CH186" s="25"/>
      <c r="CI186" s="15"/>
      <c r="CJ186" s="25"/>
      <c r="CK186" s="15"/>
      <c r="CL186" s="25"/>
      <c r="CM186" s="15"/>
      <c r="CN186" s="25"/>
      <c r="CO186" s="15"/>
      <c r="CP186" s="25"/>
      <c r="CQ186" s="15"/>
      <c r="CR186" s="25"/>
      <c r="CS186" s="15">
        <f t="shared" si="32"/>
        <v>0</v>
      </c>
      <c r="CT186" s="15">
        <f t="shared" si="33"/>
        <v>0</v>
      </c>
      <c r="CU186" s="15">
        <f t="shared" si="34"/>
        <v>0</v>
      </c>
      <c r="CV186" s="15">
        <f t="shared" si="35"/>
        <v>0</v>
      </c>
      <c r="CW186" s="15"/>
      <c r="CX186" s="15"/>
      <c r="CY186" s="15">
        <f t="shared" si="36"/>
        <v>0</v>
      </c>
      <c r="CZ186" s="15">
        <f>GG186</f>
        <v>0</v>
      </c>
      <c r="DA186" s="19"/>
      <c r="DB186" s="17">
        <v>150</v>
      </c>
      <c r="DC186" s="15"/>
      <c r="DD186" s="15"/>
      <c r="DE186" s="15"/>
      <c r="DF186" s="15"/>
      <c r="DG186" s="15"/>
      <c r="DH186" s="15"/>
      <c r="DI186" s="15"/>
      <c r="DJ186" s="15"/>
      <c r="DK186" s="15"/>
      <c r="DL186" s="15">
        <v>30</v>
      </c>
      <c r="DM186" s="15"/>
      <c r="DN186" s="15"/>
      <c r="DO186" s="15"/>
      <c r="DP186" s="17"/>
      <c r="DQ186" s="15"/>
      <c r="DR186" s="15"/>
      <c r="DS186" s="15"/>
      <c r="DT186" s="15"/>
      <c r="DU186" s="15"/>
      <c r="DV186" s="15"/>
      <c r="DW186" s="15"/>
      <c r="DX186" s="20"/>
      <c r="DY186" s="15">
        <v>52.5</v>
      </c>
      <c r="DZ186" s="20">
        <v>2</v>
      </c>
      <c r="EA186" s="15"/>
      <c r="EB186" s="20"/>
      <c r="EC186" s="15">
        <v>90</v>
      </c>
      <c r="ED186" s="20">
        <v>3</v>
      </c>
      <c r="EE186" s="15"/>
      <c r="EF186" s="20"/>
      <c r="EG186" s="15">
        <v>113</v>
      </c>
      <c r="EH186" s="20">
        <v>4</v>
      </c>
      <c r="EI186" s="15"/>
      <c r="EJ186" s="20"/>
      <c r="EK186" s="15"/>
      <c r="EL186" s="20"/>
      <c r="EM186" s="15"/>
      <c r="EN186" s="20"/>
      <c r="EO186" s="15"/>
      <c r="EP186" s="20"/>
      <c r="EQ186" s="15"/>
      <c r="ER186" s="20"/>
      <c r="ES186" s="15"/>
      <c r="ET186" s="20"/>
      <c r="EU186" s="15"/>
      <c r="EV186" s="20"/>
      <c r="EW186" s="15"/>
      <c r="EX186" s="20"/>
      <c r="EY186" s="15"/>
      <c r="EZ186" s="20"/>
      <c r="FA186" s="15"/>
      <c r="FB186" s="20"/>
      <c r="FC186" s="15"/>
      <c r="FD186" s="20"/>
      <c r="FE186" s="15"/>
      <c r="FF186" s="20"/>
      <c r="FG186" s="15"/>
      <c r="FH186" s="20"/>
      <c r="FI186" s="15"/>
      <c r="FJ186" s="20"/>
      <c r="FK186" s="15"/>
      <c r="FL186" s="20"/>
      <c r="FM186" s="15"/>
      <c r="FN186" s="20"/>
      <c r="FO186" s="15"/>
      <c r="FP186" s="20"/>
      <c r="FQ186" s="15"/>
      <c r="FR186" s="20"/>
      <c r="FS186" s="15"/>
      <c r="FT186" s="20"/>
      <c r="FU186" s="15"/>
      <c r="FV186" s="20"/>
      <c r="FW186" s="15"/>
      <c r="FX186" s="20"/>
      <c r="FY186" s="15"/>
      <c r="FZ186" s="20"/>
      <c r="GA186" s="15"/>
      <c r="GB186" s="20"/>
      <c r="GC186" s="15"/>
      <c r="GD186" s="20"/>
      <c r="GE186" s="15"/>
      <c r="GF186" s="20"/>
      <c r="GG186" s="170"/>
    </row>
    <row r="187" spans="1:189" s="2" customFormat="1" ht="15.75" customHeight="1" x14ac:dyDescent="0.3">
      <c r="A187" s="15" t="s">
        <v>2903</v>
      </c>
      <c r="B187" s="15" t="s">
        <v>126</v>
      </c>
      <c r="C187" s="15" t="s">
        <v>414</v>
      </c>
      <c r="D187" s="15" t="s">
        <v>415</v>
      </c>
      <c r="E187" s="15" t="str">
        <f t="shared" si="30"/>
        <v>Tru Bui Jr.</v>
      </c>
      <c r="F187" s="15" t="s">
        <v>135</v>
      </c>
      <c r="G187" s="15">
        <v>999870982</v>
      </c>
      <c r="H187" s="15">
        <f t="shared" si="31"/>
        <v>38</v>
      </c>
      <c r="I187" s="15"/>
      <c r="J187" s="15"/>
      <c r="K187" s="16"/>
      <c r="L187" s="15"/>
      <c r="M187" s="15"/>
      <c r="N187" s="15"/>
      <c r="O187" s="15">
        <f t="shared" si="26"/>
        <v>0</v>
      </c>
      <c r="P187" s="15">
        <v>0</v>
      </c>
      <c r="Q187" s="15">
        <f t="shared" si="27"/>
        <v>1</v>
      </c>
      <c r="R187" s="15">
        <v>0</v>
      </c>
      <c r="S187" s="15">
        <v>0</v>
      </c>
      <c r="T187" s="15">
        <f t="shared" si="28"/>
        <v>38</v>
      </c>
      <c r="U187" s="15">
        <f t="shared" si="29"/>
        <v>0</v>
      </c>
      <c r="V187" s="15"/>
      <c r="W187" s="15"/>
      <c r="X187" s="15"/>
      <c r="Y187" s="15"/>
      <c r="Z187" s="16"/>
      <c r="AA187" s="15"/>
      <c r="AB187" s="24"/>
      <c r="AC187" s="15"/>
      <c r="AD187" s="15"/>
      <c r="AE187" s="15"/>
      <c r="AF187" s="15"/>
      <c r="AG187" s="15"/>
      <c r="AH187" s="24"/>
      <c r="AI187" s="15"/>
      <c r="AJ187" s="15"/>
      <c r="AK187" s="15"/>
      <c r="AL187" s="15"/>
      <c r="AM187" s="15"/>
      <c r="AN187" s="24"/>
      <c r="AO187" s="15">
        <v>120</v>
      </c>
      <c r="AP187" s="24">
        <v>1</v>
      </c>
      <c r="AQ187" s="15">
        <v>34</v>
      </c>
      <c r="AR187" s="24">
        <v>3</v>
      </c>
      <c r="AS187" s="15"/>
      <c r="AT187" s="24"/>
      <c r="AU187" s="15"/>
      <c r="AV187" s="24"/>
      <c r="AW187" s="15"/>
      <c r="AX187" s="24"/>
      <c r="AY187" s="15"/>
      <c r="AZ187" s="15"/>
      <c r="BA187" s="15"/>
      <c r="BB187" s="15"/>
      <c r="BC187" s="15"/>
      <c r="BD187" s="15"/>
      <c r="BE187" s="15"/>
      <c r="BF187" s="24"/>
      <c r="BG187" s="15"/>
      <c r="BH187" s="24"/>
      <c r="BI187" s="15"/>
      <c r="BJ187" s="24"/>
      <c r="BK187" s="15"/>
      <c r="BL187" s="24"/>
      <c r="BM187" s="15"/>
      <c r="BN187" s="24"/>
      <c r="BO187" s="15"/>
      <c r="BP187" s="24"/>
      <c r="BQ187" s="15"/>
      <c r="BR187" s="24"/>
      <c r="BS187" s="15"/>
      <c r="BT187" s="24"/>
      <c r="BU187" s="15"/>
      <c r="BV187" s="24"/>
      <c r="BW187" s="15"/>
      <c r="BX187" s="24"/>
      <c r="BY187" s="15"/>
      <c r="BZ187" s="24"/>
      <c r="CA187" s="15"/>
      <c r="CB187" s="24"/>
      <c r="CC187" s="15">
        <f>15*3.02</f>
        <v>45.3</v>
      </c>
      <c r="CD187" s="24" t="s">
        <v>129</v>
      </c>
      <c r="CE187" s="15"/>
      <c r="CF187" s="24"/>
      <c r="CG187" s="15"/>
      <c r="CH187" s="25"/>
      <c r="CI187" s="15"/>
      <c r="CJ187" s="25"/>
      <c r="CK187" s="15"/>
      <c r="CL187" s="25"/>
      <c r="CM187" s="15"/>
      <c r="CN187" s="25"/>
      <c r="CO187" s="15"/>
      <c r="CP187" s="25"/>
      <c r="CQ187" s="15"/>
      <c r="CR187" s="25"/>
      <c r="CS187" s="15">
        <f t="shared" si="32"/>
        <v>0</v>
      </c>
      <c r="CT187" s="15">
        <f t="shared" si="33"/>
        <v>0</v>
      </c>
      <c r="CU187" s="15">
        <f t="shared" si="34"/>
        <v>0</v>
      </c>
      <c r="CV187" s="15">
        <f t="shared" si="35"/>
        <v>0</v>
      </c>
      <c r="CW187" s="15"/>
      <c r="CX187" s="15"/>
      <c r="CY187" s="15">
        <f t="shared" si="36"/>
        <v>0</v>
      </c>
      <c r="CZ187" s="15">
        <f>GG187</f>
        <v>0</v>
      </c>
      <c r="DA187" s="19"/>
      <c r="DB187" s="17">
        <v>48</v>
      </c>
      <c r="DC187" s="15"/>
      <c r="DD187" s="15"/>
      <c r="DE187" s="15"/>
      <c r="DF187" s="15"/>
      <c r="DG187" s="15"/>
      <c r="DH187" s="15"/>
      <c r="DI187" s="15"/>
      <c r="DJ187" s="15"/>
      <c r="DK187" s="15"/>
      <c r="DL187" s="15">
        <v>30</v>
      </c>
      <c r="DM187" s="15"/>
      <c r="DN187" s="15"/>
      <c r="DO187" s="15"/>
      <c r="DP187" s="17"/>
      <c r="DQ187" s="15"/>
      <c r="DR187" s="15"/>
      <c r="DS187" s="15"/>
      <c r="DT187" s="15"/>
      <c r="DU187" s="15"/>
      <c r="DV187" s="15"/>
      <c r="DW187" s="15"/>
      <c r="DX187" s="20"/>
      <c r="DY187" s="15"/>
      <c r="DZ187" s="20"/>
      <c r="EA187" s="15"/>
      <c r="EB187" s="20"/>
      <c r="EC187" s="15">
        <v>38</v>
      </c>
      <c r="ED187" s="20">
        <v>17</v>
      </c>
      <c r="EE187" s="15"/>
      <c r="EF187" s="20"/>
      <c r="EG187" s="15"/>
      <c r="EH187" s="20"/>
      <c r="EI187" s="15"/>
      <c r="EJ187" s="20"/>
      <c r="EK187" s="15"/>
      <c r="EL187" s="20"/>
      <c r="EM187" s="15"/>
      <c r="EN187" s="20"/>
      <c r="EO187" s="15"/>
      <c r="EP187" s="20"/>
      <c r="EQ187" s="15"/>
      <c r="ER187" s="20"/>
      <c r="ES187" s="15"/>
      <c r="ET187" s="20"/>
      <c r="EU187" s="15"/>
      <c r="EV187" s="20"/>
      <c r="EW187" s="15"/>
      <c r="EX187" s="20"/>
      <c r="EY187" s="15"/>
      <c r="EZ187" s="20"/>
      <c r="FA187" s="15"/>
      <c r="FB187" s="20"/>
      <c r="FC187" s="15"/>
      <c r="FD187" s="20"/>
      <c r="FE187" s="15"/>
      <c r="FF187" s="20"/>
      <c r="FG187" s="15"/>
      <c r="FH187" s="20"/>
      <c r="FI187" s="15"/>
      <c r="FJ187" s="20"/>
      <c r="FK187" s="15"/>
      <c r="FL187" s="20"/>
      <c r="FM187" s="15"/>
      <c r="FN187" s="20"/>
      <c r="FO187" s="15"/>
      <c r="FP187" s="20"/>
      <c r="FQ187" s="15"/>
      <c r="FR187" s="20"/>
      <c r="FS187" s="15"/>
      <c r="FT187" s="20"/>
      <c r="FU187" s="15"/>
      <c r="FV187" s="20"/>
      <c r="FW187" s="15"/>
      <c r="FX187" s="20"/>
      <c r="FY187" s="15"/>
      <c r="FZ187" s="20"/>
      <c r="GA187" s="15"/>
      <c r="GB187" s="20"/>
      <c r="GC187" s="15"/>
      <c r="GD187" s="20"/>
      <c r="GE187" s="15"/>
      <c r="GF187" s="20"/>
      <c r="GG187" s="170"/>
    </row>
    <row r="188" spans="1:189" s="2" customFormat="1" ht="15.75" customHeight="1" x14ac:dyDescent="0.3">
      <c r="A188" s="15" t="s">
        <v>2903</v>
      </c>
      <c r="B188" s="17" t="s">
        <v>126</v>
      </c>
      <c r="C188" s="17" t="s">
        <v>141</v>
      </c>
      <c r="D188" s="17" t="s">
        <v>1555</v>
      </c>
      <c r="E188" s="15" t="str">
        <f t="shared" si="30"/>
        <v>Katherine Pease</v>
      </c>
      <c r="F188" s="17" t="s">
        <v>128</v>
      </c>
      <c r="G188" s="15">
        <v>999871174</v>
      </c>
      <c r="H188" s="15">
        <f t="shared" si="31"/>
        <v>169</v>
      </c>
      <c r="I188" s="15"/>
      <c r="J188" s="17">
        <f>(O188+P188+R188+S188+T188+U188)/2</f>
        <v>19</v>
      </c>
      <c r="K188" s="16"/>
      <c r="L188" s="15"/>
      <c r="M188" s="15"/>
      <c r="N188" s="15"/>
      <c r="O188" s="15">
        <f t="shared" si="26"/>
        <v>0</v>
      </c>
      <c r="P188" s="15">
        <v>0</v>
      </c>
      <c r="Q188" s="15">
        <f t="shared" si="27"/>
        <v>0</v>
      </c>
      <c r="R188" s="15">
        <v>0</v>
      </c>
      <c r="S188" s="15">
        <v>0</v>
      </c>
      <c r="T188" s="15">
        <f t="shared" si="28"/>
        <v>38</v>
      </c>
      <c r="U188" s="15">
        <f t="shared" si="29"/>
        <v>0</v>
      </c>
      <c r="V188" s="15"/>
      <c r="W188" s="15"/>
      <c r="X188" s="15"/>
      <c r="Y188" s="15"/>
      <c r="Z188" s="16"/>
      <c r="AA188" s="15"/>
      <c r="AB188" s="24"/>
      <c r="AC188" s="15"/>
      <c r="AD188" s="15"/>
      <c r="AE188" s="15"/>
      <c r="AF188" s="15"/>
      <c r="AG188" s="15"/>
      <c r="AH188" s="24"/>
      <c r="AI188" s="15"/>
      <c r="AJ188" s="15"/>
      <c r="AK188" s="15"/>
      <c r="AL188" s="15"/>
      <c r="AM188" s="15"/>
      <c r="AN188" s="24"/>
      <c r="AO188" s="15"/>
      <c r="AP188" s="24"/>
      <c r="AQ188" s="15"/>
      <c r="AR188" s="24"/>
      <c r="AS188" s="15"/>
      <c r="AT188" s="24"/>
      <c r="AU188" s="15"/>
      <c r="AV188" s="24"/>
      <c r="AW188" s="15"/>
      <c r="AX188" s="24"/>
      <c r="AY188" s="15"/>
      <c r="AZ188" s="15"/>
      <c r="BA188" s="15"/>
      <c r="BB188" s="15"/>
      <c r="BC188" s="15"/>
      <c r="BD188" s="15"/>
      <c r="BE188" s="15"/>
      <c r="BF188" s="24"/>
      <c r="BG188" s="15"/>
      <c r="BH188" s="24"/>
      <c r="BI188" s="15"/>
      <c r="BJ188" s="24"/>
      <c r="BK188" s="15"/>
      <c r="BL188" s="24"/>
      <c r="BM188" s="15"/>
      <c r="BN188" s="24"/>
      <c r="BO188" s="15">
        <v>63</v>
      </c>
      <c r="BP188" s="24">
        <v>5</v>
      </c>
      <c r="BQ188" s="15"/>
      <c r="BR188" s="24"/>
      <c r="BS188" s="15"/>
      <c r="BT188" s="24"/>
      <c r="BU188" s="15"/>
      <c r="BV188" s="24"/>
      <c r="BW188" s="15"/>
      <c r="BX188" s="24"/>
      <c r="BY188" s="15"/>
      <c r="BZ188" s="24"/>
      <c r="CA188" s="15"/>
      <c r="CB188" s="24"/>
      <c r="CC188" s="15"/>
      <c r="CD188" s="24"/>
      <c r="CE188" s="15"/>
      <c r="CF188" s="24"/>
      <c r="CG188" s="15"/>
      <c r="CH188" s="25"/>
      <c r="CI188" s="15"/>
      <c r="CJ188" s="25"/>
      <c r="CK188" s="15"/>
      <c r="CL188" s="25"/>
      <c r="CM188" s="15"/>
      <c r="CN188" s="25"/>
      <c r="CO188" s="15"/>
      <c r="CP188" s="25"/>
      <c r="CQ188" s="15"/>
      <c r="CR188" s="25"/>
      <c r="CS188" s="15">
        <f t="shared" si="32"/>
        <v>0</v>
      </c>
      <c r="CT188" s="15">
        <f t="shared" si="33"/>
        <v>106</v>
      </c>
      <c r="CU188" s="15">
        <f t="shared" si="34"/>
        <v>1</v>
      </c>
      <c r="CV188" s="15">
        <f t="shared" si="35"/>
        <v>44</v>
      </c>
      <c r="CW188" s="15"/>
      <c r="CX188" s="15"/>
      <c r="CY188" s="15">
        <f t="shared" si="36"/>
        <v>0</v>
      </c>
      <c r="CZ188" s="15">
        <f>GG188</f>
        <v>0</v>
      </c>
      <c r="DA188" s="19"/>
      <c r="DB188" s="17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7"/>
      <c r="DQ188" s="15"/>
      <c r="DR188" s="15"/>
      <c r="DS188" s="15"/>
      <c r="DT188" s="15"/>
      <c r="DU188" s="15"/>
      <c r="DV188" s="15"/>
      <c r="DW188" s="15">
        <v>33</v>
      </c>
      <c r="DX188" s="20" t="s">
        <v>168</v>
      </c>
      <c r="DY188" s="15"/>
      <c r="DZ188" s="20"/>
      <c r="EA188" s="15"/>
      <c r="EB188" s="20"/>
      <c r="EC188" s="15">
        <v>38</v>
      </c>
      <c r="ED188" s="20" t="s">
        <v>168</v>
      </c>
      <c r="EE188" s="15"/>
      <c r="EF188" s="20"/>
      <c r="EG188" s="15"/>
      <c r="EH188" s="20"/>
      <c r="EI188" s="15"/>
      <c r="EJ188" s="20"/>
      <c r="EK188" s="15"/>
      <c r="EL188" s="20"/>
      <c r="EM188" s="15"/>
      <c r="EN188" s="20"/>
      <c r="EO188" s="15"/>
      <c r="EP188" s="20"/>
      <c r="EQ188" s="15"/>
      <c r="ER188" s="20"/>
      <c r="ES188" s="15"/>
      <c r="ET188" s="20"/>
      <c r="EU188" s="15"/>
      <c r="EV188" s="20"/>
      <c r="EW188" s="15"/>
      <c r="EX188" s="20"/>
      <c r="EY188" s="15">
        <v>68</v>
      </c>
      <c r="EZ188" s="20">
        <v>3</v>
      </c>
      <c r="FA188" s="15"/>
      <c r="FB188" s="20"/>
      <c r="FC188" s="15"/>
      <c r="FD188" s="20"/>
      <c r="FE188" s="15"/>
      <c r="FF188" s="20"/>
      <c r="FG188" s="15"/>
      <c r="FH188" s="20"/>
      <c r="FI188" s="15"/>
      <c r="FJ188" s="20"/>
      <c r="FK188" s="15"/>
      <c r="FL188" s="20"/>
      <c r="FM188" s="15"/>
      <c r="FN188" s="20"/>
      <c r="FO188" s="15"/>
      <c r="FP188" s="20"/>
      <c r="FQ188" s="15"/>
      <c r="FR188" s="20"/>
      <c r="FS188" s="15">
        <v>38</v>
      </c>
      <c r="FT188" s="20" t="s">
        <v>129</v>
      </c>
      <c r="FU188" s="15"/>
      <c r="FV188" s="20"/>
      <c r="FW188" s="15"/>
      <c r="FX188" s="20"/>
      <c r="FY188" s="15"/>
      <c r="FZ188" s="20"/>
      <c r="GA188" s="15"/>
      <c r="GB188" s="20"/>
      <c r="GC188" s="15"/>
      <c r="GD188" s="20"/>
      <c r="GE188" s="15">
        <v>44</v>
      </c>
      <c r="GF188" s="20">
        <v>9</v>
      </c>
      <c r="GG188" s="170"/>
    </row>
    <row r="189" spans="1:189" s="2" customFormat="1" ht="15.75" customHeight="1" x14ac:dyDescent="0.3">
      <c r="A189" s="15" t="s">
        <v>2904</v>
      </c>
      <c r="B189" s="15" t="s">
        <v>126</v>
      </c>
      <c r="C189" s="17" t="s">
        <v>2161</v>
      </c>
      <c r="D189" s="17" t="s">
        <v>2162</v>
      </c>
      <c r="E189" s="15" t="str">
        <f t="shared" si="30"/>
        <v>Stephanie May Fausto</v>
      </c>
      <c r="F189" s="17" t="s">
        <v>128</v>
      </c>
      <c r="G189" s="15">
        <v>999871574</v>
      </c>
      <c r="H189" s="15">
        <f t="shared" si="31"/>
        <v>225</v>
      </c>
      <c r="I189" s="15"/>
      <c r="J189" s="15"/>
      <c r="K189" s="16"/>
      <c r="L189" s="15"/>
      <c r="M189" s="15"/>
      <c r="N189" s="15"/>
      <c r="O189" s="15">
        <f t="shared" si="26"/>
        <v>0</v>
      </c>
      <c r="P189" s="15">
        <v>0</v>
      </c>
      <c r="Q189" s="15">
        <f t="shared" si="27"/>
        <v>0</v>
      </c>
      <c r="R189" s="15">
        <v>0</v>
      </c>
      <c r="S189" s="15">
        <v>0</v>
      </c>
      <c r="T189" s="15">
        <f t="shared" si="28"/>
        <v>0</v>
      </c>
      <c r="U189" s="15">
        <f t="shared" si="29"/>
        <v>85</v>
      </c>
      <c r="V189" s="15"/>
      <c r="W189" s="15"/>
      <c r="X189" s="15"/>
      <c r="Y189" s="15"/>
      <c r="Z189" s="16"/>
      <c r="AA189" s="15"/>
      <c r="AB189" s="24"/>
      <c r="AC189" s="15"/>
      <c r="AD189" s="15"/>
      <c r="AE189" s="15"/>
      <c r="AF189" s="15"/>
      <c r="AG189" s="15"/>
      <c r="AH189" s="24"/>
      <c r="AI189" s="15"/>
      <c r="AJ189" s="15"/>
      <c r="AK189" s="15"/>
      <c r="AL189" s="15"/>
      <c r="AM189" s="15"/>
      <c r="AN189" s="24"/>
      <c r="AO189" s="15"/>
      <c r="AP189" s="24"/>
      <c r="AQ189" s="15"/>
      <c r="AR189" s="24"/>
      <c r="AS189" s="15"/>
      <c r="AT189" s="24"/>
      <c r="AU189" s="15"/>
      <c r="AV189" s="24"/>
      <c r="AW189" s="15"/>
      <c r="AX189" s="24"/>
      <c r="AY189" s="15"/>
      <c r="AZ189" s="15"/>
      <c r="BA189" s="15"/>
      <c r="BB189" s="15"/>
      <c r="BC189" s="15"/>
      <c r="BD189" s="15"/>
      <c r="BE189" s="15"/>
      <c r="BF189" s="24"/>
      <c r="BG189" s="15"/>
      <c r="BH189" s="24"/>
      <c r="BI189" s="15"/>
      <c r="BJ189" s="24"/>
      <c r="BK189" s="15"/>
      <c r="BL189" s="24"/>
      <c r="BM189" s="15"/>
      <c r="BN189" s="24"/>
      <c r="BO189" s="15"/>
      <c r="BP189" s="24"/>
      <c r="BQ189" s="15"/>
      <c r="BR189" s="24"/>
      <c r="BS189" s="15"/>
      <c r="BT189" s="24"/>
      <c r="BU189" s="15"/>
      <c r="BV189" s="24"/>
      <c r="BW189" s="15"/>
      <c r="BX189" s="24"/>
      <c r="BY189" s="15"/>
      <c r="BZ189" s="24"/>
      <c r="CA189" s="15"/>
      <c r="CB189" s="24"/>
      <c r="CC189" s="15"/>
      <c r="CD189" s="24"/>
      <c r="CE189" s="15"/>
      <c r="CF189" s="24"/>
      <c r="CG189" s="15"/>
      <c r="CH189" s="25"/>
      <c r="CI189" s="15"/>
      <c r="CJ189" s="25"/>
      <c r="CK189" s="15"/>
      <c r="CL189" s="25"/>
      <c r="CM189" s="15"/>
      <c r="CN189" s="25"/>
      <c r="CO189" s="15"/>
      <c r="CP189" s="25"/>
      <c r="CQ189" s="15"/>
      <c r="CR189" s="25"/>
      <c r="CS189" s="15">
        <f t="shared" si="32"/>
        <v>0</v>
      </c>
      <c r="CT189" s="15">
        <f t="shared" si="33"/>
        <v>0</v>
      </c>
      <c r="CU189" s="15">
        <f t="shared" si="34"/>
        <v>0</v>
      </c>
      <c r="CV189" s="15">
        <f t="shared" si="35"/>
        <v>140</v>
      </c>
      <c r="CW189" s="15"/>
      <c r="CX189" s="15"/>
      <c r="CY189" s="15">
        <f t="shared" si="36"/>
        <v>0</v>
      </c>
      <c r="CZ189" s="15">
        <f>GG189</f>
        <v>0</v>
      </c>
      <c r="DA189" s="19"/>
      <c r="DB189" s="17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7"/>
      <c r="DQ189" s="15"/>
      <c r="DR189" s="15"/>
      <c r="DS189" s="15"/>
      <c r="DT189" s="15"/>
      <c r="DU189" s="15"/>
      <c r="DV189" s="15"/>
      <c r="DW189" s="15"/>
      <c r="DX189" s="20"/>
      <c r="DY189" s="15">
        <v>79</v>
      </c>
      <c r="DZ189" s="20">
        <v>3</v>
      </c>
      <c r="EA189" s="15"/>
      <c r="EB189" s="20"/>
      <c r="EC189" s="15"/>
      <c r="ED189" s="20"/>
      <c r="EE189" s="15"/>
      <c r="EF189" s="20"/>
      <c r="EG189" s="15">
        <v>85</v>
      </c>
      <c r="EH189" s="20">
        <v>5</v>
      </c>
      <c r="EI189" s="15"/>
      <c r="EJ189" s="20"/>
      <c r="EK189" s="15"/>
      <c r="EL189" s="20"/>
      <c r="EM189" s="15"/>
      <c r="EN189" s="20"/>
      <c r="EO189" s="15"/>
      <c r="EP189" s="20"/>
      <c r="EQ189" s="15"/>
      <c r="ER189" s="20"/>
      <c r="ES189" s="15"/>
      <c r="ET189" s="20"/>
      <c r="EU189" s="15"/>
      <c r="EV189" s="20"/>
      <c r="EW189" s="15"/>
      <c r="EX189" s="20"/>
      <c r="EY189" s="15"/>
      <c r="EZ189" s="20"/>
      <c r="FA189" s="15"/>
      <c r="FB189" s="20"/>
      <c r="FC189" s="15"/>
      <c r="FD189" s="20"/>
      <c r="FE189" s="15"/>
      <c r="FF189" s="20"/>
      <c r="FG189" s="15"/>
      <c r="FH189" s="20"/>
      <c r="FI189" s="15"/>
      <c r="FJ189" s="20"/>
      <c r="FK189" s="15"/>
      <c r="FL189" s="20"/>
      <c r="FM189" s="15"/>
      <c r="FN189" s="20"/>
      <c r="FO189" s="15"/>
      <c r="FP189" s="20"/>
      <c r="FQ189" s="15"/>
      <c r="FR189" s="20"/>
      <c r="FS189" s="15"/>
      <c r="FT189" s="20"/>
      <c r="FU189" s="15"/>
      <c r="FV189" s="20"/>
      <c r="FW189" s="15"/>
      <c r="FX189" s="20"/>
      <c r="FY189" s="15"/>
      <c r="FZ189" s="20"/>
      <c r="GA189" s="15"/>
      <c r="GB189" s="20"/>
      <c r="GC189" s="15">
        <v>140</v>
      </c>
      <c r="GD189" s="20">
        <v>1</v>
      </c>
      <c r="GE189" s="15"/>
      <c r="GF189" s="20"/>
      <c r="GG189" s="170"/>
    </row>
    <row r="190" spans="1:189" s="2" customFormat="1" ht="15.75" customHeight="1" x14ac:dyDescent="0.3">
      <c r="A190" s="15" t="s">
        <v>2903</v>
      </c>
      <c r="B190" s="15" t="s">
        <v>126</v>
      </c>
      <c r="C190" s="15" t="s">
        <v>356</v>
      </c>
      <c r="D190" s="15" t="s">
        <v>1670</v>
      </c>
      <c r="E190" s="15" t="str">
        <f t="shared" si="30"/>
        <v>James Santos</v>
      </c>
      <c r="F190" s="15" t="s">
        <v>135</v>
      </c>
      <c r="G190" s="15">
        <v>999871947</v>
      </c>
      <c r="H190" s="15">
        <f t="shared" si="31"/>
        <v>262.5</v>
      </c>
      <c r="I190" s="15"/>
      <c r="J190" s="17">
        <f>(O190+P190+R190+S190+T190+U190)/2</f>
        <v>51.5</v>
      </c>
      <c r="K190" s="16"/>
      <c r="L190" s="15"/>
      <c r="M190" s="15"/>
      <c r="N190" s="15"/>
      <c r="O190" s="15">
        <f t="shared" si="26"/>
        <v>52</v>
      </c>
      <c r="P190" s="15">
        <v>0</v>
      </c>
      <c r="Q190" s="15">
        <f t="shared" si="27"/>
        <v>0</v>
      </c>
      <c r="R190" s="15">
        <v>0</v>
      </c>
      <c r="S190" s="15">
        <v>0</v>
      </c>
      <c r="T190" s="15">
        <f t="shared" si="28"/>
        <v>51</v>
      </c>
      <c r="U190" s="15">
        <f t="shared" si="29"/>
        <v>0</v>
      </c>
      <c r="V190" s="15"/>
      <c r="W190" s="15"/>
      <c r="X190" s="15"/>
      <c r="Y190" s="15"/>
      <c r="Z190" s="16"/>
      <c r="AA190" s="15"/>
      <c r="AB190" s="24"/>
      <c r="AC190" s="15"/>
      <c r="AD190" s="15"/>
      <c r="AE190" s="15"/>
      <c r="AF190" s="15"/>
      <c r="AG190" s="15"/>
      <c r="AH190" s="24"/>
      <c r="AI190" s="15"/>
      <c r="AJ190" s="15"/>
      <c r="AK190" s="15"/>
      <c r="AL190" s="15"/>
      <c r="AM190" s="15"/>
      <c r="AN190" s="24"/>
      <c r="AO190" s="15"/>
      <c r="AP190" s="24"/>
      <c r="AQ190" s="15"/>
      <c r="AR190" s="24"/>
      <c r="AS190" s="15"/>
      <c r="AT190" s="24"/>
      <c r="AU190" s="15">
        <v>68</v>
      </c>
      <c r="AV190" s="24">
        <v>3</v>
      </c>
      <c r="AW190" s="15"/>
      <c r="AX190" s="24"/>
      <c r="AY190" s="15"/>
      <c r="AZ190" s="15"/>
      <c r="BA190" s="15"/>
      <c r="BB190" s="15"/>
      <c r="BC190" s="15"/>
      <c r="BD190" s="15"/>
      <c r="BE190" s="15"/>
      <c r="BF190" s="24"/>
      <c r="BG190" s="15">
        <v>58</v>
      </c>
      <c r="BH190" s="24">
        <v>6</v>
      </c>
      <c r="BI190" s="15"/>
      <c r="BJ190" s="24"/>
      <c r="BK190" s="15"/>
      <c r="BL190" s="24"/>
      <c r="BM190" s="15"/>
      <c r="BN190" s="24"/>
      <c r="BO190" s="15"/>
      <c r="BP190" s="24"/>
      <c r="BQ190" s="15"/>
      <c r="BR190" s="24"/>
      <c r="BS190" s="15"/>
      <c r="BT190" s="24"/>
      <c r="BU190" s="15">
        <v>63</v>
      </c>
      <c r="BV190" s="24">
        <v>6</v>
      </c>
      <c r="BW190" s="15"/>
      <c r="BX190" s="24"/>
      <c r="BY190" s="15"/>
      <c r="BZ190" s="24"/>
      <c r="CA190" s="15">
        <v>72</v>
      </c>
      <c r="CB190" s="24">
        <v>7</v>
      </c>
      <c r="CC190" s="15"/>
      <c r="CD190" s="24"/>
      <c r="CE190" s="15"/>
      <c r="CF190" s="24"/>
      <c r="CG190" s="15"/>
      <c r="CH190" s="25"/>
      <c r="CI190" s="15">
        <v>90</v>
      </c>
      <c r="CJ190" s="25">
        <v>2</v>
      </c>
      <c r="CK190" s="15"/>
      <c r="CL190" s="25"/>
      <c r="CM190" s="15"/>
      <c r="CN190" s="25"/>
      <c r="CO190" s="15"/>
      <c r="CP190" s="25"/>
      <c r="CQ190" s="15"/>
      <c r="CR190" s="25"/>
      <c r="CS190" s="15">
        <f t="shared" si="32"/>
        <v>0</v>
      </c>
      <c r="CT190" s="15">
        <f t="shared" si="33"/>
        <v>119</v>
      </c>
      <c r="CU190" s="15">
        <f t="shared" si="34"/>
        <v>1</v>
      </c>
      <c r="CV190" s="15">
        <f t="shared" si="35"/>
        <v>44</v>
      </c>
      <c r="CW190" s="15"/>
      <c r="CX190" s="15"/>
      <c r="CY190" s="15">
        <f t="shared" si="36"/>
        <v>48</v>
      </c>
      <c r="CZ190" s="15">
        <f>GG190</f>
        <v>0</v>
      </c>
      <c r="DA190" s="19"/>
      <c r="DB190" s="17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7"/>
      <c r="DQ190" s="15"/>
      <c r="DR190" s="15"/>
      <c r="DS190" s="15"/>
      <c r="DT190" s="15"/>
      <c r="DU190" s="15"/>
      <c r="DV190" s="15"/>
      <c r="DW190" s="15">
        <v>105</v>
      </c>
      <c r="DX190" s="20">
        <v>2</v>
      </c>
      <c r="DY190" s="15"/>
      <c r="DZ190" s="20"/>
      <c r="EA190" s="15"/>
      <c r="EB190" s="20"/>
      <c r="EC190" s="15">
        <v>51</v>
      </c>
      <c r="ED190" s="20" t="s">
        <v>129</v>
      </c>
      <c r="EE190" s="15"/>
      <c r="EF190" s="20"/>
      <c r="EG190" s="15"/>
      <c r="EH190" s="20"/>
      <c r="EI190" s="15"/>
      <c r="EJ190" s="20"/>
      <c r="EK190" s="15">
        <v>52</v>
      </c>
      <c r="EL190" s="20">
        <v>5</v>
      </c>
      <c r="EM190" s="15"/>
      <c r="EN190" s="20"/>
      <c r="EO190" s="15">
        <v>48</v>
      </c>
      <c r="EP190" s="20"/>
      <c r="EQ190" s="15"/>
      <c r="ER190" s="20"/>
      <c r="ES190" s="15"/>
      <c r="ET190" s="20"/>
      <c r="EU190" s="15">
        <v>68</v>
      </c>
      <c r="EV190" s="20">
        <v>3</v>
      </c>
      <c r="EW190" s="15"/>
      <c r="EX190" s="20"/>
      <c r="EY190" s="15"/>
      <c r="EZ190" s="20"/>
      <c r="FA190" s="15"/>
      <c r="FB190" s="20"/>
      <c r="FC190" s="15"/>
      <c r="FD190" s="20"/>
      <c r="FE190" s="15"/>
      <c r="FF190" s="20"/>
      <c r="FG190" s="15"/>
      <c r="FH190" s="20"/>
      <c r="FI190" s="15"/>
      <c r="FJ190" s="20"/>
      <c r="FK190" s="15"/>
      <c r="FL190" s="20"/>
      <c r="FM190" s="15"/>
      <c r="FN190" s="20"/>
      <c r="FO190" s="15">
        <v>51</v>
      </c>
      <c r="FP190" s="20"/>
      <c r="FQ190" s="15"/>
      <c r="FR190" s="20"/>
      <c r="FS190" s="15"/>
      <c r="FT190" s="20"/>
      <c r="FU190" s="15"/>
      <c r="FV190" s="20"/>
      <c r="FW190" s="15"/>
      <c r="FX190" s="20"/>
      <c r="FY190" s="15"/>
      <c r="FZ190" s="20"/>
      <c r="GA190" s="15"/>
      <c r="GB190" s="20"/>
      <c r="GC190" s="15"/>
      <c r="GD190" s="20"/>
      <c r="GE190" s="15">
        <v>44</v>
      </c>
      <c r="GF190" s="20">
        <v>9</v>
      </c>
      <c r="GG190" s="170"/>
    </row>
    <row r="191" spans="1:189" s="2" customFormat="1" ht="15.75" customHeight="1" x14ac:dyDescent="0.3">
      <c r="A191" s="15" t="s">
        <v>2903</v>
      </c>
      <c r="B191" s="15" t="s">
        <v>126</v>
      </c>
      <c r="C191" s="15" t="s">
        <v>1221</v>
      </c>
      <c r="D191" s="15" t="s">
        <v>1222</v>
      </c>
      <c r="E191" s="15" t="str">
        <f t="shared" si="30"/>
        <v>Andrea Leal</v>
      </c>
      <c r="F191" s="15" t="s">
        <v>128</v>
      </c>
      <c r="G191" s="15">
        <v>999871999</v>
      </c>
      <c r="H191" s="15">
        <f t="shared" si="31"/>
        <v>209</v>
      </c>
      <c r="I191" s="15"/>
      <c r="J191" s="15"/>
      <c r="K191" s="16"/>
      <c r="L191" s="15"/>
      <c r="M191" s="15"/>
      <c r="N191" s="15"/>
      <c r="O191" s="15">
        <f t="shared" si="26"/>
        <v>0</v>
      </c>
      <c r="P191" s="15">
        <v>0</v>
      </c>
      <c r="Q191" s="15">
        <f t="shared" si="27"/>
        <v>1</v>
      </c>
      <c r="R191" s="15">
        <v>0</v>
      </c>
      <c r="S191" s="15">
        <v>0</v>
      </c>
      <c r="T191" s="15">
        <f t="shared" si="28"/>
        <v>38</v>
      </c>
      <c r="U191" s="15">
        <f t="shared" si="29"/>
        <v>64</v>
      </c>
      <c r="V191" s="15"/>
      <c r="W191" s="15"/>
      <c r="X191" s="15"/>
      <c r="Y191" s="15"/>
      <c r="Z191" s="16"/>
      <c r="AA191" s="15"/>
      <c r="AB191" s="24"/>
      <c r="AC191" s="15"/>
      <c r="AD191" s="15"/>
      <c r="AE191" s="15"/>
      <c r="AF191" s="15"/>
      <c r="AG191" s="15"/>
      <c r="AH191" s="24"/>
      <c r="AI191" s="15"/>
      <c r="AJ191" s="15"/>
      <c r="AK191" s="15"/>
      <c r="AL191" s="15"/>
      <c r="AM191" s="15"/>
      <c r="AN191" s="24"/>
      <c r="AO191" s="15"/>
      <c r="AP191" s="24"/>
      <c r="AQ191" s="15"/>
      <c r="AR191" s="24"/>
      <c r="AS191" s="15">
        <v>68</v>
      </c>
      <c r="AT191" s="24">
        <v>3</v>
      </c>
      <c r="AU191" s="15"/>
      <c r="AV191" s="24"/>
      <c r="AW191" s="15"/>
      <c r="AX191" s="24"/>
      <c r="AY191" s="15"/>
      <c r="AZ191" s="15"/>
      <c r="BA191" s="15"/>
      <c r="BB191" s="15"/>
      <c r="BC191" s="15"/>
      <c r="BD191" s="15"/>
      <c r="BE191" s="15"/>
      <c r="BF191" s="24"/>
      <c r="BG191" s="15"/>
      <c r="BH191" s="24"/>
      <c r="BI191" s="15"/>
      <c r="BJ191" s="24"/>
      <c r="BK191" s="15"/>
      <c r="BL191" s="24"/>
      <c r="BM191" s="15"/>
      <c r="BN191" s="24"/>
      <c r="BO191" s="15"/>
      <c r="BP191" s="24"/>
      <c r="BQ191" s="15"/>
      <c r="BR191" s="24"/>
      <c r="BS191" s="15">
        <v>33</v>
      </c>
      <c r="BT191" s="24" t="s">
        <v>168</v>
      </c>
      <c r="BU191" s="15"/>
      <c r="BV191" s="24"/>
      <c r="BW191" s="15"/>
      <c r="BX191" s="24"/>
      <c r="BY191" s="15"/>
      <c r="BZ191" s="24"/>
      <c r="CA191" s="15">
        <v>38</v>
      </c>
      <c r="CB191" s="24" t="s">
        <v>168</v>
      </c>
      <c r="CC191" s="15"/>
      <c r="CD191" s="24"/>
      <c r="CE191" s="15"/>
      <c r="CF191" s="24"/>
      <c r="CG191" s="15"/>
      <c r="CH191" s="25"/>
      <c r="CI191" s="15"/>
      <c r="CJ191" s="25"/>
      <c r="CK191" s="15"/>
      <c r="CL191" s="25"/>
      <c r="CM191" s="15"/>
      <c r="CN191" s="25"/>
      <c r="CO191" s="15"/>
      <c r="CP191" s="25"/>
      <c r="CQ191" s="15"/>
      <c r="CR191" s="25"/>
      <c r="CS191" s="15">
        <f t="shared" si="32"/>
        <v>0</v>
      </c>
      <c r="CT191" s="15">
        <f t="shared" si="33"/>
        <v>0</v>
      </c>
      <c r="CU191" s="15">
        <f t="shared" si="34"/>
        <v>0</v>
      </c>
      <c r="CV191" s="15">
        <f t="shared" si="35"/>
        <v>59</v>
      </c>
      <c r="CW191" s="15"/>
      <c r="CX191" s="15"/>
      <c r="CY191" s="15">
        <f t="shared" si="36"/>
        <v>48</v>
      </c>
      <c r="CZ191" s="15">
        <f>GG191</f>
        <v>0</v>
      </c>
      <c r="DA191" s="19"/>
      <c r="DB191" s="17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7"/>
      <c r="DQ191" s="15"/>
      <c r="DR191" s="15"/>
      <c r="DS191" s="15"/>
      <c r="DT191" s="15">
        <v>68</v>
      </c>
      <c r="DU191" s="15"/>
      <c r="DV191" s="15"/>
      <c r="DW191" s="15"/>
      <c r="DX191" s="20"/>
      <c r="DY191" s="15"/>
      <c r="DZ191" s="20"/>
      <c r="EA191" s="15">
        <v>105</v>
      </c>
      <c r="EB191" s="20">
        <v>2</v>
      </c>
      <c r="EC191" s="15">
        <v>38</v>
      </c>
      <c r="ED191" s="20">
        <v>17</v>
      </c>
      <c r="EE191" s="15"/>
      <c r="EF191" s="20"/>
      <c r="EG191" s="15">
        <v>64</v>
      </c>
      <c r="EH191" s="20">
        <v>9</v>
      </c>
      <c r="EI191" s="15"/>
      <c r="EJ191" s="20"/>
      <c r="EK191" s="15"/>
      <c r="EL191" s="20"/>
      <c r="EM191" s="15"/>
      <c r="EN191" s="20"/>
      <c r="EO191" s="15">
        <v>48</v>
      </c>
      <c r="EP191" s="20"/>
      <c r="EQ191" s="15"/>
      <c r="ER191" s="20"/>
      <c r="ES191" s="15"/>
      <c r="ET191" s="20"/>
      <c r="EU191" s="15"/>
      <c r="EV191" s="20"/>
      <c r="EW191" s="15"/>
      <c r="EX191" s="20"/>
      <c r="EY191" s="15"/>
      <c r="EZ191" s="20"/>
      <c r="FA191" s="15"/>
      <c r="FB191" s="20"/>
      <c r="FC191" s="15"/>
      <c r="FD191" s="20"/>
      <c r="FE191" s="15"/>
      <c r="FF191" s="20"/>
      <c r="FG191" s="15"/>
      <c r="FH191" s="20"/>
      <c r="FI191" s="15"/>
      <c r="FJ191" s="20"/>
      <c r="FK191" s="15"/>
      <c r="FL191" s="20"/>
      <c r="FM191" s="15"/>
      <c r="FN191" s="20"/>
      <c r="FO191" s="15"/>
      <c r="FP191" s="20"/>
      <c r="FQ191" s="15"/>
      <c r="FR191" s="20"/>
      <c r="FS191" s="15"/>
      <c r="FT191" s="20"/>
      <c r="FU191" s="15"/>
      <c r="FV191" s="20"/>
      <c r="FW191" s="15"/>
      <c r="FX191" s="20"/>
      <c r="FY191" s="15"/>
      <c r="FZ191" s="20"/>
      <c r="GA191" s="15"/>
      <c r="GB191" s="20"/>
      <c r="GC191" s="15">
        <v>59</v>
      </c>
      <c r="GD191" s="20">
        <v>5</v>
      </c>
      <c r="GE191" s="15"/>
      <c r="GF191" s="20"/>
      <c r="GG191" s="170"/>
    </row>
    <row r="192" spans="1:189" s="2" customFormat="1" ht="15.75" customHeight="1" x14ac:dyDescent="0.3">
      <c r="A192" s="15" t="s">
        <v>2903</v>
      </c>
      <c r="B192" s="15" t="s">
        <v>126</v>
      </c>
      <c r="C192" s="15" t="s">
        <v>1448</v>
      </c>
      <c r="D192" s="15" t="s">
        <v>1446</v>
      </c>
      <c r="E192" s="15" t="str">
        <f t="shared" si="30"/>
        <v>Zoie Munoz</v>
      </c>
      <c r="F192" s="15" t="s">
        <v>128</v>
      </c>
      <c r="G192" s="15">
        <v>999872061</v>
      </c>
      <c r="H192" s="15">
        <f t="shared" si="31"/>
        <v>38</v>
      </c>
      <c r="I192" s="15"/>
      <c r="J192" s="15"/>
      <c r="K192" s="16"/>
      <c r="L192" s="15"/>
      <c r="M192" s="15"/>
      <c r="N192" s="15"/>
      <c r="O192" s="15">
        <f t="shared" si="26"/>
        <v>0</v>
      </c>
      <c r="P192" s="15">
        <v>0</v>
      </c>
      <c r="Q192" s="15">
        <f t="shared" si="27"/>
        <v>0</v>
      </c>
      <c r="R192" s="15">
        <v>0</v>
      </c>
      <c r="S192" s="15">
        <v>0</v>
      </c>
      <c r="T192" s="15">
        <f t="shared" si="28"/>
        <v>38</v>
      </c>
      <c r="U192" s="15">
        <f t="shared" si="29"/>
        <v>0</v>
      </c>
      <c r="V192" s="15"/>
      <c r="W192" s="15"/>
      <c r="X192" s="15"/>
      <c r="Y192" s="15"/>
      <c r="Z192" s="16"/>
      <c r="AA192" s="15">
        <v>64</v>
      </c>
      <c r="AB192" s="24" t="s">
        <v>129</v>
      </c>
      <c r="AC192" s="15"/>
      <c r="AD192" s="15"/>
      <c r="AE192" s="15"/>
      <c r="AF192" s="15"/>
      <c r="AG192" s="15"/>
      <c r="AH192" s="24"/>
      <c r="AI192" s="15"/>
      <c r="AJ192" s="15"/>
      <c r="AK192" s="15"/>
      <c r="AL192" s="15"/>
      <c r="AM192" s="15">
        <v>32</v>
      </c>
      <c r="AN192" s="24" t="s">
        <v>129</v>
      </c>
      <c r="AO192" s="15"/>
      <c r="AP192" s="24"/>
      <c r="AQ192" s="15"/>
      <c r="AR192" s="24"/>
      <c r="AS192" s="15"/>
      <c r="AT192" s="24"/>
      <c r="AU192" s="15"/>
      <c r="AV192" s="24"/>
      <c r="AW192" s="15"/>
      <c r="AX192" s="24"/>
      <c r="AY192" s="15"/>
      <c r="AZ192" s="15"/>
      <c r="BA192" s="15"/>
      <c r="BB192" s="15"/>
      <c r="BC192" s="15"/>
      <c r="BD192" s="15"/>
      <c r="BE192" s="15"/>
      <c r="BF192" s="24"/>
      <c r="BG192" s="15"/>
      <c r="BH192" s="24"/>
      <c r="BI192" s="15"/>
      <c r="BJ192" s="24"/>
      <c r="BK192" s="15"/>
      <c r="BL192" s="24"/>
      <c r="BM192" s="15"/>
      <c r="BN192" s="24"/>
      <c r="BO192" s="15"/>
      <c r="BP192" s="24"/>
      <c r="BQ192" s="15"/>
      <c r="BR192" s="24"/>
      <c r="BS192" s="15">
        <v>79</v>
      </c>
      <c r="BT192" s="24">
        <v>3</v>
      </c>
      <c r="BU192" s="15"/>
      <c r="BV192" s="24"/>
      <c r="BW192" s="15"/>
      <c r="BX192" s="24"/>
      <c r="BY192" s="15"/>
      <c r="BZ192" s="24"/>
      <c r="CA192" s="15"/>
      <c r="CB192" s="24"/>
      <c r="CC192" s="15"/>
      <c r="CD192" s="24"/>
      <c r="CE192" s="15"/>
      <c r="CF192" s="24"/>
      <c r="CG192" s="15"/>
      <c r="CH192" s="25"/>
      <c r="CI192" s="15"/>
      <c r="CJ192" s="25"/>
      <c r="CK192" s="15"/>
      <c r="CL192" s="25"/>
      <c r="CM192" s="15"/>
      <c r="CN192" s="25"/>
      <c r="CO192" s="15"/>
      <c r="CP192" s="25"/>
      <c r="CQ192" s="15"/>
      <c r="CR192" s="25"/>
      <c r="CS192" s="15">
        <f t="shared" si="32"/>
        <v>0</v>
      </c>
      <c r="CT192" s="15">
        <f t="shared" si="33"/>
        <v>0</v>
      </c>
      <c r="CU192" s="15">
        <f t="shared" si="34"/>
        <v>0</v>
      </c>
      <c r="CV192" s="15">
        <f t="shared" si="35"/>
        <v>0</v>
      </c>
      <c r="CW192" s="15"/>
      <c r="CX192" s="15"/>
      <c r="CY192" s="15">
        <f t="shared" si="36"/>
        <v>0</v>
      </c>
      <c r="CZ192" s="15">
        <f>GG192</f>
        <v>0</v>
      </c>
      <c r="DA192" s="19"/>
      <c r="DB192" s="17"/>
      <c r="DC192" s="15"/>
      <c r="DD192" s="15"/>
      <c r="DE192" s="15">
        <v>45</v>
      </c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7"/>
      <c r="DQ192" s="15"/>
      <c r="DR192" s="15"/>
      <c r="DS192" s="15"/>
      <c r="DT192" s="15"/>
      <c r="DU192" s="15"/>
      <c r="DV192" s="15"/>
      <c r="DW192" s="15"/>
      <c r="DX192" s="20"/>
      <c r="DY192" s="15"/>
      <c r="DZ192" s="20"/>
      <c r="EA192" s="15">
        <v>44</v>
      </c>
      <c r="EB192" s="20">
        <v>9</v>
      </c>
      <c r="EC192" s="15">
        <v>38</v>
      </c>
      <c r="ED192" s="20">
        <v>17</v>
      </c>
      <c r="EE192" s="15"/>
      <c r="EF192" s="20"/>
      <c r="EG192" s="15"/>
      <c r="EH192" s="20"/>
      <c r="EI192" s="15"/>
      <c r="EJ192" s="20"/>
      <c r="EK192" s="15"/>
      <c r="EL192" s="20"/>
      <c r="EM192" s="15"/>
      <c r="EN192" s="20"/>
      <c r="EO192" s="15"/>
      <c r="EP192" s="20"/>
      <c r="EQ192" s="15"/>
      <c r="ER192" s="20"/>
      <c r="ES192" s="15"/>
      <c r="ET192" s="20"/>
      <c r="EU192" s="15"/>
      <c r="EV192" s="20"/>
      <c r="EW192" s="15"/>
      <c r="EX192" s="20"/>
      <c r="EY192" s="15"/>
      <c r="EZ192" s="20"/>
      <c r="FA192" s="15"/>
      <c r="FB192" s="20"/>
      <c r="FC192" s="15"/>
      <c r="FD192" s="20"/>
      <c r="FE192" s="15"/>
      <c r="FF192" s="20"/>
      <c r="FG192" s="15"/>
      <c r="FH192" s="20"/>
      <c r="FI192" s="15"/>
      <c r="FJ192" s="20"/>
      <c r="FK192" s="15"/>
      <c r="FL192" s="20"/>
      <c r="FM192" s="15"/>
      <c r="FN192" s="20"/>
      <c r="FO192" s="15"/>
      <c r="FP192" s="20"/>
      <c r="FQ192" s="15"/>
      <c r="FR192" s="20"/>
      <c r="FS192" s="15"/>
      <c r="FT192" s="20"/>
      <c r="FU192" s="15"/>
      <c r="FV192" s="20"/>
      <c r="FW192" s="15"/>
      <c r="FX192" s="20"/>
      <c r="FY192" s="15"/>
      <c r="FZ192" s="20"/>
      <c r="GA192" s="15"/>
      <c r="GB192" s="20"/>
      <c r="GC192" s="15"/>
      <c r="GD192" s="20"/>
      <c r="GE192" s="15"/>
      <c r="GF192" s="20"/>
      <c r="GG192" s="170"/>
    </row>
    <row r="193" spans="1:189" s="2" customFormat="1" ht="15.75" customHeight="1" x14ac:dyDescent="0.3">
      <c r="A193" s="17" t="s">
        <v>125</v>
      </c>
      <c r="B193" s="17" t="s">
        <v>126</v>
      </c>
      <c r="C193" s="17" t="s">
        <v>1306</v>
      </c>
      <c r="D193" s="17" t="s">
        <v>1307</v>
      </c>
      <c r="E193" s="15" t="str">
        <f t="shared" si="30"/>
        <v>Alfredo Lopez-Salas</v>
      </c>
      <c r="F193" s="17" t="s">
        <v>135</v>
      </c>
      <c r="G193" s="15">
        <v>999872178</v>
      </c>
      <c r="H193" s="15">
        <f t="shared" si="31"/>
        <v>329</v>
      </c>
      <c r="I193" s="15"/>
      <c r="J193" s="15"/>
      <c r="K193" s="16"/>
      <c r="L193" s="15"/>
      <c r="M193" s="15"/>
      <c r="N193" s="15"/>
      <c r="O193" s="15">
        <f t="shared" ref="O193:O256" si="37">SUM(EE193, EI193, EK193, EM193)</f>
        <v>0</v>
      </c>
      <c r="P193" s="15">
        <v>0</v>
      </c>
      <c r="Q193" s="15">
        <f t="shared" ref="Q193:Q256" si="38">COUNT(DI193:DV193)</f>
        <v>1</v>
      </c>
      <c r="R193" s="15">
        <v>0</v>
      </c>
      <c r="S193" s="15">
        <v>0</v>
      </c>
      <c r="T193" s="15">
        <f t="shared" ref="T193:T256" si="39">EC193</f>
        <v>51</v>
      </c>
      <c r="U193" s="15">
        <f t="shared" ref="U193:U256" si="40">SUM(EG193)</f>
        <v>48</v>
      </c>
      <c r="V193" s="15"/>
      <c r="W193" s="15"/>
      <c r="X193" s="15"/>
      <c r="Y193" s="15"/>
      <c r="Z193" s="16"/>
      <c r="AA193" s="15">
        <v>113</v>
      </c>
      <c r="AB193" s="24">
        <v>3</v>
      </c>
      <c r="AC193" s="15"/>
      <c r="AD193" s="24"/>
      <c r="AE193" s="15"/>
      <c r="AF193" s="24"/>
      <c r="AG193" s="15">
        <v>68</v>
      </c>
      <c r="AH193" s="24">
        <v>3</v>
      </c>
      <c r="AI193" s="15"/>
      <c r="AJ193" s="24"/>
      <c r="AK193" s="15"/>
      <c r="AL193" s="24"/>
      <c r="AM193" s="15">
        <v>56</v>
      </c>
      <c r="AN193" s="24">
        <v>3</v>
      </c>
      <c r="AO193" s="15"/>
      <c r="AP193" s="24"/>
      <c r="AQ193" s="15"/>
      <c r="AR193" s="24"/>
      <c r="AS193" s="15"/>
      <c r="AT193" s="24"/>
      <c r="AU193" s="15"/>
      <c r="AV193" s="24"/>
      <c r="AW193" s="15"/>
      <c r="AX193" s="24"/>
      <c r="AY193" s="15">
        <v>200</v>
      </c>
      <c r="AZ193" s="24">
        <v>1</v>
      </c>
      <c r="BA193" s="15"/>
      <c r="BB193" s="24"/>
      <c r="BC193" s="15"/>
      <c r="BD193" s="24"/>
      <c r="BE193" s="15">
        <v>120</v>
      </c>
      <c r="BF193" s="24">
        <v>1</v>
      </c>
      <c r="BG193" s="15"/>
      <c r="BH193" s="24"/>
      <c r="BI193" s="15"/>
      <c r="BJ193" s="24"/>
      <c r="BK193" s="15"/>
      <c r="BL193" s="24"/>
      <c r="BM193" s="15"/>
      <c r="BN193" s="24"/>
      <c r="BO193" s="15"/>
      <c r="BP193" s="24"/>
      <c r="BQ193" s="15">
        <v>113</v>
      </c>
      <c r="BR193" s="24">
        <v>3</v>
      </c>
      <c r="BS193" s="15">
        <v>105</v>
      </c>
      <c r="BT193" s="24">
        <v>2</v>
      </c>
      <c r="BU193" s="15"/>
      <c r="BV193" s="24"/>
      <c r="BW193" s="15"/>
      <c r="BX193" s="24"/>
      <c r="BY193" s="15"/>
      <c r="BZ193" s="24"/>
      <c r="CA193" s="15">
        <v>84</v>
      </c>
      <c r="CB193" s="24">
        <v>5</v>
      </c>
      <c r="CC193" s="15"/>
      <c r="CD193" s="24"/>
      <c r="CE193" s="15">
        <v>99</v>
      </c>
      <c r="CF193" s="24">
        <v>6</v>
      </c>
      <c r="CG193" s="15"/>
      <c r="CH193" s="25"/>
      <c r="CI193" s="15"/>
      <c r="CJ193" s="25"/>
      <c r="CK193" s="15">
        <v>85</v>
      </c>
      <c r="CL193" s="25">
        <v>8</v>
      </c>
      <c r="CM193" s="15">
        <v>85</v>
      </c>
      <c r="CN193" s="25">
        <v>8</v>
      </c>
      <c r="CO193" s="15"/>
      <c r="CP193" s="25"/>
      <c r="CQ193" s="15"/>
      <c r="CR193" s="25"/>
      <c r="CS193" s="15">
        <f t="shared" si="32"/>
        <v>0</v>
      </c>
      <c r="CT193" s="15">
        <f t="shared" si="33"/>
        <v>90</v>
      </c>
      <c r="CU193" s="15">
        <f t="shared" si="34"/>
        <v>1</v>
      </c>
      <c r="CV193" s="15">
        <f t="shared" si="35"/>
        <v>140</v>
      </c>
      <c r="CW193" s="15"/>
      <c r="CX193" s="15"/>
      <c r="CY193" s="15">
        <f t="shared" si="36"/>
        <v>0</v>
      </c>
      <c r="CZ193" s="15">
        <f>GG193</f>
        <v>0</v>
      </c>
      <c r="DA193" s="19"/>
      <c r="DB193" s="17">
        <v>64</v>
      </c>
      <c r="DC193" s="15"/>
      <c r="DD193" s="15">
        <v>90</v>
      </c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7"/>
      <c r="DQ193" s="15"/>
      <c r="DR193" s="15"/>
      <c r="DS193" s="15"/>
      <c r="DT193" s="15">
        <v>120</v>
      </c>
      <c r="DU193" s="15"/>
      <c r="DV193" s="15"/>
      <c r="DW193" s="15"/>
      <c r="DX193" s="20"/>
      <c r="DY193" s="15"/>
      <c r="DZ193" s="20"/>
      <c r="EA193" s="15">
        <v>79</v>
      </c>
      <c r="EB193" s="20">
        <v>3</v>
      </c>
      <c r="EC193" s="15">
        <v>51</v>
      </c>
      <c r="ED193" s="20" t="s">
        <v>129</v>
      </c>
      <c r="EE193" s="15"/>
      <c r="EF193" s="20"/>
      <c r="EG193" s="15">
        <v>48</v>
      </c>
      <c r="EH193" s="20" t="s">
        <v>168</v>
      </c>
      <c r="EI193" s="15"/>
      <c r="EJ193" s="20"/>
      <c r="EK193" s="15"/>
      <c r="EL193" s="20"/>
      <c r="EM193" s="15"/>
      <c r="EN193" s="20"/>
      <c r="EO193" s="15"/>
      <c r="EP193" s="20"/>
      <c r="EQ193" s="15"/>
      <c r="ER193" s="20"/>
      <c r="ES193" s="15"/>
      <c r="ET193" s="20"/>
      <c r="EU193" s="15"/>
      <c r="EV193" s="20"/>
      <c r="EW193" s="15">
        <v>90</v>
      </c>
      <c r="EX193" s="20">
        <v>2</v>
      </c>
      <c r="EY193" s="15"/>
      <c r="EZ193" s="20"/>
      <c r="FA193" s="15"/>
      <c r="FB193" s="20"/>
      <c r="FC193" s="15"/>
      <c r="FD193" s="20"/>
      <c r="FE193" s="15"/>
      <c r="FF193" s="20"/>
      <c r="FG193" s="15"/>
      <c r="FH193" s="20"/>
      <c r="FI193" s="15"/>
      <c r="FJ193" s="20"/>
      <c r="FK193" s="15"/>
      <c r="FL193" s="20"/>
      <c r="FM193" s="15"/>
      <c r="FN193" s="20"/>
      <c r="FO193" s="15"/>
      <c r="FP193" s="20"/>
      <c r="FQ193" s="15"/>
      <c r="FR193" s="20"/>
      <c r="FS193" s="15"/>
      <c r="FT193" s="20"/>
      <c r="FU193" s="15"/>
      <c r="FV193" s="20"/>
      <c r="FW193" s="15"/>
      <c r="FX193" s="20"/>
      <c r="FY193" s="15"/>
      <c r="FZ193" s="20"/>
      <c r="GA193" s="15"/>
      <c r="GB193" s="20"/>
      <c r="GC193" s="15"/>
      <c r="GD193" s="20"/>
      <c r="GE193" s="15">
        <v>140</v>
      </c>
      <c r="GF193" s="20">
        <v>1</v>
      </c>
      <c r="GG193" s="170"/>
    </row>
    <row r="194" spans="1:189" s="2" customFormat="1" ht="15.75" customHeight="1" x14ac:dyDescent="0.3">
      <c r="A194" s="15" t="s">
        <v>2903</v>
      </c>
      <c r="B194" s="15" t="s">
        <v>126</v>
      </c>
      <c r="C194" s="15" t="s">
        <v>1257</v>
      </c>
      <c r="D194" s="15" t="s">
        <v>1258</v>
      </c>
      <c r="E194" s="15" t="str">
        <f t="shared" si="30"/>
        <v>OLIVIA LEVY</v>
      </c>
      <c r="F194" s="15" t="s">
        <v>128</v>
      </c>
      <c r="G194" s="15">
        <v>999872363</v>
      </c>
      <c r="H194" s="15">
        <f t="shared" si="31"/>
        <v>45</v>
      </c>
      <c r="I194" s="15"/>
      <c r="J194" s="15"/>
      <c r="K194" s="16"/>
      <c r="L194" s="15"/>
      <c r="M194" s="15"/>
      <c r="N194" s="15"/>
      <c r="O194" s="15">
        <f t="shared" si="37"/>
        <v>0</v>
      </c>
      <c r="P194" s="15">
        <v>0</v>
      </c>
      <c r="Q194" s="15">
        <f t="shared" si="38"/>
        <v>0</v>
      </c>
      <c r="R194" s="15">
        <v>0</v>
      </c>
      <c r="S194" s="15">
        <v>0</v>
      </c>
      <c r="T194" s="15">
        <f t="shared" si="39"/>
        <v>0</v>
      </c>
      <c r="U194" s="15">
        <f t="shared" si="40"/>
        <v>0</v>
      </c>
      <c r="V194" s="15"/>
      <c r="W194" s="15"/>
      <c r="X194" s="15"/>
      <c r="Y194" s="15"/>
      <c r="Z194" s="16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>
        <f t="shared" si="32"/>
        <v>0</v>
      </c>
      <c r="CT194" s="15">
        <f t="shared" si="33"/>
        <v>45</v>
      </c>
      <c r="CU194" s="15">
        <f t="shared" si="34"/>
        <v>1</v>
      </c>
      <c r="CV194" s="15">
        <f t="shared" si="35"/>
        <v>0</v>
      </c>
      <c r="CW194" s="15"/>
      <c r="CX194" s="15"/>
      <c r="CY194" s="15">
        <f t="shared" si="36"/>
        <v>0</v>
      </c>
      <c r="CZ194" s="15">
        <f>GG194</f>
        <v>0</v>
      </c>
      <c r="DA194" s="16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20"/>
      <c r="DY194" s="15"/>
      <c r="DZ194" s="20"/>
      <c r="EA194" s="15"/>
      <c r="EB194" s="20"/>
      <c r="EC194" s="15"/>
      <c r="ED194" s="20"/>
      <c r="EE194" s="15"/>
      <c r="EF194" s="20"/>
      <c r="EG194" s="15"/>
      <c r="EH194" s="20"/>
      <c r="EI194" s="15"/>
      <c r="EJ194" s="20"/>
      <c r="EK194" s="15"/>
      <c r="EL194" s="20"/>
      <c r="EM194" s="15"/>
      <c r="EN194" s="20"/>
      <c r="EO194" s="15"/>
      <c r="EP194" s="20"/>
      <c r="EQ194" s="15"/>
      <c r="ER194" s="20"/>
      <c r="ES194" s="15"/>
      <c r="ET194" s="20"/>
      <c r="EU194" s="15"/>
      <c r="EV194" s="20"/>
      <c r="EW194" s="15"/>
      <c r="EX194" s="20"/>
      <c r="EY194" s="15"/>
      <c r="EZ194" s="20"/>
      <c r="FA194" s="15"/>
      <c r="FB194" s="20"/>
      <c r="FC194" s="15"/>
      <c r="FD194" s="20"/>
      <c r="FE194" s="15"/>
      <c r="FF194" s="20"/>
      <c r="FG194" s="15"/>
      <c r="FH194" s="20"/>
      <c r="FI194" s="15"/>
      <c r="FJ194" s="20"/>
      <c r="FK194" s="15"/>
      <c r="FL194" s="20"/>
      <c r="FM194" s="15">
        <v>45</v>
      </c>
      <c r="FN194" s="20">
        <v>2</v>
      </c>
      <c r="FO194" s="15"/>
      <c r="FP194" s="20"/>
      <c r="FQ194" s="15"/>
      <c r="FR194" s="20"/>
      <c r="FS194" s="15"/>
      <c r="FT194" s="20"/>
      <c r="FU194" s="15"/>
      <c r="FV194" s="20"/>
      <c r="FW194" s="15"/>
      <c r="FX194" s="20"/>
      <c r="FY194" s="15"/>
      <c r="FZ194" s="20"/>
      <c r="GA194" s="15"/>
      <c r="GB194" s="20"/>
      <c r="GC194" s="15"/>
      <c r="GD194" s="20"/>
      <c r="GE194" s="15"/>
      <c r="GF194" s="20"/>
      <c r="GG194" s="170"/>
    </row>
    <row r="195" spans="1:189" s="2" customFormat="1" ht="15.75" customHeight="1" x14ac:dyDescent="0.3">
      <c r="A195" s="15" t="s">
        <v>2903</v>
      </c>
      <c r="B195" s="17" t="s">
        <v>126</v>
      </c>
      <c r="C195" s="17" t="s">
        <v>487</v>
      </c>
      <c r="D195" s="17" t="s">
        <v>1475</v>
      </c>
      <c r="E195" s="15" t="str">
        <f t="shared" si="30"/>
        <v>Julian Nguyen</v>
      </c>
      <c r="F195" s="17" t="s">
        <v>135</v>
      </c>
      <c r="G195" s="15">
        <v>999873011</v>
      </c>
      <c r="H195" s="15">
        <f t="shared" si="31"/>
        <v>68</v>
      </c>
      <c r="I195" s="15"/>
      <c r="J195" s="17">
        <f>(O195+P195+R195+S195+T195+U195)/2</f>
        <v>0</v>
      </c>
      <c r="K195" s="16"/>
      <c r="L195" s="15"/>
      <c r="M195" s="15"/>
      <c r="N195" s="15"/>
      <c r="O195" s="15">
        <f t="shared" si="37"/>
        <v>0</v>
      </c>
      <c r="P195" s="15">
        <v>0</v>
      </c>
      <c r="Q195" s="15">
        <f t="shared" si="38"/>
        <v>1</v>
      </c>
      <c r="R195" s="15">
        <v>0</v>
      </c>
      <c r="S195" s="15">
        <v>0</v>
      </c>
      <c r="T195" s="15">
        <f t="shared" si="39"/>
        <v>0</v>
      </c>
      <c r="U195" s="15">
        <f t="shared" si="40"/>
        <v>0</v>
      </c>
      <c r="V195" s="15"/>
      <c r="W195" s="15"/>
      <c r="X195" s="15"/>
      <c r="Y195" s="15"/>
      <c r="Z195" s="16"/>
      <c r="AA195" s="15"/>
      <c r="AB195" s="24"/>
      <c r="AC195" s="15"/>
      <c r="AD195" s="15"/>
      <c r="AE195" s="15"/>
      <c r="AF195" s="15"/>
      <c r="AG195" s="15"/>
      <c r="AH195" s="24"/>
      <c r="AI195" s="15"/>
      <c r="AJ195" s="15"/>
      <c r="AK195" s="15"/>
      <c r="AL195" s="15"/>
      <c r="AM195" s="15">
        <v>32</v>
      </c>
      <c r="AN195" s="24" t="s">
        <v>129</v>
      </c>
      <c r="AO195" s="15"/>
      <c r="AP195" s="24"/>
      <c r="AQ195" s="15"/>
      <c r="AR195" s="24"/>
      <c r="AS195" s="15"/>
      <c r="AT195" s="24"/>
      <c r="AU195" s="15"/>
      <c r="AV195" s="24"/>
      <c r="AW195" s="15"/>
      <c r="AX195" s="24"/>
      <c r="AY195" s="15"/>
      <c r="AZ195" s="15"/>
      <c r="BA195" s="15"/>
      <c r="BB195" s="15"/>
      <c r="BC195" s="15"/>
      <c r="BD195" s="15"/>
      <c r="BE195" s="15"/>
      <c r="BF195" s="24"/>
      <c r="BG195" s="15"/>
      <c r="BH195" s="24"/>
      <c r="BI195" s="15"/>
      <c r="BJ195" s="24"/>
      <c r="BK195" s="15"/>
      <c r="BL195" s="24"/>
      <c r="BM195" s="15"/>
      <c r="BN195" s="24"/>
      <c r="BO195" s="15"/>
      <c r="BP195" s="24"/>
      <c r="BQ195" s="15"/>
      <c r="BR195" s="24"/>
      <c r="BS195" s="15">
        <v>33</v>
      </c>
      <c r="BT195" s="24" t="s">
        <v>168</v>
      </c>
      <c r="BU195" s="15"/>
      <c r="BV195" s="24"/>
      <c r="BW195" s="15"/>
      <c r="BX195" s="24"/>
      <c r="BY195" s="15"/>
      <c r="BZ195" s="24"/>
      <c r="CA195" s="15">
        <v>38</v>
      </c>
      <c r="CB195" s="24" t="s">
        <v>168</v>
      </c>
      <c r="CC195" s="15"/>
      <c r="CD195" s="24"/>
      <c r="CE195" s="15"/>
      <c r="CF195" s="24"/>
      <c r="CG195" s="15"/>
      <c r="CH195" s="25"/>
      <c r="CI195" s="15"/>
      <c r="CJ195" s="25"/>
      <c r="CK195" s="15"/>
      <c r="CL195" s="25"/>
      <c r="CM195" s="15"/>
      <c r="CN195" s="25"/>
      <c r="CO195" s="15"/>
      <c r="CP195" s="25"/>
      <c r="CQ195" s="15"/>
      <c r="CR195" s="25"/>
      <c r="CS195" s="15">
        <f t="shared" si="32"/>
        <v>0</v>
      </c>
      <c r="CT195" s="15">
        <f t="shared" si="33"/>
        <v>68</v>
      </c>
      <c r="CU195" s="15">
        <f t="shared" si="34"/>
        <v>1</v>
      </c>
      <c r="CV195" s="15">
        <f t="shared" si="35"/>
        <v>0</v>
      </c>
      <c r="CW195" s="15"/>
      <c r="CX195" s="15"/>
      <c r="CY195" s="15">
        <f t="shared" si="36"/>
        <v>0</v>
      </c>
      <c r="CZ195" s="15">
        <f>GG195</f>
        <v>0</v>
      </c>
      <c r="DA195" s="19"/>
      <c r="DB195" s="17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7"/>
      <c r="DQ195" s="15">
        <v>90</v>
      </c>
      <c r="DR195" s="15"/>
      <c r="DS195" s="15"/>
      <c r="DT195" s="15"/>
      <c r="DU195" s="15"/>
      <c r="DV195" s="15"/>
      <c r="DW195" s="15"/>
      <c r="DX195" s="20"/>
      <c r="DY195" s="15"/>
      <c r="DZ195" s="20"/>
      <c r="EA195" s="15">
        <v>59</v>
      </c>
      <c r="EB195" s="20">
        <v>8</v>
      </c>
      <c r="EC195" s="15"/>
      <c r="ED195" s="20"/>
      <c r="EE195" s="15"/>
      <c r="EF195" s="20"/>
      <c r="EG195" s="15"/>
      <c r="EH195" s="20"/>
      <c r="EI195" s="15"/>
      <c r="EJ195" s="20"/>
      <c r="EK195" s="15"/>
      <c r="EL195" s="20"/>
      <c r="EM195" s="15"/>
      <c r="EN195" s="20"/>
      <c r="EO195" s="15"/>
      <c r="EP195" s="20"/>
      <c r="EQ195" s="15"/>
      <c r="ER195" s="20"/>
      <c r="ES195" s="15">
        <v>68</v>
      </c>
      <c r="ET195" s="20">
        <v>4</v>
      </c>
      <c r="EU195" s="15"/>
      <c r="EV195" s="20"/>
      <c r="EW195" s="15"/>
      <c r="EX195" s="20"/>
      <c r="EY195" s="15"/>
      <c r="EZ195" s="20"/>
      <c r="FA195" s="15"/>
      <c r="FB195" s="20"/>
      <c r="FC195" s="15"/>
      <c r="FD195" s="20"/>
      <c r="FE195" s="15"/>
      <c r="FF195" s="20"/>
      <c r="FG195" s="15"/>
      <c r="FH195" s="20"/>
      <c r="FI195" s="15"/>
      <c r="FJ195" s="20"/>
      <c r="FK195" s="15"/>
      <c r="FL195" s="20"/>
      <c r="FM195" s="15"/>
      <c r="FN195" s="20"/>
      <c r="FO195" s="15"/>
      <c r="FP195" s="20"/>
      <c r="FQ195" s="15"/>
      <c r="FR195" s="20"/>
      <c r="FS195" s="15"/>
      <c r="FT195" s="20"/>
      <c r="FU195" s="15"/>
      <c r="FV195" s="20"/>
      <c r="FW195" s="15"/>
      <c r="FX195" s="20"/>
      <c r="FY195" s="15"/>
      <c r="FZ195" s="20"/>
      <c r="GA195" s="15"/>
      <c r="GB195" s="20"/>
      <c r="GC195" s="15"/>
      <c r="GD195" s="20"/>
      <c r="GE195" s="15"/>
      <c r="GF195" s="20"/>
      <c r="GG195" s="170"/>
    </row>
    <row r="196" spans="1:189" s="2" customFormat="1" ht="15.75" customHeight="1" x14ac:dyDescent="0.3">
      <c r="A196" s="15" t="s">
        <v>2903</v>
      </c>
      <c r="B196" s="15" t="s">
        <v>126</v>
      </c>
      <c r="C196" s="17" t="s">
        <v>783</v>
      </c>
      <c r="D196" s="17" t="s">
        <v>784</v>
      </c>
      <c r="E196" s="15" t="str">
        <f t="shared" si="30"/>
        <v>Derek Forstell</v>
      </c>
      <c r="F196" s="17" t="s">
        <v>135</v>
      </c>
      <c r="G196" s="15">
        <v>999873096</v>
      </c>
      <c r="H196" s="15">
        <f t="shared" si="31"/>
        <v>194</v>
      </c>
      <c r="I196" s="15"/>
      <c r="J196" s="15"/>
      <c r="K196" s="16"/>
      <c r="L196" s="15"/>
      <c r="M196" s="15"/>
      <c r="N196" s="15"/>
      <c r="O196" s="15">
        <f t="shared" si="37"/>
        <v>75</v>
      </c>
      <c r="P196" s="15">
        <v>0</v>
      </c>
      <c r="Q196" s="15">
        <f t="shared" si="38"/>
        <v>0</v>
      </c>
      <c r="R196" s="15">
        <v>0</v>
      </c>
      <c r="S196" s="15">
        <v>0</v>
      </c>
      <c r="T196" s="15">
        <f t="shared" si="39"/>
        <v>51</v>
      </c>
      <c r="U196" s="15">
        <f t="shared" si="40"/>
        <v>0</v>
      </c>
      <c r="V196" s="15"/>
      <c r="W196" s="15"/>
      <c r="X196" s="15"/>
      <c r="Y196" s="15"/>
      <c r="Z196" s="16"/>
      <c r="AA196" s="15"/>
      <c r="AB196" s="24"/>
      <c r="AC196" s="15"/>
      <c r="AD196" s="15"/>
      <c r="AE196" s="15"/>
      <c r="AF196" s="15"/>
      <c r="AG196" s="15"/>
      <c r="AH196" s="24"/>
      <c r="AI196" s="15"/>
      <c r="AJ196" s="15"/>
      <c r="AK196" s="15"/>
      <c r="AL196" s="15"/>
      <c r="AM196" s="15"/>
      <c r="AN196" s="24"/>
      <c r="AO196" s="15"/>
      <c r="AP196" s="24"/>
      <c r="AQ196" s="15"/>
      <c r="AR196" s="24"/>
      <c r="AS196" s="15"/>
      <c r="AT196" s="24"/>
      <c r="AU196" s="15">
        <v>38</v>
      </c>
      <c r="AV196" s="24" t="s">
        <v>129</v>
      </c>
      <c r="AW196" s="15"/>
      <c r="AX196" s="24"/>
      <c r="AY196" s="15"/>
      <c r="AZ196" s="15"/>
      <c r="BA196" s="15"/>
      <c r="BB196" s="15"/>
      <c r="BC196" s="15"/>
      <c r="BD196" s="15"/>
      <c r="BE196" s="15"/>
      <c r="BF196" s="24"/>
      <c r="BG196" s="15"/>
      <c r="BH196" s="24"/>
      <c r="BI196" s="15"/>
      <c r="BJ196" s="24"/>
      <c r="BK196" s="15"/>
      <c r="BL196" s="24"/>
      <c r="BM196" s="15"/>
      <c r="BN196" s="24"/>
      <c r="BO196" s="15"/>
      <c r="BP196" s="24"/>
      <c r="BQ196" s="15"/>
      <c r="BR196" s="24"/>
      <c r="BS196" s="15"/>
      <c r="BT196" s="24"/>
      <c r="BU196" s="15">
        <v>44</v>
      </c>
      <c r="BV196" s="24" t="s">
        <v>129</v>
      </c>
      <c r="BW196" s="15"/>
      <c r="BX196" s="24"/>
      <c r="BY196" s="15"/>
      <c r="BZ196" s="24"/>
      <c r="CA196" s="15"/>
      <c r="CB196" s="24"/>
      <c r="CC196" s="15"/>
      <c r="CD196" s="24"/>
      <c r="CE196" s="15"/>
      <c r="CF196" s="24"/>
      <c r="CG196" s="15"/>
      <c r="CH196" s="25"/>
      <c r="CI196" s="15">
        <v>68</v>
      </c>
      <c r="CJ196" s="25">
        <v>3</v>
      </c>
      <c r="CK196" s="15"/>
      <c r="CL196" s="25"/>
      <c r="CM196" s="15"/>
      <c r="CN196" s="25"/>
      <c r="CO196" s="15"/>
      <c r="CP196" s="25"/>
      <c r="CQ196" s="15"/>
      <c r="CR196" s="25"/>
      <c r="CS196" s="15">
        <f t="shared" si="32"/>
        <v>0</v>
      </c>
      <c r="CT196" s="15">
        <f t="shared" si="33"/>
        <v>68</v>
      </c>
      <c r="CU196" s="15">
        <f t="shared" si="34"/>
        <v>0</v>
      </c>
      <c r="CV196" s="15">
        <f t="shared" si="35"/>
        <v>0</v>
      </c>
      <c r="CW196" s="15"/>
      <c r="CX196" s="15"/>
      <c r="CY196" s="15">
        <f t="shared" si="36"/>
        <v>0</v>
      </c>
      <c r="CZ196" s="15">
        <f>GG196</f>
        <v>0</v>
      </c>
      <c r="DA196" s="19"/>
      <c r="DB196" s="17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7"/>
      <c r="DQ196" s="15"/>
      <c r="DR196" s="15"/>
      <c r="DS196" s="15"/>
      <c r="DT196" s="15"/>
      <c r="DU196" s="15"/>
      <c r="DV196" s="15"/>
      <c r="DW196" s="15">
        <v>44</v>
      </c>
      <c r="DX196" s="20">
        <v>9</v>
      </c>
      <c r="DY196" s="15"/>
      <c r="DZ196" s="20"/>
      <c r="EA196" s="15"/>
      <c r="EB196" s="20"/>
      <c r="EC196" s="15">
        <v>51</v>
      </c>
      <c r="ED196" s="20">
        <v>9</v>
      </c>
      <c r="EE196" s="15"/>
      <c r="EF196" s="20"/>
      <c r="EG196" s="15"/>
      <c r="EH196" s="20"/>
      <c r="EI196" s="15"/>
      <c r="EJ196" s="20"/>
      <c r="EK196" s="15">
        <v>75</v>
      </c>
      <c r="EL196" s="20">
        <v>2</v>
      </c>
      <c r="EM196" s="15"/>
      <c r="EN196" s="20"/>
      <c r="EO196" s="15"/>
      <c r="EP196" s="20"/>
      <c r="EQ196" s="15"/>
      <c r="ER196" s="20"/>
      <c r="ES196" s="15"/>
      <c r="ET196" s="20"/>
      <c r="EU196" s="15"/>
      <c r="EV196" s="20"/>
      <c r="EW196" s="15"/>
      <c r="EX196" s="20"/>
      <c r="EY196" s="15"/>
      <c r="EZ196" s="20"/>
      <c r="FA196" s="15"/>
      <c r="FB196" s="20"/>
      <c r="FC196" s="15"/>
      <c r="FD196" s="20"/>
      <c r="FE196" s="15"/>
      <c r="FF196" s="20"/>
      <c r="FG196" s="15"/>
      <c r="FH196" s="20"/>
      <c r="FI196" s="15"/>
      <c r="FJ196" s="20"/>
      <c r="FK196" s="15"/>
      <c r="FL196" s="20"/>
      <c r="FM196" s="15"/>
      <c r="FN196" s="20"/>
      <c r="FO196" s="15">
        <v>68</v>
      </c>
      <c r="FP196" s="20"/>
      <c r="FQ196" s="15"/>
      <c r="FR196" s="20"/>
      <c r="FS196" s="15"/>
      <c r="FT196" s="20"/>
      <c r="FU196" s="15"/>
      <c r="FV196" s="20"/>
      <c r="FW196" s="15"/>
      <c r="FX196" s="20"/>
      <c r="FY196" s="15"/>
      <c r="FZ196" s="20"/>
      <c r="GA196" s="15"/>
      <c r="GB196" s="20"/>
      <c r="GC196" s="15"/>
      <c r="GD196" s="20"/>
      <c r="GE196" s="15"/>
      <c r="GF196" s="20"/>
      <c r="GG196" s="170"/>
    </row>
    <row r="197" spans="1:189" s="2" customFormat="1" ht="15.75" customHeight="1" x14ac:dyDescent="0.3">
      <c r="A197" s="17" t="s">
        <v>125</v>
      </c>
      <c r="B197" s="17" t="s">
        <v>126</v>
      </c>
      <c r="C197" s="17" t="s">
        <v>1642</v>
      </c>
      <c r="D197" s="17" t="s">
        <v>1643</v>
      </c>
      <c r="E197" s="15" t="str">
        <f t="shared" si="30"/>
        <v>Yuriy Rogachev</v>
      </c>
      <c r="F197" s="17" t="s">
        <v>135</v>
      </c>
      <c r="G197" s="15">
        <v>999873199</v>
      </c>
      <c r="H197" s="15">
        <f t="shared" si="31"/>
        <v>201</v>
      </c>
      <c r="I197" s="15"/>
      <c r="J197" s="15"/>
      <c r="K197" s="16"/>
      <c r="L197" s="15"/>
      <c r="M197" s="15"/>
      <c r="N197" s="15"/>
      <c r="O197" s="15">
        <f t="shared" si="37"/>
        <v>0</v>
      </c>
      <c r="P197" s="15">
        <v>0</v>
      </c>
      <c r="Q197" s="15">
        <f t="shared" si="38"/>
        <v>0</v>
      </c>
      <c r="R197" s="15">
        <v>0</v>
      </c>
      <c r="S197" s="15">
        <v>0</v>
      </c>
      <c r="T197" s="15">
        <f t="shared" si="39"/>
        <v>0</v>
      </c>
      <c r="U197" s="15">
        <f t="shared" si="40"/>
        <v>0</v>
      </c>
      <c r="V197" s="15"/>
      <c r="W197" s="15"/>
      <c r="X197" s="15"/>
      <c r="Y197" s="15"/>
      <c r="Z197" s="16"/>
      <c r="AA197" s="15"/>
      <c r="AB197" s="24"/>
      <c r="AC197" s="15"/>
      <c r="AD197" s="15"/>
      <c r="AE197" s="15"/>
      <c r="AF197" s="15"/>
      <c r="AG197" s="15"/>
      <c r="AH197" s="24"/>
      <c r="AI197" s="15"/>
      <c r="AJ197" s="15"/>
      <c r="AK197" s="15"/>
      <c r="AL197" s="15"/>
      <c r="AM197" s="15"/>
      <c r="AN197" s="24"/>
      <c r="AO197" s="15"/>
      <c r="AP197" s="24"/>
      <c r="AQ197" s="15"/>
      <c r="AR197" s="24"/>
      <c r="AS197" s="15">
        <v>90</v>
      </c>
      <c r="AT197" s="24">
        <v>2</v>
      </c>
      <c r="AU197" s="15"/>
      <c r="AV197" s="24"/>
      <c r="AW197" s="15"/>
      <c r="AX197" s="24"/>
      <c r="AY197" s="15"/>
      <c r="AZ197" s="15"/>
      <c r="BA197" s="15"/>
      <c r="BB197" s="15"/>
      <c r="BC197" s="15"/>
      <c r="BD197" s="15"/>
      <c r="BE197" s="15"/>
      <c r="BF197" s="24"/>
      <c r="BG197" s="15"/>
      <c r="BH197" s="24"/>
      <c r="BI197" s="15"/>
      <c r="BJ197" s="24"/>
      <c r="BK197" s="15"/>
      <c r="BL197" s="24"/>
      <c r="BM197" s="15"/>
      <c r="BN197" s="24"/>
      <c r="BO197" s="15"/>
      <c r="BP197" s="24"/>
      <c r="BQ197" s="15"/>
      <c r="BR197" s="24"/>
      <c r="BS197" s="15"/>
      <c r="BT197" s="24"/>
      <c r="BU197" s="15"/>
      <c r="BV197" s="24"/>
      <c r="BW197" s="15"/>
      <c r="BX197" s="24"/>
      <c r="BY197" s="15"/>
      <c r="BZ197" s="24"/>
      <c r="CA197" s="15"/>
      <c r="CB197" s="24"/>
      <c r="CC197" s="15"/>
      <c r="CD197" s="24"/>
      <c r="CE197" s="15"/>
      <c r="CF197" s="24"/>
      <c r="CG197" s="15"/>
      <c r="CH197" s="25"/>
      <c r="CI197" s="15"/>
      <c r="CJ197" s="25"/>
      <c r="CK197" s="15"/>
      <c r="CL197" s="25"/>
      <c r="CM197" s="15"/>
      <c r="CN197" s="25"/>
      <c r="CO197" s="15"/>
      <c r="CP197" s="25"/>
      <c r="CQ197" s="15">
        <v>10</v>
      </c>
      <c r="CR197" s="25">
        <v>1</v>
      </c>
      <c r="CS197" s="15">
        <f t="shared" si="32"/>
        <v>0</v>
      </c>
      <c r="CT197" s="15">
        <f t="shared" si="33"/>
        <v>120</v>
      </c>
      <c r="CU197" s="15">
        <f t="shared" si="34"/>
        <v>1</v>
      </c>
      <c r="CV197" s="15">
        <f t="shared" si="35"/>
        <v>33</v>
      </c>
      <c r="CW197" s="15"/>
      <c r="CX197" s="15"/>
      <c r="CY197" s="15">
        <f t="shared" si="36"/>
        <v>48</v>
      </c>
      <c r="CZ197" s="15">
        <f>GG197</f>
        <v>0</v>
      </c>
      <c r="DA197" s="19"/>
      <c r="DB197" s="17">
        <v>64</v>
      </c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7"/>
      <c r="DQ197" s="15"/>
      <c r="DR197" s="15"/>
      <c r="DS197" s="15"/>
      <c r="DT197" s="15"/>
      <c r="DU197" s="15"/>
      <c r="DV197" s="15"/>
      <c r="DW197" s="15"/>
      <c r="DX197" s="20"/>
      <c r="DY197" s="15"/>
      <c r="DZ197" s="20"/>
      <c r="EA197" s="15"/>
      <c r="EB197" s="20"/>
      <c r="EC197" s="15"/>
      <c r="ED197" s="20"/>
      <c r="EE197" s="15"/>
      <c r="EF197" s="20"/>
      <c r="EG197" s="15"/>
      <c r="EH197" s="20"/>
      <c r="EI197" s="15"/>
      <c r="EJ197" s="20"/>
      <c r="EK197" s="15"/>
      <c r="EL197" s="20"/>
      <c r="EM197" s="15"/>
      <c r="EN197" s="20"/>
      <c r="EO197" s="15">
        <v>48</v>
      </c>
      <c r="EP197" s="20"/>
      <c r="EQ197" s="15"/>
      <c r="ER197" s="20"/>
      <c r="ES197" s="15"/>
      <c r="ET197" s="20"/>
      <c r="EU197" s="15"/>
      <c r="EV197" s="20"/>
      <c r="EW197" s="15"/>
      <c r="EX197" s="20"/>
      <c r="EY197" s="15"/>
      <c r="EZ197" s="20"/>
      <c r="FA197" s="15">
        <v>120</v>
      </c>
      <c r="FB197" s="20">
        <v>1</v>
      </c>
      <c r="FC197" s="15"/>
      <c r="FD197" s="20"/>
      <c r="FE197" s="15"/>
      <c r="FF197" s="20"/>
      <c r="FG197" s="15"/>
      <c r="FH197" s="20"/>
      <c r="FI197" s="15"/>
      <c r="FJ197" s="20"/>
      <c r="FK197" s="15"/>
      <c r="FL197" s="20"/>
      <c r="FM197" s="15"/>
      <c r="FN197" s="20"/>
      <c r="FO197" s="15"/>
      <c r="FP197" s="20"/>
      <c r="FQ197" s="15"/>
      <c r="FR197" s="20"/>
      <c r="FS197" s="15"/>
      <c r="FT197" s="20"/>
      <c r="FU197" s="15"/>
      <c r="FV197" s="20"/>
      <c r="FW197" s="15"/>
      <c r="FX197" s="20"/>
      <c r="FY197" s="15"/>
      <c r="FZ197" s="20"/>
      <c r="GA197" s="15"/>
      <c r="GB197" s="20"/>
      <c r="GC197" s="15"/>
      <c r="GD197" s="20"/>
      <c r="GE197" s="15">
        <v>33</v>
      </c>
      <c r="GF197" s="20" t="s">
        <v>168</v>
      </c>
      <c r="GG197" s="170"/>
    </row>
    <row r="198" spans="1:189" s="2" customFormat="1" ht="15.75" customHeight="1" x14ac:dyDescent="0.3">
      <c r="A198" s="15" t="s">
        <v>2903</v>
      </c>
      <c r="B198" s="17" t="s">
        <v>126</v>
      </c>
      <c r="C198" s="17" t="s">
        <v>1373</v>
      </c>
      <c r="D198" s="17" t="s">
        <v>1374</v>
      </c>
      <c r="E198" s="15" t="str">
        <f t="shared" ref="E198:E261" si="41">CONCATENATE(C198, " ",D198)</f>
        <v>Lauren Matsuda</v>
      </c>
      <c r="F198" s="17" t="s">
        <v>128</v>
      </c>
      <c r="G198" s="15">
        <v>999873351</v>
      </c>
      <c r="H198" s="15">
        <f t="shared" ref="H198:H261" si="42">(L198+M198+N198+O198+P198+R198+S198+T198+U198+V198+X198+Y198+CT198+CY198+CS198+CV198)-J198</f>
        <v>80</v>
      </c>
      <c r="I198" s="15"/>
      <c r="J198" s="17">
        <f>(O198+P198+R198+S198+T198+U198)/2</f>
        <v>0</v>
      </c>
      <c r="K198" s="16"/>
      <c r="L198" s="15"/>
      <c r="M198" s="15"/>
      <c r="N198" s="15"/>
      <c r="O198" s="15">
        <f t="shared" si="37"/>
        <v>0</v>
      </c>
      <c r="P198" s="15">
        <v>0</v>
      </c>
      <c r="Q198" s="15">
        <f t="shared" si="38"/>
        <v>0</v>
      </c>
      <c r="R198" s="15">
        <v>0</v>
      </c>
      <c r="S198" s="15">
        <v>0</v>
      </c>
      <c r="T198" s="15">
        <f t="shared" si="39"/>
        <v>0</v>
      </c>
      <c r="U198" s="15">
        <f t="shared" si="40"/>
        <v>0</v>
      </c>
      <c r="V198" s="15"/>
      <c r="W198" s="15"/>
      <c r="X198" s="15"/>
      <c r="Y198" s="15"/>
      <c r="Z198" s="16"/>
      <c r="AA198" s="15"/>
      <c r="AB198" s="24"/>
      <c r="AC198" s="15"/>
      <c r="AD198" s="15"/>
      <c r="AE198" s="15"/>
      <c r="AF198" s="15"/>
      <c r="AG198" s="15"/>
      <c r="AH198" s="24"/>
      <c r="AI198" s="15"/>
      <c r="AJ198" s="15"/>
      <c r="AK198" s="15"/>
      <c r="AL198" s="15"/>
      <c r="AM198" s="15"/>
      <c r="AN198" s="24"/>
      <c r="AO198" s="15"/>
      <c r="AP198" s="24"/>
      <c r="AQ198" s="15"/>
      <c r="AR198" s="24"/>
      <c r="AS198" s="15"/>
      <c r="AT198" s="24"/>
      <c r="AU198" s="15"/>
      <c r="AV198" s="24"/>
      <c r="AW198" s="15"/>
      <c r="AX198" s="24"/>
      <c r="AY198" s="15"/>
      <c r="AZ198" s="15"/>
      <c r="BA198" s="15"/>
      <c r="BB198" s="15"/>
      <c r="BC198" s="15"/>
      <c r="BD198" s="15"/>
      <c r="BE198" s="15"/>
      <c r="BF198" s="24"/>
      <c r="BG198" s="15"/>
      <c r="BH198" s="24"/>
      <c r="BI198" s="15"/>
      <c r="BJ198" s="24"/>
      <c r="BK198" s="15"/>
      <c r="BL198" s="24"/>
      <c r="BM198" s="15">
        <v>44</v>
      </c>
      <c r="BN198" s="24" t="s">
        <v>129</v>
      </c>
      <c r="BO198" s="15"/>
      <c r="BP198" s="24"/>
      <c r="BQ198" s="15"/>
      <c r="BR198" s="24"/>
      <c r="BS198" s="15"/>
      <c r="BT198" s="24"/>
      <c r="BU198" s="15"/>
      <c r="BV198" s="24"/>
      <c r="BW198" s="15"/>
      <c r="BX198" s="24"/>
      <c r="BY198" s="15"/>
      <c r="BZ198" s="24"/>
      <c r="CA198" s="15">
        <v>38</v>
      </c>
      <c r="CB198" s="24" t="s">
        <v>168</v>
      </c>
      <c r="CC198" s="15"/>
      <c r="CD198" s="24"/>
      <c r="CE198" s="15"/>
      <c r="CF198" s="24"/>
      <c r="CG198" s="15"/>
      <c r="CH198" s="25"/>
      <c r="CI198" s="15"/>
      <c r="CJ198" s="25"/>
      <c r="CK198" s="15"/>
      <c r="CL198" s="25"/>
      <c r="CM198" s="15"/>
      <c r="CN198" s="25"/>
      <c r="CO198" s="15"/>
      <c r="CP198" s="25"/>
      <c r="CQ198" s="15"/>
      <c r="CR198" s="25"/>
      <c r="CS198" s="15">
        <f t="shared" ref="CS198:CS261" si="43">SUM(FE198)</f>
        <v>0</v>
      </c>
      <c r="CT198" s="15">
        <f t="shared" ref="CT198:CT261" si="44">SUM(EQ198,ES198,EU198,EW198,FA198,EY198,FC198,FG198,FI198,FK198,FM198,FQ198,FS198,FU198,FW198,FY198,GA198,FO198)</f>
        <v>0</v>
      </c>
      <c r="CU198" s="15">
        <f t="shared" ref="CU198:CU261" si="45">COUNT(ER198,ET198,EV198,EX198,FB198,EZ198,FD198,FH198,FJ198,FL198,FN198,FR198,FT198,FV198,FX198,FZ198,GB198)</f>
        <v>0</v>
      </c>
      <c r="CV198" s="15">
        <f t="shared" ref="CV198:CV261" si="46">GC198+GE198</f>
        <v>44</v>
      </c>
      <c r="CW198" s="15"/>
      <c r="CX198" s="15"/>
      <c r="CY198" s="15">
        <f t="shared" ref="CY198:CY261" si="47">EO198</f>
        <v>36</v>
      </c>
      <c r="CZ198" s="15">
        <f>GG198</f>
        <v>0</v>
      </c>
      <c r="DA198" s="19"/>
      <c r="DB198" s="17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7"/>
      <c r="DQ198" s="15"/>
      <c r="DR198" s="15"/>
      <c r="DS198" s="15"/>
      <c r="DT198" s="15"/>
      <c r="DU198" s="15"/>
      <c r="DV198" s="15"/>
      <c r="DW198" s="15"/>
      <c r="DX198" s="20"/>
      <c r="DY198" s="15">
        <v>44</v>
      </c>
      <c r="DZ198" s="20" t="s">
        <v>129</v>
      </c>
      <c r="EA198" s="15"/>
      <c r="EB198" s="20"/>
      <c r="EC198" s="15"/>
      <c r="ED198" s="20"/>
      <c r="EE198" s="15"/>
      <c r="EF198" s="20"/>
      <c r="EG198" s="15"/>
      <c r="EH198" s="20"/>
      <c r="EI198" s="15"/>
      <c r="EJ198" s="20"/>
      <c r="EK198" s="15"/>
      <c r="EL198" s="20"/>
      <c r="EM198" s="15"/>
      <c r="EN198" s="20"/>
      <c r="EO198" s="15">
        <v>36</v>
      </c>
      <c r="EP198" s="20"/>
      <c r="EQ198" s="15"/>
      <c r="ER198" s="20"/>
      <c r="ES198" s="15"/>
      <c r="ET198" s="20"/>
      <c r="EU198" s="15"/>
      <c r="EV198" s="20"/>
      <c r="EW198" s="15"/>
      <c r="EX198" s="20"/>
      <c r="EY198" s="15"/>
      <c r="EZ198" s="20"/>
      <c r="FA198" s="15"/>
      <c r="FB198" s="20"/>
      <c r="FC198" s="15"/>
      <c r="FD198" s="20"/>
      <c r="FE198" s="15"/>
      <c r="FF198" s="20"/>
      <c r="FG198" s="15"/>
      <c r="FH198" s="20"/>
      <c r="FI198" s="15"/>
      <c r="FJ198" s="20"/>
      <c r="FK198" s="15"/>
      <c r="FL198" s="20"/>
      <c r="FM198" s="15"/>
      <c r="FN198" s="20"/>
      <c r="FO198" s="15"/>
      <c r="FP198" s="20"/>
      <c r="FQ198" s="15"/>
      <c r="FR198" s="20"/>
      <c r="FS198" s="15"/>
      <c r="FT198" s="20"/>
      <c r="FU198" s="15"/>
      <c r="FV198" s="20"/>
      <c r="FW198" s="15"/>
      <c r="FX198" s="20"/>
      <c r="FY198" s="15"/>
      <c r="FZ198" s="20"/>
      <c r="GA198" s="15"/>
      <c r="GB198" s="20"/>
      <c r="GC198" s="15">
        <v>44</v>
      </c>
      <c r="GD198" s="20">
        <v>9</v>
      </c>
      <c r="GE198" s="15"/>
      <c r="GF198" s="20"/>
      <c r="GG198" s="170"/>
    </row>
    <row r="199" spans="1:189" s="2" customFormat="1" ht="15.75" customHeight="1" x14ac:dyDescent="0.3">
      <c r="A199" s="15" t="s">
        <v>2903</v>
      </c>
      <c r="B199" s="15" t="s">
        <v>126</v>
      </c>
      <c r="C199" s="15" t="s">
        <v>709</v>
      </c>
      <c r="D199" s="15" t="s">
        <v>710</v>
      </c>
      <c r="E199" s="15" t="str">
        <f t="shared" si="41"/>
        <v>Amil Dravid</v>
      </c>
      <c r="F199" s="15" t="s">
        <v>135</v>
      </c>
      <c r="G199" s="15">
        <v>999873433</v>
      </c>
      <c r="H199" s="15">
        <f t="shared" si="42"/>
        <v>68</v>
      </c>
      <c r="I199" s="15"/>
      <c r="J199" s="15"/>
      <c r="K199" s="16"/>
      <c r="L199" s="15"/>
      <c r="M199" s="15"/>
      <c r="N199" s="15"/>
      <c r="O199" s="15">
        <f t="shared" si="37"/>
        <v>0</v>
      </c>
      <c r="P199" s="15">
        <v>0</v>
      </c>
      <c r="Q199" s="15">
        <f t="shared" si="38"/>
        <v>1</v>
      </c>
      <c r="R199" s="15">
        <v>0</v>
      </c>
      <c r="S199" s="15">
        <v>0</v>
      </c>
      <c r="T199" s="15">
        <f t="shared" si="39"/>
        <v>68</v>
      </c>
      <c r="U199" s="15">
        <f t="shared" si="40"/>
        <v>0</v>
      </c>
      <c r="V199" s="15"/>
      <c r="W199" s="15"/>
      <c r="X199" s="15"/>
      <c r="Y199" s="15"/>
      <c r="Z199" s="16"/>
      <c r="AA199" s="15">
        <v>64</v>
      </c>
      <c r="AB199" s="24" t="s">
        <v>129</v>
      </c>
      <c r="AC199" s="15"/>
      <c r="AD199" s="15"/>
      <c r="AE199" s="15"/>
      <c r="AF199" s="15"/>
      <c r="AG199" s="15"/>
      <c r="AH199" s="24"/>
      <c r="AI199" s="15"/>
      <c r="AJ199" s="15"/>
      <c r="AK199" s="15"/>
      <c r="AL199" s="15"/>
      <c r="AM199" s="15"/>
      <c r="AN199" s="24"/>
      <c r="AO199" s="15"/>
      <c r="AP199" s="24"/>
      <c r="AQ199" s="15"/>
      <c r="AR199" s="24"/>
      <c r="AS199" s="15"/>
      <c r="AT199" s="24"/>
      <c r="AU199" s="15"/>
      <c r="AV199" s="24"/>
      <c r="AW199" s="15"/>
      <c r="AX199" s="24"/>
      <c r="AY199" s="15"/>
      <c r="AZ199" s="15"/>
      <c r="BA199" s="15"/>
      <c r="BB199" s="15"/>
      <c r="BC199" s="15"/>
      <c r="BD199" s="15"/>
      <c r="BE199" s="15"/>
      <c r="BF199" s="24"/>
      <c r="BG199" s="15"/>
      <c r="BH199" s="24"/>
      <c r="BI199" s="15"/>
      <c r="BJ199" s="24"/>
      <c r="BK199" s="15"/>
      <c r="BL199" s="24"/>
      <c r="BM199" s="15"/>
      <c r="BN199" s="24"/>
      <c r="BO199" s="15"/>
      <c r="BP199" s="24"/>
      <c r="BQ199" s="15"/>
      <c r="BR199" s="24"/>
      <c r="BS199" s="15"/>
      <c r="BT199" s="24"/>
      <c r="BU199" s="15">
        <v>59</v>
      </c>
      <c r="BV199" s="24">
        <v>7</v>
      </c>
      <c r="BW199" s="15"/>
      <c r="BX199" s="24"/>
      <c r="BY199" s="15"/>
      <c r="BZ199" s="24"/>
      <c r="CA199" s="15">
        <v>68</v>
      </c>
      <c r="CB199" s="24">
        <v>5</v>
      </c>
      <c r="CC199" s="15"/>
      <c r="CD199" s="24"/>
      <c r="CE199" s="15"/>
      <c r="CF199" s="24"/>
      <c r="CG199" s="15"/>
      <c r="CH199" s="25"/>
      <c r="CI199" s="15"/>
      <c r="CJ199" s="25"/>
      <c r="CK199" s="15">
        <v>85</v>
      </c>
      <c r="CL199" s="25">
        <v>5</v>
      </c>
      <c r="CM199" s="15">
        <v>85</v>
      </c>
      <c r="CN199" s="25">
        <v>5</v>
      </c>
      <c r="CO199" s="15"/>
      <c r="CP199" s="25"/>
      <c r="CQ199" s="15"/>
      <c r="CR199" s="25"/>
      <c r="CS199" s="15">
        <f t="shared" si="43"/>
        <v>0</v>
      </c>
      <c r="CT199" s="15">
        <f t="shared" si="44"/>
        <v>0</v>
      </c>
      <c r="CU199" s="15">
        <f t="shared" si="45"/>
        <v>0</v>
      </c>
      <c r="CV199" s="15">
        <f t="shared" si="46"/>
        <v>0</v>
      </c>
      <c r="CW199" s="15"/>
      <c r="CX199" s="15"/>
      <c r="CY199" s="15">
        <f t="shared" si="47"/>
        <v>0</v>
      </c>
      <c r="CZ199" s="15">
        <f>GG199</f>
        <v>0</v>
      </c>
      <c r="DA199" s="19"/>
      <c r="DB199" s="17">
        <v>48</v>
      </c>
      <c r="DC199" s="15">
        <v>68</v>
      </c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7"/>
      <c r="DQ199" s="15"/>
      <c r="DR199" s="15"/>
      <c r="DS199" s="15"/>
      <c r="DT199" s="15">
        <v>60</v>
      </c>
      <c r="DU199" s="15"/>
      <c r="DV199" s="15"/>
      <c r="DW199" s="15"/>
      <c r="DX199" s="20"/>
      <c r="DY199" s="15"/>
      <c r="DZ199" s="20"/>
      <c r="EA199" s="15">
        <v>79</v>
      </c>
      <c r="EB199" s="20">
        <v>3</v>
      </c>
      <c r="EC199" s="15">
        <v>68</v>
      </c>
      <c r="ED199" s="20">
        <v>5</v>
      </c>
      <c r="EE199" s="15"/>
      <c r="EF199" s="20"/>
      <c r="EG199" s="15"/>
      <c r="EH199" s="20"/>
      <c r="EI199" s="15"/>
      <c r="EJ199" s="20"/>
      <c r="EK199" s="15"/>
      <c r="EL199" s="20"/>
      <c r="EM199" s="15"/>
      <c r="EN199" s="20"/>
      <c r="EO199" s="15"/>
      <c r="EP199" s="20"/>
      <c r="EQ199" s="15"/>
      <c r="ER199" s="20"/>
      <c r="ES199" s="15"/>
      <c r="ET199" s="20"/>
      <c r="EU199" s="15"/>
      <c r="EV199" s="20"/>
      <c r="EW199" s="15"/>
      <c r="EX199" s="20"/>
      <c r="EY199" s="15"/>
      <c r="EZ199" s="20"/>
      <c r="FA199" s="15"/>
      <c r="FB199" s="20"/>
      <c r="FC199" s="15"/>
      <c r="FD199" s="20"/>
      <c r="FE199" s="15"/>
      <c r="FF199" s="20"/>
      <c r="FG199" s="15"/>
      <c r="FH199" s="20"/>
      <c r="FI199" s="15"/>
      <c r="FJ199" s="20"/>
      <c r="FK199" s="15"/>
      <c r="FL199" s="20"/>
      <c r="FM199" s="15"/>
      <c r="FN199" s="20"/>
      <c r="FO199" s="15"/>
      <c r="FP199" s="20"/>
      <c r="FQ199" s="15"/>
      <c r="FR199" s="20"/>
      <c r="FS199" s="15"/>
      <c r="FT199" s="20"/>
      <c r="FU199" s="15"/>
      <c r="FV199" s="20"/>
      <c r="FW199" s="15"/>
      <c r="FX199" s="20"/>
      <c r="FY199" s="15"/>
      <c r="FZ199" s="20"/>
      <c r="GA199" s="15"/>
      <c r="GB199" s="20"/>
      <c r="GC199" s="15"/>
      <c r="GD199" s="20"/>
      <c r="GE199" s="15"/>
      <c r="GF199" s="20"/>
      <c r="GG199" s="170"/>
    </row>
    <row r="200" spans="1:189" s="2" customFormat="1" ht="15.75" customHeight="1" x14ac:dyDescent="0.3">
      <c r="A200" s="15" t="s">
        <v>2904</v>
      </c>
      <c r="B200" s="83" t="s">
        <v>126</v>
      </c>
      <c r="C200" s="83" t="s">
        <v>2571</v>
      </c>
      <c r="D200" s="84" t="s">
        <v>2572</v>
      </c>
      <c r="E200" s="15" t="str">
        <f t="shared" si="41"/>
        <v>CORY DEREWICZ</v>
      </c>
      <c r="F200" s="83" t="s">
        <v>135</v>
      </c>
      <c r="G200" s="83">
        <v>999873717</v>
      </c>
      <c r="H200" s="15">
        <f t="shared" si="42"/>
        <v>115</v>
      </c>
      <c r="I200" s="15"/>
      <c r="J200" s="15"/>
      <c r="K200" s="16"/>
      <c r="L200" s="15"/>
      <c r="M200" s="15"/>
      <c r="N200" s="15"/>
      <c r="O200" s="15">
        <f t="shared" si="37"/>
        <v>0</v>
      </c>
      <c r="P200" s="15">
        <v>0</v>
      </c>
      <c r="Q200" s="15">
        <f t="shared" si="38"/>
        <v>0</v>
      </c>
      <c r="R200" s="15">
        <v>0</v>
      </c>
      <c r="S200" s="15">
        <v>0</v>
      </c>
      <c r="T200" s="15">
        <f t="shared" si="39"/>
        <v>0</v>
      </c>
      <c r="U200" s="15">
        <f t="shared" si="40"/>
        <v>0</v>
      </c>
      <c r="V200" s="15"/>
      <c r="W200" s="15"/>
      <c r="X200" s="15"/>
      <c r="Y200" s="15"/>
      <c r="Z200" s="16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>
        <f t="shared" si="43"/>
        <v>0</v>
      </c>
      <c r="CT200" s="15">
        <f t="shared" si="44"/>
        <v>45</v>
      </c>
      <c r="CU200" s="15">
        <f t="shared" si="45"/>
        <v>1</v>
      </c>
      <c r="CV200" s="15">
        <f t="shared" si="46"/>
        <v>70</v>
      </c>
      <c r="CW200" s="15"/>
      <c r="CX200" s="15"/>
      <c r="CY200" s="15">
        <f t="shared" si="47"/>
        <v>0</v>
      </c>
      <c r="CZ200" s="15">
        <f>GG200</f>
        <v>0</v>
      </c>
      <c r="DA200" s="16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20"/>
      <c r="DY200" s="15"/>
      <c r="DZ200" s="20"/>
      <c r="EA200" s="15"/>
      <c r="EB200" s="20"/>
      <c r="EC200" s="15"/>
      <c r="ED200" s="20"/>
      <c r="EE200" s="15"/>
      <c r="EF200" s="20"/>
      <c r="EG200" s="15"/>
      <c r="EH200" s="20"/>
      <c r="EI200" s="15"/>
      <c r="EJ200" s="20"/>
      <c r="EK200" s="15"/>
      <c r="EL200" s="20"/>
      <c r="EM200" s="15"/>
      <c r="EN200" s="20"/>
      <c r="EO200" s="15"/>
      <c r="EP200" s="20"/>
      <c r="EQ200" s="15"/>
      <c r="ER200" s="20"/>
      <c r="ES200" s="15">
        <v>45</v>
      </c>
      <c r="ET200" s="20">
        <v>2</v>
      </c>
      <c r="EU200" s="15"/>
      <c r="EV200" s="20"/>
      <c r="EW200" s="15"/>
      <c r="EX200" s="20"/>
      <c r="EY200" s="15"/>
      <c r="EZ200" s="20"/>
      <c r="FA200" s="15"/>
      <c r="FB200" s="20"/>
      <c r="FC200" s="15"/>
      <c r="FD200" s="20"/>
      <c r="FE200" s="15"/>
      <c r="FF200" s="20"/>
      <c r="FG200" s="15"/>
      <c r="FH200" s="20"/>
      <c r="FI200" s="15"/>
      <c r="FJ200" s="20"/>
      <c r="FK200" s="15"/>
      <c r="FL200" s="20"/>
      <c r="FM200" s="15"/>
      <c r="FN200" s="20"/>
      <c r="FO200" s="15"/>
      <c r="FP200" s="20"/>
      <c r="FQ200" s="15"/>
      <c r="FR200" s="20"/>
      <c r="FS200" s="15"/>
      <c r="FT200" s="20"/>
      <c r="FU200" s="15"/>
      <c r="FV200" s="20"/>
      <c r="FW200" s="15"/>
      <c r="FX200" s="20"/>
      <c r="FY200" s="15"/>
      <c r="FZ200" s="20"/>
      <c r="GA200" s="15"/>
      <c r="GB200" s="20"/>
      <c r="GC200" s="15">
        <v>70</v>
      </c>
      <c r="GD200" s="20">
        <v>1</v>
      </c>
      <c r="GE200" s="15"/>
      <c r="GF200" s="20"/>
      <c r="GG200" s="170"/>
    </row>
    <row r="201" spans="1:189" s="2" customFormat="1" ht="15.75" customHeight="1" x14ac:dyDescent="0.3">
      <c r="A201" s="17" t="s">
        <v>125</v>
      </c>
      <c r="B201" s="17" t="s">
        <v>126</v>
      </c>
      <c r="C201" s="17" t="s">
        <v>313</v>
      </c>
      <c r="D201" s="17" t="s">
        <v>314</v>
      </c>
      <c r="E201" s="15" t="str">
        <f t="shared" si="41"/>
        <v>Jamie Bang</v>
      </c>
      <c r="F201" s="17" t="s">
        <v>128</v>
      </c>
      <c r="G201" s="15">
        <v>999873834</v>
      </c>
      <c r="H201" s="15">
        <f t="shared" si="42"/>
        <v>149</v>
      </c>
      <c r="I201" s="15"/>
      <c r="J201" s="15"/>
      <c r="K201" s="16"/>
      <c r="L201" s="15"/>
      <c r="M201" s="15"/>
      <c r="N201" s="15"/>
      <c r="O201" s="15">
        <f t="shared" si="37"/>
        <v>0</v>
      </c>
      <c r="P201" s="15">
        <v>0</v>
      </c>
      <c r="Q201" s="15">
        <f t="shared" si="38"/>
        <v>1</v>
      </c>
      <c r="R201" s="15">
        <v>0</v>
      </c>
      <c r="S201" s="15">
        <v>0</v>
      </c>
      <c r="T201" s="15">
        <f t="shared" si="39"/>
        <v>38</v>
      </c>
      <c r="U201" s="15">
        <f t="shared" si="40"/>
        <v>48</v>
      </c>
      <c r="V201" s="15"/>
      <c r="W201" s="15"/>
      <c r="X201" s="15"/>
      <c r="Y201" s="15"/>
      <c r="Z201" s="16"/>
      <c r="AA201" s="15"/>
      <c r="AB201" s="24"/>
      <c r="AC201" s="15"/>
      <c r="AD201" s="24"/>
      <c r="AE201" s="15"/>
      <c r="AF201" s="24"/>
      <c r="AG201" s="15"/>
      <c r="AH201" s="24"/>
      <c r="AI201" s="15"/>
      <c r="AJ201" s="24"/>
      <c r="AK201" s="15"/>
      <c r="AL201" s="24"/>
      <c r="AM201" s="15">
        <v>32</v>
      </c>
      <c r="AN201" s="24" t="s">
        <v>129</v>
      </c>
      <c r="AO201" s="15"/>
      <c r="AP201" s="24"/>
      <c r="AQ201" s="15"/>
      <c r="AR201" s="24"/>
      <c r="AS201" s="15"/>
      <c r="AT201" s="24"/>
      <c r="AU201" s="15"/>
      <c r="AV201" s="24"/>
      <c r="AW201" s="15"/>
      <c r="AX201" s="24"/>
      <c r="AY201" s="15">
        <v>64</v>
      </c>
      <c r="AZ201" s="24" t="s">
        <v>129</v>
      </c>
      <c r="BA201" s="15"/>
      <c r="BB201" s="24"/>
      <c r="BC201" s="15"/>
      <c r="BD201" s="24"/>
      <c r="BE201" s="15">
        <v>68</v>
      </c>
      <c r="BF201" s="24">
        <v>3</v>
      </c>
      <c r="BG201" s="15"/>
      <c r="BH201" s="24"/>
      <c r="BI201" s="15"/>
      <c r="BJ201" s="24"/>
      <c r="BK201" s="15"/>
      <c r="BL201" s="24"/>
      <c r="BM201" s="15"/>
      <c r="BN201" s="24"/>
      <c r="BO201" s="15"/>
      <c r="BP201" s="24"/>
      <c r="BQ201" s="15"/>
      <c r="BR201" s="24"/>
      <c r="BS201" s="15">
        <v>44</v>
      </c>
      <c r="BT201" s="24" t="s">
        <v>129</v>
      </c>
      <c r="BU201" s="15"/>
      <c r="BV201" s="24"/>
      <c r="BW201" s="15"/>
      <c r="BX201" s="24"/>
      <c r="BY201" s="15"/>
      <c r="BZ201" s="24"/>
      <c r="CA201" s="15">
        <v>38</v>
      </c>
      <c r="CB201" s="24" t="s">
        <v>168</v>
      </c>
      <c r="CC201" s="15"/>
      <c r="CD201" s="24"/>
      <c r="CE201" s="15"/>
      <c r="CF201" s="24"/>
      <c r="CG201" s="15"/>
      <c r="CH201" s="25"/>
      <c r="CI201" s="15"/>
      <c r="CJ201" s="25"/>
      <c r="CK201" s="15"/>
      <c r="CL201" s="25"/>
      <c r="CM201" s="15"/>
      <c r="CN201" s="25"/>
      <c r="CO201" s="15"/>
      <c r="CP201" s="25"/>
      <c r="CQ201" s="15"/>
      <c r="CR201" s="25"/>
      <c r="CS201" s="15">
        <f t="shared" si="43"/>
        <v>0</v>
      </c>
      <c r="CT201" s="15">
        <f t="shared" si="44"/>
        <v>63</v>
      </c>
      <c r="CU201" s="15">
        <f t="shared" si="45"/>
        <v>1</v>
      </c>
      <c r="CV201" s="15">
        <f t="shared" si="46"/>
        <v>0</v>
      </c>
      <c r="CW201" s="15"/>
      <c r="CX201" s="15"/>
      <c r="CY201" s="15">
        <f t="shared" si="47"/>
        <v>0</v>
      </c>
      <c r="CZ201" s="15">
        <f>GG201</f>
        <v>0</v>
      </c>
      <c r="DA201" s="19"/>
      <c r="DB201" s="17">
        <v>48</v>
      </c>
      <c r="DC201" s="15"/>
      <c r="DD201" s="15"/>
      <c r="DE201" s="15">
        <v>68</v>
      </c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7">
        <v>68</v>
      </c>
      <c r="DQ201" s="15"/>
      <c r="DR201" s="15"/>
      <c r="DS201" s="15"/>
      <c r="DT201" s="15"/>
      <c r="DU201" s="15"/>
      <c r="DV201" s="15"/>
      <c r="DW201" s="15">
        <v>33</v>
      </c>
      <c r="DX201" s="20" t="s">
        <v>168</v>
      </c>
      <c r="DY201" s="15"/>
      <c r="DZ201" s="20"/>
      <c r="EA201" s="15"/>
      <c r="EB201" s="20"/>
      <c r="EC201" s="15">
        <v>38</v>
      </c>
      <c r="ED201" s="20" t="s">
        <v>168</v>
      </c>
      <c r="EE201" s="15"/>
      <c r="EF201" s="20"/>
      <c r="EG201" s="15">
        <v>48</v>
      </c>
      <c r="EH201" s="20" t="s">
        <v>168</v>
      </c>
      <c r="EI201" s="15"/>
      <c r="EJ201" s="20"/>
      <c r="EK201" s="15"/>
      <c r="EL201" s="20"/>
      <c r="EM201" s="15"/>
      <c r="EN201" s="20"/>
      <c r="EO201" s="15"/>
      <c r="EP201" s="20"/>
      <c r="EQ201" s="15"/>
      <c r="ER201" s="20"/>
      <c r="ES201" s="15"/>
      <c r="ET201" s="20"/>
      <c r="EU201" s="15"/>
      <c r="EV201" s="20"/>
      <c r="EW201" s="15">
        <v>63</v>
      </c>
      <c r="EX201" s="20">
        <v>5</v>
      </c>
      <c r="EY201" s="15"/>
      <c r="EZ201" s="20"/>
      <c r="FA201" s="15"/>
      <c r="FB201" s="20"/>
      <c r="FC201" s="15"/>
      <c r="FD201" s="20"/>
      <c r="FE201" s="15"/>
      <c r="FF201" s="20"/>
      <c r="FG201" s="15"/>
      <c r="FH201" s="20"/>
      <c r="FI201" s="15"/>
      <c r="FJ201" s="20"/>
      <c r="FK201" s="15"/>
      <c r="FL201" s="20"/>
      <c r="FM201" s="15"/>
      <c r="FN201" s="20"/>
      <c r="FO201" s="15"/>
      <c r="FP201" s="20"/>
      <c r="FQ201" s="15"/>
      <c r="FR201" s="20"/>
      <c r="FS201" s="15"/>
      <c r="FT201" s="20"/>
      <c r="FU201" s="15"/>
      <c r="FV201" s="20"/>
      <c r="FW201" s="15"/>
      <c r="FX201" s="20"/>
      <c r="FY201" s="15"/>
      <c r="FZ201" s="20"/>
      <c r="GA201" s="15"/>
      <c r="GB201" s="20"/>
      <c r="GC201" s="15"/>
      <c r="GD201" s="20"/>
      <c r="GE201" s="15"/>
      <c r="GF201" s="20"/>
      <c r="GG201" s="170"/>
    </row>
    <row r="202" spans="1:189" s="2" customFormat="1" ht="15.75" customHeight="1" x14ac:dyDescent="0.3">
      <c r="A202" s="15" t="s">
        <v>125</v>
      </c>
      <c r="B202" s="15" t="s">
        <v>126</v>
      </c>
      <c r="C202" s="15" t="s">
        <v>488</v>
      </c>
      <c r="D202" s="15" t="s">
        <v>486</v>
      </c>
      <c r="E202" s="15" t="str">
        <f t="shared" si="41"/>
        <v>Lia Chang</v>
      </c>
      <c r="F202" s="15" t="s">
        <v>128</v>
      </c>
      <c r="G202" s="15">
        <v>999873907</v>
      </c>
      <c r="H202" s="15">
        <f t="shared" si="42"/>
        <v>343</v>
      </c>
      <c r="I202" s="15"/>
      <c r="J202" s="15"/>
      <c r="K202" s="16"/>
      <c r="L202" s="15"/>
      <c r="M202" s="15"/>
      <c r="N202" s="15"/>
      <c r="O202" s="15">
        <f t="shared" si="37"/>
        <v>56</v>
      </c>
      <c r="P202" s="15">
        <v>0</v>
      </c>
      <c r="Q202" s="15">
        <f t="shared" si="38"/>
        <v>0</v>
      </c>
      <c r="R202" s="15">
        <v>0</v>
      </c>
      <c r="S202" s="15">
        <v>0</v>
      </c>
      <c r="T202" s="15">
        <f t="shared" si="39"/>
        <v>51</v>
      </c>
      <c r="U202" s="15">
        <f t="shared" si="40"/>
        <v>0</v>
      </c>
      <c r="V202" s="15"/>
      <c r="W202" s="15"/>
      <c r="X202" s="15"/>
      <c r="Y202" s="15"/>
      <c r="Z202" s="16"/>
      <c r="AA202" s="15"/>
      <c r="AB202" s="24"/>
      <c r="AC202" s="15"/>
      <c r="AD202" s="15"/>
      <c r="AE202" s="15"/>
      <c r="AF202" s="15"/>
      <c r="AG202" s="15"/>
      <c r="AH202" s="24"/>
      <c r="AI202" s="15"/>
      <c r="AJ202" s="15"/>
      <c r="AK202" s="15"/>
      <c r="AL202" s="15"/>
      <c r="AM202" s="15"/>
      <c r="AN202" s="24"/>
      <c r="AO202" s="15"/>
      <c r="AP202" s="24"/>
      <c r="AQ202" s="15"/>
      <c r="AR202" s="24"/>
      <c r="AS202" s="15"/>
      <c r="AT202" s="24"/>
      <c r="AU202" s="15"/>
      <c r="AV202" s="24"/>
      <c r="AW202" s="15"/>
      <c r="AX202" s="24"/>
      <c r="AY202" s="15"/>
      <c r="AZ202" s="15"/>
      <c r="BA202" s="15"/>
      <c r="BB202" s="15"/>
      <c r="BC202" s="15"/>
      <c r="BD202" s="15"/>
      <c r="BE202" s="15"/>
      <c r="BF202" s="24"/>
      <c r="BG202" s="15"/>
      <c r="BH202" s="24"/>
      <c r="BI202" s="15"/>
      <c r="BJ202" s="24"/>
      <c r="BK202" s="15"/>
      <c r="BL202" s="24"/>
      <c r="BM202" s="15"/>
      <c r="BN202" s="24"/>
      <c r="BO202" s="15"/>
      <c r="BP202" s="24"/>
      <c r="BQ202" s="15"/>
      <c r="BR202" s="24"/>
      <c r="BS202" s="15">
        <v>79</v>
      </c>
      <c r="BT202" s="24">
        <v>3</v>
      </c>
      <c r="BU202" s="15"/>
      <c r="BV202" s="24"/>
      <c r="BW202" s="15"/>
      <c r="BX202" s="24"/>
      <c r="BY202" s="15"/>
      <c r="BZ202" s="24"/>
      <c r="CA202" s="15"/>
      <c r="CB202" s="24"/>
      <c r="CC202" s="15"/>
      <c r="CD202" s="24"/>
      <c r="CE202" s="15"/>
      <c r="CF202" s="24"/>
      <c r="CG202" s="15"/>
      <c r="CH202" s="25"/>
      <c r="CI202" s="15"/>
      <c r="CJ202" s="25"/>
      <c r="CK202" s="15"/>
      <c r="CL202" s="25"/>
      <c r="CM202" s="15"/>
      <c r="CN202" s="25"/>
      <c r="CO202" s="15"/>
      <c r="CP202" s="25"/>
      <c r="CQ202" s="15"/>
      <c r="CR202" s="25"/>
      <c r="CS202" s="15">
        <f t="shared" si="43"/>
        <v>0</v>
      </c>
      <c r="CT202" s="15">
        <f t="shared" si="44"/>
        <v>188</v>
      </c>
      <c r="CU202" s="15">
        <f t="shared" si="45"/>
        <v>2</v>
      </c>
      <c r="CV202" s="15">
        <f t="shared" si="46"/>
        <v>0</v>
      </c>
      <c r="CW202" s="15"/>
      <c r="CX202" s="15"/>
      <c r="CY202" s="15">
        <f t="shared" si="47"/>
        <v>48</v>
      </c>
      <c r="CZ202" s="15">
        <f>GG202</f>
        <v>0</v>
      </c>
      <c r="DA202" s="19"/>
      <c r="DB202" s="17">
        <v>48</v>
      </c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7"/>
      <c r="DQ202" s="15"/>
      <c r="DR202" s="15"/>
      <c r="DS202" s="15"/>
      <c r="DT202" s="15"/>
      <c r="DU202" s="15"/>
      <c r="DV202" s="15"/>
      <c r="DW202" s="15"/>
      <c r="DX202" s="20"/>
      <c r="DY202" s="15"/>
      <c r="DZ202" s="20"/>
      <c r="EA202" s="15">
        <v>63</v>
      </c>
      <c r="EB202" s="20">
        <v>7</v>
      </c>
      <c r="EC202" s="15">
        <v>51</v>
      </c>
      <c r="ED202" s="20" t="s">
        <v>129</v>
      </c>
      <c r="EE202" s="15"/>
      <c r="EF202" s="20"/>
      <c r="EG202" s="15"/>
      <c r="EH202" s="20"/>
      <c r="EI202" s="15"/>
      <c r="EJ202" s="20"/>
      <c r="EK202" s="15"/>
      <c r="EL202" s="20"/>
      <c r="EM202" s="15">
        <v>56</v>
      </c>
      <c r="EN202" s="20">
        <v>3</v>
      </c>
      <c r="EO202" s="15">
        <v>48</v>
      </c>
      <c r="EP202" s="20"/>
      <c r="EQ202" s="15"/>
      <c r="ER202" s="20"/>
      <c r="ES202" s="15"/>
      <c r="ET202" s="20"/>
      <c r="EU202" s="15"/>
      <c r="EV202" s="20"/>
      <c r="EW202" s="15">
        <v>68</v>
      </c>
      <c r="EX202" s="20">
        <v>4</v>
      </c>
      <c r="EY202" s="15"/>
      <c r="EZ202" s="20"/>
      <c r="FA202" s="15"/>
      <c r="FB202" s="20"/>
      <c r="FC202" s="15"/>
      <c r="FD202" s="20"/>
      <c r="FE202" s="15"/>
      <c r="FF202" s="20"/>
      <c r="FG202" s="15"/>
      <c r="FH202" s="20"/>
      <c r="FI202" s="15"/>
      <c r="FJ202" s="20"/>
      <c r="FK202" s="15"/>
      <c r="FL202" s="20"/>
      <c r="FM202" s="15"/>
      <c r="FN202" s="20"/>
      <c r="FO202" s="15"/>
      <c r="FP202" s="20"/>
      <c r="FQ202" s="15">
        <v>120</v>
      </c>
      <c r="FR202" s="20">
        <v>1</v>
      </c>
      <c r="FS202" s="15"/>
      <c r="FT202" s="20"/>
      <c r="FU202" s="15"/>
      <c r="FV202" s="20"/>
      <c r="FW202" s="15"/>
      <c r="FX202" s="20"/>
      <c r="FY202" s="15"/>
      <c r="FZ202" s="20"/>
      <c r="GA202" s="15"/>
      <c r="GB202" s="20"/>
      <c r="GC202" s="15"/>
      <c r="GD202" s="20"/>
      <c r="GE202" s="15"/>
      <c r="GF202" s="20"/>
      <c r="GG202" s="170"/>
    </row>
    <row r="203" spans="1:189" s="2" customFormat="1" ht="15.75" customHeight="1" x14ac:dyDescent="0.3">
      <c r="A203" s="15" t="s">
        <v>2906</v>
      </c>
      <c r="B203" s="15" t="s">
        <v>126</v>
      </c>
      <c r="C203" s="15" t="s">
        <v>1603</v>
      </c>
      <c r="D203" s="15" t="s">
        <v>1602</v>
      </c>
      <c r="E203" s="15" t="str">
        <f t="shared" si="41"/>
        <v>Marisela Ramos</v>
      </c>
      <c r="F203" s="15" t="s">
        <v>128</v>
      </c>
      <c r="G203" s="15">
        <v>999873964</v>
      </c>
      <c r="H203" s="15">
        <f t="shared" si="42"/>
        <v>51</v>
      </c>
      <c r="I203" s="15"/>
      <c r="J203" s="15"/>
      <c r="K203" s="16"/>
      <c r="L203" s="15"/>
      <c r="M203" s="15"/>
      <c r="N203" s="15"/>
      <c r="O203" s="15">
        <f t="shared" si="37"/>
        <v>0</v>
      </c>
      <c r="P203" s="15">
        <v>0</v>
      </c>
      <c r="Q203" s="15">
        <f t="shared" si="38"/>
        <v>0</v>
      </c>
      <c r="R203" s="15">
        <v>0</v>
      </c>
      <c r="S203" s="15">
        <v>0</v>
      </c>
      <c r="T203" s="15">
        <f t="shared" si="39"/>
        <v>51</v>
      </c>
      <c r="U203" s="15">
        <f t="shared" si="40"/>
        <v>0</v>
      </c>
      <c r="V203" s="15"/>
      <c r="W203" s="15"/>
      <c r="X203" s="15"/>
      <c r="Y203" s="15"/>
      <c r="Z203" s="16"/>
      <c r="AA203" s="15">
        <v>64</v>
      </c>
      <c r="AB203" s="24" t="s">
        <v>129</v>
      </c>
      <c r="AC203" s="15"/>
      <c r="AD203" s="15"/>
      <c r="AE203" s="15"/>
      <c r="AF203" s="15"/>
      <c r="AG203" s="15"/>
      <c r="AH203" s="24"/>
      <c r="AI203" s="15"/>
      <c r="AJ203" s="15"/>
      <c r="AK203" s="15"/>
      <c r="AL203" s="15"/>
      <c r="AM203" s="15"/>
      <c r="AN203" s="24"/>
      <c r="AO203" s="15"/>
      <c r="AP203" s="24"/>
      <c r="AQ203" s="15"/>
      <c r="AR203" s="24"/>
      <c r="AS203" s="15">
        <v>68</v>
      </c>
      <c r="AT203" s="24">
        <v>3</v>
      </c>
      <c r="AU203" s="15"/>
      <c r="AV203" s="24"/>
      <c r="AW203" s="15"/>
      <c r="AX203" s="24"/>
      <c r="AY203" s="15"/>
      <c r="AZ203" s="15"/>
      <c r="BA203" s="15"/>
      <c r="BB203" s="15"/>
      <c r="BC203" s="15"/>
      <c r="BD203" s="15"/>
      <c r="BE203" s="15"/>
      <c r="BF203" s="24"/>
      <c r="BG203" s="15"/>
      <c r="BH203" s="24"/>
      <c r="BI203" s="15"/>
      <c r="BJ203" s="24"/>
      <c r="BK203" s="15"/>
      <c r="BL203" s="24"/>
      <c r="BM203" s="15"/>
      <c r="BN203" s="24"/>
      <c r="BO203" s="15"/>
      <c r="BP203" s="24"/>
      <c r="BQ203" s="15"/>
      <c r="BR203" s="24"/>
      <c r="BS203" s="15"/>
      <c r="BT203" s="24"/>
      <c r="BU203" s="15"/>
      <c r="BV203" s="24"/>
      <c r="BW203" s="15"/>
      <c r="BX203" s="24"/>
      <c r="BY203" s="15"/>
      <c r="BZ203" s="24"/>
      <c r="CA203" s="15"/>
      <c r="CB203" s="24"/>
      <c r="CC203" s="15"/>
      <c r="CD203" s="24"/>
      <c r="CE203" s="15"/>
      <c r="CF203" s="24"/>
      <c r="CG203" s="15"/>
      <c r="CH203" s="25"/>
      <c r="CI203" s="15"/>
      <c r="CJ203" s="25"/>
      <c r="CK203" s="15"/>
      <c r="CL203" s="25"/>
      <c r="CM203" s="15"/>
      <c r="CN203" s="25"/>
      <c r="CO203" s="15"/>
      <c r="CP203" s="25"/>
      <c r="CQ203" s="15"/>
      <c r="CR203" s="25"/>
      <c r="CS203" s="15">
        <f t="shared" si="43"/>
        <v>0</v>
      </c>
      <c r="CT203" s="15">
        <f t="shared" si="44"/>
        <v>0</v>
      </c>
      <c r="CU203" s="15">
        <f t="shared" si="45"/>
        <v>0</v>
      </c>
      <c r="CV203" s="15">
        <f t="shared" si="46"/>
        <v>0</v>
      </c>
      <c r="CW203" s="15"/>
      <c r="CX203" s="15"/>
      <c r="CY203" s="15">
        <f t="shared" si="47"/>
        <v>0</v>
      </c>
      <c r="CZ203" s="15">
        <f>GG203</f>
        <v>0</v>
      </c>
      <c r="DA203" s="19"/>
      <c r="DB203" s="17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7"/>
      <c r="DQ203" s="15"/>
      <c r="DR203" s="15"/>
      <c r="DS203" s="15"/>
      <c r="DT203" s="15"/>
      <c r="DU203" s="15"/>
      <c r="DV203" s="15"/>
      <c r="DW203" s="15"/>
      <c r="DX203" s="20"/>
      <c r="DY203" s="15"/>
      <c r="DZ203" s="20"/>
      <c r="EA203" s="15">
        <v>61</v>
      </c>
      <c r="EB203" s="20">
        <v>6</v>
      </c>
      <c r="EC203" s="15">
        <v>51</v>
      </c>
      <c r="ED203" s="20" t="s">
        <v>129</v>
      </c>
      <c r="EE203" s="15"/>
      <c r="EF203" s="20"/>
      <c r="EG203" s="15"/>
      <c r="EH203" s="20"/>
      <c r="EI203" s="15"/>
      <c r="EJ203" s="20"/>
      <c r="EK203" s="15"/>
      <c r="EL203" s="20"/>
      <c r="EM203" s="15"/>
      <c r="EN203" s="20"/>
      <c r="EO203" s="15"/>
      <c r="EP203" s="20"/>
      <c r="EQ203" s="15"/>
      <c r="ER203" s="20"/>
      <c r="ES203" s="15"/>
      <c r="ET203" s="20"/>
      <c r="EU203" s="15"/>
      <c r="EV203" s="20"/>
      <c r="EW203" s="15"/>
      <c r="EX203" s="20"/>
      <c r="EY203" s="15"/>
      <c r="EZ203" s="20"/>
      <c r="FA203" s="15"/>
      <c r="FB203" s="20"/>
      <c r="FC203" s="15"/>
      <c r="FD203" s="20"/>
      <c r="FE203" s="15"/>
      <c r="FF203" s="20"/>
      <c r="FG203" s="15"/>
      <c r="FH203" s="20"/>
      <c r="FI203" s="15"/>
      <c r="FJ203" s="20"/>
      <c r="FK203" s="15"/>
      <c r="FL203" s="20"/>
      <c r="FM203" s="15"/>
      <c r="FN203" s="20"/>
      <c r="FO203" s="15"/>
      <c r="FP203" s="20"/>
      <c r="FQ203" s="15"/>
      <c r="FR203" s="20"/>
      <c r="FS203" s="15"/>
      <c r="FT203" s="20"/>
      <c r="FU203" s="15"/>
      <c r="FV203" s="20"/>
      <c r="FW203" s="15"/>
      <c r="FX203" s="20"/>
      <c r="FY203" s="15"/>
      <c r="FZ203" s="20"/>
      <c r="GA203" s="15"/>
      <c r="GB203" s="20"/>
      <c r="GC203" s="15"/>
      <c r="GD203" s="20"/>
      <c r="GE203" s="15"/>
      <c r="GF203" s="20"/>
      <c r="GG203" s="170"/>
    </row>
    <row r="204" spans="1:189" s="2" customFormat="1" ht="15.75" customHeight="1" x14ac:dyDescent="0.3">
      <c r="A204" s="15" t="s">
        <v>2903</v>
      </c>
      <c r="B204" s="15" t="s">
        <v>126</v>
      </c>
      <c r="C204" s="15" t="s">
        <v>484</v>
      </c>
      <c r="D204" s="15" t="s">
        <v>480</v>
      </c>
      <c r="E204" s="15" t="str">
        <f t="shared" si="41"/>
        <v>Kyra Chan</v>
      </c>
      <c r="F204" s="15" t="s">
        <v>128</v>
      </c>
      <c r="G204" s="15">
        <v>999874192</v>
      </c>
      <c r="H204" s="15">
        <f t="shared" si="42"/>
        <v>542</v>
      </c>
      <c r="I204" s="15"/>
      <c r="J204" s="15"/>
      <c r="K204" s="16"/>
      <c r="L204" s="15"/>
      <c r="M204" s="15"/>
      <c r="N204" s="15"/>
      <c r="O204" s="15">
        <f t="shared" si="37"/>
        <v>56</v>
      </c>
      <c r="P204" s="15">
        <v>0</v>
      </c>
      <c r="Q204" s="15">
        <f t="shared" si="38"/>
        <v>3</v>
      </c>
      <c r="R204" s="15">
        <v>0</v>
      </c>
      <c r="S204" s="15">
        <v>0</v>
      </c>
      <c r="T204" s="15">
        <f t="shared" si="39"/>
        <v>68</v>
      </c>
      <c r="U204" s="15">
        <f t="shared" si="40"/>
        <v>113</v>
      </c>
      <c r="V204" s="15"/>
      <c r="W204" s="15"/>
      <c r="X204" s="15"/>
      <c r="Y204" s="15"/>
      <c r="Z204" s="16"/>
      <c r="AA204" s="15">
        <v>85</v>
      </c>
      <c r="AB204" s="24">
        <v>7</v>
      </c>
      <c r="AC204" s="15"/>
      <c r="AD204" s="15"/>
      <c r="AE204" s="15"/>
      <c r="AF204" s="15"/>
      <c r="AG204" s="15">
        <v>120</v>
      </c>
      <c r="AH204" s="24">
        <v>1</v>
      </c>
      <c r="AI204" s="15"/>
      <c r="AJ204" s="15"/>
      <c r="AK204" s="15"/>
      <c r="AL204" s="15"/>
      <c r="AM204" s="15"/>
      <c r="AN204" s="24"/>
      <c r="AO204" s="15"/>
      <c r="AP204" s="24"/>
      <c r="AQ204" s="15"/>
      <c r="AR204" s="24"/>
      <c r="AS204" s="15"/>
      <c r="AT204" s="24"/>
      <c r="AU204" s="15"/>
      <c r="AV204" s="24"/>
      <c r="AW204" s="15">
        <v>75</v>
      </c>
      <c r="AX204" s="24">
        <v>2</v>
      </c>
      <c r="AY204" s="15"/>
      <c r="AZ204" s="15"/>
      <c r="BA204" s="15"/>
      <c r="BB204" s="15"/>
      <c r="BC204" s="15"/>
      <c r="BD204" s="15"/>
      <c r="BE204" s="15"/>
      <c r="BF204" s="24"/>
      <c r="BG204" s="15">
        <v>120</v>
      </c>
      <c r="BH204" s="24">
        <v>1</v>
      </c>
      <c r="BI204" s="15"/>
      <c r="BJ204" s="24"/>
      <c r="BK204" s="15"/>
      <c r="BL204" s="24"/>
      <c r="BM204" s="15"/>
      <c r="BN204" s="24"/>
      <c r="BO204" s="15"/>
      <c r="BP204" s="24"/>
      <c r="BQ204" s="15">
        <f>15*7.2</f>
        <v>108</v>
      </c>
      <c r="BR204" s="24">
        <v>3</v>
      </c>
      <c r="BS204" s="15"/>
      <c r="BT204" s="24"/>
      <c r="BU204" s="15">
        <v>59</v>
      </c>
      <c r="BV204" s="24">
        <v>7</v>
      </c>
      <c r="BW204" s="15"/>
      <c r="BX204" s="24"/>
      <c r="BY204" s="15"/>
      <c r="BZ204" s="24"/>
      <c r="CA204" s="15">
        <v>90</v>
      </c>
      <c r="CB204" s="24">
        <v>3</v>
      </c>
      <c r="CC204" s="15">
        <f>15*3.02</f>
        <v>45.3</v>
      </c>
      <c r="CD204" s="24" t="s">
        <v>129</v>
      </c>
      <c r="CE204" s="15">
        <f>15*4.32</f>
        <v>64.800000000000011</v>
      </c>
      <c r="CF204" s="24">
        <v>5</v>
      </c>
      <c r="CG204" s="15"/>
      <c r="CH204" s="25"/>
      <c r="CI204" s="15"/>
      <c r="CJ204" s="25"/>
      <c r="CK204" s="15"/>
      <c r="CL204" s="25"/>
      <c r="CM204" s="15">
        <v>85</v>
      </c>
      <c r="CN204" s="25">
        <v>5</v>
      </c>
      <c r="CO204" s="15"/>
      <c r="CP204" s="25"/>
      <c r="CQ204" s="15"/>
      <c r="CR204" s="25"/>
      <c r="CS204" s="15">
        <f t="shared" si="43"/>
        <v>0</v>
      </c>
      <c r="CT204" s="15">
        <f t="shared" si="44"/>
        <v>226</v>
      </c>
      <c r="CU204" s="15">
        <f t="shared" si="45"/>
        <v>2</v>
      </c>
      <c r="CV204" s="15">
        <f t="shared" si="46"/>
        <v>79</v>
      </c>
      <c r="CW204" s="15"/>
      <c r="CX204" s="15"/>
      <c r="CY204" s="15">
        <f t="shared" si="47"/>
        <v>0</v>
      </c>
      <c r="CZ204" s="15">
        <f>GG204</f>
        <v>0</v>
      </c>
      <c r="DA204" s="19"/>
      <c r="DB204" s="17"/>
      <c r="DC204" s="15"/>
      <c r="DD204" s="15">
        <v>68</v>
      </c>
      <c r="DE204" s="15"/>
      <c r="DF204" s="15"/>
      <c r="DG204" s="15"/>
      <c r="DH204" s="15"/>
      <c r="DI204" s="15">
        <v>90</v>
      </c>
      <c r="DJ204" s="15"/>
      <c r="DK204" s="15"/>
      <c r="DL204" s="15"/>
      <c r="DM204" s="15"/>
      <c r="DN204" s="15"/>
      <c r="DO204" s="15"/>
      <c r="DP204" s="17"/>
      <c r="DQ204" s="15"/>
      <c r="DR204" s="15">
        <v>75</v>
      </c>
      <c r="DS204" s="15">
        <v>120</v>
      </c>
      <c r="DT204" s="15"/>
      <c r="DU204" s="15"/>
      <c r="DV204" s="15"/>
      <c r="DW204" s="15">
        <v>79</v>
      </c>
      <c r="DX204" s="20">
        <v>3</v>
      </c>
      <c r="DY204" s="15"/>
      <c r="DZ204" s="20"/>
      <c r="EA204" s="15"/>
      <c r="EB204" s="20"/>
      <c r="EC204" s="15">
        <v>68</v>
      </c>
      <c r="ED204" s="20">
        <v>5</v>
      </c>
      <c r="EE204" s="15"/>
      <c r="EF204" s="20"/>
      <c r="EG204" s="15">
        <v>113</v>
      </c>
      <c r="EH204" s="20">
        <v>3</v>
      </c>
      <c r="EI204" s="15"/>
      <c r="EJ204" s="20"/>
      <c r="EK204" s="15">
        <v>56</v>
      </c>
      <c r="EL204" s="20">
        <v>3</v>
      </c>
      <c r="EM204" s="15"/>
      <c r="EN204" s="20"/>
      <c r="EO204" s="15"/>
      <c r="EP204" s="20"/>
      <c r="EQ204" s="15"/>
      <c r="ER204" s="20"/>
      <c r="ES204" s="15"/>
      <c r="ET204" s="20"/>
      <c r="EU204" s="15">
        <v>68</v>
      </c>
      <c r="EV204" s="20">
        <v>3</v>
      </c>
      <c r="EW204" s="15"/>
      <c r="EX204" s="20"/>
      <c r="EY204" s="15"/>
      <c r="EZ204" s="20"/>
      <c r="FA204" s="15"/>
      <c r="FB204" s="20"/>
      <c r="FC204" s="15"/>
      <c r="FD204" s="20"/>
      <c r="FE204" s="15"/>
      <c r="FF204" s="20"/>
      <c r="FG204" s="15"/>
      <c r="FH204" s="20"/>
      <c r="FI204" s="15"/>
      <c r="FJ204" s="20"/>
      <c r="FK204" s="15"/>
      <c r="FL204" s="20"/>
      <c r="FM204" s="15"/>
      <c r="FN204" s="20"/>
      <c r="FO204" s="15">
        <v>68</v>
      </c>
      <c r="FP204" s="20"/>
      <c r="FQ204" s="15"/>
      <c r="FR204" s="20"/>
      <c r="FS204" s="15">
        <v>90</v>
      </c>
      <c r="FT204" s="20">
        <v>2</v>
      </c>
      <c r="FU204" s="15"/>
      <c r="FV204" s="20"/>
      <c r="FW204" s="15"/>
      <c r="FX204" s="20"/>
      <c r="FY204" s="15"/>
      <c r="FZ204" s="20"/>
      <c r="GA204" s="15"/>
      <c r="GB204" s="20"/>
      <c r="GC204" s="15"/>
      <c r="GD204" s="20"/>
      <c r="GE204" s="15">
        <v>79</v>
      </c>
      <c r="GF204" s="20">
        <v>3</v>
      </c>
      <c r="GG204" s="170"/>
    </row>
    <row r="205" spans="1:189" s="2" customFormat="1" ht="15.75" customHeight="1" x14ac:dyDescent="0.3">
      <c r="A205" s="17" t="s">
        <v>125</v>
      </c>
      <c r="B205" s="17" t="s">
        <v>126</v>
      </c>
      <c r="C205" s="17" t="s">
        <v>1812</v>
      </c>
      <c r="D205" s="17" t="s">
        <v>1813</v>
      </c>
      <c r="E205" s="15" t="str">
        <f t="shared" si="41"/>
        <v>Ramy Tantawy</v>
      </c>
      <c r="F205" s="17" t="s">
        <v>135</v>
      </c>
      <c r="G205" s="15">
        <v>999874481</v>
      </c>
      <c r="H205" s="15">
        <f t="shared" si="42"/>
        <v>396</v>
      </c>
      <c r="I205" s="15"/>
      <c r="J205" s="15"/>
      <c r="K205" s="16"/>
      <c r="L205" s="15"/>
      <c r="M205" s="15"/>
      <c r="N205" s="15"/>
      <c r="O205" s="15">
        <f t="shared" si="37"/>
        <v>0</v>
      </c>
      <c r="P205" s="15">
        <v>0</v>
      </c>
      <c r="Q205" s="15">
        <f t="shared" si="38"/>
        <v>2</v>
      </c>
      <c r="R205" s="15">
        <v>0</v>
      </c>
      <c r="S205" s="15">
        <v>0</v>
      </c>
      <c r="T205" s="15">
        <f t="shared" si="39"/>
        <v>51</v>
      </c>
      <c r="U205" s="15">
        <f t="shared" si="40"/>
        <v>113</v>
      </c>
      <c r="V205" s="15"/>
      <c r="W205" s="15"/>
      <c r="X205" s="15"/>
      <c r="Y205" s="15"/>
      <c r="Z205" s="16"/>
      <c r="AA205" s="15"/>
      <c r="AB205" s="24"/>
      <c r="AC205" s="15"/>
      <c r="AD205" s="15"/>
      <c r="AE205" s="15"/>
      <c r="AF205" s="15"/>
      <c r="AG205" s="15">
        <v>68</v>
      </c>
      <c r="AH205" s="24">
        <v>3</v>
      </c>
      <c r="AI205" s="15"/>
      <c r="AJ205" s="15"/>
      <c r="AK205" s="15"/>
      <c r="AL205" s="15"/>
      <c r="AM205" s="15"/>
      <c r="AN205" s="24"/>
      <c r="AO205" s="15"/>
      <c r="AP205" s="24"/>
      <c r="AQ205" s="15"/>
      <c r="AR205" s="24"/>
      <c r="AS205" s="15"/>
      <c r="AT205" s="24"/>
      <c r="AU205" s="15">
        <v>58</v>
      </c>
      <c r="AV205" s="24">
        <v>6</v>
      </c>
      <c r="AW205" s="15"/>
      <c r="AX205" s="24"/>
      <c r="AY205" s="15"/>
      <c r="AZ205" s="15"/>
      <c r="BA205" s="15"/>
      <c r="BB205" s="15"/>
      <c r="BC205" s="15"/>
      <c r="BD205" s="15"/>
      <c r="BE205" s="15"/>
      <c r="BF205" s="24"/>
      <c r="BG205" s="15">
        <v>38</v>
      </c>
      <c r="BH205" s="24" t="s">
        <v>129</v>
      </c>
      <c r="BI205" s="15"/>
      <c r="BJ205" s="24"/>
      <c r="BK205" s="15"/>
      <c r="BL205" s="24"/>
      <c r="BM205" s="15"/>
      <c r="BN205" s="24"/>
      <c r="BO205" s="15"/>
      <c r="BP205" s="24"/>
      <c r="BQ205" s="15"/>
      <c r="BR205" s="24"/>
      <c r="BS205" s="15"/>
      <c r="BT205" s="24"/>
      <c r="BU205" s="15">
        <v>71</v>
      </c>
      <c r="BV205" s="24">
        <v>4</v>
      </c>
      <c r="BW205" s="15"/>
      <c r="BX205" s="24"/>
      <c r="BY205" s="15"/>
      <c r="BZ205" s="24"/>
      <c r="CA205" s="15">
        <v>51</v>
      </c>
      <c r="CB205" s="24" t="s">
        <v>129</v>
      </c>
      <c r="CC205" s="15"/>
      <c r="CD205" s="24"/>
      <c r="CE205" s="15"/>
      <c r="CF205" s="24"/>
      <c r="CG205" s="15"/>
      <c r="CH205" s="25"/>
      <c r="CI205" s="15">
        <v>68</v>
      </c>
      <c r="CJ205" s="25">
        <v>3</v>
      </c>
      <c r="CK205" s="15">
        <v>93</v>
      </c>
      <c r="CL205" s="25">
        <v>7</v>
      </c>
      <c r="CM205" s="15">
        <v>64</v>
      </c>
      <c r="CN205" s="25" t="s">
        <v>129</v>
      </c>
      <c r="CO205" s="15"/>
      <c r="CP205" s="25"/>
      <c r="CQ205" s="15"/>
      <c r="CR205" s="25"/>
      <c r="CS205" s="15">
        <f t="shared" si="43"/>
        <v>0</v>
      </c>
      <c r="CT205" s="15">
        <f t="shared" si="44"/>
        <v>188</v>
      </c>
      <c r="CU205" s="15">
        <f t="shared" si="45"/>
        <v>1</v>
      </c>
      <c r="CV205" s="15">
        <f t="shared" si="46"/>
        <v>44</v>
      </c>
      <c r="CW205" s="15"/>
      <c r="CX205" s="15"/>
      <c r="CY205" s="15">
        <f t="shared" si="47"/>
        <v>0</v>
      </c>
      <c r="CZ205" s="15">
        <f>GG205</f>
        <v>0</v>
      </c>
      <c r="DA205" s="19"/>
      <c r="DB205" s="17"/>
      <c r="DC205" s="15"/>
      <c r="DD205" s="15"/>
      <c r="DE205" s="15"/>
      <c r="DF205" s="15"/>
      <c r="DG205" s="15">
        <v>68</v>
      </c>
      <c r="DH205" s="15"/>
      <c r="DI205" s="15">
        <v>90</v>
      </c>
      <c r="DJ205" s="15"/>
      <c r="DK205" s="15"/>
      <c r="DL205" s="15"/>
      <c r="DM205" s="15"/>
      <c r="DN205" s="15"/>
      <c r="DO205" s="15"/>
      <c r="DP205" s="17"/>
      <c r="DQ205" s="15"/>
      <c r="DR205" s="15"/>
      <c r="DS205" s="15">
        <v>120</v>
      </c>
      <c r="DT205" s="15"/>
      <c r="DU205" s="15"/>
      <c r="DV205" s="15"/>
      <c r="DW205" s="15">
        <v>44</v>
      </c>
      <c r="DX205" s="20" t="s">
        <v>129</v>
      </c>
      <c r="DY205" s="15"/>
      <c r="DZ205" s="20"/>
      <c r="EA205" s="15"/>
      <c r="EB205" s="20"/>
      <c r="EC205" s="15">
        <v>51</v>
      </c>
      <c r="ED205" s="20" t="s">
        <v>129</v>
      </c>
      <c r="EE205" s="15"/>
      <c r="EF205" s="20"/>
      <c r="EG205" s="15">
        <v>113</v>
      </c>
      <c r="EH205" s="20">
        <v>4</v>
      </c>
      <c r="EI205" s="15"/>
      <c r="EJ205" s="20"/>
      <c r="EK205" s="15"/>
      <c r="EL205" s="20"/>
      <c r="EM205" s="15"/>
      <c r="EN205" s="20"/>
      <c r="EO205" s="15"/>
      <c r="EP205" s="20"/>
      <c r="EQ205" s="15"/>
      <c r="ER205" s="20"/>
      <c r="ES205" s="15"/>
      <c r="ET205" s="20"/>
      <c r="EU205" s="15"/>
      <c r="EV205" s="20"/>
      <c r="EW205" s="15"/>
      <c r="EX205" s="20"/>
      <c r="EY205" s="15"/>
      <c r="EZ205" s="20"/>
      <c r="FA205" s="15"/>
      <c r="FB205" s="20"/>
      <c r="FC205" s="15"/>
      <c r="FD205" s="20"/>
      <c r="FE205" s="15"/>
      <c r="FF205" s="20"/>
      <c r="FG205" s="15"/>
      <c r="FH205" s="20"/>
      <c r="FI205" s="15"/>
      <c r="FJ205" s="20"/>
      <c r="FK205" s="15"/>
      <c r="FL205" s="20"/>
      <c r="FM205" s="15"/>
      <c r="FN205" s="20"/>
      <c r="FO205" s="15">
        <v>68</v>
      </c>
      <c r="FP205" s="20"/>
      <c r="FQ205" s="15"/>
      <c r="FR205" s="20"/>
      <c r="FS205" s="15">
        <v>120</v>
      </c>
      <c r="FT205" s="20">
        <v>1</v>
      </c>
      <c r="FU205" s="15"/>
      <c r="FV205" s="20"/>
      <c r="FW205" s="15"/>
      <c r="FX205" s="20"/>
      <c r="FY205" s="15"/>
      <c r="FZ205" s="20"/>
      <c r="GA205" s="15"/>
      <c r="GB205" s="20"/>
      <c r="GC205" s="15"/>
      <c r="GD205" s="20"/>
      <c r="GE205" s="15">
        <v>44</v>
      </c>
      <c r="GF205" s="20" t="s">
        <v>129</v>
      </c>
      <c r="GG205" s="170"/>
    </row>
    <row r="206" spans="1:189" s="2" customFormat="1" ht="15.75" customHeight="1" x14ac:dyDescent="0.3">
      <c r="A206" s="15" t="s">
        <v>2903</v>
      </c>
      <c r="B206" s="85" t="s">
        <v>126</v>
      </c>
      <c r="C206" s="85" t="s">
        <v>1556</v>
      </c>
      <c r="D206" s="85" t="s">
        <v>1557</v>
      </c>
      <c r="E206" s="15" t="str">
        <f t="shared" si="41"/>
        <v>Nathalie Peck</v>
      </c>
      <c r="F206" s="85" t="s">
        <v>128</v>
      </c>
      <c r="G206" s="15">
        <v>999874527</v>
      </c>
      <c r="H206" s="15">
        <f t="shared" si="42"/>
        <v>272</v>
      </c>
      <c r="I206" s="15"/>
      <c r="J206" s="15"/>
      <c r="K206" s="16"/>
      <c r="L206" s="15"/>
      <c r="M206" s="15"/>
      <c r="N206" s="15"/>
      <c r="O206" s="15">
        <f t="shared" si="37"/>
        <v>48</v>
      </c>
      <c r="P206" s="15">
        <v>0</v>
      </c>
      <c r="Q206" s="15">
        <f t="shared" si="38"/>
        <v>0</v>
      </c>
      <c r="R206" s="15">
        <v>0</v>
      </c>
      <c r="S206" s="15">
        <v>0</v>
      </c>
      <c r="T206" s="15">
        <f t="shared" si="39"/>
        <v>0</v>
      </c>
      <c r="U206" s="15">
        <f t="shared" si="40"/>
        <v>0</v>
      </c>
      <c r="V206" s="15"/>
      <c r="W206" s="15"/>
      <c r="X206" s="15"/>
      <c r="Y206" s="15"/>
      <c r="Z206" s="16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>
        <f t="shared" si="43"/>
        <v>0</v>
      </c>
      <c r="CT206" s="15">
        <f t="shared" si="44"/>
        <v>144</v>
      </c>
      <c r="CU206" s="15">
        <f t="shared" si="45"/>
        <v>1</v>
      </c>
      <c r="CV206" s="15">
        <f t="shared" si="46"/>
        <v>44</v>
      </c>
      <c r="CW206" s="15"/>
      <c r="CX206" s="15"/>
      <c r="CY206" s="15">
        <f t="shared" si="47"/>
        <v>36</v>
      </c>
      <c r="CZ206" s="15">
        <f>GG206</f>
        <v>0</v>
      </c>
      <c r="DA206" s="16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20"/>
      <c r="DY206" s="15"/>
      <c r="DZ206" s="20"/>
      <c r="EA206" s="15"/>
      <c r="EB206" s="20"/>
      <c r="EC206" s="15"/>
      <c r="ED206" s="20"/>
      <c r="EE206" s="15"/>
      <c r="EF206" s="20"/>
      <c r="EG206" s="15"/>
      <c r="EH206" s="20"/>
      <c r="EI206" s="15"/>
      <c r="EJ206" s="20"/>
      <c r="EK206" s="15"/>
      <c r="EL206" s="20"/>
      <c r="EM206" s="15">
        <v>48</v>
      </c>
      <c r="EN206" s="20"/>
      <c r="EO206" s="15">
        <v>36</v>
      </c>
      <c r="EP206" s="20"/>
      <c r="EQ206" s="15"/>
      <c r="ER206" s="20"/>
      <c r="ES206" s="15"/>
      <c r="ET206" s="20"/>
      <c r="EU206" s="15">
        <v>38</v>
      </c>
      <c r="EV206" s="20" t="s">
        <v>129</v>
      </c>
      <c r="EW206" s="15"/>
      <c r="EX206" s="20"/>
      <c r="EY206" s="15"/>
      <c r="EZ206" s="20"/>
      <c r="FA206" s="15"/>
      <c r="FB206" s="20"/>
      <c r="FC206" s="15">
        <v>38</v>
      </c>
      <c r="FD206" s="20" t="s">
        <v>129</v>
      </c>
      <c r="FE206" s="15"/>
      <c r="FF206" s="20"/>
      <c r="FG206" s="15"/>
      <c r="FH206" s="20"/>
      <c r="FI206" s="15"/>
      <c r="FJ206" s="20"/>
      <c r="FK206" s="15">
        <v>68</v>
      </c>
      <c r="FL206" s="20">
        <v>3</v>
      </c>
      <c r="FM206" s="15"/>
      <c r="FN206" s="20"/>
      <c r="FO206" s="15"/>
      <c r="FP206" s="20"/>
      <c r="FQ206" s="15"/>
      <c r="FR206" s="20"/>
      <c r="FS206" s="15"/>
      <c r="FT206" s="20"/>
      <c r="FU206" s="15"/>
      <c r="FV206" s="20"/>
      <c r="FW206" s="15"/>
      <c r="FX206" s="20"/>
      <c r="FY206" s="15"/>
      <c r="FZ206" s="20"/>
      <c r="GA206" s="15"/>
      <c r="GB206" s="20"/>
      <c r="GC206" s="15">
        <v>44</v>
      </c>
      <c r="GD206" s="20">
        <v>9</v>
      </c>
      <c r="GE206" s="15"/>
      <c r="GF206" s="20"/>
      <c r="GG206" s="170"/>
    </row>
    <row r="207" spans="1:189" s="2" customFormat="1" ht="15.75" customHeight="1" x14ac:dyDescent="0.3">
      <c r="A207" s="15" t="s">
        <v>2903</v>
      </c>
      <c r="B207" s="15" t="s">
        <v>126</v>
      </c>
      <c r="C207" s="17" t="s">
        <v>203</v>
      </c>
      <c r="D207" s="17" t="s">
        <v>1106</v>
      </c>
      <c r="E207" s="15" t="str">
        <f t="shared" si="41"/>
        <v>Katelyn Kim</v>
      </c>
      <c r="F207" s="17" t="s">
        <v>128</v>
      </c>
      <c r="G207" s="15">
        <v>999874574</v>
      </c>
      <c r="H207" s="15">
        <f t="shared" si="42"/>
        <v>254</v>
      </c>
      <c r="I207" s="15"/>
      <c r="J207" s="15"/>
      <c r="K207" s="16"/>
      <c r="L207" s="15"/>
      <c r="M207" s="15"/>
      <c r="N207" s="15"/>
      <c r="O207" s="15">
        <f t="shared" si="37"/>
        <v>32</v>
      </c>
      <c r="P207" s="15">
        <v>0</v>
      </c>
      <c r="Q207" s="15">
        <f t="shared" si="38"/>
        <v>2</v>
      </c>
      <c r="R207" s="15">
        <v>0</v>
      </c>
      <c r="S207" s="15">
        <v>0</v>
      </c>
      <c r="T207" s="15">
        <f t="shared" si="39"/>
        <v>51</v>
      </c>
      <c r="U207" s="15">
        <f t="shared" si="40"/>
        <v>0</v>
      </c>
      <c r="V207" s="15"/>
      <c r="W207" s="15"/>
      <c r="X207" s="15"/>
      <c r="Y207" s="15"/>
      <c r="Z207" s="16"/>
      <c r="AA207" s="15"/>
      <c r="AB207" s="24"/>
      <c r="AC207" s="15"/>
      <c r="AD207" s="15"/>
      <c r="AE207" s="15"/>
      <c r="AF207" s="15"/>
      <c r="AG207" s="15">
        <v>51</v>
      </c>
      <c r="AH207" s="24">
        <v>8</v>
      </c>
      <c r="AI207" s="15"/>
      <c r="AJ207" s="15"/>
      <c r="AK207" s="15"/>
      <c r="AL207" s="15"/>
      <c r="AM207" s="15"/>
      <c r="AN207" s="24"/>
      <c r="AO207" s="15"/>
      <c r="AP207" s="24"/>
      <c r="AQ207" s="15"/>
      <c r="AR207" s="24"/>
      <c r="AS207" s="15"/>
      <c r="AT207" s="24"/>
      <c r="AU207" s="15">
        <v>58</v>
      </c>
      <c r="AV207" s="24">
        <v>6</v>
      </c>
      <c r="AW207" s="15"/>
      <c r="AX207" s="24"/>
      <c r="AY207" s="15"/>
      <c r="AZ207" s="15"/>
      <c r="BA207" s="15"/>
      <c r="BB207" s="15"/>
      <c r="BC207" s="15"/>
      <c r="BD207" s="15"/>
      <c r="BE207" s="15"/>
      <c r="BF207" s="24"/>
      <c r="BG207" s="15">
        <v>58</v>
      </c>
      <c r="BH207" s="24">
        <v>6</v>
      </c>
      <c r="BI207" s="15"/>
      <c r="BJ207" s="24"/>
      <c r="BK207" s="15"/>
      <c r="BL207" s="24"/>
      <c r="BM207" s="15"/>
      <c r="BN207" s="24"/>
      <c r="BO207" s="15"/>
      <c r="BP207" s="24"/>
      <c r="BQ207" s="15"/>
      <c r="BR207" s="24"/>
      <c r="BS207" s="15">
        <v>59</v>
      </c>
      <c r="BT207" s="24">
        <v>7</v>
      </c>
      <c r="BU207" s="15"/>
      <c r="BV207" s="24"/>
      <c r="BW207" s="15"/>
      <c r="BX207" s="24"/>
      <c r="BY207" s="15"/>
      <c r="BZ207" s="24"/>
      <c r="CA207" s="15">
        <v>51</v>
      </c>
      <c r="CB207" s="24">
        <v>9</v>
      </c>
      <c r="CC207" s="15"/>
      <c r="CD207" s="24"/>
      <c r="CE207" s="15"/>
      <c r="CF207" s="24"/>
      <c r="CG207" s="15"/>
      <c r="CH207" s="25"/>
      <c r="CI207" s="15">
        <v>120</v>
      </c>
      <c r="CJ207" s="25">
        <v>1</v>
      </c>
      <c r="CK207" s="15"/>
      <c r="CL207" s="25"/>
      <c r="CM207" s="15">
        <v>64</v>
      </c>
      <c r="CN207" s="25">
        <v>9</v>
      </c>
      <c r="CO207" s="15"/>
      <c r="CP207" s="25"/>
      <c r="CQ207" s="15"/>
      <c r="CR207" s="25"/>
      <c r="CS207" s="15">
        <f t="shared" si="43"/>
        <v>38</v>
      </c>
      <c r="CT207" s="15">
        <f t="shared" si="44"/>
        <v>89</v>
      </c>
      <c r="CU207" s="15">
        <f t="shared" si="45"/>
        <v>1</v>
      </c>
      <c r="CV207" s="15">
        <f t="shared" si="46"/>
        <v>44</v>
      </c>
      <c r="CW207" s="15"/>
      <c r="CX207" s="15"/>
      <c r="CY207" s="15">
        <f t="shared" si="47"/>
        <v>0</v>
      </c>
      <c r="CZ207" s="15">
        <f>GG207</f>
        <v>0</v>
      </c>
      <c r="DA207" s="19"/>
      <c r="DB207" s="17"/>
      <c r="DC207" s="15"/>
      <c r="DD207" s="15"/>
      <c r="DE207" s="15"/>
      <c r="DF207" s="15"/>
      <c r="DG207" s="15">
        <v>68</v>
      </c>
      <c r="DH207" s="15"/>
      <c r="DI207" s="15">
        <v>38</v>
      </c>
      <c r="DJ207" s="15"/>
      <c r="DK207" s="15"/>
      <c r="DL207" s="15"/>
      <c r="DM207" s="15"/>
      <c r="DN207" s="15"/>
      <c r="DO207" s="15"/>
      <c r="DP207" s="17"/>
      <c r="DQ207" s="15"/>
      <c r="DR207" s="15">
        <v>32</v>
      </c>
      <c r="DS207" s="15"/>
      <c r="DT207" s="15"/>
      <c r="DU207" s="15"/>
      <c r="DV207" s="15"/>
      <c r="DW207" s="15">
        <v>44</v>
      </c>
      <c r="DX207" s="20">
        <v>9</v>
      </c>
      <c r="DY207" s="15"/>
      <c r="DZ207" s="20"/>
      <c r="EA207" s="15"/>
      <c r="EB207" s="20"/>
      <c r="EC207" s="15">
        <v>51</v>
      </c>
      <c r="ED207" s="20">
        <v>9</v>
      </c>
      <c r="EE207" s="15"/>
      <c r="EF207" s="20"/>
      <c r="EG207" s="15"/>
      <c r="EH207" s="20"/>
      <c r="EI207" s="15"/>
      <c r="EJ207" s="20"/>
      <c r="EK207" s="15">
        <v>32</v>
      </c>
      <c r="EL207" s="20" t="s">
        <v>129</v>
      </c>
      <c r="EM207" s="15"/>
      <c r="EN207" s="20"/>
      <c r="EO207" s="15"/>
      <c r="EP207" s="20"/>
      <c r="EQ207" s="15"/>
      <c r="ER207" s="20"/>
      <c r="ES207" s="15"/>
      <c r="ET207" s="20"/>
      <c r="EU207" s="15">
        <v>51</v>
      </c>
      <c r="EV207" s="20">
        <v>8</v>
      </c>
      <c r="EW207" s="15"/>
      <c r="EX207" s="20"/>
      <c r="EY207" s="15"/>
      <c r="EZ207" s="20"/>
      <c r="FA207" s="15"/>
      <c r="FB207" s="20"/>
      <c r="FC207" s="15"/>
      <c r="FD207" s="20"/>
      <c r="FE207" s="15">
        <v>38</v>
      </c>
      <c r="FF207" s="20" t="s">
        <v>129</v>
      </c>
      <c r="FG207" s="15"/>
      <c r="FH207" s="20"/>
      <c r="FI207" s="15"/>
      <c r="FJ207" s="20"/>
      <c r="FK207" s="15"/>
      <c r="FL207" s="20"/>
      <c r="FM207" s="15"/>
      <c r="FN207" s="20"/>
      <c r="FO207" s="15"/>
      <c r="FP207" s="20"/>
      <c r="FQ207" s="15"/>
      <c r="FR207" s="20"/>
      <c r="FS207" s="15">
        <v>38</v>
      </c>
      <c r="FT207" s="20" t="s">
        <v>129</v>
      </c>
      <c r="FU207" s="15"/>
      <c r="FV207" s="20"/>
      <c r="FW207" s="15"/>
      <c r="FX207" s="20"/>
      <c r="FY207" s="15"/>
      <c r="FZ207" s="20"/>
      <c r="GA207" s="15"/>
      <c r="GB207" s="20"/>
      <c r="GC207" s="15"/>
      <c r="GD207" s="20"/>
      <c r="GE207" s="15">
        <v>44</v>
      </c>
      <c r="GF207" s="20">
        <v>9</v>
      </c>
      <c r="GG207" s="170"/>
    </row>
    <row r="208" spans="1:189" s="2" customFormat="1" ht="15.75" customHeight="1" x14ac:dyDescent="0.3">
      <c r="A208" s="17" t="s">
        <v>125</v>
      </c>
      <c r="B208" s="15" t="s">
        <v>142</v>
      </c>
      <c r="C208" s="15" t="s">
        <v>1465</v>
      </c>
      <c r="D208" s="15" t="s">
        <v>1978</v>
      </c>
      <c r="E208" s="15" t="str">
        <f t="shared" si="41"/>
        <v>Elliott Yi</v>
      </c>
      <c r="F208" s="15" t="s">
        <v>135</v>
      </c>
      <c r="G208" s="15">
        <v>999874581</v>
      </c>
      <c r="H208" s="15">
        <f t="shared" si="42"/>
        <v>90</v>
      </c>
      <c r="I208" s="15"/>
      <c r="J208" s="15"/>
      <c r="K208" s="16"/>
      <c r="L208" s="15"/>
      <c r="M208" s="15"/>
      <c r="N208" s="15"/>
      <c r="O208" s="15">
        <f t="shared" si="37"/>
        <v>0</v>
      </c>
      <c r="P208" s="15">
        <v>0</v>
      </c>
      <c r="Q208" s="15">
        <f t="shared" si="38"/>
        <v>1</v>
      </c>
      <c r="R208" s="15">
        <v>0</v>
      </c>
      <c r="S208" s="15">
        <v>0</v>
      </c>
      <c r="T208" s="15">
        <f t="shared" si="39"/>
        <v>90</v>
      </c>
      <c r="U208" s="15">
        <f t="shared" si="40"/>
        <v>0</v>
      </c>
      <c r="V208" s="15"/>
      <c r="W208" s="15"/>
      <c r="X208" s="15"/>
      <c r="Y208" s="15"/>
      <c r="Z208" s="16"/>
      <c r="AA208" s="15"/>
      <c r="AB208" s="24"/>
      <c r="AC208" s="15"/>
      <c r="AD208" s="15"/>
      <c r="AE208" s="15"/>
      <c r="AF208" s="15"/>
      <c r="AG208" s="15">
        <v>60</v>
      </c>
      <c r="AH208" s="24">
        <v>1</v>
      </c>
      <c r="AI208" s="15"/>
      <c r="AJ208" s="15"/>
      <c r="AK208" s="15"/>
      <c r="AL208" s="15"/>
      <c r="AM208" s="15"/>
      <c r="AN208" s="24"/>
      <c r="AO208" s="15"/>
      <c r="AP208" s="24"/>
      <c r="AQ208" s="15"/>
      <c r="AR208" s="24"/>
      <c r="AS208" s="15"/>
      <c r="AT208" s="24"/>
      <c r="AU208" s="15">
        <v>120</v>
      </c>
      <c r="AV208" s="24">
        <v>1</v>
      </c>
      <c r="AW208" s="15"/>
      <c r="AX208" s="24"/>
      <c r="AY208" s="15"/>
      <c r="AZ208" s="15"/>
      <c r="BA208" s="15"/>
      <c r="BB208" s="15"/>
      <c r="BC208" s="15"/>
      <c r="BD208" s="15"/>
      <c r="BE208" s="15"/>
      <c r="BF208" s="24"/>
      <c r="BG208" s="15"/>
      <c r="BH208" s="24"/>
      <c r="BI208" s="15"/>
      <c r="BJ208" s="24"/>
      <c r="BK208" s="15"/>
      <c r="BL208" s="24"/>
      <c r="BM208" s="15"/>
      <c r="BN208" s="24"/>
      <c r="BO208" s="15"/>
      <c r="BP208" s="24"/>
      <c r="BQ208" s="15"/>
      <c r="BR208" s="24"/>
      <c r="BS208" s="15"/>
      <c r="BT208" s="24"/>
      <c r="BU208" s="15"/>
      <c r="BV208" s="24"/>
      <c r="BW208" s="15"/>
      <c r="BX208" s="24"/>
      <c r="BY208" s="15"/>
      <c r="BZ208" s="24"/>
      <c r="CA208" s="15"/>
      <c r="CB208" s="24"/>
      <c r="CC208" s="15"/>
      <c r="CD208" s="24"/>
      <c r="CE208" s="15"/>
      <c r="CF208" s="24"/>
      <c r="CG208" s="15"/>
      <c r="CH208" s="25"/>
      <c r="CI208" s="15"/>
      <c r="CJ208" s="25"/>
      <c r="CK208" s="15"/>
      <c r="CL208" s="25"/>
      <c r="CM208" s="15"/>
      <c r="CN208" s="25"/>
      <c r="CO208" s="15"/>
      <c r="CP208" s="25"/>
      <c r="CQ208" s="15"/>
      <c r="CR208" s="25"/>
      <c r="CS208" s="15">
        <f t="shared" si="43"/>
        <v>0</v>
      </c>
      <c r="CT208" s="15">
        <f t="shared" si="44"/>
        <v>0</v>
      </c>
      <c r="CU208" s="15">
        <f t="shared" si="45"/>
        <v>0</v>
      </c>
      <c r="CV208" s="15">
        <f t="shared" si="46"/>
        <v>0</v>
      </c>
      <c r="CW208" s="15"/>
      <c r="CX208" s="15"/>
      <c r="CY208" s="15">
        <f t="shared" si="47"/>
        <v>0</v>
      </c>
      <c r="CZ208" s="15">
        <f>GG208</f>
        <v>0</v>
      </c>
      <c r="DA208" s="19"/>
      <c r="DB208" s="17"/>
      <c r="DC208" s="15"/>
      <c r="DD208" s="15"/>
      <c r="DE208" s="15"/>
      <c r="DF208" s="15"/>
      <c r="DG208" s="15">
        <v>30</v>
      </c>
      <c r="DH208" s="15"/>
      <c r="DI208" s="15">
        <v>30</v>
      </c>
      <c r="DJ208" s="15"/>
      <c r="DK208" s="15"/>
      <c r="DL208" s="15"/>
      <c r="DM208" s="15"/>
      <c r="DN208" s="15"/>
      <c r="DO208" s="15"/>
      <c r="DP208" s="17"/>
      <c r="DQ208" s="15"/>
      <c r="DR208" s="15"/>
      <c r="DS208" s="15"/>
      <c r="DT208" s="15"/>
      <c r="DU208" s="15"/>
      <c r="DV208" s="15"/>
      <c r="DW208" s="15"/>
      <c r="DX208" s="20"/>
      <c r="DY208" s="15"/>
      <c r="DZ208" s="20"/>
      <c r="EA208" s="15"/>
      <c r="EB208" s="20"/>
      <c r="EC208" s="15">
        <v>90</v>
      </c>
      <c r="ED208" s="20">
        <v>3</v>
      </c>
      <c r="EE208" s="15"/>
      <c r="EF208" s="20"/>
      <c r="EG208" s="15"/>
      <c r="EH208" s="20"/>
      <c r="EI208" s="15"/>
      <c r="EJ208" s="20"/>
      <c r="EK208" s="15"/>
      <c r="EL208" s="20"/>
      <c r="EM208" s="15"/>
      <c r="EN208" s="20"/>
      <c r="EO208" s="15"/>
      <c r="EP208" s="20"/>
      <c r="EQ208" s="15"/>
      <c r="ER208" s="20"/>
      <c r="ES208" s="15"/>
      <c r="ET208" s="20"/>
      <c r="EU208" s="15"/>
      <c r="EV208" s="20"/>
      <c r="EW208" s="15"/>
      <c r="EX208" s="20"/>
      <c r="EY208" s="15"/>
      <c r="EZ208" s="20"/>
      <c r="FA208" s="15"/>
      <c r="FB208" s="20"/>
      <c r="FC208" s="15"/>
      <c r="FD208" s="20"/>
      <c r="FE208" s="15"/>
      <c r="FF208" s="20"/>
      <c r="FG208" s="15"/>
      <c r="FH208" s="20"/>
      <c r="FI208" s="15"/>
      <c r="FJ208" s="20"/>
      <c r="FK208" s="15"/>
      <c r="FL208" s="20"/>
      <c r="FM208" s="15"/>
      <c r="FN208" s="20"/>
      <c r="FO208" s="15"/>
      <c r="FP208" s="20"/>
      <c r="FQ208" s="15"/>
      <c r="FR208" s="20"/>
      <c r="FS208" s="15"/>
      <c r="FT208" s="20"/>
      <c r="FU208" s="15"/>
      <c r="FV208" s="20"/>
      <c r="FW208" s="15"/>
      <c r="FX208" s="20"/>
      <c r="FY208" s="15"/>
      <c r="FZ208" s="20"/>
      <c r="GA208" s="15"/>
      <c r="GB208" s="20"/>
      <c r="GC208" s="15"/>
      <c r="GD208" s="20"/>
      <c r="GE208" s="15"/>
      <c r="GF208" s="20"/>
      <c r="GG208" s="170"/>
    </row>
    <row r="209" spans="1:189" s="2" customFormat="1" ht="15.75" customHeight="1" x14ac:dyDescent="0.3">
      <c r="A209" s="15" t="s">
        <v>2903</v>
      </c>
      <c r="B209" s="15" t="s">
        <v>126</v>
      </c>
      <c r="C209" s="15" t="s">
        <v>1536</v>
      </c>
      <c r="D209" s="15" t="s">
        <v>1532</v>
      </c>
      <c r="E209" s="15" t="str">
        <f t="shared" si="41"/>
        <v>Jisu Park</v>
      </c>
      <c r="F209" s="15" t="s">
        <v>128</v>
      </c>
      <c r="G209" s="15">
        <v>999874595</v>
      </c>
      <c r="H209" s="15">
        <f t="shared" si="42"/>
        <v>276.5</v>
      </c>
      <c r="I209" s="15"/>
      <c r="J209" s="17">
        <f>(O209+P209+R209+S209+T209+U209)/2</f>
        <v>49.5</v>
      </c>
      <c r="K209" s="16"/>
      <c r="L209" s="15"/>
      <c r="M209" s="15"/>
      <c r="N209" s="15"/>
      <c r="O209" s="15">
        <f t="shared" si="37"/>
        <v>0</v>
      </c>
      <c r="P209" s="15">
        <v>0</v>
      </c>
      <c r="Q209" s="15">
        <f t="shared" si="38"/>
        <v>1</v>
      </c>
      <c r="R209" s="15">
        <v>0</v>
      </c>
      <c r="S209" s="15">
        <v>0</v>
      </c>
      <c r="T209" s="15">
        <f t="shared" si="39"/>
        <v>51</v>
      </c>
      <c r="U209" s="15">
        <f t="shared" si="40"/>
        <v>48</v>
      </c>
      <c r="V209" s="15"/>
      <c r="W209" s="15"/>
      <c r="X209" s="15"/>
      <c r="Y209" s="15"/>
      <c r="Z209" s="16"/>
      <c r="AA209" s="15"/>
      <c r="AB209" s="24"/>
      <c r="AC209" s="15"/>
      <c r="AD209" s="24"/>
      <c r="AE209" s="15"/>
      <c r="AF209" s="24"/>
      <c r="AG209" s="15"/>
      <c r="AH209" s="24"/>
      <c r="AI209" s="15"/>
      <c r="AJ209" s="24"/>
      <c r="AK209" s="15"/>
      <c r="AL209" s="24"/>
      <c r="AM209" s="15">
        <v>32</v>
      </c>
      <c r="AN209" s="24" t="s">
        <v>129</v>
      </c>
      <c r="AO209" s="15"/>
      <c r="AP209" s="24"/>
      <c r="AQ209" s="15"/>
      <c r="AR209" s="24"/>
      <c r="AS209" s="15"/>
      <c r="AT209" s="24"/>
      <c r="AU209" s="15"/>
      <c r="AV209" s="24"/>
      <c r="AW209" s="15"/>
      <c r="AX209" s="24"/>
      <c r="AY209" s="15">
        <v>93</v>
      </c>
      <c r="AZ209" s="24">
        <v>6</v>
      </c>
      <c r="BA209" s="15"/>
      <c r="BB209" s="24"/>
      <c r="BC209" s="15"/>
      <c r="BD209" s="24"/>
      <c r="BE209" s="15">
        <v>90</v>
      </c>
      <c r="BF209" s="24">
        <v>2</v>
      </c>
      <c r="BG209" s="15"/>
      <c r="BH209" s="24"/>
      <c r="BI209" s="15"/>
      <c r="BJ209" s="24"/>
      <c r="BK209" s="15"/>
      <c r="BL209" s="24"/>
      <c r="BM209" s="15"/>
      <c r="BN209" s="24"/>
      <c r="BO209" s="15"/>
      <c r="BP209" s="24"/>
      <c r="BQ209" s="15"/>
      <c r="BR209" s="24"/>
      <c r="BS209" s="15">
        <v>79</v>
      </c>
      <c r="BT209" s="24">
        <v>3</v>
      </c>
      <c r="BU209" s="15"/>
      <c r="BV209" s="24"/>
      <c r="BW209" s="15"/>
      <c r="BX209" s="24"/>
      <c r="BY209" s="15"/>
      <c r="BZ209" s="24"/>
      <c r="CA209" s="15">
        <v>51</v>
      </c>
      <c r="CB209" s="24" t="s">
        <v>129</v>
      </c>
      <c r="CC209" s="15"/>
      <c r="CD209" s="24"/>
      <c r="CE209" s="15"/>
      <c r="CF209" s="24"/>
      <c r="CG209" s="15"/>
      <c r="CH209" s="25"/>
      <c r="CI209" s="15"/>
      <c r="CJ209" s="25"/>
      <c r="CK209" s="15">
        <v>64</v>
      </c>
      <c r="CL209" s="25" t="s">
        <v>129</v>
      </c>
      <c r="CM209" s="15">
        <v>64</v>
      </c>
      <c r="CN209" s="25" t="s">
        <v>129</v>
      </c>
      <c r="CO209" s="15"/>
      <c r="CP209" s="25"/>
      <c r="CQ209" s="15"/>
      <c r="CR209" s="25"/>
      <c r="CS209" s="15">
        <f t="shared" si="43"/>
        <v>0</v>
      </c>
      <c r="CT209" s="15">
        <f t="shared" si="44"/>
        <v>120</v>
      </c>
      <c r="CU209" s="15">
        <f t="shared" si="45"/>
        <v>1</v>
      </c>
      <c r="CV209" s="15">
        <f t="shared" si="46"/>
        <v>59</v>
      </c>
      <c r="CW209" s="15"/>
      <c r="CX209" s="15"/>
      <c r="CY209" s="15">
        <f t="shared" si="47"/>
        <v>48</v>
      </c>
      <c r="CZ209" s="15">
        <f>GG209</f>
        <v>0</v>
      </c>
      <c r="DA209" s="19"/>
      <c r="DB209" s="17">
        <v>64</v>
      </c>
      <c r="DC209" s="15"/>
      <c r="DD209" s="15"/>
      <c r="DE209" s="15">
        <v>90</v>
      </c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7">
        <v>90</v>
      </c>
      <c r="DQ209" s="15"/>
      <c r="DR209" s="15"/>
      <c r="DS209" s="15"/>
      <c r="DT209" s="15"/>
      <c r="DU209" s="15"/>
      <c r="DV209" s="15"/>
      <c r="DW209" s="15"/>
      <c r="DX209" s="20"/>
      <c r="DY209" s="15"/>
      <c r="DZ209" s="20"/>
      <c r="EA209" s="15">
        <v>79</v>
      </c>
      <c r="EB209" s="20">
        <v>3</v>
      </c>
      <c r="EC209" s="15">
        <v>51</v>
      </c>
      <c r="ED209" s="20" t="s">
        <v>129</v>
      </c>
      <c r="EE209" s="15"/>
      <c r="EF209" s="20"/>
      <c r="EG209" s="15">
        <v>48</v>
      </c>
      <c r="EH209" s="20" t="s">
        <v>168</v>
      </c>
      <c r="EI209" s="15"/>
      <c r="EJ209" s="20"/>
      <c r="EK209" s="15"/>
      <c r="EL209" s="20"/>
      <c r="EM209" s="15"/>
      <c r="EN209" s="20"/>
      <c r="EO209" s="15">
        <v>48</v>
      </c>
      <c r="EP209" s="20"/>
      <c r="EQ209" s="15"/>
      <c r="ER209" s="20"/>
      <c r="ES209" s="15"/>
      <c r="ET209" s="20"/>
      <c r="EU209" s="15"/>
      <c r="EV209" s="20"/>
      <c r="EW209" s="15"/>
      <c r="EX209" s="20"/>
      <c r="EY209" s="15"/>
      <c r="EZ209" s="20"/>
      <c r="FA209" s="15"/>
      <c r="FB209" s="20"/>
      <c r="FC209" s="15"/>
      <c r="FD209" s="20"/>
      <c r="FE209" s="15"/>
      <c r="FF209" s="20"/>
      <c r="FG209" s="15"/>
      <c r="FH209" s="20"/>
      <c r="FI209" s="15"/>
      <c r="FJ209" s="20"/>
      <c r="FK209" s="15"/>
      <c r="FL209" s="20"/>
      <c r="FM209" s="15"/>
      <c r="FN209" s="20"/>
      <c r="FO209" s="15"/>
      <c r="FP209" s="20"/>
      <c r="FQ209" s="15">
        <v>120</v>
      </c>
      <c r="FR209" s="20">
        <v>1</v>
      </c>
      <c r="FS209" s="15"/>
      <c r="FT209" s="20"/>
      <c r="FU209" s="15"/>
      <c r="FV209" s="20"/>
      <c r="FW209" s="15"/>
      <c r="FX209" s="20"/>
      <c r="FY209" s="15"/>
      <c r="FZ209" s="20"/>
      <c r="GA209" s="15"/>
      <c r="GB209" s="20"/>
      <c r="GC209" s="15"/>
      <c r="GD209" s="20"/>
      <c r="GE209" s="15">
        <v>59</v>
      </c>
      <c r="GF209" s="20">
        <v>5</v>
      </c>
      <c r="GG209" s="170"/>
    </row>
    <row r="210" spans="1:189" s="2" customFormat="1" ht="15.75" customHeight="1" x14ac:dyDescent="0.3">
      <c r="A210" s="15" t="s">
        <v>2903</v>
      </c>
      <c r="B210" s="15" t="s">
        <v>126</v>
      </c>
      <c r="C210" s="15" t="s">
        <v>846</v>
      </c>
      <c r="D210" s="15" t="s">
        <v>847</v>
      </c>
      <c r="E210" s="15" t="str">
        <f t="shared" si="41"/>
        <v>Ezekiel Gonsalves</v>
      </c>
      <c r="F210" s="15" t="s">
        <v>135</v>
      </c>
      <c r="G210" s="15">
        <v>999874655</v>
      </c>
      <c r="H210" s="15">
        <f t="shared" si="42"/>
        <v>68</v>
      </c>
      <c r="I210" s="15"/>
      <c r="J210" s="17">
        <f>(O210+P210+R210+S210+T210+U210)/2</f>
        <v>68</v>
      </c>
      <c r="K210" s="16"/>
      <c r="L210" s="15"/>
      <c r="M210" s="15"/>
      <c r="N210" s="15"/>
      <c r="O210" s="15">
        <f t="shared" si="37"/>
        <v>0</v>
      </c>
      <c r="P210" s="15">
        <v>0</v>
      </c>
      <c r="Q210" s="15">
        <f t="shared" si="38"/>
        <v>0</v>
      </c>
      <c r="R210" s="15">
        <v>0</v>
      </c>
      <c r="S210" s="15">
        <v>0</v>
      </c>
      <c r="T210" s="15">
        <f t="shared" si="39"/>
        <v>72</v>
      </c>
      <c r="U210" s="15">
        <f t="shared" si="40"/>
        <v>64</v>
      </c>
      <c r="V210" s="15"/>
      <c r="W210" s="15"/>
      <c r="X210" s="15"/>
      <c r="Y210" s="15"/>
      <c r="Z210" s="16"/>
      <c r="AA210" s="15"/>
      <c r="AB210" s="24"/>
      <c r="AC210" s="15"/>
      <c r="AD210" s="15"/>
      <c r="AE210" s="15"/>
      <c r="AF210" s="15"/>
      <c r="AG210" s="15">
        <v>58</v>
      </c>
      <c r="AH210" s="24">
        <v>6</v>
      </c>
      <c r="AI210" s="15"/>
      <c r="AJ210" s="15"/>
      <c r="AK210" s="15"/>
      <c r="AL210" s="15"/>
      <c r="AM210" s="15"/>
      <c r="AN210" s="24"/>
      <c r="AO210" s="15"/>
      <c r="AP210" s="24"/>
      <c r="AQ210" s="15"/>
      <c r="AR210" s="24"/>
      <c r="AS210" s="15"/>
      <c r="AT210" s="24"/>
      <c r="AU210" s="15"/>
      <c r="AV210" s="24"/>
      <c r="AW210" s="15"/>
      <c r="AX210" s="24"/>
      <c r="AY210" s="15"/>
      <c r="AZ210" s="15"/>
      <c r="BA210" s="15"/>
      <c r="BB210" s="15"/>
      <c r="BC210" s="15"/>
      <c r="BD210" s="15"/>
      <c r="BE210" s="15"/>
      <c r="BF210" s="24"/>
      <c r="BG210" s="15">
        <v>68</v>
      </c>
      <c r="BH210" s="24">
        <v>3</v>
      </c>
      <c r="BI210" s="15"/>
      <c r="BJ210" s="24"/>
      <c r="BK210" s="15"/>
      <c r="BL210" s="24"/>
      <c r="BM210" s="15"/>
      <c r="BN210" s="24"/>
      <c r="BO210" s="15"/>
      <c r="BP210" s="24"/>
      <c r="BQ210" s="15"/>
      <c r="BR210" s="24"/>
      <c r="BS210" s="15"/>
      <c r="BT210" s="24"/>
      <c r="BU210" s="15"/>
      <c r="BV210" s="24"/>
      <c r="BW210" s="15"/>
      <c r="BX210" s="24"/>
      <c r="BY210" s="15"/>
      <c r="BZ210" s="24"/>
      <c r="CA210" s="15"/>
      <c r="CB210" s="24"/>
      <c r="CC210" s="15"/>
      <c r="CD210" s="24"/>
      <c r="CE210" s="15"/>
      <c r="CF210" s="24"/>
      <c r="CG210" s="15"/>
      <c r="CH210" s="25"/>
      <c r="CI210" s="15"/>
      <c r="CJ210" s="25"/>
      <c r="CK210" s="15"/>
      <c r="CL210" s="25"/>
      <c r="CM210" s="15"/>
      <c r="CN210" s="25"/>
      <c r="CO210" s="15"/>
      <c r="CP210" s="25"/>
      <c r="CQ210" s="15"/>
      <c r="CR210" s="25"/>
      <c r="CS210" s="15">
        <f t="shared" si="43"/>
        <v>0</v>
      </c>
      <c r="CT210" s="15">
        <f t="shared" si="44"/>
        <v>0</v>
      </c>
      <c r="CU210" s="15">
        <f t="shared" si="45"/>
        <v>0</v>
      </c>
      <c r="CV210" s="15">
        <f t="shared" si="46"/>
        <v>0</v>
      </c>
      <c r="CW210" s="15"/>
      <c r="CX210" s="15"/>
      <c r="CY210" s="15">
        <f t="shared" si="47"/>
        <v>0</v>
      </c>
      <c r="CZ210" s="15">
        <f>GG210</f>
        <v>0</v>
      </c>
      <c r="DA210" s="19"/>
      <c r="DB210" s="17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7"/>
      <c r="DQ210" s="15"/>
      <c r="DR210" s="15"/>
      <c r="DS210" s="15"/>
      <c r="DT210" s="15"/>
      <c r="DU210" s="15"/>
      <c r="DV210" s="15"/>
      <c r="DW210" s="15">
        <v>44</v>
      </c>
      <c r="DX210" s="20" t="s">
        <v>129</v>
      </c>
      <c r="DY210" s="15"/>
      <c r="DZ210" s="20"/>
      <c r="EA210" s="15"/>
      <c r="EB210" s="20"/>
      <c r="EC210" s="15">
        <v>72</v>
      </c>
      <c r="ED210" s="20">
        <v>7</v>
      </c>
      <c r="EE210" s="15"/>
      <c r="EF210" s="20"/>
      <c r="EG210" s="15">
        <v>64</v>
      </c>
      <c r="EH210" s="20" t="s">
        <v>129</v>
      </c>
      <c r="EI210" s="15"/>
      <c r="EJ210" s="20"/>
      <c r="EK210" s="15"/>
      <c r="EL210" s="20"/>
      <c r="EM210" s="15"/>
      <c r="EN210" s="20"/>
      <c r="EO210" s="15"/>
      <c r="EP210" s="20"/>
      <c r="EQ210" s="15"/>
      <c r="ER210" s="20"/>
      <c r="ES210" s="15"/>
      <c r="ET210" s="20"/>
      <c r="EU210" s="15"/>
      <c r="EV210" s="20"/>
      <c r="EW210" s="15"/>
      <c r="EX210" s="20"/>
      <c r="EY210" s="15"/>
      <c r="EZ210" s="20"/>
      <c r="FA210" s="15"/>
      <c r="FB210" s="20"/>
      <c r="FC210" s="15"/>
      <c r="FD210" s="20"/>
      <c r="FE210" s="15"/>
      <c r="FF210" s="20"/>
      <c r="FG210" s="15"/>
      <c r="FH210" s="20"/>
      <c r="FI210" s="15"/>
      <c r="FJ210" s="20"/>
      <c r="FK210" s="15"/>
      <c r="FL210" s="20"/>
      <c r="FM210" s="15"/>
      <c r="FN210" s="20"/>
      <c r="FO210" s="15"/>
      <c r="FP210" s="20"/>
      <c r="FQ210" s="15"/>
      <c r="FR210" s="20"/>
      <c r="FS210" s="15"/>
      <c r="FT210" s="20"/>
      <c r="FU210" s="15"/>
      <c r="FV210" s="20"/>
      <c r="FW210" s="15"/>
      <c r="FX210" s="20"/>
      <c r="FY210" s="15"/>
      <c r="FZ210" s="20"/>
      <c r="GA210" s="15"/>
      <c r="GB210" s="20"/>
      <c r="GC210" s="15"/>
      <c r="GD210" s="20"/>
      <c r="GE210" s="15"/>
      <c r="GF210" s="20"/>
      <c r="GG210" s="170"/>
    </row>
    <row r="211" spans="1:189" s="2" customFormat="1" ht="15.75" customHeight="1" x14ac:dyDescent="0.3">
      <c r="A211" s="17" t="s">
        <v>125</v>
      </c>
      <c r="B211" s="17" t="s">
        <v>126</v>
      </c>
      <c r="C211" s="17" t="s">
        <v>1203</v>
      </c>
      <c r="D211" s="17" t="s">
        <v>1433</v>
      </c>
      <c r="E211" s="15" t="str">
        <f t="shared" si="41"/>
        <v>Lana Moraleda</v>
      </c>
      <c r="F211" s="17" t="s">
        <v>128</v>
      </c>
      <c r="G211" s="15">
        <v>999875380</v>
      </c>
      <c r="H211" s="15">
        <f t="shared" si="42"/>
        <v>1013</v>
      </c>
      <c r="I211" s="15"/>
      <c r="J211" s="15"/>
      <c r="K211" s="16"/>
      <c r="L211" s="15"/>
      <c r="M211" s="15"/>
      <c r="N211" s="15"/>
      <c r="O211" s="15">
        <f t="shared" si="37"/>
        <v>200</v>
      </c>
      <c r="P211" s="15">
        <v>0</v>
      </c>
      <c r="Q211" s="15">
        <f t="shared" si="38"/>
        <v>1</v>
      </c>
      <c r="R211" s="15">
        <v>0</v>
      </c>
      <c r="S211" s="15">
        <v>0</v>
      </c>
      <c r="T211" s="15">
        <f t="shared" si="39"/>
        <v>120</v>
      </c>
      <c r="U211" s="15">
        <f t="shared" si="40"/>
        <v>200</v>
      </c>
      <c r="V211" s="15"/>
      <c r="W211" s="15"/>
      <c r="X211" s="15"/>
      <c r="Y211" s="15"/>
      <c r="Z211" s="16"/>
      <c r="AA211" s="15">
        <v>150</v>
      </c>
      <c r="AB211" s="24">
        <v>2</v>
      </c>
      <c r="AC211" s="15"/>
      <c r="AD211" s="24"/>
      <c r="AE211" s="15"/>
      <c r="AF211" s="24"/>
      <c r="AG211" s="15"/>
      <c r="AH211" s="24"/>
      <c r="AI211" s="15"/>
      <c r="AJ211" s="24"/>
      <c r="AK211" s="15"/>
      <c r="AL211" s="24"/>
      <c r="AM211" s="15">
        <v>100</v>
      </c>
      <c r="AN211" s="24">
        <v>1</v>
      </c>
      <c r="AO211" s="15"/>
      <c r="AP211" s="24"/>
      <c r="AQ211" s="15"/>
      <c r="AR211" s="24"/>
      <c r="AS211" s="15"/>
      <c r="AT211" s="24"/>
      <c r="AU211" s="15"/>
      <c r="AV211" s="24"/>
      <c r="AW211" s="15"/>
      <c r="AX211" s="24"/>
      <c r="AY211" s="15">
        <v>200</v>
      </c>
      <c r="AZ211" s="24">
        <v>1</v>
      </c>
      <c r="BA211" s="15"/>
      <c r="BB211" s="24"/>
      <c r="BC211" s="15"/>
      <c r="BD211" s="24"/>
      <c r="BE211" s="15"/>
      <c r="BF211" s="24"/>
      <c r="BG211" s="15"/>
      <c r="BH211" s="24"/>
      <c r="BI211" s="15"/>
      <c r="BJ211" s="24"/>
      <c r="BK211" s="15"/>
      <c r="BL211" s="24"/>
      <c r="BM211" s="15"/>
      <c r="BN211" s="24"/>
      <c r="BO211" s="15"/>
      <c r="BP211" s="24"/>
      <c r="BQ211" s="15">
        <v>99</v>
      </c>
      <c r="BR211" s="24">
        <v>6</v>
      </c>
      <c r="BS211" s="15"/>
      <c r="BT211" s="24"/>
      <c r="BU211" s="15">
        <v>79</v>
      </c>
      <c r="BV211" s="24">
        <v>3</v>
      </c>
      <c r="BW211" s="15"/>
      <c r="BX211" s="24"/>
      <c r="BY211" s="15"/>
      <c r="BZ211" s="24"/>
      <c r="CA211" s="15">
        <v>120</v>
      </c>
      <c r="CB211" s="24">
        <v>2</v>
      </c>
      <c r="CC211" s="15"/>
      <c r="CD211" s="24"/>
      <c r="CE211" s="15">
        <v>200</v>
      </c>
      <c r="CF211" s="24">
        <v>1</v>
      </c>
      <c r="CG211" s="15">
        <v>120</v>
      </c>
      <c r="CH211" s="25">
        <v>1</v>
      </c>
      <c r="CI211" s="15"/>
      <c r="CJ211" s="25"/>
      <c r="CK211" s="15">
        <v>200</v>
      </c>
      <c r="CL211" s="25">
        <v>1</v>
      </c>
      <c r="CM211" s="15">
        <v>200</v>
      </c>
      <c r="CN211" s="25">
        <v>1</v>
      </c>
      <c r="CO211" s="15"/>
      <c r="CP211" s="25"/>
      <c r="CQ211" s="15"/>
      <c r="CR211" s="25"/>
      <c r="CS211" s="15">
        <f t="shared" si="43"/>
        <v>0</v>
      </c>
      <c r="CT211" s="15">
        <f t="shared" si="44"/>
        <v>240</v>
      </c>
      <c r="CU211" s="15">
        <f t="shared" si="45"/>
        <v>2</v>
      </c>
      <c r="CV211" s="15">
        <f t="shared" si="46"/>
        <v>140</v>
      </c>
      <c r="CW211" s="15"/>
      <c r="CX211" s="15"/>
      <c r="CY211" s="15">
        <f t="shared" si="47"/>
        <v>113</v>
      </c>
      <c r="CZ211" s="15">
        <f>GG211</f>
        <v>0</v>
      </c>
      <c r="DA211" s="19"/>
      <c r="DB211" s="17">
        <v>64</v>
      </c>
      <c r="DC211" s="15">
        <v>90</v>
      </c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>
        <v>120</v>
      </c>
      <c r="DP211" s="17"/>
      <c r="DQ211" s="15"/>
      <c r="DR211" s="15"/>
      <c r="DS211" s="15"/>
      <c r="DT211" s="15"/>
      <c r="DU211" s="15"/>
      <c r="DV211" s="15"/>
      <c r="DW211" s="15"/>
      <c r="DX211" s="20"/>
      <c r="DY211" s="15">
        <v>140</v>
      </c>
      <c r="DZ211" s="20">
        <v>1</v>
      </c>
      <c r="EA211" s="15"/>
      <c r="EB211" s="20"/>
      <c r="EC211" s="15">
        <v>120</v>
      </c>
      <c r="ED211" s="20">
        <v>2</v>
      </c>
      <c r="EE211" s="15"/>
      <c r="EF211" s="20"/>
      <c r="EG211" s="15">
        <v>200</v>
      </c>
      <c r="EH211" s="20">
        <v>1</v>
      </c>
      <c r="EI211" s="15">
        <v>100</v>
      </c>
      <c r="EJ211" s="20">
        <v>1</v>
      </c>
      <c r="EK211" s="15"/>
      <c r="EL211" s="20"/>
      <c r="EM211" s="15">
        <v>100</v>
      </c>
      <c r="EN211" s="20">
        <v>1</v>
      </c>
      <c r="EO211" s="15">
        <v>113</v>
      </c>
      <c r="EP211" s="20">
        <v>4</v>
      </c>
      <c r="EQ211" s="15"/>
      <c r="ER211" s="20"/>
      <c r="ES211" s="15"/>
      <c r="ET211" s="20"/>
      <c r="EU211" s="15"/>
      <c r="EV211" s="20"/>
      <c r="EW211" s="15"/>
      <c r="EX211" s="20"/>
      <c r="EY211" s="15"/>
      <c r="EZ211" s="20"/>
      <c r="FA211" s="15"/>
      <c r="FB211" s="20"/>
      <c r="FC211" s="15">
        <v>120</v>
      </c>
      <c r="FD211" s="20">
        <v>1</v>
      </c>
      <c r="FE211" s="15"/>
      <c r="FF211" s="20"/>
      <c r="FG211" s="15"/>
      <c r="FH211" s="20"/>
      <c r="FI211" s="15"/>
      <c r="FJ211" s="20"/>
      <c r="FK211" s="15">
        <v>120</v>
      </c>
      <c r="FL211" s="20">
        <v>1</v>
      </c>
      <c r="FM211" s="15"/>
      <c r="FN211" s="20"/>
      <c r="FO211" s="15"/>
      <c r="FP211" s="20"/>
      <c r="FQ211" s="15"/>
      <c r="FR211" s="20"/>
      <c r="FS211" s="15"/>
      <c r="FT211" s="20"/>
      <c r="FU211" s="15"/>
      <c r="FV211" s="20"/>
      <c r="FW211" s="15"/>
      <c r="FX211" s="20"/>
      <c r="FY211" s="15"/>
      <c r="FZ211" s="20"/>
      <c r="GA211" s="15"/>
      <c r="GB211" s="20"/>
      <c r="GC211" s="15"/>
      <c r="GD211" s="20"/>
      <c r="GE211" s="15">
        <v>140</v>
      </c>
      <c r="GF211" s="20">
        <v>1</v>
      </c>
      <c r="GG211" s="170"/>
    </row>
    <row r="212" spans="1:189" s="2" customFormat="1" ht="15.75" customHeight="1" x14ac:dyDescent="0.3">
      <c r="A212" s="15" t="s">
        <v>125</v>
      </c>
      <c r="B212" s="15" t="s">
        <v>126</v>
      </c>
      <c r="C212" s="15" t="s">
        <v>199</v>
      </c>
      <c r="D212" s="15" t="s">
        <v>1108</v>
      </c>
      <c r="E212" s="15" t="str">
        <f t="shared" si="41"/>
        <v>Brandon KIM</v>
      </c>
      <c r="F212" s="15" t="s">
        <v>135</v>
      </c>
      <c r="G212" s="15">
        <v>999875453</v>
      </c>
      <c r="H212" s="15">
        <f t="shared" si="42"/>
        <v>210</v>
      </c>
      <c r="I212" s="15"/>
      <c r="J212" s="15"/>
      <c r="K212" s="16"/>
      <c r="L212" s="15"/>
      <c r="M212" s="15"/>
      <c r="N212" s="15"/>
      <c r="O212" s="15">
        <f t="shared" si="37"/>
        <v>0</v>
      </c>
      <c r="P212" s="15">
        <v>0</v>
      </c>
      <c r="Q212" s="15">
        <f t="shared" si="38"/>
        <v>0</v>
      </c>
      <c r="R212" s="15">
        <v>0</v>
      </c>
      <c r="S212" s="15">
        <v>0</v>
      </c>
      <c r="T212" s="15">
        <f t="shared" si="39"/>
        <v>0</v>
      </c>
      <c r="U212" s="15">
        <f t="shared" si="40"/>
        <v>0</v>
      </c>
      <c r="V212" s="15"/>
      <c r="W212" s="15"/>
      <c r="X212" s="15"/>
      <c r="Y212" s="15"/>
      <c r="Z212" s="16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>
        <f t="shared" si="43"/>
        <v>0</v>
      </c>
      <c r="CT212" s="15">
        <f t="shared" si="44"/>
        <v>131</v>
      </c>
      <c r="CU212" s="15">
        <f t="shared" si="45"/>
        <v>2</v>
      </c>
      <c r="CV212" s="15">
        <f t="shared" si="46"/>
        <v>79</v>
      </c>
      <c r="CW212" s="15"/>
      <c r="CX212" s="15"/>
      <c r="CY212" s="15">
        <f t="shared" si="47"/>
        <v>0</v>
      </c>
      <c r="CZ212" s="15">
        <f>GG212</f>
        <v>0</v>
      </c>
      <c r="DA212" s="16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20"/>
      <c r="DY212" s="15"/>
      <c r="DZ212" s="20"/>
      <c r="EA212" s="15"/>
      <c r="EB212" s="20"/>
      <c r="EC212" s="15"/>
      <c r="ED212" s="20"/>
      <c r="EE212" s="15"/>
      <c r="EF212" s="20"/>
      <c r="EG212" s="15"/>
      <c r="EH212" s="20"/>
      <c r="EI212" s="15"/>
      <c r="EJ212" s="20"/>
      <c r="EK212" s="15"/>
      <c r="EL212" s="20"/>
      <c r="EM212" s="15"/>
      <c r="EN212" s="20"/>
      <c r="EO212" s="15"/>
      <c r="EP212" s="20"/>
      <c r="EQ212" s="15"/>
      <c r="ER212" s="20"/>
      <c r="ES212" s="15"/>
      <c r="ET212" s="20"/>
      <c r="EU212" s="15"/>
      <c r="EV212" s="20"/>
      <c r="EW212" s="15"/>
      <c r="EX212" s="20"/>
      <c r="EY212" s="15"/>
      <c r="EZ212" s="20"/>
      <c r="FA212" s="15"/>
      <c r="FB212" s="20"/>
      <c r="FC212" s="15">
        <v>63</v>
      </c>
      <c r="FD212" s="20">
        <v>5</v>
      </c>
      <c r="FE212" s="15"/>
      <c r="FF212" s="20"/>
      <c r="FG212" s="15"/>
      <c r="FH212" s="20"/>
      <c r="FI212" s="15"/>
      <c r="FJ212" s="20"/>
      <c r="FK212" s="15">
        <v>68</v>
      </c>
      <c r="FL212" s="20">
        <v>4</v>
      </c>
      <c r="FM212" s="15"/>
      <c r="FN212" s="20"/>
      <c r="FO212" s="15"/>
      <c r="FP212" s="20"/>
      <c r="FQ212" s="15"/>
      <c r="FR212" s="20"/>
      <c r="FS212" s="15"/>
      <c r="FT212" s="20"/>
      <c r="FU212" s="15"/>
      <c r="FV212" s="20"/>
      <c r="FW212" s="15"/>
      <c r="FX212" s="20"/>
      <c r="FY212" s="15"/>
      <c r="FZ212" s="20"/>
      <c r="GA212" s="15"/>
      <c r="GB212" s="20"/>
      <c r="GC212" s="15">
        <v>79</v>
      </c>
      <c r="GD212" s="20">
        <v>4</v>
      </c>
      <c r="GE212" s="15"/>
      <c r="GF212" s="20"/>
      <c r="GG212" s="170"/>
    </row>
    <row r="213" spans="1:189" s="2" customFormat="1" ht="15.75" customHeight="1" x14ac:dyDescent="0.3">
      <c r="A213" s="17" t="s">
        <v>125</v>
      </c>
      <c r="B213" s="17" t="s">
        <v>126</v>
      </c>
      <c r="C213" s="17" t="s">
        <v>542</v>
      </c>
      <c r="D213" s="17" t="s">
        <v>540</v>
      </c>
      <c r="E213" s="15" t="str">
        <f t="shared" si="41"/>
        <v>Enoch Sean Choi</v>
      </c>
      <c r="F213" s="17" t="s">
        <v>135</v>
      </c>
      <c r="G213" s="15">
        <v>999875902</v>
      </c>
      <c r="H213" s="15">
        <f t="shared" si="42"/>
        <v>379</v>
      </c>
      <c r="I213" s="15"/>
      <c r="J213" s="15"/>
      <c r="K213" s="16"/>
      <c r="L213" s="15"/>
      <c r="M213" s="15"/>
      <c r="N213" s="15"/>
      <c r="O213" s="15">
        <f t="shared" si="37"/>
        <v>56</v>
      </c>
      <c r="P213" s="15">
        <v>0</v>
      </c>
      <c r="Q213" s="15">
        <f t="shared" si="38"/>
        <v>0</v>
      </c>
      <c r="R213" s="15">
        <v>0</v>
      </c>
      <c r="S213" s="15">
        <v>0</v>
      </c>
      <c r="T213" s="15">
        <f t="shared" si="39"/>
        <v>90</v>
      </c>
      <c r="U213" s="15">
        <f t="shared" si="40"/>
        <v>113</v>
      </c>
      <c r="V213" s="15"/>
      <c r="W213" s="15"/>
      <c r="X213" s="15"/>
      <c r="Y213" s="15"/>
      <c r="Z213" s="16"/>
      <c r="AA213" s="15">
        <v>150</v>
      </c>
      <c r="AB213" s="24">
        <v>2</v>
      </c>
      <c r="AC213" s="15"/>
      <c r="AD213" s="15"/>
      <c r="AE213" s="15"/>
      <c r="AF213" s="15"/>
      <c r="AG213" s="15"/>
      <c r="AH213" s="24"/>
      <c r="AI213" s="15"/>
      <c r="AJ213" s="15"/>
      <c r="AK213" s="15"/>
      <c r="AL213" s="15"/>
      <c r="AM213" s="15"/>
      <c r="AN213" s="24"/>
      <c r="AO213" s="15"/>
      <c r="AP213" s="24"/>
      <c r="AQ213" s="15"/>
      <c r="AR213" s="24"/>
      <c r="AS213" s="15"/>
      <c r="AT213" s="24"/>
      <c r="AU213" s="15"/>
      <c r="AV213" s="24"/>
      <c r="AW213" s="15"/>
      <c r="AX213" s="24"/>
      <c r="AY213" s="15"/>
      <c r="AZ213" s="15"/>
      <c r="BA213" s="15"/>
      <c r="BB213" s="15"/>
      <c r="BC213" s="15"/>
      <c r="BD213" s="15"/>
      <c r="BE213" s="15"/>
      <c r="BF213" s="24"/>
      <c r="BG213" s="15">
        <v>120</v>
      </c>
      <c r="BH213" s="24">
        <v>1</v>
      </c>
      <c r="BI213" s="15"/>
      <c r="BJ213" s="24"/>
      <c r="BK213" s="15"/>
      <c r="BL213" s="24"/>
      <c r="BM213" s="15"/>
      <c r="BN213" s="24"/>
      <c r="BO213" s="15"/>
      <c r="BP213" s="24"/>
      <c r="BQ213" s="15"/>
      <c r="BR213" s="24"/>
      <c r="BS213" s="15"/>
      <c r="BT213" s="24"/>
      <c r="BU213" s="15">
        <v>79</v>
      </c>
      <c r="BV213" s="24">
        <v>3</v>
      </c>
      <c r="BW213" s="15"/>
      <c r="BX213" s="24"/>
      <c r="BY213" s="15"/>
      <c r="BZ213" s="24"/>
      <c r="CA213" s="15">
        <v>120</v>
      </c>
      <c r="CB213" s="24">
        <v>2</v>
      </c>
      <c r="CC213" s="15"/>
      <c r="CD213" s="24"/>
      <c r="CE213" s="15">
        <v>150</v>
      </c>
      <c r="CF213" s="24">
        <v>2</v>
      </c>
      <c r="CG213" s="15"/>
      <c r="CH213" s="25"/>
      <c r="CI213" s="15"/>
      <c r="CJ213" s="25"/>
      <c r="CK213" s="15">
        <v>106</v>
      </c>
      <c r="CL213" s="25">
        <v>5</v>
      </c>
      <c r="CM213" s="15">
        <v>150</v>
      </c>
      <c r="CN213" s="25">
        <v>2</v>
      </c>
      <c r="CO213" s="15"/>
      <c r="CP213" s="25"/>
      <c r="CQ213" s="15"/>
      <c r="CR213" s="25"/>
      <c r="CS213" s="15">
        <f t="shared" si="43"/>
        <v>0</v>
      </c>
      <c r="CT213" s="15">
        <f t="shared" si="44"/>
        <v>120</v>
      </c>
      <c r="CU213" s="15">
        <f t="shared" si="45"/>
        <v>0</v>
      </c>
      <c r="CV213" s="15">
        <f t="shared" si="46"/>
        <v>0</v>
      </c>
      <c r="CW213" s="15"/>
      <c r="CX213" s="15"/>
      <c r="CY213" s="15">
        <f t="shared" si="47"/>
        <v>0</v>
      </c>
      <c r="CZ213" s="15">
        <f>GG213</f>
        <v>0</v>
      </c>
      <c r="DA213" s="19"/>
      <c r="DB213" s="17">
        <v>113</v>
      </c>
      <c r="DC213" s="15"/>
      <c r="DD213" s="15"/>
      <c r="DE213" s="15"/>
      <c r="DF213" s="15"/>
      <c r="DG213" s="15">
        <v>90</v>
      </c>
      <c r="DH213" s="15"/>
      <c r="DI213" s="15"/>
      <c r="DJ213" s="15"/>
      <c r="DK213" s="15"/>
      <c r="DL213" s="15"/>
      <c r="DM213" s="15"/>
      <c r="DN213" s="15"/>
      <c r="DO213" s="15"/>
      <c r="DP213" s="17"/>
      <c r="DQ213" s="15"/>
      <c r="DR213" s="15"/>
      <c r="DS213" s="15"/>
      <c r="DT213" s="15"/>
      <c r="DU213" s="15"/>
      <c r="DV213" s="15"/>
      <c r="DW213" s="15"/>
      <c r="DX213" s="20"/>
      <c r="DY213" s="15"/>
      <c r="DZ213" s="20"/>
      <c r="EA213" s="15"/>
      <c r="EB213" s="20"/>
      <c r="EC213" s="15">
        <v>90</v>
      </c>
      <c r="ED213" s="20">
        <v>4</v>
      </c>
      <c r="EE213" s="15"/>
      <c r="EF213" s="20"/>
      <c r="EG213" s="15">
        <v>113</v>
      </c>
      <c r="EH213" s="20">
        <v>3</v>
      </c>
      <c r="EI213" s="15"/>
      <c r="EJ213" s="20"/>
      <c r="EK213" s="15">
        <v>56</v>
      </c>
      <c r="EL213" s="20">
        <v>3</v>
      </c>
      <c r="EM213" s="15"/>
      <c r="EN213" s="20"/>
      <c r="EO213" s="15"/>
      <c r="EP213" s="20"/>
      <c r="EQ213" s="15"/>
      <c r="ER213" s="20"/>
      <c r="ES213" s="15"/>
      <c r="ET213" s="20"/>
      <c r="EU213" s="15"/>
      <c r="EV213" s="20"/>
      <c r="EW213" s="15"/>
      <c r="EX213" s="20"/>
      <c r="EY213" s="15"/>
      <c r="EZ213" s="20"/>
      <c r="FA213" s="15"/>
      <c r="FB213" s="20"/>
      <c r="FC213" s="15"/>
      <c r="FD213" s="20"/>
      <c r="FE213" s="15"/>
      <c r="FF213" s="20"/>
      <c r="FG213" s="15"/>
      <c r="FH213" s="20"/>
      <c r="FI213" s="15"/>
      <c r="FJ213" s="20"/>
      <c r="FK213" s="15"/>
      <c r="FL213" s="20"/>
      <c r="FM213" s="15"/>
      <c r="FN213" s="20"/>
      <c r="FO213" s="15">
        <v>120</v>
      </c>
      <c r="FP213" s="20"/>
      <c r="FQ213" s="15"/>
      <c r="FR213" s="20"/>
      <c r="FS213" s="15"/>
      <c r="FT213" s="20"/>
      <c r="FU213" s="15"/>
      <c r="FV213" s="20"/>
      <c r="FW213" s="15"/>
      <c r="FX213" s="20"/>
      <c r="FY213" s="15"/>
      <c r="FZ213" s="20"/>
      <c r="GA213" s="15"/>
      <c r="GB213" s="20"/>
      <c r="GC213" s="15"/>
      <c r="GD213" s="20"/>
      <c r="GE213" s="15"/>
      <c r="GF213" s="20"/>
      <c r="GG213" s="170"/>
    </row>
    <row r="214" spans="1:189" s="2" customFormat="1" ht="15.75" customHeight="1" x14ac:dyDescent="0.3">
      <c r="A214" s="17" t="s">
        <v>125</v>
      </c>
      <c r="B214" s="15" t="s">
        <v>142</v>
      </c>
      <c r="C214" s="15" t="s">
        <v>1463</v>
      </c>
      <c r="D214" s="15" t="s">
        <v>1464</v>
      </c>
      <c r="E214" s="15" t="str">
        <f t="shared" si="41"/>
        <v>Navya NARAYANAN</v>
      </c>
      <c r="F214" s="15" t="s">
        <v>128</v>
      </c>
      <c r="G214" s="15">
        <v>999876452</v>
      </c>
      <c r="H214" s="15">
        <f t="shared" si="42"/>
        <v>257.5</v>
      </c>
      <c r="I214" s="15"/>
      <c r="J214" s="17">
        <f>(O214+P214+R214+S214+T214+U214)/2</f>
        <v>0</v>
      </c>
      <c r="K214" s="16"/>
      <c r="L214" s="15"/>
      <c r="M214" s="15"/>
      <c r="N214" s="15"/>
      <c r="O214" s="15">
        <f t="shared" si="37"/>
        <v>0</v>
      </c>
      <c r="P214" s="15">
        <v>0</v>
      </c>
      <c r="Q214" s="15">
        <f t="shared" si="38"/>
        <v>1</v>
      </c>
      <c r="R214" s="15">
        <v>0</v>
      </c>
      <c r="S214" s="15">
        <v>0</v>
      </c>
      <c r="T214" s="15">
        <f t="shared" si="39"/>
        <v>0</v>
      </c>
      <c r="U214" s="15">
        <f t="shared" si="40"/>
        <v>0</v>
      </c>
      <c r="V214" s="15"/>
      <c r="W214" s="15"/>
      <c r="X214" s="15"/>
      <c r="Y214" s="15"/>
      <c r="Z214" s="16"/>
      <c r="AA214" s="15"/>
      <c r="AB214" s="15"/>
      <c r="AC214" s="15"/>
      <c r="AD214" s="15"/>
      <c r="AE214" s="15"/>
      <c r="AF214" s="24"/>
      <c r="AG214" s="15"/>
      <c r="AH214" s="24"/>
      <c r="AI214" s="15"/>
      <c r="AJ214" s="24"/>
      <c r="AK214" s="15"/>
      <c r="AL214" s="24"/>
      <c r="AM214" s="15"/>
      <c r="AN214" s="24"/>
      <c r="AO214" s="15"/>
      <c r="AP214" s="24"/>
      <c r="AQ214" s="15"/>
      <c r="AR214" s="24"/>
      <c r="AS214" s="15"/>
      <c r="AT214" s="24"/>
      <c r="AU214" s="15"/>
      <c r="AV214" s="24"/>
      <c r="AW214" s="15"/>
      <c r="AX214" s="24"/>
      <c r="AY214" s="15"/>
      <c r="AZ214" s="15"/>
      <c r="BA214" s="15"/>
      <c r="BB214" s="24"/>
      <c r="BC214" s="15"/>
      <c r="BD214" s="24"/>
      <c r="BE214" s="15"/>
      <c r="BF214" s="24"/>
      <c r="BG214" s="15"/>
      <c r="BH214" s="24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24"/>
      <c r="CQ214" s="15"/>
      <c r="CR214" s="24"/>
      <c r="CS214" s="15">
        <f t="shared" si="43"/>
        <v>0</v>
      </c>
      <c r="CT214" s="15">
        <f t="shared" si="44"/>
        <v>218</v>
      </c>
      <c r="CU214" s="15">
        <f t="shared" si="45"/>
        <v>3</v>
      </c>
      <c r="CV214" s="15">
        <f t="shared" si="46"/>
        <v>39.5</v>
      </c>
      <c r="CW214" s="15"/>
      <c r="CX214" s="15"/>
      <c r="CY214" s="15">
        <f t="shared" si="47"/>
        <v>0</v>
      </c>
      <c r="CZ214" s="15">
        <f>GG214</f>
        <v>0</v>
      </c>
      <c r="DA214" s="20"/>
      <c r="DB214" s="17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>
        <v>58</v>
      </c>
      <c r="DP214" s="17"/>
      <c r="DQ214" s="15"/>
      <c r="DR214" s="15"/>
      <c r="DS214" s="15"/>
      <c r="DT214" s="15"/>
      <c r="DU214" s="15"/>
      <c r="DV214" s="15"/>
      <c r="DW214" s="15"/>
      <c r="DX214" s="20"/>
      <c r="DY214" s="15"/>
      <c r="DZ214" s="20"/>
      <c r="EA214" s="15"/>
      <c r="EB214" s="20"/>
      <c r="EC214" s="15"/>
      <c r="ED214" s="20"/>
      <c r="EE214" s="15"/>
      <c r="EF214" s="20"/>
      <c r="EG214" s="15"/>
      <c r="EH214" s="20"/>
      <c r="EI214" s="15"/>
      <c r="EJ214" s="20"/>
      <c r="EK214" s="15"/>
      <c r="EL214" s="20"/>
      <c r="EM214" s="15"/>
      <c r="EN214" s="20"/>
      <c r="EO214" s="15"/>
      <c r="EP214" s="20"/>
      <c r="EQ214" s="15"/>
      <c r="ER214" s="20"/>
      <c r="ES214" s="15"/>
      <c r="ET214" s="20"/>
      <c r="EU214" s="15"/>
      <c r="EV214" s="20"/>
      <c r="EW214" s="15"/>
      <c r="EX214" s="20"/>
      <c r="EY214" s="15"/>
      <c r="EZ214" s="20"/>
      <c r="FA214" s="15"/>
      <c r="FB214" s="20"/>
      <c r="FC214" s="15">
        <v>68</v>
      </c>
      <c r="FD214" s="20">
        <v>3</v>
      </c>
      <c r="FE214" s="15"/>
      <c r="FF214" s="20"/>
      <c r="FG214" s="15"/>
      <c r="FH214" s="20"/>
      <c r="FI214" s="15"/>
      <c r="FJ214" s="20"/>
      <c r="FK214" s="15">
        <v>60</v>
      </c>
      <c r="FL214" s="20">
        <v>1</v>
      </c>
      <c r="FM214" s="15"/>
      <c r="FN214" s="20"/>
      <c r="FO214" s="15"/>
      <c r="FP214" s="20"/>
      <c r="FQ214" s="15"/>
      <c r="FR214" s="20"/>
      <c r="FS214" s="15"/>
      <c r="FT214" s="20"/>
      <c r="FU214" s="15"/>
      <c r="FV214" s="20"/>
      <c r="FW214" s="15"/>
      <c r="FX214" s="20"/>
      <c r="FY214" s="15">
        <v>90</v>
      </c>
      <c r="FZ214" s="20">
        <v>2</v>
      </c>
      <c r="GA214" s="15"/>
      <c r="GB214" s="20"/>
      <c r="GC214" s="15">
        <v>39.5</v>
      </c>
      <c r="GD214" s="20">
        <v>3</v>
      </c>
      <c r="GE214" s="15"/>
      <c r="GF214" s="20"/>
      <c r="GG214" s="170"/>
    </row>
    <row r="215" spans="1:189" s="2" customFormat="1" ht="15.75" customHeight="1" x14ac:dyDescent="0.3">
      <c r="A215" s="15" t="s">
        <v>2903</v>
      </c>
      <c r="B215" s="15" t="s">
        <v>126</v>
      </c>
      <c r="C215" s="17" t="s">
        <v>1053</v>
      </c>
      <c r="D215" s="17" t="s">
        <v>1049</v>
      </c>
      <c r="E215" s="15" t="str">
        <f t="shared" si="41"/>
        <v>Albert Jung</v>
      </c>
      <c r="F215" s="17" t="s">
        <v>135</v>
      </c>
      <c r="G215" s="15">
        <v>999876473</v>
      </c>
      <c r="H215" s="15">
        <f t="shared" si="42"/>
        <v>241</v>
      </c>
      <c r="I215" s="15"/>
      <c r="J215" s="15"/>
      <c r="K215" s="16"/>
      <c r="L215" s="15"/>
      <c r="M215" s="15"/>
      <c r="N215" s="15"/>
      <c r="O215" s="15">
        <f t="shared" si="37"/>
        <v>0</v>
      </c>
      <c r="P215" s="15">
        <v>0</v>
      </c>
      <c r="Q215" s="15">
        <f t="shared" si="38"/>
        <v>1</v>
      </c>
      <c r="R215" s="15">
        <v>0</v>
      </c>
      <c r="S215" s="15">
        <v>0</v>
      </c>
      <c r="T215" s="15">
        <f t="shared" si="39"/>
        <v>51</v>
      </c>
      <c r="U215" s="15">
        <f t="shared" si="40"/>
        <v>0</v>
      </c>
      <c r="V215" s="15"/>
      <c r="W215" s="15"/>
      <c r="X215" s="15"/>
      <c r="Y215" s="15"/>
      <c r="Z215" s="16"/>
      <c r="AA215" s="15">
        <v>64</v>
      </c>
      <c r="AB215" s="24" t="s">
        <v>129</v>
      </c>
      <c r="AC215" s="15"/>
      <c r="AD215" s="15"/>
      <c r="AE215" s="15"/>
      <c r="AF215" s="15"/>
      <c r="AG215" s="15"/>
      <c r="AH215" s="24"/>
      <c r="AI215" s="15"/>
      <c r="AJ215" s="15"/>
      <c r="AK215" s="15"/>
      <c r="AL215" s="15"/>
      <c r="AM215" s="15"/>
      <c r="AN215" s="24"/>
      <c r="AO215" s="15"/>
      <c r="AP215" s="24"/>
      <c r="AQ215" s="15"/>
      <c r="AR215" s="24"/>
      <c r="AS215" s="15"/>
      <c r="AT215" s="24"/>
      <c r="AU215" s="15"/>
      <c r="AV215" s="24"/>
      <c r="AW215" s="15"/>
      <c r="AX215" s="24"/>
      <c r="AY215" s="15"/>
      <c r="AZ215" s="15"/>
      <c r="BA215" s="15"/>
      <c r="BB215" s="15"/>
      <c r="BC215" s="15"/>
      <c r="BD215" s="15"/>
      <c r="BE215" s="15"/>
      <c r="BF215" s="24"/>
      <c r="BG215" s="15"/>
      <c r="BH215" s="24"/>
      <c r="BI215" s="15"/>
      <c r="BJ215" s="24"/>
      <c r="BK215" s="15"/>
      <c r="BL215" s="24"/>
      <c r="BM215" s="15"/>
      <c r="BN215" s="24"/>
      <c r="BO215" s="15"/>
      <c r="BP215" s="24"/>
      <c r="BQ215" s="15"/>
      <c r="BR215" s="24"/>
      <c r="BS215" s="15"/>
      <c r="BT215" s="24"/>
      <c r="BU215" s="15"/>
      <c r="BV215" s="24"/>
      <c r="BW215" s="15"/>
      <c r="BX215" s="24"/>
      <c r="BY215" s="15"/>
      <c r="BZ215" s="24"/>
      <c r="CA215" s="15"/>
      <c r="CB215" s="24"/>
      <c r="CC215" s="15"/>
      <c r="CD215" s="24"/>
      <c r="CE215" s="15"/>
      <c r="CF215" s="24"/>
      <c r="CG215" s="15"/>
      <c r="CH215" s="25"/>
      <c r="CI215" s="15"/>
      <c r="CJ215" s="25"/>
      <c r="CK215" s="15"/>
      <c r="CL215" s="25"/>
      <c r="CM215" s="15"/>
      <c r="CN215" s="25"/>
      <c r="CO215" s="15"/>
      <c r="CP215" s="25"/>
      <c r="CQ215" s="15"/>
      <c r="CR215" s="25"/>
      <c r="CS215" s="15">
        <f t="shared" si="43"/>
        <v>0</v>
      </c>
      <c r="CT215" s="15">
        <f t="shared" si="44"/>
        <v>63</v>
      </c>
      <c r="CU215" s="15">
        <f t="shared" si="45"/>
        <v>1</v>
      </c>
      <c r="CV215" s="15">
        <f t="shared" si="46"/>
        <v>79</v>
      </c>
      <c r="CW215" s="15"/>
      <c r="CX215" s="15"/>
      <c r="CY215" s="15">
        <f t="shared" si="47"/>
        <v>48</v>
      </c>
      <c r="CZ215" s="15">
        <f>GG215</f>
        <v>0</v>
      </c>
      <c r="DA215" s="19"/>
      <c r="DB215" s="17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>
        <v>58</v>
      </c>
      <c r="DP215" s="17"/>
      <c r="DQ215" s="15"/>
      <c r="DR215" s="15"/>
      <c r="DS215" s="15"/>
      <c r="DT215" s="15"/>
      <c r="DU215" s="15"/>
      <c r="DV215" s="15"/>
      <c r="DW215" s="15"/>
      <c r="DX215" s="20"/>
      <c r="DY215" s="15">
        <v>140</v>
      </c>
      <c r="DZ215" s="20">
        <v>1</v>
      </c>
      <c r="EA215" s="15"/>
      <c r="EB215" s="20"/>
      <c r="EC215" s="15">
        <v>51</v>
      </c>
      <c r="ED215" s="20">
        <v>9</v>
      </c>
      <c r="EE215" s="15"/>
      <c r="EF215" s="20"/>
      <c r="EG215" s="15"/>
      <c r="EH215" s="20"/>
      <c r="EI215" s="15"/>
      <c r="EJ215" s="20"/>
      <c r="EK215" s="15"/>
      <c r="EL215" s="20"/>
      <c r="EM215" s="15"/>
      <c r="EN215" s="20"/>
      <c r="EO215" s="15">
        <v>48</v>
      </c>
      <c r="EP215" s="20"/>
      <c r="EQ215" s="15"/>
      <c r="ER215" s="20"/>
      <c r="ES215" s="15"/>
      <c r="ET215" s="20"/>
      <c r="EU215" s="15"/>
      <c r="EV215" s="20"/>
      <c r="EW215" s="15"/>
      <c r="EX215" s="20"/>
      <c r="EY215" s="15"/>
      <c r="EZ215" s="20"/>
      <c r="FA215" s="15"/>
      <c r="FB215" s="20"/>
      <c r="FC215" s="15">
        <v>63</v>
      </c>
      <c r="FD215" s="20">
        <v>5</v>
      </c>
      <c r="FE215" s="15"/>
      <c r="FF215" s="20"/>
      <c r="FG215" s="15"/>
      <c r="FH215" s="20"/>
      <c r="FI215" s="15"/>
      <c r="FJ215" s="20"/>
      <c r="FK215" s="15"/>
      <c r="FL215" s="20"/>
      <c r="FM215" s="15"/>
      <c r="FN215" s="20"/>
      <c r="FO215" s="15"/>
      <c r="FP215" s="20"/>
      <c r="FQ215" s="15"/>
      <c r="FR215" s="20"/>
      <c r="FS215" s="15"/>
      <c r="FT215" s="20"/>
      <c r="FU215" s="15"/>
      <c r="FV215" s="20"/>
      <c r="FW215" s="15"/>
      <c r="FX215" s="20"/>
      <c r="FY215" s="15"/>
      <c r="FZ215" s="20"/>
      <c r="GA215" s="15"/>
      <c r="GB215" s="20"/>
      <c r="GC215" s="15">
        <v>79</v>
      </c>
      <c r="GD215" s="20">
        <v>3</v>
      </c>
      <c r="GE215" s="15"/>
      <c r="GF215" s="20"/>
      <c r="GG215" s="170"/>
    </row>
    <row r="216" spans="1:189" s="2" customFormat="1" ht="15.75" customHeight="1" x14ac:dyDescent="0.3">
      <c r="A216" s="15" t="s">
        <v>2903</v>
      </c>
      <c r="B216" s="15" t="s">
        <v>126</v>
      </c>
      <c r="C216" s="15" t="s">
        <v>3336</v>
      </c>
      <c r="D216" s="15" t="s">
        <v>3337</v>
      </c>
      <c r="E216" s="15" t="str">
        <f t="shared" si="41"/>
        <v>ANABEL JIANG</v>
      </c>
      <c r="F216" s="15" t="s">
        <v>128</v>
      </c>
      <c r="G216" s="15">
        <v>999876573</v>
      </c>
      <c r="H216" s="15">
        <f t="shared" si="42"/>
        <v>120</v>
      </c>
      <c r="I216" s="15"/>
      <c r="J216" s="15"/>
      <c r="K216" s="16"/>
      <c r="L216" s="15"/>
      <c r="M216" s="15"/>
      <c r="N216" s="15"/>
      <c r="O216" s="15">
        <f t="shared" si="37"/>
        <v>0</v>
      </c>
      <c r="P216" s="15">
        <v>0</v>
      </c>
      <c r="Q216" s="15">
        <f t="shared" si="38"/>
        <v>0</v>
      </c>
      <c r="R216" s="15">
        <v>0</v>
      </c>
      <c r="S216" s="15">
        <v>0</v>
      </c>
      <c r="T216" s="15">
        <f t="shared" si="39"/>
        <v>0</v>
      </c>
      <c r="U216" s="15">
        <f t="shared" si="40"/>
        <v>0</v>
      </c>
      <c r="V216" s="15"/>
      <c r="W216" s="15"/>
      <c r="X216" s="15"/>
      <c r="Y216" s="15"/>
      <c r="Z216" s="16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>
        <f t="shared" si="43"/>
        <v>0</v>
      </c>
      <c r="CT216" s="15">
        <f t="shared" si="44"/>
        <v>120</v>
      </c>
      <c r="CU216" s="15">
        <f t="shared" si="45"/>
        <v>1</v>
      </c>
      <c r="CV216" s="15">
        <f t="shared" si="46"/>
        <v>0</v>
      </c>
      <c r="CW216" s="15"/>
      <c r="CX216" s="15"/>
      <c r="CY216" s="15">
        <f t="shared" si="47"/>
        <v>0</v>
      </c>
      <c r="CZ216" s="15">
        <f>GG216</f>
        <v>0</v>
      </c>
      <c r="DA216" s="16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20"/>
      <c r="DY216" s="15"/>
      <c r="DZ216" s="20"/>
      <c r="EA216" s="15"/>
      <c r="EB216" s="20"/>
      <c r="EC216" s="15"/>
      <c r="ED216" s="20"/>
      <c r="EE216" s="15"/>
      <c r="EF216" s="20"/>
      <c r="EG216" s="15"/>
      <c r="EH216" s="20"/>
      <c r="EI216" s="15"/>
      <c r="EJ216" s="20"/>
      <c r="EK216" s="15"/>
      <c r="EL216" s="20"/>
      <c r="EM216" s="15"/>
      <c r="EN216" s="20"/>
      <c r="EO216" s="15"/>
      <c r="EP216" s="20"/>
      <c r="EQ216" s="15"/>
      <c r="ER216" s="20"/>
      <c r="ES216" s="15"/>
      <c r="ET216" s="20"/>
      <c r="EU216" s="15"/>
      <c r="EV216" s="20"/>
      <c r="EW216" s="15"/>
      <c r="EX216" s="20"/>
      <c r="EY216" s="15"/>
      <c r="EZ216" s="20"/>
      <c r="FA216" s="15"/>
      <c r="FB216" s="20"/>
      <c r="FC216" s="15"/>
      <c r="FD216" s="20"/>
      <c r="FE216" s="15"/>
      <c r="FF216" s="20"/>
      <c r="FG216" s="15"/>
      <c r="FH216" s="20"/>
      <c r="FI216" s="15"/>
      <c r="FJ216" s="20"/>
      <c r="FK216" s="15"/>
      <c r="FL216" s="20"/>
      <c r="FM216" s="15"/>
      <c r="FN216" s="20"/>
      <c r="FO216" s="15"/>
      <c r="FP216" s="20"/>
      <c r="FQ216" s="15"/>
      <c r="FR216" s="20"/>
      <c r="FS216" s="15"/>
      <c r="FT216" s="20"/>
      <c r="FU216" s="15"/>
      <c r="FV216" s="20"/>
      <c r="FW216" s="15"/>
      <c r="FX216" s="20"/>
      <c r="FY216" s="15">
        <v>120</v>
      </c>
      <c r="FZ216" s="20">
        <v>1</v>
      </c>
      <c r="GA216" s="15"/>
      <c r="GB216" s="20"/>
      <c r="GC216" s="15"/>
      <c r="GD216" s="20"/>
      <c r="GE216" s="15"/>
      <c r="GF216" s="20"/>
      <c r="GG216" s="170"/>
    </row>
    <row r="217" spans="1:189" s="2" customFormat="1" ht="15.75" customHeight="1" x14ac:dyDescent="0.3">
      <c r="A217" s="15" t="s">
        <v>2903</v>
      </c>
      <c r="B217" s="17" t="s">
        <v>126</v>
      </c>
      <c r="C217" s="17" t="s">
        <v>1121</v>
      </c>
      <c r="D217" s="17" t="s">
        <v>1106</v>
      </c>
      <c r="E217" s="15" t="str">
        <f t="shared" si="41"/>
        <v>Gahui Kim</v>
      </c>
      <c r="F217" s="17" t="s">
        <v>128</v>
      </c>
      <c r="G217" s="15">
        <v>999876788</v>
      </c>
      <c r="H217" s="15">
        <f t="shared" si="42"/>
        <v>155</v>
      </c>
      <c r="I217" s="15"/>
      <c r="J217" s="17">
        <f>(O217+P217+R217+S217+T217+U217)/2</f>
        <v>75</v>
      </c>
      <c r="K217" s="16"/>
      <c r="L217" s="15"/>
      <c r="M217" s="15"/>
      <c r="N217" s="15"/>
      <c r="O217" s="15">
        <f t="shared" si="37"/>
        <v>0</v>
      </c>
      <c r="P217" s="15">
        <v>0</v>
      </c>
      <c r="Q217" s="15">
        <f t="shared" si="38"/>
        <v>0</v>
      </c>
      <c r="R217" s="15">
        <v>0</v>
      </c>
      <c r="S217" s="15">
        <v>0</v>
      </c>
      <c r="T217" s="15">
        <f t="shared" si="39"/>
        <v>51</v>
      </c>
      <c r="U217" s="15">
        <f t="shared" si="40"/>
        <v>99</v>
      </c>
      <c r="V217" s="15"/>
      <c r="W217" s="15"/>
      <c r="X217" s="15"/>
      <c r="Y217" s="15"/>
      <c r="Z217" s="16"/>
      <c r="AA217" s="15">
        <v>64</v>
      </c>
      <c r="AB217" s="24" t="s">
        <v>129</v>
      </c>
      <c r="AC217" s="15"/>
      <c r="AD217" s="24"/>
      <c r="AE217" s="15"/>
      <c r="AF217" s="24"/>
      <c r="AG217" s="15">
        <v>68</v>
      </c>
      <c r="AH217" s="24">
        <v>3</v>
      </c>
      <c r="AI217" s="15"/>
      <c r="AJ217" s="24"/>
      <c r="AK217" s="15"/>
      <c r="AL217" s="24"/>
      <c r="AM217" s="15">
        <v>44</v>
      </c>
      <c r="AN217" s="24">
        <v>7</v>
      </c>
      <c r="AO217" s="15"/>
      <c r="AP217" s="24"/>
      <c r="AQ217" s="15"/>
      <c r="AR217" s="24"/>
      <c r="AS217" s="15"/>
      <c r="AT217" s="24"/>
      <c r="AU217" s="15"/>
      <c r="AV217" s="24"/>
      <c r="AW217" s="15"/>
      <c r="AX217" s="24"/>
      <c r="AY217" s="15">
        <v>113</v>
      </c>
      <c r="AZ217" s="24">
        <v>3</v>
      </c>
      <c r="BA217" s="15"/>
      <c r="BB217" s="24"/>
      <c r="BC217" s="15"/>
      <c r="BD217" s="24"/>
      <c r="BE217" s="15"/>
      <c r="BF217" s="24"/>
      <c r="BG217" s="15"/>
      <c r="BH217" s="24"/>
      <c r="BI217" s="15"/>
      <c r="BJ217" s="24"/>
      <c r="BK217" s="15"/>
      <c r="BL217" s="24"/>
      <c r="BM217" s="15"/>
      <c r="BN217" s="24"/>
      <c r="BO217" s="15"/>
      <c r="BP217" s="24"/>
      <c r="BQ217" s="15"/>
      <c r="BR217" s="24"/>
      <c r="BS217" s="15"/>
      <c r="BT217" s="24"/>
      <c r="BU217" s="15">
        <v>105</v>
      </c>
      <c r="BV217" s="24">
        <v>2</v>
      </c>
      <c r="BW217" s="15"/>
      <c r="BX217" s="24"/>
      <c r="BY217" s="15"/>
      <c r="BZ217" s="24"/>
      <c r="CA217" s="15">
        <v>160</v>
      </c>
      <c r="CB217" s="24">
        <v>1</v>
      </c>
      <c r="CC217" s="15"/>
      <c r="CD217" s="24"/>
      <c r="CE217" s="15">
        <v>85</v>
      </c>
      <c r="CF217" s="24">
        <v>8</v>
      </c>
      <c r="CG217" s="15"/>
      <c r="CH217" s="25"/>
      <c r="CI217" s="15"/>
      <c r="CJ217" s="25"/>
      <c r="CK217" s="15">
        <v>150</v>
      </c>
      <c r="CL217" s="25">
        <v>2</v>
      </c>
      <c r="CM217" s="15">
        <v>85</v>
      </c>
      <c r="CN217" s="25">
        <v>8</v>
      </c>
      <c r="CO217" s="15"/>
      <c r="CP217" s="25"/>
      <c r="CQ217" s="15"/>
      <c r="CR217" s="25"/>
      <c r="CS217" s="15">
        <f t="shared" si="43"/>
        <v>0</v>
      </c>
      <c r="CT217" s="15">
        <f t="shared" si="44"/>
        <v>0</v>
      </c>
      <c r="CU217" s="15">
        <f t="shared" si="45"/>
        <v>0</v>
      </c>
      <c r="CV217" s="15">
        <f t="shared" si="46"/>
        <v>44</v>
      </c>
      <c r="CW217" s="15"/>
      <c r="CX217" s="15"/>
      <c r="CY217" s="15">
        <f t="shared" si="47"/>
        <v>36</v>
      </c>
      <c r="CZ217" s="15">
        <f>GG217</f>
        <v>0</v>
      </c>
      <c r="DA217" s="19"/>
      <c r="DB217" s="17">
        <v>113</v>
      </c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7"/>
      <c r="DQ217" s="15"/>
      <c r="DR217" s="15"/>
      <c r="DS217" s="15"/>
      <c r="DT217" s="15"/>
      <c r="DU217" s="15"/>
      <c r="DV217" s="15"/>
      <c r="DW217" s="15">
        <v>140</v>
      </c>
      <c r="DX217" s="20">
        <v>1</v>
      </c>
      <c r="DY217" s="15"/>
      <c r="DZ217" s="20"/>
      <c r="EA217" s="15"/>
      <c r="EB217" s="20"/>
      <c r="EC217" s="15">
        <v>51</v>
      </c>
      <c r="ED217" s="20" t="s">
        <v>129</v>
      </c>
      <c r="EE217" s="15"/>
      <c r="EF217" s="20"/>
      <c r="EG217" s="15">
        <v>99</v>
      </c>
      <c r="EH217" s="20">
        <v>6</v>
      </c>
      <c r="EI217" s="15"/>
      <c r="EJ217" s="20"/>
      <c r="EK217" s="15"/>
      <c r="EL217" s="20"/>
      <c r="EM217" s="15"/>
      <c r="EN217" s="20"/>
      <c r="EO217" s="15">
        <v>36</v>
      </c>
      <c r="EP217" s="20"/>
      <c r="EQ217" s="15"/>
      <c r="ER217" s="20"/>
      <c r="ES217" s="15"/>
      <c r="ET217" s="20"/>
      <c r="EU217" s="15"/>
      <c r="EV217" s="20"/>
      <c r="EW217" s="15"/>
      <c r="EX217" s="20"/>
      <c r="EY217" s="15"/>
      <c r="EZ217" s="20"/>
      <c r="FA217" s="15"/>
      <c r="FB217" s="20"/>
      <c r="FC217" s="15"/>
      <c r="FD217" s="20"/>
      <c r="FE217" s="15"/>
      <c r="FF217" s="20"/>
      <c r="FG217" s="15"/>
      <c r="FH217" s="20"/>
      <c r="FI217" s="15"/>
      <c r="FJ217" s="20"/>
      <c r="FK217" s="15"/>
      <c r="FL217" s="20"/>
      <c r="FM217" s="15"/>
      <c r="FN217" s="20"/>
      <c r="FO217" s="15"/>
      <c r="FP217" s="20"/>
      <c r="FQ217" s="15"/>
      <c r="FR217" s="20"/>
      <c r="FS217" s="15"/>
      <c r="FT217" s="20"/>
      <c r="FU217" s="15"/>
      <c r="FV217" s="20"/>
      <c r="FW217" s="15"/>
      <c r="FX217" s="20"/>
      <c r="FY217" s="15"/>
      <c r="FZ217" s="20"/>
      <c r="GA217" s="15"/>
      <c r="GB217" s="20"/>
      <c r="GC217" s="15"/>
      <c r="GD217" s="20"/>
      <c r="GE217" s="15">
        <v>44</v>
      </c>
      <c r="GF217" s="20">
        <v>9</v>
      </c>
      <c r="GG217" s="170"/>
    </row>
    <row r="218" spans="1:189" s="2" customFormat="1" ht="15.75" customHeight="1" x14ac:dyDescent="0.3">
      <c r="A218" s="15" t="s">
        <v>2903</v>
      </c>
      <c r="B218" s="15" t="s">
        <v>126</v>
      </c>
      <c r="C218" s="15" t="s">
        <v>1543</v>
      </c>
      <c r="D218" s="15" t="s">
        <v>2257</v>
      </c>
      <c r="E218" s="15" t="str">
        <f t="shared" si="41"/>
        <v>THOMAS LARSON</v>
      </c>
      <c r="F218" s="15" t="s">
        <v>135</v>
      </c>
      <c r="G218" s="15">
        <v>999876942</v>
      </c>
      <c r="H218" s="15">
        <f t="shared" si="42"/>
        <v>30</v>
      </c>
      <c r="I218" s="15"/>
      <c r="J218" s="15"/>
      <c r="K218" s="16"/>
      <c r="L218" s="15"/>
      <c r="M218" s="15"/>
      <c r="N218" s="15"/>
      <c r="O218" s="15">
        <f t="shared" si="37"/>
        <v>0</v>
      </c>
      <c r="P218" s="15">
        <v>0</v>
      </c>
      <c r="Q218" s="15">
        <f t="shared" si="38"/>
        <v>0</v>
      </c>
      <c r="R218" s="15">
        <v>0</v>
      </c>
      <c r="S218" s="15">
        <v>0</v>
      </c>
      <c r="T218" s="15">
        <f t="shared" si="39"/>
        <v>0</v>
      </c>
      <c r="U218" s="15">
        <f t="shared" si="40"/>
        <v>0</v>
      </c>
      <c r="V218" s="15"/>
      <c r="W218" s="15"/>
      <c r="X218" s="15"/>
      <c r="Y218" s="15"/>
      <c r="Z218" s="16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>
        <f t="shared" si="43"/>
        <v>0</v>
      </c>
      <c r="CT218" s="15">
        <f t="shared" si="44"/>
        <v>30</v>
      </c>
      <c r="CU218" s="15">
        <f t="shared" si="45"/>
        <v>1</v>
      </c>
      <c r="CV218" s="15">
        <f t="shared" si="46"/>
        <v>0</v>
      </c>
      <c r="CW218" s="15"/>
      <c r="CX218" s="15"/>
      <c r="CY218" s="15">
        <f t="shared" si="47"/>
        <v>0</v>
      </c>
      <c r="CZ218" s="15">
        <f>GG218</f>
        <v>0</v>
      </c>
      <c r="DA218" s="16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20"/>
      <c r="DY218" s="15"/>
      <c r="DZ218" s="20"/>
      <c r="EA218" s="15"/>
      <c r="EB218" s="20"/>
      <c r="EC218" s="15"/>
      <c r="ED218" s="20"/>
      <c r="EE218" s="15"/>
      <c r="EF218" s="20"/>
      <c r="EG218" s="15"/>
      <c r="EH218" s="20"/>
      <c r="EI218" s="15"/>
      <c r="EJ218" s="20"/>
      <c r="EK218" s="15"/>
      <c r="EL218" s="20"/>
      <c r="EM218" s="15"/>
      <c r="EN218" s="20"/>
      <c r="EO218" s="15"/>
      <c r="EP218" s="20"/>
      <c r="EQ218" s="15"/>
      <c r="ER218" s="20"/>
      <c r="ES218" s="15"/>
      <c r="ET218" s="20"/>
      <c r="EU218" s="15"/>
      <c r="EV218" s="20"/>
      <c r="EW218" s="15"/>
      <c r="EX218" s="20"/>
      <c r="EY218" s="15"/>
      <c r="EZ218" s="20"/>
      <c r="FA218" s="15"/>
      <c r="FB218" s="20"/>
      <c r="FC218" s="15"/>
      <c r="FD218" s="20"/>
      <c r="FE218" s="15"/>
      <c r="FF218" s="20"/>
      <c r="FG218" s="15"/>
      <c r="FH218" s="20"/>
      <c r="FI218" s="15"/>
      <c r="FJ218" s="20"/>
      <c r="FK218" s="15"/>
      <c r="FL218" s="20"/>
      <c r="FM218" s="15"/>
      <c r="FN218" s="20"/>
      <c r="FO218" s="15"/>
      <c r="FP218" s="20"/>
      <c r="FQ218" s="15"/>
      <c r="FR218" s="20"/>
      <c r="FS218" s="15"/>
      <c r="FT218" s="20"/>
      <c r="FU218" s="15"/>
      <c r="FV218" s="20"/>
      <c r="FW218" s="15">
        <v>30</v>
      </c>
      <c r="FX218" s="20">
        <v>1</v>
      </c>
      <c r="FY218" s="15"/>
      <c r="FZ218" s="20"/>
      <c r="GA218" s="15"/>
      <c r="GB218" s="20"/>
      <c r="GC218" s="15"/>
      <c r="GD218" s="20"/>
      <c r="GE218" s="15"/>
      <c r="GF218" s="20"/>
      <c r="GG218" s="170"/>
    </row>
    <row r="219" spans="1:189" s="2" customFormat="1" ht="15.75" customHeight="1" x14ac:dyDescent="0.3">
      <c r="A219" s="15" t="s">
        <v>2907</v>
      </c>
      <c r="B219" s="15" t="s">
        <v>126</v>
      </c>
      <c r="C219" s="17" t="s">
        <v>461</v>
      </c>
      <c r="D219" s="17" t="s">
        <v>1752</v>
      </c>
      <c r="E219" s="15" t="str">
        <f t="shared" si="41"/>
        <v>Amber Smith</v>
      </c>
      <c r="F219" s="17" t="s">
        <v>128</v>
      </c>
      <c r="G219" s="15">
        <v>999877150</v>
      </c>
      <c r="H219" s="15">
        <f t="shared" si="42"/>
        <v>195.5</v>
      </c>
      <c r="I219" s="15"/>
      <c r="J219" s="17">
        <f>(O219+P219+R219+S219+T219+U219)/2</f>
        <v>0</v>
      </c>
      <c r="K219" s="16"/>
      <c r="L219" s="15"/>
      <c r="M219" s="15"/>
      <c r="N219" s="15"/>
      <c r="O219" s="15">
        <f t="shared" si="37"/>
        <v>0</v>
      </c>
      <c r="P219" s="15">
        <v>0</v>
      </c>
      <c r="Q219" s="15">
        <f t="shared" si="38"/>
        <v>0</v>
      </c>
      <c r="R219" s="15">
        <v>0</v>
      </c>
      <c r="S219" s="15">
        <v>0</v>
      </c>
      <c r="T219" s="15">
        <f t="shared" si="39"/>
        <v>0</v>
      </c>
      <c r="U219" s="15">
        <f t="shared" si="40"/>
        <v>0</v>
      </c>
      <c r="V219" s="15"/>
      <c r="W219" s="15"/>
      <c r="X219" s="15"/>
      <c r="Y219" s="15"/>
      <c r="Z219" s="16"/>
      <c r="AA219" s="15"/>
      <c r="AB219" s="24"/>
      <c r="AC219" s="15"/>
      <c r="AD219" s="15"/>
      <c r="AE219" s="15"/>
      <c r="AF219" s="15"/>
      <c r="AG219" s="15"/>
      <c r="AH219" s="24"/>
      <c r="AI219" s="15"/>
      <c r="AJ219" s="15"/>
      <c r="AK219" s="15"/>
      <c r="AL219" s="15"/>
      <c r="AM219" s="15"/>
      <c r="AN219" s="24"/>
      <c r="AO219" s="15"/>
      <c r="AP219" s="24"/>
      <c r="AQ219" s="15"/>
      <c r="AR219" s="24"/>
      <c r="AS219" s="15"/>
      <c r="AT219" s="24"/>
      <c r="AU219" s="15"/>
      <c r="AV219" s="24"/>
      <c r="AW219" s="15"/>
      <c r="AX219" s="24"/>
      <c r="AY219" s="15"/>
      <c r="AZ219" s="15"/>
      <c r="BA219" s="15"/>
      <c r="BB219" s="15"/>
      <c r="BC219" s="15"/>
      <c r="BD219" s="15"/>
      <c r="BE219" s="15"/>
      <c r="BF219" s="24"/>
      <c r="BG219" s="15"/>
      <c r="BH219" s="24"/>
      <c r="BI219" s="15"/>
      <c r="BJ219" s="24"/>
      <c r="BK219" s="15"/>
      <c r="BL219" s="24"/>
      <c r="BM219" s="15"/>
      <c r="BN219" s="24"/>
      <c r="BO219" s="15"/>
      <c r="BP219" s="24"/>
      <c r="BQ219" s="15"/>
      <c r="BR219" s="24"/>
      <c r="BS219" s="15"/>
      <c r="BT219" s="24"/>
      <c r="BU219" s="15"/>
      <c r="BV219" s="24"/>
      <c r="BW219" s="15"/>
      <c r="BX219" s="24"/>
      <c r="BY219" s="15"/>
      <c r="BZ219" s="24"/>
      <c r="CA219" s="15"/>
      <c r="CB219" s="24"/>
      <c r="CC219" s="15"/>
      <c r="CD219" s="24"/>
      <c r="CE219" s="15"/>
      <c r="CF219" s="24"/>
      <c r="CG219" s="15"/>
      <c r="CH219" s="25"/>
      <c r="CI219" s="15"/>
      <c r="CJ219" s="25"/>
      <c r="CK219" s="15"/>
      <c r="CL219" s="25"/>
      <c r="CM219" s="15"/>
      <c r="CN219" s="25"/>
      <c r="CO219" s="15"/>
      <c r="CP219" s="25"/>
      <c r="CQ219" s="15"/>
      <c r="CR219" s="25"/>
      <c r="CS219" s="15">
        <f t="shared" si="43"/>
        <v>0</v>
      </c>
      <c r="CT219" s="15">
        <f t="shared" si="44"/>
        <v>30</v>
      </c>
      <c r="CU219" s="15">
        <f t="shared" si="45"/>
        <v>1</v>
      </c>
      <c r="CV219" s="15">
        <f t="shared" si="46"/>
        <v>52.5</v>
      </c>
      <c r="CW219" s="15"/>
      <c r="CX219" s="15"/>
      <c r="CY219" s="15">
        <f t="shared" si="47"/>
        <v>113</v>
      </c>
      <c r="CZ219" s="15">
        <f>GG219</f>
        <v>0</v>
      </c>
      <c r="DA219" s="19"/>
      <c r="DB219" s="17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7"/>
      <c r="DQ219" s="15"/>
      <c r="DR219" s="15"/>
      <c r="DS219" s="15"/>
      <c r="DT219" s="15"/>
      <c r="DU219" s="15"/>
      <c r="DV219" s="15"/>
      <c r="DW219" s="15">
        <v>79</v>
      </c>
      <c r="DX219" s="20">
        <v>4</v>
      </c>
      <c r="DY219" s="15"/>
      <c r="DZ219" s="20"/>
      <c r="EA219" s="15"/>
      <c r="EB219" s="20"/>
      <c r="EC219" s="15"/>
      <c r="ED219" s="20"/>
      <c r="EE219" s="15"/>
      <c r="EF219" s="20"/>
      <c r="EG219" s="15"/>
      <c r="EH219" s="20"/>
      <c r="EI219" s="15"/>
      <c r="EJ219" s="20"/>
      <c r="EK219" s="15"/>
      <c r="EL219" s="20"/>
      <c r="EM219" s="15"/>
      <c r="EN219" s="20"/>
      <c r="EO219" s="15">
        <v>113</v>
      </c>
      <c r="EP219" s="20">
        <v>3</v>
      </c>
      <c r="EQ219" s="15"/>
      <c r="ER219" s="20"/>
      <c r="ES219" s="15">
        <v>30</v>
      </c>
      <c r="ET219" s="20">
        <v>1</v>
      </c>
      <c r="EU219" s="15"/>
      <c r="EV219" s="20"/>
      <c r="EW219" s="15"/>
      <c r="EX219" s="20"/>
      <c r="EY219" s="15"/>
      <c r="EZ219" s="20"/>
      <c r="FA219" s="15"/>
      <c r="FB219" s="20"/>
      <c r="FC219" s="15"/>
      <c r="FD219" s="20"/>
      <c r="FE219" s="15"/>
      <c r="FF219" s="20"/>
      <c r="FG219" s="15"/>
      <c r="FH219" s="20"/>
      <c r="FI219" s="15"/>
      <c r="FJ219" s="20"/>
      <c r="FK219" s="15"/>
      <c r="FL219" s="20"/>
      <c r="FM219" s="15"/>
      <c r="FN219" s="20"/>
      <c r="FO219" s="15"/>
      <c r="FP219" s="20"/>
      <c r="FQ219" s="15"/>
      <c r="FR219" s="20"/>
      <c r="FS219" s="15"/>
      <c r="FT219" s="20"/>
      <c r="FU219" s="15"/>
      <c r="FV219" s="20"/>
      <c r="FW219" s="15"/>
      <c r="FX219" s="20"/>
      <c r="FY219" s="15"/>
      <c r="FZ219" s="20"/>
      <c r="GA219" s="15"/>
      <c r="GB219" s="20"/>
      <c r="GC219" s="15">
        <v>52.5</v>
      </c>
      <c r="GD219" s="20">
        <v>2</v>
      </c>
      <c r="GE219" s="15"/>
      <c r="GF219" s="20"/>
      <c r="GG219" s="170"/>
    </row>
    <row r="220" spans="1:189" s="2" customFormat="1" ht="15.75" customHeight="1" x14ac:dyDescent="0.3">
      <c r="A220" s="17" t="s">
        <v>125</v>
      </c>
      <c r="B220" s="17" t="s">
        <v>126</v>
      </c>
      <c r="C220" s="17" t="s">
        <v>447</v>
      </c>
      <c r="D220" s="17" t="s">
        <v>448</v>
      </c>
      <c r="E220" s="15" t="str">
        <f t="shared" si="41"/>
        <v>Kalyx Calimlim</v>
      </c>
      <c r="F220" s="17" t="s">
        <v>135</v>
      </c>
      <c r="G220" s="15">
        <v>999877685</v>
      </c>
      <c r="H220" s="15">
        <f t="shared" si="42"/>
        <v>101.5</v>
      </c>
      <c r="I220" s="15"/>
      <c r="J220" s="17">
        <f>(O220+P220+R220+S220+T220+U220)/2</f>
        <v>101.5</v>
      </c>
      <c r="K220" s="16"/>
      <c r="L220" s="15"/>
      <c r="M220" s="15"/>
      <c r="N220" s="15"/>
      <c r="O220" s="15">
        <f t="shared" si="37"/>
        <v>0</v>
      </c>
      <c r="P220" s="15">
        <v>0</v>
      </c>
      <c r="Q220" s="15">
        <f t="shared" si="38"/>
        <v>1</v>
      </c>
      <c r="R220" s="15">
        <v>0</v>
      </c>
      <c r="S220" s="15">
        <v>0</v>
      </c>
      <c r="T220" s="15">
        <f t="shared" si="39"/>
        <v>90</v>
      </c>
      <c r="U220" s="15">
        <f t="shared" si="40"/>
        <v>113</v>
      </c>
      <c r="V220" s="15"/>
      <c r="W220" s="15"/>
      <c r="X220" s="15"/>
      <c r="Y220" s="15"/>
      <c r="Z220" s="16"/>
      <c r="AA220" s="15">
        <v>106</v>
      </c>
      <c r="AB220" s="24">
        <v>4</v>
      </c>
      <c r="AC220" s="15"/>
      <c r="AD220" s="24"/>
      <c r="AE220" s="15"/>
      <c r="AF220" s="24"/>
      <c r="AG220" s="15"/>
      <c r="AH220" s="24"/>
      <c r="AI220" s="15"/>
      <c r="AJ220" s="24"/>
      <c r="AK220" s="15"/>
      <c r="AL220" s="24"/>
      <c r="AM220" s="15"/>
      <c r="AN220" s="24"/>
      <c r="AO220" s="15"/>
      <c r="AP220" s="24"/>
      <c r="AQ220" s="15"/>
      <c r="AR220" s="24"/>
      <c r="AS220" s="15">
        <v>120</v>
      </c>
      <c r="AT220" s="24">
        <v>1</v>
      </c>
      <c r="AU220" s="15"/>
      <c r="AV220" s="24"/>
      <c r="AW220" s="15"/>
      <c r="AX220" s="24"/>
      <c r="AY220" s="15">
        <v>113</v>
      </c>
      <c r="AZ220" s="24">
        <v>3</v>
      </c>
      <c r="BA220" s="15"/>
      <c r="BB220" s="24"/>
      <c r="BC220" s="15"/>
      <c r="BD220" s="24"/>
      <c r="BE220" s="15"/>
      <c r="BF220" s="24"/>
      <c r="BG220" s="15"/>
      <c r="BH220" s="24"/>
      <c r="BI220" s="15"/>
      <c r="BJ220" s="24"/>
      <c r="BK220" s="15"/>
      <c r="BL220" s="24"/>
      <c r="BM220" s="15"/>
      <c r="BN220" s="24"/>
      <c r="BO220" s="15"/>
      <c r="BP220" s="24"/>
      <c r="BQ220" s="15">
        <v>64</v>
      </c>
      <c r="BR220" s="24" t="s">
        <v>182</v>
      </c>
      <c r="BS220" s="15">
        <v>79</v>
      </c>
      <c r="BT220" s="24">
        <v>3</v>
      </c>
      <c r="BU220" s="15"/>
      <c r="BV220" s="24"/>
      <c r="BW220" s="15"/>
      <c r="BX220" s="24"/>
      <c r="BY220" s="15"/>
      <c r="BZ220" s="24"/>
      <c r="CA220" s="15">
        <v>51</v>
      </c>
      <c r="CB220" s="24" t="s">
        <v>129</v>
      </c>
      <c r="CC220" s="15"/>
      <c r="CD220" s="24"/>
      <c r="CE220" s="15">
        <v>106</v>
      </c>
      <c r="CF220" s="24">
        <v>5</v>
      </c>
      <c r="CG220" s="15"/>
      <c r="CH220" s="25"/>
      <c r="CI220" s="15"/>
      <c r="CJ220" s="25"/>
      <c r="CK220" s="15"/>
      <c r="CL220" s="25"/>
      <c r="CM220" s="15">
        <v>65</v>
      </c>
      <c r="CN220" s="25" t="s">
        <v>129</v>
      </c>
      <c r="CO220" s="15"/>
      <c r="CP220" s="25"/>
      <c r="CQ220" s="15"/>
      <c r="CR220" s="25"/>
      <c r="CS220" s="15">
        <f t="shared" si="43"/>
        <v>0</v>
      </c>
      <c r="CT220" s="15">
        <f t="shared" si="44"/>
        <v>0</v>
      </c>
      <c r="CU220" s="15">
        <f t="shared" si="45"/>
        <v>0</v>
      </c>
      <c r="CV220" s="15">
        <f t="shared" si="46"/>
        <v>0</v>
      </c>
      <c r="CW220" s="15"/>
      <c r="CX220" s="15"/>
      <c r="CY220" s="15">
        <f t="shared" si="47"/>
        <v>0</v>
      </c>
      <c r="CZ220" s="15">
        <f>GG220</f>
        <v>0</v>
      </c>
      <c r="DA220" s="19"/>
      <c r="DB220" s="17">
        <v>106</v>
      </c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7"/>
      <c r="DQ220" s="15"/>
      <c r="DR220" s="15"/>
      <c r="DS220" s="15"/>
      <c r="DT220" s="15">
        <v>60</v>
      </c>
      <c r="DU220" s="15"/>
      <c r="DV220" s="15"/>
      <c r="DW220" s="15">
        <v>71</v>
      </c>
      <c r="DX220" s="20">
        <v>5</v>
      </c>
      <c r="DY220" s="15"/>
      <c r="DZ220" s="20"/>
      <c r="EA220" s="15"/>
      <c r="EB220" s="20"/>
      <c r="EC220" s="15">
        <v>90</v>
      </c>
      <c r="ED220" s="20">
        <v>4</v>
      </c>
      <c r="EE220" s="15"/>
      <c r="EF220" s="20"/>
      <c r="EG220" s="15">
        <v>113</v>
      </c>
      <c r="EH220" s="20">
        <v>4</v>
      </c>
      <c r="EI220" s="15"/>
      <c r="EJ220" s="20"/>
      <c r="EK220" s="15"/>
      <c r="EL220" s="20"/>
      <c r="EM220" s="15"/>
      <c r="EN220" s="20"/>
      <c r="EO220" s="15"/>
      <c r="EP220" s="20"/>
      <c r="EQ220" s="15"/>
      <c r="ER220" s="20"/>
      <c r="ES220" s="15"/>
      <c r="ET220" s="20"/>
      <c r="EU220" s="15"/>
      <c r="EV220" s="20"/>
      <c r="EW220" s="15"/>
      <c r="EX220" s="20"/>
      <c r="EY220" s="15"/>
      <c r="EZ220" s="20"/>
      <c r="FA220" s="15"/>
      <c r="FB220" s="20"/>
      <c r="FC220" s="15"/>
      <c r="FD220" s="20"/>
      <c r="FE220" s="15"/>
      <c r="FF220" s="20"/>
      <c r="FG220" s="15"/>
      <c r="FH220" s="20"/>
      <c r="FI220" s="15"/>
      <c r="FJ220" s="20"/>
      <c r="FK220" s="15"/>
      <c r="FL220" s="20"/>
      <c r="FM220" s="15"/>
      <c r="FN220" s="20"/>
      <c r="FO220" s="15"/>
      <c r="FP220" s="20"/>
      <c r="FQ220" s="15"/>
      <c r="FR220" s="20"/>
      <c r="FS220" s="15"/>
      <c r="FT220" s="20"/>
      <c r="FU220" s="15"/>
      <c r="FV220" s="20"/>
      <c r="FW220" s="15"/>
      <c r="FX220" s="20"/>
      <c r="FY220" s="15"/>
      <c r="FZ220" s="20"/>
      <c r="GA220" s="15"/>
      <c r="GB220" s="20"/>
      <c r="GC220" s="15"/>
      <c r="GD220" s="20"/>
      <c r="GE220" s="15"/>
      <c r="GF220" s="20"/>
      <c r="GG220" s="170"/>
    </row>
    <row r="221" spans="1:189" s="2" customFormat="1" ht="15.5" customHeight="1" x14ac:dyDescent="0.3">
      <c r="A221" s="85" t="s">
        <v>125</v>
      </c>
      <c r="B221" s="85" t="s">
        <v>126</v>
      </c>
      <c r="C221" s="85" t="s">
        <v>3908</v>
      </c>
      <c r="D221" s="85" t="s">
        <v>3909</v>
      </c>
      <c r="E221" s="15" t="str">
        <f t="shared" si="41"/>
        <v>ETHAN COHEN</v>
      </c>
      <c r="F221" s="85" t="s">
        <v>135</v>
      </c>
      <c r="G221" s="15">
        <v>999878095</v>
      </c>
      <c r="H221" s="15">
        <f t="shared" si="42"/>
        <v>88</v>
      </c>
      <c r="I221" s="15"/>
      <c r="J221" s="15"/>
      <c r="K221" s="16"/>
      <c r="L221" s="15"/>
      <c r="M221" s="15"/>
      <c r="N221" s="15"/>
      <c r="O221" s="15">
        <f t="shared" si="37"/>
        <v>0</v>
      </c>
      <c r="P221" s="15">
        <v>0</v>
      </c>
      <c r="Q221" s="15">
        <f t="shared" si="38"/>
        <v>0</v>
      </c>
      <c r="R221" s="15">
        <v>0</v>
      </c>
      <c r="S221" s="15">
        <v>0</v>
      </c>
      <c r="T221" s="15">
        <f t="shared" si="39"/>
        <v>0</v>
      </c>
      <c r="U221" s="15">
        <f t="shared" si="40"/>
        <v>0</v>
      </c>
      <c r="V221" s="15"/>
      <c r="W221" s="15"/>
      <c r="X221" s="15"/>
      <c r="Y221" s="15"/>
      <c r="Z221" s="16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>
        <f t="shared" si="43"/>
        <v>0</v>
      </c>
      <c r="CT221" s="15">
        <f t="shared" si="44"/>
        <v>88</v>
      </c>
      <c r="CU221" s="15">
        <f t="shared" si="45"/>
        <v>1</v>
      </c>
      <c r="CV221" s="15">
        <f t="shared" si="46"/>
        <v>0</v>
      </c>
      <c r="CW221" s="15"/>
      <c r="CX221" s="15"/>
      <c r="CY221" s="15">
        <f t="shared" si="47"/>
        <v>0</v>
      </c>
      <c r="CZ221" s="15">
        <f>GG221</f>
        <v>0</v>
      </c>
      <c r="DA221" s="16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20"/>
      <c r="DY221" s="15"/>
      <c r="DZ221" s="20"/>
      <c r="EA221" s="15"/>
      <c r="EB221" s="20"/>
      <c r="EC221" s="15"/>
      <c r="ED221" s="20"/>
      <c r="EE221" s="15"/>
      <c r="EF221" s="20"/>
      <c r="EG221" s="15"/>
      <c r="EH221" s="20"/>
      <c r="EI221" s="15"/>
      <c r="EJ221" s="20"/>
      <c r="EK221" s="15"/>
      <c r="EL221" s="20"/>
      <c r="EM221" s="15"/>
      <c r="EN221" s="20"/>
      <c r="EO221" s="15"/>
      <c r="EP221" s="20"/>
      <c r="EQ221" s="15"/>
      <c r="ER221" s="20"/>
      <c r="ES221" s="15"/>
      <c r="ET221" s="20"/>
      <c r="EU221" s="15"/>
      <c r="EV221" s="20"/>
      <c r="EW221" s="15"/>
      <c r="EX221" s="20"/>
      <c r="EY221" s="15"/>
      <c r="EZ221" s="20"/>
      <c r="FA221" s="15"/>
      <c r="FB221" s="20"/>
      <c r="FC221" s="15"/>
      <c r="FD221" s="20"/>
      <c r="FE221" s="15"/>
      <c r="FF221" s="20"/>
      <c r="FG221" s="15"/>
      <c r="FH221" s="20"/>
      <c r="FI221" s="15"/>
      <c r="FJ221" s="20"/>
      <c r="FK221" s="15"/>
      <c r="FL221" s="20"/>
      <c r="FM221" s="15"/>
      <c r="FN221" s="20"/>
      <c r="FO221" s="15">
        <v>58</v>
      </c>
      <c r="FP221" s="20"/>
      <c r="FQ221" s="15"/>
      <c r="FR221" s="20"/>
      <c r="FS221" s="15"/>
      <c r="FT221" s="20"/>
      <c r="FU221" s="15"/>
      <c r="FV221" s="20"/>
      <c r="FW221" s="15"/>
      <c r="FX221" s="20"/>
      <c r="FY221" s="15"/>
      <c r="FZ221" s="20"/>
      <c r="GA221" s="15">
        <v>30</v>
      </c>
      <c r="GB221" s="20">
        <v>1</v>
      </c>
      <c r="GC221" s="15"/>
      <c r="GD221" s="20"/>
      <c r="GE221" s="15"/>
      <c r="GF221" s="20"/>
      <c r="GG221" s="170"/>
    </row>
    <row r="222" spans="1:189" s="2" customFormat="1" ht="15.75" customHeight="1" x14ac:dyDescent="0.3">
      <c r="A222" s="15" t="s">
        <v>2908</v>
      </c>
      <c r="B222" s="15" t="s">
        <v>126</v>
      </c>
      <c r="C222" s="15" t="s">
        <v>906</v>
      </c>
      <c r="D222" s="15" t="s">
        <v>941</v>
      </c>
      <c r="E222" s="15" t="str">
        <f t="shared" si="41"/>
        <v>Christine Hislop</v>
      </c>
      <c r="F222" s="15" t="s">
        <v>128</v>
      </c>
      <c r="G222" s="15">
        <v>999878668</v>
      </c>
      <c r="H222" s="15">
        <f t="shared" si="42"/>
        <v>82.5</v>
      </c>
      <c r="I222" s="15"/>
      <c r="J222" s="17">
        <f>(O222+P222+R222+S222+T222+U222)/2</f>
        <v>0</v>
      </c>
      <c r="K222" s="16"/>
      <c r="L222" s="15"/>
      <c r="M222" s="15"/>
      <c r="N222" s="15"/>
      <c r="O222" s="15">
        <f t="shared" si="37"/>
        <v>0</v>
      </c>
      <c r="P222" s="15">
        <v>0</v>
      </c>
      <c r="Q222" s="15">
        <f t="shared" si="38"/>
        <v>0</v>
      </c>
      <c r="R222" s="15">
        <v>0</v>
      </c>
      <c r="S222" s="15">
        <v>0</v>
      </c>
      <c r="T222" s="15">
        <f t="shared" si="39"/>
        <v>0</v>
      </c>
      <c r="U222" s="15">
        <f t="shared" si="40"/>
        <v>0</v>
      </c>
      <c r="V222" s="15"/>
      <c r="W222" s="15"/>
      <c r="X222" s="15"/>
      <c r="Y222" s="15"/>
      <c r="Z222" s="16"/>
      <c r="AA222" s="15">
        <v>75</v>
      </c>
      <c r="AB222" s="24">
        <v>2</v>
      </c>
      <c r="AC222" s="15"/>
      <c r="AD222" s="15"/>
      <c r="AE222" s="15">
        <v>120</v>
      </c>
      <c r="AF222" s="24">
        <v>1</v>
      </c>
      <c r="AG222" s="15"/>
      <c r="AH222" s="24"/>
      <c r="AI222" s="15"/>
      <c r="AJ222" s="24"/>
      <c r="AK222" s="15"/>
      <c r="AL222" s="24"/>
      <c r="AM222" s="15"/>
      <c r="AN222" s="24"/>
      <c r="AO222" s="15"/>
      <c r="AP222" s="24"/>
      <c r="AQ222" s="15"/>
      <c r="AR222" s="24"/>
      <c r="AS222" s="15"/>
      <c r="AT222" s="24"/>
      <c r="AU222" s="15"/>
      <c r="AV222" s="24"/>
      <c r="AW222" s="15"/>
      <c r="AX222" s="24"/>
      <c r="AY222" s="15"/>
      <c r="AZ222" s="15"/>
      <c r="BA222" s="15"/>
      <c r="BB222" s="15"/>
      <c r="BC222" s="15"/>
      <c r="BD222" s="15"/>
      <c r="BE222" s="15"/>
      <c r="BF222" s="24"/>
      <c r="BG222" s="15"/>
      <c r="BH222" s="24"/>
      <c r="BI222" s="15"/>
      <c r="BJ222" s="24"/>
      <c r="BK222" s="15">
        <f>15*6</f>
        <v>90</v>
      </c>
      <c r="BL222" s="24">
        <v>1</v>
      </c>
      <c r="BM222" s="15"/>
      <c r="BN222" s="24"/>
      <c r="BO222" s="15"/>
      <c r="BP222" s="24">
        <v>1</v>
      </c>
      <c r="BQ222" s="15">
        <v>50</v>
      </c>
      <c r="BR222" s="24">
        <v>1</v>
      </c>
      <c r="BS222" s="15">
        <v>5</v>
      </c>
      <c r="BT222" s="24">
        <v>1</v>
      </c>
      <c r="BU222" s="15"/>
      <c r="BV222" s="24"/>
      <c r="BW222" s="15"/>
      <c r="BX222" s="24">
        <v>1</v>
      </c>
      <c r="BY222" s="15"/>
      <c r="BZ222" s="24">
        <v>1</v>
      </c>
      <c r="CA222" s="15">
        <v>80</v>
      </c>
      <c r="CB222" s="24">
        <v>1</v>
      </c>
      <c r="CC222" s="15"/>
      <c r="CD222" s="24">
        <v>1</v>
      </c>
      <c r="CE222" s="15"/>
      <c r="CF222" s="24"/>
      <c r="CG222" s="15"/>
      <c r="CH222" s="25"/>
      <c r="CI222" s="15"/>
      <c r="CJ222" s="25"/>
      <c r="CK222" s="15">
        <v>75</v>
      </c>
      <c r="CL222" s="25">
        <v>2</v>
      </c>
      <c r="CM222" s="15">
        <v>75</v>
      </c>
      <c r="CN222" s="25">
        <v>2</v>
      </c>
      <c r="CO222" s="15"/>
      <c r="CP222" s="25"/>
      <c r="CQ222" s="15"/>
      <c r="CR222" s="25"/>
      <c r="CS222" s="15">
        <f t="shared" si="43"/>
        <v>0</v>
      </c>
      <c r="CT222" s="15">
        <f t="shared" si="44"/>
        <v>30</v>
      </c>
      <c r="CU222" s="15">
        <f t="shared" si="45"/>
        <v>1</v>
      </c>
      <c r="CV222" s="15">
        <f t="shared" si="46"/>
        <v>52.5</v>
      </c>
      <c r="CW222" s="15"/>
      <c r="CX222" s="15"/>
      <c r="CY222" s="15">
        <f t="shared" si="47"/>
        <v>0</v>
      </c>
      <c r="CZ222" s="15">
        <f>GG222</f>
        <v>0</v>
      </c>
      <c r="DA222" s="19"/>
      <c r="DB222" s="17">
        <v>113</v>
      </c>
      <c r="DC222" s="15">
        <v>30</v>
      </c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7"/>
      <c r="DQ222" s="15"/>
      <c r="DR222" s="15"/>
      <c r="DS222" s="15"/>
      <c r="DT222" s="15"/>
      <c r="DU222" s="15"/>
      <c r="DV222" s="15"/>
      <c r="DW222" s="15"/>
      <c r="DX222" s="20"/>
      <c r="DY222" s="15"/>
      <c r="DZ222" s="20"/>
      <c r="EA222" s="15"/>
      <c r="EB222" s="20"/>
      <c r="EC222" s="15"/>
      <c r="ED222" s="20"/>
      <c r="EE222" s="15"/>
      <c r="EF222" s="20"/>
      <c r="EG222" s="15"/>
      <c r="EH222" s="20"/>
      <c r="EI222" s="15"/>
      <c r="EJ222" s="20"/>
      <c r="EK222" s="15"/>
      <c r="EL222" s="20"/>
      <c r="EM222" s="15"/>
      <c r="EN222" s="20"/>
      <c r="EO222" s="15"/>
      <c r="EP222" s="20"/>
      <c r="EQ222" s="15">
        <v>30</v>
      </c>
      <c r="ER222" s="20">
        <v>1</v>
      </c>
      <c r="ES222" s="15"/>
      <c r="ET222" s="20"/>
      <c r="EU222" s="15"/>
      <c r="EV222" s="20"/>
      <c r="EW222" s="15"/>
      <c r="EX222" s="20"/>
      <c r="EY222" s="15"/>
      <c r="EZ222" s="20"/>
      <c r="FA222" s="15"/>
      <c r="FB222" s="20"/>
      <c r="FC222" s="15"/>
      <c r="FD222" s="20"/>
      <c r="FE222" s="15"/>
      <c r="FF222" s="20"/>
      <c r="FG222" s="15"/>
      <c r="FH222" s="20"/>
      <c r="FI222" s="15"/>
      <c r="FJ222" s="20"/>
      <c r="FK222" s="15"/>
      <c r="FL222" s="20"/>
      <c r="FM222" s="15"/>
      <c r="FN222" s="20"/>
      <c r="FO222" s="15"/>
      <c r="FP222" s="20"/>
      <c r="FQ222" s="15"/>
      <c r="FR222" s="20"/>
      <c r="FS222" s="15"/>
      <c r="FT222" s="20"/>
      <c r="FU222" s="15"/>
      <c r="FV222" s="20"/>
      <c r="FW222" s="15"/>
      <c r="FX222" s="20"/>
      <c r="FY222" s="15"/>
      <c r="FZ222" s="20"/>
      <c r="GA222" s="15"/>
      <c r="GB222" s="20"/>
      <c r="GC222" s="15">
        <v>52.5</v>
      </c>
      <c r="GD222" s="20">
        <v>2</v>
      </c>
      <c r="GE222" s="15"/>
      <c r="GF222" s="20"/>
      <c r="GG222" s="170"/>
    </row>
    <row r="223" spans="1:189" s="2" customFormat="1" ht="15.75" customHeight="1" x14ac:dyDescent="0.3">
      <c r="A223" s="17" t="s">
        <v>125</v>
      </c>
      <c r="B223" s="15" t="s">
        <v>126</v>
      </c>
      <c r="C223" s="15" t="s">
        <v>965</v>
      </c>
      <c r="D223" s="15" t="s">
        <v>1989</v>
      </c>
      <c r="E223" s="15" t="str">
        <f t="shared" si="41"/>
        <v>Peyton Yung</v>
      </c>
      <c r="F223" s="15" t="s">
        <v>135</v>
      </c>
      <c r="G223" s="15">
        <v>999878684</v>
      </c>
      <c r="H223" s="15">
        <f t="shared" si="42"/>
        <v>159.5</v>
      </c>
      <c r="I223" s="15"/>
      <c r="J223" s="17">
        <f>(O223+P223+R223+S223+T223+U223)/2</f>
        <v>57.5</v>
      </c>
      <c r="K223" s="16"/>
      <c r="L223" s="15"/>
      <c r="M223" s="15"/>
      <c r="N223" s="15"/>
      <c r="O223" s="15">
        <f t="shared" si="37"/>
        <v>0</v>
      </c>
      <c r="P223" s="15">
        <v>0</v>
      </c>
      <c r="Q223" s="15">
        <f t="shared" si="38"/>
        <v>2</v>
      </c>
      <c r="R223" s="15">
        <v>0</v>
      </c>
      <c r="S223" s="15">
        <v>0</v>
      </c>
      <c r="T223" s="15">
        <f t="shared" si="39"/>
        <v>51</v>
      </c>
      <c r="U223" s="15">
        <f t="shared" si="40"/>
        <v>64</v>
      </c>
      <c r="V223" s="15"/>
      <c r="W223" s="15"/>
      <c r="X223" s="15"/>
      <c r="Y223" s="15"/>
      <c r="Z223" s="16"/>
      <c r="AA223" s="15"/>
      <c r="AB223" s="24"/>
      <c r="AC223" s="15"/>
      <c r="AD223" s="15"/>
      <c r="AE223" s="15"/>
      <c r="AF223" s="15"/>
      <c r="AG223" s="15"/>
      <c r="AH223" s="24"/>
      <c r="AI223" s="15"/>
      <c r="AJ223" s="15"/>
      <c r="AK223" s="15"/>
      <c r="AL223" s="15"/>
      <c r="AM223" s="15"/>
      <c r="AN223" s="24"/>
      <c r="AO223" s="15"/>
      <c r="AP223" s="24"/>
      <c r="AQ223" s="15"/>
      <c r="AR223" s="24"/>
      <c r="AS223" s="15"/>
      <c r="AT223" s="24"/>
      <c r="AU223" s="15"/>
      <c r="AV223" s="24"/>
      <c r="AW223" s="15"/>
      <c r="AX223" s="24"/>
      <c r="AY223" s="15"/>
      <c r="AZ223" s="15"/>
      <c r="BA223" s="15"/>
      <c r="BB223" s="15"/>
      <c r="BC223" s="15"/>
      <c r="BD223" s="15"/>
      <c r="BE223" s="15"/>
      <c r="BF223" s="24"/>
      <c r="BG223" s="15"/>
      <c r="BH223" s="24"/>
      <c r="BI223" s="15"/>
      <c r="BJ223" s="24"/>
      <c r="BK223" s="15"/>
      <c r="BL223" s="24"/>
      <c r="BM223" s="15">
        <v>44</v>
      </c>
      <c r="BN223" s="24" t="s">
        <v>129</v>
      </c>
      <c r="BO223" s="15"/>
      <c r="BP223" s="24"/>
      <c r="BQ223" s="15">
        <v>64</v>
      </c>
      <c r="BR223" s="24" t="s">
        <v>182</v>
      </c>
      <c r="BS223" s="15"/>
      <c r="BT223" s="24"/>
      <c r="BU223" s="15"/>
      <c r="BV223" s="24"/>
      <c r="BW223" s="15"/>
      <c r="BX223" s="24"/>
      <c r="BY223" s="15"/>
      <c r="BZ223" s="24"/>
      <c r="CA223" s="15">
        <v>51</v>
      </c>
      <c r="CB223" s="24" t="s">
        <v>129</v>
      </c>
      <c r="CC223" s="15"/>
      <c r="CD223" s="24"/>
      <c r="CE223" s="15"/>
      <c r="CF223" s="24"/>
      <c r="CG223" s="15">
        <v>58</v>
      </c>
      <c r="CH223" s="25">
        <v>6</v>
      </c>
      <c r="CI223" s="15"/>
      <c r="CJ223" s="25"/>
      <c r="CK223" s="15"/>
      <c r="CL223" s="25"/>
      <c r="CM223" s="15">
        <v>64</v>
      </c>
      <c r="CN223" s="25" t="s">
        <v>129</v>
      </c>
      <c r="CO223" s="15" t="s">
        <v>520</v>
      </c>
      <c r="CP223" s="25"/>
      <c r="CQ223" s="15"/>
      <c r="CR223" s="25"/>
      <c r="CS223" s="15">
        <f t="shared" si="43"/>
        <v>0</v>
      </c>
      <c r="CT223" s="15">
        <f t="shared" si="44"/>
        <v>38</v>
      </c>
      <c r="CU223" s="15">
        <f t="shared" si="45"/>
        <v>0</v>
      </c>
      <c r="CV223" s="15">
        <f t="shared" si="46"/>
        <v>0</v>
      </c>
      <c r="CW223" s="15"/>
      <c r="CX223" s="15"/>
      <c r="CY223" s="15">
        <f t="shared" si="47"/>
        <v>64</v>
      </c>
      <c r="CZ223" s="15">
        <f>GG223</f>
        <v>0</v>
      </c>
      <c r="DA223" s="19"/>
      <c r="DB223" s="17">
        <v>48</v>
      </c>
      <c r="DC223" s="15">
        <v>90</v>
      </c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>
        <v>120</v>
      </c>
      <c r="DO223" s="15">
        <v>68</v>
      </c>
      <c r="DP223" s="17"/>
      <c r="DQ223" s="15"/>
      <c r="DR223" s="15"/>
      <c r="DS223" s="15"/>
      <c r="DT223" s="15"/>
      <c r="DU223" s="15"/>
      <c r="DV223" s="15"/>
      <c r="DW223" s="15"/>
      <c r="DX223" s="20"/>
      <c r="DY223" s="15">
        <v>44</v>
      </c>
      <c r="DZ223" s="20" t="s">
        <v>129</v>
      </c>
      <c r="EA223" s="15"/>
      <c r="EB223" s="20"/>
      <c r="EC223" s="15">
        <v>51</v>
      </c>
      <c r="ED223" s="20" t="s">
        <v>129</v>
      </c>
      <c r="EE223" s="15"/>
      <c r="EF223" s="20"/>
      <c r="EG223" s="15">
        <v>64</v>
      </c>
      <c r="EH223" s="20" t="s">
        <v>129</v>
      </c>
      <c r="EI223" s="15"/>
      <c r="EJ223" s="20"/>
      <c r="EK223" s="15"/>
      <c r="EL223" s="20"/>
      <c r="EM223" s="15"/>
      <c r="EN223" s="20"/>
      <c r="EO223" s="15">
        <v>64</v>
      </c>
      <c r="EP223" s="20"/>
      <c r="EQ223" s="15"/>
      <c r="ER223" s="20"/>
      <c r="ES223" s="15"/>
      <c r="ET223" s="20"/>
      <c r="EU223" s="15"/>
      <c r="EV223" s="20"/>
      <c r="EW223" s="15"/>
      <c r="EX223" s="20"/>
      <c r="EY223" s="15"/>
      <c r="EZ223" s="20"/>
      <c r="FA223" s="15"/>
      <c r="FB223" s="20"/>
      <c r="FC223" s="15">
        <v>38</v>
      </c>
      <c r="FD223" s="20" t="s">
        <v>129</v>
      </c>
      <c r="FE223" s="15"/>
      <c r="FF223" s="20"/>
      <c r="FG223" s="15"/>
      <c r="FH223" s="20"/>
      <c r="FI223" s="15"/>
      <c r="FJ223" s="20"/>
      <c r="FK223" s="15"/>
      <c r="FL223" s="20"/>
      <c r="FM223" s="15"/>
      <c r="FN223" s="20"/>
      <c r="FO223" s="15"/>
      <c r="FP223" s="20"/>
      <c r="FQ223" s="15"/>
      <c r="FR223" s="20"/>
      <c r="FS223" s="15"/>
      <c r="FT223" s="20"/>
      <c r="FU223" s="15"/>
      <c r="FV223" s="20"/>
      <c r="FW223" s="15"/>
      <c r="FX223" s="20"/>
      <c r="FY223" s="15"/>
      <c r="FZ223" s="20"/>
      <c r="GA223" s="15"/>
      <c r="GB223" s="20"/>
      <c r="GC223" s="15"/>
      <c r="GD223" s="20"/>
      <c r="GE223" s="15"/>
      <c r="GF223" s="20"/>
      <c r="GG223" s="170"/>
    </row>
    <row r="224" spans="1:189" s="2" customFormat="1" ht="15.75" customHeight="1" x14ac:dyDescent="0.3">
      <c r="A224" s="15" t="s">
        <v>2903</v>
      </c>
      <c r="B224" s="15" t="s">
        <v>126</v>
      </c>
      <c r="C224" s="15" t="s">
        <v>570</v>
      </c>
      <c r="D224" s="15" t="s">
        <v>2276</v>
      </c>
      <c r="E224" s="15" t="str">
        <f t="shared" si="41"/>
        <v>William Fincher</v>
      </c>
      <c r="F224" s="15" t="s">
        <v>135</v>
      </c>
      <c r="G224" s="15">
        <v>999879027</v>
      </c>
      <c r="H224" s="15">
        <f t="shared" si="42"/>
        <v>259</v>
      </c>
      <c r="I224" s="17"/>
      <c r="J224" s="17"/>
      <c r="K224" s="21"/>
      <c r="L224" s="15"/>
      <c r="M224" s="15"/>
      <c r="N224" s="15"/>
      <c r="O224" s="15">
        <f t="shared" si="37"/>
        <v>106</v>
      </c>
      <c r="P224" s="15">
        <v>0</v>
      </c>
      <c r="Q224" s="15">
        <f t="shared" si="38"/>
        <v>0</v>
      </c>
      <c r="R224" s="15">
        <v>0</v>
      </c>
      <c r="S224" s="15">
        <v>0</v>
      </c>
      <c r="T224" s="15">
        <f t="shared" si="39"/>
        <v>0</v>
      </c>
      <c r="U224" s="15">
        <f t="shared" si="40"/>
        <v>0</v>
      </c>
      <c r="V224" s="15"/>
      <c r="W224" s="15"/>
      <c r="X224" s="15"/>
      <c r="Y224" s="15"/>
      <c r="Z224" s="21"/>
      <c r="AA224" s="17"/>
      <c r="AB224" s="17"/>
      <c r="AC224" s="17"/>
      <c r="AD224" s="17"/>
      <c r="AE224" s="17"/>
      <c r="AF224" s="24"/>
      <c r="AG224" s="17"/>
      <c r="AH224" s="24"/>
      <c r="AI224" s="17"/>
      <c r="AJ224" s="24"/>
      <c r="AK224" s="17"/>
      <c r="AL224" s="24"/>
      <c r="AM224" s="17"/>
      <c r="AN224" s="24"/>
      <c r="AO224" s="17"/>
      <c r="AP224" s="24"/>
      <c r="AQ224" s="17"/>
      <c r="AR224" s="24"/>
      <c r="AS224" s="17"/>
      <c r="AT224" s="24"/>
      <c r="AU224" s="17"/>
      <c r="AV224" s="24"/>
      <c r="AW224" s="17"/>
      <c r="AX224" s="24"/>
      <c r="AY224" s="17"/>
      <c r="AZ224" s="17"/>
      <c r="BA224" s="17"/>
      <c r="BB224" s="24"/>
      <c r="BC224" s="17"/>
      <c r="BD224" s="24"/>
      <c r="BE224" s="17"/>
      <c r="BF224" s="24"/>
      <c r="BG224" s="17"/>
      <c r="BH224" s="24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24"/>
      <c r="CQ224" s="17"/>
      <c r="CR224" s="24"/>
      <c r="CS224" s="15">
        <f t="shared" si="43"/>
        <v>0</v>
      </c>
      <c r="CT224" s="15">
        <f t="shared" si="44"/>
        <v>58</v>
      </c>
      <c r="CU224" s="15">
        <f t="shared" si="45"/>
        <v>1</v>
      </c>
      <c r="CV224" s="15">
        <f t="shared" si="46"/>
        <v>59</v>
      </c>
      <c r="CW224" s="15"/>
      <c r="CX224" s="15"/>
      <c r="CY224" s="15">
        <f t="shared" si="47"/>
        <v>36</v>
      </c>
      <c r="CZ224" s="15">
        <f>GG224</f>
        <v>0</v>
      </c>
      <c r="DA224" s="20"/>
      <c r="DB224" s="17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7"/>
      <c r="DQ224" s="15"/>
      <c r="DR224" s="15"/>
      <c r="DS224" s="15"/>
      <c r="DT224" s="15"/>
      <c r="DU224" s="15"/>
      <c r="DV224" s="15"/>
      <c r="DW224" s="15"/>
      <c r="DX224" s="20"/>
      <c r="DY224" s="15"/>
      <c r="DZ224" s="20"/>
      <c r="EA224" s="15"/>
      <c r="EB224" s="20"/>
      <c r="EC224" s="15"/>
      <c r="ED224" s="20"/>
      <c r="EE224" s="15"/>
      <c r="EF224" s="20"/>
      <c r="EG224" s="15"/>
      <c r="EH224" s="20"/>
      <c r="EI224" s="15">
        <v>50</v>
      </c>
      <c r="EJ224" s="20">
        <v>1</v>
      </c>
      <c r="EK224" s="15"/>
      <c r="EL224" s="20"/>
      <c r="EM224" s="15">
        <v>56</v>
      </c>
      <c r="EN224" s="20">
        <v>4</v>
      </c>
      <c r="EO224" s="15">
        <v>36</v>
      </c>
      <c r="EP224" s="20"/>
      <c r="EQ224" s="15"/>
      <c r="ER224" s="20"/>
      <c r="ES224" s="15"/>
      <c r="ET224" s="20"/>
      <c r="EU224" s="15"/>
      <c r="EV224" s="20"/>
      <c r="EW224" s="15"/>
      <c r="EX224" s="20"/>
      <c r="EY224" s="15"/>
      <c r="EZ224" s="20"/>
      <c r="FA224" s="15"/>
      <c r="FB224" s="20"/>
      <c r="FC224" s="15"/>
      <c r="FD224" s="20"/>
      <c r="FE224" s="15"/>
      <c r="FF224" s="20"/>
      <c r="FG224" s="15"/>
      <c r="FH224" s="20"/>
      <c r="FI224" s="15"/>
      <c r="FJ224" s="20"/>
      <c r="FK224" s="15">
        <v>58</v>
      </c>
      <c r="FL224" s="20">
        <v>6</v>
      </c>
      <c r="FM224" s="15"/>
      <c r="FN224" s="20"/>
      <c r="FO224" s="15"/>
      <c r="FP224" s="20"/>
      <c r="FQ224" s="15"/>
      <c r="FR224" s="20"/>
      <c r="FS224" s="15"/>
      <c r="FT224" s="20"/>
      <c r="FU224" s="15"/>
      <c r="FV224" s="20"/>
      <c r="FW224" s="15"/>
      <c r="FX224" s="20"/>
      <c r="FY224" s="15"/>
      <c r="FZ224" s="20"/>
      <c r="GA224" s="15"/>
      <c r="GB224" s="20"/>
      <c r="GC224" s="15">
        <v>59</v>
      </c>
      <c r="GD224" s="20">
        <v>5</v>
      </c>
      <c r="GE224" s="15"/>
      <c r="GF224" s="20"/>
      <c r="GG224" s="170"/>
    </row>
    <row r="225" spans="1:189" s="2" customFormat="1" ht="15.75" customHeight="1" x14ac:dyDescent="0.3">
      <c r="A225" s="17" t="s">
        <v>125</v>
      </c>
      <c r="B225" s="17" t="s">
        <v>126</v>
      </c>
      <c r="C225" s="17" t="s">
        <v>1540</v>
      </c>
      <c r="D225" s="17" t="s">
        <v>1532</v>
      </c>
      <c r="E225" s="15" t="str">
        <f t="shared" si="41"/>
        <v>Preston Park</v>
      </c>
      <c r="F225" s="17" t="s">
        <v>135</v>
      </c>
      <c r="G225" s="15">
        <v>999879225</v>
      </c>
      <c r="H225" s="15">
        <f t="shared" si="42"/>
        <v>575.5</v>
      </c>
      <c r="I225" s="15"/>
      <c r="J225" s="17">
        <f>(O225+P225+R225+S225+T225+U225)/2</f>
        <v>166.5</v>
      </c>
      <c r="K225" s="16"/>
      <c r="L225" s="15"/>
      <c r="M225" s="15"/>
      <c r="N225" s="15"/>
      <c r="O225" s="15">
        <f t="shared" si="37"/>
        <v>100</v>
      </c>
      <c r="P225" s="15">
        <v>0</v>
      </c>
      <c r="Q225" s="15">
        <f t="shared" si="38"/>
        <v>1</v>
      </c>
      <c r="R225" s="15">
        <v>0</v>
      </c>
      <c r="S225" s="15">
        <v>0</v>
      </c>
      <c r="T225" s="15">
        <f t="shared" si="39"/>
        <v>120</v>
      </c>
      <c r="U225" s="15">
        <f t="shared" si="40"/>
        <v>113</v>
      </c>
      <c r="V225" s="15"/>
      <c r="W225" s="15"/>
      <c r="X225" s="15"/>
      <c r="Y225" s="15"/>
      <c r="Z225" s="16"/>
      <c r="AA225" s="15">
        <v>150</v>
      </c>
      <c r="AB225" s="24">
        <v>2</v>
      </c>
      <c r="AC225" s="15">
        <v>5</v>
      </c>
      <c r="AD225" s="24">
        <v>1</v>
      </c>
      <c r="AE225" s="15"/>
      <c r="AF225" s="15"/>
      <c r="AG225" s="15"/>
      <c r="AH225" s="24"/>
      <c r="AI225" s="15"/>
      <c r="AJ225" s="15"/>
      <c r="AK225" s="15"/>
      <c r="AL225" s="15"/>
      <c r="AM225" s="15"/>
      <c r="AN225" s="24"/>
      <c r="AO225" s="15"/>
      <c r="AP225" s="24"/>
      <c r="AQ225" s="15"/>
      <c r="AR225" s="24"/>
      <c r="AS225" s="15"/>
      <c r="AT225" s="24"/>
      <c r="AU225" s="15"/>
      <c r="AV225" s="24"/>
      <c r="AW225" s="15"/>
      <c r="AX225" s="24"/>
      <c r="AY225" s="15"/>
      <c r="AZ225" s="15"/>
      <c r="BA225" s="15"/>
      <c r="BB225" s="15"/>
      <c r="BC225" s="15"/>
      <c r="BD225" s="15"/>
      <c r="BE225" s="15"/>
      <c r="BF225" s="24"/>
      <c r="BG225" s="15"/>
      <c r="BH225" s="24"/>
      <c r="BI225" s="15"/>
      <c r="BJ225" s="24"/>
      <c r="BK225" s="15"/>
      <c r="BL225" s="24"/>
      <c r="BM225" s="15"/>
      <c r="BN225" s="24"/>
      <c r="BO225" s="15"/>
      <c r="BP225" s="24"/>
      <c r="BQ225" s="15">
        <v>200</v>
      </c>
      <c r="BR225" s="24">
        <v>1</v>
      </c>
      <c r="BS225" s="15"/>
      <c r="BT225" s="24"/>
      <c r="BU225" s="15">
        <v>59</v>
      </c>
      <c r="BV225" s="24">
        <v>7</v>
      </c>
      <c r="BW225" s="15"/>
      <c r="BX225" s="24"/>
      <c r="BY225" s="15"/>
      <c r="BZ225" s="24"/>
      <c r="CA225" s="15"/>
      <c r="CB225" s="24"/>
      <c r="CC225" s="15"/>
      <c r="CD225" s="24"/>
      <c r="CE225" s="15"/>
      <c r="CF225" s="24"/>
      <c r="CG225" s="15"/>
      <c r="CH225" s="25"/>
      <c r="CI225" s="15"/>
      <c r="CJ225" s="25"/>
      <c r="CK225" s="15">
        <v>113</v>
      </c>
      <c r="CL225" s="25">
        <v>3</v>
      </c>
      <c r="CM225" s="15">
        <v>99</v>
      </c>
      <c r="CN225" s="25">
        <v>6</v>
      </c>
      <c r="CO225" s="15"/>
      <c r="CP225" s="25"/>
      <c r="CQ225" s="15"/>
      <c r="CR225" s="25"/>
      <c r="CS225" s="15">
        <f t="shared" si="43"/>
        <v>0</v>
      </c>
      <c r="CT225" s="15">
        <f t="shared" si="44"/>
        <v>278</v>
      </c>
      <c r="CU225" s="15">
        <f t="shared" si="45"/>
        <v>2</v>
      </c>
      <c r="CV225" s="15">
        <f t="shared" si="46"/>
        <v>67</v>
      </c>
      <c r="CW225" s="15"/>
      <c r="CX225" s="15"/>
      <c r="CY225" s="15">
        <f t="shared" si="47"/>
        <v>64</v>
      </c>
      <c r="CZ225" s="15">
        <f>GG225</f>
        <v>0</v>
      </c>
      <c r="DA225" s="19"/>
      <c r="DB225" s="17">
        <v>113</v>
      </c>
      <c r="DC225" s="15"/>
      <c r="DD225" s="15">
        <v>68</v>
      </c>
      <c r="DE225" s="15"/>
      <c r="DF225" s="15"/>
      <c r="DG225" s="15"/>
      <c r="DH225" s="15"/>
      <c r="DI225" s="15">
        <v>120</v>
      </c>
      <c r="DJ225" s="15"/>
      <c r="DK225" s="15"/>
      <c r="DL225" s="15"/>
      <c r="DM225" s="15"/>
      <c r="DN225" s="15"/>
      <c r="DO225" s="15"/>
      <c r="DP225" s="17"/>
      <c r="DQ225" s="15"/>
      <c r="DR225" s="15"/>
      <c r="DS225" s="15"/>
      <c r="DT225" s="15"/>
      <c r="DU225" s="15"/>
      <c r="DV225" s="15"/>
      <c r="DW225" s="15"/>
      <c r="DX225" s="20"/>
      <c r="DY225" s="15">
        <v>71</v>
      </c>
      <c r="DZ225" s="20">
        <v>5</v>
      </c>
      <c r="EA225" s="15"/>
      <c r="EB225" s="20"/>
      <c r="EC225" s="15">
        <v>120</v>
      </c>
      <c r="ED225" s="20">
        <v>2</v>
      </c>
      <c r="EE225" s="15"/>
      <c r="EF225" s="20"/>
      <c r="EG225" s="15">
        <v>113</v>
      </c>
      <c r="EH225" s="20">
        <v>3</v>
      </c>
      <c r="EI225" s="15"/>
      <c r="EJ225" s="20"/>
      <c r="EK225" s="15">
        <v>100</v>
      </c>
      <c r="EL225" s="20">
        <v>1</v>
      </c>
      <c r="EM225" s="15"/>
      <c r="EN225" s="20"/>
      <c r="EO225" s="15">
        <v>64</v>
      </c>
      <c r="EP225" s="20"/>
      <c r="EQ225" s="15"/>
      <c r="ER225" s="20"/>
      <c r="ES225" s="15"/>
      <c r="ET225" s="20"/>
      <c r="EU225" s="15"/>
      <c r="EV225" s="20"/>
      <c r="EW225" s="15"/>
      <c r="EX225" s="20"/>
      <c r="EY225" s="15"/>
      <c r="EZ225" s="20"/>
      <c r="FA225" s="15"/>
      <c r="FB225" s="20"/>
      <c r="FC225" s="15"/>
      <c r="FD225" s="20"/>
      <c r="FE225" s="15"/>
      <c r="FF225" s="20"/>
      <c r="FG225" s="15">
        <v>120</v>
      </c>
      <c r="FH225" s="20">
        <v>1</v>
      </c>
      <c r="FI225" s="15"/>
      <c r="FJ225" s="20"/>
      <c r="FK225" s="15"/>
      <c r="FL225" s="20"/>
      <c r="FM225" s="15"/>
      <c r="FN225" s="20"/>
      <c r="FO225" s="15">
        <v>90</v>
      </c>
      <c r="FP225" s="20"/>
      <c r="FQ225" s="15"/>
      <c r="FR225" s="20"/>
      <c r="FS225" s="15">
        <v>68</v>
      </c>
      <c r="FT225" s="20">
        <v>3</v>
      </c>
      <c r="FU225" s="15"/>
      <c r="FV225" s="20"/>
      <c r="FW225" s="15"/>
      <c r="FX225" s="20"/>
      <c r="FY225" s="15"/>
      <c r="FZ225" s="20"/>
      <c r="GA225" s="15"/>
      <c r="GB225" s="20"/>
      <c r="GC225" s="15"/>
      <c r="GD225" s="20"/>
      <c r="GE225" s="15">
        <v>67</v>
      </c>
      <c r="GF225" s="20">
        <v>6</v>
      </c>
      <c r="GG225" s="170"/>
    </row>
    <row r="226" spans="1:189" s="2" customFormat="1" ht="15.75" customHeight="1" x14ac:dyDescent="0.3">
      <c r="A226" s="15" t="s">
        <v>2906</v>
      </c>
      <c r="B226" s="15" t="s">
        <v>126</v>
      </c>
      <c r="C226" s="15" t="s">
        <v>1696</v>
      </c>
      <c r="D226" s="15" t="s">
        <v>1728</v>
      </c>
      <c r="E226" s="15" t="str">
        <f t="shared" si="41"/>
        <v>Seung Shun</v>
      </c>
      <c r="F226" s="15" t="s">
        <v>135</v>
      </c>
      <c r="G226" s="15">
        <v>999879405</v>
      </c>
      <c r="H226" s="15">
        <f t="shared" si="42"/>
        <v>106</v>
      </c>
      <c r="I226" s="15"/>
      <c r="J226" s="15"/>
      <c r="K226" s="16"/>
      <c r="L226" s="15"/>
      <c r="M226" s="15"/>
      <c r="N226" s="15"/>
      <c r="O226" s="15">
        <f t="shared" si="37"/>
        <v>0</v>
      </c>
      <c r="P226" s="15">
        <v>0</v>
      </c>
      <c r="Q226" s="15">
        <f t="shared" si="38"/>
        <v>0</v>
      </c>
      <c r="R226" s="15">
        <v>0</v>
      </c>
      <c r="S226" s="15">
        <v>0</v>
      </c>
      <c r="T226" s="15">
        <f t="shared" si="39"/>
        <v>0</v>
      </c>
      <c r="U226" s="15">
        <f t="shared" si="40"/>
        <v>0</v>
      </c>
      <c r="V226" s="15"/>
      <c r="W226" s="15"/>
      <c r="X226" s="15"/>
      <c r="Y226" s="15"/>
      <c r="Z226" s="16"/>
      <c r="AA226" s="15"/>
      <c r="AB226" s="24"/>
      <c r="AC226" s="15"/>
      <c r="AD226" s="15"/>
      <c r="AE226" s="15"/>
      <c r="AF226" s="15"/>
      <c r="AG226" s="15"/>
      <c r="AH226" s="24"/>
      <c r="AI226" s="15"/>
      <c r="AJ226" s="15"/>
      <c r="AK226" s="15"/>
      <c r="AL226" s="15"/>
      <c r="AM226" s="15"/>
      <c r="AN226" s="24"/>
      <c r="AO226" s="15"/>
      <c r="AP226" s="24"/>
      <c r="AQ226" s="15"/>
      <c r="AR226" s="24"/>
      <c r="AS226" s="15"/>
      <c r="AT226" s="24"/>
      <c r="AU226" s="15"/>
      <c r="AV226" s="24"/>
      <c r="AW226" s="15"/>
      <c r="AX226" s="24"/>
      <c r="AY226" s="15"/>
      <c r="AZ226" s="15"/>
      <c r="BA226" s="15"/>
      <c r="BB226" s="15"/>
      <c r="BC226" s="15"/>
      <c r="BD226" s="15"/>
      <c r="BE226" s="15"/>
      <c r="BF226" s="24"/>
      <c r="BG226" s="15"/>
      <c r="BH226" s="24"/>
      <c r="BI226" s="15"/>
      <c r="BJ226" s="24"/>
      <c r="BK226" s="15"/>
      <c r="BL226" s="24"/>
      <c r="BM226" s="15"/>
      <c r="BN226" s="24"/>
      <c r="BO226" s="15"/>
      <c r="BP226" s="24"/>
      <c r="BQ226" s="15"/>
      <c r="BR226" s="24"/>
      <c r="BS226" s="15"/>
      <c r="BT226" s="24"/>
      <c r="BU226" s="15"/>
      <c r="BV226" s="24"/>
      <c r="BW226" s="15"/>
      <c r="BX226" s="24"/>
      <c r="BY226" s="15"/>
      <c r="BZ226" s="24"/>
      <c r="CA226" s="15"/>
      <c r="CB226" s="24"/>
      <c r="CC226" s="15"/>
      <c r="CD226" s="24"/>
      <c r="CE226" s="15"/>
      <c r="CF226" s="24"/>
      <c r="CG226" s="15"/>
      <c r="CH226" s="25"/>
      <c r="CI226" s="15"/>
      <c r="CJ226" s="25"/>
      <c r="CK226" s="15"/>
      <c r="CL226" s="25"/>
      <c r="CM226" s="15"/>
      <c r="CN226" s="25"/>
      <c r="CO226" s="15"/>
      <c r="CP226" s="25"/>
      <c r="CQ226" s="15"/>
      <c r="CR226" s="25"/>
      <c r="CS226" s="15">
        <f t="shared" si="43"/>
        <v>0</v>
      </c>
      <c r="CT226" s="15">
        <f t="shared" si="44"/>
        <v>0</v>
      </c>
      <c r="CU226" s="15">
        <f t="shared" si="45"/>
        <v>0</v>
      </c>
      <c r="CV226" s="15">
        <f t="shared" si="46"/>
        <v>0</v>
      </c>
      <c r="CW226" s="15"/>
      <c r="CX226" s="15"/>
      <c r="CY226" s="15">
        <f t="shared" si="47"/>
        <v>106</v>
      </c>
      <c r="CZ226" s="15">
        <f>GG226</f>
        <v>0</v>
      </c>
      <c r="DA226" s="19"/>
      <c r="DB226" s="17">
        <v>150</v>
      </c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7"/>
      <c r="DQ226" s="15"/>
      <c r="DR226" s="15"/>
      <c r="DS226" s="15"/>
      <c r="DT226" s="15"/>
      <c r="DU226" s="15"/>
      <c r="DV226" s="15"/>
      <c r="DW226" s="15"/>
      <c r="DX226" s="20"/>
      <c r="DY226" s="15"/>
      <c r="DZ226" s="20"/>
      <c r="EA226" s="15"/>
      <c r="EB226" s="20"/>
      <c r="EC226" s="15"/>
      <c r="ED226" s="20"/>
      <c r="EE226" s="15"/>
      <c r="EF226" s="20"/>
      <c r="EG226" s="15"/>
      <c r="EH226" s="20"/>
      <c r="EI226" s="15"/>
      <c r="EJ226" s="20"/>
      <c r="EK226" s="15"/>
      <c r="EL226" s="20"/>
      <c r="EM226" s="15"/>
      <c r="EN226" s="20"/>
      <c r="EO226" s="15">
        <v>106</v>
      </c>
      <c r="EP226" s="20">
        <v>5</v>
      </c>
      <c r="EQ226" s="15"/>
      <c r="ER226" s="20"/>
      <c r="ES226" s="15"/>
      <c r="ET226" s="20"/>
      <c r="EU226" s="15"/>
      <c r="EV226" s="20"/>
      <c r="EW226" s="15"/>
      <c r="EX226" s="20"/>
      <c r="EY226" s="15"/>
      <c r="EZ226" s="20"/>
      <c r="FA226" s="15"/>
      <c r="FB226" s="20"/>
      <c r="FC226" s="15"/>
      <c r="FD226" s="20"/>
      <c r="FE226" s="15"/>
      <c r="FF226" s="20"/>
      <c r="FG226" s="15"/>
      <c r="FH226" s="20"/>
      <c r="FI226" s="15"/>
      <c r="FJ226" s="20"/>
      <c r="FK226" s="15"/>
      <c r="FL226" s="20"/>
      <c r="FM226" s="15"/>
      <c r="FN226" s="20"/>
      <c r="FO226" s="15"/>
      <c r="FP226" s="20"/>
      <c r="FQ226" s="15"/>
      <c r="FR226" s="20"/>
      <c r="FS226" s="15"/>
      <c r="FT226" s="20"/>
      <c r="FU226" s="15"/>
      <c r="FV226" s="20"/>
      <c r="FW226" s="15"/>
      <c r="FX226" s="20"/>
      <c r="FY226" s="15"/>
      <c r="FZ226" s="20"/>
      <c r="GA226" s="15"/>
      <c r="GB226" s="20"/>
      <c r="GC226" s="15"/>
      <c r="GD226" s="20"/>
      <c r="GE226" s="15"/>
      <c r="GF226" s="20"/>
      <c r="GG226" s="170"/>
    </row>
    <row r="227" spans="1:189" s="2" customFormat="1" ht="15.75" customHeight="1" x14ac:dyDescent="0.3">
      <c r="A227" s="15" t="s">
        <v>2903</v>
      </c>
      <c r="B227" s="82" t="s">
        <v>126</v>
      </c>
      <c r="C227" s="82" t="s">
        <v>2868</v>
      </c>
      <c r="D227" s="82" t="s">
        <v>1537</v>
      </c>
      <c r="E227" s="15" t="str">
        <f t="shared" si="41"/>
        <v xml:space="preserve"> ROY PARK</v>
      </c>
      <c r="F227" s="82" t="s">
        <v>135</v>
      </c>
      <c r="G227" s="82">
        <v>999879564</v>
      </c>
      <c r="H227" s="15">
        <f t="shared" si="42"/>
        <v>68</v>
      </c>
      <c r="I227" s="15"/>
      <c r="J227" s="15"/>
      <c r="K227" s="16"/>
      <c r="L227" s="15"/>
      <c r="M227" s="15"/>
      <c r="N227" s="15"/>
      <c r="O227" s="15">
        <f t="shared" si="37"/>
        <v>0</v>
      </c>
      <c r="P227" s="15">
        <v>0</v>
      </c>
      <c r="Q227" s="15">
        <f t="shared" si="38"/>
        <v>0</v>
      </c>
      <c r="R227" s="15">
        <v>0</v>
      </c>
      <c r="S227" s="15">
        <v>0</v>
      </c>
      <c r="T227" s="15">
        <f t="shared" si="39"/>
        <v>0</v>
      </c>
      <c r="U227" s="15">
        <f t="shared" si="40"/>
        <v>0</v>
      </c>
      <c r="V227" s="15"/>
      <c r="W227" s="15"/>
      <c r="X227" s="15"/>
      <c r="Y227" s="15"/>
      <c r="Z227" s="16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>
        <f t="shared" si="43"/>
        <v>0</v>
      </c>
      <c r="CT227" s="15">
        <f t="shared" si="44"/>
        <v>68</v>
      </c>
      <c r="CU227" s="15">
        <f t="shared" si="45"/>
        <v>1</v>
      </c>
      <c r="CV227" s="15">
        <f t="shared" si="46"/>
        <v>0</v>
      </c>
      <c r="CW227" s="15"/>
      <c r="CX227" s="15"/>
      <c r="CY227" s="15">
        <f t="shared" si="47"/>
        <v>0</v>
      </c>
      <c r="CZ227" s="15">
        <f>GG227</f>
        <v>0</v>
      </c>
      <c r="DA227" s="16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20"/>
      <c r="DY227" s="15"/>
      <c r="DZ227" s="20"/>
      <c r="EA227" s="15"/>
      <c r="EB227" s="20"/>
      <c r="EC227" s="15"/>
      <c r="ED227" s="20"/>
      <c r="EE227" s="15"/>
      <c r="EF227" s="20"/>
      <c r="EG227" s="15"/>
      <c r="EH227" s="20"/>
      <c r="EI227" s="15"/>
      <c r="EJ227" s="20"/>
      <c r="EK227" s="15"/>
      <c r="EL227" s="20"/>
      <c r="EM227" s="15"/>
      <c r="EN227" s="20"/>
      <c r="EO227" s="15"/>
      <c r="EP227" s="20"/>
      <c r="EQ227" s="15"/>
      <c r="ER227" s="20"/>
      <c r="ES227" s="15"/>
      <c r="ET227" s="20"/>
      <c r="EU227" s="15"/>
      <c r="EV227" s="20"/>
      <c r="EW227" s="15">
        <v>68</v>
      </c>
      <c r="EX227" s="20">
        <v>4</v>
      </c>
      <c r="EY227" s="15"/>
      <c r="EZ227" s="20"/>
      <c r="FA227" s="15"/>
      <c r="FB227" s="20"/>
      <c r="FC227" s="15"/>
      <c r="FD227" s="20"/>
      <c r="FE227" s="15"/>
      <c r="FF227" s="20"/>
      <c r="FG227" s="15"/>
      <c r="FH227" s="20"/>
      <c r="FI227" s="15"/>
      <c r="FJ227" s="20"/>
      <c r="FK227" s="15"/>
      <c r="FL227" s="20"/>
      <c r="FM227" s="15"/>
      <c r="FN227" s="20"/>
      <c r="FO227" s="15"/>
      <c r="FP227" s="20"/>
      <c r="FQ227" s="15"/>
      <c r="FR227" s="20"/>
      <c r="FS227" s="15"/>
      <c r="FT227" s="20"/>
      <c r="FU227" s="15"/>
      <c r="FV227" s="20"/>
      <c r="FW227" s="15"/>
      <c r="FX227" s="20"/>
      <c r="FY227" s="15"/>
      <c r="FZ227" s="20"/>
      <c r="GA227" s="15"/>
      <c r="GB227" s="20"/>
      <c r="GC227" s="15"/>
      <c r="GD227" s="20"/>
      <c r="GE227" s="15"/>
      <c r="GF227" s="20"/>
      <c r="GG227" s="170"/>
    </row>
    <row r="228" spans="1:189" s="2" customFormat="1" ht="15.75" customHeight="1" x14ac:dyDescent="0.3">
      <c r="A228" s="15" t="s">
        <v>2903</v>
      </c>
      <c r="B228" s="84" t="s">
        <v>126</v>
      </c>
      <c r="C228" s="84" t="s">
        <v>2582</v>
      </c>
      <c r="D228" s="84" t="s">
        <v>2583</v>
      </c>
      <c r="E228" s="15" t="str">
        <f t="shared" si="41"/>
        <v>SAVANNAGH GASCA</v>
      </c>
      <c r="F228" s="84" t="s">
        <v>128</v>
      </c>
      <c r="G228" s="84">
        <v>999879599</v>
      </c>
      <c r="H228" s="15">
        <f t="shared" si="42"/>
        <v>270</v>
      </c>
      <c r="I228" s="15"/>
      <c r="J228" s="15"/>
      <c r="K228" s="16"/>
      <c r="L228" s="15"/>
      <c r="M228" s="15"/>
      <c r="N228" s="15"/>
      <c r="O228" s="15">
        <f t="shared" si="37"/>
        <v>0</v>
      </c>
      <c r="P228" s="15">
        <v>0</v>
      </c>
      <c r="Q228" s="15">
        <f t="shared" si="38"/>
        <v>0</v>
      </c>
      <c r="R228" s="15">
        <v>0</v>
      </c>
      <c r="S228" s="15">
        <v>0</v>
      </c>
      <c r="T228" s="15">
        <f t="shared" si="39"/>
        <v>0</v>
      </c>
      <c r="U228" s="15">
        <f t="shared" si="40"/>
        <v>0</v>
      </c>
      <c r="V228" s="15"/>
      <c r="W228" s="15"/>
      <c r="X228" s="15"/>
      <c r="Y228" s="15"/>
      <c r="Z228" s="16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>
        <f t="shared" si="43"/>
        <v>0</v>
      </c>
      <c r="CT228" s="15">
        <f t="shared" si="44"/>
        <v>226</v>
      </c>
      <c r="CU228" s="15">
        <f t="shared" si="45"/>
        <v>3</v>
      </c>
      <c r="CV228" s="15">
        <f t="shared" si="46"/>
        <v>44</v>
      </c>
      <c r="CW228" s="15"/>
      <c r="CX228" s="15"/>
      <c r="CY228" s="15">
        <f t="shared" si="47"/>
        <v>0</v>
      </c>
      <c r="CZ228" s="15">
        <f>GG228</f>
        <v>0</v>
      </c>
      <c r="DA228" s="16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20"/>
      <c r="DY228" s="15"/>
      <c r="DZ228" s="20"/>
      <c r="EA228" s="15"/>
      <c r="EB228" s="20"/>
      <c r="EC228" s="15"/>
      <c r="ED228" s="20"/>
      <c r="EE228" s="15"/>
      <c r="EF228" s="20"/>
      <c r="EG228" s="15"/>
      <c r="EH228" s="20"/>
      <c r="EI228" s="15"/>
      <c r="EJ228" s="20"/>
      <c r="EK228" s="15"/>
      <c r="EL228" s="20"/>
      <c r="EM228" s="15"/>
      <c r="EN228" s="20"/>
      <c r="EO228" s="15"/>
      <c r="EP228" s="20"/>
      <c r="EQ228" s="15"/>
      <c r="ER228" s="20"/>
      <c r="ES228" s="15">
        <v>68</v>
      </c>
      <c r="ET228" s="20">
        <v>4</v>
      </c>
      <c r="EU228" s="15"/>
      <c r="EV228" s="20"/>
      <c r="EW228" s="15"/>
      <c r="EX228" s="20"/>
      <c r="EY228" s="15">
        <v>68</v>
      </c>
      <c r="EZ228" s="20">
        <v>3</v>
      </c>
      <c r="FA228" s="15"/>
      <c r="FB228" s="20"/>
      <c r="FC228" s="15"/>
      <c r="FD228" s="20"/>
      <c r="FE228" s="15"/>
      <c r="FF228" s="20"/>
      <c r="FG228" s="15">
        <v>90</v>
      </c>
      <c r="FH228" s="20">
        <v>2</v>
      </c>
      <c r="FI228" s="15"/>
      <c r="FJ228" s="20"/>
      <c r="FK228" s="15"/>
      <c r="FL228" s="20"/>
      <c r="FM228" s="15"/>
      <c r="FN228" s="20"/>
      <c r="FO228" s="15"/>
      <c r="FP228" s="20"/>
      <c r="FQ228" s="15"/>
      <c r="FR228" s="20"/>
      <c r="FS228" s="15"/>
      <c r="FT228" s="20"/>
      <c r="FU228" s="15"/>
      <c r="FV228" s="20"/>
      <c r="FW228" s="15"/>
      <c r="FX228" s="20"/>
      <c r="FY228" s="15"/>
      <c r="FZ228" s="20"/>
      <c r="GA228" s="15"/>
      <c r="GB228" s="20"/>
      <c r="GC228" s="15">
        <v>44</v>
      </c>
      <c r="GD228" s="20">
        <v>9</v>
      </c>
      <c r="GE228" s="15"/>
      <c r="GF228" s="20"/>
      <c r="GG228" s="170"/>
    </row>
    <row r="229" spans="1:189" s="2" customFormat="1" ht="15.75" customHeight="1" x14ac:dyDescent="0.3">
      <c r="A229" s="15" t="s">
        <v>125</v>
      </c>
      <c r="B229" s="15" t="s">
        <v>126</v>
      </c>
      <c r="C229" s="15" t="s">
        <v>3733</v>
      </c>
      <c r="D229" s="15" t="s">
        <v>3734</v>
      </c>
      <c r="E229" s="15" t="str">
        <f t="shared" si="41"/>
        <v>JACK HAHN</v>
      </c>
      <c r="F229" s="15" t="s">
        <v>135</v>
      </c>
      <c r="G229" s="15">
        <v>999879775</v>
      </c>
      <c r="H229" s="15">
        <f t="shared" si="42"/>
        <v>60</v>
      </c>
      <c r="I229" s="15"/>
      <c r="J229" s="15"/>
      <c r="K229" s="16"/>
      <c r="L229" s="15"/>
      <c r="M229" s="15"/>
      <c r="N229" s="15"/>
      <c r="O229" s="15">
        <f t="shared" si="37"/>
        <v>0</v>
      </c>
      <c r="P229" s="15">
        <v>0</v>
      </c>
      <c r="Q229" s="15">
        <f t="shared" si="38"/>
        <v>0</v>
      </c>
      <c r="R229" s="15">
        <v>0</v>
      </c>
      <c r="S229" s="15">
        <v>0</v>
      </c>
      <c r="T229" s="15">
        <f t="shared" si="39"/>
        <v>0</v>
      </c>
      <c r="U229" s="15">
        <f t="shared" si="40"/>
        <v>0</v>
      </c>
      <c r="V229" s="15"/>
      <c r="W229" s="15"/>
      <c r="X229" s="15"/>
      <c r="Y229" s="15"/>
      <c r="Z229" s="16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>
        <f t="shared" si="43"/>
        <v>0</v>
      </c>
      <c r="CT229" s="15">
        <f t="shared" si="44"/>
        <v>60</v>
      </c>
      <c r="CU229" s="15">
        <f t="shared" si="45"/>
        <v>1</v>
      </c>
      <c r="CV229" s="15">
        <f t="shared" si="46"/>
        <v>0</v>
      </c>
      <c r="CW229" s="15"/>
      <c r="CX229" s="15"/>
      <c r="CY229" s="15">
        <f t="shared" si="47"/>
        <v>0</v>
      </c>
      <c r="CZ229" s="15">
        <f>GG229</f>
        <v>0</v>
      </c>
      <c r="DA229" s="16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20"/>
      <c r="DY229" s="15"/>
      <c r="DZ229" s="20"/>
      <c r="EA229" s="15"/>
      <c r="EB229" s="20"/>
      <c r="EC229" s="15"/>
      <c r="ED229" s="20"/>
      <c r="EE229" s="15"/>
      <c r="EF229" s="20"/>
      <c r="EG229" s="15"/>
      <c r="EH229" s="20"/>
      <c r="EI229" s="15"/>
      <c r="EJ229" s="20"/>
      <c r="EK229" s="15"/>
      <c r="EL229" s="20"/>
      <c r="EM229" s="15"/>
      <c r="EN229" s="20"/>
      <c r="EO229" s="15"/>
      <c r="EP229" s="20"/>
      <c r="EQ229" s="15"/>
      <c r="ER229" s="20"/>
      <c r="ES229" s="15"/>
      <c r="ET229" s="20"/>
      <c r="EU229" s="15"/>
      <c r="EV229" s="20"/>
      <c r="EW229" s="15"/>
      <c r="EX229" s="20"/>
      <c r="EY229" s="15"/>
      <c r="EZ229" s="20"/>
      <c r="FA229" s="15"/>
      <c r="FB229" s="20"/>
      <c r="FC229" s="15"/>
      <c r="FD229" s="20"/>
      <c r="FE229" s="15"/>
      <c r="FF229" s="20"/>
      <c r="FG229" s="15"/>
      <c r="FH229" s="20"/>
      <c r="FI229" s="15"/>
      <c r="FJ229" s="20"/>
      <c r="FK229" s="15"/>
      <c r="FL229" s="20"/>
      <c r="FM229" s="15"/>
      <c r="FN229" s="20"/>
      <c r="FO229" s="15"/>
      <c r="FP229" s="20"/>
      <c r="FQ229" s="15"/>
      <c r="FR229" s="20"/>
      <c r="FS229" s="15"/>
      <c r="FT229" s="20"/>
      <c r="FU229" s="15"/>
      <c r="FV229" s="20"/>
      <c r="FW229" s="15">
        <v>60</v>
      </c>
      <c r="FX229" s="20">
        <v>1</v>
      </c>
      <c r="FY229" s="15"/>
      <c r="FZ229" s="20"/>
      <c r="GA229" s="15"/>
      <c r="GB229" s="20"/>
      <c r="GC229" s="15"/>
      <c r="GD229" s="20"/>
      <c r="GE229" s="15"/>
      <c r="GF229" s="20"/>
      <c r="GG229" s="170"/>
    </row>
    <row r="230" spans="1:189" s="2" customFormat="1" ht="15.75" customHeight="1" x14ac:dyDescent="0.3">
      <c r="A230" s="15" t="s">
        <v>125</v>
      </c>
      <c r="B230" s="15" t="s">
        <v>126</v>
      </c>
      <c r="C230" s="15" t="s">
        <v>1058</v>
      </c>
      <c r="D230" s="15" t="s">
        <v>1049</v>
      </c>
      <c r="E230" s="15" t="str">
        <f t="shared" si="41"/>
        <v>Soomin Jung</v>
      </c>
      <c r="F230" s="15" t="s">
        <v>135</v>
      </c>
      <c r="G230" s="15">
        <v>999879984</v>
      </c>
      <c r="H230" s="15">
        <f t="shared" si="42"/>
        <v>45</v>
      </c>
      <c r="I230" s="15"/>
      <c r="J230" s="15"/>
      <c r="K230" s="16"/>
      <c r="L230" s="15"/>
      <c r="M230" s="15"/>
      <c r="N230" s="15"/>
      <c r="O230" s="15">
        <f t="shared" si="37"/>
        <v>0</v>
      </c>
      <c r="P230" s="15">
        <v>0</v>
      </c>
      <c r="Q230" s="15">
        <f t="shared" si="38"/>
        <v>2</v>
      </c>
      <c r="R230" s="15">
        <v>0</v>
      </c>
      <c r="S230" s="15">
        <v>0</v>
      </c>
      <c r="T230" s="15">
        <f t="shared" si="39"/>
        <v>0</v>
      </c>
      <c r="U230" s="15">
        <f t="shared" si="40"/>
        <v>0</v>
      </c>
      <c r="V230" s="15"/>
      <c r="W230" s="15"/>
      <c r="X230" s="15"/>
      <c r="Y230" s="15"/>
      <c r="Z230" s="16"/>
      <c r="AA230" s="15"/>
      <c r="AB230" s="24"/>
      <c r="AC230" s="15"/>
      <c r="AD230" s="15"/>
      <c r="AE230" s="15"/>
      <c r="AF230" s="15"/>
      <c r="AG230" s="15"/>
      <c r="AH230" s="24"/>
      <c r="AI230" s="15"/>
      <c r="AJ230" s="15"/>
      <c r="AK230" s="15"/>
      <c r="AL230" s="15"/>
      <c r="AM230" s="15"/>
      <c r="AN230" s="24"/>
      <c r="AO230" s="15">
        <v>54</v>
      </c>
      <c r="AP230" s="24">
        <v>7</v>
      </c>
      <c r="AQ230" s="15"/>
      <c r="AR230" s="24"/>
      <c r="AS230" s="15"/>
      <c r="AT230" s="24"/>
      <c r="AU230" s="15"/>
      <c r="AV230" s="24"/>
      <c r="AW230" s="15"/>
      <c r="AX230" s="24"/>
      <c r="AY230" s="15"/>
      <c r="AZ230" s="15"/>
      <c r="BA230" s="15"/>
      <c r="BB230" s="15"/>
      <c r="BC230" s="15"/>
      <c r="BD230" s="15"/>
      <c r="BE230" s="15"/>
      <c r="BF230" s="24"/>
      <c r="BG230" s="15"/>
      <c r="BH230" s="24"/>
      <c r="BI230" s="15"/>
      <c r="BJ230" s="24"/>
      <c r="BK230" s="15"/>
      <c r="BL230" s="24"/>
      <c r="BM230" s="15"/>
      <c r="BN230" s="24"/>
      <c r="BO230" s="15"/>
      <c r="BP230" s="24"/>
      <c r="BQ230" s="15"/>
      <c r="BR230" s="24"/>
      <c r="BS230" s="15"/>
      <c r="BT230" s="24"/>
      <c r="BU230" s="15"/>
      <c r="BV230" s="24"/>
      <c r="BW230" s="15"/>
      <c r="BX230" s="24"/>
      <c r="BY230" s="15"/>
      <c r="BZ230" s="24"/>
      <c r="CA230" s="15"/>
      <c r="CB230" s="24"/>
      <c r="CC230" s="15"/>
      <c r="CD230" s="24"/>
      <c r="CE230" s="15"/>
      <c r="CF230" s="24"/>
      <c r="CG230" s="15"/>
      <c r="CH230" s="25"/>
      <c r="CI230" s="15"/>
      <c r="CJ230" s="25"/>
      <c r="CK230" s="15"/>
      <c r="CL230" s="25"/>
      <c r="CM230" s="15"/>
      <c r="CN230" s="25"/>
      <c r="CO230" s="15"/>
      <c r="CP230" s="25"/>
      <c r="CQ230" s="15"/>
      <c r="CR230" s="25"/>
      <c r="CS230" s="15">
        <f t="shared" si="43"/>
        <v>0</v>
      </c>
      <c r="CT230" s="15">
        <f t="shared" si="44"/>
        <v>45</v>
      </c>
      <c r="CU230" s="15">
        <f t="shared" si="45"/>
        <v>1</v>
      </c>
      <c r="CV230" s="15">
        <f t="shared" si="46"/>
        <v>0</v>
      </c>
      <c r="CW230" s="15"/>
      <c r="CX230" s="15"/>
      <c r="CY230" s="15">
        <f t="shared" si="47"/>
        <v>0</v>
      </c>
      <c r="CZ230" s="15">
        <f>GG230</f>
        <v>0</v>
      </c>
      <c r="DA230" s="19"/>
      <c r="DB230" s="17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>
        <v>34</v>
      </c>
      <c r="DM230" s="15"/>
      <c r="DN230" s="15">
        <v>58</v>
      </c>
      <c r="DO230" s="15"/>
      <c r="DP230" s="17"/>
      <c r="DQ230" s="15"/>
      <c r="DR230" s="15"/>
      <c r="DS230" s="15"/>
      <c r="DT230" s="15"/>
      <c r="DU230" s="15"/>
      <c r="DV230" s="15"/>
      <c r="DW230" s="15"/>
      <c r="DX230" s="20"/>
      <c r="DY230" s="15">
        <v>33</v>
      </c>
      <c r="DZ230" s="20" t="s">
        <v>129</v>
      </c>
      <c r="EA230" s="15"/>
      <c r="EB230" s="20"/>
      <c r="EC230" s="15"/>
      <c r="ED230" s="20"/>
      <c r="EE230" s="15"/>
      <c r="EF230" s="20"/>
      <c r="EG230" s="15"/>
      <c r="EH230" s="20"/>
      <c r="EI230" s="15"/>
      <c r="EJ230" s="20"/>
      <c r="EK230" s="15"/>
      <c r="EL230" s="20"/>
      <c r="EM230" s="15"/>
      <c r="EN230" s="20"/>
      <c r="EO230" s="15"/>
      <c r="EP230" s="20"/>
      <c r="EQ230" s="15"/>
      <c r="ER230" s="20"/>
      <c r="ES230" s="15"/>
      <c r="ET230" s="20"/>
      <c r="EU230" s="15"/>
      <c r="EV230" s="20"/>
      <c r="EW230" s="15"/>
      <c r="EX230" s="20"/>
      <c r="EY230" s="15"/>
      <c r="EZ230" s="20"/>
      <c r="FA230" s="15"/>
      <c r="FB230" s="20"/>
      <c r="FC230" s="15"/>
      <c r="FD230" s="20"/>
      <c r="FE230" s="15"/>
      <c r="FF230" s="20"/>
      <c r="FG230" s="15"/>
      <c r="FH230" s="20"/>
      <c r="FI230" s="15"/>
      <c r="FJ230" s="20"/>
      <c r="FK230" s="15"/>
      <c r="FL230" s="20"/>
      <c r="FM230" s="15">
        <v>45</v>
      </c>
      <c r="FN230" s="20">
        <v>2</v>
      </c>
      <c r="FO230" s="15"/>
      <c r="FP230" s="20"/>
      <c r="FQ230" s="15"/>
      <c r="FR230" s="20"/>
      <c r="FS230" s="15"/>
      <c r="FT230" s="20"/>
      <c r="FU230" s="15"/>
      <c r="FV230" s="20"/>
      <c r="FW230" s="15"/>
      <c r="FX230" s="20"/>
      <c r="FY230" s="15"/>
      <c r="FZ230" s="20"/>
      <c r="GA230" s="15"/>
      <c r="GB230" s="20"/>
      <c r="GC230" s="15"/>
      <c r="GD230" s="20"/>
      <c r="GE230" s="15"/>
      <c r="GF230" s="20"/>
      <c r="GG230" s="170"/>
    </row>
    <row r="231" spans="1:189" s="2" customFormat="1" ht="15.75" customHeight="1" x14ac:dyDescent="0.3">
      <c r="A231" s="17" t="s">
        <v>125</v>
      </c>
      <c r="B231" s="15" t="s">
        <v>126</v>
      </c>
      <c r="C231" s="15" t="s">
        <v>1107</v>
      </c>
      <c r="D231" s="15" t="s">
        <v>1141</v>
      </c>
      <c r="E231" s="15" t="str">
        <f t="shared" si="41"/>
        <v>AIDEN KINDER</v>
      </c>
      <c r="F231" s="15" t="s">
        <v>135</v>
      </c>
      <c r="G231" s="15">
        <v>999880344</v>
      </c>
      <c r="H231" s="15">
        <f t="shared" si="42"/>
        <v>68</v>
      </c>
      <c r="I231" s="17"/>
      <c r="J231" s="17">
        <f>(O231+P231+R231+S231+T231+U231)/2</f>
        <v>0</v>
      </c>
      <c r="K231" s="21"/>
      <c r="L231" s="15"/>
      <c r="M231" s="15"/>
      <c r="N231" s="15"/>
      <c r="O231" s="15">
        <f t="shared" si="37"/>
        <v>0</v>
      </c>
      <c r="P231" s="15">
        <v>0</v>
      </c>
      <c r="Q231" s="15">
        <f t="shared" si="38"/>
        <v>1</v>
      </c>
      <c r="R231" s="15">
        <v>0</v>
      </c>
      <c r="S231" s="15">
        <v>0</v>
      </c>
      <c r="T231" s="15">
        <f t="shared" si="39"/>
        <v>0</v>
      </c>
      <c r="U231" s="15">
        <f t="shared" si="40"/>
        <v>0</v>
      </c>
      <c r="V231" s="15"/>
      <c r="W231" s="15"/>
      <c r="X231" s="15"/>
      <c r="Y231" s="15"/>
      <c r="Z231" s="21"/>
      <c r="AA231" s="17"/>
      <c r="AB231" s="17"/>
      <c r="AC231" s="17"/>
      <c r="AD231" s="17"/>
      <c r="AE231" s="17"/>
      <c r="AF231" s="24"/>
      <c r="AG231" s="17"/>
      <c r="AH231" s="24"/>
      <c r="AI231" s="17"/>
      <c r="AJ231" s="24"/>
      <c r="AK231" s="17"/>
      <c r="AL231" s="24"/>
      <c r="AM231" s="17"/>
      <c r="AN231" s="24"/>
      <c r="AO231" s="17"/>
      <c r="AP231" s="24"/>
      <c r="AQ231" s="17"/>
      <c r="AR231" s="24"/>
      <c r="AS231" s="17"/>
      <c r="AT231" s="24"/>
      <c r="AU231" s="17"/>
      <c r="AV231" s="24"/>
      <c r="AW231" s="17"/>
      <c r="AX231" s="24"/>
      <c r="AY231" s="17"/>
      <c r="AZ231" s="17"/>
      <c r="BA231" s="17"/>
      <c r="BB231" s="24"/>
      <c r="BC231" s="17"/>
      <c r="BD231" s="24"/>
      <c r="BE231" s="17"/>
      <c r="BF231" s="24"/>
      <c r="BG231" s="17"/>
      <c r="BH231" s="24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24"/>
      <c r="CQ231" s="17"/>
      <c r="CR231" s="24"/>
      <c r="CS231" s="15">
        <f t="shared" si="43"/>
        <v>0</v>
      </c>
      <c r="CT231" s="15">
        <f t="shared" si="44"/>
        <v>68</v>
      </c>
      <c r="CU231" s="15">
        <f t="shared" si="45"/>
        <v>1</v>
      </c>
      <c r="CV231" s="15">
        <f t="shared" si="46"/>
        <v>0</v>
      </c>
      <c r="CW231" s="15"/>
      <c r="CX231" s="15"/>
      <c r="CY231" s="15">
        <f t="shared" si="47"/>
        <v>0</v>
      </c>
      <c r="CZ231" s="15">
        <f>GG231</f>
        <v>0</v>
      </c>
      <c r="DA231" s="20"/>
      <c r="DB231" s="17"/>
      <c r="DC231" s="15"/>
      <c r="DD231" s="15"/>
      <c r="DE231" s="15"/>
      <c r="DF231" s="15">
        <v>45</v>
      </c>
      <c r="DG231" s="15"/>
      <c r="DH231" s="15"/>
      <c r="DI231" s="15"/>
      <c r="DJ231" s="15">
        <v>90</v>
      </c>
      <c r="DK231" s="15"/>
      <c r="DL231" s="15"/>
      <c r="DM231" s="15"/>
      <c r="DN231" s="15"/>
      <c r="DO231" s="15"/>
      <c r="DP231" s="17"/>
      <c r="DQ231" s="15"/>
      <c r="DR231" s="15"/>
      <c r="DS231" s="15"/>
      <c r="DT231" s="15"/>
      <c r="DU231" s="15"/>
      <c r="DV231" s="15"/>
      <c r="DW231" s="15"/>
      <c r="DX231" s="20"/>
      <c r="DY231" s="15"/>
      <c r="DZ231" s="20"/>
      <c r="EA231" s="15"/>
      <c r="EB231" s="20"/>
      <c r="EC231" s="15"/>
      <c r="ED231" s="20"/>
      <c r="EE231" s="15"/>
      <c r="EF231" s="20"/>
      <c r="EG231" s="15"/>
      <c r="EH231" s="20"/>
      <c r="EI231" s="15"/>
      <c r="EJ231" s="20"/>
      <c r="EK231" s="15"/>
      <c r="EL231" s="20"/>
      <c r="EM231" s="15"/>
      <c r="EN231" s="20"/>
      <c r="EO231" s="15"/>
      <c r="EP231" s="20"/>
      <c r="EQ231" s="15"/>
      <c r="ER231" s="20"/>
      <c r="ES231" s="15"/>
      <c r="ET231" s="20"/>
      <c r="EU231" s="15"/>
      <c r="EV231" s="20"/>
      <c r="EW231" s="15"/>
      <c r="EX231" s="20"/>
      <c r="EY231" s="15"/>
      <c r="EZ231" s="20"/>
      <c r="FA231" s="15">
        <v>68</v>
      </c>
      <c r="FB231" s="20">
        <v>3</v>
      </c>
      <c r="FC231" s="15"/>
      <c r="FD231" s="20"/>
      <c r="FE231" s="15"/>
      <c r="FF231" s="20"/>
      <c r="FG231" s="15"/>
      <c r="FH231" s="20"/>
      <c r="FI231" s="15"/>
      <c r="FJ231" s="20"/>
      <c r="FK231" s="15"/>
      <c r="FL231" s="20"/>
      <c r="FM231" s="15"/>
      <c r="FN231" s="20"/>
      <c r="FO231" s="15"/>
      <c r="FP231" s="20"/>
      <c r="FQ231" s="15"/>
      <c r="FR231" s="20"/>
      <c r="FS231" s="15"/>
      <c r="FT231" s="20"/>
      <c r="FU231" s="15"/>
      <c r="FV231" s="20"/>
      <c r="FW231" s="15"/>
      <c r="FX231" s="20"/>
      <c r="FY231" s="15"/>
      <c r="FZ231" s="20"/>
      <c r="GA231" s="15"/>
      <c r="GB231" s="20"/>
      <c r="GC231" s="15"/>
      <c r="GD231" s="20"/>
      <c r="GE231" s="15"/>
      <c r="GF231" s="20"/>
      <c r="GG231" s="170"/>
    </row>
    <row r="232" spans="1:189" s="2" customFormat="1" ht="15.75" customHeight="1" x14ac:dyDescent="0.3">
      <c r="A232" s="15" t="s">
        <v>2903</v>
      </c>
      <c r="B232" s="15" t="s">
        <v>126</v>
      </c>
      <c r="C232" s="17" t="s">
        <v>1979</v>
      </c>
      <c r="D232" s="17" t="s">
        <v>1978</v>
      </c>
      <c r="E232" s="15" t="str">
        <f t="shared" si="41"/>
        <v>Youngseo Yi</v>
      </c>
      <c r="F232" s="17" t="s">
        <v>128</v>
      </c>
      <c r="G232" s="15">
        <v>999880551</v>
      </c>
      <c r="H232" s="15">
        <f t="shared" si="42"/>
        <v>114</v>
      </c>
      <c r="I232" s="15"/>
      <c r="J232" s="15"/>
      <c r="K232" s="16"/>
      <c r="L232" s="15"/>
      <c r="M232" s="15"/>
      <c r="N232" s="15"/>
      <c r="O232" s="15">
        <f t="shared" si="37"/>
        <v>0</v>
      </c>
      <c r="P232" s="15">
        <v>0</v>
      </c>
      <c r="Q232" s="15">
        <f t="shared" si="38"/>
        <v>1</v>
      </c>
      <c r="R232" s="15">
        <v>0</v>
      </c>
      <c r="S232" s="15">
        <v>0</v>
      </c>
      <c r="T232" s="15">
        <f t="shared" si="39"/>
        <v>38</v>
      </c>
      <c r="U232" s="15">
        <f t="shared" si="40"/>
        <v>0</v>
      </c>
      <c r="V232" s="15"/>
      <c r="W232" s="15"/>
      <c r="X232" s="15"/>
      <c r="Y232" s="15"/>
      <c r="Z232" s="16"/>
      <c r="AA232" s="15"/>
      <c r="AB232" s="24"/>
      <c r="AC232" s="15"/>
      <c r="AD232" s="15"/>
      <c r="AE232" s="15"/>
      <c r="AF232" s="15"/>
      <c r="AG232" s="15">
        <v>38</v>
      </c>
      <c r="AH232" s="24" t="s">
        <v>129</v>
      </c>
      <c r="AI232" s="15"/>
      <c r="AJ232" s="15"/>
      <c r="AK232" s="15"/>
      <c r="AL232" s="15"/>
      <c r="AM232" s="15"/>
      <c r="AN232" s="24"/>
      <c r="AO232" s="15"/>
      <c r="AP232" s="24"/>
      <c r="AQ232" s="15"/>
      <c r="AR232" s="24"/>
      <c r="AS232" s="15"/>
      <c r="AT232" s="24"/>
      <c r="AU232" s="15"/>
      <c r="AV232" s="24"/>
      <c r="AW232" s="15">
        <v>32</v>
      </c>
      <c r="AX232" s="24" t="s">
        <v>129</v>
      </c>
      <c r="AY232" s="15"/>
      <c r="AZ232" s="15"/>
      <c r="BA232" s="15"/>
      <c r="BB232" s="15"/>
      <c r="BC232" s="15"/>
      <c r="BD232" s="15"/>
      <c r="BE232" s="15"/>
      <c r="BF232" s="24"/>
      <c r="BG232" s="15"/>
      <c r="BH232" s="24"/>
      <c r="BI232" s="15"/>
      <c r="BJ232" s="24"/>
      <c r="BK232" s="15"/>
      <c r="BL232" s="24"/>
      <c r="BM232" s="15"/>
      <c r="BN232" s="24"/>
      <c r="BO232" s="15"/>
      <c r="BP232" s="24"/>
      <c r="BQ232" s="15"/>
      <c r="BR232" s="24"/>
      <c r="BS232" s="15"/>
      <c r="BT232" s="24"/>
      <c r="BU232" s="15">
        <v>44</v>
      </c>
      <c r="BV232" s="24" t="s">
        <v>129</v>
      </c>
      <c r="BW232" s="15"/>
      <c r="BX232" s="24"/>
      <c r="BY232" s="15"/>
      <c r="BZ232" s="24"/>
      <c r="CA232" s="15">
        <v>68</v>
      </c>
      <c r="CB232" s="24">
        <v>5</v>
      </c>
      <c r="CC232" s="15"/>
      <c r="CD232" s="24"/>
      <c r="CE232" s="15"/>
      <c r="CF232" s="24"/>
      <c r="CG232" s="15"/>
      <c r="CH232" s="25"/>
      <c r="CI232" s="15"/>
      <c r="CJ232" s="25"/>
      <c r="CK232" s="15"/>
      <c r="CL232" s="25"/>
      <c r="CM232" s="15"/>
      <c r="CN232" s="25"/>
      <c r="CO232" s="15"/>
      <c r="CP232" s="25"/>
      <c r="CQ232" s="15"/>
      <c r="CR232" s="25"/>
      <c r="CS232" s="15">
        <f t="shared" si="43"/>
        <v>38</v>
      </c>
      <c r="CT232" s="15">
        <f t="shared" si="44"/>
        <v>38</v>
      </c>
      <c r="CU232" s="15">
        <f t="shared" si="45"/>
        <v>0</v>
      </c>
      <c r="CV232" s="15">
        <f t="shared" si="46"/>
        <v>0</v>
      </c>
      <c r="CW232" s="15"/>
      <c r="CX232" s="15"/>
      <c r="CY232" s="15">
        <f t="shared" si="47"/>
        <v>0</v>
      </c>
      <c r="CZ232" s="15">
        <f>GG232</f>
        <v>0</v>
      </c>
      <c r="DA232" s="19"/>
      <c r="DB232" s="17"/>
      <c r="DC232" s="15"/>
      <c r="DD232" s="15"/>
      <c r="DE232" s="15"/>
      <c r="DF232" s="15"/>
      <c r="DG232" s="15"/>
      <c r="DH232" s="15"/>
      <c r="DI232" s="15">
        <v>38</v>
      </c>
      <c r="DJ232" s="15"/>
      <c r="DK232" s="15"/>
      <c r="DL232" s="15"/>
      <c r="DM232" s="15"/>
      <c r="DN232" s="15"/>
      <c r="DO232" s="15"/>
      <c r="DP232" s="17"/>
      <c r="DQ232" s="15"/>
      <c r="DR232" s="15"/>
      <c r="DS232" s="15"/>
      <c r="DT232" s="15"/>
      <c r="DU232" s="15"/>
      <c r="DV232" s="15"/>
      <c r="DW232" s="15">
        <v>44</v>
      </c>
      <c r="DX232" s="20">
        <v>9</v>
      </c>
      <c r="DY232" s="15"/>
      <c r="DZ232" s="20"/>
      <c r="EA232" s="15"/>
      <c r="EB232" s="20"/>
      <c r="EC232" s="15">
        <v>38</v>
      </c>
      <c r="ED232" s="20">
        <v>17</v>
      </c>
      <c r="EE232" s="15"/>
      <c r="EF232" s="20"/>
      <c r="EG232" s="15"/>
      <c r="EH232" s="20"/>
      <c r="EI232" s="15"/>
      <c r="EJ232" s="20"/>
      <c r="EK232" s="15"/>
      <c r="EL232" s="20"/>
      <c r="EM232" s="15"/>
      <c r="EN232" s="20"/>
      <c r="EO232" s="15"/>
      <c r="EP232" s="20"/>
      <c r="EQ232" s="15"/>
      <c r="ER232" s="20"/>
      <c r="ES232" s="15"/>
      <c r="ET232" s="20"/>
      <c r="EU232" s="15"/>
      <c r="EV232" s="20"/>
      <c r="EW232" s="15"/>
      <c r="EX232" s="20"/>
      <c r="EY232" s="15"/>
      <c r="EZ232" s="20"/>
      <c r="FA232" s="15"/>
      <c r="FB232" s="20"/>
      <c r="FC232" s="15"/>
      <c r="FD232" s="20"/>
      <c r="FE232" s="15">
        <v>38</v>
      </c>
      <c r="FF232" s="20" t="s">
        <v>129</v>
      </c>
      <c r="FG232" s="15"/>
      <c r="FH232" s="20"/>
      <c r="FI232" s="15"/>
      <c r="FJ232" s="20"/>
      <c r="FK232" s="15"/>
      <c r="FL232" s="20"/>
      <c r="FM232" s="15"/>
      <c r="FN232" s="20"/>
      <c r="FO232" s="15"/>
      <c r="FP232" s="20"/>
      <c r="FQ232" s="15"/>
      <c r="FR232" s="20"/>
      <c r="FS232" s="15">
        <v>38</v>
      </c>
      <c r="FT232" s="20" t="s">
        <v>129</v>
      </c>
      <c r="FU232" s="15"/>
      <c r="FV232" s="20"/>
      <c r="FW232" s="15"/>
      <c r="FX232" s="20"/>
      <c r="FY232" s="15"/>
      <c r="FZ232" s="20"/>
      <c r="GA232" s="15"/>
      <c r="GB232" s="20"/>
      <c r="GC232" s="15"/>
      <c r="GD232" s="20"/>
      <c r="GE232" s="15"/>
      <c r="GF232" s="20"/>
      <c r="GG232" s="170"/>
    </row>
    <row r="233" spans="1:189" s="2" customFormat="1" ht="15.75" customHeight="1" x14ac:dyDescent="0.3">
      <c r="A233" s="15" t="s">
        <v>2905</v>
      </c>
      <c r="B233" s="15" t="s">
        <v>126</v>
      </c>
      <c r="C233" s="15" t="s">
        <v>2994</v>
      </c>
      <c r="D233" s="15" t="s">
        <v>2995</v>
      </c>
      <c r="E233" s="15" t="str">
        <f t="shared" si="41"/>
        <v>CYNTHIA VEGA</v>
      </c>
      <c r="F233" s="15" t="s">
        <v>128</v>
      </c>
      <c r="G233" s="15">
        <v>999880821</v>
      </c>
      <c r="H233" s="15">
        <f t="shared" si="42"/>
        <v>45</v>
      </c>
      <c r="I233" s="15"/>
      <c r="J233" s="15"/>
      <c r="K233" s="16"/>
      <c r="L233" s="15"/>
      <c r="M233" s="15"/>
      <c r="N233" s="15"/>
      <c r="O233" s="15">
        <f t="shared" si="37"/>
        <v>0</v>
      </c>
      <c r="P233" s="15">
        <v>0</v>
      </c>
      <c r="Q233" s="15">
        <f t="shared" si="38"/>
        <v>0</v>
      </c>
      <c r="R233" s="15">
        <v>0</v>
      </c>
      <c r="S233" s="15">
        <v>0</v>
      </c>
      <c r="T233" s="15">
        <f t="shared" si="39"/>
        <v>0</v>
      </c>
      <c r="U233" s="15">
        <f t="shared" si="40"/>
        <v>0</v>
      </c>
      <c r="V233" s="15"/>
      <c r="W233" s="15"/>
      <c r="X233" s="15"/>
      <c r="Y233" s="15"/>
      <c r="Z233" s="16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>
        <f t="shared" si="43"/>
        <v>0</v>
      </c>
      <c r="CT233" s="15">
        <f t="shared" si="44"/>
        <v>45</v>
      </c>
      <c r="CU233" s="15">
        <f t="shared" si="45"/>
        <v>1</v>
      </c>
      <c r="CV233" s="15">
        <f t="shared" si="46"/>
        <v>0</v>
      </c>
      <c r="CW233" s="15"/>
      <c r="CX233" s="15"/>
      <c r="CY233" s="15">
        <f t="shared" si="47"/>
        <v>0</v>
      </c>
      <c r="CZ233" s="15">
        <f>GG233</f>
        <v>0</v>
      </c>
      <c r="DA233" s="16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20"/>
      <c r="DY233" s="15"/>
      <c r="DZ233" s="20"/>
      <c r="EA233" s="15"/>
      <c r="EB233" s="20"/>
      <c r="EC233" s="15"/>
      <c r="ED233" s="20"/>
      <c r="EE233" s="15"/>
      <c r="EF233" s="20"/>
      <c r="EG233" s="15"/>
      <c r="EH233" s="20"/>
      <c r="EI233" s="15"/>
      <c r="EJ233" s="20"/>
      <c r="EK233" s="15"/>
      <c r="EL233" s="20"/>
      <c r="EM233" s="15"/>
      <c r="EN233" s="20"/>
      <c r="EO233" s="15"/>
      <c r="EP233" s="20"/>
      <c r="EQ233" s="15"/>
      <c r="ER233" s="20"/>
      <c r="ES233" s="15"/>
      <c r="ET233" s="20"/>
      <c r="EU233" s="15"/>
      <c r="EV233" s="20"/>
      <c r="EW233" s="15"/>
      <c r="EX233" s="20"/>
      <c r="EY233" s="15">
        <v>45</v>
      </c>
      <c r="EZ233" s="20">
        <v>2</v>
      </c>
      <c r="FA233" s="15"/>
      <c r="FB233" s="20"/>
      <c r="FC233" s="15"/>
      <c r="FD233" s="20"/>
      <c r="FE233" s="15"/>
      <c r="FF233" s="20"/>
      <c r="FG233" s="15"/>
      <c r="FH233" s="20"/>
      <c r="FI233" s="15"/>
      <c r="FJ233" s="20"/>
      <c r="FK233" s="15"/>
      <c r="FL233" s="20"/>
      <c r="FM233" s="15"/>
      <c r="FN233" s="20"/>
      <c r="FO233" s="15"/>
      <c r="FP233" s="20"/>
      <c r="FQ233" s="15"/>
      <c r="FR233" s="20"/>
      <c r="FS233" s="15"/>
      <c r="FT233" s="20"/>
      <c r="FU233" s="15"/>
      <c r="FV233" s="20"/>
      <c r="FW233" s="15"/>
      <c r="FX233" s="20"/>
      <c r="FY233" s="15"/>
      <c r="FZ233" s="20"/>
      <c r="GA233" s="15"/>
      <c r="GB233" s="20"/>
      <c r="GC233" s="15"/>
      <c r="GD233" s="20"/>
      <c r="GE233" s="15"/>
      <c r="GF233" s="20"/>
      <c r="GG233" s="170"/>
    </row>
    <row r="234" spans="1:189" s="2" customFormat="1" ht="15.75" customHeight="1" x14ac:dyDescent="0.3">
      <c r="A234" s="15" t="s">
        <v>2903</v>
      </c>
      <c r="B234" s="15" t="s">
        <v>126</v>
      </c>
      <c r="C234" s="15" t="s">
        <v>1608</v>
      </c>
      <c r="D234" s="15" t="s">
        <v>1892</v>
      </c>
      <c r="E234" s="15" t="str">
        <f t="shared" si="41"/>
        <v>Courtney Veazey</v>
      </c>
      <c r="F234" s="15" t="s">
        <v>128</v>
      </c>
      <c r="G234" s="15">
        <v>999880939</v>
      </c>
      <c r="H234" s="15">
        <f t="shared" si="42"/>
        <v>172</v>
      </c>
      <c r="I234" s="15"/>
      <c r="J234" s="15"/>
      <c r="K234" s="16"/>
      <c r="L234" s="15"/>
      <c r="M234" s="15"/>
      <c r="N234" s="15"/>
      <c r="O234" s="15">
        <f t="shared" si="37"/>
        <v>0</v>
      </c>
      <c r="P234" s="15">
        <v>0</v>
      </c>
      <c r="Q234" s="15">
        <f t="shared" si="38"/>
        <v>1</v>
      </c>
      <c r="R234" s="15">
        <v>0</v>
      </c>
      <c r="S234" s="15">
        <v>0</v>
      </c>
      <c r="T234" s="15">
        <f t="shared" si="39"/>
        <v>38</v>
      </c>
      <c r="U234" s="15">
        <f t="shared" si="40"/>
        <v>0</v>
      </c>
      <c r="V234" s="15"/>
      <c r="W234" s="15"/>
      <c r="X234" s="15"/>
      <c r="Y234" s="15"/>
      <c r="Z234" s="16"/>
      <c r="AA234" s="15">
        <v>64</v>
      </c>
      <c r="AB234" s="24" t="s">
        <v>129</v>
      </c>
      <c r="AC234" s="15"/>
      <c r="AD234" s="24"/>
      <c r="AE234" s="15"/>
      <c r="AF234" s="24"/>
      <c r="AG234" s="15"/>
      <c r="AH234" s="24"/>
      <c r="AI234" s="15"/>
      <c r="AJ234" s="24"/>
      <c r="AK234" s="15"/>
      <c r="AL234" s="24"/>
      <c r="AM234" s="15">
        <v>52</v>
      </c>
      <c r="AN234" s="24">
        <v>5</v>
      </c>
      <c r="AO234" s="15"/>
      <c r="AP234" s="24"/>
      <c r="AQ234" s="15"/>
      <c r="AR234" s="24"/>
      <c r="AS234" s="15"/>
      <c r="AT234" s="24"/>
      <c r="AU234" s="15"/>
      <c r="AV234" s="24"/>
      <c r="AW234" s="15"/>
      <c r="AX234" s="24"/>
      <c r="AY234" s="15">
        <v>113</v>
      </c>
      <c r="AZ234" s="24">
        <v>3</v>
      </c>
      <c r="BA234" s="15"/>
      <c r="BB234" s="24"/>
      <c r="BC234" s="15"/>
      <c r="BD234" s="24"/>
      <c r="BE234" s="15"/>
      <c r="BF234" s="24"/>
      <c r="BG234" s="15"/>
      <c r="BH234" s="24"/>
      <c r="BI234" s="15"/>
      <c r="BJ234" s="24"/>
      <c r="BK234" s="15"/>
      <c r="BL234" s="24"/>
      <c r="BM234" s="15"/>
      <c r="BN234" s="24"/>
      <c r="BO234" s="15"/>
      <c r="BP234" s="24"/>
      <c r="BQ234" s="15"/>
      <c r="BR234" s="24"/>
      <c r="BS234" s="15">
        <v>59</v>
      </c>
      <c r="BT234" s="24">
        <v>7</v>
      </c>
      <c r="BU234" s="15"/>
      <c r="BV234" s="24"/>
      <c r="BW234" s="15"/>
      <c r="BX234" s="24"/>
      <c r="BY234" s="15"/>
      <c r="BZ234" s="24"/>
      <c r="CA234" s="15">
        <v>68</v>
      </c>
      <c r="CB234" s="24">
        <v>5</v>
      </c>
      <c r="CC234" s="15"/>
      <c r="CD234" s="24"/>
      <c r="CE234" s="15"/>
      <c r="CF234" s="24"/>
      <c r="CG234" s="15"/>
      <c r="CH234" s="25"/>
      <c r="CI234" s="15"/>
      <c r="CJ234" s="25"/>
      <c r="CK234" s="15"/>
      <c r="CL234" s="25"/>
      <c r="CM234" s="15">
        <v>64</v>
      </c>
      <c r="CN234" s="25">
        <v>9</v>
      </c>
      <c r="CO234" s="15"/>
      <c r="CP234" s="25"/>
      <c r="CQ234" s="15"/>
      <c r="CR234" s="25"/>
      <c r="CS234" s="15">
        <f t="shared" si="43"/>
        <v>0</v>
      </c>
      <c r="CT234" s="15">
        <f t="shared" si="44"/>
        <v>90</v>
      </c>
      <c r="CU234" s="15">
        <f t="shared" si="45"/>
        <v>1</v>
      </c>
      <c r="CV234" s="15">
        <f t="shared" si="46"/>
        <v>44</v>
      </c>
      <c r="CW234" s="15"/>
      <c r="CX234" s="15"/>
      <c r="CY234" s="15">
        <f t="shared" si="47"/>
        <v>0</v>
      </c>
      <c r="CZ234" s="15">
        <f>GG234</f>
        <v>0</v>
      </c>
      <c r="DA234" s="19"/>
      <c r="DB234" s="17">
        <v>48</v>
      </c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7"/>
      <c r="DQ234" s="15">
        <v>90</v>
      </c>
      <c r="DR234" s="15"/>
      <c r="DS234" s="15"/>
      <c r="DT234" s="15"/>
      <c r="DU234" s="15"/>
      <c r="DV234" s="15"/>
      <c r="DW234" s="15"/>
      <c r="DX234" s="20"/>
      <c r="DY234" s="15"/>
      <c r="DZ234" s="20"/>
      <c r="EA234" s="15">
        <v>79</v>
      </c>
      <c r="EB234" s="20">
        <v>3</v>
      </c>
      <c r="EC234" s="15">
        <v>38</v>
      </c>
      <c r="ED234" s="20">
        <v>17</v>
      </c>
      <c r="EE234" s="15"/>
      <c r="EF234" s="20"/>
      <c r="EG234" s="15"/>
      <c r="EH234" s="20"/>
      <c r="EI234" s="15"/>
      <c r="EJ234" s="20"/>
      <c r="EK234" s="15"/>
      <c r="EL234" s="20"/>
      <c r="EM234" s="15"/>
      <c r="EN234" s="20"/>
      <c r="EO234" s="15"/>
      <c r="EP234" s="20"/>
      <c r="EQ234" s="15"/>
      <c r="ER234" s="20"/>
      <c r="ES234" s="15">
        <v>90</v>
      </c>
      <c r="ET234" s="20">
        <v>2</v>
      </c>
      <c r="EU234" s="15"/>
      <c r="EV234" s="20"/>
      <c r="EW234" s="15"/>
      <c r="EX234" s="20"/>
      <c r="EY234" s="15"/>
      <c r="EZ234" s="20"/>
      <c r="FA234" s="15"/>
      <c r="FB234" s="20"/>
      <c r="FC234" s="15"/>
      <c r="FD234" s="20"/>
      <c r="FE234" s="15"/>
      <c r="FF234" s="20"/>
      <c r="FG234" s="15"/>
      <c r="FH234" s="20"/>
      <c r="FI234" s="15"/>
      <c r="FJ234" s="20"/>
      <c r="FK234" s="15"/>
      <c r="FL234" s="20"/>
      <c r="FM234" s="15"/>
      <c r="FN234" s="20"/>
      <c r="FO234" s="15"/>
      <c r="FP234" s="20"/>
      <c r="FQ234" s="15"/>
      <c r="FR234" s="20"/>
      <c r="FS234" s="15"/>
      <c r="FT234" s="20"/>
      <c r="FU234" s="15"/>
      <c r="FV234" s="20"/>
      <c r="FW234" s="15"/>
      <c r="FX234" s="20"/>
      <c r="FY234" s="15"/>
      <c r="FZ234" s="20"/>
      <c r="GA234" s="15"/>
      <c r="GB234" s="20"/>
      <c r="GC234" s="15">
        <v>44</v>
      </c>
      <c r="GD234" s="20">
        <v>9</v>
      </c>
      <c r="GE234" s="15"/>
      <c r="GF234" s="20"/>
      <c r="GG234" s="170"/>
    </row>
    <row r="235" spans="1:189" s="2" customFormat="1" ht="15.75" customHeight="1" x14ac:dyDescent="0.3">
      <c r="A235" s="15" t="s">
        <v>2906</v>
      </c>
      <c r="B235" s="15" t="s">
        <v>126</v>
      </c>
      <c r="C235" s="15" t="s">
        <v>1132</v>
      </c>
      <c r="D235" s="15" t="s">
        <v>1106</v>
      </c>
      <c r="E235" s="15" t="str">
        <f t="shared" si="41"/>
        <v>Sheena Kim</v>
      </c>
      <c r="F235" s="15" t="s">
        <v>128</v>
      </c>
      <c r="G235" s="15">
        <v>999881211</v>
      </c>
      <c r="H235" s="15">
        <f t="shared" si="42"/>
        <v>357</v>
      </c>
      <c r="I235" s="15"/>
      <c r="J235" s="15"/>
      <c r="K235" s="16"/>
      <c r="L235" s="15"/>
      <c r="M235" s="15"/>
      <c r="N235" s="15"/>
      <c r="O235" s="15">
        <f t="shared" si="37"/>
        <v>0</v>
      </c>
      <c r="P235" s="15">
        <v>0</v>
      </c>
      <c r="Q235" s="15">
        <f t="shared" si="38"/>
        <v>1</v>
      </c>
      <c r="R235" s="15">
        <v>0</v>
      </c>
      <c r="S235" s="15">
        <v>0</v>
      </c>
      <c r="T235" s="15">
        <f t="shared" si="39"/>
        <v>72</v>
      </c>
      <c r="U235" s="15">
        <f t="shared" si="40"/>
        <v>113</v>
      </c>
      <c r="V235" s="15"/>
      <c r="W235" s="15"/>
      <c r="X235" s="15"/>
      <c r="Y235" s="15"/>
      <c r="Z235" s="16"/>
      <c r="AA235" s="15"/>
      <c r="AB235" s="24"/>
      <c r="AC235" s="15"/>
      <c r="AD235" s="15"/>
      <c r="AE235" s="15"/>
      <c r="AF235" s="15"/>
      <c r="AG235" s="15"/>
      <c r="AH235" s="24"/>
      <c r="AI235" s="15"/>
      <c r="AJ235" s="15"/>
      <c r="AK235" s="15"/>
      <c r="AL235" s="15"/>
      <c r="AM235" s="15"/>
      <c r="AN235" s="24"/>
      <c r="AO235" s="15"/>
      <c r="AP235" s="24"/>
      <c r="AQ235" s="15"/>
      <c r="AR235" s="24"/>
      <c r="AS235" s="15">
        <v>120</v>
      </c>
      <c r="AT235" s="24">
        <v>1</v>
      </c>
      <c r="AU235" s="15"/>
      <c r="AV235" s="24"/>
      <c r="AW235" s="15"/>
      <c r="AX235" s="24"/>
      <c r="AY235" s="15"/>
      <c r="AZ235" s="15"/>
      <c r="BA235" s="15"/>
      <c r="BB235" s="15"/>
      <c r="BC235" s="15"/>
      <c r="BD235" s="15"/>
      <c r="BE235" s="15"/>
      <c r="BF235" s="24"/>
      <c r="BG235" s="15"/>
      <c r="BH235" s="24"/>
      <c r="BI235" s="15"/>
      <c r="BJ235" s="24"/>
      <c r="BK235" s="15"/>
      <c r="BL235" s="24"/>
      <c r="BM235" s="15">
        <v>70</v>
      </c>
      <c r="BN235" s="24">
        <v>1</v>
      </c>
      <c r="BO235" s="15"/>
      <c r="BP235" s="24"/>
      <c r="BQ235" s="15"/>
      <c r="BR235" s="24"/>
      <c r="BS235" s="15"/>
      <c r="BT235" s="24"/>
      <c r="BU235" s="15"/>
      <c r="BV235" s="24"/>
      <c r="BW235" s="15"/>
      <c r="BX235" s="24"/>
      <c r="BY235" s="15"/>
      <c r="BZ235" s="24"/>
      <c r="CA235" s="15">
        <v>72</v>
      </c>
      <c r="CB235" s="24">
        <v>7</v>
      </c>
      <c r="CC235" s="15"/>
      <c r="CD235" s="24"/>
      <c r="CE235" s="15"/>
      <c r="CF235" s="24"/>
      <c r="CG235" s="15"/>
      <c r="CH235" s="25"/>
      <c r="CI235" s="15"/>
      <c r="CJ235" s="25"/>
      <c r="CK235" s="15"/>
      <c r="CL235" s="25"/>
      <c r="CM235" s="15"/>
      <c r="CN235" s="25"/>
      <c r="CO235" s="15"/>
      <c r="CP235" s="25"/>
      <c r="CQ235" s="15"/>
      <c r="CR235" s="25"/>
      <c r="CS235" s="15">
        <f t="shared" si="43"/>
        <v>0</v>
      </c>
      <c r="CT235" s="15">
        <f t="shared" si="44"/>
        <v>0</v>
      </c>
      <c r="CU235" s="15">
        <f t="shared" si="45"/>
        <v>0</v>
      </c>
      <c r="CV235" s="15">
        <f t="shared" si="46"/>
        <v>79</v>
      </c>
      <c r="CW235" s="15"/>
      <c r="CX235" s="15"/>
      <c r="CY235" s="15">
        <f t="shared" si="47"/>
        <v>93</v>
      </c>
      <c r="CZ235" s="15">
        <f>GG235</f>
        <v>0</v>
      </c>
      <c r="DA235" s="19"/>
      <c r="DB235" s="17">
        <v>85</v>
      </c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7"/>
      <c r="DQ235" s="15"/>
      <c r="DR235" s="15"/>
      <c r="DS235" s="15"/>
      <c r="DT235" s="15">
        <v>30</v>
      </c>
      <c r="DU235" s="15"/>
      <c r="DV235" s="15"/>
      <c r="DW235" s="15">
        <v>79</v>
      </c>
      <c r="DX235" s="20">
        <v>3</v>
      </c>
      <c r="DY235" s="15"/>
      <c r="DZ235" s="20"/>
      <c r="EA235" s="15"/>
      <c r="EB235" s="20"/>
      <c r="EC235" s="15">
        <v>72</v>
      </c>
      <c r="ED235" s="20">
        <v>7</v>
      </c>
      <c r="EE235" s="15"/>
      <c r="EF235" s="20"/>
      <c r="EG235" s="15">
        <v>113</v>
      </c>
      <c r="EH235" s="20">
        <v>4</v>
      </c>
      <c r="EI235" s="15"/>
      <c r="EJ235" s="20"/>
      <c r="EK235" s="15"/>
      <c r="EL235" s="20"/>
      <c r="EM235" s="15"/>
      <c r="EN235" s="20"/>
      <c r="EO235" s="15">
        <v>93</v>
      </c>
      <c r="EP235" s="20">
        <v>7</v>
      </c>
      <c r="EQ235" s="15"/>
      <c r="ER235" s="20"/>
      <c r="ES235" s="15"/>
      <c r="ET235" s="20"/>
      <c r="EU235" s="15"/>
      <c r="EV235" s="20"/>
      <c r="EW235" s="15"/>
      <c r="EX235" s="20"/>
      <c r="EY235" s="15"/>
      <c r="EZ235" s="20"/>
      <c r="FA235" s="15"/>
      <c r="FB235" s="20"/>
      <c r="FC235" s="15"/>
      <c r="FD235" s="20"/>
      <c r="FE235" s="15"/>
      <c r="FF235" s="20"/>
      <c r="FG235" s="15"/>
      <c r="FH235" s="20"/>
      <c r="FI235" s="15"/>
      <c r="FJ235" s="20"/>
      <c r="FK235" s="15"/>
      <c r="FL235" s="20"/>
      <c r="FM235" s="15"/>
      <c r="FN235" s="20"/>
      <c r="FO235" s="15"/>
      <c r="FP235" s="20"/>
      <c r="FQ235" s="15"/>
      <c r="FR235" s="20"/>
      <c r="FS235" s="15"/>
      <c r="FT235" s="20"/>
      <c r="FU235" s="15"/>
      <c r="FV235" s="20"/>
      <c r="FW235" s="15"/>
      <c r="FX235" s="20"/>
      <c r="FY235" s="15"/>
      <c r="FZ235" s="20"/>
      <c r="GA235" s="15"/>
      <c r="GB235" s="20"/>
      <c r="GC235" s="15"/>
      <c r="GD235" s="20"/>
      <c r="GE235" s="15">
        <v>79</v>
      </c>
      <c r="GF235" s="20">
        <v>3</v>
      </c>
      <c r="GG235" s="170"/>
    </row>
    <row r="236" spans="1:189" s="2" customFormat="1" ht="15.75" customHeight="1" x14ac:dyDescent="0.3">
      <c r="A236" s="17" t="s">
        <v>125</v>
      </c>
      <c r="B236" s="17" t="s">
        <v>126</v>
      </c>
      <c r="C236" s="17" t="s">
        <v>1056</v>
      </c>
      <c r="D236" s="17" t="s">
        <v>1049</v>
      </c>
      <c r="E236" s="15" t="str">
        <f t="shared" si="41"/>
        <v>Maximilian Jung</v>
      </c>
      <c r="F236" s="17" t="s">
        <v>135</v>
      </c>
      <c r="G236" s="15">
        <v>999881397</v>
      </c>
      <c r="H236" s="15">
        <f t="shared" si="42"/>
        <v>19</v>
      </c>
      <c r="I236" s="15"/>
      <c r="J236" s="17">
        <f>(O236+P236+R236+S236+T236+U236)/2</f>
        <v>19</v>
      </c>
      <c r="K236" s="16"/>
      <c r="L236" s="15"/>
      <c r="M236" s="15"/>
      <c r="N236" s="15"/>
      <c r="O236" s="15">
        <f t="shared" si="37"/>
        <v>0</v>
      </c>
      <c r="P236" s="15">
        <v>0</v>
      </c>
      <c r="Q236" s="15">
        <f t="shared" si="38"/>
        <v>0</v>
      </c>
      <c r="R236" s="15">
        <v>0</v>
      </c>
      <c r="S236" s="15">
        <v>0</v>
      </c>
      <c r="T236" s="15">
        <f t="shared" si="39"/>
        <v>38</v>
      </c>
      <c r="U236" s="15">
        <f t="shared" si="40"/>
        <v>0</v>
      </c>
      <c r="V236" s="15"/>
      <c r="W236" s="15"/>
      <c r="X236" s="15"/>
      <c r="Y236" s="15"/>
      <c r="Z236" s="16"/>
      <c r="AA236" s="15"/>
      <c r="AB236" s="24"/>
      <c r="AC236" s="15"/>
      <c r="AD236" s="15"/>
      <c r="AE236" s="15"/>
      <c r="AF236" s="15"/>
      <c r="AG236" s="15"/>
      <c r="AH236" s="24"/>
      <c r="AI236" s="15"/>
      <c r="AJ236" s="15"/>
      <c r="AK236" s="15"/>
      <c r="AL236" s="15"/>
      <c r="AM236" s="15"/>
      <c r="AN236" s="24"/>
      <c r="AO236" s="15"/>
      <c r="AP236" s="24"/>
      <c r="AQ236" s="15"/>
      <c r="AR236" s="24"/>
      <c r="AS236" s="15"/>
      <c r="AT236" s="24"/>
      <c r="AU236" s="15"/>
      <c r="AV236" s="24"/>
      <c r="AW236" s="15"/>
      <c r="AX236" s="24"/>
      <c r="AY236" s="15"/>
      <c r="AZ236" s="15"/>
      <c r="BA236" s="15"/>
      <c r="BB236" s="15"/>
      <c r="BC236" s="15"/>
      <c r="BD236" s="15"/>
      <c r="BE236" s="15"/>
      <c r="BF236" s="24"/>
      <c r="BG236" s="15"/>
      <c r="BH236" s="24"/>
      <c r="BI236" s="15"/>
      <c r="BJ236" s="24"/>
      <c r="BK236" s="15"/>
      <c r="BL236" s="24"/>
      <c r="BM236" s="15"/>
      <c r="BN236" s="24"/>
      <c r="BO236" s="15"/>
      <c r="BP236" s="24"/>
      <c r="BQ236" s="15"/>
      <c r="BR236" s="24"/>
      <c r="BS236" s="15"/>
      <c r="BT236" s="24"/>
      <c r="BU236" s="15">
        <v>33</v>
      </c>
      <c r="BV236" s="24" t="s">
        <v>168</v>
      </c>
      <c r="BW236" s="15"/>
      <c r="BX236" s="24"/>
      <c r="BY236" s="15"/>
      <c r="BZ236" s="24"/>
      <c r="CA236" s="15">
        <v>51</v>
      </c>
      <c r="CB236" s="24" t="s">
        <v>129</v>
      </c>
      <c r="CC236" s="15"/>
      <c r="CD236" s="24"/>
      <c r="CE236" s="15"/>
      <c r="CF236" s="24"/>
      <c r="CG236" s="15"/>
      <c r="CH236" s="25"/>
      <c r="CI236" s="15"/>
      <c r="CJ236" s="25"/>
      <c r="CK236" s="15"/>
      <c r="CL236" s="25"/>
      <c r="CM236" s="15"/>
      <c r="CN236" s="25"/>
      <c r="CO236" s="15"/>
      <c r="CP236" s="25"/>
      <c r="CQ236" s="15"/>
      <c r="CR236" s="25"/>
      <c r="CS236" s="15">
        <f t="shared" si="43"/>
        <v>0</v>
      </c>
      <c r="CT236" s="15">
        <f t="shared" si="44"/>
        <v>0</v>
      </c>
      <c r="CU236" s="15">
        <f t="shared" si="45"/>
        <v>0</v>
      </c>
      <c r="CV236" s="15">
        <f t="shared" si="46"/>
        <v>0</v>
      </c>
      <c r="CW236" s="15"/>
      <c r="CX236" s="15"/>
      <c r="CY236" s="15">
        <f t="shared" si="47"/>
        <v>0</v>
      </c>
      <c r="CZ236" s="15">
        <f>GG236</f>
        <v>0</v>
      </c>
      <c r="DA236" s="19"/>
      <c r="DB236" s="17"/>
      <c r="DC236" s="15"/>
      <c r="DD236" s="15"/>
      <c r="DE236" s="15"/>
      <c r="DF236" s="15"/>
      <c r="DG236" s="15"/>
      <c r="DH236" s="15">
        <v>90</v>
      </c>
      <c r="DI236" s="15"/>
      <c r="DJ236" s="15"/>
      <c r="DK236" s="15"/>
      <c r="DL236" s="15"/>
      <c r="DM236" s="15"/>
      <c r="DN236" s="15"/>
      <c r="DO236" s="15"/>
      <c r="DP236" s="17"/>
      <c r="DQ236" s="15"/>
      <c r="DR236" s="15"/>
      <c r="DS236" s="15"/>
      <c r="DT236" s="15"/>
      <c r="DU236" s="15"/>
      <c r="DV236" s="15"/>
      <c r="DW236" s="15">
        <v>44</v>
      </c>
      <c r="DX236" s="20" t="s">
        <v>129</v>
      </c>
      <c r="DY236" s="15"/>
      <c r="DZ236" s="20"/>
      <c r="EA236" s="15"/>
      <c r="EB236" s="20"/>
      <c r="EC236" s="15">
        <v>38</v>
      </c>
      <c r="ED236" s="20" t="s">
        <v>168</v>
      </c>
      <c r="EE236" s="15"/>
      <c r="EF236" s="20"/>
      <c r="EG236" s="15"/>
      <c r="EH236" s="20"/>
      <c r="EI236" s="15"/>
      <c r="EJ236" s="20"/>
      <c r="EK236" s="15"/>
      <c r="EL236" s="20"/>
      <c r="EM236" s="15"/>
      <c r="EN236" s="20"/>
      <c r="EO236" s="15"/>
      <c r="EP236" s="20"/>
      <c r="EQ236" s="15"/>
      <c r="ER236" s="20"/>
      <c r="ES236" s="15"/>
      <c r="ET236" s="20"/>
      <c r="EU236" s="15"/>
      <c r="EV236" s="20"/>
      <c r="EW236" s="15"/>
      <c r="EX236" s="20"/>
      <c r="EY236" s="15"/>
      <c r="EZ236" s="20"/>
      <c r="FA236" s="15"/>
      <c r="FB236" s="20"/>
      <c r="FC236" s="15"/>
      <c r="FD236" s="20"/>
      <c r="FE236" s="15"/>
      <c r="FF236" s="20"/>
      <c r="FG236" s="15"/>
      <c r="FH236" s="20"/>
      <c r="FI236" s="15"/>
      <c r="FJ236" s="20"/>
      <c r="FK236" s="15"/>
      <c r="FL236" s="20"/>
      <c r="FM236" s="15"/>
      <c r="FN236" s="20"/>
      <c r="FO236" s="15"/>
      <c r="FP236" s="20"/>
      <c r="FQ236" s="15"/>
      <c r="FR236" s="20"/>
      <c r="FS236" s="15"/>
      <c r="FT236" s="20"/>
      <c r="FU236" s="15"/>
      <c r="FV236" s="20"/>
      <c r="FW236" s="15"/>
      <c r="FX236" s="20"/>
      <c r="FY236" s="15"/>
      <c r="FZ236" s="20"/>
      <c r="GA236" s="15"/>
      <c r="GB236" s="20"/>
      <c r="GC236" s="15"/>
      <c r="GD236" s="20"/>
      <c r="GE236" s="15"/>
      <c r="GF236" s="20"/>
      <c r="GG236" s="170"/>
    </row>
    <row r="237" spans="1:189" s="2" customFormat="1" ht="15.75" customHeight="1" x14ac:dyDescent="0.3">
      <c r="A237" s="15" t="s">
        <v>2904</v>
      </c>
      <c r="B237" s="85" t="s">
        <v>126</v>
      </c>
      <c r="C237" s="85" t="s">
        <v>1373</v>
      </c>
      <c r="D237" s="85" t="s">
        <v>3460</v>
      </c>
      <c r="E237" s="15" t="str">
        <f t="shared" si="41"/>
        <v>Lauren DALE</v>
      </c>
      <c r="F237" s="85" t="s">
        <v>128</v>
      </c>
      <c r="G237" s="15">
        <v>999881526</v>
      </c>
      <c r="H237" s="15">
        <f t="shared" si="42"/>
        <v>30</v>
      </c>
      <c r="I237" s="15"/>
      <c r="J237" s="15"/>
      <c r="K237" s="16"/>
      <c r="L237" s="15"/>
      <c r="M237" s="15"/>
      <c r="N237" s="15"/>
      <c r="O237" s="15">
        <f t="shared" si="37"/>
        <v>0</v>
      </c>
      <c r="P237" s="15">
        <v>0</v>
      </c>
      <c r="Q237" s="15">
        <f t="shared" si="38"/>
        <v>0</v>
      </c>
      <c r="R237" s="15">
        <v>0</v>
      </c>
      <c r="S237" s="15">
        <v>0</v>
      </c>
      <c r="T237" s="15">
        <f t="shared" si="39"/>
        <v>0</v>
      </c>
      <c r="U237" s="15">
        <f t="shared" si="40"/>
        <v>0</v>
      </c>
      <c r="V237" s="15"/>
      <c r="W237" s="15"/>
      <c r="X237" s="15"/>
      <c r="Y237" s="15"/>
      <c r="Z237" s="16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>
        <f t="shared" si="43"/>
        <v>0</v>
      </c>
      <c r="CT237" s="15">
        <f t="shared" si="44"/>
        <v>30</v>
      </c>
      <c r="CU237" s="15">
        <f t="shared" si="45"/>
        <v>1</v>
      </c>
      <c r="CV237" s="15">
        <f t="shared" si="46"/>
        <v>0</v>
      </c>
      <c r="CW237" s="15"/>
      <c r="CX237" s="15"/>
      <c r="CY237" s="15">
        <f t="shared" si="47"/>
        <v>0</v>
      </c>
      <c r="CZ237" s="15">
        <f>GG237</f>
        <v>0</v>
      </c>
      <c r="DA237" s="16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20"/>
      <c r="DY237" s="15"/>
      <c r="DZ237" s="20"/>
      <c r="EA237" s="15"/>
      <c r="EB237" s="20"/>
      <c r="EC237" s="15"/>
      <c r="ED237" s="20"/>
      <c r="EE237" s="15"/>
      <c r="EF237" s="20"/>
      <c r="EG237" s="15"/>
      <c r="EH237" s="20"/>
      <c r="EI237" s="15"/>
      <c r="EJ237" s="20"/>
      <c r="EK237" s="15"/>
      <c r="EL237" s="20"/>
      <c r="EM237" s="15"/>
      <c r="EN237" s="20"/>
      <c r="EO237" s="15"/>
      <c r="EP237" s="20"/>
      <c r="EQ237" s="15"/>
      <c r="ER237" s="20"/>
      <c r="ES237" s="15"/>
      <c r="ET237" s="20"/>
      <c r="EU237" s="15"/>
      <c r="EV237" s="20"/>
      <c r="EW237" s="15"/>
      <c r="EX237" s="20"/>
      <c r="EY237" s="15"/>
      <c r="EZ237" s="20"/>
      <c r="FA237" s="15"/>
      <c r="FB237" s="20"/>
      <c r="FC237" s="15"/>
      <c r="FD237" s="20"/>
      <c r="FE237" s="15"/>
      <c r="FF237" s="20"/>
      <c r="FG237" s="15">
        <v>30</v>
      </c>
      <c r="FH237" s="20">
        <v>1</v>
      </c>
      <c r="FI237" s="15"/>
      <c r="FJ237" s="20"/>
      <c r="FK237" s="15"/>
      <c r="FL237" s="20"/>
      <c r="FM237" s="15"/>
      <c r="FN237" s="20"/>
      <c r="FO237" s="15"/>
      <c r="FP237" s="20"/>
      <c r="FQ237" s="15"/>
      <c r="FR237" s="20"/>
      <c r="FS237" s="15"/>
      <c r="FT237" s="20"/>
      <c r="FU237" s="15"/>
      <c r="FV237" s="20"/>
      <c r="FW237" s="15"/>
      <c r="FX237" s="20"/>
      <c r="FY237" s="15"/>
      <c r="FZ237" s="20"/>
      <c r="GA237" s="15"/>
      <c r="GB237" s="20"/>
      <c r="GC237" s="15"/>
      <c r="GD237" s="20"/>
      <c r="GE237" s="15"/>
      <c r="GF237" s="20"/>
      <c r="GG237" s="170"/>
    </row>
    <row r="238" spans="1:189" s="2" customFormat="1" ht="15.75" customHeight="1" x14ac:dyDescent="0.3">
      <c r="A238" s="17" t="s">
        <v>125</v>
      </c>
      <c r="B238" s="15" t="s">
        <v>140</v>
      </c>
      <c r="C238" s="15" t="s">
        <v>2401</v>
      </c>
      <c r="D238" s="15" t="s">
        <v>1223</v>
      </c>
      <c r="E238" s="15" t="str">
        <f t="shared" si="41"/>
        <v>Denise Lee</v>
      </c>
      <c r="F238" s="15" t="s">
        <v>128</v>
      </c>
      <c r="G238" s="15">
        <v>999881595</v>
      </c>
      <c r="H238" s="15">
        <f t="shared" si="42"/>
        <v>73</v>
      </c>
      <c r="I238" s="15"/>
      <c r="J238" s="17">
        <f>(O238+P238+R238+S238+T238+U238)/2</f>
        <v>28</v>
      </c>
      <c r="K238" s="16"/>
      <c r="L238" s="15"/>
      <c r="M238" s="15"/>
      <c r="N238" s="15"/>
      <c r="O238" s="15">
        <f t="shared" si="37"/>
        <v>56</v>
      </c>
      <c r="P238" s="15">
        <v>0</v>
      </c>
      <c r="Q238" s="15">
        <f t="shared" si="38"/>
        <v>0</v>
      </c>
      <c r="R238" s="15">
        <v>0</v>
      </c>
      <c r="S238" s="15">
        <v>0</v>
      </c>
      <c r="T238" s="15">
        <f t="shared" si="39"/>
        <v>0</v>
      </c>
      <c r="U238" s="15">
        <f t="shared" si="40"/>
        <v>0</v>
      </c>
      <c r="V238" s="15"/>
      <c r="W238" s="15"/>
      <c r="X238" s="15"/>
      <c r="Y238" s="15"/>
      <c r="Z238" s="16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>
        <f t="shared" si="43"/>
        <v>0</v>
      </c>
      <c r="CT238" s="15">
        <f t="shared" si="44"/>
        <v>45</v>
      </c>
      <c r="CU238" s="15">
        <f t="shared" si="45"/>
        <v>1</v>
      </c>
      <c r="CV238" s="15">
        <f t="shared" si="46"/>
        <v>0</v>
      </c>
      <c r="CW238" s="15"/>
      <c r="CX238" s="15"/>
      <c r="CY238" s="15">
        <f t="shared" si="47"/>
        <v>0</v>
      </c>
      <c r="CZ238" s="15">
        <f>GG238</f>
        <v>0</v>
      </c>
      <c r="DA238" s="16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20"/>
      <c r="DY238" s="15"/>
      <c r="DZ238" s="20"/>
      <c r="EA238" s="15"/>
      <c r="EB238" s="20"/>
      <c r="EC238" s="15"/>
      <c r="ED238" s="20"/>
      <c r="EE238" s="15"/>
      <c r="EF238" s="20"/>
      <c r="EG238" s="15"/>
      <c r="EH238" s="20"/>
      <c r="EI238" s="15">
        <v>56</v>
      </c>
      <c r="EJ238" s="20">
        <v>3</v>
      </c>
      <c r="EK238" s="15"/>
      <c r="EL238" s="20"/>
      <c r="EM238" s="15"/>
      <c r="EN238" s="20"/>
      <c r="EO238" s="15"/>
      <c r="EP238" s="20"/>
      <c r="EQ238" s="15"/>
      <c r="ER238" s="20"/>
      <c r="ES238" s="15"/>
      <c r="ET238" s="20"/>
      <c r="EU238" s="15"/>
      <c r="EV238" s="20"/>
      <c r="EW238" s="15"/>
      <c r="EX238" s="20"/>
      <c r="EY238" s="15"/>
      <c r="EZ238" s="20"/>
      <c r="FA238" s="15"/>
      <c r="FB238" s="20"/>
      <c r="FC238" s="15"/>
      <c r="FD238" s="20"/>
      <c r="FE238" s="15"/>
      <c r="FF238" s="20"/>
      <c r="FG238" s="15"/>
      <c r="FH238" s="20"/>
      <c r="FI238" s="15"/>
      <c r="FJ238" s="20"/>
      <c r="FK238" s="15">
        <v>45</v>
      </c>
      <c r="FL238" s="20">
        <v>2</v>
      </c>
      <c r="FM238" s="15"/>
      <c r="FN238" s="20"/>
      <c r="FO238" s="15"/>
      <c r="FP238" s="20"/>
      <c r="FQ238" s="15"/>
      <c r="FR238" s="20"/>
      <c r="FS238" s="15"/>
      <c r="FT238" s="20"/>
      <c r="FU238" s="15"/>
      <c r="FV238" s="20"/>
      <c r="FW238" s="15"/>
      <c r="FX238" s="20"/>
      <c r="FY238" s="15"/>
      <c r="FZ238" s="20"/>
      <c r="GA238" s="15"/>
      <c r="GB238" s="20"/>
      <c r="GC238" s="15"/>
      <c r="GD238" s="20"/>
      <c r="GE238" s="15"/>
      <c r="GF238" s="20"/>
      <c r="GG238" s="170"/>
    </row>
    <row r="239" spans="1:189" s="2" customFormat="1" ht="15.75" customHeight="1" x14ac:dyDescent="0.3">
      <c r="A239" s="17" t="s">
        <v>125</v>
      </c>
      <c r="B239" s="15" t="s">
        <v>140</v>
      </c>
      <c r="C239" s="15" t="s">
        <v>696</v>
      </c>
      <c r="D239" s="15" t="s">
        <v>1223</v>
      </c>
      <c r="E239" s="15" t="str">
        <f t="shared" si="41"/>
        <v>Riley Lee</v>
      </c>
      <c r="F239" s="15" t="s">
        <v>135</v>
      </c>
      <c r="G239" s="15">
        <v>999881597</v>
      </c>
      <c r="H239" s="15">
        <f t="shared" si="42"/>
        <v>96</v>
      </c>
      <c r="I239" s="15"/>
      <c r="J239" s="17">
        <f>(O239+P239+R239+S239+T239+U239)/2</f>
        <v>28</v>
      </c>
      <c r="K239" s="16"/>
      <c r="L239" s="15"/>
      <c r="M239" s="15"/>
      <c r="N239" s="15"/>
      <c r="O239" s="15">
        <f t="shared" si="37"/>
        <v>56</v>
      </c>
      <c r="P239" s="15">
        <v>0</v>
      </c>
      <c r="Q239" s="15">
        <f t="shared" si="38"/>
        <v>0</v>
      </c>
      <c r="R239" s="15">
        <v>0</v>
      </c>
      <c r="S239" s="15">
        <v>0</v>
      </c>
      <c r="T239" s="15">
        <f t="shared" si="39"/>
        <v>0</v>
      </c>
      <c r="U239" s="15">
        <f t="shared" si="40"/>
        <v>0</v>
      </c>
      <c r="V239" s="15"/>
      <c r="W239" s="15"/>
      <c r="X239" s="15"/>
      <c r="Y239" s="15"/>
      <c r="Z239" s="16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>
        <f t="shared" si="43"/>
        <v>0</v>
      </c>
      <c r="CT239" s="15">
        <f t="shared" si="44"/>
        <v>68</v>
      </c>
      <c r="CU239" s="15">
        <f t="shared" si="45"/>
        <v>1</v>
      </c>
      <c r="CV239" s="15">
        <f t="shared" si="46"/>
        <v>0</v>
      </c>
      <c r="CW239" s="15"/>
      <c r="CX239" s="15"/>
      <c r="CY239" s="15">
        <f t="shared" si="47"/>
        <v>0</v>
      </c>
      <c r="CZ239" s="15">
        <f>GG239</f>
        <v>0</v>
      </c>
      <c r="DA239" s="16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20"/>
      <c r="DY239" s="15"/>
      <c r="DZ239" s="20"/>
      <c r="EA239" s="15"/>
      <c r="EB239" s="20"/>
      <c r="EC239" s="15"/>
      <c r="ED239" s="20"/>
      <c r="EE239" s="15"/>
      <c r="EF239" s="20"/>
      <c r="EG239" s="15"/>
      <c r="EH239" s="20"/>
      <c r="EI239" s="15">
        <v>56</v>
      </c>
      <c r="EJ239" s="20">
        <v>3</v>
      </c>
      <c r="EK239" s="15"/>
      <c r="EL239" s="20"/>
      <c r="EM239" s="15"/>
      <c r="EN239" s="20"/>
      <c r="EO239" s="15"/>
      <c r="EP239" s="20"/>
      <c r="EQ239" s="15"/>
      <c r="ER239" s="20"/>
      <c r="ES239" s="15"/>
      <c r="ET239" s="20"/>
      <c r="EU239" s="15"/>
      <c r="EV239" s="20"/>
      <c r="EW239" s="15"/>
      <c r="EX239" s="20"/>
      <c r="EY239" s="15"/>
      <c r="EZ239" s="20"/>
      <c r="FA239" s="15"/>
      <c r="FB239" s="20"/>
      <c r="FC239" s="15"/>
      <c r="FD239" s="20"/>
      <c r="FE239" s="15"/>
      <c r="FF239" s="20"/>
      <c r="FG239" s="15"/>
      <c r="FH239" s="20"/>
      <c r="FI239" s="15"/>
      <c r="FJ239" s="20"/>
      <c r="FK239" s="15">
        <v>68</v>
      </c>
      <c r="FL239" s="20">
        <v>3</v>
      </c>
      <c r="FM239" s="15"/>
      <c r="FN239" s="20"/>
      <c r="FO239" s="15"/>
      <c r="FP239" s="20"/>
      <c r="FQ239" s="15"/>
      <c r="FR239" s="20"/>
      <c r="FS239" s="15"/>
      <c r="FT239" s="20"/>
      <c r="FU239" s="15"/>
      <c r="FV239" s="20"/>
      <c r="FW239" s="15"/>
      <c r="FX239" s="20"/>
      <c r="FY239" s="15"/>
      <c r="FZ239" s="20"/>
      <c r="GA239" s="15"/>
      <c r="GB239" s="20"/>
      <c r="GC239" s="15"/>
      <c r="GD239" s="20"/>
      <c r="GE239" s="15"/>
      <c r="GF239" s="20"/>
      <c r="GG239" s="170"/>
    </row>
    <row r="240" spans="1:189" s="2" customFormat="1" ht="15.75" customHeight="1" x14ac:dyDescent="0.3">
      <c r="A240" s="15" t="s">
        <v>2904</v>
      </c>
      <c r="B240" s="15" t="s">
        <v>126</v>
      </c>
      <c r="C240" s="15" t="s">
        <v>1672</v>
      </c>
      <c r="D240" s="15" t="s">
        <v>2993</v>
      </c>
      <c r="E240" s="15" t="str">
        <f t="shared" si="41"/>
        <v>SAMANTHA HICKS</v>
      </c>
      <c r="F240" s="15" t="s">
        <v>128</v>
      </c>
      <c r="G240" s="15">
        <v>999881672</v>
      </c>
      <c r="H240" s="15">
        <f t="shared" si="42"/>
        <v>45</v>
      </c>
      <c r="I240" s="15"/>
      <c r="J240" s="15"/>
      <c r="K240" s="16"/>
      <c r="L240" s="15"/>
      <c r="M240" s="15"/>
      <c r="N240" s="15"/>
      <c r="O240" s="15">
        <f t="shared" si="37"/>
        <v>0</v>
      </c>
      <c r="P240" s="15">
        <v>0</v>
      </c>
      <c r="Q240" s="15">
        <f t="shared" si="38"/>
        <v>0</v>
      </c>
      <c r="R240" s="15">
        <v>0</v>
      </c>
      <c r="S240" s="15">
        <v>0</v>
      </c>
      <c r="T240" s="15">
        <f t="shared" si="39"/>
        <v>0</v>
      </c>
      <c r="U240" s="15">
        <f t="shared" si="40"/>
        <v>0</v>
      </c>
      <c r="V240" s="15"/>
      <c r="W240" s="15"/>
      <c r="X240" s="15"/>
      <c r="Y240" s="15"/>
      <c r="Z240" s="16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>
        <f t="shared" si="43"/>
        <v>0</v>
      </c>
      <c r="CT240" s="15">
        <f t="shared" si="44"/>
        <v>45</v>
      </c>
      <c r="CU240" s="15">
        <f t="shared" si="45"/>
        <v>1</v>
      </c>
      <c r="CV240" s="15">
        <f t="shared" si="46"/>
        <v>0</v>
      </c>
      <c r="CW240" s="15"/>
      <c r="CX240" s="15"/>
      <c r="CY240" s="15">
        <f t="shared" si="47"/>
        <v>0</v>
      </c>
      <c r="CZ240" s="15">
        <f>GG240</f>
        <v>0</v>
      </c>
      <c r="DA240" s="16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20"/>
      <c r="DY240" s="15"/>
      <c r="DZ240" s="20"/>
      <c r="EA240" s="15"/>
      <c r="EB240" s="20"/>
      <c r="EC240" s="15"/>
      <c r="ED240" s="20"/>
      <c r="EE240" s="15"/>
      <c r="EF240" s="20"/>
      <c r="EG240" s="15"/>
      <c r="EH240" s="20"/>
      <c r="EI240" s="15"/>
      <c r="EJ240" s="20"/>
      <c r="EK240" s="15"/>
      <c r="EL240" s="20"/>
      <c r="EM240" s="15"/>
      <c r="EN240" s="20"/>
      <c r="EO240" s="15"/>
      <c r="EP240" s="20"/>
      <c r="EQ240" s="15"/>
      <c r="ER240" s="20"/>
      <c r="ES240" s="15"/>
      <c r="ET240" s="20"/>
      <c r="EU240" s="15"/>
      <c r="EV240" s="20"/>
      <c r="EW240" s="15"/>
      <c r="EX240" s="20"/>
      <c r="EY240" s="15">
        <v>45</v>
      </c>
      <c r="EZ240" s="20">
        <v>2</v>
      </c>
      <c r="FA240" s="15"/>
      <c r="FB240" s="20"/>
      <c r="FC240" s="15"/>
      <c r="FD240" s="20"/>
      <c r="FE240" s="15"/>
      <c r="FF240" s="20"/>
      <c r="FG240" s="15"/>
      <c r="FH240" s="20"/>
      <c r="FI240" s="15"/>
      <c r="FJ240" s="20"/>
      <c r="FK240" s="15"/>
      <c r="FL240" s="20"/>
      <c r="FM240" s="15"/>
      <c r="FN240" s="20"/>
      <c r="FO240" s="15"/>
      <c r="FP240" s="20"/>
      <c r="FQ240" s="15"/>
      <c r="FR240" s="20"/>
      <c r="FS240" s="15"/>
      <c r="FT240" s="20"/>
      <c r="FU240" s="15"/>
      <c r="FV240" s="20"/>
      <c r="FW240" s="15"/>
      <c r="FX240" s="20"/>
      <c r="FY240" s="15"/>
      <c r="FZ240" s="20"/>
      <c r="GA240" s="15"/>
      <c r="GB240" s="20"/>
      <c r="GC240" s="15"/>
      <c r="GD240" s="20"/>
      <c r="GE240" s="15"/>
      <c r="GF240" s="20"/>
      <c r="GG240" s="170"/>
    </row>
    <row r="241" spans="1:189" s="2" customFormat="1" ht="15.75" customHeight="1" x14ac:dyDescent="0.3">
      <c r="A241" s="15" t="s">
        <v>2903</v>
      </c>
      <c r="B241" s="15" t="s">
        <v>126</v>
      </c>
      <c r="C241" s="17" t="s">
        <v>677</v>
      </c>
      <c r="D241" s="17" t="s">
        <v>1492</v>
      </c>
      <c r="E241" s="15" t="str">
        <f t="shared" si="41"/>
        <v>Mitchell Norsen</v>
      </c>
      <c r="F241" s="17" t="s">
        <v>135</v>
      </c>
      <c r="G241" s="15">
        <v>999881753</v>
      </c>
      <c r="H241" s="15">
        <f t="shared" si="42"/>
        <v>210</v>
      </c>
      <c r="I241" s="15"/>
      <c r="J241" s="15"/>
      <c r="K241" s="16"/>
      <c r="L241" s="15"/>
      <c r="M241" s="15"/>
      <c r="N241" s="15"/>
      <c r="O241" s="15">
        <f t="shared" si="37"/>
        <v>0</v>
      </c>
      <c r="P241" s="15">
        <v>0</v>
      </c>
      <c r="Q241" s="15">
        <f t="shared" si="38"/>
        <v>1</v>
      </c>
      <c r="R241" s="15">
        <v>0</v>
      </c>
      <c r="S241" s="15">
        <v>0</v>
      </c>
      <c r="T241" s="15">
        <f t="shared" si="39"/>
        <v>38</v>
      </c>
      <c r="U241" s="15">
        <f t="shared" si="40"/>
        <v>0</v>
      </c>
      <c r="V241" s="15"/>
      <c r="W241" s="15"/>
      <c r="X241" s="15"/>
      <c r="Y241" s="15"/>
      <c r="Z241" s="16"/>
      <c r="AA241" s="15"/>
      <c r="AB241" s="24"/>
      <c r="AC241" s="15"/>
      <c r="AD241" s="15"/>
      <c r="AE241" s="15"/>
      <c r="AF241" s="15"/>
      <c r="AG241" s="15"/>
      <c r="AH241" s="24"/>
      <c r="AI241" s="15"/>
      <c r="AJ241" s="15"/>
      <c r="AK241" s="15"/>
      <c r="AL241" s="15"/>
      <c r="AM241" s="15">
        <v>32</v>
      </c>
      <c r="AN241" s="24" t="s">
        <v>129</v>
      </c>
      <c r="AO241" s="15"/>
      <c r="AP241" s="24"/>
      <c r="AQ241" s="15"/>
      <c r="AR241" s="24"/>
      <c r="AS241" s="15"/>
      <c r="AT241" s="24"/>
      <c r="AU241" s="15"/>
      <c r="AV241" s="24"/>
      <c r="AW241" s="15"/>
      <c r="AX241" s="24"/>
      <c r="AY241" s="15"/>
      <c r="AZ241" s="15"/>
      <c r="BA241" s="15"/>
      <c r="BB241" s="15"/>
      <c r="BC241" s="15"/>
      <c r="BD241" s="15"/>
      <c r="BE241" s="15"/>
      <c r="BF241" s="24"/>
      <c r="BG241" s="15"/>
      <c r="BH241" s="24"/>
      <c r="BI241" s="15"/>
      <c r="BJ241" s="24"/>
      <c r="BK241" s="15"/>
      <c r="BL241" s="24"/>
      <c r="BM241" s="15"/>
      <c r="BN241" s="24"/>
      <c r="BO241" s="15"/>
      <c r="BP241" s="24"/>
      <c r="BQ241" s="15"/>
      <c r="BR241" s="24"/>
      <c r="BS241" s="15">
        <v>33</v>
      </c>
      <c r="BT241" s="24" t="s">
        <v>168</v>
      </c>
      <c r="BU241" s="15"/>
      <c r="BV241" s="24"/>
      <c r="BW241" s="15"/>
      <c r="BX241" s="24"/>
      <c r="BY241" s="15"/>
      <c r="BZ241" s="24"/>
      <c r="CA241" s="15">
        <v>38</v>
      </c>
      <c r="CB241" s="24" t="s">
        <v>168</v>
      </c>
      <c r="CC241" s="15"/>
      <c r="CD241" s="24"/>
      <c r="CE241" s="15"/>
      <c r="CF241" s="24"/>
      <c r="CG241" s="15"/>
      <c r="CH241" s="25"/>
      <c r="CI241" s="15"/>
      <c r="CJ241" s="25"/>
      <c r="CK241" s="15"/>
      <c r="CL241" s="25"/>
      <c r="CM241" s="15"/>
      <c r="CN241" s="25"/>
      <c r="CO241" s="15"/>
      <c r="CP241" s="25"/>
      <c r="CQ241" s="15"/>
      <c r="CR241" s="25"/>
      <c r="CS241" s="15">
        <f t="shared" si="43"/>
        <v>38</v>
      </c>
      <c r="CT241" s="15">
        <f t="shared" si="44"/>
        <v>90</v>
      </c>
      <c r="CU241" s="15">
        <f t="shared" si="45"/>
        <v>1</v>
      </c>
      <c r="CV241" s="15">
        <f t="shared" si="46"/>
        <v>44</v>
      </c>
      <c r="CW241" s="15"/>
      <c r="CX241" s="15"/>
      <c r="CY241" s="15">
        <f t="shared" si="47"/>
        <v>0</v>
      </c>
      <c r="CZ241" s="15">
        <f>GG241</f>
        <v>0</v>
      </c>
      <c r="DA241" s="19"/>
      <c r="DB241" s="17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7"/>
      <c r="DQ241" s="15">
        <v>45</v>
      </c>
      <c r="DR241" s="15"/>
      <c r="DS241" s="15"/>
      <c r="DT241" s="15"/>
      <c r="DU241" s="15"/>
      <c r="DV241" s="15"/>
      <c r="DW241" s="15"/>
      <c r="DX241" s="20"/>
      <c r="DY241" s="15"/>
      <c r="DZ241" s="20"/>
      <c r="EA241" s="15">
        <v>59</v>
      </c>
      <c r="EB241" s="20">
        <v>5</v>
      </c>
      <c r="EC241" s="15">
        <v>38</v>
      </c>
      <c r="ED241" s="20">
        <v>17</v>
      </c>
      <c r="EE241" s="15"/>
      <c r="EF241" s="20"/>
      <c r="EG241" s="15"/>
      <c r="EH241" s="20"/>
      <c r="EI241" s="15"/>
      <c r="EJ241" s="20"/>
      <c r="EK241" s="15"/>
      <c r="EL241" s="20"/>
      <c r="EM241" s="15"/>
      <c r="EN241" s="20"/>
      <c r="EO241" s="15"/>
      <c r="EP241" s="20"/>
      <c r="EQ241" s="15"/>
      <c r="ER241" s="20"/>
      <c r="ES241" s="15">
        <v>90</v>
      </c>
      <c r="ET241" s="20">
        <v>2</v>
      </c>
      <c r="EU241" s="15"/>
      <c r="EV241" s="20"/>
      <c r="EW241" s="15"/>
      <c r="EX241" s="20"/>
      <c r="EY241" s="15"/>
      <c r="EZ241" s="20"/>
      <c r="FA241" s="15"/>
      <c r="FB241" s="20"/>
      <c r="FC241" s="15"/>
      <c r="FD241" s="20"/>
      <c r="FE241" s="15">
        <v>38</v>
      </c>
      <c r="FF241" s="20" t="s">
        <v>129</v>
      </c>
      <c r="FG241" s="15"/>
      <c r="FH241" s="20"/>
      <c r="FI241" s="15"/>
      <c r="FJ241" s="20"/>
      <c r="FK241" s="15"/>
      <c r="FL241" s="20"/>
      <c r="FM241" s="15"/>
      <c r="FN241" s="20"/>
      <c r="FO241" s="15"/>
      <c r="FP241" s="20"/>
      <c r="FQ241" s="15"/>
      <c r="FR241" s="20"/>
      <c r="FS241" s="15"/>
      <c r="FT241" s="20"/>
      <c r="FU241" s="15"/>
      <c r="FV241" s="20"/>
      <c r="FW241" s="15"/>
      <c r="FX241" s="20"/>
      <c r="FY241" s="15"/>
      <c r="FZ241" s="20"/>
      <c r="GA241" s="15"/>
      <c r="GB241" s="20"/>
      <c r="GC241" s="15"/>
      <c r="GD241" s="20"/>
      <c r="GE241" s="15">
        <v>44</v>
      </c>
      <c r="GF241" s="20">
        <v>9</v>
      </c>
      <c r="GG241" s="170"/>
    </row>
    <row r="242" spans="1:189" s="2" customFormat="1" ht="15.75" customHeight="1" x14ac:dyDescent="0.3">
      <c r="A242" s="15" t="s">
        <v>2903</v>
      </c>
      <c r="B242" s="15" t="s">
        <v>126</v>
      </c>
      <c r="C242" s="17" t="s">
        <v>291</v>
      </c>
      <c r="D242" s="17" t="s">
        <v>1492</v>
      </c>
      <c r="E242" s="15" t="str">
        <f t="shared" si="41"/>
        <v>Carter Norsen</v>
      </c>
      <c r="F242" s="17" t="s">
        <v>135</v>
      </c>
      <c r="G242" s="15">
        <v>999881755</v>
      </c>
      <c r="H242" s="15">
        <f t="shared" si="42"/>
        <v>332</v>
      </c>
      <c r="I242" s="15"/>
      <c r="J242" s="15"/>
      <c r="K242" s="16"/>
      <c r="L242" s="15"/>
      <c r="M242" s="15"/>
      <c r="N242" s="15"/>
      <c r="O242" s="15">
        <f t="shared" si="37"/>
        <v>0</v>
      </c>
      <c r="P242" s="15">
        <v>0</v>
      </c>
      <c r="Q242" s="15">
        <f t="shared" si="38"/>
        <v>2</v>
      </c>
      <c r="R242" s="15">
        <v>0</v>
      </c>
      <c r="S242" s="15">
        <v>0</v>
      </c>
      <c r="T242" s="15">
        <f t="shared" si="39"/>
        <v>51</v>
      </c>
      <c r="U242" s="15">
        <f t="shared" si="40"/>
        <v>64</v>
      </c>
      <c r="V242" s="15"/>
      <c r="W242" s="15"/>
      <c r="X242" s="15"/>
      <c r="Y242" s="15"/>
      <c r="Z242" s="16"/>
      <c r="AA242" s="15">
        <v>64</v>
      </c>
      <c r="AB242" s="24" t="s">
        <v>129</v>
      </c>
      <c r="AC242" s="15"/>
      <c r="AD242" s="24"/>
      <c r="AE242" s="15"/>
      <c r="AF242" s="24"/>
      <c r="AG242" s="15"/>
      <c r="AH242" s="24"/>
      <c r="AI242" s="15"/>
      <c r="AJ242" s="24"/>
      <c r="AK242" s="15"/>
      <c r="AL242" s="24"/>
      <c r="AM242" s="15">
        <v>56</v>
      </c>
      <c r="AN242" s="24">
        <v>3</v>
      </c>
      <c r="AO242" s="15"/>
      <c r="AP242" s="24"/>
      <c r="AQ242" s="15"/>
      <c r="AR242" s="24"/>
      <c r="AS242" s="15"/>
      <c r="AT242" s="24"/>
      <c r="AU242" s="15"/>
      <c r="AV242" s="24"/>
      <c r="AW242" s="15">
        <v>42</v>
      </c>
      <c r="AX242" s="24">
        <v>8</v>
      </c>
      <c r="AY242" s="15">
        <v>56.5</v>
      </c>
      <c r="AZ242" s="24">
        <v>3</v>
      </c>
      <c r="BA242" s="15"/>
      <c r="BB242" s="24"/>
      <c r="BC242" s="15"/>
      <c r="BD242" s="24"/>
      <c r="BE242" s="15"/>
      <c r="BF242" s="24"/>
      <c r="BG242" s="15"/>
      <c r="BH242" s="24"/>
      <c r="BI242" s="15"/>
      <c r="BJ242" s="24"/>
      <c r="BK242" s="15"/>
      <c r="BL242" s="24"/>
      <c r="BM242" s="15"/>
      <c r="BN242" s="24"/>
      <c r="BO242" s="15"/>
      <c r="BP242" s="24"/>
      <c r="BQ242" s="15"/>
      <c r="BR242" s="24"/>
      <c r="BS242" s="15">
        <v>105</v>
      </c>
      <c r="BT242" s="24">
        <v>2</v>
      </c>
      <c r="BU242" s="15"/>
      <c r="BV242" s="24"/>
      <c r="BW242" s="15"/>
      <c r="BX242" s="24"/>
      <c r="BY242" s="15"/>
      <c r="BZ242" s="24"/>
      <c r="CA242" s="15">
        <v>51</v>
      </c>
      <c r="CB242" s="24">
        <v>9</v>
      </c>
      <c r="CC242" s="15"/>
      <c r="CD242" s="24"/>
      <c r="CE242" s="15"/>
      <c r="CF242" s="24"/>
      <c r="CG242" s="15"/>
      <c r="CH242" s="25"/>
      <c r="CI242" s="15"/>
      <c r="CJ242" s="25"/>
      <c r="CK242" s="15">
        <v>113</v>
      </c>
      <c r="CL242" s="25">
        <v>3</v>
      </c>
      <c r="CM242" s="15">
        <v>85</v>
      </c>
      <c r="CN242" s="25">
        <v>5</v>
      </c>
      <c r="CO242" s="15"/>
      <c r="CP242" s="25"/>
      <c r="CQ242" s="15"/>
      <c r="CR242" s="25"/>
      <c r="CS242" s="15">
        <f t="shared" si="43"/>
        <v>38</v>
      </c>
      <c r="CT242" s="15">
        <f t="shared" si="44"/>
        <v>120</v>
      </c>
      <c r="CU242" s="15">
        <f t="shared" si="45"/>
        <v>1</v>
      </c>
      <c r="CV242" s="15">
        <f t="shared" si="46"/>
        <v>59</v>
      </c>
      <c r="CW242" s="15"/>
      <c r="CX242" s="15"/>
      <c r="CY242" s="15">
        <f t="shared" si="47"/>
        <v>0</v>
      </c>
      <c r="CZ242" s="15">
        <f>GG242</f>
        <v>0</v>
      </c>
      <c r="DA242" s="19"/>
      <c r="DB242" s="17">
        <v>36</v>
      </c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7"/>
      <c r="DQ242" s="15">
        <v>60</v>
      </c>
      <c r="DR242" s="15">
        <v>32</v>
      </c>
      <c r="DS242" s="15"/>
      <c r="DT242" s="15"/>
      <c r="DU242" s="15"/>
      <c r="DV242" s="15"/>
      <c r="DW242" s="15"/>
      <c r="DX242" s="20"/>
      <c r="DY242" s="15"/>
      <c r="DZ242" s="20"/>
      <c r="EA242" s="15">
        <v>59</v>
      </c>
      <c r="EB242" s="20">
        <v>5</v>
      </c>
      <c r="EC242" s="15">
        <v>51</v>
      </c>
      <c r="ED242" s="20">
        <v>9</v>
      </c>
      <c r="EE242" s="15"/>
      <c r="EF242" s="20"/>
      <c r="EG242" s="15">
        <v>64</v>
      </c>
      <c r="EH242" s="20">
        <v>9</v>
      </c>
      <c r="EI242" s="15"/>
      <c r="EJ242" s="20"/>
      <c r="EK242" s="15"/>
      <c r="EL242" s="20"/>
      <c r="EM242" s="15"/>
      <c r="EN242" s="20"/>
      <c r="EO242" s="15"/>
      <c r="EP242" s="20"/>
      <c r="EQ242" s="15"/>
      <c r="ER242" s="20"/>
      <c r="ES242" s="15">
        <v>120</v>
      </c>
      <c r="ET242" s="20">
        <v>1</v>
      </c>
      <c r="EU242" s="15"/>
      <c r="EV242" s="20"/>
      <c r="EW242" s="15"/>
      <c r="EX242" s="20"/>
      <c r="EY242" s="15"/>
      <c r="EZ242" s="20"/>
      <c r="FA242" s="15"/>
      <c r="FB242" s="20"/>
      <c r="FC242" s="15"/>
      <c r="FD242" s="20"/>
      <c r="FE242" s="15">
        <v>38</v>
      </c>
      <c r="FF242" s="20" t="s">
        <v>129</v>
      </c>
      <c r="FG242" s="15"/>
      <c r="FH242" s="20"/>
      <c r="FI242" s="15"/>
      <c r="FJ242" s="20"/>
      <c r="FK242" s="15"/>
      <c r="FL242" s="20"/>
      <c r="FM242" s="15"/>
      <c r="FN242" s="20"/>
      <c r="FO242" s="15"/>
      <c r="FP242" s="20"/>
      <c r="FQ242" s="15"/>
      <c r="FR242" s="20"/>
      <c r="FS242" s="15"/>
      <c r="FT242" s="20"/>
      <c r="FU242" s="15"/>
      <c r="FV242" s="20"/>
      <c r="FW242" s="15"/>
      <c r="FX242" s="20"/>
      <c r="FY242" s="15"/>
      <c r="FZ242" s="20"/>
      <c r="GA242" s="15"/>
      <c r="GB242" s="20"/>
      <c r="GC242" s="15"/>
      <c r="GD242" s="20"/>
      <c r="GE242" s="15">
        <v>59</v>
      </c>
      <c r="GF242" s="20">
        <v>5</v>
      </c>
      <c r="GG242" s="170"/>
    </row>
    <row r="243" spans="1:189" s="2" customFormat="1" ht="15.75" customHeight="1" x14ac:dyDescent="0.3">
      <c r="A243" s="85" t="s">
        <v>125</v>
      </c>
      <c r="B243" s="85" t="s">
        <v>140</v>
      </c>
      <c r="C243" s="85" t="s">
        <v>2607</v>
      </c>
      <c r="D243" s="85" t="s">
        <v>2608</v>
      </c>
      <c r="E243" s="15" t="str">
        <f t="shared" si="41"/>
        <v xml:space="preserve">DONGJUN  KIM </v>
      </c>
      <c r="F243" s="85" t="s">
        <v>135</v>
      </c>
      <c r="G243" s="15">
        <v>999881971</v>
      </c>
      <c r="H243" s="15">
        <f t="shared" si="42"/>
        <v>75</v>
      </c>
      <c r="I243" s="15"/>
      <c r="J243" s="15"/>
      <c r="K243" s="16"/>
      <c r="L243" s="15"/>
      <c r="M243" s="15"/>
      <c r="N243" s="15"/>
      <c r="O243" s="15">
        <f t="shared" si="37"/>
        <v>0</v>
      </c>
      <c r="P243" s="15">
        <v>0</v>
      </c>
      <c r="Q243" s="15">
        <f t="shared" si="38"/>
        <v>0</v>
      </c>
      <c r="R243" s="15">
        <v>0</v>
      </c>
      <c r="S243" s="15">
        <v>0</v>
      </c>
      <c r="T243" s="15">
        <f t="shared" si="39"/>
        <v>0</v>
      </c>
      <c r="U243" s="15">
        <f t="shared" si="40"/>
        <v>0</v>
      </c>
      <c r="V243" s="15"/>
      <c r="W243" s="15"/>
      <c r="X243" s="15"/>
      <c r="Y243" s="15"/>
      <c r="Z243" s="16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>
        <f t="shared" si="43"/>
        <v>0</v>
      </c>
      <c r="CT243" s="15">
        <f t="shared" si="44"/>
        <v>75</v>
      </c>
      <c r="CU243" s="15">
        <f t="shared" si="45"/>
        <v>1</v>
      </c>
      <c r="CV243" s="15">
        <f t="shared" si="46"/>
        <v>0</v>
      </c>
      <c r="CW243" s="15"/>
      <c r="CX243" s="15"/>
      <c r="CY243" s="15">
        <f t="shared" si="47"/>
        <v>0</v>
      </c>
      <c r="CZ243" s="15">
        <f>GG243</f>
        <v>0</v>
      </c>
      <c r="DA243" s="16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20"/>
      <c r="DY243" s="15"/>
      <c r="DZ243" s="20"/>
      <c r="EA243" s="15"/>
      <c r="EB243" s="20"/>
      <c r="EC243" s="15"/>
      <c r="ED243" s="20"/>
      <c r="EE243" s="15"/>
      <c r="EF243" s="20"/>
      <c r="EG243" s="15"/>
      <c r="EH243" s="20"/>
      <c r="EI243" s="15"/>
      <c r="EJ243" s="20"/>
      <c r="EK243" s="15"/>
      <c r="EL243" s="20"/>
      <c r="EM243" s="15"/>
      <c r="EN243" s="20"/>
      <c r="EO243" s="15"/>
      <c r="EP243" s="20"/>
      <c r="EQ243" s="15"/>
      <c r="ER243" s="20"/>
      <c r="ES243" s="15"/>
      <c r="ET243" s="20"/>
      <c r="EU243" s="15">
        <v>30</v>
      </c>
      <c r="EV243" s="20">
        <v>1</v>
      </c>
      <c r="EW243" s="15"/>
      <c r="EX243" s="20"/>
      <c r="EY243" s="15"/>
      <c r="EZ243" s="20"/>
      <c r="FA243" s="15"/>
      <c r="FB243" s="20"/>
      <c r="FC243" s="15"/>
      <c r="FD243" s="20"/>
      <c r="FE243" s="15"/>
      <c r="FF243" s="20"/>
      <c r="FG243" s="15"/>
      <c r="FH243" s="20"/>
      <c r="FI243" s="15"/>
      <c r="FJ243" s="20"/>
      <c r="FK243" s="15"/>
      <c r="FL243" s="20"/>
      <c r="FM243" s="15"/>
      <c r="FN243" s="20"/>
      <c r="FO243" s="15">
        <v>45</v>
      </c>
      <c r="FP243" s="20"/>
      <c r="FQ243" s="15"/>
      <c r="FR243" s="20"/>
      <c r="FS243" s="15"/>
      <c r="FT243" s="20"/>
      <c r="FU243" s="15"/>
      <c r="FV243" s="20"/>
      <c r="FW243" s="15"/>
      <c r="FX243" s="20"/>
      <c r="FY243" s="15"/>
      <c r="FZ243" s="20"/>
      <c r="GA243" s="15"/>
      <c r="GB243" s="20"/>
      <c r="GC243" s="15"/>
      <c r="GD243" s="20"/>
      <c r="GE243" s="15"/>
      <c r="GF243" s="20"/>
      <c r="GG243" s="170"/>
    </row>
    <row r="244" spans="1:189" s="2" customFormat="1" ht="15.75" customHeight="1" x14ac:dyDescent="0.3">
      <c r="A244" s="15" t="s">
        <v>125</v>
      </c>
      <c r="B244" s="15" t="s">
        <v>126</v>
      </c>
      <c r="C244" s="15" t="s">
        <v>2299</v>
      </c>
      <c r="D244" s="15" t="s">
        <v>2300</v>
      </c>
      <c r="E244" s="15" t="str">
        <f t="shared" si="41"/>
        <v>Vicente Sanchez-Murillo</v>
      </c>
      <c r="F244" s="15" t="s">
        <v>135</v>
      </c>
      <c r="G244" s="15">
        <v>999881998</v>
      </c>
      <c r="H244" s="15">
        <f t="shared" si="42"/>
        <v>32</v>
      </c>
      <c r="I244" s="15"/>
      <c r="J244" s="15"/>
      <c r="K244" s="16"/>
      <c r="L244" s="15"/>
      <c r="M244" s="15"/>
      <c r="N244" s="15"/>
      <c r="O244" s="15">
        <f t="shared" si="37"/>
        <v>32</v>
      </c>
      <c r="P244" s="15">
        <v>0</v>
      </c>
      <c r="Q244" s="15">
        <f t="shared" si="38"/>
        <v>0</v>
      </c>
      <c r="R244" s="15">
        <v>0</v>
      </c>
      <c r="S244" s="15">
        <v>0</v>
      </c>
      <c r="T244" s="15">
        <f t="shared" si="39"/>
        <v>0</v>
      </c>
      <c r="U244" s="15">
        <f t="shared" si="40"/>
        <v>0</v>
      </c>
      <c r="V244" s="15"/>
      <c r="W244" s="15"/>
      <c r="X244" s="15"/>
      <c r="Y244" s="15"/>
      <c r="Z244" s="16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>
        <f t="shared" si="43"/>
        <v>0</v>
      </c>
      <c r="CT244" s="15">
        <f t="shared" si="44"/>
        <v>0</v>
      </c>
      <c r="CU244" s="15">
        <f t="shared" si="45"/>
        <v>0</v>
      </c>
      <c r="CV244" s="15">
        <f t="shared" si="46"/>
        <v>0</v>
      </c>
      <c r="CW244" s="15"/>
      <c r="CX244" s="15"/>
      <c r="CY244" s="15">
        <f t="shared" si="47"/>
        <v>0</v>
      </c>
      <c r="CZ244" s="15">
        <f>GG244</f>
        <v>0</v>
      </c>
      <c r="DA244" s="16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20"/>
      <c r="DY244" s="15"/>
      <c r="DZ244" s="20"/>
      <c r="EA244" s="15"/>
      <c r="EB244" s="20"/>
      <c r="EC244" s="15"/>
      <c r="ED244" s="20"/>
      <c r="EE244" s="15"/>
      <c r="EF244" s="20"/>
      <c r="EG244" s="15"/>
      <c r="EH244" s="20"/>
      <c r="EI244" s="15">
        <v>32</v>
      </c>
      <c r="EJ244" s="20" t="s">
        <v>129</v>
      </c>
      <c r="EK244" s="15"/>
      <c r="EL244" s="20"/>
      <c r="EM244" s="15"/>
      <c r="EN244" s="20"/>
      <c r="EO244" s="15"/>
      <c r="EP244" s="20"/>
      <c r="EQ244" s="15"/>
      <c r="ER244" s="20"/>
      <c r="ES244" s="15"/>
      <c r="ET244" s="20"/>
      <c r="EU244" s="15"/>
      <c r="EV244" s="20"/>
      <c r="EW244" s="15"/>
      <c r="EX244" s="20"/>
      <c r="EY244" s="15"/>
      <c r="EZ244" s="20"/>
      <c r="FA244" s="15"/>
      <c r="FB244" s="20"/>
      <c r="FC244" s="15"/>
      <c r="FD244" s="20"/>
      <c r="FE244" s="15"/>
      <c r="FF244" s="20"/>
      <c r="FG244" s="15"/>
      <c r="FH244" s="20"/>
      <c r="FI244" s="15"/>
      <c r="FJ244" s="20"/>
      <c r="FK244" s="15"/>
      <c r="FL244" s="20"/>
      <c r="FM244" s="15"/>
      <c r="FN244" s="20"/>
      <c r="FO244" s="15"/>
      <c r="FP244" s="20"/>
      <c r="FQ244" s="15"/>
      <c r="FR244" s="20"/>
      <c r="FS244" s="15"/>
      <c r="FT244" s="20"/>
      <c r="FU244" s="15"/>
      <c r="FV244" s="20"/>
      <c r="FW244" s="15"/>
      <c r="FX244" s="20"/>
      <c r="FY244" s="15"/>
      <c r="FZ244" s="20"/>
      <c r="GA244" s="15"/>
      <c r="GB244" s="20"/>
      <c r="GC244" s="15"/>
      <c r="GD244" s="20"/>
      <c r="GE244" s="15"/>
      <c r="GF244" s="20"/>
      <c r="GG244" s="170"/>
    </row>
    <row r="245" spans="1:189" s="2" customFormat="1" ht="15.75" customHeight="1" x14ac:dyDescent="0.3">
      <c r="A245" s="15" t="s">
        <v>2904</v>
      </c>
      <c r="B245" s="15" t="s">
        <v>126</v>
      </c>
      <c r="C245" s="15" t="s">
        <v>911</v>
      </c>
      <c r="D245" s="15" t="s">
        <v>904</v>
      </c>
      <c r="E245" s="15" t="str">
        <f t="shared" si="41"/>
        <v>Keunhee Han</v>
      </c>
      <c r="F245" s="15" t="s">
        <v>135</v>
      </c>
      <c r="G245" s="15">
        <v>999882071</v>
      </c>
      <c r="H245" s="15">
        <f t="shared" si="42"/>
        <v>177</v>
      </c>
      <c r="I245" s="15"/>
      <c r="J245" s="15"/>
      <c r="K245" s="16"/>
      <c r="L245" s="15"/>
      <c r="M245" s="15"/>
      <c r="N245" s="15"/>
      <c r="O245" s="15">
        <f t="shared" si="37"/>
        <v>0</v>
      </c>
      <c r="P245" s="15">
        <v>0</v>
      </c>
      <c r="Q245" s="15">
        <f t="shared" si="38"/>
        <v>2</v>
      </c>
      <c r="R245" s="15">
        <v>0</v>
      </c>
      <c r="S245" s="15">
        <v>0</v>
      </c>
      <c r="T245" s="15">
        <f t="shared" si="39"/>
        <v>0</v>
      </c>
      <c r="U245" s="15">
        <f t="shared" si="40"/>
        <v>0</v>
      </c>
      <c r="V245" s="15"/>
      <c r="W245" s="15"/>
      <c r="X245" s="15"/>
      <c r="Y245" s="15"/>
      <c r="Z245" s="16"/>
      <c r="AA245" s="15"/>
      <c r="AB245" s="24"/>
      <c r="AC245" s="15"/>
      <c r="AD245" s="15"/>
      <c r="AE245" s="15"/>
      <c r="AF245" s="15"/>
      <c r="AG245" s="15">
        <v>45</v>
      </c>
      <c r="AH245" s="24">
        <v>2</v>
      </c>
      <c r="AI245" s="15"/>
      <c r="AJ245" s="15"/>
      <c r="AK245" s="15"/>
      <c r="AL245" s="15"/>
      <c r="AM245" s="15"/>
      <c r="AN245" s="24"/>
      <c r="AO245" s="15"/>
      <c r="AP245" s="24"/>
      <c r="AQ245" s="15"/>
      <c r="AR245" s="24"/>
      <c r="AS245" s="15"/>
      <c r="AT245" s="24"/>
      <c r="AU245" s="15"/>
      <c r="AV245" s="24"/>
      <c r="AW245" s="15"/>
      <c r="AX245" s="24"/>
      <c r="AY245" s="15"/>
      <c r="AZ245" s="15"/>
      <c r="BA245" s="15"/>
      <c r="BB245" s="15"/>
      <c r="BC245" s="15"/>
      <c r="BD245" s="15"/>
      <c r="BE245" s="15"/>
      <c r="BF245" s="24"/>
      <c r="BG245" s="15">
        <v>90</v>
      </c>
      <c r="BH245" s="24">
        <v>2</v>
      </c>
      <c r="BI245" s="15"/>
      <c r="BJ245" s="24"/>
      <c r="BK245" s="15"/>
      <c r="BL245" s="24"/>
      <c r="BM245" s="15"/>
      <c r="BN245" s="24"/>
      <c r="BO245" s="15"/>
      <c r="BP245" s="24"/>
      <c r="BQ245" s="15"/>
      <c r="BR245" s="24"/>
      <c r="BS245" s="15"/>
      <c r="BT245" s="24"/>
      <c r="BU245" s="15"/>
      <c r="BV245" s="24"/>
      <c r="BW245" s="15"/>
      <c r="BX245" s="24"/>
      <c r="BY245" s="15"/>
      <c r="BZ245" s="24"/>
      <c r="CA245" s="15"/>
      <c r="CB245" s="24"/>
      <c r="CC245" s="15"/>
      <c r="CD245" s="24"/>
      <c r="CE245" s="15"/>
      <c r="CF245" s="24"/>
      <c r="CG245" s="15"/>
      <c r="CH245" s="25"/>
      <c r="CI245" s="15"/>
      <c r="CJ245" s="25"/>
      <c r="CK245" s="15"/>
      <c r="CL245" s="25"/>
      <c r="CM245" s="15"/>
      <c r="CN245" s="25"/>
      <c r="CO245" s="15"/>
      <c r="CP245" s="25"/>
      <c r="CQ245" s="15"/>
      <c r="CR245" s="25"/>
      <c r="CS245" s="15">
        <f t="shared" si="43"/>
        <v>0</v>
      </c>
      <c r="CT245" s="15">
        <f t="shared" si="44"/>
        <v>113</v>
      </c>
      <c r="CU245" s="15">
        <f t="shared" si="45"/>
        <v>2</v>
      </c>
      <c r="CV245" s="15">
        <f t="shared" si="46"/>
        <v>0</v>
      </c>
      <c r="CW245" s="15"/>
      <c r="CX245" s="15"/>
      <c r="CY245" s="15">
        <f t="shared" si="47"/>
        <v>64</v>
      </c>
      <c r="CZ245" s="15">
        <f>GG245</f>
        <v>0</v>
      </c>
      <c r="DA245" s="19"/>
      <c r="DB245" s="17">
        <v>64</v>
      </c>
      <c r="DC245" s="15"/>
      <c r="DD245" s="15"/>
      <c r="DE245" s="15"/>
      <c r="DF245" s="15"/>
      <c r="DG245" s="15">
        <v>60</v>
      </c>
      <c r="DH245" s="15"/>
      <c r="DI245" s="15">
        <v>90</v>
      </c>
      <c r="DJ245" s="15"/>
      <c r="DK245" s="15"/>
      <c r="DL245" s="15"/>
      <c r="DM245" s="15"/>
      <c r="DN245" s="15"/>
      <c r="DO245" s="15"/>
      <c r="DP245" s="17"/>
      <c r="DQ245" s="15"/>
      <c r="DR245" s="15"/>
      <c r="DS245" s="15">
        <v>30</v>
      </c>
      <c r="DT245" s="15"/>
      <c r="DU245" s="15"/>
      <c r="DV245" s="15"/>
      <c r="DW245" s="15"/>
      <c r="DX245" s="20"/>
      <c r="DY245" s="15"/>
      <c r="DZ245" s="20"/>
      <c r="EA245" s="15"/>
      <c r="EB245" s="20"/>
      <c r="EC245" s="15"/>
      <c r="ED245" s="20"/>
      <c r="EE245" s="15"/>
      <c r="EF245" s="20"/>
      <c r="EG245" s="15"/>
      <c r="EH245" s="20"/>
      <c r="EI245" s="15"/>
      <c r="EJ245" s="20"/>
      <c r="EK245" s="15"/>
      <c r="EL245" s="20"/>
      <c r="EM245" s="15"/>
      <c r="EN245" s="20"/>
      <c r="EO245" s="15">
        <v>64</v>
      </c>
      <c r="EP245" s="20"/>
      <c r="EQ245" s="15"/>
      <c r="ER245" s="20"/>
      <c r="ES245" s="15"/>
      <c r="ET245" s="20"/>
      <c r="EU245" s="15">
        <v>45</v>
      </c>
      <c r="EV245" s="20">
        <v>2</v>
      </c>
      <c r="EW245" s="15"/>
      <c r="EX245" s="20"/>
      <c r="EY245" s="15"/>
      <c r="EZ245" s="20"/>
      <c r="FA245" s="15"/>
      <c r="FB245" s="20"/>
      <c r="FC245" s="15"/>
      <c r="FD245" s="20"/>
      <c r="FE245" s="15"/>
      <c r="FF245" s="20"/>
      <c r="FG245" s="15"/>
      <c r="FH245" s="20"/>
      <c r="FI245" s="15"/>
      <c r="FJ245" s="20"/>
      <c r="FK245" s="15"/>
      <c r="FL245" s="20"/>
      <c r="FM245" s="15"/>
      <c r="FN245" s="20"/>
      <c r="FO245" s="15"/>
      <c r="FP245" s="20"/>
      <c r="FQ245" s="15"/>
      <c r="FR245" s="20"/>
      <c r="FS245" s="15">
        <v>68</v>
      </c>
      <c r="FT245" s="20">
        <v>3</v>
      </c>
      <c r="FU245" s="15"/>
      <c r="FV245" s="20"/>
      <c r="FW245" s="15"/>
      <c r="FX245" s="20"/>
      <c r="FY245" s="15"/>
      <c r="FZ245" s="20"/>
      <c r="GA245" s="15"/>
      <c r="GB245" s="20"/>
      <c r="GC245" s="15"/>
      <c r="GD245" s="20"/>
      <c r="GE245" s="15"/>
      <c r="GF245" s="20"/>
      <c r="GG245" s="170"/>
    </row>
    <row r="246" spans="1:189" s="2" customFormat="1" ht="15.75" customHeight="1" x14ac:dyDescent="0.3">
      <c r="A246" s="15" t="s">
        <v>2905</v>
      </c>
      <c r="B246" s="15" t="s">
        <v>126</v>
      </c>
      <c r="C246" s="15" t="s">
        <v>763</v>
      </c>
      <c r="D246" s="15" t="s">
        <v>764</v>
      </c>
      <c r="E246" s="15" t="str">
        <f t="shared" si="41"/>
        <v>Catherine Finkelstein</v>
      </c>
      <c r="F246" s="15" t="s">
        <v>128</v>
      </c>
      <c r="G246" s="15">
        <v>999882124</v>
      </c>
      <c r="H246" s="15">
        <f t="shared" si="42"/>
        <v>185</v>
      </c>
      <c r="I246" s="15"/>
      <c r="J246" s="15"/>
      <c r="K246" s="16"/>
      <c r="L246" s="15"/>
      <c r="M246" s="15"/>
      <c r="N246" s="15"/>
      <c r="O246" s="15">
        <f t="shared" si="37"/>
        <v>0</v>
      </c>
      <c r="P246" s="15">
        <v>0</v>
      </c>
      <c r="Q246" s="15">
        <f t="shared" si="38"/>
        <v>0</v>
      </c>
      <c r="R246" s="15">
        <v>0</v>
      </c>
      <c r="S246" s="15">
        <v>0</v>
      </c>
      <c r="T246" s="15">
        <f t="shared" si="39"/>
        <v>0</v>
      </c>
      <c r="U246" s="15">
        <f t="shared" si="40"/>
        <v>0</v>
      </c>
      <c r="V246" s="15"/>
      <c r="W246" s="15"/>
      <c r="X246" s="15"/>
      <c r="Y246" s="15"/>
      <c r="Z246" s="16"/>
      <c r="AA246" s="15"/>
      <c r="AB246" s="24"/>
      <c r="AC246" s="15"/>
      <c r="AD246" s="15"/>
      <c r="AE246" s="15"/>
      <c r="AF246" s="15"/>
      <c r="AG246" s="15"/>
      <c r="AH246" s="24"/>
      <c r="AI246" s="15"/>
      <c r="AJ246" s="15"/>
      <c r="AK246" s="15"/>
      <c r="AL246" s="15"/>
      <c r="AM246" s="15"/>
      <c r="AN246" s="24"/>
      <c r="AO246" s="15"/>
      <c r="AP246" s="24"/>
      <c r="AQ246" s="15"/>
      <c r="AR246" s="24"/>
      <c r="AS246" s="15"/>
      <c r="AT246" s="24"/>
      <c r="AU246" s="15"/>
      <c r="AV246" s="24"/>
      <c r="AW246" s="15"/>
      <c r="AX246" s="24"/>
      <c r="AY246" s="15"/>
      <c r="AZ246" s="15"/>
      <c r="BA246" s="15"/>
      <c r="BB246" s="15"/>
      <c r="BC246" s="15"/>
      <c r="BD246" s="15"/>
      <c r="BE246" s="15"/>
      <c r="BF246" s="24"/>
      <c r="BG246" s="15"/>
      <c r="BH246" s="24"/>
      <c r="BI246" s="15"/>
      <c r="BJ246" s="24"/>
      <c r="BK246" s="15"/>
      <c r="BL246" s="24"/>
      <c r="BM246" s="15"/>
      <c r="BN246" s="24"/>
      <c r="BO246" s="15"/>
      <c r="BP246" s="24"/>
      <c r="BQ246" s="15"/>
      <c r="BR246" s="24"/>
      <c r="BS246" s="15"/>
      <c r="BT246" s="24"/>
      <c r="BU246" s="15"/>
      <c r="BV246" s="24"/>
      <c r="BW246" s="15"/>
      <c r="BX246" s="24"/>
      <c r="BY246" s="15"/>
      <c r="BZ246" s="24"/>
      <c r="CA246" s="15"/>
      <c r="CB246" s="24"/>
      <c r="CC246" s="15"/>
      <c r="CD246" s="24"/>
      <c r="CE246" s="15"/>
      <c r="CF246" s="24"/>
      <c r="CG246" s="15"/>
      <c r="CH246" s="25"/>
      <c r="CI246" s="15"/>
      <c r="CJ246" s="25"/>
      <c r="CK246" s="15"/>
      <c r="CL246" s="25"/>
      <c r="CM246" s="15"/>
      <c r="CN246" s="25"/>
      <c r="CO246" s="15"/>
      <c r="CP246" s="25"/>
      <c r="CQ246" s="15"/>
      <c r="CR246" s="25"/>
      <c r="CS246" s="15">
        <f t="shared" si="43"/>
        <v>0</v>
      </c>
      <c r="CT246" s="15">
        <f t="shared" si="44"/>
        <v>45</v>
      </c>
      <c r="CU246" s="15">
        <f t="shared" si="45"/>
        <v>1</v>
      </c>
      <c r="CV246" s="15">
        <f t="shared" si="46"/>
        <v>140</v>
      </c>
      <c r="CW246" s="15"/>
      <c r="CX246" s="15"/>
      <c r="CY246" s="15">
        <f t="shared" si="47"/>
        <v>0</v>
      </c>
      <c r="CZ246" s="15">
        <f>GG246</f>
        <v>0</v>
      </c>
      <c r="DA246" s="19"/>
      <c r="DB246" s="17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7"/>
      <c r="DQ246" s="15"/>
      <c r="DR246" s="15"/>
      <c r="DS246" s="15"/>
      <c r="DT246" s="15"/>
      <c r="DU246" s="15"/>
      <c r="DV246" s="15"/>
      <c r="DW246" s="15"/>
      <c r="DX246" s="20"/>
      <c r="DY246" s="15"/>
      <c r="DZ246" s="20"/>
      <c r="EA246" s="15"/>
      <c r="EB246" s="20"/>
      <c r="EC246" s="15"/>
      <c r="ED246" s="20"/>
      <c r="EE246" s="15"/>
      <c r="EF246" s="20"/>
      <c r="EG246" s="15"/>
      <c r="EH246" s="20"/>
      <c r="EI246" s="15"/>
      <c r="EJ246" s="20"/>
      <c r="EK246" s="15"/>
      <c r="EL246" s="20"/>
      <c r="EM246" s="15"/>
      <c r="EN246" s="20"/>
      <c r="EO246" s="15"/>
      <c r="EP246" s="20"/>
      <c r="EQ246" s="15">
        <v>45</v>
      </c>
      <c r="ER246" s="20">
        <v>2</v>
      </c>
      <c r="ES246" s="15"/>
      <c r="ET246" s="20"/>
      <c r="EU246" s="15"/>
      <c r="EV246" s="20"/>
      <c r="EW246" s="15"/>
      <c r="EX246" s="20"/>
      <c r="EY246" s="15"/>
      <c r="EZ246" s="20"/>
      <c r="FA246" s="15"/>
      <c r="FB246" s="20"/>
      <c r="FC246" s="15"/>
      <c r="FD246" s="20"/>
      <c r="FE246" s="15"/>
      <c r="FF246" s="20"/>
      <c r="FG246" s="15"/>
      <c r="FH246" s="20"/>
      <c r="FI246" s="15"/>
      <c r="FJ246" s="20"/>
      <c r="FK246" s="15"/>
      <c r="FL246" s="20"/>
      <c r="FM246" s="15"/>
      <c r="FN246" s="20"/>
      <c r="FO246" s="15"/>
      <c r="FP246" s="20"/>
      <c r="FQ246" s="15"/>
      <c r="FR246" s="20"/>
      <c r="FS246" s="15"/>
      <c r="FT246" s="20"/>
      <c r="FU246" s="15"/>
      <c r="FV246" s="20"/>
      <c r="FW246" s="15"/>
      <c r="FX246" s="20"/>
      <c r="FY246" s="15"/>
      <c r="FZ246" s="20"/>
      <c r="GA246" s="15"/>
      <c r="GB246" s="20"/>
      <c r="GC246" s="15">
        <v>140</v>
      </c>
      <c r="GD246" s="20">
        <v>1</v>
      </c>
      <c r="GE246" s="15"/>
      <c r="GF246" s="20"/>
      <c r="GG246" s="170"/>
    </row>
    <row r="247" spans="1:189" s="2" customFormat="1" ht="15.75" customHeight="1" x14ac:dyDescent="0.3">
      <c r="A247" s="15" t="s">
        <v>2903</v>
      </c>
      <c r="B247" s="15" t="s">
        <v>126</v>
      </c>
      <c r="C247" s="15" t="s">
        <v>1147</v>
      </c>
      <c r="D247" s="15" t="s">
        <v>1148</v>
      </c>
      <c r="E247" s="15" t="str">
        <f t="shared" si="41"/>
        <v>Kjartan Knutson-Ho</v>
      </c>
      <c r="F247" s="15" t="s">
        <v>135</v>
      </c>
      <c r="G247" s="15">
        <v>999882146</v>
      </c>
      <c r="H247" s="15">
        <f t="shared" si="42"/>
        <v>480</v>
      </c>
      <c r="I247" s="15"/>
      <c r="J247" s="17">
        <f>(O247+P247+R247+S247+T247+U247)/2</f>
        <v>193</v>
      </c>
      <c r="K247" s="16"/>
      <c r="L247" s="15"/>
      <c r="M247" s="15"/>
      <c r="N247" s="15"/>
      <c r="O247" s="15">
        <f t="shared" si="37"/>
        <v>250</v>
      </c>
      <c r="P247" s="15">
        <v>0</v>
      </c>
      <c r="Q247" s="15">
        <f t="shared" si="38"/>
        <v>2</v>
      </c>
      <c r="R247" s="15">
        <v>0</v>
      </c>
      <c r="S247" s="15">
        <v>0</v>
      </c>
      <c r="T247" s="15">
        <f t="shared" si="39"/>
        <v>51</v>
      </c>
      <c r="U247" s="15">
        <f t="shared" si="40"/>
        <v>85</v>
      </c>
      <c r="V247" s="15"/>
      <c r="W247" s="15"/>
      <c r="X247" s="15"/>
      <c r="Y247" s="15"/>
      <c r="Z247" s="16"/>
      <c r="AA247" s="15">
        <v>64</v>
      </c>
      <c r="AB247" s="24" t="s">
        <v>129</v>
      </c>
      <c r="AC247" s="15"/>
      <c r="AD247" s="24"/>
      <c r="AE247" s="15"/>
      <c r="AF247" s="24"/>
      <c r="AG247" s="15">
        <v>38</v>
      </c>
      <c r="AH247" s="24" t="s">
        <v>129</v>
      </c>
      <c r="AI247" s="15"/>
      <c r="AJ247" s="24"/>
      <c r="AK247" s="15"/>
      <c r="AL247" s="24"/>
      <c r="AM247" s="15">
        <v>48</v>
      </c>
      <c r="AN247" s="24">
        <v>6</v>
      </c>
      <c r="AO247" s="15"/>
      <c r="AP247" s="24"/>
      <c r="AQ247" s="15"/>
      <c r="AR247" s="24"/>
      <c r="AS247" s="15"/>
      <c r="AT247" s="24"/>
      <c r="AU247" s="15"/>
      <c r="AV247" s="24"/>
      <c r="AW247" s="15"/>
      <c r="AX247" s="24"/>
      <c r="AY247" s="15">
        <v>150</v>
      </c>
      <c r="AZ247" s="24">
        <v>2</v>
      </c>
      <c r="BA247" s="15"/>
      <c r="BB247" s="24"/>
      <c r="BC247" s="15"/>
      <c r="BD247" s="24"/>
      <c r="BE247" s="15">
        <v>90</v>
      </c>
      <c r="BF247" s="24">
        <v>2</v>
      </c>
      <c r="BG247" s="15"/>
      <c r="BH247" s="24"/>
      <c r="BI247" s="15"/>
      <c r="BJ247" s="24"/>
      <c r="BK247" s="15"/>
      <c r="BL247" s="24"/>
      <c r="BM247" s="15"/>
      <c r="BN247" s="24"/>
      <c r="BO247" s="15"/>
      <c r="BP247" s="24"/>
      <c r="BQ247" s="15">
        <v>64</v>
      </c>
      <c r="BR247" s="24" t="s">
        <v>182</v>
      </c>
      <c r="BS247" s="15">
        <v>79</v>
      </c>
      <c r="BT247" s="24">
        <v>3</v>
      </c>
      <c r="BU247" s="15"/>
      <c r="BV247" s="24"/>
      <c r="BW247" s="15"/>
      <c r="BX247" s="24"/>
      <c r="BY247" s="15"/>
      <c r="BZ247" s="24"/>
      <c r="CA247" s="15">
        <v>51</v>
      </c>
      <c r="CB247" s="24" t="s">
        <v>129</v>
      </c>
      <c r="CC247" s="15"/>
      <c r="CD247" s="24"/>
      <c r="CE247" s="15">
        <v>64</v>
      </c>
      <c r="CF247" s="24" t="s">
        <v>129</v>
      </c>
      <c r="CG247" s="15"/>
      <c r="CH247" s="25"/>
      <c r="CI247" s="15"/>
      <c r="CJ247" s="25"/>
      <c r="CK247" s="15"/>
      <c r="CL247" s="25"/>
      <c r="CM247" s="15">
        <v>64</v>
      </c>
      <c r="CN247" s="25" t="s">
        <v>129</v>
      </c>
      <c r="CO247" s="15"/>
      <c r="CP247" s="25"/>
      <c r="CQ247" s="15"/>
      <c r="CR247" s="25"/>
      <c r="CS247" s="15">
        <f t="shared" si="43"/>
        <v>0</v>
      </c>
      <c r="CT247" s="15">
        <f t="shared" si="44"/>
        <v>180</v>
      </c>
      <c r="CU247" s="15">
        <f t="shared" si="45"/>
        <v>2</v>
      </c>
      <c r="CV247" s="15">
        <f t="shared" si="46"/>
        <v>59</v>
      </c>
      <c r="CW247" s="15"/>
      <c r="CX247" s="15"/>
      <c r="CY247" s="15">
        <f t="shared" si="47"/>
        <v>48</v>
      </c>
      <c r="CZ247" s="15">
        <f>GG247</f>
        <v>0</v>
      </c>
      <c r="DA247" s="19"/>
      <c r="DB247" s="17">
        <v>64</v>
      </c>
      <c r="DC247" s="15">
        <v>68</v>
      </c>
      <c r="DD247" s="15"/>
      <c r="DE247" s="15">
        <v>90</v>
      </c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7">
        <v>60</v>
      </c>
      <c r="DQ247" s="15"/>
      <c r="DR247" s="15"/>
      <c r="DS247" s="15"/>
      <c r="DT247" s="15">
        <v>90</v>
      </c>
      <c r="DU247" s="15"/>
      <c r="DV247" s="15"/>
      <c r="DW247" s="15"/>
      <c r="DX247" s="20"/>
      <c r="DY247" s="15"/>
      <c r="DZ247" s="20"/>
      <c r="EA247" s="15">
        <v>105</v>
      </c>
      <c r="EB247" s="20">
        <v>2</v>
      </c>
      <c r="EC247" s="15">
        <v>51</v>
      </c>
      <c r="ED247" s="20" t="s">
        <v>129</v>
      </c>
      <c r="EE247" s="15">
        <v>75</v>
      </c>
      <c r="EF247" s="20"/>
      <c r="EG247" s="15">
        <v>85</v>
      </c>
      <c r="EH247" s="20">
        <v>8</v>
      </c>
      <c r="EI247" s="15">
        <v>52</v>
      </c>
      <c r="EJ247" s="20">
        <v>5</v>
      </c>
      <c r="EK247" s="15">
        <v>75</v>
      </c>
      <c r="EL247" s="20">
        <v>2</v>
      </c>
      <c r="EM247" s="15">
        <v>48</v>
      </c>
      <c r="EN247" s="20">
        <v>6</v>
      </c>
      <c r="EO247" s="15">
        <v>48</v>
      </c>
      <c r="EP247" s="20"/>
      <c r="EQ247" s="15"/>
      <c r="ER247" s="20"/>
      <c r="ES247" s="15"/>
      <c r="ET247" s="20"/>
      <c r="EU247" s="15"/>
      <c r="EV247" s="20"/>
      <c r="EW247" s="15">
        <v>120</v>
      </c>
      <c r="EX247" s="20">
        <v>1</v>
      </c>
      <c r="EY247" s="15"/>
      <c r="EZ247" s="20"/>
      <c r="FA247" s="15"/>
      <c r="FB247" s="20"/>
      <c r="FC247" s="15"/>
      <c r="FD247" s="20"/>
      <c r="FE247" s="15"/>
      <c r="FF247" s="20"/>
      <c r="FG247" s="15"/>
      <c r="FH247" s="20"/>
      <c r="FI247" s="15"/>
      <c r="FJ247" s="20"/>
      <c r="FK247" s="15"/>
      <c r="FL247" s="20"/>
      <c r="FM247" s="15"/>
      <c r="FN247" s="20"/>
      <c r="FO247" s="15"/>
      <c r="FP247" s="20"/>
      <c r="FQ247" s="15">
        <v>60</v>
      </c>
      <c r="FR247" s="20">
        <v>1</v>
      </c>
      <c r="FS247" s="15"/>
      <c r="FT247" s="20"/>
      <c r="FU247" s="15"/>
      <c r="FV247" s="20"/>
      <c r="FW247" s="15"/>
      <c r="FX247" s="20"/>
      <c r="FY247" s="15"/>
      <c r="FZ247" s="20"/>
      <c r="GA247" s="15"/>
      <c r="GB247" s="20"/>
      <c r="GC247" s="15"/>
      <c r="GD247" s="20"/>
      <c r="GE247" s="15">
        <v>59</v>
      </c>
      <c r="GF247" s="20">
        <v>5</v>
      </c>
      <c r="GG247" s="170"/>
    </row>
    <row r="248" spans="1:189" s="2" customFormat="1" ht="15.75" customHeight="1" x14ac:dyDescent="0.3">
      <c r="A248" s="17" t="s">
        <v>125</v>
      </c>
      <c r="B248" s="15" t="s">
        <v>126</v>
      </c>
      <c r="C248" s="15" t="s">
        <v>1756</v>
      </c>
      <c r="D248" s="15" t="s">
        <v>1757</v>
      </c>
      <c r="E248" s="15" t="str">
        <f t="shared" si="41"/>
        <v>Bernice So</v>
      </c>
      <c r="F248" s="15" t="s">
        <v>128</v>
      </c>
      <c r="G248" s="15">
        <v>999882198</v>
      </c>
      <c r="H248" s="15">
        <f t="shared" si="42"/>
        <v>231</v>
      </c>
      <c r="I248" s="15"/>
      <c r="J248" s="15"/>
      <c r="K248" s="16"/>
      <c r="L248" s="15"/>
      <c r="M248" s="15"/>
      <c r="N248" s="15"/>
      <c r="O248" s="15">
        <f t="shared" si="37"/>
        <v>56</v>
      </c>
      <c r="P248" s="15">
        <v>0</v>
      </c>
      <c r="Q248" s="15">
        <f t="shared" si="38"/>
        <v>0</v>
      </c>
      <c r="R248" s="15">
        <v>0</v>
      </c>
      <c r="S248" s="15">
        <v>0</v>
      </c>
      <c r="T248" s="15">
        <f t="shared" si="39"/>
        <v>0</v>
      </c>
      <c r="U248" s="15">
        <f t="shared" si="40"/>
        <v>0</v>
      </c>
      <c r="V248" s="15"/>
      <c r="W248" s="15"/>
      <c r="X248" s="15"/>
      <c r="Y248" s="15"/>
      <c r="Z248" s="16"/>
      <c r="AA248" s="15"/>
      <c r="AB248" s="24"/>
      <c r="AC248" s="15"/>
      <c r="AD248" s="15"/>
      <c r="AE248" s="15"/>
      <c r="AF248" s="15"/>
      <c r="AG248" s="15"/>
      <c r="AH248" s="24"/>
      <c r="AI248" s="15"/>
      <c r="AJ248" s="15"/>
      <c r="AK248" s="15"/>
      <c r="AL248" s="15"/>
      <c r="AM248" s="15"/>
      <c r="AN248" s="24"/>
      <c r="AO248" s="15"/>
      <c r="AP248" s="24"/>
      <c r="AQ248" s="15"/>
      <c r="AR248" s="24"/>
      <c r="AS248" s="15"/>
      <c r="AT248" s="24"/>
      <c r="AU248" s="15">
        <v>58</v>
      </c>
      <c r="AV248" s="24">
        <v>6</v>
      </c>
      <c r="AW248" s="15"/>
      <c r="AX248" s="24"/>
      <c r="AY248" s="15"/>
      <c r="AZ248" s="15"/>
      <c r="BA248" s="15"/>
      <c r="BB248" s="15"/>
      <c r="BC248" s="15"/>
      <c r="BD248" s="15"/>
      <c r="BE248" s="15"/>
      <c r="BF248" s="24"/>
      <c r="BG248" s="15"/>
      <c r="BH248" s="24"/>
      <c r="BI248" s="15"/>
      <c r="BJ248" s="24"/>
      <c r="BK248" s="15"/>
      <c r="BL248" s="24"/>
      <c r="BM248" s="15"/>
      <c r="BN248" s="24"/>
      <c r="BO248" s="15"/>
      <c r="BP248" s="24"/>
      <c r="BQ248" s="15"/>
      <c r="BR248" s="24"/>
      <c r="BS248" s="15"/>
      <c r="BT248" s="24"/>
      <c r="BU248" s="15"/>
      <c r="BV248" s="24"/>
      <c r="BW248" s="15"/>
      <c r="BX248" s="24"/>
      <c r="BY248" s="15"/>
      <c r="BZ248" s="24"/>
      <c r="CA248" s="15"/>
      <c r="CB248" s="24"/>
      <c r="CC248" s="15"/>
      <c r="CD248" s="24"/>
      <c r="CE248" s="15"/>
      <c r="CF248" s="24"/>
      <c r="CG248" s="15"/>
      <c r="CH248" s="25"/>
      <c r="CI248" s="15">
        <v>54</v>
      </c>
      <c r="CJ248" s="25">
        <v>7</v>
      </c>
      <c r="CK248" s="15"/>
      <c r="CL248" s="25"/>
      <c r="CM248" s="15"/>
      <c r="CN248" s="25"/>
      <c r="CO248" s="15"/>
      <c r="CP248" s="25"/>
      <c r="CQ248" s="15"/>
      <c r="CR248" s="25"/>
      <c r="CS248" s="15">
        <f t="shared" si="43"/>
        <v>0</v>
      </c>
      <c r="CT248" s="15">
        <f t="shared" si="44"/>
        <v>131</v>
      </c>
      <c r="CU248" s="15">
        <f t="shared" si="45"/>
        <v>1</v>
      </c>
      <c r="CV248" s="15">
        <f t="shared" si="46"/>
        <v>44</v>
      </c>
      <c r="CW248" s="15"/>
      <c r="CX248" s="15"/>
      <c r="CY248" s="15">
        <f t="shared" si="47"/>
        <v>0</v>
      </c>
      <c r="CZ248" s="15">
        <f>GG248</f>
        <v>0</v>
      </c>
      <c r="DA248" s="19"/>
      <c r="DB248" s="17"/>
      <c r="DC248" s="15"/>
      <c r="DD248" s="15"/>
      <c r="DE248" s="15"/>
      <c r="DF248" s="15"/>
      <c r="DG248" s="15">
        <v>63</v>
      </c>
      <c r="DH248" s="15"/>
      <c r="DI248" s="15"/>
      <c r="DJ248" s="15"/>
      <c r="DK248" s="15"/>
      <c r="DL248" s="15"/>
      <c r="DM248" s="15"/>
      <c r="DN248" s="15"/>
      <c r="DO248" s="15"/>
      <c r="DP248" s="17"/>
      <c r="DQ248" s="15"/>
      <c r="DR248" s="15"/>
      <c r="DS248" s="15"/>
      <c r="DT248" s="15"/>
      <c r="DU248" s="15"/>
      <c r="DV248" s="15"/>
      <c r="DW248" s="15">
        <v>44</v>
      </c>
      <c r="DX248" s="20" t="s">
        <v>129</v>
      </c>
      <c r="DY248" s="15"/>
      <c r="DZ248" s="20"/>
      <c r="EA248" s="15"/>
      <c r="EB248" s="20"/>
      <c r="EC248" s="15"/>
      <c r="ED248" s="20"/>
      <c r="EE248" s="15"/>
      <c r="EF248" s="20"/>
      <c r="EG248" s="15"/>
      <c r="EH248" s="20"/>
      <c r="EI248" s="15"/>
      <c r="EJ248" s="20"/>
      <c r="EK248" s="15">
        <v>56</v>
      </c>
      <c r="EL248" s="20">
        <v>3</v>
      </c>
      <c r="EM248" s="15"/>
      <c r="EN248" s="20"/>
      <c r="EO248" s="15"/>
      <c r="EP248" s="20"/>
      <c r="EQ248" s="15"/>
      <c r="ER248" s="20"/>
      <c r="ES248" s="15"/>
      <c r="ET248" s="20"/>
      <c r="EU248" s="15">
        <v>63</v>
      </c>
      <c r="EV248" s="20">
        <v>5</v>
      </c>
      <c r="EW248" s="15"/>
      <c r="EX248" s="20"/>
      <c r="EY248" s="15"/>
      <c r="EZ248" s="20"/>
      <c r="FA248" s="15"/>
      <c r="FB248" s="20"/>
      <c r="FC248" s="15"/>
      <c r="FD248" s="20"/>
      <c r="FE248" s="15"/>
      <c r="FF248" s="20"/>
      <c r="FG248" s="15"/>
      <c r="FH248" s="20"/>
      <c r="FI248" s="15"/>
      <c r="FJ248" s="20"/>
      <c r="FK248" s="15"/>
      <c r="FL248" s="20"/>
      <c r="FM248" s="15"/>
      <c r="FN248" s="20"/>
      <c r="FO248" s="15">
        <v>68</v>
      </c>
      <c r="FP248" s="20"/>
      <c r="FQ248" s="15"/>
      <c r="FR248" s="20"/>
      <c r="FS248" s="15"/>
      <c r="FT248" s="20"/>
      <c r="FU248" s="15"/>
      <c r="FV248" s="20"/>
      <c r="FW248" s="15"/>
      <c r="FX248" s="20"/>
      <c r="FY248" s="15"/>
      <c r="FZ248" s="20"/>
      <c r="GA248" s="15"/>
      <c r="GB248" s="20"/>
      <c r="GC248" s="15"/>
      <c r="GD248" s="20"/>
      <c r="GE248" s="15">
        <v>44</v>
      </c>
      <c r="GF248" s="20" t="s">
        <v>129</v>
      </c>
      <c r="GG248" s="170"/>
    </row>
    <row r="249" spans="1:189" s="2" customFormat="1" ht="15.75" customHeight="1" x14ac:dyDescent="0.3">
      <c r="A249" s="15" t="s">
        <v>2903</v>
      </c>
      <c r="B249" s="15" t="s">
        <v>126</v>
      </c>
      <c r="C249" s="15" t="s">
        <v>1048</v>
      </c>
      <c r="D249" s="15" t="s">
        <v>1046</v>
      </c>
      <c r="E249" s="15" t="str">
        <f t="shared" si="41"/>
        <v>ELLEN JUN</v>
      </c>
      <c r="F249" s="15" t="s">
        <v>128</v>
      </c>
      <c r="G249" s="15">
        <v>999882228</v>
      </c>
      <c r="H249" s="15">
        <f t="shared" si="42"/>
        <v>160</v>
      </c>
      <c r="I249" s="17"/>
      <c r="J249" s="17">
        <f>(O249+P249+R249+S249+T249+U249)/2</f>
        <v>0</v>
      </c>
      <c r="K249" s="21"/>
      <c r="L249" s="15"/>
      <c r="M249" s="15"/>
      <c r="N249" s="15"/>
      <c r="O249" s="15">
        <f t="shared" si="37"/>
        <v>0</v>
      </c>
      <c r="P249" s="15">
        <v>0</v>
      </c>
      <c r="Q249" s="15">
        <f t="shared" si="38"/>
        <v>1</v>
      </c>
      <c r="R249" s="15">
        <v>0</v>
      </c>
      <c r="S249" s="15">
        <v>0</v>
      </c>
      <c r="T249" s="15">
        <f t="shared" si="39"/>
        <v>0</v>
      </c>
      <c r="U249" s="15">
        <f t="shared" si="40"/>
        <v>0</v>
      </c>
      <c r="V249" s="15"/>
      <c r="W249" s="15"/>
      <c r="X249" s="15"/>
      <c r="Y249" s="15"/>
      <c r="Z249" s="21"/>
      <c r="AA249" s="17"/>
      <c r="AB249" s="17"/>
      <c r="AC249" s="17"/>
      <c r="AD249" s="17"/>
      <c r="AE249" s="17"/>
      <c r="AF249" s="24"/>
      <c r="AG249" s="17"/>
      <c r="AH249" s="24"/>
      <c r="AI249" s="17"/>
      <c r="AJ249" s="24"/>
      <c r="AK249" s="17"/>
      <c r="AL249" s="24"/>
      <c r="AM249" s="17"/>
      <c r="AN249" s="24"/>
      <c r="AO249" s="17"/>
      <c r="AP249" s="24"/>
      <c r="AQ249" s="17"/>
      <c r="AR249" s="24"/>
      <c r="AS249" s="17"/>
      <c r="AT249" s="24"/>
      <c r="AU249" s="17"/>
      <c r="AV249" s="24"/>
      <c r="AW249" s="17"/>
      <c r="AX249" s="24"/>
      <c r="AY249" s="17"/>
      <c r="AZ249" s="17"/>
      <c r="BA249" s="17"/>
      <c r="BB249" s="24"/>
      <c r="BC249" s="17"/>
      <c r="BD249" s="24"/>
      <c r="BE249" s="17"/>
      <c r="BF249" s="24"/>
      <c r="BG249" s="17"/>
      <c r="BH249" s="24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24"/>
      <c r="CQ249" s="17"/>
      <c r="CR249" s="24"/>
      <c r="CS249" s="15">
        <f t="shared" si="43"/>
        <v>0</v>
      </c>
      <c r="CT249" s="15">
        <f t="shared" si="44"/>
        <v>112</v>
      </c>
      <c r="CU249" s="15">
        <f t="shared" si="45"/>
        <v>2</v>
      </c>
      <c r="CV249" s="15">
        <f t="shared" si="46"/>
        <v>0</v>
      </c>
      <c r="CW249" s="15"/>
      <c r="CX249" s="15"/>
      <c r="CY249" s="15">
        <f t="shared" si="47"/>
        <v>48</v>
      </c>
      <c r="CZ249" s="15">
        <f>GG249</f>
        <v>0</v>
      </c>
      <c r="DA249" s="20"/>
      <c r="DB249" s="17"/>
      <c r="DC249" s="15"/>
      <c r="DD249" s="15"/>
      <c r="DE249" s="15"/>
      <c r="DF249" s="15"/>
      <c r="DG249" s="15"/>
      <c r="DH249" s="15"/>
      <c r="DI249" s="15">
        <v>68</v>
      </c>
      <c r="DJ249" s="15"/>
      <c r="DK249" s="15"/>
      <c r="DL249" s="15"/>
      <c r="DM249" s="15"/>
      <c r="DN249" s="15"/>
      <c r="DO249" s="15"/>
      <c r="DP249" s="17"/>
      <c r="DQ249" s="15"/>
      <c r="DR249" s="15"/>
      <c r="DS249" s="15"/>
      <c r="DT249" s="15"/>
      <c r="DU249" s="15"/>
      <c r="DV249" s="15"/>
      <c r="DW249" s="15">
        <v>33</v>
      </c>
      <c r="DX249" s="20" t="s">
        <v>168</v>
      </c>
      <c r="DY249" s="15"/>
      <c r="DZ249" s="20"/>
      <c r="EA249" s="15"/>
      <c r="EB249" s="20"/>
      <c r="EC249" s="15"/>
      <c r="ED249" s="20"/>
      <c r="EE249" s="15"/>
      <c r="EF249" s="20"/>
      <c r="EG249" s="15"/>
      <c r="EH249" s="20"/>
      <c r="EI249" s="15"/>
      <c r="EJ249" s="20"/>
      <c r="EK249" s="15"/>
      <c r="EL249" s="20"/>
      <c r="EM249" s="15"/>
      <c r="EN249" s="20"/>
      <c r="EO249" s="15">
        <v>48</v>
      </c>
      <c r="EP249" s="20"/>
      <c r="EQ249" s="15"/>
      <c r="ER249" s="20"/>
      <c r="ES249" s="15"/>
      <c r="ET249" s="20"/>
      <c r="EU249" s="15">
        <v>54</v>
      </c>
      <c r="EV249" s="20">
        <v>7</v>
      </c>
      <c r="EW249" s="15"/>
      <c r="EX249" s="20"/>
      <c r="EY249" s="15"/>
      <c r="EZ249" s="20"/>
      <c r="FA249" s="15"/>
      <c r="FB249" s="20"/>
      <c r="FC249" s="15"/>
      <c r="FD249" s="20"/>
      <c r="FE249" s="15"/>
      <c r="FF249" s="20"/>
      <c r="FG249" s="15"/>
      <c r="FH249" s="20"/>
      <c r="FI249" s="15"/>
      <c r="FJ249" s="20"/>
      <c r="FK249" s="15"/>
      <c r="FL249" s="20"/>
      <c r="FM249" s="15"/>
      <c r="FN249" s="20"/>
      <c r="FO249" s="15"/>
      <c r="FP249" s="20"/>
      <c r="FQ249" s="15"/>
      <c r="FR249" s="20"/>
      <c r="FS249" s="15">
        <v>58</v>
      </c>
      <c r="FT249" s="20">
        <v>6</v>
      </c>
      <c r="FU249" s="15"/>
      <c r="FV249" s="20"/>
      <c r="FW249" s="15"/>
      <c r="FX249" s="20"/>
      <c r="FY249" s="15"/>
      <c r="FZ249" s="20"/>
      <c r="GA249" s="15"/>
      <c r="GB249" s="20"/>
      <c r="GC249" s="15"/>
      <c r="GD249" s="20"/>
      <c r="GE249" s="15"/>
      <c r="GF249" s="20"/>
      <c r="GG249" s="170"/>
    </row>
    <row r="250" spans="1:189" s="2" customFormat="1" ht="15.75" customHeight="1" x14ac:dyDescent="0.3">
      <c r="A250" s="15" t="s">
        <v>2903</v>
      </c>
      <c r="B250" s="15" t="s">
        <v>126</v>
      </c>
      <c r="C250" s="17" t="s">
        <v>805</v>
      </c>
      <c r="D250" s="17" t="s">
        <v>804</v>
      </c>
      <c r="E250" s="15" t="str">
        <f t="shared" si="41"/>
        <v>Marilee Ganter</v>
      </c>
      <c r="F250" s="17" t="s">
        <v>128</v>
      </c>
      <c r="G250" s="15">
        <v>999882276</v>
      </c>
      <c r="H250" s="15">
        <f t="shared" si="42"/>
        <v>359</v>
      </c>
      <c r="I250" s="15"/>
      <c r="J250" s="15"/>
      <c r="K250" s="16"/>
      <c r="L250" s="15"/>
      <c r="M250" s="15"/>
      <c r="N250" s="15"/>
      <c r="O250" s="15">
        <f t="shared" si="37"/>
        <v>75</v>
      </c>
      <c r="P250" s="15">
        <v>0</v>
      </c>
      <c r="Q250" s="15">
        <f t="shared" si="38"/>
        <v>2</v>
      </c>
      <c r="R250" s="15">
        <v>0</v>
      </c>
      <c r="S250" s="15">
        <v>0</v>
      </c>
      <c r="T250" s="15">
        <f t="shared" si="39"/>
        <v>68</v>
      </c>
      <c r="U250" s="15">
        <f t="shared" si="40"/>
        <v>85</v>
      </c>
      <c r="V250" s="15"/>
      <c r="W250" s="15"/>
      <c r="X250" s="15"/>
      <c r="Y250" s="15"/>
      <c r="Z250" s="16"/>
      <c r="AA250" s="15">
        <v>64</v>
      </c>
      <c r="AB250" s="24" t="s">
        <v>129</v>
      </c>
      <c r="AC250" s="15"/>
      <c r="AD250" s="15"/>
      <c r="AE250" s="15"/>
      <c r="AF250" s="15"/>
      <c r="AG250" s="15">
        <v>68</v>
      </c>
      <c r="AH250" s="24">
        <v>3</v>
      </c>
      <c r="AI250" s="15"/>
      <c r="AJ250" s="15"/>
      <c r="AK250" s="15"/>
      <c r="AL250" s="15"/>
      <c r="AM250" s="15"/>
      <c r="AN250" s="24"/>
      <c r="AO250" s="15"/>
      <c r="AP250" s="24"/>
      <c r="AQ250" s="15"/>
      <c r="AR250" s="24"/>
      <c r="AS250" s="15"/>
      <c r="AT250" s="24"/>
      <c r="AU250" s="15">
        <v>68</v>
      </c>
      <c r="AV250" s="24">
        <v>3</v>
      </c>
      <c r="AW250" s="15"/>
      <c r="AX250" s="24"/>
      <c r="AY250" s="15"/>
      <c r="AZ250" s="15"/>
      <c r="BA250" s="15"/>
      <c r="BB250" s="15"/>
      <c r="BC250" s="15"/>
      <c r="BD250" s="15"/>
      <c r="BE250" s="15"/>
      <c r="BF250" s="24"/>
      <c r="BG250" s="15">
        <v>68</v>
      </c>
      <c r="BH250" s="24">
        <v>3</v>
      </c>
      <c r="BI250" s="15"/>
      <c r="BJ250" s="24"/>
      <c r="BK250" s="15"/>
      <c r="BL250" s="24"/>
      <c r="BM250" s="15"/>
      <c r="BN250" s="24"/>
      <c r="BO250" s="15"/>
      <c r="BP250" s="24"/>
      <c r="BQ250" s="15"/>
      <c r="BR250" s="24"/>
      <c r="BS250" s="15"/>
      <c r="BT250" s="24"/>
      <c r="BU250" s="15">
        <v>67</v>
      </c>
      <c r="BV250" s="24">
        <v>5</v>
      </c>
      <c r="BW250" s="15"/>
      <c r="BX250" s="24"/>
      <c r="BY250" s="15"/>
      <c r="BZ250" s="24"/>
      <c r="CA250" s="15">
        <v>51</v>
      </c>
      <c r="CB250" s="24" t="s">
        <v>129</v>
      </c>
      <c r="CC250" s="15"/>
      <c r="CD250" s="24"/>
      <c r="CE250" s="15"/>
      <c r="CF250" s="24"/>
      <c r="CG250" s="15"/>
      <c r="CH250" s="25"/>
      <c r="CI250" s="15"/>
      <c r="CJ250" s="25"/>
      <c r="CK250" s="15">
        <v>64</v>
      </c>
      <c r="CL250" s="25" t="s">
        <v>129</v>
      </c>
      <c r="CM250" s="15"/>
      <c r="CN250" s="25"/>
      <c r="CO250" s="15"/>
      <c r="CP250" s="25"/>
      <c r="CQ250" s="15"/>
      <c r="CR250" s="25"/>
      <c r="CS250" s="15">
        <f t="shared" si="43"/>
        <v>0</v>
      </c>
      <c r="CT250" s="15">
        <f t="shared" si="44"/>
        <v>131</v>
      </c>
      <c r="CU250" s="15">
        <f t="shared" si="45"/>
        <v>1</v>
      </c>
      <c r="CV250" s="15">
        <f t="shared" si="46"/>
        <v>0</v>
      </c>
      <c r="CW250" s="15"/>
      <c r="CX250" s="15"/>
      <c r="CY250" s="15">
        <f t="shared" si="47"/>
        <v>0</v>
      </c>
      <c r="CZ250" s="15">
        <f>GG250</f>
        <v>0</v>
      </c>
      <c r="DA250" s="19"/>
      <c r="DB250" s="17">
        <v>64</v>
      </c>
      <c r="DC250" s="15"/>
      <c r="DD250" s="15"/>
      <c r="DE250" s="15"/>
      <c r="DF250" s="15"/>
      <c r="DG250" s="15">
        <v>120</v>
      </c>
      <c r="DH250" s="15"/>
      <c r="DI250" s="15">
        <v>120</v>
      </c>
      <c r="DJ250" s="15"/>
      <c r="DK250" s="15"/>
      <c r="DL250" s="15"/>
      <c r="DM250" s="15"/>
      <c r="DN250" s="15"/>
      <c r="DO250" s="15"/>
      <c r="DP250" s="17"/>
      <c r="DQ250" s="15"/>
      <c r="DR250" s="15"/>
      <c r="DS250" s="15">
        <v>68</v>
      </c>
      <c r="DT250" s="15"/>
      <c r="DU250" s="15"/>
      <c r="DV250" s="15"/>
      <c r="DW250" s="15">
        <v>79</v>
      </c>
      <c r="DX250" s="20">
        <v>3</v>
      </c>
      <c r="DY250" s="15"/>
      <c r="DZ250" s="20"/>
      <c r="EA250" s="15"/>
      <c r="EB250" s="20"/>
      <c r="EC250" s="15">
        <v>68</v>
      </c>
      <c r="ED250" s="20">
        <v>5</v>
      </c>
      <c r="EE250" s="15"/>
      <c r="EF250" s="20"/>
      <c r="EG250" s="15">
        <v>85</v>
      </c>
      <c r="EH250" s="20">
        <v>5</v>
      </c>
      <c r="EI250" s="15"/>
      <c r="EJ250" s="20"/>
      <c r="EK250" s="15">
        <v>75</v>
      </c>
      <c r="EL250" s="20">
        <v>2</v>
      </c>
      <c r="EM250" s="15"/>
      <c r="EN250" s="20"/>
      <c r="EO250" s="15"/>
      <c r="EP250" s="20"/>
      <c r="EQ250" s="15"/>
      <c r="ER250" s="20"/>
      <c r="ES250" s="15"/>
      <c r="ET250" s="20"/>
      <c r="EU250" s="15"/>
      <c r="EV250" s="20"/>
      <c r="EW250" s="15"/>
      <c r="EX250" s="20"/>
      <c r="EY250" s="15"/>
      <c r="EZ250" s="20"/>
      <c r="FA250" s="15"/>
      <c r="FB250" s="20"/>
      <c r="FC250" s="15"/>
      <c r="FD250" s="20"/>
      <c r="FE250" s="15"/>
      <c r="FF250" s="20"/>
      <c r="FG250" s="15"/>
      <c r="FH250" s="20"/>
      <c r="FI250" s="15"/>
      <c r="FJ250" s="20"/>
      <c r="FK250" s="15"/>
      <c r="FL250" s="20"/>
      <c r="FM250" s="15"/>
      <c r="FN250" s="20"/>
      <c r="FO250" s="15">
        <v>68</v>
      </c>
      <c r="FP250" s="20"/>
      <c r="FQ250" s="15"/>
      <c r="FR250" s="20"/>
      <c r="FS250" s="15">
        <v>63</v>
      </c>
      <c r="FT250" s="20">
        <v>5</v>
      </c>
      <c r="FU250" s="15"/>
      <c r="FV250" s="20"/>
      <c r="FW250" s="15"/>
      <c r="FX250" s="20"/>
      <c r="FY250" s="15"/>
      <c r="FZ250" s="20"/>
      <c r="GA250" s="15"/>
      <c r="GB250" s="20"/>
      <c r="GC250" s="15"/>
      <c r="GD250" s="20"/>
      <c r="GE250" s="15"/>
      <c r="GF250" s="20"/>
      <c r="GG250" s="170"/>
    </row>
    <row r="251" spans="1:189" s="2" customFormat="1" ht="15.75" customHeight="1" x14ac:dyDescent="0.3">
      <c r="A251" s="17" t="s">
        <v>125</v>
      </c>
      <c r="B251" s="17" t="s">
        <v>126</v>
      </c>
      <c r="C251" s="17" t="s">
        <v>282</v>
      </c>
      <c r="D251" s="17" t="s">
        <v>1106</v>
      </c>
      <c r="E251" s="15" t="str">
        <f t="shared" si="41"/>
        <v>Elizabeth Kim</v>
      </c>
      <c r="F251" s="17" t="s">
        <v>128</v>
      </c>
      <c r="G251" s="15">
        <v>999882523</v>
      </c>
      <c r="H251" s="15">
        <f t="shared" si="42"/>
        <v>181</v>
      </c>
      <c r="I251" s="15"/>
      <c r="J251" s="15"/>
      <c r="K251" s="16"/>
      <c r="L251" s="15"/>
      <c r="M251" s="15"/>
      <c r="N251" s="15"/>
      <c r="O251" s="15">
        <f t="shared" si="37"/>
        <v>0</v>
      </c>
      <c r="P251" s="15">
        <v>0</v>
      </c>
      <c r="Q251" s="15">
        <f t="shared" si="38"/>
        <v>0</v>
      </c>
      <c r="R251" s="15">
        <v>0</v>
      </c>
      <c r="S251" s="15">
        <v>0</v>
      </c>
      <c r="T251" s="15">
        <f t="shared" si="39"/>
        <v>38</v>
      </c>
      <c r="U251" s="15">
        <f t="shared" si="40"/>
        <v>0</v>
      </c>
      <c r="V251" s="15"/>
      <c r="W251" s="15"/>
      <c r="X251" s="15"/>
      <c r="Y251" s="15"/>
      <c r="Z251" s="16"/>
      <c r="AA251" s="15"/>
      <c r="AB251" s="24"/>
      <c r="AC251" s="15"/>
      <c r="AD251" s="15"/>
      <c r="AE251" s="15"/>
      <c r="AF251" s="15"/>
      <c r="AG251" s="15"/>
      <c r="AH251" s="24"/>
      <c r="AI251" s="15"/>
      <c r="AJ251" s="15"/>
      <c r="AK251" s="15"/>
      <c r="AL251" s="15"/>
      <c r="AM251" s="15"/>
      <c r="AN251" s="24"/>
      <c r="AO251" s="15"/>
      <c r="AP251" s="24"/>
      <c r="AQ251" s="15"/>
      <c r="AR251" s="24"/>
      <c r="AS251" s="15"/>
      <c r="AT251" s="24"/>
      <c r="AU251" s="15"/>
      <c r="AV251" s="24"/>
      <c r="AW251" s="15"/>
      <c r="AX251" s="24"/>
      <c r="AY251" s="15"/>
      <c r="AZ251" s="15"/>
      <c r="BA251" s="15"/>
      <c r="BB251" s="15"/>
      <c r="BC251" s="15"/>
      <c r="BD251" s="15"/>
      <c r="BE251" s="15"/>
      <c r="BF251" s="24"/>
      <c r="BG251" s="15"/>
      <c r="BH251" s="24"/>
      <c r="BI251" s="15"/>
      <c r="BJ251" s="24"/>
      <c r="BK251" s="15"/>
      <c r="BL251" s="24"/>
      <c r="BM251" s="15"/>
      <c r="BN251" s="24"/>
      <c r="BO251" s="15">
        <v>90</v>
      </c>
      <c r="BP251" s="24">
        <v>2</v>
      </c>
      <c r="BQ251" s="15"/>
      <c r="BR251" s="24"/>
      <c r="BS251" s="15"/>
      <c r="BT251" s="24"/>
      <c r="BU251" s="15">
        <v>33</v>
      </c>
      <c r="BV251" s="24" t="s">
        <v>168</v>
      </c>
      <c r="BW251" s="15"/>
      <c r="BX251" s="24"/>
      <c r="BY251" s="15"/>
      <c r="BZ251" s="24"/>
      <c r="CA251" s="15">
        <v>51</v>
      </c>
      <c r="CB251" s="24" t="s">
        <v>129</v>
      </c>
      <c r="CC251" s="15"/>
      <c r="CD251" s="24"/>
      <c r="CE251" s="15">
        <v>64</v>
      </c>
      <c r="CF251" s="24" t="s">
        <v>129</v>
      </c>
      <c r="CG251" s="15"/>
      <c r="CH251" s="25"/>
      <c r="CI251" s="15"/>
      <c r="CJ251" s="25"/>
      <c r="CK251" s="15"/>
      <c r="CL251" s="25"/>
      <c r="CM251" s="15"/>
      <c r="CN251" s="25"/>
      <c r="CO251" s="15"/>
      <c r="CP251" s="25"/>
      <c r="CQ251" s="15"/>
      <c r="CR251" s="25"/>
      <c r="CS251" s="15">
        <f t="shared" si="43"/>
        <v>0</v>
      </c>
      <c r="CT251" s="15">
        <f t="shared" si="44"/>
        <v>0</v>
      </c>
      <c r="CU251" s="15">
        <f t="shared" si="45"/>
        <v>0</v>
      </c>
      <c r="CV251" s="15">
        <f t="shared" si="46"/>
        <v>79</v>
      </c>
      <c r="CW251" s="15"/>
      <c r="CX251" s="15"/>
      <c r="CY251" s="15">
        <f t="shared" si="47"/>
        <v>64</v>
      </c>
      <c r="CZ251" s="15">
        <f>GG251</f>
        <v>0</v>
      </c>
      <c r="DA251" s="19"/>
      <c r="DB251" s="17">
        <v>64</v>
      </c>
      <c r="DC251" s="15"/>
      <c r="DD251" s="15"/>
      <c r="DE251" s="15"/>
      <c r="DF251" s="15"/>
      <c r="DG251" s="15"/>
      <c r="DH251" s="15">
        <v>63</v>
      </c>
      <c r="DI251" s="15"/>
      <c r="DJ251" s="15"/>
      <c r="DK251" s="15"/>
      <c r="DL251" s="15"/>
      <c r="DM251" s="15"/>
      <c r="DN251" s="15"/>
      <c r="DO251" s="15"/>
      <c r="DP251" s="17"/>
      <c r="DQ251" s="15"/>
      <c r="DR251" s="15"/>
      <c r="DS251" s="15"/>
      <c r="DT251" s="15"/>
      <c r="DU251" s="15"/>
      <c r="DV251" s="15"/>
      <c r="DW251" s="15">
        <v>44</v>
      </c>
      <c r="DX251" s="20" t="s">
        <v>129</v>
      </c>
      <c r="DY251" s="15"/>
      <c r="DZ251" s="20"/>
      <c r="EA251" s="15"/>
      <c r="EB251" s="20"/>
      <c r="EC251" s="15">
        <v>38</v>
      </c>
      <c r="ED251" s="20" t="s">
        <v>168</v>
      </c>
      <c r="EE251" s="15"/>
      <c r="EF251" s="20"/>
      <c r="EG251" s="15"/>
      <c r="EH251" s="20"/>
      <c r="EI251" s="15"/>
      <c r="EJ251" s="20"/>
      <c r="EK251" s="15"/>
      <c r="EL251" s="20"/>
      <c r="EM251" s="15"/>
      <c r="EN251" s="20"/>
      <c r="EO251" s="15">
        <v>64</v>
      </c>
      <c r="EP251" s="20"/>
      <c r="EQ251" s="15"/>
      <c r="ER251" s="20"/>
      <c r="ES251" s="15"/>
      <c r="ET251" s="20"/>
      <c r="EU251" s="15"/>
      <c r="EV251" s="20"/>
      <c r="EW251" s="15"/>
      <c r="EX251" s="20"/>
      <c r="EY251" s="15"/>
      <c r="EZ251" s="20"/>
      <c r="FA251" s="15"/>
      <c r="FB251" s="20"/>
      <c r="FC251" s="15"/>
      <c r="FD251" s="20"/>
      <c r="FE251" s="15"/>
      <c r="FF251" s="20"/>
      <c r="FG251" s="15"/>
      <c r="FH251" s="20"/>
      <c r="FI251" s="15"/>
      <c r="FJ251" s="20"/>
      <c r="FK251" s="15"/>
      <c r="FL251" s="20"/>
      <c r="FM251" s="15"/>
      <c r="FN251" s="20"/>
      <c r="FO251" s="15"/>
      <c r="FP251" s="20"/>
      <c r="FQ251" s="15"/>
      <c r="FR251" s="20"/>
      <c r="FS251" s="15"/>
      <c r="FT251" s="20"/>
      <c r="FU251" s="15"/>
      <c r="FV251" s="20"/>
      <c r="FW251" s="15"/>
      <c r="FX251" s="20"/>
      <c r="FY251" s="15"/>
      <c r="FZ251" s="20"/>
      <c r="GA251" s="15"/>
      <c r="GB251" s="20"/>
      <c r="GC251" s="15"/>
      <c r="GD251" s="20"/>
      <c r="GE251" s="15">
        <v>79</v>
      </c>
      <c r="GF251" s="20">
        <v>4</v>
      </c>
      <c r="GG251" s="170"/>
    </row>
    <row r="252" spans="1:189" s="2" customFormat="1" ht="15.75" customHeight="1" x14ac:dyDescent="0.3">
      <c r="A252" s="17" t="s">
        <v>130</v>
      </c>
      <c r="B252" s="17" t="s">
        <v>126</v>
      </c>
      <c r="C252" s="17" t="s">
        <v>1252</v>
      </c>
      <c r="D252" s="17" t="s">
        <v>1251</v>
      </c>
      <c r="E252" s="15" t="str">
        <f t="shared" si="41"/>
        <v>Gwen Legaspi</v>
      </c>
      <c r="F252" s="17" t="s">
        <v>128</v>
      </c>
      <c r="G252" s="15">
        <v>999882545</v>
      </c>
      <c r="H252" s="15">
        <f t="shared" si="42"/>
        <v>24</v>
      </c>
      <c r="I252" s="15"/>
      <c r="J252" s="15"/>
      <c r="K252" s="16"/>
      <c r="L252" s="15"/>
      <c r="M252" s="15"/>
      <c r="N252" s="15"/>
      <c r="O252" s="15">
        <f t="shared" si="37"/>
        <v>24</v>
      </c>
      <c r="P252" s="15">
        <v>0</v>
      </c>
      <c r="Q252" s="15">
        <f t="shared" si="38"/>
        <v>0</v>
      </c>
      <c r="R252" s="15">
        <v>0</v>
      </c>
      <c r="S252" s="15">
        <v>0</v>
      </c>
      <c r="T252" s="15">
        <f t="shared" si="39"/>
        <v>0</v>
      </c>
      <c r="U252" s="15">
        <f t="shared" si="40"/>
        <v>0</v>
      </c>
      <c r="V252" s="15"/>
      <c r="W252" s="15"/>
      <c r="X252" s="15"/>
      <c r="Y252" s="15"/>
      <c r="Z252" s="16"/>
      <c r="AA252" s="15"/>
      <c r="AB252" s="24"/>
      <c r="AC252" s="15"/>
      <c r="AD252" s="15"/>
      <c r="AE252" s="15"/>
      <c r="AF252" s="15"/>
      <c r="AG252" s="15"/>
      <c r="AH252" s="24"/>
      <c r="AI252" s="15"/>
      <c r="AJ252" s="15"/>
      <c r="AK252" s="15"/>
      <c r="AL252" s="15"/>
      <c r="AM252" s="15"/>
      <c r="AN252" s="24"/>
      <c r="AO252" s="15"/>
      <c r="AP252" s="24"/>
      <c r="AQ252" s="15"/>
      <c r="AR252" s="24"/>
      <c r="AS252" s="15"/>
      <c r="AT252" s="24"/>
      <c r="AU252" s="15"/>
      <c r="AV252" s="24"/>
      <c r="AW252" s="15"/>
      <c r="AX252" s="24"/>
      <c r="AY252" s="15"/>
      <c r="AZ252" s="15"/>
      <c r="BA252" s="15"/>
      <c r="BB252" s="15"/>
      <c r="BC252" s="15"/>
      <c r="BD252" s="15"/>
      <c r="BE252" s="15"/>
      <c r="BF252" s="24"/>
      <c r="BG252" s="15"/>
      <c r="BH252" s="24"/>
      <c r="BI252" s="15"/>
      <c r="BJ252" s="24"/>
      <c r="BK252" s="15"/>
      <c r="BL252" s="24"/>
      <c r="BM252" s="15"/>
      <c r="BN252" s="24"/>
      <c r="BO252" s="15"/>
      <c r="BP252" s="24"/>
      <c r="BQ252" s="15"/>
      <c r="BR252" s="24"/>
      <c r="BS252" s="15"/>
      <c r="BT252" s="24"/>
      <c r="BU252" s="15"/>
      <c r="BV252" s="24"/>
      <c r="BW252" s="15"/>
      <c r="BX252" s="24"/>
      <c r="BY252" s="15"/>
      <c r="BZ252" s="24"/>
      <c r="CA252" s="15"/>
      <c r="CB252" s="24"/>
      <c r="CC252" s="15"/>
      <c r="CD252" s="24"/>
      <c r="CE252" s="15"/>
      <c r="CF252" s="24"/>
      <c r="CG252" s="15"/>
      <c r="CH252" s="25"/>
      <c r="CI252" s="15"/>
      <c r="CJ252" s="25"/>
      <c r="CK252" s="15"/>
      <c r="CL252" s="25"/>
      <c r="CM252" s="15"/>
      <c r="CN252" s="25"/>
      <c r="CO252" s="15"/>
      <c r="CP252" s="25"/>
      <c r="CQ252" s="15"/>
      <c r="CR252" s="25"/>
      <c r="CS252" s="15">
        <f t="shared" si="43"/>
        <v>0</v>
      </c>
      <c r="CT252" s="15">
        <f t="shared" si="44"/>
        <v>0</v>
      </c>
      <c r="CU252" s="15">
        <f t="shared" si="45"/>
        <v>0</v>
      </c>
      <c r="CV252" s="15">
        <f t="shared" si="46"/>
        <v>0</v>
      </c>
      <c r="CW252" s="15"/>
      <c r="CX252" s="15"/>
      <c r="CY252" s="15">
        <f t="shared" si="47"/>
        <v>0</v>
      </c>
      <c r="CZ252" s="15">
        <f>GG252</f>
        <v>0</v>
      </c>
      <c r="DA252" s="19"/>
      <c r="DB252" s="17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7"/>
      <c r="DQ252" s="15"/>
      <c r="DR252" s="15"/>
      <c r="DS252" s="15"/>
      <c r="DT252" s="15"/>
      <c r="DU252" s="15"/>
      <c r="DV252" s="15"/>
      <c r="DW252" s="15"/>
      <c r="DX252" s="20"/>
      <c r="DY252" s="15"/>
      <c r="DZ252" s="20"/>
      <c r="EA252" s="15"/>
      <c r="EB252" s="20"/>
      <c r="EC252" s="15"/>
      <c r="ED252" s="20"/>
      <c r="EE252" s="15"/>
      <c r="EF252" s="20"/>
      <c r="EG252" s="15"/>
      <c r="EH252" s="20"/>
      <c r="EI252" s="15">
        <v>24</v>
      </c>
      <c r="EJ252" s="20" t="s">
        <v>168</v>
      </c>
      <c r="EK252" s="15"/>
      <c r="EL252" s="20"/>
      <c r="EM252" s="15"/>
      <c r="EN252" s="20"/>
      <c r="EO252" s="15"/>
      <c r="EP252" s="20"/>
      <c r="EQ252" s="15"/>
      <c r="ER252" s="20"/>
      <c r="ES252" s="15"/>
      <c r="ET252" s="20"/>
      <c r="EU252" s="15"/>
      <c r="EV252" s="20"/>
      <c r="EW252" s="15"/>
      <c r="EX252" s="20"/>
      <c r="EY252" s="15"/>
      <c r="EZ252" s="20"/>
      <c r="FA252" s="15"/>
      <c r="FB252" s="20"/>
      <c r="FC252" s="15"/>
      <c r="FD252" s="20"/>
      <c r="FE252" s="15"/>
      <c r="FF252" s="20"/>
      <c r="FG252" s="15"/>
      <c r="FH252" s="20"/>
      <c r="FI252" s="15"/>
      <c r="FJ252" s="20"/>
      <c r="FK252" s="15"/>
      <c r="FL252" s="20"/>
      <c r="FM252" s="15"/>
      <c r="FN252" s="20"/>
      <c r="FO252" s="15"/>
      <c r="FP252" s="20"/>
      <c r="FQ252" s="15"/>
      <c r="FR252" s="20"/>
      <c r="FS252" s="15"/>
      <c r="FT252" s="20"/>
      <c r="FU252" s="15"/>
      <c r="FV252" s="20"/>
      <c r="FW252" s="15"/>
      <c r="FX252" s="20"/>
      <c r="FY252" s="15"/>
      <c r="FZ252" s="20"/>
      <c r="GA252" s="15"/>
      <c r="GB252" s="20"/>
      <c r="GC252" s="15"/>
      <c r="GD252" s="20"/>
      <c r="GE252" s="15"/>
      <c r="GF252" s="20"/>
      <c r="GG252" s="170"/>
    </row>
    <row r="253" spans="1:189" s="2" customFormat="1" ht="15.75" customHeight="1" x14ac:dyDescent="0.3">
      <c r="A253" s="15" t="s">
        <v>2903</v>
      </c>
      <c r="B253" s="15" t="s">
        <v>126</v>
      </c>
      <c r="C253" s="17" t="s">
        <v>381</v>
      </c>
      <c r="D253" s="17" t="s">
        <v>1390</v>
      </c>
      <c r="E253" s="15" t="str">
        <f t="shared" si="41"/>
        <v>Charlotte Mckitrick</v>
      </c>
      <c r="F253" s="17" t="s">
        <v>128</v>
      </c>
      <c r="G253" s="15">
        <v>999882604</v>
      </c>
      <c r="H253" s="15">
        <f t="shared" si="42"/>
        <v>94</v>
      </c>
      <c r="I253" s="15"/>
      <c r="J253" s="15"/>
      <c r="K253" s="16"/>
      <c r="L253" s="15"/>
      <c r="M253" s="15"/>
      <c r="N253" s="15"/>
      <c r="O253" s="15">
        <f t="shared" si="37"/>
        <v>0</v>
      </c>
      <c r="P253" s="15">
        <v>0</v>
      </c>
      <c r="Q253" s="15">
        <f t="shared" si="38"/>
        <v>1</v>
      </c>
      <c r="R253" s="15">
        <v>0</v>
      </c>
      <c r="S253" s="15">
        <v>0</v>
      </c>
      <c r="T253" s="15">
        <f t="shared" si="39"/>
        <v>0</v>
      </c>
      <c r="U253" s="15">
        <f t="shared" si="40"/>
        <v>0</v>
      </c>
      <c r="V253" s="15"/>
      <c r="W253" s="15"/>
      <c r="X253" s="15"/>
      <c r="Y253" s="15"/>
      <c r="Z253" s="16"/>
      <c r="AA253" s="15"/>
      <c r="AB253" s="24"/>
      <c r="AC253" s="15"/>
      <c r="AD253" s="24"/>
      <c r="AE253" s="15"/>
      <c r="AF253" s="24"/>
      <c r="AG253" s="15"/>
      <c r="AH253" s="24"/>
      <c r="AI253" s="15"/>
      <c r="AJ253" s="24"/>
      <c r="AK253" s="15">
        <f>15*2.12</f>
        <v>31.8</v>
      </c>
      <c r="AL253" s="24" t="s">
        <v>168</v>
      </c>
      <c r="AM253" s="15">
        <v>32</v>
      </c>
      <c r="AN253" s="24" t="s">
        <v>129</v>
      </c>
      <c r="AO253" s="15"/>
      <c r="AP253" s="24"/>
      <c r="AQ253" s="15"/>
      <c r="AR253" s="24"/>
      <c r="AS253" s="15"/>
      <c r="AT253" s="24"/>
      <c r="AU253" s="15"/>
      <c r="AV253" s="24"/>
      <c r="AW253" s="15"/>
      <c r="AX253" s="24"/>
      <c r="AY253" s="15">
        <v>85</v>
      </c>
      <c r="AZ253" s="24">
        <v>7</v>
      </c>
      <c r="BA253" s="15"/>
      <c r="BB253" s="24"/>
      <c r="BC253" s="15"/>
      <c r="BD253" s="24"/>
      <c r="BE253" s="15"/>
      <c r="BF253" s="24"/>
      <c r="BG253" s="15"/>
      <c r="BH253" s="24"/>
      <c r="BI253" s="15"/>
      <c r="BJ253" s="24"/>
      <c r="BK253" s="15"/>
      <c r="BL253" s="24"/>
      <c r="BM253" s="15"/>
      <c r="BN253" s="24"/>
      <c r="BO253" s="15"/>
      <c r="BP253" s="24"/>
      <c r="BQ253" s="15"/>
      <c r="BR253" s="24"/>
      <c r="BS253" s="15">
        <v>44</v>
      </c>
      <c r="BT253" s="24" t="s">
        <v>129</v>
      </c>
      <c r="BU253" s="15"/>
      <c r="BV253" s="24"/>
      <c r="BW253" s="15"/>
      <c r="BX253" s="24"/>
      <c r="BY253" s="15"/>
      <c r="BZ253" s="24"/>
      <c r="CA253" s="15">
        <v>38</v>
      </c>
      <c r="CB253" s="24">
        <v>17</v>
      </c>
      <c r="CC253" s="15"/>
      <c r="CD253" s="24"/>
      <c r="CE253" s="15"/>
      <c r="CF253" s="24"/>
      <c r="CG253" s="15"/>
      <c r="CH253" s="25"/>
      <c r="CI253" s="15"/>
      <c r="CJ253" s="25"/>
      <c r="CK253" s="15"/>
      <c r="CL253" s="25"/>
      <c r="CM253" s="15"/>
      <c r="CN253" s="25"/>
      <c r="CO253" s="15"/>
      <c r="CP253" s="25"/>
      <c r="CQ253" s="15"/>
      <c r="CR253" s="25"/>
      <c r="CS253" s="15">
        <f t="shared" si="43"/>
        <v>0</v>
      </c>
      <c r="CT253" s="15">
        <f t="shared" si="44"/>
        <v>58</v>
      </c>
      <c r="CU253" s="15">
        <f t="shared" si="45"/>
        <v>1</v>
      </c>
      <c r="CV253" s="15">
        <f t="shared" si="46"/>
        <v>0</v>
      </c>
      <c r="CW253" s="15"/>
      <c r="CX253" s="15"/>
      <c r="CY253" s="15">
        <f t="shared" si="47"/>
        <v>36</v>
      </c>
      <c r="CZ253" s="15">
        <f>GG253</f>
        <v>0</v>
      </c>
      <c r="DA253" s="19"/>
      <c r="DB253" s="17">
        <v>36</v>
      </c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7"/>
      <c r="DQ253" s="15">
        <v>38</v>
      </c>
      <c r="DR253" s="15"/>
      <c r="DS253" s="15"/>
      <c r="DT253" s="15"/>
      <c r="DU253" s="15"/>
      <c r="DV253" s="15"/>
      <c r="DW253" s="15"/>
      <c r="DX253" s="20"/>
      <c r="DY253" s="15"/>
      <c r="DZ253" s="20"/>
      <c r="EA253" s="15">
        <v>44</v>
      </c>
      <c r="EB253" s="20">
        <v>9</v>
      </c>
      <c r="EC253" s="15"/>
      <c r="ED253" s="20"/>
      <c r="EE253" s="15"/>
      <c r="EF253" s="20"/>
      <c r="EG253" s="15"/>
      <c r="EH253" s="20"/>
      <c r="EI253" s="15"/>
      <c r="EJ253" s="20"/>
      <c r="EK253" s="15"/>
      <c r="EL253" s="20"/>
      <c r="EM253" s="15"/>
      <c r="EN253" s="20"/>
      <c r="EO253" s="15">
        <v>36</v>
      </c>
      <c r="EP253" s="20"/>
      <c r="EQ253" s="15"/>
      <c r="ER253" s="20"/>
      <c r="ES253" s="15">
        <v>58</v>
      </c>
      <c r="ET253" s="20">
        <v>6</v>
      </c>
      <c r="EU253" s="15"/>
      <c r="EV253" s="20"/>
      <c r="EW253" s="15"/>
      <c r="EX253" s="20"/>
      <c r="EY253" s="15"/>
      <c r="EZ253" s="20"/>
      <c r="FA253" s="15"/>
      <c r="FB253" s="20"/>
      <c r="FC253" s="15"/>
      <c r="FD253" s="20"/>
      <c r="FE253" s="15"/>
      <c r="FF253" s="20"/>
      <c r="FG253" s="15"/>
      <c r="FH253" s="20"/>
      <c r="FI253" s="15"/>
      <c r="FJ253" s="20"/>
      <c r="FK253" s="15"/>
      <c r="FL253" s="20"/>
      <c r="FM253" s="15"/>
      <c r="FN253" s="20"/>
      <c r="FO253" s="15"/>
      <c r="FP253" s="20"/>
      <c r="FQ253" s="15"/>
      <c r="FR253" s="20"/>
      <c r="FS253" s="15"/>
      <c r="FT253" s="20"/>
      <c r="FU253" s="15"/>
      <c r="FV253" s="20"/>
      <c r="FW253" s="15"/>
      <c r="FX253" s="20"/>
      <c r="FY253" s="15"/>
      <c r="FZ253" s="20"/>
      <c r="GA253" s="15"/>
      <c r="GB253" s="20"/>
      <c r="GC253" s="15"/>
      <c r="GD253" s="20"/>
      <c r="GE253" s="15"/>
      <c r="GF253" s="20"/>
      <c r="GG253" s="170"/>
    </row>
    <row r="254" spans="1:189" s="2" customFormat="1" ht="15.75" customHeight="1" x14ac:dyDescent="0.3">
      <c r="A254" s="17" t="s">
        <v>125</v>
      </c>
      <c r="B254" s="17" t="s">
        <v>126</v>
      </c>
      <c r="C254" s="17" t="s">
        <v>197</v>
      </c>
      <c r="D254" s="17" t="s">
        <v>198</v>
      </c>
      <c r="E254" s="15" t="str">
        <f t="shared" si="41"/>
        <v>Liora Aldiosa</v>
      </c>
      <c r="F254" s="17" t="s">
        <v>128</v>
      </c>
      <c r="G254" s="15">
        <v>999882648</v>
      </c>
      <c r="H254" s="15">
        <f t="shared" si="42"/>
        <v>130</v>
      </c>
      <c r="I254" s="15"/>
      <c r="J254" s="15"/>
      <c r="K254" s="16"/>
      <c r="L254" s="15"/>
      <c r="M254" s="15"/>
      <c r="N254" s="15"/>
      <c r="O254" s="15">
        <f t="shared" si="37"/>
        <v>0</v>
      </c>
      <c r="P254" s="15">
        <v>0</v>
      </c>
      <c r="Q254" s="15">
        <f t="shared" si="38"/>
        <v>0</v>
      </c>
      <c r="R254" s="15">
        <v>0</v>
      </c>
      <c r="S254" s="15">
        <v>0</v>
      </c>
      <c r="T254" s="15">
        <f t="shared" si="39"/>
        <v>51</v>
      </c>
      <c r="U254" s="15">
        <f t="shared" si="40"/>
        <v>0</v>
      </c>
      <c r="V254" s="15"/>
      <c r="W254" s="15"/>
      <c r="X254" s="15"/>
      <c r="Y254" s="15"/>
      <c r="Z254" s="16"/>
      <c r="AA254" s="15"/>
      <c r="AB254" s="24"/>
      <c r="AC254" s="15"/>
      <c r="AD254" s="24"/>
      <c r="AE254" s="15"/>
      <c r="AF254" s="24"/>
      <c r="AG254" s="15"/>
      <c r="AH254" s="24"/>
      <c r="AI254" s="15"/>
      <c r="AJ254" s="24"/>
      <c r="AK254" s="15"/>
      <c r="AL254" s="24"/>
      <c r="AM254" s="15"/>
      <c r="AN254" s="24"/>
      <c r="AO254" s="15"/>
      <c r="AP254" s="24"/>
      <c r="AQ254" s="15"/>
      <c r="AR254" s="24"/>
      <c r="AS254" s="15"/>
      <c r="AT254" s="24"/>
      <c r="AU254" s="15"/>
      <c r="AV254" s="24"/>
      <c r="AW254" s="15"/>
      <c r="AX254" s="24"/>
      <c r="AY254" s="15">
        <v>99</v>
      </c>
      <c r="AZ254" s="24">
        <v>5</v>
      </c>
      <c r="BA254" s="15"/>
      <c r="BB254" s="24"/>
      <c r="BC254" s="15"/>
      <c r="BD254" s="24"/>
      <c r="BE254" s="15"/>
      <c r="BF254" s="24"/>
      <c r="BG254" s="15"/>
      <c r="BH254" s="24"/>
      <c r="BI254" s="15"/>
      <c r="BJ254" s="24"/>
      <c r="BK254" s="15"/>
      <c r="BL254" s="24"/>
      <c r="BM254" s="15"/>
      <c r="BN254" s="24"/>
      <c r="BO254" s="15"/>
      <c r="BP254" s="24"/>
      <c r="BQ254" s="15"/>
      <c r="BR254" s="24"/>
      <c r="BS254" s="15"/>
      <c r="BT254" s="24"/>
      <c r="BU254" s="15">
        <v>59</v>
      </c>
      <c r="BV254" s="24">
        <v>7</v>
      </c>
      <c r="BW254" s="15"/>
      <c r="BX254" s="24"/>
      <c r="BY254" s="15"/>
      <c r="BZ254" s="24"/>
      <c r="CA254" s="15">
        <v>51</v>
      </c>
      <c r="CB254" s="24" t="s">
        <v>129</v>
      </c>
      <c r="CC254" s="15"/>
      <c r="CD254" s="24"/>
      <c r="CE254" s="15"/>
      <c r="CF254" s="24"/>
      <c r="CG254" s="15"/>
      <c r="CH254" s="25"/>
      <c r="CI254" s="15"/>
      <c r="CJ254" s="25"/>
      <c r="CK254" s="15">
        <v>64</v>
      </c>
      <c r="CL254" s="25" t="s">
        <v>129</v>
      </c>
      <c r="CM254" s="15"/>
      <c r="CN254" s="25"/>
      <c r="CO254" s="15"/>
      <c r="CP254" s="25"/>
      <c r="CQ254" s="15"/>
      <c r="CR254" s="25"/>
      <c r="CS254" s="15">
        <f t="shared" si="43"/>
        <v>0</v>
      </c>
      <c r="CT254" s="15">
        <f t="shared" si="44"/>
        <v>0</v>
      </c>
      <c r="CU254" s="15">
        <f t="shared" si="45"/>
        <v>0</v>
      </c>
      <c r="CV254" s="15">
        <f t="shared" si="46"/>
        <v>79</v>
      </c>
      <c r="CW254" s="15"/>
      <c r="CX254" s="15"/>
      <c r="CY254" s="15">
        <f t="shared" si="47"/>
        <v>0</v>
      </c>
      <c r="CZ254" s="15">
        <f>GG254</f>
        <v>0</v>
      </c>
      <c r="DA254" s="19"/>
      <c r="DB254" s="17">
        <v>64</v>
      </c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7"/>
      <c r="DQ254" s="15"/>
      <c r="DR254" s="15"/>
      <c r="DS254" s="15"/>
      <c r="DT254" s="15"/>
      <c r="DU254" s="15"/>
      <c r="DV254" s="15"/>
      <c r="DW254" s="15">
        <v>67</v>
      </c>
      <c r="DX254" s="20">
        <v>6</v>
      </c>
      <c r="DY254" s="15"/>
      <c r="DZ254" s="20"/>
      <c r="EA254" s="15"/>
      <c r="EB254" s="20"/>
      <c r="EC254" s="15">
        <v>51</v>
      </c>
      <c r="ED254" s="20" t="s">
        <v>129</v>
      </c>
      <c r="EE254" s="15"/>
      <c r="EF254" s="20"/>
      <c r="EG254" s="15"/>
      <c r="EH254" s="20"/>
      <c r="EI254" s="15"/>
      <c r="EJ254" s="20"/>
      <c r="EK254" s="15"/>
      <c r="EL254" s="20"/>
      <c r="EM254" s="15"/>
      <c r="EN254" s="20"/>
      <c r="EO254" s="15"/>
      <c r="EP254" s="20"/>
      <c r="EQ254" s="15"/>
      <c r="ER254" s="20"/>
      <c r="ES254" s="15"/>
      <c r="ET254" s="20"/>
      <c r="EU254" s="15"/>
      <c r="EV254" s="20"/>
      <c r="EW254" s="15"/>
      <c r="EX254" s="20"/>
      <c r="EY254" s="15"/>
      <c r="EZ254" s="20"/>
      <c r="FA254" s="15"/>
      <c r="FB254" s="20"/>
      <c r="FC254" s="15"/>
      <c r="FD254" s="20"/>
      <c r="FE254" s="15"/>
      <c r="FF254" s="20"/>
      <c r="FG254" s="15"/>
      <c r="FH254" s="20"/>
      <c r="FI254" s="15"/>
      <c r="FJ254" s="20"/>
      <c r="FK254" s="15"/>
      <c r="FL254" s="20"/>
      <c r="FM254" s="15"/>
      <c r="FN254" s="20"/>
      <c r="FO254" s="15"/>
      <c r="FP254" s="20"/>
      <c r="FQ254" s="15"/>
      <c r="FR254" s="20"/>
      <c r="FS254" s="15"/>
      <c r="FT254" s="20"/>
      <c r="FU254" s="15"/>
      <c r="FV254" s="20"/>
      <c r="FW254" s="15"/>
      <c r="FX254" s="20"/>
      <c r="FY254" s="15"/>
      <c r="FZ254" s="20"/>
      <c r="GA254" s="15"/>
      <c r="GB254" s="20"/>
      <c r="GC254" s="15"/>
      <c r="GD254" s="20"/>
      <c r="GE254" s="15">
        <v>79</v>
      </c>
      <c r="GF254" s="20">
        <v>3</v>
      </c>
      <c r="GG254" s="170"/>
    </row>
    <row r="255" spans="1:189" s="2" customFormat="1" ht="15.75" customHeight="1" x14ac:dyDescent="0.3">
      <c r="A255" s="15" t="s">
        <v>2903</v>
      </c>
      <c r="B255" s="15" t="s">
        <v>126</v>
      </c>
      <c r="C255" s="85" t="s">
        <v>2601</v>
      </c>
      <c r="D255" s="15" t="s">
        <v>1187</v>
      </c>
      <c r="E255" s="15" t="str">
        <f t="shared" si="41"/>
        <v>DONOVAN Lai</v>
      </c>
      <c r="F255" s="15" t="s">
        <v>135</v>
      </c>
      <c r="G255" s="15">
        <v>999882746</v>
      </c>
      <c r="H255" s="15">
        <f t="shared" si="42"/>
        <v>126</v>
      </c>
      <c r="I255" s="15"/>
      <c r="J255" s="15"/>
      <c r="K255" s="16"/>
      <c r="L255" s="15"/>
      <c r="M255" s="15"/>
      <c r="N255" s="15"/>
      <c r="O255" s="15">
        <f t="shared" si="37"/>
        <v>0</v>
      </c>
      <c r="P255" s="15">
        <v>0</v>
      </c>
      <c r="Q255" s="15">
        <f t="shared" si="38"/>
        <v>0</v>
      </c>
      <c r="R255" s="15">
        <v>0</v>
      </c>
      <c r="S255" s="15">
        <v>0</v>
      </c>
      <c r="T255" s="15">
        <f t="shared" si="39"/>
        <v>0</v>
      </c>
      <c r="U255" s="15">
        <f t="shared" si="40"/>
        <v>0</v>
      </c>
      <c r="V255" s="15"/>
      <c r="W255" s="15"/>
      <c r="X255" s="15"/>
      <c r="Y255" s="15"/>
      <c r="Z255" s="16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>
        <f t="shared" si="43"/>
        <v>0</v>
      </c>
      <c r="CT255" s="15">
        <f t="shared" si="44"/>
        <v>126</v>
      </c>
      <c r="CU255" s="15">
        <f t="shared" si="45"/>
        <v>1</v>
      </c>
      <c r="CV255" s="15">
        <f t="shared" si="46"/>
        <v>0</v>
      </c>
      <c r="CW255" s="15"/>
      <c r="CX255" s="15"/>
      <c r="CY255" s="15">
        <f t="shared" si="47"/>
        <v>0</v>
      </c>
      <c r="CZ255" s="15">
        <f>GG255</f>
        <v>0</v>
      </c>
      <c r="DA255" s="16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20"/>
      <c r="DY255" s="15"/>
      <c r="DZ255" s="20"/>
      <c r="EA255" s="15"/>
      <c r="EB255" s="20"/>
      <c r="EC255" s="15"/>
      <c r="ED255" s="20"/>
      <c r="EE255" s="15"/>
      <c r="EF255" s="20"/>
      <c r="EG255" s="15"/>
      <c r="EH255" s="20"/>
      <c r="EI255" s="15"/>
      <c r="EJ255" s="20"/>
      <c r="EK255" s="15"/>
      <c r="EL255" s="20"/>
      <c r="EM255" s="15"/>
      <c r="EN255" s="20"/>
      <c r="EO255" s="15"/>
      <c r="EP255" s="20"/>
      <c r="EQ255" s="15"/>
      <c r="ER255" s="20"/>
      <c r="ES255" s="15"/>
      <c r="ET255" s="20"/>
      <c r="EU255" s="15">
        <v>68</v>
      </c>
      <c r="EV255" s="20">
        <v>4</v>
      </c>
      <c r="EW255" s="15"/>
      <c r="EX255" s="20"/>
      <c r="EY255" s="15"/>
      <c r="EZ255" s="20"/>
      <c r="FA255" s="15"/>
      <c r="FB255" s="20"/>
      <c r="FC255" s="15"/>
      <c r="FD255" s="20"/>
      <c r="FE255" s="15"/>
      <c r="FF255" s="20"/>
      <c r="FG255" s="15"/>
      <c r="FH255" s="20"/>
      <c r="FI255" s="15"/>
      <c r="FJ255" s="20"/>
      <c r="FK255" s="15"/>
      <c r="FL255" s="20"/>
      <c r="FM255" s="15"/>
      <c r="FN255" s="20"/>
      <c r="FO255" s="15">
        <v>58</v>
      </c>
      <c r="FP255" s="20"/>
      <c r="FQ255" s="15"/>
      <c r="FR255" s="20"/>
      <c r="FS255" s="15"/>
      <c r="FT255" s="20"/>
      <c r="FU255" s="15"/>
      <c r="FV255" s="20"/>
      <c r="FW255" s="15"/>
      <c r="FX255" s="20"/>
      <c r="FY255" s="15"/>
      <c r="FZ255" s="20"/>
      <c r="GA255" s="15"/>
      <c r="GB255" s="20"/>
      <c r="GC255" s="15"/>
      <c r="GD255" s="20"/>
      <c r="GE255" s="15"/>
      <c r="GF255" s="20"/>
      <c r="GG255" s="170"/>
    </row>
    <row r="256" spans="1:189" s="2" customFormat="1" ht="15.75" customHeight="1" x14ac:dyDescent="0.3">
      <c r="A256" s="17" t="s">
        <v>125</v>
      </c>
      <c r="B256" s="17" t="s">
        <v>126</v>
      </c>
      <c r="C256" s="17" t="s">
        <v>310</v>
      </c>
      <c r="D256" s="17" t="s">
        <v>486</v>
      </c>
      <c r="E256" s="15" t="str">
        <f t="shared" si="41"/>
        <v>Anna Chang</v>
      </c>
      <c r="F256" s="17" t="s">
        <v>128</v>
      </c>
      <c r="G256" s="15">
        <v>999883145</v>
      </c>
      <c r="H256" s="15">
        <f t="shared" si="42"/>
        <v>404.5</v>
      </c>
      <c r="I256" s="15"/>
      <c r="J256" s="17">
        <f>(O256+P256+R256+S256+T256+U256)/2</f>
        <v>125.5</v>
      </c>
      <c r="K256" s="16"/>
      <c r="L256" s="15"/>
      <c r="M256" s="15"/>
      <c r="N256" s="15"/>
      <c r="O256" s="15">
        <f t="shared" si="37"/>
        <v>0</v>
      </c>
      <c r="P256" s="15">
        <v>0</v>
      </c>
      <c r="Q256" s="15">
        <f t="shared" si="38"/>
        <v>1</v>
      </c>
      <c r="R256" s="15">
        <v>0</v>
      </c>
      <c r="S256" s="15">
        <v>0</v>
      </c>
      <c r="T256" s="15">
        <f t="shared" si="39"/>
        <v>51</v>
      </c>
      <c r="U256" s="15">
        <f t="shared" si="40"/>
        <v>200</v>
      </c>
      <c r="V256" s="15"/>
      <c r="W256" s="15"/>
      <c r="X256" s="15"/>
      <c r="Y256" s="15"/>
      <c r="Z256" s="16"/>
      <c r="AA256" s="15">
        <v>64</v>
      </c>
      <c r="AB256" s="24" t="s">
        <v>129</v>
      </c>
      <c r="AC256" s="15"/>
      <c r="AD256" s="24"/>
      <c r="AE256" s="15">
        <v>120</v>
      </c>
      <c r="AF256" s="24">
        <v>1</v>
      </c>
      <c r="AG256" s="15"/>
      <c r="AH256" s="24"/>
      <c r="AI256" s="15"/>
      <c r="AJ256" s="24"/>
      <c r="AK256" s="15"/>
      <c r="AL256" s="24"/>
      <c r="AM256" s="15"/>
      <c r="AN256" s="24"/>
      <c r="AO256" s="15"/>
      <c r="AP256" s="24"/>
      <c r="AQ256" s="15"/>
      <c r="AR256" s="24"/>
      <c r="AS256" s="15"/>
      <c r="AT256" s="24"/>
      <c r="AU256" s="15"/>
      <c r="AV256" s="24"/>
      <c r="AW256" s="15"/>
      <c r="AX256" s="24"/>
      <c r="AY256" s="15">
        <v>106</v>
      </c>
      <c r="AZ256" s="24">
        <v>4</v>
      </c>
      <c r="BA256" s="15"/>
      <c r="BB256" s="24"/>
      <c r="BC256" s="15"/>
      <c r="BD256" s="24"/>
      <c r="BE256" s="15"/>
      <c r="BF256" s="24"/>
      <c r="BG256" s="15"/>
      <c r="BH256" s="24"/>
      <c r="BI256" s="15"/>
      <c r="BJ256" s="24"/>
      <c r="BK256" s="15"/>
      <c r="BL256" s="24"/>
      <c r="BM256" s="15">
        <v>105</v>
      </c>
      <c r="BN256" s="24">
        <v>2</v>
      </c>
      <c r="BO256" s="15"/>
      <c r="BP256" s="24"/>
      <c r="BQ256" s="15">
        <v>113</v>
      </c>
      <c r="BR256" s="24">
        <v>3</v>
      </c>
      <c r="BS256" s="15"/>
      <c r="BT256" s="24"/>
      <c r="BU256" s="15"/>
      <c r="BV256" s="24"/>
      <c r="BW256" s="15"/>
      <c r="BX256" s="24"/>
      <c r="BY256" s="15"/>
      <c r="BZ256" s="24"/>
      <c r="CA256" s="15">
        <v>38</v>
      </c>
      <c r="CB256" s="24" t="s">
        <v>168</v>
      </c>
      <c r="CC256" s="15"/>
      <c r="CD256" s="24"/>
      <c r="CE256" s="15"/>
      <c r="CF256" s="24"/>
      <c r="CG256" s="15">
        <v>68</v>
      </c>
      <c r="CH256" s="25">
        <v>3</v>
      </c>
      <c r="CI256" s="15"/>
      <c r="CJ256" s="25"/>
      <c r="CK256" s="15">
        <v>64</v>
      </c>
      <c r="CL256" s="25" t="s">
        <v>129</v>
      </c>
      <c r="CM256" s="15">
        <v>64</v>
      </c>
      <c r="CN256" s="25" t="s">
        <v>129</v>
      </c>
      <c r="CO256" s="15"/>
      <c r="CP256" s="25"/>
      <c r="CQ256" s="15"/>
      <c r="CR256" s="25"/>
      <c r="CS256" s="15">
        <f t="shared" si="43"/>
        <v>0</v>
      </c>
      <c r="CT256" s="15">
        <f t="shared" si="44"/>
        <v>68</v>
      </c>
      <c r="CU256" s="15">
        <f t="shared" si="45"/>
        <v>1</v>
      </c>
      <c r="CV256" s="15">
        <f t="shared" si="46"/>
        <v>105</v>
      </c>
      <c r="CW256" s="15"/>
      <c r="CX256" s="15"/>
      <c r="CY256" s="15">
        <f t="shared" si="47"/>
        <v>106</v>
      </c>
      <c r="CZ256" s="15">
        <f>GG256</f>
        <v>0</v>
      </c>
      <c r="DA256" s="19"/>
      <c r="DB256" s="17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>
        <v>120</v>
      </c>
      <c r="DP256" s="17"/>
      <c r="DQ256" s="15"/>
      <c r="DR256" s="15"/>
      <c r="DS256" s="15"/>
      <c r="DT256" s="15"/>
      <c r="DU256" s="15"/>
      <c r="DV256" s="15"/>
      <c r="DW256" s="15"/>
      <c r="DX256" s="20"/>
      <c r="DY256" s="15">
        <v>140</v>
      </c>
      <c r="DZ256" s="20">
        <v>1</v>
      </c>
      <c r="EA256" s="15"/>
      <c r="EB256" s="20"/>
      <c r="EC256" s="15">
        <v>51</v>
      </c>
      <c r="ED256" s="20" t="s">
        <v>129</v>
      </c>
      <c r="EE256" s="15"/>
      <c r="EF256" s="20"/>
      <c r="EG256" s="15">
        <v>200</v>
      </c>
      <c r="EH256" s="20">
        <v>1</v>
      </c>
      <c r="EI256" s="15"/>
      <c r="EJ256" s="20"/>
      <c r="EK256" s="15"/>
      <c r="EL256" s="20"/>
      <c r="EM256" s="15"/>
      <c r="EN256" s="20"/>
      <c r="EO256" s="15">
        <v>106</v>
      </c>
      <c r="EP256" s="20">
        <v>5</v>
      </c>
      <c r="EQ256" s="15"/>
      <c r="ER256" s="20"/>
      <c r="ES256" s="15"/>
      <c r="ET256" s="20"/>
      <c r="EU256" s="15"/>
      <c r="EV256" s="20"/>
      <c r="EW256" s="15"/>
      <c r="EX256" s="20"/>
      <c r="EY256" s="15"/>
      <c r="EZ256" s="20"/>
      <c r="FA256" s="15"/>
      <c r="FB256" s="20"/>
      <c r="FC256" s="15">
        <v>68</v>
      </c>
      <c r="FD256" s="20">
        <v>4</v>
      </c>
      <c r="FE256" s="15"/>
      <c r="FF256" s="20"/>
      <c r="FG256" s="15"/>
      <c r="FH256" s="20"/>
      <c r="FI256" s="15"/>
      <c r="FJ256" s="20"/>
      <c r="FK256" s="15"/>
      <c r="FL256" s="20"/>
      <c r="FM256" s="15"/>
      <c r="FN256" s="20"/>
      <c r="FO256" s="15"/>
      <c r="FP256" s="20"/>
      <c r="FQ256" s="15"/>
      <c r="FR256" s="20"/>
      <c r="FS256" s="15"/>
      <c r="FT256" s="20"/>
      <c r="FU256" s="15"/>
      <c r="FV256" s="20"/>
      <c r="FW256" s="15"/>
      <c r="FX256" s="20"/>
      <c r="FY256" s="15"/>
      <c r="FZ256" s="20"/>
      <c r="GA256" s="15"/>
      <c r="GB256" s="20"/>
      <c r="GC256" s="15">
        <v>105</v>
      </c>
      <c r="GD256" s="20">
        <v>2</v>
      </c>
      <c r="GE256" s="15"/>
      <c r="GF256" s="20"/>
      <c r="GG256" s="170"/>
    </row>
    <row r="257" spans="1:189" s="2" customFormat="1" ht="15.75" customHeight="1" x14ac:dyDescent="0.3">
      <c r="A257" s="15" t="s">
        <v>2904</v>
      </c>
      <c r="B257" s="15" t="s">
        <v>126</v>
      </c>
      <c r="C257" s="15" t="s">
        <v>3721</v>
      </c>
      <c r="D257" s="15" t="s">
        <v>3722</v>
      </c>
      <c r="E257" s="15" t="str">
        <f t="shared" si="41"/>
        <v>LEI REGIS</v>
      </c>
      <c r="F257" s="15" t="s">
        <v>128</v>
      </c>
      <c r="G257" s="15">
        <v>999883220</v>
      </c>
      <c r="H257" s="15">
        <f t="shared" si="42"/>
        <v>34</v>
      </c>
      <c r="I257" s="15"/>
      <c r="J257" s="15"/>
      <c r="K257" s="16"/>
      <c r="L257" s="15"/>
      <c r="M257" s="15"/>
      <c r="N257" s="15"/>
      <c r="O257" s="15">
        <f t="shared" ref="O257:O284" si="48">SUM(EE257, EI257, EK257, EM257)</f>
        <v>0</v>
      </c>
      <c r="P257" s="15">
        <v>0</v>
      </c>
      <c r="Q257" s="15">
        <f t="shared" ref="Q257:Q284" si="49">COUNT(DI257:DV257)</f>
        <v>0</v>
      </c>
      <c r="R257" s="15">
        <v>0</v>
      </c>
      <c r="S257" s="15">
        <v>0</v>
      </c>
      <c r="T257" s="15">
        <f t="shared" ref="T257:T284" si="50">EC257</f>
        <v>0</v>
      </c>
      <c r="U257" s="15">
        <f t="shared" ref="U257:U284" si="51">SUM(EG257)</f>
        <v>0</v>
      </c>
      <c r="V257" s="15"/>
      <c r="W257" s="15"/>
      <c r="X257" s="15"/>
      <c r="Y257" s="15"/>
      <c r="Z257" s="16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>
        <f t="shared" si="43"/>
        <v>0</v>
      </c>
      <c r="CT257" s="15">
        <f t="shared" si="44"/>
        <v>34</v>
      </c>
      <c r="CU257" s="15">
        <f t="shared" si="45"/>
        <v>1</v>
      </c>
      <c r="CV257" s="15">
        <f t="shared" si="46"/>
        <v>0</v>
      </c>
      <c r="CW257" s="15"/>
      <c r="CX257" s="15"/>
      <c r="CY257" s="15">
        <f t="shared" si="47"/>
        <v>0</v>
      </c>
      <c r="CZ257" s="15">
        <f>GG257</f>
        <v>0</v>
      </c>
      <c r="DA257" s="16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20"/>
      <c r="DY257" s="15"/>
      <c r="DZ257" s="20"/>
      <c r="EA257" s="15"/>
      <c r="EB257" s="20"/>
      <c r="EC257" s="15"/>
      <c r="ED257" s="20"/>
      <c r="EE257" s="15"/>
      <c r="EF257" s="20"/>
      <c r="EG257" s="15"/>
      <c r="EH257" s="20"/>
      <c r="EI257" s="15"/>
      <c r="EJ257" s="20"/>
      <c r="EK257" s="15"/>
      <c r="EL257" s="20"/>
      <c r="EM257" s="15"/>
      <c r="EN257" s="20"/>
      <c r="EO257" s="15"/>
      <c r="EP257" s="20"/>
      <c r="EQ257" s="15"/>
      <c r="ER257" s="20"/>
      <c r="ES257" s="15"/>
      <c r="ET257" s="20"/>
      <c r="EU257" s="15"/>
      <c r="EV257" s="20"/>
      <c r="EW257" s="15"/>
      <c r="EX257" s="20"/>
      <c r="EY257" s="15"/>
      <c r="EZ257" s="20"/>
      <c r="FA257" s="15"/>
      <c r="FB257" s="20"/>
      <c r="FC257" s="15"/>
      <c r="FD257" s="20"/>
      <c r="FE257" s="15"/>
      <c r="FF257" s="20"/>
      <c r="FG257" s="15"/>
      <c r="FH257" s="20"/>
      <c r="FI257" s="15"/>
      <c r="FJ257" s="20"/>
      <c r="FK257" s="15"/>
      <c r="FL257" s="20"/>
      <c r="FM257" s="15"/>
      <c r="FN257" s="20"/>
      <c r="FO257" s="15"/>
      <c r="FP257" s="20"/>
      <c r="FQ257" s="15"/>
      <c r="FR257" s="20"/>
      <c r="FS257" s="15"/>
      <c r="FT257" s="20"/>
      <c r="FU257" s="15"/>
      <c r="FV257" s="20"/>
      <c r="FW257" s="15">
        <v>34</v>
      </c>
      <c r="FX257" s="20">
        <v>3</v>
      </c>
      <c r="FY257" s="15"/>
      <c r="FZ257" s="20"/>
      <c r="GA257" s="15"/>
      <c r="GB257" s="20"/>
      <c r="GC257" s="15"/>
      <c r="GD257" s="20"/>
      <c r="GE257" s="15"/>
      <c r="GF257" s="20"/>
      <c r="GG257" s="170"/>
    </row>
    <row r="258" spans="1:189" s="2" customFormat="1" ht="15.75" customHeight="1" x14ac:dyDescent="0.3">
      <c r="A258" s="15" t="s">
        <v>125</v>
      </c>
      <c r="B258" s="15" t="s">
        <v>126</v>
      </c>
      <c r="C258" s="15" t="s">
        <v>433</v>
      </c>
      <c r="D258" s="15" t="s">
        <v>1133</v>
      </c>
      <c r="E258" s="15" t="str">
        <f t="shared" si="41"/>
        <v>David Song</v>
      </c>
      <c r="F258" s="15" t="s">
        <v>135</v>
      </c>
      <c r="G258" s="17">
        <v>999883595</v>
      </c>
      <c r="H258" s="15">
        <f t="shared" si="42"/>
        <v>82</v>
      </c>
      <c r="I258" s="15"/>
      <c r="J258" s="15"/>
      <c r="K258" s="16"/>
      <c r="L258" s="15"/>
      <c r="M258" s="15"/>
      <c r="N258" s="15"/>
      <c r="O258" s="15">
        <f t="shared" si="48"/>
        <v>0</v>
      </c>
      <c r="P258" s="15">
        <v>0</v>
      </c>
      <c r="Q258" s="15">
        <f t="shared" si="49"/>
        <v>0</v>
      </c>
      <c r="R258" s="15">
        <v>0</v>
      </c>
      <c r="S258" s="15">
        <v>0</v>
      </c>
      <c r="T258" s="15">
        <f t="shared" si="50"/>
        <v>38</v>
      </c>
      <c r="U258" s="15">
        <f t="shared" si="51"/>
        <v>0</v>
      </c>
      <c r="V258" s="15"/>
      <c r="W258" s="15"/>
      <c r="X258" s="15"/>
      <c r="Y258" s="15"/>
      <c r="Z258" s="16"/>
      <c r="AA258" s="15"/>
      <c r="AB258" s="15"/>
      <c r="AC258" s="15"/>
      <c r="AD258" s="15"/>
      <c r="AE258" s="15"/>
      <c r="AF258" s="24"/>
      <c r="AG258" s="15"/>
      <c r="AH258" s="24"/>
      <c r="AI258" s="15"/>
      <c r="AJ258" s="24"/>
      <c r="AK258" s="15"/>
      <c r="AL258" s="24"/>
      <c r="AM258" s="15"/>
      <c r="AN258" s="24"/>
      <c r="AO258" s="15"/>
      <c r="AP258" s="24"/>
      <c r="AQ258" s="15"/>
      <c r="AR258" s="24"/>
      <c r="AS258" s="15"/>
      <c r="AT258" s="24"/>
      <c r="AU258" s="15"/>
      <c r="AV258" s="24"/>
      <c r="AW258" s="15"/>
      <c r="AX258" s="24"/>
      <c r="AY258" s="15"/>
      <c r="AZ258" s="15"/>
      <c r="BA258" s="15"/>
      <c r="BB258" s="24"/>
      <c r="BC258" s="15"/>
      <c r="BD258" s="24"/>
      <c r="BE258" s="15"/>
      <c r="BF258" s="24"/>
      <c r="BG258" s="15"/>
      <c r="BH258" s="24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24"/>
      <c r="CQ258" s="15"/>
      <c r="CR258" s="24"/>
      <c r="CS258" s="15">
        <f t="shared" si="43"/>
        <v>0</v>
      </c>
      <c r="CT258" s="15">
        <f t="shared" si="44"/>
        <v>0</v>
      </c>
      <c r="CU258" s="15">
        <f t="shared" si="45"/>
        <v>0</v>
      </c>
      <c r="CV258" s="15">
        <f t="shared" si="46"/>
        <v>44</v>
      </c>
      <c r="CW258" s="15"/>
      <c r="CX258" s="15"/>
      <c r="CY258" s="15">
        <f t="shared" si="47"/>
        <v>0</v>
      </c>
      <c r="CZ258" s="15">
        <f>GG258</f>
        <v>0</v>
      </c>
      <c r="DA258" s="20"/>
      <c r="DB258" s="17">
        <v>64</v>
      </c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7"/>
      <c r="DQ258" s="15"/>
      <c r="DR258" s="15"/>
      <c r="DS258" s="15"/>
      <c r="DT258" s="15"/>
      <c r="DU258" s="15"/>
      <c r="DV258" s="15"/>
      <c r="DW258" s="15">
        <v>44</v>
      </c>
      <c r="DX258" s="20" t="s">
        <v>129</v>
      </c>
      <c r="DY258" s="15"/>
      <c r="DZ258" s="20"/>
      <c r="EA258" s="15"/>
      <c r="EB258" s="20"/>
      <c r="EC258" s="15">
        <v>38</v>
      </c>
      <c r="ED258" s="20" t="s">
        <v>168</v>
      </c>
      <c r="EE258" s="15"/>
      <c r="EF258" s="20"/>
      <c r="EG258" s="15"/>
      <c r="EH258" s="20"/>
      <c r="EI258" s="15"/>
      <c r="EJ258" s="20"/>
      <c r="EK258" s="15"/>
      <c r="EL258" s="20"/>
      <c r="EM258" s="15"/>
      <c r="EN258" s="20"/>
      <c r="EO258" s="15"/>
      <c r="EP258" s="20"/>
      <c r="EQ258" s="15"/>
      <c r="ER258" s="20"/>
      <c r="ES258" s="15"/>
      <c r="ET258" s="20"/>
      <c r="EU258" s="15"/>
      <c r="EV258" s="20"/>
      <c r="EW258" s="15"/>
      <c r="EX258" s="20"/>
      <c r="EY258" s="15"/>
      <c r="EZ258" s="20"/>
      <c r="FA258" s="15"/>
      <c r="FB258" s="20"/>
      <c r="FC258" s="15"/>
      <c r="FD258" s="20"/>
      <c r="FE258" s="15"/>
      <c r="FF258" s="20"/>
      <c r="FG258" s="15"/>
      <c r="FH258" s="20"/>
      <c r="FI258" s="15"/>
      <c r="FJ258" s="20"/>
      <c r="FK258" s="15"/>
      <c r="FL258" s="20"/>
      <c r="FM258" s="15"/>
      <c r="FN258" s="20"/>
      <c r="FO258" s="15"/>
      <c r="FP258" s="20"/>
      <c r="FQ258" s="15"/>
      <c r="FR258" s="20"/>
      <c r="FS258" s="15"/>
      <c r="FT258" s="20"/>
      <c r="FU258" s="15"/>
      <c r="FV258" s="20"/>
      <c r="FW258" s="15"/>
      <c r="FX258" s="20"/>
      <c r="FY258" s="15"/>
      <c r="FZ258" s="20"/>
      <c r="GA258" s="15"/>
      <c r="GB258" s="20"/>
      <c r="GC258" s="15"/>
      <c r="GD258" s="20"/>
      <c r="GE258" s="15">
        <v>44</v>
      </c>
      <c r="GF258" s="20" t="s">
        <v>129</v>
      </c>
      <c r="GG258" s="170"/>
    </row>
    <row r="259" spans="1:189" s="2" customFormat="1" ht="15.75" customHeight="1" x14ac:dyDescent="0.3">
      <c r="A259" s="17" t="s">
        <v>125</v>
      </c>
      <c r="B259" s="17" t="s">
        <v>126</v>
      </c>
      <c r="C259" s="17" t="s">
        <v>374</v>
      </c>
      <c r="D259" s="17" t="s">
        <v>1532</v>
      </c>
      <c r="E259" s="15" t="str">
        <f t="shared" si="41"/>
        <v>Sean Park</v>
      </c>
      <c r="F259" s="17" t="s">
        <v>135</v>
      </c>
      <c r="G259" s="15">
        <v>999883596</v>
      </c>
      <c r="H259" s="15">
        <f t="shared" si="42"/>
        <v>278</v>
      </c>
      <c r="I259" s="15"/>
      <c r="J259" s="15"/>
      <c r="K259" s="16"/>
      <c r="L259" s="15"/>
      <c r="M259" s="15"/>
      <c r="N259" s="15"/>
      <c r="O259" s="15">
        <f t="shared" si="48"/>
        <v>44</v>
      </c>
      <c r="P259" s="15">
        <v>0</v>
      </c>
      <c r="Q259" s="15">
        <f t="shared" si="49"/>
        <v>0</v>
      </c>
      <c r="R259" s="15">
        <v>0</v>
      </c>
      <c r="S259" s="15">
        <v>0</v>
      </c>
      <c r="T259" s="15">
        <f t="shared" si="50"/>
        <v>51</v>
      </c>
      <c r="U259" s="15">
        <f t="shared" si="51"/>
        <v>48</v>
      </c>
      <c r="V259" s="15"/>
      <c r="W259" s="15"/>
      <c r="X259" s="15"/>
      <c r="Y259" s="15"/>
      <c r="Z259" s="16"/>
      <c r="AA259" s="15"/>
      <c r="AB259" s="24"/>
      <c r="AC259" s="15"/>
      <c r="AD259" s="15"/>
      <c r="AE259" s="15"/>
      <c r="AF259" s="15"/>
      <c r="AG259" s="15">
        <v>68</v>
      </c>
      <c r="AH259" s="24">
        <v>3</v>
      </c>
      <c r="AI259" s="15"/>
      <c r="AJ259" s="15"/>
      <c r="AK259" s="15"/>
      <c r="AL259" s="15"/>
      <c r="AM259" s="15"/>
      <c r="AN259" s="24"/>
      <c r="AO259" s="15"/>
      <c r="AP259" s="24"/>
      <c r="AQ259" s="15"/>
      <c r="AR259" s="24"/>
      <c r="AS259" s="15"/>
      <c r="AT259" s="24"/>
      <c r="AU259" s="15"/>
      <c r="AV259" s="24"/>
      <c r="AW259" s="15"/>
      <c r="AX259" s="24"/>
      <c r="AY259" s="15"/>
      <c r="AZ259" s="15"/>
      <c r="BA259" s="15"/>
      <c r="BB259" s="15"/>
      <c r="BC259" s="15"/>
      <c r="BD259" s="15"/>
      <c r="BE259" s="15"/>
      <c r="BF259" s="24"/>
      <c r="BG259" s="15"/>
      <c r="BH259" s="24"/>
      <c r="BI259" s="15"/>
      <c r="BJ259" s="24"/>
      <c r="BK259" s="15"/>
      <c r="BL259" s="24"/>
      <c r="BM259" s="15"/>
      <c r="BN259" s="24"/>
      <c r="BO259" s="15"/>
      <c r="BP259" s="24"/>
      <c r="BQ259" s="15"/>
      <c r="BR259" s="24"/>
      <c r="BS259" s="15"/>
      <c r="BT259" s="24"/>
      <c r="BU259" s="15">
        <v>59</v>
      </c>
      <c r="BV259" s="24">
        <v>7</v>
      </c>
      <c r="BW259" s="15"/>
      <c r="BX259" s="24"/>
      <c r="BY259" s="15"/>
      <c r="BZ259" s="24"/>
      <c r="CA259" s="15">
        <v>51</v>
      </c>
      <c r="CB259" s="24" t="s">
        <v>129</v>
      </c>
      <c r="CC259" s="15"/>
      <c r="CD259" s="24"/>
      <c r="CE259" s="15">
        <v>99</v>
      </c>
      <c r="CF259" s="24">
        <v>6</v>
      </c>
      <c r="CG259" s="15"/>
      <c r="CH259" s="25"/>
      <c r="CI259" s="15"/>
      <c r="CJ259" s="25"/>
      <c r="CK259" s="15">
        <v>64</v>
      </c>
      <c r="CL259" s="25" t="s">
        <v>129</v>
      </c>
      <c r="CM259" s="15">
        <v>64</v>
      </c>
      <c r="CN259" s="25" t="s">
        <v>129</v>
      </c>
      <c r="CO259" s="15"/>
      <c r="CP259" s="25"/>
      <c r="CQ259" s="15"/>
      <c r="CR259" s="25"/>
      <c r="CS259" s="15">
        <f t="shared" si="43"/>
        <v>0</v>
      </c>
      <c r="CT259" s="15">
        <f t="shared" si="44"/>
        <v>0</v>
      </c>
      <c r="CU259" s="15">
        <f t="shared" si="45"/>
        <v>0</v>
      </c>
      <c r="CV259" s="15">
        <f t="shared" si="46"/>
        <v>71</v>
      </c>
      <c r="CW259" s="15"/>
      <c r="CX259" s="15"/>
      <c r="CY259" s="15">
        <f t="shared" si="47"/>
        <v>64</v>
      </c>
      <c r="CZ259" s="15">
        <f>GG259</f>
        <v>0</v>
      </c>
      <c r="DA259" s="19"/>
      <c r="DB259" s="17">
        <v>99</v>
      </c>
      <c r="DC259" s="15"/>
      <c r="DD259" s="15"/>
      <c r="DE259" s="15"/>
      <c r="DF259" s="15"/>
      <c r="DG259" s="15"/>
      <c r="DH259" s="15">
        <v>68</v>
      </c>
      <c r="DI259" s="15"/>
      <c r="DJ259" s="15"/>
      <c r="DK259" s="15"/>
      <c r="DL259" s="15"/>
      <c r="DM259" s="15"/>
      <c r="DN259" s="15"/>
      <c r="DO259" s="15"/>
      <c r="DP259" s="17"/>
      <c r="DQ259" s="15"/>
      <c r="DR259" s="15"/>
      <c r="DS259" s="15"/>
      <c r="DT259" s="15"/>
      <c r="DU259" s="15"/>
      <c r="DV259" s="15"/>
      <c r="DW259" s="15">
        <v>63</v>
      </c>
      <c r="DX259" s="20">
        <v>7</v>
      </c>
      <c r="DY259" s="15"/>
      <c r="DZ259" s="20"/>
      <c r="EA259" s="15"/>
      <c r="EB259" s="20"/>
      <c r="EC259" s="15">
        <v>51</v>
      </c>
      <c r="ED259" s="20" t="s">
        <v>129</v>
      </c>
      <c r="EE259" s="15"/>
      <c r="EF259" s="20"/>
      <c r="EG259" s="15">
        <v>48</v>
      </c>
      <c r="EH259" s="20" t="s">
        <v>168</v>
      </c>
      <c r="EI259" s="15"/>
      <c r="EJ259" s="20"/>
      <c r="EK259" s="15">
        <v>44</v>
      </c>
      <c r="EL259" s="20">
        <v>7</v>
      </c>
      <c r="EM259" s="15"/>
      <c r="EN259" s="20"/>
      <c r="EO259" s="15">
        <v>64</v>
      </c>
      <c r="EP259" s="20"/>
      <c r="EQ259" s="15"/>
      <c r="ER259" s="20"/>
      <c r="ES259" s="15"/>
      <c r="ET259" s="20"/>
      <c r="EU259" s="15"/>
      <c r="EV259" s="20"/>
      <c r="EW259" s="15"/>
      <c r="EX259" s="20"/>
      <c r="EY259" s="15"/>
      <c r="EZ259" s="20"/>
      <c r="FA259" s="15"/>
      <c r="FB259" s="20"/>
      <c r="FC259" s="15"/>
      <c r="FD259" s="20"/>
      <c r="FE259" s="15"/>
      <c r="FF259" s="20"/>
      <c r="FG259" s="15"/>
      <c r="FH259" s="20"/>
      <c r="FI259" s="15"/>
      <c r="FJ259" s="20"/>
      <c r="FK259" s="15"/>
      <c r="FL259" s="20"/>
      <c r="FM259" s="15"/>
      <c r="FN259" s="20"/>
      <c r="FO259" s="15"/>
      <c r="FP259" s="20"/>
      <c r="FQ259" s="15"/>
      <c r="FR259" s="20"/>
      <c r="FS259" s="15"/>
      <c r="FT259" s="20"/>
      <c r="FU259" s="15"/>
      <c r="FV259" s="20"/>
      <c r="FW259" s="15"/>
      <c r="FX259" s="20"/>
      <c r="FY259" s="15"/>
      <c r="FZ259" s="20"/>
      <c r="GA259" s="15"/>
      <c r="GB259" s="20"/>
      <c r="GC259" s="15"/>
      <c r="GD259" s="20"/>
      <c r="GE259" s="15">
        <v>71</v>
      </c>
      <c r="GF259" s="20">
        <v>5</v>
      </c>
      <c r="GG259" s="170"/>
    </row>
    <row r="260" spans="1:189" s="2" customFormat="1" ht="15.75" customHeight="1" x14ac:dyDescent="0.3">
      <c r="A260" s="15" t="s">
        <v>2903</v>
      </c>
      <c r="B260" s="15" t="s">
        <v>126</v>
      </c>
      <c r="C260" s="15" t="s">
        <v>472</v>
      </c>
      <c r="D260" s="15" t="s">
        <v>1223</v>
      </c>
      <c r="E260" s="15" t="str">
        <f t="shared" si="41"/>
        <v>Justin Lee</v>
      </c>
      <c r="F260" s="15" t="s">
        <v>135</v>
      </c>
      <c r="G260" s="15">
        <v>999883907</v>
      </c>
      <c r="H260" s="15">
        <f t="shared" si="42"/>
        <v>70</v>
      </c>
      <c r="I260" s="15"/>
      <c r="J260" s="17">
        <f>(O260+P260+R260+S260+T260+U260)/2</f>
        <v>16</v>
      </c>
      <c r="K260" s="16"/>
      <c r="L260" s="15"/>
      <c r="M260" s="15"/>
      <c r="N260" s="15"/>
      <c r="O260" s="15">
        <f t="shared" si="48"/>
        <v>32</v>
      </c>
      <c r="P260" s="15">
        <v>0</v>
      </c>
      <c r="Q260" s="15">
        <f t="shared" si="49"/>
        <v>0</v>
      </c>
      <c r="R260" s="15">
        <v>0</v>
      </c>
      <c r="S260" s="15">
        <v>0</v>
      </c>
      <c r="T260" s="15">
        <f t="shared" si="50"/>
        <v>0</v>
      </c>
      <c r="U260" s="15">
        <f t="shared" si="51"/>
        <v>0</v>
      </c>
      <c r="V260" s="15"/>
      <c r="W260" s="15"/>
      <c r="X260" s="15"/>
      <c r="Y260" s="15"/>
      <c r="Z260" s="16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>
        <f t="shared" si="43"/>
        <v>0</v>
      </c>
      <c r="CT260" s="15">
        <f t="shared" si="44"/>
        <v>54</v>
      </c>
      <c r="CU260" s="15">
        <f t="shared" si="45"/>
        <v>1</v>
      </c>
      <c r="CV260" s="15">
        <f t="shared" si="46"/>
        <v>0</v>
      </c>
      <c r="CW260" s="15"/>
      <c r="CX260" s="15"/>
      <c r="CY260" s="15">
        <f t="shared" si="47"/>
        <v>0</v>
      </c>
      <c r="CZ260" s="15">
        <f>GG260</f>
        <v>0</v>
      </c>
      <c r="DA260" s="16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20"/>
      <c r="DY260" s="15"/>
      <c r="DZ260" s="20"/>
      <c r="EA260" s="15"/>
      <c r="EB260" s="20"/>
      <c r="EC260" s="15"/>
      <c r="ED260" s="20"/>
      <c r="EE260" s="15"/>
      <c r="EF260" s="20"/>
      <c r="EG260" s="15"/>
      <c r="EH260" s="20"/>
      <c r="EI260" s="15"/>
      <c r="EJ260" s="20"/>
      <c r="EK260" s="15"/>
      <c r="EL260" s="20"/>
      <c r="EM260" s="15">
        <v>32</v>
      </c>
      <c r="EN260" s="20" t="s">
        <v>129</v>
      </c>
      <c r="EO260" s="15"/>
      <c r="EP260" s="20"/>
      <c r="EQ260" s="15"/>
      <c r="ER260" s="20"/>
      <c r="ES260" s="15"/>
      <c r="ET260" s="20"/>
      <c r="EU260" s="15"/>
      <c r="EV260" s="20"/>
      <c r="EW260" s="15"/>
      <c r="EX260" s="20"/>
      <c r="EY260" s="15"/>
      <c r="EZ260" s="20"/>
      <c r="FA260" s="15"/>
      <c r="FB260" s="20"/>
      <c r="FC260" s="15">
        <v>54</v>
      </c>
      <c r="FD260" s="20">
        <v>7</v>
      </c>
      <c r="FE260" s="15"/>
      <c r="FF260" s="20"/>
      <c r="FG260" s="15"/>
      <c r="FH260" s="20"/>
      <c r="FI260" s="15"/>
      <c r="FJ260" s="20"/>
      <c r="FK260" s="15"/>
      <c r="FL260" s="20"/>
      <c r="FM260" s="15"/>
      <c r="FN260" s="20"/>
      <c r="FO260" s="15"/>
      <c r="FP260" s="20"/>
      <c r="FQ260" s="15"/>
      <c r="FR260" s="20"/>
      <c r="FS260" s="15"/>
      <c r="FT260" s="20"/>
      <c r="FU260" s="15"/>
      <c r="FV260" s="20"/>
      <c r="FW260" s="15"/>
      <c r="FX260" s="20"/>
      <c r="FY260" s="15"/>
      <c r="FZ260" s="20"/>
      <c r="GA260" s="15"/>
      <c r="GB260" s="20"/>
      <c r="GC260" s="15"/>
      <c r="GD260" s="20"/>
      <c r="GE260" s="15"/>
      <c r="GF260" s="20"/>
      <c r="GG260" s="170"/>
    </row>
    <row r="261" spans="1:189" s="2" customFormat="1" ht="15.75" customHeight="1" x14ac:dyDescent="0.3">
      <c r="A261" s="17" t="s">
        <v>125</v>
      </c>
      <c r="B261" s="17" t="s">
        <v>126</v>
      </c>
      <c r="C261" s="17" t="s">
        <v>230</v>
      </c>
      <c r="D261" s="17" t="s">
        <v>657</v>
      </c>
      <c r="E261" s="15" t="str">
        <f t="shared" si="41"/>
        <v>Anderson Deng</v>
      </c>
      <c r="F261" s="17" t="s">
        <v>135</v>
      </c>
      <c r="G261" s="15">
        <v>999884023</v>
      </c>
      <c r="H261" s="15">
        <f t="shared" si="42"/>
        <v>260</v>
      </c>
      <c r="I261" s="15"/>
      <c r="J261" s="15"/>
      <c r="K261" s="16"/>
      <c r="L261" s="15"/>
      <c r="M261" s="15"/>
      <c r="N261" s="15"/>
      <c r="O261" s="15">
        <f t="shared" si="48"/>
        <v>56</v>
      </c>
      <c r="P261" s="15">
        <v>0</v>
      </c>
      <c r="Q261" s="15">
        <f t="shared" si="49"/>
        <v>0</v>
      </c>
      <c r="R261" s="15">
        <v>0</v>
      </c>
      <c r="S261" s="15">
        <v>0</v>
      </c>
      <c r="T261" s="15">
        <f t="shared" si="50"/>
        <v>51</v>
      </c>
      <c r="U261" s="15">
        <f t="shared" si="51"/>
        <v>0</v>
      </c>
      <c r="V261" s="15"/>
      <c r="W261" s="15"/>
      <c r="X261" s="15"/>
      <c r="Y261" s="15"/>
      <c r="Z261" s="16"/>
      <c r="AA261" s="15"/>
      <c r="AB261" s="24"/>
      <c r="AC261" s="15"/>
      <c r="AD261" s="15"/>
      <c r="AE261" s="15"/>
      <c r="AF261" s="15"/>
      <c r="AG261" s="15"/>
      <c r="AH261" s="24"/>
      <c r="AI261" s="15"/>
      <c r="AJ261" s="15"/>
      <c r="AK261" s="15"/>
      <c r="AL261" s="15"/>
      <c r="AM261" s="15"/>
      <c r="AN261" s="24"/>
      <c r="AO261" s="15"/>
      <c r="AP261" s="24"/>
      <c r="AQ261" s="15"/>
      <c r="AR261" s="24"/>
      <c r="AS261" s="15"/>
      <c r="AT261" s="24"/>
      <c r="AU261" s="15">
        <v>63</v>
      </c>
      <c r="AV261" s="24">
        <v>5</v>
      </c>
      <c r="AW261" s="15"/>
      <c r="AX261" s="24"/>
      <c r="AY261" s="15"/>
      <c r="AZ261" s="15"/>
      <c r="BA261" s="15"/>
      <c r="BB261" s="15"/>
      <c r="BC261" s="15"/>
      <c r="BD261" s="15"/>
      <c r="BE261" s="15"/>
      <c r="BF261" s="24"/>
      <c r="BG261" s="15">
        <v>54</v>
      </c>
      <c r="BH261" s="24">
        <v>7</v>
      </c>
      <c r="BI261" s="15"/>
      <c r="BJ261" s="24"/>
      <c r="BK261" s="15"/>
      <c r="BL261" s="24"/>
      <c r="BM261" s="15"/>
      <c r="BN261" s="24"/>
      <c r="BO261" s="15"/>
      <c r="BP261" s="24"/>
      <c r="BQ261" s="15"/>
      <c r="BR261" s="24"/>
      <c r="BS261" s="15"/>
      <c r="BT261" s="24"/>
      <c r="BU261" s="15">
        <v>33</v>
      </c>
      <c r="BV261" s="24" t="s">
        <v>168</v>
      </c>
      <c r="BW261" s="15"/>
      <c r="BX261" s="24"/>
      <c r="BY261" s="15"/>
      <c r="BZ261" s="24"/>
      <c r="CA261" s="15"/>
      <c r="CB261" s="24"/>
      <c r="CC261" s="15"/>
      <c r="CD261" s="24"/>
      <c r="CE261" s="15"/>
      <c r="CF261" s="24"/>
      <c r="CG261" s="15"/>
      <c r="CH261" s="25"/>
      <c r="CI261" s="15">
        <v>68</v>
      </c>
      <c r="CJ261" s="25">
        <v>3</v>
      </c>
      <c r="CK261" s="15"/>
      <c r="CL261" s="25"/>
      <c r="CM261" s="15"/>
      <c r="CN261" s="25"/>
      <c r="CO261" s="15"/>
      <c r="CP261" s="25"/>
      <c r="CQ261" s="15"/>
      <c r="CR261" s="25"/>
      <c r="CS261" s="15">
        <f t="shared" si="43"/>
        <v>0</v>
      </c>
      <c r="CT261" s="15">
        <f t="shared" si="44"/>
        <v>45</v>
      </c>
      <c r="CU261" s="15">
        <f t="shared" si="45"/>
        <v>1</v>
      </c>
      <c r="CV261" s="15">
        <f t="shared" si="46"/>
        <v>44</v>
      </c>
      <c r="CW261" s="15"/>
      <c r="CX261" s="15"/>
      <c r="CY261" s="15">
        <f t="shared" si="47"/>
        <v>64</v>
      </c>
      <c r="CZ261" s="15">
        <f>GG261</f>
        <v>0</v>
      </c>
      <c r="DA261" s="19"/>
      <c r="DB261" s="17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7"/>
      <c r="DQ261" s="15"/>
      <c r="DR261" s="15"/>
      <c r="DS261" s="15"/>
      <c r="DT261" s="15"/>
      <c r="DU261" s="15"/>
      <c r="DV261" s="15"/>
      <c r="DW261" s="15">
        <v>44</v>
      </c>
      <c r="DX261" s="20" t="s">
        <v>129</v>
      </c>
      <c r="DY261" s="15"/>
      <c r="DZ261" s="20"/>
      <c r="EA261" s="15"/>
      <c r="EB261" s="20"/>
      <c r="EC261" s="15">
        <v>51</v>
      </c>
      <c r="ED261" s="20" t="s">
        <v>129</v>
      </c>
      <c r="EE261" s="15"/>
      <c r="EF261" s="20"/>
      <c r="EG261" s="15"/>
      <c r="EH261" s="20"/>
      <c r="EI261" s="15"/>
      <c r="EJ261" s="20"/>
      <c r="EK261" s="15">
        <v>56</v>
      </c>
      <c r="EL261" s="20">
        <v>3</v>
      </c>
      <c r="EM261" s="15"/>
      <c r="EN261" s="20"/>
      <c r="EO261" s="15">
        <v>64</v>
      </c>
      <c r="EP261" s="20"/>
      <c r="EQ261" s="15"/>
      <c r="ER261" s="20"/>
      <c r="ES261" s="15"/>
      <c r="ET261" s="20"/>
      <c r="EU261" s="15">
        <v>45</v>
      </c>
      <c r="EV261" s="20">
        <v>2</v>
      </c>
      <c r="EW261" s="15"/>
      <c r="EX261" s="20"/>
      <c r="EY261" s="15"/>
      <c r="EZ261" s="20"/>
      <c r="FA261" s="15"/>
      <c r="FB261" s="20"/>
      <c r="FC261" s="15"/>
      <c r="FD261" s="20"/>
      <c r="FE261" s="15"/>
      <c r="FF261" s="20"/>
      <c r="FG261" s="15"/>
      <c r="FH261" s="20"/>
      <c r="FI261" s="15"/>
      <c r="FJ261" s="20"/>
      <c r="FK261" s="15"/>
      <c r="FL261" s="20"/>
      <c r="FM261" s="15"/>
      <c r="FN261" s="20"/>
      <c r="FO261" s="15"/>
      <c r="FP261" s="20"/>
      <c r="FQ261" s="15"/>
      <c r="FR261" s="20"/>
      <c r="FS261" s="15"/>
      <c r="FT261" s="20"/>
      <c r="FU261" s="15"/>
      <c r="FV261" s="20"/>
      <c r="FW261" s="15"/>
      <c r="FX261" s="20"/>
      <c r="FY261" s="15"/>
      <c r="FZ261" s="20"/>
      <c r="GA261" s="15"/>
      <c r="GB261" s="20"/>
      <c r="GC261" s="15"/>
      <c r="GD261" s="20"/>
      <c r="GE261" s="15">
        <v>44</v>
      </c>
      <c r="GF261" s="20" t="s">
        <v>129</v>
      </c>
      <c r="GG261" s="170"/>
    </row>
    <row r="262" spans="1:189" s="2" customFormat="1" ht="15.75" customHeight="1" x14ac:dyDescent="0.3">
      <c r="A262" s="15" t="s">
        <v>2903</v>
      </c>
      <c r="B262" s="84" t="s">
        <v>126</v>
      </c>
      <c r="C262" s="84" t="s">
        <v>2584</v>
      </c>
      <c r="D262" s="84" t="s">
        <v>2585</v>
      </c>
      <c r="E262" s="15" t="str">
        <f t="shared" ref="E262:E325" si="52">CONCATENATE(C262, " ",D262)</f>
        <v>HANNAH LYNCH</v>
      </c>
      <c r="F262" s="84" t="s">
        <v>128</v>
      </c>
      <c r="G262" s="84">
        <v>999884193</v>
      </c>
      <c r="H262" s="15">
        <f t="shared" ref="H262:H325" si="53">(L262+M262+N262+O262+P262+R262+S262+T262+U262+V262+X262+Y262+CT262+CY262+CS262+CV262)-J262</f>
        <v>71</v>
      </c>
      <c r="I262" s="15"/>
      <c r="J262" s="15"/>
      <c r="K262" s="16"/>
      <c r="L262" s="15"/>
      <c r="M262" s="15"/>
      <c r="N262" s="15"/>
      <c r="O262" s="15">
        <f t="shared" si="48"/>
        <v>0</v>
      </c>
      <c r="P262" s="15">
        <v>0</v>
      </c>
      <c r="Q262" s="15">
        <f t="shared" si="49"/>
        <v>0</v>
      </c>
      <c r="R262" s="15">
        <v>0</v>
      </c>
      <c r="S262" s="15">
        <v>0</v>
      </c>
      <c r="T262" s="15">
        <f t="shared" si="50"/>
        <v>0</v>
      </c>
      <c r="U262" s="15">
        <f t="shared" si="51"/>
        <v>0</v>
      </c>
      <c r="V262" s="15"/>
      <c r="W262" s="15"/>
      <c r="X262" s="15"/>
      <c r="Y262" s="15"/>
      <c r="Z262" s="16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>
        <f t="shared" ref="CS262:CS325" si="54">SUM(FE262)</f>
        <v>0</v>
      </c>
      <c r="CT262" s="15">
        <f t="shared" ref="CT262:CT325" si="55">SUM(EQ262,ES262,EU262,EW262,FA262,EY262,FC262,FG262,FI262,FK262,FM262,FQ262,FS262,FU262,FW262,FY262,GA262,FO262)</f>
        <v>38</v>
      </c>
      <c r="CU262" s="15">
        <f t="shared" ref="CU262:CU325" si="56">COUNT(ER262,ET262,EV262,EX262,FB262,EZ262,FD262,FH262,FJ262,FL262,FN262,FR262,FT262,FV262,FX262,FZ262,GB262)</f>
        <v>0</v>
      </c>
      <c r="CV262" s="15">
        <f t="shared" ref="CV262:CV325" si="57">GC262+GE262</f>
        <v>33</v>
      </c>
      <c r="CW262" s="15"/>
      <c r="CX262" s="15"/>
      <c r="CY262" s="15">
        <f t="shared" ref="CY262:CY325" si="58">EO262</f>
        <v>0</v>
      </c>
      <c r="CZ262" s="15">
        <f>GG262</f>
        <v>0</v>
      </c>
      <c r="DA262" s="16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20"/>
      <c r="DY262" s="15"/>
      <c r="DZ262" s="20"/>
      <c r="EA262" s="15"/>
      <c r="EB262" s="20"/>
      <c r="EC262" s="15"/>
      <c r="ED262" s="20"/>
      <c r="EE262" s="15"/>
      <c r="EF262" s="20"/>
      <c r="EG262" s="15"/>
      <c r="EH262" s="20"/>
      <c r="EI262" s="15"/>
      <c r="EJ262" s="20"/>
      <c r="EK262" s="15"/>
      <c r="EL262" s="20"/>
      <c r="EM262" s="15"/>
      <c r="EN262" s="20"/>
      <c r="EO262" s="15"/>
      <c r="EP262" s="20"/>
      <c r="EQ262" s="15"/>
      <c r="ER262" s="20"/>
      <c r="ES262" s="15">
        <v>38</v>
      </c>
      <c r="ET262" s="20" t="s">
        <v>129</v>
      </c>
      <c r="EU262" s="15"/>
      <c r="EV262" s="20"/>
      <c r="EW262" s="15"/>
      <c r="EX262" s="20"/>
      <c r="EY262" s="15"/>
      <c r="EZ262" s="20"/>
      <c r="FA262" s="15"/>
      <c r="FB262" s="20"/>
      <c r="FC262" s="15"/>
      <c r="FD262" s="20"/>
      <c r="FE262" s="15"/>
      <c r="FF262" s="20"/>
      <c r="FG262" s="15"/>
      <c r="FH262" s="20"/>
      <c r="FI262" s="15"/>
      <c r="FJ262" s="20"/>
      <c r="FK262" s="15"/>
      <c r="FL262" s="20"/>
      <c r="FM262" s="15"/>
      <c r="FN262" s="20"/>
      <c r="FO262" s="15"/>
      <c r="FP262" s="20"/>
      <c r="FQ262" s="15"/>
      <c r="FR262" s="20"/>
      <c r="FS262" s="15"/>
      <c r="FT262" s="20"/>
      <c r="FU262" s="15"/>
      <c r="FV262" s="20"/>
      <c r="FW262" s="15"/>
      <c r="FX262" s="20"/>
      <c r="FY262" s="15"/>
      <c r="FZ262" s="20"/>
      <c r="GA262" s="15"/>
      <c r="GB262" s="20"/>
      <c r="GC262" s="15">
        <v>33</v>
      </c>
      <c r="GD262" s="20">
        <v>17</v>
      </c>
      <c r="GE262" s="15"/>
      <c r="GF262" s="20"/>
      <c r="GG262" s="170"/>
    </row>
    <row r="263" spans="1:189" s="2" customFormat="1" ht="15.75" customHeight="1" x14ac:dyDescent="0.3">
      <c r="A263" s="83" t="s">
        <v>130</v>
      </c>
      <c r="B263" s="83" t="s">
        <v>126</v>
      </c>
      <c r="C263" s="83" t="s">
        <v>1882</v>
      </c>
      <c r="D263" s="83" t="s">
        <v>3819</v>
      </c>
      <c r="E263" s="15" t="str">
        <f t="shared" si="52"/>
        <v>MIGUEL RIVERO</v>
      </c>
      <c r="F263" s="83" t="s">
        <v>135</v>
      </c>
      <c r="G263" s="83">
        <v>999884607</v>
      </c>
      <c r="H263" s="15">
        <f t="shared" si="53"/>
        <v>120</v>
      </c>
      <c r="I263" s="15"/>
      <c r="J263" s="15"/>
      <c r="K263" s="16"/>
      <c r="L263" s="15"/>
      <c r="M263" s="15"/>
      <c r="N263" s="15"/>
      <c r="O263" s="15">
        <f t="shared" si="48"/>
        <v>0</v>
      </c>
      <c r="P263" s="15">
        <v>0</v>
      </c>
      <c r="Q263" s="15">
        <f t="shared" si="49"/>
        <v>0</v>
      </c>
      <c r="R263" s="15">
        <v>0</v>
      </c>
      <c r="S263" s="15">
        <v>0</v>
      </c>
      <c r="T263" s="15">
        <f t="shared" si="50"/>
        <v>0</v>
      </c>
      <c r="U263" s="15">
        <f t="shared" si="51"/>
        <v>0</v>
      </c>
      <c r="V263" s="15"/>
      <c r="W263" s="15"/>
      <c r="X263" s="15"/>
      <c r="Y263" s="15"/>
      <c r="Z263" s="16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>
        <f t="shared" si="54"/>
        <v>0</v>
      </c>
      <c r="CT263" s="15">
        <f t="shared" si="55"/>
        <v>120</v>
      </c>
      <c r="CU263" s="15">
        <f t="shared" si="56"/>
        <v>1</v>
      </c>
      <c r="CV263" s="15">
        <f t="shared" si="57"/>
        <v>0</v>
      </c>
      <c r="CW263" s="15"/>
      <c r="CX263" s="15"/>
      <c r="CY263" s="15">
        <f t="shared" si="58"/>
        <v>0</v>
      </c>
      <c r="CZ263" s="15">
        <f>GG263</f>
        <v>0</v>
      </c>
      <c r="DA263" s="16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20"/>
      <c r="DY263" s="15"/>
      <c r="DZ263" s="20"/>
      <c r="EA263" s="15"/>
      <c r="EB263" s="20"/>
      <c r="EC263" s="15"/>
      <c r="ED263" s="20"/>
      <c r="EE263" s="15"/>
      <c r="EF263" s="20"/>
      <c r="EG263" s="15"/>
      <c r="EH263" s="20"/>
      <c r="EI263" s="24"/>
      <c r="EJ263" s="20"/>
      <c r="EK263" s="15"/>
      <c r="EL263" s="20"/>
      <c r="EM263" s="15"/>
      <c r="EN263" s="20"/>
      <c r="EO263" s="15"/>
      <c r="EP263" s="20"/>
      <c r="EQ263" s="15"/>
      <c r="ER263" s="20"/>
      <c r="ES263" s="15"/>
      <c r="ET263" s="20"/>
      <c r="EU263" s="15"/>
      <c r="EV263" s="20"/>
      <c r="EW263" s="15"/>
      <c r="EX263" s="16"/>
      <c r="EY263" s="15"/>
      <c r="EZ263" s="20"/>
      <c r="FA263" s="15"/>
      <c r="FB263" s="20"/>
      <c r="FC263" s="15"/>
      <c r="FD263" s="20"/>
      <c r="FE263" s="15"/>
      <c r="FF263" s="20"/>
      <c r="FG263" s="15"/>
      <c r="FH263" s="20"/>
      <c r="FI263" s="15"/>
      <c r="FJ263" s="20"/>
      <c r="FK263" s="15"/>
      <c r="FL263" s="20"/>
      <c r="FM263" s="15"/>
      <c r="FN263" s="20"/>
      <c r="FO263" s="15"/>
      <c r="FP263" s="20"/>
      <c r="FQ263" s="15"/>
      <c r="FR263" s="20"/>
      <c r="FS263" s="15"/>
      <c r="FT263" s="20"/>
      <c r="FU263" s="15">
        <v>120</v>
      </c>
      <c r="FV263" s="20">
        <v>1</v>
      </c>
      <c r="FW263" s="15"/>
      <c r="FX263" s="20"/>
      <c r="FY263" s="15"/>
      <c r="FZ263" s="20"/>
      <c r="GA263" s="15"/>
      <c r="GB263" s="20"/>
      <c r="GC263" s="15"/>
      <c r="GD263" s="20"/>
      <c r="GE263" s="15"/>
      <c r="GF263" s="20"/>
      <c r="GG263" s="170"/>
    </row>
    <row r="264" spans="1:189" s="2" customFormat="1" ht="15.75" customHeight="1" x14ac:dyDescent="0.3">
      <c r="A264" s="15" t="s">
        <v>2903</v>
      </c>
      <c r="B264" s="15" t="s">
        <v>126</v>
      </c>
      <c r="C264" s="17" t="s">
        <v>433</v>
      </c>
      <c r="D264" s="17" t="s">
        <v>1106</v>
      </c>
      <c r="E264" s="15" t="str">
        <f t="shared" si="52"/>
        <v>David Kim</v>
      </c>
      <c r="F264" s="17" t="s">
        <v>135</v>
      </c>
      <c r="G264" s="15">
        <v>999884639</v>
      </c>
      <c r="H264" s="15">
        <f t="shared" si="53"/>
        <v>180</v>
      </c>
      <c r="I264" s="15"/>
      <c r="J264" s="15"/>
      <c r="K264" s="16"/>
      <c r="L264" s="15"/>
      <c r="M264" s="15"/>
      <c r="N264" s="15"/>
      <c r="O264" s="15">
        <f t="shared" si="48"/>
        <v>0</v>
      </c>
      <c r="P264" s="15">
        <v>0</v>
      </c>
      <c r="Q264" s="15">
        <f t="shared" si="49"/>
        <v>0</v>
      </c>
      <c r="R264" s="15">
        <v>0</v>
      </c>
      <c r="S264" s="15">
        <v>0</v>
      </c>
      <c r="T264" s="15">
        <f t="shared" si="50"/>
        <v>90</v>
      </c>
      <c r="U264" s="15">
        <f t="shared" si="51"/>
        <v>0</v>
      </c>
      <c r="V264" s="15"/>
      <c r="W264" s="15"/>
      <c r="X264" s="15"/>
      <c r="Y264" s="15"/>
      <c r="Z264" s="16"/>
      <c r="AA264" s="15"/>
      <c r="AB264" s="24"/>
      <c r="AC264" s="15"/>
      <c r="AD264" s="15"/>
      <c r="AE264" s="15"/>
      <c r="AF264" s="15"/>
      <c r="AG264" s="15">
        <v>63</v>
      </c>
      <c r="AH264" s="24">
        <v>5</v>
      </c>
      <c r="AI264" s="15"/>
      <c r="AJ264" s="15"/>
      <c r="AK264" s="15"/>
      <c r="AL264" s="15"/>
      <c r="AM264" s="15">
        <v>100</v>
      </c>
      <c r="AN264" s="24">
        <v>1</v>
      </c>
      <c r="AO264" s="15"/>
      <c r="AP264" s="24"/>
      <c r="AQ264" s="15"/>
      <c r="AR264" s="24"/>
      <c r="AS264" s="15"/>
      <c r="AT264" s="24"/>
      <c r="AU264" s="15">
        <v>68</v>
      </c>
      <c r="AV264" s="24">
        <v>3</v>
      </c>
      <c r="AW264" s="15"/>
      <c r="AX264" s="24"/>
      <c r="AY264" s="15"/>
      <c r="AZ264" s="15"/>
      <c r="BA264" s="15"/>
      <c r="BB264" s="15"/>
      <c r="BC264" s="15"/>
      <c r="BD264" s="15"/>
      <c r="BE264" s="15"/>
      <c r="BF264" s="24"/>
      <c r="BG264" s="15"/>
      <c r="BH264" s="24"/>
      <c r="BI264" s="15"/>
      <c r="BJ264" s="24"/>
      <c r="BK264" s="15"/>
      <c r="BL264" s="24"/>
      <c r="BM264" s="15"/>
      <c r="BN264" s="24"/>
      <c r="BO264" s="15"/>
      <c r="BP264" s="24"/>
      <c r="BQ264" s="15"/>
      <c r="BR264" s="24"/>
      <c r="BS264" s="15"/>
      <c r="BT264" s="24"/>
      <c r="BU264" s="15">
        <v>44</v>
      </c>
      <c r="BV264" s="24" t="s">
        <v>129</v>
      </c>
      <c r="BW264" s="15"/>
      <c r="BX264" s="24"/>
      <c r="BY264" s="15"/>
      <c r="BZ264" s="24"/>
      <c r="CA264" s="15">
        <v>68</v>
      </c>
      <c r="CB264" s="24">
        <v>5</v>
      </c>
      <c r="CC264" s="15"/>
      <c r="CD264" s="24"/>
      <c r="CE264" s="15">
        <f>15*7.2</f>
        <v>108</v>
      </c>
      <c r="CF264" s="24">
        <v>3</v>
      </c>
      <c r="CG264" s="15"/>
      <c r="CH264" s="25"/>
      <c r="CI264" s="15">
        <v>120</v>
      </c>
      <c r="CJ264" s="25">
        <v>1</v>
      </c>
      <c r="CK264" s="15"/>
      <c r="CL264" s="25"/>
      <c r="CM264" s="15">
        <v>200</v>
      </c>
      <c r="CN264" s="25">
        <v>1</v>
      </c>
      <c r="CO264" s="15"/>
      <c r="CP264" s="25"/>
      <c r="CQ264" s="15"/>
      <c r="CR264" s="25"/>
      <c r="CS264" s="15">
        <f t="shared" si="54"/>
        <v>0</v>
      </c>
      <c r="CT264" s="15">
        <f t="shared" si="55"/>
        <v>90</v>
      </c>
      <c r="CU264" s="15">
        <f t="shared" si="56"/>
        <v>1</v>
      </c>
      <c r="CV264" s="15">
        <f t="shared" si="57"/>
        <v>0</v>
      </c>
      <c r="CW264" s="15"/>
      <c r="CX264" s="15"/>
      <c r="CY264" s="15">
        <f t="shared" si="58"/>
        <v>0</v>
      </c>
      <c r="CZ264" s="15">
        <f>GG264</f>
        <v>0</v>
      </c>
      <c r="DA264" s="19"/>
      <c r="DB264" s="17">
        <v>64</v>
      </c>
      <c r="DC264" s="15"/>
      <c r="DD264" s="15">
        <v>68</v>
      </c>
      <c r="DE264" s="15"/>
      <c r="DF264" s="15"/>
      <c r="DG264" s="15"/>
      <c r="DH264" s="15">
        <v>90</v>
      </c>
      <c r="DI264" s="15"/>
      <c r="DJ264" s="15"/>
      <c r="DK264" s="15"/>
      <c r="DL264" s="15"/>
      <c r="DM264" s="15"/>
      <c r="DN264" s="15"/>
      <c r="DO264" s="15"/>
      <c r="DP264" s="17"/>
      <c r="DQ264" s="15"/>
      <c r="DR264" s="15"/>
      <c r="DS264" s="15"/>
      <c r="DT264" s="15"/>
      <c r="DU264" s="15"/>
      <c r="DV264" s="15"/>
      <c r="DW264" s="15">
        <v>79</v>
      </c>
      <c r="DX264" s="20">
        <v>3</v>
      </c>
      <c r="DY264" s="15"/>
      <c r="DZ264" s="20"/>
      <c r="EA264" s="15"/>
      <c r="EB264" s="20"/>
      <c r="EC264" s="15">
        <v>90</v>
      </c>
      <c r="ED264" s="20">
        <v>3</v>
      </c>
      <c r="EE264" s="15"/>
      <c r="EF264" s="20"/>
      <c r="EG264" s="15"/>
      <c r="EH264" s="20"/>
      <c r="EI264" s="15"/>
      <c r="EJ264" s="20"/>
      <c r="EK264" s="15"/>
      <c r="EL264" s="20"/>
      <c r="EM264" s="15"/>
      <c r="EN264" s="20"/>
      <c r="EO264" s="15"/>
      <c r="EP264" s="20"/>
      <c r="EQ264" s="15"/>
      <c r="ER264" s="20"/>
      <c r="ES264" s="15"/>
      <c r="ET264" s="20"/>
      <c r="EU264" s="15">
        <v>90</v>
      </c>
      <c r="EV264" s="20">
        <v>2</v>
      </c>
      <c r="EW264" s="15"/>
      <c r="EX264" s="20"/>
      <c r="EY264" s="15"/>
      <c r="EZ264" s="20"/>
      <c r="FA264" s="15"/>
      <c r="FB264" s="20"/>
      <c r="FC264" s="15"/>
      <c r="FD264" s="20"/>
      <c r="FE264" s="15"/>
      <c r="FF264" s="20"/>
      <c r="FG264" s="15"/>
      <c r="FH264" s="20"/>
      <c r="FI264" s="15"/>
      <c r="FJ264" s="20"/>
      <c r="FK264" s="15"/>
      <c r="FL264" s="20"/>
      <c r="FM264" s="15"/>
      <c r="FN264" s="20"/>
      <c r="FO264" s="15"/>
      <c r="FP264" s="20"/>
      <c r="FQ264" s="15"/>
      <c r="FR264" s="20"/>
      <c r="FS264" s="15"/>
      <c r="FT264" s="20"/>
      <c r="FU264" s="15"/>
      <c r="FV264" s="20"/>
      <c r="FW264" s="15"/>
      <c r="FX264" s="20"/>
      <c r="FY264" s="15"/>
      <c r="FZ264" s="20"/>
      <c r="GA264" s="15"/>
      <c r="GB264" s="20"/>
      <c r="GC264" s="15"/>
      <c r="GD264" s="20"/>
      <c r="GE264" s="15"/>
      <c r="GF264" s="20"/>
      <c r="GG264" s="170"/>
    </row>
    <row r="265" spans="1:189" s="2" customFormat="1" ht="15.75" customHeight="1" x14ac:dyDescent="0.3">
      <c r="A265" s="83" t="s">
        <v>125</v>
      </c>
      <c r="B265" s="83" t="s">
        <v>140</v>
      </c>
      <c r="C265" s="83" t="s">
        <v>3865</v>
      </c>
      <c r="D265" s="83" t="s">
        <v>1565</v>
      </c>
      <c r="E265" s="15" t="str">
        <f t="shared" si="52"/>
        <v>YADNELLI PEREZ</v>
      </c>
      <c r="F265" s="83" t="s">
        <v>128</v>
      </c>
      <c r="G265" s="83">
        <v>999884789</v>
      </c>
      <c r="H265" s="15">
        <f t="shared" si="53"/>
        <v>60</v>
      </c>
      <c r="I265" s="15"/>
      <c r="J265" s="15"/>
      <c r="K265" s="16"/>
      <c r="L265" s="15"/>
      <c r="M265" s="15"/>
      <c r="N265" s="15"/>
      <c r="O265" s="15">
        <f t="shared" si="48"/>
        <v>0</v>
      </c>
      <c r="P265" s="15">
        <v>0</v>
      </c>
      <c r="Q265" s="15">
        <f t="shared" si="49"/>
        <v>0</v>
      </c>
      <c r="R265" s="15">
        <v>0</v>
      </c>
      <c r="S265" s="15">
        <v>0</v>
      </c>
      <c r="T265" s="15">
        <f t="shared" si="50"/>
        <v>0</v>
      </c>
      <c r="U265" s="15">
        <f t="shared" si="51"/>
        <v>0</v>
      </c>
      <c r="V265" s="15"/>
      <c r="W265" s="15"/>
      <c r="X265" s="15"/>
      <c r="Y265" s="15"/>
      <c r="Z265" s="16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>
        <f t="shared" si="54"/>
        <v>0</v>
      </c>
      <c r="CT265" s="15">
        <f t="shared" si="55"/>
        <v>60</v>
      </c>
      <c r="CU265" s="15">
        <f t="shared" si="56"/>
        <v>1</v>
      </c>
      <c r="CV265" s="15">
        <f t="shared" si="57"/>
        <v>0</v>
      </c>
      <c r="CW265" s="15"/>
      <c r="CX265" s="15"/>
      <c r="CY265" s="15">
        <f t="shared" si="58"/>
        <v>0</v>
      </c>
      <c r="CZ265" s="15">
        <f>GG265</f>
        <v>0</v>
      </c>
      <c r="DA265" s="16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20"/>
      <c r="DY265" s="15"/>
      <c r="DZ265" s="20"/>
      <c r="EA265" s="15"/>
      <c r="EB265" s="20"/>
      <c r="EC265" s="15"/>
      <c r="ED265" s="20"/>
      <c r="EE265" s="15"/>
      <c r="EF265" s="20"/>
      <c r="EG265" s="15"/>
      <c r="EH265" s="20"/>
      <c r="EI265" s="15"/>
      <c r="EJ265" s="20"/>
      <c r="EK265" s="15"/>
      <c r="EL265" s="20"/>
      <c r="EM265" s="15"/>
      <c r="EN265" s="20"/>
      <c r="EO265" s="15"/>
      <c r="EP265" s="20"/>
      <c r="EQ265" s="15"/>
      <c r="ER265" s="20"/>
      <c r="ES265" s="15"/>
      <c r="ET265" s="20"/>
      <c r="EU265" s="15"/>
      <c r="EV265" s="20"/>
      <c r="EW265" s="15"/>
      <c r="EX265" s="20"/>
      <c r="EY265" s="15"/>
      <c r="EZ265" s="20"/>
      <c r="FA265" s="15"/>
      <c r="FB265" s="20"/>
      <c r="FC265" s="15"/>
      <c r="FD265" s="20"/>
      <c r="FE265" s="15"/>
      <c r="FF265" s="20"/>
      <c r="FG265" s="15"/>
      <c r="FH265" s="20"/>
      <c r="FI265" s="15"/>
      <c r="FJ265" s="20"/>
      <c r="FK265" s="15"/>
      <c r="FL265" s="20"/>
      <c r="FM265" s="15"/>
      <c r="FN265" s="20"/>
      <c r="FO265" s="15"/>
      <c r="FP265" s="20"/>
      <c r="FQ265" s="15"/>
      <c r="FR265" s="20"/>
      <c r="FS265" s="15"/>
      <c r="FT265" s="20"/>
      <c r="FU265" s="15">
        <v>60</v>
      </c>
      <c r="FV265" s="20">
        <v>1</v>
      </c>
      <c r="FW265" s="15"/>
      <c r="FX265" s="20"/>
      <c r="FY265" s="15"/>
      <c r="FZ265" s="20"/>
      <c r="GA265" s="15"/>
      <c r="GB265" s="20"/>
      <c r="GC265" s="15"/>
      <c r="GD265" s="20"/>
      <c r="GE265" s="15"/>
      <c r="GF265" s="20"/>
      <c r="GG265" s="170"/>
    </row>
    <row r="266" spans="1:189" s="2" customFormat="1" ht="15.75" customHeight="1" x14ac:dyDescent="0.3">
      <c r="A266" s="17" t="s">
        <v>125</v>
      </c>
      <c r="B266" s="15" t="s">
        <v>126</v>
      </c>
      <c r="C266" s="15" t="s">
        <v>295</v>
      </c>
      <c r="D266" s="15" t="s">
        <v>1746</v>
      </c>
      <c r="E266" s="15" t="str">
        <f t="shared" si="52"/>
        <v>Ryan Sitaram</v>
      </c>
      <c r="F266" s="15" t="s">
        <v>135</v>
      </c>
      <c r="G266" s="15">
        <v>999884831</v>
      </c>
      <c r="H266" s="15">
        <f t="shared" si="53"/>
        <v>514</v>
      </c>
      <c r="I266" s="15"/>
      <c r="J266" s="15"/>
      <c r="K266" s="16"/>
      <c r="L266" s="15"/>
      <c r="M266" s="15"/>
      <c r="N266" s="15"/>
      <c r="O266" s="15">
        <f t="shared" si="48"/>
        <v>42</v>
      </c>
      <c r="P266" s="15">
        <v>0</v>
      </c>
      <c r="Q266" s="15">
        <f t="shared" si="49"/>
        <v>2</v>
      </c>
      <c r="R266" s="15">
        <v>0</v>
      </c>
      <c r="S266" s="15">
        <v>0</v>
      </c>
      <c r="T266" s="15">
        <f t="shared" si="50"/>
        <v>51</v>
      </c>
      <c r="U266" s="15">
        <f t="shared" si="51"/>
        <v>0</v>
      </c>
      <c r="V266" s="15"/>
      <c r="W266" s="15"/>
      <c r="X266" s="15"/>
      <c r="Y266" s="15"/>
      <c r="Z266" s="16"/>
      <c r="AA266" s="15"/>
      <c r="AB266" s="24"/>
      <c r="AC266" s="15"/>
      <c r="AD266" s="15"/>
      <c r="AE266" s="15"/>
      <c r="AF266" s="15"/>
      <c r="AG266" s="15"/>
      <c r="AH266" s="24"/>
      <c r="AI266" s="15"/>
      <c r="AJ266" s="15"/>
      <c r="AK266" s="15"/>
      <c r="AL266" s="15"/>
      <c r="AM266" s="15"/>
      <c r="AN266" s="24"/>
      <c r="AO266" s="15"/>
      <c r="AP266" s="24"/>
      <c r="AQ266" s="15"/>
      <c r="AR266" s="24"/>
      <c r="AS266" s="15"/>
      <c r="AT266" s="24"/>
      <c r="AU266" s="15">
        <v>68</v>
      </c>
      <c r="AV266" s="24">
        <v>3</v>
      </c>
      <c r="AW266" s="15"/>
      <c r="AX266" s="24"/>
      <c r="AY266" s="15"/>
      <c r="AZ266" s="15"/>
      <c r="BA266" s="15"/>
      <c r="BB266" s="15"/>
      <c r="BC266" s="15"/>
      <c r="BD266" s="15"/>
      <c r="BE266" s="15"/>
      <c r="BF266" s="24"/>
      <c r="BG266" s="15"/>
      <c r="BH266" s="24"/>
      <c r="BI266" s="15"/>
      <c r="BJ266" s="24"/>
      <c r="BK266" s="15"/>
      <c r="BL266" s="24"/>
      <c r="BM266" s="15"/>
      <c r="BN266" s="24"/>
      <c r="BO266" s="15">
        <v>90</v>
      </c>
      <c r="BP266" s="24">
        <v>2</v>
      </c>
      <c r="BQ266" s="15"/>
      <c r="BR266" s="24"/>
      <c r="BS266" s="15"/>
      <c r="BT266" s="24"/>
      <c r="BU266" s="15">
        <v>67</v>
      </c>
      <c r="BV266" s="24">
        <v>5</v>
      </c>
      <c r="BW266" s="15"/>
      <c r="BX266" s="24"/>
      <c r="BY266" s="15"/>
      <c r="BZ266" s="24"/>
      <c r="CA266" s="15">
        <v>51</v>
      </c>
      <c r="CB266" s="24" t="s">
        <v>129</v>
      </c>
      <c r="CC266" s="15"/>
      <c r="CD266" s="24"/>
      <c r="CE266" s="15"/>
      <c r="CF266" s="24"/>
      <c r="CG266" s="15"/>
      <c r="CH266" s="25"/>
      <c r="CI266" s="15"/>
      <c r="CJ266" s="25"/>
      <c r="CK266" s="15"/>
      <c r="CL266" s="25"/>
      <c r="CM266" s="15">
        <v>64</v>
      </c>
      <c r="CN266" s="25" t="s">
        <v>129</v>
      </c>
      <c r="CO266" s="15"/>
      <c r="CP266" s="25"/>
      <c r="CQ266" s="15"/>
      <c r="CR266" s="25"/>
      <c r="CS266" s="15">
        <f t="shared" si="54"/>
        <v>0</v>
      </c>
      <c r="CT266" s="15">
        <f t="shared" si="55"/>
        <v>278</v>
      </c>
      <c r="CU266" s="15">
        <f t="shared" si="56"/>
        <v>3</v>
      </c>
      <c r="CV266" s="15">
        <f t="shared" si="57"/>
        <v>79</v>
      </c>
      <c r="CW266" s="15"/>
      <c r="CX266" s="15"/>
      <c r="CY266" s="15">
        <f t="shared" si="58"/>
        <v>64</v>
      </c>
      <c r="CZ266" s="15">
        <f>GG266</f>
        <v>0</v>
      </c>
      <c r="DA266" s="19"/>
      <c r="DB266" s="17">
        <v>64</v>
      </c>
      <c r="DC266" s="15"/>
      <c r="DD266" s="15">
        <v>63</v>
      </c>
      <c r="DE266" s="15"/>
      <c r="DF266" s="15"/>
      <c r="DG266" s="15"/>
      <c r="DH266" s="15"/>
      <c r="DI266" s="15">
        <v>68</v>
      </c>
      <c r="DJ266" s="15">
        <v>90</v>
      </c>
      <c r="DK266" s="15"/>
      <c r="DL266" s="15"/>
      <c r="DM266" s="15"/>
      <c r="DN266" s="15"/>
      <c r="DO266" s="15"/>
      <c r="DP266" s="17"/>
      <c r="DQ266" s="15"/>
      <c r="DR266" s="15"/>
      <c r="DS266" s="15"/>
      <c r="DT266" s="15"/>
      <c r="DU266" s="15"/>
      <c r="DV266" s="15"/>
      <c r="DW266" s="15">
        <v>44</v>
      </c>
      <c r="DX266" s="20" t="s">
        <v>129</v>
      </c>
      <c r="DY266" s="15"/>
      <c r="DZ266" s="20"/>
      <c r="EA266" s="15"/>
      <c r="EB266" s="20"/>
      <c r="EC266" s="15">
        <v>51</v>
      </c>
      <c r="ED266" s="20" t="s">
        <v>129</v>
      </c>
      <c r="EE266" s="15"/>
      <c r="EF266" s="20"/>
      <c r="EG266" s="15"/>
      <c r="EH266" s="20"/>
      <c r="EI266" s="15"/>
      <c r="EJ266" s="20"/>
      <c r="EK266" s="15">
        <v>42</v>
      </c>
      <c r="EL266" s="20">
        <v>8</v>
      </c>
      <c r="EM266" s="15"/>
      <c r="EN266" s="20"/>
      <c r="EO266" s="15">
        <v>64</v>
      </c>
      <c r="EP266" s="20"/>
      <c r="EQ266" s="15"/>
      <c r="ER266" s="20"/>
      <c r="ES266" s="15"/>
      <c r="ET266" s="20"/>
      <c r="EU266" s="15"/>
      <c r="EV266" s="20"/>
      <c r="EW266" s="15"/>
      <c r="EX266" s="20"/>
      <c r="EY266" s="15">
        <v>120</v>
      </c>
      <c r="EZ266" s="20">
        <v>1</v>
      </c>
      <c r="FA266" s="15"/>
      <c r="FB266" s="20"/>
      <c r="FC266" s="15"/>
      <c r="FD266" s="20"/>
      <c r="FE266" s="15"/>
      <c r="FF266" s="20"/>
      <c r="FG266" s="15">
        <v>68</v>
      </c>
      <c r="FH266" s="20">
        <v>3</v>
      </c>
      <c r="FI266" s="15"/>
      <c r="FJ266" s="20"/>
      <c r="FK266" s="15"/>
      <c r="FL266" s="20"/>
      <c r="FM266" s="15"/>
      <c r="FN266" s="20"/>
      <c r="FO266" s="15"/>
      <c r="FP266" s="20"/>
      <c r="FQ266" s="15"/>
      <c r="FR266" s="20"/>
      <c r="FS266" s="15">
        <v>90</v>
      </c>
      <c r="FT266" s="20">
        <v>2</v>
      </c>
      <c r="FU266" s="15"/>
      <c r="FV266" s="20"/>
      <c r="FW266" s="15"/>
      <c r="FX266" s="20"/>
      <c r="FY266" s="15"/>
      <c r="FZ266" s="20"/>
      <c r="GA266" s="15"/>
      <c r="GB266" s="20"/>
      <c r="GC266" s="15"/>
      <c r="GD266" s="20"/>
      <c r="GE266" s="15">
        <v>79</v>
      </c>
      <c r="GF266" s="20">
        <v>3</v>
      </c>
      <c r="GG266" s="170"/>
    </row>
    <row r="267" spans="1:189" s="2" customFormat="1" ht="15.75" customHeight="1" x14ac:dyDescent="0.3">
      <c r="A267" s="15" t="s">
        <v>2906</v>
      </c>
      <c r="B267" s="15" t="s">
        <v>126</v>
      </c>
      <c r="C267" s="15" t="s">
        <v>1745</v>
      </c>
      <c r="D267" s="15" t="s">
        <v>1746</v>
      </c>
      <c r="E267" s="15" t="str">
        <f t="shared" si="52"/>
        <v>Krishna Sitaram</v>
      </c>
      <c r="F267" s="15" t="s">
        <v>135</v>
      </c>
      <c r="G267" s="15">
        <v>999884977</v>
      </c>
      <c r="H267" s="15">
        <f t="shared" si="53"/>
        <v>412.5</v>
      </c>
      <c r="I267" s="15"/>
      <c r="J267" s="15"/>
      <c r="K267" s="16"/>
      <c r="L267" s="15"/>
      <c r="M267" s="15"/>
      <c r="N267" s="15"/>
      <c r="O267" s="15">
        <f t="shared" si="48"/>
        <v>37.5</v>
      </c>
      <c r="P267" s="15">
        <v>0</v>
      </c>
      <c r="Q267" s="15">
        <f t="shared" si="49"/>
        <v>1</v>
      </c>
      <c r="R267" s="15">
        <v>0</v>
      </c>
      <c r="S267" s="15">
        <v>0</v>
      </c>
      <c r="T267" s="15">
        <f t="shared" si="50"/>
        <v>51</v>
      </c>
      <c r="U267" s="15">
        <f t="shared" si="51"/>
        <v>0</v>
      </c>
      <c r="V267" s="15"/>
      <c r="W267" s="15"/>
      <c r="X267" s="15"/>
      <c r="Y267" s="15"/>
      <c r="Z267" s="16"/>
      <c r="AA267" s="15"/>
      <c r="AB267" s="24"/>
      <c r="AC267" s="15"/>
      <c r="AD267" s="15"/>
      <c r="AE267" s="15"/>
      <c r="AF267" s="15"/>
      <c r="AG267" s="15"/>
      <c r="AH267" s="24"/>
      <c r="AI267" s="15"/>
      <c r="AJ267" s="15"/>
      <c r="AK267" s="15"/>
      <c r="AL267" s="15"/>
      <c r="AM267" s="15"/>
      <c r="AN267" s="24"/>
      <c r="AO267" s="15"/>
      <c r="AP267" s="24"/>
      <c r="AQ267" s="15"/>
      <c r="AR267" s="24"/>
      <c r="AS267" s="15"/>
      <c r="AT267" s="24"/>
      <c r="AU267" s="15"/>
      <c r="AV267" s="24"/>
      <c r="AW267" s="15"/>
      <c r="AX267" s="24"/>
      <c r="AY267" s="15"/>
      <c r="AZ267" s="15"/>
      <c r="BA267" s="15"/>
      <c r="BB267" s="15"/>
      <c r="BC267" s="15"/>
      <c r="BD267" s="15"/>
      <c r="BE267" s="15"/>
      <c r="BF267" s="24"/>
      <c r="BG267" s="15"/>
      <c r="BH267" s="24"/>
      <c r="BI267" s="15"/>
      <c r="BJ267" s="24"/>
      <c r="BK267" s="15"/>
      <c r="BL267" s="24"/>
      <c r="BM267" s="15"/>
      <c r="BN267" s="24"/>
      <c r="BO267" s="15"/>
      <c r="BP267" s="24"/>
      <c r="BQ267" s="15"/>
      <c r="BR267" s="24"/>
      <c r="BS267" s="15"/>
      <c r="BT267" s="24"/>
      <c r="BU267" s="15">
        <v>67</v>
      </c>
      <c r="BV267" s="24">
        <v>5</v>
      </c>
      <c r="BW267" s="15"/>
      <c r="BX267" s="24"/>
      <c r="BY267" s="15"/>
      <c r="BZ267" s="24"/>
      <c r="CA267" s="15">
        <v>84</v>
      </c>
      <c r="CB267" s="24">
        <v>5</v>
      </c>
      <c r="CC267" s="15"/>
      <c r="CD267" s="24"/>
      <c r="CE267" s="15"/>
      <c r="CF267" s="24"/>
      <c r="CG267" s="15"/>
      <c r="CH267" s="25"/>
      <c r="CI267" s="15"/>
      <c r="CJ267" s="25"/>
      <c r="CK267" s="15"/>
      <c r="CL267" s="25"/>
      <c r="CM267" s="15">
        <v>113</v>
      </c>
      <c r="CN267" s="25">
        <v>3</v>
      </c>
      <c r="CO267" s="15"/>
      <c r="CP267" s="25"/>
      <c r="CQ267" s="15"/>
      <c r="CR267" s="25"/>
      <c r="CS267" s="15">
        <f t="shared" si="54"/>
        <v>0</v>
      </c>
      <c r="CT267" s="15">
        <f t="shared" si="55"/>
        <v>120</v>
      </c>
      <c r="CU267" s="15">
        <f t="shared" si="56"/>
        <v>2</v>
      </c>
      <c r="CV267" s="15">
        <f t="shared" si="57"/>
        <v>105</v>
      </c>
      <c r="CW267" s="15"/>
      <c r="CX267" s="15"/>
      <c r="CY267" s="15">
        <f t="shared" si="58"/>
        <v>99</v>
      </c>
      <c r="CZ267" s="15">
        <f>GG267</f>
        <v>0</v>
      </c>
      <c r="DA267" s="19"/>
      <c r="DB267" s="17">
        <v>93</v>
      </c>
      <c r="DC267" s="15"/>
      <c r="DD267" s="15">
        <v>30</v>
      </c>
      <c r="DE267" s="15"/>
      <c r="DF267" s="15"/>
      <c r="DG267" s="15"/>
      <c r="DH267" s="15"/>
      <c r="DI267" s="15">
        <v>60</v>
      </c>
      <c r="DJ267" s="15"/>
      <c r="DK267" s="15"/>
      <c r="DL267" s="15"/>
      <c r="DM267" s="15"/>
      <c r="DN267" s="15"/>
      <c r="DO267" s="15"/>
      <c r="DP267" s="17"/>
      <c r="DQ267" s="15"/>
      <c r="DR267" s="15"/>
      <c r="DS267" s="15"/>
      <c r="DT267" s="15"/>
      <c r="DU267" s="15"/>
      <c r="DV267" s="15"/>
      <c r="DW267" s="15">
        <v>105</v>
      </c>
      <c r="DX267" s="20">
        <v>2</v>
      </c>
      <c r="DY267" s="15"/>
      <c r="DZ267" s="20"/>
      <c r="EA267" s="15"/>
      <c r="EB267" s="20"/>
      <c r="EC267" s="15">
        <v>51</v>
      </c>
      <c r="ED267" s="20" t="s">
        <v>129</v>
      </c>
      <c r="EE267" s="15"/>
      <c r="EF267" s="20"/>
      <c r="EG267" s="15"/>
      <c r="EH267" s="20"/>
      <c r="EI267" s="15"/>
      <c r="EJ267" s="20"/>
      <c r="EK267" s="15">
        <v>37.5</v>
      </c>
      <c r="EL267" s="20">
        <v>2</v>
      </c>
      <c r="EM267" s="15"/>
      <c r="EN267" s="20"/>
      <c r="EO267" s="15">
        <v>99</v>
      </c>
      <c r="EP267" s="20">
        <v>6</v>
      </c>
      <c r="EQ267" s="15"/>
      <c r="ER267" s="20"/>
      <c r="ES267" s="15"/>
      <c r="ET267" s="20"/>
      <c r="EU267" s="15"/>
      <c r="EV267" s="20"/>
      <c r="EW267" s="15"/>
      <c r="EX267" s="20"/>
      <c r="EY267" s="15">
        <v>60</v>
      </c>
      <c r="EZ267" s="20">
        <v>1</v>
      </c>
      <c r="FA267" s="15"/>
      <c r="FB267" s="20"/>
      <c r="FC267" s="15"/>
      <c r="FD267" s="20"/>
      <c r="FE267" s="15"/>
      <c r="FF267" s="20"/>
      <c r="FG267" s="15"/>
      <c r="FH267" s="20"/>
      <c r="FI267" s="15"/>
      <c r="FJ267" s="20"/>
      <c r="FK267" s="15"/>
      <c r="FL267" s="20"/>
      <c r="FM267" s="15"/>
      <c r="FN267" s="20"/>
      <c r="FO267" s="15"/>
      <c r="FP267" s="20"/>
      <c r="FQ267" s="15"/>
      <c r="FR267" s="20"/>
      <c r="FS267" s="15">
        <v>60</v>
      </c>
      <c r="FT267" s="20">
        <v>1</v>
      </c>
      <c r="FU267" s="15"/>
      <c r="FV267" s="20"/>
      <c r="FW267" s="15"/>
      <c r="FX267" s="20"/>
      <c r="FY267" s="15"/>
      <c r="FZ267" s="20"/>
      <c r="GA267" s="15"/>
      <c r="GB267" s="20"/>
      <c r="GC267" s="15"/>
      <c r="GD267" s="20"/>
      <c r="GE267" s="15">
        <v>105</v>
      </c>
      <c r="GF267" s="20">
        <v>2</v>
      </c>
      <c r="GG267" s="170"/>
    </row>
    <row r="268" spans="1:189" s="2" customFormat="1" ht="15.75" customHeight="1" x14ac:dyDescent="0.3">
      <c r="A268" s="17" t="s">
        <v>125</v>
      </c>
      <c r="B268" s="15" t="s">
        <v>126</v>
      </c>
      <c r="C268" s="15" t="s">
        <v>514</v>
      </c>
      <c r="D268" s="15" t="s">
        <v>1106</v>
      </c>
      <c r="E268" s="15" t="str">
        <f t="shared" si="52"/>
        <v>Joseph Kim</v>
      </c>
      <c r="F268" s="15" t="s">
        <v>135</v>
      </c>
      <c r="G268" s="15">
        <v>999885178</v>
      </c>
      <c r="H268" s="15">
        <f t="shared" si="53"/>
        <v>185</v>
      </c>
      <c r="I268" s="15"/>
      <c r="J268" s="17">
        <f>(O268+P268+R268+S268+T268+U268)/2</f>
        <v>28</v>
      </c>
      <c r="K268" s="16"/>
      <c r="L268" s="15"/>
      <c r="M268" s="15"/>
      <c r="N268" s="15"/>
      <c r="O268" s="15">
        <f t="shared" si="48"/>
        <v>56</v>
      </c>
      <c r="P268" s="15">
        <v>0</v>
      </c>
      <c r="Q268" s="15">
        <f t="shared" si="49"/>
        <v>1</v>
      </c>
      <c r="R268" s="15">
        <v>0</v>
      </c>
      <c r="S268" s="15">
        <v>0</v>
      </c>
      <c r="T268" s="15">
        <f t="shared" si="50"/>
        <v>0</v>
      </c>
      <c r="U268" s="15">
        <f t="shared" si="51"/>
        <v>0</v>
      </c>
      <c r="V268" s="15"/>
      <c r="W268" s="15"/>
      <c r="X268" s="15"/>
      <c r="Y268" s="15"/>
      <c r="Z268" s="16"/>
      <c r="AA268" s="15"/>
      <c r="AB268" s="24"/>
      <c r="AC268" s="15"/>
      <c r="AD268" s="15"/>
      <c r="AE268" s="15"/>
      <c r="AF268" s="15"/>
      <c r="AG268" s="15"/>
      <c r="AH268" s="24"/>
      <c r="AI268" s="15"/>
      <c r="AJ268" s="15"/>
      <c r="AK268" s="15"/>
      <c r="AL268" s="15"/>
      <c r="AM268" s="15">
        <v>32</v>
      </c>
      <c r="AN268" s="24" t="s">
        <v>129</v>
      </c>
      <c r="AO268" s="15"/>
      <c r="AP268" s="24"/>
      <c r="AQ268" s="15"/>
      <c r="AR268" s="24"/>
      <c r="AS268" s="15"/>
      <c r="AT268" s="24"/>
      <c r="AU268" s="15"/>
      <c r="AV268" s="24"/>
      <c r="AW268" s="15"/>
      <c r="AX268" s="24"/>
      <c r="AY268" s="15"/>
      <c r="AZ268" s="15"/>
      <c r="BA268" s="15"/>
      <c r="BB268" s="15"/>
      <c r="BC268" s="15"/>
      <c r="BD268" s="15"/>
      <c r="BE268" s="15"/>
      <c r="BF268" s="24"/>
      <c r="BG268" s="15"/>
      <c r="BH268" s="24"/>
      <c r="BI268" s="15"/>
      <c r="BJ268" s="24"/>
      <c r="BK268" s="15"/>
      <c r="BL268" s="24"/>
      <c r="BM268" s="15"/>
      <c r="BN268" s="24"/>
      <c r="BO268" s="15"/>
      <c r="BP268" s="24"/>
      <c r="BQ268" s="15"/>
      <c r="BR268" s="24"/>
      <c r="BS268" s="15"/>
      <c r="BT268" s="24"/>
      <c r="BU268" s="15"/>
      <c r="BV268" s="24"/>
      <c r="BW268" s="15"/>
      <c r="BX268" s="24"/>
      <c r="BY268" s="15"/>
      <c r="BZ268" s="24"/>
      <c r="CA268" s="15"/>
      <c r="CB268" s="24"/>
      <c r="CC268" s="15"/>
      <c r="CD268" s="24"/>
      <c r="CE268" s="15"/>
      <c r="CF268" s="24"/>
      <c r="CG268" s="15"/>
      <c r="CH268" s="25"/>
      <c r="CI268" s="15"/>
      <c r="CJ268" s="25"/>
      <c r="CK268" s="15"/>
      <c r="CL268" s="25"/>
      <c r="CM268" s="15"/>
      <c r="CN268" s="25"/>
      <c r="CO268" s="15"/>
      <c r="CP268" s="25"/>
      <c r="CQ268" s="15"/>
      <c r="CR268" s="25"/>
      <c r="CS268" s="15">
        <f t="shared" si="54"/>
        <v>0</v>
      </c>
      <c r="CT268" s="15">
        <f t="shared" si="55"/>
        <v>90</v>
      </c>
      <c r="CU268" s="15">
        <f t="shared" si="56"/>
        <v>1</v>
      </c>
      <c r="CV268" s="15">
        <f t="shared" si="57"/>
        <v>67</v>
      </c>
      <c r="CW268" s="15"/>
      <c r="CX268" s="15"/>
      <c r="CY268" s="15">
        <f t="shared" si="58"/>
        <v>0</v>
      </c>
      <c r="CZ268" s="15">
        <f>GG268</f>
        <v>0</v>
      </c>
      <c r="DA268" s="19"/>
      <c r="DB268" s="17"/>
      <c r="DC268" s="15"/>
      <c r="DD268" s="15"/>
      <c r="DE268" s="15">
        <v>120</v>
      </c>
      <c r="DF268" s="15"/>
      <c r="DG268" s="15"/>
      <c r="DH268" s="15"/>
      <c r="DI268" s="15"/>
      <c r="DJ268" s="15"/>
      <c r="DK268" s="15"/>
      <c r="DL268" s="15"/>
      <c r="DM268" s="15"/>
      <c r="DN268" s="15">
        <v>90</v>
      </c>
      <c r="DO268" s="15"/>
      <c r="DP268" s="17"/>
      <c r="DQ268" s="15"/>
      <c r="DR268" s="15"/>
      <c r="DS268" s="15"/>
      <c r="DT268" s="15"/>
      <c r="DU268" s="15"/>
      <c r="DV268" s="15"/>
      <c r="DW268" s="15"/>
      <c r="DX268" s="20"/>
      <c r="DY268" s="15"/>
      <c r="DZ268" s="20"/>
      <c r="EA268" s="15">
        <v>79</v>
      </c>
      <c r="EB268" s="20">
        <v>4</v>
      </c>
      <c r="EC268" s="15"/>
      <c r="ED268" s="20"/>
      <c r="EE268" s="15"/>
      <c r="EF268" s="20"/>
      <c r="EG268" s="15"/>
      <c r="EH268" s="20"/>
      <c r="EI268" s="15">
        <v>56</v>
      </c>
      <c r="EJ268" s="20">
        <v>3</v>
      </c>
      <c r="EK268" s="15"/>
      <c r="EL268" s="20"/>
      <c r="EM268" s="15"/>
      <c r="EN268" s="20"/>
      <c r="EO268" s="15"/>
      <c r="EP268" s="20"/>
      <c r="EQ268" s="15"/>
      <c r="ER268" s="20"/>
      <c r="ES268" s="15"/>
      <c r="ET268" s="20"/>
      <c r="EU268" s="15"/>
      <c r="EV268" s="20"/>
      <c r="EW268" s="15"/>
      <c r="EX268" s="20"/>
      <c r="EY268" s="15"/>
      <c r="EZ268" s="20"/>
      <c r="FA268" s="15"/>
      <c r="FB268" s="20"/>
      <c r="FC268" s="15"/>
      <c r="FD268" s="20"/>
      <c r="FE268" s="15"/>
      <c r="FF268" s="20"/>
      <c r="FG268" s="15"/>
      <c r="FH268" s="20"/>
      <c r="FI268" s="15"/>
      <c r="FJ268" s="20"/>
      <c r="FK268" s="15"/>
      <c r="FL268" s="20"/>
      <c r="FM268" s="15"/>
      <c r="FN268" s="20"/>
      <c r="FO268" s="15"/>
      <c r="FP268" s="20"/>
      <c r="FQ268" s="15"/>
      <c r="FR268" s="20"/>
      <c r="FS268" s="15"/>
      <c r="FT268" s="20"/>
      <c r="FU268" s="15"/>
      <c r="FV268" s="20"/>
      <c r="FW268" s="15"/>
      <c r="FX268" s="20"/>
      <c r="FY268" s="15">
        <v>90</v>
      </c>
      <c r="FZ268" s="20">
        <v>2</v>
      </c>
      <c r="GA268" s="15"/>
      <c r="GB268" s="20"/>
      <c r="GC268" s="15">
        <v>67</v>
      </c>
      <c r="GD268" s="20">
        <v>6</v>
      </c>
      <c r="GE268" s="15"/>
      <c r="GF268" s="20"/>
      <c r="GG268" s="170"/>
    </row>
    <row r="269" spans="1:189" s="2" customFormat="1" ht="15.75" customHeight="1" x14ac:dyDescent="0.3">
      <c r="A269" s="17" t="s">
        <v>125</v>
      </c>
      <c r="B269" s="15" t="s">
        <v>126</v>
      </c>
      <c r="C269" s="15" t="s">
        <v>622</v>
      </c>
      <c r="D269" s="15" t="s">
        <v>625</v>
      </c>
      <c r="E269" s="15" t="str">
        <f t="shared" si="52"/>
        <v>Alexa Darlin</v>
      </c>
      <c r="F269" s="15" t="s">
        <v>128</v>
      </c>
      <c r="G269" s="15">
        <v>999885325</v>
      </c>
      <c r="H269" s="15">
        <f t="shared" si="53"/>
        <v>67</v>
      </c>
      <c r="I269" s="15"/>
      <c r="J269" s="15"/>
      <c r="K269" s="16"/>
      <c r="L269" s="15"/>
      <c r="M269" s="15"/>
      <c r="N269" s="15"/>
      <c r="O269" s="15">
        <f t="shared" si="48"/>
        <v>0</v>
      </c>
      <c r="P269" s="15">
        <v>0</v>
      </c>
      <c r="Q269" s="15">
        <f t="shared" si="49"/>
        <v>1</v>
      </c>
      <c r="R269" s="15">
        <v>0</v>
      </c>
      <c r="S269" s="15">
        <v>0</v>
      </c>
      <c r="T269" s="15">
        <f t="shared" si="50"/>
        <v>0</v>
      </c>
      <c r="U269" s="15">
        <f t="shared" si="51"/>
        <v>0</v>
      </c>
      <c r="V269" s="15"/>
      <c r="W269" s="15"/>
      <c r="X269" s="15"/>
      <c r="Y269" s="15"/>
      <c r="Z269" s="16"/>
      <c r="AA269" s="15"/>
      <c r="AB269" s="24"/>
      <c r="AC269" s="15"/>
      <c r="AD269" s="15"/>
      <c r="AE269" s="15"/>
      <c r="AF269" s="15"/>
      <c r="AG269" s="15"/>
      <c r="AH269" s="24"/>
      <c r="AI269" s="15"/>
      <c r="AJ269" s="15"/>
      <c r="AK269" s="15"/>
      <c r="AL269" s="15"/>
      <c r="AM269" s="15"/>
      <c r="AN269" s="24"/>
      <c r="AO269" s="15"/>
      <c r="AP269" s="24"/>
      <c r="AQ269" s="15"/>
      <c r="AR269" s="24"/>
      <c r="AS269" s="15"/>
      <c r="AT269" s="24"/>
      <c r="AU269" s="15"/>
      <c r="AV269" s="24"/>
      <c r="AW269" s="15"/>
      <c r="AX269" s="24"/>
      <c r="AY269" s="15"/>
      <c r="AZ269" s="15"/>
      <c r="BA269" s="15"/>
      <c r="BB269" s="15"/>
      <c r="BC269" s="15"/>
      <c r="BD269" s="15"/>
      <c r="BE269" s="15"/>
      <c r="BF269" s="24"/>
      <c r="BG269" s="15"/>
      <c r="BH269" s="24"/>
      <c r="BI269" s="15"/>
      <c r="BJ269" s="24"/>
      <c r="BK269" s="15"/>
      <c r="BL269" s="24"/>
      <c r="BM269" s="15"/>
      <c r="BN269" s="24"/>
      <c r="BO269" s="15"/>
      <c r="BP269" s="24"/>
      <c r="BQ269" s="15"/>
      <c r="BR269" s="24"/>
      <c r="BS269" s="15">
        <v>44</v>
      </c>
      <c r="BT269" s="24" t="s">
        <v>129</v>
      </c>
      <c r="BU269" s="15"/>
      <c r="BV269" s="24"/>
      <c r="BW269" s="15"/>
      <c r="BX269" s="24"/>
      <c r="BY269" s="15"/>
      <c r="BZ269" s="24"/>
      <c r="CA269" s="15">
        <v>38</v>
      </c>
      <c r="CB269" s="24" t="s">
        <v>168</v>
      </c>
      <c r="CC269" s="15"/>
      <c r="CD269" s="24"/>
      <c r="CE269" s="15"/>
      <c r="CF269" s="24"/>
      <c r="CG269" s="15"/>
      <c r="CH269" s="25"/>
      <c r="CI269" s="15"/>
      <c r="CJ269" s="25"/>
      <c r="CK269" s="15"/>
      <c r="CL269" s="25"/>
      <c r="CM269" s="15"/>
      <c r="CN269" s="25"/>
      <c r="CO269" s="15"/>
      <c r="CP269" s="25"/>
      <c r="CQ269" s="15"/>
      <c r="CR269" s="25"/>
      <c r="CS269" s="15">
        <f t="shared" si="54"/>
        <v>0</v>
      </c>
      <c r="CT269" s="15">
        <f t="shared" si="55"/>
        <v>34</v>
      </c>
      <c r="CU269" s="15">
        <f t="shared" si="56"/>
        <v>1</v>
      </c>
      <c r="CV269" s="15">
        <f t="shared" si="57"/>
        <v>33</v>
      </c>
      <c r="CW269" s="15"/>
      <c r="CX269" s="15"/>
      <c r="CY269" s="15">
        <f t="shared" si="58"/>
        <v>0</v>
      </c>
      <c r="CZ269" s="15">
        <f>GG269</f>
        <v>0</v>
      </c>
      <c r="DA269" s="19"/>
      <c r="DB269" s="17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7"/>
      <c r="DQ269" s="15">
        <v>63</v>
      </c>
      <c r="DR269" s="15"/>
      <c r="DS269" s="15"/>
      <c r="DT269" s="15"/>
      <c r="DU269" s="15"/>
      <c r="DV269" s="15"/>
      <c r="DW269" s="15"/>
      <c r="DX269" s="20"/>
      <c r="DY269" s="15"/>
      <c r="DZ269" s="20"/>
      <c r="EA269" s="15">
        <v>33</v>
      </c>
      <c r="EB269" s="20" t="s">
        <v>168</v>
      </c>
      <c r="EC269" s="15"/>
      <c r="ED269" s="20"/>
      <c r="EE269" s="15"/>
      <c r="EF269" s="20"/>
      <c r="EG269" s="15"/>
      <c r="EH269" s="20"/>
      <c r="EI269" s="15"/>
      <c r="EJ269" s="20"/>
      <c r="EK269" s="15"/>
      <c r="EL269" s="20"/>
      <c r="EM269" s="15"/>
      <c r="EN269" s="20"/>
      <c r="EO269" s="15"/>
      <c r="EP269" s="20"/>
      <c r="EQ269" s="15"/>
      <c r="ER269" s="20"/>
      <c r="ES269" s="15">
        <v>34</v>
      </c>
      <c r="ET269" s="20">
        <v>3</v>
      </c>
      <c r="EU269" s="15"/>
      <c r="EV269" s="20"/>
      <c r="EW269" s="15"/>
      <c r="EX269" s="20"/>
      <c r="EY269" s="15"/>
      <c r="EZ269" s="20"/>
      <c r="FA269" s="15"/>
      <c r="FB269" s="20"/>
      <c r="FC269" s="15"/>
      <c r="FD269" s="20"/>
      <c r="FE269" s="15"/>
      <c r="FF269" s="20"/>
      <c r="FG269" s="15"/>
      <c r="FH269" s="20"/>
      <c r="FI269" s="15"/>
      <c r="FJ269" s="20"/>
      <c r="FK269" s="15"/>
      <c r="FL269" s="20"/>
      <c r="FM269" s="15"/>
      <c r="FN269" s="20"/>
      <c r="FO269" s="15"/>
      <c r="FP269" s="20"/>
      <c r="FQ269" s="15"/>
      <c r="FR269" s="20"/>
      <c r="FS269" s="15"/>
      <c r="FT269" s="20"/>
      <c r="FU269" s="15"/>
      <c r="FV269" s="20"/>
      <c r="FW269" s="15"/>
      <c r="FX269" s="20"/>
      <c r="FY269" s="15"/>
      <c r="FZ269" s="20"/>
      <c r="GA269" s="15"/>
      <c r="GB269" s="20"/>
      <c r="GC269" s="15"/>
      <c r="GD269" s="20"/>
      <c r="GE269" s="15">
        <v>33</v>
      </c>
      <c r="GF269" s="20" t="s">
        <v>168</v>
      </c>
      <c r="GG269" s="170"/>
    </row>
    <row r="270" spans="1:189" s="2" customFormat="1" ht="14" x14ac:dyDescent="0.3">
      <c r="A270" s="15" t="s">
        <v>2905</v>
      </c>
      <c r="B270" s="15" t="s">
        <v>126</v>
      </c>
      <c r="C270" s="15" t="s">
        <v>688</v>
      </c>
      <c r="D270" s="15" t="s">
        <v>686</v>
      </c>
      <c r="E270" s="15" t="str">
        <f t="shared" si="52"/>
        <v>Juliet Do</v>
      </c>
      <c r="F270" s="15" t="s">
        <v>128</v>
      </c>
      <c r="G270" s="15">
        <v>999885463</v>
      </c>
      <c r="H270" s="15">
        <f t="shared" si="53"/>
        <v>453</v>
      </c>
      <c r="I270" s="15"/>
      <c r="J270" s="15"/>
      <c r="K270" s="16"/>
      <c r="L270" s="15"/>
      <c r="M270" s="15"/>
      <c r="N270" s="15"/>
      <c r="O270" s="15">
        <f t="shared" si="48"/>
        <v>0</v>
      </c>
      <c r="P270" s="15">
        <v>0</v>
      </c>
      <c r="Q270" s="15">
        <f t="shared" si="49"/>
        <v>1</v>
      </c>
      <c r="R270" s="15">
        <v>0</v>
      </c>
      <c r="S270" s="15">
        <v>0</v>
      </c>
      <c r="T270" s="15">
        <f t="shared" si="50"/>
        <v>72</v>
      </c>
      <c r="U270" s="15">
        <f t="shared" si="51"/>
        <v>113</v>
      </c>
      <c r="V270" s="15"/>
      <c r="W270" s="15"/>
      <c r="X270" s="15"/>
      <c r="Y270" s="15"/>
      <c r="Z270" s="16"/>
      <c r="AA270" s="15">
        <v>85</v>
      </c>
      <c r="AB270" s="24">
        <v>7</v>
      </c>
      <c r="AC270" s="15"/>
      <c r="AD270" s="15"/>
      <c r="AE270" s="15"/>
      <c r="AF270" s="15"/>
      <c r="AG270" s="15"/>
      <c r="AH270" s="24"/>
      <c r="AI270" s="15"/>
      <c r="AJ270" s="15"/>
      <c r="AK270" s="15"/>
      <c r="AL270" s="15"/>
      <c r="AM270" s="15"/>
      <c r="AN270" s="24"/>
      <c r="AO270" s="15"/>
      <c r="AP270" s="24"/>
      <c r="AQ270" s="15"/>
      <c r="AR270" s="24"/>
      <c r="AS270" s="15">
        <v>90</v>
      </c>
      <c r="AT270" s="24">
        <v>2</v>
      </c>
      <c r="AU270" s="15"/>
      <c r="AV270" s="24"/>
      <c r="AW270" s="15"/>
      <c r="AX270" s="24"/>
      <c r="AY270" s="15"/>
      <c r="AZ270" s="15"/>
      <c r="BA270" s="15"/>
      <c r="BB270" s="15"/>
      <c r="BC270" s="15"/>
      <c r="BD270" s="15"/>
      <c r="BE270" s="15"/>
      <c r="BF270" s="24"/>
      <c r="BG270" s="15"/>
      <c r="BH270" s="24"/>
      <c r="BI270" s="15"/>
      <c r="BJ270" s="24"/>
      <c r="BK270" s="15"/>
      <c r="BL270" s="24"/>
      <c r="BM270" s="15"/>
      <c r="BN270" s="24"/>
      <c r="BO270" s="15"/>
      <c r="BP270" s="24"/>
      <c r="BQ270" s="15">
        <v>113</v>
      </c>
      <c r="BR270" s="24">
        <v>3</v>
      </c>
      <c r="BS270" s="15"/>
      <c r="BT270" s="24"/>
      <c r="BU270" s="15">
        <v>52.5</v>
      </c>
      <c r="BV270" s="24">
        <v>2</v>
      </c>
      <c r="BW270" s="15"/>
      <c r="BX270" s="24"/>
      <c r="BY270" s="15"/>
      <c r="BZ270" s="24"/>
      <c r="CA270" s="15">
        <v>78</v>
      </c>
      <c r="CB270" s="24">
        <v>6</v>
      </c>
      <c r="CC270" s="15"/>
      <c r="CD270" s="24"/>
      <c r="CE270" s="15">
        <v>99</v>
      </c>
      <c r="CF270" s="24">
        <v>6</v>
      </c>
      <c r="CG270" s="15"/>
      <c r="CH270" s="25"/>
      <c r="CI270" s="15"/>
      <c r="CJ270" s="25"/>
      <c r="CK270" s="15">
        <v>113</v>
      </c>
      <c r="CL270" s="25">
        <v>3</v>
      </c>
      <c r="CM270" s="15">
        <v>99</v>
      </c>
      <c r="CN270" s="25">
        <v>6</v>
      </c>
      <c r="CO270" s="15"/>
      <c r="CP270" s="25"/>
      <c r="CQ270" s="15"/>
      <c r="CR270" s="25"/>
      <c r="CS270" s="15">
        <f t="shared" si="54"/>
        <v>0</v>
      </c>
      <c r="CT270" s="15">
        <f t="shared" si="55"/>
        <v>120</v>
      </c>
      <c r="CU270" s="15">
        <f t="shared" si="56"/>
        <v>1</v>
      </c>
      <c r="CV270" s="15">
        <f t="shared" si="57"/>
        <v>63</v>
      </c>
      <c r="CW270" s="15"/>
      <c r="CX270" s="15"/>
      <c r="CY270" s="15">
        <f t="shared" si="58"/>
        <v>85</v>
      </c>
      <c r="CZ270" s="15">
        <f>GG270</f>
        <v>0</v>
      </c>
      <c r="DA270" s="19"/>
      <c r="DB270" s="17">
        <v>64</v>
      </c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7"/>
      <c r="DQ270" s="15"/>
      <c r="DR270" s="15"/>
      <c r="DS270" s="15"/>
      <c r="DT270" s="15">
        <v>45</v>
      </c>
      <c r="DU270" s="15"/>
      <c r="DV270" s="15"/>
      <c r="DW270" s="15">
        <v>52.5</v>
      </c>
      <c r="DX270" s="20">
        <v>2</v>
      </c>
      <c r="DY270" s="15"/>
      <c r="DZ270" s="20"/>
      <c r="EA270" s="15"/>
      <c r="EB270" s="20"/>
      <c r="EC270" s="15">
        <v>72</v>
      </c>
      <c r="ED270" s="20">
        <v>7</v>
      </c>
      <c r="EE270" s="15"/>
      <c r="EF270" s="20"/>
      <c r="EG270" s="15">
        <v>113</v>
      </c>
      <c r="EH270" s="20">
        <v>4</v>
      </c>
      <c r="EI270" s="15"/>
      <c r="EJ270" s="20"/>
      <c r="EK270" s="15"/>
      <c r="EL270" s="20"/>
      <c r="EM270" s="15"/>
      <c r="EN270" s="20"/>
      <c r="EO270" s="15">
        <v>85</v>
      </c>
      <c r="EP270" s="20">
        <v>8</v>
      </c>
      <c r="EQ270" s="15"/>
      <c r="ER270" s="20"/>
      <c r="ES270" s="15"/>
      <c r="ET270" s="20"/>
      <c r="EU270" s="15"/>
      <c r="EV270" s="20"/>
      <c r="EW270" s="15"/>
      <c r="EX270" s="20"/>
      <c r="EY270" s="15"/>
      <c r="EZ270" s="20"/>
      <c r="FA270" s="15"/>
      <c r="FB270" s="20"/>
      <c r="FC270" s="15"/>
      <c r="FD270" s="20"/>
      <c r="FE270" s="15"/>
      <c r="FF270" s="20"/>
      <c r="FG270" s="15"/>
      <c r="FH270" s="20"/>
      <c r="FI270" s="15"/>
      <c r="FJ270" s="20"/>
      <c r="FK270" s="15"/>
      <c r="FL270" s="20"/>
      <c r="FM270" s="15"/>
      <c r="FN270" s="20"/>
      <c r="FO270" s="15"/>
      <c r="FP270" s="20"/>
      <c r="FQ270" s="15"/>
      <c r="FR270" s="20"/>
      <c r="FS270" s="15">
        <v>120</v>
      </c>
      <c r="FT270" s="20">
        <v>1</v>
      </c>
      <c r="FU270" s="15"/>
      <c r="FV270" s="20"/>
      <c r="FW270" s="15"/>
      <c r="FX270" s="20"/>
      <c r="FY270" s="15"/>
      <c r="FZ270" s="20"/>
      <c r="GA270" s="15"/>
      <c r="GB270" s="20"/>
      <c r="GC270" s="15"/>
      <c r="GD270" s="20"/>
      <c r="GE270" s="15">
        <v>63</v>
      </c>
      <c r="GF270" s="20">
        <v>7</v>
      </c>
      <c r="GG270" s="170"/>
    </row>
    <row r="271" spans="1:189" s="2" customFormat="1" ht="14" x14ac:dyDescent="0.3">
      <c r="A271" s="15" t="s">
        <v>2903</v>
      </c>
      <c r="B271" s="15" t="s">
        <v>126</v>
      </c>
      <c r="C271" s="15" t="s">
        <v>315</v>
      </c>
      <c r="D271" s="15" t="s">
        <v>615</v>
      </c>
      <c r="E271" s="15" t="str">
        <f t="shared" si="52"/>
        <v>Jason Dahlberg</v>
      </c>
      <c r="F271" s="15" t="s">
        <v>135</v>
      </c>
      <c r="G271" s="15">
        <v>999885683</v>
      </c>
      <c r="H271" s="15">
        <f t="shared" si="53"/>
        <v>180</v>
      </c>
      <c r="I271" s="15"/>
      <c r="J271" s="15"/>
      <c r="K271" s="16"/>
      <c r="L271" s="15"/>
      <c r="M271" s="15"/>
      <c r="N271" s="15"/>
      <c r="O271" s="15">
        <f t="shared" si="48"/>
        <v>0</v>
      </c>
      <c r="P271" s="15">
        <v>0</v>
      </c>
      <c r="Q271" s="15">
        <f t="shared" si="49"/>
        <v>0</v>
      </c>
      <c r="R271" s="15">
        <v>0</v>
      </c>
      <c r="S271" s="15">
        <v>0</v>
      </c>
      <c r="T271" s="15">
        <f t="shared" si="50"/>
        <v>51</v>
      </c>
      <c r="U271" s="15">
        <f t="shared" si="51"/>
        <v>85</v>
      </c>
      <c r="V271" s="15"/>
      <c r="W271" s="15"/>
      <c r="X271" s="15"/>
      <c r="Y271" s="15"/>
      <c r="Z271" s="16"/>
      <c r="AA271" s="15"/>
      <c r="AB271" s="24"/>
      <c r="AC271" s="15"/>
      <c r="AD271" s="15"/>
      <c r="AE271" s="15"/>
      <c r="AF271" s="15"/>
      <c r="AG271" s="15"/>
      <c r="AH271" s="24"/>
      <c r="AI271" s="15"/>
      <c r="AJ271" s="15"/>
      <c r="AK271" s="15"/>
      <c r="AL271" s="15"/>
      <c r="AM271" s="15"/>
      <c r="AN271" s="24"/>
      <c r="AO271" s="15"/>
      <c r="AP271" s="24"/>
      <c r="AQ271" s="15"/>
      <c r="AR271" s="24"/>
      <c r="AS271" s="15"/>
      <c r="AT271" s="24"/>
      <c r="AU271" s="15"/>
      <c r="AV271" s="24"/>
      <c r="AW271" s="15"/>
      <c r="AX271" s="24"/>
      <c r="AY271" s="15"/>
      <c r="AZ271" s="15"/>
      <c r="BA271" s="15"/>
      <c r="BB271" s="15"/>
      <c r="BC271" s="15"/>
      <c r="BD271" s="15"/>
      <c r="BE271" s="15">
        <v>120</v>
      </c>
      <c r="BF271" s="24">
        <v>1</v>
      </c>
      <c r="BG271" s="15"/>
      <c r="BH271" s="24"/>
      <c r="BI271" s="15"/>
      <c r="BJ271" s="24"/>
      <c r="BK271" s="15"/>
      <c r="BL271" s="24"/>
      <c r="BM271" s="15"/>
      <c r="BN271" s="24"/>
      <c r="BO271" s="15"/>
      <c r="BP271" s="24"/>
      <c r="BQ271" s="15"/>
      <c r="BR271" s="24"/>
      <c r="BS271" s="15">
        <v>59</v>
      </c>
      <c r="BT271" s="24">
        <v>7</v>
      </c>
      <c r="BU271" s="15"/>
      <c r="BV271" s="24"/>
      <c r="BW271" s="15"/>
      <c r="BX271" s="24"/>
      <c r="BY271" s="15"/>
      <c r="BZ271" s="24"/>
      <c r="CA271" s="15">
        <v>51</v>
      </c>
      <c r="CB271" s="24">
        <v>9</v>
      </c>
      <c r="CC271" s="15"/>
      <c r="CD271" s="24"/>
      <c r="CE271" s="15">
        <f>4.32*15</f>
        <v>64.800000000000011</v>
      </c>
      <c r="CF271" s="24">
        <v>5</v>
      </c>
      <c r="CG271" s="15"/>
      <c r="CH271" s="25"/>
      <c r="CI271" s="15"/>
      <c r="CJ271" s="25"/>
      <c r="CK271" s="15"/>
      <c r="CL271" s="25"/>
      <c r="CM271" s="15">
        <v>85</v>
      </c>
      <c r="CN271" s="25">
        <v>5</v>
      </c>
      <c r="CO271" s="15"/>
      <c r="CP271" s="25"/>
      <c r="CQ271" s="15"/>
      <c r="CR271" s="25"/>
      <c r="CS271" s="15">
        <f t="shared" si="54"/>
        <v>0</v>
      </c>
      <c r="CT271" s="15">
        <f t="shared" si="55"/>
        <v>0</v>
      </c>
      <c r="CU271" s="15">
        <f t="shared" si="56"/>
        <v>0</v>
      </c>
      <c r="CV271" s="15">
        <f t="shared" si="57"/>
        <v>44</v>
      </c>
      <c r="CW271" s="15"/>
      <c r="CX271" s="15"/>
      <c r="CY271" s="15">
        <f t="shared" si="58"/>
        <v>0</v>
      </c>
      <c r="CZ271" s="15">
        <f>GG271</f>
        <v>0</v>
      </c>
      <c r="DA271" s="19"/>
      <c r="DB271" s="17">
        <v>48</v>
      </c>
      <c r="DC271" s="15"/>
      <c r="DD271" s="15"/>
      <c r="DE271" s="15">
        <v>120</v>
      </c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7"/>
      <c r="DQ271" s="15"/>
      <c r="DR271" s="15"/>
      <c r="DS271" s="15"/>
      <c r="DT271" s="15"/>
      <c r="DU271" s="15"/>
      <c r="DV271" s="15"/>
      <c r="DW271" s="15"/>
      <c r="DX271" s="20"/>
      <c r="DY271" s="15"/>
      <c r="DZ271" s="20"/>
      <c r="EA271" s="15">
        <v>59</v>
      </c>
      <c r="EB271" s="20">
        <v>5</v>
      </c>
      <c r="EC271" s="15">
        <v>51</v>
      </c>
      <c r="ED271" s="20">
        <v>9</v>
      </c>
      <c r="EE271" s="15"/>
      <c r="EF271" s="20"/>
      <c r="EG271" s="15">
        <v>85</v>
      </c>
      <c r="EH271" s="20">
        <v>5</v>
      </c>
      <c r="EI271" s="15"/>
      <c r="EJ271" s="20"/>
      <c r="EK271" s="15"/>
      <c r="EL271" s="20"/>
      <c r="EM271" s="15"/>
      <c r="EN271" s="20"/>
      <c r="EO271" s="15"/>
      <c r="EP271" s="20"/>
      <c r="EQ271" s="15"/>
      <c r="ER271" s="20"/>
      <c r="ES271" s="15"/>
      <c r="ET271" s="20"/>
      <c r="EU271" s="15"/>
      <c r="EV271" s="20"/>
      <c r="EW271" s="15"/>
      <c r="EX271" s="20"/>
      <c r="EY271" s="15"/>
      <c r="EZ271" s="20"/>
      <c r="FA271" s="15"/>
      <c r="FB271" s="20"/>
      <c r="FC271" s="15"/>
      <c r="FD271" s="20"/>
      <c r="FE271" s="15"/>
      <c r="FF271" s="20"/>
      <c r="FG271" s="15"/>
      <c r="FH271" s="20"/>
      <c r="FI271" s="15"/>
      <c r="FJ271" s="20"/>
      <c r="FK271" s="15"/>
      <c r="FL271" s="20"/>
      <c r="FM271" s="15"/>
      <c r="FN271" s="20"/>
      <c r="FO271" s="15"/>
      <c r="FP271" s="20"/>
      <c r="FQ271" s="15"/>
      <c r="FR271" s="20"/>
      <c r="FS271" s="15"/>
      <c r="FT271" s="20"/>
      <c r="FU271" s="15"/>
      <c r="FV271" s="20"/>
      <c r="FW271" s="15"/>
      <c r="FX271" s="20"/>
      <c r="FY271" s="15"/>
      <c r="FZ271" s="20"/>
      <c r="GA271" s="15"/>
      <c r="GB271" s="20"/>
      <c r="GC271" s="15"/>
      <c r="GD271" s="20"/>
      <c r="GE271" s="15">
        <v>44</v>
      </c>
      <c r="GF271" s="20">
        <v>9</v>
      </c>
      <c r="GG271" s="170"/>
    </row>
    <row r="272" spans="1:189" s="2" customFormat="1" ht="15.75" customHeight="1" x14ac:dyDescent="0.3">
      <c r="A272" s="17" t="s">
        <v>125</v>
      </c>
      <c r="B272" s="15" t="s">
        <v>126</v>
      </c>
      <c r="C272" s="15" t="s">
        <v>295</v>
      </c>
      <c r="D272" s="15" t="s">
        <v>1271</v>
      </c>
      <c r="E272" s="15" t="str">
        <f t="shared" si="52"/>
        <v>Ryan Lim</v>
      </c>
      <c r="F272" s="15" t="s">
        <v>135</v>
      </c>
      <c r="G272" s="15">
        <v>999886336</v>
      </c>
      <c r="H272" s="15">
        <f t="shared" si="53"/>
        <v>199</v>
      </c>
      <c r="I272" s="15"/>
      <c r="J272" s="15"/>
      <c r="K272" s="16"/>
      <c r="L272" s="15"/>
      <c r="M272" s="15"/>
      <c r="N272" s="15"/>
      <c r="O272" s="15">
        <f t="shared" si="48"/>
        <v>100</v>
      </c>
      <c r="P272" s="15">
        <v>0</v>
      </c>
      <c r="Q272" s="15">
        <f t="shared" si="49"/>
        <v>1</v>
      </c>
      <c r="R272" s="15">
        <v>0</v>
      </c>
      <c r="S272" s="15">
        <v>0</v>
      </c>
      <c r="T272" s="15">
        <f t="shared" si="50"/>
        <v>51</v>
      </c>
      <c r="U272" s="15">
        <f t="shared" si="51"/>
        <v>48</v>
      </c>
      <c r="V272" s="15"/>
      <c r="W272" s="15"/>
      <c r="X272" s="15"/>
      <c r="Y272" s="15"/>
      <c r="Z272" s="16"/>
      <c r="AA272" s="15"/>
      <c r="AB272" s="24"/>
      <c r="AC272" s="15"/>
      <c r="AD272" s="15"/>
      <c r="AE272" s="15">
        <v>68</v>
      </c>
      <c r="AF272" s="24">
        <v>3</v>
      </c>
      <c r="AG272" s="15"/>
      <c r="AH272" s="24"/>
      <c r="AI272" s="15"/>
      <c r="AJ272" s="24"/>
      <c r="AK272" s="15"/>
      <c r="AL272" s="24"/>
      <c r="AM272" s="15"/>
      <c r="AN272" s="24"/>
      <c r="AO272" s="15"/>
      <c r="AP272" s="24"/>
      <c r="AQ272" s="15"/>
      <c r="AR272" s="24"/>
      <c r="AS272" s="15"/>
      <c r="AT272" s="24"/>
      <c r="AU272" s="15"/>
      <c r="AV272" s="24"/>
      <c r="AW272" s="15"/>
      <c r="AX272" s="24"/>
      <c r="AY272" s="15"/>
      <c r="AZ272" s="15"/>
      <c r="BA272" s="15"/>
      <c r="BB272" s="15"/>
      <c r="BC272" s="15"/>
      <c r="BD272" s="15"/>
      <c r="BE272" s="15"/>
      <c r="BF272" s="24"/>
      <c r="BG272" s="15"/>
      <c r="BH272" s="24"/>
      <c r="BI272" s="15"/>
      <c r="BJ272" s="24"/>
      <c r="BK272" s="15"/>
      <c r="BL272" s="24"/>
      <c r="BM272" s="15">
        <v>44</v>
      </c>
      <c r="BN272" s="24" t="s">
        <v>129</v>
      </c>
      <c r="BO272" s="15"/>
      <c r="BP272" s="24"/>
      <c r="BQ272" s="15">
        <v>64</v>
      </c>
      <c r="BR272" s="24" t="s">
        <v>182</v>
      </c>
      <c r="BS272" s="15"/>
      <c r="BT272" s="24"/>
      <c r="BU272" s="15"/>
      <c r="BV272" s="24"/>
      <c r="BW272" s="15"/>
      <c r="BX272" s="24"/>
      <c r="BY272" s="15"/>
      <c r="BZ272" s="24"/>
      <c r="CA272" s="15">
        <v>51</v>
      </c>
      <c r="CB272" s="24" t="s">
        <v>129</v>
      </c>
      <c r="CC272" s="15"/>
      <c r="CD272" s="24"/>
      <c r="CE272" s="15">
        <v>64</v>
      </c>
      <c r="CF272" s="24" t="s">
        <v>129</v>
      </c>
      <c r="CG272" s="15">
        <v>90</v>
      </c>
      <c r="CH272" s="25">
        <v>2</v>
      </c>
      <c r="CI272" s="15"/>
      <c r="CJ272" s="25"/>
      <c r="CK272" s="15"/>
      <c r="CL272" s="25"/>
      <c r="CM272" s="15">
        <v>64</v>
      </c>
      <c r="CN272" s="25" t="s">
        <v>129</v>
      </c>
      <c r="CO272" s="15"/>
      <c r="CP272" s="25"/>
      <c r="CQ272" s="15"/>
      <c r="CR272" s="25"/>
      <c r="CS272" s="15">
        <f t="shared" si="54"/>
        <v>0</v>
      </c>
      <c r="CT272" s="15">
        <f t="shared" si="55"/>
        <v>0</v>
      </c>
      <c r="CU272" s="15">
        <f t="shared" si="56"/>
        <v>0</v>
      </c>
      <c r="CV272" s="15">
        <f t="shared" si="57"/>
        <v>0</v>
      </c>
      <c r="CW272" s="15"/>
      <c r="CX272" s="15"/>
      <c r="CY272" s="15">
        <f t="shared" si="58"/>
        <v>0</v>
      </c>
      <c r="CZ272" s="15">
        <f>GG272</f>
        <v>0</v>
      </c>
      <c r="DA272" s="19"/>
      <c r="DB272" s="17">
        <v>48</v>
      </c>
      <c r="DC272" s="15"/>
      <c r="DD272" s="15"/>
      <c r="DE272" s="15"/>
      <c r="DF272" s="15"/>
      <c r="DG272" s="15"/>
      <c r="DH272" s="15"/>
      <c r="DI272" s="15"/>
      <c r="DJ272" s="15"/>
      <c r="DK272" s="15"/>
      <c r="DL272" s="15">
        <v>60</v>
      </c>
      <c r="DM272" s="15"/>
      <c r="DN272" s="15"/>
      <c r="DO272" s="15"/>
      <c r="DP272" s="17"/>
      <c r="DQ272" s="15"/>
      <c r="DR272" s="15"/>
      <c r="DS272" s="15"/>
      <c r="DT272" s="15"/>
      <c r="DU272" s="15"/>
      <c r="DV272" s="15"/>
      <c r="DW272" s="15"/>
      <c r="DX272" s="20"/>
      <c r="DY272" s="15">
        <v>44</v>
      </c>
      <c r="DZ272" s="20" t="s">
        <v>129</v>
      </c>
      <c r="EA272" s="15"/>
      <c r="EB272" s="20"/>
      <c r="EC272" s="15">
        <v>51</v>
      </c>
      <c r="ED272" s="20" t="s">
        <v>129</v>
      </c>
      <c r="EE272" s="15"/>
      <c r="EF272" s="20"/>
      <c r="EG272" s="15">
        <v>48</v>
      </c>
      <c r="EH272" s="20" t="s">
        <v>168</v>
      </c>
      <c r="EI272" s="15">
        <v>56</v>
      </c>
      <c r="EJ272" s="20">
        <v>3</v>
      </c>
      <c r="EK272" s="15"/>
      <c r="EL272" s="20"/>
      <c r="EM272" s="15">
        <v>44</v>
      </c>
      <c r="EN272" s="20">
        <v>7</v>
      </c>
      <c r="EO272" s="15"/>
      <c r="EP272" s="20"/>
      <c r="EQ272" s="15"/>
      <c r="ER272" s="20"/>
      <c r="ES272" s="15"/>
      <c r="ET272" s="20"/>
      <c r="EU272" s="15"/>
      <c r="EV272" s="20"/>
      <c r="EW272" s="15"/>
      <c r="EX272" s="20"/>
      <c r="EY272" s="15"/>
      <c r="EZ272" s="20"/>
      <c r="FA272" s="15"/>
      <c r="FB272" s="20"/>
      <c r="FC272" s="15"/>
      <c r="FD272" s="20"/>
      <c r="FE272" s="15"/>
      <c r="FF272" s="20"/>
      <c r="FG272" s="15"/>
      <c r="FH272" s="20"/>
      <c r="FI272" s="15"/>
      <c r="FJ272" s="20"/>
      <c r="FK272" s="15"/>
      <c r="FL272" s="20"/>
      <c r="FM272" s="15"/>
      <c r="FN272" s="20"/>
      <c r="FO272" s="15"/>
      <c r="FP272" s="20"/>
      <c r="FQ272" s="15"/>
      <c r="FR272" s="20"/>
      <c r="FS272" s="15"/>
      <c r="FT272" s="20"/>
      <c r="FU272" s="15"/>
      <c r="FV272" s="20"/>
      <c r="FW272" s="15"/>
      <c r="FX272" s="20"/>
      <c r="FY272" s="15"/>
      <c r="FZ272" s="20"/>
      <c r="GA272" s="15"/>
      <c r="GB272" s="20"/>
      <c r="GC272" s="15"/>
      <c r="GD272" s="20"/>
      <c r="GE272" s="15"/>
      <c r="GF272" s="20"/>
      <c r="GG272" s="170"/>
    </row>
    <row r="273" spans="1:189" s="2" customFormat="1" ht="15.75" customHeight="1" x14ac:dyDescent="0.3">
      <c r="A273" s="17" t="s">
        <v>125</v>
      </c>
      <c r="B273" s="17" t="s">
        <v>126</v>
      </c>
      <c r="C273" s="17" t="s">
        <v>1151</v>
      </c>
      <c r="D273" s="17" t="s">
        <v>1152</v>
      </c>
      <c r="E273" s="15" t="str">
        <f t="shared" si="52"/>
        <v>Alie Kolbach</v>
      </c>
      <c r="F273" s="17" t="s">
        <v>128</v>
      </c>
      <c r="G273" s="15">
        <v>999886817</v>
      </c>
      <c r="H273" s="15">
        <f t="shared" si="53"/>
        <v>44</v>
      </c>
      <c r="I273" s="15"/>
      <c r="J273" s="15"/>
      <c r="K273" s="16"/>
      <c r="L273" s="15"/>
      <c r="M273" s="15"/>
      <c r="N273" s="15"/>
      <c r="O273" s="15">
        <f t="shared" si="48"/>
        <v>0</v>
      </c>
      <c r="P273" s="15">
        <v>0</v>
      </c>
      <c r="Q273" s="15">
        <f t="shared" si="49"/>
        <v>1</v>
      </c>
      <c r="R273" s="15">
        <v>0</v>
      </c>
      <c r="S273" s="15">
        <v>0</v>
      </c>
      <c r="T273" s="15">
        <f t="shared" si="50"/>
        <v>0</v>
      </c>
      <c r="U273" s="15">
        <f t="shared" si="51"/>
        <v>0</v>
      </c>
      <c r="V273" s="15"/>
      <c r="W273" s="15"/>
      <c r="X273" s="15"/>
      <c r="Y273" s="15"/>
      <c r="Z273" s="16"/>
      <c r="AA273" s="15"/>
      <c r="AB273" s="24"/>
      <c r="AC273" s="15"/>
      <c r="AD273" s="15"/>
      <c r="AE273" s="15"/>
      <c r="AF273" s="15"/>
      <c r="AG273" s="15"/>
      <c r="AH273" s="24"/>
      <c r="AI273" s="15"/>
      <c r="AJ273" s="15"/>
      <c r="AK273" s="15"/>
      <c r="AL273" s="15"/>
      <c r="AM273" s="15"/>
      <c r="AN273" s="24"/>
      <c r="AO273" s="15"/>
      <c r="AP273" s="24"/>
      <c r="AQ273" s="15"/>
      <c r="AR273" s="24"/>
      <c r="AS273" s="15"/>
      <c r="AT273" s="24"/>
      <c r="AU273" s="15"/>
      <c r="AV273" s="24"/>
      <c r="AW273" s="15"/>
      <c r="AX273" s="24"/>
      <c r="AY273" s="15"/>
      <c r="AZ273" s="15"/>
      <c r="BA273" s="15"/>
      <c r="BB273" s="15"/>
      <c r="BC273" s="15"/>
      <c r="BD273" s="15"/>
      <c r="BE273" s="15"/>
      <c r="BF273" s="24"/>
      <c r="BG273" s="15"/>
      <c r="BH273" s="24"/>
      <c r="BI273" s="15"/>
      <c r="BJ273" s="24"/>
      <c r="BK273" s="15"/>
      <c r="BL273" s="24"/>
      <c r="BM273" s="15">
        <v>44</v>
      </c>
      <c r="BN273" s="24" t="s">
        <v>129</v>
      </c>
      <c r="BO273" s="15"/>
      <c r="BP273" s="24"/>
      <c r="BQ273" s="15"/>
      <c r="BR273" s="24"/>
      <c r="BS273" s="15"/>
      <c r="BT273" s="24"/>
      <c r="BU273" s="15"/>
      <c r="BV273" s="24"/>
      <c r="BW273" s="15"/>
      <c r="BX273" s="24"/>
      <c r="BY273" s="15"/>
      <c r="BZ273" s="24"/>
      <c r="CA273" s="15">
        <v>38</v>
      </c>
      <c r="CB273" s="24" t="s">
        <v>168</v>
      </c>
      <c r="CC273" s="15"/>
      <c r="CD273" s="24"/>
      <c r="CE273" s="15"/>
      <c r="CF273" s="24"/>
      <c r="CG273" s="15"/>
      <c r="CH273" s="25"/>
      <c r="CI273" s="15"/>
      <c r="CJ273" s="25"/>
      <c r="CK273" s="15"/>
      <c r="CL273" s="25"/>
      <c r="CM273" s="15"/>
      <c r="CN273" s="25"/>
      <c r="CO273" s="15"/>
      <c r="CP273" s="25"/>
      <c r="CQ273" s="15"/>
      <c r="CR273" s="25"/>
      <c r="CS273" s="15">
        <f t="shared" si="54"/>
        <v>0</v>
      </c>
      <c r="CT273" s="15">
        <f t="shared" si="55"/>
        <v>0</v>
      </c>
      <c r="CU273" s="15">
        <f t="shared" si="56"/>
        <v>0</v>
      </c>
      <c r="CV273" s="15">
        <f t="shared" si="57"/>
        <v>44</v>
      </c>
      <c r="CW273" s="15"/>
      <c r="CX273" s="15"/>
      <c r="CY273" s="15">
        <f t="shared" si="58"/>
        <v>0</v>
      </c>
      <c r="CZ273" s="15">
        <f>GG273</f>
        <v>0</v>
      </c>
      <c r="DA273" s="19"/>
      <c r="DB273" s="17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>
        <v>51</v>
      </c>
      <c r="DP273" s="17"/>
      <c r="DQ273" s="15"/>
      <c r="DR273" s="15"/>
      <c r="DS273" s="15"/>
      <c r="DT273" s="15"/>
      <c r="DU273" s="15"/>
      <c r="DV273" s="15"/>
      <c r="DW273" s="15"/>
      <c r="DX273" s="20"/>
      <c r="DY273" s="15">
        <v>33</v>
      </c>
      <c r="DZ273" s="20" t="s">
        <v>168</v>
      </c>
      <c r="EA273" s="15"/>
      <c r="EB273" s="20"/>
      <c r="EC273" s="15"/>
      <c r="ED273" s="20"/>
      <c r="EE273" s="15"/>
      <c r="EF273" s="20"/>
      <c r="EG273" s="15"/>
      <c r="EH273" s="20"/>
      <c r="EI273" s="15"/>
      <c r="EJ273" s="20"/>
      <c r="EK273" s="15"/>
      <c r="EL273" s="20"/>
      <c r="EM273" s="15"/>
      <c r="EN273" s="20"/>
      <c r="EO273" s="15"/>
      <c r="EP273" s="20"/>
      <c r="EQ273" s="15"/>
      <c r="ER273" s="20"/>
      <c r="ES273" s="15"/>
      <c r="ET273" s="20"/>
      <c r="EU273" s="15"/>
      <c r="EV273" s="20"/>
      <c r="EW273" s="15"/>
      <c r="EX273" s="20"/>
      <c r="EY273" s="15"/>
      <c r="EZ273" s="20"/>
      <c r="FA273" s="15"/>
      <c r="FB273" s="20"/>
      <c r="FC273" s="15"/>
      <c r="FD273" s="20"/>
      <c r="FE273" s="15"/>
      <c r="FF273" s="20"/>
      <c r="FG273" s="15"/>
      <c r="FH273" s="20"/>
      <c r="FI273" s="15"/>
      <c r="FJ273" s="20"/>
      <c r="FK273" s="15"/>
      <c r="FL273" s="20"/>
      <c r="FM273" s="15"/>
      <c r="FN273" s="20"/>
      <c r="FO273" s="15"/>
      <c r="FP273" s="20"/>
      <c r="FQ273" s="15"/>
      <c r="FR273" s="20"/>
      <c r="FS273" s="15"/>
      <c r="FT273" s="20"/>
      <c r="FU273" s="15"/>
      <c r="FV273" s="20"/>
      <c r="FW273" s="15"/>
      <c r="FX273" s="20"/>
      <c r="FY273" s="15"/>
      <c r="FZ273" s="20"/>
      <c r="GA273" s="15"/>
      <c r="GB273" s="20"/>
      <c r="GC273" s="15">
        <v>44</v>
      </c>
      <c r="GD273" s="20" t="s">
        <v>129</v>
      </c>
      <c r="GE273" s="15"/>
      <c r="GF273" s="20"/>
      <c r="GG273" s="170"/>
    </row>
    <row r="274" spans="1:189" s="2" customFormat="1" ht="15.75" customHeight="1" x14ac:dyDescent="0.3">
      <c r="A274" s="17" t="s">
        <v>125</v>
      </c>
      <c r="B274" s="17" t="s">
        <v>126</v>
      </c>
      <c r="C274" s="17" t="s">
        <v>753</v>
      </c>
      <c r="D274" s="17" t="s">
        <v>1152</v>
      </c>
      <c r="E274" s="15" t="str">
        <f t="shared" si="52"/>
        <v>Hailey Kolbach</v>
      </c>
      <c r="F274" s="17" t="s">
        <v>128</v>
      </c>
      <c r="G274" s="15">
        <v>999886818</v>
      </c>
      <c r="H274" s="15">
        <f t="shared" si="53"/>
        <v>160</v>
      </c>
      <c r="I274" s="15"/>
      <c r="J274" s="15"/>
      <c r="K274" s="16"/>
      <c r="L274" s="15"/>
      <c r="M274" s="15"/>
      <c r="N274" s="15"/>
      <c r="O274" s="15">
        <f t="shared" si="48"/>
        <v>0</v>
      </c>
      <c r="P274" s="15">
        <v>0</v>
      </c>
      <c r="Q274" s="15">
        <f t="shared" si="49"/>
        <v>1</v>
      </c>
      <c r="R274" s="15">
        <v>0</v>
      </c>
      <c r="S274" s="15">
        <v>0</v>
      </c>
      <c r="T274" s="15">
        <f t="shared" si="50"/>
        <v>68</v>
      </c>
      <c r="U274" s="15">
        <f t="shared" si="51"/>
        <v>48</v>
      </c>
      <c r="V274" s="15"/>
      <c r="W274" s="15"/>
      <c r="X274" s="15"/>
      <c r="Y274" s="15"/>
      <c r="Z274" s="16"/>
      <c r="AA274" s="15"/>
      <c r="AB274" s="24"/>
      <c r="AC274" s="15"/>
      <c r="AD274" s="15"/>
      <c r="AE274" s="15"/>
      <c r="AF274" s="15"/>
      <c r="AG274" s="15"/>
      <c r="AH274" s="24"/>
      <c r="AI274" s="15"/>
      <c r="AJ274" s="15"/>
      <c r="AK274" s="15"/>
      <c r="AL274" s="15"/>
      <c r="AM274" s="15"/>
      <c r="AN274" s="24"/>
      <c r="AO274" s="15"/>
      <c r="AP274" s="24"/>
      <c r="AQ274" s="15"/>
      <c r="AR274" s="24"/>
      <c r="AS274" s="15"/>
      <c r="AT274" s="24"/>
      <c r="AU274" s="15"/>
      <c r="AV274" s="24"/>
      <c r="AW274" s="15"/>
      <c r="AX274" s="24"/>
      <c r="AY274" s="15"/>
      <c r="AZ274" s="15"/>
      <c r="BA274" s="15"/>
      <c r="BB274" s="15"/>
      <c r="BC274" s="15"/>
      <c r="BD274" s="15"/>
      <c r="BE274" s="15"/>
      <c r="BF274" s="24"/>
      <c r="BG274" s="15"/>
      <c r="BH274" s="24"/>
      <c r="BI274" s="15"/>
      <c r="BJ274" s="24"/>
      <c r="BK274" s="15"/>
      <c r="BL274" s="24"/>
      <c r="BM274" s="15">
        <v>59</v>
      </c>
      <c r="BN274" s="24">
        <v>7</v>
      </c>
      <c r="BO274" s="15"/>
      <c r="BP274" s="24"/>
      <c r="BQ274" s="15"/>
      <c r="BR274" s="24"/>
      <c r="BS274" s="15"/>
      <c r="BT274" s="24"/>
      <c r="BU274" s="15"/>
      <c r="BV274" s="24"/>
      <c r="BW274" s="15"/>
      <c r="BX274" s="24"/>
      <c r="BY274" s="15"/>
      <c r="BZ274" s="24"/>
      <c r="CA274" s="15">
        <v>51</v>
      </c>
      <c r="CB274" s="24" t="s">
        <v>129</v>
      </c>
      <c r="CC274" s="15"/>
      <c r="CD274" s="24"/>
      <c r="CE274" s="15"/>
      <c r="CF274" s="24"/>
      <c r="CG274" s="15"/>
      <c r="CH274" s="25"/>
      <c r="CI274" s="15"/>
      <c r="CJ274" s="25"/>
      <c r="CK274" s="15"/>
      <c r="CL274" s="25"/>
      <c r="CM274" s="15"/>
      <c r="CN274" s="25"/>
      <c r="CO274" s="15"/>
      <c r="CP274" s="25"/>
      <c r="CQ274" s="15"/>
      <c r="CR274" s="25"/>
      <c r="CS274" s="15">
        <f t="shared" si="54"/>
        <v>0</v>
      </c>
      <c r="CT274" s="15">
        <f t="shared" si="55"/>
        <v>0</v>
      </c>
      <c r="CU274" s="15">
        <f t="shared" si="56"/>
        <v>0</v>
      </c>
      <c r="CV274" s="15">
        <f t="shared" si="57"/>
        <v>44</v>
      </c>
      <c r="CW274" s="15"/>
      <c r="CX274" s="15"/>
      <c r="CY274" s="15">
        <f t="shared" si="58"/>
        <v>0</v>
      </c>
      <c r="CZ274" s="15">
        <f>GG274</f>
        <v>0</v>
      </c>
      <c r="DA274" s="19"/>
      <c r="DB274" s="17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>
        <v>38</v>
      </c>
      <c r="DP274" s="17"/>
      <c r="DQ274" s="15"/>
      <c r="DR274" s="15"/>
      <c r="DS274" s="15"/>
      <c r="DT274" s="15"/>
      <c r="DU274" s="15"/>
      <c r="DV274" s="15"/>
      <c r="DW274" s="15"/>
      <c r="DX274" s="20"/>
      <c r="DY274" s="15">
        <v>44</v>
      </c>
      <c r="DZ274" s="20" t="s">
        <v>129</v>
      </c>
      <c r="EA274" s="15"/>
      <c r="EB274" s="20"/>
      <c r="EC274" s="15">
        <v>68</v>
      </c>
      <c r="ED274" s="20">
        <v>8</v>
      </c>
      <c r="EE274" s="15"/>
      <c r="EF274" s="20"/>
      <c r="EG274" s="15">
        <v>48</v>
      </c>
      <c r="EH274" s="20" t="s">
        <v>168</v>
      </c>
      <c r="EI274" s="15"/>
      <c r="EJ274" s="20"/>
      <c r="EK274" s="15"/>
      <c r="EL274" s="20"/>
      <c r="EM274" s="15"/>
      <c r="EN274" s="20"/>
      <c r="EO274" s="15"/>
      <c r="EP274" s="20"/>
      <c r="EQ274" s="15"/>
      <c r="ER274" s="20"/>
      <c r="ES274" s="15"/>
      <c r="ET274" s="20"/>
      <c r="EU274" s="15"/>
      <c r="EV274" s="20"/>
      <c r="EW274" s="15"/>
      <c r="EX274" s="20"/>
      <c r="EY274" s="15"/>
      <c r="EZ274" s="20"/>
      <c r="FA274" s="15"/>
      <c r="FB274" s="20"/>
      <c r="FC274" s="15"/>
      <c r="FD274" s="20"/>
      <c r="FE274" s="15"/>
      <c r="FF274" s="20"/>
      <c r="FG274" s="15"/>
      <c r="FH274" s="20"/>
      <c r="FI274" s="15"/>
      <c r="FJ274" s="20"/>
      <c r="FK274" s="15"/>
      <c r="FL274" s="20"/>
      <c r="FM274" s="15"/>
      <c r="FN274" s="20"/>
      <c r="FO274" s="15"/>
      <c r="FP274" s="20"/>
      <c r="FQ274" s="15"/>
      <c r="FR274" s="20"/>
      <c r="FS274" s="15"/>
      <c r="FT274" s="20"/>
      <c r="FU274" s="15"/>
      <c r="FV274" s="20"/>
      <c r="FW274" s="15"/>
      <c r="FX274" s="20"/>
      <c r="FY274" s="15"/>
      <c r="FZ274" s="20"/>
      <c r="GA274" s="15"/>
      <c r="GB274" s="20"/>
      <c r="GC274" s="15">
        <v>44</v>
      </c>
      <c r="GD274" s="20" t="s">
        <v>129</v>
      </c>
      <c r="GE274" s="15"/>
      <c r="GF274" s="20"/>
      <c r="GG274" s="170"/>
    </row>
    <row r="275" spans="1:189" s="2" customFormat="1" ht="15.75" customHeight="1" x14ac:dyDescent="0.3">
      <c r="A275" s="15" t="s">
        <v>2903</v>
      </c>
      <c r="B275" s="15" t="s">
        <v>126</v>
      </c>
      <c r="C275" s="17" t="s">
        <v>1259</v>
      </c>
      <c r="D275" s="17" t="s">
        <v>1615</v>
      </c>
      <c r="E275" s="15" t="str">
        <f t="shared" si="52"/>
        <v>BREANNA REGESTER</v>
      </c>
      <c r="F275" s="17" t="s">
        <v>128</v>
      </c>
      <c r="G275" s="17">
        <v>999886916</v>
      </c>
      <c r="H275" s="15">
        <f t="shared" si="53"/>
        <v>115</v>
      </c>
      <c r="I275" s="15"/>
      <c r="J275" s="17">
        <f>(O275+P275+R275+S275+T275+U275)/2</f>
        <v>19</v>
      </c>
      <c r="K275" s="16"/>
      <c r="L275" s="15"/>
      <c r="M275" s="15"/>
      <c r="N275" s="15"/>
      <c r="O275" s="15">
        <f t="shared" si="48"/>
        <v>0</v>
      </c>
      <c r="P275" s="15">
        <v>0</v>
      </c>
      <c r="Q275" s="15">
        <f t="shared" si="49"/>
        <v>1</v>
      </c>
      <c r="R275" s="15">
        <v>0</v>
      </c>
      <c r="S275" s="15">
        <v>0</v>
      </c>
      <c r="T275" s="15">
        <f t="shared" si="50"/>
        <v>38</v>
      </c>
      <c r="U275" s="15">
        <f t="shared" si="51"/>
        <v>0</v>
      </c>
      <c r="V275" s="15"/>
      <c r="W275" s="15"/>
      <c r="X275" s="15"/>
      <c r="Y275" s="15"/>
      <c r="Z275" s="16"/>
      <c r="AA275" s="15"/>
      <c r="AB275" s="24"/>
      <c r="AC275" s="15"/>
      <c r="AD275" s="15"/>
      <c r="AE275" s="15"/>
      <c r="AF275" s="15"/>
      <c r="AG275" s="15"/>
      <c r="AH275" s="24"/>
      <c r="AI275" s="15"/>
      <c r="AJ275" s="15"/>
      <c r="AK275" s="15"/>
      <c r="AL275" s="15"/>
      <c r="AM275" s="15"/>
      <c r="AN275" s="24"/>
      <c r="AO275" s="15"/>
      <c r="AP275" s="24"/>
      <c r="AQ275" s="15"/>
      <c r="AR275" s="24"/>
      <c r="AS275" s="15"/>
      <c r="AT275" s="24"/>
      <c r="AU275" s="15"/>
      <c r="AV275" s="24"/>
      <c r="AW275" s="15"/>
      <c r="AX275" s="24"/>
      <c r="AY275" s="15"/>
      <c r="AZ275" s="15"/>
      <c r="BA275" s="15"/>
      <c r="BB275" s="15"/>
      <c r="BC275" s="15"/>
      <c r="BD275" s="15"/>
      <c r="BE275" s="15"/>
      <c r="BF275" s="24"/>
      <c r="BG275" s="15"/>
      <c r="BH275" s="24"/>
      <c r="BI275" s="15"/>
      <c r="BJ275" s="24"/>
      <c r="BK275" s="15"/>
      <c r="BL275" s="24"/>
      <c r="BM275" s="15"/>
      <c r="BN275" s="24"/>
      <c r="BO275" s="15"/>
      <c r="BP275" s="24"/>
      <c r="BQ275" s="15"/>
      <c r="BR275" s="24"/>
      <c r="BS275" s="15"/>
      <c r="BT275" s="24"/>
      <c r="BU275" s="15"/>
      <c r="BV275" s="24"/>
      <c r="BW275" s="15"/>
      <c r="BX275" s="24"/>
      <c r="BY275" s="15"/>
      <c r="BZ275" s="24"/>
      <c r="CA275" s="15"/>
      <c r="CB275" s="24"/>
      <c r="CC275" s="15"/>
      <c r="CD275" s="24"/>
      <c r="CE275" s="15"/>
      <c r="CF275" s="24"/>
      <c r="CG275" s="15"/>
      <c r="CH275" s="25"/>
      <c r="CI275" s="15"/>
      <c r="CJ275" s="25"/>
      <c r="CK275" s="15"/>
      <c r="CL275" s="25"/>
      <c r="CM275" s="15"/>
      <c r="CN275" s="25"/>
      <c r="CO275" s="15"/>
      <c r="CP275" s="25"/>
      <c r="CQ275" s="15"/>
      <c r="CR275" s="25"/>
      <c r="CS275" s="15">
        <f t="shared" si="54"/>
        <v>0</v>
      </c>
      <c r="CT275" s="15">
        <f t="shared" si="55"/>
        <v>63</v>
      </c>
      <c r="CU275" s="15">
        <f t="shared" si="56"/>
        <v>1</v>
      </c>
      <c r="CV275" s="15">
        <f t="shared" si="57"/>
        <v>33</v>
      </c>
      <c r="CW275" s="15"/>
      <c r="CX275" s="15"/>
      <c r="CY275" s="15">
        <f t="shared" si="58"/>
        <v>0</v>
      </c>
      <c r="CZ275" s="15">
        <f>GG275</f>
        <v>0</v>
      </c>
      <c r="DA275" s="19"/>
      <c r="DB275" s="17"/>
      <c r="DC275" s="17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7"/>
      <c r="DQ275" s="17">
        <v>58</v>
      </c>
      <c r="DR275" s="17"/>
      <c r="DS275" s="17"/>
      <c r="DT275" s="17"/>
      <c r="DU275" s="17"/>
      <c r="DV275" s="17"/>
      <c r="DW275" s="15"/>
      <c r="DX275" s="20"/>
      <c r="DY275" s="15"/>
      <c r="DZ275" s="20"/>
      <c r="EA275" s="15">
        <v>33</v>
      </c>
      <c r="EB275" s="20" t="s">
        <v>168</v>
      </c>
      <c r="EC275" s="15">
        <v>38</v>
      </c>
      <c r="ED275" s="20" t="s">
        <v>168</v>
      </c>
      <c r="EE275" s="15"/>
      <c r="EF275" s="20"/>
      <c r="EG275" s="15"/>
      <c r="EH275" s="20"/>
      <c r="EI275" s="15"/>
      <c r="EJ275" s="20"/>
      <c r="EK275" s="15"/>
      <c r="EL275" s="20"/>
      <c r="EM275" s="15"/>
      <c r="EN275" s="20"/>
      <c r="EO275" s="15"/>
      <c r="EP275" s="20"/>
      <c r="EQ275" s="17"/>
      <c r="ER275" s="20"/>
      <c r="ES275" s="15">
        <v>63</v>
      </c>
      <c r="ET275" s="20">
        <v>5</v>
      </c>
      <c r="EU275" s="15"/>
      <c r="EV275" s="20"/>
      <c r="EW275" s="15"/>
      <c r="EX275" s="20"/>
      <c r="EY275" s="15"/>
      <c r="EZ275" s="20"/>
      <c r="FA275" s="15"/>
      <c r="FB275" s="20"/>
      <c r="FC275" s="15"/>
      <c r="FD275" s="20"/>
      <c r="FE275" s="15"/>
      <c r="FF275" s="20"/>
      <c r="FG275" s="15"/>
      <c r="FH275" s="20"/>
      <c r="FI275" s="15"/>
      <c r="FJ275" s="20"/>
      <c r="FK275" s="15"/>
      <c r="FL275" s="20"/>
      <c r="FM275" s="15"/>
      <c r="FN275" s="20"/>
      <c r="FO275" s="15"/>
      <c r="FP275" s="20"/>
      <c r="FQ275" s="15"/>
      <c r="FR275" s="20"/>
      <c r="FS275" s="15"/>
      <c r="FT275" s="20"/>
      <c r="FU275" s="15"/>
      <c r="FV275" s="20"/>
      <c r="FW275" s="15"/>
      <c r="FX275" s="20"/>
      <c r="FY275" s="15"/>
      <c r="FZ275" s="20"/>
      <c r="GA275" s="15"/>
      <c r="GB275" s="20"/>
      <c r="GC275" s="15">
        <v>33</v>
      </c>
      <c r="GD275" s="20">
        <v>17</v>
      </c>
      <c r="GE275" s="15"/>
      <c r="GF275" s="20"/>
      <c r="GG275" s="170"/>
    </row>
    <row r="276" spans="1:189" s="2" customFormat="1" ht="15.75" customHeight="1" x14ac:dyDescent="0.3">
      <c r="A276" s="15" t="s">
        <v>2908</v>
      </c>
      <c r="B276" s="15" t="s">
        <v>126</v>
      </c>
      <c r="C276" s="15" t="s">
        <v>240</v>
      </c>
      <c r="D276" s="15" t="s">
        <v>241</v>
      </c>
      <c r="E276" s="15" t="str">
        <f t="shared" si="52"/>
        <v>ISSA ANSARA</v>
      </c>
      <c r="F276" s="15" t="s">
        <v>135</v>
      </c>
      <c r="G276" s="15">
        <v>999887130</v>
      </c>
      <c r="H276" s="15">
        <f t="shared" si="53"/>
        <v>90</v>
      </c>
      <c r="I276" s="15"/>
      <c r="J276" s="17">
        <f>(O276+P276+R276+S276+T276+U276)/2</f>
        <v>0</v>
      </c>
      <c r="K276" s="21"/>
      <c r="L276" s="15"/>
      <c r="M276" s="15"/>
      <c r="N276" s="15"/>
      <c r="O276" s="15">
        <f t="shared" si="48"/>
        <v>0</v>
      </c>
      <c r="P276" s="15">
        <v>0</v>
      </c>
      <c r="Q276" s="15">
        <f t="shared" si="49"/>
        <v>1</v>
      </c>
      <c r="R276" s="15">
        <v>0</v>
      </c>
      <c r="S276" s="15">
        <v>0</v>
      </c>
      <c r="T276" s="15">
        <f t="shared" si="50"/>
        <v>0</v>
      </c>
      <c r="U276" s="15">
        <f t="shared" si="51"/>
        <v>0</v>
      </c>
      <c r="V276" s="15"/>
      <c r="W276" s="15"/>
      <c r="X276" s="15"/>
      <c r="Y276" s="15"/>
      <c r="Z276" s="21"/>
      <c r="AA276" s="17"/>
      <c r="AB276" s="17"/>
      <c r="AC276" s="17"/>
      <c r="AD276" s="17"/>
      <c r="AE276" s="17"/>
      <c r="AF276" s="24"/>
      <c r="AG276" s="17"/>
      <c r="AH276" s="24"/>
      <c r="AI276" s="17"/>
      <c r="AJ276" s="24"/>
      <c r="AK276" s="17"/>
      <c r="AL276" s="24"/>
      <c r="AM276" s="17"/>
      <c r="AN276" s="24"/>
      <c r="AO276" s="17"/>
      <c r="AP276" s="24"/>
      <c r="AQ276" s="17"/>
      <c r="AR276" s="24"/>
      <c r="AS276" s="17"/>
      <c r="AT276" s="24"/>
      <c r="AU276" s="17"/>
      <c r="AV276" s="24">
        <v>2</v>
      </c>
      <c r="AW276" s="17"/>
      <c r="AX276" s="24"/>
      <c r="AY276" s="17"/>
      <c r="AZ276" s="17"/>
      <c r="BA276" s="17"/>
      <c r="BB276" s="24"/>
      <c r="BC276" s="17"/>
      <c r="BD276" s="24"/>
      <c r="BE276" s="17"/>
      <c r="BF276" s="24"/>
      <c r="BG276" s="17"/>
      <c r="BH276" s="24">
        <v>3</v>
      </c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24"/>
      <c r="CQ276" s="17"/>
      <c r="CR276" s="24"/>
      <c r="CS276" s="15">
        <f t="shared" si="54"/>
        <v>0</v>
      </c>
      <c r="CT276" s="15">
        <f t="shared" si="55"/>
        <v>90</v>
      </c>
      <c r="CU276" s="15">
        <f t="shared" si="56"/>
        <v>2</v>
      </c>
      <c r="CV276" s="15">
        <f t="shared" si="57"/>
        <v>0</v>
      </c>
      <c r="CW276" s="15"/>
      <c r="CX276" s="15"/>
      <c r="CY276" s="15">
        <f t="shared" si="58"/>
        <v>0</v>
      </c>
      <c r="CZ276" s="15">
        <f>GG276</f>
        <v>0</v>
      </c>
      <c r="DA276" s="20"/>
      <c r="DB276" s="17"/>
      <c r="DC276" s="15"/>
      <c r="DD276" s="15"/>
      <c r="DE276" s="15"/>
      <c r="DF276" s="15"/>
      <c r="DG276" s="15"/>
      <c r="DH276" s="15"/>
      <c r="DI276" s="15">
        <v>30</v>
      </c>
      <c r="DJ276" s="15"/>
      <c r="DK276" s="15"/>
      <c r="DL276" s="15"/>
      <c r="DM276" s="15"/>
      <c r="DN276" s="15"/>
      <c r="DO276" s="15"/>
      <c r="DP276" s="17"/>
      <c r="DQ276" s="15"/>
      <c r="DR276" s="15"/>
      <c r="DS276" s="15"/>
      <c r="DT276" s="15"/>
      <c r="DU276" s="15"/>
      <c r="DV276" s="15"/>
      <c r="DW276" s="15"/>
      <c r="DX276" s="20"/>
      <c r="DY276" s="15"/>
      <c r="DZ276" s="20"/>
      <c r="EA276" s="15"/>
      <c r="EB276" s="20"/>
      <c r="EC276" s="15"/>
      <c r="ED276" s="20"/>
      <c r="EE276" s="15"/>
      <c r="EF276" s="20"/>
      <c r="EG276" s="15"/>
      <c r="EH276" s="20"/>
      <c r="EI276" s="15"/>
      <c r="EJ276" s="20"/>
      <c r="EK276" s="15"/>
      <c r="EL276" s="20"/>
      <c r="EM276" s="15"/>
      <c r="EN276" s="20"/>
      <c r="EO276" s="15"/>
      <c r="EP276" s="20"/>
      <c r="EQ276" s="15"/>
      <c r="ER276" s="20"/>
      <c r="ES276" s="15"/>
      <c r="ET276" s="20"/>
      <c r="EU276" s="15">
        <v>30</v>
      </c>
      <c r="EV276" s="20">
        <v>1</v>
      </c>
      <c r="EW276" s="15"/>
      <c r="EX276" s="20"/>
      <c r="EY276" s="15"/>
      <c r="EZ276" s="20"/>
      <c r="FA276" s="15"/>
      <c r="FB276" s="20"/>
      <c r="FC276" s="15"/>
      <c r="FD276" s="20"/>
      <c r="FE276" s="15"/>
      <c r="FF276" s="20"/>
      <c r="FG276" s="15"/>
      <c r="FH276" s="20"/>
      <c r="FI276" s="15"/>
      <c r="FJ276" s="20"/>
      <c r="FK276" s="15"/>
      <c r="FL276" s="20"/>
      <c r="FM276" s="15"/>
      <c r="FN276" s="20"/>
      <c r="FO276" s="15">
        <v>30</v>
      </c>
      <c r="FP276" s="20"/>
      <c r="FQ276" s="15"/>
      <c r="FR276" s="20"/>
      <c r="FS276" s="15">
        <v>30</v>
      </c>
      <c r="FT276" s="20">
        <v>1</v>
      </c>
      <c r="FU276" s="15"/>
      <c r="FV276" s="20"/>
      <c r="FW276" s="15"/>
      <c r="FX276" s="20"/>
      <c r="FY276" s="15"/>
      <c r="FZ276" s="20"/>
      <c r="GA276" s="15"/>
      <c r="GB276" s="20"/>
      <c r="GC276" s="15"/>
      <c r="GD276" s="20"/>
      <c r="GE276" s="15"/>
      <c r="GF276" s="20"/>
      <c r="GG276" s="170"/>
    </row>
    <row r="277" spans="1:189" s="2" customFormat="1" ht="15.75" customHeight="1" x14ac:dyDescent="0.3">
      <c r="A277" s="15" t="s">
        <v>130</v>
      </c>
      <c r="B277" s="15" t="s">
        <v>126</v>
      </c>
      <c r="C277" s="15" t="s">
        <v>1358</v>
      </c>
      <c r="D277" s="15" t="s">
        <v>1359</v>
      </c>
      <c r="E277" s="15" t="str">
        <f t="shared" si="52"/>
        <v>ELENI MARCELINO</v>
      </c>
      <c r="F277" s="15" t="s">
        <v>128</v>
      </c>
      <c r="G277" s="15">
        <v>999887185</v>
      </c>
      <c r="H277" s="15">
        <f t="shared" si="53"/>
        <v>185</v>
      </c>
      <c r="I277" s="17"/>
      <c r="J277" s="17"/>
      <c r="K277" s="21"/>
      <c r="L277" s="15"/>
      <c r="M277" s="15"/>
      <c r="N277" s="15"/>
      <c r="O277" s="15">
        <f t="shared" si="48"/>
        <v>32</v>
      </c>
      <c r="P277" s="15">
        <v>0</v>
      </c>
      <c r="Q277" s="15">
        <f t="shared" si="49"/>
        <v>1</v>
      </c>
      <c r="R277" s="15">
        <v>0</v>
      </c>
      <c r="S277" s="15">
        <v>0</v>
      </c>
      <c r="T277" s="15">
        <f t="shared" si="50"/>
        <v>0</v>
      </c>
      <c r="U277" s="15">
        <f t="shared" si="51"/>
        <v>0</v>
      </c>
      <c r="V277" s="15"/>
      <c r="W277" s="15"/>
      <c r="X277" s="15"/>
      <c r="Y277" s="15"/>
      <c r="Z277" s="21"/>
      <c r="AA277" s="17"/>
      <c r="AB277" s="17"/>
      <c r="AC277" s="17"/>
      <c r="AD277" s="17"/>
      <c r="AE277" s="17"/>
      <c r="AF277" s="24"/>
      <c r="AG277" s="17"/>
      <c r="AH277" s="24"/>
      <c r="AI277" s="17"/>
      <c r="AJ277" s="24"/>
      <c r="AK277" s="17"/>
      <c r="AL277" s="24"/>
      <c r="AM277" s="17"/>
      <c r="AN277" s="24"/>
      <c r="AO277" s="17"/>
      <c r="AP277" s="24"/>
      <c r="AQ277" s="17"/>
      <c r="AR277" s="24"/>
      <c r="AS277" s="17"/>
      <c r="AT277" s="24"/>
      <c r="AU277" s="17"/>
      <c r="AV277" s="24"/>
      <c r="AW277" s="17"/>
      <c r="AX277" s="24"/>
      <c r="AY277" s="17"/>
      <c r="AZ277" s="17"/>
      <c r="BA277" s="17"/>
      <c r="BB277" s="24"/>
      <c r="BC277" s="17"/>
      <c r="BD277" s="24"/>
      <c r="BE277" s="17"/>
      <c r="BF277" s="24"/>
      <c r="BG277" s="17"/>
      <c r="BH277" s="24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24"/>
      <c r="CQ277" s="17"/>
      <c r="CR277" s="24"/>
      <c r="CS277" s="15">
        <f t="shared" si="54"/>
        <v>0</v>
      </c>
      <c r="CT277" s="15">
        <f t="shared" si="55"/>
        <v>68</v>
      </c>
      <c r="CU277" s="15">
        <f t="shared" si="56"/>
        <v>1</v>
      </c>
      <c r="CV277" s="15">
        <f t="shared" si="57"/>
        <v>0</v>
      </c>
      <c r="CW277" s="15"/>
      <c r="CX277" s="15"/>
      <c r="CY277" s="15">
        <f t="shared" si="58"/>
        <v>85</v>
      </c>
      <c r="CZ277" s="15">
        <f>GG277</f>
        <v>0</v>
      </c>
      <c r="DA277" s="20"/>
      <c r="DB277" s="17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>
        <v>63</v>
      </c>
      <c r="DP277" s="17"/>
      <c r="DQ277" s="15"/>
      <c r="DR277" s="15"/>
      <c r="DS277" s="15"/>
      <c r="DT277" s="15"/>
      <c r="DU277" s="15"/>
      <c r="DV277" s="15"/>
      <c r="DW277" s="15"/>
      <c r="DX277" s="20"/>
      <c r="DY277" s="15"/>
      <c r="DZ277" s="20"/>
      <c r="EA277" s="15"/>
      <c r="EB277" s="20"/>
      <c r="EC277" s="15"/>
      <c r="ED277" s="20"/>
      <c r="EE277" s="15"/>
      <c r="EF277" s="20"/>
      <c r="EG277" s="15"/>
      <c r="EH277" s="20"/>
      <c r="EI277" s="15"/>
      <c r="EJ277" s="20"/>
      <c r="EK277" s="15"/>
      <c r="EL277" s="20"/>
      <c r="EM277" s="15">
        <v>32</v>
      </c>
      <c r="EN277" s="20" t="s">
        <v>129</v>
      </c>
      <c r="EO277" s="15">
        <v>85</v>
      </c>
      <c r="EP277" s="20">
        <v>8</v>
      </c>
      <c r="EQ277" s="15"/>
      <c r="ER277" s="20"/>
      <c r="ES277" s="15"/>
      <c r="ET277" s="20"/>
      <c r="EU277" s="15"/>
      <c r="EV277" s="20"/>
      <c r="EW277" s="15"/>
      <c r="EX277" s="20"/>
      <c r="EY277" s="15"/>
      <c r="EZ277" s="20"/>
      <c r="FA277" s="15"/>
      <c r="FB277" s="20"/>
      <c r="FC277" s="15">
        <v>68</v>
      </c>
      <c r="FD277" s="20">
        <v>4</v>
      </c>
      <c r="FE277" s="15"/>
      <c r="FF277" s="20"/>
      <c r="FG277" s="15"/>
      <c r="FH277" s="20"/>
      <c r="FI277" s="15"/>
      <c r="FJ277" s="20"/>
      <c r="FK277" s="15"/>
      <c r="FL277" s="20"/>
      <c r="FM277" s="15"/>
      <c r="FN277" s="20"/>
      <c r="FO277" s="15"/>
      <c r="FP277" s="20"/>
      <c r="FQ277" s="15"/>
      <c r="FR277" s="20"/>
      <c r="FS277" s="15"/>
      <c r="FT277" s="20"/>
      <c r="FU277" s="15"/>
      <c r="FV277" s="20"/>
      <c r="FW277" s="15"/>
      <c r="FX277" s="20"/>
      <c r="FY277" s="15"/>
      <c r="FZ277" s="20"/>
      <c r="GA277" s="15"/>
      <c r="GB277" s="20"/>
      <c r="GC277" s="15"/>
      <c r="GD277" s="20"/>
      <c r="GE277" s="15"/>
      <c r="GF277" s="20"/>
      <c r="GG277" s="170"/>
    </row>
    <row r="278" spans="1:189" s="2" customFormat="1" ht="15.75" customHeight="1" x14ac:dyDescent="0.3">
      <c r="A278" s="15" t="s">
        <v>2906</v>
      </c>
      <c r="B278" s="17" t="s">
        <v>126</v>
      </c>
      <c r="C278" s="17" t="s">
        <v>1349</v>
      </c>
      <c r="D278" s="17" t="s">
        <v>1348</v>
      </c>
      <c r="E278" s="15" t="str">
        <f t="shared" si="52"/>
        <v>MAUREEN MAHER-KILLELEA</v>
      </c>
      <c r="F278" s="17" t="s">
        <v>128</v>
      </c>
      <c r="G278" s="17">
        <v>999887245</v>
      </c>
      <c r="H278" s="15">
        <f t="shared" si="53"/>
        <v>30</v>
      </c>
      <c r="I278" s="15"/>
      <c r="J278" s="15"/>
      <c r="K278" s="16"/>
      <c r="L278" s="15"/>
      <c r="M278" s="15"/>
      <c r="N278" s="15"/>
      <c r="O278" s="15">
        <f t="shared" si="48"/>
        <v>0</v>
      </c>
      <c r="P278" s="15">
        <v>0</v>
      </c>
      <c r="Q278" s="15">
        <f t="shared" si="49"/>
        <v>0</v>
      </c>
      <c r="R278" s="15">
        <v>0</v>
      </c>
      <c r="S278" s="15">
        <v>0</v>
      </c>
      <c r="T278" s="15">
        <f t="shared" si="50"/>
        <v>0</v>
      </c>
      <c r="U278" s="15">
        <f t="shared" si="51"/>
        <v>0</v>
      </c>
      <c r="V278" s="15"/>
      <c r="W278" s="15"/>
      <c r="X278" s="15"/>
      <c r="Y278" s="15"/>
      <c r="Z278" s="16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>
        <f t="shared" si="54"/>
        <v>0</v>
      </c>
      <c r="CT278" s="15">
        <f t="shared" si="55"/>
        <v>30</v>
      </c>
      <c r="CU278" s="15">
        <f t="shared" si="56"/>
        <v>1</v>
      </c>
      <c r="CV278" s="15">
        <f t="shared" si="57"/>
        <v>0</v>
      </c>
      <c r="CW278" s="15"/>
      <c r="CX278" s="15"/>
      <c r="CY278" s="15">
        <f t="shared" si="58"/>
        <v>0</v>
      </c>
      <c r="CZ278" s="15">
        <f>GG278</f>
        <v>0</v>
      </c>
      <c r="DA278" s="16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20"/>
      <c r="DY278" s="15"/>
      <c r="DZ278" s="20"/>
      <c r="EA278" s="15"/>
      <c r="EB278" s="20"/>
      <c r="EC278" s="15"/>
      <c r="ED278" s="20"/>
      <c r="EE278" s="15"/>
      <c r="EF278" s="20"/>
      <c r="EG278" s="15"/>
      <c r="EH278" s="20"/>
      <c r="EI278" s="15"/>
      <c r="EJ278" s="20"/>
      <c r="EK278" s="15"/>
      <c r="EL278" s="20"/>
      <c r="EM278" s="15"/>
      <c r="EN278" s="20"/>
      <c r="EO278" s="15"/>
      <c r="EP278" s="20"/>
      <c r="EQ278" s="15"/>
      <c r="ER278" s="20"/>
      <c r="ES278" s="15"/>
      <c r="ET278" s="20"/>
      <c r="EU278" s="15"/>
      <c r="EV278" s="20"/>
      <c r="EW278" s="15"/>
      <c r="EX278" s="20"/>
      <c r="EY278" s="15"/>
      <c r="EZ278" s="20"/>
      <c r="FA278" s="15"/>
      <c r="FB278" s="20"/>
      <c r="FC278" s="15"/>
      <c r="FD278" s="20"/>
      <c r="FE278" s="15"/>
      <c r="FF278" s="20"/>
      <c r="FG278" s="15"/>
      <c r="FH278" s="20"/>
      <c r="FI278" s="15"/>
      <c r="FJ278" s="20"/>
      <c r="FK278" s="15"/>
      <c r="FL278" s="20"/>
      <c r="FM278" s="15"/>
      <c r="FN278" s="20"/>
      <c r="FO278" s="15"/>
      <c r="FP278" s="20"/>
      <c r="FQ278" s="15"/>
      <c r="FR278" s="20"/>
      <c r="FS278" s="15">
        <v>30</v>
      </c>
      <c r="FT278" s="20">
        <v>1</v>
      </c>
      <c r="FU278" s="15"/>
      <c r="FV278" s="20"/>
      <c r="FW278" s="15"/>
      <c r="FX278" s="20"/>
      <c r="FY278" s="15"/>
      <c r="FZ278" s="20"/>
      <c r="GA278" s="15"/>
      <c r="GB278" s="20"/>
      <c r="GC278" s="15"/>
      <c r="GD278" s="20"/>
      <c r="GE278" s="15"/>
      <c r="GF278" s="20"/>
      <c r="GG278" s="170"/>
    </row>
    <row r="279" spans="1:189" s="2" customFormat="1" ht="15.75" customHeight="1" x14ac:dyDescent="0.3">
      <c r="A279" s="15" t="s">
        <v>2903</v>
      </c>
      <c r="B279" s="15" t="s">
        <v>126</v>
      </c>
      <c r="C279" s="17" t="s">
        <v>1233</v>
      </c>
      <c r="D279" s="17" t="s">
        <v>1223</v>
      </c>
      <c r="E279" s="15" t="str">
        <f t="shared" si="52"/>
        <v>Geonhee Connie Lee</v>
      </c>
      <c r="F279" s="17" t="s">
        <v>135</v>
      </c>
      <c r="G279" s="15">
        <v>999887588</v>
      </c>
      <c r="H279" s="15">
        <f t="shared" si="53"/>
        <v>342</v>
      </c>
      <c r="I279" s="15"/>
      <c r="J279" s="15"/>
      <c r="K279" s="16"/>
      <c r="L279" s="15"/>
      <c r="M279" s="15"/>
      <c r="N279" s="15"/>
      <c r="O279" s="15">
        <f t="shared" si="48"/>
        <v>0</v>
      </c>
      <c r="P279" s="15">
        <v>0</v>
      </c>
      <c r="Q279" s="15">
        <f t="shared" si="49"/>
        <v>1</v>
      </c>
      <c r="R279" s="15">
        <v>0</v>
      </c>
      <c r="S279" s="15">
        <v>0</v>
      </c>
      <c r="T279" s="15">
        <f t="shared" si="50"/>
        <v>120</v>
      </c>
      <c r="U279" s="15">
        <f t="shared" si="51"/>
        <v>113</v>
      </c>
      <c r="V279" s="15"/>
      <c r="W279" s="15"/>
      <c r="X279" s="15"/>
      <c r="Y279" s="15"/>
      <c r="Z279" s="16"/>
      <c r="AA279" s="15">
        <v>64</v>
      </c>
      <c r="AB279" s="24" t="s">
        <v>129</v>
      </c>
      <c r="AC279" s="15"/>
      <c r="AD279" s="24"/>
      <c r="AE279" s="15"/>
      <c r="AF279" s="24"/>
      <c r="AG279" s="15">
        <v>90</v>
      </c>
      <c r="AH279" s="24">
        <v>2</v>
      </c>
      <c r="AI279" s="15"/>
      <c r="AJ279" s="24"/>
      <c r="AK279" s="15">
        <f>15*7.2</f>
        <v>108</v>
      </c>
      <c r="AL279" s="24">
        <v>3</v>
      </c>
      <c r="AM279" s="15"/>
      <c r="AN279" s="24"/>
      <c r="AO279" s="15"/>
      <c r="AP279" s="24"/>
      <c r="AQ279" s="15"/>
      <c r="AR279" s="24"/>
      <c r="AS279" s="15"/>
      <c r="AT279" s="24"/>
      <c r="AU279" s="15"/>
      <c r="AV279" s="24"/>
      <c r="AW279" s="15"/>
      <c r="AX279" s="24"/>
      <c r="AY279" s="15">
        <v>100</v>
      </c>
      <c r="AZ279" s="24">
        <v>1</v>
      </c>
      <c r="BA279" s="15"/>
      <c r="BB279" s="24"/>
      <c r="BC279" s="15"/>
      <c r="BD279" s="24"/>
      <c r="BE279" s="15"/>
      <c r="BF279" s="24"/>
      <c r="BG279" s="15"/>
      <c r="BH279" s="24"/>
      <c r="BI279" s="15"/>
      <c r="BJ279" s="24"/>
      <c r="BK279" s="15"/>
      <c r="BL279" s="24"/>
      <c r="BM279" s="15"/>
      <c r="BN279" s="24"/>
      <c r="BO279" s="15"/>
      <c r="BP279" s="24"/>
      <c r="BQ279" s="15"/>
      <c r="BR279" s="24"/>
      <c r="BS279" s="15"/>
      <c r="BT279" s="24"/>
      <c r="BU279" s="15">
        <v>44</v>
      </c>
      <c r="BV279" s="24" t="s">
        <v>129</v>
      </c>
      <c r="BW279" s="15"/>
      <c r="BX279" s="24"/>
      <c r="BY279" s="15"/>
      <c r="BZ279" s="24"/>
      <c r="CA279" s="15">
        <v>90</v>
      </c>
      <c r="CB279" s="24">
        <v>3</v>
      </c>
      <c r="CC279" s="15">
        <f>15*3.02</f>
        <v>45.3</v>
      </c>
      <c r="CD279" s="24" t="s">
        <v>129</v>
      </c>
      <c r="CE279" s="15">
        <f>15*12</f>
        <v>180</v>
      </c>
      <c r="CF279" s="24">
        <v>2</v>
      </c>
      <c r="CG279" s="15"/>
      <c r="CH279" s="25"/>
      <c r="CI279" s="15"/>
      <c r="CJ279" s="25"/>
      <c r="CK279" s="15">
        <v>150</v>
      </c>
      <c r="CL279" s="25">
        <v>2</v>
      </c>
      <c r="CM279" s="15">
        <v>113</v>
      </c>
      <c r="CN279" s="25">
        <v>3</v>
      </c>
      <c r="CO279" s="15"/>
      <c r="CP279" s="25"/>
      <c r="CQ279" s="15"/>
      <c r="CR279" s="25"/>
      <c r="CS279" s="15">
        <f t="shared" si="54"/>
        <v>0</v>
      </c>
      <c r="CT279" s="15">
        <f t="shared" si="55"/>
        <v>30</v>
      </c>
      <c r="CU279" s="15">
        <f t="shared" si="56"/>
        <v>1</v>
      </c>
      <c r="CV279" s="15">
        <f t="shared" si="57"/>
        <v>79</v>
      </c>
      <c r="CW279" s="15"/>
      <c r="CX279" s="15"/>
      <c r="CY279" s="15">
        <f t="shared" si="58"/>
        <v>0</v>
      </c>
      <c r="CZ279" s="15">
        <f>GG279</f>
        <v>0</v>
      </c>
      <c r="DA279" s="19"/>
      <c r="DB279" s="17">
        <v>85</v>
      </c>
      <c r="DC279" s="15"/>
      <c r="DD279" s="15"/>
      <c r="DE279" s="15"/>
      <c r="DF279" s="15">
        <v>30</v>
      </c>
      <c r="DG279" s="15"/>
      <c r="DH279" s="15"/>
      <c r="DI279" s="15"/>
      <c r="DJ279" s="15">
        <v>30</v>
      </c>
      <c r="DK279" s="15"/>
      <c r="DL279" s="15"/>
      <c r="DM279" s="15"/>
      <c r="DN279" s="15"/>
      <c r="DO279" s="15"/>
      <c r="DP279" s="17"/>
      <c r="DQ279" s="15"/>
      <c r="DR279" s="15"/>
      <c r="DS279" s="15"/>
      <c r="DT279" s="15"/>
      <c r="DU279" s="15"/>
      <c r="DV279" s="15"/>
      <c r="DW279" s="15"/>
      <c r="DX279" s="20"/>
      <c r="DY279" s="15"/>
      <c r="DZ279" s="20"/>
      <c r="EA279" s="15">
        <v>140</v>
      </c>
      <c r="EB279" s="20">
        <v>1</v>
      </c>
      <c r="EC279" s="15">
        <v>120</v>
      </c>
      <c r="ED279" s="20">
        <v>2</v>
      </c>
      <c r="EE279" s="15"/>
      <c r="EF279" s="20"/>
      <c r="EG279" s="15">
        <v>113</v>
      </c>
      <c r="EH279" s="20">
        <v>3</v>
      </c>
      <c r="EI279" s="15"/>
      <c r="EJ279" s="20"/>
      <c r="EK279" s="15"/>
      <c r="EL279" s="20"/>
      <c r="EM279" s="15"/>
      <c r="EN279" s="20"/>
      <c r="EO279" s="15"/>
      <c r="EP279" s="20"/>
      <c r="EQ279" s="15"/>
      <c r="ER279" s="20"/>
      <c r="ES279" s="15"/>
      <c r="ET279" s="20"/>
      <c r="EU279" s="15"/>
      <c r="EV279" s="20"/>
      <c r="EW279" s="15"/>
      <c r="EX279" s="20"/>
      <c r="EY279" s="15"/>
      <c r="EZ279" s="20"/>
      <c r="FA279" s="15">
        <v>30</v>
      </c>
      <c r="FB279" s="20">
        <v>1</v>
      </c>
      <c r="FC279" s="15"/>
      <c r="FD279" s="20"/>
      <c r="FE279" s="15"/>
      <c r="FF279" s="20"/>
      <c r="FG279" s="15"/>
      <c r="FH279" s="20"/>
      <c r="FI279" s="15"/>
      <c r="FJ279" s="20"/>
      <c r="FK279" s="15"/>
      <c r="FL279" s="20"/>
      <c r="FM279" s="15"/>
      <c r="FN279" s="20"/>
      <c r="FO279" s="15"/>
      <c r="FP279" s="20"/>
      <c r="FQ279" s="15"/>
      <c r="FR279" s="20"/>
      <c r="FS279" s="15"/>
      <c r="FT279" s="20"/>
      <c r="FU279" s="15"/>
      <c r="FV279" s="20"/>
      <c r="FW279" s="15"/>
      <c r="FX279" s="20"/>
      <c r="FY279" s="15"/>
      <c r="FZ279" s="20"/>
      <c r="GA279" s="15"/>
      <c r="GB279" s="20"/>
      <c r="GC279" s="15"/>
      <c r="GD279" s="20"/>
      <c r="GE279" s="15">
        <v>79</v>
      </c>
      <c r="GF279" s="20">
        <v>3</v>
      </c>
      <c r="GG279" s="170"/>
    </row>
    <row r="280" spans="1:189" s="2" customFormat="1" ht="15.75" customHeight="1" x14ac:dyDescent="0.3">
      <c r="A280" s="15" t="s">
        <v>2905</v>
      </c>
      <c r="B280" s="15" t="s">
        <v>126</v>
      </c>
      <c r="C280" s="15" t="s">
        <v>1497</v>
      </c>
      <c r="D280" s="15" t="s">
        <v>1769</v>
      </c>
      <c r="E280" s="15" t="str">
        <f t="shared" si="52"/>
        <v>Patrick Sotelo</v>
      </c>
      <c r="F280" s="15" t="s">
        <v>135</v>
      </c>
      <c r="G280" s="15">
        <v>999887609</v>
      </c>
      <c r="H280" s="15">
        <f t="shared" si="53"/>
        <v>45</v>
      </c>
      <c r="I280" s="15"/>
      <c r="J280" s="15"/>
      <c r="K280" s="16"/>
      <c r="L280" s="15"/>
      <c r="M280" s="15"/>
      <c r="N280" s="15"/>
      <c r="O280" s="15">
        <f t="shared" si="48"/>
        <v>0</v>
      </c>
      <c r="P280" s="15">
        <v>0</v>
      </c>
      <c r="Q280" s="15">
        <f t="shared" si="49"/>
        <v>1</v>
      </c>
      <c r="R280" s="15">
        <v>0</v>
      </c>
      <c r="S280" s="15">
        <v>0</v>
      </c>
      <c r="T280" s="15">
        <f t="shared" si="50"/>
        <v>0</v>
      </c>
      <c r="U280" s="15">
        <f t="shared" si="51"/>
        <v>0</v>
      </c>
      <c r="V280" s="15"/>
      <c r="W280" s="15"/>
      <c r="X280" s="15"/>
      <c r="Y280" s="15"/>
      <c r="Z280" s="16"/>
      <c r="AA280" s="15"/>
      <c r="AB280" s="24"/>
      <c r="AC280" s="15"/>
      <c r="AD280" s="15"/>
      <c r="AE280" s="15"/>
      <c r="AF280" s="15"/>
      <c r="AG280" s="15"/>
      <c r="AH280" s="24"/>
      <c r="AI280" s="15"/>
      <c r="AJ280" s="15"/>
      <c r="AK280" s="15"/>
      <c r="AL280" s="15"/>
      <c r="AM280" s="15">
        <v>28</v>
      </c>
      <c r="AN280" s="24">
        <v>3</v>
      </c>
      <c r="AO280" s="15"/>
      <c r="AP280" s="24"/>
      <c r="AQ280" s="15"/>
      <c r="AR280" s="24"/>
      <c r="AS280" s="15"/>
      <c r="AT280" s="24"/>
      <c r="AU280" s="15"/>
      <c r="AV280" s="24"/>
      <c r="AW280" s="15"/>
      <c r="AX280" s="24"/>
      <c r="AY280" s="15"/>
      <c r="AZ280" s="15"/>
      <c r="BA280" s="15"/>
      <c r="BB280" s="15"/>
      <c r="BC280" s="15"/>
      <c r="BD280" s="15"/>
      <c r="BE280" s="15"/>
      <c r="BF280" s="24"/>
      <c r="BG280" s="15"/>
      <c r="BH280" s="24"/>
      <c r="BI280" s="15"/>
      <c r="BJ280" s="24"/>
      <c r="BK280" s="15"/>
      <c r="BL280" s="24"/>
      <c r="BM280" s="15"/>
      <c r="BN280" s="24"/>
      <c r="BO280" s="15"/>
      <c r="BP280" s="24"/>
      <c r="BQ280" s="15">
        <v>113</v>
      </c>
      <c r="BR280" s="24">
        <v>3</v>
      </c>
      <c r="BS280" s="15">
        <v>79</v>
      </c>
      <c r="BT280" s="24">
        <v>3</v>
      </c>
      <c r="BU280" s="15"/>
      <c r="BV280" s="24"/>
      <c r="BW280" s="15"/>
      <c r="BX280" s="24"/>
      <c r="BY280" s="15"/>
      <c r="BZ280" s="24"/>
      <c r="CA280" s="15"/>
      <c r="CB280" s="24"/>
      <c r="CC280" s="15"/>
      <c r="CD280" s="24"/>
      <c r="CE280" s="15"/>
      <c r="CF280" s="24"/>
      <c r="CG280" s="15"/>
      <c r="CH280" s="25"/>
      <c r="CI280" s="15"/>
      <c r="CJ280" s="25"/>
      <c r="CK280" s="15"/>
      <c r="CL280" s="25"/>
      <c r="CM280" s="15"/>
      <c r="CN280" s="25"/>
      <c r="CO280" s="15"/>
      <c r="CP280" s="25"/>
      <c r="CQ280" s="15"/>
      <c r="CR280" s="25"/>
      <c r="CS280" s="15">
        <f t="shared" si="54"/>
        <v>0</v>
      </c>
      <c r="CT280" s="15">
        <f t="shared" si="55"/>
        <v>45</v>
      </c>
      <c r="CU280" s="15">
        <f t="shared" si="56"/>
        <v>1</v>
      </c>
      <c r="CV280" s="15">
        <f t="shared" si="57"/>
        <v>0</v>
      </c>
      <c r="CW280" s="15"/>
      <c r="CX280" s="15"/>
      <c r="CY280" s="15">
        <f t="shared" si="58"/>
        <v>0</v>
      </c>
      <c r="CZ280" s="15">
        <f>GG280</f>
        <v>0</v>
      </c>
      <c r="DA280" s="19"/>
      <c r="DB280" s="17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7">
        <v>60</v>
      </c>
      <c r="DQ280" s="15"/>
      <c r="DR280" s="15"/>
      <c r="DS280" s="15"/>
      <c r="DT280" s="15"/>
      <c r="DU280" s="15"/>
      <c r="DV280" s="15"/>
      <c r="DW280" s="15"/>
      <c r="DX280" s="20"/>
      <c r="DY280" s="15"/>
      <c r="DZ280" s="20"/>
      <c r="EA280" s="15"/>
      <c r="EB280" s="20"/>
      <c r="EC280" s="15"/>
      <c r="ED280" s="20"/>
      <c r="EE280" s="15"/>
      <c r="EF280" s="20"/>
      <c r="EG280" s="15"/>
      <c r="EH280" s="20"/>
      <c r="EI280" s="15"/>
      <c r="EJ280" s="20"/>
      <c r="EK280" s="15"/>
      <c r="EL280" s="20"/>
      <c r="EM280" s="15"/>
      <c r="EN280" s="20"/>
      <c r="EO280" s="15"/>
      <c r="EP280" s="20"/>
      <c r="EQ280" s="15"/>
      <c r="ER280" s="20"/>
      <c r="ES280" s="15"/>
      <c r="ET280" s="20"/>
      <c r="EU280" s="15"/>
      <c r="EV280" s="20"/>
      <c r="EW280" s="15">
        <v>45</v>
      </c>
      <c r="EX280" s="20">
        <v>2</v>
      </c>
      <c r="EY280" s="15"/>
      <c r="EZ280" s="20"/>
      <c r="FA280" s="15"/>
      <c r="FB280" s="20"/>
      <c r="FC280" s="15"/>
      <c r="FD280" s="20"/>
      <c r="FE280" s="15"/>
      <c r="FF280" s="20"/>
      <c r="FG280" s="15"/>
      <c r="FH280" s="20"/>
      <c r="FI280" s="15"/>
      <c r="FJ280" s="20"/>
      <c r="FK280" s="15"/>
      <c r="FL280" s="20"/>
      <c r="FM280" s="15"/>
      <c r="FN280" s="20"/>
      <c r="FO280" s="15"/>
      <c r="FP280" s="20"/>
      <c r="FQ280" s="15"/>
      <c r="FR280" s="20"/>
      <c r="FS280" s="15"/>
      <c r="FT280" s="20"/>
      <c r="FU280" s="15"/>
      <c r="FV280" s="20"/>
      <c r="FW280" s="15"/>
      <c r="FX280" s="20"/>
      <c r="FY280" s="15"/>
      <c r="FZ280" s="20"/>
      <c r="GA280" s="15"/>
      <c r="GB280" s="20"/>
      <c r="GC280" s="15"/>
      <c r="GD280" s="20"/>
      <c r="GE280" s="15"/>
      <c r="GF280" s="20"/>
      <c r="GG280" s="170"/>
    </row>
    <row r="281" spans="1:189" s="2" customFormat="1" ht="15.75" customHeight="1" x14ac:dyDescent="0.3">
      <c r="A281" s="82" t="s">
        <v>130</v>
      </c>
      <c r="B281" s="82" t="s">
        <v>126</v>
      </c>
      <c r="C281" s="82" t="s">
        <v>2742</v>
      </c>
      <c r="D281" s="82" t="s">
        <v>2743</v>
      </c>
      <c r="E281" s="15" t="str">
        <f t="shared" si="52"/>
        <v xml:space="preserve"> JACQUELINE FOSTER</v>
      </c>
      <c r="F281" s="82" t="s">
        <v>128</v>
      </c>
      <c r="G281" s="82">
        <v>999887762</v>
      </c>
      <c r="H281" s="15">
        <f t="shared" si="53"/>
        <v>98</v>
      </c>
      <c r="I281" s="15"/>
      <c r="J281" s="15"/>
      <c r="K281" s="16"/>
      <c r="L281" s="15"/>
      <c r="M281" s="15"/>
      <c r="N281" s="15"/>
      <c r="O281" s="15">
        <f t="shared" si="48"/>
        <v>0</v>
      </c>
      <c r="P281" s="15">
        <v>0</v>
      </c>
      <c r="Q281" s="15">
        <f t="shared" si="49"/>
        <v>0</v>
      </c>
      <c r="R281" s="15">
        <v>0</v>
      </c>
      <c r="S281" s="15">
        <v>0</v>
      </c>
      <c r="T281" s="15">
        <f t="shared" si="50"/>
        <v>0</v>
      </c>
      <c r="U281" s="15">
        <f t="shared" si="51"/>
        <v>0</v>
      </c>
      <c r="V281" s="15"/>
      <c r="W281" s="15"/>
      <c r="X281" s="15"/>
      <c r="Y281" s="15"/>
      <c r="Z281" s="16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>
        <f t="shared" si="54"/>
        <v>0</v>
      </c>
      <c r="CT281" s="15">
        <f t="shared" si="55"/>
        <v>98</v>
      </c>
      <c r="CU281" s="15">
        <f t="shared" si="56"/>
        <v>1</v>
      </c>
      <c r="CV281" s="15">
        <f t="shared" si="57"/>
        <v>0</v>
      </c>
      <c r="CW281" s="15"/>
      <c r="CX281" s="15"/>
      <c r="CY281" s="15">
        <f t="shared" si="58"/>
        <v>0</v>
      </c>
      <c r="CZ281" s="15">
        <f>GG281</f>
        <v>0</v>
      </c>
      <c r="DA281" s="16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20"/>
      <c r="DY281" s="15"/>
      <c r="DZ281" s="20"/>
      <c r="EA281" s="15"/>
      <c r="EB281" s="20"/>
      <c r="EC281" s="15"/>
      <c r="ED281" s="20"/>
      <c r="EE281" s="15"/>
      <c r="EF281" s="20"/>
      <c r="EG281" s="15"/>
      <c r="EH281" s="20"/>
      <c r="EI281" s="15"/>
      <c r="EJ281" s="20"/>
      <c r="EK281" s="15"/>
      <c r="EL281" s="20"/>
      <c r="EM281" s="15"/>
      <c r="EN281" s="20"/>
      <c r="EO281" s="15"/>
      <c r="EP281" s="20"/>
      <c r="EQ281" s="15"/>
      <c r="ER281" s="20"/>
      <c r="ES281" s="15"/>
      <c r="ET281" s="20"/>
      <c r="EU281" s="15"/>
      <c r="EV281" s="20"/>
      <c r="EW281" s="15">
        <v>38</v>
      </c>
      <c r="EX281" s="20" t="s">
        <v>129</v>
      </c>
      <c r="EY281" s="15"/>
      <c r="EZ281" s="20"/>
      <c r="FA281" s="15"/>
      <c r="FB281" s="20"/>
      <c r="FC281" s="15"/>
      <c r="FD281" s="20"/>
      <c r="FE281" s="15"/>
      <c r="FF281" s="20"/>
      <c r="FG281" s="15"/>
      <c r="FH281" s="20"/>
      <c r="FI281" s="15"/>
      <c r="FJ281" s="20"/>
      <c r="FK281" s="15"/>
      <c r="FL281" s="20"/>
      <c r="FM281" s="15">
        <v>60</v>
      </c>
      <c r="FN281" s="20">
        <v>1</v>
      </c>
      <c r="FO281" s="15"/>
      <c r="FP281" s="20"/>
      <c r="FQ281" s="15"/>
      <c r="FR281" s="20"/>
      <c r="FS281" s="15"/>
      <c r="FT281" s="20"/>
      <c r="FU281" s="15"/>
      <c r="FV281" s="20"/>
      <c r="FW281" s="15"/>
      <c r="FX281" s="20"/>
      <c r="FY281" s="15"/>
      <c r="FZ281" s="20"/>
      <c r="GA281" s="15"/>
      <c r="GB281" s="20"/>
      <c r="GC281" s="15"/>
      <c r="GD281" s="20"/>
      <c r="GE281" s="15"/>
      <c r="GF281" s="20"/>
      <c r="GG281" s="170"/>
    </row>
    <row r="282" spans="1:189" s="2" customFormat="1" ht="15.75" customHeight="1" x14ac:dyDescent="0.3">
      <c r="A282" s="15" t="s">
        <v>2903</v>
      </c>
      <c r="B282" s="15" t="s">
        <v>126</v>
      </c>
      <c r="C282" s="15" t="s">
        <v>3359</v>
      </c>
      <c r="D282" s="15" t="s">
        <v>3360</v>
      </c>
      <c r="E282" s="15" t="str">
        <f t="shared" si="52"/>
        <v>BRIDGETTE BYERLY</v>
      </c>
      <c r="F282" s="15" t="s">
        <v>128</v>
      </c>
      <c r="G282" s="15">
        <v>999888144</v>
      </c>
      <c r="H282" s="15">
        <f t="shared" si="53"/>
        <v>74</v>
      </c>
      <c r="I282" s="15"/>
      <c r="J282" s="15"/>
      <c r="K282" s="16"/>
      <c r="L282" s="15"/>
      <c r="M282" s="15"/>
      <c r="N282" s="15"/>
      <c r="O282" s="15">
        <f t="shared" si="48"/>
        <v>0</v>
      </c>
      <c r="P282" s="15">
        <v>0</v>
      </c>
      <c r="Q282" s="15">
        <f t="shared" si="49"/>
        <v>0</v>
      </c>
      <c r="R282" s="15">
        <v>0</v>
      </c>
      <c r="S282" s="15">
        <v>0</v>
      </c>
      <c r="T282" s="15">
        <f t="shared" si="50"/>
        <v>0</v>
      </c>
      <c r="U282" s="15">
        <f t="shared" si="51"/>
        <v>0</v>
      </c>
      <c r="V282" s="15"/>
      <c r="W282" s="15"/>
      <c r="X282" s="15"/>
      <c r="Y282" s="15"/>
      <c r="Z282" s="16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>
        <f t="shared" si="54"/>
        <v>44</v>
      </c>
      <c r="CT282" s="15">
        <f t="shared" si="55"/>
        <v>30</v>
      </c>
      <c r="CU282" s="15">
        <f t="shared" si="56"/>
        <v>1</v>
      </c>
      <c r="CV282" s="15">
        <f t="shared" si="57"/>
        <v>0</v>
      </c>
      <c r="CW282" s="15"/>
      <c r="CX282" s="15"/>
      <c r="CY282" s="15">
        <f t="shared" si="58"/>
        <v>0</v>
      </c>
      <c r="CZ282" s="15">
        <f>GG282</f>
        <v>0</v>
      </c>
      <c r="DA282" s="16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20"/>
      <c r="DY282" s="15"/>
      <c r="DZ282" s="20"/>
      <c r="EA282" s="15"/>
      <c r="EB282" s="20"/>
      <c r="EC282" s="15"/>
      <c r="ED282" s="20"/>
      <c r="EE282" s="15"/>
      <c r="EF282" s="20"/>
      <c r="EG282" s="15"/>
      <c r="EH282" s="20"/>
      <c r="EI282" s="15"/>
      <c r="EJ282" s="20"/>
      <c r="EK282" s="15"/>
      <c r="EL282" s="20"/>
      <c r="EM282" s="15"/>
      <c r="EN282" s="20"/>
      <c r="EO282" s="15"/>
      <c r="EP282" s="20"/>
      <c r="EQ282" s="15"/>
      <c r="ER282" s="20"/>
      <c r="ES282" s="15"/>
      <c r="ET282" s="20"/>
      <c r="EU282" s="15"/>
      <c r="EV282" s="20"/>
      <c r="EW282" s="15"/>
      <c r="EX282" s="20"/>
      <c r="EY282" s="15"/>
      <c r="EZ282" s="20"/>
      <c r="FA282" s="15"/>
      <c r="FB282" s="20"/>
      <c r="FC282" s="15"/>
      <c r="FD282" s="20"/>
      <c r="FE282" s="15">
        <v>44</v>
      </c>
      <c r="FF282" s="20">
        <v>7</v>
      </c>
      <c r="FG282" s="15"/>
      <c r="FH282" s="20"/>
      <c r="FI282" s="15"/>
      <c r="FJ282" s="20"/>
      <c r="FK282" s="15"/>
      <c r="FL282" s="20"/>
      <c r="FM282" s="15"/>
      <c r="FN282" s="20"/>
      <c r="FO282" s="15"/>
      <c r="FP282" s="20"/>
      <c r="FQ282" s="15"/>
      <c r="FR282" s="20"/>
      <c r="FS282" s="15"/>
      <c r="FT282" s="20"/>
      <c r="FU282" s="15"/>
      <c r="FV282" s="20"/>
      <c r="FW282" s="15"/>
      <c r="FX282" s="20"/>
      <c r="FY282" s="15">
        <v>30</v>
      </c>
      <c r="FZ282" s="20">
        <v>1</v>
      </c>
      <c r="GA282" s="15"/>
      <c r="GB282" s="20"/>
      <c r="GC282" s="15"/>
      <c r="GD282" s="20"/>
      <c r="GE282" s="15"/>
      <c r="GF282" s="20"/>
      <c r="GG282" s="170"/>
    </row>
    <row r="283" spans="1:189" s="2" customFormat="1" ht="15.75" customHeight="1" x14ac:dyDescent="0.3">
      <c r="A283" s="15" t="s">
        <v>125</v>
      </c>
      <c r="B283" s="15" t="s">
        <v>126</v>
      </c>
      <c r="C283" s="15" t="s">
        <v>1067</v>
      </c>
      <c r="D283" s="15" t="s">
        <v>1068</v>
      </c>
      <c r="E283" s="15" t="str">
        <f t="shared" si="52"/>
        <v>JOONHYUN KANG</v>
      </c>
      <c r="F283" s="15" t="s">
        <v>135</v>
      </c>
      <c r="G283" s="15">
        <v>999888613</v>
      </c>
      <c r="H283" s="15">
        <f t="shared" si="53"/>
        <v>90</v>
      </c>
      <c r="I283" s="17"/>
      <c r="J283" s="17"/>
      <c r="K283" s="21"/>
      <c r="L283" s="15"/>
      <c r="M283" s="15"/>
      <c r="N283" s="15"/>
      <c r="O283" s="15">
        <f t="shared" si="48"/>
        <v>0</v>
      </c>
      <c r="P283" s="15">
        <v>0</v>
      </c>
      <c r="Q283" s="15">
        <f t="shared" si="49"/>
        <v>1</v>
      </c>
      <c r="R283" s="15">
        <v>0</v>
      </c>
      <c r="S283" s="15">
        <v>0</v>
      </c>
      <c r="T283" s="15">
        <f t="shared" si="50"/>
        <v>0</v>
      </c>
      <c r="U283" s="15">
        <f t="shared" si="51"/>
        <v>0</v>
      </c>
      <c r="V283" s="15"/>
      <c r="W283" s="15"/>
      <c r="X283" s="15"/>
      <c r="Y283" s="15"/>
      <c r="Z283" s="21"/>
      <c r="AA283" s="17"/>
      <c r="AB283" s="17"/>
      <c r="AC283" s="17"/>
      <c r="AD283" s="17"/>
      <c r="AE283" s="17"/>
      <c r="AF283" s="24"/>
      <c r="AG283" s="17"/>
      <c r="AH283" s="24"/>
      <c r="AI283" s="17"/>
      <c r="AJ283" s="24"/>
      <c r="AK283" s="17"/>
      <c r="AL283" s="24"/>
      <c r="AM283" s="17"/>
      <c r="AN283" s="24"/>
      <c r="AO283" s="17"/>
      <c r="AP283" s="24"/>
      <c r="AQ283" s="17"/>
      <c r="AR283" s="24"/>
      <c r="AS283" s="17"/>
      <c r="AT283" s="24"/>
      <c r="AU283" s="17"/>
      <c r="AV283" s="24"/>
      <c r="AW283" s="17"/>
      <c r="AX283" s="24"/>
      <c r="AY283" s="17"/>
      <c r="AZ283" s="17"/>
      <c r="BA283" s="17"/>
      <c r="BB283" s="24"/>
      <c r="BC283" s="17"/>
      <c r="BD283" s="24"/>
      <c r="BE283" s="17"/>
      <c r="BF283" s="24"/>
      <c r="BG283" s="17"/>
      <c r="BH283" s="24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24"/>
      <c r="CQ283" s="17"/>
      <c r="CR283" s="24"/>
      <c r="CS283" s="15">
        <f t="shared" si="54"/>
        <v>0</v>
      </c>
      <c r="CT283" s="15">
        <f t="shared" si="55"/>
        <v>90</v>
      </c>
      <c r="CU283" s="15">
        <f t="shared" si="56"/>
        <v>1</v>
      </c>
      <c r="CV283" s="15">
        <f t="shared" si="57"/>
        <v>0</v>
      </c>
      <c r="CW283" s="15"/>
      <c r="CX283" s="15"/>
      <c r="CY283" s="15">
        <f t="shared" si="58"/>
        <v>0</v>
      </c>
      <c r="CZ283" s="15">
        <f>GG283</f>
        <v>0</v>
      </c>
      <c r="DA283" s="20"/>
      <c r="DB283" s="17"/>
      <c r="DC283" s="15"/>
      <c r="DD283" s="15"/>
      <c r="DE283" s="15"/>
      <c r="DF283" s="15">
        <v>60</v>
      </c>
      <c r="DG283" s="15"/>
      <c r="DH283" s="15"/>
      <c r="DI283" s="15"/>
      <c r="DJ283" s="15">
        <v>120</v>
      </c>
      <c r="DK283" s="15"/>
      <c r="DL283" s="15"/>
      <c r="DM283" s="15"/>
      <c r="DN283" s="15"/>
      <c r="DO283" s="15"/>
      <c r="DP283" s="17"/>
      <c r="DQ283" s="15"/>
      <c r="DR283" s="15"/>
      <c r="DS283" s="15"/>
      <c r="DT283" s="15"/>
      <c r="DU283" s="15"/>
      <c r="DV283" s="15"/>
      <c r="DW283" s="15"/>
      <c r="DX283" s="20"/>
      <c r="DY283" s="15"/>
      <c r="DZ283" s="20"/>
      <c r="EA283" s="15"/>
      <c r="EB283" s="20"/>
      <c r="EC283" s="15"/>
      <c r="ED283" s="20"/>
      <c r="EE283" s="15"/>
      <c r="EF283" s="20"/>
      <c r="EG283" s="15"/>
      <c r="EH283" s="20"/>
      <c r="EI283" s="15"/>
      <c r="EJ283" s="20"/>
      <c r="EK283" s="15"/>
      <c r="EL283" s="20"/>
      <c r="EM283" s="15"/>
      <c r="EN283" s="20"/>
      <c r="EO283" s="15"/>
      <c r="EP283" s="20"/>
      <c r="EQ283" s="15"/>
      <c r="ER283" s="20"/>
      <c r="ES283" s="15"/>
      <c r="ET283" s="20"/>
      <c r="EU283" s="15"/>
      <c r="EV283" s="20"/>
      <c r="EW283" s="15"/>
      <c r="EX283" s="20"/>
      <c r="EY283" s="15"/>
      <c r="EZ283" s="20"/>
      <c r="FA283" s="15">
        <v>90</v>
      </c>
      <c r="FB283" s="20">
        <v>2</v>
      </c>
      <c r="FC283" s="15"/>
      <c r="FD283" s="20"/>
      <c r="FE283" s="15"/>
      <c r="FF283" s="20"/>
      <c r="FG283" s="15"/>
      <c r="FH283" s="20"/>
      <c r="FI283" s="15"/>
      <c r="FJ283" s="20"/>
      <c r="FK283" s="15"/>
      <c r="FL283" s="20"/>
      <c r="FM283" s="15"/>
      <c r="FN283" s="20"/>
      <c r="FO283" s="15"/>
      <c r="FP283" s="20"/>
      <c r="FQ283" s="15"/>
      <c r="FR283" s="20"/>
      <c r="FS283" s="15"/>
      <c r="FT283" s="20"/>
      <c r="FU283" s="15"/>
      <c r="FV283" s="20"/>
      <c r="FW283" s="15"/>
      <c r="FX283" s="20"/>
      <c r="FY283" s="15"/>
      <c r="FZ283" s="20"/>
      <c r="GA283" s="15"/>
      <c r="GB283" s="20"/>
      <c r="GC283" s="15"/>
      <c r="GD283" s="20"/>
      <c r="GE283" s="15"/>
      <c r="GF283" s="20"/>
      <c r="GG283" s="170"/>
    </row>
    <row r="284" spans="1:189" s="2" customFormat="1" ht="15.75" customHeight="1" x14ac:dyDescent="0.3">
      <c r="A284" s="17" t="s">
        <v>125</v>
      </c>
      <c r="B284" s="15" t="s">
        <v>126</v>
      </c>
      <c r="C284" s="15" t="s">
        <v>1079</v>
      </c>
      <c r="D284" s="15" t="s">
        <v>1225</v>
      </c>
      <c r="E284" s="15" t="str">
        <f t="shared" si="52"/>
        <v>RYAN LEE</v>
      </c>
      <c r="F284" s="15" t="s">
        <v>135</v>
      </c>
      <c r="G284" s="15">
        <v>999888621</v>
      </c>
      <c r="H284" s="15">
        <f t="shared" si="53"/>
        <v>68</v>
      </c>
      <c r="I284" s="17"/>
      <c r="J284" s="17">
        <f>(O284+P284+R284+S284+T284+U284)/2</f>
        <v>0</v>
      </c>
      <c r="K284" s="21"/>
      <c r="L284" s="15"/>
      <c r="M284" s="15"/>
      <c r="N284" s="15"/>
      <c r="O284" s="15">
        <f t="shared" si="48"/>
        <v>0</v>
      </c>
      <c r="P284" s="15">
        <v>0</v>
      </c>
      <c r="Q284" s="15">
        <f t="shared" si="49"/>
        <v>0</v>
      </c>
      <c r="R284" s="15">
        <v>0</v>
      </c>
      <c r="S284" s="15">
        <v>0</v>
      </c>
      <c r="T284" s="15">
        <f t="shared" si="50"/>
        <v>0</v>
      </c>
      <c r="U284" s="15">
        <f t="shared" si="51"/>
        <v>0</v>
      </c>
      <c r="V284" s="15"/>
      <c r="W284" s="15"/>
      <c r="X284" s="15"/>
      <c r="Y284" s="15"/>
      <c r="Z284" s="21"/>
      <c r="AA284" s="17"/>
      <c r="AB284" s="17"/>
      <c r="AC284" s="17"/>
      <c r="AD284" s="17"/>
      <c r="AE284" s="17"/>
      <c r="AF284" s="24"/>
      <c r="AG284" s="17"/>
      <c r="AH284" s="24"/>
      <c r="AI284" s="17"/>
      <c r="AJ284" s="24"/>
      <c r="AK284" s="17"/>
      <c r="AL284" s="24"/>
      <c r="AM284" s="17"/>
      <c r="AN284" s="24"/>
      <c r="AO284" s="17"/>
      <c r="AP284" s="24"/>
      <c r="AQ284" s="17"/>
      <c r="AR284" s="24"/>
      <c r="AS284" s="17"/>
      <c r="AT284" s="24"/>
      <c r="AU284" s="17"/>
      <c r="AV284" s="24"/>
      <c r="AW284" s="17"/>
      <c r="AX284" s="24"/>
      <c r="AY284" s="17"/>
      <c r="AZ284" s="17"/>
      <c r="BA284" s="17"/>
      <c r="BB284" s="24"/>
      <c r="BC284" s="17"/>
      <c r="BD284" s="24"/>
      <c r="BE284" s="17"/>
      <c r="BF284" s="24"/>
      <c r="BG284" s="17"/>
      <c r="BH284" s="24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24"/>
      <c r="CQ284" s="17"/>
      <c r="CR284" s="24"/>
      <c r="CS284" s="15">
        <f t="shared" si="54"/>
        <v>0</v>
      </c>
      <c r="CT284" s="15">
        <f t="shared" si="55"/>
        <v>68</v>
      </c>
      <c r="CU284" s="15">
        <f t="shared" si="56"/>
        <v>1</v>
      </c>
      <c r="CV284" s="15">
        <f t="shared" si="57"/>
        <v>0</v>
      </c>
      <c r="CW284" s="15"/>
      <c r="CX284" s="15"/>
      <c r="CY284" s="15">
        <f t="shared" si="58"/>
        <v>0</v>
      </c>
      <c r="CZ284" s="15">
        <f>GG284</f>
        <v>0</v>
      </c>
      <c r="DA284" s="20"/>
      <c r="DB284" s="17"/>
      <c r="DC284" s="15"/>
      <c r="DD284" s="15"/>
      <c r="DE284" s="15"/>
      <c r="DF284" s="15">
        <v>60</v>
      </c>
      <c r="DG284" s="15"/>
      <c r="DH284" s="15"/>
      <c r="DI284" s="15"/>
      <c r="DJ284" s="15"/>
      <c r="DK284" s="15"/>
      <c r="DL284" s="15"/>
      <c r="DM284" s="15"/>
      <c r="DN284" s="15"/>
      <c r="DO284" s="15"/>
      <c r="DP284" s="17"/>
      <c r="DQ284" s="15"/>
      <c r="DR284" s="15"/>
      <c r="DS284" s="15"/>
      <c r="DT284" s="15"/>
      <c r="DU284" s="15"/>
      <c r="DV284" s="15"/>
      <c r="DW284" s="15"/>
      <c r="DX284" s="20"/>
      <c r="DY284" s="15"/>
      <c r="DZ284" s="20"/>
      <c r="EA284" s="15"/>
      <c r="EB284" s="20"/>
      <c r="EC284" s="15"/>
      <c r="ED284" s="20"/>
      <c r="EE284" s="15"/>
      <c r="EF284" s="20"/>
      <c r="EG284" s="15"/>
      <c r="EH284" s="20"/>
      <c r="EI284" s="15"/>
      <c r="EJ284" s="20"/>
      <c r="EK284" s="15"/>
      <c r="EL284" s="20"/>
      <c r="EM284" s="15"/>
      <c r="EN284" s="20"/>
      <c r="EO284" s="15"/>
      <c r="EP284" s="20"/>
      <c r="EQ284" s="15"/>
      <c r="ER284" s="20"/>
      <c r="ES284" s="15"/>
      <c r="ET284" s="20"/>
      <c r="EU284" s="15"/>
      <c r="EV284" s="20"/>
      <c r="EW284" s="15"/>
      <c r="EX284" s="20"/>
      <c r="EY284" s="15"/>
      <c r="EZ284" s="20"/>
      <c r="FA284" s="15">
        <v>68</v>
      </c>
      <c r="FB284" s="20">
        <v>4</v>
      </c>
      <c r="FC284" s="15"/>
      <c r="FD284" s="20"/>
      <c r="FE284" s="15"/>
      <c r="FF284" s="20"/>
      <c r="FG284" s="15"/>
      <c r="FH284" s="20"/>
      <c r="FI284" s="15"/>
      <c r="FJ284" s="20"/>
      <c r="FK284" s="15"/>
      <c r="FL284" s="20"/>
      <c r="FM284" s="15"/>
      <c r="FN284" s="20"/>
      <c r="FO284" s="15"/>
      <c r="FP284" s="20"/>
      <c r="FQ284" s="15"/>
      <c r="FR284" s="20"/>
      <c r="FS284" s="15"/>
      <c r="FT284" s="20"/>
      <c r="FU284" s="15"/>
      <c r="FV284" s="20"/>
      <c r="FW284" s="15"/>
      <c r="FX284" s="20"/>
      <c r="FY284" s="15"/>
      <c r="FZ284" s="20"/>
      <c r="GA284" s="15"/>
      <c r="GB284" s="20"/>
      <c r="GC284" s="15"/>
      <c r="GD284" s="20"/>
      <c r="GE284" s="15"/>
      <c r="GF284" s="20"/>
      <c r="GG284" s="170"/>
    </row>
    <row r="285" spans="1:189" s="2" customFormat="1" ht="15.75" customHeight="1" x14ac:dyDescent="0.3">
      <c r="A285" s="15" t="s">
        <v>125</v>
      </c>
      <c r="B285" s="15" t="s">
        <v>142</v>
      </c>
      <c r="C285" s="15" t="s">
        <v>4119</v>
      </c>
      <c r="D285" s="15" t="s">
        <v>4120</v>
      </c>
      <c r="E285" s="15" t="str">
        <f t="shared" si="52"/>
        <v>ARMAAN TINDNI</v>
      </c>
      <c r="F285" s="15" t="s">
        <v>135</v>
      </c>
      <c r="G285" s="15">
        <v>999888662</v>
      </c>
      <c r="H285" s="15">
        <f t="shared" si="53"/>
        <v>79</v>
      </c>
      <c r="I285" s="15"/>
      <c r="J285" s="15"/>
      <c r="K285" s="16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6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>
        <f t="shared" si="54"/>
        <v>0</v>
      </c>
      <c r="CT285" s="15">
        <f t="shared" si="55"/>
        <v>0</v>
      </c>
      <c r="CU285" s="15">
        <f t="shared" si="56"/>
        <v>0</v>
      </c>
      <c r="CV285" s="15">
        <f t="shared" si="57"/>
        <v>79</v>
      </c>
      <c r="CW285" s="15"/>
      <c r="CX285" s="15"/>
      <c r="CY285" s="15">
        <f t="shared" si="58"/>
        <v>0</v>
      </c>
      <c r="CZ285" s="15">
        <f>GG285</f>
        <v>0</v>
      </c>
      <c r="DA285" s="16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20"/>
      <c r="DY285" s="15"/>
      <c r="DZ285" s="20"/>
      <c r="EA285" s="15"/>
      <c r="EB285" s="20"/>
      <c r="EC285" s="15"/>
      <c r="ED285" s="20"/>
      <c r="EE285" s="15"/>
      <c r="EF285" s="20"/>
      <c r="EG285" s="15"/>
      <c r="EH285" s="20"/>
      <c r="EI285" s="15"/>
      <c r="EJ285" s="20"/>
      <c r="EK285" s="15"/>
      <c r="EL285" s="20"/>
      <c r="EM285" s="15"/>
      <c r="EN285" s="20"/>
      <c r="EO285" s="15"/>
      <c r="EP285" s="20"/>
      <c r="EQ285" s="15"/>
      <c r="ER285" s="20"/>
      <c r="ES285" s="15"/>
      <c r="ET285" s="20"/>
      <c r="EU285" s="15"/>
      <c r="EV285" s="20"/>
      <c r="EW285" s="15"/>
      <c r="EX285" s="20"/>
      <c r="EY285" s="15"/>
      <c r="EZ285" s="16"/>
      <c r="FA285" s="15"/>
      <c r="FB285" s="20"/>
      <c r="FC285" s="15"/>
      <c r="FD285" s="16"/>
      <c r="FE285" s="15"/>
      <c r="FF285" s="16"/>
      <c r="FG285" s="15"/>
      <c r="FH285" s="16"/>
      <c r="FI285" s="15"/>
      <c r="FJ285" s="16"/>
      <c r="FK285" s="15"/>
      <c r="FL285" s="16"/>
      <c r="FM285" s="15"/>
      <c r="FN285" s="16"/>
      <c r="FO285" s="15"/>
      <c r="FP285" s="20"/>
      <c r="FQ285" s="15"/>
      <c r="FR285" s="16"/>
      <c r="FS285" s="15"/>
      <c r="FT285" s="16"/>
      <c r="FU285" s="15"/>
      <c r="FV285" s="16"/>
      <c r="FW285" s="15"/>
      <c r="FX285" s="16"/>
      <c r="FY285" s="15"/>
      <c r="FZ285" s="16"/>
      <c r="GA285" s="15"/>
      <c r="GB285" s="16"/>
      <c r="GC285" s="15"/>
      <c r="GD285" s="20"/>
      <c r="GE285" s="15">
        <v>79</v>
      </c>
      <c r="GF285" s="20">
        <v>4</v>
      </c>
      <c r="GG285" s="170"/>
    </row>
    <row r="286" spans="1:189" s="2" customFormat="1" ht="15.75" customHeight="1" x14ac:dyDescent="0.3">
      <c r="A286" s="15" t="s">
        <v>2904</v>
      </c>
      <c r="B286" s="15" t="s">
        <v>126</v>
      </c>
      <c r="C286" s="15" t="s">
        <v>503</v>
      </c>
      <c r="D286" s="15" t="s">
        <v>1223</v>
      </c>
      <c r="E286" s="15" t="str">
        <f t="shared" si="52"/>
        <v>Jayden Lee</v>
      </c>
      <c r="F286" s="15" t="s">
        <v>135</v>
      </c>
      <c r="G286" s="17">
        <v>999888707</v>
      </c>
      <c r="H286" s="15">
        <f t="shared" si="53"/>
        <v>132</v>
      </c>
      <c r="I286" s="17"/>
      <c r="J286" s="17"/>
      <c r="K286" s="21"/>
      <c r="L286" s="15"/>
      <c r="M286" s="15"/>
      <c r="N286" s="15"/>
      <c r="O286" s="15">
        <f t="shared" ref="O286:O321" si="59">SUM(EE286, EI286, EK286, EM286)</f>
        <v>0</v>
      </c>
      <c r="P286" s="15">
        <v>0</v>
      </c>
      <c r="Q286" s="15">
        <f t="shared" ref="Q286:Q321" si="60">COUNT(DI286:DV286)</f>
        <v>0</v>
      </c>
      <c r="R286" s="15">
        <v>0</v>
      </c>
      <c r="S286" s="15">
        <v>0</v>
      </c>
      <c r="T286" s="15">
        <f t="shared" ref="T286:T321" si="61">EC286</f>
        <v>68</v>
      </c>
      <c r="U286" s="15">
        <f t="shared" ref="U286:U321" si="62">SUM(EG286)</f>
        <v>0</v>
      </c>
      <c r="V286" s="15"/>
      <c r="W286" s="15"/>
      <c r="X286" s="15"/>
      <c r="Y286" s="15"/>
      <c r="Z286" s="21"/>
      <c r="AA286" s="17"/>
      <c r="AB286" s="17"/>
      <c r="AC286" s="17"/>
      <c r="AD286" s="17"/>
      <c r="AE286" s="17"/>
      <c r="AF286" s="24"/>
      <c r="AG286" s="17"/>
      <c r="AH286" s="24"/>
      <c r="AI286" s="17"/>
      <c r="AJ286" s="24"/>
      <c r="AK286" s="17"/>
      <c r="AL286" s="24"/>
      <c r="AM286" s="17"/>
      <c r="AN286" s="24"/>
      <c r="AO286" s="17"/>
      <c r="AP286" s="24"/>
      <c r="AQ286" s="17"/>
      <c r="AR286" s="24"/>
      <c r="AS286" s="17"/>
      <c r="AT286" s="24"/>
      <c r="AU286" s="17"/>
      <c r="AV286" s="24"/>
      <c r="AW286" s="17"/>
      <c r="AX286" s="24"/>
      <c r="AY286" s="17"/>
      <c r="AZ286" s="17"/>
      <c r="BA286" s="17"/>
      <c r="BB286" s="24"/>
      <c r="BC286" s="17"/>
      <c r="BD286" s="24"/>
      <c r="BE286" s="17"/>
      <c r="BF286" s="24"/>
      <c r="BG286" s="17"/>
      <c r="BH286" s="24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24"/>
      <c r="CQ286" s="17"/>
      <c r="CR286" s="24"/>
      <c r="CS286" s="15">
        <f t="shared" si="54"/>
        <v>0</v>
      </c>
      <c r="CT286" s="15">
        <f t="shared" si="55"/>
        <v>0</v>
      </c>
      <c r="CU286" s="15">
        <f t="shared" si="56"/>
        <v>0</v>
      </c>
      <c r="CV286" s="15">
        <f t="shared" si="57"/>
        <v>0</v>
      </c>
      <c r="CW286" s="15"/>
      <c r="CX286" s="15"/>
      <c r="CY286" s="15">
        <f t="shared" si="58"/>
        <v>64</v>
      </c>
      <c r="CZ286" s="15">
        <f>GG286</f>
        <v>0</v>
      </c>
      <c r="DA286" s="20"/>
      <c r="DB286" s="17">
        <v>113</v>
      </c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7"/>
      <c r="DQ286" s="15"/>
      <c r="DR286" s="15"/>
      <c r="DS286" s="15"/>
      <c r="DT286" s="15"/>
      <c r="DU286" s="15"/>
      <c r="DV286" s="15"/>
      <c r="DW286" s="15"/>
      <c r="DX286" s="20"/>
      <c r="DY286" s="15"/>
      <c r="DZ286" s="20"/>
      <c r="EA286" s="15">
        <v>105</v>
      </c>
      <c r="EB286" s="20">
        <v>2</v>
      </c>
      <c r="EC286" s="15">
        <v>68</v>
      </c>
      <c r="ED286" s="20">
        <v>5</v>
      </c>
      <c r="EE286" s="15"/>
      <c r="EF286" s="20"/>
      <c r="EG286" s="15"/>
      <c r="EH286" s="20"/>
      <c r="EI286" s="15"/>
      <c r="EJ286" s="20"/>
      <c r="EK286" s="15"/>
      <c r="EL286" s="20"/>
      <c r="EM286" s="15"/>
      <c r="EN286" s="20"/>
      <c r="EO286" s="15">
        <v>64</v>
      </c>
      <c r="EP286" s="20"/>
      <c r="EQ286" s="15"/>
      <c r="ER286" s="20"/>
      <c r="ES286" s="15"/>
      <c r="ET286" s="20"/>
      <c r="EU286" s="15"/>
      <c r="EV286" s="20"/>
      <c r="EW286" s="15"/>
      <c r="EX286" s="20"/>
      <c r="EY286" s="15"/>
      <c r="EZ286" s="20"/>
      <c r="FA286" s="15"/>
      <c r="FB286" s="20"/>
      <c r="FC286" s="15"/>
      <c r="FD286" s="20"/>
      <c r="FE286" s="15"/>
      <c r="FF286" s="20"/>
      <c r="FG286" s="15"/>
      <c r="FH286" s="20"/>
      <c r="FI286" s="15"/>
      <c r="FJ286" s="20"/>
      <c r="FK286" s="15"/>
      <c r="FL286" s="20"/>
      <c r="FM286" s="15"/>
      <c r="FN286" s="20"/>
      <c r="FO286" s="15"/>
      <c r="FP286" s="20"/>
      <c r="FQ286" s="15"/>
      <c r="FR286" s="20"/>
      <c r="FS286" s="15"/>
      <c r="FT286" s="20"/>
      <c r="FU286" s="15"/>
      <c r="FV286" s="20"/>
      <c r="FW286" s="15"/>
      <c r="FX286" s="20"/>
      <c r="FY286" s="15"/>
      <c r="FZ286" s="20"/>
      <c r="GA286" s="15"/>
      <c r="GB286" s="20"/>
      <c r="GC286" s="15"/>
      <c r="GD286" s="20"/>
      <c r="GE286" s="15"/>
      <c r="GF286" s="20"/>
      <c r="GG286" s="170"/>
    </row>
    <row r="287" spans="1:189" s="2" customFormat="1" ht="15.75" customHeight="1" x14ac:dyDescent="0.3">
      <c r="A287" s="17" t="s">
        <v>130</v>
      </c>
      <c r="B287" s="17" t="s">
        <v>126</v>
      </c>
      <c r="C287" s="17" t="s">
        <v>158</v>
      </c>
      <c r="D287" s="17" t="s">
        <v>1106</v>
      </c>
      <c r="E287" s="15" t="str">
        <f t="shared" si="52"/>
        <v>Sophia Kim</v>
      </c>
      <c r="F287" s="17" t="s">
        <v>128</v>
      </c>
      <c r="G287" s="15">
        <v>999888753</v>
      </c>
      <c r="H287" s="15">
        <f t="shared" si="53"/>
        <v>535</v>
      </c>
      <c r="I287" s="15"/>
      <c r="J287" s="15"/>
      <c r="K287" s="16"/>
      <c r="L287" s="15"/>
      <c r="M287" s="15"/>
      <c r="N287" s="15"/>
      <c r="O287" s="15">
        <f t="shared" si="59"/>
        <v>0</v>
      </c>
      <c r="P287" s="15">
        <v>0</v>
      </c>
      <c r="Q287" s="15">
        <f t="shared" si="60"/>
        <v>0</v>
      </c>
      <c r="R287" s="15">
        <v>0</v>
      </c>
      <c r="S287" s="15">
        <v>0</v>
      </c>
      <c r="T287" s="15">
        <f t="shared" si="61"/>
        <v>72</v>
      </c>
      <c r="U287" s="15">
        <f t="shared" si="62"/>
        <v>64</v>
      </c>
      <c r="V287" s="15"/>
      <c r="W287" s="15"/>
      <c r="X287" s="15"/>
      <c r="Y287" s="15"/>
      <c r="Z287" s="16"/>
      <c r="AA287" s="15"/>
      <c r="AB287" s="24"/>
      <c r="AC287" s="15"/>
      <c r="AD287" s="24"/>
      <c r="AE287" s="15"/>
      <c r="AF287" s="24"/>
      <c r="AG287" s="15">
        <v>38</v>
      </c>
      <c r="AH287" s="24" t="s">
        <v>129</v>
      </c>
      <c r="AI287" s="15"/>
      <c r="AJ287" s="24"/>
      <c r="AK287" s="15"/>
      <c r="AL287" s="24"/>
      <c r="AM287" s="15">
        <v>42</v>
      </c>
      <c r="AN287" s="24">
        <v>8</v>
      </c>
      <c r="AO287" s="15"/>
      <c r="AP287" s="24"/>
      <c r="AQ287" s="15"/>
      <c r="AR287" s="24"/>
      <c r="AS287" s="15"/>
      <c r="AT287" s="24"/>
      <c r="AU287" s="15">
        <v>68</v>
      </c>
      <c r="AV287" s="24">
        <v>3</v>
      </c>
      <c r="AW287" s="15"/>
      <c r="AX287" s="24"/>
      <c r="AY287" s="15">
        <v>64</v>
      </c>
      <c r="AZ287" s="24" t="s">
        <v>129</v>
      </c>
      <c r="BA287" s="15"/>
      <c r="BB287" s="24"/>
      <c r="BC287" s="15"/>
      <c r="BD287" s="24"/>
      <c r="BE287" s="15"/>
      <c r="BF287" s="24"/>
      <c r="BG287" s="15"/>
      <c r="BH287" s="24"/>
      <c r="BI287" s="15"/>
      <c r="BJ287" s="24"/>
      <c r="BK287" s="15"/>
      <c r="BL287" s="24"/>
      <c r="BM287" s="15"/>
      <c r="BN287" s="24"/>
      <c r="BO287" s="15"/>
      <c r="BP287" s="24"/>
      <c r="BQ287" s="15"/>
      <c r="BR287" s="24"/>
      <c r="BS287" s="15"/>
      <c r="BT287" s="24"/>
      <c r="BU287" s="15">
        <v>71</v>
      </c>
      <c r="BV287" s="24">
        <v>4</v>
      </c>
      <c r="BW287" s="15"/>
      <c r="BX287" s="24"/>
      <c r="BY287" s="15"/>
      <c r="BZ287" s="24"/>
      <c r="CA287" s="15">
        <v>51</v>
      </c>
      <c r="CB287" s="24" t="s">
        <v>129</v>
      </c>
      <c r="CC287" s="15"/>
      <c r="CD287" s="24"/>
      <c r="CE287" s="15">
        <v>85</v>
      </c>
      <c r="CF287" s="24">
        <v>8</v>
      </c>
      <c r="CG287" s="15"/>
      <c r="CH287" s="25"/>
      <c r="CI287" s="15">
        <v>68</v>
      </c>
      <c r="CJ287" s="25">
        <v>3</v>
      </c>
      <c r="CK287" s="15">
        <v>64</v>
      </c>
      <c r="CL287" s="25" t="s">
        <v>129</v>
      </c>
      <c r="CM287" s="15">
        <v>64</v>
      </c>
      <c r="CN287" s="25" t="s">
        <v>129</v>
      </c>
      <c r="CO287" s="15"/>
      <c r="CP287" s="25"/>
      <c r="CQ287" s="15"/>
      <c r="CR287" s="25"/>
      <c r="CS287" s="15">
        <f t="shared" si="54"/>
        <v>0</v>
      </c>
      <c r="CT287" s="15">
        <f t="shared" si="55"/>
        <v>120</v>
      </c>
      <c r="CU287" s="15">
        <f t="shared" si="56"/>
        <v>1</v>
      </c>
      <c r="CV287" s="15">
        <f t="shared" si="57"/>
        <v>79</v>
      </c>
      <c r="CW287" s="15"/>
      <c r="CX287" s="15"/>
      <c r="CY287" s="15">
        <f t="shared" si="58"/>
        <v>200</v>
      </c>
      <c r="CZ287" s="15">
        <f>GG287</f>
        <v>0</v>
      </c>
      <c r="DA287" s="19"/>
      <c r="DB287" s="17">
        <v>48</v>
      </c>
      <c r="DC287" s="15"/>
      <c r="DD287" s="15">
        <v>63</v>
      </c>
      <c r="DE287" s="15"/>
      <c r="DF287" s="15"/>
      <c r="DG287" s="15"/>
      <c r="DH287" s="15">
        <v>68</v>
      </c>
      <c r="DI287" s="15"/>
      <c r="DJ287" s="15"/>
      <c r="DK287" s="15"/>
      <c r="DL287" s="15"/>
      <c r="DM287" s="15"/>
      <c r="DN287" s="15"/>
      <c r="DO287" s="15"/>
      <c r="DP287" s="17"/>
      <c r="DQ287" s="15"/>
      <c r="DR287" s="15"/>
      <c r="DS287" s="15"/>
      <c r="DT287" s="15"/>
      <c r="DU287" s="15"/>
      <c r="DV287" s="15"/>
      <c r="DW287" s="15">
        <v>67</v>
      </c>
      <c r="DX287" s="20">
        <v>6</v>
      </c>
      <c r="DY287" s="15"/>
      <c r="DZ287" s="20"/>
      <c r="EA287" s="15"/>
      <c r="EB287" s="20"/>
      <c r="EC287" s="15">
        <v>72</v>
      </c>
      <c r="ED287" s="20">
        <v>7</v>
      </c>
      <c r="EE287" s="15"/>
      <c r="EF287" s="20"/>
      <c r="EG287" s="15">
        <v>64</v>
      </c>
      <c r="EH287" s="20" t="s">
        <v>129</v>
      </c>
      <c r="EI287" s="15"/>
      <c r="EJ287" s="20"/>
      <c r="EK287" s="15"/>
      <c r="EL287" s="20"/>
      <c r="EM287" s="15"/>
      <c r="EN287" s="20"/>
      <c r="EO287" s="15">
        <v>200</v>
      </c>
      <c r="EP287" s="20">
        <v>1</v>
      </c>
      <c r="EQ287" s="15"/>
      <c r="ER287" s="20"/>
      <c r="ES287" s="15"/>
      <c r="ET287" s="20"/>
      <c r="EU287" s="15">
        <v>120</v>
      </c>
      <c r="EV287" s="20">
        <v>1</v>
      </c>
      <c r="EW287" s="15"/>
      <c r="EX287" s="20"/>
      <c r="EY287" s="15"/>
      <c r="EZ287" s="20"/>
      <c r="FA287" s="15"/>
      <c r="FB287" s="20"/>
      <c r="FC287" s="15"/>
      <c r="FD287" s="20"/>
      <c r="FE287" s="15"/>
      <c r="FF287" s="20"/>
      <c r="FG287" s="15"/>
      <c r="FH287" s="20"/>
      <c r="FI287" s="15"/>
      <c r="FJ287" s="20"/>
      <c r="FK287" s="15"/>
      <c r="FL287" s="20"/>
      <c r="FM287" s="15"/>
      <c r="FN287" s="20"/>
      <c r="FO287" s="15"/>
      <c r="FP287" s="20"/>
      <c r="FQ287" s="15"/>
      <c r="FR287" s="20"/>
      <c r="FS287" s="15"/>
      <c r="FT287" s="20"/>
      <c r="FU287" s="15"/>
      <c r="FV287" s="20"/>
      <c r="FW287" s="15"/>
      <c r="FX287" s="20"/>
      <c r="FY287" s="15"/>
      <c r="FZ287" s="20"/>
      <c r="GA287" s="15"/>
      <c r="GB287" s="20"/>
      <c r="GC287" s="15"/>
      <c r="GD287" s="20"/>
      <c r="GE287" s="15">
        <v>79</v>
      </c>
      <c r="GF287" s="20">
        <v>4</v>
      </c>
      <c r="GG287" s="170"/>
    </row>
    <row r="288" spans="1:189" s="2" customFormat="1" ht="15.75" customHeight="1" x14ac:dyDescent="0.3">
      <c r="A288" s="17" t="s">
        <v>125</v>
      </c>
      <c r="B288" s="15" t="s">
        <v>126</v>
      </c>
      <c r="C288" s="15" t="s">
        <v>253</v>
      </c>
      <c r="D288" s="15" t="s">
        <v>981</v>
      </c>
      <c r="E288" s="15" t="str">
        <f t="shared" si="52"/>
        <v>Andrew Hwang</v>
      </c>
      <c r="F288" s="15" t="s">
        <v>135</v>
      </c>
      <c r="G288" s="15">
        <v>999888863</v>
      </c>
      <c r="H288" s="15">
        <f t="shared" si="53"/>
        <v>38</v>
      </c>
      <c r="I288" s="15"/>
      <c r="J288" s="15"/>
      <c r="K288" s="16"/>
      <c r="L288" s="15"/>
      <c r="M288" s="15"/>
      <c r="N288" s="15"/>
      <c r="O288" s="15">
        <f t="shared" si="59"/>
        <v>0</v>
      </c>
      <c r="P288" s="15">
        <v>0</v>
      </c>
      <c r="Q288" s="15">
        <f t="shared" si="60"/>
        <v>0</v>
      </c>
      <c r="R288" s="15">
        <v>0</v>
      </c>
      <c r="S288" s="15">
        <v>0</v>
      </c>
      <c r="T288" s="15">
        <f t="shared" si="61"/>
        <v>38</v>
      </c>
      <c r="U288" s="15">
        <f t="shared" si="62"/>
        <v>0</v>
      </c>
      <c r="V288" s="15"/>
      <c r="W288" s="15"/>
      <c r="X288" s="15"/>
      <c r="Y288" s="15"/>
      <c r="Z288" s="16"/>
      <c r="AA288" s="15"/>
      <c r="AB288" s="24"/>
      <c r="AC288" s="15"/>
      <c r="AD288" s="15"/>
      <c r="AE288" s="15"/>
      <c r="AF288" s="15"/>
      <c r="AG288" s="15"/>
      <c r="AH288" s="24"/>
      <c r="AI288" s="15"/>
      <c r="AJ288" s="15"/>
      <c r="AK288" s="15"/>
      <c r="AL288" s="15"/>
      <c r="AM288" s="15"/>
      <c r="AN288" s="24"/>
      <c r="AO288" s="15">
        <v>58</v>
      </c>
      <c r="AP288" s="24">
        <v>6</v>
      </c>
      <c r="AQ288" s="15"/>
      <c r="AR288" s="24"/>
      <c r="AS288" s="15"/>
      <c r="AT288" s="24"/>
      <c r="AU288" s="15"/>
      <c r="AV288" s="24"/>
      <c r="AW288" s="15"/>
      <c r="AX288" s="24"/>
      <c r="AY288" s="15"/>
      <c r="AZ288" s="15"/>
      <c r="BA288" s="15"/>
      <c r="BB288" s="15"/>
      <c r="BC288" s="15"/>
      <c r="BD288" s="15"/>
      <c r="BE288" s="15"/>
      <c r="BF288" s="24"/>
      <c r="BG288" s="15"/>
      <c r="BH288" s="24"/>
      <c r="BI288" s="15"/>
      <c r="BJ288" s="24"/>
      <c r="BK288" s="15"/>
      <c r="BL288" s="24"/>
      <c r="BM288" s="15">
        <v>33</v>
      </c>
      <c r="BN288" s="24" t="s">
        <v>168</v>
      </c>
      <c r="BO288" s="15"/>
      <c r="BP288" s="24"/>
      <c r="BQ288" s="15"/>
      <c r="BR288" s="24"/>
      <c r="BS288" s="15"/>
      <c r="BT288" s="24"/>
      <c r="BU288" s="15"/>
      <c r="BV288" s="24"/>
      <c r="BW288" s="15"/>
      <c r="BX288" s="24"/>
      <c r="BY288" s="15"/>
      <c r="BZ288" s="24"/>
      <c r="CA288" s="15"/>
      <c r="CB288" s="24"/>
      <c r="CC288" s="15"/>
      <c r="CD288" s="24"/>
      <c r="CE288" s="15"/>
      <c r="CF288" s="24"/>
      <c r="CG288" s="15">
        <v>38</v>
      </c>
      <c r="CH288" s="25" t="s">
        <v>129</v>
      </c>
      <c r="CI288" s="15"/>
      <c r="CJ288" s="25"/>
      <c r="CK288" s="15"/>
      <c r="CL288" s="25"/>
      <c r="CM288" s="15"/>
      <c r="CN288" s="25"/>
      <c r="CO288" s="15"/>
      <c r="CP288" s="25"/>
      <c r="CQ288" s="15"/>
      <c r="CR288" s="25"/>
      <c r="CS288" s="15">
        <f t="shared" si="54"/>
        <v>0</v>
      </c>
      <c r="CT288" s="15">
        <f t="shared" si="55"/>
        <v>0</v>
      </c>
      <c r="CU288" s="15">
        <f t="shared" si="56"/>
        <v>0</v>
      </c>
      <c r="CV288" s="15">
        <f t="shared" si="57"/>
        <v>0</v>
      </c>
      <c r="CW288" s="15"/>
      <c r="CX288" s="15"/>
      <c r="CY288" s="15">
        <f t="shared" si="58"/>
        <v>0</v>
      </c>
      <c r="CZ288" s="15">
        <f>GG288</f>
        <v>0</v>
      </c>
      <c r="DA288" s="19"/>
      <c r="DB288" s="17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7"/>
      <c r="DQ288" s="15"/>
      <c r="DR288" s="15"/>
      <c r="DS288" s="15"/>
      <c r="DT288" s="15"/>
      <c r="DU288" s="15"/>
      <c r="DV288" s="15"/>
      <c r="DW288" s="15"/>
      <c r="DX288" s="20"/>
      <c r="DY288" s="15">
        <v>44</v>
      </c>
      <c r="DZ288" s="20" t="s">
        <v>129</v>
      </c>
      <c r="EA288" s="15"/>
      <c r="EB288" s="20"/>
      <c r="EC288" s="15">
        <v>38</v>
      </c>
      <c r="ED288" s="20" t="s">
        <v>168</v>
      </c>
      <c r="EE288" s="15"/>
      <c r="EF288" s="20"/>
      <c r="EG288" s="15"/>
      <c r="EH288" s="20"/>
      <c r="EI288" s="15"/>
      <c r="EJ288" s="20"/>
      <c r="EK288" s="15"/>
      <c r="EL288" s="20"/>
      <c r="EM288" s="15"/>
      <c r="EN288" s="20"/>
      <c r="EO288" s="15"/>
      <c r="EP288" s="20"/>
      <c r="EQ288" s="15"/>
      <c r="ER288" s="20"/>
      <c r="ES288" s="15"/>
      <c r="ET288" s="20"/>
      <c r="EU288" s="15"/>
      <c r="EV288" s="20"/>
      <c r="EW288" s="15"/>
      <c r="EX288" s="20"/>
      <c r="EY288" s="15"/>
      <c r="EZ288" s="20"/>
      <c r="FA288" s="15"/>
      <c r="FB288" s="20"/>
      <c r="FC288" s="15"/>
      <c r="FD288" s="20"/>
      <c r="FE288" s="15"/>
      <c r="FF288" s="20"/>
      <c r="FG288" s="15"/>
      <c r="FH288" s="20"/>
      <c r="FI288" s="15"/>
      <c r="FJ288" s="20"/>
      <c r="FK288" s="15"/>
      <c r="FL288" s="20"/>
      <c r="FM288" s="15"/>
      <c r="FN288" s="20"/>
      <c r="FO288" s="15"/>
      <c r="FP288" s="20"/>
      <c r="FQ288" s="15"/>
      <c r="FR288" s="20"/>
      <c r="FS288" s="15"/>
      <c r="FT288" s="20"/>
      <c r="FU288" s="15"/>
      <c r="FV288" s="20"/>
      <c r="FW288" s="15"/>
      <c r="FX288" s="20"/>
      <c r="FY288" s="15"/>
      <c r="FZ288" s="20"/>
      <c r="GA288" s="15"/>
      <c r="GB288" s="20"/>
      <c r="GC288" s="15"/>
      <c r="GD288" s="20"/>
      <c r="GE288" s="15"/>
      <c r="GF288" s="20"/>
      <c r="GG288" s="170"/>
    </row>
    <row r="289" spans="1:189" s="2" customFormat="1" ht="15.75" customHeight="1" x14ac:dyDescent="0.3">
      <c r="A289" s="17" t="s">
        <v>125</v>
      </c>
      <c r="B289" s="17" t="s">
        <v>126</v>
      </c>
      <c r="C289" s="17" t="s">
        <v>509</v>
      </c>
      <c r="D289" s="17" t="s">
        <v>1205</v>
      </c>
      <c r="E289" s="15" t="str">
        <f t="shared" si="52"/>
        <v>Valerie Larson</v>
      </c>
      <c r="F289" s="17" t="s">
        <v>128</v>
      </c>
      <c r="G289" s="15">
        <v>999888870</v>
      </c>
      <c r="H289" s="15">
        <f t="shared" si="53"/>
        <v>205</v>
      </c>
      <c r="I289" s="15"/>
      <c r="J289" s="15"/>
      <c r="K289" s="16"/>
      <c r="L289" s="15"/>
      <c r="M289" s="15"/>
      <c r="N289" s="15"/>
      <c r="O289" s="15">
        <f t="shared" si="59"/>
        <v>0</v>
      </c>
      <c r="P289" s="15">
        <v>0</v>
      </c>
      <c r="Q289" s="15">
        <f t="shared" si="60"/>
        <v>1</v>
      </c>
      <c r="R289" s="15">
        <v>0</v>
      </c>
      <c r="S289" s="15">
        <v>0</v>
      </c>
      <c r="T289" s="15">
        <f t="shared" si="61"/>
        <v>0</v>
      </c>
      <c r="U289" s="15">
        <f t="shared" si="62"/>
        <v>48</v>
      </c>
      <c r="V289" s="15"/>
      <c r="W289" s="15"/>
      <c r="X289" s="15"/>
      <c r="Y289" s="15"/>
      <c r="Z289" s="16"/>
      <c r="AA289" s="15"/>
      <c r="AB289" s="24"/>
      <c r="AC289" s="15"/>
      <c r="AD289" s="24"/>
      <c r="AE289" s="15"/>
      <c r="AF289" s="24"/>
      <c r="AG289" s="15"/>
      <c r="AH289" s="24"/>
      <c r="AI289" s="15"/>
      <c r="AJ289" s="24"/>
      <c r="AK289" s="15"/>
      <c r="AL289" s="24"/>
      <c r="AM289" s="15">
        <v>32</v>
      </c>
      <c r="AN289" s="24" t="s">
        <v>129</v>
      </c>
      <c r="AO289" s="15"/>
      <c r="AP289" s="24"/>
      <c r="AQ289" s="15"/>
      <c r="AR289" s="24"/>
      <c r="AS289" s="15"/>
      <c r="AT289" s="24"/>
      <c r="AU289" s="15"/>
      <c r="AV289" s="24"/>
      <c r="AW289" s="15"/>
      <c r="AX289" s="24"/>
      <c r="AY289" s="15">
        <v>85</v>
      </c>
      <c r="AZ289" s="24">
        <v>7</v>
      </c>
      <c r="BA289" s="15"/>
      <c r="BB289" s="24"/>
      <c r="BC289" s="15"/>
      <c r="BD289" s="24"/>
      <c r="BE289" s="15"/>
      <c r="BF289" s="24"/>
      <c r="BG289" s="15"/>
      <c r="BH289" s="24"/>
      <c r="BI289" s="15"/>
      <c r="BJ289" s="24"/>
      <c r="BK289" s="15"/>
      <c r="BL289" s="24"/>
      <c r="BM289" s="15"/>
      <c r="BN289" s="24"/>
      <c r="BO289" s="15"/>
      <c r="BP289" s="24"/>
      <c r="BQ289" s="15"/>
      <c r="BR289" s="24"/>
      <c r="BS289" s="15">
        <v>63</v>
      </c>
      <c r="BT289" s="24">
        <v>6</v>
      </c>
      <c r="BU289" s="15"/>
      <c r="BV289" s="24"/>
      <c r="BW289" s="15"/>
      <c r="BX289" s="24"/>
      <c r="BY289" s="15"/>
      <c r="BZ289" s="24"/>
      <c r="CA289" s="15">
        <v>38</v>
      </c>
      <c r="CB289" s="24" t="s">
        <v>168</v>
      </c>
      <c r="CC289" s="15"/>
      <c r="CD289" s="24"/>
      <c r="CE289" s="15"/>
      <c r="CF289" s="24"/>
      <c r="CG289" s="15"/>
      <c r="CH289" s="25"/>
      <c r="CI289" s="15"/>
      <c r="CJ289" s="25"/>
      <c r="CK289" s="15">
        <v>64</v>
      </c>
      <c r="CL289" s="25" t="s">
        <v>129</v>
      </c>
      <c r="CM289" s="15">
        <v>64</v>
      </c>
      <c r="CN289" s="25" t="s">
        <v>129</v>
      </c>
      <c r="CO289" s="15"/>
      <c r="CP289" s="25"/>
      <c r="CQ289" s="15"/>
      <c r="CR289" s="25"/>
      <c r="CS289" s="15">
        <f t="shared" si="54"/>
        <v>0</v>
      </c>
      <c r="CT289" s="15">
        <f t="shared" si="55"/>
        <v>60</v>
      </c>
      <c r="CU289" s="15">
        <f t="shared" si="56"/>
        <v>1</v>
      </c>
      <c r="CV289" s="15">
        <f t="shared" si="57"/>
        <v>33</v>
      </c>
      <c r="CW289" s="15"/>
      <c r="CX289" s="15"/>
      <c r="CY289" s="15">
        <f t="shared" si="58"/>
        <v>64</v>
      </c>
      <c r="CZ289" s="15">
        <f>GG289</f>
        <v>0</v>
      </c>
      <c r="DA289" s="19"/>
      <c r="DB289" s="17">
        <v>64</v>
      </c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7"/>
      <c r="DQ289" s="15">
        <v>90</v>
      </c>
      <c r="DR289" s="15"/>
      <c r="DS289" s="15"/>
      <c r="DT289" s="15"/>
      <c r="DU289" s="15"/>
      <c r="DV289" s="15"/>
      <c r="DW289" s="15"/>
      <c r="DX289" s="20"/>
      <c r="DY289" s="15"/>
      <c r="DZ289" s="20"/>
      <c r="EA289" s="15">
        <v>44</v>
      </c>
      <c r="EB289" s="20" t="s">
        <v>129</v>
      </c>
      <c r="EC289" s="15"/>
      <c r="ED289" s="20"/>
      <c r="EE289" s="15"/>
      <c r="EF289" s="20"/>
      <c r="EG289" s="15">
        <v>48</v>
      </c>
      <c r="EH289" s="20" t="s">
        <v>168</v>
      </c>
      <c r="EI289" s="15"/>
      <c r="EJ289" s="20"/>
      <c r="EK289" s="15"/>
      <c r="EL289" s="20"/>
      <c r="EM289" s="15"/>
      <c r="EN289" s="20"/>
      <c r="EO289" s="15">
        <v>64</v>
      </c>
      <c r="EP289" s="20"/>
      <c r="EQ289" s="15"/>
      <c r="ER289" s="20"/>
      <c r="ES289" s="15">
        <v>60</v>
      </c>
      <c r="ET289" s="20">
        <v>1</v>
      </c>
      <c r="EU289" s="15"/>
      <c r="EV289" s="20"/>
      <c r="EW289" s="15"/>
      <c r="EX289" s="20"/>
      <c r="EY289" s="15"/>
      <c r="EZ289" s="20"/>
      <c r="FA289" s="15"/>
      <c r="FB289" s="20"/>
      <c r="FC289" s="15"/>
      <c r="FD289" s="20"/>
      <c r="FE289" s="15"/>
      <c r="FF289" s="20"/>
      <c r="FG289" s="15"/>
      <c r="FH289" s="20"/>
      <c r="FI289" s="15"/>
      <c r="FJ289" s="20"/>
      <c r="FK289" s="15"/>
      <c r="FL289" s="20"/>
      <c r="FM289" s="15"/>
      <c r="FN289" s="20"/>
      <c r="FO289" s="15"/>
      <c r="FP289" s="20"/>
      <c r="FQ289" s="15"/>
      <c r="FR289" s="20"/>
      <c r="FS289" s="15"/>
      <c r="FT289" s="20"/>
      <c r="FU289" s="15"/>
      <c r="FV289" s="20"/>
      <c r="FW289" s="15"/>
      <c r="FX289" s="20"/>
      <c r="FY289" s="15"/>
      <c r="FZ289" s="20"/>
      <c r="GA289" s="15"/>
      <c r="GB289" s="20"/>
      <c r="GC289" s="15"/>
      <c r="GD289" s="20"/>
      <c r="GE289" s="15">
        <v>33</v>
      </c>
      <c r="GF289" s="20" t="s">
        <v>168</v>
      </c>
      <c r="GG289" s="170"/>
    </row>
    <row r="290" spans="1:189" s="2" customFormat="1" ht="15.75" customHeight="1" x14ac:dyDescent="0.3">
      <c r="A290" s="17" t="s">
        <v>125</v>
      </c>
      <c r="B290" s="17" t="s">
        <v>126</v>
      </c>
      <c r="C290" s="17" t="s">
        <v>1204</v>
      </c>
      <c r="D290" s="17" t="s">
        <v>1205</v>
      </c>
      <c r="E290" s="15" t="str">
        <f t="shared" si="52"/>
        <v>Grant Larson</v>
      </c>
      <c r="F290" s="17" t="s">
        <v>135</v>
      </c>
      <c r="G290" s="15">
        <v>999888871</v>
      </c>
      <c r="H290" s="15">
        <f t="shared" si="53"/>
        <v>110</v>
      </c>
      <c r="I290" s="15"/>
      <c r="J290" s="17">
        <f>(O290+P290+R290+S290+T290+U290)/2</f>
        <v>32</v>
      </c>
      <c r="K290" s="16"/>
      <c r="L290" s="15"/>
      <c r="M290" s="15"/>
      <c r="N290" s="15"/>
      <c r="O290" s="15">
        <f t="shared" si="59"/>
        <v>0</v>
      </c>
      <c r="P290" s="15">
        <v>0</v>
      </c>
      <c r="Q290" s="15">
        <f t="shared" si="60"/>
        <v>1</v>
      </c>
      <c r="R290" s="15">
        <v>0</v>
      </c>
      <c r="S290" s="15">
        <v>0</v>
      </c>
      <c r="T290" s="15">
        <f t="shared" si="61"/>
        <v>0</v>
      </c>
      <c r="U290" s="15">
        <f t="shared" si="62"/>
        <v>64</v>
      </c>
      <c r="V290" s="15"/>
      <c r="W290" s="15"/>
      <c r="X290" s="15"/>
      <c r="Y290" s="15"/>
      <c r="Z290" s="16"/>
      <c r="AA290" s="15">
        <v>64</v>
      </c>
      <c r="AB290" s="24" t="s">
        <v>129</v>
      </c>
      <c r="AC290" s="15"/>
      <c r="AD290" s="24"/>
      <c r="AE290" s="15"/>
      <c r="AF290" s="24"/>
      <c r="AG290" s="15"/>
      <c r="AH290" s="24"/>
      <c r="AI290" s="15"/>
      <c r="AJ290" s="24"/>
      <c r="AK290" s="15"/>
      <c r="AL290" s="24"/>
      <c r="AM290" s="15"/>
      <c r="AN290" s="24"/>
      <c r="AO290" s="15"/>
      <c r="AP290" s="24"/>
      <c r="AQ290" s="15"/>
      <c r="AR290" s="24"/>
      <c r="AS290" s="15"/>
      <c r="AT290" s="24"/>
      <c r="AU290" s="15"/>
      <c r="AV290" s="24"/>
      <c r="AW290" s="15"/>
      <c r="AX290" s="24"/>
      <c r="AY290" s="15">
        <v>93</v>
      </c>
      <c r="AZ290" s="24">
        <v>6</v>
      </c>
      <c r="BA290" s="15"/>
      <c r="BB290" s="24"/>
      <c r="BC290" s="15"/>
      <c r="BD290" s="24"/>
      <c r="BE290" s="15"/>
      <c r="BF290" s="24"/>
      <c r="BG290" s="15"/>
      <c r="BH290" s="24"/>
      <c r="BI290" s="15"/>
      <c r="BJ290" s="24"/>
      <c r="BK290" s="15"/>
      <c r="BL290" s="24"/>
      <c r="BM290" s="15"/>
      <c r="BN290" s="24"/>
      <c r="BO290" s="15"/>
      <c r="BP290" s="24"/>
      <c r="BQ290" s="15"/>
      <c r="BR290" s="24"/>
      <c r="BS290" s="15">
        <v>44</v>
      </c>
      <c r="BT290" s="24" t="s">
        <v>129</v>
      </c>
      <c r="BU290" s="15"/>
      <c r="BV290" s="24"/>
      <c r="BW290" s="15"/>
      <c r="BX290" s="24"/>
      <c r="BY290" s="15"/>
      <c r="BZ290" s="24"/>
      <c r="CA290" s="15"/>
      <c r="CB290" s="24"/>
      <c r="CC290" s="15"/>
      <c r="CD290" s="24"/>
      <c r="CE290" s="15"/>
      <c r="CF290" s="24"/>
      <c r="CG290" s="15"/>
      <c r="CH290" s="25"/>
      <c r="CI290" s="15"/>
      <c r="CJ290" s="25"/>
      <c r="CK290" s="15"/>
      <c r="CL290" s="25"/>
      <c r="CM290" s="15"/>
      <c r="CN290" s="25"/>
      <c r="CO290" s="15"/>
      <c r="CP290" s="25"/>
      <c r="CQ290" s="15"/>
      <c r="CR290" s="25"/>
      <c r="CS290" s="15">
        <f t="shared" si="54"/>
        <v>0</v>
      </c>
      <c r="CT290" s="15">
        <f t="shared" si="55"/>
        <v>45</v>
      </c>
      <c r="CU290" s="15">
        <f t="shared" si="56"/>
        <v>1</v>
      </c>
      <c r="CV290" s="15">
        <f t="shared" si="57"/>
        <v>33</v>
      </c>
      <c r="CW290" s="15"/>
      <c r="CX290" s="15"/>
      <c r="CY290" s="15">
        <f t="shared" si="58"/>
        <v>0</v>
      </c>
      <c r="CZ290" s="15">
        <f>GG290</f>
        <v>0</v>
      </c>
      <c r="DA290" s="19"/>
      <c r="DB290" s="17">
        <v>48</v>
      </c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7"/>
      <c r="DQ290" s="15">
        <v>120</v>
      </c>
      <c r="DR290" s="15"/>
      <c r="DS290" s="15"/>
      <c r="DT290" s="15"/>
      <c r="DU290" s="15"/>
      <c r="DV290" s="15"/>
      <c r="DW290" s="15"/>
      <c r="DX290" s="20"/>
      <c r="DY290" s="15"/>
      <c r="DZ290" s="20"/>
      <c r="EA290" s="15">
        <v>71</v>
      </c>
      <c r="EB290" s="20">
        <v>5</v>
      </c>
      <c r="EC290" s="15"/>
      <c r="ED290" s="20"/>
      <c r="EE290" s="15"/>
      <c r="EF290" s="20"/>
      <c r="EG290" s="15">
        <v>64</v>
      </c>
      <c r="EH290" s="20" t="s">
        <v>129</v>
      </c>
      <c r="EI290" s="15"/>
      <c r="EJ290" s="20"/>
      <c r="EK290" s="15"/>
      <c r="EL290" s="20"/>
      <c r="EM290" s="15"/>
      <c r="EN290" s="20"/>
      <c r="EO290" s="15"/>
      <c r="EP290" s="20"/>
      <c r="EQ290" s="15"/>
      <c r="ER290" s="20"/>
      <c r="ES290" s="15">
        <v>45</v>
      </c>
      <c r="ET290" s="20">
        <v>2</v>
      </c>
      <c r="EU290" s="15"/>
      <c r="EV290" s="20"/>
      <c r="EW290" s="15"/>
      <c r="EX290" s="20"/>
      <c r="EY290" s="15"/>
      <c r="EZ290" s="20"/>
      <c r="FA290" s="15"/>
      <c r="FB290" s="20"/>
      <c r="FC290" s="15"/>
      <c r="FD290" s="20"/>
      <c r="FE290" s="15"/>
      <c r="FF290" s="20"/>
      <c r="FG290" s="15"/>
      <c r="FH290" s="20"/>
      <c r="FI290" s="15"/>
      <c r="FJ290" s="20"/>
      <c r="FK290" s="15"/>
      <c r="FL290" s="20"/>
      <c r="FM290" s="15"/>
      <c r="FN290" s="20"/>
      <c r="FO290" s="15"/>
      <c r="FP290" s="20"/>
      <c r="FQ290" s="15"/>
      <c r="FR290" s="20"/>
      <c r="FS290" s="15"/>
      <c r="FT290" s="20"/>
      <c r="FU290" s="15"/>
      <c r="FV290" s="20"/>
      <c r="FW290" s="15"/>
      <c r="FX290" s="20"/>
      <c r="FY290" s="15"/>
      <c r="FZ290" s="20"/>
      <c r="GA290" s="15"/>
      <c r="GB290" s="20"/>
      <c r="GC290" s="15"/>
      <c r="GD290" s="20"/>
      <c r="GE290" s="15">
        <v>33</v>
      </c>
      <c r="GF290" s="20" t="s">
        <v>168</v>
      </c>
      <c r="GG290" s="170"/>
    </row>
    <row r="291" spans="1:189" s="2" customFormat="1" ht="15.75" customHeight="1" x14ac:dyDescent="0.3">
      <c r="A291" s="17" t="s">
        <v>125</v>
      </c>
      <c r="B291" s="17" t="s">
        <v>126</v>
      </c>
      <c r="C291" s="17" t="s">
        <v>227</v>
      </c>
      <c r="D291" s="17" t="s">
        <v>1223</v>
      </c>
      <c r="E291" s="15" t="str">
        <f t="shared" si="52"/>
        <v>Daniel Lee</v>
      </c>
      <c r="F291" s="17" t="s">
        <v>135</v>
      </c>
      <c r="G291" s="15">
        <v>999889049</v>
      </c>
      <c r="H291" s="15">
        <f t="shared" si="53"/>
        <v>38</v>
      </c>
      <c r="I291" s="15"/>
      <c r="J291" s="15"/>
      <c r="K291" s="16"/>
      <c r="L291" s="15"/>
      <c r="M291" s="15"/>
      <c r="N291" s="15"/>
      <c r="O291" s="15">
        <f t="shared" si="59"/>
        <v>0</v>
      </c>
      <c r="P291" s="15">
        <v>0</v>
      </c>
      <c r="Q291" s="15">
        <f t="shared" si="60"/>
        <v>0</v>
      </c>
      <c r="R291" s="15">
        <v>0</v>
      </c>
      <c r="S291" s="15">
        <v>0</v>
      </c>
      <c r="T291" s="15">
        <f t="shared" si="61"/>
        <v>38</v>
      </c>
      <c r="U291" s="15">
        <f t="shared" si="62"/>
        <v>0</v>
      </c>
      <c r="V291" s="15"/>
      <c r="W291" s="15"/>
      <c r="X291" s="15"/>
      <c r="Y291" s="15"/>
      <c r="Z291" s="16"/>
      <c r="AA291" s="15"/>
      <c r="AB291" s="24"/>
      <c r="AC291" s="15"/>
      <c r="AD291" s="15"/>
      <c r="AE291" s="15"/>
      <c r="AF291" s="15"/>
      <c r="AG291" s="15"/>
      <c r="AH291" s="24"/>
      <c r="AI291" s="15"/>
      <c r="AJ291" s="15"/>
      <c r="AK291" s="15"/>
      <c r="AL291" s="15"/>
      <c r="AM291" s="15"/>
      <c r="AN291" s="24"/>
      <c r="AO291" s="15"/>
      <c r="AP291" s="24"/>
      <c r="AQ291" s="15"/>
      <c r="AR291" s="24"/>
      <c r="AS291" s="15"/>
      <c r="AT291" s="24"/>
      <c r="AU291" s="15"/>
      <c r="AV291" s="24"/>
      <c r="AW291" s="15"/>
      <c r="AX291" s="24"/>
      <c r="AY291" s="15"/>
      <c r="AZ291" s="15"/>
      <c r="BA291" s="15"/>
      <c r="BB291" s="15"/>
      <c r="BC291" s="15"/>
      <c r="BD291" s="15"/>
      <c r="BE291" s="15"/>
      <c r="BF291" s="24"/>
      <c r="BG291" s="15"/>
      <c r="BH291" s="24"/>
      <c r="BI291" s="15"/>
      <c r="BJ291" s="24"/>
      <c r="BK291" s="15"/>
      <c r="BL291" s="24"/>
      <c r="BM291" s="15"/>
      <c r="BN291" s="24"/>
      <c r="BO291" s="15"/>
      <c r="BP291" s="24"/>
      <c r="BQ291" s="15"/>
      <c r="BR291" s="24"/>
      <c r="BS291" s="15"/>
      <c r="BT291" s="24"/>
      <c r="BU291" s="15"/>
      <c r="BV291" s="24"/>
      <c r="BW291" s="15"/>
      <c r="BX291" s="24"/>
      <c r="BY291" s="15"/>
      <c r="BZ291" s="24"/>
      <c r="CA291" s="15"/>
      <c r="CB291" s="24"/>
      <c r="CC291" s="15"/>
      <c r="CD291" s="24"/>
      <c r="CE291" s="15"/>
      <c r="CF291" s="24"/>
      <c r="CG291" s="15"/>
      <c r="CH291" s="25"/>
      <c r="CI291" s="15"/>
      <c r="CJ291" s="25"/>
      <c r="CK291" s="15"/>
      <c r="CL291" s="25"/>
      <c r="CM291" s="15"/>
      <c r="CN291" s="25"/>
      <c r="CO291" s="15"/>
      <c r="CP291" s="25"/>
      <c r="CQ291" s="15"/>
      <c r="CR291" s="25"/>
      <c r="CS291" s="15">
        <f t="shared" si="54"/>
        <v>0</v>
      </c>
      <c r="CT291" s="15">
        <f t="shared" si="55"/>
        <v>0</v>
      </c>
      <c r="CU291" s="15">
        <f t="shared" si="56"/>
        <v>0</v>
      </c>
      <c r="CV291" s="15">
        <f t="shared" si="57"/>
        <v>0</v>
      </c>
      <c r="CW291" s="15"/>
      <c r="CX291" s="15"/>
      <c r="CY291" s="15">
        <f t="shared" si="58"/>
        <v>0</v>
      </c>
      <c r="CZ291" s="15">
        <f>GG291</f>
        <v>0</v>
      </c>
      <c r="DA291" s="19"/>
      <c r="DB291" s="17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7"/>
      <c r="DQ291" s="15"/>
      <c r="DR291" s="15"/>
      <c r="DS291" s="15"/>
      <c r="DT291" s="15"/>
      <c r="DU291" s="15"/>
      <c r="DV291" s="15"/>
      <c r="DW291" s="15">
        <f>0.3*33</f>
        <v>9.9</v>
      </c>
      <c r="DX291" s="20" t="s">
        <v>168</v>
      </c>
      <c r="DY291" s="15"/>
      <c r="DZ291" s="20"/>
      <c r="EA291" s="15"/>
      <c r="EB291" s="20"/>
      <c r="EC291" s="15">
        <v>38</v>
      </c>
      <c r="ED291" s="20" t="s">
        <v>168</v>
      </c>
      <c r="EE291" s="15"/>
      <c r="EF291" s="20"/>
      <c r="EG291" s="15"/>
      <c r="EH291" s="20"/>
      <c r="EI291" s="15"/>
      <c r="EJ291" s="20"/>
      <c r="EK291" s="15"/>
      <c r="EL291" s="20"/>
      <c r="EM291" s="15"/>
      <c r="EN291" s="20"/>
      <c r="EO291" s="15"/>
      <c r="EP291" s="20"/>
      <c r="EQ291" s="15"/>
      <c r="ER291" s="20"/>
      <c r="ES291" s="15"/>
      <c r="ET291" s="20"/>
      <c r="EU291" s="15"/>
      <c r="EV291" s="20"/>
      <c r="EW291" s="15"/>
      <c r="EX291" s="20"/>
      <c r="EY291" s="15"/>
      <c r="EZ291" s="20"/>
      <c r="FA291" s="15"/>
      <c r="FB291" s="20"/>
      <c r="FC291" s="15"/>
      <c r="FD291" s="20"/>
      <c r="FE291" s="15"/>
      <c r="FF291" s="20"/>
      <c r="FG291" s="15"/>
      <c r="FH291" s="20"/>
      <c r="FI291" s="15"/>
      <c r="FJ291" s="20"/>
      <c r="FK291" s="15"/>
      <c r="FL291" s="20"/>
      <c r="FM291" s="15"/>
      <c r="FN291" s="20"/>
      <c r="FO291" s="15"/>
      <c r="FP291" s="20"/>
      <c r="FQ291" s="15"/>
      <c r="FR291" s="20"/>
      <c r="FS291" s="15"/>
      <c r="FT291" s="20"/>
      <c r="FU291" s="15"/>
      <c r="FV291" s="20"/>
      <c r="FW291" s="15"/>
      <c r="FX291" s="20"/>
      <c r="FY291" s="15"/>
      <c r="FZ291" s="20"/>
      <c r="GA291" s="15"/>
      <c r="GB291" s="20"/>
      <c r="GC291" s="15"/>
      <c r="GD291" s="20"/>
      <c r="GE291" s="15"/>
      <c r="GF291" s="20"/>
      <c r="GG291" s="170"/>
    </row>
    <row r="292" spans="1:189" s="2" customFormat="1" ht="15.75" customHeight="1" x14ac:dyDescent="0.3">
      <c r="A292" s="17" t="s">
        <v>125</v>
      </c>
      <c r="B292" s="17" t="s">
        <v>126</v>
      </c>
      <c r="C292" s="17" t="s">
        <v>809</v>
      </c>
      <c r="D292" s="17" t="s">
        <v>810</v>
      </c>
      <c r="E292" s="15" t="str">
        <f t="shared" si="52"/>
        <v>Jonas Kale Garmon</v>
      </c>
      <c r="F292" s="17" t="s">
        <v>135</v>
      </c>
      <c r="G292" s="15">
        <v>999889119</v>
      </c>
      <c r="H292" s="15">
        <f t="shared" si="53"/>
        <v>71</v>
      </c>
      <c r="I292" s="15"/>
      <c r="J292" s="15"/>
      <c r="K292" s="16"/>
      <c r="L292" s="15"/>
      <c r="M292" s="15"/>
      <c r="N292" s="15"/>
      <c r="O292" s="15">
        <f t="shared" si="59"/>
        <v>0</v>
      </c>
      <c r="P292" s="15">
        <v>0</v>
      </c>
      <c r="Q292" s="15">
        <f t="shared" si="60"/>
        <v>0</v>
      </c>
      <c r="R292" s="15">
        <v>0</v>
      </c>
      <c r="S292" s="15">
        <v>0</v>
      </c>
      <c r="T292" s="15">
        <f t="shared" si="61"/>
        <v>38</v>
      </c>
      <c r="U292" s="15">
        <f t="shared" si="62"/>
        <v>0</v>
      </c>
      <c r="V292" s="15"/>
      <c r="W292" s="15"/>
      <c r="X292" s="15"/>
      <c r="Y292" s="15"/>
      <c r="Z292" s="16"/>
      <c r="AA292" s="15"/>
      <c r="AB292" s="24"/>
      <c r="AC292" s="15"/>
      <c r="AD292" s="15"/>
      <c r="AE292" s="15"/>
      <c r="AF292" s="15"/>
      <c r="AG292" s="15"/>
      <c r="AH292" s="24"/>
      <c r="AI292" s="15"/>
      <c r="AJ292" s="15"/>
      <c r="AK292" s="15"/>
      <c r="AL292" s="15"/>
      <c r="AM292" s="15"/>
      <c r="AN292" s="24"/>
      <c r="AO292" s="15"/>
      <c r="AP292" s="24"/>
      <c r="AQ292" s="15"/>
      <c r="AR292" s="24"/>
      <c r="AS292" s="15"/>
      <c r="AT292" s="24"/>
      <c r="AU292" s="15"/>
      <c r="AV292" s="24"/>
      <c r="AW292" s="15"/>
      <c r="AX292" s="24"/>
      <c r="AY292" s="15"/>
      <c r="AZ292" s="15"/>
      <c r="BA292" s="15"/>
      <c r="BB292" s="15"/>
      <c r="BC292" s="15"/>
      <c r="BD292" s="15"/>
      <c r="BE292" s="15"/>
      <c r="BF292" s="24"/>
      <c r="BG292" s="15"/>
      <c r="BH292" s="24"/>
      <c r="BI292" s="15"/>
      <c r="BJ292" s="24"/>
      <c r="BK292" s="15"/>
      <c r="BL292" s="24"/>
      <c r="BM292" s="15"/>
      <c r="BN292" s="24"/>
      <c r="BO292" s="15"/>
      <c r="BP292" s="24"/>
      <c r="BQ292" s="15"/>
      <c r="BR292" s="24"/>
      <c r="BS292" s="15"/>
      <c r="BT292" s="24"/>
      <c r="BU292" s="15">
        <v>44</v>
      </c>
      <c r="BV292" s="24" t="s">
        <v>129</v>
      </c>
      <c r="BW292" s="15"/>
      <c r="BX292" s="24"/>
      <c r="BY292" s="15"/>
      <c r="BZ292" s="24"/>
      <c r="CA292" s="15">
        <v>38</v>
      </c>
      <c r="CB292" s="24" t="s">
        <v>168</v>
      </c>
      <c r="CC292" s="15"/>
      <c r="CD292" s="24"/>
      <c r="CE292" s="15"/>
      <c r="CF292" s="24"/>
      <c r="CG292" s="15"/>
      <c r="CH292" s="25"/>
      <c r="CI292" s="15"/>
      <c r="CJ292" s="25"/>
      <c r="CK292" s="15"/>
      <c r="CL292" s="25"/>
      <c r="CM292" s="15"/>
      <c r="CN292" s="25"/>
      <c r="CO292" s="15"/>
      <c r="CP292" s="25"/>
      <c r="CQ292" s="15"/>
      <c r="CR292" s="25"/>
      <c r="CS292" s="15">
        <f t="shared" si="54"/>
        <v>0</v>
      </c>
      <c r="CT292" s="15">
        <f t="shared" si="55"/>
        <v>0</v>
      </c>
      <c r="CU292" s="15">
        <f t="shared" si="56"/>
        <v>0</v>
      </c>
      <c r="CV292" s="15">
        <f t="shared" si="57"/>
        <v>33</v>
      </c>
      <c r="CW292" s="15"/>
      <c r="CX292" s="15"/>
      <c r="CY292" s="15">
        <f t="shared" si="58"/>
        <v>0</v>
      </c>
      <c r="CZ292" s="15">
        <f>GG292</f>
        <v>0</v>
      </c>
      <c r="DA292" s="19"/>
      <c r="DB292" s="17">
        <v>48</v>
      </c>
      <c r="DC292" s="15"/>
      <c r="DD292" s="15"/>
      <c r="DE292" s="15"/>
      <c r="DF292" s="15"/>
      <c r="DG292" s="15"/>
      <c r="DH292" s="15">
        <v>54</v>
      </c>
      <c r="DI292" s="15"/>
      <c r="DJ292" s="15"/>
      <c r="DK292" s="15"/>
      <c r="DL292" s="15"/>
      <c r="DM292" s="15"/>
      <c r="DN292" s="15"/>
      <c r="DO292" s="15"/>
      <c r="DP292" s="17"/>
      <c r="DQ292" s="15"/>
      <c r="DR292" s="15"/>
      <c r="DS292" s="15"/>
      <c r="DT292" s="15"/>
      <c r="DU292" s="15"/>
      <c r="DV292" s="15"/>
      <c r="DW292" s="15">
        <v>33</v>
      </c>
      <c r="DX292" s="20" t="s">
        <v>168</v>
      </c>
      <c r="DY292" s="15"/>
      <c r="DZ292" s="20"/>
      <c r="EA292" s="15"/>
      <c r="EB292" s="20"/>
      <c r="EC292" s="15">
        <v>38</v>
      </c>
      <c r="ED292" s="20" t="s">
        <v>168</v>
      </c>
      <c r="EE292" s="15"/>
      <c r="EF292" s="20"/>
      <c r="EG292" s="15"/>
      <c r="EH292" s="20"/>
      <c r="EI292" s="15"/>
      <c r="EJ292" s="20"/>
      <c r="EK292" s="15"/>
      <c r="EL292" s="20"/>
      <c r="EM292" s="15"/>
      <c r="EN292" s="20"/>
      <c r="EO292" s="15"/>
      <c r="EP292" s="20"/>
      <c r="EQ292" s="15"/>
      <c r="ER292" s="20"/>
      <c r="ES292" s="15"/>
      <c r="ET292" s="20"/>
      <c r="EU292" s="15"/>
      <c r="EV292" s="20"/>
      <c r="EW292" s="15"/>
      <c r="EX292" s="20"/>
      <c r="EY292" s="15"/>
      <c r="EZ292" s="20"/>
      <c r="FA292" s="15"/>
      <c r="FB292" s="20"/>
      <c r="FC292" s="15"/>
      <c r="FD292" s="20"/>
      <c r="FE292" s="15"/>
      <c r="FF292" s="20"/>
      <c r="FG292" s="15"/>
      <c r="FH292" s="20"/>
      <c r="FI292" s="15"/>
      <c r="FJ292" s="20"/>
      <c r="FK292" s="15"/>
      <c r="FL292" s="20"/>
      <c r="FM292" s="15"/>
      <c r="FN292" s="20"/>
      <c r="FO292" s="15"/>
      <c r="FP292" s="20"/>
      <c r="FQ292" s="15"/>
      <c r="FR292" s="20"/>
      <c r="FS292" s="15"/>
      <c r="FT292" s="20"/>
      <c r="FU292" s="15"/>
      <c r="FV292" s="20"/>
      <c r="FW292" s="15"/>
      <c r="FX292" s="20"/>
      <c r="FY292" s="15"/>
      <c r="FZ292" s="20"/>
      <c r="GA292" s="15"/>
      <c r="GB292" s="20"/>
      <c r="GC292" s="15">
        <v>33</v>
      </c>
      <c r="GD292" s="20" t="s">
        <v>168</v>
      </c>
      <c r="GE292" s="15"/>
      <c r="GF292" s="20"/>
      <c r="GG292" s="170"/>
    </row>
    <row r="293" spans="1:189" s="2" customFormat="1" ht="15.75" customHeight="1" x14ac:dyDescent="0.3">
      <c r="A293" s="15" t="s">
        <v>2903</v>
      </c>
      <c r="B293" s="15" t="s">
        <v>126</v>
      </c>
      <c r="C293" s="15" t="s">
        <v>1507</v>
      </c>
      <c r="D293" s="15" t="s">
        <v>2099</v>
      </c>
      <c r="E293" s="15" t="str">
        <f t="shared" si="52"/>
        <v>ANGELA SALVATORE</v>
      </c>
      <c r="F293" s="17" t="s">
        <v>128</v>
      </c>
      <c r="G293" s="15">
        <v>999889159</v>
      </c>
      <c r="H293" s="15">
        <f t="shared" si="53"/>
        <v>29</v>
      </c>
      <c r="I293" s="15"/>
      <c r="J293" s="15"/>
      <c r="K293" s="16"/>
      <c r="L293" s="15"/>
      <c r="M293" s="15"/>
      <c r="N293" s="15"/>
      <c r="O293" s="15">
        <f t="shared" si="59"/>
        <v>0</v>
      </c>
      <c r="P293" s="15">
        <v>0</v>
      </c>
      <c r="Q293" s="15">
        <f t="shared" si="60"/>
        <v>0</v>
      </c>
      <c r="R293" s="15">
        <v>0</v>
      </c>
      <c r="S293" s="15">
        <v>0</v>
      </c>
      <c r="T293" s="15">
        <f t="shared" si="61"/>
        <v>29</v>
      </c>
      <c r="U293" s="15">
        <f t="shared" si="62"/>
        <v>0</v>
      </c>
      <c r="V293" s="15"/>
      <c r="W293" s="15"/>
      <c r="X293" s="15"/>
      <c r="Y293" s="15"/>
      <c r="Z293" s="16"/>
      <c r="AA293" s="15"/>
      <c r="AB293" s="24"/>
      <c r="AC293" s="15"/>
      <c r="AD293" s="15"/>
      <c r="AE293" s="15"/>
      <c r="AF293" s="15"/>
      <c r="AG293" s="15"/>
      <c r="AH293" s="24"/>
      <c r="AI293" s="15"/>
      <c r="AJ293" s="15"/>
      <c r="AK293" s="15"/>
      <c r="AL293" s="15"/>
      <c r="AM293" s="15"/>
      <c r="AN293" s="24"/>
      <c r="AO293" s="15"/>
      <c r="AP293" s="24"/>
      <c r="AQ293" s="15"/>
      <c r="AR293" s="24"/>
      <c r="AS293" s="15"/>
      <c r="AT293" s="24"/>
      <c r="AU293" s="15"/>
      <c r="AV293" s="24"/>
      <c r="AW293" s="15"/>
      <c r="AX293" s="24"/>
      <c r="AY293" s="15"/>
      <c r="AZ293" s="15"/>
      <c r="BA293" s="15"/>
      <c r="BB293" s="15"/>
      <c r="BC293" s="15"/>
      <c r="BD293" s="15"/>
      <c r="BE293" s="15"/>
      <c r="BF293" s="24"/>
      <c r="BG293" s="15"/>
      <c r="BH293" s="24"/>
      <c r="BI293" s="15"/>
      <c r="BJ293" s="24"/>
      <c r="BK293" s="15"/>
      <c r="BL293" s="24"/>
      <c r="BM293" s="15"/>
      <c r="BN293" s="24"/>
      <c r="BO293" s="15"/>
      <c r="BP293" s="24"/>
      <c r="BQ293" s="15"/>
      <c r="BR293" s="24"/>
      <c r="BS293" s="15"/>
      <c r="BT293" s="24"/>
      <c r="BU293" s="15"/>
      <c r="BV293" s="24"/>
      <c r="BW293" s="15"/>
      <c r="BX293" s="24"/>
      <c r="BY293" s="15"/>
      <c r="BZ293" s="24"/>
      <c r="CA293" s="15"/>
      <c r="CB293" s="24"/>
      <c r="CC293" s="15"/>
      <c r="CD293" s="24"/>
      <c r="CE293" s="15"/>
      <c r="CF293" s="24"/>
      <c r="CG293" s="15"/>
      <c r="CH293" s="25"/>
      <c r="CI293" s="15"/>
      <c r="CJ293" s="25"/>
      <c r="CK293" s="15"/>
      <c r="CL293" s="25"/>
      <c r="CM293" s="15"/>
      <c r="CN293" s="25"/>
      <c r="CO293" s="15"/>
      <c r="CP293" s="25"/>
      <c r="CQ293" s="15"/>
      <c r="CR293" s="25"/>
      <c r="CS293" s="15">
        <f t="shared" si="54"/>
        <v>0</v>
      </c>
      <c r="CT293" s="15">
        <f t="shared" si="55"/>
        <v>0</v>
      </c>
      <c r="CU293" s="15">
        <f t="shared" si="56"/>
        <v>0</v>
      </c>
      <c r="CV293" s="15">
        <f t="shared" si="57"/>
        <v>0</v>
      </c>
      <c r="CW293" s="15"/>
      <c r="CX293" s="15"/>
      <c r="CY293" s="15">
        <f t="shared" si="58"/>
        <v>0</v>
      </c>
      <c r="CZ293" s="15">
        <f>GG293</f>
        <v>0</v>
      </c>
      <c r="DA293" s="19"/>
      <c r="DB293" s="17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7"/>
      <c r="DQ293" s="15"/>
      <c r="DR293" s="15"/>
      <c r="DS293" s="15"/>
      <c r="DT293" s="15"/>
      <c r="DU293" s="15"/>
      <c r="DV293" s="15"/>
      <c r="DW293" s="15">
        <v>33</v>
      </c>
      <c r="DX293" s="20">
        <v>17</v>
      </c>
      <c r="DY293" s="15"/>
      <c r="DZ293" s="20"/>
      <c r="EA293" s="15"/>
      <c r="EB293" s="20"/>
      <c r="EC293" s="15">
        <v>29</v>
      </c>
      <c r="ED293" s="20">
        <v>33</v>
      </c>
      <c r="EE293" s="15"/>
      <c r="EF293" s="20"/>
      <c r="EG293" s="15"/>
      <c r="EH293" s="20"/>
      <c r="EI293" s="15"/>
      <c r="EJ293" s="20"/>
      <c r="EK293" s="15"/>
      <c r="EL293" s="20"/>
      <c r="EM293" s="15"/>
      <c r="EN293" s="20"/>
      <c r="EO293" s="15"/>
      <c r="EP293" s="20"/>
      <c r="EQ293" s="15"/>
      <c r="ER293" s="20"/>
      <c r="ES293" s="15"/>
      <c r="ET293" s="20"/>
      <c r="EU293" s="15"/>
      <c r="EV293" s="20"/>
      <c r="EW293" s="15"/>
      <c r="EX293" s="20"/>
      <c r="EY293" s="15"/>
      <c r="EZ293" s="20"/>
      <c r="FA293" s="15"/>
      <c r="FB293" s="20"/>
      <c r="FC293" s="15"/>
      <c r="FD293" s="20"/>
      <c r="FE293" s="15"/>
      <c r="FF293" s="20"/>
      <c r="FG293" s="15"/>
      <c r="FH293" s="20"/>
      <c r="FI293" s="15"/>
      <c r="FJ293" s="20"/>
      <c r="FK293" s="15"/>
      <c r="FL293" s="20"/>
      <c r="FM293" s="15"/>
      <c r="FN293" s="20"/>
      <c r="FO293" s="15"/>
      <c r="FP293" s="20"/>
      <c r="FQ293" s="15"/>
      <c r="FR293" s="20"/>
      <c r="FS293" s="15"/>
      <c r="FT293" s="20"/>
      <c r="FU293" s="15"/>
      <c r="FV293" s="20"/>
      <c r="FW293" s="15"/>
      <c r="FX293" s="20"/>
      <c r="FY293" s="15"/>
      <c r="FZ293" s="20"/>
      <c r="GA293" s="15"/>
      <c r="GB293" s="20"/>
      <c r="GC293" s="15"/>
      <c r="GD293" s="20"/>
      <c r="GE293" s="15"/>
      <c r="GF293" s="20"/>
      <c r="GG293" s="170"/>
    </row>
    <row r="294" spans="1:189" s="2" customFormat="1" ht="15.75" customHeight="1" x14ac:dyDescent="0.3">
      <c r="A294" s="15" t="s">
        <v>2903</v>
      </c>
      <c r="B294" s="15" t="s">
        <v>126</v>
      </c>
      <c r="C294" s="15" t="s">
        <v>304</v>
      </c>
      <c r="D294" s="15" t="s">
        <v>733</v>
      </c>
      <c r="E294" s="15" t="str">
        <f t="shared" si="52"/>
        <v>Bailey Eng</v>
      </c>
      <c r="F294" s="15" t="s">
        <v>135</v>
      </c>
      <c r="G294" s="15">
        <v>999889369</v>
      </c>
      <c r="H294" s="15">
        <f t="shared" si="53"/>
        <v>52</v>
      </c>
      <c r="I294" s="15"/>
      <c r="J294" s="15"/>
      <c r="K294" s="16"/>
      <c r="L294" s="15"/>
      <c r="M294" s="15"/>
      <c r="N294" s="15"/>
      <c r="O294" s="15">
        <f t="shared" si="59"/>
        <v>52</v>
      </c>
      <c r="P294" s="15">
        <v>0</v>
      </c>
      <c r="Q294" s="15">
        <f t="shared" si="60"/>
        <v>0</v>
      </c>
      <c r="R294" s="15">
        <v>0</v>
      </c>
      <c r="S294" s="15">
        <v>0</v>
      </c>
      <c r="T294" s="15">
        <f t="shared" si="61"/>
        <v>0</v>
      </c>
      <c r="U294" s="15">
        <f t="shared" si="62"/>
        <v>0</v>
      </c>
      <c r="V294" s="15"/>
      <c r="W294" s="15"/>
      <c r="X294" s="15"/>
      <c r="Y294" s="15"/>
      <c r="Z294" s="16"/>
      <c r="AA294" s="15"/>
      <c r="AB294" s="24"/>
      <c r="AC294" s="15"/>
      <c r="AD294" s="15"/>
      <c r="AE294" s="15"/>
      <c r="AF294" s="15"/>
      <c r="AG294" s="15">
        <v>54</v>
      </c>
      <c r="AH294" s="24">
        <v>7</v>
      </c>
      <c r="AI294" s="15"/>
      <c r="AJ294" s="15"/>
      <c r="AK294" s="15"/>
      <c r="AL294" s="15"/>
      <c r="AM294" s="15"/>
      <c r="AN294" s="24"/>
      <c r="AO294" s="15"/>
      <c r="AP294" s="24"/>
      <c r="AQ294" s="15"/>
      <c r="AR294" s="24"/>
      <c r="AS294" s="15"/>
      <c r="AT294" s="24"/>
      <c r="AU294" s="15"/>
      <c r="AV294" s="24"/>
      <c r="AW294" s="15"/>
      <c r="AX294" s="24"/>
      <c r="AY294" s="15"/>
      <c r="AZ294" s="15"/>
      <c r="BA294" s="15"/>
      <c r="BB294" s="15"/>
      <c r="BC294" s="15"/>
      <c r="BD294" s="15"/>
      <c r="BE294" s="15"/>
      <c r="BF294" s="24"/>
      <c r="BG294" s="15"/>
      <c r="BH294" s="24"/>
      <c r="BI294" s="15"/>
      <c r="BJ294" s="24"/>
      <c r="BK294" s="15"/>
      <c r="BL294" s="24"/>
      <c r="BM294" s="15"/>
      <c r="BN294" s="24"/>
      <c r="BO294" s="15"/>
      <c r="BP294" s="24"/>
      <c r="BQ294" s="15"/>
      <c r="BR294" s="24"/>
      <c r="BS294" s="15"/>
      <c r="BT294" s="24"/>
      <c r="BU294" s="15"/>
      <c r="BV294" s="24"/>
      <c r="BW294" s="15"/>
      <c r="BX294" s="24"/>
      <c r="BY294" s="15"/>
      <c r="BZ294" s="24"/>
      <c r="CA294" s="15"/>
      <c r="CB294" s="24"/>
      <c r="CC294" s="15"/>
      <c r="CD294" s="24"/>
      <c r="CE294" s="15"/>
      <c r="CF294" s="24"/>
      <c r="CG294" s="15"/>
      <c r="CH294" s="25"/>
      <c r="CI294" s="15"/>
      <c r="CJ294" s="25"/>
      <c r="CK294" s="15"/>
      <c r="CL294" s="25"/>
      <c r="CM294" s="15"/>
      <c r="CN294" s="25"/>
      <c r="CO294" s="15"/>
      <c r="CP294" s="25"/>
      <c r="CQ294" s="15"/>
      <c r="CR294" s="25"/>
      <c r="CS294" s="15">
        <f t="shared" si="54"/>
        <v>0</v>
      </c>
      <c r="CT294" s="15">
        <f t="shared" si="55"/>
        <v>0</v>
      </c>
      <c r="CU294" s="15">
        <f t="shared" si="56"/>
        <v>0</v>
      </c>
      <c r="CV294" s="15">
        <f t="shared" si="57"/>
        <v>0</v>
      </c>
      <c r="CW294" s="15"/>
      <c r="CX294" s="15"/>
      <c r="CY294" s="15">
        <f t="shared" si="58"/>
        <v>0</v>
      </c>
      <c r="CZ294" s="15">
        <f>GG294</f>
        <v>0</v>
      </c>
      <c r="DA294" s="19"/>
      <c r="DB294" s="17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7"/>
      <c r="DQ294" s="15"/>
      <c r="DR294" s="15"/>
      <c r="DS294" s="15"/>
      <c r="DT294" s="15"/>
      <c r="DU294" s="15"/>
      <c r="DV294" s="15"/>
      <c r="DW294" s="15"/>
      <c r="DX294" s="20"/>
      <c r="DY294" s="15"/>
      <c r="DZ294" s="20"/>
      <c r="EA294" s="15"/>
      <c r="EB294" s="20"/>
      <c r="EC294" s="15"/>
      <c r="ED294" s="20"/>
      <c r="EE294" s="15"/>
      <c r="EF294" s="20"/>
      <c r="EG294" s="15"/>
      <c r="EH294" s="20"/>
      <c r="EI294" s="15"/>
      <c r="EJ294" s="20"/>
      <c r="EK294" s="15">
        <v>52</v>
      </c>
      <c r="EL294" s="20">
        <v>5</v>
      </c>
      <c r="EM294" s="15"/>
      <c r="EN294" s="20"/>
      <c r="EO294" s="15"/>
      <c r="EP294" s="20"/>
      <c r="EQ294" s="15"/>
      <c r="ER294" s="20"/>
      <c r="ES294" s="15"/>
      <c r="ET294" s="20"/>
      <c r="EU294" s="15"/>
      <c r="EV294" s="20"/>
      <c r="EW294" s="15"/>
      <c r="EX294" s="20"/>
      <c r="EY294" s="15"/>
      <c r="EZ294" s="20"/>
      <c r="FA294" s="15"/>
      <c r="FB294" s="20"/>
      <c r="FC294" s="15"/>
      <c r="FD294" s="20"/>
      <c r="FE294" s="15"/>
      <c r="FF294" s="20"/>
      <c r="FG294" s="15"/>
      <c r="FH294" s="20"/>
      <c r="FI294" s="15"/>
      <c r="FJ294" s="20"/>
      <c r="FK294" s="15"/>
      <c r="FL294" s="20"/>
      <c r="FM294" s="15"/>
      <c r="FN294" s="20"/>
      <c r="FO294" s="15"/>
      <c r="FP294" s="20"/>
      <c r="FQ294" s="15"/>
      <c r="FR294" s="20"/>
      <c r="FS294" s="15"/>
      <c r="FT294" s="20"/>
      <c r="FU294" s="15"/>
      <c r="FV294" s="20"/>
      <c r="FW294" s="15"/>
      <c r="FX294" s="20"/>
      <c r="FY294" s="15"/>
      <c r="FZ294" s="20"/>
      <c r="GA294" s="15"/>
      <c r="GB294" s="20"/>
      <c r="GC294" s="15"/>
      <c r="GD294" s="20"/>
      <c r="GE294" s="15"/>
      <c r="GF294" s="20"/>
      <c r="GG294" s="170"/>
    </row>
    <row r="295" spans="1:189" s="2" customFormat="1" ht="15.75" customHeight="1" x14ac:dyDescent="0.3">
      <c r="A295" s="15" t="s">
        <v>130</v>
      </c>
      <c r="B295" s="15" t="s">
        <v>142</v>
      </c>
      <c r="C295" s="15" t="s">
        <v>2096</v>
      </c>
      <c r="D295" s="15" t="s">
        <v>2097</v>
      </c>
      <c r="E295" s="15" t="str">
        <f t="shared" si="52"/>
        <v>SOFIA MINA-VEGA</v>
      </c>
      <c r="F295" s="17" t="s">
        <v>128</v>
      </c>
      <c r="G295" s="15">
        <v>999889787</v>
      </c>
      <c r="H295" s="15">
        <f t="shared" si="53"/>
        <v>165</v>
      </c>
      <c r="I295" s="15"/>
      <c r="J295" s="15"/>
      <c r="K295" s="16"/>
      <c r="L295" s="15"/>
      <c r="M295" s="15"/>
      <c r="N295" s="15"/>
      <c r="O295" s="15">
        <f t="shared" si="59"/>
        <v>0</v>
      </c>
      <c r="P295" s="15">
        <v>0</v>
      </c>
      <c r="Q295" s="15">
        <f t="shared" si="60"/>
        <v>0</v>
      </c>
      <c r="R295" s="15">
        <v>0</v>
      </c>
      <c r="S295" s="15">
        <v>0</v>
      </c>
      <c r="T295" s="15">
        <f t="shared" si="61"/>
        <v>0</v>
      </c>
      <c r="U295" s="15">
        <f t="shared" si="62"/>
        <v>0</v>
      </c>
      <c r="V295" s="15"/>
      <c r="W295" s="15"/>
      <c r="X295" s="15"/>
      <c r="Y295" s="15"/>
      <c r="Z295" s="16"/>
      <c r="AA295" s="15"/>
      <c r="AB295" s="24"/>
      <c r="AC295" s="15"/>
      <c r="AD295" s="15"/>
      <c r="AE295" s="15"/>
      <c r="AF295" s="15"/>
      <c r="AG295" s="15"/>
      <c r="AH295" s="24"/>
      <c r="AI295" s="15"/>
      <c r="AJ295" s="15"/>
      <c r="AK295" s="15"/>
      <c r="AL295" s="15"/>
      <c r="AM295" s="15"/>
      <c r="AN295" s="24"/>
      <c r="AO295" s="15"/>
      <c r="AP295" s="24"/>
      <c r="AQ295" s="15"/>
      <c r="AR295" s="24"/>
      <c r="AS295" s="15"/>
      <c r="AT295" s="24"/>
      <c r="AU295" s="15"/>
      <c r="AV295" s="24"/>
      <c r="AW295" s="15"/>
      <c r="AX295" s="24"/>
      <c r="AY295" s="15"/>
      <c r="AZ295" s="15"/>
      <c r="BA295" s="15"/>
      <c r="BB295" s="15"/>
      <c r="BC295" s="15"/>
      <c r="BD295" s="15"/>
      <c r="BE295" s="15"/>
      <c r="BF295" s="24"/>
      <c r="BG295" s="15"/>
      <c r="BH295" s="24"/>
      <c r="BI295" s="15"/>
      <c r="BJ295" s="24"/>
      <c r="BK295" s="15"/>
      <c r="BL295" s="24"/>
      <c r="BM295" s="15"/>
      <c r="BN295" s="24"/>
      <c r="BO295" s="15"/>
      <c r="BP295" s="24"/>
      <c r="BQ295" s="15"/>
      <c r="BR295" s="24"/>
      <c r="BS295" s="15"/>
      <c r="BT295" s="24"/>
      <c r="BU295" s="15"/>
      <c r="BV295" s="24"/>
      <c r="BW295" s="15"/>
      <c r="BX295" s="24"/>
      <c r="BY295" s="15"/>
      <c r="BZ295" s="24"/>
      <c r="CA295" s="15"/>
      <c r="CB295" s="24"/>
      <c r="CC295" s="15"/>
      <c r="CD295" s="24"/>
      <c r="CE295" s="15"/>
      <c r="CF295" s="24"/>
      <c r="CG295" s="15"/>
      <c r="CH295" s="25"/>
      <c r="CI295" s="15"/>
      <c r="CJ295" s="25"/>
      <c r="CK295" s="15"/>
      <c r="CL295" s="25"/>
      <c r="CM295" s="15"/>
      <c r="CN295" s="25"/>
      <c r="CO295" s="15"/>
      <c r="CP295" s="25"/>
      <c r="CQ295" s="15"/>
      <c r="CR295" s="25"/>
      <c r="CS295" s="15">
        <f t="shared" si="54"/>
        <v>0</v>
      </c>
      <c r="CT295" s="15">
        <f t="shared" si="55"/>
        <v>165</v>
      </c>
      <c r="CU295" s="15">
        <f t="shared" si="56"/>
        <v>2</v>
      </c>
      <c r="CV295" s="15">
        <f t="shared" si="57"/>
        <v>0</v>
      </c>
      <c r="CW295" s="15"/>
      <c r="CX295" s="15"/>
      <c r="CY295" s="15">
        <f t="shared" si="58"/>
        <v>0</v>
      </c>
      <c r="CZ295" s="15">
        <f>GG295</f>
        <v>0</v>
      </c>
      <c r="DA295" s="19"/>
      <c r="DB295" s="17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7"/>
      <c r="DQ295" s="15"/>
      <c r="DR295" s="15"/>
      <c r="DS295" s="15"/>
      <c r="DT295" s="15"/>
      <c r="DU295" s="15"/>
      <c r="DV295" s="15"/>
      <c r="DW295" s="15">
        <v>31.6</v>
      </c>
      <c r="DX295" s="20">
        <v>3</v>
      </c>
      <c r="DY295" s="15"/>
      <c r="DZ295" s="20"/>
      <c r="EA295" s="15"/>
      <c r="EB295" s="20"/>
      <c r="EC295" s="15"/>
      <c r="ED295" s="20"/>
      <c r="EE295" s="15"/>
      <c r="EF295" s="20"/>
      <c r="EG295" s="15"/>
      <c r="EH295" s="20"/>
      <c r="EI295" s="15"/>
      <c r="EJ295" s="20"/>
      <c r="EK295" s="15"/>
      <c r="EL295" s="20"/>
      <c r="EM295" s="15"/>
      <c r="EN295" s="20"/>
      <c r="EO295" s="15"/>
      <c r="EP295" s="20"/>
      <c r="EQ295" s="15"/>
      <c r="ER295" s="20"/>
      <c r="ES295" s="15"/>
      <c r="ET295" s="20"/>
      <c r="EU295" s="15"/>
      <c r="EV295" s="20"/>
      <c r="EW295" s="15"/>
      <c r="EX295" s="20"/>
      <c r="EY295" s="15">
        <v>45</v>
      </c>
      <c r="EZ295" s="20">
        <v>2</v>
      </c>
      <c r="FA295" s="15"/>
      <c r="FB295" s="20"/>
      <c r="FC295" s="15"/>
      <c r="FD295" s="20"/>
      <c r="FE295" s="15"/>
      <c r="FF295" s="20"/>
      <c r="FG295" s="15">
        <v>120</v>
      </c>
      <c r="FH295" s="20">
        <v>1</v>
      </c>
      <c r="FI295" s="15"/>
      <c r="FJ295" s="20"/>
      <c r="FK295" s="15"/>
      <c r="FL295" s="20"/>
      <c r="FM295" s="15"/>
      <c r="FN295" s="20"/>
      <c r="FO295" s="15"/>
      <c r="FP295" s="20"/>
      <c r="FQ295" s="15"/>
      <c r="FR295" s="20"/>
      <c r="FS295" s="15"/>
      <c r="FT295" s="20"/>
      <c r="FU295" s="15"/>
      <c r="FV295" s="20"/>
      <c r="FW295" s="15"/>
      <c r="FX295" s="20"/>
      <c r="FY295" s="15"/>
      <c r="FZ295" s="20"/>
      <c r="GA295" s="15"/>
      <c r="GB295" s="20"/>
      <c r="GC295" s="15"/>
      <c r="GD295" s="20"/>
      <c r="GE295" s="15"/>
      <c r="GF295" s="20"/>
      <c r="GG295" s="170"/>
    </row>
    <row r="296" spans="1:189" s="2" customFormat="1" ht="15.75" customHeight="1" x14ac:dyDescent="0.3">
      <c r="A296" s="15" t="s">
        <v>2903</v>
      </c>
      <c r="B296" s="15" t="s">
        <v>126</v>
      </c>
      <c r="C296" s="15" t="s">
        <v>2560</v>
      </c>
      <c r="D296" s="15" t="s">
        <v>2559</v>
      </c>
      <c r="E296" s="15" t="str">
        <f t="shared" si="52"/>
        <v>Sharon Spinner</v>
      </c>
      <c r="F296" s="15" t="s">
        <v>128</v>
      </c>
      <c r="G296" s="15">
        <v>999889843</v>
      </c>
      <c r="H296" s="15">
        <f t="shared" si="53"/>
        <v>34</v>
      </c>
      <c r="I296" s="15"/>
      <c r="J296" s="15"/>
      <c r="K296" s="16"/>
      <c r="L296" s="15"/>
      <c r="M296" s="15"/>
      <c r="N296" s="15"/>
      <c r="O296" s="15">
        <f t="shared" si="59"/>
        <v>0</v>
      </c>
      <c r="P296" s="15">
        <v>0</v>
      </c>
      <c r="Q296" s="15">
        <f t="shared" si="60"/>
        <v>0</v>
      </c>
      <c r="R296" s="15">
        <v>0</v>
      </c>
      <c r="S296" s="15">
        <v>0</v>
      </c>
      <c r="T296" s="15">
        <f t="shared" si="61"/>
        <v>0</v>
      </c>
      <c r="U296" s="15">
        <f t="shared" si="62"/>
        <v>0</v>
      </c>
      <c r="V296" s="15"/>
      <c r="W296" s="15"/>
      <c r="X296" s="15"/>
      <c r="Y296" s="15"/>
      <c r="Z296" s="16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>
        <f t="shared" si="54"/>
        <v>0</v>
      </c>
      <c r="CT296" s="15">
        <f t="shared" si="55"/>
        <v>34</v>
      </c>
      <c r="CU296" s="15">
        <f t="shared" si="56"/>
        <v>1</v>
      </c>
      <c r="CV296" s="15">
        <f t="shared" si="57"/>
        <v>0</v>
      </c>
      <c r="CW296" s="15"/>
      <c r="CX296" s="15"/>
      <c r="CY296" s="15">
        <f t="shared" si="58"/>
        <v>0</v>
      </c>
      <c r="CZ296" s="15">
        <f>GG296</f>
        <v>0</v>
      </c>
      <c r="DA296" s="16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20"/>
      <c r="DY296" s="15"/>
      <c r="DZ296" s="20"/>
      <c r="EA296" s="15"/>
      <c r="EB296" s="20"/>
      <c r="EC296" s="15"/>
      <c r="ED296" s="20"/>
      <c r="EE296" s="15"/>
      <c r="EF296" s="20"/>
      <c r="EG296" s="15"/>
      <c r="EH296" s="20"/>
      <c r="EI296" s="15"/>
      <c r="EJ296" s="20"/>
      <c r="EK296" s="15"/>
      <c r="EL296" s="20"/>
      <c r="EM296" s="15"/>
      <c r="EN296" s="20"/>
      <c r="EO296" s="15"/>
      <c r="EP296" s="20"/>
      <c r="EQ296" s="15">
        <v>34</v>
      </c>
      <c r="ER296" s="20">
        <v>3</v>
      </c>
      <c r="ES296" s="15"/>
      <c r="ET296" s="20"/>
      <c r="EU296" s="15"/>
      <c r="EV296" s="20"/>
      <c r="EW296" s="15"/>
      <c r="EX296" s="20"/>
      <c r="EY296" s="15"/>
      <c r="EZ296" s="20"/>
      <c r="FA296" s="15"/>
      <c r="FB296" s="20"/>
      <c r="FC296" s="15"/>
      <c r="FD296" s="20"/>
      <c r="FE296" s="15"/>
      <c r="FF296" s="20"/>
      <c r="FG296" s="15"/>
      <c r="FH296" s="20"/>
      <c r="FI296" s="15"/>
      <c r="FJ296" s="20"/>
      <c r="FK296" s="15"/>
      <c r="FL296" s="20"/>
      <c r="FM296" s="15"/>
      <c r="FN296" s="20"/>
      <c r="FO296" s="15"/>
      <c r="FP296" s="20"/>
      <c r="FQ296" s="15"/>
      <c r="FR296" s="20"/>
      <c r="FS296" s="15"/>
      <c r="FT296" s="20"/>
      <c r="FU296" s="15"/>
      <c r="FV296" s="20"/>
      <c r="FW296" s="15"/>
      <c r="FX296" s="20"/>
      <c r="FY296" s="15"/>
      <c r="FZ296" s="20"/>
      <c r="GA296" s="15"/>
      <c r="GB296" s="20"/>
      <c r="GC296" s="15"/>
      <c r="GD296" s="20"/>
      <c r="GE296" s="15"/>
      <c r="GF296" s="20"/>
      <c r="GG296" s="170"/>
    </row>
    <row r="297" spans="1:189" s="2" customFormat="1" ht="15.75" customHeight="1" x14ac:dyDescent="0.3">
      <c r="A297" s="17" t="s">
        <v>125</v>
      </c>
      <c r="B297" s="17" t="s">
        <v>126</v>
      </c>
      <c r="C297" s="17" t="s">
        <v>1334</v>
      </c>
      <c r="D297" s="17" t="s">
        <v>1333</v>
      </c>
      <c r="E297" s="15" t="str">
        <f t="shared" si="52"/>
        <v>Keira Macauley</v>
      </c>
      <c r="F297" s="17" t="s">
        <v>128</v>
      </c>
      <c r="G297" s="15">
        <v>999889854</v>
      </c>
      <c r="H297" s="15">
        <f t="shared" si="53"/>
        <v>157</v>
      </c>
      <c r="I297" s="15"/>
      <c r="J297" s="15"/>
      <c r="K297" s="16"/>
      <c r="L297" s="15"/>
      <c r="M297" s="15"/>
      <c r="N297" s="15"/>
      <c r="O297" s="15">
        <f t="shared" si="59"/>
        <v>0</v>
      </c>
      <c r="P297" s="15">
        <v>0</v>
      </c>
      <c r="Q297" s="15">
        <f t="shared" si="60"/>
        <v>1</v>
      </c>
      <c r="R297" s="15">
        <v>0</v>
      </c>
      <c r="S297" s="15">
        <v>0</v>
      </c>
      <c r="T297" s="15">
        <f t="shared" si="61"/>
        <v>27</v>
      </c>
      <c r="U297" s="15">
        <f t="shared" si="62"/>
        <v>0</v>
      </c>
      <c r="V297" s="15"/>
      <c r="W297" s="15"/>
      <c r="X297" s="15"/>
      <c r="Y297" s="15"/>
      <c r="Z297" s="16"/>
      <c r="AA297" s="15"/>
      <c r="AB297" s="24"/>
      <c r="AC297" s="15"/>
      <c r="AD297" s="15"/>
      <c r="AE297" s="15"/>
      <c r="AF297" s="15"/>
      <c r="AG297" s="15">
        <v>30</v>
      </c>
      <c r="AH297" s="24">
        <v>1</v>
      </c>
      <c r="AI297" s="15"/>
      <c r="AJ297" s="15"/>
      <c r="AK297" s="15"/>
      <c r="AL297" s="15"/>
      <c r="AM297" s="15"/>
      <c r="AN297" s="24"/>
      <c r="AO297" s="15"/>
      <c r="AP297" s="24"/>
      <c r="AQ297" s="15"/>
      <c r="AR297" s="24"/>
      <c r="AS297" s="15"/>
      <c r="AT297" s="24"/>
      <c r="AU297" s="15">
        <v>90</v>
      </c>
      <c r="AV297" s="24">
        <v>2</v>
      </c>
      <c r="AW297" s="15"/>
      <c r="AX297" s="24"/>
      <c r="AY297" s="15"/>
      <c r="AZ297" s="15"/>
      <c r="BA297" s="15"/>
      <c r="BB297" s="15"/>
      <c r="BC297" s="15"/>
      <c r="BD297" s="15"/>
      <c r="BE297" s="15"/>
      <c r="BF297" s="24"/>
      <c r="BG297" s="15"/>
      <c r="BH297" s="24"/>
      <c r="BI297" s="15"/>
      <c r="BJ297" s="24"/>
      <c r="BK297" s="15"/>
      <c r="BL297" s="24"/>
      <c r="BM297" s="15"/>
      <c r="BN297" s="24"/>
      <c r="BO297" s="15"/>
      <c r="BP297" s="24"/>
      <c r="BQ297" s="15"/>
      <c r="BR297" s="24"/>
      <c r="BS297" s="15"/>
      <c r="BT297" s="24"/>
      <c r="BU297" s="15">
        <v>63</v>
      </c>
      <c r="BV297" s="24">
        <v>6</v>
      </c>
      <c r="BW297" s="15"/>
      <c r="BX297" s="24"/>
      <c r="BY297" s="15"/>
      <c r="BZ297" s="24"/>
      <c r="CA297" s="15"/>
      <c r="CB297" s="24"/>
      <c r="CC297" s="15"/>
      <c r="CD297" s="24"/>
      <c r="CE297" s="15"/>
      <c r="CF297" s="24"/>
      <c r="CG297" s="15"/>
      <c r="CH297" s="25"/>
      <c r="CI297" s="15"/>
      <c r="CJ297" s="25"/>
      <c r="CK297" s="15"/>
      <c r="CL297" s="25"/>
      <c r="CM297" s="15"/>
      <c r="CN297" s="25"/>
      <c r="CO297" s="15"/>
      <c r="CP297" s="25"/>
      <c r="CQ297" s="15"/>
      <c r="CR297" s="25"/>
      <c r="CS297" s="15">
        <f t="shared" si="54"/>
        <v>0</v>
      </c>
      <c r="CT297" s="15">
        <f t="shared" si="55"/>
        <v>130</v>
      </c>
      <c r="CU297" s="15">
        <f t="shared" si="56"/>
        <v>0</v>
      </c>
      <c r="CV297" s="15">
        <f t="shared" si="57"/>
        <v>0</v>
      </c>
      <c r="CW297" s="15"/>
      <c r="CX297" s="15"/>
      <c r="CY297" s="15">
        <f t="shared" si="58"/>
        <v>0</v>
      </c>
      <c r="CZ297" s="15">
        <f>GG297</f>
        <v>0</v>
      </c>
      <c r="DA297" s="19"/>
      <c r="DB297" s="17"/>
      <c r="DC297" s="15"/>
      <c r="DD297" s="15">
        <v>30</v>
      </c>
      <c r="DE297" s="15"/>
      <c r="DF297" s="15"/>
      <c r="DG297" s="15">
        <v>120</v>
      </c>
      <c r="DH297" s="15"/>
      <c r="DI297" s="15">
        <v>36</v>
      </c>
      <c r="DJ297" s="15"/>
      <c r="DK297" s="15"/>
      <c r="DL297" s="15"/>
      <c r="DM297" s="15"/>
      <c r="DN297" s="15"/>
      <c r="DO297" s="15"/>
      <c r="DP297" s="17"/>
      <c r="DQ297" s="15"/>
      <c r="DR297" s="15"/>
      <c r="DS297" s="15"/>
      <c r="DT297" s="15"/>
      <c r="DU297" s="15"/>
      <c r="DV297" s="15"/>
      <c r="DW297" s="15">
        <v>21</v>
      </c>
      <c r="DX297" s="20">
        <v>1</v>
      </c>
      <c r="DY297" s="15"/>
      <c r="DZ297" s="20"/>
      <c r="EA297" s="15"/>
      <c r="EB297" s="20"/>
      <c r="EC297" s="15">
        <v>27</v>
      </c>
      <c r="ED297" s="20">
        <v>3</v>
      </c>
      <c r="EE297" s="15"/>
      <c r="EF297" s="20"/>
      <c r="EG297" s="15"/>
      <c r="EH297" s="20"/>
      <c r="EI297" s="15"/>
      <c r="EJ297" s="20"/>
      <c r="EK297" s="15"/>
      <c r="EL297" s="20"/>
      <c r="EM297" s="15"/>
      <c r="EN297" s="20"/>
      <c r="EO297" s="15"/>
      <c r="EP297" s="20"/>
      <c r="EQ297" s="15"/>
      <c r="ER297" s="20"/>
      <c r="ES297" s="15"/>
      <c r="ET297" s="20"/>
      <c r="EU297" s="15">
        <v>38</v>
      </c>
      <c r="EV297" s="20" t="s">
        <v>129</v>
      </c>
      <c r="EW297" s="15"/>
      <c r="EX297" s="20"/>
      <c r="EY297" s="15"/>
      <c r="EZ297" s="20"/>
      <c r="FA297" s="15"/>
      <c r="FB297" s="20"/>
      <c r="FC297" s="15"/>
      <c r="FD297" s="20"/>
      <c r="FE297" s="15"/>
      <c r="FF297" s="20"/>
      <c r="FG297" s="15"/>
      <c r="FH297" s="20"/>
      <c r="FI297" s="15"/>
      <c r="FJ297" s="20"/>
      <c r="FK297" s="15"/>
      <c r="FL297" s="20"/>
      <c r="FM297" s="15"/>
      <c r="FN297" s="20"/>
      <c r="FO297" s="15">
        <v>54</v>
      </c>
      <c r="FP297" s="20"/>
      <c r="FQ297" s="15"/>
      <c r="FR297" s="20"/>
      <c r="FS297" s="15">
        <v>38</v>
      </c>
      <c r="FT297" s="20" t="s">
        <v>129</v>
      </c>
      <c r="FU297" s="15"/>
      <c r="FV297" s="20"/>
      <c r="FW297" s="15"/>
      <c r="FX297" s="20"/>
      <c r="FY297" s="15"/>
      <c r="FZ297" s="20"/>
      <c r="GA297" s="15"/>
      <c r="GB297" s="20"/>
      <c r="GC297" s="15"/>
      <c r="GD297" s="20"/>
      <c r="GE297" s="15"/>
      <c r="GF297" s="20"/>
      <c r="GG297" s="170"/>
    </row>
    <row r="298" spans="1:189" s="2" customFormat="1" ht="15.75" customHeight="1" x14ac:dyDescent="0.3">
      <c r="A298" s="15" t="s">
        <v>2903</v>
      </c>
      <c r="B298" s="15" t="s">
        <v>126</v>
      </c>
      <c r="C298" s="15" t="s">
        <v>282</v>
      </c>
      <c r="D298" s="15" t="s">
        <v>2001</v>
      </c>
      <c r="E298" s="15" t="str">
        <f t="shared" si="52"/>
        <v>Elizabeth Zou</v>
      </c>
      <c r="F298" s="15" t="s">
        <v>128</v>
      </c>
      <c r="G298" s="15">
        <v>999890050</v>
      </c>
      <c r="H298" s="15">
        <f t="shared" si="53"/>
        <v>448</v>
      </c>
      <c r="I298" s="15"/>
      <c r="J298" s="15"/>
      <c r="K298" s="16"/>
      <c r="L298" s="15"/>
      <c r="M298" s="15"/>
      <c r="N298" s="15"/>
      <c r="O298" s="15">
        <f t="shared" si="59"/>
        <v>48</v>
      </c>
      <c r="P298" s="15">
        <v>0</v>
      </c>
      <c r="Q298" s="15">
        <f t="shared" si="60"/>
        <v>1</v>
      </c>
      <c r="R298" s="15">
        <v>0</v>
      </c>
      <c r="S298" s="15">
        <v>0</v>
      </c>
      <c r="T298" s="15">
        <f t="shared" si="61"/>
        <v>51</v>
      </c>
      <c r="U298" s="15">
        <f t="shared" si="62"/>
        <v>64</v>
      </c>
      <c r="V298" s="15"/>
      <c r="W298" s="15"/>
      <c r="X298" s="15"/>
      <c r="Y298" s="15"/>
      <c r="Z298" s="16"/>
      <c r="AA298" s="15"/>
      <c r="AB298" s="24"/>
      <c r="AC298" s="15"/>
      <c r="AD298" s="15"/>
      <c r="AE298" s="15"/>
      <c r="AF298" s="15"/>
      <c r="AG298" s="15">
        <v>90</v>
      </c>
      <c r="AH298" s="24">
        <v>2</v>
      </c>
      <c r="AI298" s="15"/>
      <c r="AJ298" s="15"/>
      <c r="AK298" s="15"/>
      <c r="AL298" s="15"/>
      <c r="AM298" s="15"/>
      <c r="AN298" s="24"/>
      <c r="AO298" s="15"/>
      <c r="AP298" s="24"/>
      <c r="AQ298" s="15"/>
      <c r="AR298" s="24"/>
      <c r="AS298" s="15"/>
      <c r="AT298" s="24"/>
      <c r="AU298" s="15"/>
      <c r="AV298" s="24"/>
      <c r="AW298" s="15">
        <v>56</v>
      </c>
      <c r="AX298" s="24">
        <v>3</v>
      </c>
      <c r="AY298" s="15"/>
      <c r="AZ298" s="15"/>
      <c r="BA298" s="15"/>
      <c r="BB298" s="15"/>
      <c r="BC298" s="15"/>
      <c r="BD298" s="15"/>
      <c r="BE298" s="15"/>
      <c r="BF298" s="24"/>
      <c r="BG298" s="15">
        <v>63</v>
      </c>
      <c r="BH298" s="24">
        <v>5</v>
      </c>
      <c r="BI298" s="15"/>
      <c r="BJ298" s="24"/>
      <c r="BK298" s="15"/>
      <c r="BL298" s="24"/>
      <c r="BM298" s="15"/>
      <c r="BN298" s="24"/>
      <c r="BO298" s="15"/>
      <c r="BP298" s="24"/>
      <c r="BQ298" s="15"/>
      <c r="BR298" s="24"/>
      <c r="BS298" s="15"/>
      <c r="BT298" s="24"/>
      <c r="BU298" s="15">
        <v>44</v>
      </c>
      <c r="BV298" s="24" t="s">
        <v>129</v>
      </c>
      <c r="BW298" s="15"/>
      <c r="BX298" s="24"/>
      <c r="BY298" s="15"/>
      <c r="BZ298" s="24"/>
      <c r="CA298" s="15">
        <v>68</v>
      </c>
      <c r="CB298" s="24">
        <v>5</v>
      </c>
      <c r="CC298" s="15"/>
      <c r="CD298" s="24"/>
      <c r="CE298" s="15"/>
      <c r="CF298" s="24"/>
      <c r="CG298" s="15"/>
      <c r="CH298" s="25"/>
      <c r="CI298" s="15"/>
      <c r="CJ298" s="25"/>
      <c r="CK298" s="15"/>
      <c r="CL298" s="25"/>
      <c r="CM298" s="15"/>
      <c r="CN298" s="25"/>
      <c r="CO298" s="15"/>
      <c r="CP298" s="25"/>
      <c r="CQ298" s="15"/>
      <c r="CR298" s="25"/>
      <c r="CS298" s="15">
        <f t="shared" si="54"/>
        <v>0</v>
      </c>
      <c r="CT298" s="15">
        <f t="shared" si="55"/>
        <v>226</v>
      </c>
      <c r="CU298" s="15">
        <f t="shared" si="56"/>
        <v>2</v>
      </c>
      <c r="CV298" s="15">
        <f t="shared" si="57"/>
        <v>59</v>
      </c>
      <c r="CW298" s="15"/>
      <c r="CX298" s="15"/>
      <c r="CY298" s="15">
        <f t="shared" si="58"/>
        <v>0</v>
      </c>
      <c r="CZ298" s="15">
        <f>GG298</f>
        <v>0</v>
      </c>
      <c r="DA298" s="19"/>
      <c r="DB298" s="17">
        <v>36</v>
      </c>
      <c r="DC298" s="15"/>
      <c r="DD298" s="15">
        <v>54</v>
      </c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7"/>
      <c r="DQ298" s="15"/>
      <c r="DR298" s="15">
        <v>56</v>
      </c>
      <c r="DS298" s="15"/>
      <c r="DT298" s="15"/>
      <c r="DU298" s="15"/>
      <c r="DV298" s="15"/>
      <c r="DW298" s="15">
        <v>59</v>
      </c>
      <c r="DX298" s="20">
        <v>5</v>
      </c>
      <c r="DY298" s="15"/>
      <c r="DZ298" s="20"/>
      <c r="EA298" s="15"/>
      <c r="EB298" s="20"/>
      <c r="EC298" s="15">
        <v>51</v>
      </c>
      <c r="ED298" s="20">
        <v>9</v>
      </c>
      <c r="EE298" s="15"/>
      <c r="EF298" s="20"/>
      <c r="EG298" s="15">
        <v>64</v>
      </c>
      <c r="EH298" s="20">
        <v>9</v>
      </c>
      <c r="EI298" s="15"/>
      <c r="EJ298" s="20"/>
      <c r="EK298" s="15">
        <v>48</v>
      </c>
      <c r="EL298" s="20">
        <v>6</v>
      </c>
      <c r="EM298" s="15"/>
      <c r="EN298" s="20"/>
      <c r="EO298" s="15"/>
      <c r="EP298" s="20"/>
      <c r="EQ298" s="15"/>
      <c r="ER298" s="20"/>
      <c r="ES298" s="15"/>
      <c r="ET298" s="20"/>
      <c r="EU298" s="15">
        <v>90</v>
      </c>
      <c r="EV298" s="20">
        <v>2</v>
      </c>
      <c r="EW298" s="15"/>
      <c r="EX298" s="20"/>
      <c r="EY298" s="15"/>
      <c r="EZ298" s="20"/>
      <c r="FA298" s="15"/>
      <c r="FB298" s="20"/>
      <c r="FC298" s="15"/>
      <c r="FD298" s="20"/>
      <c r="FE298" s="15"/>
      <c r="FF298" s="20"/>
      <c r="FG298" s="15"/>
      <c r="FH298" s="20"/>
      <c r="FI298" s="15"/>
      <c r="FJ298" s="20"/>
      <c r="FK298" s="15"/>
      <c r="FL298" s="20"/>
      <c r="FM298" s="15"/>
      <c r="FN298" s="20"/>
      <c r="FO298" s="15">
        <v>68</v>
      </c>
      <c r="FP298" s="20"/>
      <c r="FQ298" s="15"/>
      <c r="FR298" s="20"/>
      <c r="FS298" s="15">
        <v>68</v>
      </c>
      <c r="FT298" s="20">
        <v>4</v>
      </c>
      <c r="FU298" s="15"/>
      <c r="FV298" s="20"/>
      <c r="FW298" s="15"/>
      <c r="FX298" s="20"/>
      <c r="FY298" s="15"/>
      <c r="FZ298" s="20"/>
      <c r="GA298" s="15"/>
      <c r="GB298" s="20"/>
      <c r="GC298" s="15"/>
      <c r="GD298" s="20"/>
      <c r="GE298" s="15">
        <v>59</v>
      </c>
      <c r="GF298" s="20">
        <v>5</v>
      </c>
      <c r="GG298" s="170"/>
    </row>
    <row r="299" spans="1:189" s="2" customFormat="1" ht="15.75" customHeight="1" x14ac:dyDescent="0.3">
      <c r="A299" s="15" t="s">
        <v>2903</v>
      </c>
      <c r="B299" s="17" t="s">
        <v>126</v>
      </c>
      <c r="C299" s="17" t="s">
        <v>1118</v>
      </c>
      <c r="D299" s="17" t="s">
        <v>1106</v>
      </c>
      <c r="E299" s="15" t="str">
        <f t="shared" si="52"/>
        <v>Elliot Kim</v>
      </c>
      <c r="F299" s="17" t="s">
        <v>135</v>
      </c>
      <c r="G299" s="15">
        <v>999890098</v>
      </c>
      <c r="H299" s="15">
        <f t="shared" si="53"/>
        <v>219</v>
      </c>
      <c r="I299" s="15"/>
      <c r="J299" s="17">
        <f>(O299+P299+R299+S299+T299+U299)/2</f>
        <v>115</v>
      </c>
      <c r="K299" s="16"/>
      <c r="L299" s="15"/>
      <c r="M299" s="15"/>
      <c r="N299" s="15"/>
      <c r="O299" s="15">
        <f t="shared" si="59"/>
        <v>131</v>
      </c>
      <c r="P299" s="15">
        <v>0</v>
      </c>
      <c r="Q299" s="15">
        <f t="shared" si="60"/>
        <v>2</v>
      </c>
      <c r="R299" s="15">
        <v>0</v>
      </c>
      <c r="S299" s="15">
        <v>0</v>
      </c>
      <c r="T299" s="15">
        <f t="shared" si="61"/>
        <v>51</v>
      </c>
      <c r="U299" s="15">
        <f t="shared" si="62"/>
        <v>48</v>
      </c>
      <c r="V299" s="15"/>
      <c r="W299" s="15"/>
      <c r="X299" s="15"/>
      <c r="Y299" s="15"/>
      <c r="Z299" s="16"/>
      <c r="AA299" s="15">
        <v>64</v>
      </c>
      <c r="AB299" s="24" t="s">
        <v>129</v>
      </c>
      <c r="AC299" s="15"/>
      <c r="AD299" s="24"/>
      <c r="AE299" s="15">
        <v>90</v>
      </c>
      <c r="AF299" s="24">
        <v>2</v>
      </c>
      <c r="AG299" s="15"/>
      <c r="AH299" s="24"/>
      <c r="AI299" s="15"/>
      <c r="AJ299" s="24"/>
      <c r="AK299" s="15"/>
      <c r="AL299" s="24"/>
      <c r="AM299" s="15">
        <v>44</v>
      </c>
      <c r="AN299" s="24">
        <v>7</v>
      </c>
      <c r="AO299" s="15"/>
      <c r="AP299" s="24"/>
      <c r="AQ299" s="15"/>
      <c r="AR299" s="24"/>
      <c r="AS299" s="15"/>
      <c r="AT299" s="24"/>
      <c r="AU299" s="15"/>
      <c r="AV299" s="24"/>
      <c r="AW299" s="15"/>
      <c r="AX299" s="24"/>
      <c r="AY299" s="15">
        <v>113</v>
      </c>
      <c r="AZ299" s="24">
        <v>3</v>
      </c>
      <c r="BA299" s="15"/>
      <c r="BB299" s="24"/>
      <c r="BC299" s="15"/>
      <c r="BD299" s="24"/>
      <c r="BE299" s="15">
        <v>63</v>
      </c>
      <c r="BF299" s="24">
        <v>5</v>
      </c>
      <c r="BG299" s="15"/>
      <c r="BH299" s="24"/>
      <c r="BI299" s="15"/>
      <c r="BJ299" s="24"/>
      <c r="BK299" s="15"/>
      <c r="BL299" s="24"/>
      <c r="BM299" s="15"/>
      <c r="BN299" s="24"/>
      <c r="BO299" s="15"/>
      <c r="BP299" s="24"/>
      <c r="BQ299" s="15">
        <v>93</v>
      </c>
      <c r="BR299" s="24">
        <v>7</v>
      </c>
      <c r="BS299" s="15">
        <v>67</v>
      </c>
      <c r="BT299" s="24">
        <v>5</v>
      </c>
      <c r="BU299" s="15"/>
      <c r="BV299" s="24"/>
      <c r="BW299" s="15"/>
      <c r="BX299" s="24"/>
      <c r="BY299" s="15"/>
      <c r="BZ299" s="24"/>
      <c r="CA299" s="15">
        <v>51</v>
      </c>
      <c r="CB299" s="24" t="s">
        <v>129</v>
      </c>
      <c r="CC299" s="15"/>
      <c r="CD299" s="24"/>
      <c r="CE299" s="15"/>
      <c r="CF299" s="24"/>
      <c r="CG299" s="15">
        <v>90</v>
      </c>
      <c r="CH299" s="25">
        <v>2</v>
      </c>
      <c r="CI299" s="15"/>
      <c r="CJ299" s="25"/>
      <c r="CK299" s="15">
        <v>64</v>
      </c>
      <c r="CL299" s="25" t="s">
        <v>129</v>
      </c>
      <c r="CM299" s="15">
        <v>93</v>
      </c>
      <c r="CN299" s="25">
        <v>7</v>
      </c>
      <c r="CO299" s="15"/>
      <c r="CP299" s="25"/>
      <c r="CQ299" s="15"/>
      <c r="CR299" s="25"/>
      <c r="CS299" s="15">
        <f t="shared" si="54"/>
        <v>0</v>
      </c>
      <c r="CT299" s="15">
        <f t="shared" si="55"/>
        <v>68</v>
      </c>
      <c r="CU299" s="15">
        <f t="shared" si="56"/>
        <v>1</v>
      </c>
      <c r="CV299" s="15">
        <f t="shared" si="57"/>
        <v>0</v>
      </c>
      <c r="CW299" s="15"/>
      <c r="CX299" s="15"/>
      <c r="CY299" s="15">
        <f t="shared" si="58"/>
        <v>36</v>
      </c>
      <c r="CZ299" s="15">
        <f>GG299</f>
        <v>0</v>
      </c>
      <c r="DA299" s="19"/>
      <c r="DB299" s="17">
        <v>64</v>
      </c>
      <c r="DC299" s="15">
        <v>63</v>
      </c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>
        <v>68</v>
      </c>
      <c r="DO299" s="15">
        <v>63</v>
      </c>
      <c r="DP299" s="17"/>
      <c r="DQ299" s="15"/>
      <c r="DR299" s="15"/>
      <c r="DS299" s="15"/>
      <c r="DT299" s="15"/>
      <c r="DU299" s="15"/>
      <c r="DV299" s="15"/>
      <c r="DW299" s="15"/>
      <c r="DX299" s="20"/>
      <c r="DY299" s="15">
        <v>71</v>
      </c>
      <c r="DZ299" s="20">
        <v>5</v>
      </c>
      <c r="EA299" s="15"/>
      <c r="EB299" s="20"/>
      <c r="EC299" s="15">
        <v>51</v>
      </c>
      <c r="ED299" s="20" t="s">
        <v>129</v>
      </c>
      <c r="EE299" s="15">
        <v>56</v>
      </c>
      <c r="EF299" s="20"/>
      <c r="EG299" s="15">
        <v>48</v>
      </c>
      <c r="EH299" s="20" t="s">
        <v>168</v>
      </c>
      <c r="EI299" s="15">
        <v>75</v>
      </c>
      <c r="EJ299" s="20">
        <v>2</v>
      </c>
      <c r="EK299" s="15"/>
      <c r="EL299" s="20"/>
      <c r="EM299" s="15"/>
      <c r="EN299" s="20"/>
      <c r="EO299" s="15">
        <v>36</v>
      </c>
      <c r="EP299" s="20"/>
      <c r="EQ299" s="15"/>
      <c r="ER299" s="20"/>
      <c r="ES299" s="15"/>
      <c r="ET299" s="20"/>
      <c r="EU299" s="15"/>
      <c r="EV299" s="20"/>
      <c r="EW299" s="15"/>
      <c r="EX299" s="20"/>
      <c r="EY299" s="15"/>
      <c r="EZ299" s="20"/>
      <c r="FA299" s="15"/>
      <c r="FB299" s="20"/>
      <c r="FC299" s="15">
        <v>68</v>
      </c>
      <c r="FD299" s="20">
        <v>3</v>
      </c>
      <c r="FE299" s="15"/>
      <c r="FF299" s="20"/>
      <c r="FG299" s="15"/>
      <c r="FH299" s="20"/>
      <c r="FI299" s="15"/>
      <c r="FJ299" s="20"/>
      <c r="FK299" s="15"/>
      <c r="FL299" s="20"/>
      <c r="FM299" s="15"/>
      <c r="FN299" s="20"/>
      <c r="FO299" s="15"/>
      <c r="FP299" s="20"/>
      <c r="FQ299" s="15"/>
      <c r="FR299" s="20"/>
      <c r="FS299" s="15"/>
      <c r="FT299" s="20"/>
      <c r="FU299" s="15"/>
      <c r="FV299" s="20"/>
      <c r="FW299" s="15"/>
      <c r="FX299" s="20"/>
      <c r="FY299" s="15"/>
      <c r="FZ299" s="20"/>
      <c r="GA299" s="15"/>
      <c r="GB299" s="20"/>
      <c r="GC299" s="15"/>
      <c r="GD299" s="20"/>
      <c r="GE299" s="15"/>
      <c r="GF299" s="20"/>
      <c r="GG299" s="170"/>
    </row>
    <row r="300" spans="1:189" s="2" customFormat="1" ht="15.75" customHeight="1" x14ac:dyDescent="0.3">
      <c r="A300" s="15" t="s">
        <v>2904</v>
      </c>
      <c r="B300" s="15" t="s">
        <v>126</v>
      </c>
      <c r="C300" s="15" t="s">
        <v>2066</v>
      </c>
      <c r="D300" s="15" t="s">
        <v>2067</v>
      </c>
      <c r="E300" s="15" t="str">
        <f t="shared" si="52"/>
        <v>RICHARD TREVISANI</v>
      </c>
      <c r="F300" s="17" t="s">
        <v>135</v>
      </c>
      <c r="G300" s="15">
        <v>999890143</v>
      </c>
      <c r="H300" s="15">
        <f t="shared" si="53"/>
        <v>30</v>
      </c>
      <c r="I300" s="15"/>
      <c r="J300" s="15"/>
      <c r="K300" s="16"/>
      <c r="L300" s="15"/>
      <c r="M300" s="15"/>
      <c r="N300" s="15"/>
      <c r="O300" s="15">
        <f t="shared" si="59"/>
        <v>0</v>
      </c>
      <c r="P300" s="15">
        <v>0</v>
      </c>
      <c r="Q300" s="15">
        <f t="shared" si="60"/>
        <v>0</v>
      </c>
      <c r="R300" s="15">
        <v>0</v>
      </c>
      <c r="S300" s="15">
        <v>0</v>
      </c>
      <c r="T300" s="15">
        <f t="shared" si="61"/>
        <v>0</v>
      </c>
      <c r="U300" s="15">
        <f t="shared" si="62"/>
        <v>0</v>
      </c>
      <c r="V300" s="15"/>
      <c r="W300" s="15"/>
      <c r="X300" s="15"/>
      <c r="Y300" s="15"/>
      <c r="Z300" s="16"/>
      <c r="AA300" s="15"/>
      <c r="AB300" s="24"/>
      <c r="AC300" s="15"/>
      <c r="AD300" s="15"/>
      <c r="AE300" s="15"/>
      <c r="AF300" s="15"/>
      <c r="AG300" s="15"/>
      <c r="AH300" s="24"/>
      <c r="AI300" s="15"/>
      <c r="AJ300" s="15"/>
      <c r="AK300" s="15"/>
      <c r="AL300" s="15"/>
      <c r="AM300" s="15"/>
      <c r="AN300" s="24"/>
      <c r="AO300" s="15"/>
      <c r="AP300" s="24"/>
      <c r="AQ300" s="15"/>
      <c r="AR300" s="24"/>
      <c r="AS300" s="15"/>
      <c r="AT300" s="24"/>
      <c r="AU300" s="15"/>
      <c r="AV300" s="24"/>
      <c r="AW300" s="15"/>
      <c r="AX300" s="24"/>
      <c r="AY300" s="15"/>
      <c r="AZ300" s="15"/>
      <c r="BA300" s="15"/>
      <c r="BB300" s="15"/>
      <c r="BC300" s="15"/>
      <c r="BD300" s="15"/>
      <c r="BE300" s="15"/>
      <c r="BF300" s="24"/>
      <c r="BG300" s="15"/>
      <c r="BH300" s="24"/>
      <c r="BI300" s="15"/>
      <c r="BJ300" s="24"/>
      <c r="BK300" s="15"/>
      <c r="BL300" s="24"/>
      <c r="BM300" s="15"/>
      <c r="BN300" s="24"/>
      <c r="BO300" s="15"/>
      <c r="BP300" s="24"/>
      <c r="BQ300" s="15"/>
      <c r="BR300" s="24"/>
      <c r="BS300" s="15"/>
      <c r="BT300" s="24"/>
      <c r="BU300" s="15"/>
      <c r="BV300" s="24"/>
      <c r="BW300" s="15"/>
      <c r="BX300" s="24"/>
      <c r="BY300" s="15"/>
      <c r="BZ300" s="24"/>
      <c r="CA300" s="15"/>
      <c r="CB300" s="24"/>
      <c r="CC300" s="15"/>
      <c r="CD300" s="24"/>
      <c r="CE300" s="15"/>
      <c r="CF300" s="24"/>
      <c r="CG300" s="15"/>
      <c r="CH300" s="25"/>
      <c r="CI300" s="15"/>
      <c r="CJ300" s="25"/>
      <c r="CK300" s="15"/>
      <c r="CL300" s="25"/>
      <c r="CM300" s="15"/>
      <c r="CN300" s="25"/>
      <c r="CO300" s="15"/>
      <c r="CP300" s="25"/>
      <c r="CQ300" s="15"/>
      <c r="CR300" s="25"/>
      <c r="CS300" s="15">
        <f t="shared" si="54"/>
        <v>0</v>
      </c>
      <c r="CT300" s="15">
        <f t="shared" si="55"/>
        <v>30</v>
      </c>
      <c r="CU300" s="15">
        <f t="shared" si="56"/>
        <v>1</v>
      </c>
      <c r="CV300" s="15">
        <f t="shared" si="57"/>
        <v>0</v>
      </c>
      <c r="CW300" s="15"/>
      <c r="CX300" s="15"/>
      <c r="CY300" s="15">
        <f t="shared" si="58"/>
        <v>0</v>
      </c>
      <c r="CZ300" s="15">
        <f>GG300</f>
        <v>0</v>
      </c>
      <c r="DA300" s="19"/>
      <c r="DB300" s="17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7"/>
      <c r="DQ300" s="15"/>
      <c r="DR300" s="15"/>
      <c r="DS300" s="15"/>
      <c r="DT300" s="15"/>
      <c r="DU300" s="15"/>
      <c r="DV300" s="15"/>
      <c r="DW300" s="15">
        <v>59</v>
      </c>
      <c r="DX300" s="20">
        <v>5</v>
      </c>
      <c r="DY300" s="15"/>
      <c r="DZ300" s="20"/>
      <c r="EA300" s="15"/>
      <c r="EB300" s="20"/>
      <c r="EC300" s="15"/>
      <c r="ED300" s="20"/>
      <c r="EE300" s="15"/>
      <c r="EF300" s="20"/>
      <c r="EG300" s="15"/>
      <c r="EH300" s="20"/>
      <c r="EI300" s="15"/>
      <c r="EJ300" s="20"/>
      <c r="EK300" s="15"/>
      <c r="EL300" s="20"/>
      <c r="EM300" s="15"/>
      <c r="EN300" s="20"/>
      <c r="EO300" s="15"/>
      <c r="EP300" s="20"/>
      <c r="EQ300" s="15"/>
      <c r="ER300" s="20"/>
      <c r="ES300" s="15"/>
      <c r="ET300" s="20"/>
      <c r="EU300" s="15"/>
      <c r="EV300" s="20"/>
      <c r="EW300" s="15"/>
      <c r="EX300" s="20"/>
      <c r="EY300" s="15"/>
      <c r="EZ300" s="20"/>
      <c r="FA300" s="15"/>
      <c r="FB300" s="20"/>
      <c r="FC300" s="15"/>
      <c r="FD300" s="20"/>
      <c r="FE300" s="15"/>
      <c r="FF300" s="20"/>
      <c r="FG300" s="15">
        <v>30</v>
      </c>
      <c r="FH300" s="20">
        <v>1</v>
      </c>
      <c r="FI300" s="15"/>
      <c r="FJ300" s="20"/>
      <c r="FK300" s="15"/>
      <c r="FL300" s="20"/>
      <c r="FM300" s="15"/>
      <c r="FN300" s="20"/>
      <c r="FO300" s="15"/>
      <c r="FP300" s="20"/>
      <c r="FQ300" s="15"/>
      <c r="FR300" s="20"/>
      <c r="FS300" s="15"/>
      <c r="FT300" s="20"/>
      <c r="FU300" s="15"/>
      <c r="FV300" s="20"/>
      <c r="FW300" s="15"/>
      <c r="FX300" s="20"/>
      <c r="FY300" s="15"/>
      <c r="FZ300" s="20"/>
      <c r="GA300" s="15"/>
      <c r="GB300" s="20"/>
      <c r="GC300" s="15"/>
      <c r="GD300" s="20"/>
      <c r="GE300" s="15"/>
      <c r="GF300" s="20"/>
      <c r="GG300" s="170"/>
    </row>
    <row r="301" spans="1:189" s="2" customFormat="1" ht="15.75" customHeight="1" x14ac:dyDescent="0.3">
      <c r="A301" s="15" t="s">
        <v>2903</v>
      </c>
      <c r="B301" s="15" t="s">
        <v>126</v>
      </c>
      <c r="C301" s="15" t="s">
        <v>3361</v>
      </c>
      <c r="D301" s="15" t="s">
        <v>3362</v>
      </c>
      <c r="E301" s="15" t="str">
        <f t="shared" si="52"/>
        <v>AMBER CARLSON</v>
      </c>
      <c r="F301" s="15" t="s">
        <v>128</v>
      </c>
      <c r="G301" s="15">
        <v>999890152</v>
      </c>
      <c r="H301" s="15">
        <f t="shared" si="53"/>
        <v>45</v>
      </c>
      <c r="I301" s="15"/>
      <c r="J301" s="15"/>
      <c r="K301" s="16"/>
      <c r="L301" s="15"/>
      <c r="M301" s="15"/>
      <c r="N301" s="15"/>
      <c r="O301" s="15">
        <f t="shared" si="59"/>
        <v>0</v>
      </c>
      <c r="P301" s="15">
        <v>0</v>
      </c>
      <c r="Q301" s="15">
        <f t="shared" si="60"/>
        <v>0</v>
      </c>
      <c r="R301" s="15">
        <v>0</v>
      </c>
      <c r="S301" s="15">
        <v>0</v>
      </c>
      <c r="T301" s="15">
        <f t="shared" si="61"/>
        <v>0</v>
      </c>
      <c r="U301" s="15">
        <f t="shared" si="62"/>
        <v>0</v>
      </c>
      <c r="V301" s="15"/>
      <c r="W301" s="15"/>
      <c r="X301" s="15"/>
      <c r="Y301" s="15"/>
      <c r="Z301" s="16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>
        <f t="shared" si="54"/>
        <v>0</v>
      </c>
      <c r="CT301" s="15">
        <f t="shared" si="55"/>
        <v>45</v>
      </c>
      <c r="CU301" s="15">
        <f t="shared" si="56"/>
        <v>1</v>
      </c>
      <c r="CV301" s="15">
        <f t="shared" si="57"/>
        <v>0</v>
      </c>
      <c r="CW301" s="15"/>
      <c r="CX301" s="15"/>
      <c r="CY301" s="15">
        <f t="shared" si="58"/>
        <v>0</v>
      </c>
      <c r="CZ301" s="15">
        <f>GG301</f>
        <v>0</v>
      </c>
      <c r="DA301" s="16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20"/>
      <c r="DY301" s="15"/>
      <c r="DZ301" s="20"/>
      <c r="EA301" s="15"/>
      <c r="EB301" s="20"/>
      <c r="EC301" s="15"/>
      <c r="ED301" s="20"/>
      <c r="EE301" s="15"/>
      <c r="EF301" s="20"/>
      <c r="EG301" s="15"/>
      <c r="EH301" s="20"/>
      <c r="EI301" s="15"/>
      <c r="EJ301" s="20"/>
      <c r="EK301" s="15"/>
      <c r="EL301" s="20"/>
      <c r="EM301" s="15"/>
      <c r="EN301" s="20"/>
      <c r="EO301" s="15"/>
      <c r="EP301" s="20"/>
      <c r="EQ301" s="15"/>
      <c r="ER301" s="20"/>
      <c r="ES301" s="15"/>
      <c r="ET301" s="20"/>
      <c r="EU301" s="15"/>
      <c r="EV301" s="20"/>
      <c r="EW301" s="15"/>
      <c r="EX301" s="20"/>
      <c r="EY301" s="15"/>
      <c r="EZ301" s="20"/>
      <c r="FA301" s="15"/>
      <c r="FB301" s="20"/>
      <c r="FC301" s="15"/>
      <c r="FD301" s="20"/>
      <c r="FE301" s="15"/>
      <c r="FF301" s="20"/>
      <c r="FG301" s="15"/>
      <c r="FH301" s="20"/>
      <c r="FI301" s="15"/>
      <c r="FJ301" s="20"/>
      <c r="FK301" s="15"/>
      <c r="FL301" s="20"/>
      <c r="FM301" s="15"/>
      <c r="FN301" s="20"/>
      <c r="FO301" s="15"/>
      <c r="FP301" s="20"/>
      <c r="FQ301" s="15"/>
      <c r="FR301" s="20"/>
      <c r="FS301" s="15"/>
      <c r="FT301" s="20"/>
      <c r="FU301" s="15"/>
      <c r="FV301" s="20"/>
      <c r="FW301" s="15"/>
      <c r="FX301" s="20"/>
      <c r="FY301" s="15">
        <v>45</v>
      </c>
      <c r="FZ301" s="20">
        <v>2</v>
      </c>
      <c r="GA301" s="15"/>
      <c r="GB301" s="20"/>
      <c r="GC301" s="15"/>
      <c r="GD301" s="20"/>
      <c r="GE301" s="15"/>
      <c r="GF301" s="20"/>
      <c r="GG301" s="170"/>
    </row>
    <row r="302" spans="1:189" s="2" customFormat="1" ht="15.75" customHeight="1" x14ac:dyDescent="0.3">
      <c r="A302" s="17" t="s">
        <v>125</v>
      </c>
      <c r="B302" s="17" t="s">
        <v>126</v>
      </c>
      <c r="C302" s="17" t="s">
        <v>191</v>
      </c>
      <c r="D302" s="17" t="s">
        <v>1889</v>
      </c>
      <c r="E302" s="15" t="str">
        <f t="shared" si="52"/>
        <v>Jacob Varney</v>
      </c>
      <c r="F302" s="17" t="s">
        <v>135</v>
      </c>
      <c r="G302" s="15">
        <v>999890213</v>
      </c>
      <c r="H302" s="15">
        <f t="shared" si="53"/>
        <v>83</v>
      </c>
      <c r="I302" s="15"/>
      <c r="J302" s="15"/>
      <c r="K302" s="16"/>
      <c r="L302" s="15"/>
      <c r="M302" s="15"/>
      <c r="N302" s="15"/>
      <c r="O302" s="15">
        <f t="shared" si="59"/>
        <v>0</v>
      </c>
      <c r="P302" s="15">
        <v>0</v>
      </c>
      <c r="Q302" s="15">
        <f t="shared" si="60"/>
        <v>0</v>
      </c>
      <c r="R302" s="15">
        <v>0</v>
      </c>
      <c r="S302" s="15">
        <v>0</v>
      </c>
      <c r="T302" s="15">
        <f t="shared" si="61"/>
        <v>38</v>
      </c>
      <c r="U302" s="15">
        <f t="shared" si="62"/>
        <v>0</v>
      </c>
      <c r="V302" s="15"/>
      <c r="W302" s="15"/>
      <c r="X302" s="15"/>
      <c r="Y302" s="15"/>
      <c r="Z302" s="16"/>
      <c r="AA302" s="15"/>
      <c r="AB302" s="24"/>
      <c r="AC302" s="15"/>
      <c r="AD302" s="15"/>
      <c r="AE302" s="15"/>
      <c r="AF302" s="15"/>
      <c r="AG302" s="15"/>
      <c r="AH302" s="24"/>
      <c r="AI302" s="15"/>
      <c r="AJ302" s="15"/>
      <c r="AK302" s="15"/>
      <c r="AL302" s="15"/>
      <c r="AM302" s="15"/>
      <c r="AN302" s="24"/>
      <c r="AO302" s="15"/>
      <c r="AP302" s="24"/>
      <c r="AQ302" s="15"/>
      <c r="AR302" s="24"/>
      <c r="AS302" s="15"/>
      <c r="AT302" s="24"/>
      <c r="AU302" s="15"/>
      <c r="AV302" s="24"/>
      <c r="AW302" s="15"/>
      <c r="AX302" s="24"/>
      <c r="AY302" s="15"/>
      <c r="AZ302" s="15"/>
      <c r="BA302" s="15"/>
      <c r="BB302" s="15"/>
      <c r="BC302" s="15"/>
      <c r="BD302" s="15"/>
      <c r="BE302" s="15"/>
      <c r="BF302" s="24"/>
      <c r="BG302" s="15"/>
      <c r="BH302" s="24"/>
      <c r="BI302" s="15"/>
      <c r="BJ302" s="24"/>
      <c r="BK302" s="15"/>
      <c r="BL302" s="24"/>
      <c r="BM302" s="15"/>
      <c r="BN302" s="24"/>
      <c r="BO302" s="15"/>
      <c r="BP302" s="24"/>
      <c r="BQ302" s="15"/>
      <c r="BR302" s="24"/>
      <c r="BS302" s="15"/>
      <c r="BT302" s="24"/>
      <c r="BU302" s="15">
        <v>33</v>
      </c>
      <c r="BV302" s="24" t="s">
        <v>168</v>
      </c>
      <c r="BW302" s="15"/>
      <c r="BX302" s="24"/>
      <c r="BY302" s="15"/>
      <c r="BZ302" s="24"/>
      <c r="CA302" s="15"/>
      <c r="CB302" s="24"/>
      <c r="CC302" s="15"/>
      <c r="CD302" s="24"/>
      <c r="CE302" s="15">
        <v>64</v>
      </c>
      <c r="CF302" s="24" t="s">
        <v>129</v>
      </c>
      <c r="CG302" s="15"/>
      <c r="CH302" s="25"/>
      <c r="CI302" s="15"/>
      <c r="CJ302" s="25"/>
      <c r="CK302" s="15"/>
      <c r="CL302" s="25"/>
      <c r="CM302" s="15"/>
      <c r="CN302" s="25"/>
      <c r="CO302" s="15"/>
      <c r="CP302" s="25"/>
      <c r="CQ302" s="15"/>
      <c r="CR302" s="25"/>
      <c r="CS302" s="15">
        <f t="shared" si="54"/>
        <v>0</v>
      </c>
      <c r="CT302" s="15">
        <f t="shared" si="55"/>
        <v>45</v>
      </c>
      <c r="CU302" s="15">
        <f t="shared" si="56"/>
        <v>1</v>
      </c>
      <c r="CV302" s="15">
        <f t="shared" si="57"/>
        <v>0</v>
      </c>
      <c r="CW302" s="15"/>
      <c r="CX302" s="15"/>
      <c r="CY302" s="15">
        <f t="shared" si="58"/>
        <v>0</v>
      </c>
      <c r="CZ302" s="15">
        <f>GG302</f>
        <v>0</v>
      </c>
      <c r="DA302" s="19"/>
      <c r="DB302" s="17">
        <v>64</v>
      </c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7"/>
      <c r="DQ302" s="15"/>
      <c r="DR302" s="15"/>
      <c r="DS302" s="15"/>
      <c r="DT302" s="15"/>
      <c r="DU302" s="15"/>
      <c r="DV302" s="15"/>
      <c r="DW302" s="15">
        <v>33</v>
      </c>
      <c r="DX302" s="20" t="s">
        <v>168</v>
      </c>
      <c r="DY302" s="15"/>
      <c r="DZ302" s="20"/>
      <c r="EA302" s="15"/>
      <c r="EB302" s="20"/>
      <c r="EC302" s="15">
        <v>38</v>
      </c>
      <c r="ED302" s="20" t="s">
        <v>168</v>
      </c>
      <c r="EE302" s="15"/>
      <c r="EF302" s="20"/>
      <c r="EG302" s="15"/>
      <c r="EH302" s="20"/>
      <c r="EI302" s="15"/>
      <c r="EJ302" s="20"/>
      <c r="EK302" s="15"/>
      <c r="EL302" s="20"/>
      <c r="EM302" s="15"/>
      <c r="EN302" s="20"/>
      <c r="EO302" s="15"/>
      <c r="EP302" s="20"/>
      <c r="EQ302" s="15"/>
      <c r="ER302" s="20"/>
      <c r="ES302" s="15"/>
      <c r="ET302" s="20"/>
      <c r="EU302" s="15"/>
      <c r="EV302" s="20"/>
      <c r="EW302" s="15"/>
      <c r="EX302" s="20"/>
      <c r="EY302" s="15"/>
      <c r="EZ302" s="20"/>
      <c r="FA302" s="15"/>
      <c r="FB302" s="20"/>
      <c r="FC302" s="15"/>
      <c r="FD302" s="20"/>
      <c r="FE302" s="15"/>
      <c r="FF302" s="20"/>
      <c r="FG302" s="15"/>
      <c r="FH302" s="20"/>
      <c r="FI302" s="15"/>
      <c r="FJ302" s="20"/>
      <c r="FK302" s="15"/>
      <c r="FL302" s="20"/>
      <c r="FM302" s="15"/>
      <c r="FN302" s="20"/>
      <c r="FO302" s="15"/>
      <c r="FP302" s="20"/>
      <c r="FQ302" s="15"/>
      <c r="FR302" s="20"/>
      <c r="FS302" s="15"/>
      <c r="FT302" s="20"/>
      <c r="FU302" s="15">
        <v>45</v>
      </c>
      <c r="FV302" s="20">
        <v>2</v>
      </c>
      <c r="FW302" s="15"/>
      <c r="FX302" s="20"/>
      <c r="FY302" s="15"/>
      <c r="FZ302" s="20"/>
      <c r="GA302" s="15"/>
      <c r="GB302" s="20"/>
      <c r="GC302" s="15"/>
      <c r="GD302" s="20"/>
      <c r="GE302" s="15"/>
      <c r="GF302" s="20"/>
      <c r="GG302" s="170"/>
    </row>
    <row r="303" spans="1:189" s="2" customFormat="1" ht="15.75" customHeight="1" x14ac:dyDescent="0.3">
      <c r="A303" s="15" t="s">
        <v>130</v>
      </c>
      <c r="B303" s="15" t="s">
        <v>126</v>
      </c>
      <c r="C303" s="15" t="s">
        <v>2935</v>
      </c>
      <c r="D303" s="15" t="s">
        <v>1225</v>
      </c>
      <c r="E303" s="15" t="str">
        <f t="shared" si="52"/>
        <v>AARON LEE</v>
      </c>
      <c r="F303" s="15" t="s">
        <v>135</v>
      </c>
      <c r="G303" s="15">
        <v>999890261</v>
      </c>
      <c r="H303" s="15">
        <f t="shared" si="53"/>
        <v>158</v>
      </c>
      <c r="I303" s="15"/>
      <c r="J303" s="15"/>
      <c r="K303" s="16"/>
      <c r="L303" s="15"/>
      <c r="M303" s="15"/>
      <c r="N303" s="15"/>
      <c r="O303" s="15">
        <f t="shared" si="59"/>
        <v>0</v>
      </c>
      <c r="P303" s="15">
        <v>0</v>
      </c>
      <c r="Q303" s="15">
        <f t="shared" si="60"/>
        <v>0</v>
      </c>
      <c r="R303" s="15">
        <v>0</v>
      </c>
      <c r="S303" s="15">
        <v>0</v>
      </c>
      <c r="T303" s="15">
        <f t="shared" si="61"/>
        <v>0</v>
      </c>
      <c r="U303" s="15">
        <f t="shared" si="62"/>
        <v>0</v>
      </c>
      <c r="V303" s="15"/>
      <c r="W303" s="15"/>
      <c r="X303" s="15"/>
      <c r="Y303" s="15"/>
      <c r="Z303" s="16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>
        <f t="shared" si="54"/>
        <v>0</v>
      </c>
      <c r="CT303" s="15">
        <f t="shared" si="55"/>
        <v>158</v>
      </c>
      <c r="CU303" s="15">
        <f t="shared" si="56"/>
        <v>2</v>
      </c>
      <c r="CV303" s="15">
        <f t="shared" si="57"/>
        <v>0</v>
      </c>
      <c r="CW303" s="15"/>
      <c r="CX303" s="15"/>
      <c r="CY303" s="15">
        <f t="shared" si="58"/>
        <v>0</v>
      </c>
      <c r="CZ303" s="15">
        <f>GG303</f>
        <v>0</v>
      </c>
      <c r="DA303" s="16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20"/>
      <c r="DY303" s="15"/>
      <c r="DZ303" s="20"/>
      <c r="EA303" s="15"/>
      <c r="EB303" s="20"/>
      <c r="EC303" s="15"/>
      <c r="ED303" s="20"/>
      <c r="EE303" s="15"/>
      <c r="EF303" s="20"/>
      <c r="EG303" s="15"/>
      <c r="EH303" s="20"/>
      <c r="EI303" s="15"/>
      <c r="EJ303" s="20"/>
      <c r="EK303" s="15"/>
      <c r="EL303" s="20"/>
      <c r="EM303" s="15"/>
      <c r="EN303" s="20"/>
      <c r="EO303" s="15"/>
      <c r="EP303" s="20"/>
      <c r="EQ303" s="15"/>
      <c r="ER303" s="20"/>
      <c r="ES303" s="15"/>
      <c r="ET303" s="20"/>
      <c r="EU303" s="15"/>
      <c r="EV303" s="20"/>
      <c r="EW303" s="15"/>
      <c r="EX303" s="20"/>
      <c r="EY303" s="15">
        <v>68</v>
      </c>
      <c r="EZ303" s="20">
        <v>4</v>
      </c>
      <c r="FA303" s="15"/>
      <c r="FB303" s="20"/>
      <c r="FC303" s="15"/>
      <c r="FD303" s="20"/>
      <c r="FE303" s="15"/>
      <c r="FF303" s="20"/>
      <c r="FG303" s="15"/>
      <c r="FH303" s="20"/>
      <c r="FI303" s="15"/>
      <c r="FJ303" s="20"/>
      <c r="FK303" s="15"/>
      <c r="FL303" s="20"/>
      <c r="FM303" s="15"/>
      <c r="FN303" s="20"/>
      <c r="FO303" s="15"/>
      <c r="FP303" s="20"/>
      <c r="FQ303" s="15"/>
      <c r="FR303" s="20"/>
      <c r="FS303" s="15"/>
      <c r="FT303" s="20"/>
      <c r="FU303" s="15">
        <v>90</v>
      </c>
      <c r="FV303" s="20">
        <v>2</v>
      </c>
      <c r="FW303" s="15"/>
      <c r="FX303" s="20"/>
      <c r="FY303" s="15"/>
      <c r="FZ303" s="20"/>
      <c r="GA303" s="15"/>
      <c r="GB303" s="20"/>
      <c r="GC303" s="15"/>
      <c r="GD303" s="20"/>
      <c r="GE303" s="15"/>
      <c r="GF303" s="20"/>
      <c r="GG303" s="170"/>
    </row>
    <row r="304" spans="1:189" s="2" customFormat="1" ht="15.75" customHeight="1" x14ac:dyDescent="0.3">
      <c r="A304" s="17" t="s">
        <v>125</v>
      </c>
      <c r="B304" s="17" t="s">
        <v>126</v>
      </c>
      <c r="C304" s="17" t="s">
        <v>536</v>
      </c>
      <c r="D304" s="17" t="s">
        <v>532</v>
      </c>
      <c r="E304" s="15" t="str">
        <f t="shared" si="52"/>
        <v>Julia Cho</v>
      </c>
      <c r="F304" s="17" t="s">
        <v>128</v>
      </c>
      <c r="G304" s="15">
        <v>999890302</v>
      </c>
      <c r="H304" s="15">
        <f t="shared" si="53"/>
        <v>600</v>
      </c>
      <c r="I304" s="15"/>
      <c r="J304" s="15"/>
      <c r="K304" s="16"/>
      <c r="L304" s="15"/>
      <c r="M304" s="15"/>
      <c r="N304" s="15"/>
      <c r="O304" s="15">
        <f t="shared" si="59"/>
        <v>48</v>
      </c>
      <c r="P304" s="15">
        <v>0</v>
      </c>
      <c r="Q304" s="15">
        <f t="shared" si="60"/>
        <v>0</v>
      </c>
      <c r="R304" s="15">
        <v>0</v>
      </c>
      <c r="S304" s="15">
        <v>0</v>
      </c>
      <c r="T304" s="15">
        <f t="shared" si="61"/>
        <v>78</v>
      </c>
      <c r="U304" s="15">
        <f t="shared" si="62"/>
        <v>64</v>
      </c>
      <c r="V304" s="15"/>
      <c r="W304" s="15"/>
      <c r="X304" s="15"/>
      <c r="Y304" s="15"/>
      <c r="Z304" s="16"/>
      <c r="AA304" s="15">
        <v>64</v>
      </c>
      <c r="AB304" s="24" t="s">
        <v>129</v>
      </c>
      <c r="AC304" s="15"/>
      <c r="AD304" s="15"/>
      <c r="AE304" s="15"/>
      <c r="AF304" s="15"/>
      <c r="AG304" s="15">
        <v>68</v>
      </c>
      <c r="AH304" s="24">
        <v>3</v>
      </c>
      <c r="AI304" s="15"/>
      <c r="AJ304" s="15"/>
      <c r="AK304" s="15"/>
      <c r="AL304" s="15"/>
      <c r="AM304" s="15">
        <v>32</v>
      </c>
      <c r="AN304" s="24" t="s">
        <v>129</v>
      </c>
      <c r="AO304" s="15"/>
      <c r="AP304" s="24"/>
      <c r="AQ304" s="15"/>
      <c r="AR304" s="24"/>
      <c r="AS304" s="15"/>
      <c r="AT304" s="24"/>
      <c r="AU304" s="15"/>
      <c r="AV304" s="24"/>
      <c r="AW304" s="15"/>
      <c r="AX304" s="24"/>
      <c r="AY304" s="15"/>
      <c r="AZ304" s="15"/>
      <c r="BA304" s="15"/>
      <c r="BB304" s="15"/>
      <c r="BC304" s="15"/>
      <c r="BD304" s="15"/>
      <c r="BE304" s="15"/>
      <c r="BF304" s="24"/>
      <c r="BG304" s="15"/>
      <c r="BH304" s="24"/>
      <c r="BI304" s="15"/>
      <c r="BJ304" s="24"/>
      <c r="BK304" s="15"/>
      <c r="BL304" s="24"/>
      <c r="BM304" s="15"/>
      <c r="BN304" s="24"/>
      <c r="BO304" s="15"/>
      <c r="BP304" s="24"/>
      <c r="BQ304" s="15">
        <v>106</v>
      </c>
      <c r="BR304" s="24">
        <v>5</v>
      </c>
      <c r="BS304" s="15"/>
      <c r="BT304" s="24"/>
      <c r="BU304" s="15">
        <v>67</v>
      </c>
      <c r="BV304" s="24">
        <v>5</v>
      </c>
      <c r="BW304" s="15"/>
      <c r="BX304" s="24"/>
      <c r="BY304" s="15"/>
      <c r="BZ304" s="24"/>
      <c r="CA304" s="15">
        <v>160</v>
      </c>
      <c r="CB304" s="24">
        <v>1</v>
      </c>
      <c r="CC304" s="15"/>
      <c r="CD304" s="24"/>
      <c r="CE304" s="15">
        <v>113</v>
      </c>
      <c r="CF304" s="24">
        <v>3</v>
      </c>
      <c r="CG304" s="15"/>
      <c r="CH304" s="25"/>
      <c r="CI304" s="15">
        <v>120</v>
      </c>
      <c r="CJ304" s="25">
        <v>1</v>
      </c>
      <c r="CK304" s="15">
        <v>106</v>
      </c>
      <c r="CL304" s="25">
        <v>5</v>
      </c>
      <c r="CM304" s="15">
        <v>106</v>
      </c>
      <c r="CN304" s="25">
        <v>5</v>
      </c>
      <c r="CO304" s="15"/>
      <c r="CP304" s="25"/>
      <c r="CQ304" s="15"/>
      <c r="CR304" s="25"/>
      <c r="CS304" s="15">
        <f t="shared" si="54"/>
        <v>0</v>
      </c>
      <c r="CT304" s="15">
        <f t="shared" si="55"/>
        <v>226</v>
      </c>
      <c r="CU304" s="15">
        <f t="shared" si="56"/>
        <v>2</v>
      </c>
      <c r="CV304" s="15">
        <f t="shared" si="57"/>
        <v>71</v>
      </c>
      <c r="CW304" s="15"/>
      <c r="CX304" s="15"/>
      <c r="CY304" s="15">
        <f t="shared" si="58"/>
        <v>113</v>
      </c>
      <c r="CZ304" s="15">
        <f>GG304</f>
        <v>0</v>
      </c>
      <c r="DA304" s="19"/>
      <c r="DB304" s="17">
        <v>85</v>
      </c>
      <c r="DC304" s="15"/>
      <c r="DD304" s="15">
        <v>68</v>
      </c>
      <c r="DE304" s="15"/>
      <c r="DF304" s="15"/>
      <c r="DG304" s="15"/>
      <c r="DH304" s="15">
        <v>90</v>
      </c>
      <c r="DI304" s="15"/>
      <c r="DJ304" s="15"/>
      <c r="DK304" s="15"/>
      <c r="DL304" s="15"/>
      <c r="DM304" s="15"/>
      <c r="DN304" s="15"/>
      <c r="DO304" s="15"/>
      <c r="DP304" s="17"/>
      <c r="DQ304" s="15"/>
      <c r="DR304" s="15"/>
      <c r="DS304" s="15"/>
      <c r="DT304" s="15"/>
      <c r="DU304" s="15"/>
      <c r="DV304" s="15"/>
      <c r="DW304" s="15">
        <v>105</v>
      </c>
      <c r="DX304" s="20">
        <v>2</v>
      </c>
      <c r="DY304" s="15"/>
      <c r="DZ304" s="20"/>
      <c r="EA304" s="15"/>
      <c r="EB304" s="20"/>
      <c r="EC304" s="15">
        <v>78</v>
      </c>
      <c r="ED304" s="20">
        <v>6</v>
      </c>
      <c r="EE304" s="15"/>
      <c r="EF304" s="20"/>
      <c r="EG304" s="15">
        <v>64</v>
      </c>
      <c r="EH304" s="20" t="s">
        <v>129</v>
      </c>
      <c r="EI304" s="15"/>
      <c r="EJ304" s="20"/>
      <c r="EK304" s="15">
        <v>48</v>
      </c>
      <c r="EL304" s="20">
        <v>6</v>
      </c>
      <c r="EM304" s="15"/>
      <c r="EN304" s="20"/>
      <c r="EO304" s="15">
        <v>113</v>
      </c>
      <c r="EP304" s="20">
        <v>3</v>
      </c>
      <c r="EQ304" s="15"/>
      <c r="ER304" s="20"/>
      <c r="ES304" s="15"/>
      <c r="ET304" s="20"/>
      <c r="EU304" s="15">
        <v>68</v>
      </c>
      <c r="EV304" s="20">
        <v>3</v>
      </c>
      <c r="EW304" s="15"/>
      <c r="EX304" s="20"/>
      <c r="EY304" s="15"/>
      <c r="EZ304" s="20"/>
      <c r="FA304" s="15"/>
      <c r="FB304" s="20"/>
      <c r="FC304" s="15"/>
      <c r="FD304" s="20"/>
      <c r="FE304" s="15"/>
      <c r="FF304" s="20"/>
      <c r="FG304" s="15"/>
      <c r="FH304" s="20"/>
      <c r="FI304" s="15"/>
      <c r="FJ304" s="20"/>
      <c r="FK304" s="15"/>
      <c r="FL304" s="20"/>
      <c r="FM304" s="15"/>
      <c r="FN304" s="20"/>
      <c r="FO304" s="15">
        <v>90</v>
      </c>
      <c r="FP304" s="20"/>
      <c r="FQ304" s="15"/>
      <c r="FR304" s="20"/>
      <c r="FS304" s="15">
        <v>68</v>
      </c>
      <c r="FT304" s="20">
        <v>3</v>
      </c>
      <c r="FU304" s="15"/>
      <c r="FV304" s="20"/>
      <c r="FW304" s="15"/>
      <c r="FX304" s="20"/>
      <c r="FY304" s="15"/>
      <c r="FZ304" s="20"/>
      <c r="GA304" s="15"/>
      <c r="GB304" s="20"/>
      <c r="GC304" s="15"/>
      <c r="GD304" s="20"/>
      <c r="GE304" s="15">
        <v>71</v>
      </c>
      <c r="GF304" s="20">
        <v>5</v>
      </c>
      <c r="GG304" s="170"/>
    </row>
    <row r="305" spans="1:189" s="2" customFormat="1" ht="15.75" customHeight="1" x14ac:dyDescent="0.3">
      <c r="A305" s="15" t="s">
        <v>2903</v>
      </c>
      <c r="B305" s="17" t="s">
        <v>126</v>
      </c>
      <c r="C305" s="17" t="s">
        <v>745</v>
      </c>
      <c r="D305" s="17" t="s">
        <v>1719</v>
      </c>
      <c r="E305" s="15" t="str">
        <f t="shared" si="52"/>
        <v>Alyssa Shim</v>
      </c>
      <c r="F305" s="17" t="s">
        <v>128</v>
      </c>
      <c r="G305" s="15">
        <v>999890350</v>
      </c>
      <c r="H305" s="15">
        <f t="shared" si="53"/>
        <v>300</v>
      </c>
      <c r="I305" s="15"/>
      <c r="J305" s="17">
        <f>(O305+P305+R305+S305+T305+U305)/2</f>
        <v>63</v>
      </c>
      <c r="K305" s="16"/>
      <c r="L305" s="15"/>
      <c r="M305" s="15"/>
      <c r="N305" s="15"/>
      <c r="O305" s="15">
        <f t="shared" si="59"/>
        <v>75</v>
      </c>
      <c r="P305" s="15">
        <v>0</v>
      </c>
      <c r="Q305" s="15">
        <f t="shared" si="60"/>
        <v>0</v>
      </c>
      <c r="R305" s="15">
        <v>0</v>
      </c>
      <c r="S305" s="15">
        <v>0</v>
      </c>
      <c r="T305" s="15">
        <f t="shared" si="61"/>
        <v>51</v>
      </c>
      <c r="U305" s="15">
        <f t="shared" si="62"/>
        <v>0</v>
      </c>
      <c r="V305" s="15"/>
      <c r="W305" s="15"/>
      <c r="X305" s="15"/>
      <c r="Y305" s="15"/>
      <c r="Z305" s="16"/>
      <c r="AA305" s="15">
        <v>64</v>
      </c>
      <c r="AB305" s="24" t="s">
        <v>129</v>
      </c>
      <c r="AC305" s="15"/>
      <c r="AD305" s="15"/>
      <c r="AE305" s="15"/>
      <c r="AF305" s="15"/>
      <c r="AG305" s="15"/>
      <c r="AH305" s="24"/>
      <c r="AI305" s="15"/>
      <c r="AJ305" s="15"/>
      <c r="AK305" s="15"/>
      <c r="AL305" s="15"/>
      <c r="AM305" s="15"/>
      <c r="AN305" s="24"/>
      <c r="AO305" s="15"/>
      <c r="AP305" s="24"/>
      <c r="AQ305" s="15"/>
      <c r="AR305" s="24"/>
      <c r="AS305" s="15"/>
      <c r="AT305" s="24"/>
      <c r="AU305" s="15">
        <v>63</v>
      </c>
      <c r="AV305" s="24">
        <v>5</v>
      </c>
      <c r="AW305" s="15"/>
      <c r="AX305" s="24"/>
      <c r="AY305" s="15"/>
      <c r="AZ305" s="15"/>
      <c r="BA305" s="15"/>
      <c r="BB305" s="15"/>
      <c r="BC305" s="15"/>
      <c r="BD305" s="15"/>
      <c r="BE305" s="15"/>
      <c r="BF305" s="24"/>
      <c r="BG305" s="15">
        <v>58</v>
      </c>
      <c r="BH305" s="24">
        <v>6</v>
      </c>
      <c r="BI305" s="15"/>
      <c r="BJ305" s="24"/>
      <c r="BK305" s="15"/>
      <c r="BL305" s="24"/>
      <c r="BM305" s="15"/>
      <c r="BN305" s="24"/>
      <c r="BO305" s="15"/>
      <c r="BP305" s="24"/>
      <c r="BQ305" s="15"/>
      <c r="BR305" s="24"/>
      <c r="BS305" s="15"/>
      <c r="BT305" s="24"/>
      <c r="BU305" s="15"/>
      <c r="BV305" s="24"/>
      <c r="BW305" s="15"/>
      <c r="BX305" s="24"/>
      <c r="BY305" s="15"/>
      <c r="BZ305" s="24"/>
      <c r="CA305" s="15">
        <v>51</v>
      </c>
      <c r="CB305" s="24" t="s">
        <v>129</v>
      </c>
      <c r="CC305" s="15"/>
      <c r="CD305" s="24"/>
      <c r="CE305" s="15"/>
      <c r="CF305" s="24"/>
      <c r="CG305" s="15"/>
      <c r="CH305" s="25"/>
      <c r="CI305" s="15">
        <v>120</v>
      </c>
      <c r="CJ305" s="25">
        <v>1</v>
      </c>
      <c r="CK305" s="15"/>
      <c r="CL305" s="25"/>
      <c r="CM305" s="15"/>
      <c r="CN305" s="25"/>
      <c r="CO305" s="15"/>
      <c r="CP305" s="25"/>
      <c r="CQ305" s="15"/>
      <c r="CR305" s="25"/>
      <c r="CS305" s="15">
        <f t="shared" si="54"/>
        <v>0</v>
      </c>
      <c r="CT305" s="15">
        <f t="shared" si="55"/>
        <v>145</v>
      </c>
      <c r="CU305" s="15">
        <f t="shared" si="56"/>
        <v>1</v>
      </c>
      <c r="CV305" s="15">
        <f t="shared" si="57"/>
        <v>44</v>
      </c>
      <c r="CW305" s="15"/>
      <c r="CX305" s="15"/>
      <c r="CY305" s="15">
        <f t="shared" si="58"/>
        <v>48</v>
      </c>
      <c r="CZ305" s="15">
        <f>GG305</f>
        <v>0</v>
      </c>
      <c r="DA305" s="19"/>
      <c r="DB305" s="17">
        <v>64</v>
      </c>
      <c r="DC305" s="15"/>
      <c r="DD305" s="15"/>
      <c r="DE305" s="15"/>
      <c r="DF305" s="15"/>
      <c r="DG305" s="15">
        <v>120</v>
      </c>
      <c r="DH305" s="15"/>
      <c r="DI305" s="15"/>
      <c r="DJ305" s="15"/>
      <c r="DK305" s="15"/>
      <c r="DL305" s="15"/>
      <c r="DM305" s="15"/>
      <c r="DN305" s="15"/>
      <c r="DO305" s="15"/>
      <c r="DP305" s="17"/>
      <c r="DQ305" s="15"/>
      <c r="DR305" s="15"/>
      <c r="DS305" s="15"/>
      <c r="DT305" s="15"/>
      <c r="DU305" s="15"/>
      <c r="DV305" s="15"/>
      <c r="DW305" s="15">
        <v>59</v>
      </c>
      <c r="DX305" s="20">
        <v>8</v>
      </c>
      <c r="DY305" s="15"/>
      <c r="DZ305" s="20"/>
      <c r="EA305" s="15"/>
      <c r="EB305" s="20"/>
      <c r="EC305" s="15">
        <v>51</v>
      </c>
      <c r="ED305" s="20" t="s">
        <v>129</v>
      </c>
      <c r="EE305" s="15"/>
      <c r="EF305" s="20"/>
      <c r="EG305" s="15"/>
      <c r="EH305" s="20"/>
      <c r="EI305" s="15"/>
      <c r="EJ305" s="20"/>
      <c r="EK305" s="15">
        <v>75</v>
      </c>
      <c r="EL305" s="20">
        <v>2</v>
      </c>
      <c r="EM305" s="15"/>
      <c r="EN305" s="20"/>
      <c r="EO305" s="15">
        <v>48</v>
      </c>
      <c r="EP305" s="20"/>
      <c r="EQ305" s="15"/>
      <c r="ER305" s="20"/>
      <c r="ES305" s="15"/>
      <c r="ET305" s="20"/>
      <c r="EU305" s="15">
        <v>58</v>
      </c>
      <c r="EV305" s="20">
        <v>6</v>
      </c>
      <c r="EW305" s="15"/>
      <c r="EX305" s="20"/>
      <c r="EY305" s="15"/>
      <c r="EZ305" s="20"/>
      <c r="FA305" s="15"/>
      <c r="FB305" s="20"/>
      <c r="FC305" s="15"/>
      <c r="FD305" s="20"/>
      <c r="FE305" s="15"/>
      <c r="FF305" s="20"/>
      <c r="FG305" s="15"/>
      <c r="FH305" s="20"/>
      <c r="FI305" s="15"/>
      <c r="FJ305" s="20"/>
      <c r="FK305" s="15"/>
      <c r="FL305" s="20"/>
      <c r="FM305" s="15"/>
      <c r="FN305" s="20"/>
      <c r="FO305" s="15">
        <v>58</v>
      </c>
      <c r="FP305" s="20"/>
      <c r="FQ305" s="15"/>
      <c r="FR305" s="20"/>
      <c r="FS305" s="15">
        <v>29</v>
      </c>
      <c r="FT305" s="20" t="s">
        <v>168</v>
      </c>
      <c r="FU305" s="15"/>
      <c r="FV305" s="20"/>
      <c r="FW305" s="15"/>
      <c r="FX305" s="20"/>
      <c r="FY305" s="15"/>
      <c r="FZ305" s="20"/>
      <c r="GA305" s="15"/>
      <c r="GB305" s="20"/>
      <c r="GC305" s="15"/>
      <c r="GD305" s="20"/>
      <c r="GE305" s="15">
        <v>44</v>
      </c>
      <c r="GF305" s="20">
        <v>9</v>
      </c>
      <c r="GG305" s="170"/>
    </row>
    <row r="306" spans="1:189" s="2" customFormat="1" ht="15.75" customHeight="1" x14ac:dyDescent="0.3">
      <c r="A306" s="15" t="s">
        <v>130</v>
      </c>
      <c r="B306" s="17" t="s">
        <v>126</v>
      </c>
      <c r="C306" s="17" t="s">
        <v>213</v>
      </c>
      <c r="D306" s="17" t="s">
        <v>888</v>
      </c>
      <c r="E306" s="15" t="str">
        <f t="shared" si="52"/>
        <v>Jake Ha</v>
      </c>
      <c r="F306" s="17" t="s">
        <v>135</v>
      </c>
      <c r="G306" s="15">
        <v>999890993</v>
      </c>
      <c r="H306" s="15">
        <f t="shared" si="53"/>
        <v>512</v>
      </c>
      <c r="I306" s="15"/>
      <c r="J306" s="15"/>
      <c r="K306" s="16"/>
      <c r="L306" s="15"/>
      <c r="M306" s="15"/>
      <c r="N306" s="15"/>
      <c r="O306" s="15">
        <f t="shared" si="59"/>
        <v>56</v>
      </c>
      <c r="P306" s="15">
        <v>0</v>
      </c>
      <c r="Q306" s="15">
        <f t="shared" si="60"/>
        <v>1</v>
      </c>
      <c r="R306" s="15">
        <v>0</v>
      </c>
      <c r="S306" s="15">
        <v>0</v>
      </c>
      <c r="T306" s="15">
        <f t="shared" si="61"/>
        <v>68</v>
      </c>
      <c r="U306" s="15">
        <f t="shared" si="62"/>
        <v>99</v>
      </c>
      <c r="V306" s="15"/>
      <c r="W306" s="15"/>
      <c r="X306" s="15"/>
      <c r="Y306" s="15"/>
      <c r="Z306" s="16"/>
      <c r="AA306" s="15"/>
      <c r="AB306" s="24"/>
      <c r="AC306" s="15"/>
      <c r="AD306" s="15"/>
      <c r="AE306" s="15"/>
      <c r="AF306" s="15"/>
      <c r="AG306" s="15">
        <v>120</v>
      </c>
      <c r="AH306" s="24">
        <v>1</v>
      </c>
      <c r="AI306" s="15"/>
      <c r="AJ306" s="15"/>
      <c r="AK306" s="15"/>
      <c r="AL306" s="15"/>
      <c r="AM306" s="15">
        <v>56</v>
      </c>
      <c r="AN306" s="24">
        <v>3</v>
      </c>
      <c r="AO306" s="15"/>
      <c r="AP306" s="24"/>
      <c r="AQ306" s="15"/>
      <c r="AR306" s="24"/>
      <c r="AS306" s="15"/>
      <c r="AT306" s="24"/>
      <c r="AU306" s="15">
        <v>30</v>
      </c>
      <c r="AV306" s="24">
        <v>2</v>
      </c>
      <c r="AW306" s="15"/>
      <c r="AX306" s="24"/>
      <c r="AY306" s="15"/>
      <c r="AZ306" s="15"/>
      <c r="BA306" s="15"/>
      <c r="BB306" s="15"/>
      <c r="BC306" s="15"/>
      <c r="BD306" s="15"/>
      <c r="BE306" s="15"/>
      <c r="BF306" s="24"/>
      <c r="BG306" s="15">
        <v>120</v>
      </c>
      <c r="BH306" s="24">
        <v>1</v>
      </c>
      <c r="BI306" s="15"/>
      <c r="BJ306" s="24"/>
      <c r="BK306" s="15"/>
      <c r="BL306" s="24"/>
      <c r="BM306" s="15"/>
      <c r="BN306" s="24"/>
      <c r="BO306" s="15"/>
      <c r="BP306" s="24"/>
      <c r="BQ306" s="15"/>
      <c r="BR306" s="24"/>
      <c r="BS306" s="15"/>
      <c r="BT306" s="24"/>
      <c r="BU306" s="15">
        <v>105</v>
      </c>
      <c r="BV306" s="24">
        <v>2</v>
      </c>
      <c r="BW306" s="15"/>
      <c r="BX306" s="24"/>
      <c r="BY306" s="15"/>
      <c r="BZ306" s="24"/>
      <c r="CA306" s="15">
        <v>90</v>
      </c>
      <c r="CB306" s="24">
        <v>3</v>
      </c>
      <c r="CC306" s="15"/>
      <c r="CD306" s="24"/>
      <c r="CE306" s="15"/>
      <c r="CF306" s="24"/>
      <c r="CG306" s="15"/>
      <c r="CH306" s="25"/>
      <c r="CI306" s="15">
        <v>90</v>
      </c>
      <c r="CJ306" s="25">
        <v>2</v>
      </c>
      <c r="CK306" s="15">
        <v>113</v>
      </c>
      <c r="CL306" s="25">
        <v>3</v>
      </c>
      <c r="CM306" s="15"/>
      <c r="CN306" s="25"/>
      <c r="CO306" s="15"/>
      <c r="CP306" s="24"/>
      <c r="CQ306" s="15"/>
      <c r="CR306" s="24"/>
      <c r="CS306" s="15">
        <f t="shared" si="54"/>
        <v>0</v>
      </c>
      <c r="CT306" s="15">
        <f t="shared" si="55"/>
        <v>210</v>
      </c>
      <c r="CU306" s="15">
        <f t="shared" si="56"/>
        <v>1</v>
      </c>
      <c r="CV306" s="15">
        <f t="shared" si="57"/>
        <v>79</v>
      </c>
      <c r="CW306" s="15"/>
      <c r="CX306" s="15"/>
      <c r="CY306" s="15">
        <f t="shared" si="58"/>
        <v>0</v>
      </c>
      <c r="CZ306" s="15">
        <f>GG306</f>
        <v>0</v>
      </c>
      <c r="DA306" s="20"/>
      <c r="DB306" s="17">
        <v>64</v>
      </c>
      <c r="DC306" s="15"/>
      <c r="DD306" s="15"/>
      <c r="DE306" s="15"/>
      <c r="DF306" s="15"/>
      <c r="DG306" s="15">
        <v>120</v>
      </c>
      <c r="DH306" s="15"/>
      <c r="DI306" s="15">
        <v>90</v>
      </c>
      <c r="DJ306" s="15"/>
      <c r="DK306" s="15"/>
      <c r="DL306" s="15"/>
      <c r="DM306" s="15"/>
      <c r="DN306" s="15"/>
      <c r="DO306" s="15"/>
      <c r="DP306" s="17"/>
      <c r="DQ306" s="15"/>
      <c r="DR306" s="15"/>
      <c r="DS306" s="15"/>
      <c r="DT306" s="15"/>
      <c r="DU306" s="15"/>
      <c r="DV306" s="15"/>
      <c r="DW306" s="15">
        <v>79</v>
      </c>
      <c r="DX306" s="20">
        <v>3</v>
      </c>
      <c r="DY306" s="15"/>
      <c r="DZ306" s="20"/>
      <c r="EA306" s="15"/>
      <c r="EB306" s="20"/>
      <c r="EC306" s="15">
        <v>68</v>
      </c>
      <c r="ED306" s="20">
        <v>8</v>
      </c>
      <c r="EE306" s="15"/>
      <c r="EF306" s="20"/>
      <c r="EG306" s="15">
        <v>99</v>
      </c>
      <c r="EH306" s="20">
        <v>6</v>
      </c>
      <c r="EI306" s="15"/>
      <c r="EJ306" s="20"/>
      <c r="EK306" s="15">
        <v>56</v>
      </c>
      <c r="EL306" s="20">
        <v>3</v>
      </c>
      <c r="EM306" s="15"/>
      <c r="EN306" s="20"/>
      <c r="EO306" s="15"/>
      <c r="EP306" s="20"/>
      <c r="EQ306" s="15"/>
      <c r="ER306" s="20"/>
      <c r="ES306" s="15"/>
      <c r="ET306" s="20"/>
      <c r="EU306" s="15"/>
      <c r="EV306" s="20"/>
      <c r="EW306" s="15"/>
      <c r="EX306" s="20"/>
      <c r="EY306" s="15"/>
      <c r="EZ306" s="20"/>
      <c r="FA306" s="15"/>
      <c r="FB306" s="20"/>
      <c r="FC306" s="15"/>
      <c r="FD306" s="20"/>
      <c r="FE306" s="15"/>
      <c r="FF306" s="20"/>
      <c r="FG306" s="15"/>
      <c r="FH306" s="20"/>
      <c r="FI306" s="15"/>
      <c r="FJ306" s="20"/>
      <c r="FK306" s="15"/>
      <c r="FL306" s="20"/>
      <c r="FM306" s="15"/>
      <c r="FN306" s="20"/>
      <c r="FO306" s="15">
        <v>90</v>
      </c>
      <c r="FP306" s="20"/>
      <c r="FQ306" s="15"/>
      <c r="FR306" s="20"/>
      <c r="FS306" s="15">
        <v>120</v>
      </c>
      <c r="FT306" s="20">
        <v>1</v>
      </c>
      <c r="FU306" s="15"/>
      <c r="FV306" s="20"/>
      <c r="FW306" s="15"/>
      <c r="FX306" s="20"/>
      <c r="FY306" s="15"/>
      <c r="FZ306" s="20"/>
      <c r="GA306" s="15"/>
      <c r="GB306" s="20"/>
      <c r="GC306" s="15"/>
      <c r="GD306" s="20"/>
      <c r="GE306" s="15">
        <v>79</v>
      </c>
      <c r="GF306" s="20">
        <v>3</v>
      </c>
      <c r="GG306" s="170"/>
    </row>
    <row r="307" spans="1:189" s="2" customFormat="1" ht="15.75" customHeight="1" x14ac:dyDescent="0.3">
      <c r="A307" s="15" t="s">
        <v>2905</v>
      </c>
      <c r="B307" s="15" t="s">
        <v>126</v>
      </c>
      <c r="C307" s="15" t="s">
        <v>1248</v>
      </c>
      <c r="D307" s="15" t="s">
        <v>1223</v>
      </c>
      <c r="E307" s="15" t="str">
        <f t="shared" si="52"/>
        <v>Sung Jin Lee</v>
      </c>
      <c r="F307" s="15" t="s">
        <v>128</v>
      </c>
      <c r="G307" s="15">
        <v>999891063</v>
      </c>
      <c r="H307" s="15">
        <f t="shared" si="53"/>
        <v>480</v>
      </c>
      <c r="I307" s="15"/>
      <c r="J307" s="15"/>
      <c r="K307" s="16"/>
      <c r="L307" s="15"/>
      <c r="M307" s="15"/>
      <c r="N307" s="15"/>
      <c r="O307" s="15">
        <f t="shared" si="59"/>
        <v>0</v>
      </c>
      <c r="P307" s="15">
        <v>0</v>
      </c>
      <c r="Q307" s="15">
        <f t="shared" si="60"/>
        <v>0</v>
      </c>
      <c r="R307" s="15">
        <v>0</v>
      </c>
      <c r="S307" s="15">
        <v>0</v>
      </c>
      <c r="T307" s="15">
        <f t="shared" si="61"/>
        <v>120</v>
      </c>
      <c r="U307" s="15">
        <f t="shared" si="62"/>
        <v>150</v>
      </c>
      <c r="V307" s="15"/>
      <c r="W307" s="15"/>
      <c r="X307" s="15"/>
      <c r="Y307" s="15"/>
      <c r="Z307" s="16"/>
      <c r="AA307" s="15">
        <v>150</v>
      </c>
      <c r="AB307" s="24">
        <v>2</v>
      </c>
      <c r="AC307" s="15"/>
      <c r="AD307" s="24"/>
      <c r="AE307" s="15"/>
      <c r="AF307" s="24"/>
      <c r="AG307" s="15"/>
      <c r="AH307" s="24"/>
      <c r="AI307" s="15"/>
      <c r="AJ307" s="24"/>
      <c r="AK307" s="15"/>
      <c r="AL307" s="24"/>
      <c r="AM307" s="15">
        <v>100</v>
      </c>
      <c r="AN307" s="24">
        <v>1</v>
      </c>
      <c r="AO307" s="15"/>
      <c r="AP307" s="24"/>
      <c r="AQ307" s="15"/>
      <c r="AR307" s="24"/>
      <c r="AS307" s="15"/>
      <c r="AT307" s="24"/>
      <c r="AU307" s="15"/>
      <c r="AV307" s="24"/>
      <c r="AW307" s="15"/>
      <c r="AX307" s="24"/>
      <c r="AY307" s="15">
        <v>200</v>
      </c>
      <c r="AZ307" s="24">
        <v>1</v>
      </c>
      <c r="BA307" s="15"/>
      <c r="BB307" s="24"/>
      <c r="BC307" s="15"/>
      <c r="BD307" s="24"/>
      <c r="BE307" s="15"/>
      <c r="BF307" s="24"/>
      <c r="BG307" s="15"/>
      <c r="BH307" s="24"/>
      <c r="BI307" s="15"/>
      <c r="BJ307" s="24"/>
      <c r="BK307" s="15"/>
      <c r="BL307" s="24"/>
      <c r="BM307" s="15"/>
      <c r="BN307" s="24"/>
      <c r="BO307" s="15"/>
      <c r="BP307" s="24"/>
      <c r="BQ307" s="15">
        <v>150</v>
      </c>
      <c r="BR307" s="24">
        <v>1</v>
      </c>
      <c r="BS307" s="15">
        <v>70</v>
      </c>
      <c r="BT307" s="24">
        <v>1</v>
      </c>
      <c r="BU307" s="15"/>
      <c r="BV307" s="24"/>
      <c r="BW307" s="15"/>
      <c r="BX307" s="24"/>
      <c r="BY307" s="15"/>
      <c r="BZ307" s="24"/>
      <c r="CA307" s="15"/>
      <c r="CB307" s="24"/>
      <c r="CC307" s="15"/>
      <c r="CD307" s="24"/>
      <c r="CE307" s="15">
        <v>150</v>
      </c>
      <c r="CF307" s="24">
        <v>2</v>
      </c>
      <c r="CG307" s="15"/>
      <c r="CH307" s="25"/>
      <c r="CI307" s="15"/>
      <c r="CJ307" s="25"/>
      <c r="CK307" s="15"/>
      <c r="CL307" s="25"/>
      <c r="CM307" s="15">
        <v>150</v>
      </c>
      <c r="CN307" s="25">
        <v>2</v>
      </c>
      <c r="CO307" s="15"/>
      <c r="CP307" s="25"/>
      <c r="CQ307" s="15"/>
      <c r="CR307" s="25"/>
      <c r="CS307" s="15">
        <f t="shared" si="54"/>
        <v>0</v>
      </c>
      <c r="CT307" s="15">
        <f t="shared" si="55"/>
        <v>60</v>
      </c>
      <c r="CU307" s="15">
        <f t="shared" si="56"/>
        <v>1</v>
      </c>
      <c r="CV307" s="15">
        <f t="shared" si="57"/>
        <v>0</v>
      </c>
      <c r="CW307" s="15"/>
      <c r="CX307" s="15"/>
      <c r="CY307" s="15">
        <f t="shared" si="58"/>
        <v>150</v>
      </c>
      <c r="CZ307" s="15">
        <f>GG307</f>
        <v>0</v>
      </c>
      <c r="DA307" s="19"/>
      <c r="DB307" s="17">
        <v>150</v>
      </c>
      <c r="DC307" s="15"/>
      <c r="DD307" s="15"/>
      <c r="DE307" s="15">
        <v>60</v>
      </c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7"/>
      <c r="DQ307" s="15"/>
      <c r="DR307" s="15"/>
      <c r="DS307" s="15"/>
      <c r="DT307" s="15"/>
      <c r="DU307" s="15"/>
      <c r="DV307" s="15"/>
      <c r="DW307" s="15"/>
      <c r="DX307" s="20"/>
      <c r="DY307" s="15">
        <v>140</v>
      </c>
      <c r="DZ307" s="20">
        <v>1</v>
      </c>
      <c r="EA307" s="15"/>
      <c r="EB307" s="20"/>
      <c r="EC307" s="15">
        <v>120</v>
      </c>
      <c r="ED307" s="20">
        <v>2</v>
      </c>
      <c r="EE307" s="15"/>
      <c r="EF307" s="20"/>
      <c r="EG307" s="15">
        <v>150</v>
      </c>
      <c r="EH307" s="20">
        <v>2</v>
      </c>
      <c r="EI307" s="15"/>
      <c r="EJ307" s="20"/>
      <c r="EK307" s="15"/>
      <c r="EL307" s="20"/>
      <c r="EM307" s="15"/>
      <c r="EN307" s="20"/>
      <c r="EO307" s="15">
        <v>150</v>
      </c>
      <c r="EP307" s="20">
        <v>2</v>
      </c>
      <c r="EQ307" s="15"/>
      <c r="ER307" s="20"/>
      <c r="ES307" s="15"/>
      <c r="ET307" s="20"/>
      <c r="EU307" s="15"/>
      <c r="EV307" s="20"/>
      <c r="EW307" s="15">
        <v>60</v>
      </c>
      <c r="EX307" s="20">
        <v>1</v>
      </c>
      <c r="EY307" s="15"/>
      <c r="EZ307" s="20"/>
      <c r="FA307" s="15"/>
      <c r="FB307" s="20"/>
      <c r="FC307" s="15"/>
      <c r="FD307" s="20"/>
      <c r="FE307" s="15"/>
      <c r="FF307" s="20"/>
      <c r="FG307" s="15"/>
      <c r="FH307" s="20"/>
      <c r="FI307" s="15"/>
      <c r="FJ307" s="20"/>
      <c r="FK307" s="15"/>
      <c r="FL307" s="20"/>
      <c r="FM307" s="15"/>
      <c r="FN307" s="20"/>
      <c r="FO307" s="15"/>
      <c r="FP307" s="20"/>
      <c r="FQ307" s="15"/>
      <c r="FR307" s="20"/>
      <c r="FS307" s="15"/>
      <c r="FT307" s="20"/>
      <c r="FU307" s="15"/>
      <c r="FV307" s="20"/>
      <c r="FW307" s="15"/>
      <c r="FX307" s="20"/>
      <c r="FY307" s="15"/>
      <c r="FZ307" s="20"/>
      <c r="GA307" s="15"/>
      <c r="GB307" s="20"/>
      <c r="GC307" s="15"/>
      <c r="GD307" s="20"/>
      <c r="GE307" s="15"/>
      <c r="GF307" s="20"/>
      <c r="GG307" s="170"/>
    </row>
    <row r="308" spans="1:189" s="2" customFormat="1" ht="15.75" customHeight="1" x14ac:dyDescent="0.3">
      <c r="A308" s="17" t="s">
        <v>125</v>
      </c>
      <c r="B308" s="15" t="s">
        <v>126</v>
      </c>
      <c r="C308" s="15" t="s">
        <v>1432</v>
      </c>
      <c r="D308" s="15" t="s">
        <v>1500</v>
      </c>
      <c r="E308" s="15" t="str">
        <f t="shared" si="52"/>
        <v>Camryn Ogawa</v>
      </c>
      <c r="F308" s="15" t="s">
        <v>128</v>
      </c>
      <c r="G308" s="15">
        <v>999891087</v>
      </c>
      <c r="H308" s="15">
        <f t="shared" si="53"/>
        <v>137</v>
      </c>
      <c r="I308" s="15"/>
      <c r="J308" s="15"/>
      <c r="K308" s="16"/>
      <c r="L308" s="15"/>
      <c r="M308" s="15"/>
      <c r="N308" s="15"/>
      <c r="O308" s="15">
        <f t="shared" si="59"/>
        <v>0</v>
      </c>
      <c r="P308" s="15">
        <v>0</v>
      </c>
      <c r="Q308" s="15">
        <f t="shared" si="60"/>
        <v>0</v>
      </c>
      <c r="R308" s="15">
        <v>0</v>
      </c>
      <c r="S308" s="15">
        <v>0</v>
      </c>
      <c r="T308" s="15">
        <f t="shared" si="61"/>
        <v>51</v>
      </c>
      <c r="U308" s="15">
        <f t="shared" si="62"/>
        <v>48</v>
      </c>
      <c r="V308" s="15"/>
      <c r="W308" s="15"/>
      <c r="X308" s="15"/>
      <c r="Y308" s="15"/>
      <c r="Z308" s="16"/>
      <c r="AA308" s="15"/>
      <c r="AB308" s="24"/>
      <c r="AC308" s="15"/>
      <c r="AD308" s="15"/>
      <c r="AE308" s="15"/>
      <c r="AF308" s="15"/>
      <c r="AG308" s="15"/>
      <c r="AH308" s="24"/>
      <c r="AI308" s="15"/>
      <c r="AJ308" s="15"/>
      <c r="AK308" s="15"/>
      <c r="AL308" s="15"/>
      <c r="AM308" s="15"/>
      <c r="AN308" s="24"/>
      <c r="AO308" s="15">
        <v>68</v>
      </c>
      <c r="AP308" s="24">
        <v>3</v>
      </c>
      <c r="AQ308" s="15"/>
      <c r="AR308" s="24"/>
      <c r="AS308" s="15"/>
      <c r="AT308" s="24"/>
      <c r="AU308" s="15"/>
      <c r="AV308" s="24"/>
      <c r="AW308" s="15"/>
      <c r="AX308" s="24"/>
      <c r="AY308" s="15"/>
      <c r="AZ308" s="15"/>
      <c r="BA308" s="15"/>
      <c r="BB308" s="15"/>
      <c r="BC308" s="15"/>
      <c r="BD308" s="15"/>
      <c r="BE308" s="15"/>
      <c r="BF308" s="24"/>
      <c r="BG308" s="15"/>
      <c r="BH308" s="24"/>
      <c r="BI308" s="15"/>
      <c r="BJ308" s="24"/>
      <c r="BK308" s="15"/>
      <c r="BL308" s="24"/>
      <c r="BM308" s="15">
        <v>44</v>
      </c>
      <c r="BN308" s="24" t="s">
        <v>129</v>
      </c>
      <c r="BO308" s="15"/>
      <c r="BP308" s="24"/>
      <c r="BQ308" s="15"/>
      <c r="BR308" s="24"/>
      <c r="BS308" s="15"/>
      <c r="BT308" s="24"/>
      <c r="BU308" s="15"/>
      <c r="BV308" s="24"/>
      <c r="BW308" s="15"/>
      <c r="BX308" s="24"/>
      <c r="BY308" s="15"/>
      <c r="BZ308" s="24"/>
      <c r="CA308" s="15">
        <v>51</v>
      </c>
      <c r="CB308" s="24" t="s">
        <v>129</v>
      </c>
      <c r="CC308" s="15"/>
      <c r="CD308" s="24"/>
      <c r="CE308" s="15"/>
      <c r="CF308" s="24"/>
      <c r="CG308" s="15">
        <v>38</v>
      </c>
      <c r="CH308" s="25" t="s">
        <v>129</v>
      </c>
      <c r="CI308" s="15"/>
      <c r="CJ308" s="25"/>
      <c r="CK308" s="15"/>
      <c r="CL308" s="25"/>
      <c r="CM308" s="15"/>
      <c r="CN308" s="25"/>
      <c r="CO308" s="15">
        <v>30</v>
      </c>
      <c r="CP308" s="25">
        <v>2</v>
      </c>
      <c r="CQ308" s="15"/>
      <c r="CR308" s="25"/>
      <c r="CS308" s="15">
        <f t="shared" si="54"/>
        <v>0</v>
      </c>
      <c r="CT308" s="15">
        <f t="shared" si="55"/>
        <v>38</v>
      </c>
      <c r="CU308" s="15">
        <f t="shared" si="56"/>
        <v>0</v>
      </c>
      <c r="CV308" s="15">
        <f t="shared" si="57"/>
        <v>0</v>
      </c>
      <c r="CW308" s="15"/>
      <c r="CX308" s="15"/>
      <c r="CY308" s="15">
        <f t="shared" si="58"/>
        <v>0</v>
      </c>
      <c r="CZ308" s="15">
        <f>GG308</f>
        <v>0</v>
      </c>
      <c r="DA308" s="19"/>
      <c r="DB308" s="17">
        <v>48</v>
      </c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7"/>
      <c r="DQ308" s="15"/>
      <c r="DR308" s="15"/>
      <c r="DS308" s="15"/>
      <c r="DT308" s="15"/>
      <c r="DU308" s="15"/>
      <c r="DV308" s="15"/>
      <c r="DW308" s="15"/>
      <c r="DX308" s="20"/>
      <c r="DY308" s="15">
        <v>44</v>
      </c>
      <c r="DZ308" s="20" t="s">
        <v>129</v>
      </c>
      <c r="EA308" s="15"/>
      <c r="EB308" s="20"/>
      <c r="EC308" s="15">
        <v>51</v>
      </c>
      <c r="ED308" s="20" t="s">
        <v>129</v>
      </c>
      <c r="EE308" s="15"/>
      <c r="EF308" s="20"/>
      <c r="EG308" s="15">
        <v>48</v>
      </c>
      <c r="EH308" s="20" t="s">
        <v>168</v>
      </c>
      <c r="EI308" s="15"/>
      <c r="EJ308" s="20"/>
      <c r="EK308" s="15"/>
      <c r="EL308" s="20"/>
      <c r="EM308" s="15"/>
      <c r="EN308" s="20"/>
      <c r="EO308" s="15"/>
      <c r="EP308" s="20"/>
      <c r="EQ308" s="15"/>
      <c r="ER308" s="20"/>
      <c r="ES308" s="15"/>
      <c r="ET308" s="20"/>
      <c r="EU308" s="15"/>
      <c r="EV308" s="20"/>
      <c r="EW308" s="15"/>
      <c r="EX308" s="20"/>
      <c r="EY308" s="15"/>
      <c r="EZ308" s="20"/>
      <c r="FA308" s="15"/>
      <c r="FB308" s="20"/>
      <c r="FC308" s="15">
        <v>38</v>
      </c>
      <c r="FD308" s="20" t="s">
        <v>129</v>
      </c>
      <c r="FE308" s="15"/>
      <c r="FF308" s="20"/>
      <c r="FG308" s="15"/>
      <c r="FH308" s="20"/>
      <c r="FI308" s="15"/>
      <c r="FJ308" s="20"/>
      <c r="FK308" s="15"/>
      <c r="FL308" s="20"/>
      <c r="FM308" s="15"/>
      <c r="FN308" s="20"/>
      <c r="FO308" s="15"/>
      <c r="FP308" s="20"/>
      <c r="FQ308" s="15"/>
      <c r="FR308" s="20"/>
      <c r="FS308" s="15"/>
      <c r="FT308" s="20"/>
      <c r="FU308" s="15"/>
      <c r="FV308" s="20"/>
      <c r="FW308" s="15"/>
      <c r="FX308" s="20"/>
      <c r="FY308" s="15"/>
      <c r="FZ308" s="20"/>
      <c r="GA308" s="15"/>
      <c r="GB308" s="20"/>
      <c r="GC308" s="15"/>
      <c r="GD308" s="20"/>
      <c r="GE308" s="15"/>
      <c r="GF308" s="20"/>
      <c r="GG308" s="170"/>
    </row>
    <row r="309" spans="1:189" s="2" customFormat="1" ht="15.75" customHeight="1" x14ac:dyDescent="0.3">
      <c r="A309" s="82" t="s">
        <v>125</v>
      </c>
      <c r="B309" s="82" t="s">
        <v>126</v>
      </c>
      <c r="C309" s="82" t="s">
        <v>2752</v>
      </c>
      <c r="D309" s="82" t="s">
        <v>2753</v>
      </c>
      <c r="E309" s="15" t="str">
        <f t="shared" si="52"/>
        <v xml:space="preserve"> EMMA YOON</v>
      </c>
      <c r="F309" s="82" t="s">
        <v>128</v>
      </c>
      <c r="G309" s="82">
        <v>999891296</v>
      </c>
      <c r="H309" s="15">
        <f t="shared" si="53"/>
        <v>38</v>
      </c>
      <c r="I309" s="15"/>
      <c r="J309" s="15"/>
      <c r="K309" s="16"/>
      <c r="L309" s="15"/>
      <c r="M309" s="15"/>
      <c r="N309" s="15"/>
      <c r="O309" s="15">
        <f t="shared" si="59"/>
        <v>0</v>
      </c>
      <c r="P309" s="15">
        <v>0</v>
      </c>
      <c r="Q309" s="15">
        <f t="shared" si="60"/>
        <v>0</v>
      </c>
      <c r="R309" s="15">
        <v>0</v>
      </c>
      <c r="S309" s="15">
        <v>0</v>
      </c>
      <c r="T309" s="15">
        <f t="shared" si="61"/>
        <v>0</v>
      </c>
      <c r="U309" s="15">
        <f t="shared" si="62"/>
        <v>0</v>
      </c>
      <c r="V309" s="15"/>
      <c r="W309" s="15"/>
      <c r="X309" s="15"/>
      <c r="Y309" s="15"/>
      <c r="Z309" s="16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>
        <f t="shared" si="54"/>
        <v>0</v>
      </c>
      <c r="CT309" s="15">
        <f t="shared" si="55"/>
        <v>38</v>
      </c>
      <c r="CU309" s="15">
        <f t="shared" si="56"/>
        <v>0</v>
      </c>
      <c r="CV309" s="15">
        <f t="shared" si="57"/>
        <v>0</v>
      </c>
      <c r="CW309" s="15"/>
      <c r="CX309" s="15"/>
      <c r="CY309" s="15">
        <f t="shared" si="58"/>
        <v>0</v>
      </c>
      <c r="CZ309" s="15">
        <f>GG309</f>
        <v>0</v>
      </c>
      <c r="DA309" s="16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20"/>
      <c r="DY309" s="15"/>
      <c r="DZ309" s="20"/>
      <c r="EA309" s="15"/>
      <c r="EB309" s="20"/>
      <c r="EC309" s="15"/>
      <c r="ED309" s="20"/>
      <c r="EE309" s="15"/>
      <c r="EF309" s="20"/>
      <c r="EG309" s="15"/>
      <c r="EH309" s="20"/>
      <c r="EI309" s="15"/>
      <c r="EJ309" s="20"/>
      <c r="EK309" s="15"/>
      <c r="EL309" s="20"/>
      <c r="EM309" s="15"/>
      <c r="EN309" s="20"/>
      <c r="EO309" s="15"/>
      <c r="EP309" s="20"/>
      <c r="EQ309" s="15"/>
      <c r="ER309" s="20"/>
      <c r="ES309" s="15"/>
      <c r="ET309" s="20"/>
      <c r="EU309" s="15"/>
      <c r="EV309" s="20"/>
      <c r="EW309" s="15">
        <v>38</v>
      </c>
      <c r="EX309" s="20" t="s">
        <v>129</v>
      </c>
      <c r="EY309" s="15"/>
      <c r="EZ309" s="20"/>
      <c r="FA309" s="15"/>
      <c r="FB309" s="20"/>
      <c r="FC309" s="15"/>
      <c r="FD309" s="20"/>
      <c r="FE309" s="15"/>
      <c r="FF309" s="20"/>
      <c r="FG309" s="15"/>
      <c r="FH309" s="20"/>
      <c r="FI309" s="15"/>
      <c r="FJ309" s="20"/>
      <c r="FK309" s="15"/>
      <c r="FL309" s="20"/>
      <c r="FM309" s="15"/>
      <c r="FN309" s="20"/>
      <c r="FO309" s="15"/>
      <c r="FP309" s="20"/>
      <c r="FQ309" s="15"/>
      <c r="FR309" s="20"/>
      <c r="FS309" s="15"/>
      <c r="FT309" s="20"/>
      <c r="FU309" s="15"/>
      <c r="FV309" s="20"/>
      <c r="FW309" s="15"/>
      <c r="FX309" s="20"/>
      <c r="FY309" s="15"/>
      <c r="FZ309" s="20"/>
      <c r="GA309" s="15"/>
      <c r="GB309" s="20"/>
      <c r="GC309" s="15"/>
      <c r="GD309" s="20"/>
      <c r="GE309" s="15"/>
      <c r="GF309" s="20"/>
      <c r="GG309" s="170"/>
    </row>
    <row r="310" spans="1:189" s="2" customFormat="1" ht="15.75" customHeight="1" x14ac:dyDescent="0.3">
      <c r="A310" s="15" t="s">
        <v>2904</v>
      </c>
      <c r="B310" s="15" t="s">
        <v>140</v>
      </c>
      <c r="C310" s="15" t="s">
        <v>1297</v>
      </c>
      <c r="D310" s="15" t="s">
        <v>1298</v>
      </c>
      <c r="E310" s="15" t="str">
        <f t="shared" si="52"/>
        <v>GARVIS LONG</v>
      </c>
      <c r="F310" s="15" t="s">
        <v>135</v>
      </c>
      <c r="G310" s="15">
        <v>999891318</v>
      </c>
      <c r="H310" s="15">
        <f t="shared" si="53"/>
        <v>90</v>
      </c>
      <c r="I310" s="15"/>
      <c r="J310" s="15"/>
      <c r="K310" s="21"/>
      <c r="L310" s="15"/>
      <c r="M310" s="15"/>
      <c r="N310" s="15"/>
      <c r="O310" s="15">
        <f t="shared" si="59"/>
        <v>0</v>
      </c>
      <c r="P310" s="15">
        <v>0</v>
      </c>
      <c r="Q310" s="15">
        <f t="shared" si="60"/>
        <v>0</v>
      </c>
      <c r="R310" s="15">
        <v>0</v>
      </c>
      <c r="S310" s="15">
        <v>0</v>
      </c>
      <c r="T310" s="15">
        <f t="shared" si="61"/>
        <v>40</v>
      </c>
      <c r="U310" s="15">
        <f t="shared" si="62"/>
        <v>50</v>
      </c>
      <c r="V310" s="15"/>
      <c r="W310" s="15"/>
      <c r="X310" s="15"/>
      <c r="Y310" s="15"/>
      <c r="Z310" s="21"/>
      <c r="AA310" s="17"/>
      <c r="AB310" s="17"/>
      <c r="AC310" s="17"/>
      <c r="AD310" s="17"/>
      <c r="AE310" s="17"/>
      <c r="AF310" s="24"/>
      <c r="AG310" s="17"/>
      <c r="AH310" s="24"/>
      <c r="AI310" s="17"/>
      <c r="AJ310" s="24"/>
      <c r="AK310" s="17"/>
      <c r="AL310" s="24"/>
      <c r="AM310" s="17"/>
      <c r="AN310" s="24"/>
      <c r="AO310" s="17"/>
      <c r="AP310" s="24"/>
      <c r="AQ310" s="17"/>
      <c r="AR310" s="24"/>
      <c r="AS310" s="17"/>
      <c r="AT310" s="24"/>
      <c r="AU310" s="17"/>
      <c r="AV310" s="24"/>
      <c r="AW310" s="17"/>
      <c r="AX310" s="24"/>
      <c r="AY310" s="17"/>
      <c r="AZ310" s="17"/>
      <c r="BA310" s="17"/>
      <c r="BB310" s="24"/>
      <c r="BC310" s="17"/>
      <c r="BD310" s="24"/>
      <c r="BE310" s="17"/>
      <c r="BF310" s="24"/>
      <c r="BG310" s="17"/>
      <c r="BH310" s="24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24"/>
      <c r="CQ310" s="17"/>
      <c r="CR310" s="24"/>
      <c r="CS310" s="15">
        <f t="shared" si="54"/>
        <v>0</v>
      </c>
      <c r="CT310" s="15">
        <f t="shared" si="55"/>
        <v>0</v>
      </c>
      <c r="CU310" s="15">
        <f t="shared" si="56"/>
        <v>0</v>
      </c>
      <c r="CV310" s="15">
        <f t="shared" si="57"/>
        <v>0</v>
      </c>
      <c r="CW310" s="15"/>
      <c r="CX310" s="15"/>
      <c r="CY310" s="15">
        <f t="shared" si="58"/>
        <v>0</v>
      </c>
      <c r="CZ310" s="15">
        <f>GG310</f>
        <v>0</v>
      </c>
      <c r="DA310" s="20"/>
      <c r="DB310" s="17"/>
      <c r="DC310" s="15"/>
      <c r="DD310" s="15"/>
      <c r="DE310" s="15"/>
      <c r="DF310" s="15">
        <v>30</v>
      </c>
      <c r="DG310" s="15"/>
      <c r="DH310" s="15"/>
      <c r="DI310" s="15"/>
      <c r="DJ310" s="15"/>
      <c r="DK310" s="15"/>
      <c r="DL310" s="15"/>
      <c r="DM310" s="15"/>
      <c r="DN310" s="15"/>
      <c r="DO310" s="15"/>
      <c r="DP310" s="17"/>
      <c r="DQ310" s="15"/>
      <c r="DR310" s="15"/>
      <c r="DS310" s="15"/>
      <c r="DT310" s="15"/>
      <c r="DU310" s="15"/>
      <c r="DV310" s="15"/>
      <c r="DW310" s="15"/>
      <c r="DX310" s="20"/>
      <c r="DY310" s="15"/>
      <c r="DZ310" s="20"/>
      <c r="EA310" s="15"/>
      <c r="EB310" s="20"/>
      <c r="EC310" s="15">
        <v>40</v>
      </c>
      <c r="ED310" s="20">
        <v>1</v>
      </c>
      <c r="EE310" s="15"/>
      <c r="EF310" s="20"/>
      <c r="EG310" s="15">
        <v>50</v>
      </c>
      <c r="EH310" s="20">
        <v>1</v>
      </c>
      <c r="EI310" s="15"/>
      <c r="EJ310" s="20"/>
      <c r="EK310" s="15"/>
      <c r="EL310" s="20"/>
      <c r="EM310" s="15"/>
      <c r="EN310" s="20"/>
      <c r="EO310" s="15"/>
      <c r="EP310" s="20"/>
      <c r="EQ310" s="15"/>
      <c r="ER310" s="20"/>
      <c r="ES310" s="15"/>
      <c r="ET310" s="20"/>
      <c r="EU310" s="15"/>
      <c r="EV310" s="20"/>
      <c r="EW310" s="15"/>
      <c r="EX310" s="20"/>
      <c r="EY310" s="15"/>
      <c r="EZ310" s="20"/>
      <c r="FA310" s="15"/>
      <c r="FB310" s="20"/>
      <c r="FC310" s="15"/>
      <c r="FD310" s="20"/>
      <c r="FE310" s="15"/>
      <c r="FF310" s="20"/>
      <c r="FG310" s="15"/>
      <c r="FH310" s="20"/>
      <c r="FI310" s="15"/>
      <c r="FJ310" s="20"/>
      <c r="FK310" s="15"/>
      <c r="FL310" s="20"/>
      <c r="FM310" s="15"/>
      <c r="FN310" s="20"/>
      <c r="FO310" s="15"/>
      <c r="FP310" s="20"/>
      <c r="FQ310" s="15"/>
      <c r="FR310" s="20"/>
      <c r="FS310" s="15"/>
      <c r="FT310" s="20"/>
      <c r="FU310" s="15"/>
      <c r="FV310" s="20"/>
      <c r="FW310" s="15"/>
      <c r="FX310" s="20"/>
      <c r="FY310" s="15"/>
      <c r="FZ310" s="20"/>
      <c r="GA310" s="15"/>
      <c r="GB310" s="20"/>
      <c r="GC310" s="15"/>
      <c r="GD310" s="20"/>
      <c r="GE310" s="15"/>
      <c r="GF310" s="20"/>
      <c r="GG310" s="170"/>
    </row>
    <row r="311" spans="1:189" s="2" customFormat="1" ht="15.75" customHeight="1" x14ac:dyDescent="0.3">
      <c r="A311" s="15" t="s">
        <v>2903</v>
      </c>
      <c r="B311" s="15" t="s">
        <v>126</v>
      </c>
      <c r="C311" s="15" t="s">
        <v>225</v>
      </c>
      <c r="D311" s="15" t="s">
        <v>1599</v>
      </c>
      <c r="E311" s="15" t="str">
        <f t="shared" si="52"/>
        <v>Matthew Ra</v>
      </c>
      <c r="F311" s="15" t="s">
        <v>135</v>
      </c>
      <c r="G311" s="15">
        <v>999891370</v>
      </c>
      <c r="H311" s="15">
        <f t="shared" si="53"/>
        <v>63</v>
      </c>
      <c r="I311" s="15"/>
      <c r="J311" s="15"/>
      <c r="K311" s="16"/>
      <c r="L311" s="15"/>
      <c r="M311" s="15"/>
      <c r="N311" s="15"/>
      <c r="O311" s="15">
        <f t="shared" si="59"/>
        <v>0</v>
      </c>
      <c r="P311" s="15">
        <v>0</v>
      </c>
      <c r="Q311" s="15">
        <f t="shared" si="60"/>
        <v>0</v>
      </c>
      <c r="R311" s="15">
        <v>0</v>
      </c>
      <c r="S311" s="15">
        <v>0</v>
      </c>
      <c r="T311" s="15">
        <f t="shared" si="61"/>
        <v>0</v>
      </c>
      <c r="U311" s="15">
        <f t="shared" si="62"/>
        <v>0</v>
      </c>
      <c r="V311" s="15"/>
      <c r="W311" s="15"/>
      <c r="X311" s="15"/>
      <c r="Y311" s="15"/>
      <c r="Z311" s="16"/>
      <c r="AA311" s="15"/>
      <c r="AB311" s="24"/>
      <c r="AC311" s="15"/>
      <c r="AD311" s="15"/>
      <c r="AE311" s="15"/>
      <c r="AF311" s="15"/>
      <c r="AG311" s="15">
        <v>63</v>
      </c>
      <c r="AH311" s="24">
        <v>5</v>
      </c>
      <c r="AI311" s="15"/>
      <c r="AJ311" s="15"/>
      <c r="AK311" s="15"/>
      <c r="AL311" s="15"/>
      <c r="AM311" s="15"/>
      <c r="AN311" s="24"/>
      <c r="AO311" s="15"/>
      <c r="AP311" s="24"/>
      <c r="AQ311" s="15"/>
      <c r="AR311" s="24"/>
      <c r="AS311" s="15"/>
      <c r="AT311" s="24"/>
      <c r="AU311" s="15">
        <v>68</v>
      </c>
      <c r="AV311" s="24">
        <v>3</v>
      </c>
      <c r="AW311" s="15"/>
      <c r="AX311" s="24"/>
      <c r="AY311" s="15"/>
      <c r="AZ311" s="15"/>
      <c r="BA311" s="15"/>
      <c r="BB311" s="15"/>
      <c r="BC311" s="15"/>
      <c r="BD311" s="15"/>
      <c r="BE311" s="15"/>
      <c r="BF311" s="24"/>
      <c r="BG311" s="15">
        <v>68</v>
      </c>
      <c r="BH311" s="24">
        <v>3</v>
      </c>
      <c r="BI311" s="15"/>
      <c r="BJ311" s="24"/>
      <c r="BK311" s="15"/>
      <c r="BL311" s="24"/>
      <c r="BM311" s="15"/>
      <c r="BN311" s="24"/>
      <c r="BO311" s="15"/>
      <c r="BP311" s="24"/>
      <c r="BQ311" s="15">
        <v>64</v>
      </c>
      <c r="BR311" s="24" t="s">
        <v>182</v>
      </c>
      <c r="BS311" s="15"/>
      <c r="BT311" s="24"/>
      <c r="BU311" s="15">
        <v>79</v>
      </c>
      <c r="BV311" s="24">
        <v>3</v>
      </c>
      <c r="BW311" s="15"/>
      <c r="BX311" s="24"/>
      <c r="BY311" s="15"/>
      <c r="BZ311" s="24"/>
      <c r="CA311" s="15">
        <v>51</v>
      </c>
      <c r="CB311" s="24" t="s">
        <v>129</v>
      </c>
      <c r="CC311" s="15"/>
      <c r="CD311" s="24"/>
      <c r="CE311" s="15"/>
      <c r="CF311" s="24"/>
      <c r="CG311" s="15"/>
      <c r="CH311" s="25"/>
      <c r="CI311" s="15"/>
      <c r="CJ311" s="25"/>
      <c r="CK311" s="15">
        <v>85</v>
      </c>
      <c r="CL311" s="25">
        <v>8</v>
      </c>
      <c r="CM311" s="15"/>
      <c r="CN311" s="25"/>
      <c r="CO311" s="15"/>
      <c r="CP311" s="25"/>
      <c r="CQ311" s="15"/>
      <c r="CR311" s="25"/>
      <c r="CS311" s="15">
        <f t="shared" si="54"/>
        <v>0</v>
      </c>
      <c r="CT311" s="15">
        <f t="shared" si="55"/>
        <v>63</v>
      </c>
      <c r="CU311" s="15">
        <f t="shared" si="56"/>
        <v>0</v>
      </c>
      <c r="CV311" s="15">
        <f t="shared" si="57"/>
        <v>0</v>
      </c>
      <c r="CW311" s="15"/>
      <c r="CX311" s="15"/>
      <c r="CY311" s="15">
        <f t="shared" si="58"/>
        <v>0</v>
      </c>
      <c r="CZ311" s="15">
        <f>GG311</f>
        <v>0</v>
      </c>
      <c r="DA311" s="19"/>
      <c r="DB311" s="17"/>
      <c r="DC311" s="15"/>
      <c r="DD311" s="15">
        <v>58</v>
      </c>
      <c r="DE311" s="15"/>
      <c r="DF311" s="15"/>
      <c r="DG311" s="15">
        <v>120</v>
      </c>
      <c r="DH311" s="15"/>
      <c r="DI311" s="15"/>
      <c r="DJ311" s="15"/>
      <c r="DK311" s="15"/>
      <c r="DL311" s="15"/>
      <c r="DM311" s="15"/>
      <c r="DN311" s="15"/>
      <c r="DO311" s="15"/>
      <c r="DP311" s="17"/>
      <c r="DQ311" s="15"/>
      <c r="DR311" s="15"/>
      <c r="DS311" s="15"/>
      <c r="DT311" s="15"/>
      <c r="DU311" s="15"/>
      <c r="DV311" s="15"/>
      <c r="DW311" s="15">
        <v>59</v>
      </c>
      <c r="DX311" s="20">
        <v>5</v>
      </c>
      <c r="DY311" s="15"/>
      <c r="DZ311" s="20"/>
      <c r="EA311" s="15"/>
      <c r="EB311" s="20"/>
      <c r="EC311" s="15"/>
      <c r="ED311" s="20"/>
      <c r="EE311" s="15"/>
      <c r="EF311" s="20"/>
      <c r="EG311" s="15"/>
      <c r="EH311" s="20"/>
      <c r="EI311" s="15"/>
      <c r="EJ311" s="20"/>
      <c r="EK311" s="15"/>
      <c r="EL311" s="20"/>
      <c r="EM311" s="15"/>
      <c r="EN311" s="20"/>
      <c r="EO311" s="15"/>
      <c r="EP311" s="20"/>
      <c r="EQ311" s="15"/>
      <c r="ER311" s="20"/>
      <c r="ES311" s="15"/>
      <c r="ET311" s="20"/>
      <c r="EU311" s="15"/>
      <c r="EV311" s="20"/>
      <c r="EW311" s="15"/>
      <c r="EX311" s="20"/>
      <c r="EY311" s="15"/>
      <c r="EZ311" s="20"/>
      <c r="FA311" s="15"/>
      <c r="FB311" s="20"/>
      <c r="FC311" s="15"/>
      <c r="FD311" s="20"/>
      <c r="FE311" s="15"/>
      <c r="FF311" s="20"/>
      <c r="FG311" s="15"/>
      <c r="FH311" s="20"/>
      <c r="FI311" s="15"/>
      <c r="FJ311" s="20"/>
      <c r="FK311" s="15"/>
      <c r="FL311" s="20"/>
      <c r="FM311" s="15"/>
      <c r="FN311" s="20"/>
      <c r="FO311" s="15">
        <v>63</v>
      </c>
      <c r="FP311" s="20"/>
      <c r="FQ311" s="15"/>
      <c r="FR311" s="20"/>
      <c r="FS311" s="15"/>
      <c r="FT311" s="20"/>
      <c r="FU311" s="15"/>
      <c r="FV311" s="20"/>
      <c r="FW311" s="15"/>
      <c r="FX311" s="20"/>
      <c r="FY311" s="15"/>
      <c r="FZ311" s="20"/>
      <c r="GA311" s="15"/>
      <c r="GB311" s="20"/>
      <c r="GC311" s="15"/>
      <c r="GD311" s="20"/>
      <c r="GE311" s="15"/>
      <c r="GF311" s="20"/>
      <c r="GG311" s="170"/>
    </row>
    <row r="312" spans="1:189" s="2" customFormat="1" ht="15.75" customHeight="1" x14ac:dyDescent="0.3">
      <c r="A312" s="15" t="s">
        <v>2906</v>
      </c>
      <c r="B312" s="83" t="s">
        <v>126</v>
      </c>
      <c r="C312" s="83" t="s">
        <v>648</v>
      </c>
      <c r="D312" s="83" t="s">
        <v>3845</v>
      </c>
      <c r="E312" s="15" t="str">
        <f t="shared" si="52"/>
        <v>ANTHONY PERRI</v>
      </c>
      <c r="F312" s="83" t="s">
        <v>135</v>
      </c>
      <c r="G312" s="83">
        <v>999891586</v>
      </c>
      <c r="H312" s="15">
        <f t="shared" si="53"/>
        <v>45</v>
      </c>
      <c r="I312" s="15"/>
      <c r="J312" s="15"/>
      <c r="K312" s="16"/>
      <c r="L312" s="15"/>
      <c r="M312" s="15"/>
      <c r="N312" s="15"/>
      <c r="O312" s="15">
        <f t="shared" si="59"/>
        <v>0</v>
      </c>
      <c r="P312" s="15">
        <v>0</v>
      </c>
      <c r="Q312" s="15">
        <f t="shared" si="60"/>
        <v>0</v>
      </c>
      <c r="R312" s="15">
        <v>0</v>
      </c>
      <c r="S312" s="15">
        <v>0</v>
      </c>
      <c r="T312" s="15">
        <f t="shared" si="61"/>
        <v>0</v>
      </c>
      <c r="U312" s="15">
        <f t="shared" si="62"/>
        <v>0</v>
      </c>
      <c r="V312" s="15"/>
      <c r="W312" s="15"/>
      <c r="X312" s="15"/>
      <c r="Y312" s="15"/>
      <c r="Z312" s="16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>
        <f t="shared" si="54"/>
        <v>0</v>
      </c>
      <c r="CT312" s="15">
        <f t="shared" si="55"/>
        <v>45</v>
      </c>
      <c r="CU312" s="15">
        <f t="shared" si="56"/>
        <v>1</v>
      </c>
      <c r="CV312" s="15">
        <f t="shared" si="57"/>
        <v>0</v>
      </c>
      <c r="CW312" s="15"/>
      <c r="CX312" s="15"/>
      <c r="CY312" s="15">
        <f t="shared" si="58"/>
        <v>0</v>
      </c>
      <c r="CZ312" s="15">
        <f>GG312</f>
        <v>0</v>
      </c>
      <c r="DA312" s="16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20"/>
      <c r="DY312" s="15"/>
      <c r="DZ312" s="20"/>
      <c r="EA312" s="15"/>
      <c r="EB312" s="20"/>
      <c r="EC312" s="15"/>
      <c r="ED312" s="20"/>
      <c r="EE312" s="15"/>
      <c r="EF312" s="20"/>
      <c r="EG312" s="15"/>
      <c r="EH312" s="20"/>
      <c r="EI312" s="15"/>
      <c r="EJ312" s="20"/>
      <c r="EK312" s="15"/>
      <c r="EL312" s="20"/>
      <c r="EM312" s="15"/>
      <c r="EN312" s="20"/>
      <c r="EO312" s="15"/>
      <c r="EP312" s="20"/>
      <c r="EQ312" s="15"/>
      <c r="ER312" s="20"/>
      <c r="ES312" s="15"/>
      <c r="ET312" s="20"/>
      <c r="EU312" s="15"/>
      <c r="EV312" s="20"/>
      <c r="EW312" s="15"/>
      <c r="EX312" s="20"/>
      <c r="EY312" s="15"/>
      <c r="EZ312" s="20"/>
      <c r="FA312" s="15"/>
      <c r="FB312" s="20"/>
      <c r="FC312" s="15"/>
      <c r="FD312" s="20"/>
      <c r="FE312" s="15"/>
      <c r="FF312" s="20"/>
      <c r="FG312" s="15"/>
      <c r="FH312" s="20"/>
      <c r="FI312" s="15"/>
      <c r="FJ312" s="20"/>
      <c r="FK312" s="15"/>
      <c r="FL312" s="20"/>
      <c r="FM312" s="15"/>
      <c r="FN312" s="20"/>
      <c r="FO312" s="15"/>
      <c r="FP312" s="20"/>
      <c r="FQ312" s="15"/>
      <c r="FR312" s="20"/>
      <c r="FS312" s="15"/>
      <c r="FT312" s="20"/>
      <c r="FU312" s="15">
        <v>45</v>
      </c>
      <c r="FV312" s="20">
        <v>2</v>
      </c>
      <c r="FW312" s="15"/>
      <c r="FX312" s="20"/>
      <c r="FY312" s="15"/>
      <c r="FZ312" s="20"/>
      <c r="GA312" s="15"/>
      <c r="GB312" s="20"/>
      <c r="GC312" s="15"/>
      <c r="GD312" s="20"/>
      <c r="GE312" s="15"/>
      <c r="GF312" s="20"/>
      <c r="GG312" s="170"/>
    </row>
    <row r="313" spans="1:189" s="2" customFormat="1" ht="15.75" customHeight="1" x14ac:dyDescent="0.3">
      <c r="A313" s="15" t="s">
        <v>2903</v>
      </c>
      <c r="B313" s="17" t="s">
        <v>126</v>
      </c>
      <c r="C313" s="17" t="s">
        <v>2032</v>
      </c>
      <c r="D313" s="17" t="s">
        <v>2033</v>
      </c>
      <c r="E313" s="15" t="str">
        <f t="shared" si="52"/>
        <v>KATELYN TRAN</v>
      </c>
      <c r="F313" s="17" t="s">
        <v>128</v>
      </c>
      <c r="G313" s="17">
        <v>999891596</v>
      </c>
      <c r="H313" s="15">
        <f t="shared" si="53"/>
        <v>19</v>
      </c>
      <c r="I313" s="15"/>
      <c r="J313" s="17">
        <f>(O313+P313+R313+S313+T313+U313)/2</f>
        <v>19</v>
      </c>
      <c r="K313" s="16"/>
      <c r="L313" s="15"/>
      <c r="M313" s="15"/>
      <c r="N313" s="15"/>
      <c r="O313" s="15">
        <f t="shared" si="59"/>
        <v>0</v>
      </c>
      <c r="P313" s="15">
        <v>0</v>
      </c>
      <c r="Q313" s="15">
        <f t="shared" si="60"/>
        <v>0</v>
      </c>
      <c r="R313" s="15">
        <v>0</v>
      </c>
      <c r="S313" s="15">
        <v>0</v>
      </c>
      <c r="T313" s="15">
        <f t="shared" si="61"/>
        <v>38</v>
      </c>
      <c r="U313" s="15">
        <f t="shared" si="62"/>
        <v>0</v>
      </c>
      <c r="V313" s="15"/>
      <c r="W313" s="15"/>
      <c r="X313" s="15"/>
      <c r="Y313" s="15"/>
      <c r="Z313" s="16"/>
      <c r="AA313" s="15"/>
      <c r="AB313" s="24"/>
      <c r="AC313" s="15"/>
      <c r="AD313" s="15"/>
      <c r="AE313" s="15"/>
      <c r="AF313" s="15"/>
      <c r="AG313" s="15"/>
      <c r="AH313" s="24"/>
      <c r="AI313" s="15"/>
      <c r="AJ313" s="15"/>
      <c r="AK313" s="15"/>
      <c r="AL313" s="15"/>
      <c r="AM313" s="15"/>
      <c r="AN313" s="24"/>
      <c r="AO313" s="15"/>
      <c r="AP313" s="24"/>
      <c r="AQ313" s="15"/>
      <c r="AR313" s="24"/>
      <c r="AS313" s="15"/>
      <c r="AT313" s="24"/>
      <c r="AU313" s="15"/>
      <c r="AV313" s="24"/>
      <c r="AW313" s="15"/>
      <c r="AX313" s="24"/>
      <c r="AY313" s="15"/>
      <c r="AZ313" s="15"/>
      <c r="BA313" s="15"/>
      <c r="BB313" s="15"/>
      <c r="BC313" s="15"/>
      <c r="BD313" s="15"/>
      <c r="BE313" s="15"/>
      <c r="BF313" s="24"/>
      <c r="BG313" s="15"/>
      <c r="BH313" s="24"/>
      <c r="BI313" s="15"/>
      <c r="BJ313" s="24"/>
      <c r="BK313" s="15"/>
      <c r="BL313" s="24"/>
      <c r="BM313" s="15"/>
      <c r="BN313" s="24"/>
      <c r="BO313" s="15"/>
      <c r="BP313" s="24"/>
      <c r="BQ313" s="15"/>
      <c r="BR313" s="24"/>
      <c r="BS313" s="15"/>
      <c r="BT313" s="24"/>
      <c r="BU313" s="15"/>
      <c r="BV313" s="24"/>
      <c r="BW313" s="15"/>
      <c r="BX313" s="24"/>
      <c r="BY313" s="15"/>
      <c r="BZ313" s="24"/>
      <c r="CA313" s="15"/>
      <c r="CB313" s="24"/>
      <c r="CC313" s="15"/>
      <c r="CD313" s="24"/>
      <c r="CE313" s="15"/>
      <c r="CF313" s="24"/>
      <c r="CG313" s="15"/>
      <c r="CH313" s="25"/>
      <c r="CI313" s="15"/>
      <c r="CJ313" s="25"/>
      <c r="CK313" s="15"/>
      <c r="CL313" s="25"/>
      <c r="CM313" s="15"/>
      <c r="CN313" s="25"/>
      <c r="CO313" s="15"/>
      <c r="CP313" s="25"/>
      <c r="CQ313" s="15"/>
      <c r="CR313" s="25"/>
      <c r="CS313" s="15">
        <f t="shared" si="54"/>
        <v>0</v>
      </c>
      <c r="CT313" s="15">
        <f t="shared" si="55"/>
        <v>0</v>
      </c>
      <c r="CU313" s="15">
        <f t="shared" si="56"/>
        <v>0</v>
      </c>
      <c r="CV313" s="15">
        <f t="shared" si="57"/>
        <v>0</v>
      </c>
      <c r="CW313" s="15"/>
      <c r="CX313" s="15"/>
      <c r="CY313" s="15">
        <f t="shared" si="58"/>
        <v>0</v>
      </c>
      <c r="CZ313" s="15">
        <f>GG313</f>
        <v>0</v>
      </c>
      <c r="DA313" s="19"/>
      <c r="DB313" s="17"/>
      <c r="DC313" s="15"/>
      <c r="DD313" s="15"/>
      <c r="DE313" s="17">
        <v>68</v>
      </c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7"/>
      <c r="DQ313" s="15"/>
      <c r="DR313" s="15"/>
      <c r="DS313" s="15"/>
      <c r="DT313" s="15"/>
      <c r="DU313" s="15"/>
      <c r="DV313" s="15"/>
      <c r="DW313" s="15"/>
      <c r="DX313" s="20"/>
      <c r="DY313" s="15">
        <v>33</v>
      </c>
      <c r="DZ313" s="20" t="s">
        <v>168</v>
      </c>
      <c r="EA313" s="15"/>
      <c r="EB313" s="20"/>
      <c r="EC313" s="15">
        <v>38</v>
      </c>
      <c r="ED313" s="20" t="s">
        <v>168</v>
      </c>
      <c r="EE313" s="15"/>
      <c r="EF313" s="20"/>
      <c r="EG313" s="15"/>
      <c r="EH313" s="20"/>
      <c r="EI313" s="15"/>
      <c r="EJ313" s="20"/>
      <c r="EK313" s="15"/>
      <c r="EL313" s="20"/>
      <c r="EM313" s="15"/>
      <c r="EN313" s="20"/>
      <c r="EO313" s="15"/>
      <c r="EP313" s="20"/>
      <c r="EQ313" s="15"/>
      <c r="ER313" s="20"/>
      <c r="ES313" s="15"/>
      <c r="ET313" s="20"/>
      <c r="EU313" s="15"/>
      <c r="EV313" s="20"/>
      <c r="EW313" s="15"/>
      <c r="EX313" s="20"/>
      <c r="EY313" s="15"/>
      <c r="EZ313" s="20"/>
      <c r="FA313" s="15"/>
      <c r="FB313" s="20"/>
      <c r="FC313" s="15"/>
      <c r="FD313" s="20"/>
      <c r="FE313" s="15"/>
      <c r="FF313" s="20"/>
      <c r="FG313" s="15"/>
      <c r="FH313" s="20"/>
      <c r="FI313" s="15"/>
      <c r="FJ313" s="20"/>
      <c r="FK313" s="15"/>
      <c r="FL313" s="20"/>
      <c r="FM313" s="15"/>
      <c r="FN313" s="20"/>
      <c r="FO313" s="15"/>
      <c r="FP313" s="20"/>
      <c r="FQ313" s="15"/>
      <c r="FR313" s="20"/>
      <c r="FS313" s="15"/>
      <c r="FT313" s="20"/>
      <c r="FU313" s="15"/>
      <c r="FV313" s="20"/>
      <c r="FW313" s="15"/>
      <c r="FX313" s="20"/>
      <c r="FY313" s="15"/>
      <c r="FZ313" s="20"/>
      <c r="GA313" s="15"/>
      <c r="GB313" s="20"/>
      <c r="GC313" s="15"/>
      <c r="GD313" s="20"/>
      <c r="GE313" s="15"/>
      <c r="GF313" s="20"/>
      <c r="GG313" s="170"/>
    </row>
    <row r="314" spans="1:189" s="2" customFormat="1" ht="15.75" customHeight="1" x14ac:dyDescent="0.3">
      <c r="A314" s="17" t="s">
        <v>125</v>
      </c>
      <c r="B314" s="17" t="s">
        <v>126</v>
      </c>
      <c r="C314" s="17" t="s">
        <v>824</v>
      </c>
      <c r="D314" s="17" t="s">
        <v>1106</v>
      </c>
      <c r="E314" s="15" t="str">
        <f t="shared" si="52"/>
        <v>Harrison Kim</v>
      </c>
      <c r="F314" s="17" t="s">
        <v>135</v>
      </c>
      <c r="G314" s="15">
        <v>999891722</v>
      </c>
      <c r="H314" s="15">
        <f t="shared" si="53"/>
        <v>152</v>
      </c>
      <c r="I314" s="15"/>
      <c r="J314" s="17">
        <f>(O314+P314+R314+S314+T314+U314)/2</f>
        <v>16</v>
      </c>
      <c r="K314" s="16"/>
      <c r="L314" s="15"/>
      <c r="M314" s="15"/>
      <c r="N314" s="15"/>
      <c r="O314" s="15">
        <f t="shared" si="59"/>
        <v>32</v>
      </c>
      <c r="P314" s="15">
        <v>0</v>
      </c>
      <c r="Q314" s="15">
        <f t="shared" si="60"/>
        <v>1</v>
      </c>
      <c r="R314" s="15">
        <v>0</v>
      </c>
      <c r="S314" s="15">
        <v>0</v>
      </c>
      <c r="T314" s="15">
        <f t="shared" si="61"/>
        <v>0</v>
      </c>
      <c r="U314" s="15">
        <f t="shared" si="62"/>
        <v>0</v>
      </c>
      <c r="V314" s="15"/>
      <c r="W314" s="15"/>
      <c r="X314" s="15"/>
      <c r="Y314" s="15"/>
      <c r="Z314" s="16"/>
      <c r="AA314" s="15"/>
      <c r="AB314" s="24"/>
      <c r="AC314" s="15"/>
      <c r="AD314" s="15"/>
      <c r="AE314" s="15"/>
      <c r="AF314" s="15"/>
      <c r="AG314" s="15">
        <v>54</v>
      </c>
      <c r="AH314" s="24">
        <v>7</v>
      </c>
      <c r="AI314" s="15"/>
      <c r="AJ314" s="15"/>
      <c r="AK314" s="15"/>
      <c r="AL314" s="15"/>
      <c r="AM314" s="15"/>
      <c r="AN314" s="24"/>
      <c r="AO314" s="15"/>
      <c r="AP314" s="24"/>
      <c r="AQ314" s="15"/>
      <c r="AR314" s="24"/>
      <c r="AS314" s="15"/>
      <c r="AT314" s="24"/>
      <c r="AU314" s="15"/>
      <c r="AV314" s="24"/>
      <c r="AW314" s="15"/>
      <c r="AX314" s="24"/>
      <c r="AY314" s="15"/>
      <c r="AZ314" s="15"/>
      <c r="BA314" s="15"/>
      <c r="BB314" s="15"/>
      <c r="BC314" s="15"/>
      <c r="BD314" s="15"/>
      <c r="BE314" s="15"/>
      <c r="BF314" s="24"/>
      <c r="BG314" s="15"/>
      <c r="BH314" s="24"/>
      <c r="BI314" s="15"/>
      <c r="BJ314" s="24"/>
      <c r="BK314" s="15"/>
      <c r="BL314" s="24"/>
      <c r="BM314" s="15"/>
      <c r="BN314" s="24"/>
      <c r="BO314" s="15"/>
      <c r="BP314" s="24"/>
      <c r="BQ314" s="15"/>
      <c r="BR314" s="24"/>
      <c r="BS314" s="15"/>
      <c r="BT314" s="24"/>
      <c r="BU314" s="15"/>
      <c r="BV314" s="24"/>
      <c r="BW314" s="15"/>
      <c r="BX314" s="24"/>
      <c r="BY314" s="15"/>
      <c r="BZ314" s="24"/>
      <c r="CA314" s="15"/>
      <c r="CB314" s="24"/>
      <c r="CC314" s="15"/>
      <c r="CD314" s="24"/>
      <c r="CE314" s="15"/>
      <c r="CF314" s="24"/>
      <c r="CG314" s="15"/>
      <c r="CH314" s="25"/>
      <c r="CI314" s="15"/>
      <c r="CJ314" s="25"/>
      <c r="CK314" s="15"/>
      <c r="CL314" s="25"/>
      <c r="CM314" s="15"/>
      <c r="CN314" s="25"/>
      <c r="CO314" s="15"/>
      <c r="CP314" s="25"/>
      <c r="CQ314" s="15"/>
      <c r="CR314" s="25"/>
      <c r="CS314" s="15">
        <f t="shared" si="54"/>
        <v>0</v>
      </c>
      <c r="CT314" s="15">
        <f t="shared" si="55"/>
        <v>136</v>
      </c>
      <c r="CU314" s="15">
        <f t="shared" si="56"/>
        <v>1</v>
      </c>
      <c r="CV314" s="15">
        <f t="shared" si="57"/>
        <v>0</v>
      </c>
      <c r="CW314" s="15"/>
      <c r="CX314" s="15"/>
      <c r="CY314" s="15">
        <f t="shared" si="58"/>
        <v>0</v>
      </c>
      <c r="CZ314" s="15">
        <f>GG314</f>
        <v>0</v>
      </c>
      <c r="DA314" s="19"/>
      <c r="DB314" s="17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7"/>
      <c r="DQ314" s="15"/>
      <c r="DR314" s="15"/>
      <c r="DS314" s="15">
        <v>120</v>
      </c>
      <c r="DT314" s="15"/>
      <c r="DU314" s="15"/>
      <c r="DV314" s="15"/>
      <c r="DW314" s="15"/>
      <c r="DX314" s="20"/>
      <c r="DY314" s="15"/>
      <c r="DZ314" s="20"/>
      <c r="EA314" s="15"/>
      <c r="EB314" s="20"/>
      <c r="EC314" s="15"/>
      <c r="ED314" s="20"/>
      <c r="EE314" s="15"/>
      <c r="EF314" s="20"/>
      <c r="EG314" s="15"/>
      <c r="EH314" s="20"/>
      <c r="EI314" s="15"/>
      <c r="EJ314" s="20"/>
      <c r="EK314" s="15">
        <v>32</v>
      </c>
      <c r="EL314" s="20" t="s">
        <v>129</v>
      </c>
      <c r="EM314" s="15"/>
      <c r="EN314" s="20"/>
      <c r="EO314" s="15"/>
      <c r="EP314" s="20"/>
      <c r="EQ314" s="15"/>
      <c r="ER314" s="20"/>
      <c r="ES314" s="15"/>
      <c r="ET314" s="20"/>
      <c r="EU314" s="15"/>
      <c r="EV314" s="20"/>
      <c r="EW314" s="15"/>
      <c r="EX314" s="20"/>
      <c r="EY314" s="15"/>
      <c r="EZ314" s="20"/>
      <c r="FA314" s="15"/>
      <c r="FB314" s="20"/>
      <c r="FC314" s="15"/>
      <c r="FD314" s="20"/>
      <c r="FE314" s="15"/>
      <c r="FF314" s="20"/>
      <c r="FG314" s="15"/>
      <c r="FH314" s="20"/>
      <c r="FI314" s="15"/>
      <c r="FJ314" s="20"/>
      <c r="FK314" s="15"/>
      <c r="FL314" s="20"/>
      <c r="FM314" s="15"/>
      <c r="FN314" s="20"/>
      <c r="FO314" s="15"/>
      <c r="FP314" s="20"/>
      <c r="FQ314" s="15"/>
      <c r="FR314" s="20"/>
      <c r="FS314" s="15">
        <v>68</v>
      </c>
      <c r="FT314" s="20">
        <v>3</v>
      </c>
      <c r="FU314" s="15">
        <v>68</v>
      </c>
      <c r="FV314" s="20"/>
      <c r="FW314" s="15"/>
      <c r="FX314" s="20"/>
      <c r="FY314" s="15"/>
      <c r="FZ314" s="20"/>
      <c r="GA314" s="15"/>
      <c r="GB314" s="20"/>
      <c r="GC314" s="15"/>
      <c r="GD314" s="20"/>
      <c r="GE314" s="15"/>
      <c r="GF314" s="20"/>
      <c r="GG314" s="170"/>
    </row>
    <row r="315" spans="1:189" s="2" customFormat="1" ht="15.75" customHeight="1" x14ac:dyDescent="0.3">
      <c r="A315" s="83" t="s">
        <v>125</v>
      </c>
      <c r="B315" s="83" t="s">
        <v>142</v>
      </c>
      <c r="C315" s="83" t="s">
        <v>3866</v>
      </c>
      <c r="D315" s="83" t="s">
        <v>3819</v>
      </c>
      <c r="E315" s="15" t="str">
        <f t="shared" si="52"/>
        <v>CAMILA RIVERO</v>
      </c>
      <c r="F315" s="83" t="s">
        <v>128</v>
      </c>
      <c r="G315" s="83">
        <v>999891830</v>
      </c>
      <c r="H315" s="15">
        <f t="shared" si="53"/>
        <v>45</v>
      </c>
      <c r="I315" s="15"/>
      <c r="J315" s="15"/>
      <c r="K315" s="16"/>
      <c r="L315" s="15"/>
      <c r="M315" s="15"/>
      <c r="N315" s="15"/>
      <c r="O315" s="15">
        <f t="shared" si="59"/>
        <v>0</v>
      </c>
      <c r="P315" s="15">
        <v>0</v>
      </c>
      <c r="Q315" s="15">
        <f t="shared" si="60"/>
        <v>0</v>
      </c>
      <c r="R315" s="15">
        <v>0</v>
      </c>
      <c r="S315" s="15">
        <v>0</v>
      </c>
      <c r="T315" s="15">
        <f t="shared" si="61"/>
        <v>0</v>
      </c>
      <c r="U315" s="15">
        <f t="shared" si="62"/>
        <v>0</v>
      </c>
      <c r="V315" s="15"/>
      <c r="W315" s="15"/>
      <c r="X315" s="15"/>
      <c r="Y315" s="15"/>
      <c r="Z315" s="16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>
        <f t="shared" si="54"/>
        <v>0</v>
      </c>
      <c r="CT315" s="15">
        <f t="shared" si="55"/>
        <v>45</v>
      </c>
      <c r="CU315" s="15">
        <f t="shared" si="56"/>
        <v>1</v>
      </c>
      <c r="CV315" s="15">
        <f t="shared" si="57"/>
        <v>0</v>
      </c>
      <c r="CW315" s="15"/>
      <c r="CX315" s="15"/>
      <c r="CY315" s="15">
        <f t="shared" si="58"/>
        <v>0</v>
      </c>
      <c r="CZ315" s="15">
        <f>GG315</f>
        <v>0</v>
      </c>
      <c r="DA315" s="16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20"/>
      <c r="DY315" s="15"/>
      <c r="DZ315" s="20"/>
      <c r="EA315" s="15"/>
      <c r="EB315" s="20"/>
      <c r="EC315" s="15"/>
      <c r="ED315" s="20"/>
      <c r="EE315" s="15"/>
      <c r="EF315" s="20"/>
      <c r="EG315" s="15"/>
      <c r="EH315" s="20"/>
      <c r="EI315" s="15"/>
      <c r="EJ315" s="20"/>
      <c r="EK315" s="15"/>
      <c r="EL315" s="20"/>
      <c r="EM315" s="15"/>
      <c r="EN315" s="20"/>
      <c r="EO315" s="15"/>
      <c r="EP315" s="20"/>
      <c r="EQ315" s="15"/>
      <c r="ER315" s="20"/>
      <c r="ES315" s="15"/>
      <c r="ET315" s="20"/>
      <c r="EU315" s="15"/>
      <c r="EV315" s="20"/>
      <c r="EW315" s="15"/>
      <c r="EX315" s="20"/>
      <c r="EY315" s="15"/>
      <c r="EZ315" s="20"/>
      <c r="FA315" s="15"/>
      <c r="FB315" s="20"/>
      <c r="FC315" s="15"/>
      <c r="FD315" s="20"/>
      <c r="FE315" s="15"/>
      <c r="FF315" s="20"/>
      <c r="FG315" s="15"/>
      <c r="FH315" s="20"/>
      <c r="FI315" s="15"/>
      <c r="FJ315" s="20"/>
      <c r="FK315" s="15"/>
      <c r="FL315" s="20"/>
      <c r="FM315" s="15"/>
      <c r="FN315" s="20"/>
      <c r="FO315" s="15"/>
      <c r="FP315" s="20"/>
      <c r="FQ315" s="15"/>
      <c r="FR315" s="20"/>
      <c r="FS315" s="15"/>
      <c r="FT315" s="20"/>
      <c r="FU315" s="15">
        <v>45</v>
      </c>
      <c r="FV315" s="20">
        <v>2</v>
      </c>
      <c r="FW315" s="15"/>
      <c r="FX315" s="20"/>
      <c r="FY315" s="15"/>
      <c r="FZ315" s="20"/>
      <c r="GA315" s="15"/>
      <c r="GB315" s="20"/>
      <c r="GC315" s="15"/>
      <c r="GD315" s="20"/>
      <c r="GE315" s="15"/>
      <c r="GF315" s="20"/>
      <c r="GG315" s="170"/>
    </row>
    <row r="316" spans="1:189" s="2" customFormat="1" ht="15.75" customHeight="1" x14ac:dyDescent="0.3">
      <c r="A316" s="15" t="s">
        <v>2903</v>
      </c>
      <c r="B316" s="15" t="s">
        <v>126</v>
      </c>
      <c r="C316" s="17" t="s">
        <v>202</v>
      </c>
      <c r="D316" s="17" t="s">
        <v>1616</v>
      </c>
      <c r="E316" s="15" t="str">
        <f t="shared" si="52"/>
        <v>Sarah Rescsanski</v>
      </c>
      <c r="F316" s="17" t="s">
        <v>128</v>
      </c>
      <c r="G316" s="15">
        <v>999891979</v>
      </c>
      <c r="H316" s="15">
        <f t="shared" si="53"/>
        <v>127</v>
      </c>
      <c r="I316" s="15"/>
      <c r="J316" s="15"/>
      <c r="K316" s="16"/>
      <c r="L316" s="15"/>
      <c r="M316" s="15"/>
      <c r="N316" s="15"/>
      <c r="O316" s="15">
        <f t="shared" si="59"/>
        <v>0</v>
      </c>
      <c r="P316" s="15">
        <v>0</v>
      </c>
      <c r="Q316" s="15">
        <f t="shared" si="60"/>
        <v>2</v>
      </c>
      <c r="R316" s="15">
        <v>0</v>
      </c>
      <c r="S316" s="15">
        <v>0</v>
      </c>
      <c r="T316" s="15">
        <f t="shared" si="61"/>
        <v>38</v>
      </c>
      <c r="U316" s="15">
        <f t="shared" si="62"/>
        <v>0</v>
      </c>
      <c r="V316" s="15"/>
      <c r="W316" s="15"/>
      <c r="X316" s="15"/>
      <c r="Y316" s="15"/>
      <c r="Z316" s="16"/>
      <c r="AA316" s="15"/>
      <c r="AB316" s="24"/>
      <c r="AC316" s="15"/>
      <c r="AD316" s="15"/>
      <c r="AE316" s="15"/>
      <c r="AF316" s="15"/>
      <c r="AG316" s="15">
        <v>54</v>
      </c>
      <c r="AH316" s="24">
        <v>7</v>
      </c>
      <c r="AI316" s="15"/>
      <c r="AJ316" s="15"/>
      <c r="AK316" s="15"/>
      <c r="AL316" s="15"/>
      <c r="AM316" s="15"/>
      <c r="AN316" s="24"/>
      <c r="AO316" s="15"/>
      <c r="AP316" s="24"/>
      <c r="AQ316" s="15"/>
      <c r="AR316" s="24"/>
      <c r="AS316" s="15"/>
      <c r="AT316" s="24"/>
      <c r="AU316" s="15"/>
      <c r="AV316" s="24"/>
      <c r="AW316" s="15"/>
      <c r="AX316" s="24"/>
      <c r="AY316" s="15"/>
      <c r="AZ316" s="15"/>
      <c r="BA316" s="15"/>
      <c r="BB316" s="15"/>
      <c r="BC316" s="15"/>
      <c r="BD316" s="15"/>
      <c r="BE316" s="15"/>
      <c r="BF316" s="24"/>
      <c r="BG316" s="15">
        <v>68</v>
      </c>
      <c r="BH316" s="24">
        <v>3</v>
      </c>
      <c r="BI316" s="15"/>
      <c r="BJ316" s="24"/>
      <c r="BK316" s="15"/>
      <c r="BL316" s="24"/>
      <c r="BM316" s="15"/>
      <c r="BN316" s="24"/>
      <c r="BO316" s="15"/>
      <c r="BP316" s="24"/>
      <c r="BQ316" s="15"/>
      <c r="BR316" s="24"/>
      <c r="BS316" s="15"/>
      <c r="BT316" s="24"/>
      <c r="BU316" s="15">
        <v>44</v>
      </c>
      <c r="BV316" s="24" t="s">
        <v>129</v>
      </c>
      <c r="BW316" s="15"/>
      <c r="BX316" s="24"/>
      <c r="BY316" s="15"/>
      <c r="BZ316" s="24"/>
      <c r="CA316" s="15">
        <v>51</v>
      </c>
      <c r="CB316" s="24">
        <v>9</v>
      </c>
      <c r="CC316" s="15"/>
      <c r="CD316" s="24"/>
      <c r="CE316" s="15"/>
      <c r="CF316" s="24"/>
      <c r="CG316" s="15"/>
      <c r="CH316" s="25"/>
      <c r="CI316" s="15"/>
      <c r="CJ316" s="25"/>
      <c r="CK316" s="15"/>
      <c r="CL316" s="25"/>
      <c r="CM316" s="15"/>
      <c r="CN316" s="25"/>
      <c r="CO316" s="15"/>
      <c r="CP316" s="25"/>
      <c r="CQ316" s="15"/>
      <c r="CR316" s="25"/>
      <c r="CS316" s="15">
        <f t="shared" si="54"/>
        <v>38</v>
      </c>
      <c r="CT316" s="15">
        <f t="shared" si="55"/>
        <v>51</v>
      </c>
      <c r="CU316" s="15">
        <f t="shared" si="56"/>
        <v>1</v>
      </c>
      <c r="CV316" s="15">
        <f t="shared" si="57"/>
        <v>0</v>
      </c>
      <c r="CW316" s="15"/>
      <c r="CX316" s="15"/>
      <c r="CY316" s="15">
        <f t="shared" si="58"/>
        <v>0</v>
      </c>
      <c r="CZ316" s="15">
        <f>GG316</f>
        <v>0</v>
      </c>
      <c r="DA316" s="19"/>
      <c r="DB316" s="17">
        <v>48</v>
      </c>
      <c r="DC316" s="15"/>
      <c r="DD316" s="15"/>
      <c r="DE316" s="15"/>
      <c r="DF316" s="15"/>
      <c r="DG316" s="15"/>
      <c r="DH316" s="15"/>
      <c r="DI316" s="15">
        <v>68</v>
      </c>
      <c r="DJ316" s="15"/>
      <c r="DK316" s="15"/>
      <c r="DL316" s="15"/>
      <c r="DM316" s="15"/>
      <c r="DN316" s="15"/>
      <c r="DO316" s="15"/>
      <c r="DP316" s="17"/>
      <c r="DQ316" s="15"/>
      <c r="DR316" s="15">
        <v>48</v>
      </c>
      <c r="DS316" s="15"/>
      <c r="DT316" s="15"/>
      <c r="DU316" s="15"/>
      <c r="DV316" s="15"/>
      <c r="DW316" s="15">
        <v>59</v>
      </c>
      <c r="DX316" s="20">
        <v>5</v>
      </c>
      <c r="DY316" s="15"/>
      <c r="DZ316" s="20"/>
      <c r="EA316" s="15"/>
      <c r="EB316" s="20"/>
      <c r="EC316" s="15">
        <v>38</v>
      </c>
      <c r="ED316" s="20">
        <v>17</v>
      </c>
      <c r="EE316" s="15"/>
      <c r="EF316" s="20"/>
      <c r="EG316" s="15"/>
      <c r="EH316" s="20"/>
      <c r="EI316" s="15"/>
      <c r="EJ316" s="20"/>
      <c r="EK316" s="15"/>
      <c r="EL316" s="20"/>
      <c r="EM316" s="15"/>
      <c r="EN316" s="20"/>
      <c r="EO316" s="15"/>
      <c r="EP316" s="20"/>
      <c r="EQ316" s="15"/>
      <c r="ER316" s="20"/>
      <c r="ES316" s="15"/>
      <c r="ET316" s="20"/>
      <c r="EU316" s="15"/>
      <c r="EV316" s="20"/>
      <c r="EW316" s="15"/>
      <c r="EX316" s="20"/>
      <c r="EY316" s="15"/>
      <c r="EZ316" s="20"/>
      <c r="FA316" s="15"/>
      <c r="FB316" s="20"/>
      <c r="FC316" s="15"/>
      <c r="FD316" s="20"/>
      <c r="FE316" s="15">
        <v>38</v>
      </c>
      <c r="FF316" s="20" t="s">
        <v>129</v>
      </c>
      <c r="FG316" s="15"/>
      <c r="FH316" s="20"/>
      <c r="FI316" s="15"/>
      <c r="FJ316" s="20"/>
      <c r="FK316" s="15"/>
      <c r="FL316" s="20"/>
      <c r="FM316" s="15"/>
      <c r="FN316" s="20"/>
      <c r="FO316" s="15"/>
      <c r="FP316" s="20"/>
      <c r="FQ316" s="15"/>
      <c r="FR316" s="20"/>
      <c r="FS316" s="15">
        <v>51</v>
      </c>
      <c r="FT316" s="20">
        <v>8</v>
      </c>
      <c r="FU316" s="15"/>
      <c r="FV316" s="20"/>
      <c r="FW316" s="15"/>
      <c r="FX316" s="20"/>
      <c r="FY316" s="15"/>
      <c r="FZ316" s="20"/>
      <c r="GA316" s="15"/>
      <c r="GB316" s="20"/>
      <c r="GC316" s="15"/>
      <c r="GD316" s="20"/>
      <c r="GE316" s="15"/>
      <c r="GF316" s="20"/>
      <c r="GG316" s="170"/>
    </row>
    <row r="317" spans="1:189" s="2" customFormat="1" ht="15.75" customHeight="1" x14ac:dyDescent="0.3">
      <c r="A317" s="15" t="s">
        <v>130</v>
      </c>
      <c r="B317" s="17" t="s">
        <v>126</v>
      </c>
      <c r="C317" s="17" t="s">
        <v>474</v>
      </c>
      <c r="D317" s="17" t="s">
        <v>729</v>
      </c>
      <c r="E317" s="15" t="str">
        <f t="shared" si="52"/>
        <v>Natalie Emmerth</v>
      </c>
      <c r="F317" s="17" t="s">
        <v>128</v>
      </c>
      <c r="G317" s="15">
        <v>999892014</v>
      </c>
      <c r="H317" s="15">
        <f t="shared" si="53"/>
        <v>120</v>
      </c>
      <c r="I317" s="15"/>
      <c r="J317" s="15"/>
      <c r="K317" s="16"/>
      <c r="L317" s="15"/>
      <c r="M317" s="15"/>
      <c r="N317" s="15"/>
      <c r="O317" s="15">
        <f t="shared" si="59"/>
        <v>52</v>
      </c>
      <c r="P317" s="15">
        <v>0</v>
      </c>
      <c r="Q317" s="15">
        <f t="shared" si="60"/>
        <v>1</v>
      </c>
      <c r="R317" s="15">
        <v>0</v>
      </c>
      <c r="S317" s="15">
        <v>0</v>
      </c>
      <c r="T317" s="15">
        <f t="shared" si="61"/>
        <v>0</v>
      </c>
      <c r="U317" s="15">
        <f t="shared" si="62"/>
        <v>0</v>
      </c>
      <c r="V317" s="15"/>
      <c r="W317" s="15"/>
      <c r="X317" s="15"/>
      <c r="Y317" s="15"/>
      <c r="Z317" s="16"/>
      <c r="AA317" s="15"/>
      <c r="AB317" s="24"/>
      <c r="AC317" s="15"/>
      <c r="AD317" s="15"/>
      <c r="AE317" s="15"/>
      <c r="AF317" s="15"/>
      <c r="AG317" s="15">
        <v>120</v>
      </c>
      <c r="AH317" s="24">
        <v>1</v>
      </c>
      <c r="AI317" s="15"/>
      <c r="AJ317" s="15"/>
      <c r="AK317" s="15"/>
      <c r="AL317" s="15"/>
      <c r="AM317" s="15"/>
      <c r="AN317" s="24"/>
      <c r="AO317" s="15"/>
      <c r="AP317" s="24"/>
      <c r="AQ317" s="15"/>
      <c r="AR317" s="24"/>
      <c r="AS317" s="15"/>
      <c r="AT317" s="24"/>
      <c r="AU317" s="15"/>
      <c r="AV317" s="24"/>
      <c r="AW317" s="15"/>
      <c r="AX317" s="24"/>
      <c r="AY317" s="15"/>
      <c r="AZ317" s="15"/>
      <c r="BA317" s="15"/>
      <c r="BB317" s="15"/>
      <c r="BC317" s="15"/>
      <c r="BD317" s="15"/>
      <c r="BE317" s="15"/>
      <c r="BF317" s="24"/>
      <c r="BG317" s="15">
        <v>120</v>
      </c>
      <c r="BH317" s="24">
        <v>1</v>
      </c>
      <c r="BI317" s="15"/>
      <c r="BJ317" s="24"/>
      <c r="BK317" s="15"/>
      <c r="BL317" s="24"/>
      <c r="BM317" s="15"/>
      <c r="BN317" s="24"/>
      <c r="BO317" s="15"/>
      <c r="BP317" s="24"/>
      <c r="BQ317" s="15"/>
      <c r="BR317" s="24"/>
      <c r="BS317" s="15"/>
      <c r="BT317" s="24"/>
      <c r="BU317" s="15">
        <v>140</v>
      </c>
      <c r="BV317" s="24">
        <v>1</v>
      </c>
      <c r="BW317" s="15"/>
      <c r="BX317" s="24"/>
      <c r="BY317" s="15"/>
      <c r="BZ317" s="24"/>
      <c r="CA317" s="15">
        <v>90</v>
      </c>
      <c r="CB317" s="24">
        <v>3</v>
      </c>
      <c r="CC317" s="15"/>
      <c r="CD317" s="24"/>
      <c r="CE317" s="15"/>
      <c r="CF317" s="24"/>
      <c r="CG317" s="15"/>
      <c r="CH317" s="25"/>
      <c r="CI317" s="15"/>
      <c r="CJ317" s="25"/>
      <c r="CK317" s="15">
        <v>113</v>
      </c>
      <c r="CL317" s="25">
        <v>3</v>
      </c>
      <c r="CM317" s="15"/>
      <c r="CN317" s="25"/>
      <c r="CO317" s="15"/>
      <c r="CP317" s="24"/>
      <c r="CQ317" s="15"/>
      <c r="CR317" s="24"/>
      <c r="CS317" s="15">
        <f t="shared" si="54"/>
        <v>0</v>
      </c>
      <c r="CT317" s="15">
        <f t="shared" si="55"/>
        <v>68</v>
      </c>
      <c r="CU317" s="15">
        <f t="shared" si="56"/>
        <v>1</v>
      </c>
      <c r="CV317" s="15">
        <f t="shared" si="57"/>
        <v>0</v>
      </c>
      <c r="CW317" s="15"/>
      <c r="CX317" s="15"/>
      <c r="CY317" s="15">
        <f t="shared" si="58"/>
        <v>0</v>
      </c>
      <c r="CZ317" s="15">
        <f>GG317</f>
        <v>0</v>
      </c>
      <c r="DA317" s="20"/>
      <c r="DB317" s="17">
        <v>64</v>
      </c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7"/>
      <c r="DQ317" s="15"/>
      <c r="DR317" s="15"/>
      <c r="DS317" s="15">
        <v>60</v>
      </c>
      <c r="DT317" s="15"/>
      <c r="DU317" s="15"/>
      <c r="DV317" s="15"/>
      <c r="DW317" s="15"/>
      <c r="DX317" s="20"/>
      <c r="DY317" s="15"/>
      <c r="DZ317" s="20"/>
      <c r="EA317" s="15"/>
      <c r="EB317" s="20"/>
      <c r="EC317" s="15"/>
      <c r="ED317" s="20"/>
      <c r="EE317" s="15"/>
      <c r="EF317" s="20"/>
      <c r="EG317" s="15"/>
      <c r="EH317" s="20"/>
      <c r="EI317" s="15"/>
      <c r="EJ317" s="20"/>
      <c r="EK317" s="15">
        <v>52</v>
      </c>
      <c r="EL317" s="20">
        <v>5</v>
      </c>
      <c r="EM317" s="15"/>
      <c r="EN317" s="20"/>
      <c r="EO317" s="15"/>
      <c r="EP317" s="20"/>
      <c r="EQ317" s="15"/>
      <c r="ER317" s="20"/>
      <c r="ES317" s="15"/>
      <c r="ET317" s="20"/>
      <c r="EU317" s="15"/>
      <c r="EV317" s="20"/>
      <c r="EW317" s="15"/>
      <c r="EX317" s="20"/>
      <c r="EY317" s="15"/>
      <c r="EZ317" s="20"/>
      <c r="FA317" s="15"/>
      <c r="FB317" s="20"/>
      <c r="FC317" s="15"/>
      <c r="FD317" s="20"/>
      <c r="FE317" s="15"/>
      <c r="FF317" s="20"/>
      <c r="FG317" s="15"/>
      <c r="FH317" s="20"/>
      <c r="FI317" s="15"/>
      <c r="FJ317" s="20"/>
      <c r="FK317" s="15"/>
      <c r="FL317" s="20"/>
      <c r="FM317" s="15"/>
      <c r="FN317" s="20"/>
      <c r="FO317" s="15"/>
      <c r="FP317" s="20"/>
      <c r="FQ317" s="15"/>
      <c r="FR317" s="20"/>
      <c r="FS317" s="15">
        <v>68</v>
      </c>
      <c r="FT317" s="20">
        <v>4</v>
      </c>
      <c r="FU317" s="15"/>
      <c r="FV317" s="20"/>
      <c r="FW317" s="15"/>
      <c r="FX317" s="20"/>
      <c r="FY317" s="15"/>
      <c r="FZ317" s="20"/>
      <c r="GA317" s="15"/>
      <c r="GB317" s="20"/>
      <c r="GC317" s="15"/>
      <c r="GD317" s="20"/>
      <c r="GE317" s="15"/>
      <c r="GF317" s="20"/>
      <c r="GG317" s="170"/>
    </row>
    <row r="318" spans="1:189" s="2" customFormat="1" ht="15.75" customHeight="1" x14ac:dyDescent="0.3">
      <c r="A318" s="17" t="s">
        <v>125</v>
      </c>
      <c r="B318" s="15" t="s">
        <v>126</v>
      </c>
      <c r="C318" s="15" t="s">
        <v>208</v>
      </c>
      <c r="D318" s="15" t="s">
        <v>209</v>
      </c>
      <c r="E318" s="15" t="str">
        <f t="shared" si="52"/>
        <v>Adrian Alvarez-Sanchez</v>
      </c>
      <c r="F318" s="15" t="s">
        <v>135</v>
      </c>
      <c r="G318" s="15">
        <v>999892219</v>
      </c>
      <c r="H318" s="15">
        <f t="shared" si="53"/>
        <v>72</v>
      </c>
      <c r="I318" s="15"/>
      <c r="J318" s="15"/>
      <c r="K318" s="16"/>
      <c r="L318" s="15"/>
      <c r="M318" s="15"/>
      <c r="N318" s="15"/>
      <c r="O318" s="15">
        <f t="shared" si="59"/>
        <v>0</v>
      </c>
      <c r="P318" s="15">
        <v>0</v>
      </c>
      <c r="Q318" s="15">
        <f t="shared" si="60"/>
        <v>0</v>
      </c>
      <c r="R318" s="15">
        <v>0</v>
      </c>
      <c r="S318" s="15">
        <v>0</v>
      </c>
      <c r="T318" s="15">
        <f t="shared" si="61"/>
        <v>38</v>
      </c>
      <c r="U318" s="15">
        <f t="shared" si="62"/>
        <v>0</v>
      </c>
      <c r="V318" s="15"/>
      <c r="W318" s="15"/>
      <c r="X318" s="15"/>
      <c r="Y318" s="15"/>
      <c r="Z318" s="16"/>
      <c r="AA318" s="15"/>
      <c r="AB318" s="24"/>
      <c r="AC318" s="15"/>
      <c r="AD318" s="15"/>
      <c r="AE318" s="15"/>
      <c r="AF318" s="15"/>
      <c r="AG318" s="15"/>
      <c r="AH318" s="24"/>
      <c r="AI318" s="15"/>
      <c r="AJ318" s="15"/>
      <c r="AK318" s="15"/>
      <c r="AL318" s="15"/>
      <c r="AM318" s="15"/>
      <c r="AN318" s="24"/>
      <c r="AO318" s="15"/>
      <c r="AP318" s="24"/>
      <c r="AQ318" s="15"/>
      <c r="AR318" s="24"/>
      <c r="AS318" s="15"/>
      <c r="AT318" s="24"/>
      <c r="AU318" s="15"/>
      <c r="AV318" s="24"/>
      <c r="AW318" s="15"/>
      <c r="AX318" s="24"/>
      <c r="AY318" s="15"/>
      <c r="AZ318" s="15"/>
      <c r="BA318" s="15"/>
      <c r="BB318" s="15"/>
      <c r="BC318" s="15"/>
      <c r="BD318" s="15"/>
      <c r="BE318" s="15"/>
      <c r="BF318" s="24"/>
      <c r="BG318" s="15"/>
      <c r="BH318" s="24"/>
      <c r="BI318" s="15"/>
      <c r="BJ318" s="24"/>
      <c r="BK318" s="15"/>
      <c r="BL318" s="24"/>
      <c r="BM318" s="15"/>
      <c r="BN318" s="24"/>
      <c r="BO318" s="15"/>
      <c r="BP318" s="24"/>
      <c r="BQ318" s="15"/>
      <c r="BR318" s="24"/>
      <c r="BS318" s="15"/>
      <c r="BT318" s="24"/>
      <c r="BU318" s="15"/>
      <c r="BV318" s="24"/>
      <c r="BW318" s="15"/>
      <c r="BX318" s="24"/>
      <c r="BY318" s="15"/>
      <c r="BZ318" s="24"/>
      <c r="CA318" s="15"/>
      <c r="CB318" s="24"/>
      <c r="CC318" s="15"/>
      <c r="CD318" s="24"/>
      <c r="CE318" s="15"/>
      <c r="CF318" s="24"/>
      <c r="CG318" s="15"/>
      <c r="CH318" s="25"/>
      <c r="CI318" s="15"/>
      <c r="CJ318" s="25"/>
      <c r="CK318" s="15"/>
      <c r="CL318" s="25"/>
      <c r="CM318" s="15"/>
      <c r="CN318" s="25"/>
      <c r="CO318" s="15"/>
      <c r="CP318" s="25"/>
      <c r="CQ318" s="15"/>
      <c r="CR318" s="25"/>
      <c r="CS318" s="15">
        <f t="shared" si="54"/>
        <v>0</v>
      </c>
      <c r="CT318" s="15">
        <f t="shared" si="55"/>
        <v>34</v>
      </c>
      <c r="CU318" s="15">
        <f t="shared" si="56"/>
        <v>1</v>
      </c>
      <c r="CV318" s="15">
        <f t="shared" si="57"/>
        <v>0</v>
      </c>
      <c r="CW318" s="15"/>
      <c r="CX318" s="15"/>
      <c r="CY318" s="15">
        <f t="shared" si="58"/>
        <v>0</v>
      </c>
      <c r="CZ318" s="15">
        <f>GG318</f>
        <v>0</v>
      </c>
      <c r="DA318" s="19"/>
      <c r="DB318" s="17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7"/>
      <c r="DQ318" s="15"/>
      <c r="DR318" s="15"/>
      <c r="DS318" s="15"/>
      <c r="DT318" s="15"/>
      <c r="DU318" s="15"/>
      <c r="DV318" s="15"/>
      <c r="DW318" s="15">
        <v>33</v>
      </c>
      <c r="DX318" s="20" t="s">
        <v>168</v>
      </c>
      <c r="DY318" s="15"/>
      <c r="DZ318" s="20"/>
      <c r="EA318" s="15"/>
      <c r="EB318" s="20"/>
      <c r="EC318" s="15">
        <v>38</v>
      </c>
      <c r="ED318" s="20" t="s">
        <v>168</v>
      </c>
      <c r="EE318" s="15"/>
      <c r="EF318" s="20"/>
      <c r="EG318" s="15"/>
      <c r="EH318" s="20"/>
      <c r="EI318" s="15"/>
      <c r="EJ318" s="20"/>
      <c r="EK318" s="15"/>
      <c r="EL318" s="20"/>
      <c r="EM318" s="15"/>
      <c r="EN318" s="20"/>
      <c r="EO318" s="15"/>
      <c r="EP318" s="20"/>
      <c r="EQ318" s="15"/>
      <c r="ER318" s="20"/>
      <c r="ES318" s="15"/>
      <c r="ET318" s="20"/>
      <c r="EU318" s="15"/>
      <c r="EV318" s="20"/>
      <c r="EW318" s="15"/>
      <c r="EX318" s="20"/>
      <c r="EY318" s="15"/>
      <c r="EZ318" s="20"/>
      <c r="FA318" s="15"/>
      <c r="FB318" s="20"/>
      <c r="FC318" s="15"/>
      <c r="FD318" s="20"/>
      <c r="FE318" s="15"/>
      <c r="FF318" s="20"/>
      <c r="FG318" s="15"/>
      <c r="FH318" s="20"/>
      <c r="FI318" s="15"/>
      <c r="FJ318" s="20"/>
      <c r="FK318" s="15"/>
      <c r="FL318" s="20"/>
      <c r="FM318" s="15"/>
      <c r="FN318" s="20"/>
      <c r="FO318" s="15"/>
      <c r="FP318" s="20"/>
      <c r="FQ318" s="15"/>
      <c r="FR318" s="20"/>
      <c r="FS318" s="15"/>
      <c r="FT318" s="20"/>
      <c r="FU318" s="15">
        <v>34</v>
      </c>
      <c r="FV318" s="20">
        <v>3</v>
      </c>
      <c r="FW318" s="15"/>
      <c r="FX318" s="20"/>
      <c r="FY318" s="15"/>
      <c r="FZ318" s="20"/>
      <c r="GA318" s="15"/>
      <c r="GB318" s="20"/>
      <c r="GC318" s="15"/>
      <c r="GD318" s="20"/>
      <c r="GE318" s="15"/>
      <c r="GF318" s="20"/>
      <c r="GG318" s="170"/>
    </row>
    <row r="319" spans="1:189" s="2" customFormat="1" ht="15.75" customHeight="1" x14ac:dyDescent="0.3">
      <c r="A319" s="17" t="s">
        <v>125</v>
      </c>
      <c r="B319" s="17" t="s">
        <v>126</v>
      </c>
      <c r="C319" s="17" t="s">
        <v>932</v>
      </c>
      <c r="D319" s="17" t="s">
        <v>933</v>
      </c>
      <c r="E319" s="15" t="str">
        <f t="shared" si="52"/>
        <v xml:space="preserve">Amris Her </v>
      </c>
      <c r="F319" s="17" t="s">
        <v>128</v>
      </c>
      <c r="G319" s="15">
        <v>999892266</v>
      </c>
      <c r="H319" s="15">
        <f t="shared" si="53"/>
        <v>204</v>
      </c>
      <c r="I319" s="15"/>
      <c r="J319" s="15"/>
      <c r="K319" s="16"/>
      <c r="L319" s="15"/>
      <c r="M319" s="15"/>
      <c r="N319" s="15"/>
      <c r="O319" s="15">
        <f t="shared" si="59"/>
        <v>0</v>
      </c>
      <c r="P319" s="15">
        <v>0</v>
      </c>
      <c r="Q319" s="15">
        <f t="shared" si="60"/>
        <v>1</v>
      </c>
      <c r="R319" s="15">
        <v>0</v>
      </c>
      <c r="S319" s="15">
        <v>0</v>
      </c>
      <c r="T319" s="15">
        <f t="shared" si="61"/>
        <v>51</v>
      </c>
      <c r="U319" s="15">
        <f t="shared" si="62"/>
        <v>48</v>
      </c>
      <c r="V319" s="15"/>
      <c r="W319" s="15"/>
      <c r="X319" s="15"/>
      <c r="Y319" s="15"/>
      <c r="Z319" s="16"/>
      <c r="AA319" s="15"/>
      <c r="AB319" s="24"/>
      <c r="AC319" s="15"/>
      <c r="AD319" s="15"/>
      <c r="AE319" s="15"/>
      <c r="AF319" s="15"/>
      <c r="AG319" s="15"/>
      <c r="AH319" s="24"/>
      <c r="AI319" s="15"/>
      <c r="AJ319" s="15"/>
      <c r="AK319" s="15"/>
      <c r="AL319" s="15"/>
      <c r="AM319" s="15"/>
      <c r="AN319" s="24"/>
      <c r="AO319" s="15"/>
      <c r="AP319" s="24"/>
      <c r="AQ319" s="15"/>
      <c r="AR319" s="24"/>
      <c r="AS319" s="15"/>
      <c r="AT319" s="24"/>
      <c r="AU319" s="15"/>
      <c r="AV319" s="24"/>
      <c r="AW319" s="15"/>
      <c r="AX319" s="24"/>
      <c r="AY319" s="15"/>
      <c r="AZ319" s="15"/>
      <c r="BA319" s="15"/>
      <c r="BB319" s="15"/>
      <c r="BC319" s="15"/>
      <c r="BD319" s="15"/>
      <c r="BE319" s="15"/>
      <c r="BF319" s="24"/>
      <c r="BG319" s="15"/>
      <c r="BH319" s="24"/>
      <c r="BI319" s="15"/>
      <c r="BJ319" s="24"/>
      <c r="BK319" s="15"/>
      <c r="BL319" s="24"/>
      <c r="BM319" s="15"/>
      <c r="BN319" s="24"/>
      <c r="BO319" s="15"/>
      <c r="BP319" s="24"/>
      <c r="BQ319" s="15"/>
      <c r="BR319" s="24"/>
      <c r="BS319" s="15"/>
      <c r="BT319" s="24"/>
      <c r="BU319" s="15"/>
      <c r="BV319" s="24"/>
      <c r="BW319" s="15"/>
      <c r="BX319" s="24"/>
      <c r="BY319" s="15"/>
      <c r="BZ319" s="24"/>
      <c r="CA319" s="15"/>
      <c r="CB319" s="24"/>
      <c r="CC319" s="15"/>
      <c r="CD319" s="24"/>
      <c r="CE319" s="15"/>
      <c r="CF319" s="24"/>
      <c r="CG319" s="15">
        <v>29</v>
      </c>
      <c r="CH319" s="25" t="s">
        <v>168</v>
      </c>
      <c r="CI319" s="15"/>
      <c r="CJ319" s="25"/>
      <c r="CK319" s="15"/>
      <c r="CL319" s="25"/>
      <c r="CM319" s="15"/>
      <c r="CN319" s="25"/>
      <c r="CO319" s="15">
        <v>23</v>
      </c>
      <c r="CP319" s="25">
        <v>3</v>
      </c>
      <c r="CQ319" s="15"/>
      <c r="CR319" s="25"/>
      <c r="CS319" s="15">
        <f t="shared" si="54"/>
        <v>0</v>
      </c>
      <c r="CT319" s="15">
        <f t="shared" si="55"/>
        <v>38</v>
      </c>
      <c r="CU319" s="15">
        <f t="shared" si="56"/>
        <v>0</v>
      </c>
      <c r="CV319" s="15">
        <f t="shared" si="57"/>
        <v>67</v>
      </c>
      <c r="CW319" s="15"/>
      <c r="CX319" s="15"/>
      <c r="CY319" s="15">
        <f t="shared" si="58"/>
        <v>0</v>
      </c>
      <c r="CZ319" s="15">
        <f>GG319</f>
        <v>0</v>
      </c>
      <c r="DA319" s="19"/>
      <c r="DB319" s="17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>
        <v>58</v>
      </c>
      <c r="DP319" s="17"/>
      <c r="DQ319" s="15"/>
      <c r="DR319" s="15"/>
      <c r="DS319" s="15"/>
      <c r="DT319" s="15"/>
      <c r="DU319" s="15"/>
      <c r="DV319" s="15"/>
      <c r="DW319" s="15"/>
      <c r="DX319" s="20"/>
      <c r="DY319" s="15">
        <v>33</v>
      </c>
      <c r="DZ319" s="20" t="s">
        <v>168</v>
      </c>
      <c r="EA319" s="15"/>
      <c r="EB319" s="20"/>
      <c r="EC319" s="15">
        <v>51</v>
      </c>
      <c r="ED319" s="20" t="s">
        <v>129</v>
      </c>
      <c r="EE319" s="15"/>
      <c r="EF319" s="20"/>
      <c r="EG319" s="15">
        <v>48</v>
      </c>
      <c r="EH319" s="20" t="s">
        <v>168</v>
      </c>
      <c r="EI319" s="15"/>
      <c r="EJ319" s="20"/>
      <c r="EK319" s="15"/>
      <c r="EL319" s="20"/>
      <c r="EM319" s="15"/>
      <c r="EN319" s="20"/>
      <c r="EO319" s="15"/>
      <c r="EP319" s="20"/>
      <c r="EQ319" s="15"/>
      <c r="ER319" s="20"/>
      <c r="ES319" s="15"/>
      <c r="ET319" s="20"/>
      <c r="EU319" s="15"/>
      <c r="EV319" s="20"/>
      <c r="EW319" s="15"/>
      <c r="EX319" s="20"/>
      <c r="EY319" s="15"/>
      <c r="EZ319" s="20"/>
      <c r="FA319" s="15"/>
      <c r="FB319" s="20"/>
      <c r="FC319" s="15">
        <v>38</v>
      </c>
      <c r="FD319" s="20" t="s">
        <v>129</v>
      </c>
      <c r="FE319" s="15"/>
      <c r="FF319" s="20"/>
      <c r="FG319" s="15"/>
      <c r="FH319" s="20"/>
      <c r="FI319" s="15"/>
      <c r="FJ319" s="20"/>
      <c r="FK319" s="15"/>
      <c r="FL319" s="20"/>
      <c r="FM319" s="15"/>
      <c r="FN319" s="20"/>
      <c r="FO319" s="15"/>
      <c r="FP319" s="20"/>
      <c r="FQ319" s="15"/>
      <c r="FR319" s="20"/>
      <c r="FS319" s="15"/>
      <c r="FT319" s="20"/>
      <c r="FU319" s="15"/>
      <c r="FV319" s="20"/>
      <c r="FW319" s="15"/>
      <c r="FX319" s="20"/>
      <c r="FY319" s="15"/>
      <c r="FZ319" s="20"/>
      <c r="GA319" s="15"/>
      <c r="GB319" s="20"/>
      <c r="GC319" s="15">
        <v>67</v>
      </c>
      <c r="GD319" s="20">
        <v>6</v>
      </c>
      <c r="GE319" s="15"/>
      <c r="GF319" s="20"/>
      <c r="GG319" s="170"/>
    </row>
    <row r="320" spans="1:189" s="2" customFormat="1" ht="15.75" customHeight="1" x14ac:dyDescent="0.3">
      <c r="A320" s="17" t="s">
        <v>125</v>
      </c>
      <c r="B320" s="15" t="s">
        <v>126</v>
      </c>
      <c r="C320" s="15" t="s">
        <v>324</v>
      </c>
      <c r="D320" s="15" t="s">
        <v>1106</v>
      </c>
      <c r="E320" s="15" t="str">
        <f t="shared" si="52"/>
        <v>Evelyn Kim</v>
      </c>
      <c r="F320" s="15" t="s">
        <v>128</v>
      </c>
      <c r="G320" s="15">
        <v>999892384</v>
      </c>
      <c r="H320" s="15">
        <f t="shared" si="53"/>
        <v>181</v>
      </c>
      <c r="I320" s="15"/>
      <c r="J320" s="15"/>
      <c r="K320" s="16"/>
      <c r="L320" s="15"/>
      <c r="M320" s="15"/>
      <c r="N320" s="15"/>
      <c r="O320" s="15">
        <f t="shared" si="59"/>
        <v>0</v>
      </c>
      <c r="P320" s="15">
        <v>0</v>
      </c>
      <c r="Q320" s="15">
        <f t="shared" si="60"/>
        <v>0</v>
      </c>
      <c r="R320" s="15">
        <v>0</v>
      </c>
      <c r="S320" s="15">
        <v>0</v>
      </c>
      <c r="T320" s="15">
        <f t="shared" si="61"/>
        <v>51</v>
      </c>
      <c r="U320" s="15">
        <f t="shared" si="62"/>
        <v>48</v>
      </c>
      <c r="V320" s="15"/>
      <c r="W320" s="15"/>
      <c r="X320" s="15"/>
      <c r="Y320" s="15"/>
      <c r="Z320" s="16"/>
      <c r="AA320" s="15"/>
      <c r="AB320" s="24"/>
      <c r="AC320" s="15"/>
      <c r="AD320" s="15"/>
      <c r="AE320" s="15"/>
      <c r="AF320" s="24"/>
      <c r="AG320" s="15"/>
      <c r="AH320" s="24"/>
      <c r="AI320" s="15"/>
      <c r="AJ320" s="24"/>
      <c r="AK320" s="15"/>
      <c r="AL320" s="24"/>
      <c r="AM320" s="15"/>
      <c r="AN320" s="24"/>
      <c r="AO320" s="15"/>
      <c r="AP320" s="24"/>
      <c r="AQ320" s="15"/>
      <c r="AR320" s="24"/>
      <c r="AS320" s="15"/>
      <c r="AT320" s="24"/>
      <c r="AU320" s="15"/>
      <c r="AV320" s="24"/>
      <c r="AW320" s="15"/>
      <c r="AX320" s="24"/>
      <c r="AY320" s="15"/>
      <c r="AZ320" s="15"/>
      <c r="BA320" s="15"/>
      <c r="BB320" s="15"/>
      <c r="BC320" s="15"/>
      <c r="BD320" s="15"/>
      <c r="BE320" s="15"/>
      <c r="BF320" s="24"/>
      <c r="BG320" s="15"/>
      <c r="BH320" s="24"/>
      <c r="BI320" s="15"/>
      <c r="BJ320" s="24"/>
      <c r="BK320" s="15"/>
      <c r="BL320" s="24"/>
      <c r="BM320" s="15"/>
      <c r="BN320" s="24"/>
      <c r="BO320" s="15"/>
      <c r="BP320" s="24"/>
      <c r="BQ320" s="15"/>
      <c r="BR320" s="24"/>
      <c r="BS320" s="15"/>
      <c r="BT320" s="24"/>
      <c r="BU320" s="15"/>
      <c r="BV320" s="24"/>
      <c r="BW320" s="15"/>
      <c r="BX320" s="24"/>
      <c r="BY320" s="15"/>
      <c r="BZ320" s="24"/>
      <c r="CA320" s="15"/>
      <c r="CB320" s="24"/>
      <c r="CC320" s="15"/>
      <c r="CD320" s="24"/>
      <c r="CE320" s="15"/>
      <c r="CF320" s="24"/>
      <c r="CG320" s="15"/>
      <c r="CH320" s="25"/>
      <c r="CI320" s="15"/>
      <c r="CJ320" s="25"/>
      <c r="CK320" s="15"/>
      <c r="CL320" s="25"/>
      <c r="CM320" s="15"/>
      <c r="CN320" s="25"/>
      <c r="CO320" s="15">
        <v>19</v>
      </c>
      <c r="CP320" s="25">
        <v>6</v>
      </c>
      <c r="CQ320" s="15"/>
      <c r="CR320" s="25"/>
      <c r="CS320" s="15">
        <f t="shared" si="54"/>
        <v>0</v>
      </c>
      <c r="CT320" s="15">
        <f t="shared" si="55"/>
        <v>38</v>
      </c>
      <c r="CU320" s="15">
        <f t="shared" si="56"/>
        <v>0</v>
      </c>
      <c r="CV320" s="15">
        <f t="shared" si="57"/>
        <v>44</v>
      </c>
      <c r="CW320" s="15"/>
      <c r="CX320" s="15"/>
      <c r="CY320" s="15">
        <f t="shared" si="58"/>
        <v>0</v>
      </c>
      <c r="CZ320" s="15">
        <f>GG320</f>
        <v>0</v>
      </c>
      <c r="DA320" s="19"/>
      <c r="DB320" s="17">
        <v>48</v>
      </c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7"/>
      <c r="DQ320" s="15"/>
      <c r="DR320" s="15"/>
      <c r="DS320" s="15"/>
      <c r="DT320" s="15"/>
      <c r="DU320" s="15"/>
      <c r="DV320" s="15"/>
      <c r="DW320" s="15"/>
      <c r="DX320" s="20"/>
      <c r="DY320" s="15">
        <v>33</v>
      </c>
      <c r="DZ320" s="20" t="s">
        <v>168</v>
      </c>
      <c r="EA320" s="15"/>
      <c r="EB320" s="20"/>
      <c r="EC320" s="15">
        <v>51</v>
      </c>
      <c r="ED320" s="20" t="s">
        <v>129</v>
      </c>
      <c r="EE320" s="15"/>
      <c r="EF320" s="20"/>
      <c r="EG320" s="15">
        <v>48</v>
      </c>
      <c r="EH320" s="20" t="s">
        <v>168</v>
      </c>
      <c r="EI320" s="15"/>
      <c r="EJ320" s="20"/>
      <c r="EK320" s="15"/>
      <c r="EL320" s="20"/>
      <c r="EM320" s="15"/>
      <c r="EN320" s="20"/>
      <c r="EO320" s="15"/>
      <c r="EP320" s="20"/>
      <c r="EQ320" s="15"/>
      <c r="ER320" s="20"/>
      <c r="ES320" s="15"/>
      <c r="ET320" s="20"/>
      <c r="EU320" s="15"/>
      <c r="EV320" s="20"/>
      <c r="EW320" s="15"/>
      <c r="EX320" s="20"/>
      <c r="EY320" s="15"/>
      <c r="EZ320" s="20"/>
      <c r="FA320" s="15"/>
      <c r="FB320" s="20"/>
      <c r="FC320" s="15">
        <v>38</v>
      </c>
      <c r="FD320" s="20" t="s">
        <v>129</v>
      </c>
      <c r="FE320" s="15"/>
      <c r="FF320" s="20"/>
      <c r="FG320" s="15"/>
      <c r="FH320" s="20"/>
      <c r="FI320" s="15"/>
      <c r="FJ320" s="20"/>
      <c r="FK320" s="15"/>
      <c r="FL320" s="20"/>
      <c r="FM320" s="15"/>
      <c r="FN320" s="20"/>
      <c r="FO320" s="15"/>
      <c r="FP320" s="20"/>
      <c r="FQ320" s="15"/>
      <c r="FR320" s="20"/>
      <c r="FS320" s="15"/>
      <c r="FT320" s="20"/>
      <c r="FU320" s="15"/>
      <c r="FV320" s="20"/>
      <c r="FW320" s="15"/>
      <c r="FX320" s="20"/>
      <c r="FY320" s="15"/>
      <c r="FZ320" s="20"/>
      <c r="GA320" s="15"/>
      <c r="GB320" s="20"/>
      <c r="GC320" s="15">
        <v>44</v>
      </c>
      <c r="GD320" s="20" t="s">
        <v>129</v>
      </c>
      <c r="GE320" s="15"/>
      <c r="GF320" s="20"/>
      <c r="GG320" s="170"/>
    </row>
    <row r="321" spans="1:189" s="2" customFormat="1" ht="15.75" customHeight="1" x14ac:dyDescent="0.3">
      <c r="A321" s="17" t="s">
        <v>130</v>
      </c>
      <c r="B321" s="17" t="s">
        <v>126</v>
      </c>
      <c r="C321" s="91" t="s">
        <v>3818</v>
      </c>
      <c r="D321" s="91" t="s">
        <v>1312</v>
      </c>
      <c r="E321" s="15" t="str">
        <f t="shared" si="52"/>
        <v>Jhayden Lorenzo</v>
      </c>
      <c r="F321" s="89" t="s">
        <v>135</v>
      </c>
      <c r="G321" s="17">
        <v>999892552</v>
      </c>
      <c r="H321" s="15">
        <f t="shared" si="53"/>
        <v>60</v>
      </c>
      <c r="I321" s="15"/>
      <c r="J321" s="15"/>
      <c r="K321" s="16"/>
      <c r="L321" s="15"/>
      <c r="M321" s="15"/>
      <c r="N321" s="15"/>
      <c r="O321" s="15">
        <f t="shared" si="59"/>
        <v>0</v>
      </c>
      <c r="P321" s="15">
        <v>0</v>
      </c>
      <c r="Q321" s="15">
        <f t="shared" si="60"/>
        <v>0</v>
      </c>
      <c r="R321" s="15">
        <v>0</v>
      </c>
      <c r="S321" s="15">
        <v>0</v>
      </c>
      <c r="T321" s="15">
        <f t="shared" si="61"/>
        <v>0</v>
      </c>
      <c r="U321" s="15">
        <f t="shared" si="62"/>
        <v>0</v>
      </c>
      <c r="V321" s="15"/>
      <c r="W321" s="15"/>
      <c r="X321" s="15"/>
      <c r="Y321" s="15"/>
      <c r="Z321" s="16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>
        <f t="shared" si="54"/>
        <v>0</v>
      </c>
      <c r="CT321" s="15">
        <f t="shared" si="55"/>
        <v>60</v>
      </c>
      <c r="CU321" s="15">
        <f t="shared" si="56"/>
        <v>1</v>
      </c>
      <c r="CV321" s="15">
        <f t="shared" si="57"/>
        <v>0</v>
      </c>
      <c r="CW321" s="15"/>
      <c r="CX321" s="15"/>
      <c r="CY321" s="15">
        <f t="shared" si="58"/>
        <v>0</v>
      </c>
      <c r="CZ321" s="15">
        <f>GG321</f>
        <v>0</v>
      </c>
      <c r="DA321" s="16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20"/>
      <c r="DY321" s="15"/>
      <c r="DZ321" s="20"/>
      <c r="EA321" s="15"/>
      <c r="EB321" s="20"/>
      <c r="EC321" s="15"/>
      <c r="ED321" s="20"/>
      <c r="EE321" s="15"/>
      <c r="EF321" s="20"/>
      <c r="EG321" s="15"/>
      <c r="EH321" s="20"/>
      <c r="EI321" s="15"/>
      <c r="EJ321" s="20"/>
      <c r="EK321" s="15"/>
      <c r="EL321" s="20"/>
      <c r="EM321" s="15"/>
      <c r="EN321" s="20"/>
      <c r="EO321" s="15"/>
      <c r="EP321" s="20"/>
      <c r="EQ321" s="15"/>
      <c r="ER321" s="20"/>
      <c r="ES321" s="15"/>
      <c r="ET321" s="20"/>
      <c r="EU321" s="15"/>
      <c r="EV321" s="20"/>
      <c r="EW321" s="15"/>
      <c r="EX321" s="20"/>
      <c r="EY321" s="15"/>
      <c r="EZ321" s="20"/>
      <c r="FA321" s="15"/>
      <c r="FB321" s="20"/>
      <c r="FC321" s="15"/>
      <c r="FD321" s="20"/>
      <c r="FE321" s="15"/>
      <c r="FF321" s="20"/>
      <c r="FG321" s="15"/>
      <c r="FH321" s="20"/>
      <c r="FI321" s="15">
        <v>60</v>
      </c>
      <c r="FJ321" s="20">
        <v>1</v>
      </c>
      <c r="FK321" s="15"/>
      <c r="FL321" s="20"/>
      <c r="FM321" s="15"/>
      <c r="FN321" s="20"/>
      <c r="FO321" s="15"/>
      <c r="FP321" s="20"/>
      <c r="FQ321" s="15"/>
      <c r="FR321" s="20"/>
      <c r="FS321" s="15"/>
      <c r="FT321" s="20"/>
      <c r="FU321" s="15"/>
      <c r="FV321" s="20"/>
      <c r="FW321" s="15"/>
      <c r="FX321" s="20"/>
      <c r="FY321" s="15"/>
      <c r="FZ321" s="20"/>
      <c r="GA321" s="15"/>
      <c r="GB321" s="20"/>
      <c r="GC321" s="15"/>
      <c r="GD321" s="20"/>
      <c r="GE321" s="15"/>
      <c r="GF321" s="20"/>
      <c r="GG321" s="170"/>
    </row>
    <row r="322" spans="1:189" s="2" customFormat="1" ht="15.75" customHeight="1" x14ac:dyDescent="0.3">
      <c r="A322" s="15" t="s">
        <v>2904</v>
      </c>
      <c r="B322" s="15" t="s">
        <v>126</v>
      </c>
      <c r="C322" s="15" t="s">
        <v>4140</v>
      </c>
      <c r="D322" s="15" t="s">
        <v>4141</v>
      </c>
      <c r="E322" s="15" t="str">
        <f t="shared" si="52"/>
        <v>ALLISON KITTLESON</v>
      </c>
      <c r="F322" s="15" t="s">
        <v>128</v>
      </c>
      <c r="G322" s="15">
        <v>999892567</v>
      </c>
      <c r="H322" s="15">
        <f t="shared" si="53"/>
        <v>59</v>
      </c>
      <c r="I322" s="15"/>
      <c r="J322" s="15"/>
      <c r="K322" s="16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6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>
        <f t="shared" si="54"/>
        <v>0</v>
      </c>
      <c r="CT322" s="15">
        <f t="shared" si="55"/>
        <v>0</v>
      </c>
      <c r="CU322" s="15">
        <f t="shared" si="56"/>
        <v>0</v>
      </c>
      <c r="CV322" s="15">
        <f t="shared" si="57"/>
        <v>59</v>
      </c>
      <c r="CW322" s="15"/>
      <c r="CX322" s="15"/>
      <c r="CY322" s="15">
        <f t="shared" si="58"/>
        <v>0</v>
      </c>
      <c r="CZ322" s="15">
        <f>GG322</f>
        <v>0</v>
      </c>
      <c r="DA322" s="16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20"/>
      <c r="DY322" s="15"/>
      <c r="DZ322" s="20"/>
      <c r="EA322" s="15"/>
      <c r="EB322" s="20"/>
      <c r="EC322" s="15"/>
      <c r="ED322" s="20"/>
      <c r="EE322" s="15"/>
      <c r="EF322" s="20"/>
      <c r="EG322" s="15"/>
      <c r="EH322" s="20"/>
      <c r="EI322" s="15"/>
      <c r="EJ322" s="20"/>
      <c r="EK322" s="15"/>
      <c r="EL322" s="20"/>
      <c r="EM322" s="15"/>
      <c r="EN322" s="20"/>
      <c r="EO322" s="15"/>
      <c r="EP322" s="20"/>
      <c r="EQ322" s="15"/>
      <c r="ER322" s="20"/>
      <c r="ES322" s="15"/>
      <c r="ET322" s="20"/>
      <c r="EU322" s="15"/>
      <c r="EV322" s="20"/>
      <c r="EW322" s="15"/>
      <c r="EX322" s="20"/>
      <c r="EY322" s="15"/>
      <c r="EZ322" s="16"/>
      <c r="FA322" s="15"/>
      <c r="FB322" s="20"/>
      <c r="FC322" s="15"/>
      <c r="FD322" s="16"/>
      <c r="FE322" s="15"/>
      <c r="FF322" s="16"/>
      <c r="FG322" s="15"/>
      <c r="FH322" s="16"/>
      <c r="FI322" s="15"/>
      <c r="FJ322" s="16"/>
      <c r="FK322" s="15"/>
      <c r="FL322" s="16"/>
      <c r="FM322" s="15"/>
      <c r="FN322" s="16"/>
      <c r="FO322" s="15"/>
      <c r="FP322" s="20"/>
      <c r="FQ322" s="15"/>
      <c r="FR322" s="16"/>
      <c r="FS322" s="15"/>
      <c r="FT322" s="16"/>
      <c r="FU322" s="15"/>
      <c r="FV322" s="16"/>
      <c r="FW322" s="15"/>
      <c r="FX322" s="16"/>
      <c r="FY322" s="15"/>
      <c r="FZ322" s="16"/>
      <c r="GA322" s="15"/>
      <c r="GB322" s="16"/>
      <c r="GC322" s="15"/>
      <c r="GD322" s="20"/>
      <c r="GE322" s="15">
        <v>59</v>
      </c>
      <c r="GF322" s="20">
        <v>5</v>
      </c>
      <c r="GG322" s="170"/>
    </row>
    <row r="323" spans="1:189" s="2" customFormat="1" ht="15.75" customHeight="1" x14ac:dyDescent="0.3">
      <c r="A323" s="17" t="s">
        <v>125</v>
      </c>
      <c r="B323" s="15" t="s">
        <v>126</v>
      </c>
      <c r="C323" s="15" t="s">
        <v>1634</v>
      </c>
      <c r="D323" s="15" t="s">
        <v>1635</v>
      </c>
      <c r="E323" s="15" t="str">
        <f t="shared" si="52"/>
        <v>Eva Lee Young Ju Ro</v>
      </c>
      <c r="F323" s="15" t="s">
        <v>128</v>
      </c>
      <c r="G323" s="15">
        <v>999892818</v>
      </c>
      <c r="H323" s="15">
        <f t="shared" si="53"/>
        <v>481</v>
      </c>
      <c r="I323" s="15"/>
      <c r="J323" s="17">
        <f>(O323+P323+R323+S323+T323+U323)/2</f>
        <v>114</v>
      </c>
      <c r="K323" s="16"/>
      <c r="L323" s="15"/>
      <c r="M323" s="15"/>
      <c r="N323" s="15"/>
      <c r="O323" s="15">
        <f>SUM(EE323, EI323, EK323, EM323)</f>
        <v>32</v>
      </c>
      <c r="P323" s="15">
        <v>0</v>
      </c>
      <c r="Q323" s="15">
        <f>COUNT(DI323:DV323)</f>
        <v>2</v>
      </c>
      <c r="R323" s="15">
        <v>0</v>
      </c>
      <c r="S323" s="15">
        <v>0</v>
      </c>
      <c r="T323" s="15">
        <f>EC323</f>
        <v>90</v>
      </c>
      <c r="U323" s="15">
        <f>SUM(EG323)</f>
        <v>106</v>
      </c>
      <c r="V323" s="15"/>
      <c r="W323" s="15"/>
      <c r="X323" s="15"/>
      <c r="Y323" s="15"/>
      <c r="Z323" s="16"/>
      <c r="AA323" s="15">
        <v>64</v>
      </c>
      <c r="AB323" s="24" t="s">
        <v>129</v>
      </c>
      <c r="AC323" s="15"/>
      <c r="AD323" s="24"/>
      <c r="AE323" s="15"/>
      <c r="AF323" s="24"/>
      <c r="AG323" s="15"/>
      <c r="AH323" s="24"/>
      <c r="AI323" s="15"/>
      <c r="AJ323" s="24"/>
      <c r="AK323" s="15"/>
      <c r="AL323" s="24"/>
      <c r="AM323" s="15">
        <v>48</v>
      </c>
      <c r="AN323" s="24">
        <v>6</v>
      </c>
      <c r="AO323" s="15"/>
      <c r="AP323" s="24"/>
      <c r="AQ323" s="15"/>
      <c r="AR323" s="24"/>
      <c r="AS323" s="15">
        <v>90</v>
      </c>
      <c r="AT323" s="24">
        <v>2</v>
      </c>
      <c r="AU323" s="15"/>
      <c r="AV323" s="24"/>
      <c r="AW323" s="15"/>
      <c r="AX323" s="24"/>
      <c r="AY323" s="15">
        <v>64</v>
      </c>
      <c r="AZ323" s="24" t="s">
        <v>129</v>
      </c>
      <c r="BA323" s="15"/>
      <c r="BB323" s="24"/>
      <c r="BC323" s="15"/>
      <c r="BD323" s="24"/>
      <c r="BE323" s="15">
        <v>68</v>
      </c>
      <c r="BF323" s="24">
        <v>3</v>
      </c>
      <c r="BG323" s="15"/>
      <c r="BH323" s="24"/>
      <c r="BI323" s="15"/>
      <c r="BJ323" s="24"/>
      <c r="BK323" s="15"/>
      <c r="BL323" s="24"/>
      <c r="BM323" s="15"/>
      <c r="BN323" s="24"/>
      <c r="BO323" s="15"/>
      <c r="BP323" s="24"/>
      <c r="BQ323" s="15">
        <v>48</v>
      </c>
      <c r="BR323" s="24" t="s">
        <v>168</v>
      </c>
      <c r="BS323" s="15">
        <v>79</v>
      </c>
      <c r="BT323" s="24">
        <v>3</v>
      </c>
      <c r="BU323" s="15"/>
      <c r="BV323" s="24"/>
      <c r="BW323" s="15"/>
      <c r="BX323" s="24"/>
      <c r="BY323" s="15"/>
      <c r="BZ323" s="24"/>
      <c r="CA323" s="15">
        <v>51</v>
      </c>
      <c r="CB323" s="24" t="s">
        <v>129</v>
      </c>
      <c r="CC323" s="15"/>
      <c r="CD323" s="24"/>
      <c r="CE323" s="15">
        <v>64</v>
      </c>
      <c r="CF323" s="24" t="s">
        <v>129</v>
      </c>
      <c r="CG323" s="15"/>
      <c r="CH323" s="25"/>
      <c r="CI323" s="15"/>
      <c r="CJ323" s="25"/>
      <c r="CK323" s="15">
        <v>99</v>
      </c>
      <c r="CL323" s="25">
        <v>6</v>
      </c>
      <c r="CM323" s="15">
        <v>64</v>
      </c>
      <c r="CN323" s="25" t="s">
        <v>129</v>
      </c>
      <c r="CO323" s="15"/>
      <c r="CP323" s="25"/>
      <c r="CQ323" s="15"/>
      <c r="CR323" s="25"/>
      <c r="CS323" s="15">
        <f t="shared" si="54"/>
        <v>0</v>
      </c>
      <c r="CT323" s="15">
        <f t="shared" si="55"/>
        <v>256</v>
      </c>
      <c r="CU323" s="15">
        <f t="shared" si="56"/>
        <v>3</v>
      </c>
      <c r="CV323" s="15">
        <f t="shared" si="57"/>
        <v>63</v>
      </c>
      <c r="CW323" s="15"/>
      <c r="CX323" s="15"/>
      <c r="CY323" s="15">
        <f t="shared" si="58"/>
        <v>48</v>
      </c>
      <c r="CZ323" s="15">
        <f>GG323</f>
        <v>0</v>
      </c>
      <c r="DA323" s="19"/>
      <c r="DB323" s="17">
        <v>200</v>
      </c>
      <c r="DC323" s="15">
        <v>90</v>
      </c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>
        <v>120</v>
      </c>
      <c r="DO323" s="15"/>
      <c r="DP323" s="17"/>
      <c r="DQ323" s="15"/>
      <c r="DR323" s="15"/>
      <c r="DS323" s="15"/>
      <c r="DT323" s="15">
        <v>120</v>
      </c>
      <c r="DU323" s="15"/>
      <c r="DV323" s="15"/>
      <c r="DW323" s="15"/>
      <c r="DX323" s="20"/>
      <c r="DY323" s="15"/>
      <c r="DZ323" s="20"/>
      <c r="EA323" s="15">
        <v>105</v>
      </c>
      <c r="EB323" s="20">
        <v>2</v>
      </c>
      <c r="EC323" s="15">
        <v>90</v>
      </c>
      <c r="ED323" s="20">
        <v>4</v>
      </c>
      <c r="EE323" s="15"/>
      <c r="EF323" s="20"/>
      <c r="EG323" s="15">
        <v>106</v>
      </c>
      <c r="EH323" s="20">
        <v>5</v>
      </c>
      <c r="EI323" s="15"/>
      <c r="EJ323" s="20"/>
      <c r="EK323" s="15"/>
      <c r="EL323" s="20"/>
      <c r="EM323" s="15">
        <v>32</v>
      </c>
      <c r="EN323" s="20" t="s">
        <v>129</v>
      </c>
      <c r="EO323" s="15">
        <v>48</v>
      </c>
      <c r="EP323" s="20"/>
      <c r="EQ323" s="15"/>
      <c r="ER323" s="20"/>
      <c r="ES323" s="15"/>
      <c r="ET323" s="20"/>
      <c r="EU323" s="15"/>
      <c r="EV323" s="20"/>
      <c r="EW323" s="15"/>
      <c r="EX323" s="20"/>
      <c r="EY323" s="15"/>
      <c r="EZ323" s="20"/>
      <c r="FA323" s="15"/>
      <c r="FB323" s="20"/>
      <c r="FC323" s="15">
        <v>68</v>
      </c>
      <c r="FD323" s="20">
        <v>3</v>
      </c>
      <c r="FE323" s="15"/>
      <c r="FF323" s="20"/>
      <c r="FG323" s="15"/>
      <c r="FH323" s="20"/>
      <c r="FI323" s="15"/>
      <c r="FJ323" s="20"/>
      <c r="FK323" s="15">
        <v>68</v>
      </c>
      <c r="FL323" s="20">
        <v>3</v>
      </c>
      <c r="FM323" s="15"/>
      <c r="FN323" s="20"/>
      <c r="FO323" s="15"/>
      <c r="FP323" s="20"/>
      <c r="FQ323" s="15"/>
      <c r="FR323" s="20"/>
      <c r="FS323" s="15"/>
      <c r="FT323" s="20"/>
      <c r="FU323" s="15"/>
      <c r="FV323" s="20"/>
      <c r="FW323" s="15"/>
      <c r="FX323" s="20"/>
      <c r="FY323" s="15">
        <v>120</v>
      </c>
      <c r="FZ323" s="20">
        <v>1</v>
      </c>
      <c r="GA323" s="15"/>
      <c r="GB323" s="20"/>
      <c r="GC323" s="15">
        <v>63</v>
      </c>
      <c r="GD323" s="20">
        <v>7</v>
      </c>
      <c r="GE323" s="15"/>
      <c r="GF323" s="20"/>
      <c r="GG323" s="170"/>
    </row>
    <row r="324" spans="1:189" s="2" customFormat="1" ht="15.75" customHeight="1" x14ac:dyDescent="0.3">
      <c r="A324" s="17" t="s">
        <v>125</v>
      </c>
      <c r="B324" s="17" t="s">
        <v>126</v>
      </c>
      <c r="C324" s="17" t="s">
        <v>1423</v>
      </c>
      <c r="D324" s="17" t="s">
        <v>1459</v>
      </c>
      <c r="E324" s="15" t="str">
        <f t="shared" si="52"/>
        <v>Arnav Nair</v>
      </c>
      <c r="F324" s="17" t="s">
        <v>135</v>
      </c>
      <c r="G324" s="15">
        <v>999892923</v>
      </c>
      <c r="H324" s="15">
        <f t="shared" si="53"/>
        <v>119</v>
      </c>
      <c r="I324" s="15"/>
      <c r="J324" s="15"/>
      <c r="K324" s="16"/>
      <c r="L324" s="15"/>
      <c r="M324" s="15"/>
      <c r="N324" s="15"/>
      <c r="O324" s="15">
        <f>SUM(EE324, EI324, EK324, EM324)</f>
        <v>0</v>
      </c>
      <c r="P324" s="15">
        <v>0</v>
      </c>
      <c r="Q324" s="15">
        <f>COUNT(DI324:DV324)</f>
        <v>1</v>
      </c>
      <c r="R324" s="15">
        <v>0</v>
      </c>
      <c r="S324" s="15">
        <v>0</v>
      </c>
      <c r="T324" s="15">
        <f>EC324</f>
        <v>38</v>
      </c>
      <c r="U324" s="15">
        <f>SUM(EG324)</f>
        <v>0</v>
      </c>
      <c r="V324" s="15"/>
      <c r="W324" s="15"/>
      <c r="X324" s="15"/>
      <c r="Y324" s="15"/>
      <c r="Z324" s="16"/>
      <c r="AA324" s="15"/>
      <c r="AB324" s="24"/>
      <c r="AC324" s="15"/>
      <c r="AD324" s="15"/>
      <c r="AE324" s="15"/>
      <c r="AF324" s="15"/>
      <c r="AG324" s="15"/>
      <c r="AH324" s="24"/>
      <c r="AI324" s="15"/>
      <c r="AJ324" s="15"/>
      <c r="AK324" s="15"/>
      <c r="AL324" s="15"/>
      <c r="AM324" s="15"/>
      <c r="AN324" s="24"/>
      <c r="AO324" s="15"/>
      <c r="AP324" s="24"/>
      <c r="AQ324" s="15"/>
      <c r="AR324" s="24"/>
      <c r="AS324" s="15">
        <v>68</v>
      </c>
      <c r="AT324" s="24">
        <v>3</v>
      </c>
      <c r="AU324" s="15"/>
      <c r="AV324" s="24"/>
      <c r="AW324" s="15"/>
      <c r="AX324" s="24"/>
      <c r="AY324" s="15"/>
      <c r="AZ324" s="15"/>
      <c r="BA324" s="15"/>
      <c r="BB324" s="15"/>
      <c r="BC324" s="15"/>
      <c r="BD324" s="15"/>
      <c r="BE324" s="15"/>
      <c r="BF324" s="24"/>
      <c r="BG324" s="15"/>
      <c r="BH324" s="24"/>
      <c r="BI324" s="15"/>
      <c r="BJ324" s="24"/>
      <c r="BK324" s="15"/>
      <c r="BL324" s="24"/>
      <c r="BM324" s="15"/>
      <c r="BN324" s="24"/>
      <c r="BO324" s="15"/>
      <c r="BP324" s="24"/>
      <c r="BQ324" s="15"/>
      <c r="BR324" s="24"/>
      <c r="BS324" s="15">
        <v>79</v>
      </c>
      <c r="BT324" s="24">
        <v>3</v>
      </c>
      <c r="BU324" s="15"/>
      <c r="BV324" s="24"/>
      <c r="BW324" s="15"/>
      <c r="BX324" s="24"/>
      <c r="BY324" s="15"/>
      <c r="BZ324" s="24"/>
      <c r="CA324" s="15">
        <f>0.3*72</f>
        <v>21.599999999999998</v>
      </c>
      <c r="CB324" s="24">
        <v>7</v>
      </c>
      <c r="CC324" s="15"/>
      <c r="CD324" s="24"/>
      <c r="CE324" s="15"/>
      <c r="CF324" s="24"/>
      <c r="CG324" s="15"/>
      <c r="CH324" s="25"/>
      <c r="CI324" s="15"/>
      <c r="CJ324" s="25"/>
      <c r="CK324" s="15">
        <f>0.3*56.5</f>
        <v>16.95</v>
      </c>
      <c r="CL324" s="25">
        <v>3</v>
      </c>
      <c r="CM324" s="15"/>
      <c r="CN324" s="25"/>
      <c r="CO324" s="15"/>
      <c r="CP324" s="25"/>
      <c r="CQ324" s="15"/>
      <c r="CR324" s="25"/>
      <c r="CS324" s="15">
        <f t="shared" si="54"/>
        <v>0</v>
      </c>
      <c r="CT324" s="15">
        <f t="shared" si="55"/>
        <v>0</v>
      </c>
      <c r="CU324" s="15">
        <f t="shared" si="56"/>
        <v>0</v>
      </c>
      <c r="CV324" s="15">
        <f t="shared" si="57"/>
        <v>33</v>
      </c>
      <c r="CW324" s="15"/>
      <c r="CX324" s="15"/>
      <c r="CY324" s="15">
        <f t="shared" si="58"/>
        <v>48</v>
      </c>
      <c r="CZ324" s="15">
        <f>GG324</f>
        <v>0</v>
      </c>
      <c r="DA324" s="19"/>
      <c r="DB324" s="17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7"/>
      <c r="DQ324" s="15"/>
      <c r="DR324" s="15"/>
      <c r="DS324" s="15"/>
      <c r="DT324" s="15">
        <v>63</v>
      </c>
      <c r="DU324" s="15"/>
      <c r="DV324" s="15"/>
      <c r="DW324" s="15"/>
      <c r="DX324" s="20"/>
      <c r="DY324" s="15"/>
      <c r="DZ324" s="20"/>
      <c r="EA324" s="15">
        <v>44</v>
      </c>
      <c r="EB324" s="20" t="s">
        <v>129</v>
      </c>
      <c r="EC324" s="15">
        <v>38</v>
      </c>
      <c r="ED324" s="20" t="s">
        <v>168</v>
      </c>
      <c r="EE324" s="15"/>
      <c r="EF324" s="20"/>
      <c r="EG324" s="15"/>
      <c r="EH324" s="20"/>
      <c r="EI324" s="15"/>
      <c r="EJ324" s="20"/>
      <c r="EK324" s="15"/>
      <c r="EL324" s="20"/>
      <c r="EM324" s="15"/>
      <c r="EN324" s="20"/>
      <c r="EO324" s="15">
        <v>48</v>
      </c>
      <c r="EP324" s="20"/>
      <c r="EQ324" s="15"/>
      <c r="ER324" s="20"/>
      <c r="ES324" s="15"/>
      <c r="ET324" s="20"/>
      <c r="EU324" s="15"/>
      <c r="EV324" s="20"/>
      <c r="EW324" s="15"/>
      <c r="EX324" s="20"/>
      <c r="EY324" s="15"/>
      <c r="EZ324" s="20"/>
      <c r="FA324" s="15"/>
      <c r="FB324" s="20"/>
      <c r="FC324" s="15"/>
      <c r="FD324" s="20"/>
      <c r="FE324" s="15"/>
      <c r="FF324" s="20"/>
      <c r="FG324" s="15"/>
      <c r="FH324" s="20"/>
      <c r="FI324" s="15"/>
      <c r="FJ324" s="20"/>
      <c r="FK324" s="15"/>
      <c r="FL324" s="20"/>
      <c r="FM324" s="15"/>
      <c r="FN324" s="20"/>
      <c r="FO324" s="15"/>
      <c r="FP324" s="20"/>
      <c r="FQ324" s="15"/>
      <c r="FR324" s="20"/>
      <c r="FS324" s="15"/>
      <c r="FT324" s="20"/>
      <c r="FU324" s="15"/>
      <c r="FV324" s="20"/>
      <c r="FW324" s="15"/>
      <c r="FX324" s="20"/>
      <c r="FY324" s="15"/>
      <c r="FZ324" s="20"/>
      <c r="GA324" s="15"/>
      <c r="GB324" s="20"/>
      <c r="GC324" s="15"/>
      <c r="GD324" s="20"/>
      <c r="GE324" s="15">
        <v>33</v>
      </c>
      <c r="GF324" s="20" t="s">
        <v>168</v>
      </c>
      <c r="GG324" s="170"/>
    </row>
    <row r="325" spans="1:189" s="2" customFormat="1" ht="15.75" customHeight="1" x14ac:dyDescent="0.3">
      <c r="A325" s="17" t="s">
        <v>125</v>
      </c>
      <c r="B325" s="17" t="s">
        <v>126</v>
      </c>
      <c r="C325" s="17" t="s">
        <v>3656</v>
      </c>
      <c r="D325" s="17" t="s">
        <v>1818</v>
      </c>
      <c r="E325" s="15" t="str">
        <f t="shared" si="52"/>
        <v>NOA TAYLOR</v>
      </c>
      <c r="F325" s="17" t="s">
        <v>128</v>
      </c>
      <c r="G325" s="17">
        <v>999893005</v>
      </c>
      <c r="H325" s="15">
        <f t="shared" si="53"/>
        <v>38</v>
      </c>
      <c r="I325" s="15"/>
      <c r="J325" s="15"/>
      <c r="K325" s="16"/>
      <c r="L325" s="15"/>
      <c r="M325" s="15"/>
      <c r="N325" s="15"/>
      <c r="O325" s="15">
        <f>SUM(EE325, EI325, EK325, EM325)</f>
        <v>0</v>
      </c>
      <c r="P325" s="15">
        <v>0</v>
      </c>
      <c r="Q325" s="15">
        <f>COUNT(DI325:DV325)</f>
        <v>0</v>
      </c>
      <c r="R325" s="15">
        <v>0</v>
      </c>
      <c r="S325" s="15">
        <v>0</v>
      </c>
      <c r="T325" s="15">
        <f>EC325</f>
        <v>0</v>
      </c>
      <c r="U325" s="15">
        <f>SUM(EG325)</f>
        <v>0</v>
      </c>
      <c r="V325" s="15"/>
      <c r="W325" s="15"/>
      <c r="X325" s="15"/>
      <c r="Y325" s="15"/>
      <c r="Z325" s="16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>
        <f t="shared" si="54"/>
        <v>0</v>
      </c>
      <c r="CT325" s="15">
        <f t="shared" si="55"/>
        <v>38</v>
      </c>
      <c r="CU325" s="15">
        <f t="shared" si="56"/>
        <v>0</v>
      </c>
      <c r="CV325" s="15">
        <f t="shared" si="57"/>
        <v>0</v>
      </c>
      <c r="CW325" s="15"/>
      <c r="CX325" s="15"/>
      <c r="CY325" s="15">
        <f t="shared" si="58"/>
        <v>0</v>
      </c>
      <c r="CZ325" s="15">
        <f>GG325</f>
        <v>0</v>
      </c>
      <c r="DA325" s="16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20"/>
      <c r="DY325" s="15"/>
      <c r="DZ325" s="20"/>
      <c r="EA325" s="15"/>
      <c r="EB325" s="20"/>
      <c r="EC325" s="15"/>
      <c r="ED325" s="20"/>
      <c r="EE325" s="15"/>
      <c r="EF325" s="20"/>
      <c r="EG325" s="15"/>
      <c r="EH325" s="20"/>
      <c r="EI325" s="15"/>
      <c r="EJ325" s="20"/>
      <c r="EK325" s="15"/>
      <c r="EL325" s="20"/>
      <c r="EM325" s="15"/>
      <c r="EN325" s="20"/>
      <c r="EO325" s="15"/>
      <c r="EP325" s="20"/>
      <c r="EQ325" s="15"/>
      <c r="ER325" s="20"/>
      <c r="ES325" s="15"/>
      <c r="ET325" s="20"/>
      <c r="EU325" s="15"/>
      <c r="EV325" s="20"/>
      <c r="EW325" s="15"/>
      <c r="EX325" s="20"/>
      <c r="EY325" s="15"/>
      <c r="EZ325" s="20"/>
      <c r="FA325" s="15"/>
      <c r="FB325" s="20"/>
      <c r="FC325" s="15"/>
      <c r="FD325" s="20"/>
      <c r="FE325" s="15"/>
      <c r="FF325" s="20"/>
      <c r="FG325" s="15"/>
      <c r="FH325" s="20"/>
      <c r="FI325" s="15"/>
      <c r="FJ325" s="20"/>
      <c r="FK325" s="15"/>
      <c r="FL325" s="20"/>
      <c r="FM325" s="15"/>
      <c r="FN325" s="20"/>
      <c r="FO325" s="15"/>
      <c r="FP325" s="20"/>
      <c r="FQ325" s="15"/>
      <c r="FR325" s="20"/>
      <c r="FS325" s="15">
        <v>38</v>
      </c>
      <c r="FT325" s="20" t="s">
        <v>129</v>
      </c>
      <c r="FU325" s="15"/>
      <c r="FV325" s="20"/>
      <c r="FW325" s="15"/>
      <c r="FX325" s="20"/>
      <c r="FY325" s="15"/>
      <c r="FZ325" s="20"/>
      <c r="GA325" s="15"/>
      <c r="GB325" s="20"/>
      <c r="GC325" s="15"/>
      <c r="GD325" s="20"/>
      <c r="GE325" s="15"/>
      <c r="GF325" s="20"/>
      <c r="GG325" s="170"/>
    </row>
    <row r="326" spans="1:189" s="2" customFormat="1" ht="15.75" customHeight="1" x14ac:dyDescent="0.3">
      <c r="A326" s="15" t="s">
        <v>2903</v>
      </c>
      <c r="B326" s="15" t="s">
        <v>126</v>
      </c>
      <c r="C326" s="15" t="s">
        <v>4136</v>
      </c>
      <c r="D326" s="15" t="s">
        <v>4137</v>
      </c>
      <c r="E326" s="15" t="str">
        <f t="shared" ref="E326:E389" si="63">CONCATENATE(C326, " ",D326)</f>
        <v>JOELLE ELLIS</v>
      </c>
      <c r="F326" s="15" t="s">
        <v>128</v>
      </c>
      <c r="G326" s="15">
        <v>999893118</v>
      </c>
      <c r="H326" s="15">
        <f t="shared" ref="H326:H389" si="64">(L326+M326+N326+O326+P326+R326+S326+T326+U326+V326+X326+Y326+CT326+CY326+CS326+CV326)-J326</f>
        <v>33</v>
      </c>
      <c r="I326" s="15"/>
      <c r="J326" s="15"/>
      <c r="K326" s="16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6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>
        <f t="shared" ref="CS326:CS389" si="65">SUM(FE326)</f>
        <v>0</v>
      </c>
      <c r="CT326" s="15">
        <f t="shared" ref="CT326:CT389" si="66">SUM(EQ326,ES326,EU326,EW326,FA326,EY326,FC326,FG326,FI326,FK326,FM326,FQ326,FS326,FU326,FW326,FY326,GA326,FO326)</f>
        <v>0</v>
      </c>
      <c r="CU326" s="15">
        <f t="shared" ref="CU326:CU389" si="67">COUNT(ER326,ET326,EV326,EX326,FB326,EZ326,FD326,FH326,FJ326,FL326,FN326,FR326,FT326,FV326,FX326,FZ326,GB326)</f>
        <v>0</v>
      </c>
      <c r="CV326" s="15">
        <f t="shared" ref="CV326:CV389" si="68">GC326+GE326</f>
        <v>33</v>
      </c>
      <c r="CW326" s="15"/>
      <c r="CX326" s="15"/>
      <c r="CY326" s="15">
        <f t="shared" ref="CY326:CY389" si="69">EO326</f>
        <v>0</v>
      </c>
      <c r="CZ326" s="15">
        <f>GG326</f>
        <v>0</v>
      </c>
      <c r="DA326" s="16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20"/>
      <c r="DY326" s="15"/>
      <c r="DZ326" s="20"/>
      <c r="EA326" s="15"/>
      <c r="EB326" s="20"/>
      <c r="EC326" s="15"/>
      <c r="ED326" s="20"/>
      <c r="EE326" s="15"/>
      <c r="EF326" s="20"/>
      <c r="EG326" s="15"/>
      <c r="EH326" s="20"/>
      <c r="EI326" s="15"/>
      <c r="EJ326" s="20"/>
      <c r="EK326" s="15"/>
      <c r="EL326" s="20"/>
      <c r="EM326" s="15"/>
      <c r="EN326" s="20"/>
      <c r="EO326" s="15"/>
      <c r="EP326" s="20"/>
      <c r="EQ326" s="15"/>
      <c r="ER326" s="20"/>
      <c r="ES326" s="15"/>
      <c r="ET326" s="20"/>
      <c r="EU326" s="15"/>
      <c r="EV326" s="20"/>
      <c r="EW326" s="15"/>
      <c r="EX326" s="20"/>
      <c r="EY326" s="15"/>
      <c r="EZ326" s="16"/>
      <c r="FA326" s="15"/>
      <c r="FB326" s="20"/>
      <c r="FC326" s="15"/>
      <c r="FD326" s="16"/>
      <c r="FE326" s="15"/>
      <c r="FF326" s="16"/>
      <c r="FG326" s="15"/>
      <c r="FH326" s="16"/>
      <c r="FI326" s="15"/>
      <c r="FJ326" s="16"/>
      <c r="FK326" s="15"/>
      <c r="FL326" s="16"/>
      <c r="FM326" s="15"/>
      <c r="FN326" s="16"/>
      <c r="FO326" s="15"/>
      <c r="FP326" s="20"/>
      <c r="FQ326" s="15"/>
      <c r="FR326" s="16"/>
      <c r="FS326" s="15"/>
      <c r="FT326" s="16"/>
      <c r="FU326" s="15"/>
      <c r="FV326" s="16"/>
      <c r="FW326" s="15"/>
      <c r="FX326" s="16"/>
      <c r="FY326" s="15"/>
      <c r="FZ326" s="16"/>
      <c r="GA326" s="15"/>
      <c r="GB326" s="16"/>
      <c r="GC326" s="15"/>
      <c r="GD326" s="20"/>
      <c r="GE326" s="15">
        <v>33</v>
      </c>
      <c r="GF326" s="20">
        <v>17</v>
      </c>
      <c r="GG326" s="170"/>
    </row>
    <row r="327" spans="1:189" s="2" customFormat="1" ht="15.75" customHeight="1" x14ac:dyDescent="0.3">
      <c r="A327" s="17" t="s">
        <v>125</v>
      </c>
      <c r="B327" s="17" t="s">
        <v>126</v>
      </c>
      <c r="C327" s="17" t="s">
        <v>1054</v>
      </c>
      <c r="D327" s="17" t="s">
        <v>1049</v>
      </c>
      <c r="E327" s="15" t="str">
        <f t="shared" si="63"/>
        <v>Hyunhwa Jung</v>
      </c>
      <c r="F327" s="17" t="s">
        <v>128</v>
      </c>
      <c r="G327" s="15">
        <v>999893277</v>
      </c>
      <c r="H327" s="15">
        <f t="shared" si="64"/>
        <v>350</v>
      </c>
      <c r="I327" s="15"/>
      <c r="J327" s="15"/>
      <c r="K327" s="16"/>
      <c r="L327" s="15"/>
      <c r="M327" s="15"/>
      <c r="N327" s="15"/>
      <c r="O327" s="15">
        <f t="shared" ref="O327:O390" si="70">SUM(EE327, EI327, EK327, EM327)</f>
        <v>56</v>
      </c>
      <c r="P327" s="15">
        <v>0</v>
      </c>
      <c r="Q327" s="15">
        <f t="shared" ref="Q327:Q390" si="71">COUNT(DI327:DV327)</f>
        <v>1</v>
      </c>
      <c r="R327" s="15">
        <v>0</v>
      </c>
      <c r="S327" s="15">
        <v>0</v>
      </c>
      <c r="T327" s="15">
        <f t="shared" ref="T327:T390" si="72">EC327</f>
        <v>51</v>
      </c>
      <c r="U327" s="15">
        <f t="shared" ref="U327:U390" si="73">SUM(EG327)</f>
        <v>0</v>
      </c>
      <c r="V327" s="15"/>
      <c r="W327" s="15"/>
      <c r="X327" s="15"/>
      <c r="Y327" s="15"/>
      <c r="Z327" s="16"/>
      <c r="AA327" s="15"/>
      <c r="AB327" s="24"/>
      <c r="AC327" s="15"/>
      <c r="AD327" s="15"/>
      <c r="AE327" s="15"/>
      <c r="AF327" s="15"/>
      <c r="AG327" s="15"/>
      <c r="AH327" s="24"/>
      <c r="AI327" s="15"/>
      <c r="AJ327" s="15"/>
      <c r="AK327" s="15"/>
      <c r="AL327" s="15"/>
      <c r="AM327" s="15"/>
      <c r="AN327" s="24"/>
      <c r="AO327" s="15"/>
      <c r="AP327" s="24"/>
      <c r="AQ327" s="15">
        <v>120</v>
      </c>
      <c r="AR327" s="24">
        <v>1</v>
      </c>
      <c r="AS327" s="15"/>
      <c r="AT327" s="24"/>
      <c r="AU327" s="15"/>
      <c r="AV327" s="24"/>
      <c r="AW327" s="15"/>
      <c r="AX327" s="24"/>
      <c r="AY327" s="15"/>
      <c r="AZ327" s="15"/>
      <c r="BA327" s="15"/>
      <c r="BB327" s="15"/>
      <c r="BC327" s="15"/>
      <c r="BD327" s="15"/>
      <c r="BE327" s="15"/>
      <c r="BF327" s="24"/>
      <c r="BG327" s="15"/>
      <c r="BH327" s="24"/>
      <c r="BI327" s="15"/>
      <c r="BJ327" s="24"/>
      <c r="BK327" s="15"/>
      <c r="BL327" s="24"/>
      <c r="BM327" s="15">
        <v>44</v>
      </c>
      <c r="BN327" s="24" t="s">
        <v>129</v>
      </c>
      <c r="BO327" s="15"/>
      <c r="BP327" s="24"/>
      <c r="BQ327" s="15"/>
      <c r="BR327" s="24"/>
      <c r="BS327" s="15"/>
      <c r="BT327" s="24"/>
      <c r="BU327" s="15"/>
      <c r="BV327" s="24"/>
      <c r="BW327" s="15"/>
      <c r="BX327" s="24"/>
      <c r="BY327" s="15"/>
      <c r="BZ327" s="24"/>
      <c r="CA327" s="15">
        <v>51</v>
      </c>
      <c r="CB327" s="24" t="s">
        <v>129</v>
      </c>
      <c r="CC327" s="15"/>
      <c r="CD327" s="24"/>
      <c r="CE327" s="15"/>
      <c r="CF327" s="24"/>
      <c r="CG327" s="15">
        <v>51</v>
      </c>
      <c r="CH327" s="25">
        <v>8</v>
      </c>
      <c r="CI327" s="15"/>
      <c r="CJ327" s="25"/>
      <c r="CK327" s="15"/>
      <c r="CL327" s="25"/>
      <c r="CM327" s="15"/>
      <c r="CN327" s="25"/>
      <c r="CO327" s="15"/>
      <c r="CP327" s="25"/>
      <c r="CQ327" s="15"/>
      <c r="CR327" s="25"/>
      <c r="CS327" s="15">
        <f t="shared" si="65"/>
        <v>0</v>
      </c>
      <c r="CT327" s="15">
        <f t="shared" si="66"/>
        <v>136</v>
      </c>
      <c r="CU327" s="15">
        <f t="shared" si="67"/>
        <v>2</v>
      </c>
      <c r="CV327" s="15">
        <f t="shared" si="68"/>
        <v>59</v>
      </c>
      <c r="CW327" s="15"/>
      <c r="CX327" s="15"/>
      <c r="CY327" s="15">
        <f t="shared" si="69"/>
        <v>48</v>
      </c>
      <c r="CZ327" s="15">
        <f>GG327</f>
        <v>0</v>
      </c>
      <c r="DA327" s="19"/>
      <c r="DB327" s="17">
        <v>64</v>
      </c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>
        <v>68</v>
      </c>
      <c r="DP327" s="17"/>
      <c r="DQ327" s="15"/>
      <c r="DR327" s="15"/>
      <c r="DS327" s="15"/>
      <c r="DT327" s="15"/>
      <c r="DU327" s="15"/>
      <c r="DV327" s="15"/>
      <c r="DW327" s="15"/>
      <c r="DX327" s="20"/>
      <c r="DY327" s="15">
        <v>44</v>
      </c>
      <c r="DZ327" s="20" t="s">
        <v>129</v>
      </c>
      <c r="EA327" s="15"/>
      <c r="EB327" s="20"/>
      <c r="EC327" s="15">
        <v>51</v>
      </c>
      <c r="ED327" s="20" t="s">
        <v>129</v>
      </c>
      <c r="EE327" s="15"/>
      <c r="EF327" s="20"/>
      <c r="EG327" s="15"/>
      <c r="EH327" s="20"/>
      <c r="EI327" s="15"/>
      <c r="EJ327" s="20"/>
      <c r="EK327" s="15"/>
      <c r="EL327" s="20"/>
      <c r="EM327" s="15">
        <v>56</v>
      </c>
      <c r="EN327" s="20">
        <v>4</v>
      </c>
      <c r="EO327" s="15">
        <v>48</v>
      </c>
      <c r="EP327" s="20"/>
      <c r="EQ327" s="15"/>
      <c r="ER327" s="20"/>
      <c r="ES327" s="15"/>
      <c r="ET327" s="20"/>
      <c r="EU327" s="15"/>
      <c r="EV327" s="20"/>
      <c r="EW327" s="15"/>
      <c r="EX327" s="20"/>
      <c r="EY327" s="15"/>
      <c r="EZ327" s="20"/>
      <c r="FA327" s="15"/>
      <c r="FB327" s="20"/>
      <c r="FC327" s="15"/>
      <c r="FD327" s="20"/>
      <c r="FE327" s="15"/>
      <c r="FF327" s="20"/>
      <c r="FG327" s="15"/>
      <c r="FH327" s="20"/>
      <c r="FI327" s="15"/>
      <c r="FJ327" s="20"/>
      <c r="FK327" s="15">
        <v>68</v>
      </c>
      <c r="FL327" s="20">
        <v>4</v>
      </c>
      <c r="FM327" s="15"/>
      <c r="FN327" s="20"/>
      <c r="FO327" s="15"/>
      <c r="FP327" s="20"/>
      <c r="FQ327" s="15"/>
      <c r="FR327" s="20"/>
      <c r="FS327" s="15"/>
      <c r="FT327" s="20"/>
      <c r="FU327" s="15"/>
      <c r="FV327" s="20"/>
      <c r="FW327" s="15"/>
      <c r="FX327" s="20"/>
      <c r="FY327" s="15">
        <v>68</v>
      </c>
      <c r="FZ327" s="20">
        <v>3</v>
      </c>
      <c r="GA327" s="15"/>
      <c r="GB327" s="20"/>
      <c r="GC327" s="15">
        <v>59</v>
      </c>
      <c r="GD327" s="20">
        <v>8</v>
      </c>
      <c r="GE327" s="15"/>
      <c r="GF327" s="20"/>
      <c r="GG327" s="170"/>
    </row>
    <row r="328" spans="1:189" s="2" customFormat="1" ht="15.75" customHeight="1" x14ac:dyDescent="0.3">
      <c r="A328" s="15" t="s">
        <v>2903</v>
      </c>
      <c r="B328" s="15" t="s">
        <v>126</v>
      </c>
      <c r="C328" s="15" t="s">
        <v>1480</v>
      </c>
      <c r="D328" s="15" t="s">
        <v>1475</v>
      </c>
      <c r="E328" s="15" t="str">
        <f t="shared" si="63"/>
        <v>Janson Nguyen</v>
      </c>
      <c r="F328" s="15" t="s">
        <v>135</v>
      </c>
      <c r="G328" s="15">
        <v>999893441</v>
      </c>
      <c r="H328" s="15">
        <f t="shared" si="64"/>
        <v>68</v>
      </c>
      <c r="I328" s="15"/>
      <c r="J328" s="17">
        <f>(O328+P328+R328+S328+T328+U328)/2</f>
        <v>0</v>
      </c>
      <c r="K328" s="16"/>
      <c r="L328" s="15"/>
      <c r="M328" s="15"/>
      <c r="N328" s="15"/>
      <c r="O328" s="15">
        <f t="shared" si="70"/>
        <v>0</v>
      </c>
      <c r="P328" s="15">
        <v>0</v>
      </c>
      <c r="Q328" s="15">
        <f t="shared" si="71"/>
        <v>0</v>
      </c>
      <c r="R328" s="15">
        <v>0</v>
      </c>
      <c r="S328" s="15">
        <v>0</v>
      </c>
      <c r="T328" s="15">
        <f t="shared" si="72"/>
        <v>0</v>
      </c>
      <c r="U328" s="15">
        <f t="shared" si="73"/>
        <v>0</v>
      </c>
      <c r="V328" s="15"/>
      <c r="W328" s="15"/>
      <c r="X328" s="15"/>
      <c r="Y328" s="15"/>
      <c r="Z328" s="16"/>
      <c r="AA328" s="15"/>
      <c r="AB328" s="24"/>
      <c r="AC328" s="15"/>
      <c r="AD328" s="15"/>
      <c r="AE328" s="15"/>
      <c r="AF328" s="15"/>
      <c r="AG328" s="15"/>
      <c r="AH328" s="24"/>
      <c r="AI328" s="15"/>
      <c r="AJ328" s="15"/>
      <c r="AK328" s="15"/>
      <c r="AL328" s="15"/>
      <c r="AM328" s="15"/>
      <c r="AN328" s="24"/>
      <c r="AO328" s="15"/>
      <c r="AP328" s="24"/>
      <c r="AQ328" s="15"/>
      <c r="AR328" s="24"/>
      <c r="AS328" s="15"/>
      <c r="AT328" s="24"/>
      <c r="AU328" s="15"/>
      <c r="AV328" s="24"/>
      <c r="AW328" s="15"/>
      <c r="AX328" s="24"/>
      <c r="AY328" s="15"/>
      <c r="AZ328" s="15"/>
      <c r="BA328" s="15"/>
      <c r="BB328" s="15"/>
      <c r="BC328" s="15"/>
      <c r="BD328" s="15"/>
      <c r="BE328" s="15"/>
      <c r="BF328" s="24"/>
      <c r="BG328" s="15"/>
      <c r="BH328" s="24"/>
      <c r="BI328" s="15"/>
      <c r="BJ328" s="24"/>
      <c r="BK328" s="15"/>
      <c r="BL328" s="24"/>
      <c r="BM328" s="15"/>
      <c r="BN328" s="24"/>
      <c r="BO328" s="15"/>
      <c r="BP328" s="24"/>
      <c r="BQ328" s="15"/>
      <c r="BR328" s="24"/>
      <c r="BS328" s="15"/>
      <c r="BT328" s="24"/>
      <c r="BU328" s="15">
        <v>33</v>
      </c>
      <c r="BV328" s="24" t="s">
        <v>168</v>
      </c>
      <c r="BW328" s="15"/>
      <c r="BX328" s="24"/>
      <c r="BY328" s="15"/>
      <c r="BZ328" s="24"/>
      <c r="CA328" s="15"/>
      <c r="CB328" s="24"/>
      <c r="CC328" s="15"/>
      <c r="CD328" s="24"/>
      <c r="CE328" s="15"/>
      <c r="CF328" s="24"/>
      <c r="CG328" s="15"/>
      <c r="CH328" s="25"/>
      <c r="CI328" s="15"/>
      <c r="CJ328" s="25"/>
      <c r="CK328" s="15"/>
      <c r="CL328" s="25"/>
      <c r="CM328" s="15"/>
      <c r="CN328" s="25"/>
      <c r="CO328" s="15"/>
      <c r="CP328" s="25"/>
      <c r="CQ328" s="15"/>
      <c r="CR328" s="25"/>
      <c r="CS328" s="15">
        <f t="shared" si="65"/>
        <v>0</v>
      </c>
      <c r="CT328" s="15">
        <f t="shared" si="66"/>
        <v>68</v>
      </c>
      <c r="CU328" s="15">
        <f t="shared" si="67"/>
        <v>1</v>
      </c>
      <c r="CV328" s="15">
        <f t="shared" si="68"/>
        <v>0</v>
      </c>
      <c r="CW328" s="15"/>
      <c r="CX328" s="15"/>
      <c r="CY328" s="15">
        <f t="shared" si="69"/>
        <v>0</v>
      </c>
      <c r="CZ328" s="15">
        <f>GG328</f>
        <v>0</v>
      </c>
      <c r="DA328" s="19"/>
      <c r="DB328" s="17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7"/>
      <c r="DQ328" s="15"/>
      <c r="DR328" s="15"/>
      <c r="DS328" s="15"/>
      <c r="DT328" s="15"/>
      <c r="DU328" s="15"/>
      <c r="DV328" s="15"/>
      <c r="DW328" s="15">
        <v>33</v>
      </c>
      <c r="DX328" s="20"/>
      <c r="DY328" s="15"/>
      <c r="DZ328" s="20"/>
      <c r="EA328" s="15"/>
      <c r="EB328" s="20"/>
      <c r="EC328" s="15"/>
      <c r="ED328" s="20"/>
      <c r="EE328" s="15"/>
      <c r="EF328" s="20"/>
      <c r="EG328" s="15"/>
      <c r="EH328" s="20"/>
      <c r="EI328" s="15"/>
      <c r="EJ328" s="20"/>
      <c r="EK328" s="15"/>
      <c r="EL328" s="20"/>
      <c r="EM328" s="15"/>
      <c r="EN328" s="20"/>
      <c r="EO328" s="15"/>
      <c r="EP328" s="20"/>
      <c r="EQ328" s="15"/>
      <c r="ER328" s="20"/>
      <c r="ES328" s="15"/>
      <c r="ET328" s="20"/>
      <c r="EU328" s="15"/>
      <c r="EV328" s="20"/>
      <c r="EW328" s="15"/>
      <c r="EX328" s="20"/>
      <c r="EY328" s="15"/>
      <c r="EZ328" s="20"/>
      <c r="FA328" s="15"/>
      <c r="FB328" s="20"/>
      <c r="FC328" s="15"/>
      <c r="FD328" s="20"/>
      <c r="FE328" s="15"/>
      <c r="FF328" s="20"/>
      <c r="FG328" s="15"/>
      <c r="FH328" s="20"/>
      <c r="FI328" s="15"/>
      <c r="FJ328" s="20"/>
      <c r="FK328" s="15"/>
      <c r="FL328" s="20"/>
      <c r="FM328" s="15"/>
      <c r="FN328" s="20"/>
      <c r="FO328" s="15"/>
      <c r="FP328" s="20"/>
      <c r="FQ328" s="15"/>
      <c r="FR328" s="20"/>
      <c r="FS328" s="15"/>
      <c r="FT328" s="20"/>
      <c r="FU328" s="15">
        <v>68</v>
      </c>
      <c r="FV328" s="20">
        <v>3</v>
      </c>
      <c r="FW328" s="15"/>
      <c r="FX328" s="20"/>
      <c r="FY328" s="15"/>
      <c r="FZ328" s="20"/>
      <c r="GA328" s="15"/>
      <c r="GB328" s="20"/>
      <c r="GC328" s="15"/>
      <c r="GD328" s="20"/>
      <c r="GE328" s="15"/>
      <c r="GF328" s="20"/>
      <c r="GG328" s="170"/>
    </row>
    <row r="329" spans="1:189" s="2" customFormat="1" ht="15.75" customHeight="1" x14ac:dyDescent="0.3">
      <c r="A329" s="15" t="s">
        <v>2904</v>
      </c>
      <c r="B329" s="15" t="s">
        <v>126</v>
      </c>
      <c r="C329" s="15" t="s">
        <v>598</v>
      </c>
      <c r="D329" s="15" t="s">
        <v>599</v>
      </c>
      <c r="E329" s="15" t="str">
        <f t="shared" si="63"/>
        <v>Jair Daniel Correa Sanchez</v>
      </c>
      <c r="F329" s="15" t="s">
        <v>135</v>
      </c>
      <c r="G329" s="15">
        <v>999893449</v>
      </c>
      <c r="H329" s="15">
        <f t="shared" si="64"/>
        <v>85</v>
      </c>
      <c r="I329" s="15"/>
      <c r="J329" s="15"/>
      <c r="K329" s="16"/>
      <c r="L329" s="15"/>
      <c r="M329" s="15"/>
      <c r="N329" s="15"/>
      <c r="O329" s="15">
        <f t="shared" si="70"/>
        <v>0</v>
      </c>
      <c r="P329" s="15">
        <v>0</v>
      </c>
      <c r="Q329" s="15">
        <f t="shared" si="71"/>
        <v>0</v>
      </c>
      <c r="R329" s="15">
        <v>0</v>
      </c>
      <c r="S329" s="15">
        <v>0</v>
      </c>
      <c r="T329" s="15">
        <f t="shared" si="72"/>
        <v>0</v>
      </c>
      <c r="U329" s="15">
        <f t="shared" si="73"/>
        <v>0</v>
      </c>
      <c r="V329" s="15"/>
      <c r="W329" s="15"/>
      <c r="X329" s="15"/>
      <c r="Y329" s="15"/>
      <c r="Z329" s="16"/>
      <c r="AA329" s="15"/>
      <c r="AB329" s="24"/>
      <c r="AC329" s="15"/>
      <c r="AD329" s="15"/>
      <c r="AE329" s="15"/>
      <c r="AF329" s="15"/>
      <c r="AG329" s="15"/>
      <c r="AH329" s="24"/>
      <c r="AI329" s="15"/>
      <c r="AJ329" s="15"/>
      <c r="AK329" s="15"/>
      <c r="AL329" s="15"/>
      <c r="AM329" s="15"/>
      <c r="AN329" s="24"/>
      <c r="AO329" s="15"/>
      <c r="AP329" s="24"/>
      <c r="AQ329" s="15"/>
      <c r="AR329" s="24"/>
      <c r="AS329" s="15"/>
      <c r="AT329" s="24"/>
      <c r="AU329" s="15"/>
      <c r="AV329" s="24"/>
      <c r="AW329" s="15"/>
      <c r="AX329" s="24"/>
      <c r="AY329" s="15"/>
      <c r="AZ329" s="15"/>
      <c r="BA329" s="15"/>
      <c r="BB329" s="15"/>
      <c r="BC329" s="15"/>
      <c r="BD329" s="15"/>
      <c r="BE329" s="15"/>
      <c r="BF329" s="24"/>
      <c r="BG329" s="15"/>
      <c r="BH329" s="24"/>
      <c r="BI329" s="15"/>
      <c r="BJ329" s="24"/>
      <c r="BK329" s="15"/>
      <c r="BL329" s="24"/>
      <c r="BM329" s="15"/>
      <c r="BN329" s="24"/>
      <c r="BO329" s="15"/>
      <c r="BP329" s="24"/>
      <c r="BQ329" s="15"/>
      <c r="BR329" s="24"/>
      <c r="BS329" s="15"/>
      <c r="BT329" s="24"/>
      <c r="BU329" s="15"/>
      <c r="BV329" s="24"/>
      <c r="BW329" s="15"/>
      <c r="BX329" s="24"/>
      <c r="BY329" s="15"/>
      <c r="BZ329" s="24"/>
      <c r="CA329" s="15"/>
      <c r="CB329" s="24"/>
      <c r="CC329" s="15"/>
      <c r="CD329" s="24"/>
      <c r="CE329" s="15"/>
      <c r="CF329" s="24"/>
      <c r="CG329" s="15"/>
      <c r="CH329" s="25"/>
      <c r="CI329" s="15"/>
      <c r="CJ329" s="25"/>
      <c r="CK329" s="15"/>
      <c r="CL329" s="25"/>
      <c r="CM329" s="15"/>
      <c r="CN329" s="25"/>
      <c r="CO329" s="15"/>
      <c r="CP329" s="25"/>
      <c r="CQ329" s="15"/>
      <c r="CR329" s="25"/>
      <c r="CS329" s="15">
        <f t="shared" si="65"/>
        <v>0</v>
      </c>
      <c r="CT329" s="15">
        <f t="shared" si="66"/>
        <v>0</v>
      </c>
      <c r="CU329" s="15">
        <f t="shared" si="67"/>
        <v>0</v>
      </c>
      <c r="CV329" s="15">
        <f t="shared" si="68"/>
        <v>0</v>
      </c>
      <c r="CW329" s="15"/>
      <c r="CX329" s="15"/>
      <c r="CY329" s="15">
        <f t="shared" si="69"/>
        <v>85</v>
      </c>
      <c r="CZ329" s="15">
        <f>GG329</f>
        <v>0</v>
      </c>
      <c r="DA329" s="19"/>
      <c r="DB329" s="17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7"/>
      <c r="DQ329" s="15"/>
      <c r="DR329" s="15"/>
      <c r="DS329" s="15"/>
      <c r="DT329" s="15"/>
      <c r="DU329" s="15"/>
      <c r="DV329" s="15"/>
      <c r="DW329" s="15"/>
      <c r="DX329" s="20"/>
      <c r="DY329" s="15"/>
      <c r="DZ329" s="20"/>
      <c r="EA329" s="15"/>
      <c r="EB329" s="20"/>
      <c r="EC329" s="15"/>
      <c r="ED329" s="20"/>
      <c r="EE329" s="15"/>
      <c r="EF329" s="20"/>
      <c r="EG329" s="15"/>
      <c r="EH329" s="20"/>
      <c r="EI329" s="15"/>
      <c r="EJ329" s="20"/>
      <c r="EK329" s="15"/>
      <c r="EL329" s="20"/>
      <c r="EM329" s="15"/>
      <c r="EN329" s="20"/>
      <c r="EO329" s="15">
        <v>85</v>
      </c>
      <c r="EP329" s="20"/>
      <c r="EQ329" s="15"/>
      <c r="ER329" s="20"/>
      <c r="ES329" s="15"/>
      <c r="ET329" s="20"/>
      <c r="EU329" s="15"/>
      <c r="EV329" s="20"/>
      <c r="EW329" s="15"/>
      <c r="EX329" s="20"/>
      <c r="EY329" s="15"/>
      <c r="EZ329" s="20"/>
      <c r="FA329" s="15"/>
      <c r="FB329" s="20"/>
      <c r="FC329" s="15"/>
      <c r="FD329" s="20"/>
      <c r="FE329" s="15"/>
      <c r="FF329" s="20"/>
      <c r="FG329" s="15"/>
      <c r="FH329" s="20"/>
      <c r="FI329" s="15"/>
      <c r="FJ329" s="20"/>
      <c r="FK329" s="15"/>
      <c r="FL329" s="20"/>
      <c r="FM329" s="15"/>
      <c r="FN329" s="20"/>
      <c r="FO329" s="15"/>
      <c r="FP329" s="20"/>
      <c r="FQ329" s="15"/>
      <c r="FR329" s="20"/>
      <c r="FS329" s="15"/>
      <c r="FT329" s="20"/>
      <c r="FU329" s="15"/>
      <c r="FV329" s="20"/>
      <c r="FW329" s="15"/>
      <c r="FX329" s="20"/>
      <c r="FY329" s="15"/>
      <c r="FZ329" s="20"/>
      <c r="GA329" s="15"/>
      <c r="GB329" s="20"/>
      <c r="GC329" s="15"/>
      <c r="GD329" s="20"/>
      <c r="GE329" s="15"/>
      <c r="GF329" s="20"/>
      <c r="GG329" s="170"/>
    </row>
    <row r="330" spans="1:189" s="2" customFormat="1" ht="15.75" customHeight="1" x14ac:dyDescent="0.3">
      <c r="A330" s="15" t="s">
        <v>125</v>
      </c>
      <c r="B330" s="15" t="s">
        <v>126</v>
      </c>
      <c r="C330" s="15" t="s">
        <v>2296</v>
      </c>
      <c r="D330" s="15" t="s">
        <v>978</v>
      </c>
      <c r="E330" s="15" t="str">
        <f t="shared" si="63"/>
        <v>Mai  Huynh</v>
      </c>
      <c r="F330" s="17" t="s">
        <v>128</v>
      </c>
      <c r="G330" s="86">
        <v>999893482</v>
      </c>
      <c r="H330" s="15">
        <f t="shared" si="64"/>
        <v>52</v>
      </c>
      <c r="I330" s="15"/>
      <c r="J330" s="15"/>
      <c r="K330" s="16"/>
      <c r="L330" s="15"/>
      <c r="M330" s="15"/>
      <c r="N330" s="15"/>
      <c r="O330" s="15">
        <f t="shared" si="70"/>
        <v>52</v>
      </c>
      <c r="P330" s="15">
        <v>0</v>
      </c>
      <c r="Q330" s="15">
        <f t="shared" si="71"/>
        <v>0</v>
      </c>
      <c r="R330" s="15">
        <v>0</v>
      </c>
      <c r="S330" s="15">
        <v>0</v>
      </c>
      <c r="T330" s="15">
        <f t="shared" si="72"/>
        <v>0</v>
      </c>
      <c r="U330" s="15">
        <f t="shared" si="73"/>
        <v>0</v>
      </c>
      <c r="V330" s="15"/>
      <c r="W330" s="15"/>
      <c r="X330" s="15"/>
      <c r="Y330" s="15"/>
      <c r="Z330" s="16"/>
      <c r="AA330" s="15"/>
      <c r="AB330" s="24"/>
      <c r="AC330" s="15"/>
      <c r="AD330" s="15"/>
      <c r="AE330" s="15"/>
      <c r="AF330" s="15"/>
      <c r="AG330" s="15"/>
      <c r="AH330" s="24"/>
      <c r="AI330" s="15"/>
      <c r="AJ330" s="15"/>
      <c r="AK330" s="15"/>
      <c r="AL330" s="15"/>
      <c r="AM330" s="15"/>
      <c r="AN330" s="24"/>
      <c r="AO330" s="15"/>
      <c r="AP330" s="24"/>
      <c r="AQ330" s="15"/>
      <c r="AR330" s="24"/>
      <c r="AS330" s="15"/>
      <c r="AT330" s="24"/>
      <c r="AU330" s="15"/>
      <c r="AV330" s="24"/>
      <c r="AW330" s="15"/>
      <c r="AX330" s="24"/>
      <c r="AY330" s="15"/>
      <c r="AZ330" s="15"/>
      <c r="BA330" s="15"/>
      <c r="BB330" s="15"/>
      <c r="BC330" s="15"/>
      <c r="BD330" s="15"/>
      <c r="BE330" s="15"/>
      <c r="BF330" s="24"/>
      <c r="BG330" s="15"/>
      <c r="BH330" s="24"/>
      <c r="BI330" s="15"/>
      <c r="BJ330" s="24"/>
      <c r="BK330" s="15"/>
      <c r="BL330" s="24"/>
      <c r="BM330" s="15"/>
      <c r="BN330" s="24"/>
      <c r="BO330" s="15"/>
      <c r="BP330" s="24"/>
      <c r="BQ330" s="15"/>
      <c r="BR330" s="24"/>
      <c r="BS330" s="15"/>
      <c r="BT330" s="24"/>
      <c r="BU330" s="15"/>
      <c r="BV330" s="24"/>
      <c r="BW330" s="15"/>
      <c r="BX330" s="24"/>
      <c r="BY330" s="15"/>
      <c r="BZ330" s="24"/>
      <c r="CA330" s="15"/>
      <c r="CB330" s="24"/>
      <c r="CC330" s="15"/>
      <c r="CD330" s="24"/>
      <c r="CE330" s="15"/>
      <c r="CF330" s="24"/>
      <c r="CG330" s="15"/>
      <c r="CH330" s="25"/>
      <c r="CI330" s="15"/>
      <c r="CJ330" s="25"/>
      <c r="CK330" s="15"/>
      <c r="CL330" s="25"/>
      <c r="CM330" s="15"/>
      <c r="CN330" s="25"/>
      <c r="CO330" s="15"/>
      <c r="CP330" s="25"/>
      <c r="CQ330" s="15"/>
      <c r="CR330" s="25"/>
      <c r="CS330" s="15">
        <f t="shared" si="65"/>
        <v>0</v>
      </c>
      <c r="CT330" s="15">
        <f t="shared" si="66"/>
        <v>0</v>
      </c>
      <c r="CU330" s="15">
        <f t="shared" si="67"/>
        <v>0</v>
      </c>
      <c r="CV330" s="15">
        <f t="shared" si="68"/>
        <v>0</v>
      </c>
      <c r="CW330" s="15"/>
      <c r="CX330" s="15"/>
      <c r="CY330" s="15">
        <f t="shared" si="69"/>
        <v>0</v>
      </c>
      <c r="CZ330" s="15">
        <f>GG330</f>
        <v>0</v>
      </c>
      <c r="DA330" s="19"/>
      <c r="DB330" s="17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7"/>
      <c r="DQ330" s="15"/>
      <c r="DR330" s="15"/>
      <c r="DS330" s="15"/>
      <c r="DT330" s="15"/>
      <c r="DU330" s="15"/>
      <c r="DV330" s="15"/>
      <c r="DW330" s="15"/>
      <c r="DX330" s="20"/>
      <c r="DY330" s="15"/>
      <c r="DZ330" s="20"/>
      <c r="EA330" s="15"/>
      <c r="EB330" s="20"/>
      <c r="EC330" s="15"/>
      <c r="ED330" s="20"/>
      <c r="EE330" s="15"/>
      <c r="EF330" s="20"/>
      <c r="EG330" s="15"/>
      <c r="EH330" s="20"/>
      <c r="EI330" s="15">
        <v>52</v>
      </c>
      <c r="EJ330" s="20">
        <v>5</v>
      </c>
      <c r="EK330" s="15"/>
      <c r="EL330" s="20"/>
      <c r="EM330" s="15"/>
      <c r="EN330" s="20"/>
      <c r="EO330" s="15"/>
      <c r="EP330" s="20"/>
      <c r="EQ330" s="15"/>
      <c r="ER330" s="20"/>
      <c r="ES330" s="15"/>
      <c r="ET330" s="20"/>
      <c r="EU330" s="15"/>
      <c r="EV330" s="20"/>
      <c r="EW330" s="15"/>
      <c r="EX330" s="20"/>
      <c r="EY330" s="15"/>
      <c r="EZ330" s="20"/>
      <c r="FA330" s="15"/>
      <c r="FB330" s="20"/>
      <c r="FC330" s="15"/>
      <c r="FD330" s="20"/>
      <c r="FE330" s="15"/>
      <c r="FF330" s="20"/>
      <c r="FG330" s="15"/>
      <c r="FH330" s="20"/>
      <c r="FI330" s="15"/>
      <c r="FJ330" s="20"/>
      <c r="FK330" s="15"/>
      <c r="FL330" s="20"/>
      <c r="FM330" s="15"/>
      <c r="FN330" s="20"/>
      <c r="FO330" s="15"/>
      <c r="FP330" s="20"/>
      <c r="FQ330" s="15"/>
      <c r="FR330" s="20"/>
      <c r="FS330" s="15"/>
      <c r="FT330" s="20"/>
      <c r="FU330" s="15"/>
      <c r="FV330" s="20"/>
      <c r="FW330" s="15"/>
      <c r="FX330" s="20"/>
      <c r="FY330" s="15"/>
      <c r="FZ330" s="20"/>
      <c r="GA330" s="15"/>
      <c r="GB330" s="20"/>
      <c r="GC330" s="15"/>
      <c r="GD330" s="20"/>
      <c r="GE330" s="15"/>
      <c r="GF330" s="20"/>
      <c r="GG330" s="170"/>
    </row>
    <row r="331" spans="1:189" s="2" customFormat="1" ht="15.75" customHeight="1" x14ac:dyDescent="0.3">
      <c r="A331" s="15" t="s">
        <v>2903</v>
      </c>
      <c r="B331" s="15" t="s">
        <v>126</v>
      </c>
      <c r="C331" s="15" t="s">
        <v>2098</v>
      </c>
      <c r="D331" s="15" t="s">
        <v>634</v>
      </c>
      <c r="E331" s="15" t="str">
        <f t="shared" si="63"/>
        <v>EMMA DAVIS</v>
      </c>
      <c r="F331" s="17" t="s">
        <v>128</v>
      </c>
      <c r="G331" s="15">
        <v>999893724</v>
      </c>
      <c r="H331" s="15">
        <f t="shared" si="64"/>
        <v>173</v>
      </c>
      <c r="I331" s="15"/>
      <c r="J331" s="15"/>
      <c r="K331" s="16"/>
      <c r="L331" s="15"/>
      <c r="M331" s="15"/>
      <c r="N331" s="15"/>
      <c r="O331" s="15">
        <f t="shared" si="70"/>
        <v>0</v>
      </c>
      <c r="P331" s="15">
        <v>0</v>
      </c>
      <c r="Q331" s="15">
        <f t="shared" si="71"/>
        <v>0</v>
      </c>
      <c r="R331" s="15">
        <v>0</v>
      </c>
      <c r="S331" s="15">
        <v>0</v>
      </c>
      <c r="T331" s="15">
        <f t="shared" si="72"/>
        <v>0</v>
      </c>
      <c r="U331" s="15">
        <f t="shared" si="73"/>
        <v>0</v>
      </c>
      <c r="V331" s="15"/>
      <c r="W331" s="15"/>
      <c r="X331" s="15"/>
      <c r="Y331" s="15"/>
      <c r="Z331" s="16"/>
      <c r="AA331" s="15"/>
      <c r="AB331" s="24"/>
      <c r="AC331" s="15"/>
      <c r="AD331" s="15"/>
      <c r="AE331" s="15"/>
      <c r="AF331" s="15"/>
      <c r="AG331" s="15"/>
      <c r="AH331" s="24"/>
      <c r="AI331" s="15"/>
      <c r="AJ331" s="15"/>
      <c r="AK331" s="15"/>
      <c r="AL331" s="15"/>
      <c r="AM331" s="15"/>
      <c r="AN331" s="24"/>
      <c r="AO331" s="15"/>
      <c r="AP331" s="24"/>
      <c r="AQ331" s="15"/>
      <c r="AR331" s="24"/>
      <c r="AS331" s="15"/>
      <c r="AT331" s="24"/>
      <c r="AU331" s="15"/>
      <c r="AV331" s="24"/>
      <c r="AW331" s="15"/>
      <c r="AX331" s="24"/>
      <c r="AY331" s="15"/>
      <c r="AZ331" s="15"/>
      <c r="BA331" s="15"/>
      <c r="BB331" s="15"/>
      <c r="BC331" s="15"/>
      <c r="BD331" s="15"/>
      <c r="BE331" s="15"/>
      <c r="BF331" s="24"/>
      <c r="BG331" s="15"/>
      <c r="BH331" s="24"/>
      <c r="BI331" s="15"/>
      <c r="BJ331" s="24"/>
      <c r="BK331" s="15"/>
      <c r="BL331" s="24"/>
      <c r="BM331" s="15"/>
      <c r="BN331" s="24"/>
      <c r="BO331" s="15"/>
      <c r="BP331" s="24"/>
      <c r="BQ331" s="15"/>
      <c r="BR331" s="24"/>
      <c r="BS331" s="15"/>
      <c r="BT331" s="24"/>
      <c r="BU331" s="15"/>
      <c r="BV331" s="24"/>
      <c r="BW331" s="15"/>
      <c r="BX331" s="24"/>
      <c r="BY331" s="15"/>
      <c r="BZ331" s="24"/>
      <c r="CA331" s="15"/>
      <c r="CB331" s="24"/>
      <c r="CC331" s="15"/>
      <c r="CD331" s="24"/>
      <c r="CE331" s="15"/>
      <c r="CF331" s="24"/>
      <c r="CG331" s="15"/>
      <c r="CH331" s="25"/>
      <c r="CI331" s="15"/>
      <c r="CJ331" s="25"/>
      <c r="CK331" s="15"/>
      <c r="CL331" s="25"/>
      <c r="CM331" s="15"/>
      <c r="CN331" s="25"/>
      <c r="CO331" s="15"/>
      <c r="CP331" s="25"/>
      <c r="CQ331" s="15"/>
      <c r="CR331" s="25"/>
      <c r="CS331" s="15">
        <f t="shared" si="65"/>
        <v>0</v>
      </c>
      <c r="CT331" s="15">
        <f t="shared" si="66"/>
        <v>173</v>
      </c>
      <c r="CU331" s="15">
        <f t="shared" si="67"/>
        <v>1</v>
      </c>
      <c r="CV331" s="15">
        <f t="shared" si="68"/>
        <v>0</v>
      </c>
      <c r="CW331" s="15"/>
      <c r="CX331" s="15"/>
      <c r="CY331" s="15">
        <f t="shared" si="69"/>
        <v>0</v>
      </c>
      <c r="CZ331" s="15">
        <f>GG331</f>
        <v>0</v>
      </c>
      <c r="DA331" s="19"/>
      <c r="DB331" s="17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7"/>
      <c r="DQ331" s="15"/>
      <c r="DR331" s="15"/>
      <c r="DS331" s="15"/>
      <c r="DT331" s="15"/>
      <c r="DU331" s="15"/>
      <c r="DV331" s="15"/>
      <c r="DW331" s="15">
        <v>33</v>
      </c>
      <c r="DX331" s="20">
        <v>17</v>
      </c>
      <c r="DY331" s="15"/>
      <c r="DZ331" s="20"/>
      <c r="EA331" s="15"/>
      <c r="EB331" s="20"/>
      <c r="EC331" s="15"/>
      <c r="ED331" s="20"/>
      <c r="EE331" s="15"/>
      <c r="EF331" s="20"/>
      <c r="EG331" s="15"/>
      <c r="EH331" s="20"/>
      <c r="EI331" s="15"/>
      <c r="EJ331" s="20"/>
      <c r="EK331" s="15"/>
      <c r="EL331" s="20"/>
      <c r="EM331" s="15"/>
      <c r="EN331" s="20"/>
      <c r="EO331" s="15"/>
      <c r="EP331" s="20"/>
      <c r="EQ331" s="15"/>
      <c r="ER331" s="20"/>
      <c r="ES331" s="15"/>
      <c r="ET331" s="20"/>
      <c r="EU331" s="15">
        <v>38</v>
      </c>
      <c r="EV331" s="20" t="s">
        <v>129</v>
      </c>
      <c r="EW331" s="15"/>
      <c r="EX331" s="20"/>
      <c r="EY331" s="15"/>
      <c r="EZ331" s="20"/>
      <c r="FA331" s="15"/>
      <c r="FB331" s="20"/>
      <c r="FC331" s="15"/>
      <c r="FD331" s="20"/>
      <c r="FE331" s="15"/>
      <c r="FF331" s="20"/>
      <c r="FG331" s="15">
        <v>68</v>
      </c>
      <c r="FH331" s="20">
        <v>3</v>
      </c>
      <c r="FI331" s="15"/>
      <c r="FJ331" s="20"/>
      <c r="FK331" s="15"/>
      <c r="FL331" s="20"/>
      <c r="FM331" s="15"/>
      <c r="FN331" s="20"/>
      <c r="FO331" s="15">
        <v>38</v>
      </c>
      <c r="FP331" s="20"/>
      <c r="FQ331" s="15"/>
      <c r="FR331" s="20"/>
      <c r="FS331" s="15">
        <v>29</v>
      </c>
      <c r="FT331" s="20" t="s">
        <v>168</v>
      </c>
      <c r="FU331" s="15"/>
      <c r="FV331" s="20"/>
      <c r="FW331" s="15"/>
      <c r="FX331" s="20"/>
      <c r="FY331" s="15"/>
      <c r="FZ331" s="20"/>
      <c r="GA331" s="15"/>
      <c r="GB331" s="20"/>
      <c r="GC331" s="15"/>
      <c r="GD331" s="20"/>
      <c r="GE331" s="15"/>
      <c r="GF331" s="20"/>
      <c r="GG331" s="170"/>
    </row>
    <row r="332" spans="1:189" s="2" customFormat="1" ht="15.75" customHeight="1" x14ac:dyDescent="0.3">
      <c r="A332" s="15" t="s">
        <v>2904</v>
      </c>
      <c r="B332" s="15" t="s">
        <v>126</v>
      </c>
      <c r="C332" s="15" t="s">
        <v>963</v>
      </c>
      <c r="D332" s="15" t="s">
        <v>3782</v>
      </c>
      <c r="E332" s="15" t="str">
        <f t="shared" si="63"/>
        <v>Jessie WILSON</v>
      </c>
      <c r="F332" s="15" t="s">
        <v>128</v>
      </c>
      <c r="G332" s="15">
        <v>999893808</v>
      </c>
      <c r="H332" s="15">
        <f t="shared" si="64"/>
        <v>120</v>
      </c>
      <c r="I332" s="15"/>
      <c r="J332" s="15"/>
      <c r="K332" s="16"/>
      <c r="L332" s="15"/>
      <c r="M332" s="15"/>
      <c r="N332" s="15"/>
      <c r="O332" s="15">
        <f t="shared" si="70"/>
        <v>0</v>
      </c>
      <c r="P332" s="15">
        <v>0</v>
      </c>
      <c r="Q332" s="15">
        <f t="shared" si="71"/>
        <v>0</v>
      </c>
      <c r="R332" s="15">
        <v>0</v>
      </c>
      <c r="S332" s="15">
        <v>0</v>
      </c>
      <c r="T332" s="15">
        <f t="shared" si="72"/>
        <v>0</v>
      </c>
      <c r="U332" s="15">
        <f t="shared" si="73"/>
        <v>0</v>
      </c>
      <c r="V332" s="15"/>
      <c r="W332" s="15"/>
      <c r="X332" s="15"/>
      <c r="Y332" s="15"/>
      <c r="Z332" s="16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>
        <f t="shared" si="65"/>
        <v>0</v>
      </c>
      <c r="CT332" s="15">
        <f t="shared" si="66"/>
        <v>120</v>
      </c>
      <c r="CU332" s="15">
        <f t="shared" si="67"/>
        <v>1</v>
      </c>
      <c r="CV332" s="15">
        <f t="shared" si="68"/>
        <v>0</v>
      </c>
      <c r="CW332" s="15"/>
      <c r="CX332" s="15"/>
      <c r="CY332" s="15">
        <f t="shared" si="69"/>
        <v>0</v>
      </c>
      <c r="CZ332" s="15">
        <f>GG332</f>
        <v>0</v>
      </c>
      <c r="DA332" s="16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20"/>
      <c r="DY332" s="15"/>
      <c r="DZ332" s="20"/>
      <c r="EA332" s="15"/>
      <c r="EB332" s="20"/>
      <c r="EC332" s="15"/>
      <c r="ED332" s="20"/>
      <c r="EE332" s="15"/>
      <c r="EF332" s="20"/>
      <c r="EG332" s="15"/>
      <c r="EH332" s="20"/>
      <c r="EI332" s="15"/>
      <c r="EJ332" s="20"/>
      <c r="EK332" s="15"/>
      <c r="EL332" s="20"/>
      <c r="EM332" s="15"/>
      <c r="EN332" s="20"/>
      <c r="EO332" s="15"/>
      <c r="EP332" s="20"/>
      <c r="EQ332" s="15"/>
      <c r="ER332" s="20"/>
      <c r="ES332" s="15"/>
      <c r="ET332" s="20"/>
      <c r="EU332" s="15"/>
      <c r="EV332" s="20"/>
      <c r="EW332" s="15"/>
      <c r="EX332" s="20"/>
      <c r="EY332" s="15"/>
      <c r="EZ332" s="20"/>
      <c r="FA332" s="15"/>
      <c r="FB332" s="20"/>
      <c r="FC332" s="15"/>
      <c r="FD332" s="20"/>
      <c r="FE332" s="15"/>
      <c r="FF332" s="20"/>
      <c r="FG332" s="15"/>
      <c r="FH332" s="20"/>
      <c r="FI332" s="15"/>
      <c r="FJ332" s="20"/>
      <c r="FK332" s="15"/>
      <c r="FL332" s="20"/>
      <c r="FM332" s="15"/>
      <c r="FN332" s="20"/>
      <c r="FO332" s="15"/>
      <c r="FP332" s="20"/>
      <c r="FQ332" s="15"/>
      <c r="FR332" s="20"/>
      <c r="FS332" s="15"/>
      <c r="FT332" s="20"/>
      <c r="FU332" s="15"/>
      <c r="FV332" s="20"/>
      <c r="FW332" s="15"/>
      <c r="FX332" s="20"/>
      <c r="FY332" s="15">
        <v>120</v>
      </c>
      <c r="FZ332" s="20">
        <v>1</v>
      </c>
      <c r="GA332" s="15"/>
      <c r="GB332" s="20"/>
      <c r="GC332" s="15"/>
      <c r="GD332" s="20"/>
      <c r="GE332" s="15"/>
      <c r="GF332" s="20"/>
      <c r="GG332" s="170"/>
    </row>
    <row r="333" spans="1:189" s="2" customFormat="1" ht="15.75" customHeight="1" x14ac:dyDescent="0.3">
      <c r="A333" s="15" t="s">
        <v>2904</v>
      </c>
      <c r="B333" s="15" t="s">
        <v>126</v>
      </c>
      <c r="C333" s="15" t="s">
        <v>366</v>
      </c>
      <c r="D333" s="15" t="s">
        <v>367</v>
      </c>
      <c r="E333" s="15" t="str">
        <f t="shared" si="63"/>
        <v>Brenton Blazek</v>
      </c>
      <c r="F333" s="15" t="s">
        <v>135</v>
      </c>
      <c r="G333" s="15">
        <v>999894074</v>
      </c>
      <c r="H333" s="15">
        <f t="shared" si="64"/>
        <v>103.5</v>
      </c>
      <c r="I333" s="15"/>
      <c r="J333" s="15"/>
      <c r="K333" s="16"/>
      <c r="L333" s="15"/>
      <c r="M333" s="15"/>
      <c r="N333" s="15"/>
      <c r="O333" s="15">
        <f t="shared" si="70"/>
        <v>0</v>
      </c>
      <c r="P333" s="15">
        <v>0</v>
      </c>
      <c r="Q333" s="15">
        <f t="shared" si="71"/>
        <v>0</v>
      </c>
      <c r="R333" s="15">
        <v>0</v>
      </c>
      <c r="S333" s="15">
        <v>0</v>
      </c>
      <c r="T333" s="15">
        <f t="shared" si="72"/>
        <v>51</v>
      </c>
      <c r="U333" s="15">
        <f t="shared" si="73"/>
        <v>0</v>
      </c>
      <c r="V333" s="15"/>
      <c r="W333" s="15"/>
      <c r="X333" s="15"/>
      <c r="Y333" s="15"/>
      <c r="Z333" s="16"/>
      <c r="AA333" s="15"/>
      <c r="AB333" s="24"/>
      <c r="AC333" s="15"/>
      <c r="AD333" s="15"/>
      <c r="AE333" s="15"/>
      <c r="AF333" s="15"/>
      <c r="AG333" s="15"/>
      <c r="AH333" s="24"/>
      <c r="AI333" s="15"/>
      <c r="AJ333" s="15"/>
      <c r="AK333" s="15"/>
      <c r="AL333" s="15"/>
      <c r="AM333" s="15">
        <v>56</v>
      </c>
      <c r="AN333" s="24">
        <v>3</v>
      </c>
      <c r="AO333" s="15"/>
      <c r="AP333" s="24"/>
      <c r="AQ333" s="15"/>
      <c r="AR333" s="24"/>
      <c r="AS333" s="15"/>
      <c r="AT333" s="24"/>
      <c r="AU333" s="15"/>
      <c r="AV333" s="24"/>
      <c r="AW333" s="15"/>
      <c r="AX333" s="24"/>
      <c r="AY333" s="15"/>
      <c r="AZ333" s="15"/>
      <c r="BA333" s="15"/>
      <c r="BB333" s="15"/>
      <c r="BC333" s="15"/>
      <c r="BD333" s="15"/>
      <c r="BE333" s="15">
        <v>120</v>
      </c>
      <c r="BF333" s="24">
        <v>1</v>
      </c>
      <c r="BG333" s="15"/>
      <c r="BH333" s="24"/>
      <c r="BI333" s="15"/>
      <c r="BJ333" s="24"/>
      <c r="BK333" s="15"/>
      <c r="BL333" s="24"/>
      <c r="BM333" s="15"/>
      <c r="BN333" s="24"/>
      <c r="BO333" s="15"/>
      <c r="BP333" s="24"/>
      <c r="BQ333" s="15"/>
      <c r="BR333" s="24"/>
      <c r="BS333" s="15"/>
      <c r="BT333" s="24"/>
      <c r="BU333" s="15"/>
      <c r="BV333" s="24"/>
      <c r="BW333" s="15"/>
      <c r="BX333" s="24"/>
      <c r="BY333" s="15"/>
      <c r="BZ333" s="24"/>
      <c r="CA333" s="15"/>
      <c r="CB333" s="24"/>
      <c r="CC333" s="15"/>
      <c r="CD333" s="24"/>
      <c r="CE333" s="15"/>
      <c r="CF333" s="24"/>
      <c r="CG333" s="15"/>
      <c r="CH333" s="25"/>
      <c r="CI333" s="15"/>
      <c r="CJ333" s="25"/>
      <c r="CK333" s="15"/>
      <c r="CL333" s="25"/>
      <c r="CM333" s="15"/>
      <c r="CN333" s="25"/>
      <c r="CO333" s="15"/>
      <c r="CP333" s="25"/>
      <c r="CQ333" s="15"/>
      <c r="CR333" s="25"/>
      <c r="CS333" s="15">
        <f t="shared" si="65"/>
        <v>0</v>
      </c>
      <c r="CT333" s="15">
        <f t="shared" si="66"/>
        <v>0</v>
      </c>
      <c r="CU333" s="15">
        <f t="shared" si="67"/>
        <v>0</v>
      </c>
      <c r="CV333" s="15">
        <f t="shared" si="68"/>
        <v>52.5</v>
      </c>
      <c r="CW333" s="15"/>
      <c r="CX333" s="15"/>
      <c r="CY333" s="15">
        <f t="shared" si="69"/>
        <v>0</v>
      </c>
      <c r="CZ333" s="15">
        <f>GG333</f>
        <v>0</v>
      </c>
      <c r="DA333" s="19"/>
      <c r="DB333" s="17">
        <v>48</v>
      </c>
      <c r="DC333" s="15"/>
      <c r="DD333" s="15"/>
      <c r="DE333" s="15">
        <v>30</v>
      </c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7"/>
      <c r="DQ333" s="15"/>
      <c r="DR333" s="15"/>
      <c r="DS333" s="15"/>
      <c r="DT333" s="15"/>
      <c r="DU333" s="15"/>
      <c r="DV333" s="15"/>
      <c r="DW333" s="15"/>
      <c r="DX333" s="20"/>
      <c r="DY333" s="15"/>
      <c r="DZ333" s="20"/>
      <c r="EA333" s="15"/>
      <c r="EB333" s="20"/>
      <c r="EC333" s="15">
        <v>51</v>
      </c>
      <c r="ED333" s="20">
        <v>9</v>
      </c>
      <c r="EE333" s="15"/>
      <c r="EF333" s="20"/>
      <c r="EG333" s="15"/>
      <c r="EH333" s="20"/>
      <c r="EI333" s="15"/>
      <c r="EJ333" s="20"/>
      <c r="EK333" s="15"/>
      <c r="EL333" s="20"/>
      <c r="EM333" s="15"/>
      <c r="EN333" s="20"/>
      <c r="EO333" s="15"/>
      <c r="EP333" s="20"/>
      <c r="EQ333" s="15"/>
      <c r="ER333" s="20"/>
      <c r="ES333" s="15"/>
      <c r="ET333" s="20"/>
      <c r="EU333" s="15"/>
      <c r="EV333" s="20"/>
      <c r="EW333" s="15"/>
      <c r="EX333" s="20"/>
      <c r="EY333" s="15"/>
      <c r="EZ333" s="20"/>
      <c r="FA333" s="15"/>
      <c r="FB333" s="20"/>
      <c r="FC333" s="15"/>
      <c r="FD333" s="20"/>
      <c r="FE333" s="15"/>
      <c r="FF333" s="20"/>
      <c r="FG333" s="15"/>
      <c r="FH333" s="20"/>
      <c r="FI333" s="15"/>
      <c r="FJ333" s="20"/>
      <c r="FK333" s="15"/>
      <c r="FL333" s="20"/>
      <c r="FM333" s="15"/>
      <c r="FN333" s="20"/>
      <c r="FO333" s="15"/>
      <c r="FP333" s="20"/>
      <c r="FQ333" s="15"/>
      <c r="FR333" s="20"/>
      <c r="FS333" s="15"/>
      <c r="FT333" s="20"/>
      <c r="FU333" s="15"/>
      <c r="FV333" s="20"/>
      <c r="FW333" s="15"/>
      <c r="FX333" s="20"/>
      <c r="FY333" s="15"/>
      <c r="FZ333" s="20"/>
      <c r="GA333" s="15"/>
      <c r="GB333" s="20"/>
      <c r="GC333" s="15">
        <v>52.5</v>
      </c>
      <c r="GD333" s="20">
        <v>2</v>
      </c>
      <c r="GE333" s="15"/>
      <c r="GF333" s="20"/>
      <c r="GG333" s="170"/>
    </row>
    <row r="334" spans="1:189" s="2" customFormat="1" ht="15.75" customHeight="1" x14ac:dyDescent="0.3">
      <c r="A334" s="15" t="s">
        <v>2903</v>
      </c>
      <c r="B334" s="17" t="s">
        <v>126</v>
      </c>
      <c r="C334" s="17" t="s">
        <v>1685</v>
      </c>
      <c r="D334" s="17" t="s">
        <v>1686</v>
      </c>
      <c r="E334" s="15" t="str">
        <f t="shared" si="63"/>
        <v>TRAE SEALEY</v>
      </c>
      <c r="F334" s="17" t="s">
        <v>135</v>
      </c>
      <c r="G334" s="17">
        <v>999894093</v>
      </c>
      <c r="H334" s="15">
        <f t="shared" si="64"/>
        <v>71</v>
      </c>
      <c r="I334" s="15"/>
      <c r="J334" s="15"/>
      <c r="K334" s="16"/>
      <c r="L334" s="15"/>
      <c r="M334" s="15"/>
      <c r="N334" s="15"/>
      <c r="O334" s="15">
        <f t="shared" si="70"/>
        <v>0</v>
      </c>
      <c r="P334" s="15">
        <v>0</v>
      </c>
      <c r="Q334" s="15">
        <f t="shared" si="71"/>
        <v>0</v>
      </c>
      <c r="R334" s="15">
        <v>0</v>
      </c>
      <c r="S334" s="15">
        <v>0</v>
      </c>
      <c r="T334" s="15">
        <f t="shared" si="72"/>
        <v>0</v>
      </c>
      <c r="U334" s="15">
        <f t="shared" si="73"/>
        <v>0</v>
      </c>
      <c r="V334" s="15"/>
      <c r="W334" s="15"/>
      <c r="X334" s="15"/>
      <c r="Y334" s="15"/>
      <c r="Z334" s="16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>
        <f t="shared" si="65"/>
        <v>0</v>
      </c>
      <c r="CT334" s="15">
        <f t="shared" si="66"/>
        <v>38</v>
      </c>
      <c r="CU334" s="15">
        <f t="shared" si="67"/>
        <v>0</v>
      </c>
      <c r="CV334" s="15">
        <f t="shared" si="68"/>
        <v>33</v>
      </c>
      <c r="CW334" s="15"/>
      <c r="CX334" s="15"/>
      <c r="CY334" s="15">
        <f t="shared" si="69"/>
        <v>0</v>
      </c>
      <c r="CZ334" s="15">
        <f>GG334</f>
        <v>0</v>
      </c>
      <c r="DA334" s="16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20"/>
      <c r="DY334" s="15"/>
      <c r="DZ334" s="20"/>
      <c r="EA334" s="15"/>
      <c r="EB334" s="20"/>
      <c r="EC334" s="15"/>
      <c r="ED334" s="20"/>
      <c r="EE334" s="15"/>
      <c r="EF334" s="20"/>
      <c r="EG334" s="15"/>
      <c r="EH334" s="20"/>
      <c r="EI334" s="15"/>
      <c r="EJ334" s="20"/>
      <c r="EK334" s="15"/>
      <c r="EL334" s="20"/>
      <c r="EM334" s="15"/>
      <c r="EN334" s="20"/>
      <c r="EO334" s="15"/>
      <c r="EP334" s="20"/>
      <c r="EQ334" s="15"/>
      <c r="ER334" s="20"/>
      <c r="ES334" s="15"/>
      <c r="ET334" s="20"/>
      <c r="EU334" s="15"/>
      <c r="EV334" s="20"/>
      <c r="EW334" s="15"/>
      <c r="EX334" s="20"/>
      <c r="EY334" s="15"/>
      <c r="EZ334" s="20"/>
      <c r="FA334" s="15"/>
      <c r="FB334" s="20"/>
      <c r="FC334" s="15"/>
      <c r="FD334" s="20"/>
      <c r="FE334" s="15"/>
      <c r="FF334" s="20"/>
      <c r="FG334" s="15"/>
      <c r="FH334" s="20"/>
      <c r="FI334" s="15"/>
      <c r="FJ334" s="20"/>
      <c r="FK334" s="15"/>
      <c r="FL334" s="20"/>
      <c r="FM334" s="15"/>
      <c r="FN334" s="20"/>
      <c r="FO334" s="15"/>
      <c r="FP334" s="20"/>
      <c r="FQ334" s="15"/>
      <c r="FR334" s="20"/>
      <c r="FS334" s="15">
        <v>38</v>
      </c>
      <c r="FT334" s="20" t="s">
        <v>129</v>
      </c>
      <c r="FU334" s="15"/>
      <c r="FV334" s="20"/>
      <c r="FW334" s="15"/>
      <c r="FX334" s="20"/>
      <c r="FY334" s="15"/>
      <c r="FZ334" s="20"/>
      <c r="GA334" s="15"/>
      <c r="GB334" s="20"/>
      <c r="GC334" s="15"/>
      <c r="GD334" s="20"/>
      <c r="GE334" s="15">
        <v>33</v>
      </c>
      <c r="GF334" s="20">
        <v>17</v>
      </c>
      <c r="GG334" s="170"/>
    </row>
    <row r="335" spans="1:189" s="2" customFormat="1" ht="15.75" customHeight="1" x14ac:dyDescent="0.3">
      <c r="A335" s="15" t="s">
        <v>2903</v>
      </c>
      <c r="B335" s="15" t="s">
        <v>126</v>
      </c>
      <c r="C335" s="17" t="s">
        <v>1418</v>
      </c>
      <c r="D335" s="17" t="s">
        <v>677</v>
      </c>
      <c r="E335" s="15" t="str">
        <f t="shared" si="63"/>
        <v>Skye Mitchell</v>
      </c>
      <c r="F335" s="17" t="s">
        <v>128</v>
      </c>
      <c r="G335" s="15">
        <v>999894892</v>
      </c>
      <c r="H335" s="15">
        <f t="shared" si="64"/>
        <v>96</v>
      </c>
      <c r="I335" s="15"/>
      <c r="J335" s="15"/>
      <c r="K335" s="16"/>
      <c r="L335" s="15"/>
      <c r="M335" s="15"/>
      <c r="N335" s="15"/>
      <c r="O335" s="15">
        <f t="shared" si="70"/>
        <v>0</v>
      </c>
      <c r="P335" s="15">
        <v>0</v>
      </c>
      <c r="Q335" s="15">
        <f t="shared" si="71"/>
        <v>0</v>
      </c>
      <c r="R335" s="15">
        <v>0</v>
      </c>
      <c r="S335" s="15">
        <v>0</v>
      </c>
      <c r="T335" s="15">
        <f t="shared" si="72"/>
        <v>0</v>
      </c>
      <c r="U335" s="15">
        <f t="shared" si="73"/>
        <v>0</v>
      </c>
      <c r="V335" s="15"/>
      <c r="W335" s="15"/>
      <c r="X335" s="15"/>
      <c r="Y335" s="15"/>
      <c r="Z335" s="16"/>
      <c r="AA335" s="15"/>
      <c r="AB335" s="24"/>
      <c r="AC335" s="15"/>
      <c r="AD335" s="15"/>
      <c r="AE335" s="15"/>
      <c r="AF335" s="15"/>
      <c r="AG335" s="15"/>
      <c r="AH335" s="24"/>
      <c r="AI335" s="15"/>
      <c r="AJ335" s="15"/>
      <c r="AK335" s="15"/>
      <c r="AL335" s="15"/>
      <c r="AM335" s="15"/>
      <c r="AN335" s="24"/>
      <c r="AO335" s="15"/>
      <c r="AP335" s="24"/>
      <c r="AQ335" s="15"/>
      <c r="AR335" s="24"/>
      <c r="AS335" s="15"/>
      <c r="AT335" s="24"/>
      <c r="AU335" s="15"/>
      <c r="AV335" s="24"/>
      <c r="AW335" s="15"/>
      <c r="AX335" s="24"/>
      <c r="AY335" s="15"/>
      <c r="AZ335" s="15"/>
      <c r="BA335" s="15"/>
      <c r="BB335" s="15"/>
      <c r="BC335" s="15"/>
      <c r="BD335" s="15"/>
      <c r="BE335" s="15"/>
      <c r="BF335" s="24"/>
      <c r="BG335" s="15"/>
      <c r="BH335" s="24"/>
      <c r="BI335" s="15"/>
      <c r="BJ335" s="24"/>
      <c r="BK335" s="15"/>
      <c r="BL335" s="24"/>
      <c r="BM335" s="15">
        <v>105</v>
      </c>
      <c r="BN335" s="24">
        <v>2</v>
      </c>
      <c r="BO335" s="15"/>
      <c r="BP335" s="24"/>
      <c r="BQ335" s="15">
        <v>48</v>
      </c>
      <c r="BR335" s="24" t="s">
        <v>168</v>
      </c>
      <c r="BS335" s="15"/>
      <c r="BT335" s="24"/>
      <c r="BU335" s="15"/>
      <c r="BV335" s="24"/>
      <c r="BW335" s="15"/>
      <c r="BX335" s="24"/>
      <c r="BY335" s="15"/>
      <c r="BZ335" s="24"/>
      <c r="CA335" s="15">
        <v>51</v>
      </c>
      <c r="CB335" s="24" t="s">
        <v>129</v>
      </c>
      <c r="CC335" s="15"/>
      <c r="CD335" s="24"/>
      <c r="CE335" s="15"/>
      <c r="CF335" s="24"/>
      <c r="CG335" s="15"/>
      <c r="CH335" s="25"/>
      <c r="CI335" s="15"/>
      <c r="CJ335" s="25"/>
      <c r="CK335" s="15"/>
      <c r="CL335" s="25"/>
      <c r="CM335" s="15"/>
      <c r="CN335" s="25"/>
      <c r="CO335" s="15"/>
      <c r="CP335" s="25"/>
      <c r="CQ335" s="15"/>
      <c r="CR335" s="25"/>
      <c r="CS335" s="15">
        <f t="shared" si="65"/>
        <v>0</v>
      </c>
      <c r="CT335" s="15">
        <f t="shared" si="66"/>
        <v>63</v>
      </c>
      <c r="CU335" s="15">
        <f t="shared" si="67"/>
        <v>1</v>
      </c>
      <c r="CV335" s="15">
        <f t="shared" si="68"/>
        <v>33</v>
      </c>
      <c r="CW335" s="15"/>
      <c r="CX335" s="15"/>
      <c r="CY335" s="15">
        <f t="shared" si="69"/>
        <v>0</v>
      </c>
      <c r="CZ335" s="15">
        <f>GG335</f>
        <v>0</v>
      </c>
      <c r="DA335" s="19"/>
      <c r="DB335" s="17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7"/>
      <c r="DQ335" s="15"/>
      <c r="DR335" s="15"/>
      <c r="DS335" s="15"/>
      <c r="DT335" s="15"/>
      <c r="DU335" s="15"/>
      <c r="DV335" s="15"/>
      <c r="DW335" s="15"/>
      <c r="DX335" s="20"/>
      <c r="DY335" s="15"/>
      <c r="DZ335" s="20"/>
      <c r="EA335" s="15">
        <v>59</v>
      </c>
      <c r="EB335" s="20">
        <v>5</v>
      </c>
      <c r="EC335" s="15"/>
      <c r="ED335" s="20"/>
      <c r="EE335" s="15"/>
      <c r="EF335" s="20"/>
      <c r="EG335" s="15"/>
      <c r="EH335" s="20"/>
      <c r="EI335" s="15"/>
      <c r="EJ335" s="20"/>
      <c r="EK335" s="15"/>
      <c r="EL335" s="20"/>
      <c r="EM335" s="15"/>
      <c r="EN335" s="20"/>
      <c r="EO335" s="15"/>
      <c r="EP335" s="20"/>
      <c r="EQ335" s="15"/>
      <c r="ER335" s="20"/>
      <c r="ES335" s="15"/>
      <c r="ET335" s="20"/>
      <c r="EU335" s="15"/>
      <c r="EV335" s="20"/>
      <c r="EW335" s="15"/>
      <c r="EX335" s="20"/>
      <c r="EY335" s="15"/>
      <c r="EZ335" s="20"/>
      <c r="FA335" s="15"/>
      <c r="FB335" s="20"/>
      <c r="FC335" s="15">
        <v>63</v>
      </c>
      <c r="FD335" s="20">
        <v>5</v>
      </c>
      <c r="FE335" s="15"/>
      <c r="FF335" s="20"/>
      <c r="FG335" s="15"/>
      <c r="FH335" s="20"/>
      <c r="FI335" s="15"/>
      <c r="FJ335" s="20"/>
      <c r="FK335" s="15"/>
      <c r="FL335" s="20"/>
      <c r="FM335" s="15"/>
      <c r="FN335" s="20"/>
      <c r="FO335" s="15"/>
      <c r="FP335" s="20"/>
      <c r="FQ335" s="15"/>
      <c r="FR335" s="20"/>
      <c r="FS335" s="15"/>
      <c r="FT335" s="20"/>
      <c r="FU335" s="15"/>
      <c r="FV335" s="20"/>
      <c r="FW335" s="15"/>
      <c r="FX335" s="20"/>
      <c r="FY335" s="15"/>
      <c r="FZ335" s="20"/>
      <c r="GA335" s="15"/>
      <c r="GB335" s="20"/>
      <c r="GC335" s="15">
        <v>33</v>
      </c>
      <c r="GD335" s="20">
        <v>17</v>
      </c>
      <c r="GE335" s="15"/>
      <c r="GF335" s="20"/>
      <c r="GG335" s="170"/>
    </row>
    <row r="336" spans="1:189" s="2" customFormat="1" ht="15.75" customHeight="1" x14ac:dyDescent="0.3">
      <c r="A336" s="15" t="s">
        <v>2905</v>
      </c>
      <c r="B336" s="15" t="s">
        <v>126</v>
      </c>
      <c r="C336" s="15" t="s">
        <v>177</v>
      </c>
      <c r="D336" s="15" t="s">
        <v>818</v>
      </c>
      <c r="E336" s="15" t="str">
        <f t="shared" si="63"/>
        <v>Maya Geisler</v>
      </c>
      <c r="F336" s="15" t="s">
        <v>128</v>
      </c>
      <c r="G336" s="15">
        <v>999895150</v>
      </c>
      <c r="H336" s="15">
        <f t="shared" si="64"/>
        <v>159</v>
      </c>
      <c r="I336" s="15"/>
      <c r="J336" s="15"/>
      <c r="K336" s="16"/>
      <c r="L336" s="15"/>
      <c r="M336" s="15"/>
      <c r="N336" s="15"/>
      <c r="O336" s="15">
        <f t="shared" si="70"/>
        <v>50</v>
      </c>
      <c r="P336" s="15">
        <v>0</v>
      </c>
      <c r="Q336" s="15">
        <f t="shared" si="71"/>
        <v>0</v>
      </c>
      <c r="R336" s="15">
        <v>0</v>
      </c>
      <c r="S336" s="15">
        <v>0</v>
      </c>
      <c r="T336" s="15">
        <f t="shared" si="72"/>
        <v>0</v>
      </c>
      <c r="U336" s="15">
        <f t="shared" si="73"/>
        <v>0</v>
      </c>
      <c r="V336" s="15"/>
      <c r="W336" s="15"/>
      <c r="X336" s="15"/>
      <c r="Y336" s="15"/>
      <c r="Z336" s="16"/>
      <c r="AA336" s="15">
        <v>93</v>
      </c>
      <c r="AB336" s="24">
        <v>6</v>
      </c>
      <c r="AC336" s="15"/>
      <c r="AD336" s="15"/>
      <c r="AE336" s="15"/>
      <c r="AF336" s="15"/>
      <c r="AG336" s="15"/>
      <c r="AH336" s="24"/>
      <c r="AI336" s="15"/>
      <c r="AJ336" s="15"/>
      <c r="AK336" s="15"/>
      <c r="AL336" s="15"/>
      <c r="AM336" s="15"/>
      <c r="AN336" s="24"/>
      <c r="AO336" s="15"/>
      <c r="AP336" s="24"/>
      <c r="AQ336" s="15"/>
      <c r="AR336" s="24"/>
      <c r="AS336" s="15"/>
      <c r="AT336" s="24"/>
      <c r="AU336" s="15"/>
      <c r="AV336" s="24"/>
      <c r="AW336" s="15"/>
      <c r="AX336" s="24"/>
      <c r="AY336" s="15"/>
      <c r="AZ336" s="15"/>
      <c r="BA336" s="15"/>
      <c r="BB336" s="15"/>
      <c r="BC336" s="15"/>
      <c r="BD336" s="15"/>
      <c r="BE336" s="15"/>
      <c r="BF336" s="24"/>
      <c r="BG336" s="15"/>
      <c r="BH336" s="24"/>
      <c r="BI336" s="15"/>
      <c r="BJ336" s="24"/>
      <c r="BK336" s="15"/>
      <c r="BL336" s="24"/>
      <c r="BM336" s="15"/>
      <c r="BN336" s="24"/>
      <c r="BO336" s="15"/>
      <c r="BP336" s="24"/>
      <c r="BQ336" s="15"/>
      <c r="BR336" s="24"/>
      <c r="BS336" s="15"/>
      <c r="BT336" s="24"/>
      <c r="BU336" s="15"/>
      <c r="BV336" s="24"/>
      <c r="BW336" s="15"/>
      <c r="BX336" s="24"/>
      <c r="BY336" s="15"/>
      <c r="BZ336" s="24"/>
      <c r="CA336" s="15"/>
      <c r="CB336" s="24"/>
      <c r="CC336" s="15"/>
      <c r="CD336" s="24"/>
      <c r="CE336" s="15"/>
      <c r="CF336" s="24"/>
      <c r="CG336" s="15"/>
      <c r="CH336" s="25"/>
      <c r="CI336" s="15"/>
      <c r="CJ336" s="25"/>
      <c r="CK336" s="15"/>
      <c r="CL336" s="25"/>
      <c r="CM336" s="15">
        <v>93</v>
      </c>
      <c r="CN336" s="25">
        <v>7</v>
      </c>
      <c r="CO336" s="15"/>
      <c r="CP336" s="25"/>
      <c r="CQ336" s="15"/>
      <c r="CR336" s="25"/>
      <c r="CS336" s="15">
        <f t="shared" si="65"/>
        <v>0</v>
      </c>
      <c r="CT336" s="15">
        <f t="shared" si="66"/>
        <v>45</v>
      </c>
      <c r="CU336" s="15">
        <f t="shared" si="67"/>
        <v>1</v>
      </c>
      <c r="CV336" s="15">
        <f t="shared" si="68"/>
        <v>0</v>
      </c>
      <c r="CW336" s="15"/>
      <c r="CX336" s="15"/>
      <c r="CY336" s="15">
        <f t="shared" si="69"/>
        <v>64</v>
      </c>
      <c r="CZ336" s="15">
        <f>GG336</f>
        <v>0</v>
      </c>
      <c r="DA336" s="19"/>
      <c r="DB336" s="17">
        <v>64</v>
      </c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7"/>
      <c r="DQ336" s="15"/>
      <c r="DR336" s="15"/>
      <c r="DS336" s="15"/>
      <c r="DT336" s="15"/>
      <c r="DU336" s="15"/>
      <c r="DV336" s="15"/>
      <c r="DW336" s="15"/>
      <c r="DX336" s="20"/>
      <c r="DY336" s="15"/>
      <c r="DZ336" s="20"/>
      <c r="EA336" s="15"/>
      <c r="EB336" s="20"/>
      <c r="EC336" s="15"/>
      <c r="ED336" s="20"/>
      <c r="EE336" s="15"/>
      <c r="EF336" s="20"/>
      <c r="EG336" s="15"/>
      <c r="EH336" s="20"/>
      <c r="EI336" s="15"/>
      <c r="EJ336" s="20"/>
      <c r="EK336" s="15"/>
      <c r="EL336" s="20"/>
      <c r="EM336" s="15">
        <v>50</v>
      </c>
      <c r="EN336" s="20">
        <v>1</v>
      </c>
      <c r="EO336" s="15">
        <v>64</v>
      </c>
      <c r="EP336" s="20"/>
      <c r="EQ336" s="15"/>
      <c r="ER336" s="20"/>
      <c r="ES336" s="15"/>
      <c r="ET336" s="20"/>
      <c r="EU336" s="15"/>
      <c r="EV336" s="20"/>
      <c r="EW336" s="15"/>
      <c r="EX336" s="20"/>
      <c r="EY336" s="15"/>
      <c r="EZ336" s="20"/>
      <c r="FA336" s="15"/>
      <c r="FB336" s="20"/>
      <c r="FC336" s="15">
        <v>45</v>
      </c>
      <c r="FD336" s="20">
        <v>2</v>
      </c>
      <c r="FE336" s="15"/>
      <c r="FF336" s="20"/>
      <c r="FG336" s="15"/>
      <c r="FH336" s="20"/>
      <c r="FI336" s="15"/>
      <c r="FJ336" s="20"/>
      <c r="FK336" s="15"/>
      <c r="FL336" s="20"/>
      <c r="FM336" s="15"/>
      <c r="FN336" s="20"/>
      <c r="FO336" s="15"/>
      <c r="FP336" s="20"/>
      <c r="FQ336" s="15"/>
      <c r="FR336" s="20"/>
      <c r="FS336" s="15"/>
      <c r="FT336" s="20"/>
      <c r="FU336" s="15"/>
      <c r="FV336" s="20"/>
      <c r="FW336" s="15"/>
      <c r="FX336" s="20"/>
      <c r="FY336" s="15"/>
      <c r="FZ336" s="20"/>
      <c r="GA336" s="15"/>
      <c r="GB336" s="20"/>
      <c r="GC336" s="15"/>
      <c r="GD336" s="20"/>
      <c r="GE336" s="15"/>
      <c r="GF336" s="20"/>
      <c r="GG336" s="170"/>
    </row>
    <row r="337" spans="1:189" s="2" customFormat="1" ht="15.75" customHeight="1" x14ac:dyDescent="0.3">
      <c r="A337" s="15" t="s">
        <v>2905</v>
      </c>
      <c r="B337" s="15" t="s">
        <v>126</v>
      </c>
      <c r="C337" s="15" t="s">
        <v>946</v>
      </c>
      <c r="D337" s="15" t="s">
        <v>1077</v>
      </c>
      <c r="E337" s="15" t="str">
        <f t="shared" si="63"/>
        <v>Shannon Kaul</v>
      </c>
      <c r="F337" s="15" t="s">
        <v>128</v>
      </c>
      <c r="G337" s="15">
        <v>999895211</v>
      </c>
      <c r="H337" s="15">
        <f t="shared" si="64"/>
        <v>321</v>
      </c>
      <c r="I337" s="15"/>
      <c r="J337" s="15"/>
      <c r="K337" s="16"/>
      <c r="L337" s="15"/>
      <c r="M337" s="15"/>
      <c r="N337" s="15"/>
      <c r="O337" s="15">
        <f t="shared" si="70"/>
        <v>0</v>
      </c>
      <c r="P337" s="15">
        <v>0</v>
      </c>
      <c r="Q337" s="15">
        <f t="shared" si="71"/>
        <v>1</v>
      </c>
      <c r="R337" s="15">
        <v>0</v>
      </c>
      <c r="S337" s="15">
        <v>0</v>
      </c>
      <c r="T337" s="15">
        <f t="shared" si="72"/>
        <v>84</v>
      </c>
      <c r="U337" s="15">
        <f t="shared" si="73"/>
        <v>113</v>
      </c>
      <c r="V337" s="15"/>
      <c r="W337" s="15"/>
      <c r="X337" s="15"/>
      <c r="Y337" s="15"/>
      <c r="Z337" s="16"/>
      <c r="AA337" s="15">
        <v>106</v>
      </c>
      <c r="AB337" s="24">
        <v>4</v>
      </c>
      <c r="AC337" s="15"/>
      <c r="AD337" s="24"/>
      <c r="AE337" s="15"/>
      <c r="AF337" s="24"/>
      <c r="AG337" s="15"/>
      <c r="AH337" s="24"/>
      <c r="AI337" s="15"/>
      <c r="AJ337" s="24"/>
      <c r="AK337" s="15"/>
      <c r="AL337" s="24"/>
      <c r="AM337" s="15"/>
      <c r="AN337" s="24"/>
      <c r="AO337" s="15"/>
      <c r="AP337" s="24"/>
      <c r="AQ337" s="15"/>
      <c r="AR337" s="24"/>
      <c r="AS337" s="15">
        <v>120</v>
      </c>
      <c r="AT337" s="24">
        <v>1</v>
      </c>
      <c r="AU337" s="15"/>
      <c r="AV337" s="24"/>
      <c r="AW337" s="15"/>
      <c r="AX337" s="24"/>
      <c r="AY337" s="15">
        <v>150</v>
      </c>
      <c r="AZ337" s="24">
        <v>2</v>
      </c>
      <c r="BA337" s="15"/>
      <c r="BB337" s="24"/>
      <c r="BC337" s="15"/>
      <c r="BD337" s="24"/>
      <c r="BE337" s="15"/>
      <c r="BF337" s="24"/>
      <c r="BG337" s="15"/>
      <c r="BH337" s="24"/>
      <c r="BI337" s="15"/>
      <c r="BJ337" s="24"/>
      <c r="BK337" s="15"/>
      <c r="BL337" s="24"/>
      <c r="BM337" s="15"/>
      <c r="BN337" s="24"/>
      <c r="BO337" s="15"/>
      <c r="BP337" s="24"/>
      <c r="BQ337" s="15">
        <v>99</v>
      </c>
      <c r="BR337" s="24">
        <v>6</v>
      </c>
      <c r="BS337" s="15">
        <v>52.5</v>
      </c>
      <c r="BT337" s="24">
        <v>2</v>
      </c>
      <c r="BU337" s="15"/>
      <c r="BV337" s="24"/>
      <c r="BW337" s="15"/>
      <c r="BX337" s="24"/>
      <c r="BY337" s="15"/>
      <c r="BZ337" s="24"/>
      <c r="CA337" s="15">
        <v>84</v>
      </c>
      <c r="CB337" s="24">
        <v>5</v>
      </c>
      <c r="CC337" s="15"/>
      <c r="CD337" s="24"/>
      <c r="CE337" s="15"/>
      <c r="CF337" s="24"/>
      <c r="CG337" s="15"/>
      <c r="CH337" s="25"/>
      <c r="CI337" s="15"/>
      <c r="CJ337" s="25"/>
      <c r="CK337" s="15">
        <v>150</v>
      </c>
      <c r="CL337" s="25">
        <v>2</v>
      </c>
      <c r="CM337" s="15">
        <v>113</v>
      </c>
      <c r="CN337" s="25">
        <v>3</v>
      </c>
      <c r="CO337" s="15"/>
      <c r="CP337" s="25"/>
      <c r="CQ337" s="15"/>
      <c r="CR337" s="25"/>
      <c r="CS337" s="15">
        <f t="shared" si="65"/>
        <v>0</v>
      </c>
      <c r="CT337" s="15">
        <f t="shared" si="66"/>
        <v>45</v>
      </c>
      <c r="CU337" s="15">
        <f t="shared" si="67"/>
        <v>1</v>
      </c>
      <c r="CV337" s="15">
        <f t="shared" si="68"/>
        <v>79</v>
      </c>
      <c r="CW337" s="15"/>
      <c r="CX337" s="15"/>
      <c r="CY337" s="15">
        <f t="shared" si="69"/>
        <v>0</v>
      </c>
      <c r="CZ337" s="15">
        <f>GG337</f>
        <v>0</v>
      </c>
      <c r="DA337" s="19"/>
      <c r="DB337" s="17">
        <v>99</v>
      </c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7"/>
      <c r="DQ337" s="15"/>
      <c r="DR337" s="15"/>
      <c r="DS337" s="15"/>
      <c r="DT337" s="15">
        <v>60</v>
      </c>
      <c r="DU337" s="15"/>
      <c r="DV337" s="15"/>
      <c r="DW337" s="15"/>
      <c r="DX337" s="20"/>
      <c r="DY337" s="15"/>
      <c r="DZ337" s="20"/>
      <c r="EA337" s="15">
        <v>140</v>
      </c>
      <c r="EB337" s="20">
        <v>1</v>
      </c>
      <c r="EC337" s="15">
        <v>84</v>
      </c>
      <c r="ED337" s="20">
        <v>5</v>
      </c>
      <c r="EE337" s="15"/>
      <c r="EF337" s="20"/>
      <c r="EG337" s="15">
        <v>113</v>
      </c>
      <c r="EH337" s="20">
        <v>3</v>
      </c>
      <c r="EI337" s="15"/>
      <c r="EJ337" s="20"/>
      <c r="EK337" s="15"/>
      <c r="EL337" s="20"/>
      <c r="EM337" s="15"/>
      <c r="EN337" s="20"/>
      <c r="EO337" s="15"/>
      <c r="EP337" s="20"/>
      <c r="EQ337" s="15"/>
      <c r="ER337" s="20"/>
      <c r="ES337" s="15"/>
      <c r="ET337" s="20"/>
      <c r="EU337" s="15"/>
      <c r="EV337" s="20"/>
      <c r="EW337" s="15"/>
      <c r="EX337" s="20"/>
      <c r="EY337" s="15"/>
      <c r="EZ337" s="20"/>
      <c r="FA337" s="15">
        <v>45</v>
      </c>
      <c r="FB337" s="20">
        <v>2</v>
      </c>
      <c r="FC337" s="15"/>
      <c r="FD337" s="20"/>
      <c r="FE337" s="15"/>
      <c r="FF337" s="20"/>
      <c r="FG337" s="15"/>
      <c r="FH337" s="20"/>
      <c r="FI337" s="15"/>
      <c r="FJ337" s="20"/>
      <c r="FK337" s="15"/>
      <c r="FL337" s="20"/>
      <c r="FM337" s="15"/>
      <c r="FN337" s="20"/>
      <c r="FO337" s="15"/>
      <c r="FP337" s="20"/>
      <c r="FQ337" s="15"/>
      <c r="FR337" s="20"/>
      <c r="FS337" s="15"/>
      <c r="FT337" s="20"/>
      <c r="FU337" s="15"/>
      <c r="FV337" s="20"/>
      <c r="FW337" s="15"/>
      <c r="FX337" s="20"/>
      <c r="FY337" s="15"/>
      <c r="FZ337" s="20"/>
      <c r="GA337" s="15"/>
      <c r="GB337" s="20"/>
      <c r="GC337" s="15"/>
      <c r="GD337" s="20"/>
      <c r="GE337" s="15">
        <v>79</v>
      </c>
      <c r="GF337" s="20">
        <v>3</v>
      </c>
      <c r="GG337" s="170"/>
    </row>
    <row r="338" spans="1:189" s="2" customFormat="1" ht="15.75" customHeight="1" x14ac:dyDescent="0.3">
      <c r="A338" s="15" t="s">
        <v>125</v>
      </c>
      <c r="B338" s="15" t="s">
        <v>126</v>
      </c>
      <c r="C338" s="15" t="s">
        <v>282</v>
      </c>
      <c r="D338" s="15" t="s">
        <v>3257</v>
      </c>
      <c r="E338" s="15" t="str">
        <f t="shared" si="63"/>
        <v>Elizabeth TSENG</v>
      </c>
      <c r="F338" s="15" t="s">
        <v>128</v>
      </c>
      <c r="G338" s="15">
        <v>999895213</v>
      </c>
      <c r="H338" s="15">
        <f t="shared" si="64"/>
        <v>29</v>
      </c>
      <c r="I338" s="15"/>
      <c r="J338" s="15"/>
      <c r="K338" s="16"/>
      <c r="L338" s="15"/>
      <c r="M338" s="15"/>
      <c r="N338" s="15"/>
      <c r="O338" s="15">
        <f t="shared" si="70"/>
        <v>0</v>
      </c>
      <c r="P338" s="15">
        <v>0</v>
      </c>
      <c r="Q338" s="15">
        <f t="shared" si="71"/>
        <v>0</v>
      </c>
      <c r="R338" s="15">
        <v>0</v>
      </c>
      <c r="S338" s="15">
        <v>0</v>
      </c>
      <c r="T338" s="15">
        <f t="shared" si="72"/>
        <v>0</v>
      </c>
      <c r="U338" s="15">
        <f t="shared" si="73"/>
        <v>0</v>
      </c>
      <c r="V338" s="15"/>
      <c r="W338" s="15"/>
      <c r="X338" s="15"/>
      <c r="Y338" s="15"/>
      <c r="Z338" s="16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>
        <f t="shared" si="65"/>
        <v>0</v>
      </c>
      <c r="CT338" s="15">
        <f t="shared" si="66"/>
        <v>29</v>
      </c>
      <c r="CU338" s="15">
        <f t="shared" si="67"/>
        <v>0</v>
      </c>
      <c r="CV338" s="15">
        <f t="shared" si="68"/>
        <v>0</v>
      </c>
      <c r="CW338" s="15"/>
      <c r="CX338" s="15"/>
      <c r="CY338" s="15">
        <f t="shared" si="69"/>
        <v>0</v>
      </c>
      <c r="CZ338" s="15">
        <f>GG338</f>
        <v>0</v>
      </c>
      <c r="DA338" s="16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20"/>
      <c r="DY338" s="15"/>
      <c r="DZ338" s="20"/>
      <c r="EA338" s="15"/>
      <c r="EB338" s="20"/>
      <c r="EC338" s="15"/>
      <c r="ED338" s="20"/>
      <c r="EE338" s="15"/>
      <c r="EF338" s="20"/>
      <c r="EG338" s="15"/>
      <c r="EH338" s="20"/>
      <c r="EI338" s="15"/>
      <c r="EJ338" s="20"/>
      <c r="EK338" s="15"/>
      <c r="EL338" s="20"/>
      <c r="EM338" s="15"/>
      <c r="EN338" s="20"/>
      <c r="EO338" s="15"/>
      <c r="EP338" s="20"/>
      <c r="EQ338" s="15"/>
      <c r="ER338" s="20"/>
      <c r="ES338" s="15"/>
      <c r="ET338" s="20"/>
      <c r="EU338" s="15"/>
      <c r="EV338" s="20"/>
      <c r="EW338" s="15"/>
      <c r="EX338" s="20"/>
      <c r="EY338" s="15"/>
      <c r="EZ338" s="20"/>
      <c r="FA338" s="15"/>
      <c r="FB338" s="20"/>
      <c r="FC338" s="15">
        <v>29</v>
      </c>
      <c r="FD338" s="20" t="s">
        <v>168</v>
      </c>
      <c r="FE338" s="15"/>
      <c r="FF338" s="20"/>
      <c r="FG338" s="15"/>
      <c r="FH338" s="20"/>
      <c r="FI338" s="15"/>
      <c r="FJ338" s="20"/>
      <c r="FK338" s="15"/>
      <c r="FL338" s="20"/>
      <c r="FM338" s="15"/>
      <c r="FN338" s="20"/>
      <c r="FO338" s="15"/>
      <c r="FP338" s="20"/>
      <c r="FQ338" s="15"/>
      <c r="FR338" s="20"/>
      <c r="FS338" s="15"/>
      <c r="FT338" s="20"/>
      <c r="FU338" s="15"/>
      <c r="FV338" s="20"/>
      <c r="FW338" s="15"/>
      <c r="FX338" s="20"/>
      <c r="FY338" s="15"/>
      <c r="FZ338" s="20"/>
      <c r="GA338" s="15"/>
      <c r="GB338" s="20"/>
      <c r="GC338" s="15"/>
      <c r="GD338" s="20"/>
      <c r="GE338" s="15"/>
      <c r="GF338" s="20"/>
      <c r="GG338" s="170"/>
    </row>
    <row r="339" spans="1:189" s="2" customFormat="1" ht="15.75" customHeight="1" x14ac:dyDescent="0.3">
      <c r="A339" s="17" t="s">
        <v>125</v>
      </c>
      <c r="B339" s="17" t="s">
        <v>126</v>
      </c>
      <c r="C339" s="17" t="s">
        <v>1012</v>
      </c>
      <c r="D339" s="17" t="s">
        <v>1011</v>
      </c>
      <c r="E339" s="15" t="str">
        <f t="shared" si="63"/>
        <v>Riya Janardhan</v>
      </c>
      <c r="F339" s="17" t="s">
        <v>128</v>
      </c>
      <c r="G339" s="15">
        <v>999895376</v>
      </c>
      <c r="H339" s="15">
        <f t="shared" si="64"/>
        <v>51</v>
      </c>
      <c r="I339" s="15"/>
      <c r="J339" s="15"/>
      <c r="K339" s="16"/>
      <c r="L339" s="15"/>
      <c r="M339" s="15"/>
      <c r="N339" s="15"/>
      <c r="O339" s="15">
        <f t="shared" si="70"/>
        <v>0</v>
      </c>
      <c r="P339" s="15">
        <v>0</v>
      </c>
      <c r="Q339" s="15">
        <f t="shared" si="71"/>
        <v>1</v>
      </c>
      <c r="R339" s="15">
        <v>0</v>
      </c>
      <c r="S339" s="15">
        <v>0</v>
      </c>
      <c r="T339" s="15">
        <f t="shared" si="72"/>
        <v>51</v>
      </c>
      <c r="U339" s="15">
        <f t="shared" si="73"/>
        <v>0</v>
      </c>
      <c r="V339" s="15"/>
      <c r="W339" s="15"/>
      <c r="X339" s="15"/>
      <c r="Y339" s="15"/>
      <c r="Z339" s="16"/>
      <c r="AA339" s="15"/>
      <c r="AB339" s="24"/>
      <c r="AC339" s="15"/>
      <c r="AD339" s="15"/>
      <c r="AE339" s="15"/>
      <c r="AF339" s="15"/>
      <c r="AG339" s="15"/>
      <c r="AH339" s="24"/>
      <c r="AI339" s="15"/>
      <c r="AJ339" s="15"/>
      <c r="AK339" s="15"/>
      <c r="AL339" s="15"/>
      <c r="AM339" s="15"/>
      <c r="AN339" s="24"/>
      <c r="AO339" s="15"/>
      <c r="AP339" s="24"/>
      <c r="AQ339" s="15"/>
      <c r="AR339" s="24"/>
      <c r="AS339" s="15"/>
      <c r="AT339" s="24"/>
      <c r="AU339" s="15"/>
      <c r="AV339" s="24"/>
      <c r="AW339" s="15"/>
      <c r="AX339" s="24"/>
      <c r="AY339" s="15"/>
      <c r="AZ339" s="15"/>
      <c r="BA339" s="15"/>
      <c r="BB339" s="15"/>
      <c r="BC339" s="15"/>
      <c r="BD339" s="15"/>
      <c r="BE339" s="15"/>
      <c r="BF339" s="24"/>
      <c r="BG339" s="15"/>
      <c r="BH339" s="24"/>
      <c r="BI339" s="15"/>
      <c r="BJ339" s="24"/>
      <c r="BK339" s="15"/>
      <c r="BL339" s="24"/>
      <c r="BM339" s="15">
        <f>0.3*79</f>
        <v>23.7</v>
      </c>
      <c r="BN339" s="24">
        <v>3</v>
      </c>
      <c r="BO339" s="15"/>
      <c r="BP339" s="24"/>
      <c r="BQ339" s="15"/>
      <c r="BR339" s="24"/>
      <c r="BS339" s="15"/>
      <c r="BT339" s="24"/>
      <c r="BU339" s="15"/>
      <c r="BV339" s="24"/>
      <c r="BW339" s="15"/>
      <c r="BX339" s="24"/>
      <c r="BY339" s="15"/>
      <c r="BZ339" s="24"/>
      <c r="CA339" s="15">
        <v>51</v>
      </c>
      <c r="CB339" s="24" t="s">
        <v>129</v>
      </c>
      <c r="CC339" s="15"/>
      <c r="CD339" s="24"/>
      <c r="CE339" s="15"/>
      <c r="CF339" s="24"/>
      <c r="CG339" s="15">
        <v>38</v>
      </c>
      <c r="CH339" s="25" t="s">
        <v>129</v>
      </c>
      <c r="CI339" s="15"/>
      <c r="CJ339" s="25"/>
      <c r="CK339" s="15">
        <v>64</v>
      </c>
      <c r="CL339" s="25" t="s">
        <v>129</v>
      </c>
      <c r="CM339" s="15"/>
      <c r="CN339" s="25"/>
      <c r="CO339" s="15"/>
      <c r="CP339" s="25"/>
      <c r="CQ339" s="15"/>
      <c r="CR339" s="25"/>
      <c r="CS339" s="15">
        <f t="shared" si="65"/>
        <v>0</v>
      </c>
      <c r="CT339" s="15">
        <f t="shared" si="66"/>
        <v>0</v>
      </c>
      <c r="CU339" s="15">
        <f t="shared" si="67"/>
        <v>0</v>
      </c>
      <c r="CV339" s="15">
        <f t="shared" si="68"/>
        <v>0</v>
      </c>
      <c r="CW339" s="15"/>
      <c r="CX339" s="15"/>
      <c r="CY339" s="15">
        <f t="shared" si="69"/>
        <v>0</v>
      </c>
      <c r="CZ339" s="15">
        <f>GG339</f>
        <v>0</v>
      </c>
      <c r="DA339" s="19"/>
      <c r="DB339" s="17">
        <v>64</v>
      </c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>
        <v>38</v>
      </c>
      <c r="DP339" s="17"/>
      <c r="DQ339" s="15"/>
      <c r="DR339" s="15"/>
      <c r="DS339" s="15"/>
      <c r="DT339" s="15"/>
      <c r="DU339" s="15"/>
      <c r="DV339" s="15"/>
      <c r="DW339" s="15"/>
      <c r="DX339" s="20"/>
      <c r="DY339" s="15"/>
      <c r="DZ339" s="20"/>
      <c r="EA339" s="15">
        <v>79</v>
      </c>
      <c r="EB339" s="20">
        <v>4</v>
      </c>
      <c r="EC339" s="15">
        <v>51</v>
      </c>
      <c r="ED339" s="20" t="s">
        <v>129</v>
      </c>
      <c r="EE339" s="15"/>
      <c r="EF339" s="20"/>
      <c r="EG339" s="15"/>
      <c r="EH339" s="20"/>
      <c r="EI339" s="15"/>
      <c r="EJ339" s="20"/>
      <c r="EK339" s="15"/>
      <c r="EL339" s="20"/>
      <c r="EM339" s="15"/>
      <c r="EN339" s="20"/>
      <c r="EO339" s="15"/>
      <c r="EP339" s="20"/>
      <c r="EQ339" s="15"/>
      <c r="ER339" s="20"/>
      <c r="ES339" s="15"/>
      <c r="ET339" s="20"/>
      <c r="EU339" s="15"/>
      <c r="EV339" s="20"/>
      <c r="EW339" s="15"/>
      <c r="EX339" s="20"/>
      <c r="EY339" s="15"/>
      <c r="EZ339" s="20"/>
      <c r="FA339" s="15"/>
      <c r="FB339" s="20"/>
      <c r="FC339" s="15"/>
      <c r="FD339" s="20"/>
      <c r="FE339" s="15"/>
      <c r="FF339" s="20"/>
      <c r="FG339" s="15"/>
      <c r="FH339" s="20"/>
      <c r="FI339" s="15"/>
      <c r="FJ339" s="20"/>
      <c r="FK339" s="15"/>
      <c r="FL339" s="20"/>
      <c r="FM339" s="15"/>
      <c r="FN339" s="20"/>
      <c r="FO339" s="15"/>
      <c r="FP339" s="20"/>
      <c r="FQ339" s="15"/>
      <c r="FR339" s="20"/>
      <c r="FS339" s="15"/>
      <c r="FT339" s="20"/>
      <c r="FU339" s="15"/>
      <c r="FV339" s="20"/>
      <c r="FW339" s="15"/>
      <c r="FX339" s="20"/>
      <c r="FY339" s="15"/>
      <c r="FZ339" s="20"/>
      <c r="GA339" s="15"/>
      <c r="GB339" s="20"/>
      <c r="GC339" s="15"/>
      <c r="GD339" s="20"/>
      <c r="GE339" s="15"/>
      <c r="GF339" s="20"/>
      <c r="GG339" s="170"/>
    </row>
    <row r="340" spans="1:189" s="2" customFormat="1" ht="15.75" customHeight="1" x14ac:dyDescent="0.3">
      <c r="A340" s="17" t="s">
        <v>130</v>
      </c>
      <c r="B340" s="17" t="s">
        <v>142</v>
      </c>
      <c r="C340" s="17" t="s">
        <v>1010</v>
      </c>
      <c r="D340" s="17" t="s">
        <v>1011</v>
      </c>
      <c r="E340" s="15" t="str">
        <f t="shared" si="63"/>
        <v>Ritham Janardhan</v>
      </c>
      <c r="F340" s="17" t="s">
        <v>135</v>
      </c>
      <c r="G340" s="15">
        <v>999895388</v>
      </c>
      <c r="H340" s="15">
        <f t="shared" si="64"/>
        <v>131</v>
      </c>
      <c r="I340" s="15"/>
      <c r="J340" s="15"/>
      <c r="K340" s="16"/>
      <c r="L340" s="15"/>
      <c r="M340" s="15"/>
      <c r="N340" s="15"/>
      <c r="O340" s="15">
        <f t="shared" si="70"/>
        <v>0</v>
      </c>
      <c r="P340" s="15">
        <v>0</v>
      </c>
      <c r="Q340" s="15">
        <f t="shared" si="71"/>
        <v>1</v>
      </c>
      <c r="R340" s="15">
        <v>0</v>
      </c>
      <c r="S340" s="15">
        <v>0</v>
      </c>
      <c r="T340" s="15">
        <f t="shared" si="72"/>
        <v>68</v>
      </c>
      <c r="U340" s="15">
        <f t="shared" si="73"/>
        <v>0</v>
      </c>
      <c r="V340" s="15"/>
      <c r="W340" s="15"/>
      <c r="X340" s="15"/>
      <c r="Y340" s="15"/>
      <c r="Z340" s="16"/>
      <c r="AA340" s="15"/>
      <c r="AB340" s="24"/>
      <c r="AC340" s="15"/>
      <c r="AD340" s="15"/>
      <c r="AE340" s="15"/>
      <c r="AF340" s="15"/>
      <c r="AG340" s="15"/>
      <c r="AH340" s="24"/>
      <c r="AI340" s="15"/>
      <c r="AJ340" s="15"/>
      <c r="AK340" s="15"/>
      <c r="AL340" s="15"/>
      <c r="AM340" s="15"/>
      <c r="AN340" s="24"/>
      <c r="AO340" s="15"/>
      <c r="AP340" s="24"/>
      <c r="AQ340" s="15"/>
      <c r="AR340" s="24"/>
      <c r="AS340" s="15"/>
      <c r="AT340" s="24"/>
      <c r="AU340" s="15"/>
      <c r="AV340" s="24"/>
      <c r="AW340" s="15"/>
      <c r="AX340" s="24"/>
      <c r="AY340" s="15"/>
      <c r="AZ340" s="15"/>
      <c r="BA340" s="15"/>
      <c r="BB340" s="15"/>
      <c r="BC340" s="15"/>
      <c r="BD340" s="15"/>
      <c r="BE340" s="15"/>
      <c r="BF340" s="24"/>
      <c r="BG340" s="15"/>
      <c r="BH340" s="24"/>
      <c r="BI340" s="15"/>
      <c r="BJ340" s="24"/>
      <c r="BK340" s="15"/>
      <c r="BL340" s="24"/>
      <c r="BM340" s="15">
        <v>67</v>
      </c>
      <c r="BN340" s="24">
        <v>5</v>
      </c>
      <c r="BO340" s="15"/>
      <c r="BP340" s="24"/>
      <c r="BQ340" s="15"/>
      <c r="BR340" s="24"/>
      <c r="BS340" s="15"/>
      <c r="BT340" s="24"/>
      <c r="BU340" s="15"/>
      <c r="BV340" s="24"/>
      <c r="BW340" s="15"/>
      <c r="BX340" s="24"/>
      <c r="BY340" s="15"/>
      <c r="BZ340" s="24"/>
      <c r="CA340" s="15">
        <v>68</v>
      </c>
      <c r="CB340" s="24">
        <v>8</v>
      </c>
      <c r="CC340" s="15"/>
      <c r="CD340" s="24"/>
      <c r="CE340" s="15"/>
      <c r="CF340" s="24"/>
      <c r="CG340" s="15">
        <v>68</v>
      </c>
      <c r="CH340" s="25">
        <v>3</v>
      </c>
      <c r="CI340" s="15"/>
      <c r="CJ340" s="25"/>
      <c r="CK340" s="15"/>
      <c r="CL340" s="25"/>
      <c r="CM340" s="15"/>
      <c r="CN340" s="25"/>
      <c r="CO340" s="15"/>
      <c r="CP340" s="25"/>
      <c r="CQ340" s="15"/>
      <c r="CR340" s="25"/>
      <c r="CS340" s="15">
        <f t="shared" si="65"/>
        <v>0</v>
      </c>
      <c r="CT340" s="15">
        <f t="shared" si="66"/>
        <v>63</v>
      </c>
      <c r="CU340" s="15">
        <f t="shared" si="67"/>
        <v>1</v>
      </c>
      <c r="CV340" s="15">
        <f t="shared" si="68"/>
        <v>0</v>
      </c>
      <c r="CW340" s="15"/>
      <c r="CX340" s="15"/>
      <c r="CY340" s="15">
        <f t="shared" si="69"/>
        <v>0</v>
      </c>
      <c r="CZ340" s="15">
        <f>GG340</f>
        <v>0</v>
      </c>
      <c r="DA340" s="19"/>
      <c r="DB340" s="17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>
        <v>63</v>
      </c>
      <c r="DP340" s="17"/>
      <c r="DQ340" s="15"/>
      <c r="DR340" s="15"/>
      <c r="DS340" s="15"/>
      <c r="DT340" s="15"/>
      <c r="DU340" s="15"/>
      <c r="DV340" s="15"/>
      <c r="DW340" s="15"/>
      <c r="DX340" s="20"/>
      <c r="DY340" s="15"/>
      <c r="DZ340" s="20"/>
      <c r="EA340" s="15">
        <v>79</v>
      </c>
      <c r="EB340" s="20">
        <v>4</v>
      </c>
      <c r="EC340" s="15">
        <v>68</v>
      </c>
      <c r="ED340" s="20">
        <v>8</v>
      </c>
      <c r="EE340" s="15"/>
      <c r="EF340" s="20"/>
      <c r="EG340" s="15"/>
      <c r="EH340" s="20"/>
      <c r="EI340" s="15"/>
      <c r="EJ340" s="20"/>
      <c r="EK340" s="15"/>
      <c r="EL340" s="20"/>
      <c r="EM340" s="15"/>
      <c r="EN340" s="20"/>
      <c r="EO340" s="15"/>
      <c r="EP340" s="20"/>
      <c r="EQ340" s="15"/>
      <c r="ER340" s="20"/>
      <c r="ES340" s="15"/>
      <c r="ET340" s="20"/>
      <c r="EU340" s="15"/>
      <c r="EV340" s="20"/>
      <c r="EW340" s="15"/>
      <c r="EX340" s="20"/>
      <c r="EY340" s="15"/>
      <c r="EZ340" s="20"/>
      <c r="FA340" s="15"/>
      <c r="FB340" s="20"/>
      <c r="FC340" s="15">
        <v>63</v>
      </c>
      <c r="FD340" s="20">
        <v>5</v>
      </c>
      <c r="FE340" s="15"/>
      <c r="FF340" s="20"/>
      <c r="FG340" s="15"/>
      <c r="FH340" s="20"/>
      <c r="FI340" s="15"/>
      <c r="FJ340" s="20"/>
      <c r="FK340" s="15"/>
      <c r="FL340" s="20"/>
      <c r="FM340" s="15"/>
      <c r="FN340" s="20"/>
      <c r="FO340" s="15"/>
      <c r="FP340" s="20"/>
      <c r="FQ340" s="15"/>
      <c r="FR340" s="20"/>
      <c r="FS340" s="15"/>
      <c r="FT340" s="20"/>
      <c r="FU340" s="15"/>
      <c r="FV340" s="20"/>
      <c r="FW340" s="15"/>
      <c r="FX340" s="20"/>
      <c r="FY340" s="15"/>
      <c r="FZ340" s="20"/>
      <c r="GA340" s="15"/>
      <c r="GB340" s="20"/>
      <c r="GC340" s="15"/>
      <c r="GD340" s="20"/>
      <c r="GE340" s="15"/>
      <c r="GF340" s="20"/>
      <c r="GG340" s="170"/>
    </row>
    <row r="341" spans="1:189" s="2" customFormat="1" ht="15.75" customHeight="1" x14ac:dyDescent="0.3">
      <c r="A341" s="17" t="s">
        <v>2903</v>
      </c>
      <c r="B341" s="17" t="s">
        <v>142</v>
      </c>
      <c r="C341" s="17" t="s">
        <v>3307</v>
      </c>
      <c r="D341" s="17" t="s">
        <v>3308</v>
      </c>
      <c r="E341" s="15" t="str">
        <f t="shared" si="63"/>
        <v>ISAIAH MADRID</v>
      </c>
      <c r="F341" s="17" t="s">
        <v>135</v>
      </c>
      <c r="G341" s="17">
        <v>999895941</v>
      </c>
      <c r="H341" s="15">
        <f t="shared" si="64"/>
        <v>38</v>
      </c>
      <c r="I341" s="15"/>
      <c r="J341" s="15"/>
      <c r="K341" s="16"/>
      <c r="L341" s="15"/>
      <c r="M341" s="15"/>
      <c r="N341" s="15"/>
      <c r="O341" s="15">
        <f t="shared" si="70"/>
        <v>0</v>
      </c>
      <c r="P341" s="15">
        <v>0</v>
      </c>
      <c r="Q341" s="15">
        <f t="shared" si="71"/>
        <v>0</v>
      </c>
      <c r="R341" s="15">
        <v>0</v>
      </c>
      <c r="S341" s="15">
        <v>0</v>
      </c>
      <c r="T341" s="15">
        <f t="shared" si="72"/>
        <v>0</v>
      </c>
      <c r="U341" s="15">
        <f t="shared" si="73"/>
        <v>0</v>
      </c>
      <c r="V341" s="15"/>
      <c r="W341" s="15"/>
      <c r="X341" s="15"/>
      <c r="Y341" s="15"/>
      <c r="Z341" s="16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>
        <f t="shared" si="65"/>
        <v>38</v>
      </c>
      <c r="CT341" s="15">
        <f t="shared" si="66"/>
        <v>0</v>
      </c>
      <c r="CU341" s="15">
        <f t="shared" si="67"/>
        <v>0</v>
      </c>
      <c r="CV341" s="15">
        <f t="shared" si="68"/>
        <v>0</v>
      </c>
      <c r="CW341" s="15"/>
      <c r="CX341" s="15"/>
      <c r="CY341" s="15">
        <f t="shared" si="69"/>
        <v>0</v>
      </c>
      <c r="CZ341" s="15">
        <f>GG341</f>
        <v>0</v>
      </c>
      <c r="DA341" s="16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20"/>
      <c r="DY341" s="15"/>
      <c r="DZ341" s="20"/>
      <c r="EA341" s="15"/>
      <c r="EB341" s="20"/>
      <c r="EC341" s="15"/>
      <c r="ED341" s="20"/>
      <c r="EE341" s="15"/>
      <c r="EF341" s="20"/>
      <c r="EG341" s="15"/>
      <c r="EH341" s="20"/>
      <c r="EI341" s="15"/>
      <c r="EJ341" s="20"/>
      <c r="EK341" s="15"/>
      <c r="EL341" s="20"/>
      <c r="EM341" s="15"/>
      <c r="EN341" s="20"/>
      <c r="EO341" s="15"/>
      <c r="EP341" s="20"/>
      <c r="EQ341" s="15"/>
      <c r="ER341" s="20"/>
      <c r="ES341" s="15"/>
      <c r="ET341" s="20"/>
      <c r="EU341" s="15"/>
      <c r="EV341" s="20"/>
      <c r="EW341" s="15"/>
      <c r="EX341" s="20"/>
      <c r="EY341" s="15"/>
      <c r="EZ341" s="20"/>
      <c r="FA341" s="15"/>
      <c r="FB341" s="20"/>
      <c r="FC341" s="15"/>
      <c r="FD341" s="20"/>
      <c r="FE341" s="15">
        <v>38</v>
      </c>
      <c r="FF341" s="20" t="s">
        <v>129</v>
      </c>
      <c r="FG341" s="15"/>
      <c r="FH341" s="20"/>
      <c r="FI341" s="15"/>
      <c r="FJ341" s="20"/>
      <c r="FK341" s="15"/>
      <c r="FL341" s="20"/>
      <c r="FM341" s="15"/>
      <c r="FN341" s="20"/>
      <c r="FO341" s="15"/>
      <c r="FP341" s="20"/>
      <c r="FQ341" s="15"/>
      <c r="FR341" s="20"/>
      <c r="FS341" s="15"/>
      <c r="FT341" s="20"/>
      <c r="FU341" s="15"/>
      <c r="FV341" s="20"/>
      <c r="FW341" s="15"/>
      <c r="FX341" s="20"/>
      <c r="FY341" s="15"/>
      <c r="FZ341" s="20"/>
      <c r="GA341" s="15"/>
      <c r="GB341" s="20"/>
      <c r="GC341" s="15"/>
      <c r="GD341" s="20"/>
      <c r="GE341" s="15"/>
      <c r="GF341" s="20"/>
      <c r="GG341" s="170"/>
    </row>
    <row r="342" spans="1:189" s="2" customFormat="1" ht="15.75" customHeight="1" x14ac:dyDescent="0.3">
      <c r="A342" s="15" t="s">
        <v>125</v>
      </c>
      <c r="B342" s="15" t="s">
        <v>126</v>
      </c>
      <c r="C342" s="15" t="s">
        <v>3738</v>
      </c>
      <c r="D342" s="15" t="s">
        <v>3739</v>
      </c>
      <c r="E342" s="15" t="str">
        <f t="shared" si="63"/>
        <v>TORIN BISWAS</v>
      </c>
      <c r="F342" s="15" t="s">
        <v>135</v>
      </c>
      <c r="G342" s="15">
        <v>999896079</v>
      </c>
      <c r="H342" s="15">
        <f t="shared" si="64"/>
        <v>30</v>
      </c>
      <c r="I342" s="15"/>
      <c r="J342" s="15"/>
      <c r="K342" s="16"/>
      <c r="L342" s="15"/>
      <c r="M342" s="15"/>
      <c r="N342" s="15"/>
      <c r="O342" s="15">
        <f t="shared" si="70"/>
        <v>0</v>
      </c>
      <c r="P342" s="15">
        <v>0</v>
      </c>
      <c r="Q342" s="15">
        <f t="shared" si="71"/>
        <v>0</v>
      </c>
      <c r="R342" s="15">
        <v>0</v>
      </c>
      <c r="S342" s="15">
        <v>0</v>
      </c>
      <c r="T342" s="15">
        <f t="shared" si="72"/>
        <v>0</v>
      </c>
      <c r="U342" s="15">
        <f t="shared" si="73"/>
        <v>0</v>
      </c>
      <c r="V342" s="15"/>
      <c r="W342" s="15"/>
      <c r="X342" s="15"/>
      <c r="Y342" s="15"/>
      <c r="Z342" s="16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>
        <f t="shared" si="65"/>
        <v>0</v>
      </c>
      <c r="CT342" s="15">
        <f t="shared" si="66"/>
        <v>30</v>
      </c>
      <c r="CU342" s="15">
        <f t="shared" si="67"/>
        <v>1</v>
      </c>
      <c r="CV342" s="15">
        <f t="shared" si="68"/>
        <v>0</v>
      </c>
      <c r="CW342" s="15"/>
      <c r="CX342" s="15"/>
      <c r="CY342" s="15">
        <f t="shared" si="69"/>
        <v>0</v>
      </c>
      <c r="CZ342" s="15">
        <f>GG342</f>
        <v>0</v>
      </c>
      <c r="DA342" s="16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20"/>
      <c r="DY342" s="15"/>
      <c r="DZ342" s="20"/>
      <c r="EA342" s="15"/>
      <c r="EB342" s="20"/>
      <c r="EC342" s="15"/>
      <c r="ED342" s="20"/>
      <c r="EE342" s="15"/>
      <c r="EF342" s="20"/>
      <c r="EG342" s="15"/>
      <c r="EH342" s="20"/>
      <c r="EI342" s="15"/>
      <c r="EJ342" s="20"/>
      <c r="EK342" s="15"/>
      <c r="EL342" s="20"/>
      <c r="EM342" s="15"/>
      <c r="EN342" s="20"/>
      <c r="EO342" s="15"/>
      <c r="EP342" s="20"/>
      <c r="EQ342" s="15"/>
      <c r="ER342" s="20"/>
      <c r="ES342" s="15"/>
      <c r="ET342" s="20"/>
      <c r="EU342" s="15"/>
      <c r="EV342" s="20"/>
      <c r="EW342" s="15"/>
      <c r="EX342" s="20"/>
      <c r="EY342" s="15"/>
      <c r="EZ342" s="20"/>
      <c r="FA342" s="15"/>
      <c r="FB342" s="20"/>
      <c r="FC342" s="15"/>
      <c r="FD342" s="20"/>
      <c r="FE342" s="15"/>
      <c r="FF342" s="20"/>
      <c r="FG342" s="15"/>
      <c r="FH342" s="20"/>
      <c r="FI342" s="15"/>
      <c r="FJ342" s="20"/>
      <c r="FK342" s="15"/>
      <c r="FL342" s="20"/>
      <c r="FM342" s="15"/>
      <c r="FN342" s="20"/>
      <c r="FO342" s="15"/>
      <c r="FP342" s="20"/>
      <c r="FQ342" s="15"/>
      <c r="FR342" s="20"/>
      <c r="FS342" s="15"/>
      <c r="FT342" s="20"/>
      <c r="FU342" s="15"/>
      <c r="FV342" s="20"/>
      <c r="FW342" s="15">
        <v>30</v>
      </c>
      <c r="FX342" s="20">
        <v>1</v>
      </c>
      <c r="FY342" s="15"/>
      <c r="FZ342" s="20"/>
      <c r="GA342" s="15"/>
      <c r="GB342" s="20"/>
      <c r="GC342" s="15"/>
      <c r="GD342" s="20"/>
      <c r="GE342" s="15"/>
      <c r="GF342" s="20"/>
      <c r="GG342" s="170"/>
    </row>
    <row r="343" spans="1:189" s="2" customFormat="1" ht="15.75" customHeight="1" x14ac:dyDescent="0.3">
      <c r="A343" s="17" t="s">
        <v>125</v>
      </c>
      <c r="B343" s="17" t="s">
        <v>126</v>
      </c>
      <c r="C343" s="17" t="s">
        <v>1052</v>
      </c>
      <c r="D343" s="17" t="s">
        <v>1050</v>
      </c>
      <c r="E343" s="15" t="str">
        <f t="shared" si="63"/>
        <v>AILEEN JUNG</v>
      </c>
      <c r="F343" s="17" t="s">
        <v>128</v>
      </c>
      <c r="G343" s="17">
        <v>999896410</v>
      </c>
      <c r="H343" s="15">
        <f t="shared" si="64"/>
        <v>51</v>
      </c>
      <c r="I343" s="15"/>
      <c r="J343" s="15"/>
      <c r="K343" s="16"/>
      <c r="L343" s="15"/>
      <c r="M343" s="15"/>
      <c r="N343" s="15"/>
      <c r="O343" s="15">
        <f t="shared" si="70"/>
        <v>0</v>
      </c>
      <c r="P343" s="15">
        <v>0</v>
      </c>
      <c r="Q343" s="15">
        <f t="shared" si="71"/>
        <v>1</v>
      </c>
      <c r="R343" s="15">
        <v>0</v>
      </c>
      <c r="S343" s="15">
        <v>0</v>
      </c>
      <c r="T343" s="15">
        <f t="shared" si="72"/>
        <v>51</v>
      </c>
      <c r="U343" s="15">
        <f t="shared" si="73"/>
        <v>0</v>
      </c>
      <c r="V343" s="15"/>
      <c r="W343" s="15"/>
      <c r="X343" s="15"/>
      <c r="Y343" s="15"/>
      <c r="Z343" s="16"/>
      <c r="AA343" s="15"/>
      <c r="AB343" s="24"/>
      <c r="AC343" s="15"/>
      <c r="AD343" s="15"/>
      <c r="AE343" s="15"/>
      <c r="AF343" s="15"/>
      <c r="AG343" s="15"/>
      <c r="AH343" s="24"/>
      <c r="AI343" s="15"/>
      <c r="AJ343" s="15"/>
      <c r="AK343" s="15"/>
      <c r="AL343" s="15"/>
      <c r="AM343" s="15"/>
      <c r="AN343" s="24"/>
      <c r="AO343" s="15"/>
      <c r="AP343" s="24"/>
      <c r="AQ343" s="15"/>
      <c r="AR343" s="24"/>
      <c r="AS343" s="15"/>
      <c r="AT343" s="24"/>
      <c r="AU343" s="15"/>
      <c r="AV343" s="24"/>
      <c r="AW343" s="15"/>
      <c r="AX343" s="24"/>
      <c r="AY343" s="15"/>
      <c r="AZ343" s="15"/>
      <c r="BA343" s="15"/>
      <c r="BB343" s="15"/>
      <c r="BC343" s="15"/>
      <c r="BD343" s="15"/>
      <c r="BE343" s="15"/>
      <c r="BF343" s="24"/>
      <c r="BG343" s="15"/>
      <c r="BH343" s="24"/>
      <c r="BI343" s="15"/>
      <c r="BJ343" s="24"/>
      <c r="BK343" s="15"/>
      <c r="BL343" s="24"/>
      <c r="BM343" s="15"/>
      <c r="BN343" s="24"/>
      <c r="BO343" s="15"/>
      <c r="BP343" s="24"/>
      <c r="BQ343" s="15"/>
      <c r="BR343" s="24"/>
      <c r="BS343" s="15"/>
      <c r="BT343" s="24"/>
      <c r="BU343" s="15"/>
      <c r="BV343" s="24"/>
      <c r="BW343" s="15"/>
      <c r="BX343" s="24"/>
      <c r="BY343" s="15"/>
      <c r="BZ343" s="24"/>
      <c r="CA343" s="15"/>
      <c r="CB343" s="24"/>
      <c r="CC343" s="15"/>
      <c r="CD343" s="24"/>
      <c r="CE343" s="15"/>
      <c r="CF343" s="24"/>
      <c r="CG343" s="15"/>
      <c r="CH343" s="25"/>
      <c r="CI343" s="15"/>
      <c r="CJ343" s="25"/>
      <c r="CK343" s="15"/>
      <c r="CL343" s="25"/>
      <c r="CM343" s="15"/>
      <c r="CN343" s="25"/>
      <c r="CO343" s="15"/>
      <c r="CP343" s="25"/>
      <c r="CQ343" s="15"/>
      <c r="CR343" s="25"/>
      <c r="CS343" s="15">
        <f t="shared" si="65"/>
        <v>0</v>
      </c>
      <c r="CT343" s="15">
        <f t="shared" si="66"/>
        <v>0</v>
      </c>
      <c r="CU343" s="15">
        <f t="shared" si="67"/>
        <v>0</v>
      </c>
      <c r="CV343" s="15">
        <f t="shared" si="68"/>
        <v>0</v>
      </c>
      <c r="CW343" s="15"/>
      <c r="CX343" s="15"/>
      <c r="CY343" s="15">
        <f t="shared" si="69"/>
        <v>0</v>
      </c>
      <c r="CZ343" s="15">
        <f>GG343</f>
        <v>0</v>
      </c>
      <c r="DA343" s="19"/>
      <c r="DB343" s="17"/>
      <c r="DC343" s="17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7"/>
      <c r="DQ343" s="17"/>
      <c r="DR343" s="17"/>
      <c r="DS343" s="17"/>
      <c r="DT343" s="17">
        <v>120</v>
      </c>
      <c r="DU343" s="17"/>
      <c r="DV343" s="17"/>
      <c r="DW343" s="15"/>
      <c r="DX343" s="20"/>
      <c r="DY343" s="15"/>
      <c r="DZ343" s="20"/>
      <c r="EA343" s="15"/>
      <c r="EB343" s="20"/>
      <c r="EC343" s="15">
        <v>51</v>
      </c>
      <c r="ED343" s="20" t="s">
        <v>129</v>
      </c>
      <c r="EE343" s="15"/>
      <c r="EF343" s="20"/>
      <c r="EG343" s="15"/>
      <c r="EH343" s="20"/>
      <c r="EI343" s="15"/>
      <c r="EJ343" s="20"/>
      <c r="EK343" s="15"/>
      <c r="EL343" s="20"/>
      <c r="EM343" s="15"/>
      <c r="EN343" s="20"/>
      <c r="EO343" s="15"/>
      <c r="EP343" s="20"/>
      <c r="EQ343" s="17"/>
      <c r="ER343" s="20"/>
      <c r="ES343" s="15"/>
      <c r="ET343" s="20"/>
      <c r="EU343" s="15"/>
      <c r="EV343" s="20"/>
      <c r="EW343" s="15"/>
      <c r="EX343" s="20"/>
      <c r="EY343" s="15"/>
      <c r="EZ343" s="20"/>
      <c r="FA343" s="15"/>
      <c r="FB343" s="20"/>
      <c r="FC343" s="15"/>
      <c r="FD343" s="20"/>
      <c r="FE343" s="15"/>
      <c r="FF343" s="20"/>
      <c r="FG343" s="15"/>
      <c r="FH343" s="20"/>
      <c r="FI343" s="15"/>
      <c r="FJ343" s="20"/>
      <c r="FK343" s="15"/>
      <c r="FL343" s="20"/>
      <c r="FM343" s="15"/>
      <c r="FN343" s="20"/>
      <c r="FO343" s="15"/>
      <c r="FP343" s="20"/>
      <c r="FQ343" s="15"/>
      <c r="FR343" s="20"/>
      <c r="FS343" s="15"/>
      <c r="FT343" s="20"/>
      <c r="FU343" s="15"/>
      <c r="FV343" s="20"/>
      <c r="FW343" s="15"/>
      <c r="FX343" s="20"/>
      <c r="FY343" s="15"/>
      <c r="FZ343" s="20"/>
      <c r="GA343" s="15"/>
      <c r="GB343" s="20"/>
      <c r="GC343" s="15"/>
      <c r="GD343" s="20"/>
      <c r="GE343" s="15"/>
      <c r="GF343" s="20"/>
      <c r="GG343" s="170"/>
    </row>
    <row r="344" spans="1:189" s="2" customFormat="1" ht="15.75" customHeight="1" x14ac:dyDescent="0.3">
      <c r="A344" s="17" t="s">
        <v>2903</v>
      </c>
      <c r="B344" s="17" t="s">
        <v>126</v>
      </c>
      <c r="C344" s="17" t="s">
        <v>3339</v>
      </c>
      <c r="D344" s="17" t="s">
        <v>2603</v>
      </c>
      <c r="E344" s="15" t="str">
        <f t="shared" si="63"/>
        <v>BUIRY MIN</v>
      </c>
      <c r="F344" s="17" t="s">
        <v>128</v>
      </c>
      <c r="G344" s="17">
        <v>999896504</v>
      </c>
      <c r="H344" s="15">
        <f t="shared" si="64"/>
        <v>38</v>
      </c>
      <c r="I344" s="15"/>
      <c r="J344" s="15"/>
      <c r="K344" s="16"/>
      <c r="L344" s="15"/>
      <c r="M344" s="15"/>
      <c r="N344" s="15"/>
      <c r="O344" s="15">
        <f t="shared" si="70"/>
        <v>0</v>
      </c>
      <c r="P344" s="15">
        <v>0</v>
      </c>
      <c r="Q344" s="15">
        <f t="shared" si="71"/>
        <v>0</v>
      </c>
      <c r="R344" s="15">
        <v>0</v>
      </c>
      <c r="S344" s="15">
        <v>0</v>
      </c>
      <c r="T344" s="15">
        <f t="shared" si="72"/>
        <v>0</v>
      </c>
      <c r="U344" s="15">
        <f t="shared" si="73"/>
        <v>0</v>
      </c>
      <c r="V344" s="15"/>
      <c r="W344" s="15"/>
      <c r="X344" s="15"/>
      <c r="Y344" s="15"/>
      <c r="Z344" s="16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>
        <f t="shared" si="65"/>
        <v>38</v>
      </c>
      <c r="CT344" s="15">
        <f t="shared" si="66"/>
        <v>0</v>
      </c>
      <c r="CU344" s="15">
        <f t="shared" si="67"/>
        <v>0</v>
      </c>
      <c r="CV344" s="15">
        <f t="shared" si="68"/>
        <v>0</v>
      </c>
      <c r="CW344" s="15"/>
      <c r="CX344" s="15"/>
      <c r="CY344" s="15">
        <f t="shared" si="69"/>
        <v>0</v>
      </c>
      <c r="CZ344" s="15">
        <f>GG344</f>
        <v>0</v>
      </c>
      <c r="DA344" s="16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20"/>
      <c r="DY344" s="15"/>
      <c r="DZ344" s="20"/>
      <c r="EA344" s="15"/>
      <c r="EB344" s="20"/>
      <c r="EC344" s="15"/>
      <c r="ED344" s="20"/>
      <c r="EE344" s="15"/>
      <c r="EF344" s="20"/>
      <c r="EG344" s="15"/>
      <c r="EH344" s="20"/>
      <c r="EI344" s="15"/>
      <c r="EJ344" s="20"/>
      <c r="EK344" s="15"/>
      <c r="EL344" s="20"/>
      <c r="EM344" s="15"/>
      <c r="EN344" s="20"/>
      <c r="EO344" s="15"/>
      <c r="EP344" s="20"/>
      <c r="EQ344" s="15"/>
      <c r="ER344" s="20"/>
      <c r="ES344" s="15"/>
      <c r="ET344" s="20"/>
      <c r="EU344" s="15"/>
      <c r="EV344" s="20"/>
      <c r="EW344" s="15"/>
      <c r="EX344" s="20"/>
      <c r="EY344" s="15"/>
      <c r="EZ344" s="20"/>
      <c r="FA344" s="15"/>
      <c r="FB344" s="20"/>
      <c r="FC344" s="15"/>
      <c r="FD344" s="20"/>
      <c r="FE344" s="15">
        <v>38</v>
      </c>
      <c r="FF344" s="20" t="s">
        <v>129</v>
      </c>
      <c r="FG344" s="15"/>
      <c r="FH344" s="20"/>
      <c r="FI344" s="15"/>
      <c r="FJ344" s="20"/>
      <c r="FK344" s="15"/>
      <c r="FL344" s="20"/>
      <c r="FM344" s="15"/>
      <c r="FN344" s="20"/>
      <c r="FO344" s="15"/>
      <c r="FP344" s="20"/>
      <c r="FQ344" s="15"/>
      <c r="FR344" s="20"/>
      <c r="FS344" s="15"/>
      <c r="FT344" s="20"/>
      <c r="FU344" s="15"/>
      <c r="FV344" s="20"/>
      <c r="FW344" s="15"/>
      <c r="FX344" s="20"/>
      <c r="FY344" s="15"/>
      <c r="FZ344" s="20"/>
      <c r="GA344" s="15"/>
      <c r="GB344" s="20"/>
      <c r="GC344" s="15"/>
      <c r="GD344" s="20"/>
      <c r="GE344" s="15"/>
      <c r="GF344" s="20"/>
      <c r="GG344" s="170"/>
    </row>
    <row r="345" spans="1:189" s="2" customFormat="1" ht="15.75" customHeight="1" x14ac:dyDescent="0.3">
      <c r="A345" s="15" t="s">
        <v>2903</v>
      </c>
      <c r="B345" s="15" t="s">
        <v>126</v>
      </c>
      <c r="C345" s="17" t="s">
        <v>1412</v>
      </c>
      <c r="D345" s="17" t="s">
        <v>276</v>
      </c>
      <c r="E345" s="15" t="str">
        <f t="shared" si="63"/>
        <v>Yaery Min</v>
      </c>
      <c r="F345" s="17" t="s">
        <v>128</v>
      </c>
      <c r="G345" s="15">
        <v>999896511</v>
      </c>
      <c r="H345" s="15">
        <f t="shared" si="64"/>
        <v>374</v>
      </c>
      <c r="I345" s="15"/>
      <c r="J345" s="15"/>
      <c r="K345" s="16"/>
      <c r="L345" s="15"/>
      <c r="M345" s="15"/>
      <c r="N345" s="15"/>
      <c r="O345" s="15">
        <f t="shared" si="70"/>
        <v>0</v>
      </c>
      <c r="P345" s="15">
        <v>0</v>
      </c>
      <c r="Q345" s="15">
        <f t="shared" si="71"/>
        <v>1</v>
      </c>
      <c r="R345" s="15">
        <v>0</v>
      </c>
      <c r="S345" s="15">
        <v>0</v>
      </c>
      <c r="T345" s="15">
        <f t="shared" si="72"/>
        <v>38</v>
      </c>
      <c r="U345" s="15">
        <f t="shared" si="73"/>
        <v>85</v>
      </c>
      <c r="V345" s="15"/>
      <c r="W345" s="15"/>
      <c r="X345" s="15"/>
      <c r="Y345" s="15"/>
      <c r="Z345" s="16"/>
      <c r="AA345" s="15"/>
      <c r="AB345" s="24"/>
      <c r="AC345" s="15"/>
      <c r="AD345" s="15"/>
      <c r="AE345" s="15"/>
      <c r="AF345" s="15"/>
      <c r="AG345" s="15"/>
      <c r="AH345" s="24"/>
      <c r="AI345" s="15"/>
      <c r="AJ345" s="15"/>
      <c r="AK345" s="15"/>
      <c r="AL345" s="15"/>
      <c r="AM345" s="15"/>
      <c r="AN345" s="24"/>
      <c r="AO345" s="15"/>
      <c r="AP345" s="24"/>
      <c r="AQ345" s="15"/>
      <c r="AR345" s="24"/>
      <c r="AS345" s="15"/>
      <c r="AT345" s="24"/>
      <c r="AU345" s="15"/>
      <c r="AV345" s="24"/>
      <c r="AW345" s="15"/>
      <c r="AX345" s="24"/>
      <c r="AY345" s="15"/>
      <c r="AZ345" s="15"/>
      <c r="BA345" s="15"/>
      <c r="BB345" s="15"/>
      <c r="BC345" s="15"/>
      <c r="BD345" s="15"/>
      <c r="BE345" s="15"/>
      <c r="BF345" s="24"/>
      <c r="BG345" s="15"/>
      <c r="BH345" s="24"/>
      <c r="BI345" s="15"/>
      <c r="BJ345" s="24"/>
      <c r="BK345" s="15"/>
      <c r="BL345" s="24"/>
      <c r="BM345" s="15">
        <v>44</v>
      </c>
      <c r="BN345" s="24" t="s">
        <v>129</v>
      </c>
      <c r="BO345" s="15"/>
      <c r="BP345" s="24"/>
      <c r="BQ345" s="15"/>
      <c r="BR345" s="24"/>
      <c r="BS345" s="15"/>
      <c r="BT345" s="24"/>
      <c r="BU345" s="15"/>
      <c r="BV345" s="24"/>
      <c r="BW345" s="15"/>
      <c r="BX345" s="24"/>
      <c r="BY345" s="15"/>
      <c r="BZ345" s="24"/>
      <c r="CA345" s="15">
        <v>51</v>
      </c>
      <c r="CB345" s="24" t="s">
        <v>129</v>
      </c>
      <c r="CC345" s="15"/>
      <c r="CD345" s="24"/>
      <c r="CE345" s="15"/>
      <c r="CF345" s="24"/>
      <c r="CG345" s="15"/>
      <c r="CH345" s="25"/>
      <c r="CI345" s="15"/>
      <c r="CJ345" s="25"/>
      <c r="CK345" s="15"/>
      <c r="CL345" s="25"/>
      <c r="CM345" s="15"/>
      <c r="CN345" s="25"/>
      <c r="CO345" s="15"/>
      <c r="CP345" s="25"/>
      <c r="CQ345" s="15"/>
      <c r="CR345" s="25"/>
      <c r="CS345" s="15">
        <f t="shared" si="65"/>
        <v>56</v>
      </c>
      <c r="CT345" s="15">
        <f t="shared" si="66"/>
        <v>68</v>
      </c>
      <c r="CU345" s="15">
        <f t="shared" si="67"/>
        <v>1</v>
      </c>
      <c r="CV345" s="15">
        <f t="shared" si="68"/>
        <v>79</v>
      </c>
      <c r="CW345" s="15"/>
      <c r="CX345" s="15"/>
      <c r="CY345" s="15">
        <f t="shared" si="69"/>
        <v>48</v>
      </c>
      <c r="CZ345" s="15">
        <f>GG345</f>
        <v>0</v>
      </c>
      <c r="DA345" s="19"/>
      <c r="DB345" s="17">
        <v>48</v>
      </c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>
        <v>63</v>
      </c>
      <c r="DP345" s="17"/>
      <c r="DQ345" s="15"/>
      <c r="DR345" s="15"/>
      <c r="DS345" s="15"/>
      <c r="DT345" s="15"/>
      <c r="DU345" s="15"/>
      <c r="DV345" s="15"/>
      <c r="DW345" s="15"/>
      <c r="DX345" s="20"/>
      <c r="DY345" s="15">
        <v>79</v>
      </c>
      <c r="DZ345" s="20">
        <v>3</v>
      </c>
      <c r="EA345" s="15"/>
      <c r="EB345" s="20"/>
      <c r="EC345" s="15">
        <v>38</v>
      </c>
      <c r="ED345" s="20">
        <v>17</v>
      </c>
      <c r="EE345" s="15"/>
      <c r="EF345" s="20"/>
      <c r="EG345" s="15">
        <v>85</v>
      </c>
      <c r="EH345" s="20">
        <v>5</v>
      </c>
      <c r="EI345" s="15"/>
      <c r="EJ345" s="20"/>
      <c r="EK345" s="15"/>
      <c r="EL345" s="20"/>
      <c r="EM345" s="15"/>
      <c r="EN345" s="20"/>
      <c r="EO345" s="15">
        <v>48</v>
      </c>
      <c r="EP345" s="20"/>
      <c r="EQ345" s="15"/>
      <c r="ER345" s="20"/>
      <c r="ES345" s="15"/>
      <c r="ET345" s="20"/>
      <c r="EU345" s="15"/>
      <c r="EV345" s="20"/>
      <c r="EW345" s="15"/>
      <c r="EX345" s="20"/>
      <c r="EY345" s="15"/>
      <c r="EZ345" s="20"/>
      <c r="FA345" s="15"/>
      <c r="FB345" s="20"/>
      <c r="FC345" s="15">
        <v>68</v>
      </c>
      <c r="FD345" s="20">
        <v>4</v>
      </c>
      <c r="FE345" s="15">
        <v>56</v>
      </c>
      <c r="FF345" s="20">
        <v>4</v>
      </c>
      <c r="FG345" s="15"/>
      <c r="FH345" s="20"/>
      <c r="FI345" s="15"/>
      <c r="FJ345" s="20"/>
      <c r="FK345" s="15"/>
      <c r="FL345" s="20"/>
      <c r="FM345" s="15"/>
      <c r="FN345" s="20"/>
      <c r="FO345" s="15"/>
      <c r="FP345" s="20"/>
      <c r="FQ345" s="15"/>
      <c r="FR345" s="20"/>
      <c r="FS345" s="15"/>
      <c r="FT345" s="20"/>
      <c r="FU345" s="15"/>
      <c r="FV345" s="20"/>
      <c r="FW345" s="15"/>
      <c r="FX345" s="20"/>
      <c r="FY345" s="15"/>
      <c r="FZ345" s="20"/>
      <c r="GA345" s="15"/>
      <c r="GB345" s="20"/>
      <c r="GC345" s="15">
        <v>79</v>
      </c>
      <c r="GD345" s="20">
        <v>3</v>
      </c>
      <c r="GE345" s="15"/>
      <c r="GF345" s="20"/>
      <c r="GG345" s="170"/>
    </row>
    <row r="346" spans="1:189" s="2" customFormat="1" ht="15.75" customHeight="1" x14ac:dyDescent="0.3">
      <c r="A346" s="17" t="s">
        <v>125</v>
      </c>
      <c r="B346" s="17" t="s">
        <v>126</v>
      </c>
      <c r="C346" s="17" t="s">
        <v>1901</v>
      </c>
      <c r="D346" s="17" t="s">
        <v>1902</v>
      </c>
      <c r="E346" s="15" t="str">
        <f t="shared" si="63"/>
        <v>Livia Viall</v>
      </c>
      <c r="F346" s="17" t="s">
        <v>128</v>
      </c>
      <c r="G346" s="15">
        <v>999896589</v>
      </c>
      <c r="H346" s="15">
        <f t="shared" si="64"/>
        <v>63</v>
      </c>
      <c r="I346" s="15"/>
      <c r="J346" s="17">
        <f>(O346+P346+R346+S346+T346+U346)/2</f>
        <v>19</v>
      </c>
      <c r="K346" s="16"/>
      <c r="L346" s="15"/>
      <c r="M346" s="15"/>
      <c r="N346" s="15"/>
      <c r="O346" s="15">
        <f t="shared" si="70"/>
        <v>0</v>
      </c>
      <c r="P346" s="15">
        <v>0</v>
      </c>
      <c r="Q346" s="15">
        <f t="shared" si="71"/>
        <v>0</v>
      </c>
      <c r="R346" s="15">
        <v>0</v>
      </c>
      <c r="S346" s="15">
        <v>0</v>
      </c>
      <c r="T346" s="15">
        <f t="shared" si="72"/>
        <v>38</v>
      </c>
      <c r="U346" s="15">
        <f t="shared" si="73"/>
        <v>0</v>
      </c>
      <c r="V346" s="15"/>
      <c r="W346" s="15"/>
      <c r="X346" s="15"/>
      <c r="Y346" s="15"/>
      <c r="Z346" s="16"/>
      <c r="AA346" s="15"/>
      <c r="AB346" s="24"/>
      <c r="AC346" s="15"/>
      <c r="AD346" s="15"/>
      <c r="AE346" s="15"/>
      <c r="AF346" s="15"/>
      <c r="AG346" s="15"/>
      <c r="AH346" s="24"/>
      <c r="AI346" s="15"/>
      <c r="AJ346" s="15"/>
      <c r="AK346" s="15"/>
      <c r="AL346" s="15"/>
      <c r="AM346" s="15"/>
      <c r="AN346" s="24"/>
      <c r="AO346" s="15"/>
      <c r="AP346" s="24"/>
      <c r="AQ346" s="15"/>
      <c r="AR346" s="24"/>
      <c r="AS346" s="15"/>
      <c r="AT346" s="24"/>
      <c r="AU346" s="15"/>
      <c r="AV346" s="24"/>
      <c r="AW346" s="15"/>
      <c r="AX346" s="24"/>
      <c r="AY346" s="15"/>
      <c r="AZ346" s="15"/>
      <c r="BA346" s="15"/>
      <c r="BB346" s="15"/>
      <c r="BC346" s="15"/>
      <c r="BD346" s="15"/>
      <c r="BE346" s="15"/>
      <c r="BF346" s="24"/>
      <c r="BG346" s="15"/>
      <c r="BH346" s="24"/>
      <c r="BI346" s="15"/>
      <c r="BJ346" s="24"/>
      <c r="BK346" s="15"/>
      <c r="BL346" s="24"/>
      <c r="BM346" s="15"/>
      <c r="BN346" s="24"/>
      <c r="BO346" s="15"/>
      <c r="BP346" s="24"/>
      <c r="BQ346" s="15"/>
      <c r="BR346" s="24"/>
      <c r="BS346" s="15">
        <v>44</v>
      </c>
      <c r="BT346" s="24" t="s">
        <v>129</v>
      </c>
      <c r="BU346" s="15"/>
      <c r="BV346" s="24"/>
      <c r="BW346" s="15"/>
      <c r="BX346" s="24"/>
      <c r="BY346" s="15"/>
      <c r="BZ346" s="24"/>
      <c r="CA346" s="15">
        <v>51</v>
      </c>
      <c r="CB346" s="24" t="s">
        <v>129</v>
      </c>
      <c r="CC346" s="15"/>
      <c r="CD346" s="24"/>
      <c r="CE346" s="15"/>
      <c r="CF346" s="24"/>
      <c r="CG346" s="15"/>
      <c r="CH346" s="25"/>
      <c r="CI346" s="15"/>
      <c r="CJ346" s="25"/>
      <c r="CK346" s="15"/>
      <c r="CL346" s="25"/>
      <c r="CM346" s="15"/>
      <c r="CN346" s="25"/>
      <c r="CO346" s="15"/>
      <c r="CP346" s="25"/>
      <c r="CQ346" s="15"/>
      <c r="CR346" s="25"/>
      <c r="CS346" s="15">
        <f t="shared" si="65"/>
        <v>0</v>
      </c>
      <c r="CT346" s="15">
        <f t="shared" si="66"/>
        <v>0</v>
      </c>
      <c r="CU346" s="15">
        <f t="shared" si="67"/>
        <v>0</v>
      </c>
      <c r="CV346" s="15">
        <f t="shared" si="68"/>
        <v>44</v>
      </c>
      <c r="CW346" s="15"/>
      <c r="CX346" s="15"/>
      <c r="CY346" s="15">
        <f t="shared" si="69"/>
        <v>0</v>
      </c>
      <c r="CZ346" s="15">
        <f>GG346</f>
        <v>0</v>
      </c>
      <c r="DA346" s="19"/>
      <c r="DB346" s="17">
        <v>64</v>
      </c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7"/>
      <c r="DQ346" s="15"/>
      <c r="DR346" s="15"/>
      <c r="DS346" s="15"/>
      <c r="DT346" s="15"/>
      <c r="DU346" s="15"/>
      <c r="DV346" s="15"/>
      <c r="DW346" s="15"/>
      <c r="DX346" s="20"/>
      <c r="DY346" s="15"/>
      <c r="DZ346" s="20"/>
      <c r="EA346" s="15">
        <v>71</v>
      </c>
      <c r="EB346" s="20">
        <v>5</v>
      </c>
      <c r="EC346" s="15">
        <v>38</v>
      </c>
      <c r="ED346" s="20" t="s">
        <v>168</v>
      </c>
      <c r="EE346" s="15"/>
      <c r="EF346" s="20"/>
      <c r="EG346" s="15"/>
      <c r="EH346" s="20"/>
      <c r="EI346" s="15"/>
      <c r="EJ346" s="20"/>
      <c r="EK346" s="15"/>
      <c r="EL346" s="20"/>
      <c r="EM346" s="15"/>
      <c r="EN346" s="20"/>
      <c r="EO346" s="15"/>
      <c r="EP346" s="20"/>
      <c r="EQ346" s="15"/>
      <c r="ER346" s="20"/>
      <c r="ES346" s="15"/>
      <c r="ET346" s="20"/>
      <c r="EU346" s="15"/>
      <c r="EV346" s="20"/>
      <c r="EW346" s="15"/>
      <c r="EX346" s="20"/>
      <c r="EY346" s="15"/>
      <c r="EZ346" s="20"/>
      <c r="FA346" s="15"/>
      <c r="FB346" s="20"/>
      <c r="FC346" s="15"/>
      <c r="FD346" s="20"/>
      <c r="FE346" s="15"/>
      <c r="FF346" s="20"/>
      <c r="FG346" s="15"/>
      <c r="FH346" s="20"/>
      <c r="FI346" s="15"/>
      <c r="FJ346" s="20"/>
      <c r="FK346" s="15"/>
      <c r="FL346" s="20"/>
      <c r="FM346" s="15"/>
      <c r="FN346" s="20"/>
      <c r="FO346" s="15"/>
      <c r="FP346" s="20"/>
      <c r="FQ346" s="15"/>
      <c r="FR346" s="20"/>
      <c r="FS346" s="15"/>
      <c r="FT346" s="20"/>
      <c r="FU346" s="15"/>
      <c r="FV346" s="20"/>
      <c r="FW346" s="15"/>
      <c r="FX346" s="20"/>
      <c r="FY346" s="15"/>
      <c r="FZ346" s="20"/>
      <c r="GA346" s="15"/>
      <c r="GB346" s="20"/>
      <c r="GC346" s="15">
        <v>44</v>
      </c>
      <c r="GD346" s="20" t="s">
        <v>129</v>
      </c>
      <c r="GE346" s="15"/>
      <c r="GF346" s="20"/>
      <c r="GG346" s="170"/>
    </row>
    <row r="347" spans="1:189" s="2" customFormat="1" ht="15.75" customHeight="1" x14ac:dyDescent="0.3">
      <c r="A347" s="15" t="s">
        <v>2904</v>
      </c>
      <c r="B347" s="15" t="s">
        <v>126</v>
      </c>
      <c r="C347" s="15" t="s">
        <v>472</v>
      </c>
      <c r="D347" s="15" t="s">
        <v>252</v>
      </c>
      <c r="E347" s="15" t="str">
        <f t="shared" si="63"/>
        <v>Justin Raymundo</v>
      </c>
      <c r="F347" s="15" t="s">
        <v>135</v>
      </c>
      <c r="G347" s="15">
        <v>999896628</v>
      </c>
      <c r="H347" s="15">
        <f t="shared" si="64"/>
        <v>68</v>
      </c>
      <c r="I347" s="15"/>
      <c r="J347" s="15"/>
      <c r="K347" s="16"/>
      <c r="L347" s="15"/>
      <c r="M347" s="15"/>
      <c r="N347" s="15"/>
      <c r="O347" s="15">
        <f t="shared" si="70"/>
        <v>0</v>
      </c>
      <c r="P347" s="15">
        <v>0</v>
      </c>
      <c r="Q347" s="15">
        <f t="shared" si="71"/>
        <v>0</v>
      </c>
      <c r="R347" s="15">
        <v>0</v>
      </c>
      <c r="S347" s="15">
        <v>0</v>
      </c>
      <c r="T347" s="15">
        <f t="shared" si="72"/>
        <v>68</v>
      </c>
      <c r="U347" s="15">
        <f t="shared" si="73"/>
        <v>0</v>
      </c>
      <c r="V347" s="15"/>
      <c r="W347" s="15"/>
      <c r="X347" s="15"/>
      <c r="Y347" s="15"/>
      <c r="Z347" s="16"/>
      <c r="AA347" s="15">
        <v>64</v>
      </c>
      <c r="AB347" s="24" t="s">
        <v>129</v>
      </c>
      <c r="AC347" s="15"/>
      <c r="AD347" s="15"/>
      <c r="AE347" s="15"/>
      <c r="AF347" s="15"/>
      <c r="AG347" s="15"/>
      <c r="AH347" s="24"/>
      <c r="AI347" s="15"/>
      <c r="AJ347" s="15"/>
      <c r="AK347" s="15"/>
      <c r="AL347" s="15"/>
      <c r="AM347" s="15"/>
      <c r="AN347" s="24"/>
      <c r="AO347" s="15"/>
      <c r="AP347" s="24"/>
      <c r="AQ347" s="15"/>
      <c r="AR347" s="24"/>
      <c r="AS347" s="15"/>
      <c r="AT347" s="24"/>
      <c r="AU347" s="15"/>
      <c r="AV347" s="24"/>
      <c r="AW347" s="15"/>
      <c r="AX347" s="24"/>
      <c r="AY347" s="15"/>
      <c r="AZ347" s="15"/>
      <c r="BA347" s="15"/>
      <c r="BB347" s="15"/>
      <c r="BC347" s="15"/>
      <c r="BD347" s="15"/>
      <c r="BE347" s="15"/>
      <c r="BF347" s="24"/>
      <c r="BG347" s="15"/>
      <c r="BH347" s="24"/>
      <c r="BI347" s="15"/>
      <c r="BJ347" s="24"/>
      <c r="BK347" s="15"/>
      <c r="BL347" s="24"/>
      <c r="BM347" s="15"/>
      <c r="BN347" s="24"/>
      <c r="BO347" s="15"/>
      <c r="BP347" s="24"/>
      <c r="BQ347" s="15"/>
      <c r="BR347" s="24"/>
      <c r="BS347" s="15">
        <v>79</v>
      </c>
      <c r="BT347" s="24">
        <v>3</v>
      </c>
      <c r="BU347" s="15"/>
      <c r="BV347" s="24"/>
      <c r="BW347" s="15"/>
      <c r="BX347" s="24"/>
      <c r="BY347" s="15"/>
      <c r="BZ347" s="24"/>
      <c r="CA347" s="15"/>
      <c r="CB347" s="24"/>
      <c r="CC347" s="15"/>
      <c r="CD347" s="24"/>
      <c r="CE347" s="15"/>
      <c r="CF347" s="24"/>
      <c r="CG347" s="15"/>
      <c r="CH347" s="25"/>
      <c r="CI347" s="15"/>
      <c r="CJ347" s="25"/>
      <c r="CK347" s="15">
        <v>113</v>
      </c>
      <c r="CL347" s="25">
        <v>3</v>
      </c>
      <c r="CM347" s="15">
        <v>64</v>
      </c>
      <c r="CN347" s="25">
        <v>9</v>
      </c>
      <c r="CO347" s="15"/>
      <c r="CP347" s="25"/>
      <c r="CQ347" s="15"/>
      <c r="CR347" s="25"/>
      <c r="CS347" s="15">
        <f t="shared" si="65"/>
        <v>0</v>
      </c>
      <c r="CT347" s="15">
        <f t="shared" si="66"/>
        <v>0</v>
      </c>
      <c r="CU347" s="15">
        <f t="shared" si="67"/>
        <v>0</v>
      </c>
      <c r="CV347" s="15">
        <f t="shared" si="68"/>
        <v>0</v>
      </c>
      <c r="CW347" s="15"/>
      <c r="CX347" s="15"/>
      <c r="CY347" s="15">
        <f t="shared" si="69"/>
        <v>0</v>
      </c>
      <c r="CZ347" s="15">
        <f>GG347</f>
        <v>0</v>
      </c>
      <c r="DA347" s="19"/>
      <c r="DB347" s="17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7"/>
      <c r="DQ347" s="15"/>
      <c r="DR347" s="15"/>
      <c r="DS347" s="15"/>
      <c r="DT347" s="15"/>
      <c r="DU347" s="15"/>
      <c r="DV347" s="15"/>
      <c r="DW347" s="15"/>
      <c r="DX347" s="20"/>
      <c r="DY347" s="15"/>
      <c r="DZ347" s="20"/>
      <c r="EA347" s="15">
        <v>79</v>
      </c>
      <c r="EB347" s="20">
        <v>3</v>
      </c>
      <c r="EC347" s="15">
        <v>68</v>
      </c>
      <c r="ED347" s="20">
        <v>5</v>
      </c>
      <c r="EE347" s="15"/>
      <c r="EF347" s="20"/>
      <c r="EG347" s="15"/>
      <c r="EH347" s="20"/>
      <c r="EI347" s="15"/>
      <c r="EJ347" s="20"/>
      <c r="EK347" s="15"/>
      <c r="EL347" s="20"/>
      <c r="EM347" s="15"/>
      <c r="EN347" s="20"/>
      <c r="EO347" s="15"/>
      <c r="EP347" s="20"/>
      <c r="EQ347" s="15"/>
      <c r="ER347" s="20"/>
      <c r="ES347" s="15"/>
      <c r="ET347" s="20"/>
      <c r="EU347" s="15"/>
      <c r="EV347" s="20"/>
      <c r="EW347" s="15"/>
      <c r="EX347" s="20"/>
      <c r="EY347" s="15"/>
      <c r="EZ347" s="20"/>
      <c r="FA347" s="15"/>
      <c r="FB347" s="20"/>
      <c r="FC347" s="15"/>
      <c r="FD347" s="20"/>
      <c r="FE347" s="15"/>
      <c r="FF347" s="20"/>
      <c r="FG347" s="15"/>
      <c r="FH347" s="20"/>
      <c r="FI347" s="15"/>
      <c r="FJ347" s="20"/>
      <c r="FK347" s="15"/>
      <c r="FL347" s="20"/>
      <c r="FM347" s="15"/>
      <c r="FN347" s="20"/>
      <c r="FO347" s="15"/>
      <c r="FP347" s="20"/>
      <c r="FQ347" s="15"/>
      <c r="FR347" s="20"/>
      <c r="FS347" s="15"/>
      <c r="FT347" s="20"/>
      <c r="FU347" s="15"/>
      <c r="FV347" s="20"/>
      <c r="FW347" s="15"/>
      <c r="FX347" s="20"/>
      <c r="FY347" s="15"/>
      <c r="FZ347" s="20"/>
      <c r="GA347" s="15"/>
      <c r="GB347" s="20"/>
      <c r="GC347" s="15"/>
      <c r="GD347" s="20"/>
      <c r="GE347" s="15"/>
      <c r="GF347" s="20"/>
      <c r="GG347" s="170"/>
    </row>
    <row r="348" spans="1:189" s="2" customFormat="1" ht="15.75" customHeight="1" x14ac:dyDescent="0.3">
      <c r="A348" s="17" t="s">
        <v>125</v>
      </c>
      <c r="B348" s="17" t="s">
        <v>126</v>
      </c>
      <c r="C348" s="17" t="s">
        <v>1236</v>
      </c>
      <c r="D348" s="17" t="s">
        <v>1532</v>
      </c>
      <c r="E348" s="15" t="str">
        <f t="shared" si="63"/>
        <v>Jinseo Park</v>
      </c>
      <c r="F348" s="17" t="s">
        <v>128</v>
      </c>
      <c r="G348" s="15">
        <v>999896686</v>
      </c>
      <c r="H348" s="15">
        <f t="shared" si="64"/>
        <v>401</v>
      </c>
      <c r="I348" s="15"/>
      <c r="J348" s="15"/>
      <c r="K348" s="16"/>
      <c r="L348" s="15"/>
      <c r="M348" s="15"/>
      <c r="N348" s="15"/>
      <c r="O348" s="15">
        <f t="shared" si="70"/>
        <v>0</v>
      </c>
      <c r="P348" s="15">
        <v>0</v>
      </c>
      <c r="Q348" s="15">
        <f t="shared" si="71"/>
        <v>1</v>
      </c>
      <c r="R348" s="15">
        <v>0</v>
      </c>
      <c r="S348" s="15">
        <v>0</v>
      </c>
      <c r="T348" s="15">
        <f t="shared" si="72"/>
        <v>0</v>
      </c>
      <c r="U348" s="15">
        <f t="shared" si="73"/>
        <v>113</v>
      </c>
      <c r="V348" s="15"/>
      <c r="W348" s="15"/>
      <c r="X348" s="15"/>
      <c r="Y348" s="15"/>
      <c r="Z348" s="16"/>
      <c r="AA348" s="15"/>
      <c r="AB348" s="24"/>
      <c r="AC348" s="15"/>
      <c r="AD348" s="15"/>
      <c r="AE348" s="15"/>
      <c r="AF348" s="15"/>
      <c r="AG348" s="15"/>
      <c r="AH348" s="24"/>
      <c r="AI348" s="15"/>
      <c r="AJ348" s="15"/>
      <c r="AK348" s="15"/>
      <c r="AL348" s="15"/>
      <c r="AM348" s="15">
        <v>75</v>
      </c>
      <c r="AN348" s="24">
        <v>2</v>
      </c>
      <c r="AO348" s="15"/>
      <c r="AP348" s="24"/>
      <c r="AQ348" s="15"/>
      <c r="AR348" s="24"/>
      <c r="AS348" s="15"/>
      <c r="AT348" s="24"/>
      <c r="AU348" s="15"/>
      <c r="AV348" s="24"/>
      <c r="AW348" s="15"/>
      <c r="AX348" s="24"/>
      <c r="AY348" s="15"/>
      <c r="AZ348" s="15"/>
      <c r="BA348" s="15"/>
      <c r="BB348" s="15"/>
      <c r="BC348" s="15"/>
      <c r="BD348" s="15"/>
      <c r="BE348" s="15"/>
      <c r="BF348" s="24"/>
      <c r="BG348" s="15"/>
      <c r="BH348" s="24"/>
      <c r="BI348" s="15"/>
      <c r="BJ348" s="24"/>
      <c r="BK348" s="15"/>
      <c r="BL348" s="24"/>
      <c r="BM348" s="15"/>
      <c r="BN348" s="24"/>
      <c r="BO348" s="15"/>
      <c r="BP348" s="24"/>
      <c r="BQ348" s="15"/>
      <c r="BR348" s="24"/>
      <c r="BS348" s="15"/>
      <c r="BT348" s="24"/>
      <c r="BU348" s="15">
        <v>79</v>
      </c>
      <c r="BV348" s="24">
        <v>3</v>
      </c>
      <c r="BW348" s="15"/>
      <c r="BX348" s="24"/>
      <c r="BY348" s="15"/>
      <c r="BZ348" s="24"/>
      <c r="CA348" s="15">
        <v>90</v>
      </c>
      <c r="CB348" s="24">
        <v>3</v>
      </c>
      <c r="CC348" s="15"/>
      <c r="CD348" s="24"/>
      <c r="CE348" s="15">
        <v>150</v>
      </c>
      <c r="CF348" s="24">
        <v>2</v>
      </c>
      <c r="CG348" s="15"/>
      <c r="CH348" s="25"/>
      <c r="CI348" s="15"/>
      <c r="CJ348" s="25"/>
      <c r="CK348" s="15">
        <v>64</v>
      </c>
      <c r="CL348" s="25" t="s">
        <v>129</v>
      </c>
      <c r="CM348" s="15">
        <v>113</v>
      </c>
      <c r="CN348" s="25">
        <v>3</v>
      </c>
      <c r="CO348" s="15"/>
      <c r="CP348" s="25"/>
      <c r="CQ348" s="15"/>
      <c r="CR348" s="25"/>
      <c r="CS348" s="15">
        <f t="shared" si="65"/>
        <v>0</v>
      </c>
      <c r="CT348" s="15">
        <f t="shared" si="66"/>
        <v>90</v>
      </c>
      <c r="CU348" s="15">
        <f t="shared" si="67"/>
        <v>1</v>
      </c>
      <c r="CV348" s="15">
        <f t="shared" si="68"/>
        <v>105</v>
      </c>
      <c r="CW348" s="15"/>
      <c r="CX348" s="15"/>
      <c r="CY348" s="15">
        <f t="shared" si="69"/>
        <v>93</v>
      </c>
      <c r="CZ348" s="15">
        <f>GG348</f>
        <v>0</v>
      </c>
      <c r="DA348" s="19"/>
      <c r="DB348" s="17">
        <v>64</v>
      </c>
      <c r="DC348" s="15"/>
      <c r="DD348" s="15"/>
      <c r="DE348" s="15"/>
      <c r="DF348" s="15"/>
      <c r="DG348" s="15"/>
      <c r="DH348" s="15">
        <v>68</v>
      </c>
      <c r="DI348" s="15">
        <v>120</v>
      </c>
      <c r="DJ348" s="15"/>
      <c r="DK348" s="15"/>
      <c r="DL348" s="15"/>
      <c r="DM348" s="15"/>
      <c r="DN348" s="15"/>
      <c r="DO348" s="15"/>
      <c r="DP348" s="17"/>
      <c r="DQ348" s="15"/>
      <c r="DR348" s="15"/>
      <c r="DS348" s="15"/>
      <c r="DT348" s="15"/>
      <c r="DU348" s="15"/>
      <c r="DV348" s="15"/>
      <c r="DW348" s="15">
        <v>44</v>
      </c>
      <c r="DX348" s="20" t="s">
        <v>129</v>
      </c>
      <c r="DY348" s="15"/>
      <c r="DZ348" s="20"/>
      <c r="EA348" s="15"/>
      <c r="EB348" s="20"/>
      <c r="EC348" s="15"/>
      <c r="ED348" s="20"/>
      <c r="EE348" s="15"/>
      <c r="EF348" s="20"/>
      <c r="EG348" s="15">
        <v>113</v>
      </c>
      <c r="EH348" s="20">
        <v>4</v>
      </c>
      <c r="EI348" s="15"/>
      <c r="EJ348" s="20"/>
      <c r="EK348" s="15"/>
      <c r="EL348" s="20"/>
      <c r="EM348" s="15"/>
      <c r="EN348" s="20"/>
      <c r="EO348" s="15">
        <v>93</v>
      </c>
      <c r="EP348" s="20">
        <v>7</v>
      </c>
      <c r="EQ348" s="15"/>
      <c r="ER348" s="20"/>
      <c r="ES348" s="15"/>
      <c r="ET348" s="20"/>
      <c r="EU348" s="15"/>
      <c r="EV348" s="20"/>
      <c r="EW348" s="15"/>
      <c r="EX348" s="20"/>
      <c r="EY348" s="15"/>
      <c r="EZ348" s="20"/>
      <c r="FA348" s="15"/>
      <c r="FB348" s="20"/>
      <c r="FC348" s="15"/>
      <c r="FD348" s="20"/>
      <c r="FE348" s="15"/>
      <c r="FF348" s="20"/>
      <c r="FG348" s="15"/>
      <c r="FH348" s="20"/>
      <c r="FI348" s="15"/>
      <c r="FJ348" s="20"/>
      <c r="FK348" s="15"/>
      <c r="FL348" s="20"/>
      <c r="FM348" s="15"/>
      <c r="FN348" s="20"/>
      <c r="FO348" s="15"/>
      <c r="FP348" s="20"/>
      <c r="FQ348" s="15"/>
      <c r="FR348" s="20"/>
      <c r="FS348" s="15"/>
      <c r="FT348" s="20"/>
      <c r="FU348" s="15">
        <v>90</v>
      </c>
      <c r="FV348" s="20">
        <v>2</v>
      </c>
      <c r="FW348" s="15"/>
      <c r="FX348" s="20"/>
      <c r="FY348" s="15"/>
      <c r="FZ348" s="20"/>
      <c r="GA348" s="15"/>
      <c r="GB348" s="20"/>
      <c r="GC348" s="15"/>
      <c r="GD348" s="20"/>
      <c r="GE348" s="15">
        <v>105</v>
      </c>
      <c r="GF348" s="20">
        <v>2</v>
      </c>
      <c r="GG348" s="170"/>
    </row>
    <row r="349" spans="1:189" s="2" customFormat="1" ht="15.75" customHeight="1" x14ac:dyDescent="0.3">
      <c r="A349" s="17" t="s">
        <v>125</v>
      </c>
      <c r="B349" s="17" t="s">
        <v>126</v>
      </c>
      <c r="C349" s="17" t="s">
        <v>348</v>
      </c>
      <c r="D349" s="17" t="s">
        <v>1750</v>
      </c>
      <c r="E349" s="15" t="str">
        <f t="shared" si="63"/>
        <v>Abigail Skrabak</v>
      </c>
      <c r="F349" s="17" t="s">
        <v>128</v>
      </c>
      <c r="G349" s="15">
        <v>999896775</v>
      </c>
      <c r="H349" s="15">
        <f t="shared" si="64"/>
        <v>545.5</v>
      </c>
      <c r="I349" s="15"/>
      <c r="J349" s="17">
        <f>(O349+P349+R349+S349+T349+U349)/2</f>
        <v>216.5</v>
      </c>
      <c r="K349" s="16"/>
      <c r="L349" s="15"/>
      <c r="M349" s="15"/>
      <c r="N349" s="15"/>
      <c r="O349" s="15">
        <f t="shared" si="70"/>
        <v>200</v>
      </c>
      <c r="P349" s="15">
        <v>0</v>
      </c>
      <c r="Q349" s="15">
        <f t="shared" si="71"/>
        <v>2</v>
      </c>
      <c r="R349" s="15">
        <v>0</v>
      </c>
      <c r="S349" s="15">
        <v>0</v>
      </c>
      <c r="T349" s="15">
        <f t="shared" si="72"/>
        <v>120</v>
      </c>
      <c r="U349" s="15">
        <f t="shared" si="73"/>
        <v>113</v>
      </c>
      <c r="V349" s="15"/>
      <c r="W349" s="15"/>
      <c r="X349" s="15"/>
      <c r="Y349" s="15"/>
      <c r="Z349" s="16"/>
      <c r="AA349" s="15">
        <v>93</v>
      </c>
      <c r="AB349" s="24">
        <v>6</v>
      </c>
      <c r="AC349" s="15">
        <v>10</v>
      </c>
      <c r="AD349" s="24">
        <v>1</v>
      </c>
      <c r="AE349" s="15"/>
      <c r="AF349" s="24"/>
      <c r="AG349" s="15">
        <v>68</v>
      </c>
      <c r="AH349" s="24">
        <v>3</v>
      </c>
      <c r="AI349" s="15"/>
      <c r="AJ349" s="24"/>
      <c r="AK349" s="15"/>
      <c r="AL349" s="24"/>
      <c r="AM349" s="15">
        <v>56</v>
      </c>
      <c r="AN349" s="24">
        <v>3</v>
      </c>
      <c r="AO349" s="15"/>
      <c r="AP349" s="24"/>
      <c r="AQ349" s="15"/>
      <c r="AR349" s="24"/>
      <c r="AS349" s="15"/>
      <c r="AT349" s="24"/>
      <c r="AU349" s="15"/>
      <c r="AV349" s="24"/>
      <c r="AW349" s="15"/>
      <c r="AX349" s="24"/>
      <c r="AY349" s="15">
        <v>113</v>
      </c>
      <c r="AZ349" s="24">
        <v>3</v>
      </c>
      <c r="BA349" s="15"/>
      <c r="BB349" s="24"/>
      <c r="BC349" s="15"/>
      <c r="BD349" s="24"/>
      <c r="BE349" s="15"/>
      <c r="BF349" s="24"/>
      <c r="BG349" s="15">
        <v>120</v>
      </c>
      <c r="BH349" s="24">
        <v>1</v>
      </c>
      <c r="BI349" s="15"/>
      <c r="BJ349" s="24"/>
      <c r="BK349" s="15"/>
      <c r="BL349" s="24"/>
      <c r="BM349" s="15"/>
      <c r="BN349" s="24"/>
      <c r="BO349" s="15"/>
      <c r="BP349" s="24"/>
      <c r="BQ349" s="15">
        <v>150</v>
      </c>
      <c r="BR349" s="24">
        <v>1</v>
      </c>
      <c r="BS349" s="15"/>
      <c r="BT349" s="24"/>
      <c r="BU349" s="15">
        <v>105</v>
      </c>
      <c r="BV349" s="24">
        <v>2</v>
      </c>
      <c r="BW349" s="15"/>
      <c r="BX349" s="24"/>
      <c r="BY349" s="15"/>
      <c r="BZ349" s="24"/>
      <c r="CA349" s="15">
        <v>90</v>
      </c>
      <c r="CB349" s="24">
        <v>3</v>
      </c>
      <c r="CC349" s="15"/>
      <c r="CD349" s="24"/>
      <c r="CE349" s="15">
        <v>64</v>
      </c>
      <c r="CF349" s="24" t="s">
        <v>129</v>
      </c>
      <c r="CG349" s="15"/>
      <c r="CH349" s="25"/>
      <c r="CI349" s="15"/>
      <c r="CJ349" s="25"/>
      <c r="CK349" s="15">
        <v>113</v>
      </c>
      <c r="CL349" s="25">
        <v>3</v>
      </c>
      <c r="CM349" s="15">
        <v>200</v>
      </c>
      <c r="CN349" s="25">
        <v>1</v>
      </c>
      <c r="CO349" s="15"/>
      <c r="CP349" s="25"/>
      <c r="CQ349" s="15"/>
      <c r="CR349" s="25"/>
      <c r="CS349" s="15">
        <f t="shared" si="65"/>
        <v>0</v>
      </c>
      <c r="CT349" s="15">
        <f t="shared" si="66"/>
        <v>194</v>
      </c>
      <c r="CU349" s="15">
        <f t="shared" si="67"/>
        <v>3</v>
      </c>
      <c r="CV349" s="15">
        <f t="shared" si="68"/>
        <v>71</v>
      </c>
      <c r="CW349" s="15"/>
      <c r="CX349" s="15"/>
      <c r="CY349" s="15">
        <f t="shared" si="69"/>
        <v>64</v>
      </c>
      <c r="CZ349" s="15">
        <f>GG349</f>
        <v>0</v>
      </c>
      <c r="DA349" s="19"/>
      <c r="DB349" s="17">
        <v>113</v>
      </c>
      <c r="DC349" s="15"/>
      <c r="DD349" s="15">
        <v>68</v>
      </c>
      <c r="DE349" s="15"/>
      <c r="DF349" s="15"/>
      <c r="DG349" s="15"/>
      <c r="DH349" s="15"/>
      <c r="DI349" s="15">
        <v>68</v>
      </c>
      <c r="DJ349" s="15">
        <v>60</v>
      </c>
      <c r="DK349" s="15"/>
      <c r="DL349" s="15"/>
      <c r="DM349" s="15"/>
      <c r="DN349" s="15"/>
      <c r="DO349" s="15"/>
      <c r="DP349" s="17"/>
      <c r="DQ349" s="15"/>
      <c r="DR349" s="15"/>
      <c r="DS349" s="15"/>
      <c r="DT349" s="15"/>
      <c r="DU349" s="15"/>
      <c r="DV349" s="15"/>
      <c r="DW349" s="15">
        <v>140</v>
      </c>
      <c r="DX349" s="20">
        <v>1</v>
      </c>
      <c r="DY349" s="15"/>
      <c r="DZ349" s="20"/>
      <c r="EA349" s="15"/>
      <c r="EB349" s="20"/>
      <c r="EC349" s="15">
        <v>120</v>
      </c>
      <c r="ED349" s="20">
        <v>2</v>
      </c>
      <c r="EE349" s="15">
        <v>100</v>
      </c>
      <c r="EF349" s="20"/>
      <c r="EG349" s="15">
        <v>113</v>
      </c>
      <c r="EH349" s="20">
        <v>3</v>
      </c>
      <c r="EI349" s="15"/>
      <c r="EJ349" s="20"/>
      <c r="EK349" s="15">
        <v>100</v>
      </c>
      <c r="EL349" s="20">
        <v>1</v>
      </c>
      <c r="EM349" s="15"/>
      <c r="EN349" s="20"/>
      <c r="EO349" s="15">
        <v>64</v>
      </c>
      <c r="EP349" s="20"/>
      <c r="EQ349" s="15"/>
      <c r="ER349" s="20"/>
      <c r="ES349" s="15"/>
      <c r="ET349" s="20"/>
      <c r="EU349" s="15">
        <v>68</v>
      </c>
      <c r="EV349" s="20">
        <v>4</v>
      </c>
      <c r="EW349" s="15"/>
      <c r="EX349" s="20"/>
      <c r="EY349" s="15">
        <v>68</v>
      </c>
      <c r="EZ349" s="20">
        <v>3</v>
      </c>
      <c r="FA349" s="15"/>
      <c r="FB349" s="20"/>
      <c r="FC349" s="15">
        <v>58</v>
      </c>
      <c r="FD349" s="20">
        <v>6</v>
      </c>
      <c r="FE349" s="15"/>
      <c r="FF349" s="20"/>
      <c r="FG349" s="15"/>
      <c r="FH349" s="20"/>
      <c r="FI349" s="15"/>
      <c r="FJ349" s="20"/>
      <c r="FK349" s="15"/>
      <c r="FL349" s="20"/>
      <c r="FM349" s="15"/>
      <c r="FN349" s="20"/>
      <c r="FO349" s="15"/>
      <c r="FP349" s="20"/>
      <c r="FQ349" s="15"/>
      <c r="FR349" s="20"/>
      <c r="FS349" s="15"/>
      <c r="FT349" s="20"/>
      <c r="FU349" s="15"/>
      <c r="FV349" s="20"/>
      <c r="FW349" s="15"/>
      <c r="FX349" s="20"/>
      <c r="FY349" s="15"/>
      <c r="FZ349" s="20"/>
      <c r="GA349" s="15"/>
      <c r="GB349" s="20"/>
      <c r="GC349" s="15">
        <v>71</v>
      </c>
      <c r="GD349" s="20">
        <v>5</v>
      </c>
      <c r="GE349" s="15"/>
      <c r="GF349" s="20"/>
      <c r="GG349" s="170"/>
    </row>
    <row r="350" spans="1:189" s="2" customFormat="1" ht="15.75" customHeight="1" x14ac:dyDescent="0.3">
      <c r="A350" s="17" t="s">
        <v>125</v>
      </c>
      <c r="B350" s="17" t="s">
        <v>126</v>
      </c>
      <c r="C350" s="17" t="s">
        <v>3590</v>
      </c>
      <c r="D350" s="17" t="s">
        <v>1108</v>
      </c>
      <c r="E350" s="15" t="str">
        <f t="shared" si="63"/>
        <v>ISRAEL KIM</v>
      </c>
      <c r="F350" s="17" t="s">
        <v>135</v>
      </c>
      <c r="G350" s="17">
        <v>999896818</v>
      </c>
      <c r="H350" s="15">
        <f t="shared" si="64"/>
        <v>38</v>
      </c>
      <c r="I350" s="15"/>
      <c r="J350" s="15"/>
      <c r="K350" s="16"/>
      <c r="L350" s="15"/>
      <c r="M350" s="15"/>
      <c r="N350" s="15"/>
      <c r="O350" s="15">
        <f t="shared" si="70"/>
        <v>0</v>
      </c>
      <c r="P350" s="15">
        <v>0</v>
      </c>
      <c r="Q350" s="15">
        <f t="shared" si="71"/>
        <v>0</v>
      </c>
      <c r="R350" s="15">
        <v>0</v>
      </c>
      <c r="S350" s="15">
        <v>0</v>
      </c>
      <c r="T350" s="15">
        <f t="shared" si="72"/>
        <v>0</v>
      </c>
      <c r="U350" s="15">
        <f t="shared" si="73"/>
        <v>0</v>
      </c>
      <c r="V350" s="15"/>
      <c r="W350" s="15"/>
      <c r="X350" s="15"/>
      <c r="Y350" s="15"/>
      <c r="Z350" s="16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>
        <f t="shared" si="65"/>
        <v>0</v>
      </c>
      <c r="CT350" s="15">
        <f t="shared" si="66"/>
        <v>38</v>
      </c>
      <c r="CU350" s="15">
        <f t="shared" si="67"/>
        <v>0</v>
      </c>
      <c r="CV350" s="15">
        <f t="shared" si="68"/>
        <v>0</v>
      </c>
      <c r="CW350" s="15"/>
      <c r="CX350" s="15"/>
      <c r="CY350" s="15">
        <f t="shared" si="69"/>
        <v>0</v>
      </c>
      <c r="CZ350" s="15">
        <f>GG350</f>
        <v>0</v>
      </c>
      <c r="DA350" s="16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20"/>
      <c r="DY350" s="15"/>
      <c r="DZ350" s="20"/>
      <c r="EA350" s="15"/>
      <c r="EB350" s="20"/>
      <c r="EC350" s="15"/>
      <c r="ED350" s="20"/>
      <c r="EE350" s="15"/>
      <c r="EF350" s="20"/>
      <c r="EG350" s="15"/>
      <c r="EH350" s="20"/>
      <c r="EI350" s="15"/>
      <c r="EJ350" s="20"/>
      <c r="EK350" s="15"/>
      <c r="EL350" s="20"/>
      <c r="EM350" s="15"/>
      <c r="EN350" s="20"/>
      <c r="EO350" s="15"/>
      <c r="EP350" s="20"/>
      <c r="EQ350" s="15"/>
      <c r="ER350" s="20"/>
      <c r="ES350" s="15"/>
      <c r="ET350" s="20"/>
      <c r="EU350" s="15"/>
      <c r="EV350" s="20"/>
      <c r="EW350" s="15"/>
      <c r="EX350" s="20"/>
      <c r="EY350" s="15"/>
      <c r="EZ350" s="20"/>
      <c r="FA350" s="15"/>
      <c r="FB350" s="20"/>
      <c r="FC350" s="15"/>
      <c r="FD350" s="20"/>
      <c r="FE350" s="15"/>
      <c r="FF350" s="20"/>
      <c r="FG350" s="15"/>
      <c r="FH350" s="20"/>
      <c r="FI350" s="15"/>
      <c r="FJ350" s="20"/>
      <c r="FK350" s="15"/>
      <c r="FL350" s="20"/>
      <c r="FM350" s="15"/>
      <c r="FN350" s="20"/>
      <c r="FO350" s="15"/>
      <c r="FP350" s="20"/>
      <c r="FQ350" s="15"/>
      <c r="FR350" s="20"/>
      <c r="FS350" s="15">
        <v>38</v>
      </c>
      <c r="FT350" s="20" t="s">
        <v>129</v>
      </c>
      <c r="FU350" s="15"/>
      <c r="FV350" s="20"/>
      <c r="FW350" s="15"/>
      <c r="FX350" s="20"/>
      <c r="FY350" s="15"/>
      <c r="FZ350" s="20"/>
      <c r="GA350" s="15"/>
      <c r="GB350" s="20"/>
      <c r="GC350" s="15"/>
      <c r="GD350" s="20"/>
      <c r="GE350" s="15"/>
      <c r="GF350" s="20"/>
      <c r="GG350" s="170"/>
    </row>
    <row r="351" spans="1:189" s="2" customFormat="1" ht="15.75" customHeight="1" x14ac:dyDescent="0.3">
      <c r="A351" s="15" t="s">
        <v>130</v>
      </c>
      <c r="B351" s="17" t="s">
        <v>126</v>
      </c>
      <c r="C351" s="17" t="s">
        <v>641</v>
      </c>
      <c r="D351" s="17" t="s">
        <v>642</v>
      </c>
      <c r="E351" s="15" t="str">
        <f t="shared" si="63"/>
        <v>Aiden Jacob Decolongon</v>
      </c>
      <c r="F351" s="17" t="s">
        <v>135</v>
      </c>
      <c r="G351" s="15">
        <v>999896881</v>
      </c>
      <c r="H351" s="15">
        <f t="shared" si="64"/>
        <v>665</v>
      </c>
      <c r="I351" s="15"/>
      <c r="J351" s="15"/>
      <c r="K351" s="16"/>
      <c r="L351" s="15"/>
      <c r="M351" s="15"/>
      <c r="N351" s="15"/>
      <c r="O351" s="15">
        <f t="shared" si="70"/>
        <v>0</v>
      </c>
      <c r="P351" s="15">
        <v>0</v>
      </c>
      <c r="Q351" s="15">
        <f t="shared" si="71"/>
        <v>1</v>
      </c>
      <c r="R351" s="15">
        <v>0</v>
      </c>
      <c r="S351" s="15">
        <v>0</v>
      </c>
      <c r="T351" s="15">
        <f t="shared" si="72"/>
        <v>160</v>
      </c>
      <c r="U351" s="15">
        <f t="shared" si="73"/>
        <v>200</v>
      </c>
      <c r="V351" s="15"/>
      <c r="W351" s="15"/>
      <c r="X351" s="15"/>
      <c r="Y351" s="15"/>
      <c r="Z351" s="16"/>
      <c r="AA351" s="15"/>
      <c r="AB351" s="24"/>
      <c r="AC351" s="15"/>
      <c r="AD351" s="24"/>
      <c r="AE351" s="15"/>
      <c r="AF351" s="24"/>
      <c r="AG351" s="15"/>
      <c r="AH351" s="24"/>
      <c r="AI351" s="15"/>
      <c r="AJ351" s="24"/>
      <c r="AK351" s="15"/>
      <c r="AL351" s="24"/>
      <c r="AM351" s="15">
        <v>100</v>
      </c>
      <c r="AN351" s="24">
        <v>1</v>
      </c>
      <c r="AO351" s="15"/>
      <c r="AP351" s="24"/>
      <c r="AQ351" s="15"/>
      <c r="AR351" s="24"/>
      <c r="AS351" s="15">
        <v>120</v>
      </c>
      <c r="AT351" s="24">
        <v>1</v>
      </c>
      <c r="AU351" s="15"/>
      <c r="AV351" s="24"/>
      <c r="AW351" s="15"/>
      <c r="AX351" s="24"/>
      <c r="AY351" s="15">
        <v>100</v>
      </c>
      <c r="AZ351" s="24">
        <v>1</v>
      </c>
      <c r="BA351" s="15"/>
      <c r="BB351" s="24"/>
      <c r="BC351" s="15"/>
      <c r="BD351" s="24"/>
      <c r="BE351" s="15"/>
      <c r="BF351" s="24"/>
      <c r="BG351" s="15"/>
      <c r="BH351" s="24"/>
      <c r="BI351" s="15"/>
      <c r="BJ351" s="24"/>
      <c r="BK351" s="15"/>
      <c r="BL351" s="24"/>
      <c r="BM351" s="15"/>
      <c r="BN351" s="24"/>
      <c r="BO351" s="15"/>
      <c r="BP351" s="24"/>
      <c r="BQ351" s="15">
        <v>200</v>
      </c>
      <c r="BR351" s="24">
        <v>1</v>
      </c>
      <c r="BS351" s="15"/>
      <c r="BT351" s="24"/>
      <c r="BU351" s="15">
        <v>140</v>
      </c>
      <c r="BV351" s="24">
        <v>1</v>
      </c>
      <c r="BW351" s="15"/>
      <c r="BX351" s="24"/>
      <c r="BY351" s="15"/>
      <c r="BZ351" s="24"/>
      <c r="CA351" s="15">
        <v>160</v>
      </c>
      <c r="CB351" s="24">
        <v>1</v>
      </c>
      <c r="CC351" s="15"/>
      <c r="CD351" s="24"/>
      <c r="CE351" s="15">
        <v>200</v>
      </c>
      <c r="CF351" s="24">
        <v>1</v>
      </c>
      <c r="CG351" s="15"/>
      <c r="CH351" s="25"/>
      <c r="CI351" s="15"/>
      <c r="CJ351" s="25"/>
      <c r="CK351" s="15">
        <v>200</v>
      </c>
      <c r="CL351" s="25">
        <v>1</v>
      </c>
      <c r="CM351" s="15"/>
      <c r="CN351" s="25"/>
      <c r="CO351" s="15"/>
      <c r="CP351" s="24"/>
      <c r="CQ351" s="15"/>
      <c r="CR351" s="24"/>
      <c r="CS351" s="15">
        <f t="shared" si="65"/>
        <v>0</v>
      </c>
      <c r="CT351" s="15">
        <f t="shared" si="66"/>
        <v>0</v>
      </c>
      <c r="CU351" s="15">
        <f t="shared" si="67"/>
        <v>0</v>
      </c>
      <c r="CV351" s="15">
        <f t="shared" si="68"/>
        <v>105</v>
      </c>
      <c r="CW351" s="15"/>
      <c r="CX351" s="15"/>
      <c r="CY351" s="15">
        <f t="shared" si="69"/>
        <v>200</v>
      </c>
      <c r="CZ351" s="15">
        <f>GG351</f>
        <v>0</v>
      </c>
      <c r="DA351" s="20"/>
      <c r="DB351" s="17">
        <v>200</v>
      </c>
      <c r="DC351" s="15"/>
      <c r="DD351" s="15">
        <v>90</v>
      </c>
      <c r="DE351" s="15"/>
      <c r="DF351" s="15"/>
      <c r="DG351" s="15"/>
      <c r="DH351" s="15"/>
      <c r="DI351" s="15"/>
      <c r="DJ351" s="15"/>
      <c r="DK351" s="15"/>
      <c r="DL351" s="15"/>
      <c r="DM351" s="15">
        <v>250</v>
      </c>
      <c r="DN351" s="15"/>
      <c r="DO351" s="15"/>
      <c r="DP351" s="17"/>
      <c r="DQ351" s="15"/>
      <c r="DR351" s="15"/>
      <c r="DS351" s="15"/>
      <c r="DT351" s="15"/>
      <c r="DU351" s="15"/>
      <c r="DV351" s="15"/>
      <c r="DW351" s="15">
        <v>140</v>
      </c>
      <c r="DX351" s="20">
        <v>1</v>
      </c>
      <c r="DY351" s="15"/>
      <c r="DZ351" s="20"/>
      <c r="EA351" s="15"/>
      <c r="EB351" s="20"/>
      <c r="EC351" s="15">
        <v>160</v>
      </c>
      <c r="ED351" s="20">
        <v>1</v>
      </c>
      <c r="EE351" s="15"/>
      <c r="EF351" s="20"/>
      <c r="EG351" s="15">
        <v>200</v>
      </c>
      <c r="EH351" s="20">
        <v>1</v>
      </c>
      <c r="EI351" s="15"/>
      <c r="EJ351" s="20"/>
      <c r="EK351" s="15"/>
      <c r="EL351" s="20"/>
      <c r="EM351" s="15"/>
      <c r="EN351" s="20"/>
      <c r="EO351" s="15">
        <v>200</v>
      </c>
      <c r="EP351" s="20">
        <v>1</v>
      </c>
      <c r="EQ351" s="15"/>
      <c r="ER351" s="20"/>
      <c r="ES351" s="15"/>
      <c r="ET351" s="20"/>
      <c r="EU351" s="15"/>
      <c r="EV351" s="20"/>
      <c r="EW351" s="15"/>
      <c r="EX351" s="20"/>
      <c r="EY351" s="15"/>
      <c r="EZ351" s="20"/>
      <c r="FA351" s="15"/>
      <c r="FB351" s="20"/>
      <c r="FC351" s="15"/>
      <c r="FD351" s="20"/>
      <c r="FE351" s="15"/>
      <c r="FF351" s="20"/>
      <c r="FG351" s="15"/>
      <c r="FH351" s="20"/>
      <c r="FI351" s="15"/>
      <c r="FJ351" s="20"/>
      <c r="FK351" s="15"/>
      <c r="FL351" s="20"/>
      <c r="FM351" s="15"/>
      <c r="FN351" s="20"/>
      <c r="FO351" s="15"/>
      <c r="FP351" s="20"/>
      <c r="FQ351" s="15"/>
      <c r="FR351" s="20"/>
      <c r="FS351" s="15"/>
      <c r="FT351" s="20"/>
      <c r="FU351" s="15"/>
      <c r="FV351" s="20"/>
      <c r="FW351" s="15"/>
      <c r="FX351" s="20"/>
      <c r="FY351" s="15"/>
      <c r="FZ351" s="20"/>
      <c r="GA351" s="15"/>
      <c r="GB351" s="20"/>
      <c r="GC351" s="15"/>
      <c r="GD351" s="20"/>
      <c r="GE351" s="15">
        <v>105</v>
      </c>
      <c r="GF351" s="20">
        <v>2</v>
      </c>
      <c r="GG351" s="170"/>
    </row>
    <row r="352" spans="1:189" s="2" customFormat="1" ht="15.75" customHeight="1" x14ac:dyDescent="0.3">
      <c r="A352" s="17" t="s">
        <v>125</v>
      </c>
      <c r="B352" s="17" t="s">
        <v>126</v>
      </c>
      <c r="C352" s="17" t="s">
        <v>1869</v>
      </c>
      <c r="D352" s="17" t="s">
        <v>1868</v>
      </c>
      <c r="E352" s="15" t="str">
        <f t="shared" si="63"/>
        <v>Cody Tu</v>
      </c>
      <c r="F352" s="17" t="s">
        <v>135</v>
      </c>
      <c r="G352" s="15">
        <v>999896930</v>
      </c>
      <c r="H352" s="15">
        <f t="shared" si="64"/>
        <v>374</v>
      </c>
      <c r="I352" s="15"/>
      <c r="J352" s="17">
        <f>(O352+P352+R352+S352+T352+U352)/2</f>
        <v>163</v>
      </c>
      <c r="K352" s="16"/>
      <c r="L352" s="15"/>
      <c r="M352" s="15"/>
      <c r="N352" s="15"/>
      <c r="O352" s="15">
        <f t="shared" si="70"/>
        <v>125</v>
      </c>
      <c r="P352" s="15">
        <v>0</v>
      </c>
      <c r="Q352" s="15">
        <f t="shared" si="71"/>
        <v>1</v>
      </c>
      <c r="R352" s="15">
        <v>0</v>
      </c>
      <c r="S352" s="15">
        <v>0</v>
      </c>
      <c r="T352" s="15">
        <f t="shared" si="72"/>
        <v>51</v>
      </c>
      <c r="U352" s="15">
        <f t="shared" si="73"/>
        <v>150</v>
      </c>
      <c r="V352" s="15"/>
      <c r="W352" s="15"/>
      <c r="X352" s="15"/>
      <c r="Y352" s="15"/>
      <c r="Z352" s="16"/>
      <c r="AA352" s="15">
        <v>93</v>
      </c>
      <c r="AB352" s="24">
        <v>6</v>
      </c>
      <c r="AC352" s="15"/>
      <c r="AD352" s="15"/>
      <c r="AE352" s="15">
        <v>120</v>
      </c>
      <c r="AF352" s="24">
        <v>1</v>
      </c>
      <c r="AG352" s="15"/>
      <c r="AH352" s="24"/>
      <c r="AI352" s="15"/>
      <c r="AJ352" s="24"/>
      <c r="AK352" s="15"/>
      <c r="AL352" s="24"/>
      <c r="AM352" s="15"/>
      <c r="AN352" s="24"/>
      <c r="AO352" s="15"/>
      <c r="AP352" s="24"/>
      <c r="AQ352" s="15"/>
      <c r="AR352" s="24"/>
      <c r="AS352" s="15"/>
      <c r="AT352" s="24"/>
      <c r="AU352" s="15"/>
      <c r="AV352" s="24"/>
      <c r="AW352" s="15"/>
      <c r="AX352" s="24"/>
      <c r="AY352" s="15"/>
      <c r="AZ352" s="15"/>
      <c r="BA352" s="15"/>
      <c r="BB352" s="15"/>
      <c r="BC352" s="15"/>
      <c r="BD352" s="15"/>
      <c r="BE352" s="15"/>
      <c r="BF352" s="24"/>
      <c r="BG352" s="15"/>
      <c r="BH352" s="24"/>
      <c r="BI352" s="15"/>
      <c r="BJ352" s="24"/>
      <c r="BK352" s="15"/>
      <c r="BL352" s="24"/>
      <c r="BM352" s="15">
        <v>105</v>
      </c>
      <c r="BN352" s="24">
        <v>2</v>
      </c>
      <c r="BO352" s="15"/>
      <c r="BP352" s="24"/>
      <c r="BQ352" s="15">
        <v>99</v>
      </c>
      <c r="BR352" s="24">
        <v>6</v>
      </c>
      <c r="BS352" s="15"/>
      <c r="BT352" s="24"/>
      <c r="BU352" s="15"/>
      <c r="BV352" s="24"/>
      <c r="BW352" s="15"/>
      <c r="BX352" s="24"/>
      <c r="BY352" s="15"/>
      <c r="BZ352" s="24"/>
      <c r="CA352" s="15">
        <v>51</v>
      </c>
      <c r="CB352" s="24" t="s">
        <v>129</v>
      </c>
      <c r="CC352" s="15"/>
      <c r="CD352" s="24"/>
      <c r="CE352" s="15"/>
      <c r="CF352" s="24"/>
      <c r="CG352" s="15">
        <v>120</v>
      </c>
      <c r="CH352" s="25">
        <v>1</v>
      </c>
      <c r="CI352" s="15"/>
      <c r="CJ352" s="25"/>
      <c r="CK352" s="15">
        <v>99</v>
      </c>
      <c r="CL352" s="25">
        <v>6</v>
      </c>
      <c r="CM352" s="15">
        <v>106</v>
      </c>
      <c r="CN352" s="25">
        <v>5</v>
      </c>
      <c r="CO352" s="15"/>
      <c r="CP352" s="25"/>
      <c r="CQ352" s="15"/>
      <c r="CR352" s="25"/>
      <c r="CS352" s="15">
        <f t="shared" si="65"/>
        <v>0</v>
      </c>
      <c r="CT352" s="15">
        <f t="shared" si="66"/>
        <v>68</v>
      </c>
      <c r="CU352" s="15">
        <f t="shared" si="67"/>
        <v>1</v>
      </c>
      <c r="CV352" s="15">
        <f t="shared" si="68"/>
        <v>79</v>
      </c>
      <c r="CW352" s="15"/>
      <c r="CX352" s="15"/>
      <c r="CY352" s="15">
        <f t="shared" si="69"/>
        <v>64</v>
      </c>
      <c r="CZ352" s="15">
        <f>GG352</f>
        <v>0</v>
      </c>
      <c r="DA352" s="19"/>
      <c r="DB352" s="17">
        <v>150</v>
      </c>
      <c r="DC352" s="15">
        <v>120</v>
      </c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>
        <v>120</v>
      </c>
      <c r="DP352" s="17"/>
      <c r="DQ352" s="15"/>
      <c r="DR352" s="15"/>
      <c r="DS352" s="15"/>
      <c r="DT352" s="15"/>
      <c r="DU352" s="15"/>
      <c r="DV352" s="15"/>
      <c r="DW352" s="15"/>
      <c r="DX352" s="20"/>
      <c r="DY352" s="15">
        <v>140</v>
      </c>
      <c r="DZ352" s="20">
        <v>1</v>
      </c>
      <c r="EA352" s="15"/>
      <c r="EB352" s="20"/>
      <c r="EC352" s="15">
        <v>51</v>
      </c>
      <c r="ED352" s="20" t="s">
        <v>129</v>
      </c>
      <c r="EE352" s="15">
        <v>50</v>
      </c>
      <c r="EF352" s="20"/>
      <c r="EG352" s="15">
        <v>150</v>
      </c>
      <c r="EH352" s="20">
        <v>2</v>
      </c>
      <c r="EI352" s="15"/>
      <c r="EJ352" s="20"/>
      <c r="EK352" s="15"/>
      <c r="EL352" s="20"/>
      <c r="EM352" s="15">
        <v>75</v>
      </c>
      <c r="EN352" s="20">
        <v>2</v>
      </c>
      <c r="EO352" s="15">
        <v>64</v>
      </c>
      <c r="EP352" s="20"/>
      <c r="EQ352" s="15"/>
      <c r="ER352" s="20"/>
      <c r="ES352" s="15"/>
      <c r="ET352" s="20"/>
      <c r="EU352" s="15"/>
      <c r="EV352" s="20"/>
      <c r="EW352" s="15"/>
      <c r="EX352" s="20"/>
      <c r="EY352" s="15"/>
      <c r="EZ352" s="20"/>
      <c r="FA352" s="15"/>
      <c r="FB352" s="20"/>
      <c r="FC352" s="15">
        <v>68</v>
      </c>
      <c r="FD352" s="20">
        <v>3</v>
      </c>
      <c r="FE352" s="15"/>
      <c r="FF352" s="20"/>
      <c r="FG352" s="15"/>
      <c r="FH352" s="20"/>
      <c r="FI352" s="15"/>
      <c r="FJ352" s="20"/>
      <c r="FK352" s="15"/>
      <c r="FL352" s="20"/>
      <c r="FM352" s="15"/>
      <c r="FN352" s="20"/>
      <c r="FO352" s="15"/>
      <c r="FP352" s="20"/>
      <c r="FQ352" s="15"/>
      <c r="FR352" s="20"/>
      <c r="FS352" s="15"/>
      <c r="FT352" s="20"/>
      <c r="FU352" s="15"/>
      <c r="FV352" s="20"/>
      <c r="FW352" s="15"/>
      <c r="FX352" s="20"/>
      <c r="FY352" s="15"/>
      <c r="FZ352" s="20"/>
      <c r="GA352" s="15"/>
      <c r="GB352" s="20"/>
      <c r="GC352" s="15">
        <v>79</v>
      </c>
      <c r="GD352" s="20">
        <v>3</v>
      </c>
      <c r="GE352" s="15"/>
      <c r="GF352" s="20"/>
      <c r="GG352" s="170"/>
    </row>
    <row r="353" spans="1:189" s="2" customFormat="1" ht="15.75" customHeight="1" x14ac:dyDescent="0.3">
      <c r="A353" s="17" t="s">
        <v>125</v>
      </c>
      <c r="B353" s="17" t="s">
        <v>126</v>
      </c>
      <c r="C353" s="17" t="s">
        <v>1870</v>
      </c>
      <c r="D353" s="17" t="s">
        <v>1868</v>
      </c>
      <c r="E353" s="15" t="str">
        <f t="shared" si="63"/>
        <v>Micah Tu</v>
      </c>
      <c r="F353" s="17" t="s">
        <v>135</v>
      </c>
      <c r="G353" s="15">
        <v>999896932</v>
      </c>
      <c r="H353" s="15">
        <f t="shared" si="64"/>
        <v>413</v>
      </c>
      <c r="I353" s="15"/>
      <c r="J353" s="15"/>
      <c r="K353" s="16"/>
      <c r="L353" s="15"/>
      <c r="M353" s="15"/>
      <c r="N353" s="15"/>
      <c r="O353" s="15">
        <f t="shared" si="70"/>
        <v>156</v>
      </c>
      <c r="P353" s="15">
        <v>0</v>
      </c>
      <c r="Q353" s="15">
        <f t="shared" si="71"/>
        <v>1</v>
      </c>
      <c r="R353" s="15">
        <v>0</v>
      </c>
      <c r="S353" s="15">
        <v>0</v>
      </c>
      <c r="T353" s="15">
        <f t="shared" si="72"/>
        <v>51</v>
      </c>
      <c r="U353" s="15">
        <f t="shared" si="73"/>
        <v>93</v>
      </c>
      <c r="V353" s="15"/>
      <c r="W353" s="15"/>
      <c r="X353" s="15"/>
      <c r="Y353" s="15"/>
      <c r="Z353" s="16"/>
      <c r="AA353" s="15"/>
      <c r="AB353" s="24"/>
      <c r="AC353" s="15"/>
      <c r="AD353" s="15"/>
      <c r="AE353" s="15">
        <v>54</v>
      </c>
      <c r="AF353" s="24">
        <v>7</v>
      </c>
      <c r="AG353" s="15"/>
      <c r="AH353" s="24"/>
      <c r="AI353" s="15"/>
      <c r="AJ353" s="24"/>
      <c r="AK353" s="15"/>
      <c r="AL353" s="24"/>
      <c r="AM353" s="15"/>
      <c r="AN353" s="24"/>
      <c r="AO353" s="15"/>
      <c r="AP353" s="24"/>
      <c r="AQ353" s="15"/>
      <c r="AR353" s="24"/>
      <c r="AS353" s="15"/>
      <c r="AT353" s="24"/>
      <c r="AU353" s="15"/>
      <c r="AV353" s="24"/>
      <c r="AW353" s="15"/>
      <c r="AX353" s="24"/>
      <c r="AY353" s="15"/>
      <c r="AZ353" s="15"/>
      <c r="BA353" s="15"/>
      <c r="BB353" s="15"/>
      <c r="BC353" s="15"/>
      <c r="BD353" s="15"/>
      <c r="BE353" s="15"/>
      <c r="BF353" s="24"/>
      <c r="BG353" s="15"/>
      <c r="BH353" s="24"/>
      <c r="BI353" s="15"/>
      <c r="BJ353" s="24"/>
      <c r="BK353" s="15"/>
      <c r="BL353" s="24"/>
      <c r="BM353" s="15">
        <v>63</v>
      </c>
      <c r="BN353" s="24">
        <v>6</v>
      </c>
      <c r="BO353" s="15"/>
      <c r="BP353" s="24"/>
      <c r="BQ353" s="15">
        <v>64</v>
      </c>
      <c r="BR353" s="24" t="s">
        <v>182</v>
      </c>
      <c r="BS353" s="15"/>
      <c r="BT353" s="24"/>
      <c r="BU353" s="15"/>
      <c r="BV353" s="24"/>
      <c r="BW353" s="15"/>
      <c r="BX353" s="24"/>
      <c r="BY353" s="15"/>
      <c r="BZ353" s="24"/>
      <c r="CA353" s="15">
        <v>51</v>
      </c>
      <c r="CB353" s="24" t="s">
        <v>129</v>
      </c>
      <c r="CC353" s="15"/>
      <c r="CD353" s="24"/>
      <c r="CE353" s="15"/>
      <c r="CF353" s="24"/>
      <c r="CG353" s="15">
        <v>68</v>
      </c>
      <c r="CH353" s="25">
        <v>3</v>
      </c>
      <c r="CI353" s="15"/>
      <c r="CJ353" s="25"/>
      <c r="CK353" s="15"/>
      <c r="CL353" s="25"/>
      <c r="CM353" s="15"/>
      <c r="CN353" s="25"/>
      <c r="CO353" s="15">
        <v>20</v>
      </c>
      <c r="CP353" s="25">
        <v>1</v>
      </c>
      <c r="CQ353" s="15"/>
      <c r="CR353" s="25"/>
      <c r="CS353" s="15">
        <f t="shared" si="65"/>
        <v>0</v>
      </c>
      <c r="CT353" s="15">
        <f t="shared" si="66"/>
        <v>0</v>
      </c>
      <c r="CU353" s="15">
        <f t="shared" si="67"/>
        <v>0</v>
      </c>
      <c r="CV353" s="15">
        <f t="shared" si="68"/>
        <v>0</v>
      </c>
      <c r="CW353" s="15"/>
      <c r="CX353" s="15"/>
      <c r="CY353" s="15">
        <f t="shared" si="69"/>
        <v>113</v>
      </c>
      <c r="CZ353" s="15">
        <f>GG353</f>
        <v>0</v>
      </c>
      <c r="DA353" s="19"/>
      <c r="DB353" s="17">
        <v>113</v>
      </c>
      <c r="DC353" s="15">
        <v>68</v>
      </c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>
        <v>68</v>
      </c>
      <c r="DP353" s="17"/>
      <c r="DQ353" s="15"/>
      <c r="DR353" s="15"/>
      <c r="DS353" s="15"/>
      <c r="DT353" s="15"/>
      <c r="DU353" s="15"/>
      <c r="DV353" s="15"/>
      <c r="DW353" s="15"/>
      <c r="DX353" s="20"/>
      <c r="DY353" s="15">
        <v>67</v>
      </c>
      <c r="DZ353" s="20">
        <v>6</v>
      </c>
      <c r="EA353" s="15"/>
      <c r="EB353" s="20"/>
      <c r="EC353" s="15">
        <v>51</v>
      </c>
      <c r="ED353" s="20" t="s">
        <v>129</v>
      </c>
      <c r="EE353" s="15">
        <v>100</v>
      </c>
      <c r="EF353" s="20"/>
      <c r="EG353" s="15">
        <v>93</v>
      </c>
      <c r="EH353" s="20">
        <v>7</v>
      </c>
      <c r="EI353" s="15"/>
      <c r="EJ353" s="20"/>
      <c r="EK353" s="15"/>
      <c r="EL353" s="20"/>
      <c r="EM353" s="15">
        <v>56</v>
      </c>
      <c r="EN353" s="20">
        <v>4</v>
      </c>
      <c r="EO353" s="15">
        <v>113</v>
      </c>
      <c r="EP353" s="20">
        <v>3</v>
      </c>
      <c r="EQ353" s="15"/>
      <c r="ER353" s="20"/>
      <c r="ES353" s="15"/>
      <c r="ET353" s="20"/>
      <c r="EU353" s="15"/>
      <c r="EV353" s="20"/>
      <c r="EW353" s="15"/>
      <c r="EX353" s="20"/>
      <c r="EY353" s="15"/>
      <c r="EZ353" s="20"/>
      <c r="FA353" s="15"/>
      <c r="FB353" s="20"/>
      <c r="FC353" s="15"/>
      <c r="FD353" s="20"/>
      <c r="FE353" s="15"/>
      <c r="FF353" s="20"/>
      <c r="FG353" s="15"/>
      <c r="FH353" s="20"/>
      <c r="FI353" s="15"/>
      <c r="FJ353" s="20"/>
      <c r="FK353" s="15"/>
      <c r="FL353" s="20"/>
      <c r="FM353" s="15"/>
      <c r="FN353" s="20"/>
      <c r="FO353" s="15"/>
      <c r="FP353" s="20"/>
      <c r="FQ353" s="15"/>
      <c r="FR353" s="20"/>
      <c r="FS353" s="15"/>
      <c r="FT353" s="20"/>
      <c r="FU353" s="15"/>
      <c r="FV353" s="20"/>
      <c r="FW353" s="15"/>
      <c r="FX353" s="20"/>
      <c r="FY353" s="15"/>
      <c r="FZ353" s="20"/>
      <c r="GA353" s="15"/>
      <c r="GB353" s="20"/>
      <c r="GC353" s="15"/>
      <c r="GD353" s="20"/>
      <c r="GE353" s="15"/>
      <c r="GF353" s="20"/>
      <c r="GG353" s="170"/>
    </row>
    <row r="354" spans="1:189" s="2" customFormat="1" ht="15.75" customHeight="1" x14ac:dyDescent="0.3">
      <c r="A354" s="17" t="s">
        <v>125</v>
      </c>
      <c r="B354" s="17" t="s">
        <v>126</v>
      </c>
      <c r="C354" s="17" t="s">
        <v>1038</v>
      </c>
      <c r="D354" s="17" t="s">
        <v>1037</v>
      </c>
      <c r="E354" s="15" t="str">
        <f t="shared" si="63"/>
        <v>Millie Johnson</v>
      </c>
      <c r="F354" s="17" t="s">
        <v>128</v>
      </c>
      <c r="G354" s="15">
        <v>999896936</v>
      </c>
      <c r="H354" s="15">
        <f t="shared" si="64"/>
        <v>30</v>
      </c>
      <c r="I354" s="15"/>
      <c r="J354" s="15"/>
      <c r="K354" s="16"/>
      <c r="L354" s="15"/>
      <c r="M354" s="15"/>
      <c r="N354" s="15"/>
      <c r="O354" s="15">
        <f t="shared" si="70"/>
        <v>0</v>
      </c>
      <c r="P354" s="15">
        <v>0</v>
      </c>
      <c r="Q354" s="15">
        <f t="shared" si="71"/>
        <v>0</v>
      </c>
      <c r="R354" s="15">
        <v>0</v>
      </c>
      <c r="S354" s="15">
        <v>0</v>
      </c>
      <c r="T354" s="15">
        <f t="shared" si="72"/>
        <v>0</v>
      </c>
      <c r="U354" s="15">
        <f t="shared" si="73"/>
        <v>0</v>
      </c>
      <c r="V354" s="15"/>
      <c r="W354" s="15"/>
      <c r="X354" s="15"/>
      <c r="Y354" s="15"/>
      <c r="Z354" s="16"/>
      <c r="AA354" s="15"/>
      <c r="AB354" s="24"/>
      <c r="AC354" s="15"/>
      <c r="AD354" s="15"/>
      <c r="AE354" s="15"/>
      <c r="AF354" s="15"/>
      <c r="AG354" s="15"/>
      <c r="AH354" s="24"/>
      <c r="AI354" s="15"/>
      <c r="AJ354" s="15"/>
      <c r="AK354" s="15"/>
      <c r="AL354" s="15"/>
      <c r="AM354" s="15"/>
      <c r="AN354" s="24"/>
      <c r="AO354" s="15">
        <v>68</v>
      </c>
      <c r="AP354" s="24">
        <v>3</v>
      </c>
      <c r="AQ354" s="15"/>
      <c r="AR354" s="24"/>
      <c r="AS354" s="15"/>
      <c r="AT354" s="24"/>
      <c r="AU354" s="15"/>
      <c r="AV354" s="24"/>
      <c r="AW354" s="15"/>
      <c r="AX354" s="24"/>
      <c r="AY354" s="15"/>
      <c r="AZ354" s="15"/>
      <c r="BA354" s="15"/>
      <c r="BB354" s="15"/>
      <c r="BC354" s="15"/>
      <c r="BD354" s="15"/>
      <c r="BE354" s="15"/>
      <c r="BF354" s="24"/>
      <c r="BG354" s="15"/>
      <c r="BH354" s="24"/>
      <c r="BI354" s="15"/>
      <c r="BJ354" s="24"/>
      <c r="BK354" s="15"/>
      <c r="BL354" s="24"/>
      <c r="BM354" s="15"/>
      <c r="BN354" s="24"/>
      <c r="BO354" s="15"/>
      <c r="BP354" s="24"/>
      <c r="BQ354" s="15"/>
      <c r="BR354" s="24"/>
      <c r="BS354" s="15">
        <v>44</v>
      </c>
      <c r="BT354" s="24" t="s">
        <v>129</v>
      </c>
      <c r="BU354" s="15"/>
      <c r="BV354" s="24"/>
      <c r="BW354" s="15"/>
      <c r="BX354" s="24"/>
      <c r="BY354" s="15"/>
      <c r="BZ354" s="24"/>
      <c r="CA354" s="15"/>
      <c r="CB354" s="24"/>
      <c r="CC354" s="15"/>
      <c r="CD354" s="24"/>
      <c r="CE354" s="15"/>
      <c r="CF354" s="24"/>
      <c r="CG354" s="15"/>
      <c r="CH354" s="25"/>
      <c r="CI354" s="15"/>
      <c r="CJ354" s="25"/>
      <c r="CK354" s="15"/>
      <c r="CL354" s="25"/>
      <c r="CM354" s="15"/>
      <c r="CN354" s="25"/>
      <c r="CO354" s="15"/>
      <c r="CP354" s="25"/>
      <c r="CQ354" s="15"/>
      <c r="CR354" s="25"/>
      <c r="CS354" s="15">
        <f t="shared" si="65"/>
        <v>0</v>
      </c>
      <c r="CT354" s="15">
        <f t="shared" si="66"/>
        <v>30</v>
      </c>
      <c r="CU354" s="15">
        <f t="shared" si="67"/>
        <v>1</v>
      </c>
      <c r="CV354" s="15">
        <f t="shared" si="68"/>
        <v>0</v>
      </c>
      <c r="CW354" s="15"/>
      <c r="CX354" s="15"/>
      <c r="CY354" s="15">
        <f t="shared" si="69"/>
        <v>0</v>
      </c>
      <c r="CZ354" s="15">
        <f>GG354</f>
        <v>0</v>
      </c>
      <c r="DA354" s="19"/>
      <c r="DB354" s="17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7"/>
      <c r="DQ354" s="15"/>
      <c r="DR354" s="15"/>
      <c r="DS354" s="15"/>
      <c r="DT354" s="15"/>
      <c r="DU354" s="15"/>
      <c r="DV354" s="15"/>
      <c r="DW354" s="15"/>
      <c r="DX354" s="20"/>
      <c r="DY354" s="15">
        <v>33</v>
      </c>
      <c r="DZ354" s="20" t="s">
        <v>168</v>
      </c>
      <c r="EA354" s="15"/>
      <c r="EB354" s="20"/>
      <c r="EC354" s="15"/>
      <c r="ED354" s="20"/>
      <c r="EE354" s="15"/>
      <c r="EF354" s="20"/>
      <c r="EG354" s="15"/>
      <c r="EH354" s="20"/>
      <c r="EI354" s="15"/>
      <c r="EJ354" s="20"/>
      <c r="EK354" s="15"/>
      <c r="EL354" s="20"/>
      <c r="EM354" s="15"/>
      <c r="EN354" s="20"/>
      <c r="EO354" s="15"/>
      <c r="EP354" s="20"/>
      <c r="EQ354" s="15"/>
      <c r="ER354" s="20"/>
      <c r="ES354" s="15"/>
      <c r="ET354" s="20"/>
      <c r="EU354" s="15"/>
      <c r="EV354" s="20"/>
      <c r="EW354" s="15"/>
      <c r="EX354" s="20"/>
      <c r="EY354" s="15"/>
      <c r="EZ354" s="20"/>
      <c r="FA354" s="15"/>
      <c r="FB354" s="20"/>
      <c r="FC354" s="15"/>
      <c r="FD354" s="20"/>
      <c r="FE354" s="15"/>
      <c r="FF354" s="20"/>
      <c r="FG354" s="15"/>
      <c r="FH354" s="20"/>
      <c r="FI354" s="15"/>
      <c r="FJ354" s="20"/>
      <c r="FK354" s="15"/>
      <c r="FL354" s="20"/>
      <c r="FM354" s="15">
        <v>30</v>
      </c>
      <c r="FN354" s="20">
        <v>1</v>
      </c>
      <c r="FO354" s="15"/>
      <c r="FP354" s="20"/>
      <c r="FQ354" s="15"/>
      <c r="FR354" s="20"/>
      <c r="FS354" s="15"/>
      <c r="FT354" s="20"/>
      <c r="FU354" s="15"/>
      <c r="FV354" s="20"/>
      <c r="FW354" s="15"/>
      <c r="FX354" s="20"/>
      <c r="FY354" s="15"/>
      <c r="FZ354" s="20"/>
      <c r="GA354" s="15"/>
      <c r="GB354" s="20"/>
      <c r="GC354" s="15"/>
      <c r="GD354" s="20"/>
      <c r="GE354" s="15"/>
      <c r="GF354" s="20"/>
      <c r="GG354" s="170"/>
    </row>
    <row r="355" spans="1:189" s="2" customFormat="1" ht="15.75" customHeight="1" x14ac:dyDescent="0.3">
      <c r="A355" s="17" t="s">
        <v>125</v>
      </c>
      <c r="B355" s="17" t="s">
        <v>126</v>
      </c>
      <c r="C355" s="17" t="s">
        <v>407</v>
      </c>
      <c r="D355" s="17" t="s">
        <v>1472</v>
      </c>
      <c r="E355" s="15" t="str">
        <f t="shared" si="63"/>
        <v>Chloe Ng</v>
      </c>
      <c r="F355" s="17" t="s">
        <v>128</v>
      </c>
      <c r="G355" s="15">
        <v>999896973</v>
      </c>
      <c r="H355" s="15">
        <f t="shared" si="64"/>
        <v>89.5</v>
      </c>
      <c r="I355" s="15"/>
      <c r="J355" s="17">
        <f>(O355+P355+R355+S355+T355+U355)/2</f>
        <v>89.5</v>
      </c>
      <c r="K355" s="16"/>
      <c r="L355" s="15"/>
      <c r="M355" s="15"/>
      <c r="N355" s="15"/>
      <c r="O355" s="15">
        <f t="shared" si="70"/>
        <v>56</v>
      </c>
      <c r="P355" s="15">
        <v>0</v>
      </c>
      <c r="Q355" s="15">
        <f t="shared" si="71"/>
        <v>1</v>
      </c>
      <c r="R355" s="15">
        <v>0</v>
      </c>
      <c r="S355" s="15">
        <v>0</v>
      </c>
      <c r="T355" s="15">
        <f t="shared" si="72"/>
        <v>38</v>
      </c>
      <c r="U355" s="15">
        <f t="shared" si="73"/>
        <v>85</v>
      </c>
      <c r="V355" s="15"/>
      <c r="W355" s="15"/>
      <c r="X355" s="15"/>
      <c r="Y355" s="15"/>
      <c r="Z355" s="16"/>
      <c r="AA355" s="15"/>
      <c r="AB355" s="24"/>
      <c r="AC355" s="15"/>
      <c r="AD355" s="15"/>
      <c r="AE355" s="15">
        <v>68</v>
      </c>
      <c r="AF355" s="24">
        <v>3</v>
      </c>
      <c r="AG355" s="15"/>
      <c r="AH355" s="24"/>
      <c r="AI355" s="15"/>
      <c r="AJ355" s="24"/>
      <c r="AK355" s="15"/>
      <c r="AL355" s="24"/>
      <c r="AM355" s="15"/>
      <c r="AN355" s="24"/>
      <c r="AO355" s="15"/>
      <c r="AP355" s="24"/>
      <c r="AQ355" s="15"/>
      <c r="AR355" s="24"/>
      <c r="AS355" s="15"/>
      <c r="AT355" s="24"/>
      <c r="AU355" s="15"/>
      <c r="AV355" s="24"/>
      <c r="AW355" s="15"/>
      <c r="AX355" s="24"/>
      <c r="AY355" s="15"/>
      <c r="AZ355" s="15"/>
      <c r="BA355" s="15"/>
      <c r="BB355" s="15"/>
      <c r="BC355" s="15"/>
      <c r="BD355" s="15"/>
      <c r="BE355" s="15"/>
      <c r="BF355" s="24"/>
      <c r="BG355" s="15"/>
      <c r="BH355" s="24"/>
      <c r="BI355" s="15"/>
      <c r="BJ355" s="24"/>
      <c r="BK355" s="15"/>
      <c r="BL355" s="24"/>
      <c r="BM355" s="15">
        <v>44</v>
      </c>
      <c r="BN355" s="24" t="s">
        <v>129</v>
      </c>
      <c r="BO355" s="15"/>
      <c r="BP355" s="24"/>
      <c r="BQ355" s="15">
        <v>48</v>
      </c>
      <c r="BR355" s="24" t="s">
        <v>168</v>
      </c>
      <c r="BS355" s="15"/>
      <c r="BT355" s="24"/>
      <c r="BU355" s="15"/>
      <c r="BV355" s="24"/>
      <c r="BW355" s="15"/>
      <c r="BX355" s="24"/>
      <c r="BY355" s="15"/>
      <c r="BZ355" s="24"/>
      <c r="CA355" s="15">
        <v>68</v>
      </c>
      <c r="CB355" s="24">
        <v>8</v>
      </c>
      <c r="CC355" s="15"/>
      <c r="CD355" s="24"/>
      <c r="CE355" s="15"/>
      <c r="CF355" s="24"/>
      <c r="CG355" s="15">
        <v>54</v>
      </c>
      <c r="CH355" s="25">
        <v>7</v>
      </c>
      <c r="CI355" s="15"/>
      <c r="CJ355" s="25"/>
      <c r="CK355" s="15"/>
      <c r="CL355" s="25"/>
      <c r="CM355" s="15"/>
      <c r="CN355" s="25"/>
      <c r="CO355" s="15">
        <v>30</v>
      </c>
      <c r="CP355" s="25">
        <v>2</v>
      </c>
      <c r="CQ355" s="15"/>
      <c r="CR355" s="25"/>
      <c r="CS355" s="15">
        <f t="shared" si="65"/>
        <v>0</v>
      </c>
      <c r="CT355" s="15">
        <f t="shared" si="66"/>
        <v>0</v>
      </c>
      <c r="CU355" s="15">
        <f t="shared" si="67"/>
        <v>0</v>
      </c>
      <c r="CV355" s="15">
        <f t="shared" si="68"/>
        <v>0</v>
      </c>
      <c r="CW355" s="15"/>
      <c r="CX355" s="15"/>
      <c r="CY355" s="15">
        <f t="shared" si="69"/>
        <v>0</v>
      </c>
      <c r="CZ355" s="15">
        <f>GG355</f>
        <v>0</v>
      </c>
      <c r="DA355" s="19"/>
      <c r="DB355" s="17">
        <v>48</v>
      </c>
      <c r="DC355" s="15">
        <v>68</v>
      </c>
      <c r="DD355" s="15"/>
      <c r="DE355" s="15"/>
      <c r="DF355" s="15"/>
      <c r="DG355" s="15">
        <v>68</v>
      </c>
      <c r="DH355" s="15"/>
      <c r="DI355" s="15"/>
      <c r="DJ355" s="15"/>
      <c r="DK355" s="15"/>
      <c r="DL355" s="15"/>
      <c r="DM355" s="15"/>
      <c r="DN355" s="15"/>
      <c r="DO355" s="15">
        <v>68</v>
      </c>
      <c r="DP355" s="17"/>
      <c r="DQ355" s="15"/>
      <c r="DR355" s="15"/>
      <c r="DS355" s="15"/>
      <c r="DT355" s="15"/>
      <c r="DU355" s="15"/>
      <c r="DV355" s="15"/>
      <c r="DW355" s="15"/>
      <c r="DX355" s="20"/>
      <c r="DY355" s="15">
        <v>79</v>
      </c>
      <c r="DZ355" s="20">
        <v>4</v>
      </c>
      <c r="EA355" s="15"/>
      <c r="EB355" s="20"/>
      <c r="EC355" s="15">
        <v>38</v>
      </c>
      <c r="ED355" s="20" t="s">
        <v>129</v>
      </c>
      <c r="EE355" s="15"/>
      <c r="EF355" s="20"/>
      <c r="EG355" s="15">
        <v>85</v>
      </c>
      <c r="EH355" s="20">
        <v>8</v>
      </c>
      <c r="EI355" s="15"/>
      <c r="EJ355" s="20"/>
      <c r="EK355" s="15"/>
      <c r="EL355" s="20"/>
      <c r="EM355" s="15">
        <v>56</v>
      </c>
      <c r="EN355" s="20">
        <v>3</v>
      </c>
      <c r="EO355" s="15"/>
      <c r="EP355" s="20"/>
      <c r="EQ355" s="15"/>
      <c r="ER355" s="20"/>
      <c r="ES355" s="15"/>
      <c r="ET355" s="20"/>
      <c r="EU355" s="15"/>
      <c r="EV355" s="20"/>
      <c r="EW355" s="15"/>
      <c r="EX355" s="20"/>
      <c r="EY355" s="15"/>
      <c r="EZ355" s="20"/>
      <c r="FA355" s="15"/>
      <c r="FB355" s="20"/>
      <c r="FC355" s="15"/>
      <c r="FD355" s="20"/>
      <c r="FE355" s="15"/>
      <c r="FF355" s="20"/>
      <c r="FG355" s="15"/>
      <c r="FH355" s="20"/>
      <c r="FI355" s="15"/>
      <c r="FJ355" s="20"/>
      <c r="FK355" s="15"/>
      <c r="FL355" s="20"/>
      <c r="FM355" s="15"/>
      <c r="FN355" s="20"/>
      <c r="FO355" s="15"/>
      <c r="FP355" s="20"/>
      <c r="FQ355" s="15"/>
      <c r="FR355" s="20"/>
      <c r="FS355" s="15"/>
      <c r="FT355" s="20"/>
      <c r="FU355" s="15"/>
      <c r="FV355" s="20"/>
      <c r="FW355" s="15"/>
      <c r="FX355" s="20"/>
      <c r="FY355" s="15"/>
      <c r="FZ355" s="20"/>
      <c r="GA355" s="15"/>
      <c r="GB355" s="20"/>
      <c r="GC355" s="15"/>
      <c r="GD355" s="20"/>
      <c r="GE355" s="15"/>
      <c r="GF355" s="20"/>
      <c r="GG355" s="170"/>
    </row>
    <row r="356" spans="1:189" s="2" customFormat="1" ht="15.75" customHeight="1" x14ac:dyDescent="0.3">
      <c r="A356" s="15" t="s">
        <v>2903</v>
      </c>
      <c r="B356" s="15" t="s">
        <v>126</v>
      </c>
      <c r="C356" s="15" t="s">
        <v>1581</v>
      </c>
      <c r="D356" s="15" t="s">
        <v>456</v>
      </c>
      <c r="E356" s="15" t="str">
        <f t="shared" si="63"/>
        <v>Sophia  Campbell</v>
      </c>
      <c r="F356" s="15" t="s">
        <v>128</v>
      </c>
      <c r="G356" s="15">
        <v>999896974</v>
      </c>
      <c r="H356" s="15">
        <f t="shared" si="64"/>
        <v>32</v>
      </c>
      <c r="I356" s="15"/>
      <c r="J356" s="15"/>
      <c r="K356" s="16"/>
      <c r="L356" s="15"/>
      <c r="M356" s="15"/>
      <c r="N356" s="15"/>
      <c r="O356" s="15">
        <f t="shared" si="70"/>
        <v>32</v>
      </c>
      <c r="P356" s="15">
        <v>0</v>
      </c>
      <c r="Q356" s="15">
        <f t="shared" si="71"/>
        <v>0</v>
      </c>
      <c r="R356" s="15">
        <v>0</v>
      </c>
      <c r="S356" s="15">
        <v>0</v>
      </c>
      <c r="T356" s="15">
        <f t="shared" si="72"/>
        <v>0</v>
      </c>
      <c r="U356" s="15">
        <f t="shared" si="73"/>
        <v>0</v>
      </c>
      <c r="V356" s="15"/>
      <c r="W356" s="15"/>
      <c r="X356" s="15"/>
      <c r="Y356" s="15"/>
      <c r="Z356" s="16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>
        <f t="shared" si="65"/>
        <v>0</v>
      </c>
      <c r="CT356" s="15">
        <f t="shared" si="66"/>
        <v>0</v>
      </c>
      <c r="CU356" s="15">
        <f t="shared" si="67"/>
        <v>0</v>
      </c>
      <c r="CV356" s="15">
        <f t="shared" si="68"/>
        <v>0</v>
      </c>
      <c r="CW356" s="15"/>
      <c r="CX356" s="15"/>
      <c r="CY356" s="15">
        <f t="shared" si="69"/>
        <v>0</v>
      </c>
      <c r="CZ356" s="15">
        <f>GG356</f>
        <v>0</v>
      </c>
      <c r="DA356" s="16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20"/>
      <c r="DY356" s="15"/>
      <c r="DZ356" s="20"/>
      <c r="EA356" s="15"/>
      <c r="EB356" s="20"/>
      <c r="EC356" s="15"/>
      <c r="ED356" s="20"/>
      <c r="EE356" s="15"/>
      <c r="EF356" s="20"/>
      <c r="EG356" s="15"/>
      <c r="EH356" s="20"/>
      <c r="EI356" s="15"/>
      <c r="EJ356" s="20"/>
      <c r="EK356" s="15">
        <v>32</v>
      </c>
      <c r="EL356" s="20" t="s">
        <v>129</v>
      </c>
      <c r="EM356" s="15"/>
      <c r="EN356" s="20"/>
      <c r="EO356" s="15"/>
      <c r="EP356" s="20"/>
      <c r="EQ356" s="15"/>
      <c r="ER356" s="20"/>
      <c r="ES356" s="15"/>
      <c r="ET356" s="20"/>
      <c r="EU356" s="15"/>
      <c r="EV356" s="20"/>
      <c r="EW356" s="15"/>
      <c r="EX356" s="20"/>
      <c r="EY356" s="15"/>
      <c r="EZ356" s="20"/>
      <c r="FA356" s="15"/>
      <c r="FB356" s="20"/>
      <c r="FC356" s="15"/>
      <c r="FD356" s="20"/>
      <c r="FE356" s="15"/>
      <c r="FF356" s="20"/>
      <c r="FG356" s="15"/>
      <c r="FH356" s="20"/>
      <c r="FI356" s="15"/>
      <c r="FJ356" s="20"/>
      <c r="FK356" s="15"/>
      <c r="FL356" s="20"/>
      <c r="FM356" s="15"/>
      <c r="FN356" s="20"/>
      <c r="FO356" s="15"/>
      <c r="FP356" s="20"/>
      <c r="FQ356" s="15"/>
      <c r="FR356" s="20"/>
      <c r="FS356" s="15"/>
      <c r="FT356" s="20"/>
      <c r="FU356" s="15"/>
      <c r="FV356" s="20"/>
      <c r="FW356" s="15"/>
      <c r="FX356" s="20"/>
      <c r="FY356" s="15"/>
      <c r="FZ356" s="20"/>
      <c r="GA356" s="15"/>
      <c r="GB356" s="20"/>
      <c r="GC356" s="15"/>
      <c r="GD356" s="20"/>
      <c r="GE356" s="15"/>
      <c r="GF356" s="20"/>
      <c r="GG356" s="170"/>
    </row>
    <row r="357" spans="1:189" s="2" customFormat="1" ht="15.75" customHeight="1" x14ac:dyDescent="0.3">
      <c r="A357" s="15" t="s">
        <v>2903</v>
      </c>
      <c r="B357" s="17" t="s">
        <v>126</v>
      </c>
      <c r="C357" s="17" t="s">
        <v>1381</v>
      </c>
      <c r="D357" s="17" t="s">
        <v>1382</v>
      </c>
      <c r="E357" s="15" t="str">
        <f t="shared" si="63"/>
        <v>NEAVE MCCONNELL</v>
      </c>
      <c r="F357" s="17" t="s">
        <v>128</v>
      </c>
      <c r="G357" s="15">
        <v>999897053</v>
      </c>
      <c r="H357" s="15">
        <f t="shared" si="64"/>
        <v>88</v>
      </c>
      <c r="I357" s="15"/>
      <c r="J357" s="17">
        <f>(O357+P357+R357+S357+T357+U357)/2</f>
        <v>19</v>
      </c>
      <c r="K357" s="16"/>
      <c r="L357" s="15"/>
      <c r="M357" s="15"/>
      <c r="N357" s="15"/>
      <c r="O357" s="15">
        <f t="shared" si="70"/>
        <v>0</v>
      </c>
      <c r="P357" s="15">
        <v>0</v>
      </c>
      <c r="Q357" s="15">
        <f t="shared" si="71"/>
        <v>1</v>
      </c>
      <c r="R357" s="15">
        <v>0</v>
      </c>
      <c r="S357" s="15">
        <v>0</v>
      </c>
      <c r="T357" s="15">
        <f t="shared" si="72"/>
        <v>38</v>
      </c>
      <c r="U357" s="15">
        <f t="shared" si="73"/>
        <v>0</v>
      </c>
      <c r="V357" s="15"/>
      <c r="W357" s="15"/>
      <c r="X357" s="15"/>
      <c r="Y357" s="15"/>
      <c r="Z357" s="16"/>
      <c r="AA357" s="15"/>
      <c r="AB357" s="24"/>
      <c r="AC357" s="15"/>
      <c r="AD357" s="15"/>
      <c r="AE357" s="15"/>
      <c r="AF357" s="15"/>
      <c r="AG357" s="15"/>
      <c r="AH357" s="24"/>
      <c r="AI357" s="15"/>
      <c r="AJ357" s="15"/>
      <c r="AK357" s="15"/>
      <c r="AL357" s="15"/>
      <c r="AM357" s="15"/>
      <c r="AN357" s="24"/>
      <c r="AO357" s="15"/>
      <c r="AP357" s="24"/>
      <c r="AQ357" s="15"/>
      <c r="AR357" s="24"/>
      <c r="AS357" s="15"/>
      <c r="AT357" s="24"/>
      <c r="AU357" s="15"/>
      <c r="AV357" s="24"/>
      <c r="AW357" s="15"/>
      <c r="AX357" s="24"/>
      <c r="AY357" s="15"/>
      <c r="AZ357" s="15"/>
      <c r="BA357" s="15"/>
      <c r="BB357" s="15"/>
      <c r="BC357" s="15"/>
      <c r="BD357" s="15"/>
      <c r="BE357" s="15"/>
      <c r="BF357" s="24"/>
      <c r="BG357" s="15"/>
      <c r="BH357" s="24"/>
      <c r="BI357" s="15"/>
      <c r="BJ357" s="24"/>
      <c r="BK357" s="15"/>
      <c r="BL357" s="24"/>
      <c r="BM357" s="15"/>
      <c r="BN357" s="24"/>
      <c r="BO357" s="15"/>
      <c r="BP357" s="24"/>
      <c r="BQ357" s="15"/>
      <c r="BR357" s="24"/>
      <c r="BS357" s="15"/>
      <c r="BT357" s="24"/>
      <c r="BU357" s="15"/>
      <c r="BV357" s="24"/>
      <c r="BW357" s="15"/>
      <c r="BX357" s="24"/>
      <c r="BY357" s="15"/>
      <c r="BZ357" s="24"/>
      <c r="CA357" s="15"/>
      <c r="CB357" s="24"/>
      <c r="CC357" s="15"/>
      <c r="CD357" s="24"/>
      <c r="CE357" s="15"/>
      <c r="CF357" s="24"/>
      <c r="CG357" s="15"/>
      <c r="CH357" s="25"/>
      <c r="CI357" s="15"/>
      <c r="CJ357" s="25"/>
      <c r="CK357" s="15"/>
      <c r="CL357" s="25"/>
      <c r="CM357" s="15"/>
      <c r="CN357" s="25"/>
      <c r="CO357" s="15"/>
      <c r="CP357" s="25"/>
      <c r="CQ357" s="15"/>
      <c r="CR357" s="25"/>
      <c r="CS357" s="15">
        <f t="shared" si="65"/>
        <v>0</v>
      </c>
      <c r="CT357" s="15">
        <f t="shared" si="66"/>
        <v>0</v>
      </c>
      <c r="CU357" s="15">
        <f t="shared" si="67"/>
        <v>0</v>
      </c>
      <c r="CV357" s="15">
        <f t="shared" si="68"/>
        <v>33</v>
      </c>
      <c r="CW357" s="15"/>
      <c r="CX357" s="15"/>
      <c r="CY357" s="15">
        <f t="shared" si="69"/>
        <v>36</v>
      </c>
      <c r="CZ357" s="15">
        <f>GG357</f>
        <v>0</v>
      </c>
      <c r="DA357" s="19"/>
      <c r="DB357" s="17"/>
      <c r="DC357" s="17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7"/>
      <c r="DQ357" s="17"/>
      <c r="DR357" s="17"/>
      <c r="DS357" s="17"/>
      <c r="DT357" s="17">
        <v>68</v>
      </c>
      <c r="DU357" s="17"/>
      <c r="DV357" s="17"/>
      <c r="DW357" s="15"/>
      <c r="DX357" s="20"/>
      <c r="DY357" s="15"/>
      <c r="DZ357" s="20"/>
      <c r="EA357" s="15">
        <v>33</v>
      </c>
      <c r="EB357" s="20" t="s">
        <v>168</v>
      </c>
      <c r="EC357" s="15">
        <v>38</v>
      </c>
      <c r="ED357" s="20" t="s">
        <v>168</v>
      </c>
      <c r="EE357" s="15"/>
      <c r="EF357" s="20"/>
      <c r="EG357" s="15"/>
      <c r="EH357" s="20"/>
      <c r="EI357" s="15"/>
      <c r="EJ357" s="20"/>
      <c r="EK357" s="15"/>
      <c r="EL357" s="20"/>
      <c r="EM357" s="15"/>
      <c r="EN357" s="20"/>
      <c r="EO357" s="15">
        <v>36</v>
      </c>
      <c r="EP357" s="20"/>
      <c r="EQ357" s="17"/>
      <c r="ER357" s="20"/>
      <c r="ES357" s="15"/>
      <c r="ET357" s="20"/>
      <c r="EU357" s="15"/>
      <c r="EV357" s="20"/>
      <c r="EW357" s="15"/>
      <c r="EX357" s="20"/>
      <c r="EY357" s="15"/>
      <c r="EZ357" s="20"/>
      <c r="FA357" s="15"/>
      <c r="FB357" s="20"/>
      <c r="FC357" s="15"/>
      <c r="FD357" s="20"/>
      <c r="FE357" s="15"/>
      <c r="FF357" s="20"/>
      <c r="FG357" s="15"/>
      <c r="FH357" s="20"/>
      <c r="FI357" s="15"/>
      <c r="FJ357" s="20"/>
      <c r="FK357" s="15"/>
      <c r="FL357" s="20"/>
      <c r="FM357" s="15"/>
      <c r="FN357" s="20"/>
      <c r="FO357" s="15"/>
      <c r="FP357" s="20"/>
      <c r="FQ357" s="15"/>
      <c r="FR357" s="20"/>
      <c r="FS357" s="15"/>
      <c r="FT357" s="20"/>
      <c r="FU357" s="15"/>
      <c r="FV357" s="20"/>
      <c r="FW357" s="15"/>
      <c r="FX357" s="20"/>
      <c r="FY357" s="15"/>
      <c r="FZ357" s="20"/>
      <c r="GA357" s="15"/>
      <c r="GB357" s="20"/>
      <c r="GC357" s="15"/>
      <c r="GD357" s="20"/>
      <c r="GE357" s="15">
        <v>33</v>
      </c>
      <c r="GF357" s="20">
        <v>17</v>
      </c>
      <c r="GG357" s="170"/>
    </row>
    <row r="358" spans="1:189" s="2" customFormat="1" ht="15.75" customHeight="1" x14ac:dyDescent="0.3">
      <c r="A358" s="15" t="s">
        <v>2903</v>
      </c>
      <c r="B358" s="15" t="s">
        <v>126</v>
      </c>
      <c r="C358" s="15" t="s">
        <v>1421</v>
      </c>
      <c r="D358" s="15" t="s">
        <v>1421</v>
      </c>
      <c r="E358" s="15" t="str">
        <f t="shared" si="63"/>
        <v>Mohamed Mohamed</v>
      </c>
      <c r="F358" s="15" t="s">
        <v>135</v>
      </c>
      <c r="G358" s="15">
        <v>999897284</v>
      </c>
      <c r="H358" s="15">
        <f t="shared" si="64"/>
        <v>56</v>
      </c>
      <c r="I358" s="15"/>
      <c r="J358" s="15"/>
      <c r="K358" s="16"/>
      <c r="L358" s="15"/>
      <c r="M358" s="15"/>
      <c r="N358" s="15"/>
      <c r="O358" s="15">
        <f t="shared" si="70"/>
        <v>56</v>
      </c>
      <c r="P358" s="15">
        <v>0</v>
      </c>
      <c r="Q358" s="15">
        <f t="shared" si="71"/>
        <v>0</v>
      </c>
      <c r="R358" s="15">
        <v>0</v>
      </c>
      <c r="S358" s="15">
        <v>0</v>
      </c>
      <c r="T358" s="15">
        <f t="shared" si="72"/>
        <v>0</v>
      </c>
      <c r="U358" s="15">
        <f t="shared" si="73"/>
        <v>0</v>
      </c>
      <c r="V358" s="15"/>
      <c r="W358" s="15"/>
      <c r="X358" s="15"/>
      <c r="Y358" s="15"/>
      <c r="Z358" s="16"/>
      <c r="AA358" s="15"/>
      <c r="AB358" s="24"/>
      <c r="AC358" s="15"/>
      <c r="AD358" s="15"/>
      <c r="AE358" s="15"/>
      <c r="AF358" s="15"/>
      <c r="AG358" s="15"/>
      <c r="AH358" s="24"/>
      <c r="AI358" s="15"/>
      <c r="AJ358" s="15"/>
      <c r="AK358" s="15"/>
      <c r="AL358" s="15"/>
      <c r="AM358" s="15"/>
      <c r="AN358" s="24"/>
      <c r="AO358" s="15"/>
      <c r="AP358" s="24"/>
      <c r="AQ358" s="15"/>
      <c r="AR358" s="24"/>
      <c r="AS358" s="15"/>
      <c r="AT358" s="24"/>
      <c r="AU358" s="15">
        <v>38</v>
      </c>
      <c r="AV358" s="24" t="s">
        <v>129</v>
      </c>
      <c r="AW358" s="15"/>
      <c r="AX358" s="24"/>
      <c r="AY358" s="15"/>
      <c r="AZ358" s="15"/>
      <c r="BA358" s="15"/>
      <c r="BB358" s="15"/>
      <c r="BC358" s="15"/>
      <c r="BD358" s="15"/>
      <c r="BE358" s="15"/>
      <c r="BF358" s="24"/>
      <c r="BG358" s="15"/>
      <c r="BH358" s="24"/>
      <c r="BI358" s="15"/>
      <c r="BJ358" s="24"/>
      <c r="BK358" s="15"/>
      <c r="BL358" s="24"/>
      <c r="BM358" s="15"/>
      <c r="BN358" s="24"/>
      <c r="BO358" s="15"/>
      <c r="BP358" s="24"/>
      <c r="BQ358" s="15"/>
      <c r="BR358" s="24"/>
      <c r="BS358" s="15"/>
      <c r="BT358" s="24"/>
      <c r="BU358" s="15"/>
      <c r="BV358" s="24"/>
      <c r="BW358" s="15"/>
      <c r="BX358" s="24"/>
      <c r="BY358" s="15"/>
      <c r="BZ358" s="24"/>
      <c r="CA358" s="15"/>
      <c r="CB358" s="24"/>
      <c r="CC358" s="15"/>
      <c r="CD358" s="24"/>
      <c r="CE358" s="15"/>
      <c r="CF358" s="24"/>
      <c r="CG358" s="15"/>
      <c r="CH358" s="25"/>
      <c r="CI358" s="15"/>
      <c r="CJ358" s="25"/>
      <c r="CK358" s="15"/>
      <c r="CL358" s="25"/>
      <c r="CM358" s="15"/>
      <c r="CN358" s="25"/>
      <c r="CO358" s="15"/>
      <c r="CP358" s="25"/>
      <c r="CQ358" s="15"/>
      <c r="CR358" s="25"/>
      <c r="CS358" s="15">
        <f t="shared" si="65"/>
        <v>0</v>
      </c>
      <c r="CT358" s="15">
        <f t="shared" si="66"/>
        <v>0</v>
      </c>
      <c r="CU358" s="15">
        <f t="shared" si="67"/>
        <v>0</v>
      </c>
      <c r="CV358" s="15">
        <f t="shared" si="68"/>
        <v>0</v>
      </c>
      <c r="CW358" s="15"/>
      <c r="CX358" s="15"/>
      <c r="CY358" s="15">
        <f t="shared" si="69"/>
        <v>0</v>
      </c>
      <c r="CZ358" s="15">
        <f>GG358</f>
        <v>0</v>
      </c>
      <c r="DA358" s="19"/>
      <c r="DB358" s="17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7"/>
      <c r="DQ358" s="15"/>
      <c r="DR358" s="15"/>
      <c r="DS358" s="15"/>
      <c r="DT358" s="15"/>
      <c r="DU358" s="15"/>
      <c r="DV358" s="15"/>
      <c r="DW358" s="15"/>
      <c r="DX358" s="20"/>
      <c r="DY358" s="15"/>
      <c r="DZ358" s="20"/>
      <c r="EA358" s="15"/>
      <c r="EB358" s="20"/>
      <c r="EC358" s="15"/>
      <c r="ED358" s="20"/>
      <c r="EE358" s="15"/>
      <c r="EF358" s="20"/>
      <c r="EG358" s="15"/>
      <c r="EH358" s="20"/>
      <c r="EI358" s="15"/>
      <c r="EJ358" s="20"/>
      <c r="EK358" s="15">
        <v>56</v>
      </c>
      <c r="EL358" s="20">
        <v>3</v>
      </c>
      <c r="EM358" s="15"/>
      <c r="EN358" s="20"/>
      <c r="EO358" s="15"/>
      <c r="EP358" s="20"/>
      <c r="EQ358" s="15"/>
      <c r="ER358" s="20"/>
      <c r="ES358" s="15"/>
      <c r="ET358" s="20"/>
      <c r="EU358" s="15"/>
      <c r="EV358" s="20"/>
      <c r="EW358" s="15"/>
      <c r="EX358" s="20"/>
      <c r="EY358" s="15"/>
      <c r="EZ358" s="20"/>
      <c r="FA358" s="15"/>
      <c r="FB358" s="20"/>
      <c r="FC358" s="15"/>
      <c r="FD358" s="20"/>
      <c r="FE358" s="15"/>
      <c r="FF358" s="20"/>
      <c r="FG358" s="15"/>
      <c r="FH358" s="20"/>
      <c r="FI358" s="15"/>
      <c r="FJ358" s="20"/>
      <c r="FK358" s="15"/>
      <c r="FL358" s="20"/>
      <c r="FM358" s="15"/>
      <c r="FN358" s="20"/>
      <c r="FO358" s="15"/>
      <c r="FP358" s="20"/>
      <c r="FQ358" s="15"/>
      <c r="FR358" s="20"/>
      <c r="FS358" s="15"/>
      <c r="FT358" s="20"/>
      <c r="FU358" s="15"/>
      <c r="FV358" s="20"/>
      <c r="FW358" s="15"/>
      <c r="FX358" s="20"/>
      <c r="FY358" s="15"/>
      <c r="FZ358" s="20"/>
      <c r="GA358" s="15"/>
      <c r="GB358" s="20"/>
      <c r="GC358" s="15"/>
      <c r="GD358" s="20"/>
      <c r="GE358" s="15"/>
      <c r="GF358" s="20"/>
      <c r="GG358" s="170"/>
    </row>
    <row r="359" spans="1:189" s="2" customFormat="1" ht="15.75" customHeight="1" x14ac:dyDescent="0.3">
      <c r="A359" s="15" t="s">
        <v>125</v>
      </c>
      <c r="B359" s="15" t="s">
        <v>126</v>
      </c>
      <c r="C359" s="15" t="s">
        <v>1917</v>
      </c>
      <c r="D359" s="15" t="s">
        <v>2991</v>
      </c>
      <c r="E359" s="15" t="str">
        <f t="shared" si="63"/>
        <v>ALYSSA COURTNEY</v>
      </c>
      <c r="F359" s="15" t="s">
        <v>128</v>
      </c>
      <c r="G359" s="15">
        <v>999897285</v>
      </c>
      <c r="H359" s="15">
        <f t="shared" si="64"/>
        <v>38</v>
      </c>
      <c r="I359" s="15"/>
      <c r="J359" s="15"/>
      <c r="K359" s="16"/>
      <c r="L359" s="15"/>
      <c r="M359" s="15"/>
      <c r="N359" s="15"/>
      <c r="O359" s="15">
        <f t="shared" si="70"/>
        <v>0</v>
      </c>
      <c r="P359" s="15">
        <v>0</v>
      </c>
      <c r="Q359" s="15">
        <f t="shared" si="71"/>
        <v>0</v>
      </c>
      <c r="R359" s="15">
        <v>0</v>
      </c>
      <c r="S359" s="15">
        <v>0</v>
      </c>
      <c r="T359" s="15">
        <f t="shared" si="72"/>
        <v>0</v>
      </c>
      <c r="U359" s="15">
        <f t="shared" si="73"/>
        <v>0</v>
      </c>
      <c r="V359" s="15"/>
      <c r="W359" s="15"/>
      <c r="X359" s="15"/>
      <c r="Y359" s="15"/>
      <c r="Z359" s="16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>
        <f t="shared" si="65"/>
        <v>0</v>
      </c>
      <c r="CT359" s="15">
        <f t="shared" si="66"/>
        <v>38</v>
      </c>
      <c r="CU359" s="15">
        <f t="shared" si="67"/>
        <v>0</v>
      </c>
      <c r="CV359" s="15">
        <f t="shared" si="68"/>
        <v>0</v>
      </c>
      <c r="CW359" s="15"/>
      <c r="CX359" s="15"/>
      <c r="CY359" s="15">
        <f t="shared" si="69"/>
        <v>0</v>
      </c>
      <c r="CZ359" s="15">
        <f>GG359</f>
        <v>0</v>
      </c>
      <c r="DA359" s="16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20"/>
      <c r="DY359" s="15"/>
      <c r="DZ359" s="20"/>
      <c r="EA359" s="15"/>
      <c r="EB359" s="20"/>
      <c r="EC359" s="15"/>
      <c r="ED359" s="20"/>
      <c r="EE359" s="15"/>
      <c r="EF359" s="20"/>
      <c r="EG359" s="15"/>
      <c r="EH359" s="20"/>
      <c r="EI359" s="15"/>
      <c r="EJ359" s="20"/>
      <c r="EK359" s="15"/>
      <c r="EL359" s="20"/>
      <c r="EM359" s="15"/>
      <c r="EN359" s="20"/>
      <c r="EO359" s="15"/>
      <c r="EP359" s="20"/>
      <c r="EQ359" s="15"/>
      <c r="ER359" s="20"/>
      <c r="ES359" s="15"/>
      <c r="ET359" s="20"/>
      <c r="EU359" s="15"/>
      <c r="EV359" s="20"/>
      <c r="EW359" s="15"/>
      <c r="EX359" s="20"/>
      <c r="EY359" s="15">
        <v>38</v>
      </c>
      <c r="EZ359" s="20" t="s">
        <v>129</v>
      </c>
      <c r="FA359" s="15"/>
      <c r="FB359" s="20"/>
      <c r="FC359" s="15"/>
      <c r="FD359" s="20"/>
      <c r="FE359" s="15"/>
      <c r="FF359" s="20"/>
      <c r="FG359" s="15"/>
      <c r="FH359" s="20"/>
      <c r="FI359" s="15"/>
      <c r="FJ359" s="20"/>
      <c r="FK359" s="15"/>
      <c r="FL359" s="20"/>
      <c r="FM359" s="15"/>
      <c r="FN359" s="20"/>
      <c r="FO359" s="15"/>
      <c r="FP359" s="20"/>
      <c r="FQ359" s="15"/>
      <c r="FR359" s="20"/>
      <c r="FS359" s="15"/>
      <c r="FT359" s="20"/>
      <c r="FU359" s="15"/>
      <c r="FV359" s="20"/>
      <c r="FW359" s="15"/>
      <c r="FX359" s="20"/>
      <c r="FY359" s="15"/>
      <c r="FZ359" s="20"/>
      <c r="GA359" s="15"/>
      <c r="GB359" s="20"/>
      <c r="GC359" s="15"/>
      <c r="GD359" s="20"/>
      <c r="GE359" s="15"/>
      <c r="GF359" s="20"/>
      <c r="GG359" s="170"/>
    </row>
    <row r="360" spans="1:189" s="2" customFormat="1" ht="15.75" customHeight="1" x14ac:dyDescent="0.3">
      <c r="A360" s="82" t="s">
        <v>130</v>
      </c>
      <c r="B360" s="82" t="s">
        <v>142</v>
      </c>
      <c r="C360" s="82" t="s">
        <v>2811</v>
      </c>
      <c r="D360" s="82" t="s">
        <v>2050</v>
      </c>
      <c r="E360" s="15" t="str">
        <f t="shared" si="63"/>
        <v xml:space="preserve"> TIMOTHY MOK</v>
      </c>
      <c r="F360" s="82" t="s">
        <v>135</v>
      </c>
      <c r="G360" s="82">
        <v>999897292</v>
      </c>
      <c r="H360" s="15">
        <f t="shared" si="64"/>
        <v>38</v>
      </c>
      <c r="I360" s="15"/>
      <c r="J360" s="15"/>
      <c r="K360" s="16"/>
      <c r="L360" s="15"/>
      <c r="M360" s="15"/>
      <c r="N360" s="15"/>
      <c r="O360" s="15">
        <f t="shared" si="70"/>
        <v>0</v>
      </c>
      <c r="P360" s="15">
        <v>0</v>
      </c>
      <c r="Q360" s="15">
        <f t="shared" si="71"/>
        <v>0</v>
      </c>
      <c r="R360" s="15">
        <v>0</v>
      </c>
      <c r="S360" s="15">
        <v>0</v>
      </c>
      <c r="T360" s="15">
        <f t="shared" si="72"/>
        <v>0</v>
      </c>
      <c r="U360" s="15">
        <f t="shared" si="73"/>
        <v>0</v>
      </c>
      <c r="V360" s="15"/>
      <c r="W360" s="15"/>
      <c r="X360" s="15"/>
      <c r="Y360" s="15"/>
      <c r="Z360" s="16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>
        <f t="shared" si="65"/>
        <v>0</v>
      </c>
      <c r="CT360" s="15">
        <f t="shared" si="66"/>
        <v>38</v>
      </c>
      <c r="CU360" s="15">
        <f t="shared" si="67"/>
        <v>0</v>
      </c>
      <c r="CV360" s="15">
        <f t="shared" si="68"/>
        <v>0</v>
      </c>
      <c r="CW360" s="15"/>
      <c r="CX360" s="15"/>
      <c r="CY360" s="15">
        <f t="shared" si="69"/>
        <v>0</v>
      </c>
      <c r="CZ360" s="15">
        <f>GG360</f>
        <v>0</v>
      </c>
      <c r="DA360" s="16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20"/>
      <c r="DY360" s="15"/>
      <c r="DZ360" s="20"/>
      <c r="EA360" s="15"/>
      <c r="EB360" s="20"/>
      <c r="EC360" s="15"/>
      <c r="ED360" s="20"/>
      <c r="EE360" s="15"/>
      <c r="EF360" s="20"/>
      <c r="EG360" s="15"/>
      <c r="EH360" s="20"/>
      <c r="EI360" s="15"/>
      <c r="EJ360" s="20"/>
      <c r="EK360" s="15"/>
      <c r="EL360" s="20"/>
      <c r="EM360" s="15"/>
      <c r="EN360" s="20"/>
      <c r="EO360" s="15"/>
      <c r="EP360" s="20"/>
      <c r="EQ360" s="15"/>
      <c r="ER360" s="20"/>
      <c r="ES360" s="15"/>
      <c r="ET360" s="20"/>
      <c r="EU360" s="15"/>
      <c r="EV360" s="20"/>
      <c r="EW360" s="15">
        <v>38</v>
      </c>
      <c r="EX360" s="20" t="s">
        <v>129</v>
      </c>
      <c r="EY360" s="15"/>
      <c r="EZ360" s="20"/>
      <c r="FA360" s="15"/>
      <c r="FB360" s="20"/>
      <c r="FC360" s="15"/>
      <c r="FD360" s="20"/>
      <c r="FE360" s="15"/>
      <c r="FF360" s="20"/>
      <c r="FG360" s="15"/>
      <c r="FH360" s="20"/>
      <c r="FI360" s="15"/>
      <c r="FJ360" s="20"/>
      <c r="FK360" s="15"/>
      <c r="FL360" s="20"/>
      <c r="FM360" s="15"/>
      <c r="FN360" s="20"/>
      <c r="FO360" s="15"/>
      <c r="FP360" s="20"/>
      <c r="FQ360" s="15"/>
      <c r="FR360" s="20"/>
      <c r="FS360" s="15"/>
      <c r="FT360" s="20"/>
      <c r="FU360" s="15"/>
      <c r="FV360" s="20"/>
      <c r="FW360" s="15"/>
      <c r="FX360" s="20"/>
      <c r="FY360" s="15"/>
      <c r="FZ360" s="20"/>
      <c r="GA360" s="15"/>
      <c r="GB360" s="20"/>
      <c r="GC360" s="15"/>
      <c r="GD360" s="20"/>
      <c r="GE360" s="15"/>
      <c r="GF360" s="20"/>
      <c r="GG360" s="170"/>
    </row>
    <row r="361" spans="1:189" s="2" customFormat="1" ht="15.75" customHeight="1" x14ac:dyDescent="0.3">
      <c r="A361" s="15" t="s">
        <v>130</v>
      </c>
      <c r="B361" s="15" t="s">
        <v>126</v>
      </c>
      <c r="C361" s="15" t="s">
        <v>1194</v>
      </c>
      <c r="D361" s="15" t="s">
        <v>1256</v>
      </c>
      <c r="E361" s="15" t="str">
        <f t="shared" si="63"/>
        <v>Margaret Leung</v>
      </c>
      <c r="F361" s="15" t="s">
        <v>128</v>
      </c>
      <c r="G361" s="15">
        <v>999897304</v>
      </c>
      <c r="H361" s="15">
        <f t="shared" si="64"/>
        <v>277</v>
      </c>
      <c r="I361" s="15"/>
      <c r="J361" s="15"/>
      <c r="K361" s="16"/>
      <c r="L361" s="15"/>
      <c r="M361" s="15"/>
      <c r="N361" s="15"/>
      <c r="O361" s="15">
        <f t="shared" si="70"/>
        <v>175</v>
      </c>
      <c r="P361" s="15">
        <v>0</v>
      </c>
      <c r="Q361" s="15">
        <f t="shared" si="71"/>
        <v>0</v>
      </c>
      <c r="R361" s="15">
        <v>0</v>
      </c>
      <c r="S361" s="15">
        <v>0</v>
      </c>
      <c r="T361" s="15">
        <f t="shared" si="72"/>
        <v>0</v>
      </c>
      <c r="U361" s="15">
        <f t="shared" si="73"/>
        <v>0</v>
      </c>
      <c r="V361" s="15"/>
      <c r="W361" s="15"/>
      <c r="X361" s="15"/>
      <c r="Y361" s="15"/>
      <c r="Z361" s="16"/>
      <c r="AA361" s="15"/>
      <c r="AB361" s="24"/>
      <c r="AC361" s="15"/>
      <c r="AD361" s="15"/>
      <c r="AE361" s="15"/>
      <c r="AF361" s="15"/>
      <c r="AG361" s="15"/>
      <c r="AH361" s="24"/>
      <c r="AI361" s="15"/>
      <c r="AJ361" s="15"/>
      <c r="AK361" s="15"/>
      <c r="AL361" s="15"/>
      <c r="AM361" s="15"/>
      <c r="AN361" s="24"/>
      <c r="AO361" s="15"/>
      <c r="AP361" s="24"/>
      <c r="AQ361" s="15"/>
      <c r="AR361" s="24"/>
      <c r="AS361" s="15"/>
      <c r="AT361" s="24"/>
      <c r="AU361" s="15"/>
      <c r="AV361" s="24"/>
      <c r="AW361" s="15"/>
      <c r="AX361" s="24"/>
      <c r="AY361" s="15"/>
      <c r="AZ361" s="15"/>
      <c r="BA361" s="15"/>
      <c r="BB361" s="15"/>
      <c r="BC361" s="15"/>
      <c r="BD361" s="15"/>
      <c r="BE361" s="15"/>
      <c r="BF361" s="24"/>
      <c r="BG361" s="15"/>
      <c r="BH361" s="24"/>
      <c r="BI361" s="15"/>
      <c r="BJ361" s="24"/>
      <c r="BK361" s="15"/>
      <c r="BL361" s="24"/>
      <c r="BM361" s="15"/>
      <c r="BN361" s="24"/>
      <c r="BO361" s="15"/>
      <c r="BP361" s="24"/>
      <c r="BQ361" s="15"/>
      <c r="BR361" s="24"/>
      <c r="BS361" s="15"/>
      <c r="BT361" s="24"/>
      <c r="BU361" s="15"/>
      <c r="BV361" s="24"/>
      <c r="BW361" s="15"/>
      <c r="BX361" s="24"/>
      <c r="BY361" s="15"/>
      <c r="BZ361" s="24"/>
      <c r="CA361" s="15"/>
      <c r="CB361" s="24"/>
      <c r="CC361" s="15"/>
      <c r="CD361" s="24"/>
      <c r="CE361" s="15"/>
      <c r="CF361" s="24"/>
      <c r="CG361" s="15"/>
      <c r="CH361" s="25"/>
      <c r="CI361" s="15"/>
      <c r="CJ361" s="25"/>
      <c r="CK361" s="15"/>
      <c r="CL361" s="25"/>
      <c r="CM361" s="15"/>
      <c r="CN361" s="25"/>
      <c r="CO361" s="15"/>
      <c r="CP361" s="24"/>
      <c r="CQ361" s="15"/>
      <c r="CR361" s="24"/>
      <c r="CS361" s="15">
        <f t="shared" si="65"/>
        <v>0</v>
      </c>
      <c r="CT361" s="15">
        <f t="shared" si="66"/>
        <v>38</v>
      </c>
      <c r="CU361" s="15">
        <f t="shared" si="67"/>
        <v>0</v>
      </c>
      <c r="CV361" s="15">
        <f t="shared" si="68"/>
        <v>0</v>
      </c>
      <c r="CW361" s="15"/>
      <c r="CX361" s="15"/>
      <c r="CY361" s="15">
        <f t="shared" si="69"/>
        <v>64</v>
      </c>
      <c r="CZ361" s="15">
        <f>GG361</f>
        <v>0</v>
      </c>
      <c r="DA361" s="20"/>
      <c r="DB361" s="17">
        <v>64</v>
      </c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7"/>
      <c r="DQ361" s="15"/>
      <c r="DR361" s="15"/>
      <c r="DS361" s="15"/>
      <c r="DT361" s="15"/>
      <c r="DU361" s="15"/>
      <c r="DV361" s="15"/>
      <c r="DW361" s="15"/>
      <c r="DX361" s="20"/>
      <c r="DY361" s="15"/>
      <c r="DZ361" s="20"/>
      <c r="EA361" s="15"/>
      <c r="EB361" s="20"/>
      <c r="EC361" s="15"/>
      <c r="ED361" s="20"/>
      <c r="EE361" s="15"/>
      <c r="EF361" s="20"/>
      <c r="EG361" s="15"/>
      <c r="EH361" s="20"/>
      <c r="EI361" s="15">
        <v>75</v>
      </c>
      <c r="EJ361" s="20">
        <v>2</v>
      </c>
      <c r="EK361" s="15"/>
      <c r="EL361" s="20"/>
      <c r="EM361" s="15">
        <v>100</v>
      </c>
      <c r="EN361" s="20">
        <v>1</v>
      </c>
      <c r="EO361" s="15">
        <v>64</v>
      </c>
      <c r="EP361" s="20">
        <v>1</v>
      </c>
      <c r="EQ361" s="15"/>
      <c r="ER361" s="20"/>
      <c r="ES361" s="15"/>
      <c r="ET361" s="20"/>
      <c r="EU361" s="15"/>
      <c r="EV361" s="20"/>
      <c r="EW361" s="15"/>
      <c r="EX361" s="20"/>
      <c r="EY361" s="15"/>
      <c r="EZ361" s="20"/>
      <c r="FA361" s="15"/>
      <c r="FB361" s="20"/>
      <c r="FC361" s="15">
        <v>38</v>
      </c>
      <c r="FD361" s="20" t="s">
        <v>129</v>
      </c>
      <c r="FE361" s="15"/>
      <c r="FF361" s="20"/>
      <c r="FG361" s="15"/>
      <c r="FH361" s="20"/>
      <c r="FI361" s="15"/>
      <c r="FJ361" s="20"/>
      <c r="FK361" s="15"/>
      <c r="FL361" s="20"/>
      <c r="FM361" s="15"/>
      <c r="FN361" s="20"/>
      <c r="FO361" s="15"/>
      <c r="FP361" s="20"/>
      <c r="FQ361" s="15"/>
      <c r="FR361" s="20"/>
      <c r="FS361" s="15"/>
      <c r="FT361" s="20"/>
      <c r="FU361" s="15"/>
      <c r="FV361" s="20"/>
      <c r="FW361" s="15"/>
      <c r="FX361" s="20"/>
      <c r="FY361" s="15"/>
      <c r="FZ361" s="20"/>
      <c r="GA361" s="15"/>
      <c r="GB361" s="20"/>
      <c r="GC361" s="15"/>
      <c r="GD361" s="20"/>
      <c r="GE361" s="15"/>
      <c r="GF361" s="20"/>
      <c r="GG361" s="170"/>
    </row>
    <row r="362" spans="1:189" s="2" customFormat="1" ht="15.75" customHeight="1" x14ac:dyDescent="0.3">
      <c r="A362" s="17" t="s">
        <v>125</v>
      </c>
      <c r="B362" s="15" t="s">
        <v>126</v>
      </c>
      <c r="C362" s="15" t="s">
        <v>1964</v>
      </c>
      <c r="D362" s="15" t="s">
        <v>1963</v>
      </c>
      <c r="E362" s="15" t="str">
        <f t="shared" si="63"/>
        <v>Narayani Xiong</v>
      </c>
      <c r="F362" s="15" t="s">
        <v>128</v>
      </c>
      <c r="G362" s="15">
        <v>999897390</v>
      </c>
      <c r="H362" s="15">
        <f t="shared" si="64"/>
        <v>86</v>
      </c>
      <c r="I362" s="15"/>
      <c r="J362" s="15"/>
      <c r="K362" s="16"/>
      <c r="L362" s="15"/>
      <c r="M362" s="15"/>
      <c r="N362" s="15"/>
      <c r="O362" s="15">
        <f t="shared" si="70"/>
        <v>0</v>
      </c>
      <c r="P362" s="15">
        <v>0</v>
      </c>
      <c r="Q362" s="15">
        <f t="shared" si="71"/>
        <v>0</v>
      </c>
      <c r="R362" s="15">
        <v>0</v>
      </c>
      <c r="S362" s="15">
        <v>0</v>
      </c>
      <c r="T362" s="15">
        <f t="shared" si="72"/>
        <v>38</v>
      </c>
      <c r="U362" s="15">
        <f t="shared" si="73"/>
        <v>48</v>
      </c>
      <c r="V362" s="15"/>
      <c r="W362" s="15"/>
      <c r="X362" s="15"/>
      <c r="Y362" s="15"/>
      <c r="Z362" s="16"/>
      <c r="AA362" s="15"/>
      <c r="AB362" s="24"/>
      <c r="AC362" s="15"/>
      <c r="AD362" s="15"/>
      <c r="AE362" s="15"/>
      <c r="AF362" s="15"/>
      <c r="AG362" s="15"/>
      <c r="AH362" s="24"/>
      <c r="AI362" s="15"/>
      <c r="AJ362" s="15"/>
      <c r="AK362" s="15"/>
      <c r="AL362" s="15"/>
      <c r="AM362" s="15"/>
      <c r="AN362" s="24"/>
      <c r="AO362" s="15"/>
      <c r="AP362" s="24"/>
      <c r="AQ362" s="15"/>
      <c r="AR362" s="24"/>
      <c r="AS362" s="15"/>
      <c r="AT362" s="24"/>
      <c r="AU362" s="15"/>
      <c r="AV362" s="24"/>
      <c r="AW362" s="15"/>
      <c r="AX362" s="24"/>
      <c r="AY362" s="15"/>
      <c r="AZ362" s="15"/>
      <c r="BA362" s="15"/>
      <c r="BB362" s="15"/>
      <c r="BC362" s="15"/>
      <c r="BD362" s="15"/>
      <c r="BE362" s="15"/>
      <c r="BF362" s="24"/>
      <c r="BG362" s="15"/>
      <c r="BH362" s="24"/>
      <c r="BI362" s="15"/>
      <c r="BJ362" s="24"/>
      <c r="BK362" s="15"/>
      <c r="BL362" s="24"/>
      <c r="BM362" s="15"/>
      <c r="BN362" s="24"/>
      <c r="BO362" s="15"/>
      <c r="BP362" s="24"/>
      <c r="BQ362" s="15"/>
      <c r="BR362" s="24"/>
      <c r="BS362" s="15"/>
      <c r="BT362" s="24"/>
      <c r="BU362" s="15"/>
      <c r="BV362" s="24"/>
      <c r="BW362" s="15"/>
      <c r="BX362" s="24"/>
      <c r="BY362" s="15"/>
      <c r="BZ362" s="24"/>
      <c r="CA362" s="15"/>
      <c r="CB362" s="24"/>
      <c r="CC362" s="15"/>
      <c r="CD362" s="24"/>
      <c r="CE362" s="15"/>
      <c r="CF362" s="24"/>
      <c r="CG362" s="15"/>
      <c r="CH362" s="25"/>
      <c r="CI362" s="15"/>
      <c r="CJ362" s="25"/>
      <c r="CK362" s="15"/>
      <c r="CL362" s="25"/>
      <c r="CM362" s="15"/>
      <c r="CN362" s="25"/>
      <c r="CO362" s="15"/>
      <c r="CP362" s="25"/>
      <c r="CQ362" s="15"/>
      <c r="CR362" s="25"/>
      <c r="CS362" s="15">
        <f t="shared" si="65"/>
        <v>0</v>
      </c>
      <c r="CT362" s="15">
        <f t="shared" si="66"/>
        <v>0</v>
      </c>
      <c r="CU362" s="15">
        <f t="shared" si="67"/>
        <v>0</v>
      </c>
      <c r="CV362" s="15">
        <f t="shared" si="68"/>
        <v>0</v>
      </c>
      <c r="CW362" s="15"/>
      <c r="CX362" s="15"/>
      <c r="CY362" s="15">
        <f t="shared" si="69"/>
        <v>0</v>
      </c>
      <c r="CZ362" s="15">
        <f>GG362</f>
        <v>0</v>
      </c>
      <c r="DA362" s="19"/>
      <c r="DB362" s="17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7"/>
      <c r="DQ362" s="15"/>
      <c r="DR362" s="15"/>
      <c r="DS362" s="15"/>
      <c r="DT362" s="15"/>
      <c r="DU362" s="15"/>
      <c r="DV362" s="15"/>
      <c r="DW362" s="15"/>
      <c r="DX362" s="20"/>
      <c r="DY362" s="15"/>
      <c r="DZ362" s="20"/>
      <c r="EA362" s="15">
        <v>33</v>
      </c>
      <c r="EB362" s="20" t="s">
        <v>168</v>
      </c>
      <c r="EC362" s="15">
        <v>38</v>
      </c>
      <c r="ED362" s="20" t="s">
        <v>168</v>
      </c>
      <c r="EE362" s="15"/>
      <c r="EF362" s="20"/>
      <c r="EG362" s="15">
        <v>48</v>
      </c>
      <c r="EH362" s="20" t="s">
        <v>168</v>
      </c>
      <c r="EI362" s="15"/>
      <c r="EJ362" s="20"/>
      <c r="EK362" s="15"/>
      <c r="EL362" s="20"/>
      <c r="EM362" s="15"/>
      <c r="EN362" s="20"/>
      <c r="EO362" s="15"/>
      <c r="EP362" s="20"/>
      <c r="EQ362" s="15"/>
      <c r="ER362" s="20"/>
      <c r="ES362" s="15"/>
      <c r="ET362" s="20"/>
      <c r="EU362" s="15"/>
      <c r="EV362" s="20"/>
      <c r="EW362" s="15"/>
      <c r="EX362" s="20"/>
      <c r="EY362" s="15"/>
      <c r="EZ362" s="20"/>
      <c r="FA362" s="15"/>
      <c r="FB362" s="20"/>
      <c r="FC362" s="15"/>
      <c r="FD362" s="20"/>
      <c r="FE362" s="15"/>
      <c r="FF362" s="20"/>
      <c r="FG362" s="15"/>
      <c r="FH362" s="20"/>
      <c r="FI362" s="15"/>
      <c r="FJ362" s="20"/>
      <c r="FK362" s="15"/>
      <c r="FL362" s="20"/>
      <c r="FM362" s="15"/>
      <c r="FN362" s="20"/>
      <c r="FO362" s="15"/>
      <c r="FP362" s="20"/>
      <c r="FQ362" s="15"/>
      <c r="FR362" s="20"/>
      <c r="FS362" s="15"/>
      <c r="FT362" s="20"/>
      <c r="FU362" s="15"/>
      <c r="FV362" s="20"/>
      <c r="FW362" s="15"/>
      <c r="FX362" s="20"/>
      <c r="FY362" s="15"/>
      <c r="FZ362" s="20"/>
      <c r="GA362" s="15"/>
      <c r="GB362" s="20"/>
      <c r="GC362" s="15"/>
      <c r="GD362" s="20"/>
      <c r="GE362" s="15"/>
      <c r="GF362" s="20"/>
      <c r="GG362" s="170"/>
    </row>
    <row r="363" spans="1:189" s="2" customFormat="1" ht="15.75" customHeight="1" x14ac:dyDescent="0.3">
      <c r="A363" s="17" t="s">
        <v>130</v>
      </c>
      <c r="B363" s="15" t="s">
        <v>126</v>
      </c>
      <c r="C363" s="15" t="s">
        <v>1044</v>
      </c>
      <c r="D363" s="15" t="s">
        <v>1963</v>
      </c>
      <c r="E363" s="15" t="str">
        <f t="shared" si="63"/>
        <v>Priya Xiong</v>
      </c>
      <c r="F363" s="15" t="s">
        <v>128</v>
      </c>
      <c r="G363" s="15">
        <v>999897394</v>
      </c>
      <c r="H363" s="15">
        <f t="shared" si="64"/>
        <v>115</v>
      </c>
      <c r="I363" s="15"/>
      <c r="J363" s="15"/>
      <c r="K363" s="16"/>
      <c r="L363" s="15"/>
      <c r="M363" s="15"/>
      <c r="N363" s="15"/>
      <c r="O363" s="15">
        <f t="shared" si="70"/>
        <v>0</v>
      </c>
      <c r="P363" s="15">
        <v>0</v>
      </c>
      <c r="Q363" s="15">
        <f t="shared" si="71"/>
        <v>0</v>
      </c>
      <c r="R363" s="15">
        <v>0</v>
      </c>
      <c r="S363" s="15">
        <v>0</v>
      </c>
      <c r="T363" s="15">
        <f t="shared" si="72"/>
        <v>51</v>
      </c>
      <c r="U363" s="15">
        <f t="shared" si="73"/>
        <v>64</v>
      </c>
      <c r="V363" s="15"/>
      <c r="W363" s="15"/>
      <c r="X363" s="15"/>
      <c r="Y363" s="15"/>
      <c r="Z363" s="16"/>
      <c r="AA363" s="15"/>
      <c r="AB363" s="24"/>
      <c r="AC363" s="15"/>
      <c r="AD363" s="15"/>
      <c r="AE363" s="15"/>
      <c r="AF363" s="15"/>
      <c r="AG363" s="15"/>
      <c r="AH363" s="24"/>
      <c r="AI363" s="15"/>
      <c r="AJ363" s="15"/>
      <c r="AK363" s="15"/>
      <c r="AL363" s="15"/>
      <c r="AM363" s="15"/>
      <c r="AN363" s="24"/>
      <c r="AO363" s="15"/>
      <c r="AP363" s="24"/>
      <c r="AQ363" s="15"/>
      <c r="AR363" s="24"/>
      <c r="AS363" s="15"/>
      <c r="AT363" s="24"/>
      <c r="AU363" s="15"/>
      <c r="AV363" s="24"/>
      <c r="AW363" s="15"/>
      <c r="AX363" s="24"/>
      <c r="AY363" s="15"/>
      <c r="AZ363" s="15"/>
      <c r="BA363" s="15"/>
      <c r="BB363" s="15"/>
      <c r="BC363" s="15"/>
      <c r="BD363" s="15"/>
      <c r="BE363" s="15"/>
      <c r="BF363" s="24"/>
      <c r="BG363" s="15"/>
      <c r="BH363" s="24"/>
      <c r="BI363" s="15"/>
      <c r="BJ363" s="24"/>
      <c r="BK363" s="15"/>
      <c r="BL363" s="24"/>
      <c r="BM363" s="15"/>
      <c r="BN363" s="24"/>
      <c r="BO363" s="15"/>
      <c r="BP363" s="24"/>
      <c r="BQ363" s="15"/>
      <c r="BR363" s="24"/>
      <c r="BS363" s="15"/>
      <c r="BT363" s="24"/>
      <c r="BU363" s="15"/>
      <c r="BV363" s="24"/>
      <c r="BW363" s="15"/>
      <c r="BX363" s="24"/>
      <c r="BY363" s="15"/>
      <c r="BZ363" s="24"/>
      <c r="CA363" s="15"/>
      <c r="CB363" s="24"/>
      <c r="CC363" s="15"/>
      <c r="CD363" s="24"/>
      <c r="CE363" s="15"/>
      <c r="CF363" s="24"/>
      <c r="CG363" s="15"/>
      <c r="CH363" s="25"/>
      <c r="CI363" s="15"/>
      <c r="CJ363" s="25"/>
      <c r="CK363" s="15"/>
      <c r="CL363" s="25"/>
      <c r="CM363" s="15"/>
      <c r="CN363" s="25"/>
      <c r="CO363" s="15"/>
      <c r="CP363" s="25"/>
      <c r="CQ363" s="15"/>
      <c r="CR363" s="25"/>
      <c r="CS363" s="15">
        <f t="shared" si="65"/>
        <v>0</v>
      </c>
      <c r="CT363" s="15">
        <f t="shared" si="66"/>
        <v>0</v>
      </c>
      <c r="CU363" s="15">
        <f t="shared" si="67"/>
        <v>0</v>
      </c>
      <c r="CV363" s="15">
        <f t="shared" si="68"/>
        <v>0</v>
      </c>
      <c r="CW363" s="15"/>
      <c r="CX363" s="15"/>
      <c r="CY363" s="15">
        <f t="shared" si="69"/>
        <v>0</v>
      </c>
      <c r="CZ363" s="15">
        <f>GG363</f>
        <v>0</v>
      </c>
      <c r="DA363" s="19"/>
      <c r="DB363" s="17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7"/>
      <c r="DQ363" s="15"/>
      <c r="DR363" s="15"/>
      <c r="DS363" s="15"/>
      <c r="DT363" s="15"/>
      <c r="DU363" s="15"/>
      <c r="DV363" s="15"/>
      <c r="DW363" s="15"/>
      <c r="DX363" s="20"/>
      <c r="DY363" s="15"/>
      <c r="DZ363" s="20"/>
      <c r="EA363" s="15">
        <v>63</v>
      </c>
      <c r="EB363" s="20">
        <v>7</v>
      </c>
      <c r="EC363" s="15">
        <v>51</v>
      </c>
      <c r="ED363" s="20" t="s">
        <v>129</v>
      </c>
      <c r="EE363" s="15"/>
      <c r="EF363" s="20"/>
      <c r="EG363" s="15">
        <v>64</v>
      </c>
      <c r="EH363" s="20" t="s">
        <v>129</v>
      </c>
      <c r="EI363" s="15"/>
      <c r="EJ363" s="20"/>
      <c r="EK363" s="15"/>
      <c r="EL363" s="20"/>
      <c r="EM363" s="15"/>
      <c r="EN363" s="20"/>
      <c r="EO363" s="15"/>
      <c r="EP363" s="20"/>
      <c r="EQ363" s="15"/>
      <c r="ER363" s="20"/>
      <c r="ES363" s="15"/>
      <c r="ET363" s="20"/>
      <c r="EU363" s="15"/>
      <c r="EV363" s="20"/>
      <c r="EW363" s="15"/>
      <c r="EX363" s="20"/>
      <c r="EY363" s="15"/>
      <c r="EZ363" s="20"/>
      <c r="FA363" s="15"/>
      <c r="FB363" s="20"/>
      <c r="FC363" s="15"/>
      <c r="FD363" s="20"/>
      <c r="FE363" s="15"/>
      <c r="FF363" s="20"/>
      <c r="FG363" s="15"/>
      <c r="FH363" s="20"/>
      <c r="FI363" s="15"/>
      <c r="FJ363" s="20"/>
      <c r="FK363" s="15"/>
      <c r="FL363" s="20"/>
      <c r="FM363" s="15"/>
      <c r="FN363" s="20"/>
      <c r="FO363" s="15"/>
      <c r="FP363" s="20"/>
      <c r="FQ363" s="15"/>
      <c r="FR363" s="20"/>
      <c r="FS363" s="15"/>
      <c r="FT363" s="20"/>
      <c r="FU363" s="15"/>
      <c r="FV363" s="20"/>
      <c r="FW363" s="15"/>
      <c r="FX363" s="20"/>
      <c r="FY363" s="15"/>
      <c r="FZ363" s="20"/>
      <c r="GA363" s="15"/>
      <c r="GB363" s="20"/>
      <c r="GC363" s="15"/>
      <c r="GD363" s="20"/>
      <c r="GE363" s="15"/>
      <c r="GF363" s="20"/>
      <c r="GG363" s="170"/>
    </row>
    <row r="364" spans="1:189" s="2" customFormat="1" ht="15.75" customHeight="1" x14ac:dyDescent="0.3">
      <c r="A364" s="17" t="s">
        <v>125</v>
      </c>
      <c r="B364" s="15" t="s">
        <v>126</v>
      </c>
      <c r="C364" s="15" t="s">
        <v>783</v>
      </c>
      <c r="D364" s="15" t="s">
        <v>1997</v>
      </c>
      <c r="E364" s="15" t="str">
        <f t="shared" si="63"/>
        <v>Derek Zhong</v>
      </c>
      <c r="F364" s="15" t="s">
        <v>135</v>
      </c>
      <c r="G364" s="15">
        <v>999897500</v>
      </c>
      <c r="H364" s="15">
        <f t="shared" si="64"/>
        <v>141</v>
      </c>
      <c r="I364" s="15"/>
      <c r="J364" s="17">
        <f>(O364+P364+R364+S364+T364+U364)/2</f>
        <v>15</v>
      </c>
      <c r="K364" s="16"/>
      <c r="L364" s="15"/>
      <c r="M364" s="15"/>
      <c r="N364" s="15"/>
      <c r="O364" s="15">
        <f t="shared" si="70"/>
        <v>30</v>
      </c>
      <c r="P364" s="15">
        <v>0</v>
      </c>
      <c r="Q364" s="15">
        <f t="shared" si="71"/>
        <v>0</v>
      </c>
      <c r="R364" s="15">
        <v>0</v>
      </c>
      <c r="S364" s="15">
        <v>0</v>
      </c>
      <c r="T364" s="15">
        <f t="shared" si="72"/>
        <v>0</v>
      </c>
      <c r="U364" s="15">
        <f t="shared" si="73"/>
        <v>0</v>
      </c>
      <c r="V364" s="15"/>
      <c r="W364" s="15"/>
      <c r="X364" s="15"/>
      <c r="Y364" s="15"/>
      <c r="Z364" s="16"/>
      <c r="AA364" s="15"/>
      <c r="AB364" s="24"/>
      <c r="AC364" s="15"/>
      <c r="AD364" s="15"/>
      <c r="AE364" s="15">
        <v>90</v>
      </c>
      <c r="AF364" s="24">
        <v>2</v>
      </c>
      <c r="AG364" s="15"/>
      <c r="AH364" s="24"/>
      <c r="AI364" s="15"/>
      <c r="AJ364" s="24"/>
      <c r="AK364" s="15"/>
      <c r="AL364" s="24"/>
      <c r="AM364" s="15"/>
      <c r="AN364" s="24"/>
      <c r="AO364" s="15"/>
      <c r="AP364" s="24"/>
      <c r="AQ364" s="15"/>
      <c r="AR364" s="24"/>
      <c r="AS364" s="15"/>
      <c r="AT364" s="24"/>
      <c r="AU364" s="15"/>
      <c r="AV364" s="24"/>
      <c r="AW364" s="15"/>
      <c r="AX364" s="24"/>
      <c r="AY364" s="15"/>
      <c r="AZ364" s="15"/>
      <c r="BA364" s="15"/>
      <c r="BB364" s="15"/>
      <c r="BC364" s="15"/>
      <c r="BD364" s="15"/>
      <c r="BE364" s="15"/>
      <c r="BF364" s="24"/>
      <c r="BG364" s="15"/>
      <c r="BH364" s="24"/>
      <c r="BI364" s="15"/>
      <c r="BJ364" s="24"/>
      <c r="BK364" s="15"/>
      <c r="BL364" s="24"/>
      <c r="BM364" s="15"/>
      <c r="BN364" s="24"/>
      <c r="BO364" s="15"/>
      <c r="BP364" s="24"/>
      <c r="BQ364" s="15"/>
      <c r="BR364" s="24"/>
      <c r="BS364" s="15"/>
      <c r="BT364" s="24"/>
      <c r="BU364" s="15"/>
      <c r="BV364" s="24"/>
      <c r="BW364" s="15"/>
      <c r="BX364" s="24"/>
      <c r="BY364" s="15"/>
      <c r="BZ364" s="24"/>
      <c r="CA364" s="15"/>
      <c r="CB364" s="24"/>
      <c r="CC364" s="15"/>
      <c r="CD364" s="24"/>
      <c r="CE364" s="15"/>
      <c r="CF364" s="24"/>
      <c r="CG364" s="15">
        <f>0.4*90</f>
        <v>36</v>
      </c>
      <c r="CH364" s="25">
        <v>2</v>
      </c>
      <c r="CI364" s="15"/>
      <c r="CJ364" s="25"/>
      <c r="CK364" s="15"/>
      <c r="CL364" s="25"/>
      <c r="CM364" s="15"/>
      <c r="CN364" s="25"/>
      <c r="CO364" s="15"/>
      <c r="CP364" s="25"/>
      <c r="CQ364" s="15"/>
      <c r="CR364" s="25"/>
      <c r="CS364" s="15">
        <f t="shared" si="65"/>
        <v>0</v>
      </c>
      <c r="CT364" s="15">
        <f t="shared" si="66"/>
        <v>126</v>
      </c>
      <c r="CU364" s="15">
        <f t="shared" si="67"/>
        <v>2</v>
      </c>
      <c r="CV364" s="15">
        <f t="shared" si="68"/>
        <v>0</v>
      </c>
      <c r="CW364" s="15"/>
      <c r="CX364" s="15"/>
      <c r="CY364" s="15">
        <f t="shared" si="69"/>
        <v>0</v>
      </c>
      <c r="CZ364" s="15">
        <f>GG364</f>
        <v>0</v>
      </c>
      <c r="DA364" s="19"/>
      <c r="DB364" s="17">
        <v>48</v>
      </c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7"/>
      <c r="DQ364" s="15"/>
      <c r="DR364" s="15"/>
      <c r="DS364" s="15"/>
      <c r="DT364" s="15"/>
      <c r="DU364" s="15"/>
      <c r="DV364" s="15"/>
      <c r="DW364" s="15"/>
      <c r="DX364" s="20"/>
      <c r="DY364" s="15"/>
      <c r="DZ364" s="20"/>
      <c r="EA364" s="15"/>
      <c r="EB364" s="20"/>
      <c r="EC364" s="15"/>
      <c r="ED364" s="20"/>
      <c r="EE364" s="15"/>
      <c r="EF364" s="20"/>
      <c r="EG364" s="15"/>
      <c r="EH364" s="20"/>
      <c r="EI364" s="15">
        <f>0.3*100</f>
        <v>30</v>
      </c>
      <c r="EJ364" s="20"/>
      <c r="EK364" s="15"/>
      <c r="EL364" s="20"/>
      <c r="EM364" s="15"/>
      <c r="EN364" s="20"/>
      <c r="EO364" s="15"/>
      <c r="EP364" s="20"/>
      <c r="EQ364" s="15">
        <v>63</v>
      </c>
      <c r="ER364" s="20">
        <v>5</v>
      </c>
      <c r="ES364" s="15"/>
      <c r="ET364" s="20"/>
      <c r="EU364" s="15"/>
      <c r="EV364" s="20"/>
      <c r="EW364" s="15"/>
      <c r="EX364" s="20"/>
      <c r="EY364" s="15"/>
      <c r="EZ364" s="20"/>
      <c r="FA364" s="15"/>
      <c r="FB364" s="20"/>
      <c r="FC364" s="15"/>
      <c r="FD364" s="20"/>
      <c r="FE364" s="15"/>
      <c r="FF364" s="20"/>
      <c r="FG364" s="15"/>
      <c r="FH364" s="20"/>
      <c r="FI364" s="15"/>
      <c r="FJ364" s="20"/>
      <c r="FK364" s="15">
        <v>63</v>
      </c>
      <c r="FL364" s="20">
        <v>5</v>
      </c>
      <c r="FM364" s="15"/>
      <c r="FN364" s="20"/>
      <c r="FO364" s="15"/>
      <c r="FP364" s="20"/>
      <c r="FQ364" s="15"/>
      <c r="FR364" s="20"/>
      <c r="FS364" s="15"/>
      <c r="FT364" s="20"/>
      <c r="FU364" s="15"/>
      <c r="FV364" s="20"/>
      <c r="FW364" s="15"/>
      <c r="FX364" s="20"/>
      <c r="FY364" s="15"/>
      <c r="FZ364" s="20"/>
      <c r="GA364" s="15"/>
      <c r="GB364" s="20"/>
      <c r="GC364" s="15"/>
      <c r="GD364" s="20"/>
      <c r="GE364" s="15"/>
      <c r="GF364" s="20"/>
      <c r="GG364" s="170"/>
    </row>
    <row r="365" spans="1:189" s="2" customFormat="1" ht="15.75" customHeight="1" x14ac:dyDescent="0.3">
      <c r="A365" s="17" t="s">
        <v>125</v>
      </c>
      <c r="B365" s="15" t="s">
        <v>126</v>
      </c>
      <c r="C365" s="15" t="s">
        <v>644</v>
      </c>
      <c r="D365" s="15" t="s">
        <v>645</v>
      </c>
      <c r="E365" s="15" t="str">
        <f t="shared" si="63"/>
        <v>Calista DeGuzman</v>
      </c>
      <c r="F365" s="15" t="s">
        <v>128</v>
      </c>
      <c r="G365" s="15">
        <v>999897534</v>
      </c>
      <c r="H365" s="15">
        <f t="shared" si="64"/>
        <v>787</v>
      </c>
      <c r="I365" s="15"/>
      <c r="J365" s="15"/>
      <c r="K365" s="16"/>
      <c r="L365" s="15"/>
      <c r="M365" s="15"/>
      <c r="N365" s="15"/>
      <c r="O365" s="15">
        <f t="shared" si="70"/>
        <v>100</v>
      </c>
      <c r="P365" s="15">
        <v>0</v>
      </c>
      <c r="Q365" s="15">
        <f t="shared" si="71"/>
        <v>0</v>
      </c>
      <c r="R365" s="15">
        <v>0</v>
      </c>
      <c r="S365" s="15">
        <v>0</v>
      </c>
      <c r="T365" s="15">
        <f t="shared" si="72"/>
        <v>84</v>
      </c>
      <c r="U365" s="15">
        <f t="shared" si="73"/>
        <v>93</v>
      </c>
      <c r="V365" s="15"/>
      <c r="W365" s="15"/>
      <c r="X365" s="15"/>
      <c r="Y365" s="15"/>
      <c r="Z365" s="16"/>
      <c r="AA365" s="15">
        <v>113</v>
      </c>
      <c r="AB365" s="24">
        <v>3</v>
      </c>
      <c r="AC365" s="15"/>
      <c r="AD365" s="15"/>
      <c r="AE365" s="15"/>
      <c r="AF365" s="15"/>
      <c r="AG365" s="15">
        <v>90</v>
      </c>
      <c r="AH365" s="24">
        <v>2</v>
      </c>
      <c r="AI365" s="15"/>
      <c r="AJ365" s="15"/>
      <c r="AK365" s="15"/>
      <c r="AL365" s="15"/>
      <c r="AM365" s="15">
        <v>56</v>
      </c>
      <c r="AN365" s="24">
        <v>3</v>
      </c>
      <c r="AO365" s="15"/>
      <c r="AP365" s="24"/>
      <c r="AQ365" s="15"/>
      <c r="AR365" s="24"/>
      <c r="AS365" s="15"/>
      <c r="AT365" s="24"/>
      <c r="AU365" s="15">
        <v>90</v>
      </c>
      <c r="AV365" s="24">
        <v>2</v>
      </c>
      <c r="AW365" s="15"/>
      <c r="AX365" s="24"/>
      <c r="AY365" s="15"/>
      <c r="AZ365" s="15"/>
      <c r="BA365" s="15"/>
      <c r="BB365" s="15"/>
      <c r="BC365" s="15"/>
      <c r="BD365" s="15"/>
      <c r="BE365" s="15"/>
      <c r="BF365" s="24"/>
      <c r="BG365" s="15"/>
      <c r="BH365" s="24"/>
      <c r="BI365" s="15"/>
      <c r="BJ365" s="24"/>
      <c r="BK365" s="15"/>
      <c r="BL365" s="24"/>
      <c r="BM365" s="15"/>
      <c r="BN365" s="24"/>
      <c r="BO365" s="15"/>
      <c r="BP365" s="24"/>
      <c r="BQ365" s="15">
        <v>64</v>
      </c>
      <c r="BR365" s="24" t="s">
        <v>182</v>
      </c>
      <c r="BS365" s="15"/>
      <c r="BT365" s="24"/>
      <c r="BU365" s="15">
        <v>79</v>
      </c>
      <c r="BV365" s="24">
        <v>3</v>
      </c>
      <c r="BW365" s="15"/>
      <c r="BX365" s="24"/>
      <c r="BY365" s="15"/>
      <c r="BZ365" s="24"/>
      <c r="CA365" s="15">
        <v>120</v>
      </c>
      <c r="CB365" s="24">
        <v>2</v>
      </c>
      <c r="CC365" s="15"/>
      <c r="CD365" s="24"/>
      <c r="CE365" s="15">
        <v>99</v>
      </c>
      <c r="CF365" s="24">
        <v>6</v>
      </c>
      <c r="CG365" s="15"/>
      <c r="CH365" s="25"/>
      <c r="CI365" s="15">
        <v>90</v>
      </c>
      <c r="CJ365" s="25">
        <v>2</v>
      </c>
      <c r="CK365" s="15">
        <v>150</v>
      </c>
      <c r="CL365" s="25">
        <v>2</v>
      </c>
      <c r="CM365" s="15">
        <v>93</v>
      </c>
      <c r="CN365" s="25">
        <v>7</v>
      </c>
      <c r="CO365" s="15"/>
      <c r="CP365" s="25"/>
      <c r="CQ365" s="15"/>
      <c r="CR365" s="25"/>
      <c r="CS365" s="15">
        <f t="shared" si="65"/>
        <v>0</v>
      </c>
      <c r="CT365" s="15">
        <f t="shared" si="66"/>
        <v>360</v>
      </c>
      <c r="CU365" s="15">
        <f t="shared" si="67"/>
        <v>3</v>
      </c>
      <c r="CV365" s="15">
        <f t="shared" si="68"/>
        <v>0</v>
      </c>
      <c r="CW365" s="15"/>
      <c r="CX365" s="15"/>
      <c r="CY365" s="15">
        <f t="shared" si="69"/>
        <v>150</v>
      </c>
      <c r="CZ365" s="15">
        <f>GG365</f>
        <v>0</v>
      </c>
      <c r="DA365" s="19"/>
      <c r="DB365" s="17">
        <v>113</v>
      </c>
      <c r="DC365" s="15"/>
      <c r="DD365" s="15">
        <v>90</v>
      </c>
      <c r="DE365" s="15"/>
      <c r="DF365" s="15"/>
      <c r="DG365" s="15"/>
      <c r="DH365" s="15">
        <v>120</v>
      </c>
      <c r="DI365" s="15"/>
      <c r="DJ365" s="15"/>
      <c r="DK365" s="15"/>
      <c r="DL365" s="15"/>
      <c r="DM365" s="15"/>
      <c r="DN365" s="15"/>
      <c r="DO365" s="15"/>
      <c r="DP365" s="17"/>
      <c r="DQ365" s="15"/>
      <c r="DR365" s="15"/>
      <c r="DS365" s="15"/>
      <c r="DT365" s="15"/>
      <c r="DU365" s="15"/>
      <c r="DV365" s="15"/>
      <c r="DW365" s="15">
        <v>71</v>
      </c>
      <c r="DX365" s="20">
        <v>5</v>
      </c>
      <c r="DY365" s="15"/>
      <c r="DZ365" s="20"/>
      <c r="EA365" s="15"/>
      <c r="EB365" s="20"/>
      <c r="EC365" s="15">
        <v>84</v>
      </c>
      <c r="ED365" s="20">
        <v>5</v>
      </c>
      <c r="EE365" s="15"/>
      <c r="EF365" s="20"/>
      <c r="EG365" s="15">
        <v>93</v>
      </c>
      <c r="EH365" s="20">
        <v>7</v>
      </c>
      <c r="EI365" s="15"/>
      <c r="EJ365" s="20"/>
      <c r="EK365" s="15">
        <v>100</v>
      </c>
      <c r="EL365" s="20">
        <v>1</v>
      </c>
      <c r="EM365" s="15"/>
      <c r="EN365" s="20"/>
      <c r="EO365" s="15">
        <v>150</v>
      </c>
      <c r="EP365" s="20">
        <v>2</v>
      </c>
      <c r="EQ365" s="15"/>
      <c r="ER365" s="20"/>
      <c r="ES365" s="15"/>
      <c r="ET365" s="20"/>
      <c r="EU365" s="15">
        <v>120</v>
      </c>
      <c r="EV365" s="20">
        <v>1</v>
      </c>
      <c r="EW365" s="15"/>
      <c r="EX365" s="20"/>
      <c r="EY365" s="15">
        <v>120</v>
      </c>
      <c r="EZ365" s="20">
        <v>1</v>
      </c>
      <c r="FA365" s="15"/>
      <c r="FB365" s="20"/>
      <c r="FC365" s="15"/>
      <c r="FD365" s="20"/>
      <c r="FE365" s="15"/>
      <c r="FF365" s="20"/>
      <c r="FG365" s="15">
        <v>120</v>
      </c>
      <c r="FH365" s="20">
        <v>1</v>
      </c>
      <c r="FI365" s="15"/>
      <c r="FJ365" s="20"/>
      <c r="FK365" s="15"/>
      <c r="FL365" s="20"/>
      <c r="FM365" s="15"/>
      <c r="FN365" s="20"/>
      <c r="FO365" s="15"/>
      <c r="FP365" s="20"/>
      <c r="FQ365" s="15"/>
      <c r="FR365" s="20"/>
      <c r="FS365" s="15"/>
      <c r="FT365" s="20"/>
      <c r="FU365" s="15"/>
      <c r="FV365" s="20"/>
      <c r="FW365" s="15"/>
      <c r="FX365" s="20"/>
      <c r="FY365" s="15"/>
      <c r="FZ365" s="20"/>
      <c r="GA365" s="15"/>
      <c r="GB365" s="20"/>
      <c r="GC365" s="15"/>
      <c r="GD365" s="20"/>
      <c r="GE365" s="15"/>
      <c r="GF365" s="20"/>
      <c r="GG365" s="170"/>
    </row>
    <row r="366" spans="1:189" s="2" customFormat="1" ht="15.75" customHeight="1" x14ac:dyDescent="0.3">
      <c r="A366" s="85" t="s">
        <v>125</v>
      </c>
      <c r="B366" s="85" t="s">
        <v>126</v>
      </c>
      <c r="C366" s="85" t="s">
        <v>494</v>
      </c>
      <c r="D366" s="85" t="s">
        <v>1961</v>
      </c>
      <c r="E366" s="15" t="str">
        <f t="shared" si="63"/>
        <v>MADISON WU</v>
      </c>
      <c r="F366" s="85" t="s">
        <v>128</v>
      </c>
      <c r="G366" s="15">
        <v>999897724</v>
      </c>
      <c r="H366" s="15">
        <f t="shared" si="64"/>
        <v>38</v>
      </c>
      <c r="I366" s="15"/>
      <c r="J366" s="15"/>
      <c r="K366" s="16"/>
      <c r="L366" s="15"/>
      <c r="M366" s="15"/>
      <c r="N366" s="15"/>
      <c r="O366" s="15">
        <f t="shared" si="70"/>
        <v>0</v>
      </c>
      <c r="P366" s="15">
        <v>0</v>
      </c>
      <c r="Q366" s="15">
        <f t="shared" si="71"/>
        <v>0</v>
      </c>
      <c r="R366" s="15">
        <v>0</v>
      </c>
      <c r="S366" s="15">
        <v>0</v>
      </c>
      <c r="T366" s="15">
        <f t="shared" si="72"/>
        <v>0</v>
      </c>
      <c r="U366" s="15">
        <f t="shared" si="73"/>
        <v>0</v>
      </c>
      <c r="V366" s="15"/>
      <c r="W366" s="15"/>
      <c r="X366" s="15"/>
      <c r="Y366" s="15"/>
      <c r="Z366" s="16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>
        <f t="shared" si="65"/>
        <v>0</v>
      </c>
      <c r="CT366" s="15">
        <f t="shared" si="66"/>
        <v>38</v>
      </c>
      <c r="CU366" s="15">
        <f t="shared" si="67"/>
        <v>0</v>
      </c>
      <c r="CV366" s="15">
        <f t="shared" si="68"/>
        <v>0</v>
      </c>
      <c r="CW366" s="15"/>
      <c r="CX366" s="15"/>
      <c r="CY366" s="15">
        <f t="shared" si="69"/>
        <v>0</v>
      </c>
      <c r="CZ366" s="15">
        <f>GG366</f>
        <v>0</v>
      </c>
      <c r="DA366" s="16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20"/>
      <c r="DY366" s="15"/>
      <c r="DZ366" s="20"/>
      <c r="EA366" s="15"/>
      <c r="EB366" s="20"/>
      <c r="EC366" s="15"/>
      <c r="ED366" s="20"/>
      <c r="EE366" s="15"/>
      <c r="EF366" s="20"/>
      <c r="EG366" s="15"/>
      <c r="EH366" s="20"/>
      <c r="EI366" s="15"/>
      <c r="EJ366" s="20"/>
      <c r="EK366" s="15"/>
      <c r="EL366" s="20"/>
      <c r="EM366" s="15"/>
      <c r="EN366" s="20"/>
      <c r="EO366" s="15"/>
      <c r="EP366" s="20"/>
      <c r="EQ366" s="15"/>
      <c r="ER366" s="20"/>
      <c r="ES366" s="15"/>
      <c r="ET366" s="20"/>
      <c r="EU366" s="15"/>
      <c r="EV366" s="20"/>
      <c r="EW366" s="15"/>
      <c r="EX366" s="20"/>
      <c r="EY366" s="15"/>
      <c r="EZ366" s="20"/>
      <c r="FA366" s="15"/>
      <c r="FB366" s="20"/>
      <c r="FC366" s="15"/>
      <c r="FD366" s="20"/>
      <c r="FE366" s="15"/>
      <c r="FF366" s="20"/>
      <c r="FG366" s="15"/>
      <c r="FH366" s="20"/>
      <c r="FI366" s="15"/>
      <c r="FJ366" s="20"/>
      <c r="FK366" s="15"/>
      <c r="FL366" s="20"/>
      <c r="FM366" s="15"/>
      <c r="FN366" s="16"/>
      <c r="FO366" s="15">
        <v>38</v>
      </c>
      <c r="FP366" s="20"/>
      <c r="FQ366" s="15"/>
      <c r="FR366" s="16"/>
      <c r="FS366" s="15"/>
      <c r="FT366" s="20"/>
      <c r="FU366" s="15"/>
      <c r="FV366" s="20"/>
      <c r="FW366" s="15"/>
      <c r="FX366" s="20"/>
      <c r="FY366" s="15"/>
      <c r="FZ366" s="20"/>
      <c r="GA366" s="15"/>
      <c r="GB366" s="20"/>
      <c r="GC366" s="15"/>
      <c r="GD366" s="20"/>
      <c r="GE366" s="15"/>
      <c r="GF366" s="20"/>
      <c r="GG366" s="170"/>
    </row>
    <row r="367" spans="1:189" s="2" customFormat="1" ht="15.75" customHeight="1" x14ac:dyDescent="0.3">
      <c r="A367" s="15" t="s">
        <v>2908</v>
      </c>
      <c r="B367" s="15" t="s">
        <v>126</v>
      </c>
      <c r="C367" s="15" t="s">
        <v>1524</v>
      </c>
      <c r="D367" s="15" t="s">
        <v>1525</v>
      </c>
      <c r="E367" s="15" t="str">
        <f t="shared" si="63"/>
        <v>Jang Hee Pak</v>
      </c>
      <c r="F367" s="15" t="s">
        <v>135</v>
      </c>
      <c r="G367" s="15">
        <v>999897758</v>
      </c>
      <c r="H367" s="15">
        <f t="shared" si="64"/>
        <v>430</v>
      </c>
      <c r="I367" s="15"/>
      <c r="J367" s="15"/>
      <c r="K367" s="16"/>
      <c r="L367" s="15"/>
      <c r="M367" s="15"/>
      <c r="N367" s="15"/>
      <c r="O367" s="15">
        <f t="shared" si="70"/>
        <v>0</v>
      </c>
      <c r="P367" s="15">
        <v>0</v>
      </c>
      <c r="Q367" s="15">
        <f t="shared" si="71"/>
        <v>0</v>
      </c>
      <c r="R367" s="15">
        <v>0</v>
      </c>
      <c r="S367" s="15">
        <v>0</v>
      </c>
      <c r="T367" s="15">
        <f t="shared" si="72"/>
        <v>120</v>
      </c>
      <c r="U367" s="15">
        <f t="shared" si="73"/>
        <v>100</v>
      </c>
      <c r="V367" s="15"/>
      <c r="W367" s="15"/>
      <c r="X367" s="15"/>
      <c r="Y367" s="15"/>
      <c r="Z367" s="16"/>
      <c r="AA367" s="15">
        <v>75</v>
      </c>
      <c r="AB367" s="24">
        <v>2</v>
      </c>
      <c r="AC367" s="15"/>
      <c r="AD367" s="24"/>
      <c r="AE367" s="15"/>
      <c r="AF367" s="24"/>
      <c r="AG367" s="15"/>
      <c r="AH367" s="24"/>
      <c r="AI367" s="15"/>
      <c r="AJ367" s="24"/>
      <c r="AK367" s="15"/>
      <c r="AL367" s="24"/>
      <c r="AM367" s="15">
        <v>50</v>
      </c>
      <c r="AN367" s="24">
        <v>1</v>
      </c>
      <c r="AO367" s="15"/>
      <c r="AP367" s="24"/>
      <c r="AQ367" s="15"/>
      <c r="AR367" s="24"/>
      <c r="AS367" s="15"/>
      <c r="AT367" s="24"/>
      <c r="AU367" s="15"/>
      <c r="AV367" s="24"/>
      <c r="AW367" s="15"/>
      <c r="AX367" s="24"/>
      <c r="AY367" s="15">
        <v>50</v>
      </c>
      <c r="AZ367" s="24">
        <v>1</v>
      </c>
      <c r="BA367" s="15"/>
      <c r="BB367" s="24"/>
      <c r="BC367" s="15"/>
      <c r="BD367" s="24"/>
      <c r="BE367" s="15"/>
      <c r="BF367" s="24"/>
      <c r="BG367" s="15"/>
      <c r="BH367" s="24"/>
      <c r="BI367" s="15"/>
      <c r="BJ367" s="24"/>
      <c r="BK367" s="15"/>
      <c r="BL367" s="24"/>
      <c r="BM367" s="15"/>
      <c r="BN367" s="24"/>
      <c r="BO367" s="15"/>
      <c r="BP367" s="24"/>
      <c r="BQ367" s="15">
        <v>100</v>
      </c>
      <c r="BR367" s="24">
        <v>1</v>
      </c>
      <c r="BS367" s="15">
        <v>140</v>
      </c>
      <c r="BT367" s="24">
        <v>1</v>
      </c>
      <c r="BU367" s="15"/>
      <c r="BV367" s="24"/>
      <c r="BW367" s="15"/>
      <c r="BX367" s="24"/>
      <c r="BY367" s="15"/>
      <c r="BZ367" s="24"/>
      <c r="CA367" s="15">
        <v>60</v>
      </c>
      <c r="CB367" s="24">
        <v>2</v>
      </c>
      <c r="CC367" s="15"/>
      <c r="CD367" s="24"/>
      <c r="CE367" s="15"/>
      <c r="CF367" s="24"/>
      <c r="CG367" s="15"/>
      <c r="CH367" s="25"/>
      <c r="CI367" s="15"/>
      <c r="CJ367" s="25"/>
      <c r="CK367" s="15">
        <v>100</v>
      </c>
      <c r="CL367" s="25">
        <v>1</v>
      </c>
      <c r="CM367" s="15">
        <v>100</v>
      </c>
      <c r="CN367" s="25">
        <v>1</v>
      </c>
      <c r="CO367" s="15"/>
      <c r="CP367" s="25"/>
      <c r="CQ367" s="15"/>
      <c r="CR367" s="25"/>
      <c r="CS367" s="15">
        <f t="shared" si="65"/>
        <v>0</v>
      </c>
      <c r="CT367" s="15">
        <f t="shared" si="66"/>
        <v>60</v>
      </c>
      <c r="CU367" s="15">
        <f t="shared" si="67"/>
        <v>1</v>
      </c>
      <c r="CV367" s="15">
        <f t="shared" si="68"/>
        <v>0</v>
      </c>
      <c r="CW367" s="15"/>
      <c r="CX367" s="15"/>
      <c r="CY367" s="15">
        <f t="shared" si="69"/>
        <v>150</v>
      </c>
      <c r="CZ367" s="15">
        <f>GG367</f>
        <v>250</v>
      </c>
      <c r="DA367" s="19"/>
      <c r="DB367" s="17">
        <v>200</v>
      </c>
      <c r="DC367" s="15"/>
      <c r="DD367" s="15"/>
      <c r="DE367" s="15">
        <v>30</v>
      </c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7"/>
      <c r="DQ367" s="15"/>
      <c r="DR367" s="15"/>
      <c r="DS367" s="15"/>
      <c r="DT367" s="15"/>
      <c r="DU367" s="15"/>
      <c r="DV367" s="15"/>
      <c r="DW367" s="15"/>
      <c r="DX367" s="20"/>
      <c r="DY367" s="15"/>
      <c r="DZ367" s="20"/>
      <c r="EA367" s="15"/>
      <c r="EB367" s="20"/>
      <c r="EC367" s="15">
        <v>120</v>
      </c>
      <c r="ED367" s="20">
        <v>2</v>
      </c>
      <c r="EE367" s="15"/>
      <c r="EF367" s="20"/>
      <c r="EG367" s="15">
        <v>100</v>
      </c>
      <c r="EH367" s="20">
        <v>1</v>
      </c>
      <c r="EI367" s="15"/>
      <c r="EJ367" s="20"/>
      <c r="EK367" s="15"/>
      <c r="EL367" s="20"/>
      <c r="EM367" s="15"/>
      <c r="EN367" s="20"/>
      <c r="EO367" s="15">
        <v>150</v>
      </c>
      <c r="EP367" s="20">
        <v>2</v>
      </c>
      <c r="EQ367" s="15"/>
      <c r="ER367" s="20"/>
      <c r="ES367" s="15"/>
      <c r="ET367" s="20"/>
      <c r="EU367" s="15"/>
      <c r="EV367" s="20"/>
      <c r="EW367" s="15">
        <v>60</v>
      </c>
      <c r="EX367" s="20">
        <v>1</v>
      </c>
      <c r="EY367" s="15"/>
      <c r="EZ367" s="20"/>
      <c r="FA367" s="15"/>
      <c r="FB367" s="20"/>
      <c r="FC367" s="15"/>
      <c r="FD367" s="20"/>
      <c r="FE367" s="15"/>
      <c r="FF367" s="20"/>
      <c r="FG367" s="15"/>
      <c r="FH367" s="20"/>
      <c r="FI367" s="15"/>
      <c r="FJ367" s="20"/>
      <c r="FK367" s="15"/>
      <c r="FL367" s="20"/>
      <c r="FM367" s="15"/>
      <c r="FN367" s="20"/>
      <c r="FO367" s="15"/>
      <c r="FP367" s="20"/>
      <c r="FQ367" s="15"/>
      <c r="FR367" s="20"/>
      <c r="FS367" s="15"/>
      <c r="FT367" s="20"/>
      <c r="FU367" s="15"/>
      <c r="FV367" s="20"/>
      <c r="FW367" s="15"/>
      <c r="FX367" s="20"/>
      <c r="FY367" s="15"/>
      <c r="FZ367" s="20"/>
      <c r="GA367" s="15"/>
      <c r="GB367" s="20"/>
      <c r="GC367" s="15"/>
      <c r="GD367" s="20"/>
      <c r="GE367" s="15"/>
      <c r="GF367" s="20"/>
      <c r="GG367" s="170">
        <v>250</v>
      </c>
    </row>
    <row r="368" spans="1:189" s="2" customFormat="1" ht="15.75" customHeight="1" x14ac:dyDescent="0.3">
      <c r="A368" s="15" t="s">
        <v>2909</v>
      </c>
      <c r="B368" s="15" t="s">
        <v>126</v>
      </c>
      <c r="C368" s="15" t="s">
        <v>1524</v>
      </c>
      <c r="D368" s="15" t="s">
        <v>1525</v>
      </c>
      <c r="E368" s="15" t="str">
        <f t="shared" si="63"/>
        <v>Jang Hee Pak</v>
      </c>
      <c r="F368" s="15" t="s">
        <v>135</v>
      </c>
      <c r="G368" s="15">
        <v>999897758</v>
      </c>
      <c r="H368" s="15">
        <f t="shared" si="64"/>
        <v>440</v>
      </c>
      <c r="I368" s="15"/>
      <c r="J368" s="15"/>
      <c r="K368" s="16"/>
      <c r="L368" s="15"/>
      <c r="M368" s="15"/>
      <c r="N368" s="15"/>
      <c r="O368" s="15">
        <f t="shared" si="70"/>
        <v>0</v>
      </c>
      <c r="P368" s="15">
        <v>0</v>
      </c>
      <c r="Q368" s="15">
        <f t="shared" si="71"/>
        <v>0</v>
      </c>
      <c r="R368" s="15">
        <v>0</v>
      </c>
      <c r="S368" s="15">
        <v>0</v>
      </c>
      <c r="T368" s="15">
        <f t="shared" si="72"/>
        <v>80</v>
      </c>
      <c r="U368" s="15">
        <f t="shared" si="73"/>
        <v>100</v>
      </c>
      <c r="V368" s="15"/>
      <c r="W368" s="15"/>
      <c r="X368" s="15"/>
      <c r="Y368" s="15"/>
      <c r="Z368" s="16"/>
      <c r="AA368" s="15"/>
      <c r="AB368" s="24"/>
      <c r="AC368" s="15"/>
      <c r="AD368" s="15"/>
      <c r="AE368" s="15"/>
      <c r="AF368" s="15"/>
      <c r="AG368" s="15"/>
      <c r="AH368" s="24"/>
      <c r="AI368" s="15"/>
      <c r="AJ368" s="15"/>
      <c r="AK368" s="15"/>
      <c r="AL368" s="15"/>
      <c r="AM368" s="15"/>
      <c r="AN368" s="24"/>
      <c r="AO368" s="15"/>
      <c r="AP368" s="24"/>
      <c r="AQ368" s="15"/>
      <c r="AR368" s="24"/>
      <c r="AS368" s="15"/>
      <c r="AT368" s="24"/>
      <c r="AU368" s="15"/>
      <c r="AV368" s="24"/>
      <c r="AW368" s="15"/>
      <c r="AX368" s="24"/>
      <c r="AY368" s="15"/>
      <c r="AZ368" s="15"/>
      <c r="BA368" s="15"/>
      <c r="BB368" s="15"/>
      <c r="BC368" s="15"/>
      <c r="BD368" s="15"/>
      <c r="BE368" s="15"/>
      <c r="BF368" s="24"/>
      <c r="BG368" s="15"/>
      <c r="BH368" s="24"/>
      <c r="BI368" s="15"/>
      <c r="BJ368" s="24"/>
      <c r="BK368" s="15"/>
      <c r="BL368" s="24"/>
      <c r="BM368" s="15"/>
      <c r="BN368" s="24"/>
      <c r="BO368" s="15"/>
      <c r="BP368" s="24"/>
      <c r="BQ368" s="15"/>
      <c r="BR368" s="24"/>
      <c r="BS368" s="15"/>
      <c r="BT368" s="24"/>
      <c r="BU368" s="15"/>
      <c r="BV368" s="24"/>
      <c r="BW368" s="15"/>
      <c r="BX368" s="24"/>
      <c r="BY368" s="15"/>
      <c r="BZ368" s="24"/>
      <c r="CA368" s="15"/>
      <c r="CB368" s="24"/>
      <c r="CC368" s="15"/>
      <c r="CD368" s="24"/>
      <c r="CE368" s="15"/>
      <c r="CF368" s="24"/>
      <c r="CG368" s="15"/>
      <c r="CH368" s="25"/>
      <c r="CI368" s="15"/>
      <c r="CJ368" s="25"/>
      <c r="CK368" s="15"/>
      <c r="CL368" s="25"/>
      <c r="CM368" s="15"/>
      <c r="CN368" s="25"/>
      <c r="CO368" s="15"/>
      <c r="CP368" s="25"/>
      <c r="CQ368" s="15"/>
      <c r="CR368" s="25"/>
      <c r="CS368" s="15">
        <f t="shared" si="65"/>
        <v>0</v>
      </c>
      <c r="CT368" s="15">
        <f t="shared" si="66"/>
        <v>60</v>
      </c>
      <c r="CU368" s="15">
        <f t="shared" si="67"/>
        <v>1</v>
      </c>
      <c r="CV368" s="15">
        <f t="shared" si="68"/>
        <v>0</v>
      </c>
      <c r="CW368" s="15"/>
      <c r="CX368" s="15"/>
      <c r="CY368" s="15">
        <f t="shared" si="69"/>
        <v>200</v>
      </c>
      <c r="CZ368" s="15">
        <f>GG368</f>
        <v>0</v>
      </c>
      <c r="DA368" s="19"/>
      <c r="DB368" s="17">
        <v>100</v>
      </c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7"/>
      <c r="DQ368" s="15"/>
      <c r="DR368" s="15"/>
      <c r="DS368" s="15"/>
      <c r="DT368" s="15"/>
      <c r="DU368" s="15"/>
      <c r="DV368" s="15"/>
      <c r="DW368" s="15"/>
      <c r="DX368" s="20"/>
      <c r="DY368" s="15"/>
      <c r="DZ368" s="20"/>
      <c r="EA368" s="15"/>
      <c r="EB368" s="20"/>
      <c r="EC368" s="15">
        <v>80</v>
      </c>
      <c r="ED368" s="20">
        <v>1</v>
      </c>
      <c r="EE368" s="15"/>
      <c r="EF368" s="20"/>
      <c r="EG368" s="15">
        <v>100</v>
      </c>
      <c r="EH368" s="20">
        <v>1</v>
      </c>
      <c r="EI368" s="15"/>
      <c r="EJ368" s="20"/>
      <c r="EK368" s="15"/>
      <c r="EL368" s="20"/>
      <c r="EM368" s="15"/>
      <c r="EN368" s="20"/>
      <c r="EO368" s="15">
        <v>200</v>
      </c>
      <c r="EP368" s="20">
        <v>1</v>
      </c>
      <c r="EQ368" s="15"/>
      <c r="ER368" s="20"/>
      <c r="ES368" s="15"/>
      <c r="ET368" s="20"/>
      <c r="EU368" s="15"/>
      <c r="EV368" s="20"/>
      <c r="EW368" s="15">
        <v>60</v>
      </c>
      <c r="EX368" s="20">
        <v>1</v>
      </c>
      <c r="EY368" s="15"/>
      <c r="EZ368" s="20"/>
      <c r="FA368" s="15"/>
      <c r="FB368" s="20"/>
      <c r="FC368" s="15"/>
      <c r="FD368" s="20"/>
      <c r="FE368" s="15"/>
      <c r="FF368" s="20"/>
      <c r="FG368" s="15"/>
      <c r="FH368" s="20"/>
      <c r="FI368" s="15"/>
      <c r="FJ368" s="20"/>
      <c r="FK368" s="15"/>
      <c r="FL368" s="20"/>
      <c r="FM368" s="15"/>
      <c r="FN368" s="20"/>
      <c r="FO368" s="15"/>
      <c r="FP368" s="20"/>
      <c r="FQ368" s="15"/>
      <c r="FR368" s="20"/>
      <c r="FS368" s="15"/>
      <c r="FT368" s="20"/>
      <c r="FU368" s="15"/>
      <c r="FV368" s="20"/>
      <c r="FW368" s="15"/>
      <c r="FX368" s="20"/>
      <c r="FY368" s="15"/>
      <c r="FZ368" s="20"/>
      <c r="GA368" s="15"/>
      <c r="GB368" s="20"/>
      <c r="GC368" s="15"/>
      <c r="GD368" s="20"/>
      <c r="GE368" s="15"/>
      <c r="GF368" s="20"/>
      <c r="GG368" s="170"/>
    </row>
    <row r="369" spans="1:189" s="2" customFormat="1" ht="15.75" customHeight="1" x14ac:dyDescent="0.3">
      <c r="A369" s="15" t="s">
        <v>2903</v>
      </c>
      <c r="B369" s="17" t="s">
        <v>126</v>
      </c>
      <c r="C369" s="17" t="s">
        <v>1352</v>
      </c>
      <c r="D369" s="17" t="s">
        <v>1351</v>
      </c>
      <c r="E369" s="15" t="str">
        <f t="shared" si="63"/>
        <v>Seth Mai</v>
      </c>
      <c r="F369" s="17" t="s">
        <v>135</v>
      </c>
      <c r="G369" s="15">
        <v>999897792</v>
      </c>
      <c r="H369" s="15">
        <f t="shared" si="64"/>
        <v>90.5</v>
      </c>
      <c r="I369" s="15"/>
      <c r="J369" s="17">
        <f>(O369+P369+R369+S369+T369+U369)/2</f>
        <v>46.5</v>
      </c>
      <c r="K369" s="16"/>
      <c r="L369" s="15"/>
      <c r="M369" s="15"/>
      <c r="N369" s="15"/>
      <c r="O369" s="15">
        <f t="shared" si="70"/>
        <v>42</v>
      </c>
      <c r="P369" s="15">
        <v>0</v>
      </c>
      <c r="Q369" s="15">
        <f t="shared" si="71"/>
        <v>1</v>
      </c>
      <c r="R369" s="15">
        <v>0</v>
      </c>
      <c r="S369" s="15">
        <v>0</v>
      </c>
      <c r="T369" s="15">
        <f t="shared" si="72"/>
        <v>51</v>
      </c>
      <c r="U369" s="15">
        <f t="shared" si="73"/>
        <v>0</v>
      </c>
      <c r="V369" s="15"/>
      <c r="W369" s="15"/>
      <c r="X369" s="15"/>
      <c r="Y369" s="15"/>
      <c r="Z369" s="16"/>
      <c r="AA369" s="15"/>
      <c r="AB369" s="24"/>
      <c r="AC369" s="15"/>
      <c r="AD369" s="15"/>
      <c r="AE369" s="15"/>
      <c r="AF369" s="15"/>
      <c r="AG369" s="15"/>
      <c r="AH369" s="24"/>
      <c r="AI369" s="15"/>
      <c r="AJ369" s="15"/>
      <c r="AK369" s="15"/>
      <c r="AL369" s="15"/>
      <c r="AM369" s="15"/>
      <c r="AN369" s="24"/>
      <c r="AO369" s="15"/>
      <c r="AP369" s="24"/>
      <c r="AQ369" s="15"/>
      <c r="AR369" s="24"/>
      <c r="AS369" s="15"/>
      <c r="AT369" s="24"/>
      <c r="AU369" s="15"/>
      <c r="AV369" s="24"/>
      <c r="AW369" s="15"/>
      <c r="AX369" s="24"/>
      <c r="AY369" s="15"/>
      <c r="AZ369" s="15"/>
      <c r="BA369" s="15"/>
      <c r="BB369" s="15"/>
      <c r="BC369" s="15"/>
      <c r="BD369" s="15"/>
      <c r="BE369" s="15"/>
      <c r="BF369" s="24"/>
      <c r="BG369" s="15"/>
      <c r="BH369" s="24"/>
      <c r="BI369" s="15"/>
      <c r="BJ369" s="24"/>
      <c r="BK369" s="15"/>
      <c r="BL369" s="24"/>
      <c r="BM369" s="15"/>
      <c r="BN369" s="24"/>
      <c r="BO369" s="15"/>
      <c r="BP369" s="24"/>
      <c r="BQ369" s="15"/>
      <c r="BR369" s="24"/>
      <c r="BS369" s="15"/>
      <c r="BT369" s="24"/>
      <c r="BU369" s="15"/>
      <c r="BV369" s="24"/>
      <c r="BW369" s="15"/>
      <c r="BX369" s="24"/>
      <c r="BY369" s="15"/>
      <c r="BZ369" s="24"/>
      <c r="CA369" s="15"/>
      <c r="CB369" s="24"/>
      <c r="CC369" s="15"/>
      <c r="CD369" s="24"/>
      <c r="CE369" s="15"/>
      <c r="CF369" s="24"/>
      <c r="CG369" s="15"/>
      <c r="CH369" s="25"/>
      <c r="CI369" s="15"/>
      <c r="CJ369" s="25"/>
      <c r="CK369" s="15"/>
      <c r="CL369" s="25"/>
      <c r="CM369" s="15"/>
      <c r="CN369" s="25"/>
      <c r="CO369" s="15">
        <v>10</v>
      </c>
      <c r="CP369" s="25">
        <v>2</v>
      </c>
      <c r="CQ369" s="15"/>
      <c r="CR369" s="25"/>
      <c r="CS369" s="15">
        <f t="shared" si="65"/>
        <v>0</v>
      </c>
      <c r="CT369" s="15">
        <f t="shared" si="66"/>
        <v>0</v>
      </c>
      <c r="CU369" s="15">
        <f t="shared" si="67"/>
        <v>0</v>
      </c>
      <c r="CV369" s="15">
        <f t="shared" si="68"/>
        <v>44</v>
      </c>
      <c r="CW369" s="15"/>
      <c r="CX369" s="15"/>
      <c r="CY369" s="15">
        <f t="shared" si="69"/>
        <v>0</v>
      </c>
      <c r="CZ369" s="15">
        <f>GG369</f>
        <v>0</v>
      </c>
      <c r="DA369" s="19"/>
      <c r="DB369" s="17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>
        <v>29</v>
      </c>
      <c r="DP369" s="17"/>
      <c r="DQ369" s="15"/>
      <c r="DR369" s="15"/>
      <c r="DS369" s="15"/>
      <c r="DT369" s="15"/>
      <c r="DU369" s="15"/>
      <c r="DV369" s="15"/>
      <c r="DW369" s="15"/>
      <c r="DX369" s="20"/>
      <c r="DY369" s="15">
        <v>59</v>
      </c>
      <c r="DZ369" s="20">
        <v>8</v>
      </c>
      <c r="EA369" s="15"/>
      <c r="EB369" s="20"/>
      <c r="EC369" s="15">
        <v>51</v>
      </c>
      <c r="ED369" s="20" t="s">
        <v>129</v>
      </c>
      <c r="EE369" s="15"/>
      <c r="EF369" s="20"/>
      <c r="EG369" s="15"/>
      <c r="EH369" s="20"/>
      <c r="EI369" s="15">
        <v>42</v>
      </c>
      <c r="EJ369" s="20">
        <v>8</v>
      </c>
      <c r="EK369" s="15"/>
      <c r="EL369" s="20"/>
      <c r="EM369" s="15"/>
      <c r="EN369" s="20"/>
      <c r="EO369" s="15"/>
      <c r="EP369" s="20"/>
      <c r="EQ369" s="15"/>
      <c r="ER369" s="20"/>
      <c r="ES369" s="15"/>
      <c r="ET369" s="20"/>
      <c r="EU369" s="15"/>
      <c r="EV369" s="20"/>
      <c r="EW369" s="15"/>
      <c r="EX369" s="20"/>
      <c r="EY369" s="15"/>
      <c r="EZ369" s="20"/>
      <c r="FA369" s="15"/>
      <c r="FB369" s="20"/>
      <c r="FC369" s="15"/>
      <c r="FD369" s="20"/>
      <c r="FE369" s="15"/>
      <c r="FF369" s="20"/>
      <c r="FG369" s="15"/>
      <c r="FH369" s="20"/>
      <c r="FI369" s="15"/>
      <c r="FJ369" s="20"/>
      <c r="FK369" s="15"/>
      <c r="FL369" s="20"/>
      <c r="FM369" s="15"/>
      <c r="FN369" s="20"/>
      <c r="FO369" s="15"/>
      <c r="FP369" s="20"/>
      <c r="FQ369" s="15"/>
      <c r="FR369" s="20"/>
      <c r="FS369" s="15"/>
      <c r="FT369" s="20"/>
      <c r="FU369" s="15"/>
      <c r="FV369" s="20"/>
      <c r="FW369" s="15"/>
      <c r="FX369" s="20"/>
      <c r="FY369" s="15"/>
      <c r="FZ369" s="20"/>
      <c r="GA369" s="15"/>
      <c r="GB369" s="20"/>
      <c r="GC369" s="15">
        <v>44</v>
      </c>
      <c r="GD369" s="20">
        <v>9</v>
      </c>
      <c r="GE369" s="15"/>
      <c r="GF369" s="20"/>
      <c r="GG369" s="170"/>
    </row>
    <row r="370" spans="1:189" s="2" customFormat="1" ht="15.75" customHeight="1" x14ac:dyDescent="0.3">
      <c r="A370" s="15" t="s">
        <v>130</v>
      </c>
      <c r="B370" s="15" t="s">
        <v>142</v>
      </c>
      <c r="C370" s="15" t="s">
        <v>2061</v>
      </c>
      <c r="D370" s="15" t="s">
        <v>2062</v>
      </c>
      <c r="E370" s="15" t="str">
        <f t="shared" si="63"/>
        <v>OSCAR  ZOU</v>
      </c>
      <c r="F370" s="17" t="s">
        <v>135</v>
      </c>
      <c r="G370" s="15">
        <v>999897807</v>
      </c>
      <c r="H370" s="15">
        <f t="shared" si="64"/>
        <v>51</v>
      </c>
      <c r="I370" s="15"/>
      <c r="J370" s="15"/>
      <c r="K370" s="16"/>
      <c r="L370" s="15"/>
      <c r="M370" s="15"/>
      <c r="N370" s="15"/>
      <c r="O370" s="15">
        <f t="shared" si="70"/>
        <v>0</v>
      </c>
      <c r="P370" s="15">
        <v>0</v>
      </c>
      <c r="Q370" s="15">
        <f t="shared" si="71"/>
        <v>0</v>
      </c>
      <c r="R370" s="15">
        <v>0</v>
      </c>
      <c r="S370" s="15">
        <v>0</v>
      </c>
      <c r="T370" s="15">
        <f t="shared" si="72"/>
        <v>51</v>
      </c>
      <c r="U370" s="15">
        <f t="shared" si="73"/>
        <v>0</v>
      </c>
      <c r="V370" s="15"/>
      <c r="W370" s="15"/>
      <c r="X370" s="15"/>
      <c r="Y370" s="15"/>
      <c r="Z370" s="16"/>
      <c r="AA370" s="15"/>
      <c r="AB370" s="24"/>
      <c r="AC370" s="15"/>
      <c r="AD370" s="15"/>
      <c r="AE370" s="15"/>
      <c r="AF370" s="15"/>
      <c r="AG370" s="15"/>
      <c r="AH370" s="24"/>
      <c r="AI370" s="15"/>
      <c r="AJ370" s="15"/>
      <c r="AK370" s="15"/>
      <c r="AL370" s="15"/>
      <c r="AM370" s="15"/>
      <c r="AN370" s="24"/>
      <c r="AO370" s="15"/>
      <c r="AP370" s="24"/>
      <c r="AQ370" s="15"/>
      <c r="AR370" s="24"/>
      <c r="AS370" s="15"/>
      <c r="AT370" s="24"/>
      <c r="AU370" s="15"/>
      <c r="AV370" s="24"/>
      <c r="AW370" s="15"/>
      <c r="AX370" s="24"/>
      <c r="AY370" s="15"/>
      <c r="AZ370" s="15"/>
      <c r="BA370" s="15"/>
      <c r="BB370" s="15"/>
      <c r="BC370" s="15"/>
      <c r="BD370" s="15"/>
      <c r="BE370" s="15"/>
      <c r="BF370" s="24"/>
      <c r="BG370" s="15"/>
      <c r="BH370" s="24"/>
      <c r="BI370" s="15"/>
      <c r="BJ370" s="24"/>
      <c r="BK370" s="15"/>
      <c r="BL370" s="24"/>
      <c r="BM370" s="15"/>
      <c r="BN370" s="24"/>
      <c r="BO370" s="15"/>
      <c r="BP370" s="24"/>
      <c r="BQ370" s="15"/>
      <c r="BR370" s="24"/>
      <c r="BS370" s="15"/>
      <c r="BT370" s="24"/>
      <c r="BU370" s="15"/>
      <c r="BV370" s="24"/>
      <c r="BW370" s="15"/>
      <c r="BX370" s="24"/>
      <c r="BY370" s="15"/>
      <c r="BZ370" s="24"/>
      <c r="CA370" s="15"/>
      <c r="CB370" s="24"/>
      <c r="CC370" s="15"/>
      <c r="CD370" s="24"/>
      <c r="CE370" s="15"/>
      <c r="CF370" s="24"/>
      <c r="CG370" s="15"/>
      <c r="CH370" s="25"/>
      <c r="CI370" s="15"/>
      <c r="CJ370" s="25"/>
      <c r="CK370" s="15"/>
      <c r="CL370" s="25"/>
      <c r="CM370" s="15"/>
      <c r="CN370" s="25"/>
      <c r="CO370" s="15"/>
      <c r="CP370" s="25"/>
      <c r="CQ370" s="15"/>
      <c r="CR370" s="25"/>
      <c r="CS370" s="15">
        <f t="shared" si="65"/>
        <v>0</v>
      </c>
      <c r="CT370" s="15">
        <f t="shared" si="66"/>
        <v>0</v>
      </c>
      <c r="CU370" s="15">
        <f t="shared" si="67"/>
        <v>0</v>
      </c>
      <c r="CV370" s="15">
        <f t="shared" si="68"/>
        <v>0</v>
      </c>
      <c r="CW370" s="15"/>
      <c r="CX370" s="15"/>
      <c r="CY370" s="15">
        <f t="shared" si="69"/>
        <v>0</v>
      </c>
      <c r="CZ370" s="15">
        <f>GG370</f>
        <v>0</v>
      </c>
      <c r="DA370" s="19"/>
      <c r="DB370" s="17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7"/>
      <c r="DQ370" s="15"/>
      <c r="DR370" s="15"/>
      <c r="DS370" s="15"/>
      <c r="DT370" s="15"/>
      <c r="DU370" s="15"/>
      <c r="DV370" s="15"/>
      <c r="DW370" s="15">
        <v>79</v>
      </c>
      <c r="DX370" s="20">
        <v>4</v>
      </c>
      <c r="DY370" s="15"/>
      <c r="DZ370" s="20"/>
      <c r="EA370" s="15"/>
      <c r="EB370" s="20"/>
      <c r="EC370" s="15">
        <v>51</v>
      </c>
      <c r="ED370" s="20" t="s">
        <v>129</v>
      </c>
      <c r="EE370" s="15"/>
      <c r="EF370" s="20"/>
      <c r="EG370" s="15"/>
      <c r="EH370" s="20"/>
      <c r="EI370" s="15"/>
      <c r="EJ370" s="20"/>
      <c r="EK370" s="15"/>
      <c r="EL370" s="20"/>
      <c r="EM370" s="15"/>
      <c r="EN370" s="20"/>
      <c r="EO370" s="15"/>
      <c r="EP370" s="20"/>
      <c r="EQ370" s="15"/>
      <c r="ER370" s="20"/>
      <c r="ES370" s="15"/>
      <c r="ET370" s="20"/>
      <c r="EU370" s="15"/>
      <c r="EV370" s="20"/>
      <c r="EW370" s="15"/>
      <c r="EX370" s="20"/>
      <c r="EY370" s="15"/>
      <c r="EZ370" s="20"/>
      <c r="FA370" s="15"/>
      <c r="FB370" s="20"/>
      <c r="FC370" s="15"/>
      <c r="FD370" s="20"/>
      <c r="FE370" s="15"/>
      <c r="FF370" s="20"/>
      <c r="FG370" s="15"/>
      <c r="FH370" s="20"/>
      <c r="FI370" s="15"/>
      <c r="FJ370" s="20"/>
      <c r="FK370" s="15"/>
      <c r="FL370" s="20"/>
      <c r="FM370" s="15"/>
      <c r="FN370" s="20"/>
      <c r="FO370" s="15"/>
      <c r="FP370" s="20"/>
      <c r="FQ370" s="15"/>
      <c r="FR370" s="20"/>
      <c r="FS370" s="15"/>
      <c r="FT370" s="20"/>
      <c r="FU370" s="15"/>
      <c r="FV370" s="20"/>
      <c r="FW370" s="15"/>
      <c r="FX370" s="20"/>
      <c r="FY370" s="15"/>
      <c r="FZ370" s="20"/>
      <c r="GA370" s="15"/>
      <c r="GB370" s="20"/>
      <c r="GC370" s="15"/>
      <c r="GD370" s="20"/>
      <c r="GE370" s="15"/>
      <c r="GF370" s="20"/>
      <c r="GG370" s="170"/>
    </row>
    <row r="371" spans="1:189" s="2" customFormat="1" ht="15.75" customHeight="1" x14ac:dyDescent="0.3">
      <c r="A371" s="17" t="s">
        <v>125</v>
      </c>
      <c r="B371" s="17" t="s">
        <v>126</v>
      </c>
      <c r="C371" s="17" t="s">
        <v>329</v>
      </c>
      <c r="D371" s="17" t="s">
        <v>330</v>
      </c>
      <c r="E371" s="15" t="str">
        <f t="shared" si="63"/>
        <v>Samarth Basanth</v>
      </c>
      <c r="F371" s="17" t="s">
        <v>135</v>
      </c>
      <c r="G371" s="15">
        <v>999897812</v>
      </c>
      <c r="H371" s="15">
        <f t="shared" si="64"/>
        <v>260</v>
      </c>
      <c r="I371" s="15"/>
      <c r="J371" s="15"/>
      <c r="K371" s="16"/>
      <c r="L371" s="15"/>
      <c r="M371" s="15"/>
      <c r="N371" s="15"/>
      <c r="O371" s="15">
        <f t="shared" si="70"/>
        <v>0</v>
      </c>
      <c r="P371" s="15">
        <v>0</v>
      </c>
      <c r="Q371" s="15">
        <f t="shared" si="71"/>
        <v>2</v>
      </c>
      <c r="R371" s="15">
        <v>0</v>
      </c>
      <c r="S371" s="15">
        <v>0</v>
      </c>
      <c r="T371" s="15">
        <f t="shared" si="72"/>
        <v>38</v>
      </c>
      <c r="U371" s="15">
        <f t="shared" si="73"/>
        <v>0</v>
      </c>
      <c r="V371" s="15"/>
      <c r="W371" s="15"/>
      <c r="X371" s="15"/>
      <c r="Y371" s="15"/>
      <c r="Z371" s="16"/>
      <c r="AA371" s="15">
        <v>64</v>
      </c>
      <c r="AB371" s="24" t="s">
        <v>129</v>
      </c>
      <c r="AC371" s="15"/>
      <c r="AD371" s="15"/>
      <c r="AE371" s="15"/>
      <c r="AF371" s="15"/>
      <c r="AG371" s="15">
        <v>58</v>
      </c>
      <c r="AH371" s="24">
        <v>6</v>
      </c>
      <c r="AI371" s="15"/>
      <c r="AJ371" s="15"/>
      <c r="AK371" s="15"/>
      <c r="AL371" s="15"/>
      <c r="AM371" s="15"/>
      <c r="AN371" s="24"/>
      <c r="AO371" s="15"/>
      <c r="AP371" s="24"/>
      <c r="AQ371" s="15"/>
      <c r="AR371" s="24"/>
      <c r="AS371" s="15"/>
      <c r="AT371" s="24"/>
      <c r="AU371" s="15"/>
      <c r="AV371" s="24"/>
      <c r="AW371" s="15"/>
      <c r="AX371" s="24"/>
      <c r="AY371" s="15"/>
      <c r="AZ371" s="15"/>
      <c r="BA371" s="15"/>
      <c r="BB371" s="15"/>
      <c r="BC371" s="15"/>
      <c r="BD371" s="15"/>
      <c r="BE371" s="15"/>
      <c r="BF371" s="24"/>
      <c r="BG371" s="15">
        <v>90</v>
      </c>
      <c r="BH371" s="24">
        <v>2</v>
      </c>
      <c r="BI371" s="15"/>
      <c r="BJ371" s="24"/>
      <c r="BK371" s="15"/>
      <c r="BL371" s="24"/>
      <c r="BM371" s="15"/>
      <c r="BN371" s="24"/>
      <c r="BO371" s="15"/>
      <c r="BP371" s="24"/>
      <c r="BQ371" s="15"/>
      <c r="BR371" s="24"/>
      <c r="BS371" s="15">
        <v>71</v>
      </c>
      <c r="BT371" s="24">
        <v>4</v>
      </c>
      <c r="BU371" s="15"/>
      <c r="BV371" s="24"/>
      <c r="BW371" s="15"/>
      <c r="BX371" s="24"/>
      <c r="BY371" s="15"/>
      <c r="BZ371" s="24"/>
      <c r="CA371" s="15">
        <v>51</v>
      </c>
      <c r="CB371" s="24" t="s">
        <v>129</v>
      </c>
      <c r="CC371" s="15"/>
      <c r="CD371" s="24"/>
      <c r="CE371" s="15"/>
      <c r="CF371" s="24"/>
      <c r="CG371" s="15"/>
      <c r="CH371" s="25"/>
      <c r="CI371" s="15">
        <v>63</v>
      </c>
      <c r="CJ371" s="25">
        <v>5</v>
      </c>
      <c r="CK371" s="15">
        <v>64</v>
      </c>
      <c r="CL371" s="25" t="s">
        <v>129</v>
      </c>
      <c r="CM371" s="15">
        <v>64</v>
      </c>
      <c r="CN371" s="25" t="s">
        <v>129</v>
      </c>
      <c r="CO371" s="15"/>
      <c r="CP371" s="25"/>
      <c r="CQ371" s="15"/>
      <c r="CR371" s="25"/>
      <c r="CS371" s="15">
        <f t="shared" si="65"/>
        <v>0</v>
      </c>
      <c r="CT371" s="15">
        <f t="shared" si="66"/>
        <v>189</v>
      </c>
      <c r="CU371" s="15">
        <f t="shared" si="67"/>
        <v>1</v>
      </c>
      <c r="CV371" s="15">
        <f t="shared" si="68"/>
        <v>33</v>
      </c>
      <c r="CW371" s="15"/>
      <c r="CX371" s="15"/>
      <c r="CY371" s="15">
        <f t="shared" si="69"/>
        <v>0</v>
      </c>
      <c r="CZ371" s="15">
        <f>GG371</f>
        <v>0</v>
      </c>
      <c r="DA371" s="19"/>
      <c r="DB371" s="17">
        <v>48</v>
      </c>
      <c r="DC371" s="15"/>
      <c r="DD371" s="15"/>
      <c r="DE371" s="15"/>
      <c r="DF371" s="15"/>
      <c r="DG371" s="15">
        <v>54</v>
      </c>
      <c r="DH371" s="15"/>
      <c r="DI371" s="15">
        <v>38</v>
      </c>
      <c r="DJ371" s="15"/>
      <c r="DK371" s="15"/>
      <c r="DL371" s="15"/>
      <c r="DM371" s="15"/>
      <c r="DN371" s="15"/>
      <c r="DO371" s="15"/>
      <c r="DP371" s="17"/>
      <c r="DQ371" s="15"/>
      <c r="DR371" s="15"/>
      <c r="DS371" s="15">
        <v>90</v>
      </c>
      <c r="DT371" s="15"/>
      <c r="DU371" s="15"/>
      <c r="DV371" s="15"/>
      <c r="DW371" s="15">
        <v>33</v>
      </c>
      <c r="DX371" s="20" t="s">
        <v>168</v>
      </c>
      <c r="DY371" s="15"/>
      <c r="DZ371" s="20"/>
      <c r="EA371" s="15"/>
      <c r="EB371" s="20"/>
      <c r="EC371" s="15">
        <v>38</v>
      </c>
      <c r="ED371" s="20" t="s">
        <v>168</v>
      </c>
      <c r="EE371" s="15"/>
      <c r="EF371" s="20"/>
      <c r="EG371" s="15"/>
      <c r="EH371" s="20"/>
      <c r="EI371" s="15"/>
      <c r="EJ371" s="20"/>
      <c r="EK371" s="15"/>
      <c r="EL371" s="20"/>
      <c r="EM371" s="15"/>
      <c r="EN371" s="20"/>
      <c r="EO371" s="15"/>
      <c r="EP371" s="20"/>
      <c r="EQ371" s="15"/>
      <c r="ER371" s="20"/>
      <c r="ES371" s="15"/>
      <c r="ET371" s="20"/>
      <c r="EU371" s="15"/>
      <c r="EV371" s="20"/>
      <c r="EW371" s="15"/>
      <c r="EX371" s="20"/>
      <c r="EY371" s="15"/>
      <c r="EZ371" s="20"/>
      <c r="FA371" s="15"/>
      <c r="FB371" s="20"/>
      <c r="FC371" s="15"/>
      <c r="FD371" s="20"/>
      <c r="FE371" s="15"/>
      <c r="FF371" s="20"/>
      <c r="FG371" s="15"/>
      <c r="FH371" s="20"/>
      <c r="FI371" s="15"/>
      <c r="FJ371" s="20"/>
      <c r="FK371" s="15"/>
      <c r="FL371" s="20"/>
      <c r="FM371" s="15"/>
      <c r="FN371" s="20"/>
      <c r="FO371" s="15">
        <v>63</v>
      </c>
      <c r="FP371" s="20"/>
      <c r="FQ371" s="15"/>
      <c r="FR371" s="20"/>
      <c r="FS371" s="15">
        <v>63</v>
      </c>
      <c r="FT371" s="20">
        <v>5</v>
      </c>
      <c r="FU371" s="15">
        <v>63</v>
      </c>
      <c r="FV371" s="20"/>
      <c r="FW371" s="15"/>
      <c r="FX371" s="20"/>
      <c r="FY371" s="15"/>
      <c r="FZ371" s="20"/>
      <c r="GA371" s="15"/>
      <c r="GB371" s="20"/>
      <c r="GC371" s="15"/>
      <c r="GD371" s="20"/>
      <c r="GE371" s="15">
        <v>33</v>
      </c>
      <c r="GF371" s="20" t="s">
        <v>168</v>
      </c>
      <c r="GG371" s="170"/>
    </row>
    <row r="372" spans="1:189" s="2" customFormat="1" ht="15.75" customHeight="1" x14ac:dyDescent="0.3">
      <c r="A372" s="17" t="s">
        <v>125</v>
      </c>
      <c r="B372" s="15" t="s">
        <v>142</v>
      </c>
      <c r="C372" s="15" t="s">
        <v>1584</v>
      </c>
      <c r="D372" s="15" t="s">
        <v>1585</v>
      </c>
      <c r="E372" s="15" t="str">
        <f t="shared" si="63"/>
        <v>Maxwell Pope</v>
      </c>
      <c r="F372" s="15" t="s">
        <v>135</v>
      </c>
      <c r="G372" s="15">
        <v>999897856</v>
      </c>
      <c r="H372" s="15">
        <f t="shared" si="64"/>
        <v>25.5</v>
      </c>
      <c r="I372" s="15"/>
      <c r="J372" s="17">
        <f>(O372+P372+R372+S372+T372+U372)/2</f>
        <v>25.5</v>
      </c>
      <c r="K372" s="16"/>
      <c r="L372" s="15"/>
      <c r="M372" s="15"/>
      <c r="N372" s="15"/>
      <c r="O372" s="15">
        <f t="shared" si="70"/>
        <v>0</v>
      </c>
      <c r="P372" s="15">
        <v>0</v>
      </c>
      <c r="Q372" s="15">
        <f t="shared" si="71"/>
        <v>0</v>
      </c>
      <c r="R372" s="15">
        <v>0</v>
      </c>
      <c r="S372" s="15">
        <v>0</v>
      </c>
      <c r="T372" s="15">
        <f t="shared" si="72"/>
        <v>51</v>
      </c>
      <c r="U372" s="15">
        <f t="shared" si="73"/>
        <v>0</v>
      </c>
      <c r="V372" s="15"/>
      <c r="W372" s="15"/>
      <c r="X372" s="15"/>
      <c r="Y372" s="15"/>
      <c r="Z372" s="16"/>
      <c r="AA372" s="15"/>
      <c r="AB372" s="24"/>
      <c r="AC372" s="15"/>
      <c r="AD372" s="15"/>
      <c r="AE372" s="15"/>
      <c r="AF372" s="15"/>
      <c r="AG372" s="15"/>
      <c r="AH372" s="24"/>
      <c r="AI372" s="15"/>
      <c r="AJ372" s="15"/>
      <c r="AK372" s="15"/>
      <c r="AL372" s="15"/>
      <c r="AM372" s="15"/>
      <c r="AN372" s="24"/>
      <c r="AO372" s="15"/>
      <c r="AP372" s="24"/>
      <c r="AQ372" s="15"/>
      <c r="AR372" s="24"/>
      <c r="AS372" s="15"/>
      <c r="AT372" s="24"/>
      <c r="AU372" s="15"/>
      <c r="AV372" s="24"/>
      <c r="AW372" s="15"/>
      <c r="AX372" s="24"/>
      <c r="AY372" s="15"/>
      <c r="AZ372" s="15"/>
      <c r="BA372" s="15"/>
      <c r="BB372" s="15"/>
      <c r="BC372" s="15"/>
      <c r="BD372" s="15"/>
      <c r="BE372" s="15"/>
      <c r="BF372" s="24"/>
      <c r="BG372" s="15"/>
      <c r="BH372" s="24"/>
      <c r="BI372" s="15"/>
      <c r="BJ372" s="24"/>
      <c r="BK372" s="15"/>
      <c r="BL372" s="24"/>
      <c r="BM372" s="15"/>
      <c r="BN372" s="24"/>
      <c r="BO372" s="15">
        <v>90</v>
      </c>
      <c r="BP372" s="24">
        <v>2</v>
      </c>
      <c r="BQ372" s="15"/>
      <c r="BR372" s="24"/>
      <c r="BS372" s="15"/>
      <c r="BT372" s="24"/>
      <c r="BU372" s="15"/>
      <c r="BV372" s="24"/>
      <c r="BW372" s="15"/>
      <c r="BX372" s="24"/>
      <c r="BY372" s="15"/>
      <c r="BZ372" s="24"/>
      <c r="CA372" s="15"/>
      <c r="CB372" s="24"/>
      <c r="CC372" s="15"/>
      <c r="CD372" s="24"/>
      <c r="CE372" s="15"/>
      <c r="CF372" s="24"/>
      <c r="CG372" s="15"/>
      <c r="CH372" s="25"/>
      <c r="CI372" s="15"/>
      <c r="CJ372" s="25"/>
      <c r="CK372" s="15"/>
      <c r="CL372" s="25"/>
      <c r="CM372" s="15"/>
      <c r="CN372" s="25"/>
      <c r="CO372" s="15"/>
      <c r="CP372" s="25"/>
      <c r="CQ372" s="15"/>
      <c r="CR372" s="25"/>
      <c r="CS372" s="15">
        <f t="shared" si="65"/>
        <v>0</v>
      </c>
      <c r="CT372" s="15">
        <f t="shared" si="66"/>
        <v>0</v>
      </c>
      <c r="CU372" s="15">
        <f t="shared" si="67"/>
        <v>0</v>
      </c>
      <c r="CV372" s="15">
        <f t="shared" si="68"/>
        <v>0</v>
      </c>
      <c r="CW372" s="15"/>
      <c r="CX372" s="15"/>
      <c r="CY372" s="15">
        <f t="shared" si="69"/>
        <v>0</v>
      </c>
      <c r="CZ372" s="15">
        <f>GG372</f>
        <v>0</v>
      </c>
      <c r="DA372" s="19"/>
      <c r="DB372" s="17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7"/>
      <c r="DQ372" s="15"/>
      <c r="DR372" s="15"/>
      <c r="DS372" s="15"/>
      <c r="DT372" s="15"/>
      <c r="DU372" s="15"/>
      <c r="DV372" s="15"/>
      <c r="DW372" s="15">
        <v>67</v>
      </c>
      <c r="DX372" s="20">
        <v>6</v>
      </c>
      <c r="DY372" s="15"/>
      <c r="DZ372" s="20"/>
      <c r="EA372" s="15"/>
      <c r="EB372" s="20"/>
      <c r="EC372" s="15">
        <v>51</v>
      </c>
      <c r="ED372" s="20" t="s">
        <v>129</v>
      </c>
      <c r="EE372" s="15"/>
      <c r="EF372" s="20"/>
      <c r="EG372" s="15"/>
      <c r="EH372" s="20"/>
      <c r="EI372" s="15"/>
      <c r="EJ372" s="20"/>
      <c r="EK372" s="15"/>
      <c r="EL372" s="20"/>
      <c r="EM372" s="15"/>
      <c r="EN372" s="20"/>
      <c r="EO372" s="15"/>
      <c r="EP372" s="20"/>
      <c r="EQ372" s="15"/>
      <c r="ER372" s="20"/>
      <c r="ES372" s="15"/>
      <c r="ET372" s="20"/>
      <c r="EU372" s="15"/>
      <c r="EV372" s="20"/>
      <c r="EW372" s="15"/>
      <c r="EX372" s="20"/>
      <c r="EY372" s="15"/>
      <c r="EZ372" s="20"/>
      <c r="FA372" s="15"/>
      <c r="FB372" s="20"/>
      <c r="FC372" s="15"/>
      <c r="FD372" s="20"/>
      <c r="FE372" s="15"/>
      <c r="FF372" s="20"/>
      <c r="FG372" s="15"/>
      <c r="FH372" s="20"/>
      <c r="FI372" s="15"/>
      <c r="FJ372" s="20"/>
      <c r="FK372" s="15"/>
      <c r="FL372" s="20"/>
      <c r="FM372" s="15"/>
      <c r="FN372" s="20"/>
      <c r="FO372" s="15"/>
      <c r="FP372" s="20"/>
      <c r="FQ372" s="15"/>
      <c r="FR372" s="20"/>
      <c r="FS372" s="15"/>
      <c r="FT372" s="20"/>
      <c r="FU372" s="15"/>
      <c r="FV372" s="20"/>
      <c r="FW372" s="15"/>
      <c r="FX372" s="20"/>
      <c r="FY372" s="15"/>
      <c r="FZ372" s="20"/>
      <c r="GA372" s="15"/>
      <c r="GB372" s="20"/>
      <c r="GC372" s="15"/>
      <c r="GD372" s="20"/>
      <c r="GE372" s="15"/>
      <c r="GF372" s="20"/>
      <c r="GG372" s="170"/>
    </row>
    <row r="373" spans="1:189" s="2" customFormat="1" ht="15.75" customHeight="1" x14ac:dyDescent="0.3">
      <c r="A373" s="15" t="s">
        <v>125</v>
      </c>
      <c r="B373" s="15" t="s">
        <v>126</v>
      </c>
      <c r="C373" s="15" t="s">
        <v>336</v>
      </c>
      <c r="D373" s="15" t="s">
        <v>1758</v>
      </c>
      <c r="E373" s="15" t="str">
        <f t="shared" si="63"/>
        <v>Ashley Sohn</v>
      </c>
      <c r="F373" s="15" t="s">
        <v>128</v>
      </c>
      <c r="G373" s="15">
        <v>999897874</v>
      </c>
      <c r="H373" s="15">
        <f t="shared" si="64"/>
        <v>127</v>
      </c>
      <c r="I373" s="15"/>
      <c r="J373" s="15"/>
      <c r="K373" s="16"/>
      <c r="L373" s="15"/>
      <c r="M373" s="15"/>
      <c r="N373" s="15"/>
      <c r="O373" s="15">
        <f t="shared" si="70"/>
        <v>0</v>
      </c>
      <c r="P373" s="15">
        <v>0</v>
      </c>
      <c r="Q373" s="15">
        <f t="shared" si="71"/>
        <v>1</v>
      </c>
      <c r="R373" s="15">
        <v>0</v>
      </c>
      <c r="S373" s="15">
        <v>0</v>
      </c>
      <c r="T373" s="15">
        <f t="shared" si="72"/>
        <v>0</v>
      </c>
      <c r="U373" s="15">
        <f t="shared" si="73"/>
        <v>0</v>
      </c>
      <c r="V373" s="15"/>
      <c r="W373" s="15"/>
      <c r="X373" s="15"/>
      <c r="Y373" s="15"/>
      <c r="Z373" s="16"/>
      <c r="AA373" s="15"/>
      <c r="AB373" s="24"/>
      <c r="AC373" s="15"/>
      <c r="AD373" s="15"/>
      <c r="AE373" s="15"/>
      <c r="AF373" s="15"/>
      <c r="AG373" s="15"/>
      <c r="AH373" s="24"/>
      <c r="AI373" s="15"/>
      <c r="AJ373" s="15"/>
      <c r="AK373" s="15"/>
      <c r="AL373" s="15"/>
      <c r="AM373" s="15"/>
      <c r="AN373" s="24"/>
      <c r="AO373" s="15"/>
      <c r="AP373" s="24"/>
      <c r="AQ373" s="15"/>
      <c r="AR373" s="24"/>
      <c r="AS373" s="15"/>
      <c r="AT373" s="24"/>
      <c r="AU373" s="15"/>
      <c r="AV373" s="24"/>
      <c r="AW373" s="15"/>
      <c r="AX373" s="24"/>
      <c r="AY373" s="15"/>
      <c r="AZ373" s="15"/>
      <c r="BA373" s="15"/>
      <c r="BB373" s="15"/>
      <c r="BC373" s="15"/>
      <c r="BD373" s="15"/>
      <c r="BE373" s="15"/>
      <c r="BF373" s="24"/>
      <c r="BG373" s="15"/>
      <c r="BH373" s="24"/>
      <c r="BI373" s="15"/>
      <c r="BJ373" s="24"/>
      <c r="BK373" s="15"/>
      <c r="BL373" s="24"/>
      <c r="BM373" s="15">
        <v>33</v>
      </c>
      <c r="BN373" s="24" t="s">
        <v>168</v>
      </c>
      <c r="BO373" s="15"/>
      <c r="BP373" s="24"/>
      <c r="BQ373" s="15"/>
      <c r="BR373" s="24"/>
      <c r="BS373" s="15"/>
      <c r="BT373" s="24"/>
      <c r="BU373" s="15"/>
      <c r="BV373" s="24"/>
      <c r="BW373" s="15"/>
      <c r="BX373" s="24"/>
      <c r="BY373" s="15"/>
      <c r="BZ373" s="24"/>
      <c r="CA373" s="15">
        <v>51</v>
      </c>
      <c r="CB373" s="24" t="s">
        <v>129</v>
      </c>
      <c r="CC373" s="15"/>
      <c r="CD373" s="24"/>
      <c r="CE373" s="15"/>
      <c r="CF373" s="24"/>
      <c r="CG373" s="15">
        <v>58</v>
      </c>
      <c r="CH373" s="25">
        <v>6</v>
      </c>
      <c r="CI373" s="15"/>
      <c r="CJ373" s="25"/>
      <c r="CK373" s="15"/>
      <c r="CL373" s="25"/>
      <c r="CM373" s="15"/>
      <c r="CN373" s="25"/>
      <c r="CO373" s="15"/>
      <c r="CP373" s="25"/>
      <c r="CQ373" s="15"/>
      <c r="CR373" s="25"/>
      <c r="CS373" s="15">
        <f t="shared" si="65"/>
        <v>0</v>
      </c>
      <c r="CT373" s="15">
        <f t="shared" si="66"/>
        <v>63</v>
      </c>
      <c r="CU373" s="15">
        <f t="shared" si="67"/>
        <v>1</v>
      </c>
      <c r="CV373" s="15">
        <f t="shared" si="68"/>
        <v>0</v>
      </c>
      <c r="CW373" s="15"/>
      <c r="CX373" s="15"/>
      <c r="CY373" s="15">
        <f t="shared" si="69"/>
        <v>64</v>
      </c>
      <c r="CZ373" s="15">
        <f>GG373</f>
        <v>0</v>
      </c>
      <c r="DA373" s="19"/>
      <c r="DB373" s="17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>
        <v>38</v>
      </c>
      <c r="DP373" s="17"/>
      <c r="DQ373" s="15"/>
      <c r="DR373" s="15"/>
      <c r="DS373" s="15"/>
      <c r="DT373" s="15"/>
      <c r="DU373" s="15"/>
      <c r="DV373" s="15"/>
      <c r="DW373" s="15"/>
      <c r="DX373" s="20"/>
      <c r="DY373" s="15"/>
      <c r="DZ373" s="20"/>
      <c r="EA373" s="15"/>
      <c r="EB373" s="20"/>
      <c r="EC373" s="15"/>
      <c r="ED373" s="20"/>
      <c r="EE373" s="15"/>
      <c r="EF373" s="20"/>
      <c r="EG373" s="15"/>
      <c r="EH373" s="20"/>
      <c r="EI373" s="15"/>
      <c r="EJ373" s="20"/>
      <c r="EK373" s="15"/>
      <c r="EL373" s="20"/>
      <c r="EM373" s="15"/>
      <c r="EN373" s="20"/>
      <c r="EO373" s="15">
        <v>64</v>
      </c>
      <c r="EP373" s="20"/>
      <c r="EQ373" s="15"/>
      <c r="ER373" s="20"/>
      <c r="ES373" s="15"/>
      <c r="ET373" s="20"/>
      <c r="EU373" s="15"/>
      <c r="EV373" s="20"/>
      <c r="EW373" s="15"/>
      <c r="EX373" s="20"/>
      <c r="EY373" s="15"/>
      <c r="EZ373" s="20"/>
      <c r="FA373" s="15"/>
      <c r="FB373" s="20"/>
      <c r="FC373" s="15">
        <v>63</v>
      </c>
      <c r="FD373" s="20">
        <v>5</v>
      </c>
      <c r="FE373" s="15"/>
      <c r="FF373" s="20"/>
      <c r="FG373" s="15"/>
      <c r="FH373" s="20"/>
      <c r="FI373" s="15"/>
      <c r="FJ373" s="20"/>
      <c r="FK373" s="15"/>
      <c r="FL373" s="20"/>
      <c r="FM373" s="15"/>
      <c r="FN373" s="20"/>
      <c r="FO373" s="15"/>
      <c r="FP373" s="20"/>
      <c r="FQ373" s="15"/>
      <c r="FR373" s="20"/>
      <c r="FS373" s="15"/>
      <c r="FT373" s="20"/>
      <c r="FU373" s="15"/>
      <c r="FV373" s="20"/>
      <c r="FW373" s="15"/>
      <c r="FX373" s="20"/>
      <c r="FY373" s="15"/>
      <c r="FZ373" s="20"/>
      <c r="GA373" s="15"/>
      <c r="GB373" s="20"/>
      <c r="GC373" s="15"/>
      <c r="GD373" s="20"/>
      <c r="GE373" s="15"/>
      <c r="GF373" s="20"/>
      <c r="GG373" s="170"/>
    </row>
    <row r="374" spans="1:189" s="2" customFormat="1" ht="15.75" customHeight="1" x14ac:dyDescent="0.3">
      <c r="A374" s="17" t="s">
        <v>2903</v>
      </c>
      <c r="B374" s="17" t="s">
        <v>126</v>
      </c>
      <c r="C374" s="17" t="s">
        <v>3344</v>
      </c>
      <c r="D374" s="17" t="s">
        <v>3065</v>
      </c>
      <c r="E374" s="15" t="str">
        <f t="shared" si="63"/>
        <v>YURA SEO</v>
      </c>
      <c r="F374" s="17" t="s">
        <v>128</v>
      </c>
      <c r="G374" s="17">
        <v>999897897</v>
      </c>
      <c r="H374" s="15">
        <f t="shared" si="64"/>
        <v>38</v>
      </c>
      <c r="I374" s="15"/>
      <c r="J374" s="15"/>
      <c r="K374" s="16"/>
      <c r="L374" s="15"/>
      <c r="M374" s="15"/>
      <c r="N374" s="15"/>
      <c r="O374" s="15">
        <f t="shared" si="70"/>
        <v>0</v>
      </c>
      <c r="P374" s="15">
        <v>0</v>
      </c>
      <c r="Q374" s="15">
        <f t="shared" si="71"/>
        <v>0</v>
      </c>
      <c r="R374" s="15">
        <v>0</v>
      </c>
      <c r="S374" s="15">
        <v>0</v>
      </c>
      <c r="T374" s="15">
        <f t="shared" si="72"/>
        <v>0</v>
      </c>
      <c r="U374" s="15">
        <f t="shared" si="73"/>
        <v>0</v>
      </c>
      <c r="V374" s="15"/>
      <c r="W374" s="15"/>
      <c r="X374" s="15"/>
      <c r="Y374" s="15"/>
      <c r="Z374" s="16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>
        <f t="shared" si="65"/>
        <v>38</v>
      </c>
      <c r="CT374" s="15">
        <f t="shared" si="66"/>
        <v>0</v>
      </c>
      <c r="CU374" s="15">
        <f t="shared" si="67"/>
        <v>0</v>
      </c>
      <c r="CV374" s="15">
        <f t="shared" si="68"/>
        <v>0</v>
      </c>
      <c r="CW374" s="15"/>
      <c r="CX374" s="15"/>
      <c r="CY374" s="15">
        <f t="shared" si="69"/>
        <v>0</v>
      </c>
      <c r="CZ374" s="15">
        <f>GG374</f>
        <v>0</v>
      </c>
      <c r="DA374" s="16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20"/>
      <c r="DY374" s="15"/>
      <c r="DZ374" s="20"/>
      <c r="EA374" s="15"/>
      <c r="EB374" s="20"/>
      <c r="EC374" s="15"/>
      <c r="ED374" s="20"/>
      <c r="EE374" s="15"/>
      <c r="EF374" s="20"/>
      <c r="EG374" s="15"/>
      <c r="EH374" s="20"/>
      <c r="EI374" s="15"/>
      <c r="EJ374" s="20"/>
      <c r="EK374" s="15"/>
      <c r="EL374" s="20"/>
      <c r="EM374" s="15"/>
      <c r="EN374" s="20"/>
      <c r="EO374" s="15"/>
      <c r="EP374" s="20"/>
      <c r="EQ374" s="15"/>
      <c r="ER374" s="20"/>
      <c r="ES374" s="15"/>
      <c r="ET374" s="20"/>
      <c r="EU374" s="15"/>
      <c r="EV374" s="20"/>
      <c r="EW374" s="15"/>
      <c r="EX374" s="20"/>
      <c r="EY374" s="15"/>
      <c r="EZ374" s="20"/>
      <c r="FA374" s="15"/>
      <c r="FB374" s="20"/>
      <c r="FC374" s="15"/>
      <c r="FD374" s="20"/>
      <c r="FE374" s="15">
        <v>38</v>
      </c>
      <c r="FF374" s="20" t="s">
        <v>129</v>
      </c>
      <c r="FG374" s="15"/>
      <c r="FH374" s="20"/>
      <c r="FI374" s="15"/>
      <c r="FJ374" s="20"/>
      <c r="FK374" s="15"/>
      <c r="FL374" s="20"/>
      <c r="FM374" s="15"/>
      <c r="FN374" s="20"/>
      <c r="FO374" s="15"/>
      <c r="FP374" s="20"/>
      <c r="FQ374" s="15"/>
      <c r="FR374" s="20"/>
      <c r="FS374" s="15"/>
      <c r="FT374" s="20"/>
      <c r="FU374" s="15"/>
      <c r="FV374" s="20"/>
      <c r="FW374" s="15"/>
      <c r="FX374" s="20"/>
      <c r="FY374" s="15"/>
      <c r="FZ374" s="20"/>
      <c r="GA374" s="15"/>
      <c r="GB374" s="20"/>
      <c r="GC374" s="15"/>
      <c r="GD374" s="20"/>
      <c r="GE374" s="15"/>
      <c r="GF374" s="20"/>
      <c r="GG374" s="170"/>
    </row>
    <row r="375" spans="1:189" s="2" customFormat="1" ht="15.75" customHeight="1" x14ac:dyDescent="0.3">
      <c r="A375" s="15" t="s">
        <v>2905</v>
      </c>
      <c r="B375" s="15" t="s">
        <v>126</v>
      </c>
      <c r="C375" s="15" t="s">
        <v>946</v>
      </c>
      <c r="D375" s="15" t="s">
        <v>947</v>
      </c>
      <c r="E375" s="15" t="str">
        <f t="shared" si="63"/>
        <v>Shannon Hodock</v>
      </c>
      <c r="F375" s="15" t="s">
        <v>128</v>
      </c>
      <c r="G375" s="15">
        <v>999897957</v>
      </c>
      <c r="H375" s="15">
        <f t="shared" si="64"/>
        <v>241</v>
      </c>
      <c r="I375" s="15"/>
      <c r="J375" s="15"/>
      <c r="K375" s="16"/>
      <c r="L375" s="15"/>
      <c r="M375" s="15"/>
      <c r="N375" s="15"/>
      <c r="O375" s="15">
        <f t="shared" si="70"/>
        <v>0</v>
      </c>
      <c r="P375" s="15">
        <v>0</v>
      </c>
      <c r="Q375" s="15">
        <f t="shared" si="71"/>
        <v>0</v>
      </c>
      <c r="R375" s="15">
        <v>0</v>
      </c>
      <c r="S375" s="15">
        <v>0</v>
      </c>
      <c r="T375" s="15">
        <f t="shared" si="72"/>
        <v>0</v>
      </c>
      <c r="U375" s="15">
        <f t="shared" si="73"/>
        <v>0</v>
      </c>
      <c r="V375" s="15"/>
      <c r="W375" s="15"/>
      <c r="X375" s="15"/>
      <c r="Y375" s="15"/>
      <c r="Z375" s="16"/>
      <c r="AA375" s="15">
        <v>113</v>
      </c>
      <c r="AB375" s="24">
        <v>3</v>
      </c>
      <c r="AC375" s="15"/>
      <c r="AD375" s="24"/>
      <c r="AE375" s="15">
        <v>60</v>
      </c>
      <c r="AF375" s="24">
        <v>1</v>
      </c>
      <c r="AG375" s="15"/>
      <c r="AH375" s="24"/>
      <c r="AI375" s="15"/>
      <c r="AJ375" s="24"/>
      <c r="AK375" s="15"/>
      <c r="AL375" s="24"/>
      <c r="AM375" s="15">
        <v>56</v>
      </c>
      <c r="AN375" s="24">
        <v>3</v>
      </c>
      <c r="AO375" s="15"/>
      <c r="AP375" s="24"/>
      <c r="AQ375" s="15"/>
      <c r="AR375" s="24"/>
      <c r="AS375" s="15"/>
      <c r="AT375" s="24"/>
      <c r="AU375" s="15"/>
      <c r="AV375" s="24"/>
      <c r="AW375" s="15"/>
      <c r="AX375" s="24"/>
      <c r="AY375" s="15">
        <v>113</v>
      </c>
      <c r="AZ375" s="24">
        <v>3</v>
      </c>
      <c r="BA375" s="15"/>
      <c r="BB375" s="24"/>
      <c r="BC375" s="15"/>
      <c r="BD375" s="24"/>
      <c r="BE375" s="15"/>
      <c r="BF375" s="24"/>
      <c r="BG375" s="15">
        <v>120</v>
      </c>
      <c r="BH375" s="24">
        <v>1</v>
      </c>
      <c r="BI375" s="15"/>
      <c r="BJ375" s="24"/>
      <c r="BK375" s="15"/>
      <c r="BL375" s="24"/>
      <c r="BM375" s="15"/>
      <c r="BN375" s="24"/>
      <c r="BO375" s="15"/>
      <c r="BP375" s="24"/>
      <c r="BQ375" s="15">
        <v>106</v>
      </c>
      <c r="BR375" s="24">
        <v>5</v>
      </c>
      <c r="BS375" s="15"/>
      <c r="BT375" s="24"/>
      <c r="BU375" s="15">
        <v>70</v>
      </c>
      <c r="BV375" s="24">
        <v>1</v>
      </c>
      <c r="BW375" s="15"/>
      <c r="BX375" s="24"/>
      <c r="BY375" s="15"/>
      <c r="BZ375" s="24"/>
      <c r="CA375" s="15">
        <v>90</v>
      </c>
      <c r="CB375" s="24">
        <v>3</v>
      </c>
      <c r="CC375" s="15"/>
      <c r="CD375" s="24"/>
      <c r="CE375" s="15"/>
      <c r="CF375" s="24"/>
      <c r="CG375" s="15"/>
      <c r="CH375" s="25"/>
      <c r="CI375" s="15"/>
      <c r="CJ375" s="25"/>
      <c r="CK375" s="15">
        <v>113</v>
      </c>
      <c r="CL375" s="25">
        <v>3</v>
      </c>
      <c r="CM375" s="15">
        <v>106</v>
      </c>
      <c r="CN375" s="25">
        <v>5</v>
      </c>
      <c r="CO375" s="15"/>
      <c r="CP375" s="25"/>
      <c r="CQ375" s="15"/>
      <c r="CR375" s="25"/>
      <c r="CS375" s="15">
        <f t="shared" si="65"/>
        <v>0</v>
      </c>
      <c r="CT375" s="15">
        <f t="shared" si="66"/>
        <v>98</v>
      </c>
      <c r="CU375" s="15">
        <f t="shared" si="67"/>
        <v>2</v>
      </c>
      <c r="CV375" s="15">
        <f t="shared" si="68"/>
        <v>79</v>
      </c>
      <c r="CW375" s="15"/>
      <c r="CX375" s="15"/>
      <c r="CY375" s="15">
        <f t="shared" si="69"/>
        <v>64</v>
      </c>
      <c r="CZ375" s="15">
        <f>GG375</f>
        <v>0</v>
      </c>
      <c r="DA375" s="19"/>
      <c r="DB375" s="17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7"/>
      <c r="DQ375" s="15"/>
      <c r="DR375" s="15"/>
      <c r="DS375" s="15"/>
      <c r="DT375" s="15"/>
      <c r="DU375" s="15"/>
      <c r="DV375" s="15"/>
      <c r="DW375" s="15"/>
      <c r="DX375" s="20"/>
      <c r="DY375" s="15"/>
      <c r="DZ375" s="20"/>
      <c r="EA375" s="15"/>
      <c r="EB375" s="20"/>
      <c r="EC375" s="15"/>
      <c r="ED375" s="20"/>
      <c r="EE375" s="15"/>
      <c r="EF375" s="20"/>
      <c r="EG375" s="15"/>
      <c r="EH375" s="20"/>
      <c r="EI375" s="15"/>
      <c r="EJ375" s="20"/>
      <c r="EK375" s="15"/>
      <c r="EL375" s="20"/>
      <c r="EM375" s="15"/>
      <c r="EN375" s="20"/>
      <c r="EO375" s="15">
        <v>64</v>
      </c>
      <c r="EP375" s="20"/>
      <c r="EQ375" s="15"/>
      <c r="ER375" s="20"/>
      <c r="ES375" s="15"/>
      <c r="ET375" s="20"/>
      <c r="EU375" s="15">
        <v>30</v>
      </c>
      <c r="EV375" s="20">
        <v>1</v>
      </c>
      <c r="EW375" s="15"/>
      <c r="EX375" s="20"/>
      <c r="EY375" s="15"/>
      <c r="EZ375" s="20"/>
      <c r="FA375" s="15"/>
      <c r="FB375" s="20"/>
      <c r="FC375" s="15"/>
      <c r="FD375" s="20"/>
      <c r="FE375" s="15"/>
      <c r="FF375" s="20"/>
      <c r="FG375" s="15"/>
      <c r="FH375" s="20"/>
      <c r="FI375" s="15"/>
      <c r="FJ375" s="20"/>
      <c r="FK375" s="15"/>
      <c r="FL375" s="20"/>
      <c r="FM375" s="15"/>
      <c r="FN375" s="20"/>
      <c r="FO375" s="15"/>
      <c r="FP375" s="20"/>
      <c r="FQ375" s="15"/>
      <c r="FR375" s="20"/>
      <c r="FS375" s="15">
        <v>68</v>
      </c>
      <c r="FT375" s="20">
        <v>4</v>
      </c>
      <c r="FU375" s="15"/>
      <c r="FV375" s="20"/>
      <c r="FW375" s="15"/>
      <c r="FX375" s="20"/>
      <c r="FY375" s="15"/>
      <c r="FZ375" s="20"/>
      <c r="GA375" s="15"/>
      <c r="GB375" s="20"/>
      <c r="GC375" s="15">
        <v>79</v>
      </c>
      <c r="GD375" s="20">
        <v>4</v>
      </c>
      <c r="GE375" s="15"/>
      <c r="GF375" s="20"/>
      <c r="GG375" s="170"/>
    </row>
    <row r="376" spans="1:189" s="2" customFormat="1" ht="15.75" customHeight="1" x14ac:dyDescent="0.3">
      <c r="A376" s="15" t="s">
        <v>2903</v>
      </c>
      <c r="B376" s="15" t="s">
        <v>126</v>
      </c>
      <c r="C376" s="15" t="s">
        <v>166</v>
      </c>
      <c r="D376" s="15" t="s">
        <v>817</v>
      </c>
      <c r="E376" s="15" t="str">
        <f t="shared" si="63"/>
        <v>ADAM GAUTHIER</v>
      </c>
      <c r="F376" s="15" t="s">
        <v>135</v>
      </c>
      <c r="G376" s="15">
        <v>999897972</v>
      </c>
      <c r="H376" s="15">
        <f t="shared" si="64"/>
        <v>90</v>
      </c>
      <c r="I376" s="15"/>
      <c r="J376" s="15"/>
      <c r="K376" s="16"/>
      <c r="L376" s="15"/>
      <c r="M376" s="15"/>
      <c r="N376" s="15"/>
      <c r="O376" s="15">
        <f t="shared" si="70"/>
        <v>0</v>
      </c>
      <c r="P376" s="15">
        <v>0</v>
      </c>
      <c r="Q376" s="15">
        <f t="shared" si="71"/>
        <v>0</v>
      </c>
      <c r="R376" s="15">
        <v>0</v>
      </c>
      <c r="S376" s="15">
        <v>0</v>
      </c>
      <c r="T376" s="15">
        <f t="shared" si="72"/>
        <v>0</v>
      </c>
      <c r="U376" s="15">
        <f t="shared" si="73"/>
        <v>0</v>
      </c>
      <c r="V376" s="15"/>
      <c r="W376" s="15"/>
      <c r="X376" s="15"/>
      <c r="Y376" s="15"/>
      <c r="Z376" s="16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>
        <f t="shared" si="65"/>
        <v>0</v>
      </c>
      <c r="CT376" s="15">
        <f t="shared" si="66"/>
        <v>90</v>
      </c>
      <c r="CU376" s="15">
        <f t="shared" si="67"/>
        <v>1</v>
      </c>
      <c r="CV376" s="15">
        <f t="shared" si="68"/>
        <v>0</v>
      </c>
      <c r="CW376" s="15"/>
      <c r="CX376" s="15"/>
      <c r="CY376" s="15">
        <f t="shared" si="69"/>
        <v>0</v>
      </c>
      <c r="CZ376" s="15">
        <f>GG376</f>
        <v>0</v>
      </c>
      <c r="DA376" s="16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20"/>
      <c r="DY376" s="15"/>
      <c r="DZ376" s="20"/>
      <c r="EA376" s="15"/>
      <c r="EB376" s="20"/>
      <c r="EC376" s="15"/>
      <c r="ED376" s="20"/>
      <c r="EE376" s="15"/>
      <c r="EF376" s="20"/>
      <c r="EG376" s="15"/>
      <c r="EH376" s="20"/>
      <c r="EI376" s="15"/>
      <c r="EJ376" s="20"/>
      <c r="EK376" s="15"/>
      <c r="EL376" s="20"/>
      <c r="EM376" s="15"/>
      <c r="EN376" s="20"/>
      <c r="EO376" s="15"/>
      <c r="EP376" s="20"/>
      <c r="EQ376" s="15"/>
      <c r="ER376" s="20"/>
      <c r="ES376" s="15"/>
      <c r="ET376" s="20"/>
      <c r="EU376" s="15"/>
      <c r="EV376" s="20"/>
      <c r="EW376" s="15"/>
      <c r="EX376" s="20"/>
      <c r="EY376" s="15">
        <v>90</v>
      </c>
      <c r="EZ376" s="20">
        <v>2</v>
      </c>
      <c r="FA376" s="15"/>
      <c r="FB376" s="20"/>
      <c r="FC376" s="15"/>
      <c r="FD376" s="20"/>
      <c r="FE376" s="15"/>
      <c r="FF376" s="20"/>
      <c r="FG376" s="15"/>
      <c r="FH376" s="20"/>
      <c r="FI376" s="15"/>
      <c r="FJ376" s="20"/>
      <c r="FK376" s="15"/>
      <c r="FL376" s="20"/>
      <c r="FM376" s="15"/>
      <c r="FN376" s="20"/>
      <c r="FO376" s="15"/>
      <c r="FP376" s="20"/>
      <c r="FQ376" s="15"/>
      <c r="FR376" s="20"/>
      <c r="FS376" s="15"/>
      <c r="FT376" s="20"/>
      <c r="FU376" s="15"/>
      <c r="FV376" s="20"/>
      <c r="FW376" s="15"/>
      <c r="FX376" s="20"/>
      <c r="FY376" s="15"/>
      <c r="FZ376" s="20"/>
      <c r="GA376" s="15"/>
      <c r="GB376" s="20"/>
      <c r="GC376" s="15"/>
      <c r="GD376" s="20"/>
      <c r="GE376" s="15"/>
      <c r="GF376" s="20"/>
      <c r="GG376" s="170"/>
    </row>
    <row r="377" spans="1:189" s="2" customFormat="1" ht="15.75" customHeight="1" x14ac:dyDescent="0.3">
      <c r="A377" s="17" t="s">
        <v>130</v>
      </c>
      <c r="B377" s="15" t="s">
        <v>142</v>
      </c>
      <c r="C377" s="15" t="s">
        <v>286</v>
      </c>
      <c r="D377" s="15" t="s">
        <v>287</v>
      </c>
      <c r="E377" s="15" t="str">
        <f t="shared" si="63"/>
        <v>Hibba Azim</v>
      </c>
      <c r="F377" s="15" t="s">
        <v>128</v>
      </c>
      <c r="G377" s="15">
        <v>999898010</v>
      </c>
      <c r="H377" s="15">
        <f t="shared" si="64"/>
        <v>84</v>
      </c>
      <c r="I377" s="15"/>
      <c r="J377" s="15"/>
      <c r="K377" s="16"/>
      <c r="L377" s="15"/>
      <c r="M377" s="15"/>
      <c r="N377" s="15"/>
      <c r="O377" s="15">
        <f t="shared" si="70"/>
        <v>0</v>
      </c>
      <c r="P377" s="15">
        <v>0</v>
      </c>
      <c r="Q377" s="15">
        <f t="shared" si="71"/>
        <v>0</v>
      </c>
      <c r="R377" s="15">
        <v>0</v>
      </c>
      <c r="S377" s="15">
        <v>0</v>
      </c>
      <c r="T377" s="15">
        <f t="shared" si="72"/>
        <v>84</v>
      </c>
      <c r="U377" s="15">
        <f t="shared" si="73"/>
        <v>0</v>
      </c>
      <c r="V377" s="15"/>
      <c r="W377" s="15"/>
      <c r="X377" s="15"/>
      <c r="Y377" s="15"/>
      <c r="Z377" s="16"/>
      <c r="AA377" s="15"/>
      <c r="AB377" s="24"/>
      <c r="AC377" s="15"/>
      <c r="AD377" s="15"/>
      <c r="AE377" s="15"/>
      <c r="AF377" s="15"/>
      <c r="AG377" s="15"/>
      <c r="AH377" s="24"/>
      <c r="AI377" s="15"/>
      <c r="AJ377" s="15"/>
      <c r="AK377" s="15"/>
      <c r="AL377" s="15"/>
      <c r="AM377" s="15"/>
      <c r="AN377" s="24"/>
      <c r="AO377" s="15"/>
      <c r="AP377" s="24"/>
      <c r="AQ377" s="15"/>
      <c r="AR377" s="24"/>
      <c r="AS377" s="15"/>
      <c r="AT377" s="24"/>
      <c r="AU377" s="15">
        <f>0.4*68</f>
        <v>27.200000000000003</v>
      </c>
      <c r="AV377" s="24">
        <v>3</v>
      </c>
      <c r="AW377" s="15"/>
      <c r="AX377" s="24"/>
      <c r="AY377" s="15"/>
      <c r="AZ377" s="15"/>
      <c r="BA377" s="15"/>
      <c r="BB377" s="15"/>
      <c r="BC377" s="15"/>
      <c r="BD377" s="15"/>
      <c r="BE377" s="15"/>
      <c r="BF377" s="24"/>
      <c r="BG377" s="15"/>
      <c r="BH377" s="24"/>
      <c r="BI377" s="15"/>
      <c r="BJ377" s="24"/>
      <c r="BK377" s="15"/>
      <c r="BL377" s="24"/>
      <c r="BM377" s="15"/>
      <c r="BN377" s="24"/>
      <c r="BO377" s="15"/>
      <c r="BP377" s="24"/>
      <c r="BQ377" s="15"/>
      <c r="BR377" s="24"/>
      <c r="BS377" s="15"/>
      <c r="BT377" s="24"/>
      <c r="BU377" s="15">
        <v>59</v>
      </c>
      <c r="BV377" s="24">
        <v>7</v>
      </c>
      <c r="BW377" s="15"/>
      <c r="BX377" s="24"/>
      <c r="BY377" s="15"/>
      <c r="BZ377" s="24"/>
      <c r="CA377" s="15">
        <v>51</v>
      </c>
      <c r="CB377" s="24" t="s">
        <v>129</v>
      </c>
      <c r="CC377" s="15"/>
      <c r="CD377" s="24"/>
      <c r="CE377" s="15"/>
      <c r="CF377" s="24"/>
      <c r="CG377" s="15"/>
      <c r="CH377" s="25"/>
      <c r="CI377" s="15"/>
      <c r="CJ377" s="25"/>
      <c r="CK377" s="15"/>
      <c r="CL377" s="25"/>
      <c r="CM377" s="15"/>
      <c r="CN377" s="25"/>
      <c r="CO377" s="15"/>
      <c r="CP377" s="25"/>
      <c r="CQ377" s="15"/>
      <c r="CR377" s="25"/>
      <c r="CS377" s="15">
        <f t="shared" si="65"/>
        <v>0</v>
      </c>
      <c r="CT377" s="15">
        <f t="shared" si="66"/>
        <v>0</v>
      </c>
      <c r="CU377" s="15">
        <f t="shared" si="67"/>
        <v>0</v>
      </c>
      <c r="CV377" s="15">
        <f t="shared" si="68"/>
        <v>0</v>
      </c>
      <c r="CW377" s="15"/>
      <c r="CX377" s="15"/>
      <c r="CY377" s="15">
        <f t="shared" si="69"/>
        <v>0</v>
      </c>
      <c r="CZ377" s="15">
        <f>GG377</f>
        <v>0</v>
      </c>
      <c r="DA377" s="19"/>
      <c r="DB377" s="17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7"/>
      <c r="DQ377" s="15"/>
      <c r="DR377" s="15"/>
      <c r="DS377" s="15"/>
      <c r="DT377" s="15"/>
      <c r="DU377" s="15"/>
      <c r="DV377" s="15"/>
      <c r="DW377" s="15"/>
      <c r="DX377" s="20"/>
      <c r="DY377" s="15"/>
      <c r="DZ377" s="20"/>
      <c r="EA377" s="15"/>
      <c r="EB377" s="20"/>
      <c r="EC377" s="15">
        <v>84</v>
      </c>
      <c r="ED377" s="20">
        <v>5</v>
      </c>
      <c r="EE377" s="15"/>
      <c r="EF377" s="20"/>
      <c r="EG377" s="15"/>
      <c r="EH377" s="20"/>
      <c r="EI377" s="15"/>
      <c r="EJ377" s="20"/>
      <c r="EK377" s="15"/>
      <c r="EL377" s="20"/>
      <c r="EM377" s="15"/>
      <c r="EN377" s="20"/>
      <c r="EO377" s="15"/>
      <c r="EP377" s="20"/>
      <c r="EQ377" s="15"/>
      <c r="ER377" s="20"/>
      <c r="ES377" s="15"/>
      <c r="ET377" s="20"/>
      <c r="EU377" s="15"/>
      <c r="EV377" s="20"/>
      <c r="EW377" s="15"/>
      <c r="EX377" s="20"/>
      <c r="EY377" s="15"/>
      <c r="EZ377" s="20"/>
      <c r="FA377" s="15"/>
      <c r="FB377" s="20"/>
      <c r="FC377" s="15"/>
      <c r="FD377" s="20"/>
      <c r="FE377" s="15"/>
      <c r="FF377" s="20"/>
      <c r="FG377" s="15"/>
      <c r="FH377" s="20"/>
      <c r="FI377" s="15"/>
      <c r="FJ377" s="20"/>
      <c r="FK377" s="15"/>
      <c r="FL377" s="20"/>
      <c r="FM377" s="15"/>
      <c r="FN377" s="20"/>
      <c r="FO377" s="15"/>
      <c r="FP377" s="20"/>
      <c r="FQ377" s="15"/>
      <c r="FR377" s="20"/>
      <c r="FS377" s="15"/>
      <c r="FT377" s="20"/>
      <c r="FU377" s="15"/>
      <c r="FV377" s="20"/>
      <c r="FW377" s="15"/>
      <c r="FX377" s="20"/>
      <c r="FY377" s="15"/>
      <c r="FZ377" s="20"/>
      <c r="GA377" s="15"/>
      <c r="GB377" s="20"/>
      <c r="GC377" s="15"/>
      <c r="GD377" s="20"/>
      <c r="GE377" s="15"/>
      <c r="GF377" s="20"/>
      <c r="GG377" s="170"/>
    </row>
    <row r="378" spans="1:189" s="2" customFormat="1" ht="15.75" customHeight="1" x14ac:dyDescent="0.3">
      <c r="A378" s="15" t="s">
        <v>130</v>
      </c>
      <c r="B378" s="15" t="s">
        <v>126</v>
      </c>
      <c r="C378" s="15" t="s">
        <v>1119</v>
      </c>
      <c r="D378" s="15" t="s">
        <v>1106</v>
      </c>
      <c r="E378" s="15" t="str">
        <f t="shared" si="63"/>
        <v>Esme Kim</v>
      </c>
      <c r="F378" s="15" t="s">
        <v>128</v>
      </c>
      <c r="G378" s="15">
        <v>999898450</v>
      </c>
      <c r="H378" s="15">
        <f t="shared" si="64"/>
        <v>57.5</v>
      </c>
      <c r="I378" s="15"/>
      <c r="J378" s="17">
        <f>(O378+P378+R378+S378+T378+U378)/2</f>
        <v>57.5</v>
      </c>
      <c r="K378" s="16"/>
      <c r="L378" s="15"/>
      <c r="M378" s="15"/>
      <c r="N378" s="15"/>
      <c r="O378" s="15">
        <f t="shared" si="70"/>
        <v>0</v>
      </c>
      <c r="P378" s="15">
        <v>0</v>
      </c>
      <c r="Q378" s="15">
        <f t="shared" si="71"/>
        <v>0</v>
      </c>
      <c r="R378" s="15">
        <v>0</v>
      </c>
      <c r="S378" s="15">
        <v>0</v>
      </c>
      <c r="T378" s="15">
        <f t="shared" si="72"/>
        <v>51</v>
      </c>
      <c r="U378" s="15">
        <f t="shared" si="73"/>
        <v>64</v>
      </c>
      <c r="V378" s="15"/>
      <c r="W378" s="15"/>
      <c r="X378" s="15"/>
      <c r="Y378" s="15"/>
      <c r="Z378" s="16"/>
      <c r="AA378" s="15"/>
      <c r="AB378" s="24"/>
      <c r="AC378" s="15"/>
      <c r="AD378" s="15"/>
      <c r="AE378" s="15"/>
      <c r="AF378" s="15"/>
      <c r="AG378" s="15"/>
      <c r="AH378" s="24"/>
      <c r="AI378" s="15"/>
      <c r="AJ378" s="15"/>
      <c r="AK378" s="15"/>
      <c r="AL378" s="15"/>
      <c r="AM378" s="15"/>
      <c r="AN378" s="24"/>
      <c r="AO378" s="15"/>
      <c r="AP378" s="24"/>
      <c r="AQ378" s="15"/>
      <c r="AR378" s="24"/>
      <c r="AS378" s="15"/>
      <c r="AT378" s="24"/>
      <c r="AU378" s="15"/>
      <c r="AV378" s="24"/>
      <c r="AW378" s="15"/>
      <c r="AX378" s="24"/>
      <c r="AY378" s="15"/>
      <c r="AZ378" s="15"/>
      <c r="BA378" s="15"/>
      <c r="BB378" s="15"/>
      <c r="BC378" s="15"/>
      <c r="BD378" s="15"/>
      <c r="BE378" s="15"/>
      <c r="BF378" s="24"/>
      <c r="BG378" s="15"/>
      <c r="BH378" s="24"/>
      <c r="BI378" s="15"/>
      <c r="BJ378" s="24"/>
      <c r="BK378" s="15"/>
      <c r="BL378" s="24"/>
      <c r="BM378" s="15"/>
      <c r="BN378" s="24"/>
      <c r="BO378" s="15"/>
      <c r="BP378" s="24"/>
      <c r="BQ378" s="15"/>
      <c r="BR378" s="24"/>
      <c r="BS378" s="15"/>
      <c r="BT378" s="24"/>
      <c r="BU378" s="15"/>
      <c r="BV378" s="24"/>
      <c r="BW378" s="15"/>
      <c r="BX378" s="24"/>
      <c r="BY378" s="15"/>
      <c r="BZ378" s="24"/>
      <c r="CA378" s="15"/>
      <c r="CB378" s="24"/>
      <c r="CC378" s="15"/>
      <c r="CD378" s="24"/>
      <c r="CE378" s="15"/>
      <c r="CF378" s="24"/>
      <c r="CG378" s="15"/>
      <c r="CH378" s="25"/>
      <c r="CI378" s="15"/>
      <c r="CJ378" s="25"/>
      <c r="CK378" s="15"/>
      <c r="CL378" s="25"/>
      <c r="CM378" s="15"/>
      <c r="CN378" s="25"/>
      <c r="CO378" s="15"/>
      <c r="CP378" s="24"/>
      <c r="CQ378" s="15"/>
      <c r="CR378" s="24"/>
      <c r="CS378" s="15">
        <f t="shared" si="65"/>
        <v>0</v>
      </c>
      <c r="CT378" s="15">
        <f t="shared" si="66"/>
        <v>0</v>
      </c>
      <c r="CU378" s="15">
        <f t="shared" si="67"/>
        <v>0</v>
      </c>
      <c r="CV378" s="15">
        <f t="shared" si="68"/>
        <v>0</v>
      </c>
      <c r="CW378" s="15"/>
      <c r="CX378" s="15"/>
      <c r="CY378" s="15">
        <f t="shared" si="69"/>
        <v>0</v>
      </c>
      <c r="CZ378" s="15">
        <f>GG378</f>
        <v>0</v>
      </c>
      <c r="DA378" s="20"/>
      <c r="DB378" s="17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7"/>
      <c r="DQ378" s="15"/>
      <c r="DR378" s="15"/>
      <c r="DS378" s="15"/>
      <c r="DT378" s="15"/>
      <c r="DU378" s="15"/>
      <c r="DV378" s="15"/>
      <c r="DW378" s="15"/>
      <c r="DX378" s="20"/>
      <c r="DY378" s="15"/>
      <c r="DZ378" s="20"/>
      <c r="EA378" s="15">
        <v>79</v>
      </c>
      <c r="EB378" s="20">
        <v>4</v>
      </c>
      <c r="EC378" s="15">
        <v>51</v>
      </c>
      <c r="ED378" s="20" t="s">
        <v>129</v>
      </c>
      <c r="EE378" s="15"/>
      <c r="EF378" s="20"/>
      <c r="EG378" s="15">
        <v>64</v>
      </c>
      <c r="EH378" s="20" t="s">
        <v>129</v>
      </c>
      <c r="EI378" s="15"/>
      <c r="EJ378" s="20"/>
      <c r="EK378" s="15"/>
      <c r="EL378" s="20"/>
      <c r="EM378" s="15"/>
      <c r="EN378" s="20"/>
      <c r="EO378" s="15"/>
      <c r="EP378" s="20"/>
      <c r="EQ378" s="15"/>
      <c r="ER378" s="20"/>
      <c r="ES378" s="15"/>
      <c r="ET378" s="20"/>
      <c r="EU378" s="15"/>
      <c r="EV378" s="20"/>
      <c r="EW378" s="15"/>
      <c r="EX378" s="20"/>
      <c r="EY378" s="15"/>
      <c r="EZ378" s="20"/>
      <c r="FA378" s="15"/>
      <c r="FB378" s="20"/>
      <c r="FC378" s="15"/>
      <c r="FD378" s="20"/>
      <c r="FE378" s="15"/>
      <c r="FF378" s="20"/>
      <c r="FG378" s="15"/>
      <c r="FH378" s="20"/>
      <c r="FI378" s="15"/>
      <c r="FJ378" s="20"/>
      <c r="FK378" s="15"/>
      <c r="FL378" s="20"/>
      <c r="FM378" s="15"/>
      <c r="FN378" s="20"/>
      <c r="FO378" s="15"/>
      <c r="FP378" s="20"/>
      <c r="FQ378" s="15"/>
      <c r="FR378" s="20"/>
      <c r="FS378" s="15"/>
      <c r="FT378" s="20"/>
      <c r="FU378" s="15"/>
      <c r="FV378" s="20"/>
      <c r="FW378" s="15"/>
      <c r="FX378" s="20"/>
      <c r="FY378" s="15"/>
      <c r="FZ378" s="20"/>
      <c r="GA378" s="15"/>
      <c r="GB378" s="20"/>
      <c r="GC378" s="15"/>
      <c r="GD378" s="20"/>
      <c r="GE378" s="15"/>
      <c r="GF378" s="20"/>
      <c r="GG378" s="170"/>
    </row>
    <row r="379" spans="1:189" s="2" customFormat="1" ht="15.75" customHeight="1" x14ac:dyDescent="0.3">
      <c r="A379" s="17" t="s">
        <v>125</v>
      </c>
      <c r="B379" s="17" t="s">
        <v>126</v>
      </c>
      <c r="C379" s="17" t="s">
        <v>275</v>
      </c>
      <c r="D379" s="17" t="s">
        <v>1202</v>
      </c>
      <c r="E379" s="15" t="str">
        <f t="shared" si="63"/>
        <v>Logan Large</v>
      </c>
      <c r="F379" s="17" t="s">
        <v>135</v>
      </c>
      <c r="G379" s="15">
        <v>999898539</v>
      </c>
      <c r="H379" s="15">
        <f t="shared" si="64"/>
        <v>119</v>
      </c>
      <c r="I379" s="15"/>
      <c r="J379" s="15"/>
      <c r="K379" s="16"/>
      <c r="L379" s="15"/>
      <c r="M379" s="15"/>
      <c r="N379" s="15"/>
      <c r="O379" s="15">
        <f t="shared" si="70"/>
        <v>0</v>
      </c>
      <c r="P379" s="15">
        <v>0</v>
      </c>
      <c r="Q379" s="15">
        <f t="shared" si="71"/>
        <v>0</v>
      </c>
      <c r="R379" s="15">
        <v>0</v>
      </c>
      <c r="S379" s="15">
        <v>0</v>
      </c>
      <c r="T379" s="15">
        <f t="shared" si="72"/>
        <v>51</v>
      </c>
      <c r="U379" s="15">
        <f t="shared" si="73"/>
        <v>0</v>
      </c>
      <c r="V379" s="15"/>
      <c r="W379" s="15"/>
      <c r="X379" s="15"/>
      <c r="Y379" s="15"/>
      <c r="Z379" s="16"/>
      <c r="AA379" s="15"/>
      <c r="AB379" s="24"/>
      <c r="AC379" s="15"/>
      <c r="AD379" s="15"/>
      <c r="AE379" s="15"/>
      <c r="AF379" s="15"/>
      <c r="AG379" s="15"/>
      <c r="AH379" s="24"/>
      <c r="AI379" s="15"/>
      <c r="AJ379" s="15"/>
      <c r="AK379" s="15"/>
      <c r="AL379" s="15"/>
      <c r="AM379" s="15">
        <v>32</v>
      </c>
      <c r="AN379" s="24" t="s">
        <v>129</v>
      </c>
      <c r="AO379" s="15"/>
      <c r="AP379" s="24"/>
      <c r="AQ379" s="15"/>
      <c r="AR379" s="24"/>
      <c r="AS379" s="15"/>
      <c r="AT379" s="24"/>
      <c r="AU379" s="15"/>
      <c r="AV379" s="24"/>
      <c r="AW379" s="15"/>
      <c r="AX379" s="24"/>
      <c r="AY379" s="15"/>
      <c r="AZ379" s="15"/>
      <c r="BA379" s="15"/>
      <c r="BB379" s="15"/>
      <c r="BC379" s="15"/>
      <c r="BD379" s="15"/>
      <c r="BE379" s="15">
        <v>54</v>
      </c>
      <c r="BF379" s="24">
        <v>7</v>
      </c>
      <c r="BG379" s="15"/>
      <c r="BH379" s="24"/>
      <c r="BI379" s="15"/>
      <c r="BJ379" s="24"/>
      <c r="BK379" s="15"/>
      <c r="BL379" s="24"/>
      <c r="BM379" s="15"/>
      <c r="BN379" s="24"/>
      <c r="BO379" s="15"/>
      <c r="BP379" s="24"/>
      <c r="BQ379" s="15"/>
      <c r="BR379" s="24"/>
      <c r="BS379" s="15">
        <v>44</v>
      </c>
      <c r="BT379" s="24" t="s">
        <v>129</v>
      </c>
      <c r="BU379" s="15"/>
      <c r="BV379" s="24"/>
      <c r="BW379" s="15"/>
      <c r="BX379" s="24"/>
      <c r="BY379" s="15"/>
      <c r="BZ379" s="24"/>
      <c r="CA379" s="15">
        <v>38</v>
      </c>
      <c r="CB379" s="24" t="s">
        <v>168</v>
      </c>
      <c r="CC379" s="15"/>
      <c r="CD379" s="24"/>
      <c r="CE379" s="15"/>
      <c r="CF379" s="24"/>
      <c r="CG379" s="15"/>
      <c r="CH379" s="25"/>
      <c r="CI379" s="15"/>
      <c r="CJ379" s="25"/>
      <c r="CK379" s="15"/>
      <c r="CL379" s="25"/>
      <c r="CM379" s="15"/>
      <c r="CN379" s="25"/>
      <c r="CO379" s="15"/>
      <c r="CP379" s="25"/>
      <c r="CQ379" s="15"/>
      <c r="CR379" s="25"/>
      <c r="CS379" s="15">
        <f t="shared" si="65"/>
        <v>0</v>
      </c>
      <c r="CT379" s="15">
        <f t="shared" si="66"/>
        <v>68</v>
      </c>
      <c r="CU379" s="15">
        <f t="shared" si="67"/>
        <v>1</v>
      </c>
      <c r="CV379" s="15">
        <f t="shared" si="68"/>
        <v>0</v>
      </c>
      <c r="CW379" s="15"/>
      <c r="CX379" s="15"/>
      <c r="CY379" s="15">
        <f t="shared" si="69"/>
        <v>0</v>
      </c>
      <c r="CZ379" s="15">
        <f>GG379</f>
        <v>0</v>
      </c>
      <c r="DA379" s="19"/>
      <c r="DB379" s="17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7"/>
      <c r="DQ379" s="15"/>
      <c r="DR379" s="15"/>
      <c r="DS379" s="15"/>
      <c r="DT379" s="15"/>
      <c r="DU379" s="15"/>
      <c r="DV379" s="15"/>
      <c r="DW379" s="15"/>
      <c r="DX379" s="20"/>
      <c r="DY379" s="15"/>
      <c r="DZ379" s="20"/>
      <c r="EA379" s="15"/>
      <c r="EB379" s="20"/>
      <c r="EC379" s="15">
        <v>51</v>
      </c>
      <c r="ED379" s="20" t="s">
        <v>129</v>
      </c>
      <c r="EE379" s="15"/>
      <c r="EF379" s="20"/>
      <c r="EG379" s="15"/>
      <c r="EH379" s="20"/>
      <c r="EI379" s="15"/>
      <c r="EJ379" s="20"/>
      <c r="EK379" s="15"/>
      <c r="EL379" s="20"/>
      <c r="EM379" s="15"/>
      <c r="EN379" s="20"/>
      <c r="EO379" s="15"/>
      <c r="EP379" s="20"/>
      <c r="EQ379" s="15"/>
      <c r="ER379" s="20"/>
      <c r="ES379" s="15"/>
      <c r="ET379" s="20"/>
      <c r="EU379" s="15"/>
      <c r="EV379" s="20"/>
      <c r="EW379" s="15">
        <v>68</v>
      </c>
      <c r="EX379" s="20">
        <v>4</v>
      </c>
      <c r="EY379" s="15"/>
      <c r="EZ379" s="20"/>
      <c r="FA379" s="15"/>
      <c r="FB379" s="20"/>
      <c r="FC379" s="15"/>
      <c r="FD379" s="20"/>
      <c r="FE379" s="15"/>
      <c r="FF379" s="20"/>
      <c r="FG379" s="15"/>
      <c r="FH379" s="20"/>
      <c r="FI379" s="15"/>
      <c r="FJ379" s="20"/>
      <c r="FK379" s="15"/>
      <c r="FL379" s="20"/>
      <c r="FM379" s="15"/>
      <c r="FN379" s="20"/>
      <c r="FO379" s="15"/>
      <c r="FP379" s="20"/>
      <c r="FQ379" s="15"/>
      <c r="FR379" s="20"/>
      <c r="FS379" s="15"/>
      <c r="FT379" s="20"/>
      <c r="FU379" s="15"/>
      <c r="FV379" s="20"/>
      <c r="FW379" s="15"/>
      <c r="FX379" s="20"/>
      <c r="FY379" s="15"/>
      <c r="FZ379" s="20"/>
      <c r="GA379" s="15"/>
      <c r="GB379" s="20"/>
      <c r="GC379" s="15"/>
      <c r="GD379" s="20"/>
      <c r="GE379" s="15"/>
      <c r="GF379" s="20"/>
      <c r="GG379" s="170"/>
    </row>
    <row r="380" spans="1:189" s="2" customFormat="1" ht="15.75" customHeight="1" x14ac:dyDescent="0.3">
      <c r="A380" s="15" t="s">
        <v>125</v>
      </c>
      <c r="B380" s="15" t="s">
        <v>126</v>
      </c>
      <c r="C380" s="17" t="s">
        <v>183</v>
      </c>
      <c r="D380" s="17" t="s">
        <v>1849</v>
      </c>
      <c r="E380" s="15" t="str">
        <f t="shared" si="63"/>
        <v>Ethan Tran</v>
      </c>
      <c r="F380" s="17" t="s">
        <v>135</v>
      </c>
      <c r="G380" s="15">
        <v>999898543</v>
      </c>
      <c r="H380" s="15">
        <f t="shared" si="64"/>
        <v>38</v>
      </c>
      <c r="I380" s="15"/>
      <c r="J380" s="15"/>
      <c r="K380" s="16"/>
      <c r="L380" s="15"/>
      <c r="M380" s="15"/>
      <c r="N380" s="15"/>
      <c r="O380" s="15">
        <f t="shared" si="70"/>
        <v>0</v>
      </c>
      <c r="P380" s="15">
        <v>0</v>
      </c>
      <c r="Q380" s="15">
        <f t="shared" si="71"/>
        <v>0</v>
      </c>
      <c r="R380" s="15">
        <v>0</v>
      </c>
      <c r="S380" s="15">
        <v>0</v>
      </c>
      <c r="T380" s="15">
        <f t="shared" si="72"/>
        <v>38</v>
      </c>
      <c r="U380" s="15">
        <f t="shared" si="73"/>
        <v>0</v>
      </c>
      <c r="V380" s="15"/>
      <c r="W380" s="15"/>
      <c r="X380" s="15"/>
      <c r="Y380" s="15"/>
      <c r="Z380" s="16"/>
      <c r="AA380" s="15"/>
      <c r="AB380" s="24"/>
      <c r="AC380" s="15"/>
      <c r="AD380" s="15"/>
      <c r="AE380" s="15"/>
      <c r="AF380" s="15"/>
      <c r="AG380" s="15"/>
      <c r="AH380" s="24"/>
      <c r="AI380" s="15"/>
      <c r="AJ380" s="15"/>
      <c r="AK380" s="15"/>
      <c r="AL380" s="15"/>
      <c r="AM380" s="15"/>
      <c r="AN380" s="24"/>
      <c r="AO380" s="15"/>
      <c r="AP380" s="24"/>
      <c r="AQ380" s="15"/>
      <c r="AR380" s="24"/>
      <c r="AS380" s="15"/>
      <c r="AT380" s="24"/>
      <c r="AU380" s="15"/>
      <c r="AV380" s="24"/>
      <c r="AW380" s="15"/>
      <c r="AX380" s="24"/>
      <c r="AY380" s="15"/>
      <c r="AZ380" s="15"/>
      <c r="BA380" s="15"/>
      <c r="BB380" s="15"/>
      <c r="BC380" s="15"/>
      <c r="BD380" s="15"/>
      <c r="BE380" s="15"/>
      <c r="BF380" s="24"/>
      <c r="BG380" s="15"/>
      <c r="BH380" s="24"/>
      <c r="BI380" s="15"/>
      <c r="BJ380" s="24"/>
      <c r="BK380" s="15"/>
      <c r="BL380" s="24"/>
      <c r="BM380" s="15"/>
      <c r="BN380" s="24"/>
      <c r="BO380" s="15"/>
      <c r="BP380" s="24"/>
      <c r="BQ380" s="15"/>
      <c r="BR380" s="24"/>
      <c r="BS380" s="15"/>
      <c r="BT380" s="24"/>
      <c r="BU380" s="15"/>
      <c r="BV380" s="24"/>
      <c r="BW380" s="15"/>
      <c r="BX380" s="24"/>
      <c r="BY380" s="15"/>
      <c r="BZ380" s="24"/>
      <c r="CA380" s="15"/>
      <c r="CB380" s="24"/>
      <c r="CC380" s="15"/>
      <c r="CD380" s="24"/>
      <c r="CE380" s="15"/>
      <c r="CF380" s="24"/>
      <c r="CG380" s="15"/>
      <c r="CH380" s="25"/>
      <c r="CI380" s="15"/>
      <c r="CJ380" s="25"/>
      <c r="CK380" s="15"/>
      <c r="CL380" s="25"/>
      <c r="CM380" s="15"/>
      <c r="CN380" s="25"/>
      <c r="CO380" s="15"/>
      <c r="CP380" s="25"/>
      <c r="CQ380" s="15"/>
      <c r="CR380" s="25"/>
      <c r="CS380" s="15">
        <f t="shared" si="65"/>
        <v>0</v>
      </c>
      <c r="CT380" s="15">
        <f t="shared" si="66"/>
        <v>0</v>
      </c>
      <c r="CU380" s="15">
        <f t="shared" si="67"/>
        <v>0</v>
      </c>
      <c r="CV380" s="15">
        <f t="shared" si="68"/>
        <v>0</v>
      </c>
      <c r="CW380" s="15"/>
      <c r="CX380" s="15"/>
      <c r="CY380" s="15">
        <f t="shared" si="69"/>
        <v>0</v>
      </c>
      <c r="CZ380" s="15">
        <f>GG380</f>
        <v>0</v>
      </c>
      <c r="DA380" s="19"/>
      <c r="DB380" s="17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7"/>
      <c r="DQ380" s="15"/>
      <c r="DR380" s="15"/>
      <c r="DS380" s="15"/>
      <c r="DT380" s="15"/>
      <c r="DU380" s="15"/>
      <c r="DV380" s="15"/>
      <c r="DW380" s="15"/>
      <c r="DX380" s="20"/>
      <c r="DY380" s="15"/>
      <c r="DZ380" s="20"/>
      <c r="EA380" s="15"/>
      <c r="EB380" s="20"/>
      <c r="EC380" s="15">
        <v>38</v>
      </c>
      <c r="ED380" s="20" t="s">
        <v>168</v>
      </c>
      <c r="EE380" s="15"/>
      <c r="EF380" s="20"/>
      <c r="EG380" s="15"/>
      <c r="EH380" s="20"/>
      <c r="EI380" s="15"/>
      <c r="EJ380" s="20"/>
      <c r="EK380" s="15"/>
      <c r="EL380" s="20"/>
      <c r="EM380" s="15"/>
      <c r="EN380" s="20"/>
      <c r="EO380" s="15"/>
      <c r="EP380" s="20"/>
      <c r="EQ380" s="15"/>
      <c r="ER380" s="20"/>
      <c r="ES380" s="15"/>
      <c r="ET380" s="20"/>
      <c r="EU380" s="15"/>
      <c r="EV380" s="20"/>
      <c r="EW380" s="15"/>
      <c r="EX380" s="20"/>
      <c r="EY380" s="15"/>
      <c r="EZ380" s="20"/>
      <c r="FA380" s="15"/>
      <c r="FB380" s="20"/>
      <c r="FC380" s="15"/>
      <c r="FD380" s="20"/>
      <c r="FE380" s="15"/>
      <c r="FF380" s="20"/>
      <c r="FG380" s="15"/>
      <c r="FH380" s="20"/>
      <c r="FI380" s="15"/>
      <c r="FJ380" s="20"/>
      <c r="FK380" s="15"/>
      <c r="FL380" s="20"/>
      <c r="FM380" s="15"/>
      <c r="FN380" s="20"/>
      <c r="FO380" s="15"/>
      <c r="FP380" s="20"/>
      <c r="FQ380" s="15"/>
      <c r="FR380" s="20"/>
      <c r="FS380" s="15"/>
      <c r="FT380" s="20"/>
      <c r="FU380" s="15"/>
      <c r="FV380" s="20"/>
      <c r="FW380" s="15"/>
      <c r="FX380" s="20"/>
      <c r="FY380" s="15"/>
      <c r="FZ380" s="20"/>
      <c r="GA380" s="15"/>
      <c r="GB380" s="20"/>
      <c r="GC380" s="15"/>
      <c r="GD380" s="20"/>
      <c r="GE380" s="15"/>
      <c r="GF380" s="20"/>
      <c r="GG380" s="170"/>
    </row>
    <row r="381" spans="1:189" s="2" customFormat="1" ht="15.75" customHeight="1" x14ac:dyDescent="0.3">
      <c r="A381" s="17" t="s">
        <v>125</v>
      </c>
      <c r="B381" s="17" t="s">
        <v>142</v>
      </c>
      <c r="C381" s="17" t="s">
        <v>1508</v>
      </c>
      <c r="D381" s="17" t="s">
        <v>1509</v>
      </c>
      <c r="E381" s="15" t="str">
        <f t="shared" si="63"/>
        <v>Amari Olley</v>
      </c>
      <c r="F381" s="17" t="s">
        <v>135</v>
      </c>
      <c r="G381" s="15">
        <v>999898622</v>
      </c>
      <c r="H381" s="15">
        <f t="shared" si="64"/>
        <v>70.5</v>
      </c>
      <c r="I381" s="15"/>
      <c r="J381" s="17">
        <f>(O381+P381+R381+S381+T381+U381)/2</f>
        <v>25.5</v>
      </c>
      <c r="K381" s="16"/>
      <c r="L381" s="15"/>
      <c r="M381" s="15"/>
      <c r="N381" s="15"/>
      <c r="O381" s="15">
        <f t="shared" si="70"/>
        <v>0</v>
      </c>
      <c r="P381" s="15">
        <v>0</v>
      </c>
      <c r="Q381" s="15">
        <f t="shared" si="71"/>
        <v>0</v>
      </c>
      <c r="R381" s="15">
        <v>0</v>
      </c>
      <c r="S381" s="15">
        <v>0</v>
      </c>
      <c r="T381" s="15">
        <f t="shared" si="72"/>
        <v>51</v>
      </c>
      <c r="U381" s="15">
        <f t="shared" si="73"/>
        <v>0</v>
      </c>
      <c r="V381" s="15"/>
      <c r="W381" s="15"/>
      <c r="X381" s="15"/>
      <c r="Y381" s="15"/>
      <c r="Z381" s="16"/>
      <c r="AA381" s="15"/>
      <c r="AB381" s="24"/>
      <c r="AC381" s="15"/>
      <c r="AD381" s="15"/>
      <c r="AE381" s="15"/>
      <c r="AF381" s="15"/>
      <c r="AG381" s="15"/>
      <c r="AH381" s="24"/>
      <c r="AI381" s="15"/>
      <c r="AJ381" s="15"/>
      <c r="AK381" s="15"/>
      <c r="AL381" s="15"/>
      <c r="AM381" s="15"/>
      <c r="AN381" s="24"/>
      <c r="AO381" s="15"/>
      <c r="AP381" s="24"/>
      <c r="AQ381" s="15"/>
      <c r="AR381" s="24"/>
      <c r="AS381" s="15"/>
      <c r="AT381" s="24"/>
      <c r="AU381" s="15"/>
      <c r="AV381" s="24"/>
      <c r="AW381" s="15"/>
      <c r="AX381" s="24"/>
      <c r="AY381" s="15"/>
      <c r="AZ381" s="15"/>
      <c r="BA381" s="15"/>
      <c r="BB381" s="15"/>
      <c r="BC381" s="15"/>
      <c r="BD381" s="15"/>
      <c r="BE381" s="15"/>
      <c r="BF381" s="24"/>
      <c r="BG381" s="15"/>
      <c r="BH381" s="24"/>
      <c r="BI381" s="15"/>
      <c r="BJ381" s="24"/>
      <c r="BK381" s="15"/>
      <c r="BL381" s="24"/>
      <c r="BM381" s="15"/>
      <c r="BN381" s="24"/>
      <c r="BO381" s="15">
        <v>68</v>
      </c>
      <c r="BP381" s="24">
        <v>3</v>
      </c>
      <c r="BQ381" s="15"/>
      <c r="BR381" s="24"/>
      <c r="BS381" s="15"/>
      <c r="BT381" s="24"/>
      <c r="BU381" s="15">
        <v>35</v>
      </c>
      <c r="BV381" s="24">
        <v>1</v>
      </c>
      <c r="BW381" s="15"/>
      <c r="BX381" s="24"/>
      <c r="BY381" s="15"/>
      <c r="BZ381" s="24"/>
      <c r="CA381" s="15"/>
      <c r="CB381" s="24"/>
      <c r="CC381" s="15"/>
      <c r="CD381" s="24"/>
      <c r="CE381" s="15"/>
      <c r="CF381" s="24"/>
      <c r="CG381" s="15"/>
      <c r="CH381" s="25"/>
      <c r="CI381" s="15"/>
      <c r="CJ381" s="25"/>
      <c r="CK381" s="15"/>
      <c r="CL381" s="25"/>
      <c r="CM381" s="15"/>
      <c r="CN381" s="25"/>
      <c r="CO381" s="15"/>
      <c r="CP381" s="25"/>
      <c r="CQ381" s="15"/>
      <c r="CR381" s="25"/>
      <c r="CS381" s="15">
        <f t="shared" si="65"/>
        <v>0</v>
      </c>
      <c r="CT381" s="15">
        <f t="shared" si="66"/>
        <v>45</v>
      </c>
      <c r="CU381" s="15">
        <f t="shared" si="67"/>
        <v>1</v>
      </c>
      <c r="CV381" s="15">
        <f t="shared" si="68"/>
        <v>0</v>
      </c>
      <c r="CW381" s="15"/>
      <c r="CX381" s="15"/>
      <c r="CY381" s="15">
        <f t="shared" si="69"/>
        <v>0</v>
      </c>
      <c r="CZ381" s="15">
        <f>GG381</f>
        <v>0</v>
      </c>
      <c r="DA381" s="19"/>
      <c r="DB381" s="17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7"/>
      <c r="DQ381" s="15"/>
      <c r="DR381" s="15"/>
      <c r="DS381" s="15"/>
      <c r="DT381" s="15"/>
      <c r="DU381" s="15"/>
      <c r="DV381" s="15"/>
      <c r="DW381" s="15">
        <v>79</v>
      </c>
      <c r="DX381" s="20">
        <v>3</v>
      </c>
      <c r="DY381" s="15"/>
      <c r="DZ381" s="20"/>
      <c r="EA381" s="15"/>
      <c r="EB381" s="20"/>
      <c r="EC381" s="15">
        <v>51</v>
      </c>
      <c r="ED381" s="20" t="s">
        <v>129</v>
      </c>
      <c r="EE381" s="15"/>
      <c r="EF381" s="20"/>
      <c r="EG381" s="15"/>
      <c r="EH381" s="20"/>
      <c r="EI381" s="15"/>
      <c r="EJ381" s="20"/>
      <c r="EK381" s="15"/>
      <c r="EL381" s="20"/>
      <c r="EM381" s="15"/>
      <c r="EN381" s="20"/>
      <c r="EO381" s="15"/>
      <c r="EP381" s="20"/>
      <c r="EQ381" s="15"/>
      <c r="ER381" s="20"/>
      <c r="ES381" s="15"/>
      <c r="ET381" s="20"/>
      <c r="EU381" s="15"/>
      <c r="EV381" s="20"/>
      <c r="EW381" s="15"/>
      <c r="EX381" s="20"/>
      <c r="EY381" s="15">
        <v>45</v>
      </c>
      <c r="EZ381" s="20">
        <v>2</v>
      </c>
      <c r="FA381" s="15"/>
      <c r="FB381" s="20"/>
      <c r="FC381" s="15"/>
      <c r="FD381" s="20"/>
      <c r="FE381" s="15"/>
      <c r="FF381" s="20"/>
      <c r="FG381" s="15"/>
      <c r="FH381" s="20"/>
      <c r="FI381" s="15"/>
      <c r="FJ381" s="20"/>
      <c r="FK381" s="15"/>
      <c r="FL381" s="20"/>
      <c r="FM381" s="15"/>
      <c r="FN381" s="20"/>
      <c r="FO381" s="15"/>
      <c r="FP381" s="20"/>
      <c r="FQ381" s="15"/>
      <c r="FR381" s="20"/>
      <c r="FS381" s="15"/>
      <c r="FT381" s="20"/>
      <c r="FU381" s="15"/>
      <c r="FV381" s="20"/>
      <c r="FW381" s="15"/>
      <c r="FX381" s="20"/>
      <c r="FY381" s="15"/>
      <c r="FZ381" s="20"/>
      <c r="GA381" s="15"/>
      <c r="GB381" s="20"/>
      <c r="GC381" s="15"/>
      <c r="GD381" s="20"/>
      <c r="GE381" s="15"/>
      <c r="GF381" s="20"/>
      <c r="GG381" s="170"/>
    </row>
    <row r="382" spans="1:189" s="2" customFormat="1" ht="15.75" customHeight="1" x14ac:dyDescent="0.3">
      <c r="A382" s="15" t="s">
        <v>2906</v>
      </c>
      <c r="B382" s="15" t="s">
        <v>126</v>
      </c>
      <c r="C382" s="15" t="s">
        <v>282</v>
      </c>
      <c r="D382" s="15" t="s">
        <v>283</v>
      </c>
      <c r="E382" s="15" t="str">
        <f t="shared" si="63"/>
        <v>Elizabeth Azerad</v>
      </c>
      <c r="F382" s="15" t="s">
        <v>128</v>
      </c>
      <c r="G382" s="15">
        <v>999898718</v>
      </c>
      <c r="H382" s="15">
        <f t="shared" si="64"/>
        <v>51</v>
      </c>
      <c r="I382" s="15"/>
      <c r="J382" s="15"/>
      <c r="K382" s="16"/>
      <c r="L382" s="15"/>
      <c r="M382" s="15"/>
      <c r="N382" s="15"/>
      <c r="O382" s="15">
        <f t="shared" si="70"/>
        <v>0</v>
      </c>
      <c r="P382" s="15">
        <v>0</v>
      </c>
      <c r="Q382" s="15">
        <f t="shared" si="71"/>
        <v>0</v>
      </c>
      <c r="R382" s="15">
        <v>0</v>
      </c>
      <c r="S382" s="15">
        <v>0</v>
      </c>
      <c r="T382" s="15">
        <f t="shared" si="72"/>
        <v>51</v>
      </c>
      <c r="U382" s="15">
        <f t="shared" si="73"/>
        <v>0</v>
      </c>
      <c r="V382" s="15"/>
      <c r="W382" s="15"/>
      <c r="X382" s="15"/>
      <c r="Y382" s="15"/>
      <c r="Z382" s="16"/>
      <c r="AA382" s="15">
        <v>85</v>
      </c>
      <c r="AB382" s="24">
        <v>7</v>
      </c>
      <c r="AC382" s="15"/>
      <c r="AD382" s="24"/>
      <c r="AE382" s="15"/>
      <c r="AF382" s="24"/>
      <c r="AG382" s="15"/>
      <c r="AH382" s="24"/>
      <c r="AI382" s="15"/>
      <c r="AJ382" s="24"/>
      <c r="AK382" s="15"/>
      <c r="AL382" s="24"/>
      <c r="AM382" s="15">
        <v>56</v>
      </c>
      <c r="AN382" s="24">
        <v>3</v>
      </c>
      <c r="AO382" s="15"/>
      <c r="AP382" s="24"/>
      <c r="AQ382" s="15"/>
      <c r="AR382" s="24"/>
      <c r="AS382" s="15"/>
      <c r="AT382" s="24"/>
      <c r="AU382" s="15"/>
      <c r="AV382" s="24"/>
      <c r="AW382" s="15"/>
      <c r="AX382" s="24"/>
      <c r="AY382" s="15">
        <v>56.5</v>
      </c>
      <c r="AZ382" s="24">
        <v>3</v>
      </c>
      <c r="BA382" s="15"/>
      <c r="BB382" s="24"/>
      <c r="BC382" s="15"/>
      <c r="BD382" s="24"/>
      <c r="BE382" s="15"/>
      <c r="BF382" s="24"/>
      <c r="BG382" s="15"/>
      <c r="BH382" s="24"/>
      <c r="BI382" s="15"/>
      <c r="BJ382" s="24"/>
      <c r="BK382" s="15"/>
      <c r="BL382" s="24"/>
      <c r="BM382" s="15"/>
      <c r="BN382" s="24"/>
      <c r="BO382" s="15"/>
      <c r="BP382" s="24"/>
      <c r="BQ382" s="15">
        <v>99</v>
      </c>
      <c r="BR382" s="24">
        <v>6</v>
      </c>
      <c r="BS382" s="15">
        <v>71</v>
      </c>
      <c r="BT382" s="24">
        <v>4</v>
      </c>
      <c r="BU382" s="15"/>
      <c r="BV382" s="24"/>
      <c r="BW382" s="15"/>
      <c r="BX382" s="24"/>
      <c r="BY382" s="15"/>
      <c r="BZ382" s="24"/>
      <c r="CA382" s="15">
        <v>51</v>
      </c>
      <c r="CB382" s="24" t="s">
        <v>129</v>
      </c>
      <c r="CC382" s="15"/>
      <c r="CD382" s="24"/>
      <c r="CE382" s="15">
        <v>106</v>
      </c>
      <c r="CF382" s="24">
        <v>5</v>
      </c>
      <c r="CG382" s="15"/>
      <c r="CH382" s="25"/>
      <c r="CI382" s="15"/>
      <c r="CJ382" s="25"/>
      <c r="CK382" s="15">
        <v>99</v>
      </c>
      <c r="CL382" s="25">
        <v>6</v>
      </c>
      <c r="CM382" s="15"/>
      <c r="CN382" s="25"/>
      <c r="CO382" s="15"/>
      <c r="CP382" s="25"/>
      <c r="CQ382" s="15"/>
      <c r="CR382" s="25"/>
      <c r="CS382" s="15">
        <f t="shared" si="65"/>
        <v>0</v>
      </c>
      <c r="CT382" s="15">
        <f t="shared" si="66"/>
        <v>0</v>
      </c>
      <c r="CU382" s="15">
        <f t="shared" si="67"/>
        <v>0</v>
      </c>
      <c r="CV382" s="15">
        <f t="shared" si="68"/>
        <v>0</v>
      </c>
      <c r="CW382" s="15"/>
      <c r="CX382" s="15"/>
      <c r="CY382" s="15">
        <f t="shared" si="69"/>
        <v>0</v>
      </c>
      <c r="CZ382" s="15">
        <f>GG382</f>
        <v>0</v>
      </c>
      <c r="DA382" s="19"/>
      <c r="DB382" s="17">
        <v>64</v>
      </c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7"/>
      <c r="DQ382" s="15"/>
      <c r="DR382" s="15"/>
      <c r="DS382" s="15"/>
      <c r="DT382" s="15"/>
      <c r="DU382" s="15"/>
      <c r="DV382" s="15"/>
      <c r="DW382" s="15"/>
      <c r="DX382" s="20"/>
      <c r="DY382" s="15"/>
      <c r="DZ382" s="20"/>
      <c r="EA382" s="15">
        <v>71</v>
      </c>
      <c r="EB382" s="20">
        <v>5</v>
      </c>
      <c r="EC382" s="15">
        <v>51</v>
      </c>
      <c r="ED382" s="20" t="s">
        <v>129</v>
      </c>
      <c r="EE382" s="15"/>
      <c r="EF382" s="20"/>
      <c r="EG382" s="15"/>
      <c r="EH382" s="20"/>
      <c r="EI382" s="15"/>
      <c r="EJ382" s="20"/>
      <c r="EK382" s="15"/>
      <c r="EL382" s="20"/>
      <c r="EM382" s="15"/>
      <c r="EN382" s="20"/>
      <c r="EO382" s="15"/>
      <c r="EP382" s="20"/>
      <c r="EQ382" s="15"/>
      <c r="ER382" s="20"/>
      <c r="ES382" s="15"/>
      <c r="ET382" s="20"/>
      <c r="EU382" s="15"/>
      <c r="EV382" s="20"/>
      <c r="EW382" s="15"/>
      <c r="EX382" s="20"/>
      <c r="EY382" s="15"/>
      <c r="EZ382" s="20"/>
      <c r="FA382" s="15"/>
      <c r="FB382" s="20"/>
      <c r="FC382" s="15"/>
      <c r="FD382" s="20"/>
      <c r="FE382" s="15"/>
      <c r="FF382" s="20"/>
      <c r="FG382" s="15"/>
      <c r="FH382" s="20"/>
      <c r="FI382" s="15"/>
      <c r="FJ382" s="20"/>
      <c r="FK382" s="15"/>
      <c r="FL382" s="20"/>
      <c r="FM382" s="15"/>
      <c r="FN382" s="20"/>
      <c r="FO382" s="15"/>
      <c r="FP382" s="20"/>
      <c r="FQ382" s="15"/>
      <c r="FR382" s="20"/>
      <c r="FS382" s="15"/>
      <c r="FT382" s="20"/>
      <c r="FU382" s="15"/>
      <c r="FV382" s="20"/>
      <c r="FW382" s="15"/>
      <c r="FX382" s="20"/>
      <c r="FY382" s="15"/>
      <c r="FZ382" s="20"/>
      <c r="GA382" s="15"/>
      <c r="GB382" s="20"/>
      <c r="GC382" s="15"/>
      <c r="GD382" s="20"/>
      <c r="GE382" s="15"/>
      <c r="GF382" s="20"/>
      <c r="GG382" s="170"/>
    </row>
    <row r="383" spans="1:189" s="2" customFormat="1" ht="15.75" customHeight="1" x14ac:dyDescent="0.3">
      <c r="A383" s="15" t="s">
        <v>2904</v>
      </c>
      <c r="B383" s="15" t="s">
        <v>126</v>
      </c>
      <c r="C383" s="15" t="s">
        <v>449</v>
      </c>
      <c r="D383" s="15" t="s">
        <v>527</v>
      </c>
      <c r="E383" s="15" t="str">
        <f t="shared" si="63"/>
        <v>Michelle Chignola</v>
      </c>
      <c r="F383" s="15" t="s">
        <v>128</v>
      </c>
      <c r="G383" s="15">
        <v>999898748</v>
      </c>
      <c r="H383" s="15">
        <f t="shared" si="64"/>
        <v>98</v>
      </c>
      <c r="I383" s="15"/>
      <c r="J383" s="15"/>
      <c r="K383" s="16"/>
      <c r="L383" s="15"/>
      <c r="M383" s="15"/>
      <c r="N383" s="15"/>
      <c r="O383" s="15">
        <f t="shared" si="70"/>
        <v>0</v>
      </c>
      <c r="P383" s="15">
        <v>0</v>
      </c>
      <c r="Q383" s="15">
        <f t="shared" si="71"/>
        <v>1</v>
      </c>
      <c r="R383" s="15">
        <v>0</v>
      </c>
      <c r="S383" s="15">
        <v>0</v>
      </c>
      <c r="T383" s="15">
        <f t="shared" si="72"/>
        <v>68</v>
      </c>
      <c r="U383" s="15">
        <f t="shared" si="73"/>
        <v>0</v>
      </c>
      <c r="V383" s="15"/>
      <c r="W383" s="15"/>
      <c r="X383" s="15"/>
      <c r="Y383" s="15"/>
      <c r="Z383" s="16"/>
      <c r="AA383" s="15">
        <v>85</v>
      </c>
      <c r="AB383" s="24">
        <v>7</v>
      </c>
      <c r="AC383" s="15"/>
      <c r="AD383" s="15"/>
      <c r="AE383" s="15"/>
      <c r="AF383" s="15"/>
      <c r="AG383" s="15"/>
      <c r="AH383" s="24"/>
      <c r="AI383" s="15"/>
      <c r="AJ383" s="15"/>
      <c r="AK383" s="15"/>
      <c r="AL383" s="15"/>
      <c r="AM383" s="15"/>
      <c r="AN383" s="24"/>
      <c r="AO383" s="15"/>
      <c r="AP383" s="24"/>
      <c r="AQ383" s="15"/>
      <c r="AR383" s="24"/>
      <c r="AS383" s="15"/>
      <c r="AT383" s="24"/>
      <c r="AU383" s="15"/>
      <c r="AV383" s="24"/>
      <c r="AW383" s="15"/>
      <c r="AX383" s="24"/>
      <c r="AY383" s="15"/>
      <c r="AZ383" s="15"/>
      <c r="BA383" s="15"/>
      <c r="BB383" s="15"/>
      <c r="BC383" s="15"/>
      <c r="BD383" s="15"/>
      <c r="BE383" s="15"/>
      <c r="BF383" s="24"/>
      <c r="BG383" s="15"/>
      <c r="BH383" s="24"/>
      <c r="BI383" s="15"/>
      <c r="BJ383" s="24"/>
      <c r="BK383" s="15"/>
      <c r="BL383" s="24"/>
      <c r="BM383" s="15"/>
      <c r="BN383" s="24"/>
      <c r="BO383" s="15"/>
      <c r="BP383" s="24"/>
      <c r="BQ383" s="15"/>
      <c r="BR383" s="24"/>
      <c r="BS383" s="15">
        <v>105</v>
      </c>
      <c r="BT383" s="24">
        <v>2</v>
      </c>
      <c r="BU383" s="15"/>
      <c r="BV383" s="24"/>
      <c r="BW383" s="15"/>
      <c r="BX383" s="24"/>
      <c r="BY383" s="15"/>
      <c r="BZ383" s="24"/>
      <c r="CA383" s="15">
        <v>68</v>
      </c>
      <c r="CB383" s="24">
        <v>5</v>
      </c>
      <c r="CC383" s="15"/>
      <c r="CD383" s="24"/>
      <c r="CE383" s="15"/>
      <c r="CF383" s="24"/>
      <c r="CG383" s="15"/>
      <c r="CH383" s="25"/>
      <c r="CI383" s="15"/>
      <c r="CJ383" s="25"/>
      <c r="CK383" s="15"/>
      <c r="CL383" s="25"/>
      <c r="CM383" s="15">
        <v>113</v>
      </c>
      <c r="CN383" s="25">
        <v>3</v>
      </c>
      <c r="CO383" s="15"/>
      <c r="CP383" s="25"/>
      <c r="CQ383" s="15"/>
      <c r="CR383" s="25"/>
      <c r="CS383" s="15">
        <f t="shared" si="65"/>
        <v>0</v>
      </c>
      <c r="CT383" s="15">
        <f t="shared" si="66"/>
        <v>30</v>
      </c>
      <c r="CU383" s="15">
        <f t="shared" si="67"/>
        <v>1</v>
      </c>
      <c r="CV383" s="15">
        <f t="shared" si="68"/>
        <v>0</v>
      </c>
      <c r="CW383" s="15"/>
      <c r="CX383" s="15"/>
      <c r="CY383" s="15">
        <f t="shared" si="69"/>
        <v>0</v>
      </c>
      <c r="CZ383" s="15">
        <f>GG383</f>
        <v>0</v>
      </c>
      <c r="DA383" s="19"/>
      <c r="DB383" s="17">
        <v>64</v>
      </c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7"/>
      <c r="DQ383" s="15">
        <v>30</v>
      </c>
      <c r="DR383" s="15"/>
      <c r="DS383" s="15"/>
      <c r="DT383" s="15"/>
      <c r="DU383" s="15"/>
      <c r="DV383" s="15"/>
      <c r="DW383" s="15"/>
      <c r="DX383" s="20"/>
      <c r="DY383" s="15"/>
      <c r="DZ383" s="20"/>
      <c r="EA383" s="15"/>
      <c r="EB383" s="20"/>
      <c r="EC383" s="15">
        <v>68</v>
      </c>
      <c r="ED383" s="20">
        <v>5</v>
      </c>
      <c r="EE383" s="15"/>
      <c r="EF383" s="20"/>
      <c r="EG383" s="15"/>
      <c r="EH383" s="20"/>
      <c r="EI383" s="15"/>
      <c r="EJ383" s="20"/>
      <c r="EK383" s="15"/>
      <c r="EL383" s="20"/>
      <c r="EM383" s="15"/>
      <c r="EN383" s="20"/>
      <c r="EO383" s="15"/>
      <c r="EP383" s="20"/>
      <c r="EQ383" s="15"/>
      <c r="ER383" s="20"/>
      <c r="ES383" s="15">
        <v>30</v>
      </c>
      <c r="ET383" s="20">
        <v>1</v>
      </c>
      <c r="EU383" s="15"/>
      <c r="EV383" s="20"/>
      <c r="EW383" s="15"/>
      <c r="EX383" s="20"/>
      <c r="EY383" s="15"/>
      <c r="EZ383" s="20"/>
      <c r="FA383" s="15"/>
      <c r="FB383" s="20"/>
      <c r="FC383" s="15"/>
      <c r="FD383" s="20"/>
      <c r="FE383" s="15"/>
      <c r="FF383" s="20"/>
      <c r="FG383" s="15"/>
      <c r="FH383" s="20"/>
      <c r="FI383" s="15"/>
      <c r="FJ383" s="20"/>
      <c r="FK383" s="15"/>
      <c r="FL383" s="20"/>
      <c r="FM383" s="15"/>
      <c r="FN383" s="20"/>
      <c r="FO383" s="15"/>
      <c r="FP383" s="20"/>
      <c r="FQ383" s="15"/>
      <c r="FR383" s="20"/>
      <c r="FS383" s="15"/>
      <c r="FT383" s="20"/>
      <c r="FU383" s="15"/>
      <c r="FV383" s="20"/>
      <c r="FW383" s="15"/>
      <c r="FX383" s="20"/>
      <c r="FY383" s="15"/>
      <c r="FZ383" s="20"/>
      <c r="GA383" s="15"/>
      <c r="GB383" s="20"/>
      <c r="GC383" s="15"/>
      <c r="GD383" s="20"/>
      <c r="GE383" s="15"/>
      <c r="GF383" s="20"/>
      <c r="GG383" s="170"/>
    </row>
    <row r="384" spans="1:189" s="2" customFormat="1" ht="15.75" customHeight="1" x14ac:dyDescent="0.3">
      <c r="A384" s="17" t="s">
        <v>2903</v>
      </c>
      <c r="B384" s="17" t="s">
        <v>126</v>
      </c>
      <c r="C384" s="17" t="s">
        <v>2185</v>
      </c>
      <c r="D384" s="17" t="s">
        <v>1992</v>
      </c>
      <c r="E384" s="15" t="str">
        <f t="shared" si="63"/>
        <v>VIVIAN  ZHANG</v>
      </c>
      <c r="F384" s="17" t="s">
        <v>128</v>
      </c>
      <c r="G384" s="17">
        <v>999898983</v>
      </c>
      <c r="H384" s="15">
        <f t="shared" si="64"/>
        <v>29</v>
      </c>
      <c r="I384" s="15"/>
      <c r="J384" s="15"/>
      <c r="K384" s="16"/>
      <c r="L384" s="15"/>
      <c r="M384" s="15"/>
      <c r="N384" s="15"/>
      <c r="O384" s="15">
        <f t="shared" si="70"/>
        <v>0</v>
      </c>
      <c r="P384" s="15">
        <v>0</v>
      </c>
      <c r="Q384" s="15">
        <f t="shared" si="71"/>
        <v>0</v>
      </c>
      <c r="R384" s="15">
        <v>0</v>
      </c>
      <c r="S384" s="15">
        <v>0</v>
      </c>
      <c r="T384" s="15">
        <f t="shared" si="72"/>
        <v>0</v>
      </c>
      <c r="U384" s="15">
        <f t="shared" si="73"/>
        <v>0</v>
      </c>
      <c r="V384" s="15"/>
      <c r="W384" s="15"/>
      <c r="X384" s="15"/>
      <c r="Y384" s="15"/>
      <c r="Z384" s="16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>
        <f t="shared" si="65"/>
        <v>29</v>
      </c>
      <c r="CT384" s="15">
        <f t="shared" si="66"/>
        <v>0</v>
      </c>
      <c r="CU384" s="15">
        <f t="shared" si="67"/>
        <v>0</v>
      </c>
      <c r="CV384" s="15">
        <f t="shared" si="68"/>
        <v>0</v>
      </c>
      <c r="CW384" s="15"/>
      <c r="CX384" s="15"/>
      <c r="CY384" s="15">
        <f t="shared" si="69"/>
        <v>0</v>
      </c>
      <c r="CZ384" s="15">
        <f>GG384</f>
        <v>0</v>
      </c>
      <c r="DA384" s="16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20"/>
      <c r="DY384" s="15"/>
      <c r="DZ384" s="20"/>
      <c r="EA384" s="15"/>
      <c r="EB384" s="20"/>
      <c r="EC384" s="15"/>
      <c r="ED384" s="20"/>
      <c r="EE384" s="15"/>
      <c r="EF384" s="20"/>
      <c r="EG384" s="15"/>
      <c r="EH384" s="20"/>
      <c r="EI384" s="15"/>
      <c r="EJ384" s="20"/>
      <c r="EK384" s="15"/>
      <c r="EL384" s="20"/>
      <c r="EM384" s="15"/>
      <c r="EN384" s="20"/>
      <c r="EO384" s="15"/>
      <c r="EP384" s="20"/>
      <c r="EQ384" s="15"/>
      <c r="ER384" s="20"/>
      <c r="ES384" s="15"/>
      <c r="ET384" s="20"/>
      <c r="EU384" s="15"/>
      <c r="EV384" s="20"/>
      <c r="EW384" s="15"/>
      <c r="EX384" s="20"/>
      <c r="EY384" s="15"/>
      <c r="EZ384" s="20"/>
      <c r="FA384" s="15"/>
      <c r="FB384" s="20"/>
      <c r="FC384" s="15"/>
      <c r="FD384" s="20"/>
      <c r="FE384" s="15">
        <v>29</v>
      </c>
      <c r="FF384" s="20" t="s">
        <v>168</v>
      </c>
      <c r="FG384" s="15"/>
      <c r="FH384" s="20"/>
      <c r="FI384" s="15"/>
      <c r="FJ384" s="20"/>
      <c r="FK384" s="15"/>
      <c r="FL384" s="20"/>
      <c r="FM384" s="15"/>
      <c r="FN384" s="20"/>
      <c r="FO384" s="15"/>
      <c r="FP384" s="20"/>
      <c r="FQ384" s="15"/>
      <c r="FR384" s="20"/>
      <c r="FS384" s="15"/>
      <c r="FT384" s="20"/>
      <c r="FU384" s="15"/>
      <c r="FV384" s="20"/>
      <c r="FW384" s="15"/>
      <c r="FX384" s="20"/>
      <c r="FY384" s="15"/>
      <c r="FZ384" s="20"/>
      <c r="GA384" s="15"/>
      <c r="GB384" s="20"/>
      <c r="GC384" s="15"/>
      <c r="GD384" s="20"/>
      <c r="GE384" s="15"/>
      <c r="GF384" s="20"/>
      <c r="GG384" s="170"/>
    </row>
    <row r="385" spans="1:189" s="2" customFormat="1" ht="15.75" customHeight="1" x14ac:dyDescent="0.3">
      <c r="A385" s="15" t="s">
        <v>2904</v>
      </c>
      <c r="B385" s="15" t="s">
        <v>126</v>
      </c>
      <c r="C385" s="15" t="s">
        <v>472</v>
      </c>
      <c r="D385" s="15" t="s">
        <v>717</v>
      </c>
      <c r="E385" s="15" t="str">
        <f t="shared" si="63"/>
        <v>Justin Durand</v>
      </c>
      <c r="F385" s="15" t="s">
        <v>135</v>
      </c>
      <c r="G385" s="15">
        <v>999899139</v>
      </c>
      <c r="H385" s="15">
        <f t="shared" si="64"/>
        <v>63</v>
      </c>
      <c r="I385" s="15"/>
      <c r="J385" s="15"/>
      <c r="K385" s="16"/>
      <c r="L385" s="15"/>
      <c r="M385" s="15"/>
      <c r="N385" s="15"/>
      <c r="O385" s="15">
        <f t="shared" si="70"/>
        <v>0</v>
      </c>
      <c r="P385" s="15">
        <v>0</v>
      </c>
      <c r="Q385" s="15">
        <f t="shared" si="71"/>
        <v>1</v>
      </c>
      <c r="R385" s="15">
        <v>0</v>
      </c>
      <c r="S385" s="15">
        <v>0</v>
      </c>
      <c r="T385" s="15">
        <f t="shared" si="72"/>
        <v>0</v>
      </c>
      <c r="U385" s="15">
        <f t="shared" si="73"/>
        <v>0</v>
      </c>
      <c r="V385" s="15"/>
      <c r="W385" s="15"/>
      <c r="X385" s="15"/>
      <c r="Y385" s="15"/>
      <c r="Z385" s="16"/>
      <c r="AA385" s="15"/>
      <c r="AB385" s="24"/>
      <c r="AC385" s="15"/>
      <c r="AD385" s="15"/>
      <c r="AE385" s="15"/>
      <c r="AF385" s="15"/>
      <c r="AG385" s="15"/>
      <c r="AH385" s="24"/>
      <c r="AI385" s="15"/>
      <c r="AJ385" s="15"/>
      <c r="AK385" s="15"/>
      <c r="AL385" s="15"/>
      <c r="AM385" s="15"/>
      <c r="AN385" s="24"/>
      <c r="AO385" s="15"/>
      <c r="AP385" s="24"/>
      <c r="AQ385" s="15"/>
      <c r="AR385" s="24"/>
      <c r="AS385" s="15"/>
      <c r="AT385" s="24"/>
      <c r="AU385" s="15"/>
      <c r="AV385" s="24"/>
      <c r="AW385" s="15"/>
      <c r="AX385" s="24"/>
      <c r="AY385" s="15"/>
      <c r="AZ385" s="15"/>
      <c r="BA385" s="15"/>
      <c r="BB385" s="15"/>
      <c r="BC385" s="15"/>
      <c r="BD385" s="15"/>
      <c r="BE385" s="15"/>
      <c r="BF385" s="24"/>
      <c r="BG385" s="15">
        <v>68</v>
      </c>
      <c r="BH385" s="24">
        <v>3</v>
      </c>
      <c r="BI385" s="15"/>
      <c r="BJ385" s="24"/>
      <c r="BK385" s="15"/>
      <c r="BL385" s="24"/>
      <c r="BM385" s="15"/>
      <c r="BN385" s="24"/>
      <c r="BO385" s="15"/>
      <c r="BP385" s="24"/>
      <c r="BQ385" s="15"/>
      <c r="BR385" s="24"/>
      <c r="BS385" s="15"/>
      <c r="BT385" s="24"/>
      <c r="BU385" s="15"/>
      <c r="BV385" s="24"/>
      <c r="BW385" s="15"/>
      <c r="BX385" s="24"/>
      <c r="BY385" s="15"/>
      <c r="BZ385" s="24"/>
      <c r="CA385" s="15"/>
      <c r="CB385" s="24"/>
      <c r="CC385" s="15"/>
      <c r="CD385" s="24"/>
      <c r="CE385" s="15"/>
      <c r="CF385" s="24"/>
      <c r="CG385" s="15"/>
      <c r="CH385" s="25"/>
      <c r="CI385" s="15"/>
      <c r="CJ385" s="25"/>
      <c r="CK385" s="15"/>
      <c r="CL385" s="25"/>
      <c r="CM385" s="15"/>
      <c r="CN385" s="25"/>
      <c r="CO385" s="15"/>
      <c r="CP385" s="25"/>
      <c r="CQ385" s="15"/>
      <c r="CR385" s="25"/>
      <c r="CS385" s="15">
        <f t="shared" si="65"/>
        <v>0</v>
      </c>
      <c r="CT385" s="15">
        <f t="shared" si="66"/>
        <v>63</v>
      </c>
      <c r="CU385" s="15">
        <f t="shared" si="67"/>
        <v>1</v>
      </c>
      <c r="CV385" s="15">
        <f t="shared" si="68"/>
        <v>0</v>
      </c>
      <c r="CW385" s="15"/>
      <c r="CX385" s="15"/>
      <c r="CY385" s="15">
        <f t="shared" si="69"/>
        <v>0</v>
      </c>
      <c r="CZ385" s="15">
        <f>GG385</f>
        <v>0</v>
      </c>
      <c r="DA385" s="19"/>
      <c r="DB385" s="17"/>
      <c r="DC385" s="15"/>
      <c r="DD385" s="15"/>
      <c r="DE385" s="15"/>
      <c r="DF385" s="15"/>
      <c r="DG385" s="15"/>
      <c r="DH385" s="15"/>
      <c r="DI385" s="15">
        <v>68</v>
      </c>
      <c r="DJ385" s="15"/>
      <c r="DK385" s="15"/>
      <c r="DL385" s="15"/>
      <c r="DM385" s="15"/>
      <c r="DN385" s="15"/>
      <c r="DO385" s="15"/>
      <c r="DP385" s="17"/>
      <c r="DQ385" s="15"/>
      <c r="DR385" s="15"/>
      <c r="DS385" s="15"/>
      <c r="DT385" s="15"/>
      <c r="DU385" s="15"/>
      <c r="DV385" s="15"/>
      <c r="DW385" s="15">
        <v>59</v>
      </c>
      <c r="DX385" s="20">
        <v>5</v>
      </c>
      <c r="DY385" s="15"/>
      <c r="DZ385" s="20"/>
      <c r="EA385" s="15"/>
      <c r="EB385" s="20"/>
      <c r="EC385" s="15"/>
      <c r="ED385" s="20"/>
      <c r="EE385" s="15"/>
      <c r="EF385" s="20"/>
      <c r="EG385" s="15"/>
      <c r="EH385" s="20"/>
      <c r="EI385" s="15"/>
      <c r="EJ385" s="20"/>
      <c r="EK385" s="15"/>
      <c r="EL385" s="20"/>
      <c r="EM385" s="15"/>
      <c r="EN385" s="20"/>
      <c r="EO385" s="15"/>
      <c r="EP385" s="20"/>
      <c r="EQ385" s="15"/>
      <c r="ER385" s="20"/>
      <c r="ES385" s="15"/>
      <c r="ET385" s="20"/>
      <c r="EU385" s="15"/>
      <c r="EV385" s="20"/>
      <c r="EW385" s="15"/>
      <c r="EX385" s="20"/>
      <c r="EY385" s="15"/>
      <c r="EZ385" s="20"/>
      <c r="FA385" s="15"/>
      <c r="FB385" s="20"/>
      <c r="FC385" s="15"/>
      <c r="FD385" s="20"/>
      <c r="FE385" s="15"/>
      <c r="FF385" s="20"/>
      <c r="FG385" s="15"/>
      <c r="FH385" s="20"/>
      <c r="FI385" s="15"/>
      <c r="FJ385" s="20"/>
      <c r="FK385" s="15"/>
      <c r="FL385" s="20"/>
      <c r="FM385" s="15"/>
      <c r="FN385" s="20"/>
      <c r="FO385" s="15"/>
      <c r="FP385" s="20"/>
      <c r="FQ385" s="15"/>
      <c r="FR385" s="20"/>
      <c r="FS385" s="15">
        <v>63</v>
      </c>
      <c r="FT385" s="20">
        <v>5</v>
      </c>
      <c r="FU385" s="15"/>
      <c r="FV385" s="20"/>
      <c r="FW385" s="15"/>
      <c r="FX385" s="20"/>
      <c r="FY385" s="15"/>
      <c r="FZ385" s="20"/>
      <c r="GA385" s="15"/>
      <c r="GB385" s="20"/>
      <c r="GC385" s="15"/>
      <c r="GD385" s="20"/>
      <c r="GE385" s="15"/>
      <c r="GF385" s="20"/>
      <c r="GG385" s="170"/>
    </row>
    <row r="386" spans="1:189" s="2" customFormat="1" ht="15.75" customHeight="1" x14ac:dyDescent="0.3">
      <c r="A386" s="15" t="s">
        <v>130</v>
      </c>
      <c r="B386" s="15" t="s">
        <v>126</v>
      </c>
      <c r="C386" s="15" t="s">
        <v>611</v>
      </c>
      <c r="D386" s="15" t="s">
        <v>1176</v>
      </c>
      <c r="E386" s="15" t="str">
        <f t="shared" si="63"/>
        <v>Mason Kwan</v>
      </c>
      <c r="F386" s="15" t="s">
        <v>135</v>
      </c>
      <c r="G386" s="15">
        <v>999899231</v>
      </c>
      <c r="H386" s="15">
        <f t="shared" si="64"/>
        <v>316</v>
      </c>
      <c r="I386" s="15"/>
      <c r="J386" s="15"/>
      <c r="K386" s="16"/>
      <c r="L386" s="15"/>
      <c r="M386" s="15"/>
      <c r="N386" s="15"/>
      <c r="O386" s="15">
        <f t="shared" si="70"/>
        <v>48</v>
      </c>
      <c r="P386" s="15">
        <v>0</v>
      </c>
      <c r="Q386" s="15">
        <f t="shared" si="71"/>
        <v>0</v>
      </c>
      <c r="R386" s="15">
        <v>0</v>
      </c>
      <c r="S386" s="15">
        <v>0</v>
      </c>
      <c r="T386" s="15">
        <f t="shared" si="72"/>
        <v>51</v>
      </c>
      <c r="U386" s="15">
        <f t="shared" si="73"/>
        <v>0</v>
      </c>
      <c r="V386" s="15"/>
      <c r="W386" s="15"/>
      <c r="X386" s="15"/>
      <c r="Y386" s="15"/>
      <c r="Z386" s="16"/>
      <c r="AA386" s="15"/>
      <c r="AB386" s="24"/>
      <c r="AC386" s="15"/>
      <c r="AD386" s="15"/>
      <c r="AE386" s="15"/>
      <c r="AF386" s="15"/>
      <c r="AG386" s="15"/>
      <c r="AH386" s="24"/>
      <c r="AI386" s="15"/>
      <c r="AJ386" s="15"/>
      <c r="AK386" s="15"/>
      <c r="AL386" s="15"/>
      <c r="AM386" s="15"/>
      <c r="AN386" s="24"/>
      <c r="AO386" s="15"/>
      <c r="AP386" s="24"/>
      <c r="AQ386" s="15"/>
      <c r="AR386" s="24"/>
      <c r="AS386" s="15"/>
      <c r="AT386" s="24"/>
      <c r="AU386" s="17">
        <v>68</v>
      </c>
      <c r="AV386" s="24">
        <v>3</v>
      </c>
      <c r="AW386" s="17"/>
      <c r="AX386" s="24"/>
      <c r="AY386" s="15"/>
      <c r="AZ386" s="15"/>
      <c r="BA386" s="15"/>
      <c r="BB386" s="15"/>
      <c r="BC386" s="15"/>
      <c r="BD386" s="15"/>
      <c r="BE386" s="15"/>
      <c r="BF386" s="24"/>
      <c r="BG386" s="15"/>
      <c r="BH386" s="24"/>
      <c r="BI386" s="15"/>
      <c r="BJ386" s="24"/>
      <c r="BK386" s="15"/>
      <c r="BL386" s="24"/>
      <c r="BM386" s="15"/>
      <c r="BN386" s="24"/>
      <c r="BO386" s="15"/>
      <c r="BP386" s="24"/>
      <c r="BQ386" s="15"/>
      <c r="BR386" s="24"/>
      <c r="BS386" s="15"/>
      <c r="BT386" s="24"/>
      <c r="BU386" s="15">
        <v>63</v>
      </c>
      <c r="BV386" s="24">
        <v>6</v>
      </c>
      <c r="BW386" s="15"/>
      <c r="BX386" s="24"/>
      <c r="BY386" s="15"/>
      <c r="BZ386" s="24"/>
      <c r="CA386" s="15"/>
      <c r="CB386" s="24"/>
      <c r="CC386" s="15"/>
      <c r="CD386" s="24"/>
      <c r="CE386" s="15"/>
      <c r="CF386" s="24"/>
      <c r="CG386" s="15"/>
      <c r="CH386" s="25"/>
      <c r="CI386" s="15">
        <v>68</v>
      </c>
      <c r="CJ386" s="25">
        <v>3</v>
      </c>
      <c r="CK386" s="15"/>
      <c r="CL386" s="25"/>
      <c r="CM386" s="15"/>
      <c r="CN386" s="25"/>
      <c r="CO386" s="15"/>
      <c r="CP386" s="24"/>
      <c r="CQ386" s="15"/>
      <c r="CR386" s="24"/>
      <c r="CS386" s="15">
        <f t="shared" si="65"/>
        <v>0</v>
      </c>
      <c r="CT386" s="15">
        <f t="shared" si="66"/>
        <v>158</v>
      </c>
      <c r="CU386" s="15">
        <f t="shared" si="67"/>
        <v>1</v>
      </c>
      <c r="CV386" s="15">
        <f t="shared" si="68"/>
        <v>59</v>
      </c>
      <c r="CW386" s="15"/>
      <c r="CX386" s="15"/>
      <c r="CY386" s="15">
        <f t="shared" si="69"/>
        <v>0</v>
      </c>
      <c r="CZ386" s="15">
        <f>GG386</f>
        <v>0</v>
      </c>
      <c r="DA386" s="20"/>
      <c r="DB386" s="17"/>
      <c r="DC386" s="15"/>
      <c r="DD386" s="15"/>
      <c r="DE386" s="15"/>
      <c r="DF386" s="15"/>
      <c r="DG386" s="15">
        <v>68</v>
      </c>
      <c r="DH386" s="15"/>
      <c r="DI386" s="15"/>
      <c r="DJ386" s="15"/>
      <c r="DK386" s="15"/>
      <c r="DL386" s="15"/>
      <c r="DM386" s="15"/>
      <c r="DN386" s="15"/>
      <c r="DO386" s="15"/>
      <c r="DP386" s="17"/>
      <c r="DQ386" s="15"/>
      <c r="DR386" s="15"/>
      <c r="DS386" s="15"/>
      <c r="DT386" s="15"/>
      <c r="DU386" s="15"/>
      <c r="DV386" s="15"/>
      <c r="DW386" s="15">
        <v>63</v>
      </c>
      <c r="DX386" s="20">
        <v>7</v>
      </c>
      <c r="DY386" s="15"/>
      <c r="DZ386" s="20"/>
      <c r="EA386" s="15"/>
      <c r="EB386" s="20"/>
      <c r="EC386" s="15">
        <v>51</v>
      </c>
      <c r="ED386" s="20" t="s">
        <v>129</v>
      </c>
      <c r="EE386" s="15"/>
      <c r="EF386" s="20"/>
      <c r="EG386" s="15"/>
      <c r="EH386" s="20"/>
      <c r="EI386" s="15"/>
      <c r="EJ386" s="20"/>
      <c r="EK386" s="15">
        <v>48</v>
      </c>
      <c r="EL386" s="20">
        <v>6</v>
      </c>
      <c r="EM386" s="15"/>
      <c r="EN386" s="20"/>
      <c r="EO386" s="15"/>
      <c r="EP386" s="20"/>
      <c r="EQ386" s="15"/>
      <c r="ER386" s="20"/>
      <c r="ES386" s="15"/>
      <c r="ET386" s="20"/>
      <c r="EU386" s="15">
        <v>90</v>
      </c>
      <c r="EV386" s="20">
        <v>2</v>
      </c>
      <c r="EW386" s="15"/>
      <c r="EX386" s="20"/>
      <c r="EY386" s="15"/>
      <c r="EZ386" s="20"/>
      <c r="FA386" s="15"/>
      <c r="FB386" s="20"/>
      <c r="FC386" s="15"/>
      <c r="FD386" s="20"/>
      <c r="FE386" s="15"/>
      <c r="FF386" s="20"/>
      <c r="FG386" s="15"/>
      <c r="FH386" s="20"/>
      <c r="FI386" s="15"/>
      <c r="FJ386" s="20"/>
      <c r="FK386" s="15"/>
      <c r="FL386" s="20"/>
      <c r="FM386" s="15"/>
      <c r="FN386" s="20"/>
      <c r="FO386" s="15">
        <v>68</v>
      </c>
      <c r="FP386" s="20"/>
      <c r="FQ386" s="15"/>
      <c r="FR386" s="20"/>
      <c r="FS386" s="15"/>
      <c r="FT386" s="20"/>
      <c r="FU386" s="15"/>
      <c r="FV386" s="20"/>
      <c r="FW386" s="15"/>
      <c r="FX386" s="20"/>
      <c r="FY386" s="15"/>
      <c r="FZ386" s="20"/>
      <c r="GA386" s="15"/>
      <c r="GB386" s="20"/>
      <c r="GC386" s="15"/>
      <c r="GD386" s="20"/>
      <c r="GE386" s="15">
        <v>59</v>
      </c>
      <c r="GF386" s="20">
        <v>8</v>
      </c>
      <c r="GG386" s="170"/>
    </row>
    <row r="387" spans="1:189" s="2" customFormat="1" ht="15.75" customHeight="1" x14ac:dyDescent="0.3">
      <c r="A387" s="17" t="s">
        <v>125</v>
      </c>
      <c r="B387" s="15" t="s">
        <v>126</v>
      </c>
      <c r="C387" s="15" t="s">
        <v>253</v>
      </c>
      <c r="D387" s="15" t="s">
        <v>1216</v>
      </c>
      <c r="E387" s="15" t="str">
        <f t="shared" si="63"/>
        <v>Andrew Le</v>
      </c>
      <c r="F387" s="15" t="s">
        <v>135</v>
      </c>
      <c r="G387" s="15">
        <v>999899245</v>
      </c>
      <c r="H387" s="15">
        <f t="shared" si="64"/>
        <v>280</v>
      </c>
      <c r="I387" s="15"/>
      <c r="J387" s="15"/>
      <c r="K387" s="16"/>
      <c r="L387" s="15"/>
      <c r="M387" s="15"/>
      <c r="N387" s="15"/>
      <c r="O387" s="15">
        <f t="shared" si="70"/>
        <v>0</v>
      </c>
      <c r="P387" s="15">
        <v>0</v>
      </c>
      <c r="Q387" s="15">
        <f t="shared" si="71"/>
        <v>0</v>
      </c>
      <c r="R387" s="15">
        <v>0</v>
      </c>
      <c r="S387" s="15">
        <v>0</v>
      </c>
      <c r="T387" s="15">
        <f t="shared" si="72"/>
        <v>51</v>
      </c>
      <c r="U387" s="15">
        <f t="shared" si="73"/>
        <v>0</v>
      </c>
      <c r="V387" s="15"/>
      <c r="W387" s="15"/>
      <c r="X387" s="15"/>
      <c r="Y387" s="15"/>
      <c r="Z387" s="16"/>
      <c r="AA387" s="15"/>
      <c r="AB387" s="24"/>
      <c r="AC387" s="15"/>
      <c r="AD387" s="15"/>
      <c r="AE387" s="15"/>
      <c r="AF387" s="15"/>
      <c r="AG387" s="15"/>
      <c r="AH387" s="24"/>
      <c r="AI387" s="15"/>
      <c r="AJ387" s="15"/>
      <c r="AK387" s="15"/>
      <c r="AL387" s="15"/>
      <c r="AM387" s="15"/>
      <c r="AN387" s="24"/>
      <c r="AO387" s="15"/>
      <c r="AP387" s="24"/>
      <c r="AQ387" s="15"/>
      <c r="AR387" s="24"/>
      <c r="AS387" s="15"/>
      <c r="AT387" s="24"/>
      <c r="AU387" s="15"/>
      <c r="AV387" s="24"/>
      <c r="AW387" s="15"/>
      <c r="AX387" s="24"/>
      <c r="AY387" s="15"/>
      <c r="AZ387" s="15"/>
      <c r="BA387" s="15"/>
      <c r="BB387" s="15"/>
      <c r="BC387" s="15"/>
      <c r="BD387" s="15"/>
      <c r="BE387" s="15"/>
      <c r="BF387" s="24"/>
      <c r="BG387" s="15"/>
      <c r="BH387" s="24"/>
      <c r="BI387" s="15"/>
      <c r="BJ387" s="24"/>
      <c r="BK387" s="15"/>
      <c r="BL387" s="24"/>
      <c r="BM387" s="15"/>
      <c r="BN387" s="24"/>
      <c r="BO387" s="15"/>
      <c r="BP387" s="24"/>
      <c r="BQ387" s="15">
        <v>106</v>
      </c>
      <c r="BR387" s="24">
        <v>5</v>
      </c>
      <c r="BS387" s="15"/>
      <c r="BT387" s="24"/>
      <c r="BU387" s="15">
        <v>44</v>
      </c>
      <c r="BV387" s="24" t="s">
        <v>129</v>
      </c>
      <c r="BW387" s="15"/>
      <c r="BX387" s="24"/>
      <c r="BY387" s="15"/>
      <c r="BZ387" s="24"/>
      <c r="CA387" s="15">
        <v>51</v>
      </c>
      <c r="CB387" s="24" t="s">
        <v>129</v>
      </c>
      <c r="CC387" s="15"/>
      <c r="CD387" s="24"/>
      <c r="CE387" s="15">
        <v>64</v>
      </c>
      <c r="CF387" s="24" t="s">
        <v>129</v>
      </c>
      <c r="CG387" s="15"/>
      <c r="CH387" s="25"/>
      <c r="CI387" s="15"/>
      <c r="CJ387" s="25"/>
      <c r="CK387" s="15"/>
      <c r="CL387" s="25"/>
      <c r="CM387" s="15"/>
      <c r="CN387" s="25"/>
      <c r="CO387" s="15"/>
      <c r="CP387" s="25"/>
      <c r="CQ387" s="15"/>
      <c r="CR387" s="25"/>
      <c r="CS387" s="15">
        <f t="shared" si="65"/>
        <v>0</v>
      </c>
      <c r="CT387" s="15">
        <f t="shared" si="66"/>
        <v>60</v>
      </c>
      <c r="CU387" s="15">
        <f t="shared" si="67"/>
        <v>1</v>
      </c>
      <c r="CV387" s="15">
        <f t="shared" si="68"/>
        <v>105</v>
      </c>
      <c r="CW387" s="15"/>
      <c r="CX387" s="15"/>
      <c r="CY387" s="15">
        <f t="shared" si="69"/>
        <v>64</v>
      </c>
      <c r="CZ387" s="15">
        <f>GG387</f>
        <v>0</v>
      </c>
      <c r="DA387" s="19"/>
      <c r="DB387" s="17">
        <v>64</v>
      </c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7"/>
      <c r="DQ387" s="15"/>
      <c r="DR387" s="15"/>
      <c r="DS387" s="15"/>
      <c r="DT387" s="15"/>
      <c r="DU387" s="15"/>
      <c r="DV387" s="15"/>
      <c r="DW387" s="15">
        <v>44</v>
      </c>
      <c r="DX387" s="20" t="s">
        <v>129</v>
      </c>
      <c r="DY387" s="15"/>
      <c r="DZ387" s="20"/>
      <c r="EA387" s="15"/>
      <c r="EB387" s="20"/>
      <c r="EC387" s="15">
        <v>51</v>
      </c>
      <c r="ED387" s="20" t="s">
        <v>129</v>
      </c>
      <c r="EE387" s="15"/>
      <c r="EF387" s="20"/>
      <c r="EG387" s="15"/>
      <c r="EH387" s="20"/>
      <c r="EI387" s="15"/>
      <c r="EJ387" s="20"/>
      <c r="EK387" s="15"/>
      <c r="EL387" s="20"/>
      <c r="EM387" s="15"/>
      <c r="EN387" s="20"/>
      <c r="EO387" s="15">
        <v>64</v>
      </c>
      <c r="EP387" s="20"/>
      <c r="EQ387" s="15"/>
      <c r="ER387" s="20"/>
      <c r="ES387" s="15"/>
      <c r="ET387" s="20"/>
      <c r="EU387" s="15"/>
      <c r="EV387" s="20"/>
      <c r="EW387" s="15"/>
      <c r="EX387" s="20"/>
      <c r="EY387" s="15"/>
      <c r="EZ387" s="20"/>
      <c r="FA387" s="15"/>
      <c r="FB387" s="20"/>
      <c r="FC387" s="15"/>
      <c r="FD387" s="20"/>
      <c r="FE387" s="15"/>
      <c r="FF387" s="20"/>
      <c r="FG387" s="15"/>
      <c r="FH387" s="20"/>
      <c r="FI387" s="15"/>
      <c r="FJ387" s="20"/>
      <c r="FK387" s="15"/>
      <c r="FL387" s="20"/>
      <c r="FM387" s="15"/>
      <c r="FN387" s="20"/>
      <c r="FO387" s="15"/>
      <c r="FP387" s="20"/>
      <c r="FQ387" s="15"/>
      <c r="FR387" s="20"/>
      <c r="FS387" s="15"/>
      <c r="FT387" s="20"/>
      <c r="FU387" s="15">
        <v>60</v>
      </c>
      <c r="FV387" s="20">
        <v>1</v>
      </c>
      <c r="FW387" s="15"/>
      <c r="FX387" s="20"/>
      <c r="FY387" s="15"/>
      <c r="FZ387" s="20"/>
      <c r="GA387" s="15"/>
      <c r="GB387" s="20"/>
      <c r="GC387" s="15"/>
      <c r="GD387" s="20"/>
      <c r="GE387" s="15">
        <v>105</v>
      </c>
      <c r="GF387" s="20">
        <v>2</v>
      </c>
      <c r="GG387" s="170"/>
    </row>
    <row r="388" spans="1:189" s="2" customFormat="1" ht="15.75" customHeight="1" x14ac:dyDescent="0.3">
      <c r="A388" s="17" t="s">
        <v>125</v>
      </c>
      <c r="B388" s="15" t="s">
        <v>126</v>
      </c>
      <c r="C388" s="15" t="s">
        <v>1217</v>
      </c>
      <c r="D388" s="15" t="s">
        <v>1216</v>
      </c>
      <c r="E388" s="15" t="str">
        <f t="shared" si="63"/>
        <v>Amanda Le</v>
      </c>
      <c r="F388" s="15" t="s">
        <v>128</v>
      </c>
      <c r="G388" s="15">
        <v>999899250</v>
      </c>
      <c r="H388" s="15">
        <f t="shared" si="64"/>
        <v>249</v>
      </c>
      <c r="I388" s="15"/>
      <c r="J388" s="17">
        <f>(O388+P388+R388+S388+T388+U388)/2</f>
        <v>66</v>
      </c>
      <c r="K388" s="16"/>
      <c r="L388" s="15"/>
      <c r="M388" s="15"/>
      <c r="N388" s="15"/>
      <c r="O388" s="15">
        <f t="shared" si="70"/>
        <v>0</v>
      </c>
      <c r="P388" s="15">
        <v>0</v>
      </c>
      <c r="Q388" s="15">
        <f t="shared" si="71"/>
        <v>0</v>
      </c>
      <c r="R388" s="15">
        <v>0</v>
      </c>
      <c r="S388" s="15">
        <v>0</v>
      </c>
      <c r="T388" s="15">
        <f t="shared" si="72"/>
        <v>68</v>
      </c>
      <c r="U388" s="15">
        <f t="shared" si="73"/>
        <v>64</v>
      </c>
      <c r="V388" s="15"/>
      <c r="W388" s="15"/>
      <c r="X388" s="15"/>
      <c r="Y388" s="15"/>
      <c r="Z388" s="16"/>
      <c r="AA388" s="15"/>
      <c r="AB388" s="24"/>
      <c r="AC388" s="15"/>
      <c r="AD388" s="15"/>
      <c r="AE388" s="15"/>
      <c r="AF388" s="15"/>
      <c r="AG388" s="15"/>
      <c r="AH388" s="24"/>
      <c r="AI388" s="15"/>
      <c r="AJ388" s="15"/>
      <c r="AK388" s="15"/>
      <c r="AL388" s="15"/>
      <c r="AM388" s="15"/>
      <c r="AN388" s="24"/>
      <c r="AO388" s="15"/>
      <c r="AP388" s="24"/>
      <c r="AQ388" s="15"/>
      <c r="AR388" s="24"/>
      <c r="AS388" s="15"/>
      <c r="AT388" s="24"/>
      <c r="AU388" s="15"/>
      <c r="AV388" s="24"/>
      <c r="AW388" s="15"/>
      <c r="AX388" s="24"/>
      <c r="AY388" s="15"/>
      <c r="AZ388" s="15"/>
      <c r="BA388" s="15"/>
      <c r="BB388" s="15"/>
      <c r="BC388" s="15"/>
      <c r="BD388" s="15"/>
      <c r="BE388" s="15"/>
      <c r="BF388" s="24"/>
      <c r="BG388" s="15"/>
      <c r="BH388" s="24"/>
      <c r="BI388" s="15"/>
      <c r="BJ388" s="24"/>
      <c r="BK388" s="15"/>
      <c r="BL388" s="24"/>
      <c r="BM388" s="15"/>
      <c r="BN388" s="24"/>
      <c r="BO388" s="15"/>
      <c r="BP388" s="24"/>
      <c r="BQ388" s="15">
        <v>48</v>
      </c>
      <c r="BR388" s="24" t="s">
        <v>168</v>
      </c>
      <c r="BS388" s="15"/>
      <c r="BT388" s="24"/>
      <c r="BU388" s="15">
        <v>44</v>
      </c>
      <c r="BV388" s="24" t="s">
        <v>129</v>
      </c>
      <c r="BW388" s="15"/>
      <c r="BX388" s="24"/>
      <c r="BY388" s="15"/>
      <c r="BZ388" s="24"/>
      <c r="CA388" s="15">
        <v>51</v>
      </c>
      <c r="CB388" s="24" t="s">
        <v>129</v>
      </c>
      <c r="CC388" s="15"/>
      <c r="CD388" s="24"/>
      <c r="CE388" s="15">
        <v>64</v>
      </c>
      <c r="CF388" s="24" t="s">
        <v>129</v>
      </c>
      <c r="CG388" s="15"/>
      <c r="CH388" s="25"/>
      <c r="CI388" s="15"/>
      <c r="CJ388" s="25"/>
      <c r="CK388" s="15"/>
      <c r="CL388" s="25"/>
      <c r="CM388" s="15"/>
      <c r="CN388" s="25"/>
      <c r="CO388" s="15"/>
      <c r="CP388" s="25"/>
      <c r="CQ388" s="15"/>
      <c r="CR388" s="25"/>
      <c r="CS388" s="15">
        <f t="shared" si="65"/>
        <v>0</v>
      </c>
      <c r="CT388" s="15">
        <f t="shared" si="66"/>
        <v>120</v>
      </c>
      <c r="CU388" s="15">
        <f t="shared" si="67"/>
        <v>1</v>
      </c>
      <c r="CV388" s="15">
        <f t="shared" si="68"/>
        <v>63</v>
      </c>
      <c r="CW388" s="15"/>
      <c r="CX388" s="15"/>
      <c r="CY388" s="15">
        <f t="shared" si="69"/>
        <v>0</v>
      </c>
      <c r="CZ388" s="15">
        <f>GG388</f>
        <v>0</v>
      </c>
      <c r="DA388" s="19"/>
      <c r="DB388" s="17">
        <v>64</v>
      </c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7"/>
      <c r="DQ388" s="15"/>
      <c r="DR388" s="15"/>
      <c r="DS388" s="15"/>
      <c r="DT388" s="15"/>
      <c r="DU388" s="15"/>
      <c r="DV388" s="15"/>
      <c r="DW388" s="15">
        <v>79</v>
      </c>
      <c r="DX388" s="20">
        <v>4</v>
      </c>
      <c r="DY388" s="15"/>
      <c r="DZ388" s="20"/>
      <c r="EA388" s="15"/>
      <c r="EB388" s="20"/>
      <c r="EC388" s="15">
        <v>68</v>
      </c>
      <c r="ED388" s="20">
        <v>8</v>
      </c>
      <c r="EE388" s="15"/>
      <c r="EF388" s="20"/>
      <c r="EG388" s="15">
        <v>64</v>
      </c>
      <c r="EH388" s="20" t="s">
        <v>129</v>
      </c>
      <c r="EI388" s="15"/>
      <c r="EJ388" s="20"/>
      <c r="EK388" s="15"/>
      <c r="EL388" s="20"/>
      <c r="EM388" s="15"/>
      <c r="EN388" s="20"/>
      <c r="EO388" s="15"/>
      <c r="EP388" s="20"/>
      <c r="EQ388" s="15"/>
      <c r="ER388" s="20"/>
      <c r="ES388" s="15"/>
      <c r="ET388" s="20"/>
      <c r="EU388" s="15"/>
      <c r="EV388" s="20"/>
      <c r="EW388" s="15"/>
      <c r="EX388" s="20"/>
      <c r="EY388" s="15"/>
      <c r="EZ388" s="20"/>
      <c r="FA388" s="15"/>
      <c r="FB388" s="20"/>
      <c r="FC388" s="15"/>
      <c r="FD388" s="20"/>
      <c r="FE388" s="15"/>
      <c r="FF388" s="20"/>
      <c r="FG388" s="15"/>
      <c r="FH388" s="20"/>
      <c r="FI388" s="15"/>
      <c r="FJ388" s="20"/>
      <c r="FK388" s="15"/>
      <c r="FL388" s="20"/>
      <c r="FM388" s="15"/>
      <c r="FN388" s="20"/>
      <c r="FO388" s="15"/>
      <c r="FP388" s="20"/>
      <c r="FQ388" s="15"/>
      <c r="FR388" s="20"/>
      <c r="FS388" s="15"/>
      <c r="FT388" s="20"/>
      <c r="FU388" s="15">
        <v>120</v>
      </c>
      <c r="FV388" s="20">
        <v>1</v>
      </c>
      <c r="FW388" s="15"/>
      <c r="FX388" s="20"/>
      <c r="FY388" s="15"/>
      <c r="FZ388" s="20"/>
      <c r="GA388" s="15"/>
      <c r="GB388" s="20"/>
      <c r="GC388" s="15"/>
      <c r="GD388" s="20"/>
      <c r="GE388" s="15">
        <v>63</v>
      </c>
      <c r="GF388" s="20">
        <v>7</v>
      </c>
      <c r="GG388" s="170"/>
    </row>
    <row r="389" spans="1:189" s="2" customFormat="1" ht="15.75" customHeight="1" x14ac:dyDescent="0.3">
      <c r="A389" s="17" t="s">
        <v>130</v>
      </c>
      <c r="B389" s="17" t="s">
        <v>126</v>
      </c>
      <c r="C389" s="17" t="s">
        <v>183</v>
      </c>
      <c r="D389" s="17" t="s">
        <v>499</v>
      </c>
      <c r="E389" s="15" t="str">
        <f t="shared" si="63"/>
        <v>Ethan Chen</v>
      </c>
      <c r="F389" s="17" t="s">
        <v>135</v>
      </c>
      <c r="G389" s="15">
        <v>999899289</v>
      </c>
      <c r="H389" s="15">
        <f t="shared" si="64"/>
        <v>453</v>
      </c>
      <c r="I389" s="15"/>
      <c r="J389" s="15"/>
      <c r="K389" s="16"/>
      <c r="L389" s="15"/>
      <c r="M389" s="15"/>
      <c r="N389" s="15"/>
      <c r="O389" s="15">
        <f t="shared" si="70"/>
        <v>44</v>
      </c>
      <c r="P389" s="15">
        <v>0</v>
      </c>
      <c r="Q389" s="15">
        <f t="shared" si="71"/>
        <v>1</v>
      </c>
      <c r="R389" s="15">
        <v>0</v>
      </c>
      <c r="S389" s="15">
        <v>0</v>
      </c>
      <c r="T389" s="15">
        <f t="shared" si="72"/>
        <v>38</v>
      </c>
      <c r="U389" s="15">
        <f t="shared" si="73"/>
        <v>64</v>
      </c>
      <c r="V389" s="15"/>
      <c r="W389" s="15"/>
      <c r="X389" s="15"/>
      <c r="Y389" s="15"/>
      <c r="Z389" s="16"/>
      <c r="AA389" s="15"/>
      <c r="AB389" s="24"/>
      <c r="AC389" s="15"/>
      <c r="AD389" s="24"/>
      <c r="AE389" s="15"/>
      <c r="AF389" s="24"/>
      <c r="AG389" s="15"/>
      <c r="AH389" s="24"/>
      <c r="AI389" s="15"/>
      <c r="AJ389" s="24"/>
      <c r="AK389" s="15"/>
      <c r="AL389" s="24"/>
      <c r="AM389" s="15">
        <v>32</v>
      </c>
      <c r="AN389" s="24" t="s">
        <v>129</v>
      </c>
      <c r="AO389" s="15"/>
      <c r="AP389" s="24"/>
      <c r="AQ389" s="15"/>
      <c r="AR389" s="24"/>
      <c r="AS389" s="15"/>
      <c r="AT389" s="24"/>
      <c r="AU389" s="15"/>
      <c r="AV389" s="24"/>
      <c r="AW389" s="15"/>
      <c r="AX389" s="24"/>
      <c r="AY389" s="15">
        <v>64</v>
      </c>
      <c r="AZ389" s="24" t="s">
        <v>129</v>
      </c>
      <c r="BA389" s="15"/>
      <c r="BB389" s="24"/>
      <c r="BC389" s="15"/>
      <c r="BD389" s="24"/>
      <c r="BE389" s="15">
        <v>90</v>
      </c>
      <c r="BF389" s="24">
        <v>2</v>
      </c>
      <c r="BG389" s="15"/>
      <c r="BH389" s="24"/>
      <c r="BI389" s="15"/>
      <c r="BJ389" s="24"/>
      <c r="BK389" s="15"/>
      <c r="BL389" s="24"/>
      <c r="BM389" s="15"/>
      <c r="BN389" s="24"/>
      <c r="BO389" s="15"/>
      <c r="BP389" s="24"/>
      <c r="BQ389" s="15">
        <v>85</v>
      </c>
      <c r="BR389" s="24">
        <v>8</v>
      </c>
      <c r="BS389" s="15">
        <v>67</v>
      </c>
      <c r="BT389" s="24">
        <v>5</v>
      </c>
      <c r="BU389" s="15"/>
      <c r="BV389" s="24"/>
      <c r="BW389" s="15"/>
      <c r="BX389" s="24"/>
      <c r="BY389" s="15"/>
      <c r="BZ389" s="24"/>
      <c r="CA389" s="15">
        <v>51</v>
      </c>
      <c r="CB389" s="24" t="s">
        <v>129</v>
      </c>
      <c r="CC389" s="15"/>
      <c r="CD389" s="24"/>
      <c r="CE389" s="15"/>
      <c r="CF389" s="24"/>
      <c r="CG389" s="15"/>
      <c r="CH389" s="25"/>
      <c r="CI389" s="15"/>
      <c r="CJ389" s="25"/>
      <c r="CK389" s="15">
        <v>64</v>
      </c>
      <c r="CL389" s="25" t="s">
        <v>129</v>
      </c>
      <c r="CM389" s="15"/>
      <c r="CN389" s="25"/>
      <c r="CO389" s="15"/>
      <c r="CP389" s="25"/>
      <c r="CQ389" s="15"/>
      <c r="CR389" s="25"/>
      <c r="CS389" s="15">
        <f t="shared" si="65"/>
        <v>0</v>
      </c>
      <c r="CT389" s="15">
        <f t="shared" si="66"/>
        <v>240</v>
      </c>
      <c r="CU389" s="15">
        <f t="shared" si="67"/>
        <v>2</v>
      </c>
      <c r="CV389" s="15">
        <f t="shared" si="68"/>
        <v>67</v>
      </c>
      <c r="CW389" s="15"/>
      <c r="CX389" s="15"/>
      <c r="CY389" s="15">
        <f t="shared" si="69"/>
        <v>0</v>
      </c>
      <c r="CZ389" s="15">
        <f>GG389</f>
        <v>0</v>
      </c>
      <c r="DA389" s="19"/>
      <c r="DB389" s="17">
        <v>48</v>
      </c>
      <c r="DC389" s="15"/>
      <c r="DD389" s="15"/>
      <c r="DE389" s="15">
        <v>90</v>
      </c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7">
        <v>30</v>
      </c>
      <c r="DQ389" s="15"/>
      <c r="DR389" s="15"/>
      <c r="DS389" s="15"/>
      <c r="DT389" s="15"/>
      <c r="DU389" s="15"/>
      <c r="DV389" s="15"/>
      <c r="DW389" s="15"/>
      <c r="DX389" s="20"/>
      <c r="DY389" s="15"/>
      <c r="DZ389" s="20"/>
      <c r="EA389" s="15">
        <v>105</v>
      </c>
      <c r="EB389" s="20">
        <v>2</v>
      </c>
      <c r="EC389" s="15">
        <v>38</v>
      </c>
      <c r="ED389" s="20" t="s">
        <v>168</v>
      </c>
      <c r="EE389" s="15"/>
      <c r="EF389" s="20"/>
      <c r="EG389" s="15">
        <v>64</v>
      </c>
      <c r="EH389" s="20" t="s">
        <v>129</v>
      </c>
      <c r="EI389" s="15"/>
      <c r="EJ389" s="20"/>
      <c r="EK389" s="15">
        <v>44</v>
      </c>
      <c r="EL389" s="20">
        <v>7</v>
      </c>
      <c r="EM389" s="15"/>
      <c r="EN389" s="20"/>
      <c r="EO389" s="15"/>
      <c r="EP389" s="20"/>
      <c r="EQ389" s="15"/>
      <c r="ER389" s="20"/>
      <c r="ES389" s="15"/>
      <c r="ET389" s="20"/>
      <c r="EU389" s="15"/>
      <c r="EV389" s="20"/>
      <c r="EW389" s="15">
        <v>120</v>
      </c>
      <c r="EX389" s="20">
        <v>1</v>
      </c>
      <c r="EY389" s="15"/>
      <c r="EZ389" s="20"/>
      <c r="FA389" s="15"/>
      <c r="FB389" s="20"/>
      <c r="FC389" s="15"/>
      <c r="FD389" s="20"/>
      <c r="FE389" s="15"/>
      <c r="FF389" s="20"/>
      <c r="FG389" s="15"/>
      <c r="FH389" s="20"/>
      <c r="FI389" s="15"/>
      <c r="FJ389" s="20"/>
      <c r="FK389" s="15"/>
      <c r="FL389" s="20"/>
      <c r="FM389" s="15"/>
      <c r="FN389" s="20"/>
      <c r="FO389" s="15"/>
      <c r="FP389" s="20"/>
      <c r="FQ389" s="15">
        <v>120</v>
      </c>
      <c r="FR389" s="20">
        <v>1</v>
      </c>
      <c r="FS389" s="15"/>
      <c r="FT389" s="20"/>
      <c r="FU389" s="15"/>
      <c r="FV389" s="20"/>
      <c r="FW389" s="15"/>
      <c r="FX389" s="20"/>
      <c r="FY389" s="15"/>
      <c r="FZ389" s="20"/>
      <c r="GA389" s="15"/>
      <c r="GB389" s="20"/>
      <c r="GC389" s="15"/>
      <c r="GD389" s="20"/>
      <c r="GE389" s="15">
        <v>67</v>
      </c>
      <c r="GF389" s="20">
        <v>6</v>
      </c>
      <c r="GG389" s="170"/>
    </row>
    <row r="390" spans="1:189" s="2" customFormat="1" ht="15.75" customHeight="1" x14ac:dyDescent="0.3">
      <c r="A390" s="15" t="s">
        <v>130</v>
      </c>
      <c r="B390" s="15" t="s">
        <v>126</v>
      </c>
      <c r="C390" s="15" t="s">
        <v>1535</v>
      </c>
      <c r="D390" s="15" t="s">
        <v>1532</v>
      </c>
      <c r="E390" s="15" t="str">
        <f t="shared" ref="E390:E453" si="74">CONCATENATE(C390, " ",D390)</f>
        <v>Jihyeon Park</v>
      </c>
      <c r="F390" s="15" t="s">
        <v>128</v>
      </c>
      <c r="G390" s="15">
        <v>999899298</v>
      </c>
      <c r="H390" s="15">
        <f t="shared" ref="H390:H453" si="75">(L390+M390+N390+O390+P390+R390+S390+T390+U390+V390+X390+Y390+CT390+CY390+CS390+CV390)-J390</f>
        <v>426</v>
      </c>
      <c r="I390" s="15"/>
      <c r="J390" s="15"/>
      <c r="K390" s="16"/>
      <c r="L390" s="15"/>
      <c r="M390" s="15"/>
      <c r="N390" s="15"/>
      <c r="O390" s="15">
        <f t="shared" si="70"/>
        <v>0</v>
      </c>
      <c r="P390" s="15">
        <v>0</v>
      </c>
      <c r="Q390" s="15">
        <f t="shared" si="71"/>
        <v>1</v>
      </c>
      <c r="R390" s="15">
        <v>0</v>
      </c>
      <c r="S390" s="15">
        <v>0</v>
      </c>
      <c r="T390" s="15">
        <f t="shared" si="72"/>
        <v>51</v>
      </c>
      <c r="U390" s="15">
        <f t="shared" si="73"/>
        <v>64</v>
      </c>
      <c r="V390" s="15"/>
      <c r="W390" s="15"/>
      <c r="X390" s="15"/>
      <c r="Y390" s="15"/>
      <c r="Z390" s="16"/>
      <c r="AA390" s="15"/>
      <c r="AB390" s="24"/>
      <c r="AC390" s="15"/>
      <c r="AD390" s="24"/>
      <c r="AE390" s="15"/>
      <c r="AF390" s="24"/>
      <c r="AG390" s="15"/>
      <c r="AH390" s="24"/>
      <c r="AI390" s="15"/>
      <c r="AJ390" s="24"/>
      <c r="AK390" s="15"/>
      <c r="AL390" s="24"/>
      <c r="AM390" s="15">
        <v>56</v>
      </c>
      <c r="AN390" s="24">
        <v>3</v>
      </c>
      <c r="AO390" s="15"/>
      <c r="AP390" s="24"/>
      <c r="AQ390" s="15"/>
      <c r="AR390" s="24"/>
      <c r="AS390" s="15"/>
      <c r="AT390" s="24"/>
      <c r="AU390" s="15"/>
      <c r="AV390" s="24"/>
      <c r="AW390" s="15"/>
      <c r="AX390" s="24"/>
      <c r="AY390" s="15">
        <v>113</v>
      </c>
      <c r="AZ390" s="24">
        <v>3</v>
      </c>
      <c r="BA390" s="15"/>
      <c r="BB390" s="24"/>
      <c r="BC390" s="15"/>
      <c r="BD390" s="24"/>
      <c r="BE390" s="15">
        <v>90</v>
      </c>
      <c r="BF390" s="24">
        <v>2</v>
      </c>
      <c r="BG390" s="15"/>
      <c r="BH390" s="24"/>
      <c r="BI390" s="15"/>
      <c r="BJ390" s="24"/>
      <c r="BK390" s="15"/>
      <c r="BL390" s="24"/>
      <c r="BM390" s="15"/>
      <c r="BN390" s="24"/>
      <c r="BO390" s="15"/>
      <c r="BP390" s="24"/>
      <c r="BQ390" s="15">
        <v>93</v>
      </c>
      <c r="BR390" s="24">
        <v>7</v>
      </c>
      <c r="BS390" s="15">
        <v>79</v>
      </c>
      <c r="BT390" s="24">
        <v>3</v>
      </c>
      <c r="BU390" s="15"/>
      <c r="BV390" s="24"/>
      <c r="BW390" s="15"/>
      <c r="BX390" s="24"/>
      <c r="BY390" s="15"/>
      <c r="BZ390" s="24"/>
      <c r="CA390" s="15">
        <v>84</v>
      </c>
      <c r="CB390" s="24">
        <v>5</v>
      </c>
      <c r="CC390" s="15"/>
      <c r="CD390" s="24"/>
      <c r="CE390" s="15">
        <v>113</v>
      </c>
      <c r="CF390" s="24">
        <v>3</v>
      </c>
      <c r="CG390" s="15"/>
      <c r="CH390" s="25"/>
      <c r="CI390" s="15"/>
      <c r="CJ390" s="25"/>
      <c r="CK390" s="15">
        <v>85</v>
      </c>
      <c r="CL390" s="25">
        <v>8</v>
      </c>
      <c r="CM390" s="15"/>
      <c r="CN390" s="25"/>
      <c r="CO390" s="15"/>
      <c r="CP390" s="24"/>
      <c r="CQ390" s="15"/>
      <c r="CR390" s="24"/>
      <c r="CS390" s="15">
        <f t="shared" ref="CS390:CS453" si="76">SUM(FE390)</f>
        <v>0</v>
      </c>
      <c r="CT390" s="15">
        <f t="shared" ref="CT390:CT453" si="77">SUM(EQ390,ES390,EU390,EW390,FA390,EY390,FC390,FG390,FI390,FK390,FM390,FQ390,FS390,FU390,FW390,FY390,GA390,FO390)</f>
        <v>180</v>
      </c>
      <c r="CU390" s="15">
        <f t="shared" ref="CU390:CU453" si="78">COUNT(ER390,ET390,EV390,EX390,FB390,EZ390,FD390,FH390,FJ390,FL390,FN390,FR390,FT390,FV390,FX390,FZ390,GB390)</f>
        <v>2</v>
      </c>
      <c r="CV390" s="15">
        <f t="shared" ref="CV390:CV453" si="79">GC390+GE390</f>
        <v>67</v>
      </c>
      <c r="CW390" s="15"/>
      <c r="CX390" s="15"/>
      <c r="CY390" s="15">
        <f t="shared" ref="CY390:CY453" si="80">EO390</f>
        <v>64</v>
      </c>
      <c r="CZ390" s="15">
        <f>GG390</f>
        <v>0</v>
      </c>
      <c r="DA390" s="20"/>
      <c r="DB390" s="17">
        <v>48</v>
      </c>
      <c r="DC390" s="15"/>
      <c r="DD390" s="15"/>
      <c r="DE390" s="15">
        <v>68</v>
      </c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7">
        <v>90</v>
      </c>
      <c r="DQ390" s="15"/>
      <c r="DR390" s="15"/>
      <c r="DS390" s="15"/>
      <c r="DT390" s="15"/>
      <c r="DU390" s="15"/>
      <c r="DV390" s="15"/>
      <c r="DW390" s="15"/>
      <c r="DX390" s="20"/>
      <c r="DY390" s="15"/>
      <c r="DZ390" s="20"/>
      <c r="EA390" s="15">
        <v>79</v>
      </c>
      <c r="EB390" s="20">
        <v>4</v>
      </c>
      <c r="EC390" s="15">
        <v>51</v>
      </c>
      <c r="ED390" s="20" t="s">
        <v>129</v>
      </c>
      <c r="EE390" s="15"/>
      <c r="EF390" s="20"/>
      <c r="EG390" s="15">
        <v>64</v>
      </c>
      <c r="EH390" s="20" t="s">
        <v>129</v>
      </c>
      <c r="EI390" s="15"/>
      <c r="EJ390" s="20"/>
      <c r="EK390" s="15"/>
      <c r="EL390" s="20"/>
      <c r="EM390" s="15"/>
      <c r="EN390" s="20"/>
      <c r="EO390" s="15">
        <v>64</v>
      </c>
      <c r="EP390" s="20"/>
      <c r="EQ390" s="15"/>
      <c r="ER390" s="20"/>
      <c r="ES390" s="15"/>
      <c r="ET390" s="20"/>
      <c r="EU390" s="15"/>
      <c r="EV390" s="20"/>
      <c r="EW390" s="15">
        <v>90</v>
      </c>
      <c r="EX390" s="20">
        <v>2</v>
      </c>
      <c r="EY390" s="15"/>
      <c r="EZ390" s="20"/>
      <c r="FA390" s="15"/>
      <c r="FB390" s="20"/>
      <c r="FC390" s="15"/>
      <c r="FD390" s="20"/>
      <c r="FE390" s="15"/>
      <c r="FF390" s="20"/>
      <c r="FG390" s="15"/>
      <c r="FH390" s="20"/>
      <c r="FI390" s="15"/>
      <c r="FJ390" s="20"/>
      <c r="FK390" s="15"/>
      <c r="FL390" s="20"/>
      <c r="FM390" s="15"/>
      <c r="FN390" s="20"/>
      <c r="FO390" s="15"/>
      <c r="FP390" s="20"/>
      <c r="FQ390" s="15">
        <v>90</v>
      </c>
      <c r="FR390" s="20">
        <v>2</v>
      </c>
      <c r="FS390" s="15"/>
      <c r="FT390" s="20"/>
      <c r="FU390" s="15"/>
      <c r="FV390" s="20"/>
      <c r="FW390" s="15"/>
      <c r="FX390" s="20"/>
      <c r="FY390" s="15"/>
      <c r="FZ390" s="20"/>
      <c r="GA390" s="15"/>
      <c r="GB390" s="20"/>
      <c r="GC390" s="15"/>
      <c r="GD390" s="20"/>
      <c r="GE390" s="15">
        <v>67</v>
      </c>
      <c r="GF390" s="20">
        <v>6</v>
      </c>
      <c r="GG390" s="170"/>
    </row>
    <row r="391" spans="1:189" s="2" customFormat="1" ht="15.75" customHeight="1" x14ac:dyDescent="0.3">
      <c r="A391" s="17" t="s">
        <v>130</v>
      </c>
      <c r="B391" s="17" t="s">
        <v>126</v>
      </c>
      <c r="C391" s="17" t="s">
        <v>183</v>
      </c>
      <c r="D391" s="17" t="s">
        <v>1691</v>
      </c>
      <c r="E391" s="15" t="str">
        <f t="shared" si="74"/>
        <v>Ethan Seo</v>
      </c>
      <c r="F391" s="17" t="s">
        <v>135</v>
      </c>
      <c r="G391" s="15">
        <v>999899352</v>
      </c>
      <c r="H391" s="15">
        <f t="shared" si="75"/>
        <v>68</v>
      </c>
      <c r="I391" s="15"/>
      <c r="J391" s="15"/>
      <c r="K391" s="16"/>
      <c r="L391" s="15"/>
      <c r="M391" s="15"/>
      <c r="N391" s="15"/>
      <c r="O391" s="15">
        <f t="shared" ref="O391:O454" si="81">SUM(EE391, EI391, EK391, EM391)</f>
        <v>0</v>
      </c>
      <c r="P391" s="15">
        <v>0</v>
      </c>
      <c r="Q391" s="15">
        <f t="shared" ref="Q391:Q454" si="82">COUNT(DI391:DV391)</f>
        <v>1</v>
      </c>
      <c r="R391" s="15">
        <v>0</v>
      </c>
      <c r="S391" s="15">
        <v>0</v>
      </c>
      <c r="T391" s="15">
        <f t="shared" ref="T391:T454" si="83">EC391</f>
        <v>0</v>
      </c>
      <c r="U391" s="15">
        <f t="shared" ref="U391:U454" si="84">SUM(EG391)</f>
        <v>0</v>
      </c>
      <c r="V391" s="15"/>
      <c r="W391" s="15"/>
      <c r="X391" s="15"/>
      <c r="Y391" s="15"/>
      <c r="Z391" s="16"/>
      <c r="AA391" s="15"/>
      <c r="AB391" s="24"/>
      <c r="AC391" s="15"/>
      <c r="AD391" s="15"/>
      <c r="AE391" s="15"/>
      <c r="AF391" s="15"/>
      <c r="AG391" s="15"/>
      <c r="AH391" s="24"/>
      <c r="AI391" s="15"/>
      <c r="AJ391" s="15"/>
      <c r="AK391" s="15"/>
      <c r="AL391" s="15"/>
      <c r="AM391" s="15">
        <v>32</v>
      </c>
      <c r="AN391" s="24" t="s">
        <v>129</v>
      </c>
      <c r="AO391" s="15"/>
      <c r="AP391" s="24"/>
      <c r="AQ391" s="15"/>
      <c r="AR391" s="24"/>
      <c r="AS391" s="15"/>
      <c r="AT391" s="24"/>
      <c r="AU391" s="15"/>
      <c r="AV391" s="24"/>
      <c r="AW391" s="15"/>
      <c r="AX391" s="24"/>
      <c r="AY391" s="15"/>
      <c r="AZ391" s="15"/>
      <c r="BA391" s="15"/>
      <c r="BB391" s="15"/>
      <c r="BC391" s="15"/>
      <c r="BD391" s="15"/>
      <c r="BE391" s="15"/>
      <c r="BF391" s="24"/>
      <c r="BG391" s="15"/>
      <c r="BH391" s="24"/>
      <c r="BI391" s="15"/>
      <c r="BJ391" s="24"/>
      <c r="BK391" s="15"/>
      <c r="BL391" s="24"/>
      <c r="BM391" s="15"/>
      <c r="BN391" s="24"/>
      <c r="BO391" s="15"/>
      <c r="BP391" s="24"/>
      <c r="BQ391" s="15"/>
      <c r="BR391" s="24"/>
      <c r="BS391" s="15">
        <v>33</v>
      </c>
      <c r="BT391" s="24" t="s">
        <v>168</v>
      </c>
      <c r="BU391" s="15"/>
      <c r="BV391" s="24"/>
      <c r="BW391" s="15"/>
      <c r="BX391" s="24"/>
      <c r="BY391" s="15"/>
      <c r="BZ391" s="24"/>
      <c r="CA391" s="15">
        <v>38</v>
      </c>
      <c r="CB391" s="24" t="s">
        <v>168</v>
      </c>
      <c r="CC391" s="15"/>
      <c r="CD391" s="24"/>
      <c r="CE391" s="15"/>
      <c r="CF391" s="24"/>
      <c r="CG391" s="15"/>
      <c r="CH391" s="25"/>
      <c r="CI391" s="15"/>
      <c r="CJ391" s="25"/>
      <c r="CK391" s="15"/>
      <c r="CL391" s="25"/>
      <c r="CM391" s="15"/>
      <c r="CN391" s="25"/>
      <c r="CO391" s="15"/>
      <c r="CP391" s="25"/>
      <c r="CQ391" s="15"/>
      <c r="CR391" s="25"/>
      <c r="CS391" s="15">
        <f t="shared" si="76"/>
        <v>0</v>
      </c>
      <c r="CT391" s="15">
        <f t="shared" si="77"/>
        <v>68</v>
      </c>
      <c r="CU391" s="15">
        <f t="shared" si="78"/>
        <v>1</v>
      </c>
      <c r="CV391" s="15">
        <f t="shared" si="79"/>
        <v>0</v>
      </c>
      <c r="CW391" s="15"/>
      <c r="CX391" s="15"/>
      <c r="CY391" s="15">
        <f t="shared" si="80"/>
        <v>0</v>
      </c>
      <c r="CZ391" s="15">
        <f>GG391</f>
        <v>0</v>
      </c>
      <c r="DA391" s="19"/>
      <c r="DB391" s="17">
        <v>48</v>
      </c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7"/>
      <c r="DQ391" s="15">
        <v>90</v>
      </c>
      <c r="DR391" s="15"/>
      <c r="DS391" s="15"/>
      <c r="DT391" s="15"/>
      <c r="DU391" s="15"/>
      <c r="DV391" s="15"/>
      <c r="DW391" s="15"/>
      <c r="DX391" s="20"/>
      <c r="DY391" s="15"/>
      <c r="DZ391" s="20"/>
      <c r="EA391" s="15"/>
      <c r="EB391" s="20"/>
      <c r="EC391" s="15"/>
      <c r="ED391" s="20"/>
      <c r="EE391" s="15"/>
      <c r="EF391" s="20"/>
      <c r="EG391" s="15"/>
      <c r="EH391" s="20"/>
      <c r="EI391" s="15"/>
      <c r="EJ391" s="20"/>
      <c r="EK391" s="15"/>
      <c r="EL391" s="20"/>
      <c r="EM391" s="15"/>
      <c r="EN391" s="20"/>
      <c r="EO391" s="15"/>
      <c r="EP391" s="20"/>
      <c r="EQ391" s="15"/>
      <c r="ER391" s="20"/>
      <c r="ES391" s="15">
        <v>68</v>
      </c>
      <c r="ET391" s="20">
        <v>3</v>
      </c>
      <c r="EU391" s="15"/>
      <c r="EV391" s="20"/>
      <c r="EW391" s="15"/>
      <c r="EX391" s="20"/>
      <c r="EY391" s="15"/>
      <c r="EZ391" s="20"/>
      <c r="FA391" s="15"/>
      <c r="FB391" s="20"/>
      <c r="FC391" s="15"/>
      <c r="FD391" s="20"/>
      <c r="FE391" s="15"/>
      <c r="FF391" s="20"/>
      <c r="FG391" s="15"/>
      <c r="FH391" s="20"/>
      <c r="FI391" s="15"/>
      <c r="FJ391" s="20"/>
      <c r="FK391" s="15"/>
      <c r="FL391" s="20"/>
      <c r="FM391" s="15"/>
      <c r="FN391" s="20"/>
      <c r="FO391" s="15"/>
      <c r="FP391" s="20"/>
      <c r="FQ391" s="15"/>
      <c r="FR391" s="20"/>
      <c r="FS391" s="15"/>
      <c r="FT391" s="20"/>
      <c r="FU391" s="15"/>
      <c r="FV391" s="20"/>
      <c r="FW391" s="15"/>
      <c r="FX391" s="20"/>
      <c r="FY391" s="15"/>
      <c r="FZ391" s="20"/>
      <c r="GA391" s="15"/>
      <c r="GB391" s="20"/>
      <c r="GC391" s="15"/>
      <c r="GD391" s="20"/>
      <c r="GE391" s="15"/>
      <c r="GF391" s="20"/>
      <c r="GG391" s="170"/>
    </row>
    <row r="392" spans="1:189" s="2" customFormat="1" ht="15.75" customHeight="1" x14ac:dyDescent="0.3">
      <c r="A392" s="15" t="s">
        <v>2903</v>
      </c>
      <c r="B392" s="15" t="s">
        <v>126</v>
      </c>
      <c r="C392" s="15" t="s">
        <v>2169</v>
      </c>
      <c r="D392" s="15" t="s">
        <v>1108</v>
      </c>
      <c r="E392" s="15" t="str">
        <f t="shared" si="74"/>
        <v>GRACE KIM</v>
      </c>
      <c r="F392" s="17" t="s">
        <v>128</v>
      </c>
      <c r="G392" s="15">
        <v>999899571</v>
      </c>
      <c r="H392" s="15">
        <f t="shared" si="75"/>
        <v>108</v>
      </c>
      <c r="I392" s="15"/>
      <c r="J392" s="17">
        <f>(O392+P392+R392+S392+T392+U392)/2</f>
        <v>0</v>
      </c>
      <c r="K392" s="16"/>
      <c r="L392" s="15"/>
      <c r="M392" s="15"/>
      <c r="N392" s="15"/>
      <c r="O392" s="15">
        <f t="shared" si="81"/>
        <v>0</v>
      </c>
      <c r="P392" s="15">
        <v>0</v>
      </c>
      <c r="Q392" s="15">
        <f t="shared" si="82"/>
        <v>0</v>
      </c>
      <c r="R392" s="15">
        <v>0</v>
      </c>
      <c r="S392" s="15">
        <v>0</v>
      </c>
      <c r="T392" s="15">
        <f t="shared" si="83"/>
        <v>0</v>
      </c>
      <c r="U392" s="15">
        <f t="shared" si="84"/>
        <v>0</v>
      </c>
      <c r="V392" s="15"/>
      <c r="W392" s="15"/>
      <c r="X392" s="15"/>
      <c r="Y392" s="15"/>
      <c r="Z392" s="16"/>
      <c r="AA392" s="15"/>
      <c r="AB392" s="24"/>
      <c r="AC392" s="15"/>
      <c r="AD392" s="15"/>
      <c r="AE392" s="15"/>
      <c r="AF392" s="15"/>
      <c r="AG392" s="15"/>
      <c r="AH392" s="24"/>
      <c r="AI392" s="15"/>
      <c r="AJ392" s="15"/>
      <c r="AK392" s="15"/>
      <c r="AL392" s="15"/>
      <c r="AM392" s="15"/>
      <c r="AN392" s="24"/>
      <c r="AO392" s="15"/>
      <c r="AP392" s="24"/>
      <c r="AQ392" s="15"/>
      <c r="AR392" s="24"/>
      <c r="AS392" s="15"/>
      <c r="AT392" s="24"/>
      <c r="AU392" s="15"/>
      <c r="AV392" s="24"/>
      <c r="AW392" s="15"/>
      <c r="AX392" s="24"/>
      <c r="AY392" s="15"/>
      <c r="AZ392" s="15"/>
      <c r="BA392" s="15"/>
      <c r="BB392" s="15"/>
      <c r="BC392" s="15"/>
      <c r="BD392" s="15"/>
      <c r="BE392" s="15"/>
      <c r="BF392" s="24"/>
      <c r="BG392" s="15"/>
      <c r="BH392" s="24"/>
      <c r="BI392" s="15"/>
      <c r="BJ392" s="24"/>
      <c r="BK392" s="15"/>
      <c r="BL392" s="24"/>
      <c r="BM392" s="15"/>
      <c r="BN392" s="24"/>
      <c r="BO392" s="15"/>
      <c r="BP392" s="24"/>
      <c r="BQ392" s="15"/>
      <c r="BR392" s="24"/>
      <c r="BS392" s="15"/>
      <c r="BT392" s="24"/>
      <c r="BU392" s="15"/>
      <c r="BV392" s="24"/>
      <c r="BW392" s="15"/>
      <c r="BX392" s="24"/>
      <c r="BY392" s="15"/>
      <c r="BZ392" s="24"/>
      <c r="CA392" s="15"/>
      <c r="CB392" s="24"/>
      <c r="CC392" s="15"/>
      <c r="CD392" s="24"/>
      <c r="CE392" s="15"/>
      <c r="CF392" s="24"/>
      <c r="CG392" s="15"/>
      <c r="CH392" s="25"/>
      <c r="CI392" s="15"/>
      <c r="CJ392" s="25"/>
      <c r="CK392" s="15"/>
      <c r="CL392" s="25"/>
      <c r="CM392" s="15"/>
      <c r="CN392" s="25"/>
      <c r="CO392" s="15"/>
      <c r="CP392" s="25"/>
      <c r="CQ392" s="15"/>
      <c r="CR392" s="25"/>
      <c r="CS392" s="15">
        <f t="shared" si="76"/>
        <v>0</v>
      </c>
      <c r="CT392" s="15">
        <f t="shared" si="77"/>
        <v>0</v>
      </c>
      <c r="CU392" s="15">
        <f t="shared" si="78"/>
        <v>0</v>
      </c>
      <c r="CV392" s="15">
        <f t="shared" si="79"/>
        <v>44</v>
      </c>
      <c r="CW392" s="15"/>
      <c r="CX392" s="15"/>
      <c r="CY392" s="15">
        <f t="shared" si="80"/>
        <v>64</v>
      </c>
      <c r="CZ392" s="15">
        <f>GG392</f>
        <v>0</v>
      </c>
      <c r="DA392" s="19"/>
      <c r="DB392" s="17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7"/>
      <c r="DQ392" s="15"/>
      <c r="DR392" s="15"/>
      <c r="DS392" s="15"/>
      <c r="DT392" s="15"/>
      <c r="DU392" s="15"/>
      <c r="DV392" s="15"/>
      <c r="DW392" s="15"/>
      <c r="DX392" s="20"/>
      <c r="DY392" s="15">
        <v>59</v>
      </c>
      <c r="DZ392" s="20">
        <v>8</v>
      </c>
      <c r="EA392" s="15"/>
      <c r="EB392" s="20"/>
      <c r="EC392" s="15"/>
      <c r="ED392" s="20"/>
      <c r="EE392" s="15"/>
      <c r="EF392" s="20"/>
      <c r="EG392" s="15"/>
      <c r="EH392" s="20"/>
      <c r="EI392" s="15"/>
      <c r="EJ392" s="20"/>
      <c r="EK392" s="15"/>
      <c r="EL392" s="20"/>
      <c r="EM392" s="15"/>
      <c r="EN392" s="20"/>
      <c r="EO392" s="15">
        <v>64</v>
      </c>
      <c r="EP392" s="20"/>
      <c r="EQ392" s="15"/>
      <c r="ER392" s="20"/>
      <c r="ES392" s="15"/>
      <c r="ET392" s="20"/>
      <c r="EU392" s="15"/>
      <c r="EV392" s="20"/>
      <c r="EW392" s="15"/>
      <c r="EX392" s="20"/>
      <c r="EY392" s="15"/>
      <c r="EZ392" s="20"/>
      <c r="FA392" s="15"/>
      <c r="FB392" s="20"/>
      <c r="FC392" s="15"/>
      <c r="FD392" s="20"/>
      <c r="FE392" s="15"/>
      <c r="FF392" s="20"/>
      <c r="FG392" s="15"/>
      <c r="FH392" s="20"/>
      <c r="FI392" s="15"/>
      <c r="FJ392" s="20"/>
      <c r="FK392" s="15"/>
      <c r="FL392" s="20"/>
      <c r="FM392" s="15"/>
      <c r="FN392" s="20"/>
      <c r="FO392" s="15"/>
      <c r="FP392" s="20"/>
      <c r="FQ392" s="15"/>
      <c r="FR392" s="20"/>
      <c r="FS392" s="15"/>
      <c r="FT392" s="20"/>
      <c r="FU392" s="15"/>
      <c r="FV392" s="20"/>
      <c r="FW392" s="15"/>
      <c r="FX392" s="20"/>
      <c r="FY392" s="15"/>
      <c r="FZ392" s="20"/>
      <c r="GA392" s="15"/>
      <c r="GB392" s="20"/>
      <c r="GC392" s="15">
        <v>44</v>
      </c>
      <c r="GD392" s="20">
        <v>9</v>
      </c>
      <c r="GE392" s="15"/>
      <c r="GF392" s="20"/>
      <c r="GG392" s="170"/>
    </row>
    <row r="393" spans="1:189" s="2" customFormat="1" ht="15.75" customHeight="1" x14ac:dyDescent="0.3">
      <c r="A393" s="15" t="s">
        <v>125</v>
      </c>
      <c r="B393" s="15" t="s">
        <v>126</v>
      </c>
      <c r="C393" s="15" t="s">
        <v>1125</v>
      </c>
      <c r="D393" s="15" t="s">
        <v>1108</v>
      </c>
      <c r="E393" s="15" t="str">
        <f t="shared" si="74"/>
        <v>JOSHUA KIM</v>
      </c>
      <c r="F393" s="15" t="s">
        <v>135</v>
      </c>
      <c r="G393" s="15">
        <v>999899573</v>
      </c>
      <c r="H393" s="15">
        <f t="shared" si="75"/>
        <v>33</v>
      </c>
      <c r="I393" s="15"/>
      <c r="J393" s="15"/>
      <c r="K393" s="16"/>
      <c r="L393" s="15"/>
      <c r="M393" s="15"/>
      <c r="N393" s="15"/>
      <c r="O393" s="15">
        <f t="shared" si="81"/>
        <v>0</v>
      </c>
      <c r="P393" s="15">
        <v>0</v>
      </c>
      <c r="Q393" s="15">
        <f t="shared" si="82"/>
        <v>0</v>
      </c>
      <c r="R393" s="15">
        <v>0</v>
      </c>
      <c r="S393" s="15">
        <v>0</v>
      </c>
      <c r="T393" s="15">
        <f t="shared" si="83"/>
        <v>0</v>
      </c>
      <c r="U393" s="15">
        <f t="shared" si="84"/>
        <v>0</v>
      </c>
      <c r="V393" s="15"/>
      <c r="W393" s="15"/>
      <c r="X393" s="15"/>
      <c r="Y393" s="15"/>
      <c r="Z393" s="16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>
        <f t="shared" si="76"/>
        <v>0</v>
      </c>
      <c r="CT393" s="15">
        <f t="shared" si="77"/>
        <v>0</v>
      </c>
      <c r="CU393" s="15">
        <f t="shared" si="78"/>
        <v>0</v>
      </c>
      <c r="CV393" s="15">
        <f t="shared" si="79"/>
        <v>33</v>
      </c>
      <c r="CW393" s="15"/>
      <c r="CX393" s="15"/>
      <c r="CY393" s="15">
        <f t="shared" si="80"/>
        <v>0</v>
      </c>
      <c r="CZ393" s="15">
        <f>GG393</f>
        <v>0</v>
      </c>
      <c r="DA393" s="16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20"/>
      <c r="DY393" s="15"/>
      <c r="DZ393" s="20"/>
      <c r="EA393" s="15"/>
      <c r="EB393" s="20"/>
      <c r="EC393" s="15"/>
      <c r="ED393" s="20"/>
      <c r="EE393" s="15"/>
      <c r="EF393" s="20"/>
      <c r="EG393" s="15"/>
      <c r="EH393" s="20"/>
      <c r="EI393" s="15"/>
      <c r="EJ393" s="20"/>
      <c r="EK393" s="15"/>
      <c r="EL393" s="20"/>
      <c r="EM393" s="15"/>
      <c r="EN393" s="20"/>
      <c r="EO393" s="15"/>
      <c r="EP393" s="20"/>
      <c r="EQ393" s="15"/>
      <c r="ER393" s="20"/>
      <c r="ES393" s="15"/>
      <c r="ET393" s="20"/>
      <c r="EU393" s="15"/>
      <c r="EV393" s="20"/>
      <c r="EW393" s="15"/>
      <c r="EX393" s="20"/>
      <c r="EY393" s="15"/>
      <c r="EZ393" s="16"/>
      <c r="FA393" s="15"/>
      <c r="FB393" s="20"/>
      <c r="FC393" s="15"/>
      <c r="FD393" s="16"/>
      <c r="FE393" s="15"/>
      <c r="FF393" s="16"/>
      <c r="FG393" s="15"/>
      <c r="FH393" s="16"/>
      <c r="FI393" s="15"/>
      <c r="FJ393" s="16"/>
      <c r="FK393" s="15"/>
      <c r="FL393" s="16"/>
      <c r="FM393" s="15"/>
      <c r="FN393" s="16"/>
      <c r="FO393" s="15"/>
      <c r="FP393" s="20"/>
      <c r="FQ393" s="15"/>
      <c r="FR393" s="16"/>
      <c r="FS393" s="15"/>
      <c r="FT393" s="16"/>
      <c r="FU393" s="15"/>
      <c r="FV393" s="16"/>
      <c r="FW393" s="15"/>
      <c r="FX393" s="16"/>
      <c r="FY393" s="15"/>
      <c r="FZ393" s="16"/>
      <c r="GA393" s="15"/>
      <c r="GB393" s="16"/>
      <c r="GC393" s="15">
        <v>33</v>
      </c>
      <c r="GD393" s="20" t="s">
        <v>168</v>
      </c>
      <c r="GE393" s="15"/>
      <c r="GF393" s="20"/>
      <c r="GG393" s="170"/>
    </row>
    <row r="394" spans="1:189" s="2" customFormat="1" ht="15.75" customHeight="1" x14ac:dyDescent="0.3">
      <c r="A394" s="15" t="s">
        <v>130</v>
      </c>
      <c r="B394" s="15" t="s">
        <v>126</v>
      </c>
      <c r="C394" s="15" t="s">
        <v>1114</v>
      </c>
      <c r="D394" s="15" t="s">
        <v>1106</v>
      </c>
      <c r="E394" s="15" t="str">
        <f t="shared" si="74"/>
        <v>Deborah Kim</v>
      </c>
      <c r="F394" s="15" t="s">
        <v>128</v>
      </c>
      <c r="G394" s="15">
        <v>999899575</v>
      </c>
      <c r="H394" s="15">
        <f t="shared" si="75"/>
        <v>97</v>
      </c>
      <c r="I394" s="15"/>
      <c r="J394" s="17">
        <f>(O394+P394+R394+S394+T394+U394)/2</f>
        <v>53</v>
      </c>
      <c r="K394" s="16"/>
      <c r="L394" s="15"/>
      <c r="M394" s="15"/>
      <c r="N394" s="15"/>
      <c r="O394" s="15">
        <f t="shared" si="81"/>
        <v>106</v>
      </c>
      <c r="P394" s="15">
        <v>0</v>
      </c>
      <c r="Q394" s="15">
        <f t="shared" si="82"/>
        <v>0</v>
      </c>
      <c r="R394" s="15">
        <v>0</v>
      </c>
      <c r="S394" s="15">
        <v>0</v>
      </c>
      <c r="T394" s="15">
        <f t="shared" si="83"/>
        <v>0</v>
      </c>
      <c r="U394" s="15">
        <f t="shared" si="84"/>
        <v>0</v>
      </c>
      <c r="V394" s="15"/>
      <c r="W394" s="15"/>
      <c r="X394" s="15"/>
      <c r="Y394" s="15"/>
      <c r="Z394" s="16"/>
      <c r="AA394" s="15"/>
      <c r="AB394" s="24"/>
      <c r="AC394" s="15"/>
      <c r="AD394" s="15"/>
      <c r="AE394" s="15">
        <v>68</v>
      </c>
      <c r="AF394" s="24">
        <v>3</v>
      </c>
      <c r="AG394" s="15"/>
      <c r="AH394" s="24"/>
      <c r="AI394" s="15"/>
      <c r="AJ394" s="24"/>
      <c r="AK394" s="15"/>
      <c r="AL394" s="24"/>
      <c r="AM394" s="15"/>
      <c r="AN394" s="24"/>
      <c r="AO394" s="15"/>
      <c r="AP394" s="24"/>
      <c r="AQ394" s="15"/>
      <c r="AR394" s="24"/>
      <c r="AS394" s="15"/>
      <c r="AT394" s="24"/>
      <c r="AU394" s="15"/>
      <c r="AV394" s="24"/>
      <c r="AW394" s="15"/>
      <c r="AX394" s="24"/>
      <c r="AY394" s="15"/>
      <c r="AZ394" s="15"/>
      <c r="BA394" s="15"/>
      <c r="BB394" s="15"/>
      <c r="BC394" s="15"/>
      <c r="BD394" s="15"/>
      <c r="BE394" s="15"/>
      <c r="BF394" s="24"/>
      <c r="BG394" s="15"/>
      <c r="BH394" s="24"/>
      <c r="BI394" s="15"/>
      <c r="BJ394" s="24"/>
      <c r="BK394" s="15"/>
      <c r="BL394" s="24"/>
      <c r="BM394" s="15"/>
      <c r="BN394" s="24"/>
      <c r="BO394" s="15"/>
      <c r="BP394" s="24"/>
      <c r="BQ394" s="15"/>
      <c r="BR394" s="24"/>
      <c r="BS394" s="15"/>
      <c r="BT394" s="24"/>
      <c r="BU394" s="15"/>
      <c r="BV394" s="24"/>
      <c r="BW394" s="15"/>
      <c r="BX394" s="24"/>
      <c r="BY394" s="15"/>
      <c r="BZ394" s="24"/>
      <c r="CA394" s="15"/>
      <c r="CB394" s="24"/>
      <c r="CC394" s="15"/>
      <c r="CD394" s="24"/>
      <c r="CE394" s="15"/>
      <c r="CF394" s="24"/>
      <c r="CG394" s="15">
        <v>68</v>
      </c>
      <c r="CH394" s="25">
        <v>3</v>
      </c>
      <c r="CI394" s="15"/>
      <c r="CJ394" s="25"/>
      <c r="CK394" s="15"/>
      <c r="CL394" s="25"/>
      <c r="CM394" s="15"/>
      <c r="CN394" s="25"/>
      <c r="CO394" s="15"/>
      <c r="CP394" s="24"/>
      <c r="CQ394" s="15"/>
      <c r="CR394" s="24"/>
      <c r="CS394" s="15">
        <f t="shared" si="76"/>
        <v>0</v>
      </c>
      <c r="CT394" s="15">
        <f t="shared" si="77"/>
        <v>0</v>
      </c>
      <c r="CU394" s="15">
        <f t="shared" si="78"/>
        <v>0</v>
      </c>
      <c r="CV394" s="15">
        <f t="shared" si="79"/>
        <v>44</v>
      </c>
      <c r="CW394" s="15"/>
      <c r="CX394" s="15"/>
      <c r="CY394" s="15">
        <f t="shared" si="80"/>
        <v>0</v>
      </c>
      <c r="CZ394" s="15">
        <f>GG394</f>
        <v>0</v>
      </c>
      <c r="DA394" s="20"/>
      <c r="DB394" s="17">
        <v>64</v>
      </c>
      <c r="DC394" s="15">
        <v>45</v>
      </c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7"/>
      <c r="DQ394" s="15"/>
      <c r="DR394" s="15"/>
      <c r="DS394" s="15"/>
      <c r="DT394" s="15"/>
      <c r="DU394" s="15"/>
      <c r="DV394" s="15"/>
      <c r="DW394" s="15"/>
      <c r="DX394" s="20"/>
      <c r="DY394" s="15">
        <v>71</v>
      </c>
      <c r="DZ394" s="20">
        <v>5</v>
      </c>
      <c r="EA394" s="15"/>
      <c r="EB394" s="20"/>
      <c r="EC394" s="15"/>
      <c r="ED394" s="20"/>
      <c r="EE394" s="15">
        <v>50</v>
      </c>
      <c r="EF394" s="20"/>
      <c r="EG394" s="15"/>
      <c r="EH394" s="20"/>
      <c r="EI394" s="15">
        <v>56</v>
      </c>
      <c r="EJ394" s="20">
        <v>3</v>
      </c>
      <c r="EK394" s="15"/>
      <c r="EL394" s="20"/>
      <c r="EM394" s="15"/>
      <c r="EN394" s="20"/>
      <c r="EO394" s="15"/>
      <c r="EP394" s="20"/>
      <c r="EQ394" s="15"/>
      <c r="ER394" s="20"/>
      <c r="ES394" s="15"/>
      <c r="ET394" s="20"/>
      <c r="EU394" s="15"/>
      <c r="EV394" s="20"/>
      <c r="EW394" s="15"/>
      <c r="EX394" s="20"/>
      <c r="EY394" s="15"/>
      <c r="EZ394" s="20"/>
      <c r="FA394" s="15"/>
      <c r="FB394" s="20"/>
      <c r="FC394" s="15"/>
      <c r="FD394" s="20"/>
      <c r="FE394" s="15"/>
      <c r="FF394" s="20"/>
      <c r="FG394" s="15"/>
      <c r="FH394" s="20"/>
      <c r="FI394" s="15"/>
      <c r="FJ394" s="20"/>
      <c r="FK394" s="15"/>
      <c r="FL394" s="20"/>
      <c r="FM394" s="15"/>
      <c r="FN394" s="20"/>
      <c r="FO394" s="15"/>
      <c r="FP394" s="20"/>
      <c r="FQ394" s="15"/>
      <c r="FR394" s="20"/>
      <c r="FS394" s="15"/>
      <c r="FT394" s="20"/>
      <c r="FU394" s="15"/>
      <c r="FV394" s="20"/>
      <c r="FW394" s="15"/>
      <c r="FX394" s="20"/>
      <c r="FY394" s="15"/>
      <c r="FZ394" s="20"/>
      <c r="GA394" s="15"/>
      <c r="GB394" s="20"/>
      <c r="GC394" s="15">
        <v>44</v>
      </c>
      <c r="GD394" s="20" t="s">
        <v>129</v>
      </c>
      <c r="GE394" s="15"/>
      <c r="GF394" s="20"/>
      <c r="GG394" s="170"/>
    </row>
    <row r="395" spans="1:189" s="2" customFormat="1" ht="15.75" customHeight="1" x14ac:dyDescent="0.3">
      <c r="A395" s="17" t="s">
        <v>125</v>
      </c>
      <c r="B395" s="17" t="s">
        <v>126</v>
      </c>
      <c r="C395" s="17" t="s">
        <v>1131</v>
      </c>
      <c r="D395" s="17" t="s">
        <v>1106</v>
      </c>
      <c r="E395" s="15" t="str">
        <f t="shared" si="74"/>
        <v>Sabrina Kim</v>
      </c>
      <c r="F395" s="17" t="s">
        <v>128</v>
      </c>
      <c r="G395" s="15">
        <v>999899576</v>
      </c>
      <c r="H395" s="15">
        <f t="shared" si="75"/>
        <v>180</v>
      </c>
      <c r="I395" s="15"/>
      <c r="J395" s="15"/>
      <c r="K395" s="16"/>
      <c r="L395" s="15"/>
      <c r="M395" s="15"/>
      <c r="N395" s="15"/>
      <c r="O395" s="15">
        <f t="shared" si="81"/>
        <v>0</v>
      </c>
      <c r="P395" s="15">
        <v>0</v>
      </c>
      <c r="Q395" s="15">
        <f t="shared" si="82"/>
        <v>0</v>
      </c>
      <c r="R395" s="15">
        <v>0</v>
      </c>
      <c r="S395" s="15">
        <v>0</v>
      </c>
      <c r="T395" s="15">
        <f t="shared" si="83"/>
        <v>51</v>
      </c>
      <c r="U395" s="15">
        <f t="shared" si="84"/>
        <v>85</v>
      </c>
      <c r="V395" s="15"/>
      <c r="W395" s="15"/>
      <c r="X395" s="15"/>
      <c r="Y395" s="15"/>
      <c r="Z395" s="16"/>
      <c r="AA395" s="15"/>
      <c r="AB395" s="24"/>
      <c r="AC395" s="15"/>
      <c r="AD395" s="15"/>
      <c r="AE395" s="15"/>
      <c r="AF395" s="15"/>
      <c r="AG395" s="15">
        <v>90</v>
      </c>
      <c r="AH395" s="24">
        <v>2</v>
      </c>
      <c r="AI395" s="15"/>
      <c r="AJ395" s="15"/>
      <c r="AK395" s="15"/>
      <c r="AL395" s="15"/>
      <c r="AM395" s="15">
        <v>48</v>
      </c>
      <c r="AN395" s="24">
        <v>6</v>
      </c>
      <c r="AO395" s="15"/>
      <c r="AP395" s="24"/>
      <c r="AQ395" s="15"/>
      <c r="AR395" s="24"/>
      <c r="AS395" s="15"/>
      <c r="AT395" s="24"/>
      <c r="AU395" s="15">
        <v>90</v>
      </c>
      <c r="AV395" s="24">
        <v>2</v>
      </c>
      <c r="AW395" s="15"/>
      <c r="AX395" s="24"/>
      <c r="AY395" s="15"/>
      <c r="AZ395" s="15"/>
      <c r="BA395" s="15"/>
      <c r="BB395" s="15"/>
      <c r="BC395" s="15"/>
      <c r="BD395" s="15"/>
      <c r="BE395" s="15"/>
      <c r="BF395" s="24"/>
      <c r="BG395" s="15">
        <v>68</v>
      </c>
      <c r="BH395" s="24">
        <v>3</v>
      </c>
      <c r="BI395" s="15"/>
      <c r="BJ395" s="24"/>
      <c r="BK395" s="15"/>
      <c r="BL395" s="24"/>
      <c r="BM395" s="15"/>
      <c r="BN395" s="24"/>
      <c r="BO395" s="15"/>
      <c r="BP395" s="24"/>
      <c r="BQ395" s="15">
        <v>48</v>
      </c>
      <c r="BR395" s="24" t="s">
        <v>168</v>
      </c>
      <c r="BS395" s="15"/>
      <c r="BT395" s="24"/>
      <c r="BU395" s="15">
        <v>71</v>
      </c>
      <c r="BV395" s="24">
        <v>4</v>
      </c>
      <c r="BW395" s="15"/>
      <c r="BX395" s="24"/>
      <c r="BY395" s="15"/>
      <c r="BZ395" s="24"/>
      <c r="CA395" s="15">
        <v>84</v>
      </c>
      <c r="CB395" s="24">
        <v>5</v>
      </c>
      <c r="CC395" s="15"/>
      <c r="CD395" s="24"/>
      <c r="CE395" s="15"/>
      <c r="CF395" s="24"/>
      <c r="CG395" s="15"/>
      <c r="CH395" s="25"/>
      <c r="CI395" s="15"/>
      <c r="CJ395" s="25"/>
      <c r="CK395" s="15">
        <v>85</v>
      </c>
      <c r="CL395" s="25">
        <v>8</v>
      </c>
      <c r="CM395" s="15">
        <v>64</v>
      </c>
      <c r="CN395" s="25" t="s">
        <v>129</v>
      </c>
      <c r="CO395" s="15"/>
      <c r="CP395" s="25"/>
      <c r="CQ395" s="15"/>
      <c r="CR395" s="25"/>
      <c r="CS395" s="15">
        <f t="shared" si="76"/>
        <v>0</v>
      </c>
      <c r="CT395" s="15">
        <f t="shared" si="77"/>
        <v>0</v>
      </c>
      <c r="CU395" s="15">
        <f t="shared" si="78"/>
        <v>0</v>
      </c>
      <c r="CV395" s="15">
        <f t="shared" si="79"/>
        <v>44</v>
      </c>
      <c r="CW395" s="15"/>
      <c r="CX395" s="15"/>
      <c r="CY395" s="15">
        <f t="shared" si="80"/>
        <v>0</v>
      </c>
      <c r="CZ395" s="15">
        <f>GG395</f>
        <v>0</v>
      </c>
      <c r="DA395" s="19"/>
      <c r="DB395" s="17">
        <v>64</v>
      </c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7"/>
      <c r="DQ395" s="15"/>
      <c r="DR395" s="15"/>
      <c r="DS395" s="15"/>
      <c r="DT395" s="15"/>
      <c r="DU395" s="15"/>
      <c r="DV395" s="15"/>
      <c r="DW395" s="15">
        <v>79</v>
      </c>
      <c r="DX395" s="20">
        <v>4</v>
      </c>
      <c r="DY395" s="15"/>
      <c r="DZ395" s="20"/>
      <c r="EA395" s="15"/>
      <c r="EB395" s="20"/>
      <c r="EC395" s="15">
        <v>51</v>
      </c>
      <c r="ED395" s="20" t="s">
        <v>129</v>
      </c>
      <c r="EE395" s="15"/>
      <c r="EF395" s="20"/>
      <c r="EG395" s="15">
        <v>85</v>
      </c>
      <c r="EH395" s="20">
        <v>8</v>
      </c>
      <c r="EI395" s="15"/>
      <c r="EJ395" s="20"/>
      <c r="EK395" s="15"/>
      <c r="EL395" s="20"/>
      <c r="EM395" s="15"/>
      <c r="EN395" s="20"/>
      <c r="EO395" s="15"/>
      <c r="EP395" s="20"/>
      <c r="EQ395" s="15"/>
      <c r="ER395" s="20"/>
      <c r="ES395" s="15"/>
      <c r="ET395" s="20"/>
      <c r="EU395" s="15"/>
      <c r="EV395" s="20"/>
      <c r="EW395" s="15"/>
      <c r="EX395" s="20"/>
      <c r="EY395" s="15"/>
      <c r="EZ395" s="20"/>
      <c r="FA395" s="15"/>
      <c r="FB395" s="20"/>
      <c r="FC395" s="15"/>
      <c r="FD395" s="20"/>
      <c r="FE395" s="15"/>
      <c r="FF395" s="20"/>
      <c r="FG395" s="15"/>
      <c r="FH395" s="20"/>
      <c r="FI395" s="15"/>
      <c r="FJ395" s="20"/>
      <c r="FK395" s="15"/>
      <c r="FL395" s="20"/>
      <c r="FM395" s="15"/>
      <c r="FN395" s="20"/>
      <c r="FO395" s="15"/>
      <c r="FP395" s="20"/>
      <c r="FQ395" s="15"/>
      <c r="FR395" s="20"/>
      <c r="FS395" s="15"/>
      <c r="FT395" s="20"/>
      <c r="FU395" s="15"/>
      <c r="FV395" s="20"/>
      <c r="FW395" s="15"/>
      <c r="FX395" s="20"/>
      <c r="FY395" s="15"/>
      <c r="FZ395" s="20"/>
      <c r="GA395" s="15"/>
      <c r="GB395" s="20"/>
      <c r="GC395" s="15"/>
      <c r="GD395" s="20"/>
      <c r="GE395" s="15">
        <v>44</v>
      </c>
      <c r="GF395" s="20" t="s">
        <v>129</v>
      </c>
      <c r="GG395" s="170"/>
    </row>
    <row r="396" spans="1:189" s="2" customFormat="1" ht="15.75" customHeight="1" x14ac:dyDescent="0.3">
      <c r="A396" s="17" t="s">
        <v>130</v>
      </c>
      <c r="B396" s="17" t="s">
        <v>126</v>
      </c>
      <c r="C396" s="17" t="s">
        <v>433</v>
      </c>
      <c r="D396" s="17" t="s">
        <v>825</v>
      </c>
      <c r="E396" s="15" t="str">
        <f t="shared" si="74"/>
        <v>David Gil</v>
      </c>
      <c r="F396" s="17" t="s">
        <v>135</v>
      </c>
      <c r="G396" s="15">
        <v>999899628</v>
      </c>
      <c r="H396" s="15">
        <f t="shared" si="75"/>
        <v>864</v>
      </c>
      <c r="I396" s="15"/>
      <c r="J396" s="15"/>
      <c r="K396" s="16"/>
      <c r="L396" s="15"/>
      <c r="M396" s="15"/>
      <c r="N396" s="15"/>
      <c r="O396" s="15">
        <f t="shared" si="81"/>
        <v>75</v>
      </c>
      <c r="P396" s="15">
        <v>0</v>
      </c>
      <c r="Q396" s="15">
        <f t="shared" si="82"/>
        <v>0</v>
      </c>
      <c r="R396" s="15">
        <v>0</v>
      </c>
      <c r="S396" s="15">
        <v>0</v>
      </c>
      <c r="T396" s="15">
        <f t="shared" si="83"/>
        <v>84</v>
      </c>
      <c r="U396" s="15">
        <f t="shared" si="84"/>
        <v>106</v>
      </c>
      <c r="V396" s="15"/>
      <c r="W396" s="15"/>
      <c r="X396" s="15"/>
      <c r="Y396" s="15"/>
      <c r="Z396" s="16"/>
      <c r="AA396" s="15"/>
      <c r="AB396" s="24"/>
      <c r="AC396" s="15"/>
      <c r="AD396" s="24"/>
      <c r="AE396" s="15"/>
      <c r="AF396" s="24"/>
      <c r="AG396" s="15"/>
      <c r="AH396" s="24"/>
      <c r="AI396" s="15"/>
      <c r="AJ396" s="24"/>
      <c r="AK396" s="15"/>
      <c r="AL396" s="24"/>
      <c r="AM396" s="15"/>
      <c r="AN396" s="24"/>
      <c r="AO396" s="15"/>
      <c r="AP396" s="24"/>
      <c r="AQ396" s="15"/>
      <c r="AR396" s="24"/>
      <c r="AS396" s="15"/>
      <c r="AT396" s="24"/>
      <c r="AU396" s="15"/>
      <c r="AV396" s="24"/>
      <c r="AW396" s="15"/>
      <c r="AX396" s="24"/>
      <c r="AY396" s="15">
        <v>64</v>
      </c>
      <c r="AZ396" s="24" t="s">
        <v>129</v>
      </c>
      <c r="BA396" s="15"/>
      <c r="BB396" s="24"/>
      <c r="BC396" s="15"/>
      <c r="BD396" s="24"/>
      <c r="BE396" s="15"/>
      <c r="BF396" s="24"/>
      <c r="BG396" s="15"/>
      <c r="BH396" s="24"/>
      <c r="BI396" s="15"/>
      <c r="BJ396" s="24"/>
      <c r="BK396" s="15"/>
      <c r="BL396" s="24"/>
      <c r="BM396" s="15"/>
      <c r="BN396" s="24"/>
      <c r="BO396" s="15">
        <v>120</v>
      </c>
      <c r="BP396" s="24">
        <v>1</v>
      </c>
      <c r="BQ396" s="15"/>
      <c r="BR396" s="24"/>
      <c r="BS396" s="15"/>
      <c r="BT396" s="24"/>
      <c r="BU396" s="15">
        <v>71</v>
      </c>
      <c r="BV396" s="24">
        <v>4</v>
      </c>
      <c r="BW396" s="15"/>
      <c r="BX396" s="24"/>
      <c r="BY396" s="15"/>
      <c r="BZ396" s="24"/>
      <c r="CA396" s="15">
        <v>51</v>
      </c>
      <c r="CB396" s="24" t="s">
        <v>129</v>
      </c>
      <c r="CC396" s="15"/>
      <c r="CD396" s="24"/>
      <c r="CE396" s="15">
        <v>64</v>
      </c>
      <c r="CF396" s="24" t="s">
        <v>129</v>
      </c>
      <c r="CG396" s="15"/>
      <c r="CH396" s="25"/>
      <c r="CI396" s="15">
        <v>68</v>
      </c>
      <c r="CJ396" s="25">
        <v>3</v>
      </c>
      <c r="CK396" s="15">
        <v>64</v>
      </c>
      <c r="CL396" s="25" t="s">
        <v>129</v>
      </c>
      <c r="CM396" s="15">
        <v>93</v>
      </c>
      <c r="CN396" s="25">
        <v>7</v>
      </c>
      <c r="CO396" s="15"/>
      <c r="CP396" s="25"/>
      <c r="CQ396" s="15"/>
      <c r="CR396" s="25"/>
      <c r="CS396" s="15">
        <f t="shared" si="76"/>
        <v>0</v>
      </c>
      <c r="CT396" s="15">
        <f t="shared" si="77"/>
        <v>360</v>
      </c>
      <c r="CU396" s="15">
        <f t="shared" si="78"/>
        <v>2</v>
      </c>
      <c r="CV396" s="15">
        <f t="shared" si="79"/>
        <v>140</v>
      </c>
      <c r="CW396" s="15"/>
      <c r="CX396" s="15"/>
      <c r="CY396" s="15">
        <f t="shared" si="80"/>
        <v>99</v>
      </c>
      <c r="CZ396" s="15">
        <f>GG396</f>
        <v>0</v>
      </c>
      <c r="DA396" s="19"/>
      <c r="DB396" s="17">
        <v>113</v>
      </c>
      <c r="DC396" s="15"/>
      <c r="DD396" s="15">
        <v>68</v>
      </c>
      <c r="DE396" s="15"/>
      <c r="DF396" s="15"/>
      <c r="DG396" s="15"/>
      <c r="DH396" s="15">
        <v>120</v>
      </c>
      <c r="DI396" s="15"/>
      <c r="DJ396" s="15"/>
      <c r="DK396" s="15"/>
      <c r="DL396" s="15"/>
      <c r="DM396" s="15"/>
      <c r="DN396" s="15"/>
      <c r="DO396" s="15"/>
      <c r="DP396" s="17"/>
      <c r="DQ396" s="15"/>
      <c r="DR396" s="15"/>
      <c r="DS396" s="15"/>
      <c r="DT396" s="15"/>
      <c r="DU396" s="15"/>
      <c r="DV396" s="15"/>
      <c r="DW396" s="15"/>
      <c r="DX396" s="20"/>
      <c r="DY396" s="15"/>
      <c r="DZ396" s="20"/>
      <c r="EA396" s="15">
        <v>140</v>
      </c>
      <c r="EB396" s="20">
        <v>1</v>
      </c>
      <c r="EC396" s="15">
        <v>84</v>
      </c>
      <c r="ED396" s="20">
        <v>5</v>
      </c>
      <c r="EE396" s="15"/>
      <c r="EF396" s="20"/>
      <c r="EG396" s="15">
        <v>106</v>
      </c>
      <c r="EH396" s="20">
        <v>5</v>
      </c>
      <c r="EI396" s="15"/>
      <c r="EJ396" s="20"/>
      <c r="EK396" s="15">
        <v>75</v>
      </c>
      <c r="EL396" s="20">
        <v>2</v>
      </c>
      <c r="EM396" s="15"/>
      <c r="EN396" s="20"/>
      <c r="EO396" s="15">
        <v>99</v>
      </c>
      <c r="EP396" s="20">
        <v>6</v>
      </c>
      <c r="EQ396" s="15"/>
      <c r="ER396" s="20"/>
      <c r="ES396" s="15"/>
      <c r="ET396" s="20"/>
      <c r="EU396" s="15">
        <v>120</v>
      </c>
      <c r="EV396" s="20">
        <v>1</v>
      </c>
      <c r="EW396" s="15"/>
      <c r="EX396" s="20"/>
      <c r="EY396" s="15">
        <v>120</v>
      </c>
      <c r="EZ396" s="20">
        <v>1</v>
      </c>
      <c r="FA396" s="15"/>
      <c r="FB396" s="20"/>
      <c r="FC396" s="15"/>
      <c r="FD396" s="20"/>
      <c r="FE396" s="15"/>
      <c r="FF396" s="20"/>
      <c r="FG396" s="15"/>
      <c r="FH396" s="20"/>
      <c r="FI396" s="15"/>
      <c r="FJ396" s="20"/>
      <c r="FK396" s="15"/>
      <c r="FL396" s="20"/>
      <c r="FM396" s="15"/>
      <c r="FN396" s="20"/>
      <c r="FO396" s="15">
        <v>120</v>
      </c>
      <c r="FP396" s="20"/>
      <c r="FQ396" s="15"/>
      <c r="FR396" s="20"/>
      <c r="FS396" s="15"/>
      <c r="FT396" s="20"/>
      <c r="FU396" s="15"/>
      <c r="FV396" s="20"/>
      <c r="FW396" s="15"/>
      <c r="FX396" s="20"/>
      <c r="FY396" s="15"/>
      <c r="FZ396" s="20"/>
      <c r="GA396" s="15"/>
      <c r="GB396" s="20"/>
      <c r="GC396" s="15"/>
      <c r="GD396" s="20"/>
      <c r="GE396" s="15">
        <v>140</v>
      </c>
      <c r="GF396" s="20">
        <v>1</v>
      </c>
      <c r="GG396" s="170"/>
    </row>
    <row r="397" spans="1:189" s="2" customFormat="1" ht="15.75" customHeight="1" x14ac:dyDescent="0.3">
      <c r="A397" s="17" t="s">
        <v>125</v>
      </c>
      <c r="B397" s="17" t="s">
        <v>126</v>
      </c>
      <c r="C397" s="17" t="s">
        <v>2260</v>
      </c>
      <c r="D397" s="17" t="s">
        <v>3649</v>
      </c>
      <c r="E397" s="15" t="str">
        <f t="shared" si="74"/>
        <v>SADIE GOMES</v>
      </c>
      <c r="F397" s="17" t="s">
        <v>128</v>
      </c>
      <c r="G397" s="17">
        <v>999899629</v>
      </c>
      <c r="H397" s="15">
        <f t="shared" si="75"/>
        <v>38</v>
      </c>
      <c r="I397" s="15"/>
      <c r="J397" s="15"/>
      <c r="K397" s="16"/>
      <c r="L397" s="15"/>
      <c r="M397" s="15"/>
      <c r="N397" s="15"/>
      <c r="O397" s="15">
        <f t="shared" si="81"/>
        <v>0</v>
      </c>
      <c r="P397" s="15">
        <v>0</v>
      </c>
      <c r="Q397" s="15">
        <f t="shared" si="82"/>
        <v>0</v>
      </c>
      <c r="R397" s="15">
        <v>0</v>
      </c>
      <c r="S397" s="15">
        <v>0</v>
      </c>
      <c r="T397" s="15">
        <f t="shared" si="83"/>
        <v>0</v>
      </c>
      <c r="U397" s="15">
        <f t="shared" si="84"/>
        <v>0</v>
      </c>
      <c r="V397" s="15"/>
      <c r="W397" s="15"/>
      <c r="X397" s="15"/>
      <c r="Y397" s="15"/>
      <c r="Z397" s="16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>
        <f t="shared" si="76"/>
        <v>0</v>
      </c>
      <c r="CT397" s="15">
        <f t="shared" si="77"/>
        <v>38</v>
      </c>
      <c r="CU397" s="15">
        <f t="shared" si="78"/>
        <v>0</v>
      </c>
      <c r="CV397" s="15">
        <f t="shared" si="79"/>
        <v>0</v>
      </c>
      <c r="CW397" s="15"/>
      <c r="CX397" s="15"/>
      <c r="CY397" s="15">
        <f t="shared" si="80"/>
        <v>0</v>
      </c>
      <c r="CZ397" s="15">
        <f>GG397</f>
        <v>0</v>
      </c>
      <c r="DA397" s="16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20"/>
      <c r="DY397" s="15"/>
      <c r="DZ397" s="20"/>
      <c r="EA397" s="15"/>
      <c r="EB397" s="20"/>
      <c r="EC397" s="15"/>
      <c r="ED397" s="20"/>
      <c r="EE397" s="15"/>
      <c r="EF397" s="20"/>
      <c r="EG397" s="15"/>
      <c r="EH397" s="20"/>
      <c r="EI397" s="15"/>
      <c r="EJ397" s="20"/>
      <c r="EK397" s="15"/>
      <c r="EL397" s="20"/>
      <c r="EM397" s="15"/>
      <c r="EN397" s="20"/>
      <c r="EO397" s="15"/>
      <c r="EP397" s="20"/>
      <c r="EQ397" s="15"/>
      <c r="ER397" s="20"/>
      <c r="ES397" s="15"/>
      <c r="ET397" s="20"/>
      <c r="EU397" s="15"/>
      <c r="EV397" s="20"/>
      <c r="EW397" s="15"/>
      <c r="EX397" s="20"/>
      <c r="EY397" s="15"/>
      <c r="EZ397" s="20"/>
      <c r="FA397" s="15"/>
      <c r="FB397" s="20"/>
      <c r="FC397" s="15"/>
      <c r="FD397" s="20"/>
      <c r="FE397" s="15"/>
      <c r="FF397" s="20"/>
      <c r="FG397" s="15"/>
      <c r="FH397" s="20"/>
      <c r="FI397" s="15"/>
      <c r="FJ397" s="20"/>
      <c r="FK397" s="15"/>
      <c r="FL397" s="20"/>
      <c r="FM397" s="15"/>
      <c r="FN397" s="20"/>
      <c r="FO397" s="15"/>
      <c r="FP397" s="20"/>
      <c r="FQ397" s="15"/>
      <c r="FR397" s="20"/>
      <c r="FS397" s="15">
        <v>38</v>
      </c>
      <c r="FT397" s="20" t="s">
        <v>129</v>
      </c>
      <c r="FU397" s="15"/>
      <c r="FV397" s="20"/>
      <c r="FW397" s="15"/>
      <c r="FX397" s="20"/>
      <c r="FY397" s="15"/>
      <c r="FZ397" s="20"/>
      <c r="GA397" s="15"/>
      <c r="GB397" s="20"/>
      <c r="GC397" s="15"/>
      <c r="GD397" s="20"/>
      <c r="GE397" s="15"/>
      <c r="GF397" s="20"/>
      <c r="GG397" s="170"/>
    </row>
    <row r="398" spans="1:189" s="2" customFormat="1" ht="15.75" customHeight="1" x14ac:dyDescent="0.3">
      <c r="A398" s="15" t="s">
        <v>125</v>
      </c>
      <c r="B398" s="15" t="s">
        <v>126</v>
      </c>
      <c r="C398" s="15" t="s">
        <v>1219</v>
      </c>
      <c r="D398" s="15" t="s">
        <v>1223</v>
      </c>
      <c r="E398" s="15" t="str">
        <f t="shared" si="74"/>
        <v>Maddox Lee</v>
      </c>
      <c r="F398" s="15" t="s">
        <v>135</v>
      </c>
      <c r="G398" s="15">
        <v>999899842</v>
      </c>
      <c r="H398" s="15">
        <f t="shared" si="75"/>
        <v>251</v>
      </c>
      <c r="I398" s="15"/>
      <c r="J398" s="15"/>
      <c r="K398" s="16"/>
      <c r="L398" s="15"/>
      <c r="M398" s="15"/>
      <c r="N398" s="15"/>
      <c r="O398" s="15">
        <f t="shared" si="81"/>
        <v>0</v>
      </c>
      <c r="P398" s="15">
        <v>0</v>
      </c>
      <c r="Q398" s="15">
        <f t="shared" si="82"/>
        <v>1</v>
      </c>
      <c r="R398" s="15">
        <v>0</v>
      </c>
      <c r="S398" s="15">
        <v>0</v>
      </c>
      <c r="T398" s="15">
        <f t="shared" si="83"/>
        <v>51</v>
      </c>
      <c r="U398" s="15">
        <f t="shared" si="84"/>
        <v>48</v>
      </c>
      <c r="V398" s="15"/>
      <c r="W398" s="15"/>
      <c r="X398" s="15"/>
      <c r="Y398" s="15"/>
      <c r="Z398" s="16"/>
      <c r="AA398" s="15"/>
      <c r="AB398" s="24"/>
      <c r="AC398" s="15"/>
      <c r="AD398" s="15"/>
      <c r="AE398" s="15"/>
      <c r="AF398" s="15"/>
      <c r="AG398" s="15"/>
      <c r="AH398" s="24"/>
      <c r="AI398" s="15"/>
      <c r="AJ398" s="15"/>
      <c r="AK398" s="15"/>
      <c r="AL398" s="15"/>
      <c r="AM398" s="15"/>
      <c r="AN398" s="24"/>
      <c r="AO398" s="15"/>
      <c r="AP398" s="24"/>
      <c r="AQ398" s="15"/>
      <c r="AR398" s="24"/>
      <c r="AS398" s="15"/>
      <c r="AT398" s="24"/>
      <c r="AU398" s="15"/>
      <c r="AV398" s="24"/>
      <c r="AW398" s="15"/>
      <c r="AX398" s="24"/>
      <c r="AY398" s="15"/>
      <c r="AZ398" s="15"/>
      <c r="BA398" s="15"/>
      <c r="BB398" s="15"/>
      <c r="BC398" s="15"/>
      <c r="BD398" s="15"/>
      <c r="BE398" s="15"/>
      <c r="BF398" s="24"/>
      <c r="BG398" s="15">
        <v>38</v>
      </c>
      <c r="BH398" s="24" t="s">
        <v>129</v>
      </c>
      <c r="BI398" s="15"/>
      <c r="BJ398" s="24"/>
      <c r="BK398" s="15"/>
      <c r="BL398" s="24"/>
      <c r="BM398" s="15"/>
      <c r="BN398" s="24"/>
      <c r="BO398" s="15"/>
      <c r="BP398" s="24"/>
      <c r="BQ398" s="15"/>
      <c r="BR398" s="24"/>
      <c r="BS398" s="15"/>
      <c r="BT398" s="24"/>
      <c r="BU398" s="15">
        <v>33</v>
      </c>
      <c r="BV398" s="24" t="s">
        <v>168</v>
      </c>
      <c r="BW398" s="15"/>
      <c r="BX398" s="24"/>
      <c r="BY398" s="15"/>
      <c r="BZ398" s="24"/>
      <c r="CA398" s="15">
        <v>38</v>
      </c>
      <c r="CB398" s="24" t="s">
        <v>168</v>
      </c>
      <c r="CC398" s="15"/>
      <c r="CD398" s="24"/>
      <c r="CE398" s="15"/>
      <c r="CF398" s="24"/>
      <c r="CG398" s="15"/>
      <c r="CH398" s="25"/>
      <c r="CI398" s="15"/>
      <c r="CJ398" s="25"/>
      <c r="CK398" s="15"/>
      <c r="CL398" s="25"/>
      <c r="CM398" s="15"/>
      <c r="CN398" s="25"/>
      <c r="CO398" s="15"/>
      <c r="CP398" s="25"/>
      <c r="CQ398" s="15"/>
      <c r="CR398" s="25"/>
      <c r="CS398" s="15">
        <f t="shared" si="76"/>
        <v>0</v>
      </c>
      <c r="CT398" s="15">
        <f t="shared" si="77"/>
        <v>108</v>
      </c>
      <c r="CU398" s="15">
        <f t="shared" si="78"/>
        <v>1</v>
      </c>
      <c r="CV398" s="15">
        <f t="shared" si="79"/>
        <v>44</v>
      </c>
      <c r="CW398" s="15"/>
      <c r="CX398" s="15"/>
      <c r="CY398" s="15">
        <f t="shared" si="80"/>
        <v>0</v>
      </c>
      <c r="CZ398" s="15">
        <f>GG398</f>
        <v>0</v>
      </c>
      <c r="DA398" s="19"/>
      <c r="DB398" s="17"/>
      <c r="DC398" s="15"/>
      <c r="DD398" s="15"/>
      <c r="DE398" s="15"/>
      <c r="DF398" s="15"/>
      <c r="DG398" s="15"/>
      <c r="DH398" s="15"/>
      <c r="DI398" s="15">
        <v>51</v>
      </c>
      <c r="DJ398" s="15"/>
      <c r="DK398" s="15"/>
      <c r="DL398" s="15"/>
      <c r="DM398" s="15"/>
      <c r="DN398" s="15"/>
      <c r="DO398" s="15"/>
      <c r="DP398" s="17"/>
      <c r="DQ398" s="15"/>
      <c r="DR398" s="15"/>
      <c r="DS398" s="15"/>
      <c r="DT398" s="15"/>
      <c r="DU398" s="15"/>
      <c r="DV398" s="15"/>
      <c r="DW398" s="15">
        <v>33</v>
      </c>
      <c r="DX398" s="20" t="s">
        <v>168</v>
      </c>
      <c r="DY398" s="15"/>
      <c r="DZ398" s="20"/>
      <c r="EA398" s="15"/>
      <c r="EB398" s="20"/>
      <c r="EC398" s="15">
        <v>51</v>
      </c>
      <c r="ED398" s="20" t="s">
        <v>129</v>
      </c>
      <c r="EE398" s="15"/>
      <c r="EF398" s="20"/>
      <c r="EG398" s="15">
        <v>48</v>
      </c>
      <c r="EH398" s="20" t="s">
        <v>168</v>
      </c>
      <c r="EI398" s="15"/>
      <c r="EJ398" s="20"/>
      <c r="EK398" s="15"/>
      <c r="EL398" s="20"/>
      <c r="EM398" s="15"/>
      <c r="EN398" s="20"/>
      <c r="EO398" s="15"/>
      <c r="EP398" s="20"/>
      <c r="EQ398" s="15"/>
      <c r="ER398" s="20"/>
      <c r="ES398" s="15"/>
      <c r="ET398" s="20"/>
      <c r="EU398" s="15"/>
      <c r="EV398" s="20"/>
      <c r="EW398" s="15"/>
      <c r="EX398" s="20"/>
      <c r="EY398" s="15"/>
      <c r="EZ398" s="20"/>
      <c r="FA398" s="15"/>
      <c r="FB398" s="20"/>
      <c r="FC398" s="15"/>
      <c r="FD398" s="20"/>
      <c r="FE398" s="15"/>
      <c r="FF398" s="20"/>
      <c r="FG398" s="15"/>
      <c r="FH398" s="20"/>
      <c r="FI398" s="15"/>
      <c r="FJ398" s="20"/>
      <c r="FK398" s="15"/>
      <c r="FL398" s="20"/>
      <c r="FM398" s="15"/>
      <c r="FN398" s="20"/>
      <c r="FO398" s="15"/>
      <c r="FP398" s="20"/>
      <c r="FQ398" s="15"/>
      <c r="FR398" s="20"/>
      <c r="FS398" s="15">
        <v>54</v>
      </c>
      <c r="FT398" s="20">
        <v>7</v>
      </c>
      <c r="FU398" s="15">
        <v>54</v>
      </c>
      <c r="FV398" s="20"/>
      <c r="FW398" s="15"/>
      <c r="FX398" s="20"/>
      <c r="FY398" s="15"/>
      <c r="FZ398" s="20"/>
      <c r="GA398" s="15"/>
      <c r="GB398" s="20"/>
      <c r="GC398" s="15"/>
      <c r="GD398" s="20"/>
      <c r="GE398" s="15">
        <v>44</v>
      </c>
      <c r="GF398" s="20" t="s">
        <v>129</v>
      </c>
      <c r="GG398" s="170"/>
    </row>
    <row r="399" spans="1:189" s="2" customFormat="1" ht="15.75" customHeight="1" x14ac:dyDescent="0.3">
      <c r="A399" s="15" t="s">
        <v>2903</v>
      </c>
      <c r="B399" s="17" t="s">
        <v>126</v>
      </c>
      <c r="C399" s="17" t="s">
        <v>2053</v>
      </c>
      <c r="D399" s="17" t="s">
        <v>2054</v>
      </c>
      <c r="E399" s="15" t="str">
        <f t="shared" si="74"/>
        <v>HAYLIE PHAN</v>
      </c>
      <c r="F399" s="17" t="s">
        <v>128</v>
      </c>
      <c r="G399" s="17">
        <v>999899845</v>
      </c>
      <c r="H399" s="15">
        <f t="shared" si="75"/>
        <v>29</v>
      </c>
      <c r="I399" s="15"/>
      <c r="J399" s="15"/>
      <c r="K399" s="16"/>
      <c r="L399" s="15"/>
      <c r="M399" s="15"/>
      <c r="N399" s="15"/>
      <c r="O399" s="15">
        <f t="shared" si="81"/>
        <v>0</v>
      </c>
      <c r="P399" s="15">
        <v>0</v>
      </c>
      <c r="Q399" s="15">
        <f t="shared" si="82"/>
        <v>0</v>
      </c>
      <c r="R399" s="15">
        <v>0</v>
      </c>
      <c r="S399" s="15">
        <v>0</v>
      </c>
      <c r="T399" s="15">
        <f t="shared" si="83"/>
        <v>29</v>
      </c>
      <c r="U399" s="15">
        <f t="shared" si="84"/>
        <v>0</v>
      </c>
      <c r="V399" s="15"/>
      <c r="W399" s="15"/>
      <c r="X399" s="15"/>
      <c r="Y399" s="15"/>
      <c r="Z399" s="16"/>
      <c r="AA399" s="15"/>
      <c r="AB399" s="24"/>
      <c r="AC399" s="15"/>
      <c r="AD399" s="15"/>
      <c r="AE399" s="15"/>
      <c r="AF399" s="15"/>
      <c r="AG399" s="15"/>
      <c r="AH399" s="24"/>
      <c r="AI399" s="15"/>
      <c r="AJ399" s="15"/>
      <c r="AK399" s="15"/>
      <c r="AL399" s="15"/>
      <c r="AM399" s="15"/>
      <c r="AN399" s="24"/>
      <c r="AO399" s="15"/>
      <c r="AP399" s="24"/>
      <c r="AQ399" s="15"/>
      <c r="AR399" s="24"/>
      <c r="AS399" s="15"/>
      <c r="AT399" s="24"/>
      <c r="AU399" s="15"/>
      <c r="AV399" s="24"/>
      <c r="AW399" s="15"/>
      <c r="AX399" s="24"/>
      <c r="AY399" s="15"/>
      <c r="AZ399" s="15"/>
      <c r="BA399" s="15"/>
      <c r="BB399" s="15"/>
      <c r="BC399" s="15"/>
      <c r="BD399" s="15"/>
      <c r="BE399" s="15"/>
      <c r="BF399" s="24"/>
      <c r="BG399" s="15"/>
      <c r="BH399" s="24"/>
      <c r="BI399" s="15"/>
      <c r="BJ399" s="24"/>
      <c r="BK399" s="15"/>
      <c r="BL399" s="24"/>
      <c r="BM399" s="15"/>
      <c r="BN399" s="24"/>
      <c r="BO399" s="15"/>
      <c r="BP399" s="24"/>
      <c r="BQ399" s="15"/>
      <c r="BR399" s="24"/>
      <c r="BS399" s="15"/>
      <c r="BT399" s="24"/>
      <c r="BU399" s="15"/>
      <c r="BV399" s="24"/>
      <c r="BW399" s="15"/>
      <c r="BX399" s="24"/>
      <c r="BY399" s="15"/>
      <c r="BZ399" s="24"/>
      <c r="CA399" s="15"/>
      <c r="CB399" s="24"/>
      <c r="CC399" s="15"/>
      <c r="CD399" s="24"/>
      <c r="CE399" s="15"/>
      <c r="CF399" s="24"/>
      <c r="CG399" s="15"/>
      <c r="CH399" s="25"/>
      <c r="CI399" s="15"/>
      <c r="CJ399" s="25"/>
      <c r="CK399" s="15"/>
      <c r="CL399" s="25"/>
      <c r="CM399" s="15"/>
      <c r="CN399" s="25"/>
      <c r="CO399" s="15"/>
      <c r="CP399" s="25"/>
      <c r="CQ399" s="15"/>
      <c r="CR399" s="25"/>
      <c r="CS399" s="15">
        <f t="shared" si="76"/>
        <v>0</v>
      </c>
      <c r="CT399" s="15">
        <f t="shared" si="77"/>
        <v>0</v>
      </c>
      <c r="CU399" s="15">
        <f t="shared" si="78"/>
        <v>0</v>
      </c>
      <c r="CV399" s="15">
        <f t="shared" si="79"/>
        <v>0</v>
      </c>
      <c r="CW399" s="15"/>
      <c r="CX399" s="15"/>
      <c r="CY399" s="15">
        <f t="shared" si="80"/>
        <v>0</v>
      </c>
      <c r="CZ399" s="15">
        <f>GG399</f>
        <v>0</v>
      </c>
      <c r="DA399" s="19"/>
      <c r="DB399" s="17"/>
      <c r="DC399" s="15"/>
      <c r="DD399" s="15"/>
      <c r="DE399" s="17">
        <v>60</v>
      </c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7"/>
      <c r="DQ399" s="15"/>
      <c r="DR399" s="15"/>
      <c r="DS399" s="15"/>
      <c r="DT399" s="15"/>
      <c r="DU399" s="15"/>
      <c r="DV399" s="15"/>
      <c r="DW399" s="15"/>
      <c r="DX399" s="20"/>
      <c r="DY399" s="15"/>
      <c r="DZ399" s="20"/>
      <c r="EA399" s="15"/>
      <c r="EB399" s="20"/>
      <c r="EC399" s="15">
        <v>29</v>
      </c>
      <c r="ED399" s="20">
        <v>33</v>
      </c>
      <c r="EE399" s="15"/>
      <c r="EF399" s="20"/>
      <c r="EG399" s="15"/>
      <c r="EH399" s="20"/>
      <c r="EI399" s="15"/>
      <c r="EJ399" s="20"/>
      <c r="EK399" s="15"/>
      <c r="EL399" s="20"/>
      <c r="EM399" s="15"/>
      <c r="EN399" s="20"/>
      <c r="EO399" s="15"/>
      <c r="EP399" s="20"/>
      <c r="EQ399" s="15"/>
      <c r="ER399" s="20"/>
      <c r="ES399" s="15"/>
      <c r="ET399" s="20"/>
      <c r="EU399" s="15"/>
      <c r="EV399" s="20"/>
      <c r="EW399" s="15"/>
      <c r="EX399" s="20"/>
      <c r="EY399" s="15"/>
      <c r="EZ399" s="20"/>
      <c r="FA399" s="15"/>
      <c r="FB399" s="20"/>
      <c r="FC399" s="15"/>
      <c r="FD399" s="20"/>
      <c r="FE399" s="15"/>
      <c r="FF399" s="20"/>
      <c r="FG399" s="15"/>
      <c r="FH399" s="20"/>
      <c r="FI399" s="15"/>
      <c r="FJ399" s="20"/>
      <c r="FK399" s="15"/>
      <c r="FL399" s="20"/>
      <c r="FM399" s="15"/>
      <c r="FN399" s="20"/>
      <c r="FO399" s="15"/>
      <c r="FP399" s="20"/>
      <c r="FQ399" s="15"/>
      <c r="FR399" s="20"/>
      <c r="FS399" s="15"/>
      <c r="FT399" s="20"/>
      <c r="FU399" s="15"/>
      <c r="FV399" s="20"/>
      <c r="FW399" s="15"/>
      <c r="FX399" s="20"/>
      <c r="FY399" s="15"/>
      <c r="FZ399" s="20"/>
      <c r="GA399" s="15"/>
      <c r="GB399" s="20"/>
      <c r="GC399" s="15"/>
      <c r="GD399" s="20"/>
      <c r="GE399" s="15"/>
      <c r="GF399" s="20"/>
      <c r="GG399" s="170"/>
    </row>
    <row r="400" spans="1:189" s="2" customFormat="1" ht="15.75" customHeight="1" x14ac:dyDescent="0.3">
      <c r="A400" s="15" t="s">
        <v>125</v>
      </c>
      <c r="B400" s="15" t="s">
        <v>126</v>
      </c>
      <c r="C400" s="15" t="s">
        <v>1101</v>
      </c>
      <c r="D400" s="15" t="s">
        <v>3253</v>
      </c>
      <c r="E400" s="15" t="str">
        <f t="shared" si="74"/>
        <v>Prisha JAYAKANTHAN</v>
      </c>
      <c r="F400" s="15" t="s">
        <v>128</v>
      </c>
      <c r="G400" s="15">
        <v>999900032</v>
      </c>
      <c r="H400" s="15">
        <f t="shared" si="75"/>
        <v>29</v>
      </c>
      <c r="I400" s="15"/>
      <c r="J400" s="15"/>
      <c r="K400" s="16"/>
      <c r="L400" s="15"/>
      <c r="M400" s="15"/>
      <c r="N400" s="15"/>
      <c r="O400" s="15">
        <f t="shared" si="81"/>
        <v>0</v>
      </c>
      <c r="P400" s="15">
        <v>0</v>
      </c>
      <c r="Q400" s="15">
        <f t="shared" si="82"/>
        <v>0</v>
      </c>
      <c r="R400" s="15">
        <v>0</v>
      </c>
      <c r="S400" s="15">
        <v>0</v>
      </c>
      <c r="T400" s="15">
        <f t="shared" si="83"/>
        <v>0</v>
      </c>
      <c r="U400" s="15">
        <f t="shared" si="84"/>
        <v>0</v>
      </c>
      <c r="V400" s="15"/>
      <c r="W400" s="15"/>
      <c r="X400" s="15"/>
      <c r="Y400" s="15"/>
      <c r="Z400" s="16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>
        <f t="shared" si="76"/>
        <v>0</v>
      </c>
      <c r="CT400" s="15">
        <f t="shared" si="77"/>
        <v>29</v>
      </c>
      <c r="CU400" s="15">
        <f t="shared" si="78"/>
        <v>0</v>
      </c>
      <c r="CV400" s="15">
        <f t="shared" si="79"/>
        <v>0</v>
      </c>
      <c r="CW400" s="15"/>
      <c r="CX400" s="15"/>
      <c r="CY400" s="15">
        <f t="shared" si="80"/>
        <v>0</v>
      </c>
      <c r="CZ400" s="15">
        <f>GG400</f>
        <v>0</v>
      </c>
      <c r="DA400" s="16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20"/>
      <c r="DY400" s="15"/>
      <c r="DZ400" s="20"/>
      <c r="EA400" s="15"/>
      <c r="EB400" s="20"/>
      <c r="EC400" s="15"/>
      <c r="ED400" s="20"/>
      <c r="EE400" s="15"/>
      <c r="EF400" s="20"/>
      <c r="EG400" s="15"/>
      <c r="EH400" s="20"/>
      <c r="EI400" s="15"/>
      <c r="EJ400" s="20"/>
      <c r="EK400" s="15"/>
      <c r="EL400" s="20"/>
      <c r="EM400" s="15"/>
      <c r="EN400" s="20"/>
      <c r="EO400" s="15"/>
      <c r="EP400" s="20"/>
      <c r="EQ400" s="15"/>
      <c r="ER400" s="20"/>
      <c r="ES400" s="15"/>
      <c r="ET400" s="20"/>
      <c r="EU400" s="15"/>
      <c r="EV400" s="20"/>
      <c r="EW400" s="15"/>
      <c r="EX400" s="20"/>
      <c r="EY400" s="15"/>
      <c r="EZ400" s="20"/>
      <c r="FA400" s="15"/>
      <c r="FB400" s="20"/>
      <c r="FC400" s="15">
        <v>29</v>
      </c>
      <c r="FD400" s="20" t="s">
        <v>168</v>
      </c>
      <c r="FE400" s="15"/>
      <c r="FF400" s="20"/>
      <c r="FG400" s="15"/>
      <c r="FH400" s="20"/>
      <c r="FI400" s="15"/>
      <c r="FJ400" s="20"/>
      <c r="FK400" s="15"/>
      <c r="FL400" s="20"/>
      <c r="FM400" s="15"/>
      <c r="FN400" s="20"/>
      <c r="FO400" s="15"/>
      <c r="FP400" s="20"/>
      <c r="FQ400" s="15"/>
      <c r="FR400" s="20"/>
      <c r="FS400" s="15"/>
      <c r="FT400" s="20"/>
      <c r="FU400" s="15"/>
      <c r="FV400" s="20"/>
      <c r="FW400" s="15"/>
      <c r="FX400" s="20"/>
      <c r="FY400" s="15"/>
      <c r="FZ400" s="20"/>
      <c r="GA400" s="15"/>
      <c r="GB400" s="20"/>
      <c r="GC400" s="15"/>
      <c r="GD400" s="20"/>
      <c r="GE400" s="15"/>
      <c r="GF400" s="20"/>
      <c r="GG400" s="170"/>
    </row>
    <row r="401" spans="1:189" s="2" customFormat="1" ht="15.75" customHeight="1" x14ac:dyDescent="0.3">
      <c r="A401" s="15" t="s">
        <v>130</v>
      </c>
      <c r="B401" s="17" t="s">
        <v>126</v>
      </c>
      <c r="C401" s="17" t="s">
        <v>324</v>
      </c>
      <c r="D401" s="17" t="s">
        <v>513</v>
      </c>
      <c r="E401" s="15" t="str">
        <f t="shared" si="74"/>
        <v>Evelyn Cheung</v>
      </c>
      <c r="F401" s="17" t="s">
        <v>128</v>
      </c>
      <c r="G401" s="15">
        <v>999900302</v>
      </c>
      <c r="H401" s="15">
        <f t="shared" si="75"/>
        <v>740</v>
      </c>
      <c r="I401" s="15"/>
      <c r="J401" s="15"/>
      <c r="K401" s="16"/>
      <c r="L401" s="15"/>
      <c r="M401" s="15"/>
      <c r="N401" s="15"/>
      <c r="O401" s="15">
        <f t="shared" si="81"/>
        <v>131</v>
      </c>
      <c r="P401" s="15">
        <v>0</v>
      </c>
      <c r="Q401" s="15">
        <f t="shared" si="82"/>
        <v>2</v>
      </c>
      <c r="R401" s="15">
        <v>0</v>
      </c>
      <c r="S401" s="15">
        <v>0</v>
      </c>
      <c r="T401" s="15">
        <f t="shared" si="83"/>
        <v>84</v>
      </c>
      <c r="U401" s="15">
        <f t="shared" si="84"/>
        <v>64</v>
      </c>
      <c r="V401" s="15"/>
      <c r="W401" s="15"/>
      <c r="X401" s="15"/>
      <c r="Y401" s="15"/>
      <c r="Z401" s="16"/>
      <c r="AA401" s="15"/>
      <c r="AB401" s="24"/>
      <c r="AC401" s="15"/>
      <c r="AD401" s="24"/>
      <c r="AE401" s="15">
        <v>68</v>
      </c>
      <c r="AF401" s="24">
        <v>3</v>
      </c>
      <c r="AG401" s="15"/>
      <c r="AH401" s="24"/>
      <c r="AI401" s="15"/>
      <c r="AJ401" s="24"/>
      <c r="AK401" s="15"/>
      <c r="AL401" s="24"/>
      <c r="AM401" s="15">
        <v>56</v>
      </c>
      <c r="AN401" s="24">
        <v>3</v>
      </c>
      <c r="AO401" s="15"/>
      <c r="AP401" s="24"/>
      <c r="AQ401" s="15"/>
      <c r="AR401" s="24"/>
      <c r="AS401" s="15"/>
      <c r="AT401" s="24"/>
      <c r="AU401" s="15"/>
      <c r="AV401" s="24"/>
      <c r="AW401" s="15"/>
      <c r="AX401" s="24"/>
      <c r="AY401" s="15">
        <v>150</v>
      </c>
      <c r="AZ401" s="24">
        <v>2</v>
      </c>
      <c r="BA401" s="15"/>
      <c r="BB401" s="24"/>
      <c r="BC401" s="15"/>
      <c r="BD401" s="24"/>
      <c r="BE401" s="15">
        <v>120</v>
      </c>
      <c r="BF401" s="24">
        <v>1</v>
      </c>
      <c r="BG401" s="15"/>
      <c r="BH401" s="24"/>
      <c r="BI401" s="15"/>
      <c r="BJ401" s="24"/>
      <c r="BK401" s="15"/>
      <c r="BL401" s="24"/>
      <c r="BM401" s="15">
        <v>140</v>
      </c>
      <c r="BN401" s="24">
        <v>1</v>
      </c>
      <c r="BO401" s="15"/>
      <c r="BP401" s="24"/>
      <c r="BQ401" s="15">
        <v>99</v>
      </c>
      <c r="BR401" s="24">
        <v>6</v>
      </c>
      <c r="BS401" s="15"/>
      <c r="BT401" s="24"/>
      <c r="BU401" s="15"/>
      <c r="BV401" s="25"/>
      <c r="BW401" s="15"/>
      <c r="BX401" s="24"/>
      <c r="BY401" s="15"/>
      <c r="BZ401" s="24"/>
      <c r="CA401" s="15">
        <v>160</v>
      </c>
      <c r="CB401" s="24">
        <v>1</v>
      </c>
      <c r="CC401" s="15"/>
      <c r="CD401" s="24"/>
      <c r="CE401" s="15">
        <v>113</v>
      </c>
      <c r="CF401" s="24">
        <v>3</v>
      </c>
      <c r="CG401" s="15">
        <v>90</v>
      </c>
      <c r="CH401" s="25">
        <v>2</v>
      </c>
      <c r="CI401" s="15"/>
      <c r="CJ401" s="25"/>
      <c r="CK401" s="15">
        <v>113</v>
      </c>
      <c r="CL401" s="25">
        <v>3</v>
      </c>
      <c r="CM401" s="15"/>
      <c r="CN401" s="25"/>
      <c r="CO401" s="15"/>
      <c r="CP401" s="24"/>
      <c r="CQ401" s="15"/>
      <c r="CR401" s="24"/>
      <c r="CS401" s="15">
        <f t="shared" si="76"/>
        <v>0</v>
      </c>
      <c r="CT401" s="15">
        <f t="shared" si="77"/>
        <v>330</v>
      </c>
      <c r="CU401" s="15">
        <f t="shared" si="78"/>
        <v>3</v>
      </c>
      <c r="CV401" s="15">
        <f t="shared" si="79"/>
        <v>67</v>
      </c>
      <c r="CW401" s="15"/>
      <c r="CX401" s="15"/>
      <c r="CY401" s="15">
        <f t="shared" si="80"/>
        <v>64</v>
      </c>
      <c r="CZ401" s="15">
        <f>GG401</f>
        <v>0</v>
      </c>
      <c r="DA401" s="20"/>
      <c r="DB401" s="17">
        <v>106</v>
      </c>
      <c r="DC401" s="15">
        <v>120</v>
      </c>
      <c r="DD401" s="15"/>
      <c r="DE401" s="15"/>
      <c r="DF401" s="15"/>
      <c r="DG401" s="15"/>
      <c r="DH401" s="15"/>
      <c r="DI401" s="15"/>
      <c r="DJ401" s="15"/>
      <c r="DK401" s="15"/>
      <c r="DL401" s="15">
        <v>60</v>
      </c>
      <c r="DM401" s="15"/>
      <c r="DN401" s="15"/>
      <c r="DO401" s="15">
        <v>68</v>
      </c>
      <c r="DP401" s="17"/>
      <c r="DQ401" s="15"/>
      <c r="DR401" s="15"/>
      <c r="DS401" s="15"/>
      <c r="DT401" s="15"/>
      <c r="DU401" s="15"/>
      <c r="DV401" s="15"/>
      <c r="DW401" s="15"/>
      <c r="DX401" s="20"/>
      <c r="DY401" s="15">
        <v>71</v>
      </c>
      <c r="DZ401" s="20">
        <v>5</v>
      </c>
      <c r="EA401" s="15"/>
      <c r="EB401" s="20"/>
      <c r="EC401" s="15">
        <v>84</v>
      </c>
      <c r="ED401" s="20">
        <v>5</v>
      </c>
      <c r="EE401" s="15"/>
      <c r="EF401" s="20"/>
      <c r="EG401" s="15">
        <v>64</v>
      </c>
      <c r="EH401" s="20" t="s">
        <v>129</v>
      </c>
      <c r="EI401" s="15">
        <v>56</v>
      </c>
      <c r="EJ401" s="20">
        <v>3</v>
      </c>
      <c r="EK401" s="15"/>
      <c r="EL401" s="20"/>
      <c r="EM401" s="15">
        <v>75</v>
      </c>
      <c r="EN401" s="20">
        <v>2</v>
      </c>
      <c r="EO401" s="15">
        <v>64</v>
      </c>
      <c r="EP401" s="20"/>
      <c r="EQ401" s="15"/>
      <c r="ER401" s="20"/>
      <c r="ES401" s="15"/>
      <c r="ET401" s="20"/>
      <c r="EU401" s="15"/>
      <c r="EV401" s="20"/>
      <c r="EW401" s="15"/>
      <c r="EX401" s="20"/>
      <c r="EY401" s="15"/>
      <c r="EZ401" s="20"/>
      <c r="FA401" s="15"/>
      <c r="FB401" s="20"/>
      <c r="FC401" s="15">
        <v>120</v>
      </c>
      <c r="FD401" s="20">
        <v>1</v>
      </c>
      <c r="FE401" s="15"/>
      <c r="FF401" s="20"/>
      <c r="FG401" s="15"/>
      <c r="FH401" s="20"/>
      <c r="FI401" s="15"/>
      <c r="FJ401" s="20"/>
      <c r="FK401" s="15">
        <v>90</v>
      </c>
      <c r="FL401" s="20">
        <v>2</v>
      </c>
      <c r="FM401" s="15"/>
      <c r="FN401" s="20"/>
      <c r="FO401" s="15"/>
      <c r="FP401" s="20"/>
      <c r="FQ401" s="15"/>
      <c r="FR401" s="20"/>
      <c r="FS401" s="15"/>
      <c r="FT401" s="20"/>
      <c r="FU401" s="15"/>
      <c r="FV401" s="20"/>
      <c r="FW401" s="15"/>
      <c r="FX401" s="20"/>
      <c r="FY401" s="15">
        <v>120</v>
      </c>
      <c r="FZ401" s="20">
        <v>1</v>
      </c>
      <c r="GA401" s="15"/>
      <c r="GB401" s="20"/>
      <c r="GC401" s="15">
        <v>67</v>
      </c>
      <c r="GD401" s="20">
        <v>6</v>
      </c>
      <c r="GE401" s="15"/>
      <c r="GF401" s="20"/>
      <c r="GG401" s="170"/>
    </row>
    <row r="402" spans="1:189" s="2" customFormat="1" ht="15.75" customHeight="1" x14ac:dyDescent="0.3">
      <c r="A402" s="17" t="s">
        <v>125</v>
      </c>
      <c r="B402" s="17" t="s">
        <v>126</v>
      </c>
      <c r="C402" s="17" t="s">
        <v>2055</v>
      </c>
      <c r="D402" s="17" t="s">
        <v>2054</v>
      </c>
      <c r="E402" s="15" t="str">
        <f t="shared" si="74"/>
        <v>HELEN PHAN</v>
      </c>
      <c r="F402" s="17" t="s">
        <v>128</v>
      </c>
      <c r="G402" s="17">
        <v>999900455</v>
      </c>
      <c r="H402" s="15">
        <f t="shared" si="75"/>
        <v>38</v>
      </c>
      <c r="I402" s="15"/>
      <c r="J402" s="15"/>
      <c r="K402" s="16"/>
      <c r="L402" s="15"/>
      <c r="M402" s="15"/>
      <c r="N402" s="15"/>
      <c r="O402" s="15">
        <f t="shared" si="81"/>
        <v>0</v>
      </c>
      <c r="P402" s="15">
        <v>0</v>
      </c>
      <c r="Q402" s="15">
        <f t="shared" si="82"/>
        <v>0</v>
      </c>
      <c r="R402" s="15">
        <v>0</v>
      </c>
      <c r="S402" s="15">
        <v>0</v>
      </c>
      <c r="T402" s="15">
        <f t="shared" si="83"/>
        <v>38</v>
      </c>
      <c r="U402" s="15">
        <f t="shared" si="84"/>
        <v>0</v>
      </c>
      <c r="V402" s="15"/>
      <c r="W402" s="15"/>
      <c r="X402" s="15"/>
      <c r="Y402" s="15"/>
      <c r="Z402" s="16"/>
      <c r="AA402" s="15"/>
      <c r="AB402" s="24"/>
      <c r="AC402" s="15"/>
      <c r="AD402" s="15"/>
      <c r="AE402" s="15"/>
      <c r="AF402" s="15"/>
      <c r="AG402" s="15"/>
      <c r="AH402" s="24"/>
      <c r="AI402" s="15"/>
      <c r="AJ402" s="15"/>
      <c r="AK402" s="15"/>
      <c r="AL402" s="15"/>
      <c r="AM402" s="15"/>
      <c r="AN402" s="24"/>
      <c r="AO402" s="15"/>
      <c r="AP402" s="24"/>
      <c r="AQ402" s="15"/>
      <c r="AR402" s="24"/>
      <c r="AS402" s="15"/>
      <c r="AT402" s="24"/>
      <c r="AU402" s="15"/>
      <c r="AV402" s="24"/>
      <c r="AW402" s="15"/>
      <c r="AX402" s="24"/>
      <c r="AY402" s="15"/>
      <c r="AZ402" s="15"/>
      <c r="BA402" s="15"/>
      <c r="BB402" s="15"/>
      <c r="BC402" s="15"/>
      <c r="BD402" s="15"/>
      <c r="BE402" s="15"/>
      <c r="BF402" s="24"/>
      <c r="BG402" s="15"/>
      <c r="BH402" s="24"/>
      <c r="BI402" s="15"/>
      <c r="BJ402" s="24"/>
      <c r="BK402" s="15"/>
      <c r="BL402" s="24"/>
      <c r="BM402" s="15"/>
      <c r="BN402" s="24"/>
      <c r="BO402" s="15"/>
      <c r="BP402" s="24"/>
      <c r="BQ402" s="15"/>
      <c r="BR402" s="24"/>
      <c r="BS402" s="15"/>
      <c r="BT402" s="24"/>
      <c r="BU402" s="15"/>
      <c r="BV402" s="24"/>
      <c r="BW402" s="15"/>
      <c r="BX402" s="24"/>
      <c r="BY402" s="15"/>
      <c r="BZ402" s="24"/>
      <c r="CA402" s="15"/>
      <c r="CB402" s="24"/>
      <c r="CC402" s="15"/>
      <c r="CD402" s="24"/>
      <c r="CE402" s="15"/>
      <c r="CF402" s="24"/>
      <c r="CG402" s="15"/>
      <c r="CH402" s="25"/>
      <c r="CI402" s="15"/>
      <c r="CJ402" s="25"/>
      <c r="CK402" s="15"/>
      <c r="CL402" s="25"/>
      <c r="CM402" s="15"/>
      <c r="CN402" s="25"/>
      <c r="CO402" s="15"/>
      <c r="CP402" s="25"/>
      <c r="CQ402" s="15"/>
      <c r="CR402" s="25"/>
      <c r="CS402" s="15">
        <f t="shared" si="76"/>
        <v>0</v>
      </c>
      <c r="CT402" s="15">
        <f t="shared" si="77"/>
        <v>0</v>
      </c>
      <c r="CU402" s="15">
        <f t="shared" si="78"/>
        <v>0</v>
      </c>
      <c r="CV402" s="15">
        <f t="shared" si="79"/>
        <v>0</v>
      </c>
      <c r="CW402" s="15"/>
      <c r="CX402" s="15"/>
      <c r="CY402" s="15">
        <f t="shared" si="80"/>
        <v>0</v>
      </c>
      <c r="CZ402" s="15">
        <f>GG402</f>
        <v>0</v>
      </c>
      <c r="DA402" s="19"/>
      <c r="DB402" s="17"/>
      <c r="DC402" s="15"/>
      <c r="DD402" s="15"/>
      <c r="DE402" s="17">
        <v>54</v>
      </c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7"/>
      <c r="DQ402" s="15"/>
      <c r="DR402" s="15"/>
      <c r="DS402" s="15"/>
      <c r="DT402" s="15"/>
      <c r="DU402" s="15"/>
      <c r="DV402" s="15"/>
      <c r="DW402" s="15"/>
      <c r="DX402" s="20"/>
      <c r="DY402" s="15">
        <v>33</v>
      </c>
      <c r="DZ402" s="20" t="s">
        <v>168</v>
      </c>
      <c r="EA402" s="15"/>
      <c r="EB402" s="20"/>
      <c r="EC402" s="15">
        <v>38</v>
      </c>
      <c r="ED402" s="20" t="s">
        <v>168</v>
      </c>
      <c r="EE402" s="15"/>
      <c r="EF402" s="20"/>
      <c r="EG402" s="15"/>
      <c r="EH402" s="20"/>
      <c r="EI402" s="15"/>
      <c r="EJ402" s="20"/>
      <c r="EK402" s="15"/>
      <c r="EL402" s="20"/>
      <c r="EM402" s="15"/>
      <c r="EN402" s="20"/>
      <c r="EO402" s="15"/>
      <c r="EP402" s="20"/>
      <c r="EQ402" s="15"/>
      <c r="ER402" s="20"/>
      <c r="ES402" s="15"/>
      <c r="ET402" s="20"/>
      <c r="EU402" s="15"/>
      <c r="EV402" s="20"/>
      <c r="EW402" s="15"/>
      <c r="EX402" s="20"/>
      <c r="EY402" s="15"/>
      <c r="EZ402" s="20"/>
      <c r="FA402" s="15"/>
      <c r="FB402" s="20"/>
      <c r="FC402" s="15"/>
      <c r="FD402" s="20"/>
      <c r="FE402" s="15"/>
      <c r="FF402" s="20"/>
      <c r="FG402" s="15"/>
      <c r="FH402" s="20"/>
      <c r="FI402" s="15"/>
      <c r="FJ402" s="20"/>
      <c r="FK402" s="15"/>
      <c r="FL402" s="20"/>
      <c r="FM402" s="15"/>
      <c r="FN402" s="20"/>
      <c r="FO402" s="15"/>
      <c r="FP402" s="20"/>
      <c r="FQ402" s="15"/>
      <c r="FR402" s="20"/>
      <c r="FS402" s="15"/>
      <c r="FT402" s="20"/>
      <c r="FU402" s="15"/>
      <c r="FV402" s="20"/>
      <c r="FW402" s="15"/>
      <c r="FX402" s="20"/>
      <c r="FY402" s="15"/>
      <c r="FZ402" s="20"/>
      <c r="GA402" s="15"/>
      <c r="GB402" s="20"/>
      <c r="GC402" s="15"/>
      <c r="GD402" s="20"/>
      <c r="GE402" s="15"/>
      <c r="GF402" s="20"/>
      <c r="GG402" s="170"/>
    </row>
    <row r="403" spans="1:189" s="2" customFormat="1" ht="15.75" customHeight="1" x14ac:dyDescent="0.3">
      <c r="A403" s="15" t="s">
        <v>2903</v>
      </c>
      <c r="B403" s="17" t="s">
        <v>126</v>
      </c>
      <c r="C403" s="17" t="s">
        <v>626</v>
      </c>
      <c r="D403" s="17" t="s">
        <v>1531</v>
      </c>
      <c r="E403" s="15" t="str">
        <f t="shared" si="74"/>
        <v>Krish Parimi</v>
      </c>
      <c r="F403" s="17" t="s">
        <v>135</v>
      </c>
      <c r="G403" s="15">
        <v>999900639</v>
      </c>
      <c r="H403" s="15">
        <f t="shared" si="75"/>
        <v>41.5</v>
      </c>
      <c r="I403" s="15"/>
      <c r="J403" s="17">
        <f>(O403+P403+R403+S403+T403+U403)/2</f>
        <v>41.5</v>
      </c>
      <c r="K403" s="16"/>
      <c r="L403" s="15"/>
      <c r="M403" s="15"/>
      <c r="N403" s="15"/>
      <c r="O403" s="15">
        <f t="shared" si="81"/>
        <v>32</v>
      </c>
      <c r="P403" s="15">
        <v>0</v>
      </c>
      <c r="Q403" s="15">
        <f t="shared" si="82"/>
        <v>2</v>
      </c>
      <c r="R403" s="15">
        <v>0</v>
      </c>
      <c r="S403" s="15">
        <v>0</v>
      </c>
      <c r="T403" s="15">
        <f t="shared" si="83"/>
        <v>51</v>
      </c>
      <c r="U403" s="15">
        <f t="shared" si="84"/>
        <v>0</v>
      </c>
      <c r="V403" s="15"/>
      <c r="W403" s="15"/>
      <c r="X403" s="15"/>
      <c r="Y403" s="15"/>
      <c r="Z403" s="16"/>
      <c r="AA403" s="15"/>
      <c r="AB403" s="24"/>
      <c r="AC403" s="15"/>
      <c r="AD403" s="15"/>
      <c r="AE403" s="15"/>
      <c r="AF403" s="15"/>
      <c r="AG403" s="15">
        <v>38</v>
      </c>
      <c r="AH403" s="24" t="s">
        <v>129</v>
      </c>
      <c r="AI403" s="15"/>
      <c r="AJ403" s="15"/>
      <c r="AK403" s="15"/>
      <c r="AL403" s="15"/>
      <c r="AM403" s="15"/>
      <c r="AN403" s="24"/>
      <c r="AO403" s="15"/>
      <c r="AP403" s="24"/>
      <c r="AQ403" s="15"/>
      <c r="AR403" s="24"/>
      <c r="AS403" s="15"/>
      <c r="AT403" s="24"/>
      <c r="AU403" s="15"/>
      <c r="AV403" s="24"/>
      <c r="AW403" s="15"/>
      <c r="AX403" s="24"/>
      <c r="AY403" s="15"/>
      <c r="AZ403" s="15"/>
      <c r="BA403" s="15"/>
      <c r="BB403" s="15"/>
      <c r="BC403" s="15"/>
      <c r="BD403" s="15"/>
      <c r="BE403" s="15"/>
      <c r="BF403" s="24"/>
      <c r="BG403" s="15">
        <v>38</v>
      </c>
      <c r="BH403" s="24" t="s">
        <v>129</v>
      </c>
      <c r="BI403" s="15"/>
      <c r="BJ403" s="24"/>
      <c r="BK403" s="15"/>
      <c r="BL403" s="24"/>
      <c r="BM403" s="15"/>
      <c r="BN403" s="24"/>
      <c r="BO403" s="15"/>
      <c r="BP403" s="24"/>
      <c r="BQ403" s="15"/>
      <c r="BR403" s="24"/>
      <c r="BS403" s="15">
        <v>33</v>
      </c>
      <c r="BT403" s="24" t="s">
        <v>168</v>
      </c>
      <c r="BU403" s="15"/>
      <c r="BV403" s="24"/>
      <c r="BW403" s="15"/>
      <c r="BX403" s="24"/>
      <c r="BY403" s="15"/>
      <c r="BZ403" s="24"/>
      <c r="CA403" s="15">
        <v>38</v>
      </c>
      <c r="CB403" s="24" t="s">
        <v>168</v>
      </c>
      <c r="CC403" s="15"/>
      <c r="CD403" s="24"/>
      <c r="CE403" s="15"/>
      <c r="CF403" s="24"/>
      <c r="CG403" s="15"/>
      <c r="CH403" s="25"/>
      <c r="CI403" s="15">
        <v>58</v>
      </c>
      <c r="CJ403" s="25">
        <v>6</v>
      </c>
      <c r="CK403" s="15">
        <v>64</v>
      </c>
      <c r="CL403" s="25" t="s">
        <v>129</v>
      </c>
      <c r="CM403" s="15"/>
      <c r="CN403" s="25"/>
      <c r="CO403" s="15"/>
      <c r="CP403" s="25"/>
      <c r="CQ403" s="15"/>
      <c r="CR403" s="25"/>
      <c r="CS403" s="15">
        <f t="shared" si="76"/>
        <v>0</v>
      </c>
      <c r="CT403" s="15">
        <f t="shared" si="77"/>
        <v>0</v>
      </c>
      <c r="CU403" s="15">
        <f t="shared" si="78"/>
        <v>0</v>
      </c>
      <c r="CV403" s="15">
        <f t="shared" si="79"/>
        <v>0</v>
      </c>
      <c r="CW403" s="15"/>
      <c r="CX403" s="15"/>
      <c r="CY403" s="15">
        <f t="shared" si="80"/>
        <v>0</v>
      </c>
      <c r="CZ403" s="15">
        <f>GG403</f>
        <v>0</v>
      </c>
      <c r="DA403" s="19"/>
      <c r="DB403" s="17">
        <v>48</v>
      </c>
      <c r="DC403" s="15"/>
      <c r="DD403" s="15"/>
      <c r="DE403" s="15"/>
      <c r="DF403" s="15"/>
      <c r="DG403" s="15">
        <v>58</v>
      </c>
      <c r="DH403" s="15"/>
      <c r="DI403" s="15">
        <v>58</v>
      </c>
      <c r="DJ403" s="15"/>
      <c r="DK403" s="15"/>
      <c r="DL403" s="15"/>
      <c r="DM403" s="15"/>
      <c r="DN403" s="15"/>
      <c r="DO403" s="15"/>
      <c r="DP403" s="17"/>
      <c r="DQ403" s="15"/>
      <c r="DR403" s="15"/>
      <c r="DS403" s="15">
        <v>68</v>
      </c>
      <c r="DT403" s="15"/>
      <c r="DU403" s="15"/>
      <c r="DV403" s="15"/>
      <c r="DW403" s="15">
        <v>33</v>
      </c>
      <c r="DX403" s="20" t="s">
        <v>168</v>
      </c>
      <c r="DY403" s="15"/>
      <c r="DZ403" s="20"/>
      <c r="EA403" s="15"/>
      <c r="EB403" s="20"/>
      <c r="EC403" s="15">
        <v>51</v>
      </c>
      <c r="ED403" s="20" t="s">
        <v>129</v>
      </c>
      <c r="EE403" s="15"/>
      <c r="EF403" s="20"/>
      <c r="EG403" s="15"/>
      <c r="EH403" s="20"/>
      <c r="EI403" s="15"/>
      <c r="EJ403" s="20"/>
      <c r="EK403" s="15">
        <v>32</v>
      </c>
      <c r="EL403" s="20" t="s">
        <v>129</v>
      </c>
      <c r="EM403" s="15"/>
      <c r="EN403" s="20"/>
      <c r="EO403" s="15"/>
      <c r="EP403" s="20"/>
      <c r="EQ403" s="15"/>
      <c r="ER403" s="20"/>
      <c r="ES403" s="15"/>
      <c r="ET403" s="20"/>
      <c r="EU403" s="15"/>
      <c r="EV403" s="20"/>
      <c r="EW403" s="15"/>
      <c r="EX403" s="20"/>
      <c r="EY403" s="15"/>
      <c r="EZ403" s="20"/>
      <c r="FA403" s="15"/>
      <c r="FB403" s="20"/>
      <c r="FC403" s="15"/>
      <c r="FD403" s="20"/>
      <c r="FE403" s="15"/>
      <c r="FF403" s="20"/>
      <c r="FG403" s="15"/>
      <c r="FH403" s="20"/>
      <c r="FI403" s="15"/>
      <c r="FJ403" s="20"/>
      <c r="FK403" s="15"/>
      <c r="FL403" s="20"/>
      <c r="FM403" s="15"/>
      <c r="FN403" s="20"/>
      <c r="FO403" s="15"/>
      <c r="FP403" s="20"/>
      <c r="FQ403" s="15"/>
      <c r="FR403" s="20"/>
      <c r="FS403" s="15"/>
      <c r="FT403" s="20"/>
      <c r="FU403" s="15"/>
      <c r="FV403" s="20"/>
      <c r="FW403" s="15"/>
      <c r="FX403" s="20"/>
      <c r="FY403" s="15"/>
      <c r="FZ403" s="20"/>
      <c r="GA403" s="15"/>
      <c r="GB403" s="20"/>
      <c r="GC403" s="15"/>
      <c r="GD403" s="20"/>
      <c r="GE403" s="15"/>
      <c r="GF403" s="20"/>
      <c r="GG403" s="170"/>
    </row>
    <row r="404" spans="1:189" s="2" customFormat="1" ht="15.75" customHeight="1" x14ac:dyDescent="0.3">
      <c r="A404" s="17" t="s">
        <v>130</v>
      </c>
      <c r="B404" s="15" t="s">
        <v>142</v>
      </c>
      <c r="C404" s="15" t="s">
        <v>1424</v>
      </c>
      <c r="D404" s="15" t="s">
        <v>1459</v>
      </c>
      <c r="E404" s="15" t="str">
        <f t="shared" si="74"/>
        <v>Rohan Nair</v>
      </c>
      <c r="F404" s="15" t="s">
        <v>135</v>
      </c>
      <c r="G404" s="15">
        <v>999900682</v>
      </c>
      <c r="H404" s="15">
        <f t="shared" si="75"/>
        <v>141</v>
      </c>
      <c r="I404" s="15"/>
      <c r="J404" s="15"/>
      <c r="K404" s="16"/>
      <c r="L404" s="15"/>
      <c r="M404" s="15"/>
      <c r="N404" s="15"/>
      <c r="O404" s="15">
        <f t="shared" si="81"/>
        <v>0</v>
      </c>
      <c r="P404" s="15">
        <v>0</v>
      </c>
      <c r="Q404" s="15">
        <f t="shared" si="82"/>
        <v>1</v>
      </c>
      <c r="R404" s="15">
        <v>0</v>
      </c>
      <c r="S404" s="15">
        <v>0</v>
      </c>
      <c r="T404" s="15">
        <f t="shared" si="83"/>
        <v>78</v>
      </c>
      <c r="U404" s="15">
        <f t="shared" si="84"/>
        <v>0</v>
      </c>
      <c r="V404" s="15"/>
      <c r="W404" s="15"/>
      <c r="X404" s="15"/>
      <c r="Y404" s="15"/>
      <c r="Z404" s="16"/>
      <c r="AA404" s="15"/>
      <c r="AB404" s="24"/>
      <c r="AC404" s="15"/>
      <c r="AD404" s="15"/>
      <c r="AE404" s="15"/>
      <c r="AF404" s="15"/>
      <c r="AG404" s="15"/>
      <c r="AH404" s="24"/>
      <c r="AI404" s="15"/>
      <c r="AJ404" s="15"/>
      <c r="AK404" s="15"/>
      <c r="AL404" s="15"/>
      <c r="AM404" s="15"/>
      <c r="AN404" s="24"/>
      <c r="AO404" s="15"/>
      <c r="AP404" s="24"/>
      <c r="AQ404" s="15"/>
      <c r="AR404" s="24"/>
      <c r="AS404" s="15"/>
      <c r="AT404" s="24"/>
      <c r="AU404" s="15"/>
      <c r="AV404" s="24"/>
      <c r="AW404" s="15"/>
      <c r="AX404" s="24"/>
      <c r="AY404" s="15"/>
      <c r="AZ404" s="15"/>
      <c r="BA404" s="15"/>
      <c r="BB404" s="15"/>
      <c r="BC404" s="15"/>
      <c r="BD404" s="15"/>
      <c r="BE404" s="15"/>
      <c r="BF404" s="24"/>
      <c r="BG404" s="15"/>
      <c r="BH404" s="24"/>
      <c r="BI404" s="15"/>
      <c r="BJ404" s="24"/>
      <c r="BK404" s="15"/>
      <c r="BL404" s="24"/>
      <c r="BM404" s="15"/>
      <c r="BN404" s="24"/>
      <c r="BO404" s="15"/>
      <c r="BP404" s="24"/>
      <c r="BQ404" s="15"/>
      <c r="BR404" s="24"/>
      <c r="BS404" s="15"/>
      <c r="BT404" s="24"/>
      <c r="BU404" s="15"/>
      <c r="BV404" s="24"/>
      <c r="BW404" s="15"/>
      <c r="BX404" s="24"/>
      <c r="BY404" s="15"/>
      <c r="BZ404" s="24"/>
      <c r="CA404" s="15"/>
      <c r="CB404" s="24"/>
      <c r="CC404" s="15"/>
      <c r="CD404" s="24"/>
      <c r="CE404" s="15"/>
      <c r="CF404" s="24"/>
      <c r="CG404" s="15"/>
      <c r="CH404" s="25"/>
      <c r="CI404" s="15"/>
      <c r="CJ404" s="25"/>
      <c r="CK404" s="15"/>
      <c r="CL404" s="25"/>
      <c r="CM404" s="15"/>
      <c r="CN404" s="25"/>
      <c r="CO404" s="15"/>
      <c r="CP404" s="25"/>
      <c r="CQ404" s="15"/>
      <c r="CR404" s="25"/>
      <c r="CS404" s="15">
        <f t="shared" si="76"/>
        <v>0</v>
      </c>
      <c r="CT404" s="15">
        <f t="shared" si="77"/>
        <v>0</v>
      </c>
      <c r="CU404" s="15">
        <f t="shared" si="78"/>
        <v>0</v>
      </c>
      <c r="CV404" s="15">
        <f t="shared" si="79"/>
        <v>63</v>
      </c>
      <c r="CW404" s="15"/>
      <c r="CX404" s="15"/>
      <c r="CY404" s="15">
        <f t="shared" si="80"/>
        <v>0</v>
      </c>
      <c r="CZ404" s="15">
        <f>GG404</f>
        <v>0</v>
      </c>
      <c r="DA404" s="19"/>
      <c r="DB404" s="17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7"/>
      <c r="DQ404" s="15"/>
      <c r="DR404" s="15"/>
      <c r="DS404" s="15"/>
      <c r="DT404" s="15">
        <v>90</v>
      </c>
      <c r="DU404" s="15"/>
      <c r="DV404" s="15"/>
      <c r="DW404" s="15"/>
      <c r="DX404" s="20"/>
      <c r="DY404" s="15"/>
      <c r="DZ404" s="20"/>
      <c r="EA404" s="15">
        <v>71</v>
      </c>
      <c r="EB404" s="20">
        <v>5</v>
      </c>
      <c r="EC404" s="15">
        <v>78</v>
      </c>
      <c r="ED404" s="20">
        <v>6</v>
      </c>
      <c r="EE404" s="15"/>
      <c r="EF404" s="20"/>
      <c r="EG404" s="15"/>
      <c r="EH404" s="20"/>
      <c r="EI404" s="15"/>
      <c r="EJ404" s="20"/>
      <c r="EK404" s="15"/>
      <c r="EL404" s="20"/>
      <c r="EM404" s="15"/>
      <c r="EN404" s="20"/>
      <c r="EO404" s="15"/>
      <c r="EP404" s="20"/>
      <c r="EQ404" s="15"/>
      <c r="ER404" s="20"/>
      <c r="ES404" s="15"/>
      <c r="ET404" s="20"/>
      <c r="EU404" s="15"/>
      <c r="EV404" s="20"/>
      <c r="EW404" s="15"/>
      <c r="EX404" s="20"/>
      <c r="EY404" s="15"/>
      <c r="EZ404" s="20"/>
      <c r="FA404" s="15"/>
      <c r="FB404" s="20"/>
      <c r="FC404" s="15"/>
      <c r="FD404" s="20"/>
      <c r="FE404" s="15"/>
      <c r="FF404" s="20"/>
      <c r="FG404" s="15"/>
      <c r="FH404" s="20"/>
      <c r="FI404" s="15"/>
      <c r="FJ404" s="20"/>
      <c r="FK404" s="15"/>
      <c r="FL404" s="20"/>
      <c r="FM404" s="15"/>
      <c r="FN404" s="20"/>
      <c r="FO404" s="15"/>
      <c r="FP404" s="20"/>
      <c r="FQ404" s="15"/>
      <c r="FR404" s="20"/>
      <c r="FS404" s="15"/>
      <c r="FT404" s="20"/>
      <c r="FU404" s="15"/>
      <c r="FV404" s="20"/>
      <c r="FW404" s="15"/>
      <c r="FX404" s="20"/>
      <c r="FY404" s="15"/>
      <c r="FZ404" s="20"/>
      <c r="GA404" s="15"/>
      <c r="GB404" s="20"/>
      <c r="GC404" s="15"/>
      <c r="GD404" s="20"/>
      <c r="GE404" s="15">
        <v>63</v>
      </c>
      <c r="GF404" s="20">
        <v>7</v>
      </c>
      <c r="GG404" s="170"/>
    </row>
    <row r="405" spans="1:189" s="2" customFormat="1" ht="15.75" customHeight="1" x14ac:dyDescent="0.3">
      <c r="A405" s="17" t="s">
        <v>130</v>
      </c>
      <c r="B405" s="17" t="s">
        <v>142</v>
      </c>
      <c r="C405" s="17" t="s">
        <v>375</v>
      </c>
      <c r="D405" s="17" t="s">
        <v>1004</v>
      </c>
      <c r="E405" s="15" t="str">
        <f t="shared" si="74"/>
        <v>Michael Jacobson</v>
      </c>
      <c r="F405" s="17" t="s">
        <v>135</v>
      </c>
      <c r="G405" s="15">
        <v>999900710</v>
      </c>
      <c r="H405" s="15">
        <f t="shared" si="75"/>
        <v>51</v>
      </c>
      <c r="I405" s="15"/>
      <c r="J405" s="15"/>
      <c r="K405" s="16"/>
      <c r="L405" s="15"/>
      <c r="M405" s="15"/>
      <c r="N405" s="15"/>
      <c r="O405" s="15">
        <f t="shared" si="81"/>
        <v>0</v>
      </c>
      <c r="P405" s="15">
        <v>0</v>
      </c>
      <c r="Q405" s="15">
        <f t="shared" si="82"/>
        <v>1</v>
      </c>
      <c r="R405" s="15">
        <v>0</v>
      </c>
      <c r="S405" s="15">
        <v>0</v>
      </c>
      <c r="T405" s="15">
        <f t="shared" si="83"/>
        <v>51</v>
      </c>
      <c r="U405" s="15">
        <f t="shared" si="84"/>
        <v>0</v>
      </c>
      <c r="V405" s="15"/>
      <c r="W405" s="15"/>
      <c r="X405" s="15"/>
      <c r="Y405" s="15"/>
      <c r="Z405" s="16"/>
      <c r="AA405" s="15"/>
      <c r="AB405" s="24"/>
      <c r="AC405" s="15"/>
      <c r="AD405" s="15"/>
      <c r="AE405" s="15"/>
      <c r="AF405" s="15"/>
      <c r="AG405" s="15"/>
      <c r="AH405" s="24"/>
      <c r="AI405" s="15"/>
      <c r="AJ405" s="15"/>
      <c r="AK405" s="15"/>
      <c r="AL405" s="15"/>
      <c r="AM405" s="15"/>
      <c r="AN405" s="24"/>
      <c r="AO405" s="15"/>
      <c r="AP405" s="24"/>
      <c r="AQ405" s="15"/>
      <c r="AR405" s="24"/>
      <c r="AS405" s="15"/>
      <c r="AT405" s="24"/>
      <c r="AU405" s="15"/>
      <c r="AV405" s="24"/>
      <c r="AW405" s="15"/>
      <c r="AX405" s="24"/>
      <c r="AY405" s="15"/>
      <c r="AZ405" s="15"/>
      <c r="BA405" s="15"/>
      <c r="BB405" s="15"/>
      <c r="BC405" s="15"/>
      <c r="BD405" s="15"/>
      <c r="BE405" s="15"/>
      <c r="BF405" s="24"/>
      <c r="BG405" s="15"/>
      <c r="BH405" s="24"/>
      <c r="BI405" s="15"/>
      <c r="BJ405" s="24"/>
      <c r="BK405" s="15"/>
      <c r="BL405" s="24"/>
      <c r="BM405" s="15">
        <f>0.4*105</f>
        <v>42</v>
      </c>
      <c r="BN405" s="24">
        <v>2</v>
      </c>
      <c r="BO405" s="15"/>
      <c r="BP405" s="24"/>
      <c r="BQ405" s="15"/>
      <c r="BR405" s="24"/>
      <c r="BS405" s="15"/>
      <c r="BT405" s="24"/>
      <c r="BU405" s="15"/>
      <c r="BV405" s="24"/>
      <c r="BW405" s="15"/>
      <c r="BX405" s="24"/>
      <c r="BY405" s="15"/>
      <c r="BZ405" s="24"/>
      <c r="CA405" s="15">
        <v>51</v>
      </c>
      <c r="CB405" s="24" t="s">
        <v>129</v>
      </c>
      <c r="CC405" s="15"/>
      <c r="CD405" s="24"/>
      <c r="CE405" s="15"/>
      <c r="CF405" s="24"/>
      <c r="CG405" s="15"/>
      <c r="CH405" s="25"/>
      <c r="CI405" s="15"/>
      <c r="CJ405" s="25"/>
      <c r="CK405" s="15"/>
      <c r="CL405" s="25"/>
      <c r="CM405" s="15"/>
      <c r="CN405" s="25"/>
      <c r="CO405" s="15"/>
      <c r="CP405" s="25"/>
      <c r="CQ405" s="15"/>
      <c r="CR405" s="25"/>
      <c r="CS405" s="15">
        <f t="shared" si="76"/>
        <v>0</v>
      </c>
      <c r="CT405" s="15">
        <f t="shared" si="77"/>
        <v>0</v>
      </c>
      <c r="CU405" s="15">
        <f t="shared" si="78"/>
        <v>0</v>
      </c>
      <c r="CV405" s="15">
        <f t="shared" si="79"/>
        <v>0</v>
      </c>
      <c r="CW405" s="15"/>
      <c r="CX405" s="15"/>
      <c r="CY405" s="15">
        <f t="shared" si="80"/>
        <v>0</v>
      </c>
      <c r="CZ405" s="15">
        <f>GG405</f>
        <v>0</v>
      </c>
      <c r="DA405" s="19"/>
      <c r="DB405" s="17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>
        <v>51</v>
      </c>
      <c r="DP405" s="17"/>
      <c r="DQ405" s="15"/>
      <c r="DR405" s="15"/>
      <c r="DS405" s="15"/>
      <c r="DT405" s="15"/>
      <c r="DU405" s="15"/>
      <c r="DV405" s="15"/>
      <c r="DW405" s="15"/>
      <c r="DX405" s="20"/>
      <c r="DY405" s="15">
        <v>79</v>
      </c>
      <c r="DZ405" s="20">
        <v>4</v>
      </c>
      <c r="EA405" s="15"/>
      <c r="EB405" s="20"/>
      <c r="EC405" s="15">
        <v>51</v>
      </c>
      <c r="ED405" s="20" t="s">
        <v>129</v>
      </c>
      <c r="EE405" s="15"/>
      <c r="EF405" s="20"/>
      <c r="EG405" s="15"/>
      <c r="EH405" s="20"/>
      <c r="EI405" s="15"/>
      <c r="EJ405" s="20"/>
      <c r="EK405" s="15"/>
      <c r="EL405" s="20"/>
      <c r="EM405" s="15"/>
      <c r="EN405" s="20"/>
      <c r="EO405" s="15"/>
      <c r="EP405" s="20"/>
      <c r="EQ405" s="15"/>
      <c r="ER405" s="20"/>
      <c r="ES405" s="15"/>
      <c r="ET405" s="20"/>
      <c r="EU405" s="15"/>
      <c r="EV405" s="20"/>
      <c r="EW405" s="15"/>
      <c r="EX405" s="20"/>
      <c r="EY405" s="15"/>
      <c r="EZ405" s="20"/>
      <c r="FA405" s="15"/>
      <c r="FB405" s="20"/>
      <c r="FC405" s="15"/>
      <c r="FD405" s="20"/>
      <c r="FE405" s="15"/>
      <c r="FF405" s="20"/>
      <c r="FG405" s="15"/>
      <c r="FH405" s="20"/>
      <c r="FI405" s="15"/>
      <c r="FJ405" s="20"/>
      <c r="FK405" s="15"/>
      <c r="FL405" s="20"/>
      <c r="FM405" s="15"/>
      <c r="FN405" s="20"/>
      <c r="FO405" s="15"/>
      <c r="FP405" s="20"/>
      <c r="FQ405" s="15"/>
      <c r="FR405" s="20"/>
      <c r="FS405" s="15"/>
      <c r="FT405" s="20"/>
      <c r="FU405" s="15"/>
      <c r="FV405" s="20"/>
      <c r="FW405" s="15"/>
      <c r="FX405" s="20"/>
      <c r="FY405" s="15"/>
      <c r="FZ405" s="20"/>
      <c r="GA405" s="15"/>
      <c r="GB405" s="20"/>
      <c r="GC405" s="15"/>
      <c r="GD405" s="20"/>
      <c r="GE405" s="15"/>
      <c r="GF405" s="20"/>
      <c r="GG405" s="170"/>
    </row>
    <row r="406" spans="1:189" s="2" customFormat="1" ht="15.75" customHeight="1" x14ac:dyDescent="0.3">
      <c r="A406" s="15" t="s">
        <v>130</v>
      </c>
      <c r="B406" s="15" t="s">
        <v>142</v>
      </c>
      <c r="C406" s="15" t="s">
        <v>494</v>
      </c>
      <c r="D406" s="15" t="s">
        <v>495</v>
      </c>
      <c r="E406" s="15" t="str">
        <f t="shared" si="74"/>
        <v>MADISON CHAY</v>
      </c>
      <c r="F406" s="15" t="s">
        <v>128</v>
      </c>
      <c r="G406" s="15">
        <v>999900785</v>
      </c>
      <c r="H406" s="15">
        <f t="shared" si="75"/>
        <v>180</v>
      </c>
      <c r="I406" s="17"/>
      <c r="J406" s="17"/>
      <c r="K406" s="21"/>
      <c r="L406" s="15"/>
      <c r="M406" s="15"/>
      <c r="N406" s="15"/>
      <c r="O406" s="15">
        <f t="shared" si="81"/>
        <v>0</v>
      </c>
      <c r="P406" s="15">
        <v>0</v>
      </c>
      <c r="Q406" s="15">
        <f t="shared" si="82"/>
        <v>1</v>
      </c>
      <c r="R406" s="15">
        <v>0</v>
      </c>
      <c r="S406" s="15">
        <v>0</v>
      </c>
      <c r="T406" s="15">
        <f t="shared" si="83"/>
        <v>0</v>
      </c>
      <c r="U406" s="15">
        <f t="shared" si="84"/>
        <v>0</v>
      </c>
      <c r="V406" s="15"/>
      <c r="W406" s="15"/>
      <c r="X406" s="15"/>
      <c r="Y406" s="15"/>
      <c r="Z406" s="21"/>
      <c r="AA406" s="17"/>
      <c r="AB406" s="17"/>
      <c r="AC406" s="17"/>
      <c r="AD406" s="17"/>
      <c r="AE406" s="17"/>
      <c r="AF406" s="24"/>
      <c r="AG406" s="17"/>
      <c r="AH406" s="24"/>
      <c r="AI406" s="17"/>
      <c r="AJ406" s="24"/>
      <c r="AK406" s="17"/>
      <c r="AL406" s="24"/>
      <c r="AM406" s="17"/>
      <c r="AN406" s="24"/>
      <c r="AO406" s="17"/>
      <c r="AP406" s="24"/>
      <c r="AQ406" s="17"/>
      <c r="AR406" s="24"/>
      <c r="AS406" s="17"/>
      <c r="AT406" s="24"/>
      <c r="AU406" s="17"/>
      <c r="AV406" s="24"/>
      <c r="AW406" s="17"/>
      <c r="AX406" s="24"/>
      <c r="AY406" s="17"/>
      <c r="AZ406" s="17"/>
      <c r="BA406" s="17"/>
      <c r="BB406" s="24"/>
      <c r="BC406" s="17"/>
      <c r="BD406" s="24"/>
      <c r="BE406" s="17"/>
      <c r="BF406" s="24"/>
      <c r="BG406" s="17"/>
      <c r="BH406" s="24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24"/>
      <c r="CQ406" s="17"/>
      <c r="CR406" s="24"/>
      <c r="CS406" s="15">
        <f t="shared" si="76"/>
        <v>0</v>
      </c>
      <c r="CT406" s="15">
        <f t="shared" si="77"/>
        <v>180</v>
      </c>
      <c r="CU406" s="15">
        <f t="shared" si="78"/>
        <v>1</v>
      </c>
      <c r="CV406" s="15">
        <f t="shared" si="79"/>
        <v>0</v>
      </c>
      <c r="CW406" s="15"/>
      <c r="CX406" s="15"/>
      <c r="CY406" s="15">
        <f t="shared" si="80"/>
        <v>0</v>
      </c>
      <c r="CZ406" s="15">
        <f>GG406</f>
        <v>0</v>
      </c>
      <c r="DA406" s="20"/>
      <c r="DB406" s="17"/>
      <c r="DC406" s="15"/>
      <c r="DD406" s="15">
        <v>63</v>
      </c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7"/>
      <c r="DQ406" s="15"/>
      <c r="DR406" s="15"/>
      <c r="DS406" s="15">
        <v>90</v>
      </c>
      <c r="DT406" s="15"/>
      <c r="DU406" s="15"/>
      <c r="DV406" s="15"/>
      <c r="DW406" s="15"/>
      <c r="DX406" s="20"/>
      <c r="DY406" s="15"/>
      <c r="DZ406" s="20"/>
      <c r="EA406" s="15"/>
      <c r="EB406" s="20"/>
      <c r="EC406" s="15"/>
      <c r="ED406" s="20"/>
      <c r="EE406" s="15"/>
      <c r="EF406" s="20"/>
      <c r="EG406" s="15"/>
      <c r="EH406" s="20"/>
      <c r="EI406" s="15"/>
      <c r="EJ406" s="20"/>
      <c r="EK406" s="15"/>
      <c r="EL406" s="20"/>
      <c r="EM406" s="15"/>
      <c r="EN406" s="20"/>
      <c r="EO406" s="15"/>
      <c r="EP406" s="20"/>
      <c r="EQ406" s="15"/>
      <c r="ER406" s="20"/>
      <c r="ES406" s="15"/>
      <c r="ET406" s="20"/>
      <c r="EU406" s="15">
        <v>90</v>
      </c>
      <c r="EV406" s="20">
        <v>2</v>
      </c>
      <c r="EW406" s="15"/>
      <c r="EX406" s="20"/>
      <c r="EY406" s="15"/>
      <c r="EZ406" s="20"/>
      <c r="FA406" s="15"/>
      <c r="FB406" s="20"/>
      <c r="FC406" s="15"/>
      <c r="FD406" s="20"/>
      <c r="FE406" s="15"/>
      <c r="FF406" s="20"/>
      <c r="FG406" s="15"/>
      <c r="FH406" s="20"/>
      <c r="FI406" s="15"/>
      <c r="FJ406" s="20"/>
      <c r="FK406" s="15"/>
      <c r="FL406" s="20"/>
      <c r="FM406" s="15"/>
      <c r="FN406" s="20"/>
      <c r="FO406" s="15">
        <v>90</v>
      </c>
      <c r="FP406" s="20"/>
      <c r="FQ406" s="15"/>
      <c r="FR406" s="20"/>
      <c r="FS406" s="15"/>
      <c r="FT406" s="20"/>
      <c r="FU406" s="15"/>
      <c r="FV406" s="20"/>
      <c r="FW406" s="15"/>
      <c r="FX406" s="20"/>
      <c r="FY406" s="15"/>
      <c r="FZ406" s="20"/>
      <c r="GA406" s="15"/>
      <c r="GB406" s="20"/>
      <c r="GC406" s="15"/>
      <c r="GD406" s="20"/>
      <c r="GE406" s="15"/>
      <c r="GF406" s="20"/>
      <c r="GG406" s="170"/>
    </row>
    <row r="407" spans="1:189" s="2" customFormat="1" ht="15.75" customHeight="1" x14ac:dyDescent="0.3">
      <c r="A407" s="15" t="s">
        <v>2903</v>
      </c>
      <c r="B407" s="15" t="s">
        <v>126</v>
      </c>
      <c r="C407" s="15" t="s">
        <v>1239</v>
      </c>
      <c r="D407" s="15" t="s">
        <v>1223</v>
      </c>
      <c r="E407" s="15" t="str">
        <f t="shared" si="74"/>
        <v>Jun-Ho Lee</v>
      </c>
      <c r="F407" s="15" t="s">
        <v>128</v>
      </c>
      <c r="G407" s="15">
        <v>999900843</v>
      </c>
      <c r="H407" s="15">
        <f t="shared" si="75"/>
        <v>67</v>
      </c>
      <c r="I407" s="15"/>
      <c r="J407" s="15"/>
      <c r="K407" s="16"/>
      <c r="L407" s="15"/>
      <c r="M407" s="15"/>
      <c r="N407" s="15"/>
      <c r="O407" s="15">
        <f t="shared" si="81"/>
        <v>0</v>
      </c>
      <c r="P407" s="15">
        <v>0</v>
      </c>
      <c r="Q407" s="15">
        <f t="shared" si="82"/>
        <v>1</v>
      </c>
      <c r="R407" s="15">
        <v>0</v>
      </c>
      <c r="S407" s="15">
        <v>0</v>
      </c>
      <c r="T407" s="15">
        <f t="shared" si="83"/>
        <v>38</v>
      </c>
      <c r="U407" s="15">
        <f t="shared" si="84"/>
        <v>0</v>
      </c>
      <c r="V407" s="15"/>
      <c r="W407" s="15"/>
      <c r="X407" s="15"/>
      <c r="Y407" s="15"/>
      <c r="Z407" s="16"/>
      <c r="AA407" s="15"/>
      <c r="AB407" s="24"/>
      <c r="AC407" s="15"/>
      <c r="AD407" s="15"/>
      <c r="AE407" s="15"/>
      <c r="AF407" s="15"/>
      <c r="AG407" s="15"/>
      <c r="AH407" s="24"/>
      <c r="AI407" s="15"/>
      <c r="AJ407" s="15"/>
      <c r="AK407" s="15"/>
      <c r="AL407" s="15"/>
      <c r="AM407" s="15"/>
      <c r="AN407" s="24"/>
      <c r="AO407" s="15"/>
      <c r="AP407" s="24"/>
      <c r="AQ407" s="15"/>
      <c r="AR407" s="24"/>
      <c r="AS407" s="15"/>
      <c r="AT407" s="24"/>
      <c r="AU407" s="15"/>
      <c r="AV407" s="24"/>
      <c r="AW407" s="15"/>
      <c r="AX407" s="24"/>
      <c r="AY407" s="15"/>
      <c r="AZ407" s="15"/>
      <c r="BA407" s="15"/>
      <c r="BB407" s="15"/>
      <c r="BC407" s="15"/>
      <c r="BD407" s="15"/>
      <c r="BE407" s="15"/>
      <c r="BF407" s="24"/>
      <c r="BG407" s="15"/>
      <c r="BH407" s="24"/>
      <c r="BI407" s="15"/>
      <c r="BJ407" s="24"/>
      <c r="BK407" s="15"/>
      <c r="BL407" s="24"/>
      <c r="BM407" s="15">
        <v>59</v>
      </c>
      <c r="BN407" s="24">
        <v>7</v>
      </c>
      <c r="BO407" s="15"/>
      <c r="BP407" s="24"/>
      <c r="BQ407" s="15"/>
      <c r="BR407" s="24"/>
      <c r="BS407" s="15"/>
      <c r="BT407" s="24"/>
      <c r="BU407" s="15"/>
      <c r="BV407" s="24"/>
      <c r="BW407" s="15"/>
      <c r="BX407" s="24"/>
      <c r="BY407" s="15"/>
      <c r="BZ407" s="24"/>
      <c r="CA407" s="15">
        <v>38</v>
      </c>
      <c r="CB407" s="24">
        <v>17</v>
      </c>
      <c r="CC407" s="15"/>
      <c r="CD407" s="24"/>
      <c r="CE407" s="15"/>
      <c r="CF407" s="24"/>
      <c r="CG407" s="15">
        <v>38</v>
      </c>
      <c r="CH407" s="25" t="s">
        <v>129</v>
      </c>
      <c r="CI407" s="15"/>
      <c r="CJ407" s="25"/>
      <c r="CK407" s="15"/>
      <c r="CL407" s="25"/>
      <c r="CM407" s="15"/>
      <c r="CN407" s="25"/>
      <c r="CO407" s="15"/>
      <c r="CP407" s="25"/>
      <c r="CQ407" s="15"/>
      <c r="CR407" s="25"/>
      <c r="CS407" s="15">
        <f t="shared" si="76"/>
        <v>29</v>
      </c>
      <c r="CT407" s="15">
        <f t="shared" si="77"/>
        <v>0</v>
      </c>
      <c r="CU407" s="15">
        <f t="shared" si="78"/>
        <v>0</v>
      </c>
      <c r="CV407" s="15">
        <f t="shared" si="79"/>
        <v>0</v>
      </c>
      <c r="CW407" s="15"/>
      <c r="CX407" s="15"/>
      <c r="CY407" s="15">
        <f t="shared" si="80"/>
        <v>0</v>
      </c>
      <c r="CZ407" s="15">
        <f>GG407</f>
        <v>0</v>
      </c>
      <c r="DA407" s="19"/>
      <c r="DB407" s="17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>
        <v>38</v>
      </c>
      <c r="DP407" s="17"/>
      <c r="DQ407" s="15"/>
      <c r="DR407" s="15"/>
      <c r="DS407" s="15"/>
      <c r="DT407" s="15"/>
      <c r="DU407" s="15"/>
      <c r="DV407" s="15"/>
      <c r="DW407" s="15"/>
      <c r="DX407" s="20"/>
      <c r="DY407" s="15">
        <v>44</v>
      </c>
      <c r="DZ407" s="20">
        <v>9</v>
      </c>
      <c r="EA407" s="15"/>
      <c r="EB407" s="20"/>
      <c r="EC407" s="15">
        <v>38</v>
      </c>
      <c r="ED407" s="20">
        <v>17</v>
      </c>
      <c r="EE407" s="15"/>
      <c r="EF407" s="20"/>
      <c r="EG407" s="15"/>
      <c r="EH407" s="20"/>
      <c r="EI407" s="15"/>
      <c r="EJ407" s="20"/>
      <c r="EK407" s="15"/>
      <c r="EL407" s="20"/>
      <c r="EM407" s="15"/>
      <c r="EN407" s="20"/>
      <c r="EO407" s="15"/>
      <c r="EP407" s="20"/>
      <c r="EQ407" s="15"/>
      <c r="ER407" s="20"/>
      <c r="ES407" s="15"/>
      <c r="ET407" s="20"/>
      <c r="EU407" s="15"/>
      <c r="EV407" s="20"/>
      <c r="EW407" s="15"/>
      <c r="EX407" s="20"/>
      <c r="EY407" s="15"/>
      <c r="EZ407" s="20"/>
      <c r="FA407" s="15"/>
      <c r="FB407" s="20"/>
      <c r="FC407" s="15"/>
      <c r="FD407" s="20"/>
      <c r="FE407" s="15">
        <v>29</v>
      </c>
      <c r="FF407" s="20" t="s">
        <v>168</v>
      </c>
      <c r="FG407" s="15"/>
      <c r="FH407" s="20"/>
      <c r="FI407" s="15"/>
      <c r="FJ407" s="20"/>
      <c r="FK407" s="15"/>
      <c r="FL407" s="20"/>
      <c r="FM407" s="15"/>
      <c r="FN407" s="20"/>
      <c r="FO407" s="15"/>
      <c r="FP407" s="20"/>
      <c r="FQ407" s="15"/>
      <c r="FR407" s="20"/>
      <c r="FS407" s="15"/>
      <c r="FT407" s="20"/>
      <c r="FU407" s="15"/>
      <c r="FV407" s="20"/>
      <c r="FW407" s="15"/>
      <c r="FX407" s="20"/>
      <c r="FY407" s="15"/>
      <c r="FZ407" s="20"/>
      <c r="GA407" s="15"/>
      <c r="GB407" s="20"/>
      <c r="GC407" s="15"/>
      <c r="GD407" s="20"/>
      <c r="GE407" s="15"/>
      <c r="GF407" s="20"/>
      <c r="GG407" s="170"/>
    </row>
    <row r="408" spans="1:189" s="2" customFormat="1" ht="15.75" customHeight="1" x14ac:dyDescent="0.3">
      <c r="A408" s="15" t="s">
        <v>2903</v>
      </c>
      <c r="B408" s="17" t="s">
        <v>126</v>
      </c>
      <c r="C408" s="17" t="s">
        <v>3592</v>
      </c>
      <c r="D408" s="17" t="s">
        <v>1571</v>
      </c>
      <c r="E408" s="15" t="str">
        <f t="shared" si="74"/>
        <v>MATTHEW PHUNG</v>
      </c>
      <c r="F408" s="17" t="s">
        <v>135</v>
      </c>
      <c r="G408" s="17">
        <v>999901246</v>
      </c>
      <c r="H408" s="15">
        <f t="shared" si="75"/>
        <v>54</v>
      </c>
      <c r="I408" s="15"/>
      <c r="J408" s="15"/>
      <c r="K408" s="16"/>
      <c r="L408" s="15"/>
      <c r="M408" s="15"/>
      <c r="N408" s="15"/>
      <c r="O408" s="15">
        <f t="shared" si="81"/>
        <v>0</v>
      </c>
      <c r="P408" s="15">
        <v>0</v>
      </c>
      <c r="Q408" s="15">
        <f t="shared" si="82"/>
        <v>0</v>
      </c>
      <c r="R408" s="15">
        <v>0</v>
      </c>
      <c r="S408" s="15">
        <v>0</v>
      </c>
      <c r="T408" s="15">
        <f t="shared" si="83"/>
        <v>0</v>
      </c>
      <c r="U408" s="15">
        <f t="shared" si="84"/>
        <v>0</v>
      </c>
      <c r="V408" s="15"/>
      <c r="W408" s="15"/>
      <c r="X408" s="15"/>
      <c r="Y408" s="15"/>
      <c r="Z408" s="16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>
        <f t="shared" si="76"/>
        <v>0</v>
      </c>
      <c r="CT408" s="15">
        <f t="shared" si="77"/>
        <v>54</v>
      </c>
      <c r="CU408" s="15">
        <f t="shared" si="78"/>
        <v>1</v>
      </c>
      <c r="CV408" s="15">
        <f t="shared" si="79"/>
        <v>0</v>
      </c>
      <c r="CW408" s="15"/>
      <c r="CX408" s="15"/>
      <c r="CY408" s="15">
        <f t="shared" si="80"/>
        <v>0</v>
      </c>
      <c r="CZ408" s="15">
        <f>GG408</f>
        <v>0</v>
      </c>
      <c r="DA408" s="16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20"/>
      <c r="DY408" s="15"/>
      <c r="DZ408" s="20"/>
      <c r="EA408" s="15"/>
      <c r="EB408" s="20"/>
      <c r="EC408" s="15"/>
      <c r="ED408" s="20"/>
      <c r="EE408" s="15"/>
      <c r="EF408" s="20"/>
      <c r="EG408" s="15"/>
      <c r="EH408" s="20"/>
      <c r="EI408" s="15"/>
      <c r="EJ408" s="20"/>
      <c r="EK408" s="15"/>
      <c r="EL408" s="20"/>
      <c r="EM408" s="15"/>
      <c r="EN408" s="20"/>
      <c r="EO408" s="15"/>
      <c r="EP408" s="20"/>
      <c r="EQ408" s="15"/>
      <c r="ER408" s="20"/>
      <c r="ES408" s="15"/>
      <c r="ET408" s="20"/>
      <c r="EU408" s="15"/>
      <c r="EV408" s="20"/>
      <c r="EW408" s="15"/>
      <c r="EX408" s="20"/>
      <c r="EY408" s="15"/>
      <c r="EZ408" s="20"/>
      <c r="FA408" s="15"/>
      <c r="FB408" s="20"/>
      <c r="FC408" s="15"/>
      <c r="FD408" s="20"/>
      <c r="FE408" s="15"/>
      <c r="FF408" s="20"/>
      <c r="FG408" s="15"/>
      <c r="FH408" s="20"/>
      <c r="FI408" s="15"/>
      <c r="FJ408" s="20"/>
      <c r="FK408" s="15"/>
      <c r="FL408" s="20"/>
      <c r="FM408" s="15"/>
      <c r="FN408" s="20"/>
      <c r="FO408" s="15"/>
      <c r="FP408" s="20"/>
      <c r="FQ408" s="15"/>
      <c r="FR408" s="20"/>
      <c r="FS408" s="15">
        <v>54</v>
      </c>
      <c r="FT408" s="20">
        <v>7</v>
      </c>
      <c r="FU408" s="15"/>
      <c r="FV408" s="20"/>
      <c r="FW408" s="15"/>
      <c r="FX408" s="20"/>
      <c r="FY408" s="15"/>
      <c r="FZ408" s="20"/>
      <c r="GA408" s="15"/>
      <c r="GB408" s="20"/>
      <c r="GC408" s="15"/>
      <c r="GD408" s="20"/>
      <c r="GE408" s="15"/>
      <c r="GF408" s="20"/>
      <c r="GG408" s="170"/>
    </row>
    <row r="409" spans="1:189" s="2" customFormat="1" ht="15.75" customHeight="1" x14ac:dyDescent="0.3">
      <c r="A409" s="15" t="s">
        <v>2903</v>
      </c>
      <c r="B409" s="17" t="s">
        <v>126</v>
      </c>
      <c r="C409" s="17" t="s">
        <v>1672</v>
      </c>
      <c r="D409" s="17" t="s">
        <v>3363</v>
      </c>
      <c r="E409" s="15" t="str">
        <f t="shared" si="74"/>
        <v>SAMANTHA WALKER</v>
      </c>
      <c r="F409" s="17" t="s">
        <v>128</v>
      </c>
      <c r="G409" s="17">
        <v>999901333</v>
      </c>
      <c r="H409" s="15">
        <f t="shared" si="75"/>
        <v>110</v>
      </c>
      <c r="I409" s="15"/>
      <c r="J409" s="15"/>
      <c r="K409" s="16"/>
      <c r="L409" s="15"/>
      <c r="M409" s="15"/>
      <c r="N409" s="15"/>
      <c r="O409" s="15">
        <f t="shared" si="81"/>
        <v>0</v>
      </c>
      <c r="P409" s="15">
        <v>0</v>
      </c>
      <c r="Q409" s="15">
        <f t="shared" si="82"/>
        <v>0</v>
      </c>
      <c r="R409" s="15">
        <v>0</v>
      </c>
      <c r="S409" s="15">
        <v>0</v>
      </c>
      <c r="T409" s="15">
        <f t="shared" si="83"/>
        <v>0</v>
      </c>
      <c r="U409" s="15">
        <f t="shared" si="84"/>
        <v>0</v>
      </c>
      <c r="V409" s="15"/>
      <c r="W409" s="15"/>
      <c r="X409" s="15"/>
      <c r="Y409" s="15"/>
      <c r="Z409" s="16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>
        <f t="shared" si="76"/>
        <v>48</v>
      </c>
      <c r="CT409" s="15">
        <f t="shared" si="77"/>
        <v>29</v>
      </c>
      <c r="CU409" s="15">
        <f t="shared" si="78"/>
        <v>0</v>
      </c>
      <c r="CV409" s="15">
        <f t="shared" si="79"/>
        <v>33</v>
      </c>
      <c r="CW409" s="15"/>
      <c r="CX409" s="15"/>
      <c r="CY409" s="15">
        <f t="shared" si="80"/>
        <v>0</v>
      </c>
      <c r="CZ409" s="15">
        <f>GG409</f>
        <v>0</v>
      </c>
      <c r="DA409" s="16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20"/>
      <c r="DY409" s="15"/>
      <c r="DZ409" s="20"/>
      <c r="EA409" s="15"/>
      <c r="EB409" s="20"/>
      <c r="EC409" s="15"/>
      <c r="ED409" s="20"/>
      <c r="EE409" s="15"/>
      <c r="EF409" s="20"/>
      <c r="EG409" s="15"/>
      <c r="EH409" s="20"/>
      <c r="EI409" s="15"/>
      <c r="EJ409" s="20"/>
      <c r="EK409" s="15"/>
      <c r="EL409" s="20"/>
      <c r="EM409" s="15"/>
      <c r="EN409" s="20"/>
      <c r="EO409" s="15"/>
      <c r="EP409" s="20"/>
      <c r="EQ409" s="15"/>
      <c r="ER409" s="20"/>
      <c r="ES409" s="15"/>
      <c r="ET409" s="20"/>
      <c r="EU409" s="15"/>
      <c r="EV409" s="20"/>
      <c r="EW409" s="15"/>
      <c r="EX409" s="20"/>
      <c r="EY409" s="15"/>
      <c r="EZ409" s="20"/>
      <c r="FA409" s="15"/>
      <c r="FB409" s="20"/>
      <c r="FC409" s="15"/>
      <c r="FD409" s="20"/>
      <c r="FE409" s="15">
        <v>48</v>
      </c>
      <c r="FF409" s="20">
        <v>6</v>
      </c>
      <c r="FG409" s="15"/>
      <c r="FH409" s="20"/>
      <c r="FI409" s="15"/>
      <c r="FJ409" s="20"/>
      <c r="FK409" s="15"/>
      <c r="FL409" s="20"/>
      <c r="FM409" s="15"/>
      <c r="FN409" s="20"/>
      <c r="FO409" s="15"/>
      <c r="FP409" s="20"/>
      <c r="FQ409" s="15"/>
      <c r="FR409" s="20"/>
      <c r="FS409" s="15">
        <v>29</v>
      </c>
      <c r="FT409" s="20" t="s">
        <v>168</v>
      </c>
      <c r="FU409" s="15"/>
      <c r="FV409" s="20"/>
      <c r="FW409" s="15"/>
      <c r="FX409" s="20"/>
      <c r="FY409" s="15"/>
      <c r="FZ409" s="20"/>
      <c r="GA409" s="15"/>
      <c r="GB409" s="20"/>
      <c r="GC409" s="15"/>
      <c r="GD409" s="20"/>
      <c r="GE409" s="15">
        <v>33</v>
      </c>
      <c r="GF409" s="20">
        <v>17</v>
      </c>
      <c r="GG409" s="170"/>
    </row>
    <row r="410" spans="1:189" s="2" customFormat="1" ht="15.75" customHeight="1" x14ac:dyDescent="0.3">
      <c r="A410" s="17" t="s">
        <v>130</v>
      </c>
      <c r="B410" s="17" t="s">
        <v>126</v>
      </c>
      <c r="C410" s="17" t="s">
        <v>3644</v>
      </c>
      <c r="D410" s="17" t="s">
        <v>984</v>
      </c>
      <c r="E410" s="15" t="str">
        <f t="shared" si="74"/>
        <v>YENA HYUN</v>
      </c>
      <c r="F410" s="17" t="s">
        <v>128</v>
      </c>
      <c r="G410" s="17">
        <v>999901479</v>
      </c>
      <c r="H410" s="15">
        <f t="shared" si="75"/>
        <v>63</v>
      </c>
      <c r="I410" s="15"/>
      <c r="J410" s="15"/>
      <c r="K410" s="16"/>
      <c r="L410" s="15"/>
      <c r="M410" s="15"/>
      <c r="N410" s="15"/>
      <c r="O410" s="15">
        <f t="shared" si="81"/>
        <v>0</v>
      </c>
      <c r="P410" s="15">
        <v>0</v>
      </c>
      <c r="Q410" s="15">
        <f t="shared" si="82"/>
        <v>0</v>
      </c>
      <c r="R410" s="15">
        <v>0</v>
      </c>
      <c r="S410" s="15">
        <v>0</v>
      </c>
      <c r="T410" s="15">
        <f t="shared" si="83"/>
        <v>0</v>
      </c>
      <c r="U410" s="15">
        <f t="shared" si="84"/>
        <v>0</v>
      </c>
      <c r="V410" s="15"/>
      <c r="W410" s="15"/>
      <c r="X410" s="15"/>
      <c r="Y410" s="15"/>
      <c r="Z410" s="16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>
        <f t="shared" si="76"/>
        <v>0</v>
      </c>
      <c r="CT410" s="15">
        <f t="shared" si="77"/>
        <v>63</v>
      </c>
      <c r="CU410" s="15">
        <f t="shared" si="78"/>
        <v>1</v>
      </c>
      <c r="CV410" s="15">
        <f t="shared" si="79"/>
        <v>0</v>
      </c>
      <c r="CW410" s="15"/>
      <c r="CX410" s="15"/>
      <c r="CY410" s="15">
        <f t="shared" si="80"/>
        <v>0</v>
      </c>
      <c r="CZ410" s="15">
        <f>GG410</f>
        <v>0</v>
      </c>
      <c r="DA410" s="16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20"/>
      <c r="DY410" s="15"/>
      <c r="DZ410" s="20"/>
      <c r="EA410" s="15"/>
      <c r="EB410" s="20"/>
      <c r="EC410" s="15"/>
      <c r="ED410" s="20"/>
      <c r="EE410" s="15"/>
      <c r="EF410" s="20"/>
      <c r="EG410" s="15"/>
      <c r="EH410" s="20"/>
      <c r="EI410" s="15"/>
      <c r="EJ410" s="20"/>
      <c r="EK410" s="15"/>
      <c r="EL410" s="20"/>
      <c r="EM410" s="15"/>
      <c r="EN410" s="20"/>
      <c r="EO410" s="15"/>
      <c r="EP410" s="20"/>
      <c r="EQ410" s="15"/>
      <c r="ER410" s="20"/>
      <c r="ES410" s="15"/>
      <c r="ET410" s="20"/>
      <c r="EU410" s="15"/>
      <c r="EV410" s="20"/>
      <c r="EW410" s="15"/>
      <c r="EX410" s="20"/>
      <c r="EY410" s="15"/>
      <c r="EZ410" s="20"/>
      <c r="FA410" s="15"/>
      <c r="FB410" s="20"/>
      <c r="FC410" s="15"/>
      <c r="FD410" s="20"/>
      <c r="FE410" s="15"/>
      <c r="FF410" s="20"/>
      <c r="FG410" s="15"/>
      <c r="FH410" s="20"/>
      <c r="FI410" s="15"/>
      <c r="FJ410" s="20"/>
      <c r="FK410" s="15"/>
      <c r="FL410" s="20"/>
      <c r="FM410" s="15"/>
      <c r="FN410" s="20"/>
      <c r="FO410" s="15"/>
      <c r="FP410" s="20"/>
      <c r="FQ410" s="15"/>
      <c r="FR410" s="20"/>
      <c r="FS410" s="15">
        <v>63</v>
      </c>
      <c r="FT410" s="20">
        <v>5</v>
      </c>
      <c r="FU410" s="15"/>
      <c r="FV410" s="20"/>
      <c r="FW410" s="15"/>
      <c r="FX410" s="20"/>
      <c r="FY410" s="15"/>
      <c r="FZ410" s="20"/>
      <c r="GA410" s="15"/>
      <c r="GB410" s="20"/>
      <c r="GC410" s="15"/>
      <c r="GD410" s="20"/>
      <c r="GE410" s="15"/>
      <c r="GF410" s="20"/>
      <c r="GG410" s="170"/>
    </row>
    <row r="411" spans="1:189" s="2" customFormat="1" ht="15.5" customHeight="1" x14ac:dyDescent="0.3">
      <c r="A411" s="15" t="s">
        <v>2903</v>
      </c>
      <c r="B411" s="15" t="s">
        <v>126</v>
      </c>
      <c r="C411" s="15" t="s">
        <v>559</v>
      </c>
      <c r="D411" s="15" t="s">
        <v>1196</v>
      </c>
      <c r="E411" s="15" t="str">
        <f t="shared" si="74"/>
        <v>Abby Lambert</v>
      </c>
      <c r="F411" s="15" t="s">
        <v>128</v>
      </c>
      <c r="G411" s="15">
        <v>999901744</v>
      </c>
      <c r="H411" s="15">
        <f t="shared" si="75"/>
        <v>96</v>
      </c>
      <c r="I411" s="15"/>
      <c r="J411" s="15"/>
      <c r="K411" s="16"/>
      <c r="L411" s="15"/>
      <c r="M411" s="15"/>
      <c r="N411" s="15"/>
      <c r="O411" s="15">
        <f t="shared" si="81"/>
        <v>0</v>
      </c>
      <c r="P411" s="15">
        <v>0</v>
      </c>
      <c r="Q411" s="15">
        <f t="shared" si="82"/>
        <v>1</v>
      </c>
      <c r="R411" s="15">
        <v>0</v>
      </c>
      <c r="S411" s="15">
        <v>0</v>
      </c>
      <c r="T411" s="15">
        <f t="shared" si="83"/>
        <v>29</v>
      </c>
      <c r="U411" s="15">
        <f t="shared" si="84"/>
        <v>0</v>
      </c>
      <c r="V411" s="15"/>
      <c r="W411" s="15"/>
      <c r="X411" s="15"/>
      <c r="Y411" s="15"/>
      <c r="Z411" s="16"/>
      <c r="AA411" s="15"/>
      <c r="AB411" s="24"/>
      <c r="AC411" s="15"/>
      <c r="AD411" s="15"/>
      <c r="AE411" s="15"/>
      <c r="AF411" s="15"/>
      <c r="AG411" s="15"/>
      <c r="AH411" s="24"/>
      <c r="AI411" s="15"/>
      <c r="AJ411" s="15"/>
      <c r="AK411" s="15"/>
      <c r="AL411" s="15"/>
      <c r="AM411" s="15"/>
      <c r="AN411" s="24"/>
      <c r="AO411" s="15"/>
      <c r="AP411" s="24"/>
      <c r="AQ411" s="15"/>
      <c r="AR411" s="24"/>
      <c r="AS411" s="15"/>
      <c r="AT411" s="24"/>
      <c r="AU411" s="15"/>
      <c r="AV411" s="24"/>
      <c r="AW411" s="15"/>
      <c r="AX411" s="24"/>
      <c r="AY411" s="15"/>
      <c r="AZ411" s="15"/>
      <c r="BA411" s="15"/>
      <c r="BB411" s="15"/>
      <c r="BC411" s="15"/>
      <c r="BD411" s="15"/>
      <c r="BE411" s="15"/>
      <c r="BF411" s="24"/>
      <c r="BG411" s="15"/>
      <c r="BH411" s="24"/>
      <c r="BI411" s="15"/>
      <c r="BJ411" s="24"/>
      <c r="BK411" s="15"/>
      <c r="BL411" s="24"/>
      <c r="BM411" s="15"/>
      <c r="BN411" s="24"/>
      <c r="BO411" s="15"/>
      <c r="BP411" s="24"/>
      <c r="BQ411" s="15"/>
      <c r="BR411" s="24"/>
      <c r="BS411" s="15"/>
      <c r="BT411" s="24"/>
      <c r="BU411" s="15">
        <v>44</v>
      </c>
      <c r="BV411" s="24" t="s">
        <v>129</v>
      </c>
      <c r="BW411" s="15"/>
      <c r="BX411" s="24"/>
      <c r="BY411" s="15"/>
      <c r="BZ411" s="24"/>
      <c r="CA411" s="15"/>
      <c r="CB411" s="24"/>
      <c r="CC411" s="15"/>
      <c r="CD411" s="24"/>
      <c r="CE411" s="15"/>
      <c r="CF411" s="24"/>
      <c r="CG411" s="15"/>
      <c r="CH411" s="25"/>
      <c r="CI411" s="15"/>
      <c r="CJ411" s="25"/>
      <c r="CK411" s="15"/>
      <c r="CL411" s="25"/>
      <c r="CM411" s="15"/>
      <c r="CN411" s="25"/>
      <c r="CO411" s="15"/>
      <c r="CP411" s="25"/>
      <c r="CQ411" s="15"/>
      <c r="CR411" s="25"/>
      <c r="CS411" s="15">
        <f t="shared" si="76"/>
        <v>38</v>
      </c>
      <c r="CT411" s="15">
        <f t="shared" si="77"/>
        <v>29</v>
      </c>
      <c r="CU411" s="15">
        <f t="shared" si="78"/>
        <v>0</v>
      </c>
      <c r="CV411" s="15">
        <f t="shared" si="79"/>
        <v>0</v>
      </c>
      <c r="CW411" s="15"/>
      <c r="CX411" s="15"/>
      <c r="CY411" s="15">
        <f t="shared" si="80"/>
        <v>0</v>
      </c>
      <c r="CZ411" s="15">
        <f>GG411</f>
        <v>0</v>
      </c>
      <c r="DA411" s="19"/>
      <c r="DB411" s="17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7"/>
      <c r="DQ411" s="15"/>
      <c r="DR411" s="15">
        <v>32</v>
      </c>
      <c r="DS411" s="15"/>
      <c r="DT411" s="15"/>
      <c r="DU411" s="15"/>
      <c r="DV411" s="15"/>
      <c r="DW411" s="15">
        <v>33</v>
      </c>
      <c r="DX411" s="20">
        <v>17</v>
      </c>
      <c r="DY411" s="15"/>
      <c r="DZ411" s="20"/>
      <c r="EA411" s="15"/>
      <c r="EB411" s="20"/>
      <c r="EC411" s="15">
        <v>29</v>
      </c>
      <c r="ED411" s="20">
        <v>33</v>
      </c>
      <c r="EE411" s="15"/>
      <c r="EF411" s="20"/>
      <c r="EG411" s="15"/>
      <c r="EH411" s="20"/>
      <c r="EI411" s="15"/>
      <c r="EJ411" s="20"/>
      <c r="EK411" s="15"/>
      <c r="EL411" s="20"/>
      <c r="EM411" s="15"/>
      <c r="EN411" s="20"/>
      <c r="EO411" s="15"/>
      <c r="EP411" s="20"/>
      <c r="EQ411" s="15"/>
      <c r="ER411" s="20"/>
      <c r="ES411" s="15"/>
      <c r="ET411" s="20"/>
      <c r="EU411" s="15"/>
      <c r="EV411" s="20"/>
      <c r="EW411" s="15"/>
      <c r="EX411" s="20"/>
      <c r="EY411" s="15"/>
      <c r="EZ411" s="20"/>
      <c r="FA411" s="15"/>
      <c r="FB411" s="20"/>
      <c r="FC411" s="15"/>
      <c r="FD411" s="20"/>
      <c r="FE411" s="15">
        <v>38</v>
      </c>
      <c r="FF411" s="20" t="s">
        <v>129</v>
      </c>
      <c r="FG411" s="15"/>
      <c r="FH411" s="20"/>
      <c r="FI411" s="15"/>
      <c r="FJ411" s="20"/>
      <c r="FK411" s="15"/>
      <c r="FL411" s="20"/>
      <c r="FM411" s="15"/>
      <c r="FN411" s="20"/>
      <c r="FO411" s="15"/>
      <c r="FP411" s="20"/>
      <c r="FQ411" s="15"/>
      <c r="FR411" s="20"/>
      <c r="FS411" s="15">
        <v>29</v>
      </c>
      <c r="FT411" s="20" t="s">
        <v>168</v>
      </c>
      <c r="FU411" s="15"/>
      <c r="FV411" s="20"/>
      <c r="FW411" s="15"/>
      <c r="FX411" s="20"/>
      <c r="FY411" s="15"/>
      <c r="FZ411" s="20"/>
      <c r="GA411" s="15"/>
      <c r="GB411" s="20"/>
      <c r="GC411" s="15"/>
      <c r="GD411" s="20"/>
      <c r="GE411" s="15"/>
      <c r="GF411" s="20"/>
      <c r="GG411" s="170"/>
    </row>
    <row r="412" spans="1:189" s="2" customFormat="1" ht="15.75" customHeight="1" x14ac:dyDescent="0.3">
      <c r="A412" s="15" t="s">
        <v>2903</v>
      </c>
      <c r="B412" s="15" t="s">
        <v>126</v>
      </c>
      <c r="C412" s="15" t="s">
        <v>845</v>
      </c>
      <c r="D412" s="15" t="s">
        <v>1849</v>
      </c>
      <c r="E412" s="15" t="str">
        <f t="shared" si="74"/>
        <v>Peter Tran</v>
      </c>
      <c r="F412" s="15" t="s">
        <v>135</v>
      </c>
      <c r="G412" s="15">
        <v>999901826</v>
      </c>
      <c r="H412" s="15">
        <f t="shared" si="75"/>
        <v>122</v>
      </c>
      <c r="I412" s="15"/>
      <c r="J412" s="15"/>
      <c r="K412" s="16"/>
      <c r="L412" s="15"/>
      <c r="M412" s="15"/>
      <c r="N412" s="15"/>
      <c r="O412" s="15">
        <f t="shared" si="81"/>
        <v>0</v>
      </c>
      <c r="P412" s="15">
        <v>0</v>
      </c>
      <c r="Q412" s="15">
        <f t="shared" si="82"/>
        <v>1</v>
      </c>
      <c r="R412" s="15">
        <v>0</v>
      </c>
      <c r="S412" s="15">
        <v>0</v>
      </c>
      <c r="T412" s="15">
        <f t="shared" si="83"/>
        <v>38</v>
      </c>
      <c r="U412" s="15">
        <f t="shared" si="84"/>
        <v>0</v>
      </c>
      <c r="V412" s="15"/>
      <c r="W412" s="15"/>
      <c r="X412" s="15"/>
      <c r="Y412" s="15"/>
      <c r="Z412" s="16"/>
      <c r="AA412" s="15"/>
      <c r="AB412" s="24"/>
      <c r="AC412" s="15"/>
      <c r="AD412" s="15"/>
      <c r="AE412" s="15"/>
      <c r="AF412" s="15"/>
      <c r="AG412" s="15"/>
      <c r="AH412" s="24"/>
      <c r="AI412" s="15"/>
      <c r="AJ412" s="15"/>
      <c r="AK412" s="15"/>
      <c r="AL412" s="15"/>
      <c r="AM412" s="15"/>
      <c r="AN412" s="24"/>
      <c r="AO412" s="15"/>
      <c r="AP412" s="24"/>
      <c r="AQ412" s="15"/>
      <c r="AR412" s="24"/>
      <c r="AS412" s="15"/>
      <c r="AT412" s="24"/>
      <c r="AU412" s="15"/>
      <c r="AV412" s="24"/>
      <c r="AW412" s="15"/>
      <c r="AX412" s="24"/>
      <c r="AY412" s="15"/>
      <c r="AZ412" s="15"/>
      <c r="BA412" s="15"/>
      <c r="BB412" s="15"/>
      <c r="BC412" s="15"/>
      <c r="BD412" s="15"/>
      <c r="BE412" s="15"/>
      <c r="BF412" s="24"/>
      <c r="BG412" s="15"/>
      <c r="BH412" s="24"/>
      <c r="BI412" s="15"/>
      <c r="BJ412" s="24"/>
      <c r="BK412" s="15"/>
      <c r="BL412" s="24"/>
      <c r="BM412" s="15"/>
      <c r="BN412" s="24"/>
      <c r="BO412" s="15"/>
      <c r="BP412" s="24"/>
      <c r="BQ412" s="15"/>
      <c r="BR412" s="24"/>
      <c r="BS412" s="15"/>
      <c r="BT412" s="24"/>
      <c r="BU412" s="15">
        <v>44</v>
      </c>
      <c r="BV412" s="24" t="s">
        <v>129</v>
      </c>
      <c r="BW412" s="15"/>
      <c r="BX412" s="24"/>
      <c r="BY412" s="15"/>
      <c r="BZ412" s="24"/>
      <c r="CA412" s="15"/>
      <c r="CB412" s="24"/>
      <c r="CC412" s="15"/>
      <c r="CD412" s="24"/>
      <c r="CE412" s="15"/>
      <c r="CF412" s="24"/>
      <c r="CG412" s="15"/>
      <c r="CH412" s="25"/>
      <c r="CI412" s="15"/>
      <c r="CJ412" s="25"/>
      <c r="CK412" s="15"/>
      <c r="CL412" s="25"/>
      <c r="CM412" s="15"/>
      <c r="CN412" s="25"/>
      <c r="CO412" s="15"/>
      <c r="CP412" s="25"/>
      <c r="CQ412" s="15"/>
      <c r="CR412" s="25"/>
      <c r="CS412" s="15">
        <f t="shared" si="76"/>
        <v>0</v>
      </c>
      <c r="CT412" s="15">
        <f t="shared" si="77"/>
        <v>51</v>
      </c>
      <c r="CU412" s="15">
        <f t="shared" si="78"/>
        <v>1</v>
      </c>
      <c r="CV412" s="15">
        <f t="shared" si="79"/>
        <v>33</v>
      </c>
      <c r="CW412" s="15"/>
      <c r="CX412" s="15"/>
      <c r="CY412" s="15">
        <f t="shared" si="80"/>
        <v>0</v>
      </c>
      <c r="CZ412" s="15">
        <f>GG412</f>
        <v>0</v>
      </c>
      <c r="DA412" s="19"/>
      <c r="DB412" s="17"/>
      <c r="DC412" s="15"/>
      <c r="DD412" s="15"/>
      <c r="DE412" s="15"/>
      <c r="DF412" s="15"/>
      <c r="DG412" s="15"/>
      <c r="DH412" s="15"/>
      <c r="DI412" s="15">
        <v>51</v>
      </c>
      <c r="DJ412" s="15"/>
      <c r="DK412" s="15"/>
      <c r="DL412" s="15"/>
      <c r="DM412" s="15"/>
      <c r="DN412" s="15"/>
      <c r="DO412" s="15"/>
      <c r="DP412" s="17"/>
      <c r="DQ412" s="15"/>
      <c r="DR412" s="15"/>
      <c r="DS412" s="15"/>
      <c r="DT412" s="15"/>
      <c r="DU412" s="15"/>
      <c r="DV412" s="15"/>
      <c r="DW412" s="15">
        <v>44</v>
      </c>
      <c r="DX412" s="20">
        <v>9</v>
      </c>
      <c r="DY412" s="15"/>
      <c r="DZ412" s="20"/>
      <c r="EA412" s="15"/>
      <c r="EB412" s="20"/>
      <c r="EC412" s="15">
        <v>38</v>
      </c>
      <c r="ED412" s="20">
        <v>17</v>
      </c>
      <c r="EE412" s="15"/>
      <c r="EF412" s="20"/>
      <c r="EG412" s="15"/>
      <c r="EH412" s="20"/>
      <c r="EI412" s="15"/>
      <c r="EJ412" s="20"/>
      <c r="EK412" s="15"/>
      <c r="EL412" s="20"/>
      <c r="EM412" s="15"/>
      <c r="EN412" s="20"/>
      <c r="EO412" s="15"/>
      <c r="EP412" s="20"/>
      <c r="EQ412" s="15"/>
      <c r="ER412" s="20"/>
      <c r="ES412" s="15"/>
      <c r="ET412" s="20"/>
      <c r="EU412" s="15"/>
      <c r="EV412" s="20"/>
      <c r="EW412" s="15"/>
      <c r="EX412" s="20"/>
      <c r="EY412" s="15"/>
      <c r="EZ412" s="20"/>
      <c r="FA412" s="15"/>
      <c r="FB412" s="20"/>
      <c r="FC412" s="15"/>
      <c r="FD412" s="20"/>
      <c r="FE412" s="15"/>
      <c r="FF412" s="20"/>
      <c r="FG412" s="15"/>
      <c r="FH412" s="20"/>
      <c r="FI412" s="15"/>
      <c r="FJ412" s="20"/>
      <c r="FK412" s="15"/>
      <c r="FL412" s="20"/>
      <c r="FM412" s="15"/>
      <c r="FN412" s="20"/>
      <c r="FO412" s="15"/>
      <c r="FP412" s="20"/>
      <c r="FQ412" s="15"/>
      <c r="FR412" s="20"/>
      <c r="FS412" s="15">
        <v>51</v>
      </c>
      <c r="FT412" s="20">
        <v>8</v>
      </c>
      <c r="FU412" s="15"/>
      <c r="FV412" s="20"/>
      <c r="FW412" s="15"/>
      <c r="FX412" s="20"/>
      <c r="FY412" s="15"/>
      <c r="FZ412" s="20"/>
      <c r="GA412" s="15"/>
      <c r="GB412" s="20"/>
      <c r="GC412" s="15"/>
      <c r="GD412" s="20"/>
      <c r="GE412" s="15">
        <v>33</v>
      </c>
      <c r="GF412" s="20">
        <v>17</v>
      </c>
      <c r="GG412" s="170"/>
    </row>
    <row r="413" spans="1:189" s="2" customFormat="1" ht="15.75" customHeight="1" x14ac:dyDescent="0.3">
      <c r="A413" s="17" t="s">
        <v>125</v>
      </c>
      <c r="B413" s="17" t="s">
        <v>126</v>
      </c>
      <c r="C413" s="17" t="s">
        <v>335</v>
      </c>
      <c r="D413" s="17" t="s">
        <v>334</v>
      </c>
      <c r="E413" s="15" t="str">
        <f t="shared" si="74"/>
        <v>Malia Lynn Bayudan</v>
      </c>
      <c r="F413" s="17" t="s">
        <v>128</v>
      </c>
      <c r="G413" s="15">
        <v>999901838</v>
      </c>
      <c r="H413" s="15">
        <f t="shared" si="75"/>
        <v>25.5</v>
      </c>
      <c r="I413" s="15"/>
      <c r="J413" s="17">
        <f>(O413+P413+R413+S413+T413+U413)/2</f>
        <v>25.5</v>
      </c>
      <c r="K413" s="16"/>
      <c r="L413" s="15"/>
      <c r="M413" s="15"/>
      <c r="N413" s="15"/>
      <c r="O413" s="15">
        <f t="shared" si="81"/>
        <v>0</v>
      </c>
      <c r="P413" s="15">
        <v>0</v>
      </c>
      <c r="Q413" s="15">
        <f t="shared" si="82"/>
        <v>1</v>
      </c>
      <c r="R413" s="15">
        <v>0</v>
      </c>
      <c r="S413" s="15">
        <v>0</v>
      </c>
      <c r="T413" s="15">
        <f t="shared" si="83"/>
        <v>51</v>
      </c>
      <c r="U413" s="15">
        <f t="shared" si="84"/>
        <v>0</v>
      </c>
      <c r="V413" s="15"/>
      <c r="W413" s="15"/>
      <c r="X413" s="15"/>
      <c r="Y413" s="15"/>
      <c r="Z413" s="16"/>
      <c r="AA413" s="15"/>
      <c r="AB413" s="24"/>
      <c r="AC413" s="15"/>
      <c r="AD413" s="15"/>
      <c r="AE413" s="15"/>
      <c r="AF413" s="15"/>
      <c r="AG413" s="15"/>
      <c r="AH413" s="24"/>
      <c r="AI413" s="15"/>
      <c r="AJ413" s="15"/>
      <c r="AK413" s="15"/>
      <c r="AL413" s="15"/>
      <c r="AM413" s="15"/>
      <c r="AN413" s="24"/>
      <c r="AO413" s="15"/>
      <c r="AP413" s="24"/>
      <c r="AQ413" s="15"/>
      <c r="AR413" s="24"/>
      <c r="AS413" s="15">
        <v>68</v>
      </c>
      <c r="AT413" s="24">
        <v>3</v>
      </c>
      <c r="AU413" s="15"/>
      <c r="AV413" s="24"/>
      <c r="AW413" s="15"/>
      <c r="AX413" s="24"/>
      <c r="AY413" s="15"/>
      <c r="AZ413" s="15"/>
      <c r="BA413" s="15"/>
      <c r="BB413" s="15"/>
      <c r="BC413" s="15"/>
      <c r="BD413" s="15"/>
      <c r="BE413" s="15"/>
      <c r="BF413" s="24"/>
      <c r="BG413" s="15"/>
      <c r="BH413" s="24"/>
      <c r="BI413" s="15"/>
      <c r="BJ413" s="24"/>
      <c r="BK413" s="15"/>
      <c r="BL413" s="24"/>
      <c r="BM413" s="15"/>
      <c r="BN413" s="24"/>
      <c r="BO413" s="15"/>
      <c r="BP413" s="24"/>
      <c r="BQ413" s="15"/>
      <c r="BR413" s="24"/>
      <c r="BS413" s="15">
        <v>67</v>
      </c>
      <c r="BT413" s="24">
        <v>5</v>
      </c>
      <c r="BU413" s="15"/>
      <c r="BV413" s="24"/>
      <c r="BW413" s="15"/>
      <c r="BX413" s="24"/>
      <c r="BY413" s="15"/>
      <c r="BZ413" s="24"/>
      <c r="CA413" s="15">
        <v>38</v>
      </c>
      <c r="CB413" s="24" t="s">
        <v>168</v>
      </c>
      <c r="CC413" s="15"/>
      <c r="CD413" s="24"/>
      <c r="CE413" s="15"/>
      <c r="CF413" s="24"/>
      <c r="CG413" s="15"/>
      <c r="CH413" s="25"/>
      <c r="CI413" s="15"/>
      <c r="CJ413" s="25"/>
      <c r="CK413" s="15"/>
      <c r="CL413" s="25"/>
      <c r="CM413" s="15"/>
      <c r="CN413" s="25"/>
      <c r="CO413" s="15"/>
      <c r="CP413" s="25"/>
      <c r="CQ413" s="15"/>
      <c r="CR413" s="25"/>
      <c r="CS413" s="15">
        <f t="shared" si="76"/>
        <v>0</v>
      </c>
      <c r="CT413" s="15">
        <f t="shared" si="77"/>
        <v>0</v>
      </c>
      <c r="CU413" s="15">
        <f t="shared" si="78"/>
        <v>0</v>
      </c>
      <c r="CV413" s="15">
        <f t="shared" si="79"/>
        <v>0</v>
      </c>
      <c r="CW413" s="15"/>
      <c r="CX413" s="15"/>
      <c r="CY413" s="15">
        <f t="shared" si="80"/>
        <v>0</v>
      </c>
      <c r="CZ413" s="15">
        <f>GG413</f>
        <v>0</v>
      </c>
      <c r="DA413" s="19"/>
      <c r="DB413" s="17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7"/>
      <c r="DQ413" s="15"/>
      <c r="DR413" s="15"/>
      <c r="DS413" s="15"/>
      <c r="DT413" s="15">
        <v>90</v>
      </c>
      <c r="DU413" s="15"/>
      <c r="DV413" s="15"/>
      <c r="DW413" s="15"/>
      <c r="DX413" s="20"/>
      <c r="DY413" s="15"/>
      <c r="DZ413" s="20"/>
      <c r="EA413" s="15">
        <v>59</v>
      </c>
      <c r="EB413" s="20">
        <v>8</v>
      </c>
      <c r="EC413" s="15">
        <v>51</v>
      </c>
      <c r="ED413" s="20" t="s">
        <v>129</v>
      </c>
      <c r="EE413" s="15"/>
      <c r="EF413" s="20"/>
      <c r="EG413" s="15"/>
      <c r="EH413" s="20"/>
      <c r="EI413" s="15"/>
      <c r="EJ413" s="20"/>
      <c r="EK413" s="15"/>
      <c r="EL413" s="20"/>
      <c r="EM413" s="15"/>
      <c r="EN413" s="20"/>
      <c r="EO413" s="15"/>
      <c r="EP413" s="20"/>
      <c r="EQ413" s="15"/>
      <c r="ER413" s="20"/>
      <c r="ES413" s="15"/>
      <c r="ET413" s="20"/>
      <c r="EU413" s="15"/>
      <c r="EV413" s="20"/>
      <c r="EW413" s="15"/>
      <c r="EX413" s="20"/>
      <c r="EY413" s="15"/>
      <c r="EZ413" s="20"/>
      <c r="FA413" s="15"/>
      <c r="FB413" s="20"/>
      <c r="FC413" s="15"/>
      <c r="FD413" s="20"/>
      <c r="FE413" s="15"/>
      <c r="FF413" s="20"/>
      <c r="FG413" s="15"/>
      <c r="FH413" s="20"/>
      <c r="FI413" s="15"/>
      <c r="FJ413" s="20"/>
      <c r="FK413" s="15"/>
      <c r="FL413" s="20"/>
      <c r="FM413" s="15"/>
      <c r="FN413" s="20"/>
      <c r="FO413" s="15"/>
      <c r="FP413" s="20"/>
      <c r="FQ413" s="15"/>
      <c r="FR413" s="20"/>
      <c r="FS413" s="15"/>
      <c r="FT413" s="20"/>
      <c r="FU413" s="15"/>
      <c r="FV413" s="20"/>
      <c r="FW413" s="15"/>
      <c r="FX413" s="20"/>
      <c r="FY413" s="15"/>
      <c r="FZ413" s="20"/>
      <c r="GA413" s="15"/>
      <c r="GB413" s="20"/>
      <c r="GC413" s="15"/>
      <c r="GD413" s="20"/>
      <c r="GE413" s="15"/>
      <c r="GF413" s="20"/>
      <c r="GG413" s="170"/>
    </row>
    <row r="414" spans="1:189" s="2" customFormat="1" ht="15.75" customHeight="1" x14ac:dyDescent="0.3">
      <c r="A414" s="15" t="s">
        <v>2905</v>
      </c>
      <c r="B414" s="15" t="s">
        <v>126</v>
      </c>
      <c r="C414" s="15" t="s">
        <v>3262</v>
      </c>
      <c r="D414" s="15" t="s">
        <v>693</v>
      </c>
      <c r="E414" s="15" t="str">
        <f t="shared" si="74"/>
        <v>Ngan DOAN</v>
      </c>
      <c r="F414" s="15" t="s">
        <v>128</v>
      </c>
      <c r="G414" s="15">
        <v>999901969</v>
      </c>
      <c r="H414" s="15">
        <f t="shared" si="75"/>
        <v>34</v>
      </c>
      <c r="I414" s="15"/>
      <c r="J414" s="15"/>
      <c r="K414" s="16"/>
      <c r="L414" s="15"/>
      <c r="M414" s="15"/>
      <c r="N414" s="15"/>
      <c r="O414" s="15">
        <f t="shared" si="81"/>
        <v>0</v>
      </c>
      <c r="P414" s="15">
        <v>0</v>
      </c>
      <c r="Q414" s="15">
        <f t="shared" si="82"/>
        <v>0</v>
      </c>
      <c r="R414" s="15">
        <v>0</v>
      </c>
      <c r="S414" s="15">
        <v>0</v>
      </c>
      <c r="T414" s="15">
        <f t="shared" si="83"/>
        <v>0</v>
      </c>
      <c r="U414" s="15">
        <f t="shared" si="84"/>
        <v>0</v>
      </c>
      <c r="V414" s="15"/>
      <c r="W414" s="15"/>
      <c r="X414" s="15"/>
      <c r="Y414" s="15"/>
      <c r="Z414" s="16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>
        <f t="shared" si="76"/>
        <v>0</v>
      </c>
      <c r="CT414" s="15">
        <f t="shared" si="77"/>
        <v>34</v>
      </c>
      <c r="CU414" s="15">
        <f t="shared" si="78"/>
        <v>1</v>
      </c>
      <c r="CV414" s="15">
        <f t="shared" si="79"/>
        <v>0</v>
      </c>
      <c r="CW414" s="15"/>
      <c r="CX414" s="15"/>
      <c r="CY414" s="15">
        <f t="shared" si="80"/>
        <v>0</v>
      </c>
      <c r="CZ414" s="15">
        <f>GG414</f>
        <v>0</v>
      </c>
      <c r="DA414" s="16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20"/>
      <c r="DY414" s="15"/>
      <c r="DZ414" s="20"/>
      <c r="EA414" s="15"/>
      <c r="EB414" s="20"/>
      <c r="EC414" s="15"/>
      <c r="ED414" s="20"/>
      <c r="EE414" s="15"/>
      <c r="EF414" s="20"/>
      <c r="EG414" s="15"/>
      <c r="EH414" s="20"/>
      <c r="EI414" s="15"/>
      <c r="EJ414" s="20"/>
      <c r="EK414" s="15"/>
      <c r="EL414" s="20"/>
      <c r="EM414" s="15"/>
      <c r="EN414" s="20"/>
      <c r="EO414" s="15"/>
      <c r="EP414" s="20"/>
      <c r="EQ414" s="15"/>
      <c r="ER414" s="20"/>
      <c r="ES414" s="15"/>
      <c r="ET414" s="20"/>
      <c r="EU414" s="15"/>
      <c r="EV414" s="20"/>
      <c r="EW414" s="15"/>
      <c r="EX414" s="20"/>
      <c r="EY414" s="15"/>
      <c r="EZ414" s="20"/>
      <c r="FA414" s="15"/>
      <c r="FB414" s="20"/>
      <c r="FC414" s="15">
        <v>34</v>
      </c>
      <c r="FD414" s="20">
        <v>3</v>
      </c>
      <c r="FE414" s="15"/>
      <c r="FF414" s="20"/>
      <c r="FG414" s="15"/>
      <c r="FH414" s="20"/>
      <c r="FI414" s="15"/>
      <c r="FJ414" s="20"/>
      <c r="FK414" s="15"/>
      <c r="FL414" s="20"/>
      <c r="FM414" s="15"/>
      <c r="FN414" s="20"/>
      <c r="FO414" s="15"/>
      <c r="FP414" s="20"/>
      <c r="FQ414" s="15"/>
      <c r="FR414" s="20"/>
      <c r="FS414" s="15"/>
      <c r="FT414" s="20"/>
      <c r="FU414" s="15"/>
      <c r="FV414" s="20"/>
      <c r="FW414" s="15"/>
      <c r="FX414" s="20"/>
      <c r="FY414" s="15"/>
      <c r="FZ414" s="20"/>
      <c r="GA414" s="15"/>
      <c r="GB414" s="20"/>
      <c r="GC414" s="15"/>
      <c r="GD414" s="20"/>
      <c r="GE414" s="15"/>
      <c r="GF414" s="20"/>
      <c r="GG414" s="170"/>
    </row>
    <row r="415" spans="1:189" s="2" customFormat="1" ht="15.75" customHeight="1" x14ac:dyDescent="0.3">
      <c r="A415" s="17" t="s">
        <v>130</v>
      </c>
      <c r="B415" s="15" t="s">
        <v>126</v>
      </c>
      <c r="C415" s="17" t="s">
        <v>1107</v>
      </c>
      <c r="D415" s="17" t="s">
        <v>1108</v>
      </c>
      <c r="E415" s="15" t="str">
        <f t="shared" si="74"/>
        <v>AIDEN KIM</v>
      </c>
      <c r="F415" s="17" t="s">
        <v>135</v>
      </c>
      <c r="G415" s="17">
        <v>999902157</v>
      </c>
      <c r="H415" s="15">
        <f t="shared" si="75"/>
        <v>134</v>
      </c>
      <c r="I415" s="15"/>
      <c r="J415" s="15"/>
      <c r="K415" s="16"/>
      <c r="L415" s="15"/>
      <c r="M415" s="15"/>
      <c r="N415" s="15"/>
      <c r="O415" s="15">
        <f t="shared" si="81"/>
        <v>0</v>
      </c>
      <c r="P415" s="15">
        <v>0</v>
      </c>
      <c r="Q415" s="15">
        <f t="shared" si="82"/>
        <v>1</v>
      </c>
      <c r="R415" s="15">
        <v>0</v>
      </c>
      <c r="S415" s="15">
        <v>0</v>
      </c>
      <c r="T415" s="15">
        <f t="shared" si="83"/>
        <v>0</v>
      </c>
      <c r="U415" s="15">
        <f t="shared" si="84"/>
        <v>0</v>
      </c>
      <c r="V415" s="15"/>
      <c r="W415" s="15"/>
      <c r="X415" s="15"/>
      <c r="Y415" s="15"/>
      <c r="Z415" s="16"/>
      <c r="AA415" s="15"/>
      <c r="AB415" s="24"/>
      <c r="AC415" s="15"/>
      <c r="AD415" s="15"/>
      <c r="AE415" s="15"/>
      <c r="AF415" s="15"/>
      <c r="AG415" s="15"/>
      <c r="AH415" s="24"/>
      <c r="AI415" s="15"/>
      <c r="AJ415" s="15"/>
      <c r="AK415" s="15"/>
      <c r="AL415" s="15"/>
      <c r="AM415" s="15"/>
      <c r="AN415" s="24"/>
      <c r="AO415" s="15"/>
      <c r="AP415" s="24"/>
      <c r="AQ415" s="15"/>
      <c r="AR415" s="24"/>
      <c r="AS415" s="15"/>
      <c r="AT415" s="24"/>
      <c r="AU415" s="15"/>
      <c r="AV415" s="24"/>
      <c r="AW415" s="15"/>
      <c r="AX415" s="24"/>
      <c r="AY415" s="15"/>
      <c r="AZ415" s="15"/>
      <c r="BA415" s="15"/>
      <c r="BB415" s="15"/>
      <c r="BC415" s="15"/>
      <c r="BD415" s="15"/>
      <c r="BE415" s="15"/>
      <c r="BF415" s="24"/>
      <c r="BG415" s="15"/>
      <c r="BH415" s="24"/>
      <c r="BI415" s="15"/>
      <c r="BJ415" s="24"/>
      <c r="BK415" s="15"/>
      <c r="BL415" s="24"/>
      <c r="BM415" s="15"/>
      <c r="BN415" s="24"/>
      <c r="BO415" s="15"/>
      <c r="BP415" s="24"/>
      <c r="BQ415" s="15"/>
      <c r="BR415" s="24"/>
      <c r="BS415" s="15"/>
      <c r="BT415" s="24"/>
      <c r="BU415" s="15"/>
      <c r="BV415" s="24"/>
      <c r="BW415" s="15"/>
      <c r="BX415" s="24"/>
      <c r="BY415" s="15"/>
      <c r="BZ415" s="24"/>
      <c r="CA415" s="15"/>
      <c r="CB415" s="24"/>
      <c r="CC415" s="15"/>
      <c r="CD415" s="24"/>
      <c r="CE415" s="15"/>
      <c r="CF415" s="24"/>
      <c r="CG415" s="15"/>
      <c r="CH415" s="25"/>
      <c r="CI415" s="15"/>
      <c r="CJ415" s="25"/>
      <c r="CK415" s="15"/>
      <c r="CL415" s="25"/>
      <c r="CM415" s="15"/>
      <c r="CN415" s="25"/>
      <c r="CO415" s="15"/>
      <c r="CP415" s="25"/>
      <c r="CQ415" s="15"/>
      <c r="CR415" s="25"/>
      <c r="CS415" s="15">
        <f t="shared" si="76"/>
        <v>0</v>
      </c>
      <c r="CT415" s="15">
        <f t="shared" si="77"/>
        <v>90</v>
      </c>
      <c r="CU415" s="15">
        <f t="shared" si="78"/>
        <v>1</v>
      </c>
      <c r="CV415" s="15">
        <f t="shared" si="79"/>
        <v>44</v>
      </c>
      <c r="CW415" s="15"/>
      <c r="CX415" s="15"/>
      <c r="CY415" s="15">
        <f t="shared" si="80"/>
        <v>0</v>
      </c>
      <c r="CZ415" s="15">
        <f>GG415</f>
        <v>0</v>
      </c>
      <c r="DA415" s="19"/>
      <c r="DB415" s="17"/>
      <c r="DC415" s="17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7"/>
      <c r="DQ415" s="17">
        <v>68</v>
      </c>
      <c r="DR415" s="17"/>
      <c r="DS415" s="17"/>
      <c r="DT415" s="17"/>
      <c r="DU415" s="17"/>
      <c r="DV415" s="17"/>
      <c r="DW415" s="15"/>
      <c r="DX415" s="20"/>
      <c r="DY415" s="15"/>
      <c r="DZ415" s="20"/>
      <c r="EA415" s="15"/>
      <c r="EB415" s="20"/>
      <c r="EC415" s="15"/>
      <c r="ED415" s="20"/>
      <c r="EE415" s="15"/>
      <c r="EF415" s="20"/>
      <c r="EG415" s="15"/>
      <c r="EH415" s="20"/>
      <c r="EI415" s="15"/>
      <c r="EJ415" s="20"/>
      <c r="EK415" s="15"/>
      <c r="EL415" s="20"/>
      <c r="EM415" s="15"/>
      <c r="EN415" s="20"/>
      <c r="EO415" s="15"/>
      <c r="EP415" s="20"/>
      <c r="EQ415" s="17"/>
      <c r="ER415" s="20"/>
      <c r="ES415" s="15">
        <v>90</v>
      </c>
      <c r="ET415" s="20">
        <v>2</v>
      </c>
      <c r="EU415" s="15"/>
      <c r="EV415" s="20"/>
      <c r="EW415" s="15"/>
      <c r="EX415" s="20"/>
      <c r="EY415" s="15"/>
      <c r="EZ415" s="20"/>
      <c r="FA415" s="15"/>
      <c r="FB415" s="20"/>
      <c r="FC415" s="15"/>
      <c r="FD415" s="20"/>
      <c r="FE415" s="15"/>
      <c r="FF415" s="20"/>
      <c r="FG415" s="15"/>
      <c r="FH415" s="20"/>
      <c r="FI415" s="15"/>
      <c r="FJ415" s="20"/>
      <c r="FK415" s="15"/>
      <c r="FL415" s="20"/>
      <c r="FM415" s="15"/>
      <c r="FN415" s="20"/>
      <c r="FO415" s="15"/>
      <c r="FP415" s="20"/>
      <c r="FQ415" s="15"/>
      <c r="FR415" s="20"/>
      <c r="FS415" s="15"/>
      <c r="FT415" s="20"/>
      <c r="FU415" s="15"/>
      <c r="FV415" s="20"/>
      <c r="FW415" s="15"/>
      <c r="FX415" s="20"/>
      <c r="FY415" s="15"/>
      <c r="FZ415" s="20"/>
      <c r="GA415" s="15"/>
      <c r="GB415" s="20"/>
      <c r="GC415" s="15">
        <v>44</v>
      </c>
      <c r="GD415" s="20" t="s">
        <v>129</v>
      </c>
      <c r="GE415" s="15"/>
      <c r="GF415" s="20"/>
      <c r="GG415" s="170"/>
    </row>
    <row r="416" spans="1:189" s="2" customFormat="1" ht="15.75" customHeight="1" x14ac:dyDescent="0.3">
      <c r="A416" s="17" t="s">
        <v>125</v>
      </c>
      <c r="B416" s="17" t="s">
        <v>142</v>
      </c>
      <c r="C416" s="17" t="s">
        <v>183</v>
      </c>
      <c r="D416" s="17" t="s">
        <v>1225</v>
      </c>
      <c r="E416" s="15" t="str">
        <f t="shared" si="74"/>
        <v>Ethan LEE</v>
      </c>
      <c r="F416" s="17" t="s">
        <v>135</v>
      </c>
      <c r="G416" s="17">
        <v>999902247</v>
      </c>
      <c r="H416" s="15">
        <f t="shared" si="75"/>
        <v>140</v>
      </c>
      <c r="I416" s="15"/>
      <c r="J416" s="17">
        <f>(O416+P416+R416+S416+T416+U416)/2</f>
        <v>0</v>
      </c>
      <c r="K416" s="16"/>
      <c r="L416" s="15"/>
      <c r="M416" s="15"/>
      <c r="N416" s="15"/>
      <c r="O416" s="15">
        <f t="shared" si="81"/>
        <v>0</v>
      </c>
      <c r="P416" s="15">
        <v>0</v>
      </c>
      <c r="Q416" s="15">
        <f t="shared" si="82"/>
        <v>1</v>
      </c>
      <c r="R416" s="15">
        <v>0</v>
      </c>
      <c r="S416" s="15">
        <v>0</v>
      </c>
      <c r="T416" s="15">
        <f t="shared" si="83"/>
        <v>0</v>
      </c>
      <c r="U416" s="15">
        <f t="shared" si="84"/>
        <v>0</v>
      </c>
      <c r="V416" s="15"/>
      <c r="W416" s="15"/>
      <c r="X416" s="15"/>
      <c r="Y416" s="15"/>
      <c r="Z416" s="16"/>
      <c r="AA416" s="15"/>
      <c r="AB416" s="24"/>
      <c r="AC416" s="15"/>
      <c r="AD416" s="15"/>
      <c r="AE416" s="15"/>
      <c r="AF416" s="15"/>
      <c r="AG416" s="15"/>
      <c r="AH416" s="24"/>
      <c r="AI416" s="15"/>
      <c r="AJ416" s="15"/>
      <c r="AK416" s="15"/>
      <c r="AL416" s="15"/>
      <c r="AM416" s="15"/>
      <c r="AN416" s="24"/>
      <c r="AO416" s="15"/>
      <c r="AP416" s="24"/>
      <c r="AQ416" s="15"/>
      <c r="AR416" s="24"/>
      <c r="AS416" s="15"/>
      <c r="AT416" s="24"/>
      <c r="AU416" s="15"/>
      <c r="AV416" s="24"/>
      <c r="AW416" s="15"/>
      <c r="AX416" s="24"/>
      <c r="AY416" s="15"/>
      <c r="AZ416" s="15"/>
      <c r="BA416" s="15"/>
      <c r="BB416" s="15"/>
      <c r="BC416" s="15"/>
      <c r="BD416" s="15"/>
      <c r="BE416" s="15"/>
      <c r="BF416" s="24"/>
      <c r="BG416" s="15"/>
      <c r="BH416" s="24"/>
      <c r="BI416" s="15"/>
      <c r="BJ416" s="24"/>
      <c r="BK416" s="15"/>
      <c r="BL416" s="24"/>
      <c r="BM416" s="15"/>
      <c r="BN416" s="24"/>
      <c r="BO416" s="15"/>
      <c r="BP416" s="24"/>
      <c r="BQ416" s="15"/>
      <c r="BR416" s="24"/>
      <c r="BS416" s="15"/>
      <c r="BT416" s="24"/>
      <c r="BU416" s="15"/>
      <c r="BV416" s="24"/>
      <c r="BW416" s="15"/>
      <c r="BX416" s="24"/>
      <c r="BY416" s="15"/>
      <c r="BZ416" s="24"/>
      <c r="CA416" s="15"/>
      <c r="CB416" s="24"/>
      <c r="CC416" s="15"/>
      <c r="CD416" s="24"/>
      <c r="CE416" s="15"/>
      <c r="CF416" s="24"/>
      <c r="CG416" s="15"/>
      <c r="CH416" s="25"/>
      <c r="CI416" s="15"/>
      <c r="CJ416" s="25"/>
      <c r="CK416" s="15"/>
      <c r="CL416" s="25"/>
      <c r="CM416" s="15"/>
      <c r="CN416" s="25"/>
      <c r="CO416" s="15"/>
      <c r="CP416" s="25"/>
      <c r="CQ416" s="15"/>
      <c r="CR416" s="25"/>
      <c r="CS416" s="15">
        <f t="shared" si="76"/>
        <v>0</v>
      </c>
      <c r="CT416" s="15">
        <f t="shared" si="77"/>
        <v>0</v>
      </c>
      <c r="CU416" s="15">
        <f t="shared" si="78"/>
        <v>0</v>
      </c>
      <c r="CV416" s="15">
        <f t="shared" si="79"/>
        <v>140</v>
      </c>
      <c r="CW416" s="15"/>
      <c r="CX416" s="15"/>
      <c r="CY416" s="15">
        <f t="shared" si="80"/>
        <v>0</v>
      </c>
      <c r="CZ416" s="15">
        <f>GG416</f>
        <v>0</v>
      </c>
      <c r="DA416" s="19"/>
      <c r="DB416" s="17"/>
      <c r="DC416" s="17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7"/>
      <c r="DQ416" s="17"/>
      <c r="DR416" s="17"/>
      <c r="DS416" s="17"/>
      <c r="DT416" s="17">
        <v>68</v>
      </c>
      <c r="DU416" s="17"/>
      <c r="DV416" s="17"/>
      <c r="DW416" s="15"/>
      <c r="DX416" s="20"/>
      <c r="DY416" s="15"/>
      <c r="DZ416" s="20"/>
      <c r="EA416" s="15">
        <v>79</v>
      </c>
      <c r="EB416" s="20">
        <v>3</v>
      </c>
      <c r="EC416" s="15"/>
      <c r="ED416" s="20"/>
      <c r="EE416" s="15"/>
      <c r="EF416" s="20"/>
      <c r="EG416" s="15"/>
      <c r="EH416" s="20"/>
      <c r="EI416" s="15"/>
      <c r="EJ416" s="20"/>
      <c r="EK416" s="15"/>
      <c r="EL416" s="20"/>
      <c r="EM416" s="15"/>
      <c r="EN416" s="20"/>
      <c r="EO416" s="15"/>
      <c r="EP416" s="20"/>
      <c r="EQ416" s="17"/>
      <c r="ER416" s="20"/>
      <c r="ES416" s="15"/>
      <c r="ET416" s="20"/>
      <c r="EU416" s="15"/>
      <c r="EV416" s="20"/>
      <c r="EW416" s="15"/>
      <c r="EX416" s="20"/>
      <c r="EY416" s="15"/>
      <c r="EZ416" s="20"/>
      <c r="FA416" s="15"/>
      <c r="FB416" s="20"/>
      <c r="FC416" s="15"/>
      <c r="FD416" s="20"/>
      <c r="FE416" s="15"/>
      <c r="FF416" s="20"/>
      <c r="FG416" s="15"/>
      <c r="FH416" s="20"/>
      <c r="FI416" s="15"/>
      <c r="FJ416" s="20"/>
      <c r="FK416" s="15"/>
      <c r="FL416" s="20"/>
      <c r="FM416" s="15"/>
      <c r="FN416" s="20"/>
      <c r="FO416" s="15"/>
      <c r="FP416" s="20"/>
      <c r="FQ416" s="15"/>
      <c r="FR416" s="20"/>
      <c r="FS416" s="15"/>
      <c r="FT416" s="20"/>
      <c r="FU416" s="15"/>
      <c r="FV416" s="20"/>
      <c r="FW416" s="15"/>
      <c r="FX416" s="20"/>
      <c r="FY416" s="15"/>
      <c r="FZ416" s="20"/>
      <c r="GA416" s="15"/>
      <c r="GB416" s="20"/>
      <c r="GC416" s="15"/>
      <c r="GD416" s="20"/>
      <c r="GE416" s="15">
        <v>140</v>
      </c>
      <c r="GF416" s="20">
        <v>1</v>
      </c>
      <c r="GG416" s="170"/>
    </row>
    <row r="417" spans="1:189" s="2" customFormat="1" ht="15.75" customHeight="1" x14ac:dyDescent="0.3">
      <c r="A417" s="15" t="s">
        <v>2903</v>
      </c>
      <c r="B417" s="15" t="s">
        <v>126</v>
      </c>
      <c r="C417" s="15" t="s">
        <v>3791</v>
      </c>
      <c r="D417" s="15" t="s">
        <v>1225</v>
      </c>
      <c r="E417" s="15" t="str">
        <f t="shared" si="74"/>
        <v>Jay Junghan LEE</v>
      </c>
      <c r="F417" s="15" t="s">
        <v>135</v>
      </c>
      <c r="G417" s="15">
        <v>999902436</v>
      </c>
      <c r="H417" s="15">
        <f t="shared" si="75"/>
        <v>60</v>
      </c>
      <c r="I417" s="15"/>
      <c r="J417" s="15"/>
      <c r="K417" s="16"/>
      <c r="L417" s="15"/>
      <c r="M417" s="15"/>
      <c r="N417" s="15"/>
      <c r="O417" s="15">
        <f t="shared" si="81"/>
        <v>0</v>
      </c>
      <c r="P417" s="15">
        <v>0</v>
      </c>
      <c r="Q417" s="15">
        <f t="shared" si="82"/>
        <v>0</v>
      </c>
      <c r="R417" s="15">
        <v>0</v>
      </c>
      <c r="S417" s="15">
        <v>0</v>
      </c>
      <c r="T417" s="15">
        <f t="shared" si="83"/>
        <v>0</v>
      </c>
      <c r="U417" s="15">
        <f t="shared" si="84"/>
        <v>0</v>
      </c>
      <c r="V417" s="15"/>
      <c r="W417" s="15"/>
      <c r="X417" s="15"/>
      <c r="Y417" s="15"/>
      <c r="Z417" s="16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>
        <f t="shared" si="76"/>
        <v>0</v>
      </c>
      <c r="CT417" s="15">
        <f t="shared" si="77"/>
        <v>60</v>
      </c>
      <c r="CU417" s="15">
        <f t="shared" si="78"/>
        <v>1</v>
      </c>
      <c r="CV417" s="15">
        <f t="shared" si="79"/>
        <v>0</v>
      </c>
      <c r="CW417" s="15"/>
      <c r="CX417" s="15"/>
      <c r="CY417" s="15">
        <f t="shared" si="80"/>
        <v>0</v>
      </c>
      <c r="CZ417" s="15">
        <f>GG417</f>
        <v>0</v>
      </c>
      <c r="DA417" s="16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20"/>
      <c r="DY417" s="15"/>
      <c r="DZ417" s="20"/>
      <c r="EA417" s="15"/>
      <c r="EB417" s="20"/>
      <c r="EC417" s="15"/>
      <c r="ED417" s="20"/>
      <c r="EE417" s="15"/>
      <c r="EF417" s="20"/>
      <c r="EG417" s="15"/>
      <c r="EH417" s="20"/>
      <c r="EI417" s="15"/>
      <c r="EJ417" s="20"/>
      <c r="EK417" s="15"/>
      <c r="EL417" s="20"/>
      <c r="EM417" s="15"/>
      <c r="EN417" s="20"/>
      <c r="EO417" s="15"/>
      <c r="EP417" s="20"/>
      <c r="EQ417" s="15"/>
      <c r="ER417" s="20"/>
      <c r="ES417" s="15"/>
      <c r="ET417" s="20"/>
      <c r="EU417" s="15"/>
      <c r="EV417" s="20"/>
      <c r="EW417" s="15"/>
      <c r="EX417" s="20"/>
      <c r="EY417" s="15"/>
      <c r="EZ417" s="20"/>
      <c r="FA417" s="15"/>
      <c r="FB417" s="20"/>
      <c r="FC417" s="15"/>
      <c r="FD417" s="20"/>
      <c r="FE417" s="15"/>
      <c r="FF417" s="20"/>
      <c r="FG417" s="15"/>
      <c r="FH417" s="20"/>
      <c r="FI417" s="15"/>
      <c r="FJ417" s="20"/>
      <c r="FK417" s="15"/>
      <c r="FL417" s="20"/>
      <c r="FM417" s="15"/>
      <c r="FN417" s="20"/>
      <c r="FO417" s="15"/>
      <c r="FP417" s="20"/>
      <c r="FQ417" s="15"/>
      <c r="FR417" s="20"/>
      <c r="FS417" s="15"/>
      <c r="FT417" s="20"/>
      <c r="FU417" s="15"/>
      <c r="FV417" s="20"/>
      <c r="FW417" s="15"/>
      <c r="FX417" s="20"/>
      <c r="FY417" s="15"/>
      <c r="FZ417" s="20"/>
      <c r="GA417" s="15">
        <v>60</v>
      </c>
      <c r="GB417" s="20">
        <v>1</v>
      </c>
      <c r="GC417" s="15"/>
      <c r="GD417" s="20"/>
      <c r="GE417" s="15"/>
      <c r="GF417" s="20"/>
      <c r="GG417" s="170"/>
    </row>
    <row r="418" spans="1:189" s="2" customFormat="1" ht="15.75" customHeight="1" x14ac:dyDescent="0.3">
      <c r="A418" s="15" t="s">
        <v>2903</v>
      </c>
      <c r="B418" s="15" t="s">
        <v>126</v>
      </c>
      <c r="C418" s="15" t="s">
        <v>3790</v>
      </c>
      <c r="D418" s="15" t="s">
        <v>1225</v>
      </c>
      <c r="E418" s="15" t="str">
        <f t="shared" si="74"/>
        <v>Daniel  Junghun LEE</v>
      </c>
      <c r="F418" s="15" t="s">
        <v>135</v>
      </c>
      <c r="G418" s="15">
        <v>999902437</v>
      </c>
      <c r="H418" s="15">
        <f t="shared" si="75"/>
        <v>30</v>
      </c>
      <c r="I418" s="15"/>
      <c r="J418" s="15"/>
      <c r="K418" s="16"/>
      <c r="L418" s="15"/>
      <c r="M418" s="15"/>
      <c r="N418" s="15"/>
      <c r="O418" s="15">
        <f t="shared" si="81"/>
        <v>0</v>
      </c>
      <c r="P418" s="15">
        <v>0</v>
      </c>
      <c r="Q418" s="15">
        <f t="shared" si="82"/>
        <v>0</v>
      </c>
      <c r="R418" s="15">
        <v>0</v>
      </c>
      <c r="S418" s="15">
        <v>0</v>
      </c>
      <c r="T418" s="15">
        <f t="shared" si="83"/>
        <v>0</v>
      </c>
      <c r="U418" s="15">
        <f t="shared" si="84"/>
        <v>0</v>
      </c>
      <c r="V418" s="15"/>
      <c r="W418" s="15"/>
      <c r="X418" s="15"/>
      <c r="Y418" s="15"/>
      <c r="Z418" s="16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>
        <f t="shared" si="76"/>
        <v>0</v>
      </c>
      <c r="CT418" s="15">
        <f t="shared" si="77"/>
        <v>30</v>
      </c>
      <c r="CU418" s="15">
        <f t="shared" si="78"/>
        <v>1</v>
      </c>
      <c r="CV418" s="15">
        <f t="shared" si="79"/>
        <v>0</v>
      </c>
      <c r="CW418" s="15"/>
      <c r="CX418" s="15"/>
      <c r="CY418" s="15">
        <f t="shared" si="80"/>
        <v>0</v>
      </c>
      <c r="CZ418" s="15">
        <f>GG418</f>
        <v>0</v>
      </c>
      <c r="DA418" s="16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20"/>
      <c r="DY418" s="15"/>
      <c r="DZ418" s="20"/>
      <c r="EA418" s="15"/>
      <c r="EB418" s="20"/>
      <c r="EC418" s="15"/>
      <c r="ED418" s="20"/>
      <c r="EE418" s="15"/>
      <c r="EF418" s="20"/>
      <c r="EG418" s="15"/>
      <c r="EH418" s="20"/>
      <c r="EI418" s="15"/>
      <c r="EJ418" s="20"/>
      <c r="EK418" s="15"/>
      <c r="EL418" s="20"/>
      <c r="EM418" s="15"/>
      <c r="EN418" s="20"/>
      <c r="EO418" s="15"/>
      <c r="EP418" s="20"/>
      <c r="EQ418" s="15"/>
      <c r="ER418" s="20"/>
      <c r="ES418" s="15"/>
      <c r="ET418" s="20"/>
      <c r="EU418" s="15"/>
      <c r="EV418" s="20"/>
      <c r="EW418" s="15"/>
      <c r="EX418" s="20"/>
      <c r="EY418" s="15"/>
      <c r="EZ418" s="20"/>
      <c r="FA418" s="15"/>
      <c r="FB418" s="20"/>
      <c r="FC418" s="15"/>
      <c r="FD418" s="20"/>
      <c r="FE418" s="15"/>
      <c r="FF418" s="20"/>
      <c r="FG418" s="15"/>
      <c r="FH418" s="20"/>
      <c r="FI418" s="15"/>
      <c r="FJ418" s="20"/>
      <c r="FK418" s="15"/>
      <c r="FL418" s="20"/>
      <c r="FM418" s="15"/>
      <c r="FN418" s="20"/>
      <c r="FO418" s="15"/>
      <c r="FP418" s="20"/>
      <c r="FQ418" s="15"/>
      <c r="FR418" s="20"/>
      <c r="FS418" s="15"/>
      <c r="FT418" s="20"/>
      <c r="FU418" s="15"/>
      <c r="FV418" s="20"/>
      <c r="FW418" s="15"/>
      <c r="FX418" s="20"/>
      <c r="FY418" s="15">
        <v>30</v>
      </c>
      <c r="FZ418" s="20">
        <v>1</v>
      </c>
      <c r="GA418" s="15"/>
      <c r="GB418" s="20"/>
      <c r="GC418" s="15"/>
      <c r="GD418" s="20"/>
      <c r="GE418" s="15"/>
      <c r="GF418" s="20"/>
      <c r="GG418" s="170"/>
    </row>
    <row r="419" spans="1:189" s="2" customFormat="1" ht="15.75" customHeight="1" x14ac:dyDescent="0.3">
      <c r="A419" s="17" t="s">
        <v>125</v>
      </c>
      <c r="B419" s="17" t="s">
        <v>126</v>
      </c>
      <c r="C419" s="17" t="s">
        <v>199</v>
      </c>
      <c r="D419" s="17" t="s">
        <v>1023</v>
      </c>
      <c r="E419" s="15" t="str">
        <f t="shared" si="74"/>
        <v>Brandon Jeong</v>
      </c>
      <c r="F419" s="17" t="s">
        <v>135</v>
      </c>
      <c r="G419" s="15">
        <v>999902438</v>
      </c>
      <c r="H419" s="15">
        <f t="shared" si="75"/>
        <v>327</v>
      </c>
      <c r="I419" s="15"/>
      <c r="J419" s="15"/>
      <c r="K419" s="16"/>
      <c r="L419" s="15"/>
      <c r="M419" s="15"/>
      <c r="N419" s="15"/>
      <c r="O419" s="15">
        <f t="shared" si="81"/>
        <v>56</v>
      </c>
      <c r="P419" s="15">
        <v>0</v>
      </c>
      <c r="Q419" s="15">
        <f t="shared" si="82"/>
        <v>0</v>
      </c>
      <c r="R419" s="15">
        <v>0</v>
      </c>
      <c r="S419" s="15">
        <v>0</v>
      </c>
      <c r="T419" s="15">
        <f t="shared" si="83"/>
        <v>51</v>
      </c>
      <c r="U419" s="15">
        <f t="shared" si="84"/>
        <v>64</v>
      </c>
      <c r="V419" s="15"/>
      <c r="W419" s="15"/>
      <c r="X419" s="15"/>
      <c r="Y419" s="15"/>
      <c r="Z419" s="16"/>
      <c r="AA419" s="15"/>
      <c r="AB419" s="24"/>
      <c r="AC419" s="15"/>
      <c r="AD419" s="15"/>
      <c r="AE419" s="15"/>
      <c r="AF419" s="15"/>
      <c r="AG419" s="15">
        <v>38</v>
      </c>
      <c r="AH419" s="24" t="s">
        <v>129</v>
      </c>
      <c r="AI419" s="15"/>
      <c r="AJ419" s="15"/>
      <c r="AK419" s="15"/>
      <c r="AL419" s="15"/>
      <c r="AM419" s="15">
        <v>32</v>
      </c>
      <c r="AN419" s="24" t="s">
        <v>129</v>
      </c>
      <c r="AO419" s="15"/>
      <c r="AP419" s="24"/>
      <c r="AQ419" s="15"/>
      <c r="AR419" s="24"/>
      <c r="AS419" s="15"/>
      <c r="AT419" s="24"/>
      <c r="AU419" s="15"/>
      <c r="AV419" s="24"/>
      <c r="AW419" s="15"/>
      <c r="AX419" s="24"/>
      <c r="AY419" s="15"/>
      <c r="AZ419" s="15"/>
      <c r="BA419" s="15"/>
      <c r="BB419" s="15"/>
      <c r="BC419" s="15"/>
      <c r="BD419" s="15"/>
      <c r="BE419" s="15"/>
      <c r="BF419" s="24"/>
      <c r="BG419" s="15"/>
      <c r="BH419" s="24"/>
      <c r="BI419" s="15"/>
      <c r="BJ419" s="24"/>
      <c r="BK419" s="15"/>
      <c r="BL419" s="24"/>
      <c r="BM419" s="15"/>
      <c r="BN419" s="24"/>
      <c r="BO419" s="15"/>
      <c r="BP419" s="24"/>
      <c r="BQ419" s="15"/>
      <c r="BR419" s="24"/>
      <c r="BS419" s="15"/>
      <c r="BT419" s="24"/>
      <c r="BU419" s="15">
        <v>44</v>
      </c>
      <c r="BV419" s="24" t="s">
        <v>129</v>
      </c>
      <c r="BW419" s="15"/>
      <c r="BX419" s="24"/>
      <c r="BY419" s="15"/>
      <c r="BZ419" s="24"/>
      <c r="CA419" s="15">
        <v>51</v>
      </c>
      <c r="CB419" s="24" t="s">
        <v>129</v>
      </c>
      <c r="CC419" s="15"/>
      <c r="CD419" s="24"/>
      <c r="CE419" s="15">
        <v>106</v>
      </c>
      <c r="CF419" s="24">
        <v>5</v>
      </c>
      <c r="CG419" s="15"/>
      <c r="CH419" s="25"/>
      <c r="CI419" s="15"/>
      <c r="CJ419" s="25"/>
      <c r="CK419" s="15">
        <v>64</v>
      </c>
      <c r="CL419" s="25" t="s">
        <v>129</v>
      </c>
      <c r="CM419" s="15">
        <v>64</v>
      </c>
      <c r="CN419" s="25" t="s">
        <v>129</v>
      </c>
      <c r="CO419" s="15"/>
      <c r="CP419" s="25"/>
      <c r="CQ419" s="15"/>
      <c r="CR419" s="25"/>
      <c r="CS419" s="15">
        <f t="shared" si="76"/>
        <v>0</v>
      </c>
      <c r="CT419" s="15">
        <f t="shared" si="77"/>
        <v>0</v>
      </c>
      <c r="CU419" s="15">
        <f t="shared" si="78"/>
        <v>0</v>
      </c>
      <c r="CV419" s="15">
        <f t="shared" si="79"/>
        <v>63</v>
      </c>
      <c r="CW419" s="15"/>
      <c r="CX419" s="15"/>
      <c r="CY419" s="15">
        <f t="shared" si="80"/>
        <v>93</v>
      </c>
      <c r="CZ419" s="15">
        <f>GG419</f>
        <v>0</v>
      </c>
      <c r="DA419" s="19"/>
      <c r="DB419" s="17">
        <v>64</v>
      </c>
      <c r="DC419" s="15"/>
      <c r="DD419" s="15"/>
      <c r="DE419" s="15"/>
      <c r="DF419" s="15"/>
      <c r="DG419" s="15"/>
      <c r="DH419" s="15">
        <v>90</v>
      </c>
      <c r="DI419" s="15"/>
      <c r="DJ419" s="15"/>
      <c r="DK419" s="15"/>
      <c r="DL419" s="15"/>
      <c r="DM419" s="15"/>
      <c r="DN419" s="15"/>
      <c r="DO419" s="15"/>
      <c r="DP419" s="17"/>
      <c r="DQ419" s="15"/>
      <c r="DR419" s="15"/>
      <c r="DS419" s="15"/>
      <c r="DT419" s="15"/>
      <c r="DU419" s="15"/>
      <c r="DV419" s="15"/>
      <c r="DW419" s="15">
        <v>79</v>
      </c>
      <c r="DX419" s="20">
        <v>4</v>
      </c>
      <c r="DY419" s="15"/>
      <c r="DZ419" s="20"/>
      <c r="EA419" s="15"/>
      <c r="EB419" s="20"/>
      <c r="EC419" s="15">
        <v>51</v>
      </c>
      <c r="ED419" s="20" t="s">
        <v>129</v>
      </c>
      <c r="EE419" s="15"/>
      <c r="EF419" s="20"/>
      <c r="EG419" s="15">
        <v>64</v>
      </c>
      <c r="EH419" s="20" t="s">
        <v>129</v>
      </c>
      <c r="EI419" s="15"/>
      <c r="EJ419" s="20"/>
      <c r="EK419" s="15">
        <v>56</v>
      </c>
      <c r="EL419" s="20">
        <v>3</v>
      </c>
      <c r="EM419" s="15"/>
      <c r="EN419" s="20"/>
      <c r="EO419" s="15">
        <v>93</v>
      </c>
      <c r="EP419" s="20">
        <v>7</v>
      </c>
      <c r="EQ419" s="15"/>
      <c r="ER419" s="20"/>
      <c r="ES419" s="15"/>
      <c r="ET419" s="20"/>
      <c r="EU419" s="15"/>
      <c r="EV419" s="20"/>
      <c r="EW419" s="15"/>
      <c r="EX419" s="20"/>
      <c r="EY419" s="15"/>
      <c r="EZ419" s="20"/>
      <c r="FA419" s="15"/>
      <c r="FB419" s="20"/>
      <c r="FC419" s="15"/>
      <c r="FD419" s="20"/>
      <c r="FE419" s="15"/>
      <c r="FF419" s="20"/>
      <c r="FG419" s="15"/>
      <c r="FH419" s="20"/>
      <c r="FI419" s="15"/>
      <c r="FJ419" s="20"/>
      <c r="FK419" s="15"/>
      <c r="FL419" s="20"/>
      <c r="FM419" s="15"/>
      <c r="FN419" s="20"/>
      <c r="FO419" s="15"/>
      <c r="FP419" s="20"/>
      <c r="FQ419" s="15"/>
      <c r="FR419" s="20"/>
      <c r="FS419" s="15"/>
      <c r="FT419" s="20"/>
      <c r="FU419" s="15"/>
      <c r="FV419" s="20"/>
      <c r="FW419" s="15"/>
      <c r="FX419" s="20"/>
      <c r="FY419" s="15"/>
      <c r="FZ419" s="20"/>
      <c r="GA419" s="15"/>
      <c r="GB419" s="20"/>
      <c r="GC419" s="15"/>
      <c r="GD419" s="20"/>
      <c r="GE419" s="15">
        <v>63</v>
      </c>
      <c r="GF419" s="20">
        <v>7</v>
      </c>
      <c r="GG419" s="170"/>
    </row>
    <row r="420" spans="1:189" s="2" customFormat="1" ht="15.75" customHeight="1" x14ac:dyDescent="0.3">
      <c r="A420" s="17" t="s">
        <v>125</v>
      </c>
      <c r="B420" s="17" t="s">
        <v>126</v>
      </c>
      <c r="C420" s="17" t="s">
        <v>1234</v>
      </c>
      <c r="D420" s="17" t="s">
        <v>1223</v>
      </c>
      <c r="E420" s="15" t="str">
        <f t="shared" si="74"/>
        <v>Jayden H. Lee</v>
      </c>
      <c r="F420" s="17" t="s">
        <v>135</v>
      </c>
      <c r="G420" s="15">
        <v>999902453</v>
      </c>
      <c r="H420" s="15">
        <f t="shared" si="75"/>
        <v>196</v>
      </c>
      <c r="I420" s="15"/>
      <c r="J420" s="15"/>
      <c r="K420" s="16"/>
      <c r="L420" s="15"/>
      <c r="M420" s="15"/>
      <c r="N420" s="15"/>
      <c r="O420" s="15">
        <f t="shared" si="81"/>
        <v>0</v>
      </c>
      <c r="P420" s="15">
        <v>0</v>
      </c>
      <c r="Q420" s="15">
        <f t="shared" si="82"/>
        <v>1</v>
      </c>
      <c r="R420" s="15">
        <v>0</v>
      </c>
      <c r="S420" s="15">
        <v>0</v>
      </c>
      <c r="T420" s="15">
        <f t="shared" si="83"/>
        <v>51</v>
      </c>
      <c r="U420" s="15">
        <f t="shared" si="84"/>
        <v>48</v>
      </c>
      <c r="V420" s="15"/>
      <c r="W420" s="15"/>
      <c r="X420" s="15"/>
      <c r="Y420" s="15"/>
      <c r="Z420" s="16"/>
      <c r="AA420" s="15"/>
      <c r="AB420" s="24"/>
      <c r="AC420" s="15"/>
      <c r="AD420" s="15"/>
      <c r="AE420" s="15"/>
      <c r="AF420" s="15"/>
      <c r="AG420" s="15">
        <v>51</v>
      </c>
      <c r="AH420" s="24">
        <v>8</v>
      </c>
      <c r="AI420" s="15"/>
      <c r="AJ420" s="15"/>
      <c r="AK420" s="15"/>
      <c r="AL420" s="15"/>
      <c r="AM420" s="15">
        <v>56</v>
      </c>
      <c r="AN420" s="24">
        <v>3</v>
      </c>
      <c r="AO420" s="15"/>
      <c r="AP420" s="24"/>
      <c r="AQ420" s="15"/>
      <c r="AR420" s="24"/>
      <c r="AS420" s="15"/>
      <c r="AT420" s="24"/>
      <c r="AU420" s="15"/>
      <c r="AV420" s="24"/>
      <c r="AW420" s="15"/>
      <c r="AX420" s="24"/>
      <c r="AY420" s="15"/>
      <c r="AZ420" s="15"/>
      <c r="BA420" s="15"/>
      <c r="BB420" s="15"/>
      <c r="BC420" s="15"/>
      <c r="BD420" s="15"/>
      <c r="BE420" s="15"/>
      <c r="BF420" s="24"/>
      <c r="BG420" s="15"/>
      <c r="BH420" s="24"/>
      <c r="BI420" s="15"/>
      <c r="BJ420" s="24"/>
      <c r="BK420" s="15"/>
      <c r="BL420" s="24"/>
      <c r="BM420" s="15"/>
      <c r="BN420" s="24"/>
      <c r="BO420" s="15"/>
      <c r="BP420" s="24"/>
      <c r="BQ420" s="15"/>
      <c r="BR420" s="24"/>
      <c r="BS420" s="15"/>
      <c r="BT420" s="24"/>
      <c r="BU420" s="15">
        <v>33</v>
      </c>
      <c r="BV420" s="24" t="s">
        <v>168</v>
      </c>
      <c r="BW420" s="15"/>
      <c r="BX420" s="24"/>
      <c r="BY420" s="15"/>
      <c r="BZ420" s="24"/>
      <c r="CA420" s="15">
        <v>51</v>
      </c>
      <c r="CB420" s="24" t="s">
        <v>129</v>
      </c>
      <c r="CC420" s="15"/>
      <c r="CD420" s="24"/>
      <c r="CE420" s="15">
        <v>93</v>
      </c>
      <c r="CF420" s="24">
        <v>7</v>
      </c>
      <c r="CG420" s="15"/>
      <c r="CH420" s="25"/>
      <c r="CI420" s="15"/>
      <c r="CJ420" s="25"/>
      <c r="CK420" s="15">
        <v>64</v>
      </c>
      <c r="CL420" s="25" t="s">
        <v>129</v>
      </c>
      <c r="CM420" s="15">
        <v>64</v>
      </c>
      <c r="CN420" s="25" t="s">
        <v>129</v>
      </c>
      <c r="CO420" s="15"/>
      <c r="CP420" s="25"/>
      <c r="CQ420" s="15"/>
      <c r="CR420" s="25"/>
      <c r="CS420" s="15">
        <f t="shared" si="76"/>
        <v>0</v>
      </c>
      <c r="CT420" s="15">
        <f t="shared" si="77"/>
        <v>0</v>
      </c>
      <c r="CU420" s="15">
        <f t="shared" si="78"/>
        <v>0</v>
      </c>
      <c r="CV420" s="15">
        <f t="shared" si="79"/>
        <v>33</v>
      </c>
      <c r="CW420" s="15"/>
      <c r="CX420" s="15"/>
      <c r="CY420" s="15">
        <f t="shared" si="80"/>
        <v>64</v>
      </c>
      <c r="CZ420" s="15">
        <f>GG420</f>
        <v>0</v>
      </c>
      <c r="DA420" s="19"/>
      <c r="DB420" s="17">
        <v>64</v>
      </c>
      <c r="DC420" s="15"/>
      <c r="DD420" s="15">
        <v>68</v>
      </c>
      <c r="DE420" s="15"/>
      <c r="DF420" s="15"/>
      <c r="DG420" s="15"/>
      <c r="DH420" s="15">
        <v>68</v>
      </c>
      <c r="DI420" s="15">
        <v>63</v>
      </c>
      <c r="DJ420" s="15"/>
      <c r="DK420" s="15"/>
      <c r="DL420" s="15"/>
      <c r="DM420" s="15"/>
      <c r="DN420" s="15"/>
      <c r="DO420" s="15"/>
      <c r="DP420" s="17"/>
      <c r="DQ420" s="15"/>
      <c r="DR420" s="15"/>
      <c r="DS420" s="15"/>
      <c r="DT420" s="15"/>
      <c r="DU420" s="15"/>
      <c r="DV420" s="15"/>
      <c r="DW420" s="15">
        <v>79</v>
      </c>
      <c r="DX420" s="20">
        <v>3</v>
      </c>
      <c r="DY420" s="15"/>
      <c r="DZ420" s="20"/>
      <c r="EA420" s="15"/>
      <c r="EB420" s="20"/>
      <c r="EC420" s="15">
        <v>51</v>
      </c>
      <c r="ED420" s="20" t="s">
        <v>129</v>
      </c>
      <c r="EE420" s="15"/>
      <c r="EF420" s="20"/>
      <c r="EG420" s="15">
        <v>48</v>
      </c>
      <c r="EH420" s="20" t="s">
        <v>168</v>
      </c>
      <c r="EI420" s="15"/>
      <c r="EJ420" s="20"/>
      <c r="EK420" s="15"/>
      <c r="EL420" s="20"/>
      <c r="EM420" s="15"/>
      <c r="EN420" s="20"/>
      <c r="EO420" s="15">
        <v>64</v>
      </c>
      <c r="EP420" s="20"/>
      <c r="EQ420" s="15"/>
      <c r="ER420" s="20"/>
      <c r="ES420" s="15"/>
      <c r="ET420" s="20"/>
      <c r="EU420" s="15"/>
      <c r="EV420" s="20"/>
      <c r="EW420" s="15"/>
      <c r="EX420" s="20"/>
      <c r="EY420" s="15"/>
      <c r="EZ420" s="20"/>
      <c r="FA420" s="15"/>
      <c r="FB420" s="20"/>
      <c r="FC420" s="15"/>
      <c r="FD420" s="20"/>
      <c r="FE420" s="15"/>
      <c r="FF420" s="20"/>
      <c r="FG420" s="15"/>
      <c r="FH420" s="20"/>
      <c r="FI420" s="15"/>
      <c r="FJ420" s="20"/>
      <c r="FK420" s="15"/>
      <c r="FL420" s="20"/>
      <c r="FM420" s="15"/>
      <c r="FN420" s="20"/>
      <c r="FO420" s="15"/>
      <c r="FP420" s="20"/>
      <c r="FQ420" s="15"/>
      <c r="FR420" s="20"/>
      <c r="FS420" s="15"/>
      <c r="FT420" s="20"/>
      <c r="FU420" s="15"/>
      <c r="FV420" s="20"/>
      <c r="FW420" s="15"/>
      <c r="FX420" s="20"/>
      <c r="FY420" s="15"/>
      <c r="FZ420" s="20"/>
      <c r="GA420" s="15"/>
      <c r="GB420" s="20"/>
      <c r="GC420" s="15"/>
      <c r="GD420" s="20"/>
      <c r="GE420" s="15">
        <v>33</v>
      </c>
      <c r="GF420" s="20" t="s">
        <v>168</v>
      </c>
      <c r="GG420" s="170"/>
    </row>
    <row r="421" spans="1:189" s="2" customFormat="1" ht="15.75" customHeight="1" x14ac:dyDescent="0.3">
      <c r="A421" s="15" t="s">
        <v>2903</v>
      </c>
      <c r="B421" s="15" t="s">
        <v>126</v>
      </c>
      <c r="C421" s="15" t="s">
        <v>1675</v>
      </c>
      <c r="D421" s="15" t="s">
        <v>1676</v>
      </c>
      <c r="E421" s="15" t="str">
        <f t="shared" si="74"/>
        <v>Malvika Sawant</v>
      </c>
      <c r="F421" s="15" t="s">
        <v>128</v>
      </c>
      <c r="G421" s="15">
        <v>999902597</v>
      </c>
      <c r="H421" s="15">
        <f t="shared" si="75"/>
        <v>74</v>
      </c>
      <c r="I421" s="15"/>
      <c r="J421" s="15"/>
      <c r="K421" s="16"/>
      <c r="L421" s="15"/>
      <c r="M421" s="15"/>
      <c r="N421" s="15"/>
      <c r="O421" s="15">
        <f t="shared" si="81"/>
        <v>0</v>
      </c>
      <c r="P421" s="15">
        <v>0</v>
      </c>
      <c r="Q421" s="15">
        <f t="shared" si="82"/>
        <v>0</v>
      </c>
      <c r="R421" s="15">
        <v>0</v>
      </c>
      <c r="S421" s="15">
        <v>0</v>
      </c>
      <c r="T421" s="15">
        <f t="shared" si="83"/>
        <v>38</v>
      </c>
      <c r="U421" s="15">
        <f t="shared" si="84"/>
        <v>0</v>
      </c>
      <c r="V421" s="15"/>
      <c r="W421" s="15"/>
      <c r="X421" s="15"/>
      <c r="Y421" s="15"/>
      <c r="Z421" s="16"/>
      <c r="AA421" s="15"/>
      <c r="AB421" s="24"/>
      <c r="AC421" s="15"/>
      <c r="AD421" s="24"/>
      <c r="AE421" s="15"/>
      <c r="AF421" s="24"/>
      <c r="AG421" s="15"/>
      <c r="AH421" s="24"/>
      <c r="AI421" s="15"/>
      <c r="AJ421" s="24"/>
      <c r="AK421" s="15"/>
      <c r="AL421" s="24"/>
      <c r="AM421" s="15"/>
      <c r="AN421" s="24"/>
      <c r="AO421" s="15"/>
      <c r="AP421" s="24"/>
      <c r="AQ421" s="15"/>
      <c r="AR421" s="24"/>
      <c r="AS421" s="15"/>
      <c r="AT421" s="24"/>
      <c r="AU421" s="15"/>
      <c r="AV421" s="24"/>
      <c r="AW421" s="15"/>
      <c r="AX421" s="24"/>
      <c r="AY421" s="15">
        <v>64</v>
      </c>
      <c r="AZ421" s="24" t="s">
        <v>129</v>
      </c>
      <c r="BA421" s="15"/>
      <c r="BB421" s="24"/>
      <c r="BC421" s="15"/>
      <c r="BD421" s="24"/>
      <c r="BE421" s="15"/>
      <c r="BF421" s="24"/>
      <c r="BG421" s="15"/>
      <c r="BH421" s="24"/>
      <c r="BI421" s="15"/>
      <c r="BJ421" s="24"/>
      <c r="BK421" s="15"/>
      <c r="BL421" s="24"/>
      <c r="BM421" s="15"/>
      <c r="BN421" s="24"/>
      <c r="BO421" s="15"/>
      <c r="BP421" s="24"/>
      <c r="BQ421" s="15"/>
      <c r="BR421" s="24"/>
      <c r="BS421" s="15"/>
      <c r="BT421" s="24"/>
      <c r="BU421" s="15"/>
      <c r="BV421" s="24"/>
      <c r="BW421" s="15"/>
      <c r="BX421" s="24"/>
      <c r="BY421" s="15"/>
      <c r="BZ421" s="24"/>
      <c r="CA421" s="15">
        <v>38</v>
      </c>
      <c r="CB421" s="24" t="s">
        <v>168</v>
      </c>
      <c r="CC421" s="15"/>
      <c r="CD421" s="24"/>
      <c r="CE421" s="15">
        <v>64</v>
      </c>
      <c r="CF421" s="24" t="s">
        <v>129</v>
      </c>
      <c r="CG421" s="15"/>
      <c r="CH421" s="25"/>
      <c r="CI421" s="15"/>
      <c r="CJ421" s="25"/>
      <c r="CK421" s="15"/>
      <c r="CL421" s="25"/>
      <c r="CM421" s="15"/>
      <c r="CN421" s="25"/>
      <c r="CO421" s="15"/>
      <c r="CP421" s="25"/>
      <c r="CQ421" s="15"/>
      <c r="CR421" s="25"/>
      <c r="CS421" s="15">
        <f t="shared" si="76"/>
        <v>0</v>
      </c>
      <c r="CT421" s="15">
        <f t="shared" si="77"/>
        <v>0</v>
      </c>
      <c r="CU421" s="15">
        <f t="shared" si="78"/>
        <v>0</v>
      </c>
      <c r="CV421" s="15">
        <f t="shared" si="79"/>
        <v>0</v>
      </c>
      <c r="CW421" s="15"/>
      <c r="CX421" s="15"/>
      <c r="CY421" s="15">
        <f t="shared" si="80"/>
        <v>36</v>
      </c>
      <c r="CZ421" s="15">
        <f>GG421</f>
        <v>0</v>
      </c>
      <c r="DA421" s="19"/>
      <c r="DB421" s="17">
        <v>36</v>
      </c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7"/>
      <c r="DQ421" s="15"/>
      <c r="DR421" s="15"/>
      <c r="DS421" s="15"/>
      <c r="DT421" s="15"/>
      <c r="DU421" s="15"/>
      <c r="DV421" s="15"/>
      <c r="DW421" s="15">
        <v>33</v>
      </c>
      <c r="DX421" s="20">
        <v>17</v>
      </c>
      <c r="DY421" s="15"/>
      <c r="DZ421" s="20"/>
      <c r="EA421" s="15"/>
      <c r="EB421" s="20"/>
      <c r="EC421" s="15">
        <v>38</v>
      </c>
      <c r="ED421" s="20">
        <v>17</v>
      </c>
      <c r="EE421" s="15"/>
      <c r="EF421" s="20"/>
      <c r="EG421" s="15"/>
      <c r="EH421" s="20"/>
      <c r="EI421" s="15"/>
      <c r="EJ421" s="20"/>
      <c r="EK421" s="15"/>
      <c r="EL421" s="20"/>
      <c r="EM421" s="15"/>
      <c r="EN421" s="20"/>
      <c r="EO421" s="15">
        <v>36</v>
      </c>
      <c r="EP421" s="20"/>
      <c r="EQ421" s="15"/>
      <c r="ER421" s="20"/>
      <c r="ES421" s="15"/>
      <c r="ET421" s="20"/>
      <c r="EU421" s="15"/>
      <c r="EV421" s="20"/>
      <c r="EW421" s="15"/>
      <c r="EX421" s="20"/>
      <c r="EY421" s="15"/>
      <c r="EZ421" s="20"/>
      <c r="FA421" s="15"/>
      <c r="FB421" s="20"/>
      <c r="FC421" s="15"/>
      <c r="FD421" s="20"/>
      <c r="FE421" s="15"/>
      <c r="FF421" s="20"/>
      <c r="FG421" s="15"/>
      <c r="FH421" s="20"/>
      <c r="FI421" s="15"/>
      <c r="FJ421" s="20"/>
      <c r="FK421" s="15"/>
      <c r="FL421" s="20"/>
      <c r="FM421" s="15"/>
      <c r="FN421" s="20"/>
      <c r="FO421" s="15"/>
      <c r="FP421" s="20"/>
      <c r="FQ421" s="15"/>
      <c r="FR421" s="20"/>
      <c r="FS421" s="15"/>
      <c r="FT421" s="20"/>
      <c r="FU421" s="15"/>
      <c r="FV421" s="20"/>
      <c r="FW421" s="15"/>
      <c r="FX421" s="20"/>
      <c r="FY421" s="15"/>
      <c r="FZ421" s="20"/>
      <c r="GA421" s="15"/>
      <c r="GB421" s="20"/>
      <c r="GC421" s="15"/>
      <c r="GD421" s="20"/>
      <c r="GE421" s="15"/>
      <c r="GF421" s="20"/>
      <c r="GG421" s="170"/>
    </row>
    <row r="422" spans="1:189" s="2" customFormat="1" ht="15.75" customHeight="1" x14ac:dyDescent="0.3">
      <c r="A422" s="15" t="s">
        <v>125</v>
      </c>
      <c r="B422" s="15" t="s">
        <v>126</v>
      </c>
      <c r="C422" s="15" t="s">
        <v>1959</v>
      </c>
      <c r="D422" s="15" t="s">
        <v>1968</v>
      </c>
      <c r="E422" s="15" t="str">
        <f t="shared" si="74"/>
        <v>Mark Yang</v>
      </c>
      <c r="F422" s="15" t="s">
        <v>135</v>
      </c>
      <c r="G422" s="15">
        <v>999902691</v>
      </c>
      <c r="H422" s="15">
        <f t="shared" si="75"/>
        <v>92</v>
      </c>
      <c r="I422" s="15"/>
      <c r="J422" s="15"/>
      <c r="K422" s="16"/>
      <c r="L422" s="15"/>
      <c r="M422" s="15"/>
      <c r="N422" s="15"/>
      <c r="O422" s="15">
        <f t="shared" si="81"/>
        <v>0</v>
      </c>
      <c r="P422" s="15">
        <v>0</v>
      </c>
      <c r="Q422" s="15">
        <f t="shared" si="82"/>
        <v>0</v>
      </c>
      <c r="R422" s="15">
        <v>0</v>
      </c>
      <c r="S422" s="15">
        <v>0</v>
      </c>
      <c r="T422" s="15">
        <f t="shared" si="83"/>
        <v>0</v>
      </c>
      <c r="U422" s="15">
        <f t="shared" si="84"/>
        <v>0</v>
      </c>
      <c r="V422" s="15"/>
      <c r="W422" s="15"/>
      <c r="X422" s="15"/>
      <c r="Y422" s="15"/>
      <c r="Z422" s="16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>
        <f t="shared" si="76"/>
        <v>0</v>
      </c>
      <c r="CT422" s="15">
        <f t="shared" si="77"/>
        <v>0</v>
      </c>
      <c r="CU422" s="15">
        <f t="shared" si="78"/>
        <v>0</v>
      </c>
      <c r="CV422" s="15">
        <f t="shared" si="79"/>
        <v>44</v>
      </c>
      <c r="CW422" s="15"/>
      <c r="CX422" s="15"/>
      <c r="CY422" s="15">
        <f t="shared" si="80"/>
        <v>48</v>
      </c>
      <c r="CZ422" s="15">
        <f>GG422</f>
        <v>0</v>
      </c>
      <c r="DA422" s="16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20"/>
      <c r="DY422" s="15"/>
      <c r="DZ422" s="20"/>
      <c r="EA422" s="15"/>
      <c r="EB422" s="20"/>
      <c r="EC422" s="15"/>
      <c r="ED422" s="20"/>
      <c r="EE422" s="15"/>
      <c r="EF422" s="20"/>
      <c r="EG422" s="15"/>
      <c r="EH422" s="20"/>
      <c r="EI422" s="15"/>
      <c r="EJ422" s="20"/>
      <c r="EK422" s="15"/>
      <c r="EL422" s="20"/>
      <c r="EM422" s="15"/>
      <c r="EN422" s="20"/>
      <c r="EO422" s="15">
        <v>48</v>
      </c>
      <c r="EP422" s="20"/>
      <c r="EQ422" s="15"/>
      <c r="ER422" s="20"/>
      <c r="ES422" s="15"/>
      <c r="ET422" s="20"/>
      <c r="EU422" s="15"/>
      <c r="EV422" s="20"/>
      <c r="EW422" s="15"/>
      <c r="EX422" s="20"/>
      <c r="EY422" s="15"/>
      <c r="EZ422" s="20"/>
      <c r="FA422" s="15"/>
      <c r="FB422" s="20"/>
      <c r="FC422" s="15"/>
      <c r="FD422" s="20"/>
      <c r="FE422" s="15"/>
      <c r="FF422" s="20"/>
      <c r="FG422" s="15"/>
      <c r="FH422" s="20"/>
      <c r="FI422" s="15"/>
      <c r="FJ422" s="20"/>
      <c r="FK422" s="15"/>
      <c r="FL422" s="20"/>
      <c r="FM422" s="15"/>
      <c r="FN422" s="20"/>
      <c r="FO422" s="15"/>
      <c r="FP422" s="20"/>
      <c r="FQ422" s="15"/>
      <c r="FR422" s="20"/>
      <c r="FS422" s="15"/>
      <c r="FT422" s="20"/>
      <c r="FU422" s="15"/>
      <c r="FV422" s="20"/>
      <c r="FW422" s="15"/>
      <c r="FX422" s="20"/>
      <c r="FY422" s="15"/>
      <c r="FZ422" s="20"/>
      <c r="GA422" s="15"/>
      <c r="GB422" s="20"/>
      <c r="GC422" s="15"/>
      <c r="GD422" s="20"/>
      <c r="GE422" s="15">
        <v>44</v>
      </c>
      <c r="GF422" s="20" t="s">
        <v>129</v>
      </c>
      <c r="GG422" s="170"/>
    </row>
    <row r="423" spans="1:189" s="2" customFormat="1" ht="15.75" customHeight="1" x14ac:dyDescent="0.3">
      <c r="A423" s="15" t="s">
        <v>125</v>
      </c>
      <c r="B423" s="15" t="s">
        <v>126</v>
      </c>
      <c r="C423" s="15" t="s">
        <v>2243</v>
      </c>
      <c r="D423" s="15" t="s">
        <v>1968</v>
      </c>
      <c r="E423" s="15" t="str">
        <f t="shared" si="74"/>
        <v>Keith Yang</v>
      </c>
      <c r="F423" s="15" t="s">
        <v>135</v>
      </c>
      <c r="G423" s="15">
        <v>999902693</v>
      </c>
      <c r="H423" s="15">
        <f t="shared" si="75"/>
        <v>81</v>
      </c>
      <c r="I423" s="15"/>
      <c r="J423" s="15"/>
      <c r="K423" s="16"/>
      <c r="L423" s="15"/>
      <c r="M423" s="15"/>
      <c r="N423" s="15"/>
      <c r="O423" s="15">
        <f t="shared" si="81"/>
        <v>0</v>
      </c>
      <c r="P423" s="15">
        <v>0</v>
      </c>
      <c r="Q423" s="15">
        <f t="shared" si="82"/>
        <v>0</v>
      </c>
      <c r="R423" s="15">
        <v>0</v>
      </c>
      <c r="S423" s="15">
        <v>0</v>
      </c>
      <c r="T423" s="15">
        <f t="shared" si="83"/>
        <v>0</v>
      </c>
      <c r="U423" s="15">
        <f t="shared" si="84"/>
        <v>0</v>
      </c>
      <c r="V423" s="15"/>
      <c r="W423" s="15"/>
      <c r="X423" s="15"/>
      <c r="Y423" s="15"/>
      <c r="Z423" s="16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>
        <f t="shared" si="76"/>
        <v>0</v>
      </c>
      <c r="CT423" s="15">
        <f t="shared" si="77"/>
        <v>0</v>
      </c>
      <c r="CU423" s="15">
        <f t="shared" si="78"/>
        <v>0</v>
      </c>
      <c r="CV423" s="15">
        <f t="shared" si="79"/>
        <v>33</v>
      </c>
      <c r="CW423" s="15"/>
      <c r="CX423" s="15"/>
      <c r="CY423" s="15">
        <f t="shared" si="80"/>
        <v>48</v>
      </c>
      <c r="CZ423" s="15">
        <f>GG423</f>
        <v>0</v>
      </c>
      <c r="DA423" s="16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20"/>
      <c r="DY423" s="15"/>
      <c r="DZ423" s="20"/>
      <c r="EA423" s="15"/>
      <c r="EB423" s="20"/>
      <c r="EC423" s="15"/>
      <c r="ED423" s="20"/>
      <c r="EE423" s="15"/>
      <c r="EF423" s="20"/>
      <c r="EG423" s="15"/>
      <c r="EH423" s="20"/>
      <c r="EI423" s="15"/>
      <c r="EJ423" s="20"/>
      <c r="EK423" s="15"/>
      <c r="EL423" s="20"/>
      <c r="EM423" s="15"/>
      <c r="EN423" s="20"/>
      <c r="EO423" s="15">
        <v>48</v>
      </c>
      <c r="EP423" s="20"/>
      <c r="EQ423" s="15"/>
      <c r="ER423" s="20"/>
      <c r="ES423" s="15"/>
      <c r="ET423" s="20"/>
      <c r="EU423" s="15"/>
      <c r="EV423" s="20"/>
      <c r="EW423" s="15"/>
      <c r="EX423" s="20"/>
      <c r="EY423" s="15"/>
      <c r="EZ423" s="20"/>
      <c r="FA423" s="15"/>
      <c r="FB423" s="20"/>
      <c r="FC423" s="15"/>
      <c r="FD423" s="20"/>
      <c r="FE423" s="15"/>
      <c r="FF423" s="20"/>
      <c r="FG423" s="15"/>
      <c r="FH423" s="20"/>
      <c r="FI423" s="15"/>
      <c r="FJ423" s="20"/>
      <c r="FK423" s="15"/>
      <c r="FL423" s="20"/>
      <c r="FM423" s="15"/>
      <c r="FN423" s="20"/>
      <c r="FO423" s="15"/>
      <c r="FP423" s="20"/>
      <c r="FQ423" s="15"/>
      <c r="FR423" s="20"/>
      <c r="FS423" s="15"/>
      <c r="FT423" s="20"/>
      <c r="FU423" s="15"/>
      <c r="FV423" s="20"/>
      <c r="FW423" s="15"/>
      <c r="FX423" s="20"/>
      <c r="FY423" s="15"/>
      <c r="FZ423" s="20"/>
      <c r="GA423" s="15"/>
      <c r="GB423" s="20"/>
      <c r="GC423" s="15"/>
      <c r="GD423" s="20"/>
      <c r="GE423" s="15">
        <v>33</v>
      </c>
      <c r="GF423" s="20" t="s">
        <v>168</v>
      </c>
      <c r="GG423" s="170"/>
    </row>
    <row r="424" spans="1:189" s="2" customFormat="1" ht="15.75" customHeight="1" x14ac:dyDescent="0.3">
      <c r="A424" s="15" t="s">
        <v>2906</v>
      </c>
      <c r="B424" s="15" t="s">
        <v>142</v>
      </c>
      <c r="C424" s="15" t="s">
        <v>409</v>
      </c>
      <c r="D424" s="15" t="s">
        <v>410</v>
      </c>
      <c r="E424" s="15" t="str">
        <f t="shared" si="74"/>
        <v>Janet Buhler</v>
      </c>
      <c r="F424" s="15" t="s">
        <v>128</v>
      </c>
      <c r="G424" s="15">
        <v>999902895</v>
      </c>
      <c r="H424" s="15">
        <f t="shared" si="75"/>
        <v>40</v>
      </c>
      <c r="I424" s="15"/>
      <c r="J424" s="15"/>
      <c r="K424" s="16"/>
      <c r="L424" s="15"/>
      <c r="M424" s="15"/>
      <c r="N424" s="15"/>
      <c r="O424" s="15">
        <f t="shared" si="81"/>
        <v>0</v>
      </c>
      <c r="P424" s="15">
        <v>0</v>
      </c>
      <c r="Q424" s="15">
        <f t="shared" si="82"/>
        <v>1</v>
      </c>
      <c r="R424" s="15">
        <v>0</v>
      </c>
      <c r="S424" s="15">
        <v>0</v>
      </c>
      <c r="T424" s="15">
        <f t="shared" si="83"/>
        <v>40</v>
      </c>
      <c r="U424" s="15">
        <f t="shared" si="84"/>
        <v>0</v>
      </c>
      <c r="V424" s="15"/>
      <c r="W424" s="15"/>
      <c r="X424" s="15"/>
      <c r="Y424" s="15"/>
      <c r="Z424" s="16"/>
      <c r="AA424" s="15"/>
      <c r="AB424" s="24"/>
      <c r="AC424" s="15"/>
      <c r="AD424" s="15"/>
      <c r="AE424" s="15"/>
      <c r="AF424" s="15"/>
      <c r="AG424" s="15"/>
      <c r="AH424" s="24"/>
      <c r="AI424" s="15"/>
      <c r="AJ424" s="15"/>
      <c r="AK424" s="15"/>
      <c r="AL424" s="15"/>
      <c r="AM424" s="15"/>
      <c r="AN424" s="24"/>
      <c r="AO424" s="15"/>
      <c r="AP424" s="24"/>
      <c r="AQ424" s="15"/>
      <c r="AR424" s="24"/>
      <c r="AS424" s="15"/>
      <c r="AT424" s="24"/>
      <c r="AU424" s="15"/>
      <c r="AV424" s="24"/>
      <c r="AW424" s="15"/>
      <c r="AX424" s="24"/>
      <c r="AY424" s="15"/>
      <c r="AZ424" s="15"/>
      <c r="BA424" s="15"/>
      <c r="BB424" s="15"/>
      <c r="BC424" s="15"/>
      <c r="BD424" s="15"/>
      <c r="BE424" s="15"/>
      <c r="BF424" s="24"/>
      <c r="BG424" s="15"/>
      <c r="BH424" s="24"/>
      <c r="BI424" s="15"/>
      <c r="BJ424" s="24"/>
      <c r="BK424" s="15"/>
      <c r="BL424" s="24"/>
      <c r="BM424" s="15">
        <v>35</v>
      </c>
      <c r="BN424" s="24">
        <v>1</v>
      </c>
      <c r="BO424" s="15"/>
      <c r="BP424" s="24"/>
      <c r="BQ424" s="15"/>
      <c r="BR424" s="24"/>
      <c r="BS424" s="15"/>
      <c r="BT424" s="24"/>
      <c r="BU424" s="15"/>
      <c r="BV424" s="24"/>
      <c r="BW424" s="15"/>
      <c r="BX424" s="24"/>
      <c r="BY424" s="15"/>
      <c r="BZ424" s="24"/>
      <c r="CA424" s="15"/>
      <c r="CB424" s="24"/>
      <c r="CC424" s="15"/>
      <c r="CD424" s="24"/>
      <c r="CE424" s="15"/>
      <c r="CF424" s="24"/>
      <c r="CG424" s="15"/>
      <c r="CH424" s="25"/>
      <c r="CI424" s="15"/>
      <c r="CJ424" s="25"/>
      <c r="CK424" s="15"/>
      <c r="CL424" s="25"/>
      <c r="CM424" s="15"/>
      <c r="CN424" s="25"/>
      <c r="CO424" s="15"/>
      <c r="CP424" s="25"/>
      <c r="CQ424" s="15"/>
      <c r="CR424" s="25"/>
      <c r="CS424" s="15">
        <f t="shared" si="76"/>
        <v>0</v>
      </c>
      <c r="CT424" s="15">
        <f t="shared" si="77"/>
        <v>0</v>
      </c>
      <c r="CU424" s="15">
        <f t="shared" si="78"/>
        <v>0</v>
      </c>
      <c r="CV424" s="15">
        <f t="shared" si="79"/>
        <v>0</v>
      </c>
      <c r="CW424" s="15"/>
      <c r="CX424" s="15"/>
      <c r="CY424" s="15">
        <f t="shared" si="80"/>
        <v>0</v>
      </c>
      <c r="CZ424" s="15">
        <f>GG424</f>
        <v>0</v>
      </c>
      <c r="DA424" s="19"/>
      <c r="DB424" s="17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>
        <f>0.4*30</f>
        <v>12</v>
      </c>
      <c r="DP424" s="17"/>
      <c r="DQ424" s="15"/>
      <c r="DR424" s="15"/>
      <c r="DS424" s="15"/>
      <c r="DT424" s="15"/>
      <c r="DU424" s="15"/>
      <c r="DV424" s="15"/>
      <c r="DW424" s="15"/>
      <c r="DX424" s="20"/>
      <c r="DY424" s="15"/>
      <c r="DZ424" s="20"/>
      <c r="EA424" s="15"/>
      <c r="EB424" s="20"/>
      <c r="EC424" s="15">
        <v>40</v>
      </c>
      <c r="ED424" s="20">
        <v>1</v>
      </c>
      <c r="EE424" s="15"/>
      <c r="EF424" s="20"/>
      <c r="EG424" s="15"/>
      <c r="EH424" s="20"/>
      <c r="EI424" s="15"/>
      <c r="EJ424" s="20"/>
      <c r="EK424" s="15"/>
      <c r="EL424" s="20"/>
      <c r="EM424" s="15"/>
      <c r="EN424" s="20"/>
      <c r="EO424" s="15"/>
      <c r="EP424" s="20"/>
      <c r="EQ424" s="15"/>
      <c r="ER424" s="20"/>
      <c r="ES424" s="15"/>
      <c r="ET424" s="20"/>
      <c r="EU424" s="15"/>
      <c r="EV424" s="20"/>
      <c r="EW424" s="15"/>
      <c r="EX424" s="20"/>
      <c r="EY424" s="15"/>
      <c r="EZ424" s="20"/>
      <c r="FA424" s="15"/>
      <c r="FB424" s="20"/>
      <c r="FC424" s="15"/>
      <c r="FD424" s="20"/>
      <c r="FE424" s="15"/>
      <c r="FF424" s="20"/>
      <c r="FG424" s="15"/>
      <c r="FH424" s="20"/>
      <c r="FI424" s="15"/>
      <c r="FJ424" s="20"/>
      <c r="FK424" s="15"/>
      <c r="FL424" s="20"/>
      <c r="FM424" s="15"/>
      <c r="FN424" s="20"/>
      <c r="FO424" s="15"/>
      <c r="FP424" s="20"/>
      <c r="FQ424" s="15"/>
      <c r="FR424" s="20"/>
      <c r="FS424" s="15"/>
      <c r="FT424" s="20"/>
      <c r="FU424" s="15"/>
      <c r="FV424" s="20"/>
      <c r="FW424" s="15"/>
      <c r="FX424" s="20"/>
      <c r="FY424" s="15"/>
      <c r="FZ424" s="20"/>
      <c r="GA424" s="15"/>
      <c r="GB424" s="20"/>
      <c r="GC424" s="15"/>
      <c r="GD424" s="20"/>
      <c r="GE424" s="15"/>
      <c r="GF424" s="20"/>
      <c r="GG424" s="170"/>
    </row>
    <row r="425" spans="1:189" s="2" customFormat="1" ht="15.75" customHeight="1" x14ac:dyDescent="0.3">
      <c r="A425" s="17" t="s">
        <v>125</v>
      </c>
      <c r="B425" s="17" t="s">
        <v>126</v>
      </c>
      <c r="C425" s="17" t="s">
        <v>1725</v>
      </c>
      <c r="D425" s="17" t="s">
        <v>1726</v>
      </c>
      <c r="E425" s="15" t="str">
        <f t="shared" si="74"/>
        <v>Prishaa Shirmali</v>
      </c>
      <c r="F425" s="17" t="s">
        <v>128</v>
      </c>
      <c r="G425" s="15">
        <v>999903238</v>
      </c>
      <c r="H425" s="15">
        <f t="shared" si="75"/>
        <v>115</v>
      </c>
      <c r="I425" s="15"/>
      <c r="J425" s="15"/>
      <c r="K425" s="16"/>
      <c r="L425" s="15"/>
      <c r="M425" s="15"/>
      <c r="N425" s="15"/>
      <c r="O425" s="15">
        <f t="shared" si="81"/>
        <v>0</v>
      </c>
      <c r="P425" s="15">
        <v>0</v>
      </c>
      <c r="Q425" s="15">
        <f t="shared" si="82"/>
        <v>2</v>
      </c>
      <c r="R425" s="15">
        <v>0</v>
      </c>
      <c r="S425" s="15">
        <v>0</v>
      </c>
      <c r="T425" s="15">
        <f t="shared" si="83"/>
        <v>51</v>
      </c>
      <c r="U425" s="15">
        <f t="shared" si="84"/>
        <v>64</v>
      </c>
      <c r="V425" s="15"/>
      <c r="W425" s="15"/>
      <c r="X425" s="15"/>
      <c r="Y425" s="15"/>
      <c r="Z425" s="16"/>
      <c r="AA425" s="15">
        <v>106</v>
      </c>
      <c r="AB425" s="24">
        <v>4</v>
      </c>
      <c r="AC425" s="15"/>
      <c r="AD425" s="24"/>
      <c r="AE425" s="15"/>
      <c r="AF425" s="24"/>
      <c r="AG425" s="15">
        <v>51</v>
      </c>
      <c r="AH425" s="24">
        <v>8</v>
      </c>
      <c r="AI425" s="15"/>
      <c r="AJ425" s="24"/>
      <c r="AK425" s="15"/>
      <c r="AL425" s="24"/>
      <c r="AM425" s="15"/>
      <c r="AN425" s="24"/>
      <c r="AO425" s="15"/>
      <c r="AP425" s="24"/>
      <c r="AQ425" s="15"/>
      <c r="AR425" s="24"/>
      <c r="AS425" s="15"/>
      <c r="AT425" s="24"/>
      <c r="AU425" s="15">
        <v>68</v>
      </c>
      <c r="AV425" s="24">
        <v>3</v>
      </c>
      <c r="AW425" s="15"/>
      <c r="AX425" s="24"/>
      <c r="AY425" s="15">
        <v>64</v>
      </c>
      <c r="AZ425" s="24" t="s">
        <v>129</v>
      </c>
      <c r="BA425" s="15"/>
      <c r="BB425" s="24"/>
      <c r="BC425" s="15"/>
      <c r="BD425" s="24"/>
      <c r="BE425" s="15"/>
      <c r="BF425" s="24"/>
      <c r="BG425" s="15"/>
      <c r="BH425" s="24"/>
      <c r="BI425" s="15"/>
      <c r="BJ425" s="24"/>
      <c r="BK425" s="15"/>
      <c r="BL425" s="24"/>
      <c r="BM425" s="15"/>
      <c r="BN425" s="24"/>
      <c r="BO425" s="15"/>
      <c r="BP425" s="24"/>
      <c r="BQ425" s="15">
        <v>93</v>
      </c>
      <c r="BR425" s="24">
        <v>7</v>
      </c>
      <c r="BS425" s="15">
        <v>105</v>
      </c>
      <c r="BT425" s="24">
        <v>2</v>
      </c>
      <c r="BU425" s="15"/>
      <c r="BV425" s="24"/>
      <c r="BW425" s="15"/>
      <c r="BX425" s="24"/>
      <c r="BY425" s="15"/>
      <c r="BZ425" s="24"/>
      <c r="CA425" s="15">
        <v>84</v>
      </c>
      <c r="CB425" s="24">
        <v>5</v>
      </c>
      <c r="CC425" s="15"/>
      <c r="CD425" s="24"/>
      <c r="CE425" s="15">
        <v>106</v>
      </c>
      <c r="CF425" s="24">
        <v>5</v>
      </c>
      <c r="CG425" s="15"/>
      <c r="CH425" s="25"/>
      <c r="CI425" s="15">
        <v>63</v>
      </c>
      <c r="CJ425" s="25">
        <v>5</v>
      </c>
      <c r="CK425" s="15">
        <v>64</v>
      </c>
      <c r="CL425" s="25" t="s">
        <v>129</v>
      </c>
      <c r="CM425" s="15">
        <v>85</v>
      </c>
      <c r="CN425" s="25">
        <v>8</v>
      </c>
      <c r="CO425" s="15"/>
      <c r="CP425" s="25"/>
      <c r="CQ425" s="15"/>
      <c r="CR425" s="25"/>
      <c r="CS425" s="15">
        <f t="shared" si="76"/>
        <v>0</v>
      </c>
      <c r="CT425" s="15">
        <f t="shared" si="77"/>
        <v>0</v>
      </c>
      <c r="CU425" s="15">
        <f t="shared" si="78"/>
        <v>0</v>
      </c>
      <c r="CV425" s="15">
        <f t="shared" si="79"/>
        <v>0</v>
      </c>
      <c r="CW425" s="15"/>
      <c r="CX425" s="15"/>
      <c r="CY425" s="15">
        <f t="shared" si="80"/>
        <v>0</v>
      </c>
      <c r="CZ425" s="15">
        <f>GG425</f>
        <v>0</v>
      </c>
      <c r="DA425" s="19"/>
      <c r="DB425" s="17">
        <v>64</v>
      </c>
      <c r="DC425" s="15"/>
      <c r="DD425" s="15"/>
      <c r="DE425" s="15"/>
      <c r="DF425" s="15"/>
      <c r="DG425" s="15">
        <v>90</v>
      </c>
      <c r="DH425" s="15"/>
      <c r="DI425" s="15">
        <v>68</v>
      </c>
      <c r="DJ425" s="15"/>
      <c r="DK425" s="15"/>
      <c r="DL425" s="15"/>
      <c r="DM425" s="15"/>
      <c r="DN425" s="15"/>
      <c r="DO425" s="15"/>
      <c r="DP425" s="17"/>
      <c r="DQ425" s="15"/>
      <c r="DR425" s="15"/>
      <c r="DS425" s="15">
        <v>120</v>
      </c>
      <c r="DT425" s="15"/>
      <c r="DU425" s="15"/>
      <c r="DV425" s="15"/>
      <c r="DW425" s="15"/>
      <c r="DX425" s="20"/>
      <c r="DY425" s="15"/>
      <c r="DZ425" s="20"/>
      <c r="EA425" s="15">
        <v>59</v>
      </c>
      <c r="EB425" s="20">
        <v>8</v>
      </c>
      <c r="EC425" s="15">
        <v>51</v>
      </c>
      <c r="ED425" s="20" t="s">
        <v>129</v>
      </c>
      <c r="EE425" s="15"/>
      <c r="EF425" s="20"/>
      <c r="EG425" s="15">
        <v>64</v>
      </c>
      <c r="EH425" s="20" t="s">
        <v>129</v>
      </c>
      <c r="EI425" s="15"/>
      <c r="EJ425" s="20"/>
      <c r="EK425" s="15"/>
      <c r="EL425" s="20"/>
      <c r="EM425" s="15"/>
      <c r="EN425" s="20"/>
      <c r="EO425" s="15"/>
      <c r="EP425" s="20"/>
      <c r="EQ425" s="15"/>
      <c r="ER425" s="20"/>
      <c r="ES425" s="15"/>
      <c r="ET425" s="20"/>
      <c r="EU425" s="15"/>
      <c r="EV425" s="20"/>
      <c r="EW425" s="15"/>
      <c r="EX425" s="20"/>
      <c r="EY425" s="15"/>
      <c r="EZ425" s="20"/>
      <c r="FA425" s="15"/>
      <c r="FB425" s="20"/>
      <c r="FC425" s="15"/>
      <c r="FD425" s="20"/>
      <c r="FE425" s="15"/>
      <c r="FF425" s="20"/>
      <c r="FG425" s="15"/>
      <c r="FH425" s="20"/>
      <c r="FI425" s="15"/>
      <c r="FJ425" s="20"/>
      <c r="FK425" s="15"/>
      <c r="FL425" s="20"/>
      <c r="FM425" s="15"/>
      <c r="FN425" s="20"/>
      <c r="FO425" s="15"/>
      <c r="FP425" s="20"/>
      <c r="FQ425" s="15"/>
      <c r="FR425" s="20"/>
      <c r="FS425" s="15"/>
      <c r="FT425" s="20"/>
      <c r="FU425" s="15"/>
      <c r="FV425" s="20"/>
      <c r="FW425" s="15"/>
      <c r="FX425" s="20"/>
      <c r="FY425" s="15"/>
      <c r="FZ425" s="20"/>
      <c r="GA425" s="15"/>
      <c r="GB425" s="20"/>
      <c r="GC425" s="15"/>
      <c r="GD425" s="20"/>
      <c r="GE425" s="15"/>
      <c r="GF425" s="20"/>
      <c r="GG425" s="170"/>
    </row>
    <row r="426" spans="1:189" s="2" customFormat="1" ht="15.75" customHeight="1" x14ac:dyDescent="0.3">
      <c r="A426" s="15" t="s">
        <v>2904</v>
      </c>
      <c r="B426" s="15" t="s">
        <v>126</v>
      </c>
      <c r="C426" s="15" t="s">
        <v>2944</v>
      </c>
      <c r="D426" s="15" t="s">
        <v>1273</v>
      </c>
      <c r="E426" s="15" t="str">
        <f t="shared" si="74"/>
        <v>JIHYUNG LIM</v>
      </c>
      <c r="F426" s="15" t="s">
        <v>135</v>
      </c>
      <c r="G426" s="15">
        <v>999903473</v>
      </c>
      <c r="H426" s="15">
        <f t="shared" si="75"/>
        <v>34</v>
      </c>
      <c r="I426" s="15"/>
      <c r="J426" s="15"/>
      <c r="K426" s="16"/>
      <c r="L426" s="15"/>
      <c r="M426" s="15"/>
      <c r="N426" s="15"/>
      <c r="O426" s="15">
        <f t="shared" si="81"/>
        <v>0</v>
      </c>
      <c r="P426" s="15">
        <v>0</v>
      </c>
      <c r="Q426" s="15">
        <f t="shared" si="82"/>
        <v>0</v>
      </c>
      <c r="R426" s="15">
        <v>0</v>
      </c>
      <c r="S426" s="15">
        <v>0</v>
      </c>
      <c r="T426" s="15">
        <f t="shared" si="83"/>
        <v>0</v>
      </c>
      <c r="U426" s="15">
        <f t="shared" si="84"/>
        <v>0</v>
      </c>
      <c r="V426" s="15"/>
      <c r="W426" s="15"/>
      <c r="X426" s="15"/>
      <c r="Y426" s="15"/>
      <c r="Z426" s="16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>
        <f t="shared" si="76"/>
        <v>0</v>
      </c>
      <c r="CT426" s="15">
        <f t="shared" si="77"/>
        <v>34</v>
      </c>
      <c r="CU426" s="15">
        <f t="shared" si="78"/>
        <v>1</v>
      </c>
      <c r="CV426" s="15">
        <f t="shared" si="79"/>
        <v>0</v>
      </c>
      <c r="CW426" s="15"/>
      <c r="CX426" s="15"/>
      <c r="CY426" s="15">
        <f t="shared" si="80"/>
        <v>0</v>
      </c>
      <c r="CZ426" s="15">
        <f>GG426</f>
        <v>0</v>
      </c>
      <c r="DA426" s="16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20"/>
      <c r="DY426" s="15"/>
      <c r="DZ426" s="20"/>
      <c r="EA426" s="15"/>
      <c r="EB426" s="20"/>
      <c r="EC426" s="15"/>
      <c r="ED426" s="20"/>
      <c r="EE426" s="15"/>
      <c r="EF426" s="20"/>
      <c r="EG426" s="15"/>
      <c r="EH426" s="20"/>
      <c r="EI426" s="15"/>
      <c r="EJ426" s="20"/>
      <c r="EK426" s="15"/>
      <c r="EL426" s="20"/>
      <c r="EM426" s="15"/>
      <c r="EN426" s="20"/>
      <c r="EO426" s="15"/>
      <c r="EP426" s="20"/>
      <c r="EQ426" s="15"/>
      <c r="ER426" s="20"/>
      <c r="ES426" s="15"/>
      <c r="ET426" s="20"/>
      <c r="EU426" s="15"/>
      <c r="EV426" s="20"/>
      <c r="EW426" s="15"/>
      <c r="EX426" s="20"/>
      <c r="EY426" s="15">
        <v>34</v>
      </c>
      <c r="EZ426" s="20">
        <v>3</v>
      </c>
      <c r="FA426" s="15"/>
      <c r="FB426" s="20"/>
      <c r="FC426" s="15"/>
      <c r="FD426" s="20"/>
      <c r="FE426" s="15"/>
      <c r="FF426" s="20"/>
      <c r="FG426" s="15"/>
      <c r="FH426" s="20"/>
      <c r="FI426" s="15"/>
      <c r="FJ426" s="20"/>
      <c r="FK426" s="15"/>
      <c r="FL426" s="20"/>
      <c r="FM426" s="15"/>
      <c r="FN426" s="20"/>
      <c r="FO426" s="15"/>
      <c r="FP426" s="20"/>
      <c r="FQ426" s="15"/>
      <c r="FR426" s="20"/>
      <c r="FS426" s="15"/>
      <c r="FT426" s="20"/>
      <c r="FU426" s="15"/>
      <c r="FV426" s="20"/>
      <c r="FW426" s="15"/>
      <c r="FX426" s="20"/>
      <c r="FY426" s="15"/>
      <c r="FZ426" s="20"/>
      <c r="GA426" s="15"/>
      <c r="GB426" s="20"/>
      <c r="GC426" s="15"/>
      <c r="GD426" s="20"/>
      <c r="GE426" s="15"/>
      <c r="GF426" s="20"/>
      <c r="GG426" s="170"/>
    </row>
    <row r="427" spans="1:189" s="2" customFormat="1" ht="15.75" customHeight="1" x14ac:dyDescent="0.3">
      <c r="A427" s="15" t="s">
        <v>2903</v>
      </c>
      <c r="B427" s="15" t="s">
        <v>126</v>
      </c>
      <c r="C427" s="15" t="s">
        <v>1094</v>
      </c>
      <c r="D427" s="15" t="s">
        <v>1095</v>
      </c>
      <c r="E427" s="15" t="str">
        <f t="shared" si="74"/>
        <v>Tanvi Kesavaprasad</v>
      </c>
      <c r="F427" s="15" t="s">
        <v>128</v>
      </c>
      <c r="G427" s="15">
        <v>999903645</v>
      </c>
      <c r="H427" s="15">
        <f t="shared" si="75"/>
        <v>124</v>
      </c>
      <c r="I427" s="15"/>
      <c r="J427" s="15"/>
      <c r="K427" s="16"/>
      <c r="L427" s="15"/>
      <c r="M427" s="15"/>
      <c r="N427" s="15"/>
      <c r="O427" s="15">
        <f t="shared" si="81"/>
        <v>0</v>
      </c>
      <c r="P427" s="15">
        <v>0</v>
      </c>
      <c r="Q427" s="15">
        <f t="shared" si="82"/>
        <v>1</v>
      </c>
      <c r="R427" s="15">
        <v>0</v>
      </c>
      <c r="S427" s="15">
        <v>0</v>
      </c>
      <c r="T427" s="15">
        <f t="shared" si="83"/>
        <v>38</v>
      </c>
      <c r="U427" s="15">
        <f t="shared" si="84"/>
        <v>0</v>
      </c>
      <c r="V427" s="15"/>
      <c r="W427" s="15"/>
      <c r="X427" s="15"/>
      <c r="Y427" s="15"/>
      <c r="Z427" s="16"/>
      <c r="AA427" s="15"/>
      <c r="AB427" s="24"/>
      <c r="AC427" s="15"/>
      <c r="AD427" s="15"/>
      <c r="AE427" s="15"/>
      <c r="AF427" s="15"/>
      <c r="AG427" s="15"/>
      <c r="AH427" s="24"/>
      <c r="AI427" s="15"/>
      <c r="AJ427" s="15"/>
      <c r="AK427" s="15"/>
      <c r="AL427" s="15"/>
      <c r="AM427" s="15"/>
      <c r="AN427" s="24"/>
      <c r="AO427" s="15"/>
      <c r="AP427" s="24"/>
      <c r="AQ427" s="15"/>
      <c r="AR427" s="24"/>
      <c r="AS427" s="15"/>
      <c r="AT427" s="24"/>
      <c r="AU427" s="15"/>
      <c r="AV427" s="24"/>
      <c r="AW427" s="15"/>
      <c r="AX427" s="24"/>
      <c r="AY427" s="15"/>
      <c r="AZ427" s="15"/>
      <c r="BA427" s="15"/>
      <c r="BB427" s="15"/>
      <c r="BC427" s="15"/>
      <c r="BD427" s="15"/>
      <c r="BE427" s="15"/>
      <c r="BF427" s="24"/>
      <c r="BG427" s="15"/>
      <c r="BH427" s="24"/>
      <c r="BI427" s="15"/>
      <c r="BJ427" s="24"/>
      <c r="BK427" s="15"/>
      <c r="BL427" s="24"/>
      <c r="BM427" s="15">
        <v>44</v>
      </c>
      <c r="BN427" s="24" t="s">
        <v>129</v>
      </c>
      <c r="BO427" s="15"/>
      <c r="BP427" s="24"/>
      <c r="BQ427" s="15"/>
      <c r="BR427" s="24"/>
      <c r="BS427" s="15"/>
      <c r="BT427" s="24"/>
      <c r="BU427" s="15"/>
      <c r="BV427" s="24"/>
      <c r="BW427" s="15"/>
      <c r="BX427" s="24"/>
      <c r="BY427" s="15"/>
      <c r="BZ427" s="24"/>
      <c r="CA427" s="15"/>
      <c r="CB427" s="24"/>
      <c r="CC427" s="15"/>
      <c r="CD427" s="24"/>
      <c r="CE427" s="15"/>
      <c r="CF427" s="24"/>
      <c r="CG427" s="15">
        <v>38</v>
      </c>
      <c r="CH427" s="25" t="s">
        <v>129</v>
      </c>
      <c r="CI427" s="15"/>
      <c r="CJ427" s="25"/>
      <c r="CK427" s="15"/>
      <c r="CL427" s="25"/>
      <c r="CM427" s="15"/>
      <c r="CN427" s="25"/>
      <c r="CO427" s="15"/>
      <c r="CP427" s="25"/>
      <c r="CQ427" s="15"/>
      <c r="CR427" s="25"/>
      <c r="CS427" s="15">
        <f t="shared" si="76"/>
        <v>0</v>
      </c>
      <c r="CT427" s="15">
        <f t="shared" si="77"/>
        <v>38</v>
      </c>
      <c r="CU427" s="15">
        <f t="shared" si="78"/>
        <v>0</v>
      </c>
      <c r="CV427" s="15">
        <f t="shared" si="79"/>
        <v>0</v>
      </c>
      <c r="CW427" s="15"/>
      <c r="CX427" s="15"/>
      <c r="CY427" s="15">
        <f t="shared" si="80"/>
        <v>48</v>
      </c>
      <c r="CZ427" s="15">
        <f>GG427</f>
        <v>0</v>
      </c>
      <c r="DA427" s="19"/>
      <c r="DB427" s="17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>
        <v>38</v>
      </c>
      <c r="DP427" s="17"/>
      <c r="DQ427" s="15"/>
      <c r="DR427" s="15"/>
      <c r="DS427" s="15"/>
      <c r="DT427" s="15"/>
      <c r="DU427" s="15"/>
      <c r="DV427" s="15"/>
      <c r="DW427" s="15"/>
      <c r="DX427" s="20"/>
      <c r="DY427" s="15">
        <v>59</v>
      </c>
      <c r="DZ427" s="20">
        <v>5</v>
      </c>
      <c r="EA427" s="15"/>
      <c r="EB427" s="20"/>
      <c r="EC427" s="15">
        <v>38</v>
      </c>
      <c r="ED427" s="20">
        <v>17</v>
      </c>
      <c r="EE427" s="15"/>
      <c r="EF427" s="20"/>
      <c r="EG427" s="15"/>
      <c r="EH427" s="20"/>
      <c r="EI427" s="15"/>
      <c r="EJ427" s="20"/>
      <c r="EK427" s="15"/>
      <c r="EL427" s="20"/>
      <c r="EM427" s="15"/>
      <c r="EN427" s="20"/>
      <c r="EO427" s="15">
        <v>48</v>
      </c>
      <c r="EP427" s="20"/>
      <c r="EQ427" s="15"/>
      <c r="ER427" s="20"/>
      <c r="ES427" s="15"/>
      <c r="ET427" s="20"/>
      <c r="EU427" s="15"/>
      <c r="EV427" s="20"/>
      <c r="EW427" s="15"/>
      <c r="EX427" s="20"/>
      <c r="EY427" s="15"/>
      <c r="EZ427" s="20"/>
      <c r="FA427" s="15"/>
      <c r="FB427" s="20"/>
      <c r="FC427" s="15">
        <v>38</v>
      </c>
      <c r="FD427" s="20" t="s">
        <v>129</v>
      </c>
      <c r="FE427" s="15"/>
      <c r="FF427" s="20"/>
      <c r="FG427" s="15"/>
      <c r="FH427" s="20"/>
      <c r="FI427" s="15"/>
      <c r="FJ427" s="20"/>
      <c r="FK427" s="15"/>
      <c r="FL427" s="20"/>
      <c r="FM427" s="15"/>
      <c r="FN427" s="20"/>
      <c r="FO427" s="15"/>
      <c r="FP427" s="20"/>
      <c r="FQ427" s="15"/>
      <c r="FR427" s="20"/>
      <c r="FS427" s="15"/>
      <c r="FT427" s="20"/>
      <c r="FU427" s="15"/>
      <c r="FV427" s="20"/>
      <c r="FW427" s="15"/>
      <c r="FX427" s="20"/>
      <c r="FY427" s="15"/>
      <c r="FZ427" s="20"/>
      <c r="GA427" s="15"/>
      <c r="GB427" s="20"/>
      <c r="GC427" s="15"/>
      <c r="GD427" s="20"/>
      <c r="GE427" s="15"/>
      <c r="GF427" s="20"/>
      <c r="GG427" s="170"/>
    </row>
    <row r="428" spans="1:189" s="2" customFormat="1" ht="15.75" customHeight="1" x14ac:dyDescent="0.3">
      <c r="A428" s="15" t="s">
        <v>2903</v>
      </c>
      <c r="B428" s="15" t="s">
        <v>126</v>
      </c>
      <c r="C428" s="15" t="s">
        <v>472</v>
      </c>
      <c r="D428" s="15" t="s">
        <v>1216</v>
      </c>
      <c r="E428" s="15" t="str">
        <f t="shared" si="74"/>
        <v>Justin Le</v>
      </c>
      <c r="F428" s="15" t="s">
        <v>135</v>
      </c>
      <c r="G428" s="15">
        <v>999903669</v>
      </c>
      <c r="H428" s="15">
        <f t="shared" si="75"/>
        <v>82</v>
      </c>
      <c r="I428" s="15"/>
      <c r="J428" s="15"/>
      <c r="K428" s="16"/>
      <c r="L428" s="15"/>
      <c r="M428" s="15"/>
      <c r="N428" s="15"/>
      <c r="O428" s="15">
        <f t="shared" si="81"/>
        <v>0</v>
      </c>
      <c r="P428" s="15">
        <v>0</v>
      </c>
      <c r="Q428" s="15">
        <f t="shared" si="82"/>
        <v>1</v>
      </c>
      <c r="R428" s="15">
        <v>0</v>
      </c>
      <c r="S428" s="15">
        <v>0</v>
      </c>
      <c r="T428" s="15">
        <f t="shared" si="83"/>
        <v>38</v>
      </c>
      <c r="U428" s="15">
        <f t="shared" si="84"/>
        <v>0</v>
      </c>
      <c r="V428" s="15"/>
      <c r="W428" s="15"/>
      <c r="X428" s="15"/>
      <c r="Y428" s="15"/>
      <c r="Z428" s="16"/>
      <c r="AA428" s="15"/>
      <c r="AB428" s="24"/>
      <c r="AC428" s="15"/>
      <c r="AD428" s="15"/>
      <c r="AE428" s="15"/>
      <c r="AF428" s="15"/>
      <c r="AG428" s="15"/>
      <c r="AH428" s="24"/>
      <c r="AI428" s="15"/>
      <c r="AJ428" s="15"/>
      <c r="AK428" s="15"/>
      <c r="AL428" s="15"/>
      <c r="AM428" s="15"/>
      <c r="AN428" s="24"/>
      <c r="AO428" s="15"/>
      <c r="AP428" s="24"/>
      <c r="AQ428" s="15"/>
      <c r="AR428" s="24"/>
      <c r="AS428" s="15"/>
      <c r="AT428" s="24"/>
      <c r="AU428" s="15"/>
      <c r="AV428" s="24"/>
      <c r="AW428" s="15"/>
      <c r="AX428" s="24"/>
      <c r="AY428" s="15"/>
      <c r="AZ428" s="15"/>
      <c r="BA428" s="15"/>
      <c r="BB428" s="15"/>
      <c r="BC428" s="15"/>
      <c r="BD428" s="15"/>
      <c r="BE428" s="15"/>
      <c r="BF428" s="24"/>
      <c r="BG428" s="15"/>
      <c r="BH428" s="24"/>
      <c r="BI428" s="15"/>
      <c r="BJ428" s="24"/>
      <c r="BK428" s="15"/>
      <c r="BL428" s="24"/>
      <c r="BM428" s="15">
        <v>59</v>
      </c>
      <c r="BN428" s="24">
        <v>7</v>
      </c>
      <c r="BO428" s="15"/>
      <c r="BP428" s="24"/>
      <c r="BQ428" s="15"/>
      <c r="BR428" s="24"/>
      <c r="BS428" s="15"/>
      <c r="BT428" s="24"/>
      <c r="BU428" s="15"/>
      <c r="BV428" s="24"/>
      <c r="BW428" s="15"/>
      <c r="BX428" s="24"/>
      <c r="BY428" s="15"/>
      <c r="BZ428" s="24"/>
      <c r="CA428" s="15">
        <v>38</v>
      </c>
      <c r="CB428" s="24">
        <v>17</v>
      </c>
      <c r="CC428" s="15"/>
      <c r="CD428" s="24"/>
      <c r="CE428" s="15"/>
      <c r="CF428" s="24"/>
      <c r="CG428" s="15">
        <v>38</v>
      </c>
      <c r="CH428" s="25" t="s">
        <v>129</v>
      </c>
      <c r="CI428" s="15"/>
      <c r="CJ428" s="25"/>
      <c r="CK428" s="15"/>
      <c r="CL428" s="25"/>
      <c r="CM428" s="15"/>
      <c r="CN428" s="25"/>
      <c r="CO428" s="15"/>
      <c r="CP428" s="25"/>
      <c r="CQ428" s="15"/>
      <c r="CR428" s="25"/>
      <c r="CS428" s="15">
        <f t="shared" si="76"/>
        <v>0</v>
      </c>
      <c r="CT428" s="15">
        <f t="shared" si="77"/>
        <v>0</v>
      </c>
      <c r="CU428" s="15">
        <f t="shared" si="78"/>
        <v>0</v>
      </c>
      <c r="CV428" s="15">
        <f t="shared" si="79"/>
        <v>44</v>
      </c>
      <c r="CW428" s="15"/>
      <c r="CX428" s="15"/>
      <c r="CY428" s="15">
        <f t="shared" si="80"/>
        <v>0</v>
      </c>
      <c r="CZ428" s="15">
        <f>GG428</f>
        <v>0</v>
      </c>
      <c r="DA428" s="19"/>
      <c r="DB428" s="17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>
        <v>38</v>
      </c>
      <c r="DP428" s="17"/>
      <c r="DQ428" s="15"/>
      <c r="DR428" s="15"/>
      <c r="DS428" s="15"/>
      <c r="DT428" s="15"/>
      <c r="DU428" s="15"/>
      <c r="DV428" s="15"/>
      <c r="DW428" s="15"/>
      <c r="DX428" s="20"/>
      <c r="DY428" s="15">
        <v>59</v>
      </c>
      <c r="DZ428" s="20">
        <v>5</v>
      </c>
      <c r="EA428" s="15"/>
      <c r="EB428" s="20"/>
      <c r="EC428" s="15">
        <v>38</v>
      </c>
      <c r="ED428" s="20">
        <v>17</v>
      </c>
      <c r="EE428" s="15"/>
      <c r="EF428" s="20"/>
      <c r="EG428" s="15"/>
      <c r="EH428" s="20"/>
      <c r="EI428" s="15"/>
      <c r="EJ428" s="20"/>
      <c r="EK428" s="15"/>
      <c r="EL428" s="20"/>
      <c r="EM428" s="15"/>
      <c r="EN428" s="20"/>
      <c r="EO428" s="15"/>
      <c r="EP428" s="20"/>
      <c r="EQ428" s="15"/>
      <c r="ER428" s="20"/>
      <c r="ES428" s="15"/>
      <c r="ET428" s="20"/>
      <c r="EU428" s="15"/>
      <c r="EV428" s="20"/>
      <c r="EW428" s="15"/>
      <c r="EX428" s="20"/>
      <c r="EY428" s="15"/>
      <c r="EZ428" s="20"/>
      <c r="FA428" s="15"/>
      <c r="FB428" s="20"/>
      <c r="FC428" s="15"/>
      <c r="FD428" s="20"/>
      <c r="FE428" s="15"/>
      <c r="FF428" s="20"/>
      <c r="FG428" s="15"/>
      <c r="FH428" s="20"/>
      <c r="FI428" s="15"/>
      <c r="FJ428" s="20"/>
      <c r="FK428" s="15"/>
      <c r="FL428" s="20"/>
      <c r="FM428" s="15"/>
      <c r="FN428" s="20"/>
      <c r="FO428" s="15"/>
      <c r="FP428" s="20"/>
      <c r="FQ428" s="15"/>
      <c r="FR428" s="20"/>
      <c r="FS428" s="15"/>
      <c r="FT428" s="20"/>
      <c r="FU428" s="15"/>
      <c r="FV428" s="20"/>
      <c r="FW428" s="15"/>
      <c r="FX428" s="20"/>
      <c r="FY428" s="15"/>
      <c r="FZ428" s="20"/>
      <c r="GA428" s="15"/>
      <c r="GB428" s="20"/>
      <c r="GC428" s="15">
        <v>44</v>
      </c>
      <c r="GD428" s="20">
        <v>9</v>
      </c>
      <c r="GE428" s="15"/>
      <c r="GF428" s="20"/>
      <c r="GG428" s="170"/>
    </row>
    <row r="429" spans="1:189" s="2" customFormat="1" ht="15.75" customHeight="1" x14ac:dyDescent="0.3">
      <c r="A429" s="15" t="s">
        <v>2903</v>
      </c>
      <c r="B429" s="15" t="s">
        <v>126</v>
      </c>
      <c r="C429" s="15" t="s">
        <v>1330</v>
      </c>
      <c r="D429" s="15" t="s">
        <v>1331</v>
      </c>
      <c r="E429" s="15" t="str">
        <f t="shared" si="74"/>
        <v>Ernest Ma</v>
      </c>
      <c r="F429" s="15" t="s">
        <v>135</v>
      </c>
      <c r="G429" s="15">
        <v>999903678</v>
      </c>
      <c r="H429" s="15">
        <f t="shared" si="75"/>
        <v>191</v>
      </c>
      <c r="I429" s="15"/>
      <c r="J429" s="15"/>
      <c r="K429" s="16"/>
      <c r="L429" s="15"/>
      <c r="M429" s="15"/>
      <c r="N429" s="15"/>
      <c r="O429" s="15">
        <f t="shared" si="81"/>
        <v>0</v>
      </c>
      <c r="P429" s="15">
        <v>0</v>
      </c>
      <c r="Q429" s="15">
        <f t="shared" si="82"/>
        <v>1</v>
      </c>
      <c r="R429" s="15">
        <v>0</v>
      </c>
      <c r="S429" s="15">
        <v>0</v>
      </c>
      <c r="T429" s="15">
        <f t="shared" si="83"/>
        <v>38</v>
      </c>
      <c r="U429" s="15">
        <f t="shared" si="84"/>
        <v>0</v>
      </c>
      <c r="V429" s="15"/>
      <c r="W429" s="15"/>
      <c r="X429" s="15"/>
      <c r="Y429" s="15"/>
      <c r="Z429" s="16"/>
      <c r="AA429" s="15"/>
      <c r="AB429" s="24"/>
      <c r="AC429" s="15"/>
      <c r="AD429" s="15"/>
      <c r="AE429" s="15"/>
      <c r="AF429" s="15"/>
      <c r="AG429" s="15"/>
      <c r="AH429" s="24"/>
      <c r="AI429" s="15"/>
      <c r="AJ429" s="15"/>
      <c r="AK429" s="15"/>
      <c r="AL429" s="15"/>
      <c r="AM429" s="15"/>
      <c r="AN429" s="24"/>
      <c r="AO429" s="15"/>
      <c r="AP429" s="24"/>
      <c r="AQ429" s="15"/>
      <c r="AR429" s="24"/>
      <c r="AS429" s="15"/>
      <c r="AT429" s="24"/>
      <c r="AU429" s="15"/>
      <c r="AV429" s="24"/>
      <c r="AW429" s="15"/>
      <c r="AX429" s="24"/>
      <c r="AY429" s="15"/>
      <c r="AZ429" s="15"/>
      <c r="BA429" s="15"/>
      <c r="BB429" s="15"/>
      <c r="BC429" s="15"/>
      <c r="BD429" s="15"/>
      <c r="BE429" s="15"/>
      <c r="BF429" s="24"/>
      <c r="BG429" s="15"/>
      <c r="BH429" s="24"/>
      <c r="BI429" s="15"/>
      <c r="BJ429" s="24"/>
      <c r="BK429" s="15"/>
      <c r="BL429" s="24"/>
      <c r="BM429" s="15">
        <v>44</v>
      </c>
      <c r="BN429" s="24" t="s">
        <v>129</v>
      </c>
      <c r="BO429" s="15"/>
      <c r="BP429" s="24"/>
      <c r="BQ429" s="15"/>
      <c r="BR429" s="24"/>
      <c r="BS429" s="15"/>
      <c r="BT429" s="24"/>
      <c r="BU429" s="15"/>
      <c r="BV429" s="24"/>
      <c r="BW429" s="15"/>
      <c r="BX429" s="24"/>
      <c r="BY429" s="15"/>
      <c r="BZ429" s="24"/>
      <c r="CA429" s="15">
        <v>38</v>
      </c>
      <c r="CB429" s="24">
        <v>17</v>
      </c>
      <c r="CC429" s="15"/>
      <c r="CD429" s="24"/>
      <c r="CE429" s="15"/>
      <c r="CF429" s="24"/>
      <c r="CG429" s="15">
        <v>54</v>
      </c>
      <c r="CH429" s="25">
        <v>7</v>
      </c>
      <c r="CI429" s="15"/>
      <c r="CJ429" s="25"/>
      <c r="CK429" s="15"/>
      <c r="CL429" s="25"/>
      <c r="CM429" s="15"/>
      <c r="CN429" s="25"/>
      <c r="CO429" s="15"/>
      <c r="CP429" s="25"/>
      <c r="CQ429" s="15"/>
      <c r="CR429" s="25"/>
      <c r="CS429" s="15">
        <f t="shared" si="76"/>
        <v>0</v>
      </c>
      <c r="CT429" s="15">
        <f t="shared" si="77"/>
        <v>58</v>
      </c>
      <c r="CU429" s="15">
        <f t="shared" si="78"/>
        <v>1</v>
      </c>
      <c r="CV429" s="15">
        <f t="shared" si="79"/>
        <v>59</v>
      </c>
      <c r="CW429" s="15"/>
      <c r="CX429" s="15"/>
      <c r="CY429" s="15">
        <f t="shared" si="80"/>
        <v>36</v>
      </c>
      <c r="CZ429" s="15">
        <f>GG429</f>
        <v>0</v>
      </c>
      <c r="DA429" s="19"/>
      <c r="DB429" s="17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>
        <v>38</v>
      </c>
      <c r="DP429" s="17"/>
      <c r="DQ429" s="15"/>
      <c r="DR429" s="15"/>
      <c r="DS429" s="15"/>
      <c r="DT429" s="15"/>
      <c r="DU429" s="15"/>
      <c r="DV429" s="15"/>
      <c r="DW429" s="15"/>
      <c r="DX429" s="20"/>
      <c r="DY429" s="15">
        <v>59</v>
      </c>
      <c r="DZ429" s="20">
        <v>5</v>
      </c>
      <c r="EA429" s="15"/>
      <c r="EB429" s="20"/>
      <c r="EC429" s="15">
        <v>38</v>
      </c>
      <c r="ED429" s="20">
        <v>17</v>
      </c>
      <c r="EE429" s="15"/>
      <c r="EF429" s="20"/>
      <c r="EG429" s="15"/>
      <c r="EH429" s="20"/>
      <c r="EI429" s="15"/>
      <c r="EJ429" s="20"/>
      <c r="EK429" s="15"/>
      <c r="EL429" s="20"/>
      <c r="EM429" s="15"/>
      <c r="EN429" s="20"/>
      <c r="EO429" s="15">
        <v>36</v>
      </c>
      <c r="EP429" s="20"/>
      <c r="EQ429" s="15"/>
      <c r="ER429" s="20"/>
      <c r="ES429" s="15"/>
      <c r="ET429" s="20"/>
      <c r="EU429" s="15"/>
      <c r="EV429" s="20"/>
      <c r="EW429" s="15"/>
      <c r="EX429" s="20"/>
      <c r="EY429" s="15"/>
      <c r="EZ429" s="20"/>
      <c r="FA429" s="15"/>
      <c r="FB429" s="20"/>
      <c r="FC429" s="15">
        <v>58</v>
      </c>
      <c r="FD429" s="20">
        <v>6</v>
      </c>
      <c r="FE429" s="15"/>
      <c r="FF429" s="20"/>
      <c r="FG429" s="15"/>
      <c r="FH429" s="20"/>
      <c r="FI429" s="15"/>
      <c r="FJ429" s="20"/>
      <c r="FK429" s="15"/>
      <c r="FL429" s="20"/>
      <c r="FM429" s="15"/>
      <c r="FN429" s="20"/>
      <c r="FO429" s="15"/>
      <c r="FP429" s="20"/>
      <c r="FQ429" s="15"/>
      <c r="FR429" s="20"/>
      <c r="FS429" s="15"/>
      <c r="FT429" s="20"/>
      <c r="FU429" s="15"/>
      <c r="FV429" s="20"/>
      <c r="FW429" s="15"/>
      <c r="FX429" s="20"/>
      <c r="FY429" s="15"/>
      <c r="FZ429" s="20"/>
      <c r="GA429" s="15"/>
      <c r="GB429" s="20"/>
      <c r="GC429" s="15">
        <v>59</v>
      </c>
      <c r="GD429" s="20">
        <v>5</v>
      </c>
      <c r="GE429" s="15"/>
      <c r="GF429" s="20"/>
      <c r="GG429" s="170"/>
    </row>
    <row r="430" spans="1:189" s="2" customFormat="1" ht="15.75" customHeight="1" x14ac:dyDescent="0.3">
      <c r="A430" s="15" t="s">
        <v>146</v>
      </c>
      <c r="B430" s="15" t="s">
        <v>134</v>
      </c>
      <c r="C430" s="15" t="s">
        <v>1324</v>
      </c>
      <c r="D430" s="15" t="s">
        <v>1665</v>
      </c>
      <c r="E430" s="15" t="str">
        <f t="shared" si="74"/>
        <v>Luna SANCHEZ</v>
      </c>
      <c r="F430" s="15" t="s">
        <v>128</v>
      </c>
      <c r="G430" s="15">
        <v>999903729</v>
      </c>
      <c r="H430" s="15">
        <f t="shared" si="75"/>
        <v>108</v>
      </c>
      <c r="I430" s="15"/>
      <c r="J430" s="15"/>
      <c r="K430" s="16"/>
      <c r="L430" s="15"/>
      <c r="M430" s="15"/>
      <c r="N430" s="15"/>
      <c r="O430" s="15">
        <f t="shared" si="81"/>
        <v>0</v>
      </c>
      <c r="P430" s="15">
        <v>0</v>
      </c>
      <c r="Q430" s="15">
        <f t="shared" si="82"/>
        <v>0</v>
      </c>
      <c r="R430" s="15">
        <v>0</v>
      </c>
      <c r="S430" s="15">
        <v>0</v>
      </c>
      <c r="T430" s="15">
        <f t="shared" si="83"/>
        <v>0</v>
      </c>
      <c r="U430" s="15">
        <f t="shared" si="84"/>
        <v>0</v>
      </c>
      <c r="V430" s="15"/>
      <c r="W430" s="15"/>
      <c r="X430" s="15"/>
      <c r="Y430" s="15"/>
      <c r="Z430" s="16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>
        <f t="shared" si="76"/>
        <v>0</v>
      </c>
      <c r="CT430" s="15">
        <f t="shared" si="77"/>
        <v>108</v>
      </c>
      <c r="CU430" s="15">
        <f t="shared" si="78"/>
        <v>2</v>
      </c>
      <c r="CV430" s="15">
        <f t="shared" si="79"/>
        <v>0</v>
      </c>
      <c r="CW430" s="15"/>
      <c r="CX430" s="15"/>
      <c r="CY430" s="15">
        <f t="shared" si="80"/>
        <v>0</v>
      </c>
      <c r="CZ430" s="15">
        <f>GG430</f>
        <v>0</v>
      </c>
      <c r="DA430" s="16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20"/>
      <c r="DY430" s="15"/>
      <c r="DZ430" s="20"/>
      <c r="EA430" s="15"/>
      <c r="EB430" s="20"/>
      <c r="EC430" s="15"/>
      <c r="ED430" s="20"/>
      <c r="EE430" s="15"/>
      <c r="EF430" s="20"/>
      <c r="EG430" s="15"/>
      <c r="EH430" s="20"/>
      <c r="EI430" s="15"/>
      <c r="EJ430" s="20"/>
      <c r="EK430" s="15"/>
      <c r="EL430" s="20"/>
      <c r="EM430" s="15"/>
      <c r="EN430" s="20"/>
      <c r="EO430" s="15"/>
      <c r="EP430" s="20"/>
      <c r="EQ430" s="15"/>
      <c r="ER430" s="20"/>
      <c r="ES430" s="15"/>
      <c r="ET430" s="20"/>
      <c r="EU430" s="15"/>
      <c r="EV430" s="20"/>
      <c r="EW430" s="15"/>
      <c r="EX430" s="20"/>
      <c r="EY430" s="15"/>
      <c r="EZ430" s="20"/>
      <c r="FA430" s="15"/>
      <c r="FB430" s="20"/>
      <c r="FC430" s="15">
        <v>63</v>
      </c>
      <c r="FD430" s="20">
        <v>5</v>
      </c>
      <c r="FE430" s="15"/>
      <c r="FF430" s="20"/>
      <c r="FG430" s="15"/>
      <c r="FH430" s="20"/>
      <c r="FI430" s="15"/>
      <c r="FJ430" s="20"/>
      <c r="FK430" s="15"/>
      <c r="FL430" s="20"/>
      <c r="FM430" s="15">
        <v>45</v>
      </c>
      <c r="FN430" s="20">
        <v>2</v>
      </c>
      <c r="FO430" s="15"/>
      <c r="FP430" s="20"/>
      <c r="FQ430" s="15"/>
      <c r="FR430" s="20"/>
      <c r="FS430" s="15"/>
      <c r="FT430" s="20"/>
      <c r="FU430" s="15"/>
      <c r="FV430" s="20"/>
      <c r="FW430" s="15"/>
      <c r="FX430" s="20"/>
      <c r="FY430" s="15"/>
      <c r="FZ430" s="20"/>
      <c r="GA430" s="15"/>
      <c r="GB430" s="20"/>
      <c r="GC430" s="15"/>
      <c r="GD430" s="20"/>
      <c r="GE430" s="15"/>
      <c r="GF430" s="20"/>
      <c r="GG430" s="170"/>
    </row>
    <row r="431" spans="1:189" s="2" customFormat="1" ht="15.75" customHeight="1" x14ac:dyDescent="0.3">
      <c r="A431" s="15" t="s">
        <v>130</v>
      </c>
      <c r="B431" s="15" t="s">
        <v>126</v>
      </c>
      <c r="C431" s="17" t="s">
        <v>2205</v>
      </c>
      <c r="D431" s="17" t="s">
        <v>2206</v>
      </c>
      <c r="E431" s="15" t="str">
        <f t="shared" si="74"/>
        <v>Kelvin Aldama</v>
      </c>
      <c r="F431" s="17" t="s">
        <v>135</v>
      </c>
      <c r="G431" s="15">
        <v>999904127</v>
      </c>
      <c r="H431" s="15">
        <f t="shared" si="75"/>
        <v>76</v>
      </c>
      <c r="I431" s="15"/>
      <c r="J431" s="15"/>
      <c r="K431" s="16"/>
      <c r="L431" s="15"/>
      <c r="M431" s="15"/>
      <c r="N431" s="15"/>
      <c r="O431" s="15">
        <f t="shared" si="81"/>
        <v>0</v>
      </c>
      <c r="P431" s="15">
        <v>0</v>
      </c>
      <c r="Q431" s="15">
        <f t="shared" si="82"/>
        <v>0</v>
      </c>
      <c r="R431" s="15">
        <v>0</v>
      </c>
      <c r="S431" s="15">
        <v>0</v>
      </c>
      <c r="T431" s="15">
        <f t="shared" si="83"/>
        <v>38</v>
      </c>
      <c r="U431" s="15">
        <f t="shared" si="84"/>
        <v>0</v>
      </c>
      <c r="V431" s="15"/>
      <c r="W431" s="15"/>
      <c r="X431" s="15"/>
      <c r="Y431" s="15"/>
      <c r="Z431" s="16"/>
      <c r="AA431" s="15"/>
      <c r="AB431" s="24"/>
      <c r="AC431" s="15"/>
      <c r="AD431" s="15"/>
      <c r="AE431" s="15"/>
      <c r="AF431" s="15"/>
      <c r="AG431" s="15"/>
      <c r="AH431" s="24"/>
      <c r="AI431" s="15"/>
      <c r="AJ431" s="15"/>
      <c r="AK431" s="15"/>
      <c r="AL431" s="15"/>
      <c r="AM431" s="15"/>
      <c r="AN431" s="24"/>
      <c r="AO431" s="15"/>
      <c r="AP431" s="24"/>
      <c r="AQ431" s="15"/>
      <c r="AR431" s="24"/>
      <c r="AS431" s="15"/>
      <c r="AT431" s="24"/>
      <c r="AU431" s="15"/>
      <c r="AV431" s="24"/>
      <c r="AW431" s="15"/>
      <c r="AX431" s="24"/>
      <c r="AY431" s="15"/>
      <c r="AZ431" s="15"/>
      <c r="BA431" s="15"/>
      <c r="BB431" s="15"/>
      <c r="BC431" s="15"/>
      <c r="BD431" s="15"/>
      <c r="BE431" s="15"/>
      <c r="BF431" s="24"/>
      <c r="BG431" s="15"/>
      <c r="BH431" s="24"/>
      <c r="BI431" s="15"/>
      <c r="BJ431" s="24"/>
      <c r="BK431" s="15"/>
      <c r="BL431" s="24"/>
      <c r="BM431" s="15"/>
      <c r="BN431" s="24"/>
      <c r="BO431" s="15"/>
      <c r="BP431" s="24"/>
      <c r="BQ431" s="15"/>
      <c r="BR431" s="24"/>
      <c r="BS431" s="15"/>
      <c r="BT431" s="24"/>
      <c r="BU431" s="15"/>
      <c r="BV431" s="24"/>
      <c r="BW431" s="15"/>
      <c r="BX431" s="24"/>
      <c r="BY431" s="15"/>
      <c r="BZ431" s="24"/>
      <c r="CA431" s="15"/>
      <c r="CB431" s="24"/>
      <c r="CC431" s="15"/>
      <c r="CD431" s="24"/>
      <c r="CE431" s="15"/>
      <c r="CF431" s="24"/>
      <c r="CG431" s="15"/>
      <c r="CH431" s="25"/>
      <c r="CI431" s="15"/>
      <c r="CJ431" s="25"/>
      <c r="CK431" s="15"/>
      <c r="CL431" s="25"/>
      <c r="CM431" s="15"/>
      <c r="CN431" s="25"/>
      <c r="CO431" s="15"/>
      <c r="CP431" s="25"/>
      <c r="CQ431" s="15"/>
      <c r="CR431" s="25"/>
      <c r="CS431" s="15">
        <f t="shared" si="76"/>
        <v>0</v>
      </c>
      <c r="CT431" s="15">
        <f t="shared" si="77"/>
        <v>38</v>
      </c>
      <c r="CU431" s="15">
        <f t="shared" si="78"/>
        <v>0</v>
      </c>
      <c r="CV431" s="15">
        <f t="shared" si="79"/>
        <v>0</v>
      </c>
      <c r="CW431" s="15"/>
      <c r="CX431" s="15"/>
      <c r="CY431" s="15">
        <f t="shared" si="80"/>
        <v>0</v>
      </c>
      <c r="CZ431" s="15">
        <f>GG431</f>
        <v>0</v>
      </c>
      <c r="DA431" s="19"/>
      <c r="DB431" s="17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7"/>
      <c r="DQ431" s="15"/>
      <c r="DR431" s="15"/>
      <c r="DS431" s="15"/>
      <c r="DT431" s="15"/>
      <c r="DU431" s="15"/>
      <c r="DV431" s="15"/>
      <c r="DW431" s="15"/>
      <c r="DX431" s="20"/>
      <c r="DY431" s="15"/>
      <c r="DZ431" s="20"/>
      <c r="EA431" s="15"/>
      <c r="EB431" s="20"/>
      <c r="EC431" s="15">
        <v>38</v>
      </c>
      <c r="ED431" s="20" t="s">
        <v>168</v>
      </c>
      <c r="EE431" s="15"/>
      <c r="EF431" s="20"/>
      <c r="EG431" s="15"/>
      <c r="EH431" s="20"/>
      <c r="EI431" s="15"/>
      <c r="EJ431" s="20"/>
      <c r="EK431" s="15"/>
      <c r="EL431" s="20"/>
      <c r="EM431" s="15"/>
      <c r="EN431" s="20"/>
      <c r="EO431" s="15"/>
      <c r="EP431" s="20"/>
      <c r="EQ431" s="15"/>
      <c r="ER431" s="20"/>
      <c r="ES431" s="15"/>
      <c r="ET431" s="20"/>
      <c r="EU431" s="15"/>
      <c r="EV431" s="20"/>
      <c r="EW431" s="15"/>
      <c r="EX431" s="20"/>
      <c r="EY431" s="15">
        <v>38</v>
      </c>
      <c r="EZ431" s="20" t="s">
        <v>129</v>
      </c>
      <c r="FA431" s="15"/>
      <c r="FB431" s="20"/>
      <c r="FC431" s="15"/>
      <c r="FD431" s="20"/>
      <c r="FE431" s="15"/>
      <c r="FF431" s="20"/>
      <c r="FG431" s="15"/>
      <c r="FH431" s="20"/>
      <c r="FI431" s="15"/>
      <c r="FJ431" s="20"/>
      <c r="FK431" s="15"/>
      <c r="FL431" s="20"/>
      <c r="FM431" s="15"/>
      <c r="FN431" s="20"/>
      <c r="FO431" s="15"/>
      <c r="FP431" s="20"/>
      <c r="FQ431" s="15"/>
      <c r="FR431" s="20"/>
      <c r="FS431" s="15"/>
      <c r="FT431" s="20"/>
      <c r="FU431" s="15"/>
      <c r="FV431" s="20"/>
      <c r="FW431" s="15"/>
      <c r="FX431" s="20"/>
      <c r="FY431" s="15"/>
      <c r="FZ431" s="20"/>
      <c r="GA431" s="15"/>
      <c r="GB431" s="20"/>
      <c r="GC431" s="15"/>
      <c r="GD431" s="20"/>
      <c r="GE431" s="15"/>
      <c r="GF431" s="20"/>
      <c r="GG431" s="170"/>
    </row>
    <row r="432" spans="1:189" s="2" customFormat="1" ht="15.75" customHeight="1" x14ac:dyDescent="0.3">
      <c r="A432" s="15" t="s">
        <v>146</v>
      </c>
      <c r="B432" s="15" t="s">
        <v>140</v>
      </c>
      <c r="C432" s="15" t="s">
        <v>3705</v>
      </c>
      <c r="D432" s="15" t="s">
        <v>1402</v>
      </c>
      <c r="E432" s="15" t="str">
        <f t="shared" si="74"/>
        <v>SILAS MERIDETH</v>
      </c>
      <c r="F432" s="15" t="s">
        <v>135</v>
      </c>
      <c r="G432" s="15">
        <v>999904161</v>
      </c>
      <c r="H432" s="15">
        <f t="shared" si="75"/>
        <v>34</v>
      </c>
      <c r="I432" s="15"/>
      <c r="J432" s="15"/>
      <c r="K432" s="16"/>
      <c r="L432" s="15"/>
      <c r="M432" s="15"/>
      <c r="N432" s="15"/>
      <c r="O432" s="15">
        <f t="shared" si="81"/>
        <v>0</v>
      </c>
      <c r="P432" s="15">
        <v>0</v>
      </c>
      <c r="Q432" s="15">
        <f t="shared" si="82"/>
        <v>0</v>
      </c>
      <c r="R432" s="15">
        <v>0</v>
      </c>
      <c r="S432" s="15">
        <v>0</v>
      </c>
      <c r="T432" s="15">
        <f t="shared" si="83"/>
        <v>0</v>
      </c>
      <c r="U432" s="15">
        <f t="shared" si="84"/>
        <v>0</v>
      </c>
      <c r="V432" s="15"/>
      <c r="W432" s="15"/>
      <c r="X432" s="15"/>
      <c r="Y432" s="15"/>
      <c r="Z432" s="16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>
        <f t="shared" si="76"/>
        <v>0</v>
      </c>
      <c r="CT432" s="15">
        <f t="shared" si="77"/>
        <v>34</v>
      </c>
      <c r="CU432" s="15">
        <f t="shared" si="78"/>
        <v>1</v>
      </c>
      <c r="CV432" s="15">
        <f t="shared" si="79"/>
        <v>0</v>
      </c>
      <c r="CW432" s="15"/>
      <c r="CX432" s="15"/>
      <c r="CY432" s="15">
        <f t="shared" si="80"/>
        <v>0</v>
      </c>
      <c r="CZ432" s="15">
        <f>GG432</f>
        <v>0</v>
      </c>
      <c r="DA432" s="16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20"/>
      <c r="DY432" s="15"/>
      <c r="DZ432" s="20"/>
      <c r="EA432" s="15"/>
      <c r="EB432" s="20"/>
      <c r="EC432" s="15"/>
      <c r="ED432" s="20"/>
      <c r="EE432" s="15"/>
      <c r="EF432" s="20"/>
      <c r="EG432" s="15"/>
      <c r="EH432" s="20"/>
      <c r="EI432" s="15"/>
      <c r="EJ432" s="20"/>
      <c r="EK432" s="15"/>
      <c r="EL432" s="20"/>
      <c r="EM432" s="15"/>
      <c r="EN432" s="20"/>
      <c r="EO432" s="15"/>
      <c r="EP432" s="20"/>
      <c r="EQ432" s="15"/>
      <c r="ER432" s="20"/>
      <c r="ES432" s="15"/>
      <c r="ET432" s="20"/>
      <c r="EU432" s="15"/>
      <c r="EV432" s="20"/>
      <c r="EW432" s="15"/>
      <c r="EX432" s="20"/>
      <c r="EY432" s="15"/>
      <c r="EZ432" s="20"/>
      <c r="FA432" s="15"/>
      <c r="FB432" s="20"/>
      <c r="FC432" s="15"/>
      <c r="FD432" s="20"/>
      <c r="FE432" s="15"/>
      <c r="FF432" s="20"/>
      <c r="FG432" s="15"/>
      <c r="FH432" s="20"/>
      <c r="FI432" s="15"/>
      <c r="FJ432" s="20"/>
      <c r="FK432" s="15"/>
      <c r="FL432" s="20"/>
      <c r="FM432" s="15"/>
      <c r="FN432" s="20"/>
      <c r="FO432" s="15"/>
      <c r="FP432" s="20"/>
      <c r="FQ432" s="15"/>
      <c r="FR432" s="20"/>
      <c r="FS432" s="15"/>
      <c r="FT432" s="20"/>
      <c r="FU432" s="15">
        <v>34</v>
      </c>
      <c r="FV432" s="20">
        <v>3</v>
      </c>
      <c r="FW432" s="15"/>
      <c r="FX432" s="20"/>
      <c r="FY432" s="15"/>
      <c r="FZ432" s="20"/>
      <c r="GA432" s="15"/>
      <c r="GB432" s="20"/>
      <c r="GC432" s="15"/>
      <c r="GD432" s="20"/>
      <c r="GE432" s="15"/>
      <c r="GF432" s="20"/>
      <c r="GG432" s="170"/>
    </row>
    <row r="433" spans="1:189" s="2" customFormat="1" ht="15.75" customHeight="1" x14ac:dyDescent="0.3">
      <c r="A433" s="15" t="s">
        <v>130</v>
      </c>
      <c r="B433" s="17" t="s">
        <v>126</v>
      </c>
      <c r="C433" s="17" t="s">
        <v>1466</v>
      </c>
      <c r="D433" s="17" t="s">
        <v>1467</v>
      </c>
      <c r="E433" s="15" t="str">
        <f t="shared" si="74"/>
        <v>Emma Laurynn Navarro</v>
      </c>
      <c r="F433" s="17" t="s">
        <v>128</v>
      </c>
      <c r="G433" s="15">
        <v>999904445</v>
      </c>
      <c r="H433" s="15">
        <f t="shared" si="75"/>
        <v>516</v>
      </c>
      <c r="I433" s="15"/>
      <c r="J433" s="15"/>
      <c r="K433" s="16"/>
      <c r="L433" s="15"/>
      <c r="M433" s="15"/>
      <c r="N433" s="15"/>
      <c r="O433" s="15">
        <f t="shared" si="81"/>
        <v>56</v>
      </c>
      <c r="P433" s="15">
        <v>0</v>
      </c>
      <c r="Q433" s="15">
        <f t="shared" si="82"/>
        <v>0</v>
      </c>
      <c r="R433" s="15">
        <v>0</v>
      </c>
      <c r="S433" s="15">
        <v>0</v>
      </c>
      <c r="T433" s="15">
        <f t="shared" si="83"/>
        <v>51</v>
      </c>
      <c r="U433" s="15">
        <f t="shared" si="84"/>
        <v>64</v>
      </c>
      <c r="V433" s="15"/>
      <c r="W433" s="15"/>
      <c r="X433" s="15"/>
      <c r="Y433" s="15"/>
      <c r="Z433" s="16"/>
      <c r="AA433" s="15"/>
      <c r="AB433" s="24"/>
      <c r="AC433" s="15"/>
      <c r="AD433" s="15"/>
      <c r="AE433" s="15">
        <v>120</v>
      </c>
      <c r="AF433" s="24">
        <v>1</v>
      </c>
      <c r="AG433" s="15"/>
      <c r="AH433" s="24"/>
      <c r="AI433" s="15"/>
      <c r="AJ433" s="24"/>
      <c r="AK433" s="15"/>
      <c r="AL433" s="24"/>
      <c r="AM433" s="15"/>
      <c r="AN433" s="24"/>
      <c r="AO433" s="15"/>
      <c r="AP433" s="24"/>
      <c r="AQ433" s="15"/>
      <c r="AR433" s="24"/>
      <c r="AS433" s="15"/>
      <c r="AT433" s="24"/>
      <c r="AU433" s="15"/>
      <c r="AV433" s="24"/>
      <c r="AW433" s="15"/>
      <c r="AX433" s="24"/>
      <c r="AY433" s="15"/>
      <c r="AZ433" s="15"/>
      <c r="BA433" s="15"/>
      <c r="BB433" s="15"/>
      <c r="BC433" s="15"/>
      <c r="BD433" s="15"/>
      <c r="BE433" s="15"/>
      <c r="BF433" s="24"/>
      <c r="BG433" s="15"/>
      <c r="BH433" s="24"/>
      <c r="BI433" s="15"/>
      <c r="BJ433" s="24"/>
      <c r="BK433" s="15"/>
      <c r="BL433" s="24"/>
      <c r="BM433" s="15">
        <v>79</v>
      </c>
      <c r="BN433" s="24">
        <v>3</v>
      </c>
      <c r="BO433" s="15"/>
      <c r="BP433" s="24"/>
      <c r="BQ433" s="15"/>
      <c r="BR433" s="24"/>
      <c r="BS433" s="15"/>
      <c r="BT433" s="24"/>
      <c r="BU433" s="15"/>
      <c r="BV433" s="24"/>
      <c r="BW433" s="15"/>
      <c r="BX433" s="24"/>
      <c r="BY433" s="15"/>
      <c r="BZ433" s="24"/>
      <c r="CA433" s="15">
        <v>120</v>
      </c>
      <c r="CB433" s="24">
        <v>2</v>
      </c>
      <c r="CC433" s="15"/>
      <c r="CD433" s="24"/>
      <c r="CE433" s="15"/>
      <c r="CF433" s="24"/>
      <c r="CG433" s="15"/>
      <c r="CH433" s="25"/>
      <c r="CI433" s="15"/>
      <c r="CJ433" s="25"/>
      <c r="CK433" s="15">
        <v>64</v>
      </c>
      <c r="CL433" s="25" t="s">
        <v>129</v>
      </c>
      <c r="CM433" s="15"/>
      <c r="CN433" s="25"/>
      <c r="CO433" s="15"/>
      <c r="CP433" s="24"/>
      <c r="CQ433" s="15"/>
      <c r="CR433" s="24"/>
      <c r="CS433" s="15">
        <f t="shared" si="76"/>
        <v>0</v>
      </c>
      <c r="CT433" s="15">
        <f t="shared" si="77"/>
        <v>90</v>
      </c>
      <c r="CU433" s="15">
        <f t="shared" si="78"/>
        <v>1</v>
      </c>
      <c r="CV433" s="15">
        <f t="shared" si="79"/>
        <v>105</v>
      </c>
      <c r="CW433" s="15"/>
      <c r="CX433" s="15"/>
      <c r="CY433" s="15">
        <f t="shared" si="80"/>
        <v>150</v>
      </c>
      <c r="CZ433" s="15">
        <f>GG433</f>
        <v>0</v>
      </c>
      <c r="DA433" s="20"/>
      <c r="DB433" s="17">
        <v>64</v>
      </c>
      <c r="DC433" s="15"/>
      <c r="DD433" s="15">
        <v>120</v>
      </c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7"/>
      <c r="DQ433" s="15"/>
      <c r="DR433" s="15"/>
      <c r="DS433" s="15"/>
      <c r="DT433" s="15"/>
      <c r="DU433" s="15"/>
      <c r="DV433" s="15"/>
      <c r="DW433" s="15"/>
      <c r="DX433" s="20"/>
      <c r="DY433" s="15">
        <v>67</v>
      </c>
      <c r="DZ433" s="20">
        <v>6</v>
      </c>
      <c r="EA433" s="15"/>
      <c r="EB433" s="20"/>
      <c r="EC433" s="15">
        <v>51</v>
      </c>
      <c r="ED433" s="20" t="s">
        <v>129</v>
      </c>
      <c r="EE433" s="15"/>
      <c r="EF433" s="20"/>
      <c r="EG433" s="15">
        <v>64</v>
      </c>
      <c r="EH433" s="20" t="s">
        <v>129</v>
      </c>
      <c r="EI433" s="15"/>
      <c r="EJ433" s="20"/>
      <c r="EK433" s="15"/>
      <c r="EL433" s="20"/>
      <c r="EM433" s="15">
        <v>56</v>
      </c>
      <c r="EN433" s="20">
        <v>4</v>
      </c>
      <c r="EO433" s="15">
        <v>150</v>
      </c>
      <c r="EP433" s="20">
        <v>2</v>
      </c>
      <c r="EQ433" s="15"/>
      <c r="ER433" s="20"/>
      <c r="ES433" s="15"/>
      <c r="ET433" s="20"/>
      <c r="EU433" s="15"/>
      <c r="EV433" s="20"/>
      <c r="EW433" s="15"/>
      <c r="EX433" s="20"/>
      <c r="EY433" s="15"/>
      <c r="EZ433" s="20"/>
      <c r="FA433" s="15"/>
      <c r="FB433" s="20"/>
      <c r="FC433" s="15">
        <v>90</v>
      </c>
      <c r="FD433" s="20">
        <v>2</v>
      </c>
      <c r="FE433" s="15"/>
      <c r="FF433" s="20"/>
      <c r="FG433" s="15"/>
      <c r="FH433" s="20"/>
      <c r="FI433" s="15"/>
      <c r="FJ433" s="20"/>
      <c r="FK433" s="15"/>
      <c r="FL433" s="20"/>
      <c r="FM433" s="15"/>
      <c r="FN433" s="20"/>
      <c r="FO433" s="15"/>
      <c r="FP433" s="20"/>
      <c r="FQ433" s="15"/>
      <c r="FR433" s="20"/>
      <c r="FS433" s="15"/>
      <c r="FT433" s="20"/>
      <c r="FU433" s="15"/>
      <c r="FV433" s="20"/>
      <c r="FW433" s="15"/>
      <c r="FX433" s="20"/>
      <c r="FY433" s="15"/>
      <c r="FZ433" s="20"/>
      <c r="GA433" s="15"/>
      <c r="GB433" s="20"/>
      <c r="GC433" s="15">
        <v>105</v>
      </c>
      <c r="GD433" s="20">
        <v>2</v>
      </c>
      <c r="GE433" s="15"/>
      <c r="GF433" s="20"/>
      <c r="GG433" s="170"/>
    </row>
    <row r="434" spans="1:189" s="2" customFormat="1" ht="15.75" customHeight="1" x14ac:dyDescent="0.3">
      <c r="A434" s="15" t="s">
        <v>2908</v>
      </c>
      <c r="B434" s="15" t="s">
        <v>126</v>
      </c>
      <c r="C434" s="15" t="s">
        <v>648</v>
      </c>
      <c r="D434" s="15" t="s">
        <v>649</v>
      </c>
      <c r="E434" s="15" t="str">
        <f t="shared" si="74"/>
        <v>ANTHONY DEL MAR</v>
      </c>
      <c r="F434" s="15" t="s">
        <v>135</v>
      </c>
      <c r="G434" s="15">
        <v>999904655</v>
      </c>
      <c r="H434" s="15">
        <f t="shared" si="75"/>
        <v>206</v>
      </c>
      <c r="I434" s="17"/>
      <c r="J434" s="17"/>
      <c r="K434" s="21"/>
      <c r="L434" s="15"/>
      <c r="M434" s="15"/>
      <c r="N434" s="15"/>
      <c r="O434" s="15">
        <f t="shared" si="81"/>
        <v>25</v>
      </c>
      <c r="P434" s="15">
        <v>0</v>
      </c>
      <c r="Q434" s="15">
        <f t="shared" si="82"/>
        <v>0</v>
      </c>
      <c r="R434" s="15">
        <v>0</v>
      </c>
      <c r="S434" s="15">
        <v>0</v>
      </c>
      <c r="T434" s="15">
        <f t="shared" si="83"/>
        <v>45</v>
      </c>
      <c r="U434" s="15">
        <f t="shared" si="84"/>
        <v>0</v>
      </c>
      <c r="V434" s="15"/>
      <c r="W434" s="15"/>
      <c r="X434" s="15"/>
      <c r="Y434" s="15"/>
      <c r="Z434" s="21"/>
      <c r="AA434" s="17"/>
      <c r="AB434" s="17"/>
      <c r="AC434" s="17"/>
      <c r="AD434" s="17"/>
      <c r="AE434" s="17"/>
      <c r="AF434" s="24"/>
      <c r="AG434" s="17"/>
      <c r="AH434" s="24"/>
      <c r="AI434" s="17"/>
      <c r="AJ434" s="24"/>
      <c r="AK434" s="17"/>
      <c r="AL434" s="24"/>
      <c r="AM434" s="17"/>
      <c r="AN434" s="24"/>
      <c r="AO434" s="17"/>
      <c r="AP434" s="24"/>
      <c r="AQ434" s="17"/>
      <c r="AR434" s="24"/>
      <c r="AS434" s="17"/>
      <c r="AT434" s="24"/>
      <c r="AU434" s="17"/>
      <c r="AV434" s="24"/>
      <c r="AW434" s="17"/>
      <c r="AX434" s="24"/>
      <c r="AY434" s="17"/>
      <c r="AZ434" s="17"/>
      <c r="BA434" s="17"/>
      <c r="BB434" s="24"/>
      <c r="BC434" s="17"/>
      <c r="BD434" s="24"/>
      <c r="BE434" s="17"/>
      <c r="BF434" s="24"/>
      <c r="BG434" s="17"/>
      <c r="BH434" s="24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24"/>
      <c r="CQ434" s="17"/>
      <c r="CR434" s="24"/>
      <c r="CS434" s="15">
        <f t="shared" si="76"/>
        <v>0</v>
      </c>
      <c r="CT434" s="15">
        <f t="shared" si="77"/>
        <v>30</v>
      </c>
      <c r="CU434" s="15">
        <f t="shared" si="78"/>
        <v>1</v>
      </c>
      <c r="CV434" s="15">
        <f t="shared" si="79"/>
        <v>0</v>
      </c>
      <c r="CW434" s="15"/>
      <c r="CX434" s="15"/>
      <c r="CY434" s="15">
        <f t="shared" si="80"/>
        <v>106</v>
      </c>
      <c r="CZ434" s="15">
        <f>GG434</f>
        <v>0</v>
      </c>
      <c r="DA434" s="20"/>
      <c r="DB434" s="17"/>
      <c r="DC434" s="15"/>
      <c r="DD434" s="15"/>
      <c r="DE434" s="15"/>
      <c r="DF434" s="15"/>
      <c r="DG434" s="15"/>
      <c r="DH434" s="15">
        <v>30</v>
      </c>
      <c r="DI434" s="15"/>
      <c r="DJ434" s="15"/>
      <c r="DK434" s="15"/>
      <c r="DL434" s="15"/>
      <c r="DM434" s="15"/>
      <c r="DN434" s="15"/>
      <c r="DO434" s="15"/>
      <c r="DP434" s="17"/>
      <c r="DQ434" s="15"/>
      <c r="DR434" s="15"/>
      <c r="DS434" s="15"/>
      <c r="DT434" s="15"/>
      <c r="DU434" s="15"/>
      <c r="DV434" s="15"/>
      <c r="DW434" s="15"/>
      <c r="DX434" s="20"/>
      <c r="DY434" s="15"/>
      <c r="DZ434" s="20"/>
      <c r="EA434" s="15"/>
      <c r="EB434" s="20"/>
      <c r="EC434" s="15">
        <v>45</v>
      </c>
      <c r="ED434" s="20">
        <v>3</v>
      </c>
      <c r="EE434" s="15"/>
      <c r="EF434" s="20"/>
      <c r="EG434" s="15"/>
      <c r="EH434" s="20"/>
      <c r="EI434" s="15">
        <v>25</v>
      </c>
      <c r="EJ434" s="20">
        <v>1</v>
      </c>
      <c r="EK434" s="15"/>
      <c r="EL434" s="20"/>
      <c r="EM434" s="15"/>
      <c r="EN434" s="20"/>
      <c r="EO434" s="15">
        <v>106</v>
      </c>
      <c r="EP434" s="20">
        <v>5</v>
      </c>
      <c r="EQ434" s="15"/>
      <c r="ER434" s="20"/>
      <c r="ES434" s="15"/>
      <c r="ET434" s="20"/>
      <c r="EU434" s="15"/>
      <c r="EV434" s="20"/>
      <c r="EW434" s="15"/>
      <c r="EX434" s="20"/>
      <c r="EY434" s="15">
        <v>30</v>
      </c>
      <c r="EZ434" s="20">
        <v>1</v>
      </c>
      <c r="FA434" s="15"/>
      <c r="FB434" s="20"/>
      <c r="FC434" s="15"/>
      <c r="FD434" s="20"/>
      <c r="FE434" s="15"/>
      <c r="FF434" s="20"/>
      <c r="FG434" s="15"/>
      <c r="FH434" s="20"/>
      <c r="FI434" s="15"/>
      <c r="FJ434" s="20"/>
      <c r="FK434" s="15"/>
      <c r="FL434" s="20"/>
      <c r="FM434" s="15"/>
      <c r="FN434" s="20"/>
      <c r="FO434" s="15"/>
      <c r="FP434" s="20"/>
      <c r="FQ434" s="15"/>
      <c r="FR434" s="20"/>
      <c r="FS434" s="15"/>
      <c r="FT434" s="20"/>
      <c r="FU434" s="15"/>
      <c r="FV434" s="20"/>
      <c r="FW434" s="15"/>
      <c r="FX434" s="20"/>
      <c r="FY434" s="15"/>
      <c r="FZ434" s="20"/>
      <c r="GA434" s="15"/>
      <c r="GB434" s="20"/>
      <c r="GC434" s="15"/>
      <c r="GD434" s="20"/>
      <c r="GE434" s="15"/>
      <c r="GF434" s="20"/>
      <c r="GG434" s="170"/>
    </row>
    <row r="435" spans="1:189" s="2" customFormat="1" ht="15.75" customHeight="1" x14ac:dyDescent="0.3">
      <c r="A435" s="15" t="s">
        <v>2909</v>
      </c>
      <c r="B435" s="15" t="s">
        <v>126</v>
      </c>
      <c r="C435" s="15" t="s">
        <v>646</v>
      </c>
      <c r="D435" s="15" t="s">
        <v>647</v>
      </c>
      <c r="E435" s="15" t="str">
        <f t="shared" si="74"/>
        <v>Anthony Del Mar</v>
      </c>
      <c r="F435" s="15" t="s">
        <v>135</v>
      </c>
      <c r="G435" s="15">
        <v>999904655</v>
      </c>
      <c r="H435" s="15">
        <f t="shared" si="75"/>
        <v>199.5</v>
      </c>
      <c r="I435" s="15"/>
      <c r="J435" s="15"/>
      <c r="K435" s="16"/>
      <c r="L435" s="15"/>
      <c r="M435" s="15"/>
      <c r="N435" s="15"/>
      <c r="O435" s="15">
        <f t="shared" si="81"/>
        <v>0</v>
      </c>
      <c r="P435" s="15">
        <v>0</v>
      </c>
      <c r="Q435" s="15">
        <f t="shared" si="82"/>
        <v>0</v>
      </c>
      <c r="R435" s="15">
        <v>0</v>
      </c>
      <c r="S435" s="15">
        <v>0</v>
      </c>
      <c r="T435" s="15">
        <f t="shared" si="83"/>
        <v>0</v>
      </c>
      <c r="U435" s="15">
        <f t="shared" si="84"/>
        <v>56.5</v>
      </c>
      <c r="V435" s="15"/>
      <c r="W435" s="15"/>
      <c r="X435" s="15"/>
      <c r="Y435" s="15"/>
      <c r="Z435" s="16"/>
      <c r="AA435" s="15"/>
      <c r="AB435" s="24"/>
      <c r="AC435" s="15"/>
      <c r="AD435" s="15"/>
      <c r="AE435" s="15"/>
      <c r="AF435" s="15"/>
      <c r="AG435" s="15"/>
      <c r="AH435" s="24"/>
      <c r="AI435" s="15"/>
      <c r="AJ435" s="15"/>
      <c r="AK435" s="15"/>
      <c r="AL435" s="15"/>
      <c r="AM435" s="15"/>
      <c r="AN435" s="24"/>
      <c r="AO435" s="15"/>
      <c r="AP435" s="24"/>
      <c r="AQ435" s="15"/>
      <c r="AR435" s="24"/>
      <c r="AS435" s="15"/>
      <c r="AT435" s="24"/>
      <c r="AU435" s="15"/>
      <c r="AV435" s="24"/>
      <c r="AW435" s="15"/>
      <c r="AX435" s="24"/>
      <c r="AY435" s="15"/>
      <c r="AZ435" s="15"/>
      <c r="BA435" s="15"/>
      <c r="BB435" s="15"/>
      <c r="BC435" s="15"/>
      <c r="BD435" s="15"/>
      <c r="BE435" s="15"/>
      <c r="BF435" s="24"/>
      <c r="BG435" s="15"/>
      <c r="BH435" s="24"/>
      <c r="BI435" s="15"/>
      <c r="BJ435" s="24"/>
      <c r="BK435" s="15"/>
      <c r="BL435" s="24"/>
      <c r="BM435" s="15"/>
      <c r="BN435" s="24"/>
      <c r="BO435" s="15"/>
      <c r="BP435" s="24"/>
      <c r="BQ435" s="15"/>
      <c r="BR435" s="24"/>
      <c r="BS435" s="15"/>
      <c r="BT435" s="24"/>
      <c r="BU435" s="15"/>
      <c r="BV435" s="24"/>
      <c r="BW435" s="15"/>
      <c r="BX435" s="24"/>
      <c r="BY435" s="15"/>
      <c r="BZ435" s="24"/>
      <c r="CA435" s="15"/>
      <c r="CB435" s="24"/>
      <c r="CC435" s="15"/>
      <c r="CD435" s="24"/>
      <c r="CE435" s="15"/>
      <c r="CF435" s="24"/>
      <c r="CG435" s="15"/>
      <c r="CH435" s="25"/>
      <c r="CI435" s="15"/>
      <c r="CJ435" s="25"/>
      <c r="CK435" s="15"/>
      <c r="CL435" s="25"/>
      <c r="CM435" s="15"/>
      <c r="CN435" s="25"/>
      <c r="CO435" s="15"/>
      <c r="CP435" s="25"/>
      <c r="CQ435" s="15"/>
      <c r="CR435" s="25"/>
      <c r="CS435" s="15">
        <f t="shared" si="76"/>
        <v>0</v>
      </c>
      <c r="CT435" s="15">
        <f t="shared" si="77"/>
        <v>30</v>
      </c>
      <c r="CU435" s="15">
        <f t="shared" si="78"/>
        <v>1</v>
      </c>
      <c r="CV435" s="15">
        <f t="shared" si="79"/>
        <v>0</v>
      </c>
      <c r="CW435" s="15"/>
      <c r="CX435" s="15"/>
      <c r="CY435" s="15">
        <f t="shared" si="80"/>
        <v>113</v>
      </c>
      <c r="CZ435" s="15">
        <f>GG435</f>
        <v>0</v>
      </c>
      <c r="DA435" s="19"/>
      <c r="DB435" s="17">
        <v>56.5</v>
      </c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7"/>
      <c r="DQ435" s="15"/>
      <c r="DR435" s="15"/>
      <c r="DS435" s="15"/>
      <c r="DT435" s="15"/>
      <c r="DU435" s="15"/>
      <c r="DV435" s="15"/>
      <c r="DW435" s="15">
        <v>35</v>
      </c>
      <c r="DX435" s="20">
        <v>1</v>
      </c>
      <c r="DY435" s="15"/>
      <c r="DZ435" s="20"/>
      <c r="EA435" s="15"/>
      <c r="EB435" s="20"/>
      <c r="EC435" s="15"/>
      <c r="ED435" s="20"/>
      <c r="EE435" s="15"/>
      <c r="EF435" s="20"/>
      <c r="EG435" s="15">
        <v>56.5</v>
      </c>
      <c r="EH435" s="20">
        <v>3</v>
      </c>
      <c r="EI435" s="15"/>
      <c r="EJ435" s="20"/>
      <c r="EK435" s="15"/>
      <c r="EL435" s="20"/>
      <c r="EM435" s="15"/>
      <c r="EN435" s="20"/>
      <c r="EO435" s="15">
        <v>113</v>
      </c>
      <c r="EP435" s="20">
        <v>4</v>
      </c>
      <c r="EQ435" s="15"/>
      <c r="ER435" s="20"/>
      <c r="ES435" s="15"/>
      <c r="ET435" s="20"/>
      <c r="EU435" s="15"/>
      <c r="EV435" s="20"/>
      <c r="EW435" s="15"/>
      <c r="EX435" s="20"/>
      <c r="EY435" s="15">
        <v>30</v>
      </c>
      <c r="EZ435" s="20">
        <v>1</v>
      </c>
      <c r="FA435" s="15"/>
      <c r="FB435" s="20"/>
      <c r="FC435" s="15"/>
      <c r="FD435" s="20"/>
      <c r="FE435" s="15"/>
      <c r="FF435" s="20"/>
      <c r="FG435" s="15"/>
      <c r="FH435" s="20"/>
      <c r="FI435" s="15"/>
      <c r="FJ435" s="20"/>
      <c r="FK435" s="15"/>
      <c r="FL435" s="20"/>
      <c r="FM435" s="15"/>
      <c r="FN435" s="20"/>
      <c r="FO435" s="15"/>
      <c r="FP435" s="20"/>
      <c r="FQ435" s="15"/>
      <c r="FR435" s="20"/>
      <c r="FS435" s="15"/>
      <c r="FT435" s="20"/>
      <c r="FU435" s="15"/>
      <c r="FV435" s="20"/>
      <c r="FW435" s="15"/>
      <c r="FX435" s="20"/>
      <c r="FY435" s="15"/>
      <c r="FZ435" s="20"/>
      <c r="GA435" s="15"/>
      <c r="GB435" s="20"/>
      <c r="GC435" s="15"/>
      <c r="GD435" s="20"/>
      <c r="GE435" s="15"/>
      <c r="GF435" s="20"/>
      <c r="GG435" s="170"/>
    </row>
    <row r="436" spans="1:189" s="2" customFormat="1" ht="15.75" customHeight="1" x14ac:dyDescent="0.3">
      <c r="A436" s="15" t="s">
        <v>125</v>
      </c>
      <c r="B436" s="15" t="s">
        <v>126</v>
      </c>
      <c r="C436" s="15" t="s">
        <v>2294</v>
      </c>
      <c r="D436" s="15" t="s">
        <v>1612</v>
      </c>
      <c r="E436" s="15" t="str">
        <f t="shared" si="74"/>
        <v>Leslie Isabelle Reclusado</v>
      </c>
      <c r="F436" s="17" t="s">
        <v>128</v>
      </c>
      <c r="G436" s="15">
        <v>999904713</v>
      </c>
      <c r="H436" s="15">
        <f t="shared" si="75"/>
        <v>44</v>
      </c>
      <c r="I436" s="15"/>
      <c r="J436" s="15"/>
      <c r="K436" s="16"/>
      <c r="L436" s="15"/>
      <c r="M436" s="15"/>
      <c r="N436" s="15"/>
      <c r="O436" s="15">
        <f t="shared" si="81"/>
        <v>44</v>
      </c>
      <c r="P436" s="15">
        <v>0</v>
      </c>
      <c r="Q436" s="15">
        <f t="shared" si="82"/>
        <v>0</v>
      </c>
      <c r="R436" s="15">
        <v>0</v>
      </c>
      <c r="S436" s="15">
        <v>0</v>
      </c>
      <c r="T436" s="15">
        <f t="shared" si="83"/>
        <v>0</v>
      </c>
      <c r="U436" s="15">
        <f t="shared" si="84"/>
        <v>0</v>
      </c>
      <c r="V436" s="15"/>
      <c r="W436" s="15"/>
      <c r="X436" s="15"/>
      <c r="Y436" s="15"/>
      <c r="Z436" s="16"/>
      <c r="AA436" s="15"/>
      <c r="AB436" s="24"/>
      <c r="AC436" s="15"/>
      <c r="AD436" s="15"/>
      <c r="AE436" s="15"/>
      <c r="AF436" s="15"/>
      <c r="AG436" s="15"/>
      <c r="AH436" s="24"/>
      <c r="AI436" s="15"/>
      <c r="AJ436" s="15"/>
      <c r="AK436" s="15"/>
      <c r="AL436" s="15"/>
      <c r="AM436" s="15"/>
      <c r="AN436" s="24"/>
      <c r="AO436" s="15"/>
      <c r="AP436" s="24"/>
      <c r="AQ436" s="15"/>
      <c r="AR436" s="24"/>
      <c r="AS436" s="15"/>
      <c r="AT436" s="24"/>
      <c r="AU436" s="15"/>
      <c r="AV436" s="24"/>
      <c r="AW436" s="15"/>
      <c r="AX436" s="24"/>
      <c r="AY436" s="15"/>
      <c r="AZ436" s="15"/>
      <c r="BA436" s="15"/>
      <c r="BB436" s="15"/>
      <c r="BC436" s="15"/>
      <c r="BD436" s="15"/>
      <c r="BE436" s="15"/>
      <c r="BF436" s="24"/>
      <c r="BG436" s="15"/>
      <c r="BH436" s="24"/>
      <c r="BI436" s="15"/>
      <c r="BJ436" s="24"/>
      <c r="BK436" s="15"/>
      <c r="BL436" s="24"/>
      <c r="BM436" s="15"/>
      <c r="BN436" s="24"/>
      <c r="BO436" s="15"/>
      <c r="BP436" s="24"/>
      <c r="BQ436" s="15"/>
      <c r="BR436" s="24"/>
      <c r="BS436" s="15"/>
      <c r="BT436" s="24"/>
      <c r="BU436" s="15"/>
      <c r="BV436" s="24"/>
      <c r="BW436" s="15"/>
      <c r="BX436" s="24"/>
      <c r="BY436" s="15"/>
      <c r="BZ436" s="24"/>
      <c r="CA436" s="15"/>
      <c r="CB436" s="24"/>
      <c r="CC436" s="15"/>
      <c r="CD436" s="24"/>
      <c r="CE436" s="15"/>
      <c r="CF436" s="24"/>
      <c r="CG436" s="15"/>
      <c r="CH436" s="25"/>
      <c r="CI436" s="15"/>
      <c r="CJ436" s="25"/>
      <c r="CK436" s="15"/>
      <c r="CL436" s="25"/>
      <c r="CM436" s="15"/>
      <c r="CN436" s="25"/>
      <c r="CO436" s="15"/>
      <c r="CP436" s="25"/>
      <c r="CQ436" s="15"/>
      <c r="CR436" s="25"/>
      <c r="CS436" s="15">
        <f t="shared" si="76"/>
        <v>0</v>
      </c>
      <c r="CT436" s="15">
        <f t="shared" si="77"/>
        <v>0</v>
      </c>
      <c r="CU436" s="15">
        <f t="shared" si="78"/>
        <v>0</v>
      </c>
      <c r="CV436" s="15">
        <f t="shared" si="79"/>
        <v>0</v>
      </c>
      <c r="CW436" s="15"/>
      <c r="CX436" s="15"/>
      <c r="CY436" s="15">
        <f t="shared" si="80"/>
        <v>0</v>
      </c>
      <c r="CZ436" s="15">
        <f>GG436</f>
        <v>0</v>
      </c>
      <c r="DA436" s="19"/>
      <c r="DB436" s="17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7"/>
      <c r="DQ436" s="15"/>
      <c r="DR436" s="15"/>
      <c r="DS436" s="15"/>
      <c r="DT436" s="15"/>
      <c r="DU436" s="15"/>
      <c r="DV436" s="15"/>
      <c r="DW436" s="15"/>
      <c r="DX436" s="20"/>
      <c r="DY436" s="15"/>
      <c r="DZ436" s="20"/>
      <c r="EA436" s="15"/>
      <c r="EB436" s="20"/>
      <c r="EC436" s="15"/>
      <c r="ED436" s="20"/>
      <c r="EE436" s="15"/>
      <c r="EF436" s="20"/>
      <c r="EG436" s="15"/>
      <c r="EH436" s="20"/>
      <c r="EI436" s="15">
        <v>44</v>
      </c>
      <c r="EJ436" s="20">
        <v>7</v>
      </c>
      <c r="EK436" s="15"/>
      <c r="EL436" s="20"/>
      <c r="EM436" s="15"/>
      <c r="EN436" s="20"/>
      <c r="EO436" s="15"/>
      <c r="EP436" s="20"/>
      <c r="EQ436" s="15"/>
      <c r="ER436" s="20"/>
      <c r="ES436" s="15"/>
      <c r="ET436" s="20"/>
      <c r="EU436" s="15"/>
      <c r="EV436" s="20"/>
      <c r="EW436" s="15"/>
      <c r="EX436" s="20"/>
      <c r="EY436" s="15"/>
      <c r="EZ436" s="20"/>
      <c r="FA436" s="15"/>
      <c r="FB436" s="20"/>
      <c r="FC436" s="15"/>
      <c r="FD436" s="20"/>
      <c r="FE436" s="15"/>
      <c r="FF436" s="20"/>
      <c r="FG436" s="15"/>
      <c r="FH436" s="20"/>
      <c r="FI436" s="15"/>
      <c r="FJ436" s="20"/>
      <c r="FK436" s="15"/>
      <c r="FL436" s="20"/>
      <c r="FM436" s="15"/>
      <c r="FN436" s="20"/>
      <c r="FO436" s="15"/>
      <c r="FP436" s="20"/>
      <c r="FQ436" s="15"/>
      <c r="FR436" s="20"/>
      <c r="FS436" s="15"/>
      <c r="FT436" s="20"/>
      <c r="FU436" s="15"/>
      <c r="FV436" s="20"/>
      <c r="FW436" s="15"/>
      <c r="FX436" s="20"/>
      <c r="FY436" s="15"/>
      <c r="FZ436" s="20"/>
      <c r="GA436" s="15"/>
      <c r="GB436" s="20"/>
      <c r="GC436" s="15"/>
      <c r="GD436" s="20"/>
      <c r="GE436" s="15"/>
      <c r="GF436" s="20"/>
      <c r="GG436" s="170"/>
    </row>
    <row r="437" spans="1:189" s="2" customFormat="1" ht="15.75" customHeight="1" x14ac:dyDescent="0.3">
      <c r="A437" s="17" t="s">
        <v>125</v>
      </c>
      <c r="B437" s="17" t="s">
        <v>126</v>
      </c>
      <c r="C437" s="17" t="s">
        <v>1807</v>
      </c>
      <c r="D437" s="17" t="s">
        <v>1808</v>
      </c>
      <c r="E437" s="15" t="str">
        <f t="shared" si="74"/>
        <v>Apollo Tan</v>
      </c>
      <c r="F437" s="17" t="s">
        <v>135</v>
      </c>
      <c r="G437" s="15">
        <v>999904863</v>
      </c>
      <c r="H437" s="15">
        <f t="shared" si="75"/>
        <v>1039</v>
      </c>
      <c r="I437" s="15"/>
      <c r="J437" s="15"/>
      <c r="K437" s="16"/>
      <c r="L437" s="15"/>
      <c r="M437" s="15"/>
      <c r="N437" s="15"/>
      <c r="O437" s="15">
        <f t="shared" si="81"/>
        <v>200</v>
      </c>
      <c r="P437" s="15">
        <v>0</v>
      </c>
      <c r="Q437" s="15">
        <f t="shared" si="82"/>
        <v>1</v>
      </c>
      <c r="R437" s="15">
        <v>0</v>
      </c>
      <c r="S437" s="15">
        <v>0</v>
      </c>
      <c r="T437" s="15">
        <f t="shared" si="83"/>
        <v>90</v>
      </c>
      <c r="U437" s="15">
        <f t="shared" si="84"/>
        <v>99</v>
      </c>
      <c r="V437" s="15"/>
      <c r="W437" s="15"/>
      <c r="X437" s="15"/>
      <c r="Y437" s="15"/>
      <c r="Z437" s="16"/>
      <c r="AA437" s="15">
        <v>85</v>
      </c>
      <c r="AB437" s="24">
        <v>7</v>
      </c>
      <c r="AC437" s="15"/>
      <c r="AD437" s="24"/>
      <c r="AE437" s="15"/>
      <c r="AF437" s="24"/>
      <c r="AG437" s="15"/>
      <c r="AH437" s="24"/>
      <c r="AI437" s="15"/>
      <c r="AJ437" s="24"/>
      <c r="AK437" s="15"/>
      <c r="AL437" s="24"/>
      <c r="AM437" s="15">
        <v>100</v>
      </c>
      <c r="AN437" s="24">
        <v>1</v>
      </c>
      <c r="AO437" s="15"/>
      <c r="AP437" s="24"/>
      <c r="AQ437" s="15">
        <v>120</v>
      </c>
      <c r="AR437" s="24">
        <v>1</v>
      </c>
      <c r="AS437" s="15"/>
      <c r="AT437" s="24"/>
      <c r="AU437" s="15"/>
      <c r="AV437" s="24"/>
      <c r="AW437" s="15"/>
      <c r="AX437" s="24"/>
      <c r="AY437" s="15">
        <v>106</v>
      </c>
      <c r="AZ437" s="24">
        <v>4</v>
      </c>
      <c r="BA437" s="15"/>
      <c r="BB437" s="24"/>
      <c r="BC437" s="15"/>
      <c r="BD437" s="24"/>
      <c r="BE437" s="15">
        <v>68</v>
      </c>
      <c r="BF437" s="24">
        <v>3</v>
      </c>
      <c r="BG437" s="15"/>
      <c r="BH437" s="24"/>
      <c r="BI437" s="15"/>
      <c r="BJ437" s="24"/>
      <c r="BK437" s="15"/>
      <c r="BL437" s="24"/>
      <c r="BM437" s="15"/>
      <c r="BN437" s="24"/>
      <c r="BO437" s="15"/>
      <c r="BP437" s="24"/>
      <c r="BQ437" s="15">
        <v>113</v>
      </c>
      <c r="BR437" s="24">
        <v>3</v>
      </c>
      <c r="BS437" s="15">
        <v>140</v>
      </c>
      <c r="BT437" s="24">
        <v>1</v>
      </c>
      <c r="BU437" s="15"/>
      <c r="BV437" s="24"/>
      <c r="BW437" s="15"/>
      <c r="BX437" s="24"/>
      <c r="BY437" s="15"/>
      <c r="BZ437" s="24"/>
      <c r="CA437" s="15">
        <v>160</v>
      </c>
      <c r="CB437" s="24">
        <v>1</v>
      </c>
      <c r="CC437" s="15"/>
      <c r="CD437" s="24"/>
      <c r="CE437" s="15">
        <v>150</v>
      </c>
      <c r="CF437" s="24">
        <v>2</v>
      </c>
      <c r="CG437" s="15"/>
      <c r="CH437" s="25"/>
      <c r="CI437" s="15"/>
      <c r="CJ437" s="25"/>
      <c r="CK437" s="15">
        <v>150</v>
      </c>
      <c r="CL437" s="25">
        <v>2</v>
      </c>
      <c r="CM437" s="15">
        <v>113</v>
      </c>
      <c r="CN437" s="25">
        <v>3</v>
      </c>
      <c r="CO437" s="15"/>
      <c r="CP437" s="25"/>
      <c r="CQ437" s="15"/>
      <c r="CR437" s="25"/>
      <c r="CS437" s="15">
        <f t="shared" si="76"/>
        <v>0</v>
      </c>
      <c r="CT437" s="15">
        <f t="shared" si="77"/>
        <v>360</v>
      </c>
      <c r="CU437" s="15">
        <f t="shared" si="78"/>
        <v>3</v>
      </c>
      <c r="CV437" s="15">
        <f t="shared" si="79"/>
        <v>140</v>
      </c>
      <c r="CW437" s="15"/>
      <c r="CX437" s="15"/>
      <c r="CY437" s="15">
        <f t="shared" si="80"/>
        <v>150</v>
      </c>
      <c r="CZ437" s="15">
        <f>GG437</f>
        <v>0</v>
      </c>
      <c r="DA437" s="19"/>
      <c r="DB437" s="17">
        <v>64</v>
      </c>
      <c r="DC437" s="15">
        <v>120</v>
      </c>
      <c r="DD437" s="15"/>
      <c r="DE437" s="15">
        <v>120</v>
      </c>
      <c r="DF437" s="15"/>
      <c r="DG437" s="15"/>
      <c r="DH437" s="15"/>
      <c r="DI437" s="15"/>
      <c r="DJ437" s="15"/>
      <c r="DK437" s="15"/>
      <c r="DL437" s="15"/>
      <c r="DM437" s="15"/>
      <c r="DN437" s="15">
        <v>90</v>
      </c>
      <c r="DO437" s="15"/>
      <c r="DP437" s="17"/>
      <c r="DQ437" s="15"/>
      <c r="DR437" s="15"/>
      <c r="DS437" s="15"/>
      <c r="DT437" s="15"/>
      <c r="DU437" s="15"/>
      <c r="DV437" s="15"/>
      <c r="DW437" s="15"/>
      <c r="DX437" s="20"/>
      <c r="DY437" s="15"/>
      <c r="DZ437" s="20"/>
      <c r="EA437" s="15">
        <v>140</v>
      </c>
      <c r="EB437" s="20">
        <v>1</v>
      </c>
      <c r="EC437" s="15">
        <v>90</v>
      </c>
      <c r="ED437" s="20">
        <v>3</v>
      </c>
      <c r="EE437" s="15"/>
      <c r="EF437" s="20"/>
      <c r="EG437" s="15">
        <v>99</v>
      </c>
      <c r="EH437" s="20">
        <v>6</v>
      </c>
      <c r="EI437" s="15">
        <v>100</v>
      </c>
      <c r="EJ437" s="20">
        <v>1</v>
      </c>
      <c r="EK437" s="15"/>
      <c r="EL437" s="20"/>
      <c r="EM437" s="15">
        <v>100</v>
      </c>
      <c r="EN437" s="20">
        <v>1</v>
      </c>
      <c r="EO437" s="15">
        <v>150</v>
      </c>
      <c r="EP437" s="20">
        <v>2</v>
      </c>
      <c r="EQ437" s="15">
        <v>120</v>
      </c>
      <c r="ER437" s="20">
        <v>1</v>
      </c>
      <c r="ES437" s="15"/>
      <c r="ET437" s="20"/>
      <c r="EU437" s="15"/>
      <c r="EV437" s="20"/>
      <c r="EW437" s="15">
        <v>120</v>
      </c>
      <c r="EX437" s="20">
        <v>1</v>
      </c>
      <c r="EY437" s="15"/>
      <c r="EZ437" s="20"/>
      <c r="FA437" s="15"/>
      <c r="FB437" s="20"/>
      <c r="FC437" s="15">
        <v>120</v>
      </c>
      <c r="FD437" s="20">
        <v>1</v>
      </c>
      <c r="FE437" s="15"/>
      <c r="FF437" s="20"/>
      <c r="FG437" s="15"/>
      <c r="FH437" s="20"/>
      <c r="FI437" s="15"/>
      <c r="FJ437" s="20"/>
      <c r="FK437" s="15"/>
      <c r="FL437" s="20"/>
      <c r="FM437" s="15"/>
      <c r="FN437" s="20"/>
      <c r="FO437" s="15"/>
      <c r="FP437" s="20"/>
      <c r="FQ437" s="15"/>
      <c r="FR437" s="20"/>
      <c r="FS437" s="15"/>
      <c r="FT437" s="20"/>
      <c r="FU437" s="15"/>
      <c r="FV437" s="20"/>
      <c r="FW437" s="15"/>
      <c r="FX437" s="20"/>
      <c r="FY437" s="15"/>
      <c r="FZ437" s="20"/>
      <c r="GA437" s="15"/>
      <c r="GB437" s="20"/>
      <c r="GC437" s="15">
        <v>140</v>
      </c>
      <c r="GD437" s="20">
        <v>1</v>
      </c>
      <c r="GE437" s="15"/>
      <c r="GF437" s="20"/>
      <c r="GG437" s="170"/>
    </row>
    <row r="438" spans="1:189" s="2" customFormat="1" ht="15.75" customHeight="1" x14ac:dyDescent="0.3">
      <c r="A438" s="82" t="s">
        <v>125</v>
      </c>
      <c r="B438" s="82" t="s">
        <v>126</v>
      </c>
      <c r="C438" s="82" t="s">
        <v>2862</v>
      </c>
      <c r="D438" s="82" t="s">
        <v>2863</v>
      </c>
      <c r="E438" s="15" t="str">
        <f t="shared" si="74"/>
        <v xml:space="preserve"> ALFONSO  PARRA</v>
      </c>
      <c r="F438" s="82" t="s">
        <v>135</v>
      </c>
      <c r="G438" s="82">
        <v>999904988</v>
      </c>
      <c r="H438" s="15">
        <f t="shared" si="75"/>
        <v>54</v>
      </c>
      <c r="I438" s="15"/>
      <c r="J438" s="15"/>
      <c r="K438" s="16"/>
      <c r="L438" s="15"/>
      <c r="M438" s="15"/>
      <c r="N438" s="15"/>
      <c r="O438" s="15">
        <f t="shared" si="81"/>
        <v>0</v>
      </c>
      <c r="P438" s="15">
        <v>0</v>
      </c>
      <c r="Q438" s="15">
        <f t="shared" si="82"/>
        <v>0</v>
      </c>
      <c r="R438" s="15">
        <v>0</v>
      </c>
      <c r="S438" s="15">
        <v>0</v>
      </c>
      <c r="T438" s="15">
        <f t="shared" si="83"/>
        <v>0</v>
      </c>
      <c r="U438" s="15">
        <f t="shared" si="84"/>
        <v>0</v>
      </c>
      <c r="V438" s="15"/>
      <c r="W438" s="15"/>
      <c r="X438" s="15"/>
      <c r="Y438" s="15"/>
      <c r="Z438" s="16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>
        <f t="shared" si="76"/>
        <v>0</v>
      </c>
      <c r="CT438" s="15">
        <f t="shared" si="77"/>
        <v>54</v>
      </c>
      <c r="CU438" s="15">
        <f t="shared" si="78"/>
        <v>1</v>
      </c>
      <c r="CV438" s="15">
        <f t="shared" si="79"/>
        <v>0</v>
      </c>
      <c r="CW438" s="15"/>
      <c r="CX438" s="15"/>
      <c r="CY438" s="15">
        <f t="shared" si="80"/>
        <v>0</v>
      </c>
      <c r="CZ438" s="15">
        <f>GG438</f>
        <v>0</v>
      </c>
      <c r="DA438" s="16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20"/>
      <c r="DY438" s="15"/>
      <c r="DZ438" s="20"/>
      <c r="EA438" s="15"/>
      <c r="EB438" s="20"/>
      <c r="EC438" s="15"/>
      <c r="ED438" s="20"/>
      <c r="EE438" s="15"/>
      <c r="EF438" s="20"/>
      <c r="EG438" s="15"/>
      <c r="EH438" s="20"/>
      <c r="EI438" s="15"/>
      <c r="EJ438" s="20"/>
      <c r="EK438" s="15"/>
      <c r="EL438" s="20"/>
      <c r="EM438" s="15"/>
      <c r="EN438" s="20"/>
      <c r="EO438" s="15"/>
      <c r="EP438" s="20"/>
      <c r="EQ438" s="15"/>
      <c r="ER438" s="20"/>
      <c r="ES438" s="15"/>
      <c r="ET438" s="20"/>
      <c r="EU438" s="15"/>
      <c r="EV438" s="20"/>
      <c r="EW438" s="15">
        <v>54</v>
      </c>
      <c r="EX438" s="20">
        <v>7</v>
      </c>
      <c r="EY438" s="15"/>
      <c r="EZ438" s="20"/>
      <c r="FA438" s="15"/>
      <c r="FB438" s="20"/>
      <c r="FC438" s="15"/>
      <c r="FD438" s="20"/>
      <c r="FE438" s="15"/>
      <c r="FF438" s="20"/>
      <c r="FG438" s="15"/>
      <c r="FH438" s="20"/>
      <c r="FI438" s="15"/>
      <c r="FJ438" s="20"/>
      <c r="FK438" s="15"/>
      <c r="FL438" s="20"/>
      <c r="FM438" s="15"/>
      <c r="FN438" s="20"/>
      <c r="FO438" s="15"/>
      <c r="FP438" s="20"/>
      <c r="FQ438" s="15"/>
      <c r="FR438" s="20"/>
      <c r="FS438" s="15"/>
      <c r="FT438" s="20"/>
      <c r="FU438" s="15"/>
      <c r="FV438" s="20"/>
      <c r="FW438" s="15"/>
      <c r="FX438" s="20"/>
      <c r="FY438" s="15"/>
      <c r="FZ438" s="20"/>
      <c r="GA438" s="15"/>
      <c r="GB438" s="20"/>
      <c r="GC438" s="15"/>
      <c r="GD438" s="20"/>
      <c r="GE438" s="15"/>
      <c r="GF438" s="20"/>
      <c r="GG438" s="170"/>
    </row>
    <row r="439" spans="1:189" s="2" customFormat="1" ht="15.75" customHeight="1" x14ac:dyDescent="0.3">
      <c r="A439" s="15" t="s">
        <v>2905</v>
      </c>
      <c r="B439" s="15" t="s">
        <v>126</v>
      </c>
      <c r="C439" s="15" t="s">
        <v>2281</v>
      </c>
      <c r="D439" s="15" t="s">
        <v>702</v>
      </c>
      <c r="E439" s="15" t="str">
        <f t="shared" si="74"/>
        <v>Hanh Dong</v>
      </c>
      <c r="F439" s="15" t="s">
        <v>128</v>
      </c>
      <c r="G439" s="15">
        <v>999905292</v>
      </c>
      <c r="H439" s="15">
        <f t="shared" si="75"/>
        <v>37.5</v>
      </c>
      <c r="I439" s="15"/>
      <c r="J439" s="15"/>
      <c r="K439" s="16"/>
      <c r="L439" s="15"/>
      <c r="M439" s="15"/>
      <c r="N439" s="15"/>
      <c r="O439" s="15">
        <f t="shared" si="81"/>
        <v>37.5</v>
      </c>
      <c r="P439" s="15">
        <v>0</v>
      </c>
      <c r="Q439" s="15">
        <f t="shared" si="82"/>
        <v>0</v>
      </c>
      <c r="R439" s="15">
        <v>0</v>
      </c>
      <c r="S439" s="15">
        <v>0</v>
      </c>
      <c r="T439" s="15">
        <f t="shared" si="83"/>
        <v>0</v>
      </c>
      <c r="U439" s="15">
        <f t="shared" si="84"/>
        <v>0</v>
      </c>
      <c r="V439" s="15"/>
      <c r="W439" s="15"/>
      <c r="X439" s="15"/>
      <c r="Y439" s="15"/>
      <c r="Z439" s="16"/>
      <c r="AA439" s="15"/>
      <c r="AB439" s="24"/>
      <c r="AC439" s="15"/>
      <c r="AD439" s="15"/>
      <c r="AE439" s="15"/>
      <c r="AF439" s="15"/>
      <c r="AG439" s="15"/>
      <c r="AH439" s="24"/>
      <c r="AI439" s="15"/>
      <c r="AJ439" s="15"/>
      <c r="AK439" s="15"/>
      <c r="AL439" s="15"/>
      <c r="AM439" s="15"/>
      <c r="AN439" s="24"/>
      <c r="AO439" s="15"/>
      <c r="AP439" s="24"/>
      <c r="AQ439" s="15"/>
      <c r="AR439" s="24"/>
      <c r="AS439" s="15"/>
      <c r="AT439" s="24"/>
      <c r="AU439" s="15"/>
      <c r="AV439" s="24"/>
      <c r="AW439" s="15"/>
      <c r="AX439" s="24"/>
      <c r="AY439" s="15"/>
      <c r="AZ439" s="15"/>
      <c r="BA439" s="15"/>
      <c r="BB439" s="15"/>
      <c r="BC439" s="15"/>
      <c r="BD439" s="15"/>
      <c r="BE439" s="15"/>
      <c r="BF439" s="24"/>
      <c r="BG439" s="15"/>
      <c r="BH439" s="24"/>
      <c r="BI439" s="15"/>
      <c r="BJ439" s="24"/>
      <c r="BK439" s="15"/>
      <c r="BL439" s="24"/>
      <c r="BM439" s="15"/>
      <c r="BN439" s="24"/>
      <c r="BO439" s="15"/>
      <c r="BP439" s="24"/>
      <c r="BQ439" s="15"/>
      <c r="BR439" s="24"/>
      <c r="BS439" s="15"/>
      <c r="BT439" s="24"/>
      <c r="BU439" s="15"/>
      <c r="BV439" s="24"/>
      <c r="BW439" s="15"/>
      <c r="BX439" s="24"/>
      <c r="BY439" s="15"/>
      <c r="BZ439" s="24"/>
      <c r="CA439" s="15"/>
      <c r="CB439" s="24"/>
      <c r="CC439" s="15"/>
      <c r="CD439" s="24"/>
      <c r="CE439" s="15"/>
      <c r="CF439" s="24"/>
      <c r="CG439" s="15"/>
      <c r="CH439" s="25"/>
      <c r="CI439" s="15"/>
      <c r="CJ439" s="25"/>
      <c r="CK439" s="15"/>
      <c r="CL439" s="25"/>
      <c r="CM439" s="15"/>
      <c r="CN439" s="25"/>
      <c r="CO439" s="15"/>
      <c r="CP439" s="25"/>
      <c r="CQ439" s="15"/>
      <c r="CR439" s="25"/>
      <c r="CS439" s="15">
        <f t="shared" si="76"/>
        <v>0</v>
      </c>
      <c r="CT439" s="15">
        <f t="shared" si="77"/>
        <v>0</v>
      </c>
      <c r="CU439" s="15">
        <f t="shared" si="78"/>
        <v>0</v>
      </c>
      <c r="CV439" s="15">
        <f t="shared" si="79"/>
        <v>0</v>
      </c>
      <c r="CW439" s="15"/>
      <c r="CX439" s="15"/>
      <c r="CY439" s="15">
        <f t="shared" si="80"/>
        <v>0</v>
      </c>
      <c r="CZ439" s="15">
        <f>GG439</f>
        <v>0</v>
      </c>
      <c r="DA439" s="19"/>
      <c r="DB439" s="17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7"/>
      <c r="DQ439" s="15"/>
      <c r="DR439" s="15"/>
      <c r="DS439" s="15"/>
      <c r="DT439" s="15"/>
      <c r="DU439" s="15"/>
      <c r="DV439" s="15"/>
      <c r="DW439" s="15"/>
      <c r="DX439" s="20"/>
      <c r="DY439" s="15"/>
      <c r="DZ439" s="20"/>
      <c r="EA439" s="15"/>
      <c r="EB439" s="20"/>
      <c r="EC439" s="15"/>
      <c r="ED439" s="20"/>
      <c r="EE439" s="15"/>
      <c r="EF439" s="20"/>
      <c r="EG439" s="15"/>
      <c r="EH439" s="20"/>
      <c r="EI439" s="15">
        <v>37.5</v>
      </c>
      <c r="EJ439" s="20">
        <v>2</v>
      </c>
      <c r="EK439" s="15"/>
      <c r="EL439" s="20"/>
      <c r="EM439" s="15"/>
      <c r="EN439" s="20"/>
      <c r="EO439" s="15"/>
      <c r="EP439" s="20"/>
      <c r="EQ439" s="15"/>
      <c r="ER439" s="20"/>
      <c r="ES439" s="15"/>
      <c r="ET439" s="20"/>
      <c r="EU439" s="15"/>
      <c r="EV439" s="20"/>
      <c r="EW439" s="15"/>
      <c r="EX439" s="20"/>
      <c r="EY439" s="15"/>
      <c r="EZ439" s="20"/>
      <c r="FA439" s="15"/>
      <c r="FB439" s="20"/>
      <c r="FC439" s="15"/>
      <c r="FD439" s="20"/>
      <c r="FE439" s="15"/>
      <c r="FF439" s="20"/>
      <c r="FG439" s="15"/>
      <c r="FH439" s="20"/>
      <c r="FI439" s="15"/>
      <c r="FJ439" s="20"/>
      <c r="FK439" s="15"/>
      <c r="FL439" s="20"/>
      <c r="FM439" s="15"/>
      <c r="FN439" s="20"/>
      <c r="FO439" s="15"/>
      <c r="FP439" s="20"/>
      <c r="FQ439" s="15"/>
      <c r="FR439" s="20"/>
      <c r="FS439" s="15"/>
      <c r="FT439" s="20"/>
      <c r="FU439" s="15"/>
      <c r="FV439" s="20"/>
      <c r="FW439" s="15"/>
      <c r="FX439" s="20"/>
      <c r="FY439" s="15"/>
      <c r="FZ439" s="20"/>
      <c r="GA439" s="15"/>
      <c r="GB439" s="20"/>
      <c r="GC439" s="15"/>
      <c r="GD439" s="20"/>
      <c r="GE439" s="15"/>
      <c r="GF439" s="20"/>
      <c r="GG439" s="170"/>
    </row>
    <row r="440" spans="1:189" s="2" customFormat="1" ht="15.75" customHeight="1" x14ac:dyDescent="0.3">
      <c r="A440" s="17" t="s">
        <v>130</v>
      </c>
      <c r="B440" s="17" t="s">
        <v>126</v>
      </c>
      <c r="C440" s="17" t="s">
        <v>256</v>
      </c>
      <c r="D440" s="17" t="s">
        <v>257</v>
      </c>
      <c r="E440" s="15" t="str">
        <f t="shared" si="74"/>
        <v>Kayda Arion</v>
      </c>
      <c r="F440" s="17" t="s">
        <v>128</v>
      </c>
      <c r="G440" s="15">
        <v>999905352</v>
      </c>
      <c r="H440" s="15">
        <f t="shared" si="75"/>
        <v>416</v>
      </c>
      <c r="I440" s="15"/>
      <c r="J440" s="15"/>
      <c r="K440" s="16"/>
      <c r="L440" s="15"/>
      <c r="M440" s="15"/>
      <c r="N440" s="15"/>
      <c r="O440" s="15">
        <f t="shared" si="81"/>
        <v>131</v>
      </c>
      <c r="P440" s="15">
        <v>0</v>
      </c>
      <c r="Q440" s="15">
        <f t="shared" si="82"/>
        <v>1</v>
      </c>
      <c r="R440" s="15">
        <v>0</v>
      </c>
      <c r="S440" s="15">
        <v>0</v>
      </c>
      <c r="T440" s="15">
        <f t="shared" si="83"/>
        <v>51</v>
      </c>
      <c r="U440" s="15">
        <f t="shared" si="84"/>
        <v>64</v>
      </c>
      <c r="V440" s="15"/>
      <c r="W440" s="15"/>
      <c r="X440" s="15"/>
      <c r="Y440" s="15"/>
      <c r="Z440" s="16"/>
      <c r="AA440" s="15">
        <v>64</v>
      </c>
      <c r="AB440" s="24" t="s">
        <v>129</v>
      </c>
      <c r="AC440" s="15">
        <v>7.5</v>
      </c>
      <c r="AD440" s="24">
        <v>2</v>
      </c>
      <c r="AE440" s="15"/>
      <c r="AF440" s="24"/>
      <c r="AG440" s="15">
        <v>58</v>
      </c>
      <c r="AH440" s="24">
        <v>6</v>
      </c>
      <c r="AI440" s="15"/>
      <c r="AJ440" s="24"/>
      <c r="AK440" s="15"/>
      <c r="AL440" s="24"/>
      <c r="AM440" s="15">
        <v>32</v>
      </c>
      <c r="AN440" s="24" t="s">
        <v>129</v>
      </c>
      <c r="AO440" s="15"/>
      <c r="AP440" s="24"/>
      <c r="AQ440" s="15"/>
      <c r="AR440" s="24"/>
      <c r="AS440" s="15"/>
      <c r="AT440" s="24"/>
      <c r="AU440" s="15"/>
      <c r="AV440" s="24"/>
      <c r="AW440" s="15"/>
      <c r="AX440" s="24"/>
      <c r="AY440" s="15">
        <v>99</v>
      </c>
      <c r="AZ440" s="24">
        <v>5</v>
      </c>
      <c r="BA440" s="15"/>
      <c r="BB440" s="24"/>
      <c r="BC440" s="15"/>
      <c r="BD440" s="24"/>
      <c r="BE440" s="15"/>
      <c r="BF440" s="24"/>
      <c r="BG440" s="15">
        <v>68</v>
      </c>
      <c r="BH440" s="24">
        <v>3</v>
      </c>
      <c r="BI440" s="15"/>
      <c r="BJ440" s="24"/>
      <c r="BK440" s="15"/>
      <c r="BL440" s="24"/>
      <c r="BM440" s="15"/>
      <c r="BN440" s="24"/>
      <c r="BO440" s="15">
        <v>120</v>
      </c>
      <c r="BP440" s="24">
        <v>1</v>
      </c>
      <c r="BQ440" s="15">
        <v>64</v>
      </c>
      <c r="BR440" s="24" t="s">
        <v>182</v>
      </c>
      <c r="BS440" s="15"/>
      <c r="BT440" s="24"/>
      <c r="BU440" s="15">
        <v>59</v>
      </c>
      <c r="BV440" s="24">
        <v>7</v>
      </c>
      <c r="BW440" s="15"/>
      <c r="BX440" s="24"/>
      <c r="BY440" s="15"/>
      <c r="BZ440" s="24"/>
      <c r="CA440" s="15">
        <v>78</v>
      </c>
      <c r="CB440" s="24">
        <v>6</v>
      </c>
      <c r="CC440" s="15"/>
      <c r="CD440" s="24"/>
      <c r="CE440" s="15"/>
      <c r="CF440" s="24"/>
      <c r="CG440" s="15"/>
      <c r="CH440" s="25"/>
      <c r="CI440" s="15"/>
      <c r="CJ440" s="25"/>
      <c r="CK440" s="15">
        <v>85</v>
      </c>
      <c r="CL440" s="25">
        <v>8</v>
      </c>
      <c r="CM440" s="15">
        <v>64</v>
      </c>
      <c r="CN440" s="25" t="s">
        <v>129</v>
      </c>
      <c r="CO440" s="15"/>
      <c r="CP440" s="25"/>
      <c r="CQ440" s="15"/>
      <c r="CR440" s="25"/>
      <c r="CS440" s="15">
        <f t="shared" si="76"/>
        <v>0</v>
      </c>
      <c r="CT440" s="15">
        <f t="shared" si="77"/>
        <v>0</v>
      </c>
      <c r="CU440" s="15">
        <f t="shared" si="78"/>
        <v>0</v>
      </c>
      <c r="CV440" s="15">
        <f t="shared" si="79"/>
        <v>71</v>
      </c>
      <c r="CW440" s="15"/>
      <c r="CX440" s="15"/>
      <c r="CY440" s="15">
        <f t="shared" si="80"/>
        <v>99</v>
      </c>
      <c r="CZ440" s="15">
        <f>GG440</f>
        <v>0</v>
      </c>
      <c r="DA440" s="19"/>
      <c r="DB440" s="17">
        <v>64</v>
      </c>
      <c r="DC440" s="15"/>
      <c r="DD440" s="15">
        <v>68</v>
      </c>
      <c r="DE440" s="15"/>
      <c r="DF440" s="15"/>
      <c r="DG440" s="15"/>
      <c r="DH440" s="15"/>
      <c r="DI440" s="15">
        <v>90</v>
      </c>
      <c r="DJ440" s="15"/>
      <c r="DK440" s="15"/>
      <c r="DL440" s="15"/>
      <c r="DM440" s="15"/>
      <c r="DN440" s="15"/>
      <c r="DO440" s="15"/>
      <c r="DP440" s="17"/>
      <c r="DQ440" s="15"/>
      <c r="DR440" s="15"/>
      <c r="DS440" s="15"/>
      <c r="DT440" s="15"/>
      <c r="DU440" s="15"/>
      <c r="DV440" s="15"/>
      <c r="DW440" s="15">
        <v>79</v>
      </c>
      <c r="DX440" s="20">
        <v>3</v>
      </c>
      <c r="DY440" s="15"/>
      <c r="DZ440" s="20"/>
      <c r="EA440" s="15"/>
      <c r="EB440" s="20"/>
      <c r="EC440" s="15">
        <v>51</v>
      </c>
      <c r="ED440" s="20" t="s">
        <v>129</v>
      </c>
      <c r="EE440" s="15">
        <v>75</v>
      </c>
      <c r="EF440" s="20"/>
      <c r="EG440" s="15">
        <v>64</v>
      </c>
      <c r="EH440" s="20" t="s">
        <v>129</v>
      </c>
      <c r="EI440" s="15"/>
      <c r="EJ440" s="20"/>
      <c r="EK440" s="15">
        <v>56</v>
      </c>
      <c r="EL440" s="20">
        <v>3</v>
      </c>
      <c r="EM440" s="15"/>
      <c r="EN440" s="20"/>
      <c r="EO440" s="15">
        <v>99</v>
      </c>
      <c r="EP440" s="20">
        <v>6</v>
      </c>
      <c r="EQ440" s="15"/>
      <c r="ER440" s="20"/>
      <c r="ES440" s="15"/>
      <c r="ET440" s="20"/>
      <c r="EU440" s="15"/>
      <c r="EV440" s="20"/>
      <c r="EW440" s="15"/>
      <c r="EX440" s="20"/>
      <c r="EY440" s="15"/>
      <c r="EZ440" s="20"/>
      <c r="FA440" s="15"/>
      <c r="FB440" s="20"/>
      <c r="FC440" s="15"/>
      <c r="FD440" s="20"/>
      <c r="FE440" s="15"/>
      <c r="FF440" s="20"/>
      <c r="FG440" s="15"/>
      <c r="FH440" s="20"/>
      <c r="FI440" s="15"/>
      <c r="FJ440" s="20"/>
      <c r="FK440" s="15"/>
      <c r="FL440" s="20"/>
      <c r="FM440" s="15"/>
      <c r="FN440" s="20"/>
      <c r="FO440" s="15"/>
      <c r="FP440" s="20"/>
      <c r="FQ440" s="15"/>
      <c r="FR440" s="20"/>
      <c r="FS440" s="15"/>
      <c r="FT440" s="20"/>
      <c r="FU440" s="15"/>
      <c r="FV440" s="20"/>
      <c r="FW440" s="15"/>
      <c r="FX440" s="20"/>
      <c r="FY440" s="15"/>
      <c r="FZ440" s="20"/>
      <c r="GA440" s="15"/>
      <c r="GB440" s="20"/>
      <c r="GC440" s="15"/>
      <c r="GD440" s="20"/>
      <c r="GE440" s="15">
        <v>71</v>
      </c>
      <c r="GF440" s="20">
        <v>5</v>
      </c>
      <c r="GG440" s="170"/>
    </row>
    <row r="441" spans="1:189" s="2" customFormat="1" ht="15.75" customHeight="1" x14ac:dyDescent="0.3">
      <c r="A441" s="17" t="s">
        <v>125</v>
      </c>
      <c r="B441" s="17" t="s">
        <v>126</v>
      </c>
      <c r="C441" s="17" t="s">
        <v>535</v>
      </c>
      <c r="D441" s="17" t="s">
        <v>1106</v>
      </c>
      <c r="E441" s="15" t="str">
        <f t="shared" si="74"/>
        <v>Ian Kim</v>
      </c>
      <c r="F441" s="17" t="s">
        <v>135</v>
      </c>
      <c r="G441" s="15">
        <v>999905534</v>
      </c>
      <c r="H441" s="15">
        <f t="shared" si="75"/>
        <v>193.25</v>
      </c>
      <c r="I441" s="15"/>
      <c r="J441" s="17">
        <f>(O441+P441+R441+S441+T441+U441)/2</f>
        <v>44.25</v>
      </c>
      <c r="K441" s="16"/>
      <c r="L441" s="15"/>
      <c r="M441" s="15"/>
      <c r="N441" s="15"/>
      <c r="O441" s="15">
        <f t="shared" si="81"/>
        <v>37.5</v>
      </c>
      <c r="P441" s="15">
        <v>0</v>
      </c>
      <c r="Q441" s="15">
        <f t="shared" si="82"/>
        <v>0</v>
      </c>
      <c r="R441" s="15">
        <v>0</v>
      </c>
      <c r="S441" s="15">
        <v>0</v>
      </c>
      <c r="T441" s="15">
        <f t="shared" si="83"/>
        <v>51</v>
      </c>
      <c r="U441" s="15">
        <f t="shared" si="84"/>
        <v>0</v>
      </c>
      <c r="V441" s="15"/>
      <c r="W441" s="15"/>
      <c r="X441" s="15"/>
      <c r="Y441" s="15"/>
      <c r="Z441" s="16"/>
      <c r="AA441" s="15"/>
      <c r="AB441" s="24"/>
      <c r="AC441" s="15"/>
      <c r="AD441" s="15"/>
      <c r="AE441" s="15">
        <v>90</v>
      </c>
      <c r="AF441" s="24">
        <v>2</v>
      </c>
      <c r="AG441" s="15"/>
      <c r="AH441" s="24"/>
      <c r="AI441" s="15"/>
      <c r="AJ441" s="24"/>
      <c r="AK441" s="15"/>
      <c r="AL441" s="24"/>
      <c r="AM441" s="15"/>
      <c r="AN441" s="24"/>
      <c r="AO441" s="15"/>
      <c r="AP441" s="24"/>
      <c r="AQ441" s="15"/>
      <c r="AR441" s="24"/>
      <c r="AS441" s="15"/>
      <c r="AT441" s="24"/>
      <c r="AU441" s="15"/>
      <c r="AV441" s="24"/>
      <c r="AW441" s="15"/>
      <c r="AX441" s="24"/>
      <c r="AY441" s="15"/>
      <c r="AZ441" s="15"/>
      <c r="BA441" s="15"/>
      <c r="BB441" s="15"/>
      <c r="BC441" s="15"/>
      <c r="BD441" s="15"/>
      <c r="BE441" s="15"/>
      <c r="BF441" s="24"/>
      <c r="BG441" s="15"/>
      <c r="BH441" s="24"/>
      <c r="BI441" s="15"/>
      <c r="BJ441" s="24"/>
      <c r="BK441" s="15"/>
      <c r="BL441" s="24"/>
      <c r="BM441" s="15"/>
      <c r="BN441" s="24"/>
      <c r="BO441" s="15"/>
      <c r="BP441" s="24"/>
      <c r="BQ441" s="15"/>
      <c r="BR441" s="24"/>
      <c r="BS441" s="15">
        <f>0.3*140</f>
        <v>42</v>
      </c>
      <c r="BT441" s="24">
        <v>1</v>
      </c>
      <c r="BU441" s="15"/>
      <c r="BV441" s="24"/>
      <c r="BW441" s="15"/>
      <c r="BX441" s="24"/>
      <c r="BY441" s="15"/>
      <c r="BZ441" s="24"/>
      <c r="CA441" s="15">
        <f>0.3*90</f>
        <v>27</v>
      </c>
      <c r="CB441" s="24">
        <v>3</v>
      </c>
      <c r="CC441" s="15"/>
      <c r="CD441" s="24"/>
      <c r="CE441" s="15"/>
      <c r="CF441" s="24"/>
      <c r="CG441" s="15"/>
      <c r="CH441" s="25"/>
      <c r="CI441" s="15"/>
      <c r="CJ441" s="25"/>
      <c r="CK441" s="15"/>
      <c r="CL441" s="25"/>
      <c r="CM441" s="15"/>
      <c r="CN441" s="25"/>
      <c r="CO441" s="15"/>
      <c r="CP441" s="25"/>
      <c r="CQ441" s="15"/>
      <c r="CR441" s="25"/>
      <c r="CS441" s="15">
        <f t="shared" si="76"/>
        <v>0</v>
      </c>
      <c r="CT441" s="15">
        <f t="shared" si="77"/>
        <v>68</v>
      </c>
      <c r="CU441" s="15">
        <f t="shared" si="78"/>
        <v>1</v>
      </c>
      <c r="CV441" s="15">
        <f t="shared" si="79"/>
        <v>33</v>
      </c>
      <c r="CW441" s="15"/>
      <c r="CX441" s="15"/>
      <c r="CY441" s="15">
        <f t="shared" si="80"/>
        <v>48</v>
      </c>
      <c r="CZ441" s="15">
        <f>GG441</f>
        <v>0</v>
      </c>
      <c r="DA441" s="19"/>
      <c r="DB441" s="17">
        <v>64</v>
      </c>
      <c r="DC441" s="15">
        <v>68</v>
      </c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7"/>
      <c r="DQ441" s="15"/>
      <c r="DR441" s="15"/>
      <c r="DS441" s="15"/>
      <c r="DT441" s="15"/>
      <c r="DU441" s="15"/>
      <c r="DV441" s="15"/>
      <c r="DW441" s="15"/>
      <c r="DX441" s="20"/>
      <c r="DY441" s="15">
        <v>44</v>
      </c>
      <c r="DZ441" s="20" t="s">
        <v>129</v>
      </c>
      <c r="EA441" s="15"/>
      <c r="EB441" s="20"/>
      <c r="EC441" s="15">
        <v>51</v>
      </c>
      <c r="ED441" s="20" t="s">
        <v>129</v>
      </c>
      <c r="EE441" s="15">
        <v>37.5</v>
      </c>
      <c r="EF441" s="20"/>
      <c r="EG441" s="15"/>
      <c r="EH441" s="20"/>
      <c r="EI441" s="15"/>
      <c r="EJ441" s="20"/>
      <c r="EK441" s="15"/>
      <c r="EL441" s="20"/>
      <c r="EM441" s="15"/>
      <c r="EN441" s="20"/>
      <c r="EO441" s="15">
        <v>48</v>
      </c>
      <c r="EP441" s="20"/>
      <c r="EQ441" s="15">
        <v>68</v>
      </c>
      <c r="ER441" s="20">
        <v>4</v>
      </c>
      <c r="ES441" s="15"/>
      <c r="ET441" s="20"/>
      <c r="EU441" s="15"/>
      <c r="EV441" s="20"/>
      <c r="EW441" s="15"/>
      <c r="EX441" s="20"/>
      <c r="EY441" s="15"/>
      <c r="EZ441" s="20"/>
      <c r="FA441" s="15"/>
      <c r="FB441" s="20"/>
      <c r="FC441" s="15"/>
      <c r="FD441" s="20"/>
      <c r="FE441" s="15"/>
      <c r="FF441" s="20"/>
      <c r="FG441" s="15"/>
      <c r="FH441" s="20"/>
      <c r="FI441" s="15"/>
      <c r="FJ441" s="20"/>
      <c r="FK441" s="15"/>
      <c r="FL441" s="20"/>
      <c r="FM441" s="15"/>
      <c r="FN441" s="20"/>
      <c r="FO441" s="15"/>
      <c r="FP441" s="20"/>
      <c r="FQ441" s="15"/>
      <c r="FR441" s="20"/>
      <c r="FS441" s="15"/>
      <c r="FT441" s="20"/>
      <c r="FU441" s="15"/>
      <c r="FV441" s="20"/>
      <c r="FW441" s="15"/>
      <c r="FX441" s="20"/>
      <c r="FY441" s="15"/>
      <c r="FZ441" s="20"/>
      <c r="GA441" s="15"/>
      <c r="GB441" s="20"/>
      <c r="GC441" s="15">
        <v>33</v>
      </c>
      <c r="GD441" s="20" t="s">
        <v>168</v>
      </c>
      <c r="GE441" s="15"/>
      <c r="GF441" s="20"/>
      <c r="GG441" s="170"/>
    </row>
    <row r="442" spans="1:189" s="2" customFormat="1" ht="15.75" customHeight="1" x14ac:dyDescent="0.3">
      <c r="A442" s="17" t="s">
        <v>125</v>
      </c>
      <c r="B442" s="17" t="s">
        <v>126</v>
      </c>
      <c r="C442" s="17" t="s">
        <v>1135</v>
      </c>
      <c r="D442" s="17" t="s">
        <v>1106</v>
      </c>
      <c r="E442" s="15" t="str">
        <f t="shared" si="74"/>
        <v>Taekyung Kim</v>
      </c>
      <c r="F442" s="17" t="s">
        <v>128</v>
      </c>
      <c r="G442" s="15">
        <v>999905555</v>
      </c>
      <c r="H442" s="15">
        <f t="shared" si="75"/>
        <v>119</v>
      </c>
      <c r="I442" s="15"/>
      <c r="J442" s="15"/>
      <c r="K442" s="16"/>
      <c r="L442" s="15"/>
      <c r="M442" s="15"/>
      <c r="N442" s="15"/>
      <c r="O442" s="15">
        <f t="shared" si="81"/>
        <v>0</v>
      </c>
      <c r="P442" s="15">
        <v>0</v>
      </c>
      <c r="Q442" s="15">
        <f t="shared" si="82"/>
        <v>0</v>
      </c>
      <c r="R442" s="15">
        <v>0</v>
      </c>
      <c r="S442" s="15">
        <v>0</v>
      </c>
      <c r="T442" s="15">
        <f t="shared" si="83"/>
        <v>0</v>
      </c>
      <c r="U442" s="15">
        <f t="shared" si="84"/>
        <v>0</v>
      </c>
      <c r="V442" s="15"/>
      <c r="W442" s="15"/>
      <c r="X442" s="15"/>
      <c r="Y442" s="15"/>
      <c r="Z442" s="16"/>
      <c r="AA442" s="15"/>
      <c r="AB442" s="24"/>
      <c r="AC442" s="15"/>
      <c r="AD442" s="15"/>
      <c r="AE442" s="15"/>
      <c r="AF442" s="15"/>
      <c r="AG442" s="15"/>
      <c r="AH442" s="24"/>
      <c r="AI442" s="15"/>
      <c r="AJ442" s="15"/>
      <c r="AK442" s="15"/>
      <c r="AL442" s="15"/>
      <c r="AM442" s="15"/>
      <c r="AN442" s="24"/>
      <c r="AO442" s="15"/>
      <c r="AP442" s="24"/>
      <c r="AQ442" s="15"/>
      <c r="AR442" s="24"/>
      <c r="AS442" s="15"/>
      <c r="AT442" s="24"/>
      <c r="AU442" s="15"/>
      <c r="AV442" s="24"/>
      <c r="AW442" s="15"/>
      <c r="AX442" s="24"/>
      <c r="AY442" s="15"/>
      <c r="AZ442" s="15"/>
      <c r="BA442" s="15"/>
      <c r="BB442" s="15"/>
      <c r="BC442" s="15"/>
      <c r="BD442" s="15"/>
      <c r="BE442" s="15"/>
      <c r="BF442" s="24"/>
      <c r="BG442" s="15"/>
      <c r="BH442" s="24"/>
      <c r="BI442" s="15"/>
      <c r="BJ442" s="24"/>
      <c r="BK442" s="15"/>
      <c r="BL442" s="24"/>
      <c r="BM442" s="15"/>
      <c r="BN442" s="24"/>
      <c r="BO442" s="15"/>
      <c r="BP442" s="24"/>
      <c r="BQ442" s="15"/>
      <c r="BR442" s="24"/>
      <c r="BS442" s="15"/>
      <c r="BT442" s="24"/>
      <c r="BU442" s="15"/>
      <c r="BV442" s="24"/>
      <c r="BW442" s="15"/>
      <c r="BX442" s="24"/>
      <c r="BY442" s="15"/>
      <c r="BZ442" s="24"/>
      <c r="CA442" s="15">
        <v>38</v>
      </c>
      <c r="CB442" s="24" t="s">
        <v>168</v>
      </c>
      <c r="CC442" s="15"/>
      <c r="CD442" s="24"/>
      <c r="CE442" s="15"/>
      <c r="CF442" s="24"/>
      <c r="CG442" s="15">
        <v>38</v>
      </c>
      <c r="CH442" s="25" t="s">
        <v>129</v>
      </c>
      <c r="CI442" s="15"/>
      <c r="CJ442" s="25"/>
      <c r="CK442" s="15"/>
      <c r="CL442" s="25"/>
      <c r="CM442" s="15"/>
      <c r="CN442" s="25"/>
      <c r="CO442" s="15"/>
      <c r="CP442" s="25"/>
      <c r="CQ442" s="15"/>
      <c r="CR442" s="25"/>
      <c r="CS442" s="15">
        <f t="shared" si="76"/>
        <v>0</v>
      </c>
      <c r="CT442" s="15">
        <f t="shared" si="77"/>
        <v>38</v>
      </c>
      <c r="CU442" s="15">
        <f t="shared" si="78"/>
        <v>0</v>
      </c>
      <c r="CV442" s="15">
        <f t="shared" si="79"/>
        <v>33</v>
      </c>
      <c r="CW442" s="15"/>
      <c r="CX442" s="15"/>
      <c r="CY442" s="15">
        <f t="shared" si="80"/>
        <v>48</v>
      </c>
      <c r="CZ442" s="15">
        <f>GG442</f>
        <v>0</v>
      </c>
      <c r="DA442" s="19"/>
      <c r="DB442" s="17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7"/>
      <c r="DQ442" s="15"/>
      <c r="DR442" s="15"/>
      <c r="DS442" s="15"/>
      <c r="DT442" s="15"/>
      <c r="DU442" s="15"/>
      <c r="DV442" s="15"/>
      <c r="DW442" s="15"/>
      <c r="DX442" s="20"/>
      <c r="DY442" s="15">
        <v>44</v>
      </c>
      <c r="DZ442" s="20" t="s">
        <v>129</v>
      </c>
      <c r="EA442" s="15"/>
      <c r="EB442" s="20"/>
      <c r="EC442" s="15"/>
      <c r="ED442" s="20"/>
      <c r="EE442" s="15"/>
      <c r="EF442" s="20"/>
      <c r="EG442" s="15"/>
      <c r="EH442" s="20"/>
      <c r="EI442" s="15"/>
      <c r="EJ442" s="20"/>
      <c r="EK442" s="15"/>
      <c r="EL442" s="20"/>
      <c r="EM442" s="15"/>
      <c r="EN442" s="20"/>
      <c r="EO442" s="15">
        <v>48</v>
      </c>
      <c r="EP442" s="20"/>
      <c r="EQ442" s="15"/>
      <c r="ER442" s="20"/>
      <c r="ES442" s="15"/>
      <c r="ET442" s="20"/>
      <c r="EU442" s="15"/>
      <c r="EV442" s="20"/>
      <c r="EW442" s="15"/>
      <c r="EX442" s="20"/>
      <c r="EY442" s="15"/>
      <c r="EZ442" s="20"/>
      <c r="FA442" s="15"/>
      <c r="FB442" s="20"/>
      <c r="FC442" s="15">
        <v>38</v>
      </c>
      <c r="FD442" s="20" t="s">
        <v>129</v>
      </c>
      <c r="FE442" s="15"/>
      <c r="FF442" s="20"/>
      <c r="FG442" s="15"/>
      <c r="FH442" s="20"/>
      <c r="FI442" s="15"/>
      <c r="FJ442" s="20"/>
      <c r="FK442" s="15"/>
      <c r="FL442" s="20"/>
      <c r="FM442" s="15"/>
      <c r="FN442" s="20"/>
      <c r="FO442" s="15"/>
      <c r="FP442" s="20"/>
      <c r="FQ442" s="15"/>
      <c r="FR442" s="20"/>
      <c r="FS442" s="15"/>
      <c r="FT442" s="20"/>
      <c r="FU442" s="15"/>
      <c r="FV442" s="20"/>
      <c r="FW442" s="15"/>
      <c r="FX442" s="20"/>
      <c r="FY442" s="15"/>
      <c r="FZ442" s="20"/>
      <c r="GA442" s="15"/>
      <c r="GB442" s="20"/>
      <c r="GC442" s="15">
        <v>33</v>
      </c>
      <c r="GD442" s="20" t="s">
        <v>168</v>
      </c>
      <c r="GE442" s="15"/>
      <c r="GF442" s="20"/>
      <c r="GG442" s="170"/>
    </row>
    <row r="443" spans="1:189" s="2" customFormat="1" ht="15.75" customHeight="1" x14ac:dyDescent="0.3">
      <c r="A443" s="15" t="s">
        <v>130</v>
      </c>
      <c r="B443" s="15" t="s">
        <v>126</v>
      </c>
      <c r="C443" s="15" t="s">
        <v>570</v>
      </c>
      <c r="D443" s="15" t="s">
        <v>1267</v>
      </c>
      <c r="E443" s="15" t="str">
        <f t="shared" si="74"/>
        <v>William Liao</v>
      </c>
      <c r="F443" s="15" t="s">
        <v>135</v>
      </c>
      <c r="G443" s="15">
        <v>999905578</v>
      </c>
      <c r="H443" s="15">
        <f t="shared" si="75"/>
        <v>68</v>
      </c>
      <c r="I443" s="15"/>
      <c r="J443" s="15"/>
      <c r="K443" s="16"/>
      <c r="L443" s="15"/>
      <c r="M443" s="15"/>
      <c r="N443" s="15"/>
      <c r="O443" s="15">
        <f t="shared" si="81"/>
        <v>0</v>
      </c>
      <c r="P443" s="15">
        <v>0</v>
      </c>
      <c r="Q443" s="15">
        <f t="shared" si="82"/>
        <v>0</v>
      </c>
      <c r="R443" s="15">
        <v>0</v>
      </c>
      <c r="S443" s="15">
        <v>0</v>
      </c>
      <c r="T443" s="15">
        <f t="shared" si="83"/>
        <v>0</v>
      </c>
      <c r="U443" s="15">
        <f t="shared" si="84"/>
        <v>0</v>
      </c>
      <c r="V443" s="15"/>
      <c r="W443" s="15"/>
      <c r="X443" s="15"/>
      <c r="Y443" s="15"/>
      <c r="Z443" s="16"/>
      <c r="AA443" s="15"/>
      <c r="AB443" s="24"/>
      <c r="AC443" s="15"/>
      <c r="AD443" s="15"/>
      <c r="AE443" s="15"/>
      <c r="AF443" s="15"/>
      <c r="AG443" s="15"/>
      <c r="AH443" s="24"/>
      <c r="AI443" s="15"/>
      <c r="AJ443" s="15"/>
      <c r="AK443" s="15"/>
      <c r="AL443" s="15"/>
      <c r="AM443" s="15"/>
      <c r="AN443" s="24"/>
      <c r="AO443" s="15"/>
      <c r="AP443" s="24"/>
      <c r="AQ443" s="15"/>
      <c r="AR443" s="24"/>
      <c r="AS443" s="15"/>
      <c r="AT443" s="24"/>
      <c r="AU443" s="15"/>
      <c r="AV443" s="24"/>
      <c r="AW443" s="15"/>
      <c r="AX443" s="24"/>
      <c r="AY443" s="15"/>
      <c r="AZ443" s="15"/>
      <c r="BA443" s="15"/>
      <c r="BB443" s="15"/>
      <c r="BC443" s="15"/>
      <c r="BD443" s="15"/>
      <c r="BE443" s="15"/>
      <c r="BF443" s="24"/>
      <c r="BG443" s="15"/>
      <c r="BH443" s="24"/>
      <c r="BI443" s="15"/>
      <c r="BJ443" s="24"/>
      <c r="BK443" s="15"/>
      <c r="BL443" s="24"/>
      <c r="BM443" s="15">
        <v>79</v>
      </c>
      <c r="BN443" s="24">
        <v>3</v>
      </c>
      <c r="BO443" s="15"/>
      <c r="BP443" s="24"/>
      <c r="BQ443" s="15"/>
      <c r="BR443" s="24"/>
      <c r="BS443" s="15"/>
      <c r="BT443" s="24"/>
      <c r="BU443" s="15"/>
      <c r="BV443" s="24"/>
      <c r="BW443" s="15"/>
      <c r="BX443" s="24"/>
      <c r="BY443" s="15"/>
      <c r="BZ443" s="24"/>
      <c r="CA443" s="15">
        <v>68</v>
      </c>
      <c r="CB443" s="24">
        <v>8</v>
      </c>
      <c r="CC443" s="15"/>
      <c r="CD443" s="24"/>
      <c r="CE443" s="15"/>
      <c r="CF443" s="24"/>
      <c r="CG443" s="15">
        <v>63</v>
      </c>
      <c r="CH443" s="25">
        <v>5</v>
      </c>
      <c r="CI443" s="15"/>
      <c r="CJ443" s="25"/>
      <c r="CK443" s="15"/>
      <c r="CL443" s="25"/>
      <c r="CM443" s="15"/>
      <c r="CN443" s="25"/>
      <c r="CO443" s="15"/>
      <c r="CP443" s="24"/>
      <c r="CQ443" s="15"/>
      <c r="CR443" s="24"/>
      <c r="CS443" s="15">
        <f t="shared" si="76"/>
        <v>0</v>
      </c>
      <c r="CT443" s="15">
        <f t="shared" si="77"/>
        <v>68</v>
      </c>
      <c r="CU443" s="15">
        <f t="shared" si="78"/>
        <v>1</v>
      </c>
      <c r="CV443" s="15">
        <f t="shared" si="79"/>
        <v>0</v>
      </c>
      <c r="CW443" s="15"/>
      <c r="CX443" s="15"/>
      <c r="CY443" s="15">
        <f t="shared" si="80"/>
        <v>0</v>
      </c>
      <c r="CZ443" s="15">
        <f>GG443</f>
        <v>0</v>
      </c>
      <c r="DA443" s="20"/>
      <c r="DB443" s="17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7"/>
      <c r="DQ443" s="15"/>
      <c r="DR443" s="15"/>
      <c r="DS443" s="15"/>
      <c r="DT443" s="15"/>
      <c r="DU443" s="15"/>
      <c r="DV443" s="15"/>
      <c r="DW443" s="15"/>
      <c r="DX443" s="20"/>
      <c r="DY443" s="15">
        <v>44</v>
      </c>
      <c r="DZ443" s="20" t="s">
        <v>129</v>
      </c>
      <c r="EA443" s="15"/>
      <c r="EB443" s="20"/>
      <c r="EC443" s="15"/>
      <c r="ED443" s="20"/>
      <c r="EE443" s="15"/>
      <c r="EF443" s="20"/>
      <c r="EG443" s="15"/>
      <c r="EH443" s="20"/>
      <c r="EI443" s="15"/>
      <c r="EJ443" s="20"/>
      <c r="EK443" s="15"/>
      <c r="EL443" s="20"/>
      <c r="EM443" s="15"/>
      <c r="EN443" s="20"/>
      <c r="EO443" s="15"/>
      <c r="EP443" s="20"/>
      <c r="EQ443" s="15"/>
      <c r="ER443" s="20"/>
      <c r="ES443" s="15"/>
      <c r="ET443" s="20"/>
      <c r="EU443" s="15"/>
      <c r="EV443" s="20"/>
      <c r="EW443" s="15"/>
      <c r="EX443" s="20"/>
      <c r="EY443" s="15"/>
      <c r="EZ443" s="20"/>
      <c r="FA443" s="15"/>
      <c r="FB443" s="20"/>
      <c r="FC443" s="15">
        <v>68</v>
      </c>
      <c r="FD443" s="20">
        <v>4</v>
      </c>
      <c r="FE443" s="15"/>
      <c r="FF443" s="20"/>
      <c r="FG443" s="15"/>
      <c r="FH443" s="20"/>
      <c r="FI443" s="15"/>
      <c r="FJ443" s="20"/>
      <c r="FK443" s="15"/>
      <c r="FL443" s="20"/>
      <c r="FM443" s="15"/>
      <c r="FN443" s="20"/>
      <c r="FO443" s="15"/>
      <c r="FP443" s="20"/>
      <c r="FQ443" s="15"/>
      <c r="FR443" s="20"/>
      <c r="FS443" s="15"/>
      <c r="FT443" s="20"/>
      <c r="FU443" s="15"/>
      <c r="FV443" s="20"/>
      <c r="FW443" s="15"/>
      <c r="FX443" s="20"/>
      <c r="FY443" s="15"/>
      <c r="FZ443" s="20"/>
      <c r="GA443" s="15"/>
      <c r="GB443" s="20"/>
      <c r="GC443" s="15"/>
      <c r="GD443" s="20"/>
      <c r="GE443" s="15"/>
      <c r="GF443" s="20"/>
      <c r="GG443" s="170"/>
    </row>
    <row r="444" spans="1:189" s="2" customFormat="1" ht="15.75" customHeight="1" x14ac:dyDescent="0.3">
      <c r="A444" s="15" t="s">
        <v>125</v>
      </c>
      <c r="B444" s="15" t="s">
        <v>126</v>
      </c>
      <c r="C444" s="15" t="s">
        <v>2942</v>
      </c>
      <c r="D444" s="15" t="s">
        <v>2176</v>
      </c>
      <c r="E444" s="15" t="str">
        <f t="shared" si="74"/>
        <v>JIAHENG XU</v>
      </c>
      <c r="F444" s="15" t="s">
        <v>135</v>
      </c>
      <c r="G444" s="15">
        <v>999905751</v>
      </c>
      <c r="H444" s="15">
        <f t="shared" si="75"/>
        <v>169</v>
      </c>
      <c r="I444" s="15"/>
      <c r="J444" s="15"/>
      <c r="K444" s="16"/>
      <c r="L444" s="15"/>
      <c r="M444" s="15"/>
      <c r="N444" s="15"/>
      <c r="O444" s="15">
        <f t="shared" si="81"/>
        <v>0</v>
      </c>
      <c r="P444" s="15">
        <v>0</v>
      </c>
      <c r="Q444" s="15">
        <f t="shared" si="82"/>
        <v>0</v>
      </c>
      <c r="R444" s="15">
        <v>0</v>
      </c>
      <c r="S444" s="15">
        <v>0</v>
      </c>
      <c r="T444" s="15">
        <f t="shared" si="83"/>
        <v>0</v>
      </c>
      <c r="U444" s="15">
        <f t="shared" si="84"/>
        <v>0</v>
      </c>
      <c r="V444" s="15"/>
      <c r="W444" s="15"/>
      <c r="X444" s="15"/>
      <c r="Y444" s="15"/>
      <c r="Z444" s="16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>
        <f t="shared" si="76"/>
        <v>0</v>
      </c>
      <c r="CT444" s="15">
        <f t="shared" si="77"/>
        <v>169</v>
      </c>
      <c r="CU444" s="15">
        <f t="shared" si="78"/>
        <v>2</v>
      </c>
      <c r="CV444" s="15">
        <f t="shared" si="79"/>
        <v>0</v>
      </c>
      <c r="CW444" s="15"/>
      <c r="CX444" s="15"/>
      <c r="CY444" s="15">
        <f t="shared" si="80"/>
        <v>0</v>
      </c>
      <c r="CZ444" s="15">
        <f>GG444</f>
        <v>0</v>
      </c>
      <c r="DA444" s="16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20"/>
      <c r="DY444" s="15"/>
      <c r="DZ444" s="20"/>
      <c r="EA444" s="15"/>
      <c r="EB444" s="20"/>
      <c r="EC444" s="15"/>
      <c r="ED444" s="20"/>
      <c r="EE444" s="15"/>
      <c r="EF444" s="20"/>
      <c r="EG444" s="15"/>
      <c r="EH444" s="20"/>
      <c r="EI444" s="15"/>
      <c r="EJ444" s="20"/>
      <c r="EK444" s="15"/>
      <c r="EL444" s="20"/>
      <c r="EM444" s="15"/>
      <c r="EN444" s="20"/>
      <c r="EO444" s="15"/>
      <c r="EP444" s="20"/>
      <c r="EQ444" s="15"/>
      <c r="ER444" s="20"/>
      <c r="ES444" s="15"/>
      <c r="ET444" s="20"/>
      <c r="EU444" s="15"/>
      <c r="EV444" s="20"/>
      <c r="EW444" s="15"/>
      <c r="EX444" s="20"/>
      <c r="EY444" s="15">
        <v>68</v>
      </c>
      <c r="EZ444" s="20">
        <v>4</v>
      </c>
      <c r="FA444" s="15"/>
      <c r="FB444" s="20"/>
      <c r="FC444" s="15"/>
      <c r="FD444" s="20"/>
      <c r="FE444" s="15"/>
      <c r="FF444" s="20"/>
      <c r="FG444" s="15">
        <v>63</v>
      </c>
      <c r="FH444" s="20">
        <v>5</v>
      </c>
      <c r="FI444" s="15"/>
      <c r="FJ444" s="20"/>
      <c r="FK444" s="15"/>
      <c r="FL444" s="20"/>
      <c r="FM444" s="15"/>
      <c r="FN444" s="20"/>
      <c r="FO444" s="15">
        <v>38</v>
      </c>
      <c r="FP444" s="20"/>
      <c r="FQ444" s="15"/>
      <c r="FR444" s="20"/>
      <c r="FS444" s="15"/>
      <c r="FT444" s="20"/>
      <c r="FU444" s="15"/>
      <c r="FV444" s="20"/>
      <c r="FW444" s="15"/>
      <c r="FX444" s="20"/>
      <c r="FY444" s="15"/>
      <c r="FZ444" s="20"/>
      <c r="GA444" s="15"/>
      <c r="GB444" s="20"/>
      <c r="GC444" s="15"/>
      <c r="GD444" s="20"/>
      <c r="GE444" s="15"/>
      <c r="GF444" s="20"/>
      <c r="GG444" s="170"/>
    </row>
    <row r="445" spans="1:189" s="2" customFormat="1" ht="15.75" customHeight="1" x14ac:dyDescent="0.3">
      <c r="A445" s="17" t="s">
        <v>125</v>
      </c>
      <c r="B445" s="17" t="s">
        <v>126</v>
      </c>
      <c r="C445" s="17" t="s">
        <v>658</v>
      </c>
      <c r="D445" s="17" t="s">
        <v>659</v>
      </c>
      <c r="E445" s="15" t="str">
        <f t="shared" si="74"/>
        <v>Kelsie Dennison</v>
      </c>
      <c r="F445" s="17" t="s">
        <v>128</v>
      </c>
      <c r="G445" s="15">
        <v>999905758</v>
      </c>
      <c r="H445" s="15">
        <f t="shared" si="75"/>
        <v>94</v>
      </c>
      <c r="I445" s="15"/>
      <c r="J445" s="17">
        <f>(O445+P445+R445+S445+T445+U445)/2</f>
        <v>26</v>
      </c>
      <c r="K445" s="16"/>
      <c r="L445" s="15"/>
      <c r="M445" s="15"/>
      <c r="N445" s="15"/>
      <c r="O445" s="15">
        <f t="shared" si="81"/>
        <v>52</v>
      </c>
      <c r="P445" s="15">
        <v>0</v>
      </c>
      <c r="Q445" s="15">
        <f t="shared" si="82"/>
        <v>0</v>
      </c>
      <c r="R445" s="15">
        <v>0</v>
      </c>
      <c r="S445" s="15">
        <v>0</v>
      </c>
      <c r="T445" s="15">
        <f t="shared" si="83"/>
        <v>0</v>
      </c>
      <c r="U445" s="15">
        <f t="shared" si="84"/>
        <v>0</v>
      </c>
      <c r="V445" s="15"/>
      <c r="W445" s="15"/>
      <c r="X445" s="15"/>
      <c r="Y445" s="15"/>
      <c r="Z445" s="16"/>
      <c r="AA445" s="15"/>
      <c r="AB445" s="24"/>
      <c r="AC445" s="15"/>
      <c r="AD445" s="15"/>
      <c r="AE445" s="15">
        <v>54</v>
      </c>
      <c r="AF445" s="24">
        <v>7</v>
      </c>
      <c r="AG445" s="15"/>
      <c r="AH445" s="24"/>
      <c r="AI445" s="15"/>
      <c r="AJ445" s="24"/>
      <c r="AK445" s="15"/>
      <c r="AL445" s="24"/>
      <c r="AM445" s="15"/>
      <c r="AN445" s="24"/>
      <c r="AO445" s="15"/>
      <c r="AP445" s="24"/>
      <c r="AQ445" s="15"/>
      <c r="AR445" s="24"/>
      <c r="AS445" s="15"/>
      <c r="AT445" s="24"/>
      <c r="AU445" s="15"/>
      <c r="AV445" s="24"/>
      <c r="AW445" s="15"/>
      <c r="AX445" s="24"/>
      <c r="AY445" s="15"/>
      <c r="AZ445" s="15"/>
      <c r="BA445" s="15"/>
      <c r="BB445" s="15"/>
      <c r="BC445" s="15"/>
      <c r="BD445" s="15"/>
      <c r="BE445" s="15"/>
      <c r="BF445" s="24"/>
      <c r="BG445" s="15"/>
      <c r="BH445" s="24"/>
      <c r="BI445" s="15"/>
      <c r="BJ445" s="24"/>
      <c r="BK445" s="15"/>
      <c r="BL445" s="24"/>
      <c r="BM445" s="15">
        <v>33</v>
      </c>
      <c r="BN445" s="24" t="s">
        <v>168</v>
      </c>
      <c r="BO445" s="15"/>
      <c r="BP445" s="24"/>
      <c r="BQ445" s="15"/>
      <c r="BR445" s="24"/>
      <c r="BS445" s="15"/>
      <c r="BT445" s="24"/>
      <c r="BU445" s="15"/>
      <c r="BV445" s="24"/>
      <c r="BW445" s="15"/>
      <c r="BX445" s="24"/>
      <c r="BY445" s="15"/>
      <c r="BZ445" s="24"/>
      <c r="CA445" s="15"/>
      <c r="CB445" s="24"/>
      <c r="CC445" s="15"/>
      <c r="CD445" s="24"/>
      <c r="CE445" s="15"/>
      <c r="CF445" s="24"/>
      <c r="CG445" s="15"/>
      <c r="CH445" s="25"/>
      <c r="CI445" s="15"/>
      <c r="CJ445" s="25"/>
      <c r="CK445" s="15"/>
      <c r="CL445" s="25"/>
      <c r="CM445" s="15"/>
      <c r="CN445" s="25"/>
      <c r="CO445" s="15"/>
      <c r="CP445" s="25"/>
      <c r="CQ445" s="15"/>
      <c r="CR445" s="25"/>
      <c r="CS445" s="15">
        <f t="shared" si="76"/>
        <v>0</v>
      </c>
      <c r="CT445" s="15">
        <f t="shared" si="77"/>
        <v>68</v>
      </c>
      <c r="CU445" s="15">
        <f t="shared" si="78"/>
        <v>1</v>
      </c>
      <c r="CV445" s="15">
        <f t="shared" si="79"/>
        <v>0</v>
      </c>
      <c r="CW445" s="15"/>
      <c r="CX445" s="15"/>
      <c r="CY445" s="15">
        <f t="shared" si="80"/>
        <v>0</v>
      </c>
      <c r="CZ445" s="15">
        <f>GG445</f>
        <v>0</v>
      </c>
      <c r="DA445" s="19"/>
      <c r="DB445" s="17"/>
      <c r="DC445" s="15">
        <v>58</v>
      </c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7"/>
      <c r="DQ445" s="15"/>
      <c r="DR445" s="15"/>
      <c r="DS445" s="15"/>
      <c r="DT445" s="15"/>
      <c r="DU445" s="15"/>
      <c r="DV445" s="15"/>
      <c r="DW445" s="15"/>
      <c r="DX445" s="20"/>
      <c r="DY445" s="15"/>
      <c r="DZ445" s="20"/>
      <c r="EA445" s="15"/>
      <c r="EB445" s="20"/>
      <c r="EC445" s="15"/>
      <c r="ED445" s="20"/>
      <c r="EE445" s="15">
        <v>52</v>
      </c>
      <c r="EF445" s="20"/>
      <c r="EG445" s="15"/>
      <c r="EH445" s="20"/>
      <c r="EI445" s="15"/>
      <c r="EJ445" s="20"/>
      <c r="EK445" s="15"/>
      <c r="EL445" s="20"/>
      <c r="EM445" s="15"/>
      <c r="EN445" s="20"/>
      <c r="EO445" s="15"/>
      <c r="EP445" s="20"/>
      <c r="EQ445" s="15">
        <v>68</v>
      </c>
      <c r="ER445" s="20">
        <v>3</v>
      </c>
      <c r="ES445" s="15"/>
      <c r="ET445" s="20"/>
      <c r="EU445" s="15"/>
      <c r="EV445" s="20"/>
      <c r="EW445" s="15"/>
      <c r="EX445" s="20"/>
      <c r="EY445" s="15"/>
      <c r="EZ445" s="20"/>
      <c r="FA445" s="15"/>
      <c r="FB445" s="20"/>
      <c r="FC445" s="15"/>
      <c r="FD445" s="20"/>
      <c r="FE445" s="15"/>
      <c r="FF445" s="20"/>
      <c r="FG445" s="15"/>
      <c r="FH445" s="20"/>
      <c r="FI445" s="15"/>
      <c r="FJ445" s="20"/>
      <c r="FK445" s="15"/>
      <c r="FL445" s="20"/>
      <c r="FM445" s="15"/>
      <c r="FN445" s="20"/>
      <c r="FO445" s="15"/>
      <c r="FP445" s="20"/>
      <c r="FQ445" s="15"/>
      <c r="FR445" s="20"/>
      <c r="FS445" s="15"/>
      <c r="FT445" s="20"/>
      <c r="FU445" s="15"/>
      <c r="FV445" s="20"/>
      <c r="FW445" s="15"/>
      <c r="FX445" s="20"/>
      <c r="FY445" s="15"/>
      <c r="FZ445" s="20"/>
      <c r="GA445" s="15"/>
      <c r="GB445" s="20"/>
      <c r="GC445" s="15"/>
      <c r="GD445" s="20"/>
      <c r="GE445" s="15"/>
      <c r="GF445" s="20"/>
      <c r="GG445" s="170"/>
    </row>
    <row r="446" spans="1:189" s="2" customFormat="1" ht="15.75" customHeight="1" x14ac:dyDescent="0.3">
      <c r="A446" s="17" t="s">
        <v>125</v>
      </c>
      <c r="B446" s="15" t="s">
        <v>126</v>
      </c>
      <c r="C446" s="15" t="s">
        <v>326</v>
      </c>
      <c r="D446" s="15" t="s">
        <v>711</v>
      </c>
      <c r="E446" s="15" t="str">
        <f t="shared" si="74"/>
        <v>Noah Du</v>
      </c>
      <c r="F446" s="15" t="s">
        <v>135</v>
      </c>
      <c r="G446" s="15">
        <v>999905761</v>
      </c>
      <c r="H446" s="15">
        <f t="shared" si="75"/>
        <v>119</v>
      </c>
      <c r="I446" s="15"/>
      <c r="J446" s="15"/>
      <c r="K446" s="16"/>
      <c r="L446" s="15"/>
      <c r="M446" s="15"/>
      <c r="N446" s="15"/>
      <c r="O446" s="15">
        <f t="shared" si="81"/>
        <v>0</v>
      </c>
      <c r="P446" s="15">
        <v>0</v>
      </c>
      <c r="Q446" s="15">
        <f t="shared" si="82"/>
        <v>1</v>
      </c>
      <c r="R446" s="15">
        <v>0</v>
      </c>
      <c r="S446" s="15">
        <v>0</v>
      </c>
      <c r="T446" s="15">
        <f t="shared" si="83"/>
        <v>38</v>
      </c>
      <c r="U446" s="15">
        <f t="shared" si="84"/>
        <v>0</v>
      </c>
      <c r="V446" s="15"/>
      <c r="W446" s="15"/>
      <c r="X446" s="15"/>
      <c r="Y446" s="15"/>
      <c r="Z446" s="16"/>
      <c r="AA446" s="15"/>
      <c r="AB446" s="24"/>
      <c r="AC446" s="15"/>
      <c r="AD446" s="15"/>
      <c r="AE446" s="15"/>
      <c r="AF446" s="15"/>
      <c r="AG446" s="15"/>
      <c r="AH446" s="24"/>
      <c r="AI446" s="15"/>
      <c r="AJ446" s="15"/>
      <c r="AK446" s="15"/>
      <c r="AL446" s="15"/>
      <c r="AM446" s="15"/>
      <c r="AN446" s="24"/>
      <c r="AO446" s="15"/>
      <c r="AP446" s="24"/>
      <c r="AQ446" s="15"/>
      <c r="AR446" s="24"/>
      <c r="AS446" s="15"/>
      <c r="AT446" s="24"/>
      <c r="AU446" s="15"/>
      <c r="AV446" s="24"/>
      <c r="AW446" s="15"/>
      <c r="AX446" s="24"/>
      <c r="AY446" s="15"/>
      <c r="AZ446" s="15"/>
      <c r="BA446" s="15"/>
      <c r="BB446" s="15"/>
      <c r="BC446" s="15"/>
      <c r="BD446" s="15"/>
      <c r="BE446" s="15"/>
      <c r="BF446" s="24"/>
      <c r="BG446" s="15"/>
      <c r="BH446" s="24"/>
      <c r="BI446" s="15"/>
      <c r="BJ446" s="24"/>
      <c r="BK446" s="15"/>
      <c r="BL446" s="24"/>
      <c r="BM446" s="15">
        <v>33</v>
      </c>
      <c r="BN446" s="24" t="s">
        <v>168</v>
      </c>
      <c r="BO446" s="15"/>
      <c r="BP446" s="24"/>
      <c r="BQ446" s="15"/>
      <c r="BR446" s="24"/>
      <c r="BS446" s="15"/>
      <c r="BT446" s="24"/>
      <c r="BU446" s="15"/>
      <c r="BV446" s="24"/>
      <c r="BW446" s="15"/>
      <c r="BX446" s="24"/>
      <c r="BY446" s="15"/>
      <c r="BZ446" s="24"/>
      <c r="CA446" s="15"/>
      <c r="CB446" s="24"/>
      <c r="CC446" s="15"/>
      <c r="CD446" s="24"/>
      <c r="CE446" s="15"/>
      <c r="CF446" s="24"/>
      <c r="CG446" s="15">
        <v>38</v>
      </c>
      <c r="CH446" s="25" t="s">
        <v>129</v>
      </c>
      <c r="CI446" s="15"/>
      <c r="CJ446" s="25"/>
      <c r="CK446" s="15"/>
      <c r="CL446" s="25"/>
      <c r="CM446" s="15"/>
      <c r="CN446" s="25"/>
      <c r="CO446" s="15"/>
      <c r="CP446" s="25"/>
      <c r="CQ446" s="15"/>
      <c r="CR446" s="25"/>
      <c r="CS446" s="15">
        <f t="shared" si="76"/>
        <v>0</v>
      </c>
      <c r="CT446" s="15">
        <f t="shared" si="77"/>
        <v>0</v>
      </c>
      <c r="CU446" s="15">
        <f t="shared" si="78"/>
        <v>0</v>
      </c>
      <c r="CV446" s="15">
        <f t="shared" si="79"/>
        <v>33</v>
      </c>
      <c r="CW446" s="15"/>
      <c r="CX446" s="15"/>
      <c r="CY446" s="15">
        <f t="shared" si="80"/>
        <v>48</v>
      </c>
      <c r="CZ446" s="15">
        <f>GG446</f>
        <v>0</v>
      </c>
      <c r="DA446" s="19"/>
      <c r="DB446" s="17">
        <v>48</v>
      </c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>
        <v>38</v>
      </c>
      <c r="DP446" s="17"/>
      <c r="DQ446" s="15"/>
      <c r="DR446" s="15"/>
      <c r="DS446" s="15"/>
      <c r="DT446" s="15"/>
      <c r="DU446" s="15"/>
      <c r="DV446" s="15"/>
      <c r="DW446" s="15"/>
      <c r="DX446" s="20"/>
      <c r="DY446" s="15">
        <v>33</v>
      </c>
      <c r="DZ446" s="20" t="s">
        <v>168</v>
      </c>
      <c r="EA446" s="15"/>
      <c r="EB446" s="20"/>
      <c r="EC446" s="15">
        <v>38</v>
      </c>
      <c r="ED446" s="20" t="s">
        <v>168</v>
      </c>
      <c r="EE446" s="15"/>
      <c r="EF446" s="20"/>
      <c r="EG446" s="15"/>
      <c r="EH446" s="20"/>
      <c r="EI446" s="15"/>
      <c r="EJ446" s="20"/>
      <c r="EK446" s="15"/>
      <c r="EL446" s="20"/>
      <c r="EM446" s="15"/>
      <c r="EN446" s="20"/>
      <c r="EO446" s="15">
        <v>48</v>
      </c>
      <c r="EP446" s="20"/>
      <c r="EQ446" s="15"/>
      <c r="ER446" s="20"/>
      <c r="ES446" s="15"/>
      <c r="ET446" s="20"/>
      <c r="EU446" s="15"/>
      <c r="EV446" s="20"/>
      <c r="EW446" s="15"/>
      <c r="EX446" s="20"/>
      <c r="EY446" s="15"/>
      <c r="EZ446" s="20"/>
      <c r="FA446" s="15"/>
      <c r="FB446" s="20"/>
      <c r="FC446" s="15"/>
      <c r="FD446" s="20"/>
      <c r="FE446" s="15"/>
      <c r="FF446" s="20"/>
      <c r="FG446" s="15"/>
      <c r="FH446" s="20"/>
      <c r="FI446" s="15"/>
      <c r="FJ446" s="20"/>
      <c r="FK446" s="15"/>
      <c r="FL446" s="20"/>
      <c r="FM446" s="15"/>
      <c r="FN446" s="20"/>
      <c r="FO446" s="15"/>
      <c r="FP446" s="20"/>
      <c r="FQ446" s="15"/>
      <c r="FR446" s="20"/>
      <c r="FS446" s="15"/>
      <c r="FT446" s="20"/>
      <c r="FU446" s="15"/>
      <c r="FV446" s="20"/>
      <c r="FW446" s="15"/>
      <c r="FX446" s="20"/>
      <c r="FY446" s="15"/>
      <c r="FZ446" s="20"/>
      <c r="GA446" s="15"/>
      <c r="GB446" s="20"/>
      <c r="GC446" s="15">
        <v>33</v>
      </c>
      <c r="GD446" s="20" t="s">
        <v>168</v>
      </c>
      <c r="GE446" s="15"/>
      <c r="GF446" s="20"/>
      <c r="GG446" s="170"/>
    </row>
    <row r="447" spans="1:189" s="2" customFormat="1" ht="15.75" customHeight="1" x14ac:dyDescent="0.3">
      <c r="A447" s="17" t="s">
        <v>125</v>
      </c>
      <c r="B447" s="17" t="s">
        <v>126</v>
      </c>
      <c r="C447" s="17" t="s">
        <v>1025</v>
      </c>
      <c r="D447" s="17" t="s">
        <v>1026</v>
      </c>
      <c r="E447" s="15" t="str">
        <f t="shared" si="74"/>
        <v>Amishi Jha</v>
      </c>
      <c r="F447" s="17" t="s">
        <v>128</v>
      </c>
      <c r="G447" s="15">
        <v>999905780</v>
      </c>
      <c r="H447" s="15">
        <f t="shared" si="75"/>
        <v>48</v>
      </c>
      <c r="I447" s="15"/>
      <c r="J447" s="15"/>
      <c r="K447" s="16"/>
      <c r="L447" s="15"/>
      <c r="M447" s="15"/>
      <c r="N447" s="15"/>
      <c r="O447" s="15">
        <f t="shared" si="81"/>
        <v>0</v>
      </c>
      <c r="P447" s="15">
        <v>0</v>
      </c>
      <c r="Q447" s="15">
        <f t="shared" si="82"/>
        <v>0</v>
      </c>
      <c r="R447" s="15">
        <v>0</v>
      </c>
      <c r="S447" s="15">
        <v>0</v>
      </c>
      <c r="T447" s="15">
        <f t="shared" si="83"/>
        <v>0</v>
      </c>
      <c r="U447" s="15">
        <f t="shared" si="84"/>
        <v>0</v>
      </c>
      <c r="V447" s="15"/>
      <c r="W447" s="15"/>
      <c r="X447" s="15"/>
      <c r="Y447" s="15"/>
      <c r="Z447" s="16"/>
      <c r="AA447" s="15"/>
      <c r="AB447" s="24"/>
      <c r="AC447" s="15"/>
      <c r="AD447" s="15"/>
      <c r="AE447" s="15"/>
      <c r="AF447" s="15"/>
      <c r="AG447" s="15"/>
      <c r="AH447" s="24"/>
      <c r="AI447" s="15"/>
      <c r="AJ447" s="15"/>
      <c r="AK447" s="15"/>
      <c r="AL447" s="15"/>
      <c r="AM447" s="15"/>
      <c r="AN447" s="24"/>
      <c r="AO447" s="15"/>
      <c r="AP447" s="24"/>
      <c r="AQ447" s="15"/>
      <c r="AR447" s="24"/>
      <c r="AS447" s="15"/>
      <c r="AT447" s="24"/>
      <c r="AU447" s="15"/>
      <c r="AV447" s="24"/>
      <c r="AW447" s="15"/>
      <c r="AX447" s="24"/>
      <c r="AY447" s="15"/>
      <c r="AZ447" s="15"/>
      <c r="BA447" s="15"/>
      <c r="BB447" s="15"/>
      <c r="BC447" s="15"/>
      <c r="BD447" s="15"/>
      <c r="BE447" s="15"/>
      <c r="BF447" s="24"/>
      <c r="BG447" s="15"/>
      <c r="BH447" s="24"/>
      <c r="BI447" s="15"/>
      <c r="BJ447" s="24"/>
      <c r="BK447" s="15"/>
      <c r="BL447" s="24"/>
      <c r="BM447" s="15"/>
      <c r="BN447" s="24"/>
      <c r="BO447" s="15"/>
      <c r="BP447" s="24"/>
      <c r="BQ447" s="15"/>
      <c r="BR447" s="24"/>
      <c r="BS447" s="15"/>
      <c r="BT447" s="24"/>
      <c r="BU447" s="15"/>
      <c r="BV447" s="24"/>
      <c r="BW447" s="15"/>
      <c r="BX447" s="24"/>
      <c r="BY447" s="15"/>
      <c r="BZ447" s="24"/>
      <c r="CA447" s="15"/>
      <c r="CB447" s="24"/>
      <c r="CC447" s="15"/>
      <c r="CD447" s="24"/>
      <c r="CE447" s="15"/>
      <c r="CF447" s="24"/>
      <c r="CG447" s="15">
        <v>29</v>
      </c>
      <c r="CH447" s="25" t="s">
        <v>168</v>
      </c>
      <c r="CI447" s="15"/>
      <c r="CJ447" s="25"/>
      <c r="CK447" s="15"/>
      <c r="CL447" s="25"/>
      <c r="CM447" s="15"/>
      <c r="CN447" s="25"/>
      <c r="CO447" s="15"/>
      <c r="CP447" s="25"/>
      <c r="CQ447" s="15"/>
      <c r="CR447" s="25"/>
      <c r="CS447" s="15">
        <f t="shared" si="76"/>
        <v>0</v>
      </c>
      <c r="CT447" s="15">
        <f t="shared" si="77"/>
        <v>0</v>
      </c>
      <c r="CU447" s="15">
        <f t="shared" si="78"/>
        <v>0</v>
      </c>
      <c r="CV447" s="15">
        <f t="shared" si="79"/>
        <v>0</v>
      </c>
      <c r="CW447" s="15"/>
      <c r="CX447" s="15"/>
      <c r="CY447" s="15">
        <f t="shared" si="80"/>
        <v>48</v>
      </c>
      <c r="CZ447" s="15">
        <f>GG447</f>
        <v>0</v>
      </c>
      <c r="DA447" s="19"/>
      <c r="DB447" s="17">
        <v>48</v>
      </c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7"/>
      <c r="DQ447" s="15"/>
      <c r="DR447" s="15"/>
      <c r="DS447" s="15"/>
      <c r="DT447" s="15"/>
      <c r="DU447" s="15"/>
      <c r="DV447" s="15"/>
      <c r="DW447" s="15"/>
      <c r="DX447" s="20"/>
      <c r="DY447" s="15"/>
      <c r="DZ447" s="20"/>
      <c r="EA447" s="15"/>
      <c r="EB447" s="20"/>
      <c r="EC447" s="15"/>
      <c r="ED447" s="20"/>
      <c r="EE447" s="15"/>
      <c r="EF447" s="20"/>
      <c r="EG447" s="15"/>
      <c r="EH447" s="20"/>
      <c r="EI447" s="15"/>
      <c r="EJ447" s="20"/>
      <c r="EK447" s="15"/>
      <c r="EL447" s="20"/>
      <c r="EM447" s="15"/>
      <c r="EN447" s="20"/>
      <c r="EO447" s="15">
        <v>48</v>
      </c>
      <c r="EP447" s="20"/>
      <c r="EQ447" s="15"/>
      <c r="ER447" s="20"/>
      <c r="ES447" s="15"/>
      <c r="ET447" s="20"/>
      <c r="EU447" s="15"/>
      <c r="EV447" s="20"/>
      <c r="EW447" s="15"/>
      <c r="EX447" s="20"/>
      <c r="EY447" s="15"/>
      <c r="EZ447" s="20"/>
      <c r="FA447" s="15"/>
      <c r="FB447" s="20"/>
      <c r="FC447" s="15"/>
      <c r="FD447" s="20"/>
      <c r="FE447" s="15"/>
      <c r="FF447" s="20"/>
      <c r="FG447" s="15"/>
      <c r="FH447" s="20"/>
      <c r="FI447" s="15"/>
      <c r="FJ447" s="20"/>
      <c r="FK447" s="15"/>
      <c r="FL447" s="20"/>
      <c r="FM447" s="15"/>
      <c r="FN447" s="20"/>
      <c r="FO447" s="15"/>
      <c r="FP447" s="20"/>
      <c r="FQ447" s="15"/>
      <c r="FR447" s="20"/>
      <c r="FS447" s="15"/>
      <c r="FT447" s="20"/>
      <c r="FU447" s="15"/>
      <c r="FV447" s="20"/>
      <c r="FW447" s="15"/>
      <c r="FX447" s="20"/>
      <c r="FY447" s="15"/>
      <c r="FZ447" s="20"/>
      <c r="GA447" s="15"/>
      <c r="GB447" s="20"/>
      <c r="GC447" s="15"/>
      <c r="GD447" s="20"/>
      <c r="GE447" s="15"/>
      <c r="GF447" s="20"/>
      <c r="GG447" s="170"/>
    </row>
    <row r="448" spans="1:189" s="2" customFormat="1" ht="15.75" customHeight="1" x14ac:dyDescent="0.3">
      <c r="A448" s="17" t="s">
        <v>125</v>
      </c>
      <c r="B448" s="15" t="s">
        <v>126</v>
      </c>
      <c r="C448" s="15" t="s">
        <v>712</v>
      </c>
      <c r="D448" s="15" t="s">
        <v>711</v>
      </c>
      <c r="E448" s="15" t="str">
        <f t="shared" si="74"/>
        <v>Yohan Du</v>
      </c>
      <c r="F448" s="15" t="s">
        <v>135</v>
      </c>
      <c r="G448" s="15">
        <v>999905785</v>
      </c>
      <c r="H448" s="15">
        <f t="shared" si="75"/>
        <v>119</v>
      </c>
      <c r="I448" s="15"/>
      <c r="J448" s="15"/>
      <c r="K448" s="16"/>
      <c r="L448" s="15"/>
      <c r="M448" s="15"/>
      <c r="N448" s="15"/>
      <c r="O448" s="15">
        <f t="shared" si="81"/>
        <v>0</v>
      </c>
      <c r="P448" s="15">
        <v>0</v>
      </c>
      <c r="Q448" s="15">
        <f t="shared" si="82"/>
        <v>1</v>
      </c>
      <c r="R448" s="15">
        <v>0</v>
      </c>
      <c r="S448" s="15">
        <v>0</v>
      </c>
      <c r="T448" s="15">
        <f t="shared" si="83"/>
        <v>38</v>
      </c>
      <c r="U448" s="15">
        <f t="shared" si="84"/>
        <v>0</v>
      </c>
      <c r="V448" s="15"/>
      <c r="W448" s="15"/>
      <c r="X448" s="15"/>
      <c r="Y448" s="15"/>
      <c r="Z448" s="16"/>
      <c r="AA448" s="15"/>
      <c r="AB448" s="24"/>
      <c r="AC448" s="15"/>
      <c r="AD448" s="15"/>
      <c r="AE448" s="15"/>
      <c r="AF448" s="15"/>
      <c r="AG448" s="15"/>
      <c r="AH448" s="24"/>
      <c r="AI448" s="15"/>
      <c r="AJ448" s="15"/>
      <c r="AK448" s="15"/>
      <c r="AL448" s="15"/>
      <c r="AM448" s="15"/>
      <c r="AN448" s="24"/>
      <c r="AO448" s="15"/>
      <c r="AP448" s="24"/>
      <c r="AQ448" s="15"/>
      <c r="AR448" s="24"/>
      <c r="AS448" s="15"/>
      <c r="AT448" s="24"/>
      <c r="AU448" s="15"/>
      <c r="AV448" s="24"/>
      <c r="AW448" s="15"/>
      <c r="AX448" s="24"/>
      <c r="AY448" s="15"/>
      <c r="AZ448" s="15"/>
      <c r="BA448" s="15"/>
      <c r="BB448" s="15"/>
      <c r="BC448" s="15"/>
      <c r="BD448" s="15"/>
      <c r="BE448" s="15"/>
      <c r="BF448" s="24"/>
      <c r="BG448" s="15"/>
      <c r="BH448" s="24"/>
      <c r="BI448" s="15"/>
      <c r="BJ448" s="24"/>
      <c r="BK448" s="15"/>
      <c r="BL448" s="24"/>
      <c r="BM448" s="15">
        <v>33</v>
      </c>
      <c r="BN448" s="24" t="s">
        <v>168</v>
      </c>
      <c r="BO448" s="15"/>
      <c r="BP448" s="24"/>
      <c r="BQ448" s="15"/>
      <c r="BR448" s="24"/>
      <c r="BS448" s="15"/>
      <c r="BT448" s="24"/>
      <c r="BU448" s="15"/>
      <c r="BV448" s="24"/>
      <c r="BW448" s="15"/>
      <c r="BX448" s="24"/>
      <c r="BY448" s="15"/>
      <c r="BZ448" s="24"/>
      <c r="CA448" s="15">
        <v>38</v>
      </c>
      <c r="CB448" s="24" t="s">
        <v>168</v>
      </c>
      <c r="CC448" s="15"/>
      <c r="CD448" s="24"/>
      <c r="CE448" s="15"/>
      <c r="CF448" s="24"/>
      <c r="CG448" s="15">
        <v>54</v>
      </c>
      <c r="CH448" s="25">
        <v>7</v>
      </c>
      <c r="CI448" s="15"/>
      <c r="CJ448" s="25"/>
      <c r="CK448" s="15"/>
      <c r="CL448" s="25"/>
      <c r="CM448" s="15"/>
      <c r="CN448" s="25"/>
      <c r="CO448" s="15"/>
      <c r="CP448" s="25"/>
      <c r="CQ448" s="15"/>
      <c r="CR448" s="25"/>
      <c r="CS448" s="15">
        <f t="shared" si="76"/>
        <v>0</v>
      </c>
      <c r="CT448" s="15">
        <f t="shared" si="77"/>
        <v>0</v>
      </c>
      <c r="CU448" s="15">
        <f t="shared" si="78"/>
        <v>0</v>
      </c>
      <c r="CV448" s="15">
        <f t="shared" si="79"/>
        <v>33</v>
      </c>
      <c r="CW448" s="15"/>
      <c r="CX448" s="15"/>
      <c r="CY448" s="15">
        <f t="shared" si="80"/>
        <v>48</v>
      </c>
      <c r="CZ448" s="15">
        <f>GG448</f>
        <v>0</v>
      </c>
      <c r="DA448" s="19"/>
      <c r="DB448" s="17">
        <v>48</v>
      </c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>
        <v>29</v>
      </c>
      <c r="DP448" s="17"/>
      <c r="DQ448" s="15"/>
      <c r="DR448" s="15"/>
      <c r="DS448" s="15"/>
      <c r="DT448" s="15"/>
      <c r="DU448" s="15"/>
      <c r="DV448" s="15"/>
      <c r="DW448" s="15"/>
      <c r="DX448" s="20"/>
      <c r="DY448" s="15">
        <v>44</v>
      </c>
      <c r="DZ448" s="20" t="s">
        <v>129</v>
      </c>
      <c r="EA448" s="15"/>
      <c r="EB448" s="20"/>
      <c r="EC448" s="15">
        <v>38</v>
      </c>
      <c r="ED448" s="20" t="s">
        <v>168</v>
      </c>
      <c r="EE448" s="15"/>
      <c r="EF448" s="20"/>
      <c r="EG448" s="15"/>
      <c r="EH448" s="20"/>
      <c r="EI448" s="15"/>
      <c r="EJ448" s="20"/>
      <c r="EK448" s="15"/>
      <c r="EL448" s="20"/>
      <c r="EM448" s="15"/>
      <c r="EN448" s="20"/>
      <c r="EO448" s="15">
        <v>48</v>
      </c>
      <c r="EP448" s="20"/>
      <c r="EQ448" s="15"/>
      <c r="ER448" s="20"/>
      <c r="ES448" s="15"/>
      <c r="ET448" s="20"/>
      <c r="EU448" s="15"/>
      <c r="EV448" s="20"/>
      <c r="EW448" s="15"/>
      <c r="EX448" s="20"/>
      <c r="EY448" s="15"/>
      <c r="EZ448" s="20"/>
      <c r="FA448" s="15"/>
      <c r="FB448" s="20"/>
      <c r="FC448" s="15"/>
      <c r="FD448" s="20"/>
      <c r="FE448" s="15"/>
      <c r="FF448" s="20"/>
      <c r="FG448" s="15"/>
      <c r="FH448" s="20"/>
      <c r="FI448" s="15"/>
      <c r="FJ448" s="20"/>
      <c r="FK448" s="15"/>
      <c r="FL448" s="20"/>
      <c r="FM448" s="15"/>
      <c r="FN448" s="20"/>
      <c r="FO448" s="15"/>
      <c r="FP448" s="20"/>
      <c r="FQ448" s="15"/>
      <c r="FR448" s="20"/>
      <c r="FS448" s="15"/>
      <c r="FT448" s="20"/>
      <c r="FU448" s="15"/>
      <c r="FV448" s="20"/>
      <c r="FW448" s="15"/>
      <c r="FX448" s="20"/>
      <c r="FY448" s="15"/>
      <c r="FZ448" s="20"/>
      <c r="GA448" s="15"/>
      <c r="GB448" s="20"/>
      <c r="GC448" s="15">
        <v>33</v>
      </c>
      <c r="GD448" s="20" t="s">
        <v>168</v>
      </c>
      <c r="GE448" s="15"/>
      <c r="GF448" s="20"/>
      <c r="GG448" s="170"/>
    </row>
    <row r="449" spans="1:189" s="2" customFormat="1" ht="15.75" customHeight="1" x14ac:dyDescent="0.3">
      <c r="A449" s="15" t="s">
        <v>2903</v>
      </c>
      <c r="B449" s="15" t="s">
        <v>126</v>
      </c>
      <c r="C449" s="15" t="s">
        <v>199</v>
      </c>
      <c r="D449" s="15" t="s">
        <v>829</v>
      </c>
      <c r="E449" s="15" t="str">
        <f t="shared" si="74"/>
        <v>Brandon Ginn</v>
      </c>
      <c r="F449" s="15" t="s">
        <v>135</v>
      </c>
      <c r="G449" s="15">
        <v>999905809</v>
      </c>
      <c r="H449" s="15">
        <f t="shared" si="75"/>
        <v>38</v>
      </c>
      <c r="I449" s="15"/>
      <c r="J449" s="15"/>
      <c r="K449" s="16"/>
      <c r="L449" s="15"/>
      <c r="M449" s="15"/>
      <c r="N449" s="15"/>
      <c r="O449" s="15">
        <f t="shared" si="81"/>
        <v>0</v>
      </c>
      <c r="P449" s="15">
        <v>0</v>
      </c>
      <c r="Q449" s="15">
        <f t="shared" si="82"/>
        <v>0</v>
      </c>
      <c r="R449" s="15">
        <v>0</v>
      </c>
      <c r="S449" s="15">
        <v>0</v>
      </c>
      <c r="T449" s="15">
        <f t="shared" si="83"/>
        <v>38</v>
      </c>
      <c r="U449" s="15">
        <f t="shared" si="84"/>
        <v>0</v>
      </c>
      <c r="V449" s="15"/>
      <c r="W449" s="15"/>
      <c r="X449" s="15"/>
      <c r="Y449" s="15"/>
      <c r="Z449" s="16"/>
      <c r="AA449" s="15"/>
      <c r="AB449" s="24"/>
      <c r="AC449" s="15"/>
      <c r="AD449" s="15"/>
      <c r="AE449" s="15"/>
      <c r="AF449" s="15"/>
      <c r="AG449" s="15"/>
      <c r="AH449" s="24"/>
      <c r="AI449" s="15"/>
      <c r="AJ449" s="15"/>
      <c r="AK449" s="15"/>
      <c r="AL449" s="15"/>
      <c r="AM449" s="15"/>
      <c r="AN449" s="24"/>
      <c r="AO449" s="15"/>
      <c r="AP449" s="24"/>
      <c r="AQ449" s="15"/>
      <c r="AR449" s="24"/>
      <c r="AS449" s="15"/>
      <c r="AT449" s="24"/>
      <c r="AU449" s="15"/>
      <c r="AV449" s="24"/>
      <c r="AW449" s="15"/>
      <c r="AX449" s="24"/>
      <c r="AY449" s="15"/>
      <c r="AZ449" s="15"/>
      <c r="BA449" s="15"/>
      <c r="BB449" s="15"/>
      <c r="BC449" s="15"/>
      <c r="BD449" s="15"/>
      <c r="BE449" s="15"/>
      <c r="BF449" s="24"/>
      <c r="BG449" s="15"/>
      <c r="BH449" s="24"/>
      <c r="BI449" s="15"/>
      <c r="BJ449" s="24"/>
      <c r="BK449" s="15"/>
      <c r="BL449" s="24"/>
      <c r="BM449" s="15">
        <v>33</v>
      </c>
      <c r="BN449" s="24" t="s">
        <v>168</v>
      </c>
      <c r="BO449" s="15"/>
      <c r="BP449" s="24"/>
      <c r="BQ449" s="15"/>
      <c r="BR449" s="24"/>
      <c r="BS449" s="15"/>
      <c r="BT449" s="24"/>
      <c r="BU449" s="15"/>
      <c r="BV449" s="24"/>
      <c r="BW449" s="15"/>
      <c r="BX449" s="24"/>
      <c r="BY449" s="15"/>
      <c r="BZ449" s="24"/>
      <c r="CA449" s="15">
        <v>38</v>
      </c>
      <c r="CB449" s="24" t="s">
        <v>168</v>
      </c>
      <c r="CC449" s="15"/>
      <c r="CD449" s="24"/>
      <c r="CE449" s="15"/>
      <c r="CF449" s="24"/>
      <c r="CG449" s="15">
        <v>38</v>
      </c>
      <c r="CH449" s="25" t="s">
        <v>129</v>
      </c>
      <c r="CI449" s="15"/>
      <c r="CJ449" s="25"/>
      <c r="CK449" s="15"/>
      <c r="CL449" s="25"/>
      <c r="CM449" s="15"/>
      <c r="CN449" s="25"/>
      <c r="CO449" s="15"/>
      <c r="CP449" s="25"/>
      <c r="CQ449" s="15"/>
      <c r="CR449" s="25"/>
      <c r="CS449" s="15">
        <f t="shared" si="76"/>
        <v>0</v>
      </c>
      <c r="CT449" s="15">
        <f t="shared" si="77"/>
        <v>0</v>
      </c>
      <c r="CU449" s="15">
        <f t="shared" si="78"/>
        <v>0</v>
      </c>
      <c r="CV449" s="15">
        <f t="shared" si="79"/>
        <v>0</v>
      </c>
      <c r="CW449" s="15"/>
      <c r="CX449" s="15"/>
      <c r="CY449" s="15">
        <f t="shared" si="80"/>
        <v>0</v>
      </c>
      <c r="CZ449" s="15">
        <f>GG449</f>
        <v>0</v>
      </c>
      <c r="DA449" s="19"/>
      <c r="DB449" s="17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7"/>
      <c r="DQ449" s="15"/>
      <c r="DR449" s="15"/>
      <c r="DS449" s="15"/>
      <c r="DT449" s="15"/>
      <c r="DU449" s="15"/>
      <c r="DV449" s="15"/>
      <c r="DW449" s="15"/>
      <c r="DX449" s="20"/>
      <c r="DY449" s="15">
        <v>44</v>
      </c>
      <c r="DZ449" s="20">
        <v>9</v>
      </c>
      <c r="EA449" s="15"/>
      <c r="EB449" s="20"/>
      <c r="EC449" s="15">
        <v>38</v>
      </c>
      <c r="ED449" s="20">
        <v>17</v>
      </c>
      <c r="EE449" s="15"/>
      <c r="EF449" s="20"/>
      <c r="EG449" s="15"/>
      <c r="EH449" s="20"/>
      <c r="EI449" s="15"/>
      <c r="EJ449" s="20"/>
      <c r="EK449" s="15"/>
      <c r="EL449" s="20"/>
      <c r="EM449" s="15"/>
      <c r="EN449" s="20"/>
      <c r="EO449" s="15"/>
      <c r="EP449" s="20"/>
      <c r="EQ449" s="15"/>
      <c r="ER449" s="20"/>
      <c r="ES449" s="15"/>
      <c r="ET449" s="20"/>
      <c r="EU449" s="15"/>
      <c r="EV449" s="20"/>
      <c r="EW449" s="15"/>
      <c r="EX449" s="20"/>
      <c r="EY449" s="15"/>
      <c r="EZ449" s="20"/>
      <c r="FA449" s="15"/>
      <c r="FB449" s="20"/>
      <c r="FC449" s="15"/>
      <c r="FD449" s="20"/>
      <c r="FE449" s="15"/>
      <c r="FF449" s="20"/>
      <c r="FG449" s="15"/>
      <c r="FH449" s="20"/>
      <c r="FI449" s="15"/>
      <c r="FJ449" s="20"/>
      <c r="FK449" s="15"/>
      <c r="FL449" s="20"/>
      <c r="FM449" s="15"/>
      <c r="FN449" s="20"/>
      <c r="FO449" s="15"/>
      <c r="FP449" s="20"/>
      <c r="FQ449" s="15"/>
      <c r="FR449" s="20"/>
      <c r="FS449" s="15"/>
      <c r="FT449" s="20"/>
      <c r="FU449" s="15"/>
      <c r="FV449" s="20"/>
      <c r="FW449" s="15"/>
      <c r="FX449" s="20"/>
      <c r="FY449" s="15"/>
      <c r="FZ449" s="20"/>
      <c r="GA449" s="15"/>
      <c r="GB449" s="20"/>
      <c r="GC449" s="15"/>
      <c r="GD449" s="20"/>
      <c r="GE449" s="15"/>
      <c r="GF449" s="20"/>
      <c r="GG449" s="170"/>
    </row>
    <row r="450" spans="1:189" s="2" customFormat="1" ht="15.75" customHeight="1" x14ac:dyDescent="0.3">
      <c r="A450" s="17" t="s">
        <v>125</v>
      </c>
      <c r="B450" s="15" t="s">
        <v>126</v>
      </c>
      <c r="C450" s="15" t="s">
        <v>696</v>
      </c>
      <c r="D450" s="15" t="s">
        <v>1192</v>
      </c>
      <c r="E450" s="15" t="str">
        <f t="shared" si="74"/>
        <v>Riley Lam</v>
      </c>
      <c r="F450" s="15" t="s">
        <v>135</v>
      </c>
      <c r="G450" s="15">
        <v>999905828</v>
      </c>
      <c r="H450" s="15">
        <f t="shared" si="75"/>
        <v>92</v>
      </c>
      <c r="I450" s="15"/>
      <c r="J450" s="17">
        <f>(O450+P450+R450+S450+T450+U450)/2</f>
        <v>0</v>
      </c>
      <c r="K450" s="16"/>
      <c r="L450" s="15"/>
      <c r="M450" s="15"/>
      <c r="N450" s="15"/>
      <c r="O450" s="15">
        <f t="shared" si="81"/>
        <v>0</v>
      </c>
      <c r="P450" s="15">
        <v>0</v>
      </c>
      <c r="Q450" s="15">
        <f t="shared" si="82"/>
        <v>1</v>
      </c>
      <c r="R450" s="15">
        <v>0</v>
      </c>
      <c r="S450" s="15">
        <v>0</v>
      </c>
      <c r="T450" s="15">
        <f t="shared" si="83"/>
        <v>0</v>
      </c>
      <c r="U450" s="15">
        <f t="shared" si="84"/>
        <v>0</v>
      </c>
      <c r="V450" s="15"/>
      <c r="W450" s="15"/>
      <c r="X450" s="15"/>
      <c r="Y450" s="15"/>
      <c r="Z450" s="16"/>
      <c r="AA450" s="15"/>
      <c r="AB450" s="24"/>
      <c r="AC450" s="15"/>
      <c r="AD450" s="15"/>
      <c r="AE450" s="15"/>
      <c r="AF450" s="15"/>
      <c r="AG450" s="15"/>
      <c r="AH450" s="24"/>
      <c r="AI450" s="15"/>
      <c r="AJ450" s="15"/>
      <c r="AK450" s="15"/>
      <c r="AL450" s="15"/>
      <c r="AM450" s="15"/>
      <c r="AN450" s="24"/>
      <c r="AO450" s="15"/>
      <c r="AP450" s="24"/>
      <c r="AQ450" s="15"/>
      <c r="AR450" s="24"/>
      <c r="AS450" s="15"/>
      <c r="AT450" s="24"/>
      <c r="AU450" s="15"/>
      <c r="AV450" s="24"/>
      <c r="AW450" s="15"/>
      <c r="AX450" s="24"/>
      <c r="AY450" s="15"/>
      <c r="AZ450" s="15"/>
      <c r="BA450" s="15"/>
      <c r="BB450" s="15"/>
      <c r="BC450" s="15"/>
      <c r="BD450" s="15"/>
      <c r="BE450" s="15"/>
      <c r="BF450" s="24"/>
      <c r="BG450" s="15"/>
      <c r="BH450" s="24"/>
      <c r="BI450" s="15"/>
      <c r="BJ450" s="24"/>
      <c r="BK450" s="15"/>
      <c r="BL450" s="24"/>
      <c r="BM450" s="15">
        <v>63</v>
      </c>
      <c r="BN450" s="24">
        <v>6</v>
      </c>
      <c r="BO450" s="15"/>
      <c r="BP450" s="24"/>
      <c r="BQ450" s="15"/>
      <c r="BR450" s="24"/>
      <c r="BS450" s="15"/>
      <c r="BT450" s="24"/>
      <c r="BU450" s="15"/>
      <c r="BV450" s="24"/>
      <c r="BW450" s="15"/>
      <c r="BX450" s="24"/>
      <c r="BY450" s="15"/>
      <c r="BZ450" s="24"/>
      <c r="CA450" s="15">
        <v>51</v>
      </c>
      <c r="CB450" s="24" t="s">
        <v>129</v>
      </c>
      <c r="CC450" s="15"/>
      <c r="CD450" s="24"/>
      <c r="CE450" s="15"/>
      <c r="CF450" s="24"/>
      <c r="CG450" s="15"/>
      <c r="CH450" s="25"/>
      <c r="CI450" s="15"/>
      <c r="CJ450" s="25"/>
      <c r="CK450" s="15"/>
      <c r="CL450" s="25"/>
      <c r="CM450" s="15"/>
      <c r="CN450" s="25"/>
      <c r="CO450" s="15"/>
      <c r="CP450" s="25"/>
      <c r="CQ450" s="15"/>
      <c r="CR450" s="25"/>
      <c r="CS450" s="15">
        <f t="shared" si="76"/>
        <v>0</v>
      </c>
      <c r="CT450" s="15">
        <f t="shared" si="77"/>
        <v>0</v>
      </c>
      <c r="CU450" s="15">
        <f t="shared" si="78"/>
        <v>0</v>
      </c>
      <c r="CV450" s="15">
        <f t="shared" si="79"/>
        <v>44</v>
      </c>
      <c r="CW450" s="15"/>
      <c r="CX450" s="15"/>
      <c r="CY450" s="15">
        <f t="shared" si="80"/>
        <v>48</v>
      </c>
      <c r="CZ450" s="15">
        <f>GG450</f>
        <v>0</v>
      </c>
      <c r="DA450" s="19"/>
      <c r="DB450" s="17">
        <v>64</v>
      </c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>
        <v>68</v>
      </c>
      <c r="DP450" s="17"/>
      <c r="DQ450" s="15"/>
      <c r="DR450" s="15"/>
      <c r="DS450" s="15"/>
      <c r="DT450" s="15"/>
      <c r="DU450" s="15"/>
      <c r="DV450" s="15"/>
      <c r="DW450" s="15"/>
      <c r="DX450" s="20"/>
      <c r="DY450" s="15">
        <v>44</v>
      </c>
      <c r="DZ450" s="20" t="s">
        <v>129</v>
      </c>
      <c r="EA450" s="15"/>
      <c r="EB450" s="20"/>
      <c r="EC450" s="15"/>
      <c r="ED450" s="20"/>
      <c r="EE450" s="15"/>
      <c r="EF450" s="20"/>
      <c r="EG450" s="15"/>
      <c r="EH450" s="20"/>
      <c r="EI450" s="15"/>
      <c r="EJ450" s="20"/>
      <c r="EK450" s="15"/>
      <c r="EL450" s="20"/>
      <c r="EM450" s="15"/>
      <c r="EN450" s="20"/>
      <c r="EO450" s="15">
        <v>48</v>
      </c>
      <c r="EP450" s="20"/>
      <c r="EQ450" s="15"/>
      <c r="ER450" s="20"/>
      <c r="ES450" s="15"/>
      <c r="ET450" s="20"/>
      <c r="EU450" s="15"/>
      <c r="EV450" s="20"/>
      <c r="EW450" s="15"/>
      <c r="EX450" s="20"/>
      <c r="EY450" s="15"/>
      <c r="EZ450" s="20"/>
      <c r="FA450" s="15"/>
      <c r="FB450" s="20"/>
      <c r="FC450" s="15"/>
      <c r="FD450" s="20"/>
      <c r="FE450" s="15"/>
      <c r="FF450" s="20"/>
      <c r="FG450" s="15"/>
      <c r="FH450" s="20"/>
      <c r="FI450" s="15"/>
      <c r="FJ450" s="20"/>
      <c r="FK450" s="15"/>
      <c r="FL450" s="20"/>
      <c r="FM450" s="15"/>
      <c r="FN450" s="20"/>
      <c r="FO450" s="15"/>
      <c r="FP450" s="20"/>
      <c r="FQ450" s="15"/>
      <c r="FR450" s="20"/>
      <c r="FS450" s="15"/>
      <c r="FT450" s="20"/>
      <c r="FU450" s="15"/>
      <c r="FV450" s="20"/>
      <c r="FW450" s="15"/>
      <c r="FX450" s="20"/>
      <c r="FY450" s="15"/>
      <c r="FZ450" s="20"/>
      <c r="GA450" s="15"/>
      <c r="GB450" s="20"/>
      <c r="GC450" s="15">
        <v>44</v>
      </c>
      <c r="GD450" s="20" t="s">
        <v>129</v>
      </c>
      <c r="GE450" s="15"/>
      <c r="GF450" s="20"/>
      <c r="GG450" s="170"/>
    </row>
    <row r="451" spans="1:189" s="2" customFormat="1" ht="15.75" customHeight="1" x14ac:dyDescent="0.3">
      <c r="A451" s="15" t="s">
        <v>2904</v>
      </c>
      <c r="B451" s="15" t="s">
        <v>126</v>
      </c>
      <c r="C451" s="15" t="s">
        <v>1949</v>
      </c>
      <c r="D451" s="15" t="s">
        <v>1948</v>
      </c>
      <c r="E451" s="15" t="str">
        <f t="shared" si="74"/>
        <v>Patti White</v>
      </c>
      <c r="F451" s="15" t="s">
        <v>128</v>
      </c>
      <c r="G451" s="15">
        <v>999905837</v>
      </c>
      <c r="H451" s="15">
        <f t="shared" si="75"/>
        <v>30</v>
      </c>
      <c r="I451" s="15"/>
      <c r="J451" s="15"/>
      <c r="K451" s="16"/>
      <c r="L451" s="15"/>
      <c r="M451" s="15"/>
      <c r="N451" s="15"/>
      <c r="O451" s="15">
        <f t="shared" si="81"/>
        <v>0</v>
      </c>
      <c r="P451" s="15">
        <v>0</v>
      </c>
      <c r="Q451" s="15">
        <f t="shared" si="82"/>
        <v>1</v>
      </c>
      <c r="R451" s="15">
        <v>0</v>
      </c>
      <c r="S451" s="15">
        <v>0</v>
      </c>
      <c r="T451" s="15">
        <f t="shared" si="83"/>
        <v>0</v>
      </c>
      <c r="U451" s="15">
        <f t="shared" si="84"/>
        <v>0</v>
      </c>
      <c r="V451" s="15"/>
      <c r="W451" s="15"/>
      <c r="X451" s="15"/>
      <c r="Y451" s="15"/>
      <c r="Z451" s="16"/>
      <c r="AA451" s="15"/>
      <c r="AB451" s="15"/>
      <c r="AC451" s="15"/>
      <c r="AD451" s="15"/>
      <c r="AE451" s="15"/>
      <c r="AF451" s="24"/>
      <c r="AG451" s="15"/>
      <c r="AH451" s="24"/>
      <c r="AI451" s="15"/>
      <c r="AJ451" s="24"/>
      <c r="AK451" s="15"/>
      <c r="AL451" s="24"/>
      <c r="AM451" s="15"/>
      <c r="AN451" s="24"/>
      <c r="AO451" s="15"/>
      <c r="AP451" s="24"/>
      <c r="AQ451" s="15"/>
      <c r="AR451" s="24"/>
      <c r="AS451" s="15"/>
      <c r="AT451" s="24"/>
      <c r="AU451" s="15"/>
      <c r="AV451" s="24"/>
      <c r="AW451" s="15"/>
      <c r="AX451" s="24"/>
      <c r="AY451" s="15"/>
      <c r="AZ451" s="15"/>
      <c r="BA451" s="15"/>
      <c r="BB451" s="24"/>
      <c r="BC451" s="15"/>
      <c r="BD451" s="24"/>
      <c r="BE451" s="15"/>
      <c r="BF451" s="24"/>
      <c r="BG451" s="15"/>
      <c r="BH451" s="24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24"/>
      <c r="CQ451" s="15"/>
      <c r="CR451" s="24"/>
      <c r="CS451" s="15">
        <f t="shared" si="76"/>
        <v>0</v>
      </c>
      <c r="CT451" s="15">
        <f t="shared" si="77"/>
        <v>30</v>
      </c>
      <c r="CU451" s="15">
        <f t="shared" si="78"/>
        <v>1</v>
      </c>
      <c r="CV451" s="15">
        <f t="shared" si="79"/>
        <v>0</v>
      </c>
      <c r="CW451" s="15"/>
      <c r="CX451" s="15"/>
      <c r="CY451" s="15">
        <f t="shared" si="80"/>
        <v>0</v>
      </c>
      <c r="CZ451" s="15">
        <f>GG451</f>
        <v>0</v>
      </c>
      <c r="DA451" s="20"/>
      <c r="DB451" s="17">
        <v>48</v>
      </c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>
        <v>34</v>
      </c>
      <c r="DO451" s="15"/>
      <c r="DP451" s="17"/>
      <c r="DQ451" s="15"/>
      <c r="DR451" s="15"/>
      <c r="DS451" s="15"/>
      <c r="DT451" s="15"/>
      <c r="DU451" s="15"/>
      <c r="DV451" s="15"/>
      <c r="DW451" s="15"/>
      <c r="DX451" s="20"/>
      <c r="DY451" s="15">
        <v>59</v>
      </c>
      <c r="DZ451" s="20">
        <v>5</v>
      </c>
      <c r="EA451" s="15"/>
      <c r="EB451" s="20"/>
      <c r="EC451" s="15"/>
      <c r="ED451" s="20"/>
      <c r="EE451" s="15"/>
      <c r="EF451" s="20"/>
      <c r="EG451" s="15"/>
      <c r="EH451" s="20"/>
      <c r="EI451" s="15"/>
      <c r="EJ451" s="20"/>
      <c r="EK451" s="15"/>
      <c r="EL451" s="20"/>
      <c r="EM451" s="15"/>
      <c r="EN451" s="20"/>
      <c r="EO451" s="15"/>
      <c r="EP451" s="20"/>
      <c r="EQ451" s="15"/>
      <c r="ER451" s="20"/>
      <c r="ES451" s="15"/>
      <c r="ET451" s="20"/>
      <c r="EU451" s="15"/>
      <c r="EV451" s="20"/>
      <c r="EW451" s="15"/>
      <c r="EX451" s="20"/>
      <c r="EY451" s="15"/>
      <c r="EZ451" s="20"/>
      <c r="FA451" s="15"/>
      <c r="FB451" s="20"/>
      <c r="FC451" s="15"/>
      <c r="FD451" s="20"/>
      <c r="FE451" s="15"/>
      <c r="FF451" s="20"/>
      <c r="FG451" s="15"/>
      <c r="FH451" s="20"/>
      <c r="FI451" s="15"/>
      <c r="FJ451" s="20"/>
      <c r="FK451" s="15"/>
      <c r="FL451" s="20"/>
      <c r="FM451" s="15"/>
      <c r="FN451" s="20"/>
      <c r="FO451" s="15"/>
      <c r="FP451" s="20"/>
      <c r="FQ451" s="15"/>
      <c r="FR451" s="20"/>
      <c r="FS451" s="15"/>
      <c r="FT451" s="20"/>
      <c r="FU451" s="15"/>
      <c r="FV451" s="20"/>
      <c r="FW451" s="15"/>
      <c r="FX451" s="20"/>
      <c r="FY451" s="15">
        <v>30</v>
      </c>
      <c r="FZ451" s="20">
        <v>1</v>
      </c>
      <c r="GA451" s="15"/>
      <c r="GB451" s="20"/>
      <c r="GC451" s="15"/>
      <c r="GD451" s="20"/>
      <c r="GE451" s="15"/>
      <c r="GF451" s="20"/>
      <c r="GG451" s="170"/>
    </row>
    <row r="452" spans="1:189" s="2" customFormat="1" ht="15.75" customHeight="1" x14ac:dyDescent="0.3">
      <c r="A452" s="15" t="s">
        <v>130</v>
      </c>
      <c r="B452" s="15" t="s">
        <v>126</v>
      </c>
      <c r="C452" s="15" t="s">
        <v>3241</v>
      </c>
      <c r="D452" s="15" t="s">
        <v>2995</v>
      </c>
      <c r="E452" s="15" t="str">
        <f t="shared" si="74"/>
        <v>Lluvia VEGA</v>
      </c>
      <c r="F452" s="15" t="s">
        <v>128</v>
      </c>
      <c r="G452" s="15">
        <v>999905851</v>
      </c>
      <c r="H452" s="15">
        <f t="shared" si="75"/>
        <v>38</v>
      </c>
      <c r="I452" s="15"/>
      <c r="J452" s="15"/>
      <c r="K452" s="16"/>
      <c r="L452" s="15"/>
      <c r="M452" s="15"/>
      <c r="N452" s="15"/>
      <c r="O452" s="15">
        <f t="shared" si="81"/>
        <v>0</v>
      </c>
      <c r="P452" s="15">
        <v>0</v>
      </c>
      <c r="Q452" s="15">
        <f t="shared" si="82"/>
        <v>0</v>
      </c>
      <c r="R452" s="15">
        <v>0</v>
      </c>
      <c r="S452" s="15">
        <v>0</v>
      </c>
      <c r="T452" s="15">
        <f t="shared" si="83"/>
        <v>0</v>
      </c>
      <c r="U452" s="15">
        <f t="shared" si="84"/>
        <v>0</v>
      </c>
      <c r="V452" s="15"/>
      <c r="W452" s="15"/>
      <c r="X452" s="15"/>
      <c r="Y452" s="15"/>
      <c r="Z452" s="16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>
        <f t="shared" si="76"/>
        <v>0</v>
      </c>
      <c r="CT452" s="15">
        <f t="shared" si="77"/>
        <v>38</v>
      </c>
      <c r="CU452" s="15">
        <f t="shared" si="78"/>
        <v>0</v>
      </c>
      <c r="CV452" s="15">
        <f t="shared" si="79"/>
        <v>0</v>
      </c>
      <c r="CW452" s="15"/>
      <c r="CX452" s="15"/>
      <c r="CY452" s="15">
        <f t="shared" si="80"/>
        <v>0</v>
      </c>
      <c r="CZ452" s="15">
        <f>GG452</f>
        <v>0</v>
      </c>
      <c r="DA452" s="16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20"/>
      <c r="DY452" s="15"/>
      <c r="DZ452" s="20"/>
      <c r="EA452" s="15"/>
      <c r="EB452" s="20"/>
      <c r="EC452" s="15"/>
      <c r="ED452" s="20"/>
      <c r="EE452" s="15"/>
      <c r="EF452" s="20"/>
      <c r="EG452" s="15"/>
      <c r="EH452" s="20"/>
      <c r="EI452" s="15"/>
      <c r="EJ452" s="20"/>
      <c r="EK452" s="15"/>
      <c r="EL452" s="20"/>
      <c r="EM452" s="15"/>
      <c r="EN452" s="20"/>
      <c r="EO452" s="15"/>
      <c r="EP452" s="20"/>
      <c r="EQ452" s="15"/>
      <c r="ER452" s="20"/>
      <c r="ES452" s="15"/>
      <c r="ET452" s="20"/>
      <c r="EU452" s="15"/>
      <c r="EV452" s="20"/>
      <c r="EW452" s="15"/>
      <c r="EX452" s="20"/>
      <c r="EY452" s="15"/>
      <c r="EZ452" s="20"/>
      <c r="FA452" s="15"/>
      <c r="FB452" s="20"/>
      <c r="FC452" s="15">
        <v>38</v>
      </c>
      <c r="FD452" s="20" t="s">
        <v>129</v>
      </c>
      <c r="FE452" s="15"/>
      <c r="FF452" s="20"/>
      <c r="FG452" s="15"/>
      <c r="FH452" s="20"/>
      <c r="FI452" s="15"/>
      <c r="FJ452" s="20"/>
      <c r="FK452" s="15"/>
      <c r="FL452" s="20"/>
      <c r="FM452" s="15"/>
      <c r="FN452" s="20"/>
      <c r="FO452" s="15"/>
      <c r="FP452" s="20"/>
      <c r="FQ452" s="15"/>
      <c r="FR452" s="20"/>
      <c r="FS452" s="15"/>
      <c r="FT452" s="20"/>
      <c r="FU452" s="15"/>
      <c r="FV452" s="20"/>
      <c r="FW452" s="15"/>
      <c r="FX452" s="20"/>
      <c r="FY452" s="15"/>
      <c r="FZ452" s="20"/>
      <c r="GA452" s="15"/>
      <c r="GB452" s="20"/>
      <c r="GC452" s="15"/>
      <c r="GD452" s="20"/>
      <c r="GE452" s="15"/>
      <c r="GF452" s="20"/>
      <c r="GG452" s="170"/>
    </row>
    <row r="453" spans="1:189" s="2" customFormat="1" ht="15.75" customHeight="1" x14ac:dyDescent="0.3">
      <c r="A453" s="17" t="s">
        <v>125</v>
      </c>
      <c r="B453" s="17" t="s">
        <v>126</v>
      </c>
      <c r="C453" s="17" t="s">
        <v>3655</v>
      </c>
      <c r="D453" s="17" t="s">
        <v>3654</v>
      </c>
      <c r="E453" s="15" t="str">
        <f t="shared" si="74"/>
        <v>KATE FRANCINE RODIL</v>
      </c>
      <c r="F453" s="17" t="s">
        <v>128</v>
      </c>
      <c r="G453" s="17">
        <v>999905993</v>
      </c>
      <c r="H453" s="15">
        <f t="shared" si="75"/>
        <v>90</v>
      </c>
      <c r="I453" s="15"/>
      <c r="J453" s="15"/>
      <c r="K453" s="16"/>
      <c r="L453" s="15"/>
      <c r="M453" s="15"/>
      <c r="N453" s="15"/>
      <c r="O453" s="15">
        <f t="shared" si="81"/>
        <v>0</v>
      </c>
      <c r="P453" s="15">
        <v>0</v>
      </c>
      <c r="Q453" s="15">
        <f t="shared" si="82"/>
        <v>0</v>
      </c>
      <c r="R453" s="15">
        <v>0</v>
      </c>
      <c r="S453" s="15">
        <v>0</v>
      </c>
      <c r="T453" s="15">
        <f t="shared" si="83"/>
        <v>0</v>
      </c>
      <c r="U453" s="15">
        <f t="shared" si="84"/>
        <v>0</v>
      </c>
      <c r="V453" s="15"/>
      <c r="W453" s="15"/>
      <c r="X453" s="15"/>
      <c r="Y453" s="15"/>
      <c r="Z453" s="16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>
        <f t="shared" si="76"/>
        <v>0</v>
      </c>
      <c r="CT453" s="15">
        <f t="shared" si="77"/>
        <v>90</v>
      </c>
      <c r="CU453" s="15">
        <f t="shared" si="78"/>
        <v>1</v>
      </c>
      <c r="CV453" s="15">
        <f t="shared" si="79"/>
        <v>0</v>
      </c>
      <c r="CW453" s="15"/>
      <c r="CX453" s="15"/>
      <c r="CY453" s="15">
        <f t="shared" si="80"/>
        <v>0</v>
      </c>
      <c r="CZ453" s="15">
        <f>GG453</f>
        <v>0</v>
      </c>
      <c r="DA453" s="16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20"/>
      <c r="DY453" s="15"/>
      <c r="DZ453" s="20"/>
      <c r="EA453" s="15"/>
      <c r="EB453" s="20"/>
      <c r="EC453" s="15"/>
      <c r="ED453" s="20"/>
      <c r="EE453" s="15"/>
      <c r="EF453" s="20"/>
      <c r="EG453" s="15"/>
      <c r="EH453" s="20"/>
      <c r="EI453" s="15"/>
      <c r="EJ453" s="20"/>
      <c r="EK453" s="15"/>
      <c r="EL453" s="20"/>
      <c r="EM453" s="15"/>
      <c r="EN453" s="20"/>
      <c r="EO453" s="15"/>
      <c r="EP453" s="20"/>
      <c r="EQ453" s="15"/>
      <c r="ER453" s="20"/>
      <c r="ES453" s="15"/>
      <c r="ET453" s="20"/>
      <c r="EU453" s="15"/>
      <c r="EV453" s="20"/>
      <c r="EW453" s="15"/>
      <c r="EX453" s="20"/>
      <c r="EY453" s="15"/>
      <c r="EZ453" s="20"/>
      <c r="FA453" s="15"/>
      <c r="FB453" s="20"/>
      <c r="FC453" s="15"/>
      <c r="FD453" s="20"/>
      <c r="FE453" s="15"/>
      <c r="FF453" s="20"/>
      <c r="FG453" s="15"/>
      <c r="FH453" s="20"/>
      <c r="FI453" s="15"/>
      <c r="FJ453" s="20"/>
      <c r="FK453" s="15"/>
      <c r="FL453" s="20"/>
      <c r="FM453" s="15"/>
      <c r="FN453" s="20"/>
      <c r="FO453" s="15"/>
      <c r="FP453" s="20"/>
      <c r="FQ453" s="15"/>
      <c r="FR453" s="20"/>
      <c r="FS453" s="15">
        <v>90</v>
      </c>
      <c r="FT453" s="20">
        <v>2</v>
      </c>
      <c r="FU453" s="15"/>
      <c r="FV453" s="20"/>
      <c r="FW453" s="15"/>
      <c r="FX453" s="20"/>
      <c r="FY453" s="15"/>
      <c r="FZ453" s="20"/>
      <c r="GA453" s="15"/>
      <c r="GB453" s="20"/>
      <c r="GC453" s="15"/>
      <c r="GD453" s="20"/>
      <c r="GE453" s="15"/>
      <c r="GF453" s="20"/>
      <c r="GG453" s="170"/>
    </row>
    <row r="454" spans="1:189" s="2" customFormat="1" ht="15.75" customHeight="1" x14ac:dyDescent="0.3">
      <c r="A454" s="17" t="s">
        <v>125</v>
      </c>
      <c r="B454" s="17" t="s">
        <v>126</v>
      </c>
      <c r="C454" s="17" t="s">
        <v>3653</v>
      </c>
      <c r="D454" s="17" t="s">
        <v>3654</v>
      </c>
      <c r="E454" s="15" t="str">
        <f t="shared" ref="E454:E517" si="85">CONCATENATE(C454, " ",D454)</f>
        <v>KAYE FRANCINE RODIL</v>
      </c>
      <c r="F454" s="17" t="s">
        <v>128</v>
      </c>
      <c r="G454" s="17">
        <v>999905994</v>
      </c>
      <c r="H454" s="15">
        <f t="shared" ref="H454:H517" si="86">(L454+M454+N454+O454+P454+R454+S454+T454+U454+V454+X454+Y454+CT454+CY454+CS454+CV454)-J454</f>
        <v>68</v>
      </c>
      <c r="I454" s="15"/>
      <c r="J454" s="15"/>
      <c r="K454" s="16"/>
      <c r="L454" s="15"/>
      <c r="M454" s="15"/>
      <c r="N454" s="15"/>
      <c r="O454" s="15">
        <f t="shared" si="81"/>
        <v>0</v>
      </c>
      <c r="P454" s="15">
        <v>0</v>
      </c>
      <c r="Q454" s="15">
        <f t="shared" si="82"/>
        <v>0</v>
      </c>
      <c r="R454" s="15">
        <v>0</v>
      </c>
      <c r="S454" s="15">
        <v>0</v>
      </c>
      <c r="T454" s="15">
        <f t="shared" si="83"/>
        <v>0</v>
      </c>
      <c r="U454" s="15">
        <f t="shared" si="84"/>
        <v>0</v>
      </c>
      <c r="V454" s="15"/>
      <c r="W454" s="15"/>
      <c r="X454" s="15"/>
      <c r="Y454" s="15"/>
      <c r="Z454" s="16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>
        <f t="shared" ref="CS454:CS517" si="87">SUM(FE454)</f>
        <v>0</v>
      </c>
      <c r="CT454" s="15">
        <f t="shared" ref="CT454:CT517" si="88">SUM(EQ454,ES454,EU454,EW454,FA454,EY454,FC454,FG454,FI454,FK454,FM454,FQ454,FS454,FU454,FW454,FY454,GA454,FO454)</f>
        <v>68</v>
      </c>
      <c r="CU454" s="15">
        <f t="shared" ref="CU454:CU517" si="89">COUNT(ER454,ET454,EV454,EX454,FB454,EZ454,FD454,FH454,FJ454,FL454,FN454,FR454,FT454,FV454,FX454,FZ454,GB454)</f>
        <v>1</v>
      </c>
      <c r="CV454" s="15">
        <f t="shared" ref="CV454:CV517" si="90">GC454+GE454</f>
        <v>0</v>
      </c>
      <c r="CW454" s="15"/>
      <c r="CX454" s="15"/>
      <c r="CY454" s="15">
        <f t="shared" ref="CY454:CY517" si="91">EO454</f>
        <v>0</v>
      </c>
      <c r="CZ454" s="15">
        <f>GG454</f>
        <v>0</v>
      </c>
      <c r="DA454" s="16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20"/>
      <c r="DY454" s="15"/>
      <c r="DZ454" s="20"/>
      <c r="EA454" s="15"/>
      <c r="EB454" s="20"/>
      <c r="EC454" s="15"/>
      <c r="ED454" s="20"/>
      <c r="EE454" s="15"/>
      <c r="EF454" s="20"/>
      <c r="EG454" s="15"/>
      <c r="EH454" s="20"/>
      <c r="EI454" s="15"/>
      <c r="EJ454" s="20"/>
      <c r="EK454" s="15"/>
      <c r="EL454" s="20"/>
      <c r="EM454" s="15"/>
      <c r="EN454" s="20"/>
      <c r="EO454" s="15"/>
      <c r="EP454" s="20"/>
      <c r="EQ454" s="15"/>
      <c r="ER454" s="20"/>
      <c r="ES454" s="15"/>
      <c r="ET454" s="20"/>
      <c r="EU454" s="15"/>
      <c r="EV454" s="20"/>
      <c r="EW454" s="15"/>
      <c r="EX454" s="20"/>
      <c r="EY454" s="15"/>
      <c r="EZ454" s="20"/>
      <c r="FA454" s="15"/>
      <c r="FB454" s="20"/>
      <c r="FC454" s="15"/>
      <c r="FD454" s="20"/>
      <c r="FE454" s="15"/>
      <c r="FF454" s="20"/>
      <c r="FG454" s="15"/>
      <c r="FH454" s="20"/>
      <c r="FI454" s="15"/>
      <c r="FJ454" s="20"/>
      <c r="FK454" s="15"/>
      <c r="FL454" s="20"/>
      <c r="FM454" s="15"/>
      <c r="FN454" s="20"/>
      <c r="FO454" s="15"/>
      <c r="FP454" s="20"/>
      <c r="FQ454" s="15"/>
      <c r="FR454" s="20"/>
      <c r="FS454" s="15">
        <v>68</v>
      </c>
      <c r="FT454" s="20">
        <v>4</v>
      </c>
      <c r="FU454" s="15"/>
      <c r="FV454" s="20"/>
      <c r="FW454" s="15"/>
      <c r="FX454" s="20"/>
      <c r="FY454" s="15"/>
      <c r="FZ454" s="20"/>
      <c r="GA454" s="15"/>
      <c r="GB454" s="20"/>
      <c r="GC454" s="15"/>
      <c r="GD454" s="20"/>
      <c r="GE454" s="15"/>
      <c r="GF454" s="20"/>
      <c r="GG454" s="170"/>
    </row>
    <row r="455" spans="1:189" s="2" customFormat="1" ht="15.75" customHeight="1" x14ac:dyDescent="0.3">
      <c r="A455" s="15" t="s">
        <v>2903</v>
      </c>
      <c r="B455" s="15" t="s">
        <v>126</v>
      </c>
      <c r="C455" s="17" t="s">
        <v>493</v>
      </c>
      <c r="D455" s="17" t="s">
        <v>942</v>
      </c>
      <c r="E455" s="15" t="str">
        <f t="shared" si="85"/>
        <v>Irene Ho</v>
      </c>
      <c r="F455" s="17" t="s">
        <v>128</v>
      </c>
      <c r="G455" s="15">
        <v>999906026</v>
      </c>
      <c r="H455" s="15">
        <f t="shared" si="86"/>
        <v>158</v>
      </c>
      <c r="I455" s="15"/>
      <c r="J455" s="15"/>
      <c r="K455" s="16"/>
      <c r="L455" s="15"/>
      <c r="M455" s="15"/>
      <c r="N455" s="15"/>
      <c r="O455" s="15">
        <f t="shared" ref="O455:O518" si="92">SUM(EE455, EI455, EK455, EM455)</f>
        <v>56</v>
      </c>
      <c r="P455" s="15">
        <v>0</v>
      </c>
      <c r="Q455" s="15">
        <f t="shared" ref="Q455:Q518" si="93">COUNT(DI455:DV455)</f>
        <v>1</v>
      </c>
      <c r="R455" s="15">
        <v>0</v>
      </c>
      <c r="S455" s="15">
        <v>0</v>
      </c>
      <c r="T455" s="15">
        <f t="shared" ref="T455:T518" si="94">EC455</f>
        <v>38</v>
      </c>
      <c r="U455" s="15">
        <f t="shared" ref="U455:U518" si="95">SUM(EG455)</f>
        <v>64</v>
      </c>
      <c r="V455" s="15"/>
      <c r="W455" s="15"/>
      <c r="X455" s="15"/>
      <c r="Y455" s="15"/>
      <c r="Z455" s="16"/>
      <c r="AA455" s="15">
        <v>64</v>
      </c>
      <c r="AB455" s="24" t="s">
        <v>129</v>
      </c>
      <c r="AC455" s="15"/>
      <c r="AD455" s="15"/>
      <c r="AE455" s="15">
        <v>54</v>
      </c>
      <c r="AF455" s="24">
        <v>7</v>
      </c>
      <c r="AG455" s="15"/>
      <c r="AH455" s="24"/>
      <c r="AI455" s="15"/>
      <c r="AJ455" s="24"/>
      <c r="AK455" s="15"/>
      <c r="AL455" s="24"/>
      <c r="AM455" s="15">
        <v>32</v>
      </c>
      <c r="AN455" s="24" t="s">
        <v>129</v>
      </c>
      <c r="AO455" s="15"/>
      <c r="AP455" s="24"/>
      <c r="AQ455" s="15"/>
      <c r="AR455" s="24"/>
      <c r="AS455" s="15"/>
      <c r="AT455" s="24"/>
      <c r="AU455" s="15">
        <v>54</v>
      </c>
      <c r="AV455" s="24">
        <v>7</v>
      </c>
      <c r="AW455" s="15"/>
      <c r="AX455" s="24"/>
      <c r="AY455" s="15"/>
      <c r="AZ455" s="15"/>
      <c r="BA455" s="15"/>
      <c r="BB455" s="15"/>
      <c r="BC455" s="15"/>
      <c r="BD455" s="15"/>
      <c r="BE455" s="15"/>
      <c r="BF455" s="24"/>
      <c r="BG455" s="15"/>
      <c r="BH455" s="24"/>
      <c r="BI455" s="15"/>
      <c r="BJ455" s="24"/>
      <c r="BK455" s="15"/>
      <c r="BL455" s="24"/>
      <c r="BM455" s="15">
        <v>44</v>
      </c>
      <c r="BN455" s="24" t="s">
        <v>129</v>
      </c>
      <c r="BO455" s="15"/>
      <c r="BP455" s="24"/>
      <c r="BQ455" s="15"/>
      <c r="BR455" s="24"/>
      <c r="BS455" s="15"/>
      <c r="BT455" s="24"/>
      <c r="BU455" s="15"/>
      <c r="BV455" s="24"/>
      <c r="BW455" s="15"/>
      <c r="BX455" s="24"/>
      <c r="BY455" s="15"/>
      <c r="BZ455" s="24"/>
      <c r="CA455" s="15">
        <v>51</v>
      </c>
      <c r="CB455" s="24" t="s">
        <v>129</v>
      </c>
      <c r="CC455" s="15"/>
      <c r="CD455" s="24"/>
      <c r="CE455" s="15"/>
      <c r="CF455" s="24"/>
      <c r="CG455" s="15">
        <v>38</v>
      </c>
      <c r="CH455" s="25" t="s">
        <v>129</v>
      </c>
      <c r="CI455" s="15"/>
      <c r="CJ455" s="25"/>
      <c r="CK455" s="15"/>
      <c r="CL455" s="25"/>
      <c r="CM455" s="15"/>
      <c r="CN455" s="25"/>
      <c r="CO455" s="15"/>
      <c r="CP455" s="25"/>
      <c r="CQ455" s="15"/>
      <c r="CR455" s="25"/>
      <c r="CS455" s="15">
        <f t="shared" si="87"/>
        <v>0</v>
      </c>
      <c r="CT455" s="15">
        <f t="shared" si="88"/>
        <v>0</v>
      </c>
      <c r="CU455" s="15">
        <f t="shared" si="89"/>
        <v>0</v>
      </c>
      <c r="CV455" s="15">
        <f t="shared" si="90"/>
        <v>0</v>
      </c>
      <c r="CW455" s="15"/>
      <c r="CX455" s="15"/>
      <c r="CY455" s="15">
        <f t="shared" si="91"/>
        <v>0</v>
      </c>
      <c r="CZ455" s="15">
        <f>GG455</f>
        <v>0</v>
      </c>
      <c r="DA455" s="19"/>
      <c r="DB455" s="17">
        <v>48</v>
      </c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>
        <v>38</v>
      </c>
      <c r="DP455" s="17"/>
      <c r="DQ455" s="15"/>
      <c r="DR455" s="15"/>
      <c r="DS455" s="15"/>
      <c r="DT455" s="15"/>
      <c r="DU455" s="15"/>
      <c r="DV455" s="15"/>
      <c r="DW455" s="15"/>
      <c r="DX455" s="20"/>
      <c r="DY455" s="15"/>
      <c r="DZ455" s="20"/>
      <c r="EA455" s="15">
        <v>79</v>
      </c>
      <c r="EB455" s="20">
        <v>3</v>
      </c>
      <c r="EC455" s="15">
        <v>38</v>
      </c>
      <c r="ED455" s="20">
        <v>17</v>
      </c>
      <c r="EE455" s="15"/>
      <c r="EF455" s="20"/>
      <c r="EG455" s="15">
        <v>64</v>
      </c>
      <c r="EH455" s="20">
        <v>9</v>
      </c>
      <c r="EI455" s="15">
        <v>56</v>
      </c>
      <c r="EJ455" s="20">
        <v>3</v>
      </c>
      <c r="EK455" s="15"/>
      <c r="EL455" s="20"/>
      <c r="EM455" s="15"/>
      <c r="EN455" s="20"/>
      <c r="EO455" s="15"/>
      <c r="EP455" s="20"/>
      <c r="EQ455" s="15"/>
      <c r="ER455" s="20"/>
      <c r="ES455" s="15"/>
      <c r="ET455" s="20"/>
      <c r="EU455" s="15"/>
      <c r="EV455" s="20"/>
      <c r="EW455" s="15"/>
      <c r="EX455" s="20"/>
      <c r="EY455" s="15"/>
      <c r="EZ455" s="20"/>
      <c r="FA455" s="15"/>
      <c r="FB455" s="20"/>
      <c r="FC455" s="15"/>
      <c r="FD455" s="20"/>
      <c r="FE455" s="15"/>
      <c r="FF455" s="20"/>
      <c r="FG455" s="15"/>
      <c r="FH455" s="20"/>
      <c r="FI455" s="15"/>
      <c r="FJ455" s="20"/>
      <c r="FK455" s="15"/>
      <c r="FL455" s="20"/>
      <c r="FM455" s="15"/>
      <c r="FN455" s="20"/>
      <c r="FO455" s="15"/>
      <c r="FP455" s="20"/>
      <c r="FQ455" s="15"/>
      <c r="FR455" s="20"/>
      <c r="FS455" s="15"/>
      <c r="FT455" s="20"/>
      <c r="FU455" s="15"/>
      <c r="FV455" s="20"/>
      <c r="FW455" s="15"/>
      <c r="FX455" s="20"/>
      <c r="FY455" s="15"/>
      <c r="FZ455" s="20"/>
      <c r="GA455" s="15"/>
      <c r="GB455" s="20"/>
      <c r="GC455" s="15"/>
      <c r="GD455" s="20"/>
      <c r="GE455" s="15"/>
      <c r="GF455" s="20"/>
      <c r="GG455" s="170"/>
    </row>
    <row r="456" spans="1:189" s="2" customFormat="1" ht="15.75" customHeight="1" x14ac:dyDescent="0.3">
      <c r="A456" s="15" t="s">
        <v>2903</v>
      </c>
      <c r="B456" s="17" t="s">
        <v>126</v>
      </c>
      <c r="C456" s="17" t="s">
        <v>758</v>
      </c>
      <c r="D456" s="17" t="s">
        <v>759</v>
      </c>
      <c r="E456" s="15" t="str">
        <f t="shared" si="85"/>
        <v>MIREYA FIGUEROA</v>
      </c>
      <c r="F456" s="17" t="s">
        <v>128</v>
      </c>
      <c r="G456" s="15">
        <v>999906049</v>
      </c>
      <c r="H456" s="15">
        <f t="shared" si="86"/>
        <v>101</v>
      </c>
      <c r="I456" s="15"/>
      <c r="J456" s="17">
        <f>(O456+P456+R456+S456+T456+U456)/2</f>
        <v>19</v>
      </c>
      <c r="K456" s="16"/>
      <c r="L456" s="15"/>
      <c r="M456" s="15"/>
      <c r="N456" s="15"/>
      <c r="O456" s="15">
        <f t="shared" si="92"/>
        <v>0</v>
      </c>
      <c r="P456" s="15">
        <v>0</v>
      </c>
      <c r="Q456" s="15">
        <f t="shared" si="93"/>
        <v>1</v>
      </c>
      <c r="R456" s="15">
        <v>0</v>
      </c>
      <c r="S456" s="15">
        <v>0</v>
      </c>
      <c r="T456" s="15">
        <f t="shared" si="94"/>
        <v>38</v>
      </c>
      <c r="U456" s="15">
        <f t="shared" si="95"/>
        <v>0</v>
      </c>
      <c r="V456" s="15"/>
      <c r="W456" s="15"/>
      <c r="X456" s="15"/>
      <c r="Y456" s="15"/>
      <c r="Z456" s="16"/>
      <c r="AA456" s="15"/>
      <c r="AB456" s="24"/>
      <c r="AC456" s="15"/>
      <c r="AD456" s="15"/>
      <c r="AE456" s="15"/>
      <c r="AF456" s="15"/>
      <c r="AG456" s="15"/>
      <c r="AH456" s="24"/>
      <c r="AI456" s="15"/>
      <c r="AJ456" s="15"/>
      <c r="AK456" s="15"/>
      <c r="AL456" s="15"/>
      <c r="AM456" s="15"/>
      <c r="AN456" s="24"/>
      <c r="AO456" s="15"/>
      <c r="AP456" s="24"/>
      <c r="AQ456" s="15"/>
      <c r="AR456" s="24"/>
      <c r="AS456" s="15"/>
      <c r="AT456" s="24"/>
      <c r="AU456" s="15"/>
      <c r="AV456" s="24"/>
      <c r="AW456" s="15"/>
      <c r="AX456" s="24"/>
      <c r="AY456" s="15"/>
      <c r="AZ456" s="15"/>
      <c r="BA456" s="15"/>
      <c r="BB456" s="15"/>
      <c r="BC456" s="15"/>
      <c r="BD456" s="15"/>
      <c r="BE456" s="15"/>
      <c r="BF456" s="24"/>
      <c r="BG456" s="15"/>
      <c r="BH456" s="24"/>
      <c r="BI456" s="15"/>
      <c r="BJ456" s="24"/>
      <c r="BK456" s="15"/>
      <c r="BL456" s="24"/>
      <c r="BM456" s="15"/>
      <c r="BN456" s="24"/>
      <c r="BO456" s="15"/>
      <c r="BP456" s="24"/>
      <c r="BQ456" s="15"/>
      <c r="BR456" s="24"/>
      <c r="BS456" s="15"/>
      <c r="BT456" s="24"/>
      <c r="BU456" s="15"/>
      <c r="BV456" s="24"/>
      <c r="BW456" s="15"/>
      <c r="BX456" s="24"/>
      <c r="BY456" s="15"/>
      <c r="BZ456" s="24"/>
      <c r="CA456" s="15"/>
      <c r="CB456" s="24"/>
      <c r="CC456" s="15"/>
      <c r="CD456" s="24"/>
      <c r="CE456" s="15"/>
      <c r="CF456" s="24"/>
      <c r="CG456" s="15"/>
      <c r="CH456" s="25"/>
      <c r="CI456" s="15"/>
      <c r="CJ456" s="25"/>
      <c r="CK456" s="15"/>
      <c r="CL456" s="25"/>
      <c r="CM456" s="15"/>
      <c r="CN456" s="25"/>
      <c r="CO456" s="15"/>
      <c r="CP456" s="25"/>
      <c r="CQ456" s="15"/>
      <c r="CR456" s="25"/>
      <c r="CS456" s="15">
        <f t="shared" si="87"/>
        <v>0</v>
      </c>
      <c r="CT456" s="15">
        <f t="shared" si="88"/>
        <v>38</v>
      </c>
      <c r="CU456" s="15">
        <f t="shared" si="89"/>
        <v>0</v>
      </c>
      <c r="CV456" s="15">
        <f t="shared" si="90"/>
        <v>44</v>
      </c>
      <c r="CW456" s="15"/>
      <c r="CX456" s="15"/>
      <c r="CY456" s="15">
        <f t="shared" si="91"/>
        <v>0</v>
      </c>
      <c r="CZ456" s="15">
        <f>GG456</f>
        <v>0</v>
      </c>
      <c r="DA456" s="19"/>
      <c r="DB456" s="17"/>
      <c r="DC456" s="17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7"/>
      <c r="DQ456" s="17"/>
      <c r="DR456" s="17"/>
      <c r="DS456" s="17"/>
      <c r="DT456" s="17">
        <v>90</v>
      </c>
      <c r="DU456" s="17"/>
      <c r="DV456" s="17"/>
      <c r="DW456" s="15"/>
      <c r="DX456" s="20"/>
      <c r="DY456" s="15"/>
      <c r="DZ456" s="20"/>
      <c r="EA456" s="15">
        <v>33</v>
      </c>
      <c r="EB456" s="20" t="s">
        <v>168</v>
      </c>
      <c r="EC456" s="15">
        <v>38</v>
      </c>
      <c r="ED456" s="20" t="s">
        <v>168</v>
      </c>
      <c r="EE456" s="15"/>
      <c r="EF456" s="20"/>
      <c r="EG456" s="15"/>
      <c r="EH456" s="20"/>
      <c r="EI456" s="15"/>
      <c r="EJ456" s="20"/>
      <c r="EK456" s="15"/>
      <c r="EL456" s="20"/>
      <c r="EM456" s="15"/>
      <c r="EN456" s="20"/>
      <c r="EO456" s="15"/>
      <c r="EP456" s="20"/>
      <c r="EQ456" s="17"/>
      <c r="ER456" s="20"/>
      <c r="ES456" s="15"/>
      <c r="ET456" s="20"/>
      <c r="EU456" s="15">
        <v>38</v>
      </c>
      <c r="EV456" s="20" t="s">
        <v>129</v>
      </c>
      <c r="EW456" s="15"/>
      <c r="EX456" s="20"/>
      <c r="EY456" s="15"/>
      <c r="EZ456" s="20"/>
      <c r="FA456" s="15"/>
      <c r="FB456" s="20"/>
      <c r="FC456" s="15"/>
      <c r="FD456" s="20"/>
      <c r="FE456" s="15"/>
      <c r="FF456" s="20"/>
      <c r="FG456" s="15"/>
      <c r="FH456" s="20"/>
      <c r="FI456" s="15"/>
      <c r="FJ456" s="20"/>
      <c r="FK456" s="15"/>
      <c r="FL456" s="20"/>
      <c r="FM456" s="15"/>
      <c r="FN456" s="20"/>
      <c r="FO456" s="15"/>
      <c r="FP456" s="20"/>
      <c r="FQ456" s="15"/>
      <c r="FR456" s="20"/>
      <c r="FS456" s="15"/>
      <c r="FT456" s="20"/>
      <c r="FU456" s="15"/>
      <c r="FV456" s="20"/>
      <c r="FW456" s="15"/>
      <c r="FX456" s="20"/>
      <c r="FY456" s="15"/>
      <c r="FZ456" s="20"/>
      <c r="GA456" s="15"/>
      <c r="GB456" s="20"/>
      <c r="GC456" s="15"/>
      <c r="GD456" s="20"/>
      <c r="GE456" s="15">
        <v>44</v>
      </c>
      <c r="GF456" s="20">
        <v>9</v>
      </c>
      <c r="GG456" s="170"/>
    </row>
    <row r="457" spans="1:189" s="2" customFormat="1" ht="15.75" customHeight="1" x14ac:dyDescent="0.3">
      <c r="A457" s="17" t="s">
        <v>125</v>
      </c>
      <c r="B457" s="15" t="s">
        <v>126</v>
      </c>
      <c r="C457" s="15" t="s">
        <v>1830</v>
      </c>
      <c r="D457" s="15" t="s">
        <v>1831</v>
      </c>
      <c r="E457" s="15" t="str">
        <f t="shared" si="85"/>
        <v>ANIKA THATTE</v>
      </c>
      <c r="F457" s="15" t="s">
        <v>128</v>
      </c>
      <c r="G457" s="15">
        <v>999906106</v>
      </c>
      <c r="H457" s="15">
        <f t="shared" si="86"/>
        <v>139</v>
      </c>
      <c r="I457" s="15"/>
      <c r="J457" s="15"/>
      <c r="K457" s="16"/>
      <c r="L457" s="15"/>
      <c r="M457" s="15"/>
      <c r="N457" s="15"/>
      <c r="O457" s="15">
        <f t="shared" si="92"/>
        <v>0</v>
      </c>
      <c r="P457" s="15">
        <v>0</v>
      </c>
      <c r="Q457" s="15">
        <f t="shared" si="93"/>
        <v>0</v>
      </c>
      <c r="R457" s="15">
        <v>0</v>
      </c>
      <c r="S457" s="15">
        <v>0</v>
      </c>
      <c r="T457" s="15">
        <f t="shared" si="94"/>
        <v>38</v>
      </c>
      <c r="U457" s="15">
        <f t="shared" si="95"/>
        <v>0</v>
      </c>
      <c r="V457" s="15"/>
      <c r="W457" s="15"/>
      <c r="X457" s="15"/>
      <c r="Y457" s="15"/>
      <c r="Z457" s="16"/>
      <c r="AA457" s="15"/>
      <c r="AB457" s="15"/>
      <c r="AC457" s="15"/>
      <c r="AD457" s="15"/>
      <c r="AE457" s="15"/>
      <c r="AF457" s="24"/>
      <c r="AG457" s="15"/>
      <c r="AH457" s="24"/>
      <c r="AI457" s="15"/>
      <c r="AJ457" s="24"/>
      <c r="AK457" s="15"/>
      <c r="AL457" s="24"/>
      <c r="AM457" s="15"/>
      <c r="AN457" s="24"/>
      <c r="AO457" s="15"/>
      <c r="AP457" s="24"/>
      <c r="AQ457" s="15"/>
      <c r="AR457" s="24"/>
      <c r="AS457" s="15"/>
      <c r="AT457" s="24"/>
      <c r="AU457" s="15"/>
      <c r="AV457" s="24"/>
      <c r="AW457" s="15"/>
      <c r="AX457" s="24"/>
      <c r="AY457" s="15"/>
      <c r="AZ457" s="15"/>
      <c r="BA457" s="15"/>
      <c r="BB457" s="24"/>
      <c r="BC457" s="15"/>
      <c r="BD457" s="24"/>
      <c r="BE457" s="15"/>
      <c r="BF457" s="24"/>
      <c r="BG457" s="15"/>
      <c r="BH457" s="24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24"/>
      <c r="CQ457" s="15"/>
      <c r="CR457" s="24"/>
      <c r="CS457" s="15">
        <f t="shared" si="87"/>
        <v>0</v>
      </c>
      <c r="CT457" s="15">
        <f t="shared" si="88"/>
        <v>68</v>
      </c>
      <c r="CU457" s="15">
        <f t="shared" si="89"/>
        <v>1</v>
      </c>
      <c r="CV457" s="15">
        <f t="shared" si="90"/>
        <v>33</v>
      </c>
      <c r="CW457" s="15"/>
      <c r="CX457" s="15"/>
      <c r="CY457" s="15">
        <f t="shared" si="91"/>
        <v>0</v>
      </c>
      <c r="CZ457" s="15">
        <f>GG457</f>
        <v>0</v>
      </c>
      <c r="DA457" s="20"/>
      <c r="DB457" s="17"/>
      <c r="DC457" s="15"/>
      <c r="DD457" s="15"/>
      <c r="DE457" s="15"/>
      <c r="DF457" s="15"/>
      <c r="DG457" s="15"/>
      <c r="DH457" s="15">
        <v>29</v>
      </c>
      <c r="DI457" s="15"/>
      <c r="DJ457" s="15"/>
      <c r="DK457" s="15"/>
      <c r="DL457" s="15"/>
      <c r="DM457" s="15"/>
      <c r="DN457" s="15"/>
      <c r="DO457" s="15"/>
      <c r="DP457" s="17"/>
      <c r="DQ457" s="15"/>
      <c r="DR457" s="15"/>
      <c r="DS457" s="15"/>
      <c r="DT457" s="15"/>
      <c r="DU457" s="15"/>
      <c r="DV457" s="15"/>
      <c r="DW457" s="15">
        <v>33</v>
      </c>
      <c r="DX457" s="20" t="s">
        <v>168</v>
      </c>
      <c r="DY457" s="15"/>
      <c r="DZ457" s="20"/>
      <c r="EA457" s="15"/>
      <c r="EB457" s="20"/>
      <c r="EC457" s="15">
        <v>38</v>
      </c>
      <c r="ED457" s="20" t="s">
        <v>168</v>
      </c>
      <c r="EE457" s="15"/>
      <c r="EF457" s="20"/>
      <c r="EG457" s="15"/>
      <c r="EH457" s="20"/>
      <c r="EI457" s="15"/>
      <c r="EJ457" s="20"/>
      <c r="EK457" s="15"/>
      <c r="EL457" s="20"/>
      <c r="EM457" s="15"/>
      <c r="EN457" s="20"/>
      <c r="EO457" s="15"/>
      <c r="EP457" s="20"/>
      <c r="EQ457" s="15"/>
      <c r="ER457" s="20"/>
      <c r="ES457" s="15"/>
      <c r="ET457" s="20"/>
      <c r="EU457" s="15"/>
      <c r="EV457" s="20"/>
      <c r="EW457" s="15"/>
      <c r="EX457" s="20"/>
      <c r="EY457" s="15"/>
      <c r="EZ457" s="20"/>
      <c r="FA457" s="15"/>
      <c r="FB457" s="20"/>
      <c r="FC457" s="15"/>
      <c r="FD457" s="20"/>
      <c r="FE457" s="15"/>
      <c r="FF457" s="20"/>
      <c r="FG457" s="15"/>
      <c r="FH457" s="20"/>
      <c r="FI457" s="15"/>
      <c r="FJ457" s="20"/>
      <c r="FK457" s="15"/>
      <c r="FL457" s="20"/>
      <c r="FM457" s="15"/>
      <c r="FN457" s="20"/>
      <c r="FO457" s="15"/>
      <c r="FP457" s="20"/>
      <c r="FQ457" s="15"/>
      <c r="FR457" s="20"/>
      <c r="FS457" s="15"/>
      <c r="FT457" s="20"/>
      <c r="FU457" s="15">
        <v>68</v>
      </c>
      <c r="FV457" s="20">
        <v>4</v>
      </c>
      <c r="FW457" s="15"/>
      <c r="FX457" s="20"/>
      <c r="FY457" s="15"/>
      <c r="FZ457" s="20"/>
      <c r="GA457" s="15"/>
      <c r="GB457" s="20"/>
      <c r="GC457" s="15"/>
      <c r="GD457" s="20"/>
      <c r="GE457" s="15">
        <v>33</v>
      </c>
      <c r="GF457" s="20" t="s">
        <v>168</v>
      </c>
      <c r="GG457" s="170"/>
    </row>
    <row r="458" spans="1:189" s="2" customFormat="1" ht="15.75" customHeight="1" x14ac:dyDescent="0.3">
      <c r="A458" s="15" t="s">
        <v>2903</v>
      </c>
      <c r="B458" s="15" t="s">
        <v>126</v>
      </c>
      <c r="C458" s="17" t="s">
        <v>1620</v>
      </c>
      <c r="D458" s="17" t="s">
        <v>1621</v>
      </c>
      <c r="E458" s="15" t="str">
        <f t="shared" si="85"/>
        <v>Anwen Rhodes</v>
      </c>
      <c r="F458" s="17" t="s">
        <v>128</v>
      </c>
      <c r="G458" s="15">
        <v>999906172</v>
      </c>
      <c r="H458" s="15">
        <f t="shared" si="86"/>
        <v>194</v>
      </c>
      <c r="I458" s="15"/>
      <c r="J458" s="15"/>
      <c r="K458" s="16"/>
      <c r="L458" s="15"/>
      <c r="M458" s="15"/>
      <c r="N458" s="15"/>
      <c r="O458" s="15">
        <f t="shared" si="92"/>
        <v>0</v>
      </c>
      <c r="P458" s="15">
        <v>0</v>
      </c>
      <c r="Q458" s="15">
        <f t="shared" si="93"/>
        <v>2</v>
      </c>
      <c r="R458" s="15">
        <v>0</v>
      </c>
      <c r="S458" s="15">
        <v>0</v>
      </c>
      <c r="T458" s="15">
        <f t="shared" si="94"/>
        <v>0</v>
      </c>
      <c r="U458" s="15">
        <f t="shared" si="95"/>
        <v>64</v>
      </c>
      <c r="V458" s="15"/>
      <c r="W458" s="15"/>
      <c r="X458" s="15"/>
      <c r="Y458" s="15"/>
      <c r="Z458" s="16"/>
      <c r="AA458" s="15"/>
      <c r="AB458" s="24"/>
      <c r="AC458" s="15"/>
      <c r="AD458" s="24"/>
      <c r="AE458" s="15"/>
      <c r="AF458" s="24"/>
      <c r="AG458" s="15"/>
      <c r="AH458" s="24"/>
      <c r="AI458" s="15"/>
      <c r="AJ458" s="24"/>
      <c r="AK458" s="15">
        <f>15*2.12</f>
        <v>31.8</v>
      </c>
      <c r="AL458" s="24" t="s">
        <v>168</v>
      </c>
      <c r="AM458" s="15">
        <v>42</v>
      </c>
      <c r="AN458" s="24">
        <v>8</v>
      </c>
      <c r="AO458" s="15"/>
      <c r="AP458" s="24"/>
      <c r="AQ458" s="15"/>
      <c r="AR458" s="24"/>
      <c r="AS458" s="15"/>
      <c r="AT458" s="24"/>
      <c r="AU458" s="15"/>
      <c r="AV458" s="24"/>
      <c r="AW458" s="15"/>
      <c r="AX458" s="24"/>
      <c r="AY458" s="15">
        <v>113</v>
      </c>
      <c r="AZ458" s="24">
        <v>3</v>
      </c>
      <c r="BA458" s="15"/>
      <c r="BB458" s="24"/>
      <c r="BC458" s="15"/>
      <c r="BD458" s="24"/>
      <c r="BE458" s="15"/>
      <c r="BF458" s="24"/>
      <c r="BG458" s="15"/>
      <c r="BH458" s="24"/>
      <c r="BI458" s="15"/>
      <c r="BJ458" s="24"/>
      <c r="BK458" s="15"/>
      <c r="BL458" s="24"/>
      <c r="BM458" s="15"/>
      <c r="BN458" s="24"/>
      <c r="BO458" s="15"/>
      <c r="BP458" s="24"/>
      <c r="BQ458" s="15"/>
      <c r="BR458" s="24"/>
      <c r="BS458" s="15">
        <v>59</v>
      </c>
      <c r="BT458" s="24">
        <v>7</v>
      </c>
      <c r="BU458" s="15"/>
      <c r="BV458" s="24"/>
      <c r="BW458" s="15"/>
      <c r="BX458" s="24"/>
      <c r="BY458" s="15"/>
      <c r="BZ458" s="24"/>
      <c r="CA458" s="15">
        <v>38</v>
      </c>
      <c r="CB458" s="24">
        <v>17</v>
      </c>
      <c r="CC458" s="15"/>
      <c r="CD458" s="24"/>
      <c r="CE458" s="15"/>
      <c r="CF458" s="24"/>
      <c r="CG458" s="15"/>
      <c r="CH458" s="25"/>
      <c r="CI458" s="15"/>
      <c r="CJ458" s="25"/>
      <c r="CK458" s="15">
        <v>85</v>
      </c>
      <c r="CL458" s="25">
        <v>5</v>
      </c>
      <c r="CM458" s="15">
        <v>64</v>
      </c>
      <c r="CN458" s="25">
        <v>9</v>
      </c>
      <c r="CO458" s="15"/>
      <c r="CP458" s="25"/>
      <c r="CQ458" s="15"/>
      <c r="CR458" s="25"/>
      <c r="CS458" s="15">
        <f t="shared" si="87"/>
        <v>29</v>
      </c>
      <c r="CT458" s="15">
        <f t="shared" si="88"/>
        <v>68</v>
      </c>
      <c r="CU458" s="15">
        <f t="shared" si="89"/>
        <v>1</v>
      </c>
      <c r="CV458" s="15">
        <f t="shared" si="90"/>
        <v>33</v>
      </c>
      <c r="CW458" s="15"/>
      <c r="CX458" s="15"/>
      <c r="CY458" s="15">
        <f t="shared" si="91"/>
        <v>0</v>
      </c>
      <c r="CZ458" s="15">
        <f>GG458</f>
        <v>0</v>
      </c>
      <c r="DA458" s="19"/>
      <c r="DB458" s="17">
        <v>36</v>
      </c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7"/>
      <c r="DQ458" s="15">
        <v>68</v>
      </c>
      <c r="DR458" s="15">
        <v>32</v>
      </c>
      <c r="DS458" s="15"/>
      <c r="DT458" s="15"/>
      <c r="DU458" s="15"/>
      <c r="DV458" s="15"/>
      <c r="DW458" s="15"/>
      <c r="DX458" s="20"/>
      <c r="DY458" s="15"/>
      <c r="DZ458" s="20"/>
      <c r="EA458" s="15">
        <v>59</v>
      </c>
      <c r="EB458" s="20">
        <v>5</v>
      </c>
      <c r="EC458" s="15"/>
      <c r="ED458" s="20"/>
      <c r="EE458" s="15"/>
      <c r="EF458" s="20"/>
      <c r="EG458" s="15">
        <v>64</v>
      </c>
      <c r="EH458" s="20">
        <v>9</v>
      </c>
      <c r="EI458" s="15"/>
      <c r="EJ458" s="20"/>
      <c r="EK458" s="15"/>
      <c r="EL458" s="20"/>
      <c r="EM458" s="15"/>
      <c r="EN458" s="20"/>
      <c r="EO458" s="15"/>
      <c r="EP458" s="20"/>
      <c r="EQ458" s="15"/>
      <c r="ER458" s="20"/>
      <c r="ES458" s="15">
        <v>68</v>
      </c>
      <c r="ET458" s="20">
        <v>3</v>
      </c>
      <c r="EU458" s="15"/>
      <c r="EV458" s="20"/>
      <c r="EW458" s="15"/>
      <c r="EX458" s="20"/>
      <c r="EY458" s="15"/>
      <c r="EZ458" s="20"/>
      <c r="FA458" s="15"/>
      <c r="FB458" s="20"/>
      <c r="FC458" s="15"/>
      <c r="FD458" s="20"/>
      <c r="FE458" s="15">
        <v>29</v>
      </c>
      <c r="FF458" s="20" t="s">
        <v>168</v>
      </c>
      <c r="FG458" s="15"/>
      <c r="FH458" s="20"/>
      <c r="FI458" s="15"/>
      <c r="FJ458" s="20"/>
      <c r="FK458" s="15"/>
      <c r="FL458" s="20"/>
      <c r="FM458" s="15"/>
      <c r="FN458" s="20"/>
      <c r="FO458" s="15"/>
      <c r="FP458" s="20"/>
      <c r="FQ458" s="15"/>
      <c r="FR458" s="20"/>
      <c r="FS458" s="15"/>
      <c r="FT458" s="20"/>
      <c r="FU458" s="15"/>
      <c r="FV458" s="20"/>
      <c r="FW458" s="15"/>
      <c r="FX458" s="20"/>
      <c r="FY458" s="15"/>
      <c r="FZ458" s="20"/>
      <c r="GA458" s="15"/>
      <c r="GB458" s="20"/>
      <c r="GC458" s="15"/>
      <c r="GD458" s="20"/>
      <c r="GE458" s="15">
        <v>33</v>
      </c>
      <c r="GF458" s="20">
        <v>17</v>
      </c>
      <c r="GG458" s="170"/>
    </row>
    <row r="459" spans="1:189" s="2" customFormat="1" ht="15.75" customHeight="1" x14ac:dyDescent="0.3">
      <c r="A459" s="15" t="s">
        <v>2903</v>
      </c>
      <c r="B459" s="15" t="s">
        <v>126</v>
      </c>
      <c r="C459" s="17" t="s">
        <v>1622</v>
      </c>
      <c r="D459" s="17" t="s">
        <v>1621</v>
      </c>
      <c r="E459" s="15" t="str">
        <f t="shared" si="85"/>
        <v>Iain Rhodes</v>
      </c>
      <c r="F459" s="17" t="s">
        <v>135</v>
      </c>
      <c r="G459" s="15">
        <v>999906173</v>
      </c>
      <c r="H459" s="15">
        <f t="shared" si="86"/>
        <v>101</v>
      </c>
      <c r="I459" s="15"/>
      <c r="J459" s="15"/>
      <c r="K459" s="16"/>
      <c r="L459" s="15"/>
      <c r="M459" s="15"/>
      <c r="N459" s="15"/>
      <c r="O459" s="15">
        <f t="shared" si="92"/>
        <v>0</v>
      </c>
      <c r="P459" s="15">
        <v>0</v>
      </c>
      <c r="Q459" s="15">
        <f t="shared" si="93"/>
        <v>1</v>
      </c>
      <c r="R459" s="15">
        <v>0</v>
      </c>
      <c r="S459" s="15">
        <v>0</v>
      </c>
      <c r="T459" s="15">
        <f t="shared" si="94"/>
        <v>0</v>
      </c>
      <c r="U459" s="15">
        <f t="shared" si="95"/>
        <v>0</v>
      </c>
      <c r="V459" s="15"/>
      <c r="W459" s="15"/>
      <c r="X459" s="15"/>
      <c r="Y459" s="15"/>
      <c r="Z459" s="16"/>
      <c r="AA459" s="15"/>
      <c r="AB459" s="24"/>
      <c r="AC459" s="15"/>
      <c r="AD459" s="15"/>
      <c r="AE459" s="15"/>
      <c r="AF459" s="15"/>
      <c r="AG459" s="15"/>
      <c r="AH459" s="24"/>
      <c r="AI459" s="15"/>
      <c r="AJ459" s="15"/>
      <c r="AK459" s="15"/>
      <c r="AL459" s="15"/>
      <c r="AM459" s="15">
        <v>32</v>
      </c>
      <c r="AN459" s="24" t="s">
        <v>129</v>
      </c>
      <c r="AO459" s="15"/>
      <c r="AP459" s="24"/>
      <c r="AQ459" s="15"/>
      <c r="AR459" s="24"/>
      <c r="AS459" s="15"/>
      <c r="AT459" s="24"/>
      <c r="AU459" s="15"/>
      <c r="AV459" s="24"/>
      <c r="AW459" s="15"/>
      <c r="AX459" s="24"/>
      <c r="AY459" s="15"/>
      <c r="AZ459" s="15"/>
      <c r="BA459" s="15"/>
      <c r="BB459" s="15"/>
      <c r="BC459" s="15"/>
      <c r="BD459" s="15"/>
      <c r="BE459" s="15"/>
      <c r="BF459" s="24"/>
      <c r="BG459" s="15"/>
      <c r="BH459" s="24"/>
      <c r="BI459" s="15"/>
      <c r="BJ459" s="24"/>
      <c r="BK459" s="15"/>
      <c r="BL459" s="24"/>
      <c r="BM459" s="15"/>
      <c r="BN459" s="24"/>
      <c r="BO459" s="15"/>
      <c r="BP459" s="24"/>
      <c r="BQ459" s="15"/>
      <c r="BR459" s="24"/>
      <c r="BS459" s="15">
        <v>33</v>
      </c>
      <c r="BT459" s="24" t="s">
        <v>168</v>
      </c>
      <c r="BU459" s="15"/>
      <c r="BV459" s="24"/>
      <c r="BW459" s="15"/>
      <c r="BX459" s="24"/>
      <c r="BY459" s="15"/>
      <c r="BZ459" s="24"/>
      <c r="CA459" s="15">
        <v>38</v>
      </c>
      <c r="CB459" s="24" t="s">
        <v>168</v>
      </c>
      <c r="CC459" s="15"/>
      <c r="CD459" s="24"/>
      <c r="CE459" s="15"/>
      <c r="CF459" s="24"/>
      <c r="CG459" s="15"/>
      <c r="CH459" s="25"/>
      <c r="CI459" s="15"/>
      <c r="CJ459" s="25"/>
      <c r="CK459" s="15"/>
      <c r="CL459" s="25"/>
      <c r="CM459" s="15"/>
      <c r="CN459" s="25"/>
      <c r="CO459" s="15"/>
      <c r="CP459" s="25"/>
      <c r="CQ459" s="15"/>
      <c r="CR459" s="25"/>
      <c r="CS459" s="15">
        <f t="shared" si="87"/>
        <v>0</v>
      </c>
      <c r="CT459" s="15">
        <f t="shared" si="88"/>
        <v>68</v>
      </c>
      <c r="CU459" s="15">
        <f t="shared" si="89"/>
        <v>1</v>
      </c>
      <c r="CV459" s="15">
        <f t="shared" si="90"/>
        <v>33</v>
      </c>
      <c r="CW459" s="15"/>
      <c r="CX459" s="15"/>
      <c r="CY459" s="15">
        <f t="shared" si="91"/>
        <v>0</v>
      </c>
      <c r="CZ459" s="15">
        <f>GG459</f>
        <v>0</v>
      </c>
      <c r="DA459" s="19"/>
      <c r="DB459" s="17">
        <v>36</v>
      </c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7"/>
      <c r="DQ459" s="15">
        <v>34</v>
      </c>
      <c r="DR459" s="15"/>
      <c r="DS459" s="15"/>
      <c r="DT459" s="15"/>
      <c r="DU459" s="15"/>
      <c r="DV459" s="15"/>
      <c r="DW459" s="15"/>
      <c r="DX459" s="20"/>
      <c r="DY459" s="15"/>
      <c r="DZ459" s="20"/>
      <c r="EA459" s="15">
        <v>44</v>
      </c>
      <c r="EB459" s="20">
        <v>9</v>
      </c>
      <c r="EC459" s="15"/>
      <c r="ED459" s="20"/>
      <c r="EE459" s="15"/>
      <c r="EF459" s="20"/>
      <c r="EG459" s="15"/>
      <c r="EH459" s="20"/>
      <c r="EI459" s="15"/>
      <c r="EJ459" s="20"/>
      <c r="EK459" s="15"/>
      <c r="EL459" s="20"/>
      <c r="EM459" s="15"/>
      <c r="EN459" s="20"/>
      <c r="EO459" s="15"/>
      <c r="EP459" s="20"/>
      <c r="EQ459" s="15"/>
      <c r="ER459" s="20"/>
      <c r="ES459" s="15">
        <v>68</v>
      </c>
      <c r="ET459" s="20">
        <v>3</v>
      </c>
      <c r="EU459" s="15"/>
      <c r="EV459" s="20"/>
      <c r="EW459" s="15"/>
      <c r="EX459" s="20"/>
      <c r="EY459" s="15"/>
      <c r="EZ459" s="20"/>
      <c r="FA459" s="15"/>
      <c r="FB459" s="20"/>
      <c r="FC459" s="15"/>
      <c r="FD459" s="20"/>
      <c r="FE459" s="15"/>
      <c r="FF459" s="20"/>
      <c r="FG459" s="15"/>
      <c r="FH459" s="20"/>
      <c r="FI459" s="15"/>
      <c r="FJ459" s="20"/>
      <c r="FK459" s="15"/>
      <c r="FL459" s="20"/>
      <c r="FM459" s="15"/>
      <c r="FN459" s="20"/>
      <c r="FO459" s="15"/>
      <c r="FP459" s="20"/>
      <c r="FQ459" s="15"/>
      <c r="FR459" s="20"/>
      <c r="FS459" s="15"/>
      <c r="FT459" s="20"/>
      <c r="FU459" s="15"/>
      <c r="FV459" s="20"/>
      <c r="FW459" s="15"/>
      <c r="FX459" s="20"/>
      <c r="FY459" s="15"/>
      <c r="FZ459" s="20"/>
      <c r="GA459" s="15"/>
      <c r="GB459" s="20"/>
      <c r="GC459" s="15"/>
      <c r="GD459" s="20"/>
      <c r="GE459" s="15">
        <v>33</v>
      </c>
      <c r="GF459" s="20">
        <v>17</v>
      </c>
      <c r="GG459" s="170"/>
    </row>
    <row r="460" spans="1:189" s="2" customFormat="1" ht="15.75" customHeight="1" x14ac:dyDescent="0.3">
      <c r="A460" s="85" t="s">
        <v>130</v>
      </c>
      <c r="B460" s="85" t="s">
        <v>126</v>
      </c>
      <c r="C460" s="85" t="s">
        <v>3996</v>
      </c>
      <c r="D460" s="85" t="s">
        <v>192</v>
      </c>
      <c r="E460" s="15" t="str">
        <f t="shared" si="85"/>
        <v>MADELYN  OH</v>
      </c>
      <c r="F460" s="85" t="s">
        <v>128</v>
      </c>
      <c r="G460" s="15">
        <v>999906217</v>
      </c>
      <c r="H460" s="15">
        <f t="shared" si="86"/>
        <v>51</v>
      </c>
      <c r="I460" s="15"/>
      <c r="J460" s="15"/>
      <c r="K460" s="16"/>
      <c r="L460" s="15"/>
      <c r="M460" s="15"/>
      <c r="N460" s="15"/>
      <c r="O460" s="15">
        <f t="shared" si="92"/>
        <v>0</v>
      </c>
      <c r="P460" s="15">
        <v>0</v>
      </c>
      <c r="Q460" s="15">
        <f t="shared" si="93"/>
        <v>0</v>
      </c>
      <c r="R460" s="15">
        <v>0</v>
      </c>
      <c r="S460" s="15">
        <v>0</v>
      </c>
      <c r="T460" s="15">
        <f t="shared" si="94"/>
        <v>0</v>
      </c>
      <c r="U460" s="15">
        <f t="shared" si="95"/>
        <v>0</v>
      </c>
      <c r="V460" s="15"/>
      <c r="W460" s="15"/>
      <c r="X460" s="15"/>
      <c r="Y460" s="15"/>
      <c r="Z460" s="16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>
        <f t="shared" si="87"/>
        <v>0</v>
      </c>
      <c r="CT460" s="15">
        <f t="shared" si="88"/>
        <v>51</v>
      </c>
      <c r="CU460" s="15">
        <f t="shared" si="89"/>
        <v>0</v>
      </c>
      <c r="CV460" s="15">
        <f t="shared" si="90"/>
        <v>0</v>
      </c>
      <c r="CW460" s="15"/>
      <c r="CX460" s="15"/>
      <c r="CY460" s="15">
        <f t="shared" si="91"/>
        <v>0</v>
      </c>
      <c r="CZ460" s="15">
        <f>GG460</f>
        <v>0</v>
      </c>
      <c r="DA460" s="16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20"/>
      <c r="DY460" s="15"/>
      <c r="DZ460" s="20"/>
      <c r="EA460" s="15"/>
      <c r="EB460" s="20"/>
      <c r="EC460" s="15"/>
      <c r="ED460" s="20"/>
      <c r="EE460" s="15"/>
      <c r="EF460" s="20"/>
      <c r="EG460" s="15"/>
      <c r="EH460" s="20"/>
      <c r="EI460" s="15"/>
      <c r="EJ460" s="20"/>
      <c r="EK460" s="15"/>
      <c r="EL460" s="20"/>
      <c r="EM460" s="15"/>
      <c r="EN460" s="20"/>
      <c r="EO460" s="15"/>
      <c r="EP460" s="20"/>
      <c r="EQ460" s="15"/>
      <c r="ER460" s="20"/>
      <c r="ES460" s="15"/>
      <c r="ET460" s="20"/>
      <c r="EU460" s="15"/>
      <c r="EV460" s="20"/>
      <c r="EW460" s="15"/>
      <c r="EX460" s="20"/>
      <c r="EY460" s="15"/>
      <c r="EZ460" s="20"/>
      <c r="FA460" s="15"/>
      <c r="FB460" s="20"/>
      <c r="FC460" s="15"/>
      <c r="FD460" s="20"/>
      <c r="FE460" s="15"/>
      <c r="FF460" s="20"/>
      <c r="FG460" s="15"/>
      <c r="FH460" s="20"/>
      <c r="FI460" s="15"/>
      <c r="FJ460" s="20"/>
      <c r="FK460" s="15"/>
      <c r="FL460" s="20"/>
      <c r="FM460" s="15"/>
      <c r="FN460" s="16"/>
      <c r="FO460" s="15">
        <v>51</v>
      </c>
      <c r="FP460" s="20"/>
      <c r="FQ460" s="15"/>
      <c r="FR460" s="16"/>
      <c r="FS460" s="15"/>
      <c r="FT460" s="20"/>
      <c r="FU460" s="15"/>
      <c r="FV460" s="20"/>
      <c r="FW460" s="15"/>
      <c r="FX460" s="20"/>
      <c r="FY460" s="15"/>
      <c r="FZ460" s="20"/>
      <c r="GA460" s="15"/>
      <c r="GB460" s="20"/>
      <c r="GC460" s="15"/>
      <c r="GD460" s="20"/>
      <c r="GE460" s="15"/>
      <c r="GF460" s="20"/>
      <c r="GG460" s="170"/>
    </row>
    <row r="461" spans="1:189" s="2" customFormat="1" ht="15.75" customHeight="1" x14ac:dyDescent="0.3">
      <c r="A461" s="15" t="s">
        <v>130</v>
      </c>
      <c r="B461" s="15" t="s">
        <v>142</v>
      </c>
      <c r="C461" s="15" t="s">
        <v>1127</v>
      </c>
      <c r="D461" s="15" t="s">
        <v>1106</v>
      </c>
      <c r="E461" s="15" t="str">
        <f t="shared" si="85"/>
        <v>Junie Kim</v>
      </c>
      <c r="F461" s="15" t="s">
        <v>128</v>
      </c>
      <c r="G461" s="15">
        <v>999906226</v>
      </c>
      <c r="H461" s="15">
        <f t="shared" si="86"/>
        <v>45</v>
      </c>
      <c r="I461" s="15"/>
      <c r="J461" s="17">
        <f>(O461+P461+R461+S461+T461+U461)/2</f>
        <v>45</v>
      </c>
      <c r="K461" s="16"/>
      <c r="L461" s="15"/>
      <c r="M461" s="15"/>
      <c r="N461" s="15"/>
      <c r="O461" s="15">
        <f t="shared" si="92"/>
        <v>0</v>
      </c>
      <c r="P461" s="15">
        <v>0</v>
      </c>
      <c r="Q461" s="15">
        <f t="shared" si="93"/>
        <v>1</v>
      </c>
      <c r="R461" s="15">
        <v>0</v>
      </c>
      <c r="S461" s="15">
        <v>0</v>
      </c>
      <c r="T461" s="15">
        <f t="shared" si="94"/>
        <v>90</v>
      </c>
      <c r="U461" s="15">
        <f t="shared" si="95"/>
        <v>0</v>
      </c>
      <c r="V461" s="15"/>
      <c r="W461" s="15"/>
      <c r="X461" s="15"/>
      <c r="Y461" s="15"/>
      <c r="Z461" s="16"/>
      <c r="AA461" s="15"/>
      <c r="AB461" s="24"/>
      <c r="AC461" s="15"/>
      <c r="AD461" s="15"/>
      <c r="AE461" s="15"/>
      <c r="AF461" s="15"/>
      <c r="AG461" s="15">
        <v>68</v>
      </c>
      <c r="AH461" s="24">
        <v>3</v>
      </c>
      <c r="AI461" s="15"/>
      <c r="AJ461" s="15"/>
      <c r="AK461" s="15"/>
      <c r="AL461" s="15"/>
      <c r="AM461" s="15"/>
      <c r="AN461" s="24"/>
      <c r="AO461" s="15"/>
      <c r="AP461" s="24"/>
      <c r="AQ461" s="15"/>
      <c r="AR461" s="24"/>
      <c r="AS461" s="15"/>
      <c r="AT461" s="24"/>
      <c r="AU461" s="15"/>
      <c r="AV461" s="24"/>
      <c r="AW461" s="15"/>
      <c r="AX461" s="24"/>
      <c r="AY461" s="15"/>
      <c r="AZ461" s="15"/>
      <c r="BA461" s="15"/>
      <c r="BB461" s="15"/>
      <c r="BC461" s="15"/>
      <c r="BD461" s="15"/>
      <c r="BE461" s="15"/>
      <c r="BF461" s="24"/>
      <c r="BG461" s="15"/>
      <c r="BH461" s="24"/>
      <c r="BI461" s="15"/>
      <c r="BJ461" s="24"/>
      <c r="BK461" s="15"/>
      <c r="BL461" s="24"/>
      <c r="BM461" s="15"/>
      <c r="BN461" s="24"/>
      <c r="BO461" s="15"/>
      <c r="BP461" s="24"/>
      <c r="BQ461" s="15"/>
      <c r="BR461" s="24"/>
      <c r="BS461" s="15"/>
      <c r="BT461" s="24"/>
      <c r="BU461" s="15"/>
      <c r="BV461" s="24"/>
      <c r="BW461" s="15"/>
      <c r="BX461" s="24"/>
      <c r="BY461" s="15"/>
      <c r="BZ461" s="24"/>
      <c r="CA461" s="15"/>
      <c r="CB461" s="24"/>
      <c r="CC461" s="15"/>
      <c r="CD461" s="24"/>
      <c r="CE461" s="15"/>
      <c r="CF461" s="24"/>
      <c r="CG461" s="15"/>
      <c r="CH461" s="25"/>
      <c r="CI461" s="15"/>
      <c r="CJ461" s="25"/>
      <c r="CK461" s="15"/>
      <c r="CL461" s="25"/>
      <c r="CM461" s="15"/>
      <c r="CN461" s="25"/>
      <c r="CO461" s="15"/>
      <c r="CP461" s="24"/>
      <c r="CQ461" s="15"/>
      <c r="CR461" s="24"/>
      <c r="CS461" s="15">
        <f t="shared" si="87"/>
        <v>0</v>
      </c>
      <c r="CT461" s="15">
        <f t="shared" si="88"/>
        <v>0</v>
      </c>
      <c r="CU461" s="15">
        <f t="shared" si="89"/>
        <v>0</v>
      </c>
      <c r="CV461" s="15">
        <f t="shared" si="90"/>
        <v>0</v>
      </c>
      <c r="CW461" s="15"/>
      <c r="CX461" s="15"/>
      <c r="CY461" s="15">
        <f t="shared" si="91"/>
        <v>0</v>
      </c>
      <c r="CZ461" s="15">
        <f>GG461</f>
        <v>0</v>
      </c>
      <c r="DA461" s="20"/>
      <c r="DB461" s="17"/>
      <c r="DC461" s="15"/>
      <c r="DD461" s="15"/>
      <c r="DE461" s="15"/>
      <c r="DF461" s="15"/>
      <c r="DG461" s="15">
        <v>90</v>
      </c>
      <c r="DH461" s="15"/>
      <c r="DI461" s="15">
        <v>68</v>
      </c>
      <c r="DJ461" s="15"/>
      <c r="DK461" s="15"/>
      <c r="DL461" s="15"/>
      <c r="DM461" s="15"/>
      <c r="DN461" s="15"/>
      <c r="DO461" s="15"/>
      <c r="DP461" s="17"/>
      <c r="DQ461" s="15"/>
      <c r="DR461" s="15"/>
      <c r="DS461" s="15"/>
      <c r="DT461" s="15"/>
      <c r="DU461" s="15"/>
      <c r="DV461" s="15"/>
      <c r="DW461" s="15">
        <v>52.5</v>
      </c>
      <c r="DX461" s="20">
        <v>2</v>
      </c>
      <c r="DY461" s="15"/>
      <c r="DZ461" s="20"/>
      <c r="EA461" s="15"/>
      <c r="EB461" s="20"/>
      <c r="EC461" s="15">
        <v>90</v>
      </c>
      <c r="ED461" s="20">
        <v>3</v>
      </c>
      <c r="EE461" s="15"/>
      <c r="EF461" s="20"/>
      <c r="EG461" s="15"/>
      <c r="EH461" s="20"/>
      <c r="EI461" s="15"/>
      <c r="EJ461" s="20"/>
      <c r="EK461" s="15"/>
      <c r="EL461" s="20"/>
      <c r="EM461" s="15"/>
      <c r="EN461" s="20"/>
      <c r="EO461" s="15"/>
      <c r="EP461" s="20"/>
      <c r="EQ461" s="15"/>
      <c r="ER461" s="20"/>
      <c r="ES461" s="15"/>
      <c r="ET461" s="20"/>
      <c r="EU461" s="15"/>
      <c r="EV461" s="20"/>
      <c r="EW461" s="15"/>
      <c r="EX461" s="20"/>
      <c r="EY461" s="15"/>
      <c r="EZ461" s="20"/>
      <c r="FA461" s="15"/>
      <c r="FB461" s="20"/>
      <c r="FC461" s="15"/>
      <c r="FD461" s="20"/>
      <c r="FE461" s="15"/>
      <c r="FF461" s="20"/>
      <c r="FG461" s="15"/>
      <c r="FH461" s="20"/>
      <c r="FI461" s="15"/>
      <c r="FJ461" s="20"/>
      <c r="FK461" s="15"/>
      <c r="FL461" s="20"/>
      <c r="FM461" s="15"/>
      <c r="FN461" s="20"/>
      <c r="FO461" s="15"/>
      <c r="FP461" s="20"/>
      <c r="FQ461" s="15"/>
      <c r="FR461" s="20"/>
      <c r="FS461" s="15"/>
      <c r="FT461" s="20"/>
      <c r="FU461" s="15"/>
      <c r="FV461" s="20"/>
      <c r="FW461" s="15"/>
      <c r="FX461" s="20"/>
      <c r="FY461" s="15"/>
      <c r="FZ461" s="20"/>
      <c r="GA461" s="15"/>
      <c r="GB461" s="20"/>
      <c r="GC461" s="15"/>
      <c r="GD461" s="20"/>
      <c r="GE461" s="15"/>
      <c r="GF461" s="20"/>
      <c r="GG461" s="170"/>
    </row>
    <row r="462" spans="1:189" s="2" customFormat="1" ht="15.75" customHeight="1" x14ac:dyDescent="0.3">
      <c r="A462" s="15" t="s">
        <v>125</v>
      </c>
      <c r="B462" s="15" t="s">
        <v>126</v>
      </c>
      <c r="C462" s="15" t="s">
        <v>4091</v>
      </c>
      <c r="D462" s="15" t="s">
        <v>1068</v>
      </c>
      <c r="E462" s="15" t="str">
        <f t="shared" si="85"/>
        <v>ALEXANDER KANG</v>
      </c>
      <c r="F462" s="15" t="s">
        <v>135</v>
      </c>
      <c r="G462" s="15">
        <v>999906250</v>
      </c>
      <c r="H462" s="15">
        <f t="shared" si="86"/>
        <v>33</v>
      </c>
      <c r="I462" s="15"/>
      <c r="J462" s="15"/>
      <c r="K462" s="16"/>
      <c r="L462" s="15"/>
      <c r="M462" s="15"/>
      <c r="N462" s="15"/>
      <c r="O462" s="15">
        <f t="shared" si="92"/>
        <v>0</v>
      </c>
      <c r="P462" s="15">
        <v>0</v>
      </c>
      <c r="Q462" s="15">
        <f t="shared" si="93"/>
        <v>0</v>
      </c>
      <c r="R462" s="15">
        <v>0</v>
      </c>
      <c r="S462" s="15">
        <v>0</v>
      </c>
      <c r="T462" s="15">
        <f t="shared" si="94"/>
        <v>0</v>
      </c>
      <c r="U462" s="15">
        <f t="shared" si="95"/>
        <v>0</v>
      </c>
      <c r="V462" s="15"/>
      <c r="W462" s="15"/>
      <c r="X462" s="15"/>
      <c r="Y462" s="15"/>
      <c r="Z462" s="16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>
        <f t="shared" si="87"/>
        <v>0</v>
      </c>
      <c r="CT462" s="15">
        <f t="shared" si="88"/>
        <v>0</v>
      </c>
      <c r="CU462" s="15">
        <f t="shared" si="89"/>
        <v>0</v>
      </c>
      <c r="CV462" s="15">
        <f t="shared" si="90"/>
        <v>33</v>
      </c>
      <c r="CW462" s="15"/>
      <c r="CX462" s="15"/>
      <c r="CY462" s="15">
        <f t="shared" si="91"/>
        <v>0</v>
      </c>
      <c r="CZ462" s="15">
        <f>GG462</f>
        <v>0</v>
      </c>
      <c r="DA462" s="16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20"/>
      <c r="DY462" s="15"/>
      <c r="DZ462" s="20"/>
      <c r="EA462" s="15"/>
      <c r="EB462" s="20"/>
      <c r="EC462" s="15"/>
      <c r="ED462" s="20"/>
      <c r="EE462" s="15"/>
      <c r="EF462" s="20"/>
      <c r="EG462" s="15"/>
      <c r="EH462" s="20"/>
      <c r="EI462" s="15"/>
      <c r="EJ462" s="20"/>
      <c r="EK462" s="15"/>
      <c r="EL462" s="20"/>
      <c r="EM462" s="15"/>
      <c r="EN462" s="20"/>
      <c r="EO462" s="15"/>
      <c r="EP462" s="20"/>
      <c r="EQ462" s="15"/>
      <c r="ER462" s="20"/>
      <c r="ES462" s="15"/>
      <c r="ET462" s="20"/>
      <c r="EU462" s="15"/>
      <c r="EV462" s="20"/>
      <c r="EW462" s="15"/>
      <c r="EX462" s="20"/>
      <c r="EY462" s="15"/>
      <c r="EZ462" s="16"/>
      <c r="FA462" s="15"/>
      <c r="FB462" s="20"/>
      <c r="FC462" s="15"/>
      <c r="FD462" s="16"/>
      <c r="FE462" s="15"/>
      <c r="FF462" s="16"/>
      <c r="FG462" s="15"/>
      <c r="FH462" s="16"/>
      <c r="FI462" s="15"/>
      <c r="FJ462" s="16"/>
      <c r="FK462" s="15"/>
      <c r="FL462" s="16"/>
      <c r="FM462" s="15"/>
      <c r="FN462" s="16"/>
      <c r="FO462" s="15"/>
      <c r="FP462" s="20"/>
      <c r="FQ462" s="15"/>
      <c r="FR462" s="16"/>
      <c r="FS462" s="15"/>
      <c r="FT462" s="16"/>
      <c r="FU462" s="15"/>
      <c r="FV462" s="16"/>
      <c r="FW462" s="15"/>
      <c r="FX462" s="16"/>
      <c r="FY462" s="15"/>
      <c r="FZ462" s="16"/>
      <c r="GA462" s="15"/>
      <c r="GB462" s="16"/>
      <c r="GC462" s="15">
        <v>33</v>
      </c>
      <c r="GD462" s="20" t="s">
        <v>168</v>
      </c>
      <c r="GE462" s="15"/>
      <c r="GF462" s="20"/>
      <c r="GG462" s="170"/>
    </row>
    <row r="463" spans="1:189" s="2" customFormat="1" ht="15.75" customHeight="1" x14ac:dyDescent="0.3">
      <c r="A463" s="15" t="s">
        <v>133</v>
      </c>
      <c r="B463" s="15" t="s">
        <v>142</v>
      </c>
      <c r="C463" s="15" t="s">
        <v>303</v>
      </c>
      <c r="D463" s="15" t="s">
        <v>304</v>
      </c>
      <c r="E463" s="15" t="str">
        <f t="shared" si="85"/>
        <v>Jessica Bailey</v>
      </c>
      <c r="F463" s="15" t="s">
        <v>128</v>
      </c>
      <c r="G463" s="15">
        <v>999906254</v>
      </c>
      <c r="H463" s="15">
        <f t="shared" si="86"/>
        <v>252</v>
      </c>
      <c r="I463" s="15"/>
      <c r="J463" s="15"/>
      <c r="K463" s="16"/>
      <c r="L463" s="15"/>
      <c r="M463" s="15"/>
      <c r="N463" s="15"/>
      <c r="O463" s="15">
        <f t="shared" si="92"/>
        <v>0</v>
      </c>
      <c r="P463" s="15">
        <v>0</v>
      </c>
      <c r="Q463" s="15">
        <f t="shared" si="93"/>
        <v>0</v>
      </c>
      <c r="R463" s="15">
        <v>0</v>
      </c>
      <c r="S463" s="15">
        <v>0</v>
      </c>
      <c r="T463" s="15">
        <f t="shared" si="94"/>
        <v>72</v>
      </c>
      <c r="U463" s="15">
        <f t="shared" si="95"/>
        <v>113</v>
      </c>
      <c r="V463" s="15"/>
      <c r="W463" s="15"/>
      <c r="X463" s="15"/>
      <c r="Y463" s="15"/>
      <c r="Z463" s="16"/>
      <c r="AA463" s="15"/>
      <c r="AB463" s="24"/>
      <c r="AC463" s="15"/>
      <c r="AD463" s="15"/>
      <c r="AE463" s="15"/>
      <c r="AF463" s="15"/>
      <c r="AG463" s="15"/>
      <c r="AH463" s="24"/>
      <c r="AI463" s="15"/>
      <c r="AJ463" s="15"/>
      <c r="AK463" s="15"/>
      <c r="AL463" s="15"/>
      <c r="AM463" s="15"/>
      <c r="AN463" s="24"/>
      <c r="AO463" s="15"/>
      <c r="AP463" s="24"/>
      <c r="AQ463" s="15"/>
      <c r="AR463" s="24"/>
      <c r="AS463" s="15"/>
      <c r="AT463" s="24"/>
      <c r="AU463" s="15"/>
      <c r="AV463" s="24"/>
      <c r="AW463" s="15"/>
      <c r="AX463" s="24"/>
      <c r="AY463" s="15"/>
      <c r="AZ463" s="15"/>
      <c r="BA463" s="15"/>
      <c r="BB463" s="15"/>
      <c r="BC463" s="15"/>
      <c r="BD463" s="15"/>
      <c r="BE463" s="15"/>
      <c r="BF463" s="24"/>
      <c r="BG463" s="15"/>
      <c r="BH463" s="24"/>
      <c r="BI463" s="15"/>
      <c r="BJ463" s="24"/>
      <c r="BK463" s="15"/>
      <c r="BL463" s="24"/>
      <c r="BM463" s="15"/>
      <c r="BN463" s="24"/>
      <c r="BO463" s="15"/>
      <c r="BP463" s="24"/>
      <c r="BQ463" s="15"/>
      <c r="BR463" s="24"/>
      <c r="BS463" s="15">
        <v>140</v>
      </c>
      <c r="BT463" s="24">
        <v>1</v>
      </c>
      <c r="BU463" s="15"/>
      <c r="BV463" s="24"/>
      <c r="BW463" s="15"/>
      <c r="BX463" s="24"/>
      <c r="BY463" s="15"/>
      <c r="BZ463" s="24"/>
      <c r="CA463" s="15"/>
      <c r="CB463" s="24"/>
      <c r="CC463" s="15"/>
      <c r="CD463" s="24"/>
      <c r="CE463" s="15"/>
      <c r="CF463" s="24"/>
      <c r="CG463" s="15"/>
      <c r="CH463" s="25"/>
      <c r="CI463" s="15"/>
      <c r="CJ463" s="25"/>
      <c r="CK463" s="15"/>
      <c r="CL463" s="25"/>
      <c r="CM463" s="15"/>
      <c r="CN463" s="25"/>
      <c r="CO463" s="15"/>
      <c r="CP463" s="25"/>
      <c r="CQ463" s="15"/>
      <c r="CR463" s="25"/>
      <c r="CS463" s="15">
        <f t="shared" si="87"/>
        <v>0</v>
      </c>
      <c r="CT463" s="15">
        <f t="shared" si="88"/>
        <v>0</v>
      </c>
      <c r="CU463" s="15">
        <f t="shared" si="89"/>
        <v>0</v>
      </c>
      <c r="CV463" s="15">
        <f t="shared" si="90"/>
        <v>67</v>
      </c>
      <c r="CW463" s="15"/>
      <c r="CX463" s="15"/>
      <c r="CY463" s="15">
        <f t="shared" si="91"/>
        <v>0</v>
      </c>
      <c r="CZ463" s="15">
        <f>GG463</f>
        <v>0</v>
      </c>
      <c r="DA463" s="19"/>
      <c r="DB463" s="17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7"/>
      <c r="DQ463" s="15"/>
      <c r="DR463" s="15"/>
      <c r="DS463" s="15"/>
      <c r="DT463" s="15"/>
      <c r="DU463" s="15"/>
      <c r="DV463" s="15"/>
      <c r="DW463" s="15"/>
      <c r="DX463" s="20"/>
      <c r="DY463" s="15"/>
      <c r="DZ463" s="20"/>
      <c r="EA463" s="15">
        <v>79</v>
      </c>
      <c r="EB463" s="20">
        <v>4</v>
      </c>
      <c r="EC463" s="15">
        <v>72</v>
      </c>
      <c r="ED463" s="20">
        <v>7</v>
      </c>
      <c r="EE463" s="15"/>
      <c r="EF463" s="20"/>
      <c r="EG463" s="15">
        <v>113</v>
      </c>
      <c r="EH463" s="20">
        <v>4</v>
      </c>
      <c r="EI463" s="15"/>
      <c r="EJ463" s="20"/>
      <c r="EK463" s="15"/>
      <c r="EL463" s="20"/>
      <c r="EM463" s="15"/>
      <c r="EN463" s="20"/>
      <c r="EO463" s="15"/>
      <c r="EP463" s="20"/>
      <c r="EQ463" s="15"/>
      <c r="ER463" s="20"/>
      <c r="ES463" s="15"/>
      <c r="ET463" s="20"/>
      <c r="EU463" s="15"/>
      <c r="EV463" s="20"/>
      <c r="EW463" s="15"/>
      <c r="EX463" s="20"/>
      <c r="EY463" s="15"/>
      <c r="EZ463" s="20"/>
      <c r="FA463" s="15"/>
      <c r="FB463" s="20"/>
      <c r="FC463" s="15"/>
      <c r="FD463" s="20"/>
      <c r="FE463" s="15"/>
      <c r="FF463" s="20"/>
      <c r="FG463" s="15"/>
      <c r="FH463" s="20"/>
      <c r="FI463" s="15"/>
      <c r="FJ463" s="20"/>
      <c r="FK463" s="15"/>
      <c r="FL463" s="20"/>
      <c r="FM463" s="15"/>
      <c r="FN463" s="20"/>
      <c r="FO463" s="15"/>
      <c r="FP463" s="20"/>
      <c r="FQ463" s="15"/>
      <c r="FR463" s="20"/>
      <c r="FS463" s="15"/>
      <c r="FT463" s="20"/>
      <c r="FU463" s="15"/>
      <c r="FV463" s="20"/>
      <c r="FW463" s="15"/>
      <c r="FX463" s="20"/>
      <c r="FY463" s="15"/>
      <c r="FZ463" s="20"/>
      <c r="GA463" s="15"/>
      <c r="GB463" s="20"/>
      <c r="GC463" s="15">
        <v>67</v>
      </c>
      <c r="GD463" s="20">
        <v>6</v>
      </c>
      <c r="GE463" s="15"/>
      <c r="GF463" s="20"/>
      <c r="GG463" s="170"/>
    </row>
    <row r="464" spans="1:189" s="2" customFormat="1" ht="15.75" customHeight="1" x14ac:dyDescent="0.3">
      <c r="A464" s="15" t="s">
        <v>125</v>
      </c>
      <c r="B464" s="15" t="s">
        <v>126</v>
      </c>
      <c r="C464" s="15" t="s">
        <v>236</v>
      </c>
      <c r="D464" s="15" t="s">
        <v>4099</v>
      </c>
      <c r="E464" s="15" t="str">
        <f t="shared" si="85"/>
        <v>Camila Angel</v>
      </c>
      <c r="F464" s="15" t="s">
        <v>128</v>
      </c>
      <c r="G464" s="15">
        <v>999906288</v>
      </c>
      <c r="H464" s="15">
        <f t="shared" si="86"/>
        <v>33</v>
      </c>
      <c r="I464" s="15"/>
      <c r="J464" s="15"/>
      <c r="K464" s="16"/>
      <c r="L464" s="15"/>
      <c r="M464" s="15"/>
      <c r="N464" s="15"/>
      <c r="O464" s="15">
        <f t="shared" si="92"/>
        <v>0</v>
      </c>
      <c r="P464" s="15">
        <v>0</v>
      </c>
      <c r="Q464" s="15">
        <f t="shared" si="93"/>
        <v>0</v>
      </c>
      <c r="R464" s="15">
        <v>0</v>
      </c>
      <c r="S464" s="15">
        <v>0</v>
      </c>
      <c r="T464" s="15">
        <f t="shared" si="94"/>
        <v>0</v>
      </c>
      <c r="U464" s="15">
        <f t="shared" si="95"/>
        <v>0</v>
      </c>
      <c r="V464" s="15"/>
      <c r="W464" s="15"/>
      <c r="X464" s="15"/>
      <c r="Y464" s="15"/>
      <c r="Z464" s="16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>
        <f t="shared" si="87"/>
        <v>0</v>
      </c>
      <c r="CT464" s="15">
        <f t="shared" si="88"/>
        <v>0</v>
      </c>
      <c r="CU464" s="15">
        <f t="shared" si="89"/>
        <v>0</v>
      </c>
      <c r="CV464" s="15">
        <f t="shared" si="90"/>
        <v>33</v>
      </c>
      <c r="CW464" s="15"/>
      <c r="CX464" s="15"/>
      <c r="CY464" s="15">
        <f t="shared" si="91"/>
        <v>0</v>
      </c>
      <c r="CZ464" s="15">
        <f>GG464</f>
        <v>0</v>
      </c>
      <c r="DA464" s="16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20"/>
      <c r="DY464" s="15"/>
      <c r="DZ464" s="20"/>
      <c r="EA464" s="15"/>
      <c r="EB464" s="20"/>
      <c r="EC464" s="15"/>
      <c r="ED464" s="20"/>
      <c r="EE464" s="15"/>
      <c r="EF464" s="20"/>
      <c r="EG464" s="15"/>
      <c r="EH464" s="20"/>
      <c r="EI464" s="15"/>
      <c r="EJ464" s="20"/>
      <c r="EK464" s="15"/>
      <c r="EL464" s="20"/>
      <c r="EM464" s="15"/>
      <c r="EN464" s="20"/>
      <c r="EO464" s="15"/>
      <c r="EP464" s="20"/>
      <c r="EQ464" s="15"/>
      <c r="ER464" s="20"/>
      <c r="ES464" s="15"/>
      <c r="ET464" s="20"/>
      <c r="EU464" s="15"/>
      <c r="EV464" s="20"/>
      <c r="EW464" s="15"/>
      <c r="EX464" s="20"/>
      <c r="EY464" s="15"/>
      <c r="EZ464" s="16"/>
      <c r="FA464" s="15"/>
      <c r="FB464" s="20"/>
      <c r="FC464" s="15"/>
      <c r="FD464" s="16"/>
      <c r="FE464" s="15"/>
      <c r="FF464" s="16"/>
      <c r="FG464" s="15"/>
      <c r="FH464" s="16"/>
      <c r="FI464" s="15"/>
      <c r="FJ464" s="16"/>
      <c r="FK464" s="15"/>
      <c r="FL464" s="16"/>
      <c r="FM464" s="15"/>
      <c r="FN464" s="16"/>
      <c r="FO464" s="15"/>
      <c r="FP464" s="20"/>
      <c r="FQ464" s="15"/>
      <c r="FR464" s="16"/>
      <c r="FS464" s="15"/>
      <c r="FT464" s="16"/>
      <c r="FU464" s="15"/>
      <c r="FV464" s="16"/>
      <c r="FW464" s="15"/>
      <c r="FX464" s="16"/>
      <c r="FY464" s="15"/>
      <c r="FZ464" s="16"/>
      <c r="GA464" s="15"/>
      <c r="GB464" s="16"/>
      <c r="GC464" s="15">
        <v>33</v>
      </c>
      <c r="GD464" s="20" t="s">
        <v>168</v>
      </c>
      <c r="GE464" s="15"/>
      <c r="GF464" s="20"/>
      <c r="GG464" s="170"/>
    </row>
    <row r="465" spans="1:189" s="2" customFormat="1" ht="15.75" customHeight="1" x14ac:dyDescent="0.3">
      <c r="A465" s="17" t="s">
        <v>125</v>
      </c>
      <c r="B465" s="17" t="s">
        <v>126</v>
      </c>
      <c r="C465" s="17" t="s">
        <v>253</v>
      </c>
      <c r="D465" s="17" t="s">
        <v>1223</v>
      </c>
      <c r="E465" s="15" t="str">
        <f t="shared" si="85"/>
        <v>Andrew Lee</v>
      </c>
      <c r="F465" s="17" t="s">
        <v>135</v>
      </c>
      <c r="G465" s="15">
        <v>999906294</v>
      </c>
      <c r="H465" s="15">
        <f t="shared" si="86"/>
        <v>110</v>
      </c>
      <c r="I465" s="15"/>
      <c r="J465" s="15"/>
      <c r="K465" s="16"/>
      <c r="L465" s="15"/>
      <c r="M465" s="15"/>
      <c r="N465" s="15"/>
      <c r="O465" s="15">
        <f t="shared" si="92"/>
        <v>52</v>
      </c>
      <c r="P465" s="15">
        <v>0</v>
      </c>
      <c r="Q465" s="15">
        <f t="shared" si="93"/>
        <v>0</v>
      </c>
      <c r="R465" s="15">
        <v>0</v>
      </c>
      <c r="S465" s="15">
        <v>0</v>
      </c>
      <c r="T465" s="15">
        <f t="shared" si="94"/>
        <v>0</v>
      </c>
      <c r="U465" s="15">
        <f t="shared" si="95"/>
        <v>0</v>
      </c>
      <c r="V465" s="15"/>
      <c r="W465" s="15"/>
      <c r="X465" s="15"/>
      <c r="Y465" s="15"/>
      <c r="Z465" s="16"/>
      <c r="AA465" s="15"/>
      <c r="AB465" s="24"/>
      <c r="AC465" s="15"/>
      <c r="AD465" s="15"/>
      <c r="AE465" s="15">
        <v>58</v>
      </c>
      <c r="AF465" s="24">
        <v>6</v>
      </c>
      <c r="AG465" s="15"/>
      <c r="AH465" s="24"/>
      <c r="AI465" s="15"/>
      <c r="AJ465" s="24"/>
      <c r="AK465" s="15"/>
      <c r="AL465" s="24"/>
      <c r="AM465" s="15"/>
      <c r="AN465" s="24"/>
      <c r="AO465" s="15"/>
      <c r="AP465" s="24"/>
      <c r="AQ465" s="15"/>
      <c r="AR465" s="24"/>
      <c r="AS465" s="15"/>
      <c r="AT465" s="24"/>
      <c r="AU465" s="15"/>
      <c r="AV465" s="24"/>
      <c r="AW465" s="15"/>
      <c r="AX465" s="24"/>
      <c r="AY465" s="15"/>
      <c r="AZ465" s="15"/>
      <c r="BA465" s="15"/>
      <c r="BB465" s="15"/>
      <c r="BC465" s="15"/>
      <c r="BD465" s="15"/>
      <c r="BE465" s="15"/>
      <c r="BF465" s="24"/>
      <c r="BG465" s="15"/>
      <c r="BH465" s="24"/>
      <c r="BI465" s="15"/>
      <c r="BJ465" s="24"/>
      <c r="BK465" s="15"/>
      <c r="BL465" s="24"/>
      <c r="BM465" s="15">
        <v>44</v>
      </c>
      <c r="BN465" s="24" t="s">
        <v>129</v>
      </c>
      <c r="BO465" s="15"/>
      <c r="BP465" s="24"/>
      <c r="BQ465" s="15"/>
      <c r="BR465" s="24"/>
      <c r="BS465" s="15"/>
      <c r="BT465" s="24"/>
      <c r="BU465" s="15"/>
      <c r="BV465" s="24"/>
      <c r="BW465" s="15"/>
      <c r="BX465" s="24"/>
      <c r="BY465" s="15"/>
      <c r="BZ465" s="24"/>
      <c r="CA465" s="15"/>
      <c r="CB465" s="24"/>
      <c r="CC465" s="15"/>
      <c r="CD465" s="24"/>
      <c r="CE465" s="15"/>
      <c r="CF465" s="24"/>
      <c r="CG465" s="15"/>
      <c r="CH465" s="25"/>
      <c r="CI465" s="15"/>
      <c r="CJ465" s="25"/>
      <c r="CK465" s="15"/>
      <c r="CL465" s="25"/>
      <c r="CM465" s="15"/>
      <c r="CN465" s="25"/>
      <c r="CO465" s="15"/>
      <c r="CP465" s="25"/>
      <c r="CQ465" s="15"/>
      <c r="CR465" s="25"/>
      <c r="CS465" s="15">
        <f t="shared" si="87"/>
        <v>0</v>
      </c>
      <c r="CT465" s="15">
        <f t="shared" si="88"/>
        <v>58</v>
      </c>
      <c r="CU465" s="15">
        <f t="shared" si="89"/>
        <v>1</v>
      </c>
      <c r="CV465" s="15">
        <f t="shared" si="90"/>
        <v>0</v>
      </c>
      <c r="CW465" s="15"/>
      <c r="CX465" s="15"/>
      <c r="CY465" s="15">
        <f t="shared" si="91"/>
        <v>0</v>
      </c>
      <c r="CZ465" s="15">
        <f>GG465</f>
        <v>0</v>
      </c>
      <c r="DA465" s="19"/>
      <c r="DB465" s="17"/>
      <c r="DC465" s="15">
        <v>54</v>
      </c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7"/>
      <c r="DQ465" s="15"/>
      <c r="DR465" s="15"/>
      <c r="DS465" s="15"/>
      <c r="DT465" s="15"/>
      <c r="DU465" s="15"/>
      <c r="DV465" s="15"/>
      <c r="DW465" s="15"/>
      <c r="DX465" s="20"/>
      <c r="DY465" s="15"/>
      <c r="DZ465" s="20"/>
      <c r="EA465" s="15"/>
      <c r="EB465" s="20"/>
      <c r="EC465" s="15"/>
      <c r="ED465" s="20"/>
      <c r="EE465" s="15">
        <v>52</v>
      </c>
      <c r="EF465" s="20"/>
      <c r="EG465" s="15"/>
      <c r="EH465" s="20"/>
      <c r="EI465" s="15"/>
      <c r="EJ465" s="20"/>
      <c r="EK465" s="15"/>
      <c r="EL465" s="20"/>
      <c r="EM465" s="15"/>
      <c r="EN465" s="20"/>
      <c r="EO465" s="15"/>
      <c r="EP465" s="20"/>
      <c r="EQ465" s="15">
        <v>58</v>
      </c>
      <c r="ER465" s="20">
        <v>6</v>
      </c>
      <c r="ES465" s="15"/>
      <c r="ET465" s="20"/>
      <c r="EU465" s="15"/>
      <c r="EV465" s="20"/>
      <c r="EW465" s="15"/>
      <c r="EX465" s="20"/>
      <c r="EY465" s="15"/>
      <c r="EZ465" s="20"/>
      <c r="FA465" s="15"/>
      <c r="FB465" s="20"/>
      <c r="FC465" s="15"/>
      <c r="FD465" s="20"/>
      <c r="FE465" s="15"/>
      <c r="FF465" s="20"/>
      <c r="FG465" s="15"/>
      <c r="FH465" s="20"/>
      <c r="FI465" s="15"/>
      <c r="FJ465" s="20"/>
      <c r="FK465" s="15"/>
      <c r="FL465" s="20"/>
      <c r="FM465" s="15"/>
      <c r="FN465" s="20"/>
      <c r="FO465" s="15"/>
      <c r="FP465" s="20"/>
      <c r="FQ465" s="15"/>
      <c r="FR465" s="20"/>
      <c r="FS465" s="15"/>
      <c r="FT465" s="20"/>
      <c r="FU465" s="15"/>
      <c r="FV465" s="20"/>
      <c r="FW465" s="15"/>
      <c r="FX465" s="20"/>
      <c r="FY465" s="15"/>
      <c r="FZ465" s="20"/>
      <c r="GA465" s="15"/>
      <c r="GB465" s="20"/>
      <c r="GC465" s="15"/>
      <c r="GD465" s="20"/>
      <c r="GE465" s="15"/>
      <c r="GF465" s="20"/>
      <c r="GG465" s="170"/>
    </row>
    <row r="466" spans="1:189" s="2" customFormat="1" ht="15.75" customHeight="1" x14ac:dyDescent="0.3">
      <c r="A466" s="15" t="s">
        <v>2903</v>
      </c>
      <c r="B466" s="15" t="s">
        <v>126</v>
      </c>
      <c r="C466" s="15" t="s">
        <v>2289</v>
      </c>
      <c r="D466" s="15" t="s">
        <v>1752</v>
      </c>
      <c r="E466" s="15" t="str">
        <f t="shared" si="85"/>
        <v>Ryen Smith</v>
      </c>
      <c r="F466" s="17" t="s">
        <v>128</v>
      </c>
      <c r="G466" s="15">
        <v>999906445</v>
      </c>
      <c r="H466" s="15">
        <f t="shared" si="86"/>
        <v>16</v>
      </c>
      <c r="I466" s="15"/>
      <c r="J466" s="17">
        <f>(O466+P466+R466+S466+T466+U466)/2</f>
        <v>16</v>
      </c>
      <c r="K466" s="16"/>
      <c r="L466" s="15"/>
      <c r="M466" s="15"/>
      <c r="N466" s="15"/>
      <c r="O466" s="15">
        <f t="shared" si="92"/>
        <v>32</v>
      </c>
      <c r="P466" s="15">
        <v>0</v>
      </c>
      <c r="Q466" s="15">
        <f t="shared" si="93"/>
        <v>0</v>
      </c>
      <c r="R466" s="15">
        <v>0</v>
      </c>
      <c r="S466" s="15">
        <v>0</v>
      </c>
      <c r="T466" s="15">
        <f t="shared" si="94"/>
        <v>0</v>
      </c>
      <c r="U466" s="15">
        <f t="shared" si="95"/>
        <v>0</v>
      </c>
      <c r="V466" s="15"/>
      <c r="W466" s="15"/>
      <c r="X466" s="15"/>
      <c r="Y466" s="15"/>
      <c r="Z466" s="16"/>
      <c r="AA466" s="15"/>
      <c r="AB466" s="24"/>
      <c r="AC466" s="15"/>
      <c r="AD466" s="15"/>
      <c r="AE466" s="15"/>
      <c r="AF466" s="15"/>
      <c r="AG466" s="15"/>
      <c r="AH466" s="24"/>
      <c r="AI466" s="15"/>
      <c r="AJ466" s="15"/>
      <c r="AK466" s="15"/>
      <c r="AL466" s="15"/>
      <c r="AM466" s="15"/>
      <c r="AN466" s="24"/>
      <c r="AO466" s="15"/>
      <c r="AP466" s="24"/>
      <c r="AQ466" s="15"/>
      <c r="AR466" s="24"/>
      <c r="AS466" s="15"/>
      <c r="AT466" s="24"/>
      <c r="AU466" s="15"/>
      <c r="AV466" s="24"/>
      <c r="AW466" s="15"/>
      <c r="AX466" s="24"/>
      <c r="AY466" s="15"/>
      <c r="AZ466" s="15"/>
      <c r="BA466" s="15"/>
      <c r="BB466" s="15"/>
      <c r="BC466" s="15"/>
      <c r="BD466" s="15"/>
      <c r="BE466" s="15"/>
      <c r="BF466" s="24"/>
      <c r="BG466" s="15"/>
      <c r="BH466" s="24"/>
      <c r="BI466" s="15"/>
      <c r="BJ466" s="24"/>
      <c r="BK466" s="15"/>
      <c r="BL466" s="24"/>
      <c r="BM466" s="15"/>
      <c r="BN466" s="24"/>
      <c r="BO466" s="15"/>
      <c r="BP466" s="24"/>
      <c r="BQ466" s="15"/>
      <c r="BR466" s="24"/>
      <c r="BS466" s="15"/>
      <c r="BT466" s="24"/>
      <c r="BU466" s="15"/>
      <c r="BV466" s="24"/>
      <c r="BW466" s="15"/>
      <c r="BX466" s="24"/>
      <c r="BY466" s="15"/>
      <c r="BZ466" s="24"/>
      <c r="CA466" s="15"/>
      <c r="CB466" s="24"/>
      <c r="CC466" s="15"/>
      <c r="CD466" s="24"/>
      <c r="CE466" s="15"/>
      <c r="CF466" s="24"/>
      <c r="CG466" s="15"/>
      <c r="CH466" s="25"/>
      <c r="CI466" s="15"/>
      <c r="CJ466" s="25"/>
      <c r="CK466" s="15"/>
      <c r="CL466" s="25"/>
      <c r="CM466" s="15"/>
      <c r="CN466" s="25"/>
      <c r="CO466" s="15"/>
      <c r="CP466" s="25"/>
      <c r="CQ466" s="15"/>
      <c r="CR466" s="25"/>
      <c r="CS466" s="15">
        <f t="shared" si="87"/>
        <v>0</v>
      </c>
      <c r="CT466" s="15">
        <f t="shared" si="88"/>
        <v>0</v>
      </c>
      <c r="CU466" s="15">
        <f t="shared" si="89"/>
        <v>0</v>
      </c>
      <c r="CV466" s="15">
        <f t="shared" si="90"/>
        <v>0</v>
      </c>
      <c r="CW466" s="15"/>
      <c r="CX466" s="15"/>
      <c r="CY466" s="15">
        <f t="shared" si="91"/>
        <v>0</v>
      </c>
      <c r="CZ466" s="15">
        <f>GG466</f>
        <v>0</v>
      </c>
      <c r="DA466" s="19"/>
      <c r="DB466" s="17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7"/>
      <c r="DQ466" s="15"/>
      <c r="DR466" s="15"/>
      <c r="DS466" s="15"/>
      <c r="DT466" s="15"/>
      <c r="DU466" s="15"/>
      <c r="DV466" s="15"/>
      <c r="DW466" s="15"/>
      <c r="DX466" s="20"/>
      <c r="DY466" s="15"/>
      <c r="DZ466" s="20"/>
      <c r="EA466" s="15"/>
      <c r="EB466" s="20"/>
      <c r="EC466" s="15"/>
      <c r="ED466" s="20"/>
      <c r="EE466" s="15"/>
      <c r="EF466" s="20"/>
      <c r="EG466" s="15"/>
      <c r="EH466" s="20"/>
      <c r="EI466" s="15">
        <v>32</v>
      </c>
      <c r="EJ466" s="20" t="s">
        <v>129</v>
      </c>
      <c r="EK466" s="15"/>
      <c r="EL466" s="20"/>
      <c r="EM466" s="15"/>
      <c r="EN466" s="20"/>
      <c r="EO466" s="15"/>
      <c r="EP466" s="20"/>
      <c r="EQ466" s="15"/>
      <c r="ER466" s="20"/>
      <c r="ES466" s="15"/>
      <c r="ET466" s="20"/>
      <c r="EU466" s="15"/>
      <c r="EV466" s="20"/>
      <c r="EW466" s="15"/>
      <c r="EX466" s="20"/>
      <c r="EY466" s="15"/>
      <c r="EZ466" s="20"/>
      <c r="FA466" s="15"/>
      <c r="FB466" s="20"/>
      <c r="FC466" s="15"/>
      <c r="FD466" s="20"/>
      <c r="FE466" s="15"/>
      <c r="FF466" s="20"/>
      <c r="FG466" s="15"/>
      <c r="FH466" s="20"/>
      <c r="FI466" s="15"/>
      <c r="FJ466" s="20"/>
      <c r="FK466" s="15"/>
      <c r="FL466" s="20"/>
      <c r="FM466" s="15"/>
      <c r="FN466" s="20"/>
      <c r="FO466" s="15"/>
      <c r="FP466" s="20"/>
      <c r="FQ466" s="15"/>
      <c r="FR466" s="20"/>
      <c r="FS466" s="15"/>
      <c r="FT466" s="20"/>
      <c r="FU466" s="15"/>
      <c r="FV466" s="20"/>
      <c r="FW466" s="15"/>
      <c r="FX466" s="20"/>
      <c r="FY466" s="15"/>
      <c r="FZ466" s="20"/>
      <c r="GA466" s="15"/>
      <c r="GB466" s="20"/>
      <c r="GC466" s="15"/>
      <c r="GD466" s="20"/>
      <c r="GE466" s="15"/>
      <c r="GF466" s="20"/>
      <c r="GG466" s="170"/>
    </row>
    <row r="467" spans="1:189" s="2" customFormat="1" ht="15.75" customHeight="1" x14ac:dyDescent="0.3">
      <c r="A467" s="17" t="s">
        <v>130</v>
      </c>
      <c r="B467" s="17" t="s">
        <v>126</v>
      </c>
      <c r="C467" s="17" t="s">
        <v>517</v>
      </c>
      <c r="D467" s="17" t="s">
        <v>516</v>
      </c>
      <c r="E467" s="15" t="str">
        <f t="shared" si="85"/>
        <v>Mika Chi</v>
      </c>
      <c r="F467" s="17" t="s">
        <v>128</v>
      </c>
      <c r="G467" s="15">
        <v>999906499</v>
      </c>
      <c r="H467" s="15">
        <f t="shared" si="86"/>
        <v>255</v>
      </c>
      <c r="I467" s="15"/>
      <c r="J467" s="15"/>
      <c r="K467" s="16"/>
      <c r="L467" s="15"/>
      <c r="M467" s="15"/>
      <c r="N467" s="15"/>
      <c r="O467" s="15">
        <f t="shared" si="92"/>
        <v>0</v>
      </c>
      <c r="P467" s="15">
        <v>0</v>
      </c>
      <c r="Q467" s="15">
        <f t="shared" si="93"/>
        <v>1</v>
      </c>
      <c r="R467" s="15">
        <v>0</v>
      </c>
      <c r="S467" s="15">
        <v>0</v>
      </c>
      <c r="T467" s="15">
        <f t="shared" si="94"/>
        <v>51</v>
      </c>
      <c r="U467" s="15">
        <f t="shared" si="95"/>
        <v>64</v>
      </c>
      <c r="V467" s="15"/>
      <c r="W467" s="15"/>
      <c r="X467" s="15"/>
      <c r="Y467" s="15"/>
      <c r="Z467" s="16"/>
      <c r="AA467" s="15">
        <v>64</v>
      </c>
      <c r="AB467" s="24" t="s">
        <v>129</v>
      </c>
      <c r="AC467" s="15"/>
      <c r="AD467" s="15"/>
      <c r="AE467" s="15"/>
      <c r="AF467" s="15"/>
      <c r="AG467" s="15"/>
      <c r="AH467" s="24"/>
      <c r="AI467" s="15"/>
      <c r="AJ467" s="15"/>
      <c r="AK467" s="15"/>
      <c r="AL467" s="15"/>
      <c r="AM467" s="15"/>
      <c r="AN467" s="24"/>
      <c r="AO467" s="15"/>
      <c r="AP467" s="24"/>
      <c r="AQ467" s="15"/>
      <c r="AR467" s="24"/>
      <c r="AS467" s="15"/>
      <c r="AT467" s="24"/>
      <c r="AU467" s="15"/>
      <c r="AV467" s="24"/>
      <c r="AW467" s="15"/>
      <c r="AX467" s="24"/>
      <c r="AY467" s="15"/>
      <c r="AZ467" s="15"/>
      <c r="BA467" s="15"/>
      <c r="BB467" s="15"/>
      <c r="BC467" s="15"/>
      <c r="BD467" s="15"/>
      <c r="BE467" s="15"/>
      <c r="BF467" s="24"/>
      <c r="BG467" s="15"/>
      <c r="BH467" s="24"/>
      <c r="BI467" s="15"/>
      <c r="BJ467" s="24"/>
      <c r="BK467" s="15"/>
      <c r="BL467" s="24"/>
      <c r="BM467" s="15">
        <v>79</v>
      </c>
      <c r="BN467" s="24">
        <v>3</v>
      </c>
      <c r="BO467" s="15"/>
      <c r="BP467" s="24"/>
      <c r="BQ467" s="15"/>
      <c r="BR467" s="24"/>
      <c r="BS467" s="15"/>
      <c r="BT467" s="24"/>
      <c r="BU467" s="15"/>
      <c r="BV467" s="24"/>
      <c r="BW467" s="15"/>
      <c r="BX467" s="24"/>
      <c r="BY467" s="15"/>
      <c r="BZ467" s="24"/>
      <c r="CA467" s="15">
        <v>51</v>
      </c>
      <c r="CB467" s="24" t="s">
        <v>129</v>
      </c>
      <c r="CC467" s="15"/>
      <c r="CD467" s="24"/>
      <c r="CE467" s="15"/>
      <c r="CF467" s="24"/>
      <c r="CG467" s="15"/>
      <c r="CH467" s="25"/>
      <c r="CI467" s="15"/>
      <c r="CJ467" s="25"/>
      <c r="CK467" s="15"/>
      <c r="CL467" s="25"/>
      <c r="CM467" s="15"/>
      <c r="CN467" s="25"/>
      <c r="CO467" s="15"/>
      <c r="CP467" s="25"/>
      <c r="CQ467" s="15"/>
      <c r="CR467" s="25"/>
      <c r="CS467" s="15">
        <f t="shared" si="87"/>
        <v>0</v>
      </c>
      <c r="CT467" s="15">
        <f t="shared" si="88"/>
        <v>0</v>
      </c>
      <c r="CU467" s="15">
        <f t="shared" si="89"/>
        <v>0</v>
      </c>
      <c r="CV467" s="15">
        <f t="shared" si="90"/>
        <v>140</v>
      </c>
      <c r="CW467" s="15"/>
      <c r="CX467" s="15"/>
      <c r="CY467" s="15">
        <f t="shared" si="91"/>
        <v>0</v>
      </c>
      <c r="CZ467" s="15">
        <f>GG467</f>
        <v>0</v>
      </c>
      <c r="DA467" s="19"/>
      <c r="DB467" s="17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>
        <v>90</v>
      </c>
      <c r="DP467" s="17"/>
      <c r="DQ467" s="15"/>
      <c r="DR467" s="15"/>
      <c r="DS467" s="15"/>
      <c r="DT467" s="15"/>
      <c r="DU467" s="15"/>
      <c r="DV467" s="15"/>
      <c r="DW467" s="15"/>
      <c r="DX467" s="20"/>
      <c r="DY467" s="15">
        <v>79</v>
      </c>
      <c r="DZ467" s="20">
        <v>3</v>
      </c>
      <c r="EA467" s="15"/>
      <c r="EB467" s="20"/>
      <c r="EC467" s="15">
        <v>51</v>
      </c>
      <c r="ED467" s="20" t="s">
        <v>129</v>
      </c>
      <c r="EE467" s="15"/>
      <c r="EF467" s="20"/>
      <c r="EG467" s="15">
        <v>64</v>
      </c>
      <c r="EH467" s="20" t="s">
        <v>129</v>
      </c>
      <c r="EI467" s="15"/>
      <c r="EJ467" s="20"/>
      <c r="EK467" s="15"/>
      <c r="EL467" s="20"/>
      <c r="EM467" s="15"/>
      <c r="EN467" s="20"/>
      <c r="EO467" s="15"/>
      <c r="EP467" s="20"/>
      <c r="EQ467" s="15"/>
      <c r="ER467" s="20"/>
      <c r="ES467" s="15"/>
      <c r="ET467" s="20"/>
      <c r="EU467" s="15"/>
      <c r="EV467" s="20"/>
      <c r="EW467" s="15"/>
      <c r="EX467" s="20"/>
      <c r="EY467" s="15"/>
      <c r="EZ467" s="20"/>
      <c r="FA467" s="15"/>
      <c r="FB467" s="20"/>
      <c r="FC467" s="15"/>
      <c r="FD467" s="20"/>
      <c r="FE467" s="15"/>
      <c r="FF467" s="20"/>
      <c r="FG467" s="15"/>
      <c r="FH467" s="20"/>
      <c r="FI467" s="15"/>
      <c r="FJ467" s="20"/>
      <c r="FK467" s="15"/>
      <c r="FL467" s="20"/>
      <c r="FM467" s="15"/>
      <c r="FN467" s="20"/>
      <c r="FO467" s="15"/>
      <c r="FP467" s="20"/>
      <c r="FQ467" s="15"/>
      <c r="FR467" s="20"/>
      <c r="FS467" s="15"/>
      <c r="FT467" s="20"/>
      <c r="FU467" s="15"/>
      <c r="FV467" s="20"/>
      <c r="FW467" s="15"/>
      <c r="FX467" s="20"/>
      <c r="FY467" s="15"/>
      <c r="FZ467" s="20"/>
      <c r="GA467" s="15"/>
      <c r="GB467" s="20"/>
      <c r="GC467" s="15">
        <v>140</v>
      </c>
      <c r="GD467" s="20">
        <v>1</v>
      </c>
      <c r="GE467" s="15"/>
      <c r="GF467" s="20"/>
      <c r="GG467" s="170"/>
    </row>
    <row r="468" spans="1:189" s="2" customFormat="1" ht="15.75" customHeight="1" x14ac:dyDescent="0.3">
      <c r="A468" s="17" t="s">
        <v>125</v>
      </c>
      <c r="B468" s="17" t="s">
        <v>126</v>
      </c>
      <c r="C468" s="17" t="s">
        <v>854</v>
      </c>
      <c r="D468" s="17" t="s">
        <v>1186</v>
      </c>
      <c r="E468" s="15" t="str">
        <f t="shared" si="85"/>
        <v>Mara Lacsamana</v>
      </c>
      <c r="F468" s="17" t="s">
        <v>128</v>
      </c>
      <c r="G468" s="15">
        <v>999906513</v>
      </c>
      <c r="H468" s="15">
        <f t="shared" si="86"/>
        <v>107</v>
      </c>
      <c r="I468" s="15"/>
      <c r="J468" s="15"/>
      <c r="K468" s="16"/>
      <c r="L468" s="15"/>
      <c r="M468" s="15"/>
      <c r="N468" s="15"/>
      <c r="O468" s="15">
        <f t="shared" si="92"/>
        <v>56</v>
      </c>
      <c r="P468" s="15">
        <v>0</v>
      </c>
      <c r="Q468" s="15">
        <f t="shared" si="93"/>
        <v>1</v>
      </c>
      <c r="R468" s="15">
        <v>0</v>
      </c>
      <c r="S468" s="15">
        <v>0</v>
      </c>
      <c r="T468" s="15">
        <f t="shared" si="94"/>
        <v>51</v>
      </c>
      <c r="U468" s="15">
        <f t="shared" si="95"/>
        <v>0</v>
      </c>
      <c r="V468" s="15"/>
      <c r="W468" s="15"/>
      <c r="X468" s="15"/>
      <c r="Y468" s="15"/>
      <c r="Z468" s="16"/>
      <c r="AA468" s="15"/>
      <c r="AB468" s="24"/>
      <c r="AC468" s="15"/>
      <c r="AD468" s="24"/>
      <c r="AE468" s="15">
        <v>68</v>
      </c>
      <c r="AF468" s="24">
        <v>3</v>
      </c>
      <c r="AG468" s="15"/>
      <c r="AH468" s="24"/>
      <c r="AI468" s="15"/>
      <c r="AJ468" s="24"/>
      <c r="AK468" s="15"/>
      <c r="AL468" s="24"/>
      <c r="AM468" s="15"/>
      <c r="AN468" s="24"/>
      <c r="AO468" s="15"/>
      <c r="AP468" s="24"/>
      <c r="AQ468" s="15"/>
      <c r="AR468" s="24"/>
      <c r="AS468" s="15"/>
      <c r="AT468" s="24"/>
      <c r="AU468" s="15"/>
      <c r="AV468" s="24"/>
      <c r="AW468" s="15"/>
      <c r="AX468" s="24"/>
      <c r="AY468" s="15">
        <v>113</v>
      </c>
      <c r="AZ468" s="24">
        <v>3</v>
      </c>
      <c r="BA468" s="15"/>
      <c r="BB468" s="24"/>
      <c r="BC468" s="15"/>
      <c r="BD468" s="24"/>
      <c r="BE468" s="15"/>
      <c r="BF468" s="24"/>
      <c r="BG468" s="15"/>
      <c r="BH468" s="24"/>
      <c r="BI468" s="15"/>
      <c r="BJ468" s="24"/>
      <c r="BK468" s="15"/>
      <c r="BL468" s="24"/>
      <c r="BM468" s="15">
        <v>63</v>
      </c>
      <c r="BN468" s="24">
        <v>6</v>
      </c>
      <c r="BO468" s="15"/>
      <c r="BP468" s="24"/>
      <c r="BQ468" s="15">
        <v>64</v>
      </c>
      <c r="BR468" s="24" t="s">
        <v>182</v>
      </c>
      <c r="BS468" s="15"/>
      <c r="BT468" s="24"/>
      <c r="BU468" s="15"/>
      <c r="BV468" s="24"/>
      <c r="BW468" s="15"/>
      <c r="BX468" s="24"/>
      <c r="BY468" s="15"/>
      <c r="BZ468" s="24"/>
      <c r="CA468" s="15">
        <v>38</v>
      </c>
      <c r="CB468" s="24" t="s">
        <v>168</v>
      </c>
      <c r="CC468" s="15"/>
      <c r="CD468" s="24"/>
      <c r="CE468" s="15"/>
      <c r="CF468" s="24"/>
      <c r="CG468" s="15">
        <v>63</v>
      </c>
      <c r="CH468" s="25">
        <v>5</v>
      </c>
      <c r="CI468" s="15"/>
      <c r="CJ468" s="25"/>
      <c r="CK468" s="15">
        <v>64</v>
      </c>
      <c r="CL468" s="25" t="s">
        <v>129</v>
      </c>
      <c r="CM468" s="15">
        <v>64</v>
      </c>
      <c r="CN468" s="25" t="s">
        <v>129</v>
      </c>
      <c r="CO468" s="15"/>
      <c r="CP468" s="25"/>
      <c r="CQ468" s="15"/>
      <c r="CR468" s="25"/>
      <c r="CS468" s="15">
        <f t="shared" si="87"/>
        <v>0</v>
      </c>
      <c r="CT468" s="15">
        <f t="shared" si="88"/>
        <v>0</v>
      </c>
      <c r="CU468" s="15">
        <f t="shared" si="89"/>
        <v>0</v>
      </c>
      <c r="CV468" s="15">
        <f t="shared" si="90"/>
        <v>0</v>
      </c>
      <c r="CW468" s="15"/>
      <c r="CX468" s="15"/>
      <c r="CY468" s="15">
        <f t="shared" si="91"/>
        <v>0</v>
      </c>
      <c r="CZ468" s="15">
        <f>GG468</f>
        <v>0</v>
      </c>
      <c r="DA468" s="19"/>
      <c r="DB468" s="17">
        <v>64</v>
      </c>
      <c r="DC468" s="15">
        <v>63</v>
      </c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>
        <v>38</v>
      </c>
      <c r="DP468" s="17"/>
      <c r="DQ468" s="15"/>
      <c r="DR468" s="15"/>
      <c r="DS468" s="15"/>
      <c r="DT468" s="15"/>
      <c r="DU468" s="15"/>
      <c r="DV468" s="15"/>
      <c r="DW468" s="15"/>
      <c r="DX468" s="20"/>
      <c r="DY468" s="15">
        <v>67</v>
      </c>
      <c r="DZ468" s="20">
        <v>6</v>
      </c>
      <c r="EA468" s="15"/>
      <c r="EB468" s="20"/>
      <c r="EC468" s="15">
        <v>51</v>
      </c>
      <c r="ED468" s="20" t="s">
        <v>129</v>
      </c>
      <c r="EE468" s="15"/>
      <c r="EF468" s="20"/>
      <c r="EG468" s="15"/>
      <c r="EH468" s="20"/>
      <c r="EI468" s="15">
        <v>56</v>
      </c>
      <c r="EJ468" s="20">
        <v>3</v>
      </c>
      <c r="EK468" s="15"/>
      <c r="EL468" s="20"/>
      <c r="EM468" s="15"/>
      <c r="EN468" s="20"/>
      <c r="EO468" s="15"/>
      <c r="EP468" s="20"/>
      <c r="EQ468" s="15"/>
      <c r="ER468" s="20"/>
      <c r="ES468" s="15"/>
      <c r="ET468" s="20"/>
      <c r="EU468" s="15"/>
      <c r="EV468" s="20"/>
      <c r="EW468" s="15"/>
      <c r="EX468" s="20"/>
      <c r="EY468" s="15"/>
      <c r="EZ468" s="20"/>
      <c r="FA468" s="15"/>
      <c r="FB468" s="20"/>
      <c r="FC468" s="15"/>
      <c r="FD468" s="20"/>
      <c r="FE468" s="15"/>
      <c r="FF468" s="20"/>
      <c r="FG468" s="15"/>
      <c r="FH468" s="20"/>
      <c r="FI468" s="15"/>
      <c r="FJ468" s="20"/>
      <c r="FK468" s="15"/>
      <c r="FL468" s="20"/>
      <c r="FM468" s="15"/>
      <c r="FN468" s="20"/>
      <c r="FO468" s="15"/>
      <c r="FP468" s="20"/>
      <c r="FQ468" s="15"/>
      <c r="FR468" s="20"/>
      <c r="FS468" s="15"/>
      <c r="FT468" s="20"/>
      <c r="FU468" s="15"/>
      <c r="FV468" s="20"/>
      <c r="FW468" s="15"/>
      <c r="FX468" s="20"/>
      <c r="FY468" s="15"/>
      <c r="FZ468" s="20"/>
      <c r="GA468" s="15"/>
      <c r="GB468" s="20"/>
      <c r="GC468" s="15"/>
      <c r="GD468" s="20"/>
      <c r="GE468" s="15"/>
      <c r="GF468" s="20"/>
      <c r="GG468" s="170"/>
    </row>
    <row r="469" spans="1:189" s="2" customFormat="1" ht="15.75" customHeight="1" x14ac:dyDescent="0.3">
      <c r="A469" s="15" t="s">
        <v>130</v>
      </c>
      <c r="B469" s="15" t="s">
        <v>126</v>
      </c>
      <c r="C469" s="15" t="s">
        <v>338</v>
      </c>
      <c r="D469" s="15" t="s">
        <v>1871</v>
      </c>
      <c r="E469" s="15" t="str">
        <f t="shared" si="85"/>
        <v>Nicholas Tuzhilov</v>
      </c>
      <c r="F469" s="15" t="s">
        <v>135</v>
      </c>
      <c r="G469" s="15">
        <v>999906557</v>
      </c>
      <c r="H469" s="15">
        <f t="shared" si="86"/>
        <v>25.5</v>
      </c>
      <c r="I469" s="15"/>
      <c r="J469" s="17">
        <f>(O469+P469+R469+S469+T469+U469)/2</f>
        <v>25.5</v>
      </c>
      <c r="K469" s="16"/>
      <c r="L469" s="15"/>
      <c r="M469" s="15"/>
      <c r="N469" s="15"/>
      <c r="O469" s="15">
        <f t="shared" si="92"/>
        <v>0</v>
      </c>
      <c r="P469" s="15">
        <v>0</v>
      </c>
      <c r="Q469" s="15">
        <f t="shared" si="93"/>
        <v>0</v>
      </c>
      <c r="R469" s="15">
        <v>0</v>
      </c>
      <c r="S469" s="15">
        <v>0</v>
      </c>
      <c r="T469" s="15">
        <f t="shared" si="94"/>
        <v>51</v>
      </c>
      <c r="U469" s="15">
        <f t="shared" si="95"/>
        <v>0</v>
      </c>
      <c r="V469" s="15"/>
      <c r="W469" s="15"/>
      <c r="X469" s="15"/>
      <c r="Y469" s="15"/>
      <c r="Z469" s="16"/>
      <c r="AA469" s="15"/>
      <c r="AB469" s="24"/>
      <c r="AC469" s="15"/>
      <c r="AD469" s="15"/>
      <c r="AE469" s="15"/>
      <c r="AF469" s="15"/>
      <c r="AG469" s="15"/>
      <c r="AH469" s="24"/>
      <c r="AI469" s="15"/>
      <c r="AJ469" s="15"/>
      <c r="AK469" s="15"/>
      <c r="AL469" s="15"/>
      <c r="AM469" s="15"/>
      <c r="AN469" s="24"/>
      <c r="AO469" s="15"/>
      <c r="AP469" s="24"/>
      <c r="AQ469" s="15"/>
      <c r="AR469" s="24"/>
      <c r="AS469" s="15"/>
      <c r="AT469" s="24"/>
      <c r="AU469" s="15"/>
      <c r="AV469" s="24"/>
      <c r="AW469" s="15"/>
      <c r="AX469" s="24"/>
      <c r="AY469" s="15"/>
      <c r="AZ469" s="15"/>
      <c r="BA469" s="15"/>
      <c r="BB469" s="15"/>
      <c r="BC469" s="15"/>
      <c r="BD469" s="15"/>
      <c r="BE469" s="15"/>
      <c r="BF469" s="24"/>
      <c r="BG469" s="15"/>
      <c r="BH469" s="24"/>
      <c r="BI469" s="15"/>
      <c r="BJ469" s="24"/>
      <c r="BK469" s="15"/>
      <c r="BL469" s="24"/>
      <c r="BM469" s="15"/>
      <c r="BN469" s="24"/>
      <c r="BO469" s="15"/>
      <c r="BP469" s="24"/>
      <c r="BQ469" s="15"/>
      <c r="BR469" s="24"/>
      <c r="BS469" s="15">
        <v>79</v>
      </c>
      <c r="BT469" s="24">
        <v>3</v>
      </c>
      <c r="BU469" s="15"/>
      <c r="BV469" s="24"/>
      <c r="BW469" s="15"/>
      <c r="BX469" s="24"/>
      <c r="BY469" s="15"/>
      <c r="BZ469" s="24"/>
      <c r="CA469" s="15">
        <v>51</v>
      </c>
      <c r="CB469" s="24"/>
      <c r="CC469" s="15"/>
      <c r="CD469" s="24"/>
      <c r="CE469" s="15"/>
      <c r="CF469" s="24"/>
      <c r="CG469" s="15"/>
      <c r="CH469" s="25"/>
      <c r="CI469" s="15"/>
      <c r="CJ469" s="25"/>
      <c r="CK469" s="15"/>
      <c r="CL469" s="25"/>
      <c r="CM469" s="15"/>
      <c r="CN469" s="25"/>
      <c r="CO469" s="15"/>
      <c r="CP469" s="24"/>
      <c r="CQ469" s="15"/>
      <c r="CR469" s="24"/>
      <c r="CS469" s="15">
        <f t="shared" si="87"/>
        <v>0</v>
      </c>
      <c r="CT469" s="15">
        <f t="shared" si="88"/>
        <v>0</v>
      </c>
      <c r="CU469" s="15">
        <f t="shared" si="89"/>
        <v>0</v>
      </c>
      <c r="CV469" s="15">
        <f t="shared" si="90"/>
        <v>0</v>
      </c>
      <c r="CW469" s="15"/>
      <c r="CX469" s="15"/>
      <c r="CY469" s="15">
        <f t="shared" si="91"/>
        <v>0</v>
      </c>
      <c r="CZ469" s="15">
        <f>GG469</f>
        <v>0</v>
      </c>
      <c r="DA469" s="20"/>
      <c r="DB469" s="17">
        <v>48</v>
      </c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7"/>
      <c r="DQ469" s="15"/>
      <c r="DR469" s="15"/>
      <c r="DS469" s="15"/>
      <c r="DT469" s="15"/>
      <c r="DU469" s="15"/>
      <c r="DV469" s="15"/>
      <c r="DW469" s="15"/>
      <c r="DX469" s="20"/>
      <c r="DY469" s="15"/>
      <c r="DZ469" s="20"/>
      <c r="EA469" s="15">
        <v>70</v>
      </c>
      <c r="EB469" s="20">
        <v>1</v>
      </c>
      <c r="EC469" s="15">
        <v>51</v>
      </c>
      <c r="ED469" s="20" t="s">
        <v>129</v>
      </c>
      <c r="EE469" s="15"/>
      <c r="EF469" s="20"/>
      <c r="EG469" s="15"/>
      <c r="EH469" s="20"/>
      <c r="EI469" s="15"/>
      <c r="EJ469" s="20"/>
      <c r="EK469" s="15"/>
      <c r="EL469" s="20"/>
      <c r="EM469" s="15"/>
      <c r="EN469" s="20"/>
      <c r="EO469" s="15"/>
      <c r="EP469" s="20"/>
      <c r="EQ469" s="15"/>
      <c r="ER469" s="20"/>
      <c r="ES469" s="15"/>
      <c r="ET469" s="20"/>
      <c r="EU469" s="15"/>
      <c r="EV469" s="20"/>
      <c r="EW469" s="15"/>
      <c r="EX469" s="20"/>
      <c r="EY469" s="15"/>
      <c r="EZ469" s="20"/>
      <c r="FA469" s="15"/>
      <c r="FB469" s="20"/>
      <c r="FC469" s="15"/>
      <c r="FD469" s="20"/>
      <c r="FE469" s="15"/>
      <c r="FF469" s="20"/>
      <c r="FG469" s="15"/>
      <c r="FH469" s="20"/>
      <c r="FI469" s="15"/>
      <c r="FJ469" s="20"/>
      <c r="FK469" s="15"/>
      <c r="FL469" s="20"/>
      <c r="FM469" s="15"/>
      <c r="FN469" s="20"/>
      <c r="FO469" s="15"/>
      <c r="FP469" s="20"/>
      <c r="FQ469" s="15"/>
      <c r="FR469" s="20"/>
      <c r="FS469" s="15"/>
      <c r="FT469" s="20"/>
      <c r="FU469" s="15"/>
      <c r="FV469" s="20"/>
      <c r="FW469" s="15"/>
      <c r="FX469" s="20"/>
      <c r="FY469" s="15"/>
      <c r="FZ469" s="20"/>
      <c r="GA469" s="15"/>
      <c r="GB469" s="20"/>
      <c r="GC469" s="15"/>
      <c r="GD469" s="20"/>
      <c r="GE469" s="15"/>
      <c r="GF469" s="20"/>
      <c r="GG469" s="170"/>
    </row>
    <row r="470" spans="1:189" s="2" customFormat="1" ht="15.75" customHeight="1" x14ac:dyDescent="0.3">
      <c r="A470" s="83" t="s">
        <v>130</v>
      </c>
      <c r="B470" s="83" t="s">
        <v>126</v>
      </c>
      <c r="C470" s="83" t="s">
        <v>2564</v>
      </c>
      <c r="D470" s="84" t="s">
        <v>2565</v>
      </c>
      <c r="E470" s="15" t="str">
        <f t="shared" si="85"/>
        <v>WYATT HADA</v>
      </c>
      <c r="F470" s="83" t="s">
        <v>135</v>
      </c>
      <c r="G470" s="83">
        <v>999906558</v>
      </c>
      <c r="H470" s="15">
        <f t="shared" si="86"/>
        <v>91</v>
      </c>
      <c r="I470" s="15"/>
      <c r="J470" s="15"/>
      <c r="K470" s="16"/>
      <c r="L470" s="15"/>
      <c r="M470" s="15"/>
      <c r="N470" s="15"/>
      <c r="O470" s="15">
        <f t="shared" si="92"/>
        <v>0</v>
      </c>
      <c r="P470" s="15">
        <v>0</v>
      </c>
      <c r="Q470" s="15">
        <f t="shared" si="93"/>
        <v>0</v>
      </c>
      <c r="R470" s="15">
        <v>0</v>
      </c>
      <c r="S470" s="15">
        <v>0</v>
      </c>
      <c r="T470" s="15">
        <f t="shared" si="94"/>
        <v>0</v>
      </c>
      <c r="U470" s="15">
        <f t="shared" si="95"/>
        <v>0</v>
      </c>
      <c r="V470" s="15"/>
      <c r="W470" s="15"/>
      <c r="X470" s="15"/>
      <c r="Y470" s="15"/>
      <c r="Z470" s="16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>
        <f t="shared" si="87"/>
        <v>0</v>
      </c>
      <c r="CT470" s="15">
        <f t="shared" si="88"/>
        <v>58</v>
      </c>
      <c r="CU470" s="15">
        <f t="shared" si="89"/>
        <v>1</v>
      </c>
      <c r="CV470" s="15">
        <f t="shared" si="90"/>
        <v>33</v>
      </c>
      <c r="CW470" s="15"/>
      <c r="CX470" s="15"/>
      <c r="CY470" s="15">
        <f t="shared" si="91"/>
        <v>0</v>
      </c>
      <c r="CZ470" s="15">
        <f>GG470</f>
        <v>0</v>
      </c>
      <c r="DA470" s="16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20"/>
      <c r="DY470" s="15"/>
      <c r="DZ470" s="20"/>
      <c r="EA470" s="15"/>
      <c r="EB470" s="20"/>
      <c r="EC470" s="15"/>
      <c r="ED470" s="20"/>
      <c r="EE470" s="15"/>
      <c r="EF470" s="20"/>
      <c r="EG470" s="15"/>
      <c r="EH470" s="20"/>
      <c r="EI470" s="15"/>
      <c r="EJ470" s="20"/>
      <c r="EK470" s="15"/>
      <c r="EL470" s="20"/>
      <c r="EM470" s="15"/>
      <c r="EN470" s="20"/>
      <c r="EO470" s="15"/>
      <c r="EP470" s="20"/>
      <c r="EQ470" s="15"/>
      <c r="ER470" s="20"/>
      <c r="ES470" s="15">
        <v>58</v>
      </c>
      <c r="ET470" s="20">
        <v>6</v>
      </c>
      <c r="EU470" s="15"/>
      <c r="EV470" s="20"/>
      <c r="EW470" s="15"/>
      <c r="EX470" s="20"/>
      <c r="EY470" s="15"/>
      <c r="EZ470" s="20"/>
      <c r="FA470" s="15"/>
      <c r="FB470" s="20"/>
      <c r="FC470" s="15"/>
      <c r="FD470" s="20"/>
      <c r="FE470" s="15"/>
      <c r="FF470" s="20"/>
      <c r="FG470" s="15"/>
      <c r="FH470" s="20"/>
      <c r="FI470" s="15"/>
      <c r="FJ470" s="20"/>
      <c r="FK470" s="15"/>
      <c r="FL470" s="20"/>
      <c r="FM470" s="15"/>
      <c r="FN470" s="20"/>
      <c r="FO470" s="15"/>
      <c r="FP470" s="20"/>
      <c r="FQ470" s="15"/>
      <c r="FR470" s="20"/>
      <c r="FS470" s="15"/>
      <c r="FT470" s="20"/>
      <c r="FU470" s="15"/>
      <c r="FV470" s="20"/>
      <c r="FW470" s="15"/>
      <c r="FX470" s="20"/>
      <c r="FY470" s="15"/>
      <c r="FZ470" s="20"/>
      <c r="GA470" s="15"/>
      <c r="GB470" s="20"/>
      <c r="GC470" s="15"/>
      <c r="GD470" s="20"/>
      <c r="GE470" s="15">
        <v>33</v>
      </c>
      <c r="GF470" s="20" t="s">
        <v>168</v>
      </c>
      <c r="GG470" s="170"/>
    </row>
    <row r="471" spans="1:189" s="2" customFormat="1" ht="15.75" customHeight="1" x14ac:dyDescent="0.3">
      <c r="A471" s="17" t="s">
        <v>133</v>
      </c>
      <c r="B471" s="17" t="s">
        <v>140</v>
      </c>
      <c r="C471" s="17" t="s">
        <v>2049</v>
      </c>
      <c r="D471" s="17" t="s">
        <v>2050</v>
      </c>
      <c r="E471" s="15" t="str">
        <f t="shared" si="85"/>
        <v>CHARLOTTE MOK</v>
      </c>
      <c r="F471" s="17" t="s">
        <v>128</v>
      </c>
      <c r="G471" s="17">
        <v>999906559</v>
      </c>
      <c r="H471" s="15">
        <f t="shared" si="86"/>
        <v>158</v>
      </c>
      <c r="I471" s="15"/>
      <c r="J471" s="15"/>
      <c r="K471" s="16"/>
      <c r="L471" s="15"/>
      <c r="M471" s="15"/>
      <c r="N471" s="15"/>
      <c r="O471" s="15">
        <f t="shared" si="92"/>
        <v>0</v>
      </c>
      <c r="P471" s="15">
        <v>0</v>
      </c>
      <c r="Q471" s="15">
        <f t="shared" si="93"/>
        <v>0</v>
      </c>
      <c r="R471" s="15">
        <v>0</v>
      </c>
      <c r="S471" s="15">
        <v>0</v>
      </c>
      <c r="T471" s="15">
        <f t="shared" si="94"/>
        <v>68</v>
      </c>
      <c r="U471" s="15">
        <f t="shared" si="95"/>
        <v>0</v>
      </c>
      <c r="V471" s="15"/>
      <c r="W471" s="15"/>
      <c r="X471" s="15"/>
      <c r="Y471" s="15"/>
      <c r="Z471" s="16"/>
      <c r="AA471" s="15"/>
      <c r="AB471" s="24"/>
      <c r="AC471" s="15"/>
      <c r="AD471" s="15"/>
      <c r="AE471" s="15"/>
      <c r="AF471" s="15"/>
      <c r="AG471" s="15"/>
      <c r="AH471" s="24"/>
      <c r="AI471" s="15"/>
      <c r="AJ471" s="15"/>
      <c r="AK471" s="15"/>
      <c r="AL471" s="15"/>
      <c r="AM471" s="15"/>
      <c r="AN471" s="24"/>
      <c r="AO471" s="15"/>
      <c r="AP471" s="24"/>
      <c r="AQ471" s="15"/>
      <c r="AR471" s="24"/>
      <c r="AS471" s="15"/>
      <c r="AT471" s="24"/>
      <c r="AU471" s="15"/>
      <c r="AV471" s="24"/>
      <c r="AW471" s="15"/>
      <c r="AX471" s="24"/>
      <c r="AY471" s="15"/>
      <c r="AZ471" s="15"/>
      <c r="BA471" s="15"/>
      <c r="BB471" s="15"/>
      <c r="BC471" s="15"/>
      <c r="BD471" s="15"/>
      <c r="BE471" s="15"/>
      <c r="BF471" s="24"/>
      <c r="BG471" s="15"/>
      <c r="BH471" s="24"/>
      <c r="BI471" s="15"/>
      <c r="BJ471" s="24"/>
      <c r="BK471" s="15"/>
      <c r="BL471" s="24"/>
      <c r="BM471" s="15"/>
      <c r="BN471" s="24"/>
      <c r="BO471" s="15"/>
      <c r="BP471" s="24"/>
      <c r="BQ471" s="15"/>
      <c r="BR471" s="24"/>
      <c r="BS471" s="15"/>
      <c r="BT471" s="24"/>
      <c r="BU471" s="15"/>
      <c r="BV471" s="24"/>
      <c r="BW471" s="15"/>
      <c r="BX471" s="24"/>
      <c r="BY471" s="15"/>
      <c r="BZ471" s="24"/>
      <c r="CA471" s="15"/>
      <c r="CB471" s="24"/>
      <c r="CC471" s="15"/>
      <c r="CD471" s="24"/>
      <c r="CE471" s="15"/>
      <c r="CF471" s="24"/>
      <c r="CG471" s="15"/>
      <c r="CH471" s="25"/>
      <c r="CI471" s="15"/>
      <c r="CJ471" s="25"/>
      <c r="CK471" s="15"/>
      <c r="CL471" s="25"/>
      <c r="CM471" s="15"/>
      <c r="CN471" s="25"/>
      <c r="CO471" s="15"/>
      <c r="CP471" s="25"/>
      <c r="CQ471" s="15"/>
      <c r="CR471" s="25"/>
      <c r="CS471" s="15">
        <f t="shared" si="87"/>
        <v>0</v>
      </c>
      <c r="CT471" s="15">
        <f t="shared" si="88"/>
        <v>90</v>
      </c>
      <c r="CU471" s="15">
        <f t="shared" si="89"/>
        <v>1</v>
      </c>
      <c r="CV471" s="15">
        <f t="shared" si="90"/>
        <v>0</v>
      </c>
      <c r="CW471" s="15"/>
      <c r="CX471" s="15"/>
      <c r="CY471" s="15">
        <f t="shared" si="91"/>
        <v>0</v>
      </c>
      <c r="CZ471" s="15">
        <f>GG471</f>
        <v>0</v>
      </c>
      <c r="DA471" s="19"/>
      <c r="DB471" s="17"/>
      <c r="DC471" s="15"/>
      <c r="DD471" s="15"/>
      <c r="DE471" s="17">
        <f>0.4*30</f>
        <v>12</v>
      </c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7"/>
      <c r="DQ471" s="15"/>
      <c r="DR471" s="15"/>
      <c r="DS471" s="15"/>
      <c r="DT471" s="15"/>
      <c r="DU471" s="15"/>
      <c r="DV471" s="15"/>
      <c r="DW471" s="15"/>
      <c r="DX471" s="20"/>
      <c r="DY471" s="15"/>
      <c r="DZ471" s="20"/>
      <c r="EA471" s="15"/>
      <c r="EB471" s="20"/>
      <c r="EC471" s="15">
        <v>68</v>
      </c>
      <c r="ED471" s="20">
        <v>8</v>
      </c>
      <c r="EE471" s="15"/>
      <c r="EF471" s="20"/>
      <c r="EG471" s="15"/>
      <c r="EH471" s="20"/>
      <c r="EI471" s="15"/>
      <c r="EJ471" s="20"/>
      <c r="EK471" s="15"/>
      <c r="EL471" s="20"/>
      <c r="EM471" s="15"/>
      <c r="EN471" s="20"/>
      <c r="EO471" s="15"/>
      <c r="EP471" s="20"/>
      <c r="EQ471" s="15"/>
      <c r="ER471" s="20"/>
      <c r="ES471" s="15"/>
      <c r="ET471" s="20"/>
      <c r="EU471" s="15"/>
      <c r="EV471" s="20"/>
      <c r="EW471" s="15">
        <v>90</v>
      </c>
      <c r="EX471" s="20">
        <v>2</v>
      </c>
      <c r="EY471" s="15"/>
      <c r="EZ471" s="20"/>
      <c r="FA471" s="15"/>
      <c r="FB471" s="20"/>
      <c r="FC471" s="15"/>
      <c r="FD471" s="20"/>
      <c r="FE471" s="15"/>
      <c r="FF471" s="20"/>
      <c r="FG471" s="15"/>
      <c r="FH471" s="20"/>
      <c r="FI471" s="15"/>
      <c r="FJ471" s="20"/>
      <c r="FK471" s="15"/>
      <c r="FL471" s="20"/>
      <c r="FM471" s="15"/>
      <c r="FN471" s="20"/>
      <c r="FO471" s="15"/>
      <c r="FP471" s="20"/>
      <c r="FQ471" s="15"/>
      <c r="FR471" s="20"/>
      <c r="FS471" s="15"/>
      <c r="FT471" s="20"/>
      <c r="FU471" s="15"/>
      <c r="FV471" s="20"/>
      <c r="FW471" s="15"/>
      <c r="FX471" s="20"/>
      <c r="FY471" s="15"/>
      <c r="FZ471" s="20"/>
      <c r="GA471" s="15"/>
      <c r="GB471" s="20"/>
      <c r="GC471" s="15"/>
      <c r="GD471" s="20"/>
      <c r="GE471" s="15"/>
      <c r="GF471" s="20"/>
      <c r="GG471" s="170"/>
    </row>
    <row r="472" spans="1:189" s="2" customFormat="1" ht="15.75" customHeight="1" x14ac:dyDescent="0.3">
      <c r="A472" s="15" t="s">
        <v>130</v>
      </c>
      <c r="B472" s="17" t="s">
        <v>126</v>
      </c>
      <c r="C472" s="17" t="s">
        <v>884</v>
      </c>
      <c r="D472" s="17" t="s">
        <v>885</v>
      </c>
      <c r="E472" s="15" t="str">
        <f t="shared" si="85"/>
        <v>Chanel Guzman</v>
      </c>
      <c r="F472" s="17" t="s">
        <v>128</v>
      </c>
      <c r="G472" s="15">
        <v>999906573</v>
      </c>
      <c r="H472" s="15">
        <f t="shared" si="86"/>
        <v>124</v>
      </c>
      <c r="I472" s="15"/>
      <c r="J472" s="15"/>
      <c r="K472" s="16"/>
      <c r="L472" s="15"/>
      <c r="M472" s="15"/>
      <c r="N472" s="15"/>
      <c r="O472" s="15">
        <f t="shared" si="92"/>
        <v>0</v>
      </c>
      <c r="P472" s="15">
        <v>0</v>
      </c>
      <c r="Q472" s="15">
        <f t="shared" si="93"/>
        <v>1</v>
      </c>
      <c r="R472" s="15">
        <v>0</v>
      </c>
      <c r="S472" s="15">
        <v>0</v>
      </c>
      <c r="T472" s="15">
        <f t="shared" si="94"/>
        <v>0</v>
      </c>
      <c r="U472" s="15">
        <f t="shared" si="95"/>
        <v>64</v>
      </c>
      <c r="V472" s="15"/>
      <c r="W472" s="15"/>
      <c r="X472" s="15"/>
      <c r="Y472" s="15"/>
      <c r="Z472" s="16"/>
      <c r="AA472" s="15"/>
      <c r="AB472" s="24"/>
      <c r="AC472" s="15"/>
      <c r="AD472" s="15"/>
      <c r="AE472" s="15"/>
      <c r="AF472" s="15"/>
      <c r="AG472" s="15"/>
      <c r="AH472" s="24"/>
      <c r="AI472" s="15"/>
      <c r="AJ472" s="15"/>
      <c r="AK472" s="15"/>
      <c r="AL472" s="15"/>
      <c r="AM472" s="15"/>
      <c r="AN472" s="24"/>
      <c r="AO472" s="15"/>
      <c r="AP472" s="24"/>
      <c r="AQ472" s="15"/>
      <c r="AR472" s="24"/>
      <c r="AS472" s="15"/>
      <c r="AT472" s="24"/>
      <c r="AU472" s="15"/>
      <c r="AV472" s="24"/>
      <c r="AW472" s="15"/>
      <c r="AX472" s="24"/>
      <c r="AY472" s="15"/>
      <c r="AZ472" s="15"/>
      <c r="BA472" s="15"/>
      <c r="BB472" s="15"/>
      <c r="BC472" s="15"/>
      <c r="BD472" s="15"/>
      <c r="BE472" s="15"/>
      <c r="BF472" s="24"/>
      <c r="BG472" s="15"/>
      <c r="BH472" s="24"/>
      <c r="BI472" s="15"/>
      <c r="BJ472" s="24"/>
      <c r="BK472" s="15"/>
      <c r="BL472" s="24"/>
      <c r="BM472" s="15"/>
      <c r="BN472" s="24"/>
      <c r="BO472" s="15"/>
      <c r="BP472" s="24"/>
      <c r="BQ472" s="15"/>
      <c r="BR472" s="24"/>
      <c r="BS472" s="15">
        <v>44</v>
      </c>
      <c r="BT472" s="24" t="s">
        <v>129</v>
      </c>
      <c r="BU472" s="15"/>
      <c r="BV472" s="24"/>
      <c r="BW472" s="15"/>
      <c r="BX472" s="24"/>
      <c r="BY472" s="15"/>
      <c r="BZ472" s="24"/>
      <c r="CA472" s="15">
        <v>51</v>
      </c>
      <c r="CB472" s="24" t="s">
        <v>129</v>
      </c>
      <c r="CC472" s="15"/>
      <c r="CD472" s="24"/>
      <c r="CE472" s="15"/>
      <c r="CF472" s="24"/>
      <c r="CG472" s="15"/>
      <c r="CH472" s="25"/>
      <c r="CI472" s="15"/>
      <c r="CJ472" s="25"/>
      <c r="CK472" s="15"/>
      <c r="CL472" s="25"/>
      <c r="CM472" s="15"/>
      <c r="CN472" s="25"/>
      <c r="CO472" s="15"/>
      <c r="CP472" s="24"/>
      <c r="CQ472" s="15"/>
      <c r="CR472" s="24"/>
      <c r="CS472" s="15">
        <f t="shared" si="87"/>
        <v>0</v>
      </c>
      <c r="CT472" s="15">
        <f t="shared" si="88"/>
        <v>60</v>
      </c>
      <c r="CU472" s="15">
        <f t="shared" si="89"/>
        <v>1</v>
      </c>
      <c r="CV472" s="15">
        <f t="shared" si="90"/>
        <v>0</v>
      </c>
      <c r="CW472" s="15"/>
      <c r="CX472" s="15"/>
      <c r="CY472" s="15">
        <f t="shared" si="91"/>
        <v>0</v>
      </c>
      <c r="CZ472" s="15">
        <f>GG472</f>
        <v>0</v>
      </c>
      <c r="DA472" s="20"/>
      <c r="DB472" s="17">
        <v>48</v>
      </c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7"/>
      <c r="DQ472" s="15">
        <v>60</v>
      </c>
      <c r="DR472" s="15"/>
      <c r="DS472" s="15"/>
      <c r="DT472" s="15"/>
      <c r="DU472" s="15"/>
      <c r="DV472" s="15"/>
      <c r="DW472" s="15"/>
      <c r="DX472" s="20"/>
      <c r="DY472" s="15"/>
      <c r="DZ472" s="20"/>
      <c r="EA472" s="15">
        <v>44</v>
      </c>
      <c r="EB472" s="20" t="s">
        <v>129</v>
      </c>
      <c r="EC472" s="15"/>
      <c r="ED472" s="20"/>
      <c r="EE472" s="15"/>
      <c r="EF472" s="20"/>
      <c r="EG472" s="15">
        <v>64</v>
      </c>
      <c r="EH472" s="20" t="s">
        <v>129</v>
      </c>
      <c r="EI472" s="15"/>
      <c r="EJ472" s="20"/>
      <c r="EK472" s="15"/>
      <c r="EL472" s="20"/>
      <c r="EM472" s="15"/>
      <c r="EN472" s="20"/>
      <c r="EO472" s="15"/>
      <c r="EP472" s="20"/>
      <c r="EQ472" s="15"/>
      <c r="ER472" s="20"/>
      <c r="ES472" s="15">
        <v>60</v>
      </c>
      <c r="ET472" s="20">
        <v>1</v>
      </c>
      <c r="EU472" s="15"/>
      <c r="EV472" s="20"/>
      <c r="EW472" s="15"/>
      <c r="EX472" s="20"/>
      <c r="EY472" s="15"/>
      <c r="EZ472" s="20"/>
      <c r="FA472" s="15"/>
      <c r="FB472" s="20"/>
      <c r="FC472" s="15"/>
      <c r="FD472" s="20"/>
      <c r="FE472" s="15"/>
      <c r="FF472" s="20"/>
      <c r="FG472" s="15"/>
      <c r="FH472" s="20"/>
      <c r="FI472" s="15"/>
      <c r="FJ472" s="20"/>
      <c r="FK472" s="15"/>
      <c r="FL472" s="20"/>
      <c r="FM472" s="15"/>
      <c r="FN472" s="20"/>
      <c r="FO472" s="15"/>
      <c r="FP472" s="20"/>
      <c r="FQ472" s="15"/>
      <c r="FR472" s="20"/>
      <c r="FS472" s="15"/>
      <c r="FT472" s="20"/>
      <c r="FU472" s="15"/>
      <c r="FV472" s="20"/>
      <c r="FW472" s="15"/>
      <c r="FX472" s="20"/>
      <c r="FY472" s="15"/>
      <c r="FZ472" s="20"/>
      <c r="GA472" s="15"/>
      <c r="GB472" s="20"/>
      <c r="GC472" s="15"/>
      <c r="GD472" s="20"/>
      <c r="GE472" s="15"/>
      <c r="GF472" s="20"/>
      <c r="GG472" s="170"/>
    </row>
    <row r="473" spans="1:189" s="2" customFormat="1" ht="15.75" customHeight="1" x14ac:dyDescent="0.3">
      <c r="A473" s="15" t="s">
        <v>2904</v>
      </c>
      <c r="B473" s="15" t="s">
        <v>126</v>
      </c>
      <c r="C473" s="15" t="s">
        <v>454</v>
      </c>
      <c r="D473" s="15" t="s">
        <v>1739</v>
      </c>
      <c r="E473" s="15" t="str">
        <f t="shared" si="85"/>
        <v>Jennifer Simenauer</v>
      </c>
      <c r="F473" s="15" t="s">
        <v>128</v>
      </c>
      <c r="G473" s="15">
        <v>999906610</v>
      </c>
      <c r="H473" s="15">
        <f t="shared" si="86"/>
        <v>59</v>
      </c>
      <c r="I473" s="15"/>
      <c r="J473" s="15"/>
      <c r="K473" s="16"/>
      <c r="L473" s="15"/>
      <c r="M473" s="15"/>
      <c r="N473" s="15"/>
      <c r="O473" s="15">
        <f t="shared" si="92"/>
        <v>0</v>
      </c>
      <c r="P473" s="15">
        <v>0</v>
      </c>
      <c r="Q473" s="15">
        <f t="shared" si="93"/>
        <v>1</v>
      </c>
      <c r="R473" s="15">
        <v>0</v>
      </c>
      <c r="S473" s="15">
        <v>0</v>
      </c>
      <c r="T473" s="15">
        <f t="shared" si="94"/>
        <v>0</v>
      </c>
      <c r="U473" s="15">
        <f t="shared" si="95"/>
        <v>0</v>
      </c>
      <c r="V473" s="15"/>
      <c r="W473" s="15"/>
      <c r="X473" s="15"/>
      <c r="Y473" s="15"/>
      <c r="Z473" s="16"/>
      <c r="AA473" s="15"/>
      <c r="AB473" s="24"/>
      <c r="AC473" s="15"/>
      <c r="AD473" s="15"/>
      <c r="AE473" s="15"/>
      <c r="AF473" s="15"/>
      <c r="AG473" s="15"/>
      <c r="AH473" s="24"/>
      <c r="AI473" s="15"/>
      <c r="AJ473" s="15"/>
      <c r="AK473" s="15"/>
      <c r="AL473" s="15"/>
      <c r="AM473" s="15"/>
      <c r="AN473" s="24"/>
      <c r="AO473" s="15"/>
      <c r="AP473" s="24"/>
      <c r="AQ473" s="15"/>
      <c r="AR473" s="24"/>
      <c r="AS473" s="15">
        <v>120</v>
      </c>
      <c r="AT473" s="24">
        <v>1</v>
      </c>
      <c r="AU473" s="15"/>
      <c r="AV473" s="24"/>
      <c r="AW473" s="15"/>
      <c r="AX473" s="24"/>
      <c r="AY473" s="15"/>
      <c r="AZ473" s="15"/>
      <c r="BA473" s="15"/>
      <c r="BB473" s="15"/>
      <c r="BC473" s="15"/>
      <c r="BD473" s="15"/>
      <c r="BE473" s="15"/>
      <c r="BF473" s="24"/>
      <c r="BG473" s="15"/>
      <c r="BH473" s="24"/>
      <c r="BI473" s="15"/>
      <c r="BJ473" s="24"/>
      <c r="BK473" s="15"/>
      <c r="BL473" s="24"/>
      <c r="BM473" s="15"/>
      <c r="BN473" s="24"/>
      <c r="BO473" s="15"/>
      <c r="BP473" s="24"/>
      <c r="BQ473" s="15"/>
      <c r="BR473" s="24"/>
      <c r="BS473" s="15">
        <v>70</v>
      </c>
      <c r="BT473" s="24">
        <v>1</v>
      </c>
      <c r="BU473" s="15"/>
      <c r="BV473" s="24"/>
      <c r="BW473" s="15"/>
      <c r="BX473" s="24"/>
      <c r="BY473" s="15"/>
      <c r="BZ473" s="24"/>
      <c r="CA473" s="15">
        <f>0.3*80</f>
        <v>24</v>
      </c>
      <c r="CB473" s="24">
        <v>1</v>
      </c>
      <c r="CC473" s="15"/>
      <c r="CD473" s="24"/>
      <c r="CE473" s="15"/>
      <c r="CF473" s="24"/>
      <c r="CG473" s="15"/>
      <c r="CH473" s="25"/>
      <c r="CI473" s="15"/>
      <c r="CJ473" s="25"/>
      <c r="CK473" s="15"/>
      <c r="CL473" s="25"/>
      <c r="CM473" s="15"/>
      <c r="CN473" s="25"/>
      <c r="CO473" s="15"/>
      <c r="CP473" s="25"/>
      <c r="CQ473" s="15"/>
      <c r="CR473" s="25"/>
      <c r="CS473" s="15">
        <f t="shared" si="87"/>
        <v>0</v>
      </c>
      <c r="CT473" s="15">
        <f t="shared" si="88"/>
        <v>0</v>
      </c>
      <c r="CU473" s="15">
        <f t="shared" si="89"/>
        <v>0</v>
      </c>
      <c r="CV473" s="15">
        <f t="shared" si="90"/>
        <v>59</v>
      </c>
      <c r="CW473" s="15"/>
      <c r="CX473" s="15"/>
      <c r="CY473" s="15">
        <f t="shared" si="91"/>
        <v>0</v>
      </c>
      <c r="CZ473" s="15">
        <f>GG473</f>
        <v>0</v>
      </c>
      <c r="DA473" s="19"/>
      <c r="DB473" s="17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7"/>
      <c r="DQ473" s="15"/>
      <c r="DR473" s="15"/>
      <c r="DS473" s="15"/>
      <c r="DT473" s="15">
        <v>30</v>
      </c>
      <c r="DU473" s="15"/>
      <c r="DV473" s="15"/>
      <c r="DW473" s="15"/>
      <c r="DX473" s="20"/>
      <c r="DY473" s="15"/>
      <c r="DZ473" s="20"/>
      <c r="EA473" s="15">
        <v>52.5</v>
      </c>
      <c r="EB473" s="20">
        <v>2</v>
      </c>
      <c r="EC473" s="15"/>
      <c r="ED473" s="20"/>
      <c r="EE473" s="15"/>
      <c r="EF473" s="20"/>
      <c r="EG473" s="15"/>
      <c r="EH473" s="20"/>
      <c r="EI473" s="15"/>
      <c r="EJ473" s="20"/>
      <c r="EK473" s="15"/>
      <c r="EL473" s="20"/>
      <c r="EM473" s="15"/>
      <c r="EN473" s="20"/>
      <c r="EO473" s="15"/>
      <c r="EP473" s="20"/>
      <c r="EQ473" s="15"/>
      <c r="ER473" s="20"/>
      <c r="ES473" s="15"/>
      <c r="ET473" s="20"/>
      <c r="EU473" s="15"/>
      <c r="EV473" s="20"/>
      <c r="EW473" s="15"/>
      <c r="EX473" s="20"/>
      <c r="EY473" s="15"/>
      <c r="EZ473" s="20"/>
      <c r="FA473" s="15"/>
      <c r="FB473" s="20"/>
      <c r="FC473" s="15"/>
      <c r="FD473" s="20"/>
      <c r="FE473" s="15"/>
      <c r="FF473" s="20"/>
      <c r="FG473" s="15"/>
      <c r="FH473" s="20"/>
      <c r="FI473" s="15"/>
      <c r="FJ473" s="20"/>
      <c r="FK473" s="15"/>
      <c r="FL473" s="20"/>
      <c r="FM473" s="15"/>
      <c r="FN473" s="20"/>
      <c r="FO473" s="15"/>
      <c r="FP473" s="20"/>
      <c r="FQ473" s="15"/>
      <c r="FR473" s="20"/>
      <c r="FS473" s="15"/>
      <c r="FT473" s="20"/>
      <c r="FU473" s="15"/>
      <c r="FV473" s="20"/>
      <c r="FW473" s="15"/>
      <c r="FX473" s="20"/>
      <c r="FY473" s="15"/>
      <c r="FZ473" s="20"/>
      <c r="GA473" s="15"/>
      <c r="GB473" s="20"/>
      <c r="GC473" s="15"/>
      <c r="GD473" s="20"/>
      <c r="GE473" s="15">
        <v>59</v>
      </c>
      <c r="GF473" s="20">
        <v>5</v>
      </c>
      <c r="GG473" s="170"/>
    </row>
    <row r="474" spans="1:189" s="2" customFormat="1" ht="15.75" customHeight="1" x14ac:dyDescent="0.3">
      <c r="A474" s="15" t="s">
        <v>125</v>
      </c>
      <c r="B474" s="15" t="s">
        <v>126</v>
      </c>
      <c r="C474" s="17" t="s">
        <v>261</v>
      </c>
      <c r="D474" s="17" t="s">
        <v>1223</v>
      </c>
      <c r="E474" s="15" t="str">
        <f t="shared" si="85"/>
        <v>Christopher Lee</v>
      </c>
      <c r="F474" s="17" t="s">
        <v>135</v>
      </c>
      <c r="G474" s="15">
        <v>999906791</v>
      </c>
      <c r="H474" s="15">
        <f t="shared" si="86"/>
        <v>167</v>
      </c>
      <c r="I474" s="15"/>
      <c r="J474" s="15"/>
      <c r="K474" s="16"/>
      <c r="L474" s="15"/>
      <c r="M474" s="15"/>
      <c r="N474" s="15"/>
      <c r="O474" s="15">
        <f t="shared" si="92"/>
        <v>0</v>
      </c>
      <c r="P474" s="15">
        <v>0</v>
      </c>
      <c r="Q474" s="15">
        <f t="shared" si="93"/>
        <v>0</v>
      </c>
      <c r="R474" s="15">
        <v>0</v>
      </c>
      <c r="S474" s="15">
        <v>0</v>
      </c>
      <c r="T474" s="15">
        <f t="shared" si="94"/>
        <v>48</v>
      </c>
      <c r="U474" s="15">
        <f t="shared" si="95"/>
        <v>0</v>
      </c>
      <c r="V474" s="15"/>
      <c r="W474" s="15"/>
      <c r="X474" s="15"/>
      <c r="Y474" s="15"/>
      <c r="Z474" s="16"/>
      <c r="AA474" s="15"/>
      <c r="AB474" s="24"/>
      <c r="AC474" s="15"/>
      <c r="AD474" s="15"/>
      <c r="AE474" s="15"/>
      <c r="AF474" s="15"/>
      <c r="AG474" s="15"/>
      <c r="AH474" s="24"/>
      <c r="AI474" s="15"/>
      <c r="AJ474" s="15"/>
      <c r="AK474" s="15"/>
      <c r="AL474" s="15"/>
      <c r="AM474" s="15"/>
      <c r="AN474" s="24"/>
      <c r="AO474" s="15"/>
      <c r="AP474" s="24"/>
      <c r="AQ474" s="15"/>
      <c r="AR474" s="24"/>
      <c r="AS474" s="15"/>
      <c r="AT474" s="24"/>
      <c r="AU474" s="15"/>
      <c r="AV474" s="24"/>
      <c r="AW474" s="15"/>
      <c r="AX474" s="24"/>
      <c r="AY474" s="15"/>
      <c r="AZ474" s="15"/>
      <c r="BA474" s="15"/>
      <c r="BB474" s="15"/>
      <c r="BC474" s="15"/>
      <c r="BD474" s="15"/>
      <c r="BE474" s="15"/>
      <c r="BF474" s="24"/>
      <c r="BG474" s="15"/>
      <c r="BH474" s="24"/>
      <c r="BI474" s="15"/>
      <c r="BJ474" s="24"/>
      <c r="BK474" s="15"/>
      <c r="BL474" s="24"/>
      <c r="BM474" s="15"/>
      <c r="BN474" s="24"/>
      <c r="BO474" s="15"/>
      <c r="BP474" s="24"/>
      <c r="BQ474" s="15"/>
      <c r="BR474" s="24"/>
      <c r="BS474" s="15"/>
      <c r="BT474" s="24"/>
      <c r="BU474" s="15"/>
      <c r="BV474" s="24"/>
      <c r="BW474" s="15"/>
      <c r="BX474" s="24"/>
      <c r="BY474" s="15"/>
      <c r="BZ474" s="24"/>
      <c r="CA474" s="15"/>
      <c r="CB474" s="24"/>
      <c r="CC474" s="15"/>
      <c r="CD474" s="24"/>
      <c r="CE474" s="15"/>
      <c r="CF474" s="24"/>
      <c r="CG474" s="15"/>
      <c r="CH474" s="25"/>
      <c r="CI474" s="15"/>
      <c r="CJ474" s="25"/>
      <c r="CK474" s="15"/>
      <c r="CL474" s="25"/>
      <c r="CM474" s="15"/>
      <c r="CN474" s="25"/>
      <c r="CO474" s="15"/>
      <c r="CP474" s="25"/>
      <c r="CQ474" s="15"/>
      <c r="CR474" s="25"/>
      <c r="CS474" s="15">
        <f t="shared" si="87"/>
        <v>0</v>
      </c>
      <c r="CT474" s="15">
        <f t="shared" si="88"/>
        <v>38</v>
      </c>
      <c r="CU474" s="15">
        <f t="shared" si="89"/>
        <v>0</v>
      </c>
      <c r="CV474" s="15">
        <f t="shared" si="90"/>
        <v>33</v>
      </c>
      <c r="CW474" s="15"/>
      <c r="CX474" s="15"/>
      <c r="CY474" s="15">
        <f t="shared" si="91"/>
        <v>48</v>
      </c>
      <c r="CZ474" s="15">
        <f>GG474</f>
        <v>0</v>
      </c>
      <c r="DA474" s="19"/>
      <c r="DB474" s="17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7"/>
      <c r="DQ474" s="15"/>
      <c r="DR474" s="15"/>
      <c r="DS474" s="15"/>
      <c r="DT474" s="15"/>
      <c r="DU474" s="15"/>
      <c r="DV474" s="15"/>
      <c r="DW474" s="15"/>
      <c r="DX474" s="20"/>
      <c r="DY474" s="15">
        <f>0.3*140</f>
        <v>42</v>
      </c>
      <c r="DZ474" s="20">
        <v>1</v>
      </c>
      <c r="EA474" s="15"/>
      <c r="EB474" s="20"/>
      <c r="EC474" s="15">
        <f>0.3*160</f>
        <v>48</v>
      </c>
      <c r="ED474" s="20">
        <v>1</v>
      </c>
      <c r="EE474" s="15"/>
      <c r="EF474" s="20"/>
      <c r="EG474" s="15"/>
      <c r="EH474" s="20"/>
      <c r="EI474" s="15"/>
      <c r="EJ474" s="20"/>
      <c r="EK474" s="15"/>
      <c r="EL474" s="20"/>
      <c r="EM474" s="15"/>
      <c r="EN474" s="20"/>
      <c r="EO474" s="15">
        <v>48</v>
      </c>
      <c r="EP474" s="20"/>
      <c r="EQ474" s="15"/>
      <c r="ER474" s="20"/>
      <c r="ES474" s="15"/>
      <c r="ET474" s="20"/>
      <c r="EU474" s="15"/>
      <c r="EV474" s="20"/>
      <c r="EW474" s="15"/>
      <c r="EX474" s="20"/>
      <c r="EY474" s="15"/>
      <c r="EZ474" s="20"/>
      <c r="FA474" s="15"/>
      <c r="FB474" s="20"/>
      <c r="FC474" s="15">
        <v>38</v>
      </c>
      <c r="FD474" s="20" t="s">
        <v>129</v>
      </c>
      <c r="FE474" s="15"/>
      <c r="FF474" s="20"/>
      <c r="FG474" s="15"/>
      <c r="FH474" s="20"/>
      <c r="FI474" s="15"/>
      <c r="FJ474" s="20"/>
      <c r="FK474" s="15"/>
      <c r="FL474" s="20"/>
      <c r="FM474" s="15"/>
      <c r="FN474" s="20"/>
      <c r="FO474" s="15"/>
      <c r="FP474" s="20"/>
      <c r="FQ474" s="15"/>
      <c r="FR474" s="20"/>
      <c r="FS474" s="15"/>
      <c r="FT474" s="20"/>
      <c r="FU474" s="15"/>
      <c r="FV474" s="20"/>
      <c r="FW474" s="15"/>
      <c r="FX474" s="20"/>
      <c r="FY474" s="15"/>
      <c r="FZ474" s="20"/>
      <c r="GA474" s="15"/>
      <c r="GB474" s="20"/>
      <c r="GC474" s="15">
        <v>33</v>
      </c>
      <c r="GD474" s="20" t="s">
        <v>168</v>
      </c>
      <c r="GE474" s="15"/>
      <c r="GF474" s="20"/>
      <c r="GG474" s="170"/>
    </row>
    <row r="475" spans="1:189" s="2" customFormat="1" ht="15.75" customHeight="1" x14ac:dyDescent="0.3">
      <c r="A475" s="15" t="s">
        <v>2903</v>
      </c>
      <c r="B475" s="15" t="s">
        <v>142</v>
      </c>
      <c r="C475" s="15" t="s">
        <v>1668</v>
      </c>
      <c r="D475" s="15" t="s">
        <v>1669</v>
      </c>
      <c r="E475" s="15" t="str">
        <f t="shared" si="85"/>
        <v>MAXIMUS SANDERS</v>
      </c>
      <c r="F475" s="15" t="s">
        <v>135</v>
      </c>
      <c r="G475" s="15">
        <v>999906834</v>
      </c>
      <c r="H475" s="15">
        <f t="shared" si="86"/>
        <v>42</v>
      </c>
      <c r="I475" s="15"/>
      <c r="J475" s="17">
        <f>(O475+P475+R475+S475+T475+U475)/2</f>
        <v>42</v>
      </c>
      <c r="K475" s="16"/>
      <c r="L475" s="15"/>
      <c r="M475" s="15"/>
      <c r="N475" s="15"/>
      <c r="O475" s="15">
        <f t="shared" si="92"/>
        <v>0</v>
      </c>
      <c r="P475" s="15">
        <v>0</v>
      </c>
      <c r="Q475" s="15">
        <f t="shared" si="93"/>
        <v>1</v>
      </c>
      <c r="R475" s="15">
        <v>0</v>
      </c>
      <c r="S475" s="15">
        <v>0</v>
      </c>
      <c r="T475" s="15">
        <f t="shared" si="94"/>
        <v>84</v>
      </c>
      <c r="U475" s="15">
        <f t="shared" si="95"/>
        <v>0</v>
      </c>
      <c r="V475" s="15"/>
      <c r="W475" s="15"/>
      <c r="X475" s="15"/>
      <c r="Y475" s="15"/>
      <c r="Z475" s="16"/>
      <c r="AA475" s="15"/>
      <c r="AB475" s="15"/>
      <c r="AC475" s="15"/>
      <c r="AD475" s="15"/>
      <c r="AE475" s="15"/>
      <c r="AF475" s="24"/>
      <c r="AG475" s="15"/>
      <c r="AH475" s="24"/>
      <c r="AI475" s="15"/>
      <c r="AJ475" s="24"/>
      <c r="AK475" s="15"/>
      <c r="AL475" s="24"/>
      <c r="AM475" s="15"/>
      <c r="AN475" s="24"/>
      <c r="AO475" s="15"/>
      <c r="AP475" s="24"/>
      <c r="AQ475" s="15"/>
      <c r="AR475" s="24"/>
      <c r="AS475" s="15"/>
      <c r="AT475" s="24"/>
      <c r="AU475" s="15"/>
      <c r="AV475" s="24"/>
      <c r="AW475" s="15"/>
      <c r="AX475" s="24"/>
      <c r="AY475" s="15"/>
      <c r="AZ475" s="15"/>
      <c r="BA475" s="15"/>
      <c r="BB475" s="24"/>
      <c r="BC475" s="15"/>
      <c r="BD475" s="24"/>
      <c r="BE475" s="15"/>
      <c r="BF475" s="24"/>
      <c r="BG475" s="15"/>
      <c r="BH475" s="24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24"/>
      <c r="CQ475" s="15"/>
      <c r="CR475" s="24"/>
      <c r="CS475" s="15">
        <f t="shared" si="87"/>
        <v>0</v>
      </c>
      <c r="CT475" s="15">
        <f t="shared" si="88"/>
        <v>0</v>
      </c>
      <c r="CU475" s="15">
        <f t="shared" si="89"/>
        <v>0</v>
      </c>
      <c r="CV475" s="15">
        <f t="shared" si="90"/>
        <v>0</v>
      </c>
      <c r="CW475" s="15"/>
      <c r="CX475" s="15"/>
      <c r="CY475" s="15">
        <f t="shared" si="91"/>
        <v>0</v>
      </c>
      <c r="CZ475" s="15">
        <f>GG475</f>
        <v>0</v>
      </c>
      <c r="DA475" s="20"/>
      <c r="DB475" s="17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>
        <v>30</v>
      </c>
      <c r="DO475" s="15"/>
      <c r="DP475" s="17"/>
      <c r="DQ475" s="15"/>
      <c r="DR475" s="15"/>
      <c r="DS475" s="15"/>
      <c r="DT475" s="15"/>
      <c r="DU475" s="15"/>
      <c r="DV475" s="15"/>
      <c r="DW475" s="15"/>
      <c r="DX475" s="20"/>
      <c r="DY475" s="15"/>
      <c r="DZ475" s="20"/>
      <c r="EA475" s="15"/>
      <c r="EB475" s="20"/>
      <c r="EC475" s="15">
        <v>84</v>
      </c>
      <c r="ED475" s="20">
        <v>5</v>
      </c>
      <c r="EE475" s="15"/>
      <c r="EF475" s="20"/>
      <c r="EG475" s="15"/>
      <c r="EH475" s="20"/>
      <c r="EI475" s="15"/>
      <c r="EJ475" s="20"/>
      <c r="EK475" s="15"/>
      <c r="EL475" s="20"/>
      <c r="EM475" s="15"/>
      <c r="EN475" s="20"/>
      <c r="EO475" s="15"/>
      <c r="EP475" s="20"/>
      <c r="EQ475" s="15"/>
      <c r="ER475" s="20"/>
      <c r="ES475" s="15"/>
      <c r="ET475" s="20"/>
      <c r="EU475" s="15"/>
      <c r="EV475" s="20"/>
      <c r="EW475" s="15"/>
      <c r="EX475" s="20"/>
      <c r="EY475" s="15"/>
      <c r="EZ475" s="20"/>
      <c r="FA475" s="15"/>
      <c r="FB475" s="20"/>
      <c r="FC475" s="15"/>
      <c r="FD475" s="20"/>
      <c r="FE475" s="15"/>
      <c r="FF475" s="20"/>
      <c r="FG475" s="15"/>
      <c r="FH475" s="20"/>
      <c r="FI475" s="15"/>
      <c r="FJ475" s="20"/>
      <c r="FK475" s="15"/>
      <c r="FL475" s="20"/>
      <c r="FM475" s="15"/>
      <c r="FN475" s="20"/>
      <c r="FO475" s="15"/>
      <c r="FP475" s="20"/>
      <c r="FQ475" s="15"/>
      <c r="FR475" s="20"/>
      <c r="FS475" s="15"/>
      <c r="FT475" s="20"/>
      <c r="FU475" s="15"/>
      <c r="FV475" s="20"/>
      <c r="FW475" s="15"/>
      <c r="FX475" s="20"/>
      <c r="FY475" s="15"/>
      <c r="FZ475" s="20"/>
      <c r="GA475" s="15"/>
      <c r="GB475" s="20"/>
      <c r="GC475" s="15"/>
      <c r="GD475" s="20"/>
      <c r="GE475" s="15"/>
      <c r="GF475" s="20"/>
      <c r="GG475" s="170"/>
    </row>
    <row r="476" spans="1:189" s="2" customFormat="1" ht="15.75" customHeight="1" x14ac:dyDescent="0.3">
      <c r="A476" s="17" t="s">
        <v>125</v>
      </c>
      <c r="B476" s="17" t="s">
        <v>126</v>
      </c>
      <c r="C476" s="17" t="s">
        <v>199</v>
      </c>
      <c r="D476" s="17" t="s">
        <v>1395</v>
      </c>
      <c r="E476" s="15" t="str">
        <f t="shared" si="85"/>
        <v>Brandon Melendez</v>
      </c>
      <c r="F476" s="17" t="s">
        <v>135</v>
      </c>
      <c r="G476" s="15">
        <v>999906904</v>
      </c>
      <c r="H476" s="15">
        <f t="shared" si="86"/>
        <v>101</v>
      </c>
      <c r="I476" s="15"/>
      <c r="J476" s="15"/>
      <c r="K476" s="16"/>
      <c r="L476" s="15"/>
      <c r="M476" s="15"/>
      <c r="N476" s="15"/>
      <c r="O476" s="15">
        <f t="shared" si="92"/>
        <v>0</v>
      </c>
      <c r="P476" s="15">
        <v>0</v>
      </c>
      <c r="Q476" s="15">
        <f t="shared" si="93"/>
        <v>0</v>
      </c>
      <c r="R476" s="15">
        <v>0</v>
      </c>
      <c r="S476" s="15">
        <v>0</v>
      </c>
      <c r="T476" s="15">
        <f t="shared" si="94"/>
        <v>0</v>
      </c>
      <c r="U476" s="15">
        <f t="shared" si="95"/>
        <v>0</v>
      </c>
      <c r="V476" s="15"/>
      <c r="W476" s="15"/>
      <c r="X476" s="15"/>
      <c r="Y476" s="15"/>
      <c r="Z476" s="16"/>
      <c r="AA476" s="15"/>
      <c r="AB476" s="24"/>
      <c r="AC476" s="15"/>
      <c r="AD476" s="15"/>
      <c r="AE476" s="15"/>
      <c r="AF476" s="15"/>
      <c r="AG476" s="15"/>
      <c r="AH476" s="24"/>
      <c r="AI476" s="15"/>
      <c r="AJ476" s="15"/>
      <c r="AK476" s="15"/>
      <c r="AL476" s="15"/>
      <c r="AM476" s="15"/>
      <c r="AN476" s="24"/>
      <c r="AO476" s="15"/>
      <c r="AP476" s="24"/>
      <c r="AQ476" s="15"/>
      <c r="AR476" s="24"/>
      <c r="AS476" s="15"/>
      <c r="AT476" s="24"/>
      <c r="AU476" s="15"/>
      <c r="AV476" s="24"/>
      <c r="AW476" s="15"/>
      <c r="AX476" s="24"/>
      <c r="AY476" s="15"/>
      <c r="AZ476" s="15"/>
      <c r="BA476" s="15"/>
      <c r="BB476" s="15"/>
      <c r="BC476" s="15"/>
      <c r="BD476" s="15"/>
      <c r="BE476" s="15"/>
      <c r="BF476" s="24"/>
      <c r="BG476" s="15"/>
      <c r="BH476" s="24"/>
      <c r="BI476" s="15"/>
      <c r="BJ476" s="24"/>
      <c r="BK476" s="15"/>
      <c r="BL476" s="24"/>
      <c r="BM476" s="15"/>
      <c r="BN476" s="24"/>
      <c r="BO476" s="15">
        <v>68</v>
      </c>
      <c r="BP476" s="24">
        <v>3</v>
      </c>
      <c r="BQ476" s="15"/>
      <c r="BR476" s="24"/>
      <c r="BS476" s="15"/>
      <c r="BT476" s="24"/>
      <c r="BU476" s="15">
        <v>63</v>
      </c>
      <c r="BV476" s="24">
        <v>6</v>
      </c>
      <c r="BW476" s="15"/>
      <c r="BX476" s="24"/>
      <c r="BY476" s="15"/>
      <c r="BZ476" s="24"/>
      <c r="CA476" s="15"/>
      <c r="CB476" s="24"/>
      <c r="CC476" s="15"/>
      <c r="CD476" s="24"/>
      <c r="CE476" s="15"/>
      <c r="CF476" s="24"/>
      <c r="CG476" s="15"/>
      <c r="CH476" s="25"/>
      <c r="CI476" s="15"/>
      <c r="CJ476" s="25"/>
      <c r="CK476" s="15"/>
      <c r="CL476" s="25"/>
      <c r="CM476" s="15"/>
      <c r="CN476" s="25"/>
      <c r="CO476" s="15"/>
      <c r="CP476" s="25"/>
      <c r="CQ476" s="15"/>
      <c r="CR476" s="25"/>
      <c r="CS476" s="15">
        <f t="shared" si="87"/>
        <v>0</v>
      </c>
      <c r="CT476" s="15">
        <f t="shared" si="88"/>
        <v>68</v>
      </c>
      <c r="CU476" s="15">
        <f t="shared" si="89"/>
        <v>1</v>
      </c>
      <c r="CV476" s="15">
        <f t="shared" si="90"/>
        <v>33</v>
      </c>
      <c r="CW476" s="15"/>
      <c r="CX476" s="15"/>
      <c r="CY476" s="15">
        <f t="shared" si="91"/>
        <v>0</v>
      </c>
      <c r="CZ476" s="15">
        <f>GG476</f>
        <v>0</v>
      </c>
      <c r="DA476" s="19"/>
      <c r="DB476" s="17"/>
      <c r="DC476" s="15"/>
      <c r="DD476" s="15"/>
      <c r="DE476" s="15"/>
      <c r="DF476" s="15"/>
      <c r="DG476" s="15"/>
      <c r="DH476" s="15">
        <v>58</v>
      </c>
      <c r="DI476" s="15"/>
      <c r="DJ476" s="15"/>
      <c r="DK476" s="15"/>
      <c r="DL476" s="15"/>
      <c r="DM476" s="15"/>
      <c r="DN476" s="15"/>
      <c r="DO476" s="15"/>
      <c r="DP476" s="17"/>
      <c r="DQ476" s="15"/>
      <c r="DR476" s="15"/>
      <c r="DS476" s="15"/>
      <c r="DT476" s="15"/>
      <c r="DU476" s="15"/>
      <c r="DV476" s="15"/>
      <c r="DW476" s="15">
        <v>33</v>
      </c>
      <c r="DX476" s="20" t="s">
        <v>168</v>
      </c>
      <c r="DY476" s="15"/>
      <c r="DZ476" s="20"/>
      <c r="EA476" s="15"/>
      <c r="EB476" s="20"/>
      <c r="EC476" s="15"/>
      <c r="ED476" s="20"/>
      <c r="EE476" s="15"/>
      <c r="EF476" s="20"/>
      <c r="EG476" s="15"/>
      <c r="EH476" s="20"/>
      <c r="EI476" s="15"/>
      <c r="EJ476" s="20"/>
      <c r="EK476" s="15"/>
      <c r="EL476" s="20"/>
      <c r="EM476" s="15"/>
      <c r="EN476" s="20"/>
      <c r="EO476" s="15"/>
      <c r="EP476" s="20"/>
      <c r="EQ476" s="15"/>
      <c r="ER476" s="20"/>
      <c r="ES476" s="15"/>
      <c r="ET476" s="20"/>
      <c r="EU476" s="15"/>
      <c r="EV476" s="20"/>
      <c r="EW476" s="15"/>
      <c r="EX476" s="20"/>
      <c r="EY476" s="15">
        <v>68</v>
      </c>
      <c r="EZ476" s="20">
        <v>3</v>
      </c>
      <c r="FA476" s="15"/>
      <c r="FB476" s="20"/>
      <c r="FC476" s="15"/>
      <c r="FD476" s="20"/>
      <c r="FE476" s="15"/>
      <c r="FF476" s="20"/>
      <c r="FG476" s="15"/>
      <c r="FH476" s="20"/>
      <c r="FI476" s="15"/>
      <c r="FJ476" s="20"/>
      <c r="FK476" s="15"/>
      <c r="FL476" s="20"/>
      <c r="FM476" s="15"/>
      <c r="FN476" s="20"/>
      <c r="FO476" s="15"/>
      <c r="FP476" s="20"/>
      <c r="FQ476" s="15"/>
      <c r="FR476" s="20"/>
      <c r="FS476" s="15"/>
      <c r="FT476" s="20"/>
      <c r="FU476" s="15"/>
      <c r="FV476" s="20"/>
      <c r="FW476" s="15"/>
      <c r="FX476" s="20"/>
      <c r="FY476" s="15"/>
      <c r="FZ476" s="20"/>
      <c r="GA476" s="15"/>
      <c r="GB476" s="20"/>
      <c r="GC476" s="15"/>
      <c r="GD476" s="20"/>
      <c r="GE476" s="15">
        <v>33</v>
      </c>
      <c r="GF476" s="20" t="s">
        <v>168</v>
      </c>
      <c r="GG476" s="170"/>
    </row>
    <row r="477" spans="1:189" s="2" customFormat="1" ht="15.75" customHeight="1" x14ac:dyDescent="0.3">
      <c r="A477" s="15" t="s">
        <v>2906</v>
      </c>
      <c r="B477" s="15" t="s">
        <v>126</v>
      </c>
      <c r="C477" s="15" t="s">
        <v>1838</v>
      </c>
      <c r="D477" s="15" t="s">
        <v>1837</v>
      </c>
      <c r="E477" s="15" t="str">
        <f t="shared" si="85"/>
        <v>Eleanor Thompson</v>
      </c>
      <c r="F477" s="15" t="s">
        <v>128</v>
      </c>
      <c r="G477" s="15">
        <v>999906996</v>
      </c>
      <c r="H477" s="15">
        <f t="shared" si="86"/>
        <v>489</v>
      </c>
      <c r="I477" s="15"/>
      <c r="J477" s="15"/>
      <c r="K477" s="16"/>
      <c r="L477" s="15"/>
      <c r="M477" s="15"/>
      <c r="N477" s="15"/>
      <c r="O477" s="15">
        <f t="shared" si="92"/>
        <v>50</v>
      </c>
      <c r="P477" s="15">
        <v>0</v>
      </c>
      <c r="Q477" s="15">
        <f t="shared" si="93"/>
        <v>1</v>
      </c>
      <c r="R477" s="15">
        <v>0</v>
      </c>
      <c r="S477" s="15">
        <v>0</v>
      </c>
      <c r="T477" s="15">
        <f t="shared" si="94"/>
        <v>68</v>
      </c>
      <c r="U477" s="15">
        <f t="shared" si="95"/>
        <v>93</v>
      </c>
      <c r="V477" s="15"/>
      <c r="W477" s="15"/>
      <c r="X477" s="15"/>
      <c r="Y477" s="15"/>
      <c r="Z477" s="16"/>
      <c r="AA477" s="15">
        <v>99</v>
      </c>
      <c r="AB477" s="24">
        <v>5</v>
      </c>
      <c r="AC477" s="15"/>
      <c r="AD477" s="24"/>
      <c r="AE477" s="15"/>
      <c r="AF477" s="24"/>
      <c r="AG477" s="15"/>
      <c r="AH477" s="24"/>
      <c r="AI477" s="15"/>
      <c r="AJ477" s="24"/>
      <c r="AK477" s="15"/>
      <c r="AL477" s="24"/>
      <c r="AM477" s="15">
        <v>75</v>
      </c>
      <c r="AN477" s="24">
        <v>2</v>
      </c>
      <c r="AO477" s="15"/>
      <c r="AP477" s="24"/>
      <c r="AQ477" s="15"/>
      <c r="AR477" s="24"/>
      <c r="AS477" s="15"/>
      <c r="AT477" s="24"/>
      <c r="AU477" s="15"/>
      <c r="AV477" s="24"/>
      <c r="AW477" s="15"/>
      <c r="AX477" s="24"/>
      <c r="AY477" s="15">
        <v>75</v>
      </c>
      <c r="AZ477" s="24">
        <v>2</v>
      </c>
      <c r="BA477" s="15"/>
      <c r="BB477" s="24"/>
      <c r="BC477" s="15"/>
      <c r="BD477" s="24"/>
      <c r="BE477" s="15"/>
      <c r="BF477" s="24"/>
      <c r="BG477" s="15"/>
      <c r="BH477" s="24"/>
      <c r="BI477" s="15"/>
      <c r="BJ477" s="24"/>
      <c r="BK477" s="15">
        <f>15*2.16</f>
        <v>32.400000000000006</v>
      </c>
      <c r="BL477" s="24">
        <v>3</v>
      </c>
      <c r="BM477" s="15"/>
      <c r="BN477" s="24"/>
      <c r="BO477" s="15"/>
      <c r="BP477" s="24">
        <v>3</v>
      </c>
      <c r="BQ477" s="15">
        <v>106</v>
      </c>
      <c r="BR477" s="24">
        <v>5</v>
      </c>
      <c r="BS477" s="15">
        <v>79</v>
      </c>
      <c r="BT477" s="24">
        <v>3</v>
      </c>
      <c r="BU477" s="15"/>
      <c r="BV477" s="24"/>
      <c r="BW477" s="15"/>
      <c r="BX477" s="24">
        <v>3</v>
      </c>
      <c r="BY477" s="15"/>
      <c r="BZ477" s="24">
        <v>3</v>
      </c>
      <c r="CA477" s="15">
        <v>68</v>
      </c>
      <c r="CB477" s="24">
        <v>8</v>
      </c>
      <c r="CC477" s="15"/>
      <c r="CD477" s="24">
        <v>3</v>
      </c>
      <c r="CE477" s="15">
        <v>113</v>
      </c>
      <c r="CF477" s="24">
        <v>3</v>
      </c>
      <c r="CG477" s="15"/>
      <c r="CH477" s="25"/>
      <c r="CI477" s="15"/>
      <c r="CJ477" s="25"/>
      <c r="CK477" s="15">
        <v>106</v>
      </c>
      <c r="CL477" s="25">
        <v>5</v>
      </c>
      <c r="CM477" s="15">
        <v>113</v>
      </c>
      <c r="CN477" s="25">
        <v>3</v>
      </c>
      <c r="CO477" s="15"/>
      <c r="CP477" s="25"/>
      <c r="CQ477" s="15"/>
      <c r="CR477" s="25"/>
      <c r="CS477" s="15">
        <f t="shared" si="87"/>
        <v>0</v>
      </c>
      <c r="CT477" s="15">
        <f t="shared" si="88"/>
        <v>60</v>
      </c>
      <c r="CU477" s="15">
        <f t="shared" si="89"/>
        <v>1</v>
      </c>
      <c r="CV477" s="15">
        <f t="shared" si="90"/>
        <v>105</v>
      </c>
      <c r="CW477" s="15"/>
      <c r="CX477" s="15"/>
      <c r="CY477" s="15">
        <f t="shared" si="91"/>
        <v>113</v>
      </c>
      <c r="CZ477" s="15">
        <f>GG477</f>
        <v>0</v>
      </c>
      <c r="DA477" s="19"/>
      <c r="DB477" s="17">
        <v>113</v>
      </c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7"/>
      <c r="DQ477" s="15">
        <v>60</v>
      </c>
      <c r="DR477" s="15"/>
      <c r="DS477" s="15"/>
      <c r="DT477" s="15"/>
      <c r="DU477" s="15"/>
      <c r="DV477" s="15"/>
      <c r="DW477" s="15"/>
      <c r="DX477" s="20"/>
      <c r="DY477" s="15">
        <v>70</v>
      </c>
      <c r="DZ477" s="20">
        <v>1</v>
      </c>
      <c r="EA477" s="15"/>
      <c r="EB477" s="20"/>
      <c r="EC477" s="15">
        <v>68</v>
      </c>
      <c r="ED477" s="20">
        <v>8</v>
      </c>
      <c r="EE477" s="15">
        <v>50</v>
      </c>
      <c r="EF477" s="20"/>
      <c r="EG477" s="15">
        <v>93</v>
      </c>
      <c r="EH477" s="20">
        <v>7</v>
      </c>
      <c r="EI477" s="15"/>
      <c r="EJ477" s="20"/>
      <c r="EK477" s="15"/>
      <c r="EL477" s="20"/>
      <c r="EM477" s="15"/>
      <c r="EN477" s="20"/>
      <c r="EO477" s="15">
        <v>113</v>
      </c>
      <c r="EP477" s="20">
        <v>3</v>
      </c>
      <c r="EQ477" s="15"/>
      <c r="ER477" s="20"/>
      <c r="ES477" s="15">
        <v>60</v>
      </c>
      <c r="ET477" s="20">
        <v>1</v>
      </c>
      <c r="EU477" s="15"/>
      <c r="EV477" s="20"/>
      <c r="EW477" s="15"/>
      <c r="EX477" s="20"/>
      <c r="EY477" s="15"/>
      <c r="EZ477" s="20"/>
      <c r="FA477" s="15"/>
      <c r="FB477" s="20"/>
      <c r="FC477" s="15"/>
      <c r="FD477" s="20"/>
      <c r="FE477" s="15"/>
      <c r="FF477" s="20"/>
      <c r="FG477" s="15"/>
      <c r="FH477" s="20"/>
      <c r="FI477" s="15"/>
      <c r="FJ477" s="20"/>
      <c r="FK477" s="15"/>
      <c r="FL477" s="20"/>
      <c r="FM477" s="15"/>
      <c r="FN477" s="20"/>
      <c r="FO477" s="15"/>
      <c r="FP477" s="20"/>
      <c r="FQ477" s="15"/>
      <c r="FR477" s="20"/>
      <c r="FS477" s="15"/>
      <c r="FT477" s="20"/>
      <c r="FU477" s="15"/>
      <c r="FV477" s="20"/>
      <c r="FW477" s="15"/>
      <c r="FX477" s="20"/>
      <c r="FY477" s="15"/>
      <c r="FZ477" s="20"/>
      <c r="GA477" s="15"/>
      <c r="GB477" s="20"/>
      <c r="GC477" s="15"/>
      <c r="GD477" s="20"/>
      <c r="GE477" s="15">
        <v>105</v>
      </c>
      <c r="GF477" s="20">
        <v>2</v>
      </c>
      <c r="GG477" s="170"/>
    </row>
    <row r="478" spans="1:189" s="2" customFormat="1" ht="15.75" customHeight="1" x14ac:dyDescent="0.3">
      <c r="A478" s="15" t="s">
        <v>125</v>
      </c>
      <c r="B478" s="15" t="s">
        <v>126</v>
      </c>
      <c r="C478" s="15" t="s">
        <v>502</v>
      </c>
      <c r="D478" s="15" t="s">
        <v>2292</v>
      </c>
      <c r="E478" s="15" t="str">
        <f t="shared" si="85"/>
        <v>Jaden Wozniak</v>
      </c>
      <c r="F478" s="17" t="s">
        <v>128</v>
      </c>
      <c r="G478" s="15">
        <v>999907007</v>
      </c>
      <c r="H478" s="15">
        <f t="shared" si="86"/>
        <v>32</v>
      </c>
      <c r="I478" s="15"/>
      <c r="J478" s="15"/>
      <c r="K478" s="16"/>
      <c r="L478" s="15"/>
      <c r="M478" s="15"/>
      <c r="N478" s="15"/>
      <c r="O478" s="15">
        <f t="shared" si="92"/>
        <v>32</v>
      </c>
      <c r="P478" s="15">
        <v>0</v>
      </c>
      <c r="Q478" s="15">
        <f t="shared" si="93"/>
        <v>0</v>
      </c>
      <c r="R478" s="15">
        <v>0</v>
      </c>
      <c r="S478" s="15">
        <v>0</v>
      </c>
      <c r="T478" s="15">
        <f t="shared" si="94"/>
        <v>0</v>
      </c>
      <c r="U478" s="15">
        <f t="shared" si="95"/>
        <v>0</v>
      </c>
      <c r="V478" s="15"/>
      <c r="W478" s="15"/>
      <c r="X478" s="15"/>
      <c r="Y478" s="15"/>
      <c r="Z478" s="16"/>
      <c r="AA478" s="15"/>
      <c r="AB478" s="24"/>
      <c r="AC478" s="15"/>
      <c r="AD478" s="15"/>
      <c r="AE478" s="15"/>
      <c r="AF478" s="15"/>
      <c r="AG478" s="15"/>
      <c r="AH478" s="24"/>
      <c r="AI478" s="15"/>
      <c r="AJ478" s="15"/>
      <c r="AK478" s="15"/>
      <c r="AL478" s="15"/>
      <c r="AM478" s="15"/>
      <c r="AN478" s="24"/>
      <c r="AO478" s="15"/>
      <c r="AP478" s="24"/>
      <c r="AQ478" s="15"/>
      <c r="AR478" s="24"/>
      <c r="AS478" s="15"/>
      <c r="AT478" s="24"/>
      <c r="AU478" s="15"/>
      <c r="AV478" s="24"/>
      <c r="AW478" s="15"/>
      <c r="AX478" s="24"/>
      <c r="AY478" s="15"/>
      <c r="AZ478" s="15"/>
      <c r="BA478" s="15"/>
      <c r="BB478" s="15"/>
      <c r="BC478" s="15"/>
      <c r="BD478" s="15"/>
      <c r="BE478" s="15"/>
      <c r="BF478" s="24"/>
      <c r="BG478" s="15"/>
      <c r="BH478" s="24"/>
      <c r="BI478" s="15"/>
      <c r="BJ478" s="24"/>
      <c r="BK478" s="15"/>
      <c r="BL478" s="24"/>
      <c r="BM478" s="15"/>
      <c r="BN478" s="24"/>
      <c r="BO478" s="15"/>
      <c r="BP478" s="24"/>
      <c r="BQ478" s="15"/>
      <c r="BR478" s="24"/>
      <c r="BS478" s="15"/>
      <c r="BT478" s="24"/>
      <c r="BU478" s="15"/>
      <c r="BV478" s="24"/>
      <c r="BW478" s="15"/>
      <c r="BX478" s="24"/>
      <c r="BY478" s="15"/>
      <c r="BZ478" s="24"/>
      <c r="CA478" s="15"/>
      <c r="CB478" s="24"/>
      <c r="CC478" s="15"/>
      <c r="CD478" s="24"/>
      <c r="CE478" s="15"/>
      <c r="CF478" s="24"/>
      <c r="CG478" s="15"/>
      <c r="CH478" s="25"/>
      <c r="CI478" s="15"/>
      <c r="CJ478" s="25"/>
      <c r="CK478" s="15"/>
      <c r="CL478" s="25"/>
      <c r="CM478" s="15"/>
      <c r="CN478" s="25"/>
      <c r="CO478" s="15"/>
      <c r="CP478" s="25"/>
      <c r="CQ478" s="15"/>
      <c r="CR478" s="25"/>
      <c r="CS478" s="15">
        <f t="shared" si="87"/>
        <v>0</v>
      </c>
      <c r="CT478" s="15">
        <f t="shared" si="88"/>
        <v>0</v>
      </c>
      <c r="CU478" s="15">
        <f t="shared" si="89"/>
        <v>0</v>
      </c>
      <c r="CV478" s="15">
        <f t="shared" si="90"/>
        <v>0</v>
      </c>
      <c r="CW478" s="15"/>
      <c r="CX478" s="15"/>
      <c r="CY478" s="15">
        <f t="shared" si="91"/>
        <v>0</v>
      </c>
      <c r="CZ478" s="15">
        <f>GG478</f>
        <v>0</v>
      </c>
      <c r="DA478" s="19"/>
      <c r="DB478" s="17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7"/>
      <c r="DQ478" s="15"/>
      <c r="DR478" s="15"/>
      <c r="DS478" s="15"/>
      <c r="DT478" s="15"/>
      <c r="DU478" s="15"/>
      <c r="DV478" s="15"/>
      <c r="DW478" s="15"/>
      <c r="DX478" s="20"/>
      <c r="DY478" s="15"/>
      <c r="DZ478" s="20"/>
      <c r="EA478" s="15"/>
      <c r="EB478" s="20"/>
      <c r="EC478" s="15"/>
      <c r="ED478" s="20"/>
      <c r="EE478" s="15"/>
      <c r="EF478" s="20"/>
      <c r="EG478" s="15"/>
      <c r="EH478" s="20"/>
      <c r="EI478" s="15">
        <v>32</v>
      </c>
      <c r="EJ478" s="20" t="s">
        <v>129</v>
      </c>
      <c r="EK478" s="15"/>
      <c r="EL478" s="20"/>
      <c r="EM478" s="15"/>
      <c r="EN478" s="20"/>
      <c r="EO478" s="15"/>
      <c r="EP478" s="20"/>
      <c r="EQ478" s="15"/>
      <c r="ER478" s="20"/>
      <c r="ES478" s="15"/>
      <c r="ET478" s="20"/>
      <c r="EU478" s="15"/>
      <c r="EV478" s="20"/>
      <c r="EW478" s="15"/>
      <c r="EX478" s="20"/>
      <c r="EY478" s="15"/>
      <c r="EZ478" s="20"/>
      <c r="FA478" s="15"/>
      <c r="FB478" s="20"/>
      <c r="FC478" s="15"/>
      <c r="FD478" s="20"/>
      <c r="FE478" s="15"/>
      <c r="FF478" s="20"/>
      <c r="FG478" s="15"/>
      <c r="FH478" s="20"/>
      <c r="FI478" s="15"/>
      <c r="FJ478" s="20"/>
      <c r="FK478" s="15"/>
      <c r="FL478" s="20"/>
      <c r="FM478" s="15"/>
      <c r="FN478" s="20"/>
      <c r="FO478" s="15"/>
      <c r="FP478" s="20"/>
      <c r="FQ478" s="15"/>
      <c r="FR478" s="20"/>
      <c r="FS478" s="15"/>
      <c r="FT478" s="20"/>
      <c r="FU478" s="15"/>
      <c r="FV478" s="20"/>
      <c r="FW478" s="15"/>
      <c r="FX478" s="20"/>
      <c r="FY478" s="15"/>
      <c r="FZ478" s="20"/>
      <c r="GA478" s="15"/>
      <c r="GB478" s="20"/>
      <c r="GC478" s="15"/>
      <c r="GD478" s="20"/>
      <c r="GE478" s="15"/>
      <c r="GF478" s="20"/>
      <c r="GG478" s="170"/>
    </row>
    <row r="479" spans="1:189" s="2" customFormat="1" ht="15.75" customHeight="1" x14ac:dyDescent="0.3">
      <c r="A479" s="17" t="s">
        <v>125</v>
      </c>
      <c r="B479" s="15" t="s">
        <v>142</v>
      </c>
      <c r="C479" s="15" t="s">
        <v>2428</v>
      </c>
      <c r="D479" s="15" t="s">
        <v>2429</v>
      </c>
      <c r="E479" s="15" t="str">
        <f t="shared" si="85"/>
        <v>Caitria Navalta</v>
      </c>
      <c r="F479" s="15" t="s">
        <v>128</v>
      </c>
      <c r="G479" s="15">
        <v>999907116</v>
      </c>
      <c r="H479" s="15">
        <f t="shared" si="86"/>
        <v>82.5</v>
      </c>
      <c r="I479" s="15"/>
      <c r="J479" s="17">
        <f>(O479+P479+R479+S479+T479+U479)/2</f>
        <v>37.5</v>
      </c>
      <c r="K479" s="16"/>
      <c r="L479" s="15"/>
      <c r="M479" s="15"/>
      <c r="N479" s="15"/>
      <c r="O479" s="15">
        <f t="shared" si="92"/>
        <v>75</v>
      </c>
      <c r="P479" s="15">
        <v>0</v>
      </c>
      <c r="Q479" s="15">
        <f t="shared" si="93"/>
        <v>0</v>
      </c>
      <c r="R479" s="15">
        <v>0</v>
      </c>
      <c r="S479" s="15">
        <v>0</v>
      </c>
      <c r="T479" s="15">
        <f t="shared" si="94"/>
        <v>0</v>
      </c>
      <c r="U479" s="15">
        <f t="shared" si="95"/>
        <v>0</v>
      </c>
      <c r="V479" s="15"/>
      <c r="W479" s="15"/>
      <c r="X479" s="15"/>
      <c r="Y479" s="15"/>
      <c r="Z479" s="16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>
        <f t="shared" si="87"/>
        <v>0</v>
      </c>
      <c r="CT479" s="15">
        <f t="shared" si="88"/>
        <v>45</v>
      </c>
      <c r="CU479" s="15">
        <f t="shared" si="89"/>
        <v>1</v>
      </c>
      <c r="CV479" s="15">
        <f t="shared" si="90"/>
        <v>0</v>
      </c>
      <c r="CW479" s="15"/>
      <c r="CX479" s="15"/>
      <c r="CY479" s="15">
        <f t="shared" si="91"/>
        <v>0</v>
      </c>
      <c r="CZ479" s="15">
        <f>GG479</f>
        <v>0</v>
      </c>
      <c r="DA479" s="16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20"/>
      <c r="DY479" s="15"/>
      <c r="DZ479" s="20"/>
      <c r="EA479" s="15"/>
      <c r="EB479" s="20"/>
      <c r="EC479" s="15"/>
      <c r="ED479" s="20"/>
      <c r="EE479" s="15"/>
      <c r="EF479" s="20"/>
      <c r="EG479" s="15"/>
      <c r="EH479" s="20"/>
      <c r="EI479" s="15">
        <v>75</v>
      </c>
      <c r="EJ479" s="20">
        <v>2</v>
      </c>
      <c r="EK479" s="15"/>
      <c r="EL479" s="20"/>
      <c r="EM479" s="15"/>
      <c r="EN479" s="20"/>
      <c r="EO479" s="15"/>
      <c r="EP479" s="20"/>
      <c r="EQ479" s="15"/>
      <c r="ER479" s="20"/>
      <c r="ES479" s="15"/>
      <c r="ET479" s="20"/>
      <c r="EU479" s="15"/>
      <c r="EV479" s="20"/>
      <c r="EW479" s="15"/>
      <c r="EX479" s="20"/>
      <c r="EY479" s="15"/>
      <c r="EZ479" s="20"/>
      <c r="FA479" s="15"/>
      <c r="FB479" s="20"/>
      <c r="FC479" s="15"/>
      <c r="FD479" s="20"/>
      <c r="FE479" s="15"/>
      <c r="FF479" s="20"/>
      <c r="FG479" s="15"/>
      <c r="FH479" s="20"/>
      <c r="FI479" s="15"/>
      <c r="FJ479" s="20"/>
      <c r="FK479" s="15">
        <v>45</v>
      </c>
      <c r="FL479" s="20">
        <v>2</v>
      </c>
      <c r="FM479" s="15"/>
      <c r="FN479" s="20"/>
      <c r="FO479" s="15"/>
      <c r="FP479" s="20"/>
      <c r="FQ479" s="15"/>
      <c r="FR479" s="20"/>
      <c r="FS479" s="15"/>
      <c r="FT479" s="20"/>
      <c r="FU479" s="15"/>
      <c r="FV479" s="20"/>
      <c r="FW479" s="15"/>
      <c r="FX479" s="20"/>
      <c r="FY479" s="15"/>
      <c r="FZ479" s="20"/>
      <c r="GA479" s="15"/>
      <c r="GB479" s="20"/>
      <c r="GC479" s="15"/>
      <c r="GD479" s="20"/>
      <c r="GE479" s="15"/>
      <c r="GF479" s="20"/>
      <c r="GG479" s="170"/>
    </row>
    <row r="480" spans="1:189" s="2" customFormat="1" ht="15.75" customHeight="1" x14ac:dyDescent="0.3">
      <c r="A480" s="15" t="s">
        <v>2906</v>
      </c>
      <c r="B480" s="15" t="s">
        <v>126</v>
      </c>
      <c r="C480" s="17" t="s">
        <v>750</v>
      </c>
      <c r="D480" s="17" t="s">
        <v>2156</v>
      </c>
      <c r="E480" s="15" t="str">
        <f t="shared" si="85"/>
        <v>Lisa Adair</v>
      </c>
      <c r="F480" s="17" t="s">
        <v>128</v>
      </c>
      <c r="G480" s="15">
        <v>999907210</v>
      </c>
      <c r="H480" s="15">
        <f t="shared" si="86"/>
        <v>51</v>
      </c>
      <c r="I480" s="15"/>
      <c r="J480" s="15"/>
      <c r="K480" s="16"/>
      <c r="L480" s="15"/>
      <c r="M480" s="15"/>
      <c r="N480" s="15"/>
      <c r="O480" s="15">
        <f t="shared" si="92"/>
        <v>0</v>
      </c>
      <c r="P480" s="15">
        <v>0</v>
      </c>
      <c r="Q480" s="15">
        <f t="shared" si="93"/>
        <v>0</v>
      </c>
      <c r="R480" s="15">
        <v>0</v>
      </c>
      <c r="S480" s="15">
        <v>0</v>
      </c>
      <c r="T480" s="15">
        <f t="shared" si="94"/>
        <v>51</v>
      </c>
      <c r="U480" s="15">
        <f t="shared" si="95"/>
        <v>0</v>
      </c>
      <c r="V480" s="15"/>
      <c r="W480" s="15"/>
      <c r="X480" s="15"/>
      <c r="Y480" s="15"/>
      <c r="Z480" s="16"/>
      <c r="AA480" s="15"/>
      <c r="AB480" s="24"/>
      <c r="AC480" s="15"/>
      <c r="AD480" s="15"/>
      <c r="AE480" s="15"/>
      <c r="AF480" s="15"/>
      <c r="AG480" s="15"/>
      <c r="AH480" s="24"/>
      <c r="AI480" s="15"/>
      <c r="AJ480" s="15"/>
      <c r="AK480" s="15"/>
      <c r="AL480" s="15"/>
      <c r="AM480" s="15"/>
      <c r="AN480" s="24"/>
      <c r="AO480" s="15"/>
      <c r="AP480" s="24"/>
      <c r="AQ480" s="15"/>
      <c r="AR480" s="24"/>
      <c r="AS480" s="15"/>
      <c r="AT480" s="24"/>
      <c r="AU480" s="15"/>
      <c r="AV480" s="24"/>
      <c r="AW480" s="15"/>
      <c r="AX480" s="24"/>
      <c r="AY480" s="15"/>
      <c r="AZ480" s="15"/>
      <c r="BA480" s="15"/>
      <c r="BB480" s="15"/>
      <c r="BC480" s="15"/>
      <c r="BD480" s="15"/>
      <c r="BE480" s="15"/>
      <c r="BF480" s="24"/>
      <c r="BG480" s="15"/>
      <c r="BH480" s="24"/>
      <c r="BI480" s="15"/>
      <c r="BJ480" s="24"/>
      <c r="BK480" s="15"/>
      <c r="BL480" s="24"/>
      <c r="BM480" s="15"/>
      <c r="BN480" s="24"/>
      <c r="BO480" s="15"/>
      <c r="BP480" s="24"/>
      <c r="BQ480" s="15"/>
      <c r="BR480" s="24"/>
      <c r="BS480" s="15"/>
      <c r="BT480" s="24"/>
      <c r="BU480" s="15"/>
      <c r="BV480" s="24"/>
      <c r="BW480" s="15"/>
      <c r="BX480" s="24"/>
      <c r="BY480" s="15"/>
      <c r="BZ480" s="24"/>
      <c r="CA480" s="15"/>
      <c r="CB480" s="24"/>
      <c r="CC480" s="15"/>
      <c r="CD480" s="24"/>
      <c r="CE480" s="15"/>
      <c r="CF480" s="24"/>
      <c r="CG480" s="15"/>
      <c r="CH480" s="25"/>
      <c r="CI480" s="15"/>
      <c r="CJ480" s="25"/>
      <c r="CK480" s="15"/>
      <c r="CL480" s="25"/>
      <c r="CM480" s="15"/>
      <c r="CN480" s="25"/>
      <c r="CO480" s="15"/>
      <c r="CP480" s="25"/>
      <c r="CQ480" s="15"/>
      <c r="CR480" s="25"/>
      <c r="CS480" s="15">
        <f t="shared" si="87"/>
        <v>0</v>
      </c>
      <c r="CT480" s="15">
        <f t="shared" si="88"/>
        <v>0</v>
      </c>
      <c r="CU480" s="15">
        <f t="shared" si="89"/>
        <v>0</v>
      </c>
      <c r="CV480" s="15">
        <f t="shared" si="90"/>
        <v>0</v>
      </c>
      <c r="CW480" s="15"/>
      <c r="CX480" s="15"/>
      <c r="CY480" s="15">
        <f t="shared" si="91"/>
        <v>0</v>
      </c>
      <c r="CZ480" s="15">
        <f>GG480</f>
        <v>0</v>
      </c>
      <c r="DA480" s="19"/>
      <c r="DB480" s="17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7"/>
      <c r="DQ480" s="15"/>
      <c r="DR480" s="15"/>
      <c r="DS480" s="15"/>
      <c r="DT480" s="15"/>
      <c r="DU480" s="15"/>
      <c r="DV480" s="15"/>
      <c r="DW480" s="15"/>
      <c r="DX480" s="20"/>
      <c r="DY480" s="15">
        <v>39.5</v>
      </c>
      <c r="DZ480" s="20">
        <v>3</v>
      </c>
      <c r="EA480" s="15"/>
      <c r="EB480" s="20"/>
      <c r="EC480" s="15">
        <v>51</v>
      </c>
      <c r="ED480" s="20" t="s">
        <v>129</v>
      </c>
      <c r="EE480" s="15"/>
      <c r="EF480" s="20"/>
      <c r="EG480" s="15"/>
      <c r="EH480" s="20"/>
      <c r="EI480" s="15"/>
      <c r="EJ480" s="20"/>
      <c r="EK480" s="15"/>
      <c r="EL480" s="20"/>
      <c r="EM480" s="15"/>
      <c r="EN480" s="20"/>
      <c r="EO480" s="15"/>
      <c r="EP480" s="20"/>
      <c r="EQ480" s="15"/>
      <c r="ER480" s="20"/>
      <c r="ES480" s="15"/>
      <c r="ET480" s="20"/>
      <c r="EU480" s="15"/>
      <c r="EV480" s="20"/>
      <c r="EW480" s="15"/>
      <c r="EX480" s="20"/>
      <c r="EY480" s="15"/>
      <c r="EZ480" s="20"/>
      <c r="FA480" s="15"/>
      <c r="FB480" s="20"/>
      <c r="FC480" s="15"/>
      <c r="FD480" s="20"/>
      <c r="FE480" s="15"/>
      <c r="FF480" s="20"/>
      <c r="FG480" s="15"/>
      <c r="FH480" s="20"/>
      <c r="FI480" s="15"/>
      <c r="FJ480" s="20"/>
      <c r="FK480" s="15"/>
      <c r="FL480" s="20"/>
      <c r="FM480" s="15"/>
      <c r="FN480" s="20"/>
      <c r="FO480" s="15"/>
      <c r="FP480" s="20"/>
      <c r="FQ480" s="15"/>
      <c r="FR480" s="20"/>
      <c r="FS480" s="15"/>
      <c r="FT480" s="20"/>
      <c r="FU480" s="15"/>
      <c r="FV480" s="20"/>
      <c r="FW480" s="15"/>
      <c r="FX480" s="20"/>
      <c r="FY480" s="15"/>
      <c r="FZ480" s="20"/>
      <c r="GA480" s="15"/>
      <c r="GB480" s="20"/>
      <c r="GC480" s="15"/>
      <c r="GD480" s="20"/>
      <c r="GE480" s="15"/>
      <c r="GF480" s="20"/>
      <c r="GG480" s="170"/>
    </row>
    <row r="481" spans="1:189" s="2" customFormat="1" ht="15.75" customHeight="1" x14ac:dyDescent="0.3">
      <c r="A481" s="15" t="s">
        <v>133</v>
      </c>
      <c r="B481" s="15" t="s">
        <v>134</v>
      </c>
      <c r="C481" s="15" t="s">
        <v>2963</v>
      </c>
      <c r="D481" s="15" t="s">
        <v>2747</v>
      </c>
      <c r="E481" s="15" t="str">
        <f t="shared" si="85"/>
        <v>CHRISTOPHER CHANG</v>
      </c>
      <c r="F481" s="15" t="s">
        <v>135</v>
      </c>
      <c r="G481" s="15">
        <v>999907341</v>
      </c>
      <c r="H481" s="15">
        <f t="shared" si="86"/>
        <v>54</v>
      </c>
      <c r="I481" s="15"/>
      <c r="J481" s="15"/>
      <c r="K481" s="16"/>
      <c r="L481" s="15"/>
      <c r="M481" s="15"/>
      <c r="N481" s="15"/>
      <c r="O481" s="15">
        <f t="shared" si="92"/>
        <v>0</v>
      </c>
      <c r="P481" s="15">
        <v>0</v>
      </c>
      <c r="Q481" s="15">
        <f t="shared" si="93"/>
        <v>0</v>
      </c>
      <c r="R481" s="15">
        <v>0</v>
      </c>
      <c r="S481" s="15">
        <v>0</v>
      </c>
      <c r="T481" s="15">
        <f t="shared" si="94"/>
        <v>0</v>
      </c>
      <c r="U481" s="15">
        <f t="shared" si="95"/>
        <v>0</v>
      </c>
      <c r="V481" s="15"/>
      <c r="W481" s="15"/>
      <c r="X481" s="15"/>
      <c r="Y481" s="15"/>
      <c r="Z481" s="16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>
        <f t="shared" si="87"/>
        <v>0</v>
      </c>
      <c r="CT481" s="15">
        <f t="shared" si="88"/>
        <v>54</v>
      </c>
      <c r="CU481" s="15">
        <f t="shared" si="89"/>
        <v>1</v>
      </c>
      <c r="CV481" s="15">
        <f t="shared" si="90"/>
        <v>0</v>
      </c>
      <c r="CW481" s="15"/>
      <c r="CX481" s="15"/>
      <c r="CY481" s="15">
        <f t="shared" si="91"/>
        <v>0</v>
      </c>
      <c r="CZ481" s="15">
        <f>GG481</f>
        <v>0</v>
      </c>
      <c r="DA481" s="16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20"/>
      <c r="DY481" s="15"/>
      <c r="DZ481" s="20"/>
      <c r="EA481" s="15"/>
      <c r="EB481" s="20"/>
      <c r="EC481" s="15"/>
      <c r="ED481" s="20"/>
      <c r="EE481" s="15"/>
      <c r="EF481" s="20"/>
      <c r="EG481" s="15"/>
      <c r="EH481" s="20"/>
      <c r="EI481" s="15"/>
      <c r="EJ481" s="20"/>
      <c r="EK481" s="15"/>
      <c r="EL481" s="20"/>
      <c r="EM481" s="15"/>
      <c r="EN481" s="20"/>
      <c r="EO481" s="15"/>
      <c r="EP481" s="20"/>
      <c r="EQ481" s="15"/>
      <c r="ER481" s="20"/>
      <c r="ES481" s="15"/>
      <c r="ET481" s="20"/>
      <c r="EU481" s="15"/>
      <c r="EV481" s="20"/>
      <c r="EW481" s="15"/>
      <c r="EX481" s="20"/>
      <c r="EY481" s="15">
        <v>54</v>
      </c>
      <c r="EZ481" s="20">
        <v>7</v>
      </c>
      <c r="FA481" s="15"/>
      <c r="FB481" s="20"/>
      <c r="FC481" s="15"/>
      <c r="FD481" s="20"/>
      <c r="FE481" s="15"/>
      <c r="FF481" s="20"/>
      <c r="FG481" s="15"/>
      <c r="FH481" s="20"/>
      <c r="FI481" s="15"/>
      <c r="FJ481" s="20"/>
      <c r="FK481" s="15"/>
      <c r="FL481" s="20"/>
      <c r="FM481" s="15"/>
      <c r="FN481" s="20"/>
      <c r="FO481" s="15"/>
      <c r="FP481" s="20"/>
      <c r="FQ481" s="15"/>
      <c r="FR481" s="20"/>
      <c r="FS481" s="15"/>
      <c r="FT481" s="20"/>
      <c r="FU481" s="15"/>
      <c r="FV481" s="20"/>
      <c r="FW481" s="15"/>
      <c r="FX481" s="20"/>
      <c r="FY481" s="15"/>
      <c r="FZ481" s="20"/>
      <c r="GA481" s="15"/>
      <c r="GB481" s="20"/>
      <c r="GC481" s="15"/>
      <c r="GD481" s="20"/>
      <c r="GE481" s="15"/>
      <c r="GF481" s="20"/>
      <c r="GG481" s="170"/>
    </row>
    <row r="482" spans="1:189" s="2" customFormat="1" ht="15.75" customHeight="1" x14ac:dyDescent="0.3">
      <c r="A482" s="82" t="s">
        <v>125</v>
      </c>
      <c r="B482" s="82" t="s">
        <v>126</v>
      </c>
      <c r="C482" s="82" t="s">
        <v>2749</v>
      </c>
      <c r="D482" s="82" t="s">
        <v>2750</v>
      </c>
      <c r="E482" s="15" t="str">
        <f t="shared" si="85"/>
        <v xml:space="preserve"> STEPHANIE LAZARO</v>
      </c>
      <c r="F482" s="82" t="s">
        <v>128</v>
      </c>
      <c r="G482" s="82">
        <v>999907358</v>
      </c>
      <c r="H482" s="15">
        <f t="shared" si="86"/>
        <v>101</v>
      </c>
      <c r="I482" s="15"/>
      <c r="J482" s="15"/>
      <c r="K482" s="16"/>
      <c r="L482" s="15"/>
      <c r="M482" s="15"/>
      <c r="N482" s="15"/>
      <c r="O482" s="15">
        <f t="shared" si="92"/>
        <v>0</v>
      </c>
      <c r="P482" s="15">
        <v>0</v>
      </c>
      <c r="Q482" s="15">
        <f t="shared" si="93"/>
        <v>0</v>
      </c>
      <c r="R482" s="15">
        <v>0</v>
      </c>
      <c r="S482" s="15">
        <v>0</v>
      </c>
      <c r="T482" s="15">
        <f t="shared" si="94"/>
        <v>0</v>
      </c>
      <c r="U482" s="15">
        <f t="shared" si="95"/>
        <v>0</v>
      </c>
      <c r="V482" s="15"/>
      <c r="W482" s="15"/>
      <c r="X482" s="15"/>
      <c r="Y482" s="15"/>
      <c r="Z482" s="16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>
        <f t="shared" si="87"/>
        <v>0</v>
      </c>
      <c r="CT482" s="15">
        <f t="shared" si="88"/>
        <v>101</v>
      </c>
      <c r="CU482" s="15">
        <f t="shared" si="89"/>
        <v>1</v>
      </c>
      <c r="CV482" s="15">
        <f t="shared" si="90"/>
        <v>0</v>
      </c>
      <c r="CW482" s="15"/>
      <c r="CX482" s="15"/>
      <c r="CY482" s="15">
        <f t="shared" si="91"/>
        <v>0</v>
      </c>
      <c r="CZ482" s="15">
        <f>GG482</f>
        <v>0</v>
      </c>
      <c r="DA482" s="16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20"/>
      <c r="DY482" s="15"/>
      <c r="DZ482" s="20"/>
      <c r="EA482" s="15"/>
      <c r="EB482" s="20"/>
      <c r="EC482" s="15"/>
      <c r="ED482" s="20"/>
      <c r="EE482" s="15"/>
      <c r="EF482" s="20"/>
      <c r="EG482" s="15"/>
      <c r="EH482" s="20"/>
      <c r="EI482" s="15"/>
      <c r="EJ482" s="20"/>
      <c r="EK482" s="15"/>
      <c r="EL482" s="20"/>
      <c r="EM482" s="15"/>
      <c r="EN482" s="20"/>
      <c r="EO482" s="15"/>
      <c r="EP482" s="20"/>
      <c r="EQ482" s="15"/>
      <c r="ER482" s="20"/>
      <c r="ES482" s="15"/>
      <c r="ET482" s="20"/>
      <c r="EU482" s="15"/>
      <c r="EV482" s="20"/>
      <c r="EW482" s="15">
        <v>38</v>
      </c>
      <c r="EX482" s="20" t="s">
        <v>129</v>
      </c>
      <c r="EY482" s="15"/>
      <c r="EZ482" s="20"/>
      <c r="FA482" s="15"/>
      <c r="FB482" s="20"/>
      <c r="FC482" s="15"/>
      <c r="FD482" s="20"/>
      <c r="FE482" s="15"/>
      <c r="FF482" s="20"/>
      <c r="FG482" s="15"/>
      <c r="FH482" s="20"/>
      <c r="FI482" s="15"/>
      <c r="FJ482" s="20"/>
      <c r="FK482" s="15"/>
      <c r="FL482" s="20"/>
      <c r="FM482" s="15"/>
      <c r="FN482" s="20"/>
      <c r="FO482" s="15"/>
      <c r="FP482" s="20"/>
      <c r="FQ482" s="15">
        <v>63</v>
      </c>
      <c r="FR482" s="20">
        <v>5</v>
      </c>
      <c r="FS482" s="15"/>
      <c r="FT482" s="20"/>
      <c r="FU482" s="15"/>
      <c r="FV482" s="20"/>
      <c r="FW482" s="15"/>
      <c r="FX482" s="20"/>
      <c r="FY482" s="15"/>
      <c r="FZ482" s="20"/>
      <c r="GA482" s="15"/>
      <c r="GB482" s="20"/>
      <c r="GC482" s="15"/>
      <c r="GD482" s="20"/>
      <c r="GE482" s="15"/>
      <c r="GF482" s="20"/>
      <c r="GG482" s="170"/>
    </row>
    <row r="483" spans="1:189" s="2" customFormat="1" ht="15.75" customHeight="1" x14ac:dyDescent="0.3">
      <c r="A483" s="15" t="s">
        <v>130</v>
      </c>
      <c r="B483" s="15" t="s">
        <v>142</v>
      </c>
      <c r="C483" s="15" t="s">
        <v>2375</v>
      </c>
      <c r="D483" s="15" t="s">
        <v>2376</v>
      </c>
      <c r="E483" s="15" t="str">
        <f t="shared" si="85"/>
        <v>Nievos Ramos-Stephens</v>
      </c>
      <c r="F483" s="15" t="s">
        <v>135</v>
      </c>
      <c r="G483" s="15">
        <v>999907374</v>
      </c>
      <c r="H483" s="15">
        <f t="shared" si="86"/>
        <v>56</v>
      </c>
      <c r="I483" s="15"/>
      <c r="J483" s="15"/>
      <c r="K483" s="16"/>
      <c r="L483" s="15"/>
      <c r="M483" s="15"/>
      <c r="N483" s="15"/>
      <c r="O483" s="15">
        <f t="shared" si="92"/>
        <v>56</v>
      </c>
      <c r="P483" s="15">
        <v>0</v>
      </c>
      <c r="Q483" s="15">
        <f t="shared" si="93"/>
        <v>0</v>
      </c>
      <c r="R483" s="15">
        <v>0</v>
      </c>
      <c r="S483" s="15">
        <v>0</v>
      </c>
      <c r="T483" s="15">
        <f t="shared" si="94"/>
        <v>0</v>
      </c>
      <c r="U483" s="15">
        <f t="shared" si="95"/>
        <v>0</v>
      </c>
      <c r="V483" s="15"/>
      <c r="W483" s="15"/>
      <c r="X483" s="15"/>
      <c r="Y483" s="15"/>
      <c r="Z483" s="16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>
        <f t="shared" si="87"/>
        <v>0</v>
      </c>
      <c r="CT483" s="15">
        <f t="shared" si="88"/>
        <v>0</v>
      </c>
      <c r="CU483" s="15">
        <f t="shared" si="89"/>
        <v>0</v>
      </c>
      <c r="CV483" s="15">
        <f t="shared" si="90"/>
        <v>0</v>
      </c>
      <c r="CW483" s="15"/>
      <c r="CX483" s="15"/>
      <c r="CY483" s="15">
        <f t="shared" si="91"/>
        <v>0</v>
      </c>
      <c r="CZ483" s="15">
        <f>GG483</f>
        <v>0</v>
      </c>
      <c r="DA483" s="16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20"/>
      <c r="DY483" s="15"/>
      <c r="DZ483" s="20"/>
      <c r="EA483" s="15"/>
      <c r="EB483" s="20"/>
      <c r="EC483" s="15"/>
      <c r="ED483" s="20"/>
      <c r="EE483" s="15"/>
      <c r="EF483" s="20"/>
      <c r="EG483" s="15"/>
      <c r="EH483" s="20"/>
      <c r="EI483" s="15">
        <v>56</v>
      </c>
      <c r="EJ483" s="20">
        <v>3</v>
      </c>
      <c r="EK483" s="15"/>
      <c r="EL483" s="20"/>
      <c r="EM483" s="15"/>
      <c r="EN483" s="20"/>
      <c r="EO483" s="15"/>
      <c r="EP483" s="20"/>
      <c r="EQ483" s="15"/>
      <c r="ER483" s="20"/>
      <c r="ES483" s="15"/>
      <c r="ET483" s="20"/>
      <c r="EU483" s="15"/>
      <c r="EV483" s="20"/>
      <c r="EW483" s="15"/>
      <c r="EX483" s="20"/>
      <c r="EY483" s="15"/>
      <c r="EZ483" s="20"/>
      <c r="FA483" s="15"/>
      <c r="FB483" s="20"/>
      <c r="FC483" s="15"/>
      <c r="FD483" s="20"/>
      <c r="FE483" s="15"/>
      <c r="FF483" s="20"/>
      <c r="FG483" s="15"/>
      <c r="FH483" s="20"/>
      <c r="FI483" s="15"/>
      <c r="FJ483" s="20"/>
      <c r="FK483" s="15"/>
      <c r="FL483" s="20"/>
      <c r="FM483" s="15"/>
      <c r="FN483" s="20"/>
      <c r="FO483" s="15"/>
      <c r="FP483" s="20"/>
      <c r="FQ483" s="15"/>
      <c r="FR483" s="20"/>
      <c r="FS483" s="15"/>
      <c r="FT483" s="20"/>
      <c r="FU483" s="15"/>
      <c r="FV483" s="20"/>
      <c r="FW483" s="15"/>
      <c r="FX483" s="20"/>
      <c r="FY483" s="15"/>
      <c r="FZ483" s="20"/>
      <c r="GA483" s="15"/>
      <c r="GB483" s="20"/>
      <c r="GC483" s="15"/>
      <c r="GD483" s="20"/>
      <c r="GE483" s="15"/>
      <c r="GF483" s="20"/>
      <c r="GG483" s="170"/>
    </row>
    <row r="484" spans="1:189" s="2" customFormat="1" ht="15.75" customHeight="1" x14ac:dyDescent="0.3">
      <c r="A484" s="15" t="s">
        <v>2908</v>
      </c>
      <c r="B484" s="15" t="s">
        <v>126</v>
      </c>
      <c r="C484" s="15" t="s">
        <v>590</v>
      </c>
      <c r="D484" s="15" t="s">
        <v>591</v>
      </c>
      <c r="E484" s="15" t="str">
        <f t="shared" si="85"/>
        <v>Colleen Cooley</v>
      </c>
      <c r="F484" s="15" t="s">
        <v>128</v>
      </c>
      <c r="G484" s="15">
        <v>999907463</v>
      </c>
      <c r="H484" s="15">
        <f t="shared" si="86"/>
        <v>285.5</v>
      </c>
      <c r="I484" s="15"/>
      <c r="J484" s="15"/>
      <c r="K484" s="16"/>
      <c r="L484" s="15"/>
      <c r="M484" s="15"/>
      <c r="N484" s="15"/>
      <c r="O484" s="15">
        <f t="shared" si="92"/>
        <v>0</v>
      </c>
      <c r="P484" s="15">
        <v>0</v>
      </c>
      <c r="Q484" s="15">
        <f t="shared" si="93"/>
        <v>0</v>
      </c>
      <c r="R484" s="15">
        <v>0</v>
      </c>
      <c r="S484" s="15">
        <v>0</v>
      </c>
      <c r="T484" s="15">
        <f t="shared" si="94"/>
        <v>90</v>
      </c>
      <c r="U484" s="15">
        <f t="shared" si="95"/>
        <v>113</v>
      </c>
      <c r="V484" s="15"/>
      <c r="W484" s="15"/>
      <c r="X484" s="15"/>
      <c r="Y484" s="15"/>
      <c r="Z484" s="16"/>
      <c r="AA484" s="15"/>
      <c r="AB484" s="24"/>
      <c r="AC484" s="15"/>
      <c r="AD484" s="15"/>
      <c r="AE484" s="15"/>
      <c r="AF484" s="15"/>
      <c r="AG484" s="15"/>
      <c r="AH484" s="24"/>
      <c r="AI484" s="15"/>
      <c r="AJ484" s="15"/>
      <c r="AK484" s="15"/>
      <c r="AL484" s="15"/>
      <c r="AM484" s="15"/>
      <c r="AN484" s="24"/>
      <c r="AO484" s="15"/>
      <c r="AP484" s="24"/>
      <c r="AQ484" s="15"/>
      <c r="AR484" s="24"/>
      <c r="AS484" s="15"/>
      <c r="AT484" s="24"/>
      <c r="AU484" s="15"/>
      <c r="AV484" s="24"/>
      <c r="AW484" s="15"/>
      <c r="AX484" s="24"/>
      <c r="AY484" s="15"/>
      <c r="AZ484" s="15"/>
      <c r="BA484" s="15"/>
      <c r="BB484" s="15"/>
      <c r="BC484" s="15"/>
      <c r="BD484" s="15"/>
      <c r="BE484" s="15"/>
      <c r="BF484" s="24"/>
      <c r="BG484" s="15"/>
      <c r="BH484" s="24"/>
      <c r="BI484" s="15"/>
      <c r="BJ484" s="24"/>
      <c r="BK484" s="15"/>
      <c r="BL484" s="24"/>
      <c r="BM484" s="15"/>
      <c r="BN484" s="24"/>
      <c r="BO484" s="15"/>
      <c r="BP484" s="24"/>
      <c r="BQ484" s="15"/>
      <c r="BR484" s="24"/>
      <c r="BS484" s="15"/>
      <c r="BT484" s="24"/>
      <c r="BU484" s="15"/>
      <c r="BV484" s="24"/>
      <c r="BW484" s="15"/>
      <c r="BX484" s="24"/>
      <c r="BY484" s="15"/>
      <c r="BZ484" s="24"/>
      <c r="CA484" s="15"/>
      <c r="CB484" s="24"/>
      <c r="CC484" s="15"/>
      <c r="CD484" s="24"/>
      <c r="CE484" s="15"/>
      <c r="CF484" s="24"/>
      <c r="CG484" s="15"/>
      <c r="CH484" s="25"/>
      <c r="CI484" s="15"/>
      <c r="CJ484" s="25"/>
      <c r="CK484" s="15"/>
      <c r="CL484" s="25"/>
      <c r="CM484" s="15"/>
      <c r="CN484" s="25"/>
      <c r="CO484" s="15"/>
      <c r="CP484" s="25"/>
      <c r="CQ484" s="15"/>
      <c r="CR484" s="25"/>
      <c r="CS484" s="15">
        <f t="shared" si="87"/>
        <v>0</v>
      </c>
      <c r="CT484" s="15">
        <f t="shared" si="88"/>
        <v>30</v>
      </c>
      <c r="CU484" s="15">
        <f t="shared" si="89"/>
        <v>1</v>
      </c>
      <c r="CV484" s="15">
        <f t="shared" si="90"/>
        <v>52.5</v>
      </c>
      <c r="CW484" s="15"/>
      <c r="CX484" s="15"/>
      <c r="CY484" s="15">
        <f t="shared" si="91"/>
        <v>0</v>
      </c>
      <c r="CZ484" s="15">
        <f>GG484</f>
        <v>0</v>
      </c>
      <c r="DA484" s="19"/>
      <c r="DB484" s="17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7"/>
      <c r="DQ484" s="15"/>
      <c r="DR484" s="15"/>
      <c r="DS484" s="15"/>
      <c r="DT484" s="15"/>
      <c r="DU484" s="15"/>
      <c r="DV484" s="15"/>
      <c r="DW484" s="15">
        <v>39.5</v>
      </c>
      <c r="DX484" s="20">
        <v>3</v>
      </c>
      <c r="DY484" s="15"/>
      <c r="DZ484" s="20"/>
      <c r="EA484" s="15"/>
      <c r="EB484" s="20"/>
      <c r="EC484" s="15">
        <v>90</v>
      </c>
      <c r="ED484" s="20">
        <v>4</v>
      </c>
      <c r="EE484" s="15"/>
      <c r="EF484" s="20"/>
      <c r="EG484" s="15">
        <v>113</v>
      </c>
      <c r="EH484" s="20">
        <v>4</v>
      </c>
      <c r="EI484" s="15"/>
      <c r="EJ484" s="20"/>
      <c r="EK484" s="15"/>
      <c r="EL484" s="20"/>
      <c r="EM484" s="15"/>
      <c r="EN484" s="20"/>
      <c r="EO484" s="15"/>
      <c r="EP484" s="20"/>
      <c r="EQ484" s="15"/>
      <c r="ER484" s="20"/>
      <c r="ES484" s="15"/>
      <c r="ET484" s="20"/>
      <c r="EU484" s="15"/>
      <c r="EV484" s="20"/>
      <c r="EW484" s="15"/>
      <c r="EX484" s="20"/>
      <c r="EY484" s="15"/>
      <c r="EZ484" s="20"/>
      <c r="FA484" s="15"/>
      <c r="FB484" s="20"/>
      <c r="FC484" s="15"/>
      <c r="FD484" s="20"/>
      <c r="FE484" s="15"/>
      <c r="FF484" s="20"/>
      <c r="FG484" s="15"/>
      <c r="FH484" s="20"/>
      <c r="FI484" s="15"/>
      <c r="FJ484" s="20"/>
      <c r="FK484" s="15"/>
      <c r="FL484" s="20"/>
      <c r="FM484" s="15"/>
      <c r="FN484" s="20"/>
      <c r="FO484" s="15"/>
      <c r="FP484" s="20"/>
      <c r="FQ484" s="15"/>
      <c r="FR484" s="20"/>
      <c r="FS484" s="15"/>
      <c r="FT484" s="20"/>
      <c r="FU484" s="15">
        <v>30</v>
      </c>
      <c r="FV484" s="20">
        <v>1</v>
      </c>
      <c r="FW484" s="15"/>
      <c r="FX484" s="20"/>
      <c r="FY484" s="15"/>
      <c r="FZ484" s="20"/>
      <c r="GA484" s="15"/>
      <c r="GB484" s="20"/>
      <c r="GC484" s="15"/>
      <c r="GD484" s="20"/>
      <c r="GE484" s="15">
        <v>52.5</v>
      </c>
      <c r="GF484" s="20">
        <v>2</v>
      </c>
      <c r="GG484" s="170"/>
    </row>
    <row r="485" spans="1:189" s="2" customFormat="1" ht="15.75" customHeight="1" x14ac:dyDescent="0.3">
      <c r="A485" s="17" t="s">
        <v>130</v>
      </c>
      <c r="B485" s="17" t="s">
        <v>126</v>
      </c>
      <c r="C485" s="17" t="s">
        <v>1850</v>
      </c>
      <c r="D485" s="17" t="s">
        <v>1849</v>
      </c>
      <c r="E485" s="15" t="str">
        <f t="shared" si="85"/>
        <v>Ellora Tran</v>
      </c>
      <c r="F485" s="17" t="s">
        <v>128</v>
      </c>
      <c r="G485" s="15">
        <v>999907549</v>
      </c>
      <c r="H485" s="15">
        <f t="shared" si="86"/>
        <v>64</v>
      </c>
      <c r="I485" s="15"/>
      <c r="J485" s="15"/>
      <c r="K485" s="16"/>
      <c r="L485" s="15"/>
      <c r="M485" s="15"/>
      <c r="N485" s="15"/>
      <c r="O485" s="15">
        <f t="shared" si="92"/>
        <v>64</v>
      </c>
      <c r="P485" s="15">
        <v>0</v>
      </c>
      <c r="Q485" s="15">
        <f t="shared" si="93"/>
        <v>0</v>
      </c>
      <c r="R485" s="15">
        <v>0</v>
      </c>
      <c r="S485" s="15">
        <v>0</v>
      </c>
      <c r="T485" s="15">
        <f t="shared" si="94"/>
        <v>0</v>
      </c>
      <c r="U485" s="15">
        <f t="shared" si="95"/>
        <v>0</v>
      </c>
      <c r="V485" s="15"/>
      <c r="W485" s="15"/>
      <c r="X485" s="15"/>
      <c r="Y485" s="15"/>
      <c r="Z485" s="16"/>
      <c r="AA485" s="15"/>
      <c r="AB485" s="24"/>
      <c r="AC485" s="15"/>
      <c r="AD485" s="15"/>
      <c r="AE485" s="15"/>
      <c r="AF485" s="15"/>
      <c r="AG485" s="15"/>
      <c r="AH485" s="24"/>
      <c r="AI485" s="15"/>
      <c r="AJ485" s="15"/>
      <c r="AK485" s="15"/>
      <c r="AL485" s="15"/>
      <c r="AM485" s="15"/>
      <c r="AN485" s="24"/>
      <c r="AO485" s="15"/>
      <c r="AP485" s="24"/>
      <c r="AQ485" s="15"/>
      <c r="AR485" s="24"/>
      <c r="AS485" s="15"/>
      <c r="AT485" s="24"/>
      <c r="AU485" s="15"/>
      <c r="AV485" s="24"/>
      <c r="AW485" s="15"/>
      <c r="AX485" s="24"/>
      <c r="AY485" s="15"/>
      <c r="AZ485" s="15"/>
      <c r="BA485" s="15"/>
      <c r="BB485" s="15"/>
      <c r="BC485" s="15"/>
      <c r="BD485" s="15"/>
      <c r="BE485" s="15"/>
      <c r="BF485" s="24"/>
      <c r="BG485" s="15"/>
      <c r="BH485" s="24"/>
      <c r="BI485" s="15"/>
      <c r="BJ485" s="24"/>
      <c r="BK485" s="15"/>
      <c r="BL485" s="24"/>
      <c r="BM485" s="15"/>
      <c r="BN485" s="24"/>
      <c r="BO485" s="15"/>
      <c r="BP485" s="24"/>
      <c r="BQ485" s="15"/>
      <c r="BR485" s="24"/>
      <c r="BS485" s="15"/>
      <c r="BT485" s="24"/>
      <c r="BU485" s="15"/>
      <c r="BV485" s="24"/>
      <c r="BW485" s="15"/>
      <c r="BX485" s="24"/>
      <c r="BY485" s="15"/>
      <c r="BZ485" s="24"/>
      <c r="CA485" s="15"/>
      <c r="CB485" s="24"/>
      <c r="CC485" s="15"/>
      <c r="CD485" s="24"/>
      <c r="CE485" s="15"/>
      <c r="CF485" s="24"/>
      <c r="CG485" s="15"/>
      <c r="CH485" s="25"/>
      <c r="CI485" s="15"/>
      <c r="CJ485" s="25"/>
      <c r="CK485" s="15"/>
      <c r="CL485" s="25"/>
      <c r="CM485" s="15"/>
      <c r="CN485" s="25"/>
      <c r="CO485" s="15"/>
      <c r="CP485" s="25"/>
      <c r="CQ485" s="15"/>
      <c r="CR485" s="25"/>
      <c r="CS485" s="15">
        <f t="shared" si="87"/>
        <v>0</v>
      </c>
      <c r="CT485" s="15">
        <f t="shared" si="88"/>
        <v>0</v>
      </c>
      <c r="CU485" s="15">
        <f t="shared" si="89"/>
        <v>0</v>
      </c>
      <c r="CV485" s="15">
        <f t="shared" si="90"/>
        <v>0</v>
      </c>
      <c r="CW485" s="15"/>
      <c r="CX485" s="15"/>
      <c r="CY485" s="15">
        <f t="shared" si="91"/>
        <v>0</v>
      </c>
      <c r="CZ485" s="15">
        <f>GG485</f>
        <v>0</v>
      </c>
      <c r="DA485" s="19"/>
      <c r="DB485" s="17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7"/>
      <c r="DQ485" s="15"/>
      <c r="DR485" s="15"/>
      <c r="DS485" s="15"/>
      <c r="DT485" s="15"/>
      <c r="DU485" s="15"/>
      <c r="DV485" s="15"/>
      <c r="DW485" s="15"/>
      <c r="DX485" s="20"/>
      <c r="DY485" s="15"/>
      <c r="DZ485" s="20"/>
      <c r="EA485" s="15"/>
      <c r="EB485" s="20"/>
      <c r="EC485" s="15"/>
      <c r="ED485" s="20"/>
      <c r="EE485" s="15"/>
      <c r="EF485" s="20"/>
      <c r="EG485" s="15"/>
      <c r="EH485" s="20"/>
      <c r="EI485" s="15">
        <v>32</v>
      </c>
      <c r="EJ485" s="20" t="s">
        <v>129</v>
      </c>
      <c r="EK485" s="15"/>
      <c r="EL485" s="20"/>
      <c r="EM485" s="15">
        <v>32</v>
      </c>
      <c r="EN485" s="20" t="s">
        <v>129</v>
      </c>
      <c r="EO485" s="15"/>
      <c r="EP485" s="20"/>
      <c r="EQ485" s="15"/>
      <c r="ER485" s="20"/>
      <c r="ES485" s="15"/>
      <c r="ET485" s="20"/>
      <c r="EU485" s="15"/>
      <c r="EV485" s="20"/>
      <c r="EW485" s="15"/>
      <c r="EX485" s="20"/>
      <c r="EY485" s="15"/>
      <c r="EZ485" s="20"/>
      <c r="FA485" s="15"/>
      <c r="FB485" s="20"/>
      <c r="FC485" s="15"/>
      <c r="FD485" s="20"/>
      <c r="FE485" s="15"/>
      <c r="FF485" s="20"/>
      <c r="FG485" s="15"/>
      <c r="FH485" s="20"/>
      <c r="FI485" s="15"/>
      <c r="FJ485" s="20"/>
      <c r="FK485" s="15"/>
      <c r="FL485" s="20"/>
      <c r="FM485" s="15"/>
      <c r="FN485" s="20"/>
      <c r="FO485" s="15"/>
      <c r="FP485" s="20"/>
      <c r="FQ485" s="15"/>
      <c r="FR485" s="20"/>
      <c r="FS485" s="15"/>
      <c r="FT485" s="20"/>
      <c r="FU485" s="15"/>
      <c r="FV485" s="20"/>
      <c r="FW485" s="15"/>
      <c r="FX485" s="20"/>
      <c r="FY485" s="15"/>
      <c r="FZ485" s="20"/>
      <c r="GA485" s="15"/>
      <c r="GB485" s="20"/>
      <c r="GC485" s="15"/>
      <c r="GD485" s="20"/>
      <c r="GE485" s="15"/>
      <c r="GF485" s="20"/>
      <c r="GG485" s="170"/>
    </row>
    <row r="486" spans="1:189" s="2" customFormat="1" ht="15.75" customHeight="1" x14ac:dyDescent="0.3">
      <c r="A486" s="15" t="s">
        <v>130</v>
      </c>
      <c r="B486" s="15" t="s">
        <v>126</v>
      </c>
      <c r="C486" s="15" t="s">
        <v>439</v>
      </c>
      <c r="D486" s="15" t="s">
        <v>440</v>
      </c>
      <c r="E486" s="15" t="str">
        <f t="shared" si="85"/>
        <v>Evan Cai</v>
      </c>
      <c r="F486" s="15" t="s">
        <v>135</v>
      </c>
      <c r="G486" s="15">
        <v>999907553</v>
      </c>
      <c r="H486" s="15">
        <f t="shared" si="86"/>
        <v>402.5</v>
      </c>
      <c r="I486" s="15"/>
      <c r="J486" s="17">
        <f>(O486+P486+R486+S486+T486+U486)/2</f>
        <v>88.5</v>
      </c>
      <c r="K486" s="16"/>
      <c r="L486" s="15"/>
      <c r="M486" s="15"/>
      <c r="N486" s="15"/>
      <c r="O486" s="15">
        <f t="shared" si="92"/>
        <v>0</v>
      </c>
      <c r="P486" s="15">
        <v>0</v>
      </c>
      <c r="Q486" s="15">
        <f t="shared" si="93"/>
        <v>1</v>
      </c>
      <c r="R486" s="15">
        <v>0</v>
      </c>
      <c r="S486" s="15">
        <v>0</v>
      </c>
      <c r="T486" s="15">
        <f t="shared" si="94"/>
        <v>78</v>
      </c>
      <c r="U486" s="15">
        <f t="shared" si="95"/>
        <v>99</v>
      </c>
      <c r="V486" s="15"/>
      <c r="W486" s="15"/>
      <c r="X486" s="15"/>
      <c r="Y486" s="15"/>
      <c r="Z486" s="16"/>
      <c r="AA486" s="15"/>
      <c r="AB486" s="24"/>
      <c r="AC486" s="15"/>
      <c r="AD486" s="15"/>
      <c r="AE486" s="15"/>
      <c r="AF486" s="15"/>
      <c r="AG486" s="15">
        <v>68</v>
      </c>
      <c r="AH486" s="24">
        <v>3</v>
      </c>
      <c r="AI486" s="15"/>
      <c r="AJ486" s="15"/>
      <c r="AK486" s="15"/>
      <c r="AL486" s="15"/>
      <c r="AM486" s="15"/>
      <c r="AN486" s="24"/>
      <c r="AO486" s="15"/>
      <c r="AP486" s="24"/>
      <c r="AQ486" s="15"/>
      <c r="AR486" s="24"/>
      <c r="AS486" s="15"/>
      <c r="AT486" s="24"/>
      <c r="AU486" s="17">
        <v>68</v>
      </c>
      <c r="AV486" s="24">
        <v>3</v>
      </c>
      <c r="AW486" s="17"/>
      <c r="AX486" s="24"/>
      <c r="AY486" s="15"/>
      <c r="AZ486" s="15"/>
      <c r="BA486" s="15"/>
      <c r="BB486" s="15"/>
      <c r="BC486" s="15"/>
      <c r="BD486" s="15"/>
      <c r="BE486" s="15"/>
      <c r="BF486" s="24"/>
      <c r="BG486" s="15">
        <v>90</v>
      </c>
      <c r="BH486" s="24">
        <v>2</v>
      </c>
      <c r="BI486" s="15"/>
      <c r="BJ486" s="24"/>
      <c r="BK486" s="15"/>
      <c r="BL486" s="24"/>
      <c r="BM486" s="15"/>
      <c r="BN486" s="24"/>
      <c r="BO486" s="15"/>
      <c r="BP486" s="24"/>
      <c r="BQ486" s="15"/>
      <c r="BR486" s="24"/>
      <c r="BS486" s="15"/>
      <c r="BT486" s="24"/>
      <c r="BU486" s="15">
        <v>71</v>
      </c>
      <c r="BV486" s="24">
        <v>4</v>
      </c>
      <c r="BW486" s="15"/>
      <c r="BX486" s="24"/>
      <c r="BY486" s="15"/>
      <c r="BZ486" s="24"/>
      <c r="CA486" s="15">
        <v>78</v>
      </c>
      <c r="CB486" s="24"/>
      <c r="CC486" s="15"/>
      <c r="CD486" s="24"/>
      <c r="CE486" s="15"/>
      <c r="CF486" s="24"/>
      <c r="CG486" s="15"/>
      <c r="CH486" s="25"/>
      <c r="CI486" s="15"/>
      <c r="CJ486" s="25"/>
      <c r="CK486" s="15"/>
      <c r="CL486" s="25"/>
      <c r="CM486" s="15"/>
      <c r="CN486" s="25"/>
      <c r="CO486" s="15"/>
      <c r="CP486" s="24"/>
      <c r="CQ486" s="15"/>
      <c r="CR486" s="24"/>
      <c r="CS486" s="15">
        <f t="shared" si="87"/>
        <v>0</v>
      </c>
      <c r="CT486" s="15">
        <f t="shared" si="88"/>
        <v>158</v>
      </c>
      <c r="CU486" s="15">
        <f t="shared" si="89"/>
        <v>1</v>
      </c>
      <c r="CV486" s="15">
        <f t="shared" si="90"/>
        <v>71</v>
      </c>
      <c r="CW486" s="15"/>
      <c r="CX486" s="15"/>
      <c r="CY486" s="15">
        <f t="shared" si="91"/>
        <v>85</v>
      </c>
      <c r="CZ486" s="15">
        <f>GG486</f>
        <v>0</v>
      </c>
      <c r="DA486" s="20"/>
      <c r="DB486" s="17">
        <v>113</v>
      </c>
      <c r="DC486" s="15"/>
      <c r="DD486" s="15">
        <v>60</v>
      </c>
      <c r="DE486" s="15"/>
      <c r="DF486" s="15"/>
      <c r="DG486" s="15">
        <v>45</v>
      </c>
      <c r="DH486" s="15"/>
      <c r="DI486" s="15">
        <v>120</v>
      </c>
      <c r="DJ486" s="15"/>
      <c r="DK486" s="15"/>
      <c r="DL486" s="15"/>
      <c r="DM486" s="15"/>
      <c r="DN486" s="15"/>
      <c r="DO486" s="15"/>
      <c r="DP486" s="17"/>
      <c r="DQ486" s="15"/>
      <c r="DR486" s="15"/>
      <c r="DS486" s="15"/>
      <c r="DT486" s="15"/>
      <c r="DU486" s="15"/>
      <c r="DV486" s="15"/>
      <c r="DW486" s="15">
        <v>105</v>
      </c>
      <c r="DX486" s="20">
        <v>2</v>
      </c>
      <c r="DY486" s="15"/>
      <c r="DZ486" s="20"/>
      <c r="EA486" s="15"/>
      <c r="EB486" s="20"/>
      <c r="EC486" s="15">
        <v>78</v>
      </c>
      <c r="ED486" s="20">
        <v>6</v>
      </c>
      <c r="EE486" s="15"/>
      <c r="EF486" s="20"/>
      <c r="EG486" s="15">
        <v>99</v>
      </c>
      <c r="EH486" s="20">
        <v>6</v>
      </c>
      <c r="EI486" s="15"/>
      <c r="EJ486" s="20"/>
      <c r="EK486" s="15"/>
      <c r="EL486" s="20"/>
      <c r="EM486" s="15"/>
      <c r="EN486" s="20"/>
      <c r="EO486" s="15">
        <v>85</v>
      </c>
      <c r="EP486" s="20">
        <v>2</v>
      </c>
      <c r="EQ486" s="15"/>
      <c r="ER486" s="20"/>
      <c r="ES486" s="15"/>
      <c r="ET486" s="20"/>
      <c r="EU486" s="15"/>
      <c r="EV486" s="20"/>
      <c r="EW486" s="15"/>
      <c r="EX486" s="20"/>
      <c r="EY486" s="15"/>
      <c r="EZ486" s="20"/>
      <c r="FA486" s="15"/>
      <c r="FB486" s="20"/>
      <c r="FC486" s="15"/>
      <c r="FD486" s="20"/>
      <c r="FE486" s="15"/>
      <c r="FF486" s="20"/>
      <c r="FG486" s="15"/>
      <c r="FH486" s="20"/>
      <c r="FI486" s="15"/>
      <c r="FJ486" s="20"/>
      <c r="FK486" s="15"/>
      <c r="FL486" s="20"/>
      <c r="FM486" s="15"/>
      <c r="FN486" s="20"/>
      <c r="FO486" s="15">
        <v>68</v>
      </c>
      <c r="FP486" s="20"/>
      <c r="FQ486" s="15"/>
      <c r="FR486" s="20"/>
      <c r="FS486" s="15">
        <v>90</v>
      </c>
      <c r="FT486" s="20">
        <v>2</v>
      </c>
      <c r="FU486" s="15"/>
      <c r="FV486" s="20"/>
      <c r="FW486" s="15"/>
      <c r="FX486" s="20"/>
      <c r="FY486" s="15"/>
      <c r="FZ486" s="20"/>
      <c r="GA486" s="15"/>
      <c r="GB486" s="20"/>
      <c r="GC486" s="15"/>
      <c r="GD486" s="20"/>
      <c r="GE486" s="15">
        <v>71</v>
      </c>
      <c r="GF486" s="20">
        <v>5</v>
      </c>
      <c r="GG486" s="170"/>
    </row>
    <row r="487" spans="1:189" s="2" customFormat="1" ht="15.75" customHeight="1" x14ac:dyDescent="0.3">
      <c r="A487" s="15" t="s">
        <v>130</v>
      </c>
      <c r="B487" s="15" t="s">
        <v>126</v>
      </c>
      <c r="C487" s="15" t="s">
        <v>774</v>
      </c>
      <c r="D487" s="15" t="s">
        <v>775</v>
      </c>
      <c r="E487" s="15" t="str">
        <f t="shared" si="85"/>
        <v>Stella Flickinger</v>
      </c>
      <c r="F487" s="15" t="s">
        <v>128</v>
      </c>
      <c r="G487" s="15">
        <v>999907568</v>
      </c>
      <c r="H487" s="15">
        <f t="shared" si="86"/>
        <v>378</v>
      </c>
      <c r="I487" s="15"/>
      <c r="J487" s="17">
        <f>(O487+P487+R487+S487+T487+U487)/2</f>
        <v>98</v>
      </c>
      <c r="K487" s="16"/>
      <c r="L487" s="15"/>
      <c r="M487" s="15"/>
      <c r="N487" s="15"/>
      <c r="O487" s="15">
        <f t="shared" si="92"/>
        <v>0</v>
      </c>
      <c r="P487" s="15">
        <v>0</v>
      </c>
      <c r="Q487" s="15">
        <f t="shared" si="93"/>
        <v>1</v>
      </c>
      <c r="R487" s="15">
        <v>0</v>
      </c>
      <c r="S487" s="15">
        <v>0</v>
      </c>
      <c r="T487" s="15">
        <f t="shared" si="94"/>
        <v>90</v>
      </c>
      <c r="U487" s="15">
        <f t="shared" si="95"/>
        <v>106</v>
      </c>
      <c r="V487" s="15"/>
      <c r="W487" s="15"/>
      <c r="X487" s="15"/>
      <c r="Y487" s="15"/>
      <c r="Z487" s="16"/>
      <c r="AA487" s="15"/>
      <c r="AB487" s="24"/>
      <c r="AC487" s="15"/>
      <c r="AD487" s="15"/>
      <c r="AE487" s="15"/>
      <c r="AF487" s="15"/>
      <c r="AG487" s="15"/>
      <c r="AH487" s="24"/>
      <c r="AI487" s="15"/>
      <c r="AJ487" s="15"/>
      <c r="AK487" s="15"/>
      <c r="AL487" s="15"/>
      <c r="AM487" s="15"/>
      <c r="AN487" s="24"/>
      <c r="AO487" s="15"/>
      <c r="AP487" s="24"/>
      <c r="AQ487" s="15"/>
      <c r="AR487" s="24"/>
      <c r="AS487" s="15">
        <v>68</v>
      </c>
      <c r="AT487" s="24">
        <v>3</v>
      </c>
      <c r="AU487" s="15"/>
      <c r="AV487" s="24"/>
      <c r="AW487" s="15"/>
      <c r="AX487" s="24"/>
      <c r="AY487" s="15"/>
      <c r="AZ487" s="15"/>
      <c r="BA487" s="15"/>
      <c r="BB487" s="15"/>
      <c r="BC487" s="15"/>
      <c r="BD487" s="15"/>
      <c r="BE487" s="15"/>
      <c r="BF487" s="24"/>
      <c r="BG487" s="15"/>
      <c r="BH487" s="24"/>
      <c r="BI487" s="15"/>
      <c r="BJ487" s="24"/>
      <c r="BK487" s="15"/>
      <c r="BL487" s="24"/>
      <c r="BM487" s="15"/>
      <c r="BN487" s="24"/>
      <c r="BO487" s="15"/>
      <c r="BP487" s="24"/>
      <c r="BQ487" s="15"/>
      <c r="BR487" s="24"/>
      <c r="BS487" s="15">
        <v>79</v>
      </c>
      <c r="BT487" s="24">
        <v>3</v>
      </c>
      <c r="BU487" s="15"/>
      <c r="BV487" s="24"/>
      <c r="BW487" s="15"/>
      <c r="BX487" s="24"/>
      <c r="BY487" s="15"/>
      <c r="BZ487" s="24"/>
      <c r="CA487" s="15">
        <v>72</v>
      </c>
      <c r="CB487" s="24">
        <v>7</v>
      </c>
      <c r="CC487" s="15"/>
      <c r="CD487" s="24"/>
      <c r="CE487" s="15"/>
      <c r="CF487" s="24"/>
      <c r="CG487" s="15"/>
      <c r="CH487" s="25"/>
      <c r="CI487" s="15"/>
      <c r="CJ487" s="25"/>
      <c r="CK487" s="15">
        <v>64</v>
      </c>
      <c r="CL487" s="25" t="s">
        <v>129</v>
      </c>
      <c r="CM487" s="15"/>
      <c r="CN487" s="25"/>
      <c r="CO487" s="15"/>
      <c r="CP487" s="24"/>
      <c r="CQ487" s="15"/>
      <c r="CR487" s="24"/>
      <c r="CS487" s="15">
        <f t="shared" si="87"/>
        <v>0</v>
      </c>
      <c r="CT487" s="15">
        <f t="shared" si="88"/>
        <v>183</v>
      </c>
      <c r="CU487" s="15">
        <f t="shared" si="89"/>
        <v>2</v>
      </c>
      <c r="CV487" s="15">
        <f t="shared" si="90"/>
        <v>33</v>
      </c>
      <c r="CW487" s="15"/>
      <c r="CX487" s="15"/>
      <c r="CY487" s="15">
        <f t="shared" si="91"/>
        <v>64</v>
      </c>
      <c r="CZ487" s="15">
        <f>GG487</f>
        <v>0</v>
      </c>
      <c r="DA487" s="20"/>
      <c r="DB487" s="17">
        <v>99</v>
      </c>
      <c r="DC487" s="15"/>
      <c r="DD487" s="15"/>
      <c r="DE487" s="15"/>
      <c r="DF487" s="15">
        <v>60</v>
      </c>
      <c r="DG487" s="15"/>
      <c r="DH487" s="15"/>
      <c r="DI487" s="15"/>
      <c r="DJ487" s="15"/>
      <c r="DK487" s="15"/>
      <c r="DL487" s="15"/>
      <c r="DM487" s="15"/>
      <c r="DN487" s="15"/>
      <c r="DO487" s="15"/>
      <c r="DP487" s="17"/>
      <c r="DQ487" s="15"/>
      <c r="DR487" s="15"/>
      <c r="DS487" s="15"/>
      <c r="DT487" s="15">
        <v>120</v>
      </c>
      <c r="DU487" s="15"/>
      <c r="DV487" s="15"/>
      <c r="DW487" s="15"/>
      <c r="DX487" s="20"/>
      <c r="DY487" s="15"/>
      <c r="DZ487" s="20"/>
      <c r="EA487" s="15">
        <v>140</v>
      </c>
      <c r="EB487" s="20">
        <v>1</v>
      </c>
      <c r="EC487" s="15">
        <v>90</v>
      </c>
      <c r="ED487" s="20">
        <v>3</v>
      </c>
      <c r="EE487" s="15"/>
      <c r="EF487" s="20"/>
      <c r="EG487" s="15">
        <v>106</v>
      </c>
      <c r="EH487" s="20">
        <v>5</v>
      </c>
      <c r="EI487" s="15"/>
      <c r="EJ487" s="20"/>
      <c r="EK487" s="15"/>
      <c r="EL487" s="20"/>
      <c r="EM487" s="15"/>
      <c r="EN487" s="20"/>
      <c r="EO487" s="15">
        <v>64</v>
      </c>
      <c r="EP487" s="20"/>
      <c r="EQ487" s="15"/>
      <c r="ER487" s="20"/>
      <c r="ES487" s="15"/>
      <c r="ET487" s="20"/>
      <c r="EU487" s="15">
        <v>63</v>
      </c>
      <c r="EV487" s="20">
        <v>5</v>
      </c>
      <c r="EW487" s="15"/>
      <c r="EX487" s="20"/>
      <c r="EY487" s="15">
        <v>120</v>
      </c>
      <c r="EZ487" s="20">
        <v>1</v>
      </c>
      <c r="FA487" s="15"/>
      <c r="FB487" s="20"/>
      <c r="FC487" s="15"/>
      <c r="FD487" s="20"/>
      <c r="FE487" s="15"/>
      <c r="FF487" s="20"/>
      <c r="FG487" s="15"/>
      <c r="FH487" s="20"/>
      <c r="FI487" s="15"/>
      <c r="FJ487" s="20"/>
      <c r="FK487" s="15"/>
      <c r="FL487" s="20"/>
      <c r="FM487" s="15"/>
      <c r="FN487" s="20"/>
      <c r="FO487" s="15"/>
      <c r="FP487" s="20"/>
      <c r="FQ487" s="15"/>
      <c r="FR487" s="20"/>
      <c r="FS487" s="15"/>
      <c r="FT487" s="20"/>
      <c r="FU487" s="15"/>
      <c r="FV487" s="20"/>
      <c r="FW487" s="15"/>
      <c r="FX487" s="20"/>
      <c r="FY487" s="15"/>
      <c r="FZ487" s="20"/>
      <c r="GA487" s="15"/>
      <c r="GB487" s="20"/>
      <c r="GC487" s="15"/>
      <c r="GD487" s="20"/>
      <c r="GE487" s="15">
        <v>33</v>
      </c>
      <c r="GF487" s="20" t="s">
        <v>168</v>
      </c>
      <c r="GG487" s="170"/>
    </row>
    <row r="488" spans="1:189" s="2" customFormat="1" ht="15.75" customHeight="1" x14ac:dyDescent="0.3">
      <c r="A488" s="17" t="s">
        <v>125</v>
      </c>
      <c r="B488" s="15" t="s">
        <v>126</v>
      </c>
      <c r="C488" s="15" t="s">
        <v>1988</v>
      </c>
      <c r="D488" s="15" t="s">
        <v>948</v>
      </c>
      <c r="E488" s="15" t="str">
        <f t="shared" si="85"/>
        <v>Ewan Yun</v>
      </c>
      <c r="F488" s="15" t="s">
        <v>135</v>
      </c>
      <c r="G488" s="15">
        <v>999907601</v>
      </c>
      <c r="H488" s="15">
        <f t="shared" si="86"/>
        <v>38</v>
      </c>
      <c r="I488" s="15"/>
      <c r="J488" s="15"/>
      <c r="K488" s="16"/>
      <c r="L488" s="15"/>
      <c r="M488" s="15"/>
      <c r="N488" s="15"/>
      <c r="O488" s="15">
        <f t="shared" si="92"/>
        <v>0</v>
      </c>
      <c r="P488" s="15">
        <v>0</v>
      </c>
      <c r="Q488" s="15">
        <f t="shared" si="93"/>
        <v>0</v>
      </c>
      <c r="R488" s="15">
        <v>0</v>
      </c>
      <c r="S488" s="15">
        <v>0</v>
      </c>
      <c r="T488" s="15">
        <f t="shared" si="94"/>
        <v>38</v>
      </c>
      <c r="U488" s="15">
        <f t="shared" si="95"/>
        <v>0</v>
      </c>
      <c r="V488" s="15"/>
      <c r="W488" s="15"/>
      <c r="X488" s="15"/>
      <c r="Y488" s="15"/>
      <c r="Z488" s="16"/>
      <c r="AA488" s="15"/>
      <c r="AB488" s="24"/>
      <c r="AC488" s="15"/>
      <c r="AD488" s="15"/>
      <c r="AE488" s="15"/>
      <c r="AF488" s="15"/>
      <c r="AG488" s="15"/>
      <c r="AH488" s="24"/>
      <c r="AI488" s="15"/>
      <c r="AJ488" s="15"/>
      <c r="AK488" s="15"/>
      <c r="AL488" s="15"/>
      <c r="AM488" s="15"/>
      <c r="AN488" s="24"/>
      <c r="AO488" s="15"/>
      <c r="AP488" s="24"/>
      <c r="AQ488" s="15"/>
      <c r="AR488" s="24"/>
      <c r="AS488" s="15"/>
      <c r="AT488" s="24"/>
      <c r="AU488" s="15"/>
      <c r="AV488" s="24"/>
      <c r="AW488" s="15"/>
      <c r="AX488" s="24"/>
      <c r="AY488" s="15"/>
      <c r="AZ488" s="15"/>
      <c r="BA488" s="15"/>
      <c r="BB488" s="15"/>
      <c r="BC488" s="15"/>
      <c r="BD488" s="15"/>
      <c r="BE488" s="15"/>
      <c r="BF488" s="24"/>
      <c r="BG488" s="15"/>
      <c r="BH488" s="24"/>
      <c r="BI488" s="15"/>
      <c r="BJ488" s="24"/>
      <c r="BK488" s="15"/>
      <c r="BL488" s="24"/>
      <c r="BM488" s="15"/>
      <c r="BN488" s="24"/>
      <c r="BO488" s="15"/>
      <c r="BP488" s="24"/>
      <c r="BQ488" s="15"/>
      <c r="BR488" s="24"/>
      <c r="BS488" s="15">
        <v>33</v>
      </c>
      <c r="BT488" s="24" t="s">
        <v>168</v>
      </c>
      <c r="BU488" s="15"/>
      <c r="BV488" s="24"/>
      <c r="BW488" s="15"/>
      <c r="BX488" s="24"/>
      <c r="BY488" s="15"/>
      <c r="BZ488" s="24"/>
      <c r="CA488" s="15"/>
      <c r="CB488" s="24"/>
      <c r="CC488" s="15"/>
      <c r="CD488" s="24"/>
      <c r="CE488" s="15"/>
      <c r="CF488" s="24"/>
      <c r="CG488" s="15"/>
      <c r="CH488" s="25"/>
      <c r="CI488" s="15"/>
      <c r="CJ488" s="25"/>
      <c r="CK488" s="15"/>
      <c r="CL488" s="25"/>
      <c r="CM488" s="15"/>
      <c r="CN488" s="25"/>
      <c r="CO488" s="15"/>
      <c r="CP488" s="25"/>
      <c r="CQ488" s="15"/>
      <c r="CR488" s="25"/>
      <c r="CS488" s="15">
        <f t="shared" si="87"/>
        <v>0</v>
      </c>
      <c r="CT488" s="15">
        <f t="shared" si="88"/>
        <v>0</v>
      </c>
      <c r="CU488" s="15">
        <f t="shared" si="89"/>
        <v>0</v>
      </c>
      <c r="CV488" s="15">
        <f t="shared" si="90"/>
        <v>0</v>
      </c>
      <c r="CW488" s="15"/>
      <c r="CX488" s="15"/>
      <c r="CY488" s="15">
        <f t="shared" si="91"/>
        <v>0</v>
      </c>
      <c r="CZ488" s="15">
        <f>GG488</f>
        <v>0</v>
      </c>
      <c r="DA488" s="19"/>
      <c r="DB488" s="17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7"/>
      <c r="DQ488" s="15"/>
      <c r="DR488" s="15"/>
      <c r="DS488" s="15"/>
      <c r="DT488" s="15"/>
      <c r="DU488" s="15"/>
      <c r="DV488" s="15"/>
      <c r="DW488" s="15"/>
      <c r="DX488" s="20"/>
      <c r="DY488" s="15"/>
      <c r="DZ488" s="20"/>
      <c r="EA488" s="15"/>
      <c r="EB488" s="20"/>
      <c r="EC488" s="15">
        <v>38</v>
      </c>
      <c r="ED488" s="20" t="s">
        <v>168</v>
      </c>
      <c r="EE488" s="15"/>
      <c r="EF488" s="20"/>
      <c r="EG488" s="15"/>
      <c r="EH488" s="20"/>
      <c r="EI488" s="15"/>
      <c r="EJ488" s="20"/>
      <c r="EK488" s="15"/>
      <c r="EL488" s="20"/>
      <c r="EM488" s="15"/>
      <c r="EN488" s="20"/>
      <c r="EO488" s="15"/>
      <c r="EP488" s="20"/>
      <c r="EQ488" s="15"/>
      <c r="ER488" s="20"/>
      <c r="ES488" s="15"/>
      <c r="ET488" s="20"/>
      <c r="EU488" s="15"/>
      <c r="EV488" s="20"/>
      <c r="EW488" s="15"/>
      <c r="EX488" s="20"/>
      <c r="EY488" s="15"/>
      <c r="EZ488" s="20"/>
      <c r="FA488" s="15"/>
      <c r="FB488" s="20"/>
      <c r="FC488" s="15"/>
      <c r="FD488" s="20"/>
      <c r="FE488" s="15"/>
      <c r="FF488" s="20"/>
      <c r="FG488" s="15"/>
      <c r="FH488" s="20"/>
      <c r="FI488" s="15"/>
      <c r="FJ488" s="20"/>
      <c r="FK488" s="15"/>
      <c r="FL488" s="20"/>
      <c r="FM488" s="15"/>
      <c r="FN488" s="20"/>
      <c r="FO488" s="15"/>
      <c r="FP488" s="20"/>
      <c r="FQ488" s="15"/>
      <c r="FR488" s="20"/>
      <c r="FS488" s="15"/>
      <c r="FT488" s="20"/>
      <c r="FU488" s="15"/>
      <c r="FV488" s="20"/>
      <c r="FW488" s="15"/>
      <c r="FX488" s="20"/>
      <c r="FY488" s="15"/>
      <c r="FZ488" s="20"/>
      <c r="GA488" s="15"/>
      <c r="GB488" s="20"/>
      <c r="GC488" s="15"/>
      <c r="GD488" s="20"/>
      <c r="GE488" s="15"/>
      <c r="GF488" s="20"/>
      <c r="GG488" s="170"/>
    </row>
    <row r="489" spans="1:189" s="2" customFormat="1" ht="15.75" customHeight="1" x14ac:dyDescent="0.3">
      <c r="A489" s="17" t="s">
        <v>130</v>
      </c>
      <c r="B489" s="15" t="s">
        <v>126</v>
      </c>
      <c r="C489" s="15" t="s">
        <v>183</v>
      </c>
      <c r="D489" s="15" t="s">
        <v>948</v>
      </c>
      <c r="E489" s="15" t="str">
        <f t="shared" si="85"/>
        <v>Ethan Yun</v>
      </c>
      <c r="F489" s="15" t="s">
        <v>135</v>
      </c>
      <c r="G489" s="15">
        <v>999907606</v>
      </c>
      <c r="H489" s="15">
        <f t="shared" si="86"/>
        <v>128</v>
      </c>
      <c r="I489" s="15"/>
      <c r="J489" s="15"/>
      <c r="K489" s="16"/>
      <c r="L489" s="15"/>
      <c r="M489" s="15"/>
      <c r="N489" s="15"/>
      <c r="O489" s="15">
        <f t="shared" si="92"/>
        <v>0</v>
      </c>
      <c r="P489" s="15">
        <v>0</v>
      </c>
      <c r="Q489" s="15">
        <f t="shared" si="93"/>
        <v>0</v>
      </c>
      <c r="R489" s="15">
        <v>0</v>
      </c>
      <c r="S489" s="15">
        <v>0</v>
      </c>
      <c r="T489" s="15">
        <f t="shared" si="94"/>
        <v>38</v>
      </c>
      <c r="U489" s="15">
        <f t="shared" si="95"/>
        <v>0</v>
      </c>
      <c r="V489" s="15"/>
      <c r="W489" s="15"/>
      <c r="X489" s="15"/>
      <c r="Y489" s="15"/>
      <c r="Z489" s="16"/>
      <c r="AA489" s="15"/>
      <c r="AB489" s="24"/>
      <c r="AC489" s="15"/>
      <c r="AD489" s="15"/>
      <c r="AE489" s="15"/>
      <c r="AF489" s="15"/>
      <c r="AG489" s="15"/>
      <c r="AH489" s="24"/>
      <c r="AI489" s="15"/>
      <c r="AJ489" s="15"/>
      <c r="AK489" s="15"/>
      <c r="AL489" s="15"/>
      <c r="AM489" s="15"/>
      <c r="AN489" s="24"/>
      <c r="AO489" s="15"/>
      <c r="AP489" s="24"/>
      <c r="AQ489" s="15"/>
      <c r="AR489" s="24"/>
      <c r="AS489" s="15"/>
      <c r="AT489" s="24"/>
      <c r="AU489" s="15"/>
      <c r="AV489" s="24"/>
      <c r="AW489" s="15"/>
      <c r="AX489" s="24"/>
      <c r="AY489" s="15"/>
      <c r="AZ489" s="15"/>
      <c r="BA489" s="15"/>
      <c r="BB489" s="15"/>
      <c r="BC489" s="15"/>
      <c r="BD489" s="15"/>
      <c r="BE489" s="15"/>
      <c r="BF489" s="24"/>
      <c r="BG489" s="15"/>
      <c r="BH489" s="24"/>
      <c r="BI489" s="15"/>
      <c r="BJ489" s="24"/>
      <c r="BK489" s="15"/>
      <c r="BL489" s="24"/>
      <c r="BM489" s="15"/>
      <c r="BN489" s="24"/>
      <c r="BO489" s="15"/>
      <c r="BP489" s="24"/>
      <c r="BQ489" s="15"/>
      <c r="BR489" s="24"/>
      <c r="BS489" s="15">
        <v>33</v>
      </c>
      <c r="BT489" s="24" t="s">
        <v>168</v>
      </c>
      <c r="BU489" s="15"/>
      <c r="BV489" s="24"/>
      <c r="BW489" s="15"/>
      <c r="BX489" s="24"/>
      <c r="BY489" s="15"/>
      <c r="BZ489" s="24"/>
      <c r="CA489" s="15"/>
      <c r="CB489" s="24"/>
      <c r="CC489" s="15"/>
      <c r="CD489" s="24"/>
      <c r="CE489" s="15"/>
      <c r="CF489" s="24"/>
      <c r="CG489" s="15"/>
      <c r="CH489" s="25"/>
      <c r="CI489" s="15"/>
      <c r="CJ489" s="25"/>
      <c r="CK489" s="15"/>
      <c r="CL489" s="25"/>
      <c r="CM489" s="15"/>
      <c r="CN489" s="25"/>
      <c r="CO489" s="15"/>
      <c r="CP489" s="25"/>
      <c r="CQ489" s="15"/>
      <c r="CR489" s="25"/>
      <c r="CS489" s="15">
        <f t="shared" si="87"/>
        <v>0</v>
      </c>
      <c r="CT489" s="15">
        <f t="shared" si="88"/>
        <v>90</v>
      </c>
      <c r="CU489" s="15">
        <f t="shared" si="89"/>
        <v>1</v>
      </c>
      <c r="CV489" s="15">
        <f t="shared" si="90"/>
        <v>0</v>
      </c>
      <c r="CW489" s="15"/>
      <c r="CX489" s="15"/>
      <c r="CY489" s="15">
        <f t="shared" si="91"/>
        <v>0</v>
      </c>
      <c r="CZ489" s="15">
        <f>GG489</f>
        <v>0</v>
      </c>
      <c r="DA489" s="19"/>
      <c r="DB489" s="17"/>
      <c r="DC489" s="15"/>
      <c r="DD489" s="15"/>
      <c r="DE489" s="15">
        <v>68</v>
      </c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7"/>
      <c r="DQ489" s="15"/>
      <c r="DR489" s="15"/>
      <c r="DS489" s="15"/>
      <c r="DT489" s="15"/>
      <c r="DU489" s="15"/>
      <c r="DV489" s="15"/>
      <c r="DW489" s="15"/>
      <c r="DX489" s="20"/>
      <c r="DY489" s="15"/>
      <c r="DZ489" s="20"/>
      <c r="EA489" s="15"/>
      <c r="EB489" s="20"/>
      <c r="EC489" s="15">
        <v>38</v>
      </c>
      <c r="ED489" s="20" t="s">
        <v>168</v>
      </c>
      <c r="EE489" s="15"/>
      <c r="EF489" s="20"/>
      <c r="EG489" s="15"/>
      <c r="EH489" s="20"/>
      <c r="EI489" s="15"/>
      <c r="EJ489" s="20"/>
      <c r="EK489" s="15"/>
      <c r="EL489" s="20"/>
      <c r="EM489" s="15"/>
      <c r="EN489" s="20"/>
      <c r="EO489" s="15"/>
      <c r="EP489" s="20"/>
      <c r="EQ489" s="15"/>
      <c r="ER489" s="20"/>
      <c r="ES489" s="15"/>
      <c r="ET489" s="20"/>
      <c r="EU489" s="15"/>
      <c r="EV489" s="20"/>
      <c r="EW489" s="15">
        <v>90</v>
      </c>
      <c r="EX489" s="20">
        <v>2</v>
      </c>
      <c r="EY489" s="15"/>
      <c r="EZ489" s="20"/>
      <c r="FA489" s="15"/>
      <c r="FB489" s="20"/>
      <c r="FC489" s="15"/>
      <c r="FD489" s="20"/>
      <c r="FE489" s="15"/>
      <c r="FF489" s="20"/>
      <c r="FG489" s="15"/>
      <c r="FH489" s="20"/>
      <c r="FI489" s="15"/>
      <c r="FJ489" s="20"/>
      <c r="FK489" s="15"/>
      <c r="FL489" s="20"/>
      <c r="FM489" s="15"/>
      <c r="FN489" s="20"/>
      <c r="FO489" s="15"/>
      <c r="FP489" s="20"/>
      <c r="FQ489" s="15"/>
      <c r="FR489" s="20"/>
      <c r="FS489" s="15"/>
      <c r="FT489" s="20"/>
      <c r="FU489" s="15"/>
      <c r="FV489" s="20"/>
      <c r="FW489" s="15"/>
      <c r="FX489" s="20"/>
      <c r="FY489" s="15"/>
      <c r="FZ489" s="20"/>
      <c r="GA489" s="15"/>
      <c r="GB489" s="20"/>
      <c r="GC489" s="15"/>
      <c r="GD489" s="20"/>
      <c r="GE489" s="15"/>
      <c r="GF489" s="20"/>
      <c r="GG489" s="170"/>
    </row>
    <row r="490" spans="1:189" s="2" customFormat="1" ht="15.75" customHeight="1" x14ac:dyDescent="0.3">
      <c r="A490" s="17" t="s">
        <v>130</v>
      </c>
      <c r="B490" s="17" t="s">
        <v>126</v>
      </c>
      <c r="C490" s="17" t="s">
        <v>1442</v>
      </c>
      <c r="D490" s="17" t="s">
        <v>1537</v>
      </c>
      <c r="E490" s="15" t="str">
        <f t="shared" si="85"/>
        <v>DANIEL PARK</v>
      </c>
      <c r="F490" s="17" t="s">
        <v>135</v>
      </c>
      <c r="G490" s="17">
        <v>999907613</v>
      </c>
      <c r="H490" s="15">
        <f t="shared" si="86"/>
        <v>38</v>
      </c>
      <c r="I490" s="15"/>
      <c r="J490" s="15"/>
      <c r="K490" s="16"/>
      <c r="L490" s="15"/>
      <c r="M490" s="15"/>
      <c r="N490" s="15"/>
      <c r="O490" s="15">
        <f t="shared" si="92"/>
        <v>0</v>
      </c>
      <c r="P490" s="15">
        <v>0</v>
      </c>
      <c r="Q490" s="15">
        <f t="shared" si="93"/>
        <v>0</v>
      </c>
      <c r="R490" s="15">
        <v>0</v>
      </c>
      <c r="S490" s="15">
        <v>0</v>
      </c>
      <c r="T490" s="15">
        <f t="shared" si="94"/>
        <v>38</v>
      </c>
      <c r="U490" s="15">
        <f t="shared" si="95"/>
        <v>0</v>
      </c>
      <c r="V490" s="15"/>
      <c r="W490" s="15"/>
      <c r="X490" s="15"/>
      <c r="Y490" s="15"/>
      <c r="Z490" s="16"/>
      <c r="AA490" s="15"/>
      <c r="AB490" s="24"/>
      <c r="AC490" s="15"/>
      <c r="AD490" s="15"/>
      <c r="AE490" s="15"/>
      <c r="AF490" s="15"/>
      <c r="AG490" s="15"/>
      <c r="AH490" s="24"/>
      <c r="AI490" s="15"/>
      <c r="AJ490" s="15"/>
      <c r="AK490" s="15"/>
      <c r="AL490" s="15"/>
      <c r="AM490" s="15"/>
      <c r="AN490" s="24"/>
      <c r="AO490" s="15"/>
      <c r="AP490" s="24"/>
      <c r="AQ490" s="15"/>
      <c r="AR490" s="24"/>
      <c r="AS490" s="15"/>
      <c r="AT490" s="24"/>
      <c r="AU490" s="15"/>
      <c r="AV490" s="24"/>
      <c r="AW490" s="15"/>
      <c r="AX490" s="24"/>
      <c r="AY490" s="15"/>
      <c r="AZ490" s="15"/>
      <c r="BA490" s="15"/>
      <c r="BB490" s="15"/>
      <c r="BC490" s="15"/>
      <c r="BD490" s="15"/>
      <c r="BE490" s="15"/>
      <c r="BF490" s="24"/>
      <c r="BG490" s="15"/>
      <c r="BH490" s="24"/>
      <c r="BI490" s="15"/>
      <c r="BJ490" s="24"/>
      <c r="BK490" s="15"/>
      <c r="BL490" s="24"/>
      <c r="BM490" s="15"/>
      <c r="BN490" s="24"/>
      <c r="BO490" s="15"/>
      <c r="BP490" s="24"/>
      <c r="BQ490" s="15"/>
      <c r="BR490" s="24"/>
      <c r="BS490" s="15"/>
      <c r="BT490" s="24"/>
      <c r="BU490" s="15"/>
      <c r="BV490" s="24"/>
      <c r="BW490" s="15"/>
      <c r="BX490" s="24"/>
      <c r="BY490" s="15"/>
      <c r="BZ490" s="24"/>
      <c r="CA490" s="15"/>
      <c r="CB490" s="24"/>
      <c r="CC490" s="15"/>
      <c r="CD490" s="24"/>
      <c r="CE490" s="15"/>
      <c r="CF490" s="24"/>
      <c r="CG490" s="15"/>
      <c r="CH490" s="25"/>
      <c r="CI490" s="15"/>
      <c r="CJ490" s="25"/>
      <c r="CK490" s="15"/>
      <c r="CL490" s="25"/>
      <c r="CM490" s="15"/>
      <c r="CN490" s="25"/>
      <c r="CO490" s="15"/>
      <c r="CP490" s="25"/>
      <c r="CQ490" s="15"/>
      <c r="CR490" s="25"/>
      <c r="CS490" s="15">
        <f t="shared" si="87"/>
        <v>0</v>
      </c>
      <c r="CT490" s="15">
        <f t="shared" si="88"/>
        <v>0</v>
      </c>
      <c r="CU490" s="15">
        <f t="shared" si="89"/>
        <v>0</v>
      </c>
      <c r="CV490" s="15">
        <f t="shared" si="90"/>
        <v>0</v>
      </c>
      <c r="CW490" s="15"/>
      <c r="CX490" s="15"/>
      <c r="CY490" s="15">
        <f t="shared" si="91"/>
        <v>0</v>
      </c>
      <c r="CZ490" s="15">
        <f>GG490</f>
        <v>0</v>
      </c>
      <c r="DA490" s="19"/>
      <c r="DB490" s="17">
        <v>48</v>
      </c>
      <c r="DC490" s="15"/>
      <c r="DD490" s="15"/>
      <c r="DE490" s="17">
        <v>68</v>
      </c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7"/>
      <c r="DQ490" s="15"/>
      <c r="DR490" s="15"/>
      <c r="DS490" s="15"/>
      <c r="DT490" s="15"/>
      <c r="DU490" s="15"/>
      <c r="DV490" s="15"/>
      <c r="DW490" s="15"/>
      <c r="DX490" s="20"/>
      <c r="DY490" s="15"/>
      <c r="DZ490" s="20"/>
      <c r="EA490" s="15">
        <v>7</v>
      </c>
      <c r="EB490" s="20">
        <v>63</v>
      </c>
      <c r="EC490" s="15">
        <v>38</v>
      </c>
      <c r="ED490" s="20"/>
      <c r="EE490" s="15"/>
      <c r="EF490" s="20"/>
      <c r="EG490" s="15"/>
      <c r="EH490" s="20"/>
      <c r="EI490" s="15"/>
      <c r="EJ490" s="20"/>
      <c r="EK490" s="15"/>
      <c r="EL490" s="20"/>
      <c r="EM490" s="15"/>
      <c r="EN490" s="20"/>
      <c r="EO490" s="15"/>
      <c r="EP490" s="20"/>
      <c r="EQ490" s="15"/>
      <c r="ER490" s="20"/>
      <c r="ES490" s="15"/>
      <c r="ET490" s="20"/>
      <c r="EU490" s="15"/>
      <c r="EV490" s="20"/>
      <c r="EW490" s="15"/>
      <c r="EX490" s="20"/>
      <c r="EY490" s="15"/>
      <c r="EZ490" s="20"/>
      <c r="FA490" s="15"/>
      <c r="FB490" s="20"/>
      <c r="FC490" s="15"/>
      <c r="FD490" s="20"/>
      <c r="FE490" s="15"/>
      <c r="FF490" s="20"/>
      <c r="FG490" s="15"/>
      <c r="FH490" s="20"/>
      <c r="FI490" s="15"/>
      <c r="FJ490" s="20"/>
      <c r="FK490" s="15"/>
      <c r="FL490" s="20"/>
      <c r="FM490" s="15"/>
      <c r="FN490" s="20"/>
      <c r="FO490" s="15"/>
      <c r="FP490" s="20"/>
      <c r="FQ490" s="15"/>
      <c r="FR490" s="20"/>
      <c r="FS490" s="15"/>
      <c r="FT490" s="20"/>
      <c r="FU490" s="15"/>
      <c r="FV490" s="20"/>
      <c r="FW490" s="15"/>
      <c r="FX490" s="20"/>
      <c r="FY490" s="15"/>
      <c r="FZ490" s="20"/>
      <c r="GA490" s="15"/>
      <c r="GB490" s="20"/>
      <c r="GC490" s="15"/>
      <c r="GD490" s="20"/>
      <c r="GE490" s="15"/>
      <c r="GF490" s="20"/>
      <c r="GG490" s="170"/>
    </row>
    <row r="491" spans="1:189" s="2" customFormat="1" ht="15.75" customHeight="1" x14ac:dyDescent="0.3">
      <c r="A491" s="17" t="s">
        <v>130</v>
      </c>
      <c r="B491" s="15" t="s">
        <v>126</v>
      </c>
      <c r="C491" s="15" t="s">
        <v>1712</v>
      </c>
      <c r="D491" s="15" t="s">
        <v>1713</v>
      </c>
      <c r="E491" s="15" t="str">
        <f t="shared" si="85"/>
        <v>Madhumaya Shenoy</v>
      </c>
      <c r="F491" s="15" t="s">
        <v>128</v>
      </c>
      <c r="G491" s="15">
        <v>999907622</v>
      </c>
      <c r="H491" s="15">
        <f t="shared" si="86"/>
        <v>68</v>
      </c>
      <c r="I491" s="15"/>
      <c r="J491" s="15"/>
      <c r="K491" s="16"/>
      <c r="L491" s="15"/>
      <c r="M491" s="15"/>
      <c r="N491" s="15"/>
      <c r="O491" s="15">
        <f t="shared" si="92"/>
        <v>0</v>
      </c>
      <c r="P491" s="15">
        <v>0</v>
      </c>
      <c r="Q491" s="15">
        <f t="shared" si="93"/>
        <v>0</v>
      </c>
      <c r="R491" s="15">
        <v>0</v>
      </c>
      <c r="S491" s="15">
        <v>0</v>
      </c>
      <c r="T491" s="15">
        <f t="shared" si="94"/>
        <v>0</v>
      </c>
      <c r="U491" s="15">
        <f t="shared" si="95"/>
        <v>0</v>
      </c>
      <c r="V491" s="15"/>
      <c r="W491" s="15"/>
      <c r="X491" s="15"/>
      <c r="Y491" s="15"/>
      <c r="Z491" s="16"/>
      <c r="AA491" s="15"/>
      <c r="AB491" s="24"/>
      <c r="AC491" s="15"/>
      <c r="AD491" s="15"/>
      <c r="AE491" s="15"/>
      <c r="AF491" s="15"/>
      <c r="AG491" s="15"/>
      <c r="AH491" s="24"/>
      <c r="AI491" s="15"/>
      <c r="AJ491" s="15"/>
      <c r="AK491" s="15"/>
      <c r="AL491" s="15"/>
      <c r="AM491" s="15">
        <v>32</v>
      </c>
      <c r="AN491" s="24" t="s">
        <v>129</v>
      </c>
      <c r="AO491" s="15"/>
      <c r="AP491" s="24"/>
      <c r="AQ491" s="15"/>
      <c r="AR491" s="24"/>
      <c r="AS491" s="15"/>
      <c r="AT491" s="24"/>
      <c r="AU491" s="15"/>
      <c r="AV491" s="24"/>
      <c r="AW491" s="15"/>
      <c r="AX491" s="24"/>
      <c r="AY491" s="15"/>
      <c r="AZ491" s="15"/>
      <c r="BA491" s="15"/>
      <c r="BB491" s="15"/>
      <c r="BC491" s="15"/>
      <c r="BD491" s="15"/>
      <c r="BE491" s="15"/>
      <c r="BF491" s="24"/>
      <c r="BG491" s="15"/>
      <c r="BH491" s="24"/>
      <c r="BI491" s="15"/>
      <c r="BJ491" s="24"/>
      <c r="BK491" s="15"/>
      <c r="BL491" s="24"/>
      <c r="BM491" s="15"/>
      <c r="BN491" s="24"/>
      <c r="BO491" s="15"/>
      <c r="BP491" s="24"/>
      <c r="BQ491" s="15"/>
      <c r="BR491" s="24"/>
      <c r="BS491" s="15"/>
      <c r="BT491" s="24"/>
      <c r="BU491" s="15"/>
      <c r="BV491" s="24"/>
      <c r="BW491" s="15"/>
      <c r="BX491" s="24"/>
      <c r="BY491" s="15"/>
      <c r="BZ491" s="24"/>
      <c r="CA491" s="15"/>
      <c r="CB491" s="24"/>
      <c r="CC491" s="15"/>
      <c r="CD491" s="24"/>
      <c r="CE491" s="15"/>
      <c r="CF491" s="24"/>
      <c r="CG491" s="15"/>
      <c r="CH491" s="25"/>
      <c r="CI491" s="15"/>
      <c r="CJ491" s="25"/>
      <c r="CK491" s="15"/>
      <c r="CL491" s="25"/>
      <c r="CM491" s="15"/>
      <c r="CN491" s="25"/>
      <c r="CO491" s="15"/>
      <c r="CP491" s="25"/>
      <c r="CQ491" s="15"/>
      <c r="CR491" s="25"/>
      <c r="CS491" s="15">
        <f t="shared" si="87"/>
        <v>0</v>
      </c>
      <c r="CT491" s="15">
        <f t="shared" si="88"/>
        <v>68</v>
      </c>
      <c r="CU491" s="15">
        <f t="shared" si="89"/>
        <v>1</v>
      </c>
      <c r="CV491" s="15">
        <f t="shared" si="90"/>
        <v>0</v>
      </c>
      <c r="CW491" s="15"/>
      <c r="CX491" s="15"/>
      <c r="CY491" s="15">
        <f t="shared" si="91"/>
        <v>0</v>
      </c>
      <c r="CZ491" s="15">
        <f>GG491</f>
        <v>0</v>
      </c>
      <c r="DA491" s="19"/>
      <c r="DB491" s="17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7"/>
      <c r="DQ491" s="15"/>
      <c r="DR491" s="15"/>
      <c r="DS491" s="15"/>
      <c r="DT491" s="15"/>
      <c r="DU491" s="15"/>
      <c r="DV491" s="15"/>
      <c r="DW491" s="15"/>
      <c r="DX491" s="20"/>
      <c r="DY491" s="15"/>
      <c r="DZ491" s="20"/>
      <c r="EA491" s="15"/>
      <c r="EB491" s="20"/>
      <c r="EC491" s="15"/>
      <c r="ED491" s="20"/>
      <c r="EE491" s="15"/>
      <c r="EF491" s="20"/>
      <c r="EG491" s="15"/>
      <c r="EH491" s="20"/>
      <c r="EI491" s="15"/>
      <c r="EJ491" s="20"/>
      <c r="EK491" s="15"/>
      <c r="EL491" s="20"/>
      <c r="EM491" s="15"/>
      <c r="EN491" s="20"/>
      <c r="EO491" s="15"/>
      <c r="EP491" s="20"/>
      <c r="EQ491" s="15"/>
      <c r="ER491" s="20"/>
      <c r="ES491" s="15"/>
      <c r="ET491" s="20"/>
      <c r="EU491" s="15"/>
      <c r="EV491" s="20"/>
      <c r="EW491" s="15">
        <v>68</v>
      </c>
      <c r="EX491" s="20">
        <v>3</v>
      </c>
      <c r="EY491" s="15"/>
      <c r="EZ491" s="20"/>
      <c r="FA491" s="15"/>
      <c r="FB491" s="20"/>
      <c r="FC491" s="15"/>
      <c r="FD491" s="20"/>
      <c r="FE491" s="15"/>
      <c r="FF491" s="20"/>
      <c r="FG491" s="15"/>
      <c r="FH491" s="20"/>
      <c r="FI491" s="15"/>
      <c r="FJ491" s="20"/>
      <c r="FK491" s="15"/>
      <c r="FL491" s="20"/>
      <c r="FM491" s="15"/>
      <c r="FN491" s="20"/>
      <c r="FO491" s="15"/>
      <c r="FP491" s="20"/>
      <c r="FQ491" s="15"/>
      <c r="FR491" s="20"/>
      <c r="FS491" s="15"/>
      <c r="FT491" s="20"/>
      <c r="FU491" s="15"/>
      <c r="FV491" s="20"/>
      <c r="FW491" s="15"/>
      <c r="FX491" s="20"/>
      <c r="FY491" s="15"/>
      <c r="FZ491" s="20"/>
      <c r="GA491" s="15"/>
      <c r="GB491" s="20"/>
      <c r="GC491" s="15"/>
      <c r="GD491" s="20"/>
      <c r="GE491" s="15"/>
      <c r="GF491" s="20"/>
      <c r="GG491" s="170"/>
    </row>
    <row r="492" spans="1:189" s="2" customFormat="1" ht="15.75" customHeight="1" x14ac:dyDescent="0.3">
      <c r="A492" s="15" t="s">
        <v>133</v>
      </c>
      <c r="B492" s="15" t="s">
        <v>142</v>
      </c>
      <c r="C492" s="15" t="s">
        <v>851</v>
      </c>
      <c r="D492" s="15" t="s">
        <v>1363</v>
      </c>
      <c r="E492" s="15" t="str">
        <f t="shared" si="85"/>
        <v>Karla Martinez</v>
      </c>
      <c r="F492" s="15" t="s">
        <v>128</v>
      </c>
      <c r="G492" s="15">
        <v>999907625</v>
      </c>
      <c r="H492" s="15">
        <f t="shared" si="86"/>
        <v>56</v>
      </c>
      <c r="I492" s="15"/>
      <c r="J492" s="15"/>
      <c r="K492" s="16"/>
      <c r="L492" s="15"/>
      <c r="M492" s="15"/>
      <c r="N492" s="15"/>
      <c r="O492" s="15">
        <f t="shared" si="92"/>
        <v>56</v>
      </c>
      <c r="P492" s="15">
        <v>0</v>
      </c>
      <c r="Q492" s="15">
        <f t="shared" si="93"/>
        <v>0</v>
      </c>
      <c r="R492" s="15">
        <v>0</v>
      </c>
      <c r="S492" s="15">
        <v>0</v>
      </c>
      <c r="T492" s="15">
        <f t="shared" si="94"/>
        <v>0</v>
      </c>
      <c r="U492" s="15">
        <f t="shared" si="95"/>
        <v>0</v>
      </c>
      <c r="V492" s="15"/>
      <c r="W492" s="15"/>
      <c r="X492" s="15"/>
      <c r="Y492" s="15"/>
      <c r="Z492" s="16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>
        <f t="shared" si="87"/>
        <v>0</v>
      </c>
      <c r="CT492" s="15">
        <f t="shared" si="88"/>
        <v>0</v>
      </c>
      <c r="CU492" s="15">
        <f t="shared" si="89"/>
        <v>0</v>
      </c>
      <c r="CV492" s="15">
        <f t="shared" si="90"/>
        <v>0</v>
      </c>
      <c r="CW492" s="15"/>
      <c r="CX492" s="15"/>
      <c r="CY492" s="15">
        <f t="shared" si="91"/>
        <v>0</v>
      </c>
      <c r="CZ492" s="15">
        <f>GG492</f>
        <v>0</v>
      </c>
      <c r="DA492" s="16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20"/>
      <c r="DY492" s="15"/>
      <c r="DZ492" s="20"/>
      <c r="EA492" s="15"/>
      <c r="EB492" s="20"/>
      <c r="EC492" s="15"/>
      <c r="ED492" s="20"/>
      <c r="EE492" s="15"/>
      <c r="EF492" s="20"/>
      <c r="EG492" s="15"/>
      <c r="EH492" s="20"/>
      <c r="EI492" s="15">
        <v>56</v>
      </c>
      <c r="EJ492" s="20">
        <v>3</v>
      </c>
      <c r="EK492" s="15"/>
      <c r="EL492" s="20"/>
      <c r="EM492" s="15"/>
      <c r="EN492" s="20"/>
      <c r="EO492" s="15"/>
      <c r="EP492" s="20"/>
      <c r="EQ492" s="15"/>
      <c r="ER492" s="20"/>
      <c r="ES492" s="15"/>
      <c r="ET492" s="20"/>
      <c r="EU492" s="15"/>
      <c r="EV492" s="20"/>
      <c r="EW492" s="15"/>
      <c r="EX492" s="20"/>
      <c r="EY492" s="15"/>
      <c r="EZ492" s="20"/>
      <c r="FA492" s="15"/>
      <c r="FB492" s="20"/>
      <c r="FC492" s="15"/>
      <c r="FD492" s="20"/>
      <c r="FE492" s="15"/>
      <c r="FF492" s="20"/>
      <c r="FG492" s="15"/>
      <c r="FH492" s="20"/>
      <c r="FI492" s="15"/>
      <c r="FJ492" s="20"/>
      <c r="FK492" s="15"/>
      <c r="FL492" s="20"/>
      <c r="FM492" s="15"/>
      <c r="FN492" s="20"/>
      <c r="FO492" s="15"/>
      <c r="FP492" s="20"/>
      <c r="FQ492" s="15"/>
      <c r="FR492" s="20"/>
      <c r="FS492" s="15"/>
      <c r="FT492" s="20"/>
      <c r="FU492" s="15"/>
      <c r="FV492" s="20"/>
      <c r="FW492" s="15"/>
      <c r="FX492" s="20"/>
      <c r="FY492" s="15"/>
      <c r="FZ492" s="20"/>
      <c r="GA492" s="15"/>
      <c r="GB492" s="20"/>
      <c r="GC492" s="15"/>
      <c r="GD492" s="20"/>
      <c r="GE492" s="15"/>
      <c r="GF492" s="20"/>
      <c r="GG492" s="170"/>
    </row>
    <row r="493" spans="1:189" s="2" customFormat="1" ht="15.75" customHeight="1" x14ac:dyDescent="0.3">
      <c r="A493" s="15" t="s">
        <v>2903</v>
      </c>
      <c r="B493" s="17" t="s">
        <v>126</v>
      </c>
      <c r="C493" s="17" t="s">
        <v>2028</v>
      </c>
      <c r="D493" s="17" t="s">
        <v>1874</v>
      </c>
      <c r="E493" s="15" t="str">
        <f t="shared" si="85"/>
        <v>Westland Ung</v>
      </c>
      <c r="F493" s="17" t="s">
        <v>135</v>
      </c>
      <c r="G493" s="17">
        <v>999907657</v>
      </c>
      <c r="H493" s="15">
        <f t="shared" si="86"/>
        <v>139</v>
      </c>
      <c r="I493" s="15"/>
      <c r="J493" s="15"/>
      <c r="K493" s="16"/>
      <c r="L493" s="15"/>
      <c r="M493" s="15"/>
      <c r="N493" s="15"/>
      <c r="O493" s="15">
        <f t="shared" si="92"/>
        <v>0</v>
      </c>
      <c r="P493" s="15">
        <v>0</v>
      </c>
      <c r="Q493" s="15">
        <f t="shared" si="93"/>
        <v>1</v>
      </c>
      <c r="R493" s="15">
        <v>0</v>
      </c>
      <c r="S493" s="15">
        <v>0</v>
      </c>
      <c r="T493" s="15">
        <f t="shared" si="94"/>
        <v>0</v>
      </c>
      <c r="U493" s="15">
        <f t="shared" si="95"/>
        <v>0</v>
      </c>
      <c r="V493" s="15"/>
      <c r="W493" s="15"/>
      <c r="X493" s="15"/>
      <c r="Y493" s="15"/>
      <c r="Z493" s="16"/>
      <c r="AA493" s="15"/>
      <c r="AB493" s="24"/>
      <c r="AC493" s="15"/>
      <c r="AD493" s="15"/>
      <c r="AE493" s="15"/>
      <c r="AF493" s="15"/>
      <c r="AG493" s="15"/>
      <c r="AH493" s="24"/>
      <c r="AI493" s="15"/>
      <c r="AJ493" s="15"/>
      <c r="AK493" s="15"/>
      <c r="AL493" s="15"/>
      <c r="AM493" s="15"/>
      <c r="AN493" s="24"/>
      <c r="AO493" s="15"/>
      <c r="AP493" s="24"/>
      <c r="AQ493" s="15"/>
      <c r="AR493" s="24"/>
      <c r="AS493" s="15"/>
      <c r="AT493" s="24"/>
      <c r="AU493" s="15"/>
      <c r="AV493" s="24"/>
      <c r="AW493" s="15"/>
      <c r="AX493" s="24"/>
      <c r="AY493" s="15"/>
      <c r="AZ493" s="15"/>
      <c r="BA493" s="15"/>
      <c r="BB493" s="15"/>
      <c r="BC493" s="15"/>
      <c r="BD493" s="15"/>
      <c r="BE493" s="15"/>
      <c r="BF493" s="24"/>
      <c r="BG493" s="15"/>
      <c r="BH493" s="24"/>
      <c r="BI493" s="15"/>
      <c r="BJ493" s="24"/>
      <c r="BK493" s="15"/>
      <c r="BL493" s="24"/>
      <c r="BM493" s="15"/>
      <c r="BN493" s="24"/>
      <c r="BO493" s="15"/>
      <c r="BP493" s="24"/>
      <c r="BQ493" s="15"/>
      <c r="BR493" s="24"/>
      <c r="BS493" s="15"/>
      <c r="BT493" s="24"/>
      <c r="BU493" s="15"/>
      <c r="BV493" s="24"/>
      <c r="BW493" s="15"/>
      <c r="BX493" s="24"/>
      <c r="BY493" s="15"/>
      <c r="BZ493" s="24"/>
      <c r="CA493" s="15"/>
      <c r="CB493" s="24"/>
      <c r="CC493" s="15"/>
      <c r="CD493" s="24"/>
      <c r="CE493" s="15"/>
      <c r="CF493" s="24"/>
      <c r="CG493" s="15"/>
      <c r="CH493" s="25"/>
      <c r="CI493" s="15"/>
      <c r="CJ493" s="25"/>
      <c r="CK493" s="15"/>
      <c r="CL493" s="25"/>
      <c r="CM493" s="15"/>
      <c r="CN493" s="25"/>
      <c r="CO493" s="15"/>
      <c r="CP493" s="25"/>
      <c r="CQ493" s="15"/>
      <c r="CR493" s="25"/>
      <c r="CS493" s="15">
        <f t="shared" si="87"/>
        <v>38</v>
      </c>
      <c r="CT493" s="15">
        <f t="shared" si="88"/>
        <v>68</v>
      </c>
      <c r="CU493" s="15">
        <f t="shared" si="89"/>
        <v>1</v>
      </c>
      <c r="CV493" s="15">
        <f t="shared" si="90"/>
        <v>33</v>
      </c>
      <c r="CW493" s="15"/>
      <c r="CX493" s="15"/>
      <c r="CY493" s="15">
        <f t="shared" si="91"/>
        <v>0</v>
      </c>
      <c r="CZ493" s="15">
        <f>GG493</f>
        <v>0</v>
      </c>
      <c r="DA493" s="19"/>
      <c r="DB493" s="17"/>
      <c r="DC493" s="15"/>
      <c r="DD493" s="15"/>
      <c r="DE493" s="17">
        <v>63</v>
      </c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7"/>
      <c r="DQ493" s="15"/>
      <c r="DR493" s="15">
        <v>32</v>
      </c>
      <c r="DS493" s="15"/>
      <c r="DT493" s="15"/>
      <c r="DU493" s="15"/>
      <c r="DV493" s="15"/>
      <c r="DW493" s="15"/>
      <c r="DX493" s="20"/>
      <c r="DY493" s="15"/>
      <c r="DZ493" s="20"/>
      <c r="EA493" s="15"/>
      <c r="EB493" s="20"/>
      <c r="EC493" s="15"/>
      <c r="ED493" s="20"/>
      <c r="EE493" s="15"/>
      <c r="EF493" s="20"/>
      <c r="EG493" s="15"/>
      <c r="EH493" s="20"/>
      <c r="EI493" s="15"/>
      <c r="EJ493" s="20"/>
      <c r="EK493" s="15"/>
      <c r="EL493" s="20"/>
      <c r="EM493" s="15"/>
      <c r="EN493" s="20"/>
      <c r="EO493" s="15"/>
      <c r="EP493" s="20"/>
      <c r="EQ493" s="15"/>
      <c r="ER493" s="20"/>
      <c r="ES493" s="15"/>
      <c r="ET493" s="20"/>
      <c r="EU493" s="15"/>
      <c r="EV493" s="20"/>
      <c r="EW493" s="15">
        <v>68</v>
      </c>
      <c r="EX493" s="20">
        <v>3</v>
      </c>
      <c r="EY493" s="15"/>
      <c r="EZ493" s="20"/>
      <c r="FA493" s="15"/>
      <c r="FB493" s="20"/>
      <c r="FC493" s="15"/>
      <c r="FD493" s="20"/>
      <c r="FE493" s="15">
        <v>38</v>
      </c>
      <c r="FF493" s="20" t="s">
        <v>129</v>
      </c>
      <c r="FG493" s="15"/>
      <c r="FH493" s="20"/>
      <c r="FI493" s="15"/>
      <c r="FJ493" s="20"/>
      <c r="FK493" s="15"/>
      <c r="FL493" s="20"/>
      <c r="FM493" s="15"/>
      <c r="FN493" s="20"/>
      <c r="FO493" s="15"/>
      <c r="FP493" s="20"/>
      <c r="FQ493" s="15"/>
      <c r="FR493" s="20"/>
      <c r="FS493" s="15"/>
      <c r="FT493" s="20"/>
      <c r="FU493" s="15"/>
      <c r="FV493" s="20"/>
      <c r="FW493" s="15"/>
      <c r="FX493" s="20"/>
      <c r="FY493" s="15"/>
      <c r="FZ493" s="20"/>
      <c r="GA493" s="15"/>
      <c r="GB493" s="20"/>
      <c r="GC493" s="15"/>
      <c r="GD493" s="20"/>
      <c r="GE493" s="15">
        <v>33</v>
      </c>
      <c r="GF493" s="20">
        <v>17</v>
      </c>
      <c r="GG493" s="170"/>
    </row>
    <row r="494" spans="1:189" s="2" customFormat="1" ht="15.75" customHeight="1" x14ac:dyDescent="0.3">
      <c r="A494" s="15" t="s">
        <v>130</v>
      </c>
      <c r="B494" s="15" t="s">
        <v>142</v>
      </c>
      <c r="C494" s="15" t="s">
        <v>1226</v>
      </c>
      <c r="D494" s="15" t="s">
        <v>1223</v>
      </c>
      <c r="E494" s="15" t="str">
        <f t="shared" si="85"/>
        <v>Arden Lee</v>
      </c>
      <c r="F494" s="15" t="s">
        <v>128</v>
      </c>
      <c r="G494" s="15">
        <v>999907680</v>
      </c>
      <c r="H494" s="15">
        <f t="shared" si="86"/>
        <v>60</v>
      </c>
      <c r="I494" s="15"/>
      <c r="J494" s="17">
        <f>(O494+P494+R494+S494+T494+U494)/2</f>
        <v>60</v>
      </c>
      <c r="K494" s="16"/>
      <c r="L494" s="15"/>
      <c r="M494" s="15"/>
      <c r="N494" s="15"/>
      <c r="O494" s="15">
        <f t="shared" si="92"/>
        <v>0</v>
      </c>
      <c r="P494" s="15">
        <v>0</v>
      </c>
      <c r="Q494" s="15">
        <f t="shared" si="93"/>
        <v>0</v>
      </c>
      <c r="R494" s="15">
        <v>0</v>
      </c>
      <c r="S494" s="15">
        <v>0</v>
      </c>
      <c r="T494" s="15">
        <f t="shared" si="94"/>
        <v>120</v>
      </c>
      <c r="U494" s="15">
        <f t="shared" si="95"/>
        <v>0</v>
      </c>
      <c r="V494" s="15"/>
      <c r="W494" s="15"/>
      <c r="X494" s="15"/>
      <c r="Y494" s="15"/>
      <c r="Z494" s="16"/>
      <c r="AA494" s="15"/>
      <c r="AB494" s="24"/>
      <c r="AC494" s="15"/>
      <c r="AD494" s="15"/>
      <c r="AE494" s="15"/>
      <c r="AF494" s="15"/>
      <c r="AG494" s="15"/>
      <c r="AH494" s="24"/>
      <c r="AI494" s="15"/>
      <c r="AJ494" s="15"/>
      <c r="AK494" s="15"/>
      <c r="AL494" s="15"/>
      <c r="AM494" s="15"/>
      <c r="AN494" s="24"/>
      <c r="AO494" s="15"/>
      <c r="AP494" s="24"/>
      <c r="AQ494" s="15"/>
      <c r="AR494" s="24"/>
      <c r="AS494" s="15"/>
      <c r="AT494" s="24"/>
      <c r="AU494" s="15">
        <v>120</v>
      </c>
      <c r="AV494" s="24">
        <v>1</v>
      </c>
      <c r="AW494" s="15"/>
      <c r="AX494" s="24"/>
      <c r="AY494" s="15"/>
      <c r="AZ494" s="15"/>
      <c r="BA494" s="15"/>
      <c r="BB494" s="15"/>
      <c r="BC494" s="15"/>
      <c r="BD494" s="15"/>
      <c r="BE494" s="15"/>
      <c r="BF494" s="24"/>
      <c r="BG494" s="15"/>
      <c r="BH494" s="24"/>
      <c r="BI494" s="15"/>
      <c r="BJ494" s="24"/>
      <c r="BK494" s="15"/>
      <c r="BL494" s="24"/>
      <c r="BM494" s="15"/>
      <c r="BN494" s="24"/>
      <c r="BO494" s="15"/>
      <c r="BP494" s="24"/>
      <c r="BQ494" s="15"/>
      <c r="BR494" s="24"/>
      <c r="BS494" s="15"/>
      <c r="BT494" s="24"/>
      <c r="BU494" s="15">
        <f>0.4*70</f>
        <v>28</v>
      </c>
      <c r="BV494" s="24">
        <v>1</v>
      </c>
      <c r="BW494" s="15"/>
      <c r="BX494" s="24"/>
      <c r="BY494" s="15"/>
      <c r="BZ494" s="24"/>
      <c r="CA494" s="15">
        <f>0.4*120</f>
        <v>48</v>
      </c>
      <c r="CB494" s="24">
        <v>2</v>
      </c>
      <c r="CC494" s="15"/>
      <c r="CD494" s="24"/>
      <c r="CE494" s="15"/>
      <c r="CF494" s="24"/>
      <c r="CG494" s="15"/>
      <c r="CH494" s="25"/>
      <c r="CI494" s="15"/>
      <c r="CJ494" s="25"/>
      <c r="CK494" s="15"/>
      <c r="CL494" s="25"/>
      <c r="CM494" s="15"/>
      <c r="CN494" s="25"/>
      <c r="CO494" s="15"/>
      <c r="CP494" s="24"/>
      <c r="CQ494" s="15"/>
      <c r="CR494" s="24"/>
      <c r="CS494" s="15">
        <f t="shared" si="87"/>
        <v>0</v>
      </c>
      <c r="CT494" s="15">
        <f t="shared" si="88"/>
        <v>0</v>
      </c>
      <c r="CU494" s="15">
        <f t="shared" si="89"/>
        <v>0</v>
      </c>
      <c r="CV494" s="15">
        <f t="shared" si="90"/>
        <v>0</v>
      </c>
      <c r="CW494" s="15"/>
      <c r="CX494" s="15"/>
      <c r="CY494" s="15">
        <f t="shared" si="91"/>
        <v>0</v>
      </c>
      <c r="CZ494" s="15">
        <f>GG494</f>
        <v>0</v>
      </c>
      <c r="DA494" s="20"/>
      <c r="DB494" s="17"/>
      <c r="DC494" s="15"/>
      <c r="DD494" s="15"/>
      <c r="DE494" s="15"/>
      <c r="DF494" s="15"/>
      <c r="DG494" s="15">
        <v>120</v>
      </c>
      <c r="DH494" s="15"/>
      <c r="DI494" s="15"/>
      <c r="DJ494" s="15"/>
      <c r="DK494" s="15"/>
      <c r="DL494" s="15"/>
      <c r="DM494" s="15"/>
      <c r="DN494" s="15"/>
      <c r="DO494" s="15"/>
      <c r="DP494" s="17"/>
      <c r="DQ494" s="15"/>
      <c r="DR494" s="15"/>
      <c r="DS494" s="15"/>
      <c r="DT494" s="15"/>
      <c r="DU494" s="15"/>
      <c r="DV494" s="15"/>
      <c r="DW494" s="15"/>
      <c r="DX494" s="20"/>
      <c r="DY494" s="15"/>
      <c r="DZ494" s="20"/>
      <c r="EA494" s="15"/>
      <c r="EB494" s="20"/>
      <c r="EC494" s="15">
        <v>120</v>
      </c>
      <c r="ED494" s="20">
        <v>2</v>
      </c>
      <c r="EE494" s="15"/>
      <c r="EF494" s="20"/>
      <c r="EG494" s="15"/>
      <c r="EH494" s="20"/>
      <c r="EI494" s="15"/>
      <c r="EJ494" s="20"/>
      <c r="EK494" s="15"/>
      <c r="EL494" s="20"/>
      <c r="EM494" s="15"/>
      <c r="EN494" s="20"/>
      <c r="EO494" s="15"/>
      <c r="EP494" s="20"/>
      <c r="EQ494" s="15"/>
      <c r="ER494" s="20"/>
      <c r="ES494" s="15"/>
      <c r="ET494" s="20"/>
      <c r="EU494" s="15"/>
      <c r="EV494" s="20"/>
      <c r="EW494" s="15"/>
      <c r="EX494" s="20"/>
      <c r="EY494" s="15"/>
      <c r="EZ494" s="20"/>
      <c r="FA494" s="15"/>
      <c r="FB494" s="20"/>
      <c r="FC494" s="15"/>
      <c r="FD494" s="20"/>
      <c r="FE494" s="15"/>
      <c r="FF494" s="20"/>
      <c r="FG494" s="15"/>
      <c r="FH494" s="20"/>
      <c r="FI494" s="15"/>
      <c r="FJ494" s="20"/>
      <c r="FK494" s="15"/>
      <c r="FL494" s="20"/>
      <c r="FM494" s="15"/>
      <c r="FN494" s="20"/>
      <c r="FO494" s="15"/>
      <c r="FP494" s="20"/>
      <c r="FQ494" s="15"/>
      <c r="FR494" s="20"/>
      <c r="FS494" s="15"/>
      <c r="FT494" s="20"/>
      <c r="FU494" s="15"/>
      <c r="FV494" s="20"/>
      <c r="FW494" s="15"/>
      <c r="FX494" s="20"/>
      <c r="FY494" s="15"/>
      <c r="FZ494" s="20"/>
      <c r="GA494" s="15"/>
      <c r="GB494" s="20"/>
      <c r="GC494" s="15"/>
      <c r="GD494" s="20"/>
      <c r="GE494" s="15"/>
      <c r="GF494" s="20"/>
      <c r="GG494" s="170"/>
    </row>
    <row r="495" spans="1:189" s="2" customFormat="1" ht="15.75" customHeight="1" x14ac:dyDescent="0.3">
      <c r="A495" s="15" t="s">
        <v>130</v>
      </c>
      <c r="B495" s="17" t="s">
        <v>126</v>
      </c>
      <c r="C495" s="17" t="s">
        <v>273</v>
      </c>
      <c r="D495" s="17" t="s">
        <v>1695</v>
      </c>
      <c r="E495" s="15" t="str">
        <f t="shared" si="85"/>
        <v>Adam Setiawan</v>
      </c>
      <c r="F495" s="17" t="s">
        <v>135</v>
      </c>
      <c r="G495" s="15">
        <v>999907688</v>
      </c>
      <c r="H495" s="15">
        <f t="shared" si="86"/>
        <v>116.5</v>
      </c>
      <c r="I495" s="15"/>
      <c r="J495" s="17">
        <f>(O495+P495+R495+S495+T495+U495)/2</f>
        <v>116.5</v>
      </c>
      <c r="K495" s="16"/>
      <c r="L495" s="15"/>
      <c r="M495" s="15"/>
      <c r="N495" s="15"/>
      <c r="O495" s="15">
        <f t="shared" si="92"/>
        <v>0</v>
      </c>
      <c r="P495" s="15">
        <v>0</v>
      </c>
      <c r="Q495" s="15">
        <f t="shared" si="93"/>
        <v>0</v>
      </c>
      <c r="R495" s="15">
        <v>0</v>
      </c>
      <c r="S495" s="15">
        <v>0</v>
      </c>
      <c r="T495" s="15">
        <f t="shared" si="94"/>
        <v>120</v>
      </c>
      <c r="U495" s="15">
        <f t="shared" si="95"/>
        <v>113</v>
      </c>
      <c r="V495" s="15"/>
      <c r="W495" s="15"/>
      <c r="X495" s="15"/>
      <c r="Y495" s="15"/>
      <c r="Z495" s="16"/>
      <c r="AA495" s="15"/>
      <c r="AB495" s="24"/>
      <c r="AC495" s="15"/>
      <c r="AD495" s="15"/>
      <c r="AE495" s="15"/>
      <c r="AF495" s="15"/>
      <c r="AG495" s="15"/>
      <c r="AH495" s="24"/>
      <c r="AI495" s="15"/>
      <c r="AJ495" s="15"/>
      <c r="AK495" s="15"/>
      <c r="AL495" s="15"/>
      <c r="AM495" s="15">
        <v>56</v>
      </c>
      <c r="AN495" s="24">
        <v>3</v>
      </c>
      <c r="AO495" s="15"/>
      <c r="AP495" s="24"/>
      <c r="AQ495" s="15"/>
      <c r="AR495" s="24"/>
      <c r="AS495" s="15"/>
      <c r="AT495" s="24"/>
      <c r="AU495" s="15"/>
      <c r="AV495" s="24"/>
      <c r="AW495" s="15"/>
      <c r="AX495" s="24"/>
      <c r="AY495" s="15"/>
      <c r="AZ495" s="15"/>
      <c r="BA495" s="15"/>
      <c r="BB495" s="15"/>
      <c r="BC495" s="15"/>
      <c r="BD495" s="15"/>
      <c r="BE495" s="15">
        <v>90</v>
      </c>
      <c r="BF495" s="24">
        <v>2</v>
      </c>
      <c r="BG495" s="15"/>
      <c r="BH495" s="24"/>
      <c r="BI495" s="15"/>
      <c r="BJ495" s="24"/>
      <c r="BK495" s="15"/>
      <c r="BL495" s="24"/>
      <c r="BM495" s="15"/>
      <c r="BN495" s="24"/>
      <c r="BO495" s="15"/>
      <c r="BP495" s="24"/>
      <c r="BQ495" s="15">
        <v>113</v>
      </c>
      <c r="BR495" s="24">
        <v>3</v>
      </c>
      <c r="BS495" s="15">
        <v>140</v>
      </c>
      <c r="BT495" s="24">
        <v>1</v>
      </c>
      <c r="BU495" s="15"/>
      <c r="BV495" s="24"/>
      <c r="BW495" s="15"/>
      <c r="BX495" s="24"/>
      <c r="BY495" s="15"/>
      <c r="BZ495" s="24"/>
      <c r="CA495" s="15">
        <v>120</v>
      </c>
      <c r="CB495" s="24">
        <v>2</v>
      </c>
      <c r="CC495" s="15"/>
      <c r="CD495" s="24"/>
      <c r="CE495" s="15"/>
      <c r="CF495" s="24"/>
      <c r="CG495" s="15"/>
      <c r="CH495" s="25"/>
      <c r="CI495" s="15"/>
      <c r="CJ495" s="25"/>
      <c r="CK495" s="15"/>
      <c r="CL495" s="25"/>
      <c r="CM495" s="15"/>
      <c r="CN495" s="25"/>
      <c r="CO495" s="15"/>
      <c r="CP495" s="24"/>
      <c r="CQ495" s="15"/>
      <c r="CR495" s="24"/>
      <c r="CS495" s="15">
        <f t="shared" si="87"/>
        <v>0</v>
      </c>
      <c r="CT495" s="15">
        <f t="shared" si="88"/>
        <v>0</v>
      </c>
      <c r="CU495" s="15">
        <f t="shared" si="89"/>
        <v>0</v>
      </c>
      <c r="CV495" s="15">
        <f t="shared" si="90"/>
        <v>0</v>
      </c>
      <c r="CW495" s="15"/>
      <c r="CX495" s="15"/>
      <c r="CY495" s="15">
        <f t="shared" si="91"/>
        <v>0</v>
      </c>
      <c r="CZ495" s="15">
        <f>GG495</f>
        <v>0</v>
      </c>
      <c r="DA495" s="20"/>
      <c r="DB495" s="17">
        <v>200</v>
      </c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7"/>
      <c r="DQ495" s="15"/>
      <c r="DR495" s="15"/>
      <c r="DS495" s="15"/>
      <c r="DT495" s="15"/>
      <c r="DU495" s="15"/>
      <c r="DV495" s="15"/>
      <c r="DW495" s="15">
        <v>140</v>
      </c>
      <c r="DX495" s="20">
        <v>1</v>
      </c>
      <c r="DY495" s="15"/>
      <c r="DZ495" s="20"/>
      <c r="EA495" s="15"/>
      <c r="EB495" s="20"/>
      <c r="EC495" s="15">
        <v>120</v>
      </c>
      <c r="ED495" s="20">
        <v>2</v>
      </c>
      <c r="EE495" s="15"/>
      <c r="EF495" s="20"/>
      <c r="EG495" s="15">
        <v>113</v>
      </c>
      <c r="EH495" s="20">
        <v>3</v>
      </c>
      <c r="EI495" s="15"/>
      <c r="EJ495" s="20"/>
      <c r="EK495" s="15"/>
      <c r="EL495" s="20"/>
      <c r="EM495" s="15"/>
      <c r="EN495" s="20"/>
      <c r="EO495" s="15"/>
      <c r="EP495" s="20"/>
      <c r="EQ495" s="15"/>
      <c r="ER495" s="20"/>
      <c r="ES495" s="15"/>
      <c r="ET495" s="20"/>
      <c r="EU495" s="15"/>
      <c r="EV495" s="20"/>
      <c r="EW495" s="15"/>
      <c r="EX495" s="20"/>
      <c r="EY495" s="15"/>
      <c r="EZ495" s="20"/>
      <c r="FA495" s="15"/>
      <c r="FB495" s="20"/>
      <c r="FC495" s="15"/>
      <c r="FD495" s="20"/>
      <c r="FE495" s="15"/>
      <c r="FF495" s="20"/>
      <c r="FG495" s="15"/>
      <c r="FH495" s="20"/>
      <c r="FI495" s="15"/>
      <c r="FJ495" s="20"/>
      <c r="FK495" s="15"/>
      <c r="FL495" s="20"/>
      <c r="FM495" s="15"/>
      <c r="FN495" s="20"/>
      <c r="FO495" s="15"/>
      <c r="FP495" s="20"/>
      <c r="FQ495" s="15"/>
      <c r="FR495" s="20"/>
      <c r="FS495" s="15"/>
      <c r="FT495" s="20"/>
      <c r="FU495" s="15"/>
      <c r="FV495" s="20"/>
      <c r="FW495" s="15"/>
      <c r="FX495" s="20"/>
      <c r="FY495" s="15"/>
      <c r="FZ495" s="20"/>
      <c r="GA495" s="15"/>
      <c r="GB495" s="20"/>
      <c r="GC495" s="15"/>
      <c r="GD495" s="20"/>
      <c r="GE495" s="15"/>
      <c r="GF495" s="20"/>
      <c r="GG495" s="170"/>
    </row>
    <row r="496" spans="1:189" s="2" customFormat="1" ht="15.75" customHeight="1" x14ac:dyDescent="0.3">
      <c r="A496" s="85" t="s">
        <v>130</v>
      </c>
      <c r="B496" s="85" t="s">
        <v>142</v>
      </c>
      <c r="C496" s="85" t="s">
        <v>2649</v>
      </c>
      <c r="D496" s="85" t="s">
        <v>2650</v>
      </c>
      <c r="E496" s="15" t="str">
        <f t="shared" si="85"/>
        <v>GEETHA MANCHU</v>
      </c>
      <c r="F496" s="85" t="s">
        <v>128</v>
      </c>
      <c r="G496" s="15">
        <v>999907693</v>
      </c>
      <c r="H496" s="15">
        <f t="shared" si="86"/>
        <v>68</v>
      </c>
      <c r="I496" s="15"/>
      <c r="J496" s="15"/>
      <c r="K496" s="16"/>
      <c r="L496" s="15"/>
      <c r="M496" s="15"/>
      <c r="N496" s="15"/>
      <c r="O496" s="15">
        <f t="shared" si="92"/>
        <v>0</v>
      </c>
      <c r="P496" s="15">
        <v>0</v>
      </c>
      <c r="Q496" s="15">
        <f t="shared" si="93"/>
        <v>0</v>
      </c>
      <c r="R496" s="15">
        <v>0</v>
      </c>
      <c r="S496" s="15">
        <v>0</v>
      </c>
      <c r="T496" s="15">
        <f t="shared" si="94"/>
        <v>0</v>
      </c>
      <c r="U496" s="15">
        <f t="shared" si="95"/>
        <v>0</v>
      </c>
      <c r="V496" s="15"/>
      <c r="W496" s="15"/>
      <c r="X496" s="15"/>
      <c r="Y496" s="15"/>
      <c r="Z496" s="16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>
        <f t="shared" si="87"/>
        <v>0</v>
      </c>
      <c r="CT496" s="15">
        <f t="shared" si="88"/>
        <v>68</v>
      </c>
      <c r="CU496" s="15">
        <f t="shared" si="89"/>
        <v>1</v>
      </c>
      <c r="CV496" s="15">
        <f t="shared" si="90"/>
        <v>0</v>
      </c>
      <c r="CW496" s="15"/>
      <c r="CX496" s="15"/>
      <c r="CY496" s="15">
        <f t="shared" si="91"/>
        <v>0</v>
      </c>
      <c r="CZ496" s="15">
        <f>GG496</f>
        <v>0</v>
      </c>
      <c r="DA496" s="16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20"/>
      <c r="DY496" s="15"/>
      <c r="DZ496" s="20"/>
      <c r="EA496" s="15"/>
      <c r="EB496" s="20"/>
      <c r="EC496" s="15"/>
      <c r="ED496" s="20"/>
      <c r="EE496" s="15"/>
      <c r="EF496" s="20"/>
      <c r="EG496" s="15"/>
      <c r="EH496" s="20"/>
      <c r="EI496" s="15"/>
      <c r="EJ496" s="20"/>
      <c r="EK496" s="15"/>
      <c r="EL496" s="20"/>
      <c r="EM496" s="15"/>
      <c r="EN496" s="20"/>
      <c r="EO496" s="15"/>
      <c r="EP496" s="20"/>
      <c r="EQ496" s="15"/>
      <c r="ER496" s="20"/>
      <c r="ES496" s="15"/>
      <c r="ET496" s="20"/>
      <c r="EU496" s="15">
        <v>68</v>
      </c>
      <c r="EV496" s="20">
        <v>3</v>
      </c>
      <c r="EW496" s="15"/>
      <c r="EX496" s="20"/>
      <c r="EY496" s="15"/>
      <c r="EZ496" s="20"/>
      <c r="FA496" s="15"/>
      <c r="FB496" s="20"/>
      <c r="FC496" s="15"/>
      <c r="FD496" s="20"/>
      <c r="FE496" s="15"/>
      <c r="FF496" s="20"/>
      <c r="FG496" s="15"/>
      <c r="FH496" s="20"/>
      <c r="FI496" s="15"/>
      <c r="FJ496" s="20"/>
      <c r="FK496" s="15"/>
      <c r="FL496" s="20"/>
      <c r="FM496" s="15"/>
      <c r="FN496" s="20"/>
      <c r="FO496" s="15"/>
      <c r="FP496" s="20"/>
      <c r="FQ496" s="15"/>
      <c r="FR496" s="20"/>
      <c r="FS496" s="15"/>
      <c r="FT496" s="20"/>
      <c r="FU496" s="15"/>
      <c r="FV496" s="20"/>
      <c r="FW496" s="15"/>
      <c r="FX496" s="20"/>
      <c r="FY496" s="15"/>
      <c r="FZ496" s="20"/>
      <c r="GA496" s="15"/>
      <c r="GB496" s="20"/>
      <c r="GC496" s="15"/>
      <c r="GD496" s="20"/>
      <c r="GE496" s="15"/>
      <c r="GF496" s="20"/>
      <c r="GG496" s="170"/>
    </row>
    <row r="497" spans="1:189" s="2" customFormat="1" ht="15.75" customHeight="1" x14ac:dyDescent="0.3">
      <c r="A497" s="15" t="s">
        <v>133</v>
      </c>
      <c r="B497" s="15" t="s">
        <v>126</v>
      </c>
      <c r="C497" s="15" t="s">
        <v>3752</v>
      </c>
      <c r="D497" s="15" t="s">
        <v>3753</v>
      </c>
      <c r="E497" s="15" t="str">
        <f t="shared" si="85"/>
        <v>KYMBER HALL</v>
      </c>
      <c r="F497" s="15" t="s">
        <v>128</v>
      </c>
      <c r="G497" s="15">
        <v>999907808</v>
      </c>
      <c r="H497" s="15">
        <f t="shared" si="86"/>
        <v>68</v>
      </c>
      <c r="I497" s="15"/>
      <c r="J497" s="15"/>
      <c r="K497" s="16"/>
      <c r="L497" s="15"/>
      <c r="M497" s="15"/>
      <c r="N497" s="15"/>
      <c r="O497" s="15">
        <f t="shared" si="92"/>
        <v>0</v>
      </c>
      <c r="P497" s="15">
        <v>0</v>
      </c>
      <c r="Q497" s="15">
        <f t="shared" si="93"/>
        <v>0</v>
      </c>
      <c r="R497" s="15">
        <v>0</v>
      </c>
      <c r="S497" s="15">
        <v>0</v>
      </c>
      <c r="T497" s="15">
        <f t="shared" si="94"/>
        <v>0</v>
      </c>
      <c r="U497" s="15">
        <f t="shared" si="95"/>
        <v>0</v>
      </c>
      <c r="V497" s="15"/>
      <c r="W497" s="15"/>
      <c r="X497" s="15"/>
      <c r="Y497" s="15"/>
      <c r="Z497" s="16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>
        <f t="shared" si="87"/>
        <v>0</v>
      </c>
      <c r="CT497" s="15">
        <f t="shared" si="88"/>
        <v>68</v>
      </c>
      <c r="CU497" s="15">
        <f t="shared" si="89"/>
        <v>1</v>
      </c>
      <c r="CV497" s="15">
        <f t="shared" si="90"/>
        <v>0</v>
      </c>
      <c r="CW497" s="15"/>
      <c r="CX497" s="15"/>
      <c r="CY497" s="15">
        <f t="shared" si="91"/>
        <v>0</v>
      </c>
      <c r="CZ497" s="15">
        <f>GG497</f>
        <v>0</v>
      </c>
      <c r="DA497" s="16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20"/>
      <c r="DY497" s="15"/>
      <c r="DZ497" s="20"/>
      <c r="EA497" s="15"/>
      <c r="EB497" s="20"/>
      <c r="EC497" s="15"/>
      <c r="ED497" s="20"/>
      <c r="EE497" s="15"/>
      <c r="EF497" s="20"/>
      <c r="EG497" s="15"/>
      <c r="EH497" s="20"/>
      <c r="EI497" s="15"/>
      <c r="EJ497" s="20"/>
      <c r="EK497" s="15"/>
      <c r="EL497" s="20"/>
      <c r="EM497" s="15"/>
      <c r="EN497" s="20"/>
      <c r="EO497" s="15"/>
      <c r="EP497" s="20"/>
      <c r="EQ497" s="15"/>
      <c r="ER497" s="20"/>
      <c r="ES497" s="15"/>
      <c r="ET497" s="20"/>
      <c r="EU497" s="15"/>
      <c r="EV497" s="20"/>
      <c r="EW497" s="15"/>
      <c r="EX497" s="20"/>
      <c r="EY497" s="15"/>
      <c r="EZ497" s="20"/>
      <c r="FA497" s="15"/>
      <c r="FB497" s="20"/>
      <c r="FC497" s="15"/>
      <c r="FD497" s="20"/>
      <c r="FE497" s="15"/>
      <c r="FF497" s="20"/>
      <c r="FG497" s="15"/>
      <c r="FH497" s="20"/>
      <c r="FI497" s="15"/>
      <c r="FJ497" s="20"/>
      <c r="FK497" s="15"/>
      <c r="FL497" s="20"/>
      <c r="FM497" s="15"/>
      <c r="FN497" s="20"/>
      <c r="FO497" s="15"/>
      <c r="FP497" s="20"/>
      <c r="FQ497" s="15"/>
      <c r="FR497" s="20"/>
      <c r="FS497" s="15"/>
      <c r="FT497" s="20"/>
      <c r="FU497" s="15"/>
      <c r="FV497" s="20"/>
      <c r="FW497" s="15"/>
      <c r="FX497" s="20"/>
      <c r="FY497" s="15">
        <v>68</v>
      </c>
      <c r="FZ497" s="20">
        <v>3</v>
      </c>
      <c r="GA497" s="15"/>
      <c r="GB497" s="20"/>
      <c r="GC497" s="15"/>
      <c r="GD497" s="20"/>
      <c r="GE497" s="15"/>
      <c r="GF497" s="20"/>
      <c r="GG497" s="170"/>
    </row>
    <row r="498" spans="1:189" s="2" customFormat="1" ht="15.75" customHeight="1" x14ac:dyDescent="0.3">
      <c r="A498" s="17" t="s">
        <v>125</v>
      </c>
      <c r="B498" s="17" t="s">
        <v>126</v>
      </c>
      <c r="C498" s="17" t="s">
        <v>627</v>
      </c>
      <c r="D498" s="17" t="s">
        <v>1043</v>
      </c>
      <c r="E498" s="15" t="str">
        <f t="shared" si="85"/>
        <v>Anjali Joshi</v>
      </c>
      <c r="F498" s="17" t="s">
        <v>128</v>
      </c>
      <c r="G498" s="15">
        <v>999907958</v>
      </c>
      <c r="H498" s="15">
        <f t="shared" si="86"/>
        <v>293</v>
      </c>
      <c r="I498" s="15"/>
      <c r="J498" s="17">
        <f>(O498+P498+R498+S498+T498+U498)/2</f>
        <v>47</v>
      </c>
      <c r="K498" s="16"/>
      <c r="L498" s="15"/>
      <c r="M498" s="15"/>
      <c r="N498" s="15"/>
      <c r="O498" s="15">
        <f t="shared" si="92"/>
        <v>56</v>
      </c>
      <c r="P498" s="15">
        <v>0</v>
      </c>
      <c r="Q498" s="15">
        <f t="shared" si="93"/>
        <v>0</v>
      </c>
      <c r="R498" s="15">
        <v>0</v>
      </c>
      <c r="S498" s="15">
        <v>0</v>
      </c>
      <c r="T498" s="15">
        <f t="shared" si="94"/>
        <v>38</v>
      </c>
      <c r="U498" s="15">
        <f t="shared" si="95"/>
        <v>0</v>
      </c>
      <c r="V498" s="15"/>
      <c r="W498" s="15"/>
      <c r="X498" s="15"/>
      <c r="Y498" s="15"/>
      <c r="Z498" s="16"/>
      <c r="AA498" s="15"/>
      <c r="AB498" s="24"/>
      <c r="AC498" s="15"/>
      <c r="AD498" s="15"/>
      <c r="AE498" s="15"/>
      <c r="AF498" s="15"/>
      <c r="AG498" s="15"/>
      <c r="AH498" s="24"/>
      <c r="AI498" s="15"/>
      <c r="AJ498" s="15"/>
      <c r="AK498" s="15"/>
      <c r="AL498" s="15"/>
      <c r="AM498" s="15">
        <v>32</v>
      </c>
      <c r="AN498" s="24" t="s">
        <v>129</v>
      </c>
      <c r="AO498" s="15"/>
      <c r="AP498" s="24"/>
      <c r="AQ498" s="15"/>
      <c r="AR498" s="24"/>
      <c r="AS498" s="15"/>
      <c r="AT498" s="24"/>
      <c r="AU498" s="15"/>
      <c r="AV498" s="24"/>
      <c r="AW498" s="15"/>
      <c r="AX498" s="24"/>
      <c r="AY498" s="15"/>
      <c r="AZ498" s="15"/>
      <c r="BA498" s="15"/>
      <c r="BB498" s="15"/>
      <c r="BC498" s="15"/>
      <c r="BD498" s="15"/>
      <c r="BE498" s="15">
        <v>51</v>
      </c>
      <c r="BF498" s="24">
        <v>8</v>
      </c>
      <c r="BG498" s="15"/>
      <c r="BH498" s="24"/>
      <c r="BI498" s="15"/>
      <c r="BJ498" s="24"/>
      <c r="BK498" s="15"/>
      <c r="BL498" s="24"/>
      <c r="BM498" s="15"/>
      <c r="BN498" s="24"/>
      <c r="BO498" s="15"/>
      <c r="BP498" s="24"/>
      <c r="BQ498" s="15">
        <v>48</v>
      </c>
      <c r="BR498" s="24" t="s">
        <v>168</v>
      </c>
      <c r="BS498" s="15">
        <v>59</v>
      </c>
      <c r="BT498" s="24">
        <v>7</v>
      </c>
      <c r="BU498" s="15"/>
      <c r="BV498" s="24"/>
      <c r="BW498" s="15"/>
      <c r="BX498" s="24"/>
      <c r="BY498" s="15"/>
      <c r="BZ498" s="24"/>
      <c r="CA498" s="15"/>
      <c r="CB498" s="24"/>
      <c r="CC498" s="15"/>
      <c r="CD498" s="24"/>
      <c r="CE498" s="15"/>
      <c r="CF498" s="24"/>
      <c r="CG498" s="15"/>
      <c r="CH498" s="25"/>
      <c r="CI498" s="15"/>
      <c r="CJ498" s="25"/>
      <c r="CK498" s="15"/>
      <c r="CL498" s="25"/>
      <c r="CM498" s="15"/>
      <c r="CN498" s="25"/>
      <c r="CO498" s="15"/>
      <c r="CP498" s="25"/>
      <c r="CQ498" s="15"/>
      <c r="CR498" s="25"/>
      <c r="CS498" s="15">
        <f t="shared" si="87"/>
        <v>0</v>
      </c>
      <c r="CT498" s="15">
        <f t="shared" si="88"/>
        <v>246</v>
      </c>
      <c r="CU498" s="15">
        <f t="shared" si="89"/>
        <v>3</v>
      </c>
      <c r="CV498" s="15">
        <f t="shared" si="90"/>
        <v>0</v>
      </c>
      <c r="CW498" s="15"/>
      <c r="CX498" s="15"/>
      <c r="CY498" s="15">
        <f t="shared" si="91"/>
        <v>0</v>
      </c>
      <c r="CZ498" s="15">
        <f>GG498</f>
        <v>0</v>
      </c>
      <c r="DA498" s="19"/>
      <c r="DB498" s="17"/>
      <c r="DC498" s="15"/>
      <c r="DD498" s="15"/>
      <c r="DE498" s="15">
        <v>63</v>
      </c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7"/>
      <c r="DQ498" s="15"/>
      <c r="DR498" s="15"/>
      <c r="DS498" s="15"/>
      <c r="DT498" s="15"/>
      <c r="DU498" s="15"/>
      <c r="DV498" s="15"/>
      <c r="DW498" s="15"/>
      <c r="DX498" s="20"/>
      <c r="DY498" s="15"/>
      <c r="DZ498" s="20"/>
      <c r="EA498" s="15">
        <v>44</v>
      </c>
      <c r="EB498" s="20" t="s">
        <v>129</v>
      </c>
      <c r="EC498" s="15">
        <v>38</v>
      </c>
      <c r="ED498" s="20" t="s">
        <v>129</v>
      </c>
      <c r="EE498" s="15">
        <v>56</v>
      </c>
      <c r="EF498" s="20"/>
      <c r="EG498" s="15"/>
      <c r="EH498" s="20"/>
      <c r="EI498" s="15"/>
      <c r="EJ498" s="20"/>
      <c r="EK498" s="15"/>
      <c r="EL498" s="20"/>
      <c r="EM498" s="15"/>
      <c r="EN498" s="20"/>
      <c r="EO498" s="15"/>
      <c r="EP498" s="20"/>
      <c r="EQ498" s="15">
        <v>120</v>
      </c>
      <c r="ER498" s="20">
        <v>1</v>
      </c>
      <c r="ES498" s="15"/>
      <c r="ET498" s="20"/>
      <c r="EU498" s="15"/>
      <c r="EV498" s="20"/>
      <c r="EW498" s="15">
        <v>58</v>
      </c>
      <c r="EX498" s="20">
        <v>6</v>
      </c>
      <c r="EY498" s="15"/>
      <c r="EZ498" s="20"/>
      <c r="FA498" s="15"/>
      <c r="FB498" s="20"/>
      <c r="FC498" s="15"/>
      <c r="FD498" s="20"/>
      <c r="FE498" s="15"/>
      <c r="FF498" s="20"/>
      <c r="FG498" s="15"/>
      <c r="FH498" s="20"/>
      <c r="FI498" s="15"/>
      <c r="FJ498" s="20"/>
      <c r="FK498" s="15"/>
      <c r="FL498" s="20"/>
      <c r="FM498" s="15"/>
      <c r="FN498" s="20"/>
      <c r="FO498" s="15"/>
      <c r="FP498" s="20"/>
      <c r="FQ498" s="15">
        <v>68</v>
      </c>
      <c r="FR498" s="20">
        <v>4</v>
      </c>
      <c r="FS498" s="15"/>
      <c r="FT498" s="20"/>
      <c r="FU498" s="15"/>
      <c r="FV498" s="20"/>
      <c r="FW498" s="15"/>
      <c r="FX498" s="20"/>
      <c r="FY498" s="15"/>
      <c r="FZ498" s="20"/>
      <c r="GA498" s="15"/>
      <c r="GB498" s="20"/>
      <c r="GC498" s="15"/>
      <c r="GD498" s="20"/>
      <c r="GE498" s="15"/>
      <c r="GF498" s="20"/>
      <c r="GG498" s="170"/>
    </row>
    <row r="499" spans="1:189" s="2" customFormat="1" ht="15.75" customHeight="1" x14ac:dyDescent="0.3">
      <c r="A499" s="15" t="s">
        <v>130</v>
      </c>
      <c r="B499" s="15" t="s">
        <v>126</v>
      </c>
      <c r="C499" s="15" t="s">
        <v>2148</v>
      </c>
      <c r="D499" s="15" t="s">
        <v>2149</v>
      </c>
      <c r="E499" s="15" t="str">
        <f t="shared" si="85"/>
        <v>LAMISAH SOBHANI</v>
      </c>
      <c r="F499" s="17" t="s">
        <v>128</v>
      </c>
      <c r="G499" s="15">
        <v>999907971</v>
      </c>
      <c r="H499" s="15">
        <f t="shared" si="86"/>
        <v>310</v>
      </c>
      <c r="I499" s="15"/>
      <c r="J499" s="15"/>
      <c r="K499" s="16"/>
      <c r="L499" s="15"/>
      <c r="M499" s="15"/>
      <c r="N499" s="15"/>
      <c r="O499" s="15">
        <f t="shared" si="92"/>
        <v>74</v>
      </c>
      <c r="P499" s="15">
        <v>0</v>
      </c>
      <c r="Q499" s="15">
        <f t="shared" si="93"/>
        <v>0</v>
      </c>
      <c r="R499" s="15">
        <v>0</v>
      </c>
      <c r="S499" s="15">
        <v>0</v>
      </c>
      <c r="T499" s="15">
        <f t="shared" si="94"/>
        <v>38</v>
      </c>
      <c r="U499" s="15">
        <f t="shared" si="95"/>
        <v>0</v>
      </c>
      <c r="V499" s="15"/>
      <c r="W499" s="15"/>
      <c r="X499" s="15"/>
      <c r="Y499" s="15"/>
      <c r="Z499" s="16"/>
      <c r="AA499" s="15"/>
      <c r="AB499" s="24"/>
      <c r="AC499" s="15"/>
      <c r="AD499" s="15"/>
      <c r="AE499" s="15"/>
      <c r="AF499" s="15"/>
      <c r="AG499" s="15"/>
      <c r="AH499" s="24"/>
      <c r="AI499" s="15"/>
      <c r="AJ499" s="15"/>
      <c r="AK499" s="15"/>
      <c r="AL499" s="15"/>
      <c r="AM499" s="15"/>
      <c r="AN499" s="24"/>
      <c r="AO499" s="15"/>
      <c r="AP499" s="24"/>
      <c r="AQ499" s="15"/>
      <c r="AR499" s="24"/>
      <c r="AS499" s="15"/>
      <c r="AT499" s="24"/>
      <c r="AU499" s="15"/>
      <c r="AV499" s="24"/>
      <c r="AW499" s="15"/>
      <c r="AX499" s="24"/>
      <c r="AY499" s="15"/>
      <c r="AZ499" s="15"/>
      <c r="BA499" s="15"/>
      <c r="BB499" s="15"/>
      <c r="BC499" s="15"/>
      <c r="BD499" s="15"/>
      <c r="BE499" s="15"/>
      <c r="BF499" s="24"/>
      <c r="BG499" s="15"/>
      <c r="BH499" s="24"/>
      <c r="BI499" s="15"/>
      <c r="BJ499" s="24"/>
      <c r="BK499" s="15"/>
      <c r="BL499" s="24"/>
      <c r="BM499" s="15"/>
      <c r="BN499" s="24"/>
      <c r="BO499" s="15"/>
      <c r="BP499" s="24"/>
      <c r="BQ499" s="15"/>
      <c r="BR499" s="24"/>
      <c r="BS499" s="15"/>
      <c r="BT499" s="24"/>
      <c r="BU499" s="15"/>
      <c r="BV499" s="24"/>
      <c r="BW499" s="15"/>
      <c r="BX499" s="24"/>
      <c r="BY499" s="15"/>
      <c r="BZ499" s="24"/>
      <c r="CA499" s="15"/>
      <c r="CB499" s="24"/>
      <c r="CC499" s="15"/>
      <c r="CD499" s="24"/>
      <c r="CE499" s="15"/>
      <c r="CF499" s="24"/>
      <c r="CG499" s="15"/>
      <c r="CH499" s="25"/>
      <c r="CI499" s="15"/>
      <c r="CJ499" s="25"/>
      <c r="CK499" s="15"/>
      <c r="CL499" s="25"/>
      <c r="CM499" s="15"/>
      <c r="CN499" s="25"/>
      <c r="CO499" s="15"/>
      <c r="CP499" s="25"/>
      <c r="CQ499" s="15"/>
      <c r="CR499" s="25"/>
      <c r="CS499" s="15">
        <f t="shared" si="87"/>
        <v>0</v>
      </c>
      <c r="CT499" s="15">
        <f t="shared" si="88"/>
        <v>106</v>
      </c>
      <c r="CU499" s="15">
        <f t="shared" si="89"/>
        <v>1</v>
      </c>
      <c r="CV499" s="15">
        <f t="shared" si="90"/>
        <v>44</v>
      </c>
      <c r="CW499" s="15"/>
      <c r="CX499" s="15"/>
      <c r="CY499" s="15">
        <f t="shared" si="91"/>
        <v>48</v>
      </c>
      <c r="CZ499" s="15">
        <f>GG499</f>
        <v>0</v>
      </c>
      <c r="DA499" s="19"/>
      <c r="DB499" s="17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7"/>
      <c r="DQ499" s="15"/>
      <c r="DR499" s="15"/>
      <c r="DS499" s="15"/>
      <c r="DT499" s="15"/>
      <c r="DU499" s="15"/>
      <c r="DV499" s="15"/>
      <c r="DW499" s="15"/>
      <c r="DX499" s="20"/>
      <c r="DY499" s="15"/>
      <c r="DZ499" s="20"/>
      <c r="EA499" s="15">
        <v>44</v>
      </c>
      <c r="EB499" s="20" t="s">
        <v>129</v>
      </c>
      <c r="EC499" s="15">
        <v>38</v>
      </c>
      <c r="ED499" s="20" t="s">
        <v>168</v>
      </c>
      <c r="EE499" s="15"/>
      <c r="EF499" s="20"/>
      <c r="EG499" s="15"/>
      <c r="EH499" s="20"/>
      <c r="EI499" s="15">
        <v>32</v>
      </c>
      <c r="EJ499" s="20" t="s">
        <v>129</v>
      </c>
      <c r="EK499" s="15"/>
      <c r="EL499" s="20"/>
      <c r="EM499" s="15">
        <v>42</v>
      </c>
      <c r="EN499" s="20">
        <v>8</v>
      </c>
      <c r="EO499" s="15">
        <v>48</v>
      </c>
      <c r="EP499" s="20"/>
      <c r="EQ499" s="15"/>
      <c r="ER499" s="20"/>
      <c r="ES499" s="15"/>
      <c r="ET499" s="20"/>
      <c r="EU499" s="15"/>
      <c r="EV499" s="20"/>
      <c r="EW499" s="15">
        <v>38</v>
      </c>
      <c r="EX499" s="20" t="s">
        <v>129</v>
      </c>
      <c r="EY499" s="15"/>
      <c r="EZ499" s="20"/>
      <c r="FA499" s="15"/>
      <c r="FB499" s="20"/>
      <c r="FC499" s="15"/>
      <c r="FD499" s="20"/>
      <c r="FE499" s="15"/>
      <c r="FF499" s="20"/>
      <c r="FG499" s="15"/>
      <c r="FH499" s="20"/>
      <c r="FI499" s="15"/>
      <c r="FJ499" s="20"/>
      <c r="FK499" s="15"/>
      <c r="FL499" s="20"/>
      <c r="FM499" s="15"/>
      <c r="FN499" s="20"/>
      <c r="FO499" s="15"/>
      <c r="FP499" s="20"/>
      <c r="FQ499" s="15">
        <v>68</v>
      </c>
      <c r="FR499" s="20">
        <v>3</v>
      </c>
      <c r="FS499" s="15"/>
      <c r="FT499" s="20"/>
      <c r="FU499" s="15"/>
      <c r="FV499" s="20"/>
      <c r="FW499" s="15"/>
      <c r="FX499" s="20"/>
      <c r="FY499" s="15"/>
      <c r="FZ499" s="20"/>
      <c r="GA499" s="15"/>
      <c r="GB499" s="20"/>
      <c r="GC499" s="15"/>
      <c r="GD499" s="20"/>
      <c r="GE499" s="15">
        <v>44</v>
      </c>
      <c r="GF499" s="20" t="s">
        <v>129</v>
      </c>
      <c r="GG499" s="170"/>
    </row>
    <row r="500" spans="1:189" s="2" customFormat="1" ht="15.75" customHeight="1" x14ac:dyDescent="0.3">
      <c r="A500" s="15" t="s">
        <v>130</v>
      </c>
      <c r="B500" s="17" t="s">
        <v>126</v>
      </c>
      <c r="C500" s="17" t="s">
        <v>179</v>
      </c>
      <c r="D500" s="17" t="s">
        <v>1931</v>
      </c>
      <c r="E500" s="15" t="str">
        <f t="shared" si="85"/>
        <v>Ava Wang</v>
      </c>
      <c r="F500" s="17" t="s">
        <v>128</v>
      </c>
      <c r="G500" s="15">
        <v>999907972</v>
      </c>
      <c r="H500" s="15">
        <f t="shared" si="86"/>
        <v>54</v>
      </c>
      <c r="I500" s="15"/>
      <c r="J500" s="17">
        <f>(O500+P500+R500+S500+T500+U500)/2</f>
        <v>0</v>
      </c>
      <c r="K500" s="16"/>
      <c r="L500" s="15"/>
      <c r="M500" s="15"/>
      <c r="N500" s="15"/>
      <c r="O500" s="15">
        <f t="shared" si="92"/>
        <v>0</v>
      </c>
      <c r="P500" s="15">
        <v>0</v>
      </c>
      <c r="Q500" s="15">
        <f t="shared" si="93"/>
        <v>0</v>
      </c>
      <c r="R500" s="15">
        <v>0</v>
      </c>
      <c r="S500" s="15">
        <v>0</v>
      </c>
      <c r="T500" s="15">
        <f t="shared" si="94"/>
        <v>0</v>
      </c>
      <c r="U500" s="15">
        <f t="shared" si="95"/>
        <v>0</v>
      </c>
      <c r="V500" s="15"/>
      <c r="W500" s="15"/>
      <c r="X500" s="15"/>
      <c r="Y500" s="15"/>
      <c r="Z500" s="16"/>
      <c r="AA500" s="15"/>
      <c r="AB500" s="24"/>
      <c r="AC500" s="15"/>
      <c r="AD500" s="15"/>
      <c r="AE500" s="15"/>
      <c r="AF500" s="15"/>
      <c r="AG500" s="15"/>
      <c r="AH500" s="24"/>
      <c r="AI500" s="15"/>
      <c r="AJ500" s="15"/>
      <c r="AK500" s="15"/>
      <c r="AL500" s="15"/>
      <c r="AM500" s="15"/>
      <c r="AN500" s="24"/>
      <c r="AO500" s="15"/>
      <c r="AP500" s="24"/>
      <c r="AQ500" s="15"/>
      <c r="AR500" s="24"/>
      <c r="AS500" s="15"/>
      <c r="AT500" s="24"/>
      <c r="AU500" s="15"/>
      <c r="AV500" s="24"/>
      <c r="AW500" s="15"/>
      <c r="AX500" s="24"/>
      <c r="AY500" s="15"/>
      <c r="AZ500" s="15"/>
      <c r="BA500" s="15"/>
      <c r="BB500" s="15"/>
      <c r="BC500" s="15"/>
      <c r="BD500" s="15"/>
      <c r="BE500" s="15"/>
      <c r="BF500" s="24"/>
      <c r="BG500" s="15"/>
      <c r="BH500" s="24"/>
      <c r="BI500" s="15"/>
      <c r="BJ500" s="24"/>
      <c r="BK500" s="15"/>
      <c r="BL500" s="24"/>
      <c r="BM500" s="15"/>
      <c r="BN500" s="24"/>
      <c r="BO500" s="15"/>
      <c r="BP500" s="24"/>
      <c r="BQ500" s="15"/>
      <c r="BR500" s="24"/>
      <c r="BS500" s="15">
        <v>44</v>
      </c>
      <c r="BT500" s="24" t="s">
        <v>129</v>
      </c>
      <c r="BU500" s="15"/>
      <c r="BV500" s="24"/>
      <c r="BW500" s="15"/>
      <c r="BX500" s="24"/>
      <c r="BY500" s="15"/>
      <c r="BZ500" s="24"/>
      <c r="CA500" s="15"/>
      <c r="CB500" s="24"/>
      <c r="CC500" s="15"/>
      <c r="CD500" s="24"/>
      <c r="CE500" s="15"/>
      <c r="CF500" s="24"/>
      <c r="CG500" s="15"/>
      <c r="CH500" s="25"/>
      <c r="CI500" s="15"/>
      <c r="CJ500" s="25"/>
      <c r="CK500" s="15"/>
      <c r="CL500" s="25"/>
      <c r="CM500" s="15"/>
      <c r="CN500" s="25"/>
      <c r="CO500" s="15"/>
      <c r="CP500" s="24"/>
      <c r="CQ500" s="15"/>
      <c r="CR500" s="24"/>
      <c r="CS500" s="15">
        <f t="shared" si="87"/>
        <v>0</v>
      </c>
      <c r="CT500" s="15">
        <f t="shared" si="88"/>
        <v>54</v>
      </c>
      <c r="CU500" s="15">
        <f t="shared" si="89"/>
        <v>1</v>
      </c>
      <c r="CV500" s="15">
        <f t="shared" si="90"/>
        <v>0</v>
      </c>
      <c r="CW500" s="15"/>
      <c r="CX500" s="15"/>
      <c r="CY500" s="15">
        <f t="shared" si="91"/>
        <v>0</v>
      </c>
      <c r="CZ500" s="15">
        <f>GG500</f>
        <v>0</v>
      </c>
      <c r="DA500" s="20"/>
      <c r="DB500" s="17"/>
      <c r="DC500" s="15"/>
      <c r="DD500" s="15"/>
      <c r="DE500" s="15">
        <v>45</v>
      </c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7"/>
      <c r="DQ500" s="15"/>
      <c r="DR500" s="15"/>
      <c r="DS500" s="15"/>
      <c r="DT500" s="15"/>
      <c r="DU500" s="15"/>
      <c r="DV500" s="15"/>
      <c r="DW500" s="15"/>
      <c r="DX500" s="20"/>
      <c r="DY500" s="15"/>
      <c r="DZ500" s="20"/>
      <c r="EA500" s="15"/>
      <c r="EB500" s="20"/>
      <c r="EC500" s="15"/>
      <c r="ED500" s="20"/>
      <c r="EE500" s="15"/>
      <c r="EF500" s="20"/>
      <c r="EG500" s="15"/>
      <c r="EH500" s="20"/>
      <c r="EI500" s="15"/>
      <c r="EJ500" s="20"/>
      <c r="EK500" s="15"/>
      <c r="EL500" s="20"/>
      <c r="EM500" s="15"/>
      <c r="EN500" s="20"/>
      <c r="EO500" s="15"/>
      <c r="EP500" s="20"/>
      <c r="EQ500" s="15"/>
      <c r="ER500" s="20"/>
      <c r="ES500" s="15"/>
      <c r="ET500" s="20"/>
      <c r="EU500" s="15"/>
      <c r="EV500" s="20"/>
      <c r="EW500" s="15">
        <v>54</v>
      </c>
      <c r="EX500" s="20">
        <v>7</v>
      </c>
      <c r="EY500" s="15"/>
      <c r="EZ500" s="20"/>
      <c r="FA500" s="15"/>
      <c r="FB500" s="20"/>
      <c r="FC500" s="15"/>
      <c r="FD500" s="20"/>
      <c r="FE500" s="15"/>
      <c r="FF500" s="20"/>
      <c r="FG500" s="15"/>
      <c r="FH500" s="20"/>
      <c r="FI500" s="15"/>
      <c r="FJ500" s="20"/>
      <c r="FK500" s="15"/>
      <c r="FL500" s="20"/>
      <c r="FM500" s="15"/>
      <c r="FN500" s="20"/>
      <c r="FO500" s="15"/>
      <c r="FP500" s="20"/>
      <c r="FQ500" s="15"/>
      <c r="FR500" s="20"/>
      <c r="FS500" s="15"/>
      <c r="FT500" s="20"/>
      <c r="FU500" s="15"/>
      <c r="FV500" s="20"/>
      <c r="FW500" s="15"/>
      <c r="FX500" s="20"/>
      <c r="FY500" s="15"/>
      <c r="FZ500" s="20"/>
      <c r="GA500" s="15"/>
      <c r="GB500" s="20"/>
      <c r="GC500" s="15"/>
      <c r="GD500" s="20"/>
      <c r="GE500" s="15"/>
      <c r="GF500" s="20"/>
      <c r="GG500" s="170"/>
    </row>
    <row r="501" spans="1:189" s="2" customFormat="1" ht="15" customHeight="1" x14ac:dyDescent="0.3">
      <c r="A501" s="17" t="s">
        <v>130</v>
      </c>
      <c r="B501" s="15" t="s">
        <v>126</v>
      </c>
      <c r="C501" s="15" t="s">
        <v>1457</v>
      </c>
      <c r="D501" s="15" t="s">
        <v>1458</v>
      </c>
      <c r="E501" s="15" t="str">
        <f t="shared" si="85"/>
        <v>Glenda Na</v>
      </c>
      <c r="F501" s="15" t="s">
        <v>128</v>
      </c>
      <c r="G501" s="15">
        <v>999907991</v>
      </c>
      <c r="H501" s="15">
        <f t="shared" si="86"/>
        <v>134</v>
      </c>
      <c r="I501" s="15"/>
      <c r="J501" s="15"/>
      <c r="K501" s="16"/>
      <c r="L501" s="15"/>
      <c r="M501" s="15"/>
      <c r="N501" s="15"/>
      <c r="O501" s="15">
        <f t="shared" si="92"/>
        <v>0</v>
      </c>
      <c r="P501" s="15">
        <v>0</v>
      </c>
      <c r="Q501" s="15">
        <f t="shared" si="93"/>
        <v>0</v>
      </c>
      <c r="R501" s="15">
        <v>0</v>
      </c>
      <c r="S501" s="15">
        <v>0</v>
      </c>
      <c r="T501" s="15">
        <f t="shared" si="94"/>
        <v>38</v>
      </c>
      <c r="U501" s="15">
        <f t="shared" si="95"/>
        <v>0</v>
      </c>
      <c r="V501" s="15"/>
      <c r="W501" s="15"/>
      <c r="X501" s="15"/>
      <c r="Y501" s="15"/>
      <c r="Z501" s="16"/>
      <c r="AA501" s="15"/>
      <c r="AB501" s="24"/>
      <c r="AC501" s="15"/>
      <c r="AD501" s="15"/>
      <c r="AE501" s="15"/>
      <c r="AF501" s="15"/>
      <c r="AG501" s="15"/>
      <c r="AH501" s="24"/>
      <c r="AI501" s="15"/>
      <c r="AJ501" s="15"/>
      <c r="AK501" s="15"/>
      <c r="AL501" s="15"/>
      <c r="AM501" s="15">
        <v>32</v>
      </c>
      <c r="AN501" s="24" t="s">
        <v>129</v>
      </c>
      <c r="AO501" s="15"/>
      <c r="AP501" s="24"/>
      <c r="AQ501" s="15"/>
      <c r="AR501" s="24"/>
      <c r="AS501" s="15"/>
      <c r="AT501" s="24"/>
      <c r="AU501" s="15"/>
      <c r="AV501" s="24"/>
      <c r="AW501" s="15"/>
      <c r="AX501" s="24"/>
      <c r="AY501" s="15"/>
      <c r="AZ501" s="15"/>
      <c r="BA501" s="15"/>
      <c r="BB501" s="15"/>
      <c r="BC501" s="15"/>
      <c r="BD501" s="15"/>
      <c r="BE501" s="15"/>
      <c r="BF501" s="24"/>
      <c r="BG501" s="15"/>
      <c r="BH501" s="24"/>
      <c r="BI501" s="15"/>
      <c r="BJ501" s="24"/>
      <c r="BK501" s="15"/>
      <c r="BL501" s="24"/>
      <c r="BM501" s="15"/>
      <c r="BN501" s="24"/>
      <c r="BO501" s="15"/>
      <c r="BP501" s="24"/>
      <c r="BQ501" s="15"/>
      <c r="BR501" s="24"/>
      <c r="BS501" s="15"/>
      <c r="BT501" s="24"/>
      <c r="BU501" s="15">
        <v>44</v>
      </c>
      <c r="BV501" s="24" t="s">
        <v>129</v>
      </c>
      <c r="BW501" s="15"/>
      <c r="BX501" s="24"/>
      <c r="BY501" s="15"/>
      <c r="BZ501" s="24"/>
      <c r="CA501" s="15">
        <v>51</v>
      </c>
      <c r="CB501" s="24" t="s">
        <v>129</v>
      </c>
      <c r="CC501" s="15"/>
      <c r="CD501" s="24"/>
      <c r="CE501" s="15"/>
      <c r="CF501" s="24"/>
      <c r="CG501" s="15"/>
      <c r="CH501" s="25"/>
      <c r="CI501" s="15"/>
      <c r="CJ501" s="25"/>
      <c r="CK501" s="15">
        <v>64</v>
      </c>
      <c r="CL501" s="25" t="s">
        <v>129</v>
      </c>
      <c r="CM501" s="15"/>
      <c r="CN501" s="25"/>
      <c r="CO501" s="15"/>
      <c r="CP501" s="25"/>
      <c r="CQ501" s="15"/>
      <c r="CR501" s="25"/>
      <c r="CS501" s="15">
        <f t="shared" si="87"/>
        <v>0</v>
      </c>
      <c r="CT501" s="15">
        <f t="shared" si="88"/>
        <v>63</v>
      </c>
      <c r="CU501" s="15">
        <f t="shared" si="89"/>
        <v>1</v>
      </c>
      <c r="CV501" s="15">
        <f t="shared" si="90"/>
        <v>33</v>
      </c>
      <c r="CW501" s="15"/>
      <c r="CX501" s="15"/>
      <c r="CY501" s="15">
        <f t="shared" si="91"/>
        <v>0</v>
      </c>
      <c r="CZ501" s="15">
        <f>GG501</f>
        <v>0</v>
      </c>
      <c r="DA501" s="19"/>
      <c r="DB501" s="17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7"/>
      <c r="DQ501" s="15"/>
      <c r="DR501" s="15"/>
      <c r="DS501" s="15"/>
      <c r="DT501" s="15"/>
      <c r="DU501" s="15"/>
      <c r="DV501" s="15"/>
      <c r="DW501" s="15">
        <v>44</v>
      </c>
      <c r="DX501" s="20" t="s">
        <v>129</v>
      </c>
      <c r="DY501" s="15"/>
      <c r="DZ501" s="20"/>
      <c r="EA501" s="15"/>
      <c r="EB501" s="20"/>
      <c r="EC501" s="15">
        <v>38</v>
      </c>
      <c r="ED501" s="20" t="s">
        <v>168</v>
      </c>
      <c r="EE501" s="15"/>
      <c r="EF501" s="20"/>
      <c r="EG501" s="15"/>
      <c r="EH501" s="20"/>
      <c r="EI501" s="15"/>
      <c r="EJ501" s="20"/>
      <c r="EK501" s="15"/>
      <c r="EL501" s="20"/>
      <c r="EM501" s="15"/>
      <c r="EN501" s="20"/>
      <c r="EO501" s="15"/>
      <c r="EP501" s="20"/>
      <c r="EQ501" s="15"/>
      <c r="ER501" s="20"/>
      <c r="ES501" s="15"/>
      <c r="ET501" s="20"/>
      <c r="EU501" s="15"/>
      <c r="EV501" s="20"/>
      <c r="EW501" s="15">
        <v>63</v>
      </c>
      <c r="EX501" s="20">
        <v>5</v>
      </c>
      <c r="EY501" s="15"/>
      <c r="EZ501" s="20"/>
      <c r="FA501" s="15"/>
      <c r="FB501" s="20"/>
      <c r="FC501" s="15"/>
      <c r="FD501" s="20"/>
      <c r="FE501" s="15"/>
      <c r="FF501" s="20"/>
      <c r="FG501" s="15"/>
      <c r="FH501" s="20"/>
      <c r="FI501" s="15"/>
      <c r="FJ501" s="20"/>
      <c r="FK501" s="15"/>
      <c r="FL501" s="20"/>
      <c r="FM501" s="15"/>
      <c r="FN501" s="20"/>
      <c r="FO501" s="15"/>
      <c r="FP501" s="20"/>
      <c r="FQ501" s="15"/>
      <c r="FR501" s="20"/>
      <c r="FS501" s="15"/>
      <c r="FT501" s="20"/>
      <c r="FU501" s="15"/>
      <c r="FV501" s="20"/>
      <c r="FW501" s="15"/>
      <c r="FX501" s="20"/>
      <c r="FY501" s="15"/>
      <c r="FZ501" s="20"/>
      <c r="GA501" s="15"/>
      <c r="GB501" s="20"/>
      <c r="GC501" s="15"/>
      <c r="GD501" s="20"/>
      <c r="GE501" s="15">
        <v>33</v>
      </c>
      <c r="GF501" s="20" t="s">
        <v>168</v>
      </c>
      <c r="GG501" s="170"/>
    </row>
    <row r="502" spans="1:189" s="2" customFormat="1" ht="15" customHeight="1" x14ac:dyDescent="0.3">
      <c r="A502" s="15" t="s">
        <v>130</v>
      </c>
      <c r="B502" s="15" t="s">
        <v>126</v>
      </c>
      <c r="C502" s="15" t="s">
        <v>375</v>
      </c>
      <c r="D502" s="15" t="s">
        <v>1776</v>
      </c>
      <c r="E502" s="15" t="str">
        <f t="shared" si="85"/>
        <v>Michael Spinelli</v>
      </c>
      <c r="F502" s="15" t="s">
        <v>135</v>
      </c>
      <c r="G502" s="15">
        <v>999908007</v>
      </c>
      <c r="H502" s="15">
        <f t="shared" si="86"/>
        <v>108.64999999999999</v>
      </c>
      <c r="I502" s="15"/>
      <c r="J502" s="17">
        <f>(O502+P502+R502+S502+T502+U502)/2</f>
        <v>7.65</v>
      </c>
      <c r="K502" s="16"/>
      <c r="L502" s="15"/>
      <c r="M502" s="15"/>
      <c r="N502" s="15"/>
      <c r="O502" s="15">
        <f t="shared" si="92"/>
        <v>0</v>
      </c>
      <c r="P502" s="15">
        <v>0</v>
      </c>
      <c r="Q502" s="15">
        <f t="shared" si="93"/>
        <v>0</v>
      </c>
      <c r="R502" s="15">
        <v>0</v>
      </c>
      <c r="S502" s="15">
        <v>0</v>
      </c>
      <c r="T502" s="15">
        <f t="shared" si="94"/>
        <v>15.3</v>
      </c>
      <c r="U502" s="15">
        <f t="shared" si="95"/>
        <v>0</v>
      </c>
      <c r="V502" s="15"/>
      <c r="W502" s="15"/>
      <c r="X502" s="15"/>
      <c r="Y502" s="15"/>
      <c r="Z502" s="16"/>
      <c r="AA502" s="15"/>
      <c r="AB502" s="24"/>
      <c r="AC502" s="15"/>
      <c r="AD502" s="15"/>
      <c r="AE502" s="15"/>
      <c r="AF502" s="15"/>
      <c r="AG502" s="15"/>
      <c r="AH502" s="24"/>
      <c r="AI502" s="15"/>
      <c r="AJ502" s="15"/>
      <c r="AK502" s="15"/>
      <c r="AL502" s="15"/>
      <c r="AM502" s="15"/>
      <c r="AN502" s="24"/>
      <c r="AO502" s="15"/>
      <c r="AP502" s="24"/>
      <c r="AQ502" s="15"/>
      <c r="AR502" s="24"/>
      <c r="AS502" s="15"/>
      <c r="AT502" s="24"/>
      <c r="AU502" s="15"/>
      <c r="AV502" s="24"/>
      <c r="AW502" s="15"/>
      <c r="AX502" s="24"/>
      <c r="AY502" s="15"/>
      <c r="AZ502" s="15"/>
      <c r="BA502" s="15"/>
      <c r="BB502" s="15"/>
      <c r="BC502" s="15"/>
      <c r="BD502" s="15"/>
      <c r="BE502" s="15"/>
      <c r="BF502" s="24"/>
      <c r="BG502" s="15"/>
      <c r="BH502" s="24"/>
      <c r="BI502" s="15"/>
      <c r="BJ502" s="24"/>
      <c r="BK502" s="15"/>
      <c r="BL502" s="24"/>
      <c r="BM502" s="15"/>
      <c r="BN502" s="24"/>
      <c r="BO502" s="15"/>
      <c r="BP502" s="24"/>
      <c r="BQ502" s="15"/>
      <c r="BR502" s="24"/>
      <c r="BS502" s="15">
        <f>0.4*67</f>
        <v>26.8</v>
      </c>
      <c r="BT502" s="24">
        <v>5</v>
      </c>
      <c r="BU502" s="15"/>
      <c r="BV502" s="24"/>
      <c r="BW502" s="15"/>
      <c r="BX502" s="24"/>
      <c r="BY502" s="15"/>
      <c r="BZ502" s="24"/>
      <c r="CA502" s="15">
        <f>0.4*51</f>
        <v>20.400000000000002</v>
      </c>
      <c r="CB502" s="24" t="s">
        <v>129</v>
      </c>
      <c r="CC502" s="15"/>
      <c r="CD502" s="24"/>
      <c r="CE502" s="15"/>
      <c r="CF502" s="24"/>
      <c r="CG502" s="15"/>
      <c r="CH502" s="25"/>
      <c r="CI502" s="15"/>
      <c r="CJ502" s="25"/>
      <c r="CK502" s="15"/>
      <c r="CL502" s="25"/>
      <c r="CM502" s="15"/>
      <c r="CN502" s="25"/>
      <c r="CO502" s="15"/>
      <c r="CP502" s="24"/>
      <c r="CQ502" s="15"/>
      <c r="CR502" s="24"/>
      <c r="CS502" s="15">
        <f t="shared" si="87"/>
        <v>0</v>
      </c>
      <c r="CT502" s="15">
        <f t="shared" si="88"/>
        <v>68</v>
      </c>
      <c r="CU502" s="15">
        <f t="shared" si="89"/>
        <v>1</v>
      </c>
      <c r="CV502" s="15">
        <f t="shared" si="90"/>
        <v>33</v>
      </c>
      <c r="CW502" s="15"/>
      <c r="CX502" s="15"/>
      <c r="CY502" s="15">
        <f t="shared" si="91"/>
        <v>0</v>
      </c>
      <c r="CZ502" s="15">
        <f>GG502</f>
        <v>0</v>
      </c>
      <c r="DA502" s="20"/>
      <c r="DB502" s="17"/>
      <c r="DC502" s="15"/>
      <c r="DD502" s="15"/>
      <c r="DE502" s="15">
        <v>45</v>
      </c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7"/>
      <c r="DQ502" s="15"/>
      <c r="DR502" s="15"/>
      <c r="DS502" s="15"/>
      <c r="DT502" s="15"/>
      <c r="DU502" s="15"/>
      <c r="DV502" s="15"/>
      <c r="DW502" s="15"/>
      <c r="DX502" s="20"/>
      <c r="DY502" s="15"/>
      <c r="DZ502" s="20"/>
      <c r="EA502" s="15">
        <v>23.7</v>
      </c>
      <c r="EB502" s="20">
        <v>4</v>
      </c>
      <c r="EC502" s="15">
        <v>15.3</v>
      </c>
      <c r="ED502" s="20" t="s">
        <v>129</v>
      </c>
      <c r="EE502" s="15"/>
      <c r="EF502" s="20"/>
      <c r="EG502" s="15"/>
      <c r="EH502" s="20"/>
      <c r="EI502" s="15"/>
      <c r="EJ502" s="20"/>
      <c r="EK502" s="15"/>
      <c r="EL502" s="20"/>
      <c r="EM502" s="15"/>
      <c r="EN502" s="20"/>
      <c r="EO502" s="15"/>
      <c r="EP502" s="20"/>
      <c r="EQ502" s="15"/>
      <c r="ER502" s="20"/>
      <c r="ES502" s="15"/>
      <c r="ET502" s="20"/>
      <c r="EU502" s="15"/>
      <c r="EV502" s="20"/>
      <c r="EW502" s="15">
        <v>68</v>
      </c>
      <c r="EX502" s="20">
        <v>4</v>
      </c>
      <c r="EY502" s="15"/>
      <c r="EZ502" s="20"/>
      <c r="FA502" s="15"/>
      <c r="FB502" s="20"/>
      <c r="FC502" s="15"/>
      <c r="FD502" s="20"/>
      <c r="FE502" s="15"/>
      <c r="FF502" s="20"/>
      <c r="FG502" s="15"/>
      <c r="FH502" s="20"/>
      <c r="FI502" s="15"/>
      <c r="FJ502" s="20"/>
      <c r="FK502" s="15"/>
      <c r="FL502" s="20"/>
      <c r="FM502" s="15"/>
      <c r="FN502" s="20"/>
      <c r="FO502" s="15"/>
      <c r="FP502" s="20"/>
      <c r="FQ502" s="15"/>
      <c r="FR502" s="20"/>
      <c r="FS502" s="15"/>
      <c r="FT502" s="20"/>
      <c r="FU502" s="15"/>
      <c r="FV502" s="20"/>
      <c r="FW502" s="15"/>
      <c r="FX502" s="20"/>
      <c r="FY502" s="15"/>
      <c r="FZ502" s="20"/>
      <c r="GA502" s="15"/>
      <c r="GB502" s="20"/>
      <c r="GC502" s="15"/>
      <c r="GD502" s="20"/>
      <c r="GE502" s="15">
        <v>33</v>
      </c>
      <c r="GF502" s="20" t="s">
        <v>168</v>
      </c>
      <c r="GG502" s="170"/>
    </row>
    <row r="503" spans="1:189" s="2" customFormat="1" ht="15" customHeight="1" x14ac:dyDescent="0.3">
      <c r="A503" s="15" t="s">
        <v>130</v>
      </c>
      <c r="B503" s="15" t="s">
        <v>142</v>
      </c>
      <c r="C503" s="15" t="s">
        <v>325</v>
      </c>
      <c r="D503" s="15" t="s">
        <v>401</v>
      </c>
      <c r="E503" s="15" t="str">
        <f t="shared" si="85"/>
        <v>Barron Brown</v>
      </c>
      <c r="F503" s="15" t="s">
        <v>135</v>
      </c>
      <c r="G503" s="15">
        <v>999908136</v>
      </c>
      <c r="H503" s="15">
        <f t="shared" si="86"/>
        <v>38</v>
      </c>
      <c r="I503" s="15"/>
      <c r="J503" s="15"/>
      <c r="K503" s="16"/>
      <c r="L503" s="15"/>
      <c r="M503" s="15"/>
      <c r="N503" s="15"/>
      <c r="O503" s="15">
        <f t="shared" si="92"/>
        <v>0</v>
      </c>
      <c r="P503" s="15">
        <v>0</v>
      </c>
      <c r="Q503" s="15">
        <f t="shared" si="93"/>
        <v>0</v>
      </c>
      <c r="R503" s="15">
        <v>0</v>
      </c>
      <c r="S503" s="15">
        <v>0</v>
      </c>
      <c r="T503" s="15">
        <f t="shared" si="94"/>
        <v>0</v>
      </c>
      <c r="U503" s="15">
        <f t="shared" si="95"/>
        <v>0</v>
      </c>
      <c r="V503" s="15"/>
      <c r="W503" s="15"/>
      <c r="X503" s="15"/>
      <c r="Y503" s="15"/>
      <c r="Z503" s="16"/>
      <c r="AA503" s="15"/>
      <c r="AB503" s="24"/>
      <c r="AC503" s="15"/>
      <c r="AD503" s="15"/>
      <c r="AE503" s="15"/>
      <c r="AF503" s="15"/>
      <c r="AG503" s="15"/>
      <c r="AH503" s="24"/>
      <c r="AI503" s="15"/>
      <c r="AJ503" s="15"/>
      <c r="AK503" s="15"/>
      <c r="AL503" s="15"/>
      <c r="AM503" s="15"/>
      <c r="AN503" s="24"/>
      <c r="AO503" s="15"/>
      <c r="AP503" s="24"/>
      <c r="AQ503" s="15"/>
      <c r="AR503" s="24"/>
      <c r="AS503" s="15"/>
      <c r="AT503" s="24"/>
      <c r="AU503" s="15"/>
      <c r="AV503" s="24"/>
      <c r="AW503" s="15"/>
      <c r="AX503" s="24"/>
      <c r="AY503" s="15"/>
      <c r="AZ503" s="15"/>
      <c r="BA503" s="15"/>
      <c r="BB503" s="15"/>
      <c r="BC503" s="15"/>
      <c r="BD503" s="15"/>
      <c r="BE503" s="15"/>
      <c r="BF503" s="24"/>
      <c r="BG503" s="15"/>
      <c r="BH503" s="24"/>
      <c r="BI503" s="15"/>
      <c r="BJ503" s="24"/>
      <c r="BK503" s="15"/>
      <c r="BL503" s="24"/>
      <c r="BM503" s="15"/>
      <c r="BN503" s="24"/>
      <c r="BO503" s="15"/>
      <c r="BP503" s="24"/>
      <c r="BQ503" s="15"/>
      <c r="BR503" s="24"/>
      <c r="BS503" s="15"/>
      <c r="BT503" s="24"/>
      <c r="BU503" s="15"/>
      <c r="BV503" s="24"/>
      <c r="BW503" s="15"/>
      <c r="BX503" s="24"/>
      <c r="BY503" s="15"/>
      <c r="BZ503" s="24"/>
      <c r="CA503" s="15">
        <v>51</v>
      </c>
      <c r="CB503" s="24" t="s">
        <v>129</v>
      </c>
      <c r="CC503" s="15"/>
      <c r="CD503" s="24"/>
      <c r="CE503" s="15"/>
      <c r="CF503" s="24"/>
      <c r="CG503" s="15"/>
      <c r="CH503" s="25"/>
      <c r="CI503" s="15"/>
      <c r="CJ503" s="25"/>
      <c r="CK503" s="15"/>
      <c r="CL503" s="25"/>
      <c r="CM503" s="15"/>
      <c r="CN503" s="25"/>
      <c r="CO503" s="15"/>
      <c r="CP503" s="25"/>
      <c r="CQ503" s="15"/>
      <c r="CR503" s="25"/>
      <c r="CS503" s="15">
        <f t="shared" si="87"/>
        <v>0</v>
      </c>
      <c r="CT503" s="15">
        <f t="shared" si="88"/>
        <v>38</v>
      </c>
      <c r="CU503" s="15">
        <f t="shared" si="89"/>
        <v>0</v>
      </c>
      <c r="CV503" s="15">
        <f t="shared" si="90"/>
        <v>0</v>
      </c>
      <c r="CW503" s="15"/>
      <c r="CX503" s="15"/>
      <c r="CY503" s="15">
        <f t="shared" si="91"/>
        <v>0</v>
      </c>
      <c r="CZ503" s="15">
        <f>GG503</f>
        <v>0</v>
      </c>
      <c r="DA503" s="19"/>
      <c r="DB503" s="17"/>
      <c r="DC503" s="15"/>
      <c r="DD503" s="15"/>
      <c r="DE503" s="15">
        <v>68</v>
      </c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7"/>
      <c r="DQ503" s="15"/>
      <c r="DR503" s="15"/>
      <c r="DS503" s="15"/>
      <c r="DT503" s="15"/>
      <c r="DU503" s="15"/>
      <c r="DV503" s="15"/>
      <c r="DW503" s="15"/>
      <c r="DX503" s="20"/>
      <c r="DY503" s="15"/>
      <c r="DZ503" s="20"/>
      <c r="EA503" s="15"/>
      <c r="EB503" s="20"/>
      <c r="EC503" s="15"/>
      <c r="ED503" s="20"/>
      <c r="EE503" s="15"/>
      <c r="EF503" s="20"/>
      <c r="EG503" s="15"/>
      <c r="EH503" s="20"/>
      <c r="EI503" s="15"/>
      <c r="EJ503" s="20"/>
      <c r="EK503" s="15"/>
      <c r="EL503" s="20"/>
      <c r="EM503" s="15"/>
      <c r="EN503" s="20"/>
      <c r="EO503" s="15"/>
      <c r="EP503" s="20"/>
      <c r="EQ503" s="15"/>
      <c r="ER503" s="20"/>
      <c r="ES503" s="15"/>
      <c r="ET503" s="20"/>
      <c r="EU503" s="15"/>
      <c r="EV503" s="20"/>
      <c r="EW503" s="15">
        <v>38</v>
      </c>
      <c r="EX503" s="20" t="s">
        <v>129</v>
      </c>
      <c r="EY503" s="15"/>
      <c r="EZ503" s="20"/>
      <c r="FA503" s="15"/>
      <c r="FB503" s="20"/>
      <c r="FC503" s="15"/>
      <c r="FD503" s="20"/>
      <c r="FE503" s="15"/>
      <c r="FF503" s="20"/>
      <c r="FG503" s="15"/>
      <c r="FH503" s="20"/>
      <c r="FI503" s="15"/>
      <c r="FJ503" s="20"/>
      <c r="FK503" s="15"/>
      <c r="FL503" s="20"/>
      <c r="FM503" s="15"/>
      <c r="FN503" s="20"/>
      <c r="FO503" s="15"/>
      <c r="FP503" s="20"/>
      <c r="FQ503" s="15"/>
      <c r="FR503" s="20"/>
      <c r="FS503" s="15"/>
      <c r="FT503" s="20"/>
      <c r="FU503" s="15"/>
      <c r="FV503" s="20"/>
      <c r="FW503" s="15"/>
      <c r="FX503" s="20"/>
      <c r="FY503" s="15"/>
      <c r="FZ503" s="20"/>
      <c r="GA503" s="15"/>
      <c r="GB503" s="20"/>
      <c r="GC503" s="15"/>
      <c r="GD503" s="20"/>
      <c r="GE503" s="15"/>
      <c r="GF503" s="20"/>
      <c r="GG503" s="170"/>
    </row>
    <row r="504" spans="1:189" s="2" customFormat="1" ht="15" customHeight="1" x14ac:dyDescent="0.3">
      <c r="A504" s="85" t="s">
        <v>130</v>
      </c>
      <c r="B504" s="85" t="s">
        <v>126</v>
      </c>
      <c r="C504" s="85" t="s">
        <v>2636</v>
      </c>
      <c r="D504" s="85" t="s">
        <v>2102</v>
      </c>
      <c r="E504" s="15" t="str">
        <f t="shared" si="85"/>
        <v>SYLVIA JAMES</v>
      </c>
      <c r="F504" s="85" t="s">
        <v>128</v>
      </c>
      <c r="G504" s="15">
        <v>999908147</v>
      </c>
      <c r="H504" s="15">
        <f t="shared" si="86"/>
        <v>54</v>
      </c>
      <c r="I504" s="15"/>
      <c r="J504" s="15"/>
      <c r="K504" s="16"/>
      <c r="L504" s="15"/>
      <c r="M504" s="15"/>
      <c r="N504" s="15"/>
      <c r="O504" s="15">
        <f t="shared" si="92"/>
        <v>0</v>
      </c>
      <c r="P504" s="15">
        <v>0</v>
      </c>
      <c r="Q504" s="15">
        <f t="shared" si="93"/>
        <v>0</v>
      </c>
      <c r="R504" s="15">
        <v>0</v>
      </c>
      <c r="S504" s="15">
        <v>0</v>
      </c>
      <c r="T504" s="15">
        <f t="shared" si="94"/>
        <v>0</v>
      </c>
      <c r="U504" s="15">
        <f t="shared" si="95"/>
        <v>0</v>
      </c>
      <c r="V504" s="15"/>
      <c r="W504" s="15"/>
      <c r="X504" s="15"/>
      <c r="Y504" s="15"/>
      <c r="Z504" s="16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>
        <f t="shared" si="87"/>
        <v>0</v>
      </c>
      <c r="CT504" s="15">
        <f t="shared" si="88"/>
        <v>54</v>
      </c>
      <c r="CU504" s="15">
        <f t="shared" si="89"/>
        <v>1</v>
      </c>
      <c r="CV504" s="15">
        <f t="shared" si="90"/>
        <v>0</v>
      </c>
      <c r="CW504" s="15"/>
      <c r="CX504" s="15"/>
      <c r="CY504" s="15">
        <f t="shared" si="91"/>
        <v>0</v>
      </c>
      <c r="CZ504" s="15">
        <f>GG504</f>
        <v>0</v>
      </c>
      <c r="DA504" s="16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20"/>
      <c r="DY504" s="15"/>
      <c r="DZ504" s="20"/>
      <c r="EA504" s="15"/>
      <c r="EB504" s="20"/>
      <c r="EC504" s="15"/>
      <c r="ED504" s="20"/>
      <c r="EE504" s="15"/>
      <c r="EF504" s="20"/>
      <c r="EG504" s="15"/>
      <c r="EH504" s="20"/>
      <c r="EI504" s="15"/>
      <c r="EJ504" s="20"/>
      <c r="EK504" s="15"/>
      <c r="EL504" s="20"/>
      <c r="EM504" s="15"/>
      <c r="EN504" s="20"/>
      <c r="EO504" s="15"/>
      <c r="EP504" s="20"/>
      <c r="EQ504" s="15"/>
      <c r="ER504" s="20"/>
      <c r="ES504" s="15"/>
      <c r="ET504" s="20"/>
      <c r="EU504" s="15">
        <v>54</v>
      </c>
      <c r="EV504" s="20">
        <v>7</v>
      </c>
      <c r="EW504" s="15"/>
      <c r="EX504" s="20"/>
      <c r="EY504" s="15"/>
      <c r="EZ504" s="20"/>
      <c r="FA504" s="15"/>
      <c r="FB504" s="20"/>
      <c r="FC504" s="15"/>
      <c r="FD504" s="20"/>
      <c r="FE504" s="15"/>
      <c r="FF504" s="20"/>
      <c r="FG504" s="15"/>
      <c r="FH504" s="20"/>
      <c r="FI504" s="15"/>
      <c r="FJ504" s="20"/>
      <c r="FK504" s="15"/>
      <c r="FL504" s="20"/>
      <c r="FM504" s="15"/>
      <c r="FN504" s="20"/>
      <c r="FO504" s="15"/>
      <c r="FP504" s="20"/>
      <c r="FQ504" s="15"/>
      <c r="FR504" s="20"/>
      <c r="FS504" s="15"/>
      <c r="FT504" s="20"/>
      <c r="FU504" s="15"/>
      <c r="FV504" s="20"/>
      <c r="FW504" s="15"/>
      <c r="FX504" s="20"/>
      <c r="FY504" s="15"/>
      <c r="FZ504" s="20"/>
      <c r="GA504" s="15"/>
      <c r="GB504" s="20"/>
      <c r="GC504" s="15"/>
      <c r="GD504" s="20"/>
      <c r="GE504" s="15"/>
      <c r="GF504" s="20"/>
      <c r="GG504" s="170"/>
    </row>
    <row r="505" spans="1:189" s="2" customFormat="1" ht="15" customHeight="1" x14ac:dyDescent="0.3">
      <c r="A505" s="15" t="s">
        <v>130</v>
      </c>
      <c r="B505" s="15" t="s">
        <v>126</v>
      </c>
      <c r="C505" s="15" t="s">
        <v>348</v>
      </c>
      <c r="D505" s="15" t="s">
        <v>3123</v>
      </c>
      <c r="E505" s="15" t="str">
        <f t="shared" si="85"/>
        <v>Abigail CHAN</v>
      </c>
      <c r="F505" s="15" t="s">
        <v>128</v>
      </c>
      <c r="G505" s="15">
        <v>999908152</v>
      </c>
      <c r="H505" s="15">
        <f t="shared" si="86"/>
        <v>38</v>
      </c>
      <c r="I505" s="15"/>
      <c r="J505" s="15"/>
      <c r="K505" s="16"/>
      <c r="L505" s="15"/>
      <c r="M505" s="15"/>
      <c r="N505" s="15"/>
      <c r="O505" s="15">
        <f t="shared" si="92"/>
        <v>0</v>
      </c>
      <c r="P505" s="15">
        <v>0</v>
      </c>
      <c r="Q505" s="15">
        <f t="shared" si="93"/>
        <v>0</v>
      </c>
      <c r="R505" s="15">
        <v>0</v>
      </c>
      <c r="S505" s="15">
        <v>0</v>
      </c>
      <c r="T505" s="15">
        <f t="shared" si="94"/>
        <v>0</v>
      </c>
      <c r="U505" s="15">
        <f t="shared" si="95"/>
        <v>0</v>
      </c>
      <c r="V505" s="15"/>
      <c r="W505" s="15"/>
      <c r="X505" s="15"/>
      <c r="Y505" s="15"/>
      <c r="Z505" s="16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>
        <f t="shared" si="87"/>
        <v>0</v>
      </c>
      <c r="CT505" s="15">
        <f t="shared" si="88"/>
        <v>38</v>
      </c>
      <c r="CU505" s="15">
        <f t="shared" si="89"/>
        <v>0</v>
      </c>
      <c r="CV505" s="15">
        <f t="shared" si="90"/>
        <v>0</v>
      </c>
      <c r="CW505" s="15"/>
      <c r="CX505" s="15"/>
      <c r="CY505" s="15">
        <f t="shared" si="91"/>
        <v>0</v>
      </c>
      <c r="CZ505" s="15">
        <f>GG505</f>
        <v>0</v>
      </c>
      <c r="DA505" s="16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20"/>
      <c r="DY505" s="15"/>
      <c r="DZ505" s="20"/>
      <c r="EA505" s="15"/>
      <c r="EB505" s="20"/>
      <c r="EC505" s="15"/>
      <c r="ED505" s="20"/>
      <c r="EE505" s="15"/>
      <c r="EF505" s="20"/>
      <c r="EG505" s="15"/>
      <c r="EH505" s="20"/>
      <c r="EI505" s="15"/>
      <c r="EJ505" s="20"/>
      <c r="EK505" s="15"/>
      <c r="EL505" s="20"/>
      <c r="EM505" s="15"/>
      <c r="EN505" s="20"/>
      <c r="EO505" s="15"/>
      <c r="EP505" s="20"/>
      <c r="EQ505" s="15"/>
      <c r="ER505" s="20"/>
      <c r="ES505" s="15"/>
      <c r="ET505" s="20"/>
      <c r="EU505" s="15"/>
      <c r="EV505" s="20"/>
      <c r="EW505" s="15"/>
      <c r="EX505" s="20"/>
      <c r="EY505" s="15"/>
      <c r="EZ505" s="20"/>
      <c r="FA505" s="15"/>
      <c r="FB505" s="20"/>
      <c r="FC505" s="15">
        <v>38</v>
      </c>
      <c r="FD505" s="20" t="s">
        <v>129</v>
      </c>
      <c r="FE505" s="15"/>
      <c r="FF505" s="20"/>
      <c r="FG505" s="15"/>
      <c r="FH505" s="20"/>
      <c r="FI505" s="15"/>
      <c r="FJ505" s="20"/>
      <c r="FK505" s="15"/>
      <c r="FL505" s="20"/>
      <c r="FM505" s="15"/>
      <c r="FN505" s="20"/>
      <c r="FO505" s="15"/>
      <c r="FP505" s="20"/>
      <c r="FQ505" s="15"/>
      <c r="FR505" s="20"/>
      <c r="FS505" s="15"/>
      <c r="FT505" s="20"/>
      <c r="FU505" s="15"/>
      <c r="FV505" s="20"/>
      <c r="FW505" s="15"/>
      <c r="FX505" s="20"/>
      <c r="FY505" s="15"/>
      <c r="FZ505" s="20"/>
      <c r="GA505" s="15"/>
      <c r="GB505" s="20"/>
      <c r="GC505" s="15"/>
      <c r="GD505" s="20"/>
      <c r="GE505" s="15"/>
      <c r="GF505" s="20"/>
      <c r="GG505" s="170"/>
    </row>
    <row r="506" spans="1:189" s="2" customFormat="1" ht="15" customHeight="1" x14ac:dyDescent="0.3">
      <c r="A506" s="15" t="s">
        <v>130</v>
      </c>
      <c r="B506" s="15" t="s">
        <v>142</v>
      </c>
      <c r="C506" s="15" t="s">
        <v>842</v>
      </c>
      <c r="D506" s="15" t="s">
        <v>843</v>
      </c>
      <c r="E506" s="15" t="str">
        <f t="shared" si="85"/>
        <v>DEANNA GOLDFARB</v>
      </c>
      <c r="F506" s="15" t="s">
        <v>128</v>
      </c>
      <c r="G506" s="15">
        <v>999908337</v>
      </c>
      <c r="H506" s="15">
        <f t="shared" si="86"/>
        <v>153</v>
      </c>
      <c r="I506" s="17"/>
      <c r="J506" s="17"/>
      <c r="K506" s="21"/>
      <c r="L506" s="15"/>
      <c r="M506" s="15"/>
      <c r="N506" s="15"/>
      <c r="O506" s="15">
        <f t="shared" si="92"/>
        <v>75</v>
      </c>
      <c r="P506" s="15">
        <v>0</v>
      </c>
      <c r="Q506" s="15">
        <f t="shared" si="93"/>
        <v>1</v>
      </c>
      <c r="R506" s="15">
        <v>0</v>
      </c>
      <c r="S506" s="15">
        <v>0</v>
      </c>
      <c r="T506" s="15">
        <f t="shared" si="94"/>
        <v>78</v>
      </c>
      <c r="U506" s="15">
        <f t="shared" si="95"/>
        <v>0</v>
      </c>
      <c r="V506" s="15"/>
      <c r="W506" s="15"/>
      <c r="X506" s="15"/>
      <c r="Y506" s="15"/>
      <c r="Z506" s="21"/>
      <c r="AA506" s="17"/>
      <c r="AB506" s="17"/>
      <c r="AC506" s="17"/>
      <c r="AD506" s="17"/>
      <c r="AE506" s="17"/>
      <c r="AF506" s="24"/>
      <c r="AG506" s="17"/>
      <c r="AH506" s="24"/>
      <c r="AI506" s="17"/>
      <c r="AJ506" s="24"/>
      <c r="AK506" s="17"/>
      <c r="AL506" s="24"/>
      <c r="AM506" s="17"/>
      <c r="AN506" s="24"/>
      <c r="AO506" s="17"/>
      <c r="AP506" s="24"/>
      <c r="AQ506" s="17"/>
      <c r="AR506" s="24"/>
      <c r="AS506" s="17"/>
      <c r="AT506" s="24"/>
      <c r="AU506" s="17"/>
      <c r="AV506" s="24"/>
      <c r="AW506" s="17"/>
      <c r="AX506" s="24"/>
      <c r="AY506" s="17"/>
      <c r="AZ506" s="17"/>
      <c r="BA506" s="17"/>
      <c r="BB506" s="24"/>
      <c r="BC506" s="17"/>
      <c r="BD506" s="24"/>
      <c r="BE506" s="17"/>
      <c r="BF506" s="24"/>
      <c r="BG506" s="17"/>
      <c r="BH506" s="24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24"/>
      <c r="CQ506" s="17"/>
      <c r="CR506" s="24"/>
      <c r="CS506" s="15">
        <f t="shared" si="87"/>
        <v>0</v>
      </c>
      <c r="CT506" s="15">
        <f t="shared" si="88"/>
        <v>0</v>
      </c>
      <c r="CU506" s="15">
        <f t="shared" si="89"/>
        <v>0</v>
      </c>
      <c r="CV506" s="15">
        <f t="shared" si="90"/>
        <v>0</v>
      </c>
      <c r="CW506" s="15"/>
      <c r="CX506" s="15"/>
      <c r="CY506" s="15">
        <f t="shared" si="91"/>
        <v>0</v>
      </c>
      <c r="CZ506" s="15">
        <f>GG506</f>
        <v>0</v>
      </c>
      <c r="DA506" s="20"/>
      <c r="DB506" s="17"/>
      <c r="DC506" s="15"/>
      <c r="DD506" s="15">
        <v>68</v>
      </c>
      <c r="DE506" s="15"/>
      <c r="DF506" s="15"/>
      <c r="DG506" s="15"/>
      <c r="DH506" s="15"/>
      <c r="DI506" s="15">
        <v>63</v>
      </c>
      <c r="DJ506" s="15"/>
      <c r="DK506" s="15"/>
      <c r="DL506" s="15"/>
      <c r="DM506" s="15"/>
      <c r="DN506" s="15"/>
      <c r="DO506" s="15"/>
      <c r="DP506" s="17"/>
      <c r="DQ506" s="15"/>
      <c r="DR506" s="15"/>
      <c r="DS506" s="15"/>
      <c r="DT506" s="15"/>
      <c r="DU506" s="15"/>
      <c r="DV506" s="15"/>
      <c r="DW506" s="15">
        <v>71</v>
      </c>
      <c r="DX506" s="20">
        <v>5</v>
      </c>
      <c r="DY506" s="15"/>
      <c r="DZ506" s="20"/>
      <c r="EA506" s="15"/>
      <c r="EB506" s="20"/>
      <c r="EC506" s="15">
        <v>78</v>
      </c>
      <c r="ED506" s="20">
        <v>6</v>
      </c>
      <c r="EE506" s="15"/>
      <c r="EF506" s="20"/>
      <c r="EG506" s="15"/>
      <c r="EH506" s="20"/>
      <c r="EI506" s="15"/>
      <c r="EJ506" s="20"/>
      <c r="EK506" s="15">
        <v>75</v>
      </c>
      <c r="EL506" s="20">
        <v>2</v>
      </c>
      <c r="EM506" s="15"/>
      <c r="EN506" s="20"/>
      <c r="EO506" s="15"/>
      <c r="EP506" s="20"/>
      <c r="EQ506" s="15"/>
      <c r="ER506" s="20"/>
      <c r="ES506" s="15"/>
      <c r="ET506" s="20"/>
      <c r="EU506" s="15"/>
      <c r="EV506" s="20"/>
      <c r="EW506" s="15"/>
      <c r="EX506" s="20"/>
      <c r="EY506" s="15"/>
      <c r="EZ506" s="20"/>
      <c r="FA506" s="15"/>
      <c r="FB506" s="20"/>
      <c r="FC506" s="15"/>
      <c r="FD506" s="20"/>
      <c r="FE506" s="15"/>
      <c r="FF506" s="20"/>
      <c r="FG506" s="15"/>
      <c r="FH506" s="20"/>
      <c r="FI506" s="15"/>
      <c r="FJ506" s="20"/>
      <c r="FK506" s="15"/>
      <c r="FL506" s="20"/>
      <c r="FM506" s="15"/>
      <c r="FN506" s="20"/>
      <c r="FO506" s="15"/>
      <c r="FP506" s="20"/>
      <c r="FQ506" s="15"/>
      <c r="FR506" s="20"/>
      <c r="FS506" s="15"/>
      <c r="FT506" s="20"/>
      <c r="FU506" s="15"/>
      <c r="FV506" s="20"/>
      <c r="FW506" s="15"/>
      <c r="FX506" s="20"/>
      <c r="FY506" s="15"/>
      <c r="FZ506" s="20"/>
      <c r="GA506" s="15"/>
      <c r="GB506" s="20"/>
      <c r="GC506" s="15"/>
      <c r="GD506" s="20"/>
      <c r="GE506" s="15"/>
      <c r="GF506" s="20"/>
      <c r="GG506" s="170"/>
    </row>
    <row r="507" spans="1:189" s="2" customFormat="1" ht="15" customHeight="1" x14ac:dyDescent="0.3">
      <c r="A507" s="17" t="s">
        <v>125</v>
      </c>
      <c r="B507" s="15" t="s">
        <v>126</v>
      </c>
      <c r="C507" s="15" t="s">
        <v>528</v>
      </c>
      <c r="D507" s="15" t="s">
        <v>797</v>
      </c>
      <c r="E507" s="15" t="str">
        <f t="shared" si="85"/>
        <v>Alexandra Fuenmayor</v>
      </c>
      <c r="F507" s="15" t="s">
        <v>128</v>
      </c>
      <c r="G507" s="15">
        <v>999908478</v>
      </c>
      <c r="H507" s="15">
        <f t="shared" si="86"/>
        <v>68</v>
      </c>
      <c r="I507" s="15"/>
      <c r="J507" s="15"/>
      <c r="K507" s="16"/>
      <c r="L507" s="15"/>
      <c r="M507" s="15"/>
      <c r="N507" s="15"/>
      <c r="O507" s="15">
        <f t="shared" si="92"/>
        <v>0</v>
      </c>
      <c r="P507" s="15">
        <v>0</v>
      </c>
      <c r="Q507" s="15">
        <f t="shared" si="93"/>
        <v>0</v>
      </c>
      <c r="R507" s="15">
        <v>0</v>
      </c>
      <c r="S507" s="15">
        <v>0</v>
      </c>
      <c r="T507" s="15">
        <f t="shared" si="94"/>
        <v>0</v>
      </c>
      <c r="U507" s="15">
        <f t="shared" si="95"/>
        <v>0</v>
      </c>
      <c r="V507" s="15"/>
      <c r="W507" s="15"/>
      <c r="X507" s="15"/>
      <c r="Y507" s="15"/>
      <c r="Z507" s="16"/>
      <c r="AA507" s="15"/>
      <c r="AB507" s="24"/>
      <c r="AC507" s="15"/>
      <c r="AD507" s="15"/>
      <c r="AE507" s="15"/>
      <c r="AF507" s="15"/>
      <c r="AG507" s="15"/>
      <c r="AH507" s="24"/>
      <c r="AI507" s="15"/>
      <c r="AJ507" s="15"/>
      <c r="AK507" s="15"/>
      <c r="AL507" s="15"/>
      <c r="AM507" s="15"/>
      <c r="AN507" s="24"/>
      <c r="AO507" s="15"/>
      <c r="AP507" s="24"/>
      <c r="AQ507" s="15"/>
      <c r="AR507" s="24"/>
      <c r="AS507" s="15"/>
      <c r="AT507" s="24"/>
      <c r="AU507" s="15"/>
      <c r="AV507" s="24"/>
      <c r="AW507" s="15"/>
      <c r="AX507" s="24"/>
      <c r="AY507" s="15"/>
      <c r="AZ507" s="15"/>
      <c r="BA507" s="15"/>
      <c r="BB507" s="15"/>
      <c r="BC507" s="15"/>
      <c r="BD507" s="15"/>
      <c r="BE507" s="15"/>
      <c r="BF507" s="24"/>
      <c r="BG507" s="15"/>
      <c r="BH507" s="24"/>
      <c r="BI507" s="15"/>
      <c r="BJ507" s="24"/>
      <c r="BK507" s="15"/>
      <c r="BL507" s="24"/>
      <c r="BM507" s="15"/>
      <c r="BN507" s="24"/>
      <c r="BO507" s="15"/>
      <c r="BP507" s="24"/>
      <c r="BQ507" s="15">
        <v>48</v>
      </c>
      <c r="BR507" s="24" t="s">
        <v>168</v>
      </c>
      <c r="BS507" s="15"/>
      <c r="BT507" s="24"/>
      <c r="BU507" s="15">
        <v>44</v>
      </c>
      <c r="BV507" s="24" t="s">
        <v>129</v>
      </c>
      <c r="BW507" s="15"/>
      <c r="BX507" s="24"/>
      <c r="BY507" s="15"/>
      <c r="BZ507" s="24"/>
      <c r="CA507" s="15">
        <v>38</v>
      </c>
      <c r="CB507" s="24" t="s">
        <v>168</v>
      </c>
      <c r="CC507" s="15"/>
      <c r="CD507" s="24"/>
      <c r="CE507" s="15">
        <v>64</v>
      </c>
      <c r="CF507" s="24" t="s">
        <v>129</v>
      </c>
      <c r="CG507" s="15"/>
      <c r="CH507" s="25"/>
      <c r="CI507" s="15"/>
      <c r="CJ507" s="25"/>
      <c r="CK507" s="15"/>
      <c r="CL507" s="25"/>
      <c r="CM507" s="15"/>
      <c r="CN507" s="25"/>
      <c r="CO507" s="15"/>
      <c r="CP507" s="25"/>
      <c r="CQ507" s="15"/>
      <c r="CR507" s="25"/>
      <c r="CS507" s="15">
        <f t="shared" si="87"/>
        <v>0</v>
      </c>
      <c r="CT507" s="15">
        <f t="shared" si="88"/>
        <v>68</v>
      </c>
      <c r="CU507" s="15">
        <f t="shared" si="89"/>
        <v>1</v>
      </c>
      <c r="CV507" s="15">
        <f t="shared" si="90"/>
        <v>0</v>
      </c>
      <c r="CW507" s="15"/>
      <c r="CX507" s="15"/>
      <c r="CY507" s="15">
        <f t="shared" si="91"/>
        <v>0</v>
      </c>
      <c r="CZ507" s="15">
        <f>GG507</f>
        <v>0</v>
      </c>
      <c r="DA507" s="19"/>
      <c r="DB507" s="17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7"/>
      <c r="DQ507" s="15"/>
      <c r="DR507" s="15"/>
      <c r="DS507" s="15"/>
      <c r="DT507" s="15"/>
      <c r="DU507" s="15"/>
      <c r="DV507" s="15"/>
      <c r="DW507" s="15">
        <v>33</v>
      </c>
      <c r="DX507" s="20" t="s">
        <v>129</v>
      </c>
      <c r="DY507" s="15"/>
      <c r="DZ507" s="20"/>
      <c r="EA507" s="15"/>
      <c r="EB507" s="20"/>
      <c r="EC507" s="15"/>
      <c r="ED507" s="20"/>
      <c r="EE507" s="15"/>
      <c r="EF507" s="20"/>
      <c r="EG507" s="15"/>
      <c r="EH507" s="20"/>
      <c r="EI507" s="15"/>
      <c r="EJ507" s="20"/>
      <c r="EK507" s="15"/>
      <c r="EL507" s="20"/>
      <c r="EM507" s="15"/>
      <c r="EN507" s="20"/>
      <c r="EO507" s="15"/>
      <c r="EP507" s="20"/>
      <c r="EQ507" s="15"/>
      <c r="ER507" s="20"/>
      <c r="ES507" s="15"/>
      <c r="ET507" s="20"/>
      <c r="EU507" s="15"/>
      <c r="EV507" s="20"/>
      <c r="EW507" s="15"/>
      <c r="EX507" s="20"/>
      <c r="EY507" s="15"/>
      <c r="EZ507" s="20"/>
      <c r="FA507" s="15"/>
      <c r="FB507" s="20"/>
      <c r="FC507" s="15"/>
      <c r="FD507" s="20"/>
      <c r="FE507" s="15"/>
      <c r="FF507" s="20"/>
      <c r="FG507" s="15"/>
      <c r="FH507" s="20"/>
      <c r="FI507" s="15"/>
      <c r="FJ507" s="20"/>
      <c r="FK507" s="15"/>
      <c r="FL507" s="20"/>
      <c r="FM507" s="15"/>
      <c r="FN507" s="20"/>
      <c r="FO507" s="15"/>
      <c r="FP507" s="20"/>
      <c r="FQ507" s="15"/>
      <c r="FR507" s="20"/>
      <c r="FS507" s="15"/>
      <c r="FT507" s="20"/>
      <c r="FU507" s="15">
        <v>68</v>
      </c>
      <c r="FV507" s="20">
        <v>3</v>
      </c>
      <c r="FW507" s="15"/>
      <c r="FX507" s="20"/>
      <c r="FY507" s="15"/>
      <c r="FZ507" s="20"/>
      <c r="GA507" s="15"/>
      <c r="GB507" s="20"/>
      <c r="GC507" s="15"/>
      <c r="GD507" s="20"/>
      <c r="GE507" s="15"/>
      <c r="GF507" s="20"/>
      <c r="GG507" s="170"/>
    </row>
    <row r="508" spans="1:189" s="2" customFormat="1" ht="15" customHeight="1" x14ac:dyDescent="0.3">
      <c r="A508" s="15" t="s">
        <v>125</v>
      </c>
      <c r="B508" s="15" t="s">
        <v>126</v>
      </c>
      <c r="C508" s="15" t="s">
        <v>1479</v>
      </c>
      <c r="D508" s="15" t="s">
        <v>1475</v>
      </c>
      <c r="E508" s="15" t="str">
        <f t="shared" si="85"/>
        <v>Clara Nguyen</v>
      </c>
      <c r="F508" s="15" t="s">
        <v>128</v>
      </c>
      <c r="G508" s="15">
        <v>999908516</v>
      </c>
      <c r="H508" s="15">
        <f t="shared" si="86"/>
        <v>187</v>
      </c>
      <c r="I508" s="15"/>
      <c r="J508" s="15"/>
      <c r="K508" s="16"/>
      <c r="L508" s="15"/>
      <c r="M508" s="15"/>
      <c r="N508" s="15"/>
      <c r="O508" s="15">
        <f t="shared" si="92"/>
        <v>0</v>
      </c>
      <c r="P508" s="15">
        <v>0</v>
      </c>
      <c r="Q508" s="15">
        <f t="shared" si="93"/>
        <v>1</v>
      </c>
      <c r="R508" s="15">
        <v>0</v>
      </c>
      <c r="S508" s="15">
        <v>0</v>
      </c>
      <c r="T508" s="15">
        <f t="shared" si="94"/>
        <v>38</v>
      </c>
      <c r="U508" s="15">
        <f t="shared" si="95"/>
        <v>0</v>
      </c>
      <c r="V508" s="15"/>
      <c r="W508" s="15"/>
      <c r="X508" s="15"/>
      <c r="Y508" s="15"/>
      <c r="Z508" s="16"/>
      <c r="AA508" s="15"/>
      <c r="AB508" s="24"/>
      <c r="AC508" s="15"/>
      <c r="AD508" s="15"/>
      <c r="AE508" s="15"/>
      <c r="AF508" s="15"/>
      <c r="AG508" s="15">
        <v>38</v>
      </c>
      <c r="AH508" s="24" t="s">
        <v>129</v>
      </c>
      <c r="AI508" s="15"/>
      <c r="AJ508" s="15"/>
      <c r="AK508" s="15"/>
      <c r="AL508" s="15"/>
      <c r="AM508" s="15"/>
      <c r="AN508" s="24"/>
      <c r="AO508" s="15"/>
      <c r="AP508" s="24"/>
      <c r="AQ508" s="15"/>
      <c r="AR508" s="24"/>
      <c r="AS508" s="15"/>
      <c r="AT508" s="24"/>
      <c r="AU508" s="15"/>
      <c r="AV508" s="24"/>
      <c r="AW508" s="15"/>
      <c r="AX508" s="24"/>
      <c r="AY508" s="15"/>
      <c r="AZ508" s="15"/>
      <c r="BA508" s="15"/>
      <c r="BB508" s="15"/>
      <c r="BC508" s="15"/>
      <c r="BD508" s="15"/>
      <c r="BE508" s="15"/>
      <c r="BF508" s="24"/>
      <c r="BG508" s="15">
        <v>38</v>
      </c>
      <c r="BH508" s="24" t="s">
        <v>129</v>
      </c>
      <c r="BI508" s="15"/>
      <c r="BJ508" s="24"/>
      <c r="BK508" s="15"/>
      <c r="BL508" s="24"/>
      <c r="BM508" s="15"/>
      <c r="BN508" s="24"/>
      <c r="BO508" s="15"/>
      <c r="BP508" s="24"/>
      <c r="BQ508" s="15"/>
      <c r="BR508" s="24"/>
      <c r="BS508" s="15"/>
      <c r="BT508" s="24"/>
      <c r="BU508" s="15"/>
      <c r="BV508" s="24"/>
      <c r="BW508" s="15"/>
      <c r="BX508" s="24"/>
      <c r="BY508" s="15"/>
      <c r="BZ508" s="24"/>
      <c r="CA508" s="15"/>
      <c r="CB508" s="24"/>
      <c r="CC508" s="15"/>
      <c r="CD508" s="24"/>
      <c r="CE508" s="15"/>
      <c r="CF508" s="24"/>
      <c r="CG508" s="15"/>
      <c r="CH508" s="25"/>
      <c r="CI508" s="15"/>
      <c r="CJ508" s="25"/>
      <c r="CK508" s="15"/>
      <c r="CL508" s="25"/>
      <c r="CM508" s="15"/>
      <c r="CN508" s="25"/>
      <c r="CO508" s="15"/>
      <c r="CP508" s="25"/>
      <c r="CQ508" s="15"/>
      <c r="CR508" s="25"/>
      <c r="CS508" s="15">
        <f t="shared" si="87"/>
        <v>0</v>
      </c>
      <c r="CT508" s="15">
        <f t="shared" si="88"/>
        <v>116</v>
      </c>
      <c r="CU508" s="15">
        <f t="shared" si="89"/>
        <v>2</v>
      </c>
      <c r="CV508" s="15">
        <f t="shared" si="90"/>
        <v>33</v>
      </c>
      <c r="CW508" s="15"/>
      <c r="CX508" s="15"/>
      <c r="CY508" s="15">
        <f t="shared" si="91"/>
        <v>0</v>
      </c>
      <c r="CZ508" s="15">
        <f>GG508</f>
        <v>0</v>
      </c>
      <c r="DA508" s="19"/>
      <c r="DB508" s="17"/>
      <c r="DC508" s="15"/>
      <c r="DD508" s="15"/>
      <c r="DE508" s="15"/>
      <c r="DF508" s="15"/>
      <c r="DG508" s="15"/>
      <c r="DH508" s="15"/>
      <c r="DI508" s="15">
        <v>51</v>
      </c>
      <c r="DJ508" s="15"/>
      <c r="DK508" s="15"/>
      <c r="DL508" s="15"/>
      <c r="DM508" s="15"/>
      <c r="DN508" s="15"/>
      <c r="DO508" s="15"/>
      <c r="DP508" s="17"/>
      <c r="DQ508" s="15"/>
      <c r="DR508" s="15"/>
      <c r="DS508" s="15"/>
      <c r="DT508" s="15"/>
      <c r="DU508" s="15"/>
      <c r="DV508" s="15"/>
      <c r="DW508" s="15"/>
      <c r="DX508" s="20"/>
      <c r="DY508" s="15"/>
      <c r="DZ508" s="20"/>
      <c r="EA508" s="15"/>
      <c r="EB508" s="20"/>
      <c r="EC508" s="15">
        <v>38</v>
      </c>
      <c r="ED508" s="20" t="s">
        <v>168</v>
      </c>
      <c r="EE508" s="15"/>
      <c r="EF508" s="20"/>
      <c r="EG508" s="15"/>
      <c r="EH508" s="20"/>
      <c r="EI508" s="15"/>
      <c r="EJ508" s="20"/>
      <c r="EK508" s="15"/>
      <c r="EL508" s="20"/>
      <c r="EM508" s="15"/>
      <c r="EN508" s="20"/>
      <c r="EO508" s="15"/>
      <c r="EP508" s="20"/>
      <c r="EQ508" s="15"/>
      <c r="ER508" s="20"/>
      <c r="ES508" s="15"/>
      <c r="ET508" s="20"/>
      <c r="EU508" s="15">
        <v>58</v>
      </c>
      <c r="EV508" s="20">
        <v>6</v>
      </c>
      <c r="EW508" s="15"/>
      <c r="EX508" s="20"/>
      <c r="EY508" s="15"/>
      <c r="EZ508" s="20"/>
      <c r="FA508" s="15"/>
      <c r="FB508" s="20"/>
      <c r="FC508" s="15"/>
      <c r="FD508" s="20"/>
      <c r="FE508" s="15"/>
      <c r="FF508" s="20"/>
      <c r="FG508" s="15"/>
      <c r="FH508" s="20"/>
      <c r="FI508" s="15"/>
      <c r="FJ508" s="20"/>
      <c r="FK508" s="15"/>
      <c r="FL508" s="20"/>
      <c r="FM508" s="15"/>
      <c r="FN508" s="20"/>
      <c r="FO508" s="15"/>
      <c r="FP508" s="20"/>
      <c r="FQ508" s="15"/>
      <c r="FR508" s="20"/>
      <c r="FS508" s="15">
        <v>58</v>
      </c>
      <c r="FT508" s="20">
        <v>6</v>
      </c>
      <c r="FU508" s="15"/>
      <c r="FV508" s="20"/>
      <c r="FW508" s="15"/>
      <c r="FX508" s="20"/>
      <c r="FY508" s="15"/>
      <c r="FZ508" s="20"/>
      <c r="GA508" s="15"/>
      <c r="GB508" s="20"/>
      <c r="GC508" s="15"/>
      <c r="GD508" s="20"/>
      <c r="GE508" s="15">
        <v>33</v>
      </c>
      <c r="GF508" s="20" t="s">
        <v>168</v>
      </c>
      <c r="GG508" s="170"/>
    </row>
    <row r="509" spans="1:189" s="2" customFormat="1" ht="15" customHeight="1" x14ac:dyDescent="0.3">
      <c r="A509" s="15" t="s">
        <v>2903</v>
      </c>
      <c r="B509" s="15" t="s">
        <v>126</v>
      </c>
      <c r="C509" s="15" t="s">
        <v>1477</v>
      </c>
      <c r="D509" s="15" t="s">
        <v>1475</v>
      </c>
      <c r="E509" s="15" t="str">
        <f t="shared" si="85"/>
        <v>Arthur Nguyen</v>
      </c>
      <c r="F509" s="15" t="s">
        <v>135</v>
      </c>
      <c r="G509" s="15">
        <v>999908534</v>
      </c>
      <c r="H509" s="15">
        <f t="shared" si="86"/>
        <v>29</v>
      </c>
      <c r="I509" s="15"/>
      <c r="J509" s="15"/>
      <c r="K509" s="16"/>
      <c r="L509" s="15"/>
      <c r="M509" s="15"/>
      <c r="N509" s="15"/>
      <c r="O509" s="15">
        <f t="shared" si="92"/>
        <v>0</v>
      </c>
      <c r="P509" s="15">
        <v>0</v>
      </c>
      <c r="Q509" s="15">
        <f t="shared" si="93"/>
        <v>1</v>
      </c>
      <c r="R509" s="15">
        <v>0</v>
      </c>
      <c r="S509" s="15">
        <v>0</v>
      </c>
      <c r="T509" s="15">
        <f t="shared" si="94"/>
        <v>29</v>
      </c>
      <c r="U509" s="15">
        <f t="shared" si="95"/>
        <v>0</v>
      </c>
      <c r="V509" s="15"/>
      <c r="W509" s="15"/>
      <c r="X509" s="15"/>
      <c r="Y509" s="15"/>
      <c r="Z509" s="16"/>
      <c r="AA509" s="15"/>
      <c r="AB509" s="24"/>
      <c r="AC509" s="15"/>
      <c r="AD509" s="15"/>
      <c r="AE509" s="15"/>
      <c r="AF509" s="15"/>
      <c r="AG509" s="15">
        <v>38</v>
      </c>
      <c r="AH509" s="24" t="s">
        <v>129</v>
      </c>
      <c r="AI509" s="15"/>
      <c r="AJ509" s="15"/>
      <c r="AK509" s="15"/>
      <c r="AL509" s="15"/>
      <c r="AM509" s="15"/>
      <c r="AN509" s="24"/>
      <c r="AO509" s="15"/>
      <c r="AP509" s="24"/>
      <c r="AQ509" s="15"/>
      <c r="AR509" s="24"/>
      <c r="AS509" s="15"/>
      <c r="AT509" s="24"/>
      <c r="AU509" s="15"/>
      <c r="AV509" s="24"/>
      <c r="AW509" s="15"/>
      <c r="AX509" s="24"/>
      <c r="AY509" s="15"/>
      <c r="AZ509" s="15"/>
      <c r="BA509" s="15"/>
      <c r="BB509" s="15"/>
      <c r="BC509" s="15"/>
      <c r="BD509" s="15"/>
      <c r="BE509" s="15"/>
      <c r="BF509" s="24"/>
      <c r="BG509" s="15"/>
      <c r="BH509" s="24"/>
      <c r="BI509" s="15"/>
      <c r="BJ509" s="24"/>
      <c r="BK509" s="15"/>
      <c r="BL509" s="24"/>
      <c r="BM509" s="15"/>
      <c r="BN509" s="24"/>
      <c r="BO509" s="15"/>
      <c r="BP509" s="24"/>
      <c r="BQ509" s="15"/>
      <c r="BR509" s="24"/>
      <c r="BS509" s="15"/>
      <c r="BT509" s="24"/>
      <c r="BU509" s="15"/>
      <c r="BV509" s="24"/>
      <c r="BW509" s="15"/>
      <c r="BX509" s="24"/>
      <c r="BY509" s="15"/>
      <c r="BZ509" s="24"/>
      <c r="CA509" s="15"/>
      <c r="CB509" s="24"/>
      <c r="CC509" s="15"/>
      <c r="CD509" s="24"/>
      <c r="CE509" s="15"/>
      <c r="CF509" s="24"/>
      <c r="CG509" s="15"/>
      <c r="CH509" s="25"/>
      <c r="CI509" s="15"/>
      <c r="CJ509" s="25"/>
      <c r="CK509" s="15"/>
      <c r="CL509" s="25"/>
      <c r="CM509" s="15"/>
      <c r="CN509" s="25"/>
      <c r="CO509" s="15"/>
      <c r="CP509" s="25"/>
      <c r="CQ509" s="15"/>
      <c r="CR509" s="25"/>
      <c r="CS509" s="15">
        <f t="shared" si="87"/>
        <v>0</v>
      </c>
      <c r="CT509" s="15">
        <f t="shared" si="88"/>
        <v>0</v>
      </c>
      <c r="CU509" s="15">
        <f t="shared" si="89"/>
        <v>0</v>
      </c>
      <c r="CV509" s="15">
        <f t="shared" si="90"/>
        <v>0</v>
      </c>
      <c r="CW509" s="15"/>
      <c r="CX509" s="15"/>
      <c r="CY509" s="15">
        <f t="shared" si="91"/>
        <v>0</v>
      </c>
      <c r="CZ509" s="15">
        <f>GG509</f>
        <v>0</v>
      </c>
      <c r="DA509" s="19"/>
      <c r="DB509" s="17"/>
      <c r="DC509" s="15"/>
      <c r="DD509" s="15"/>
      <c r="DE509" s="15"/>
      <c r="DF509" s="15"/>
      <c r="DG509" s="15"/>
      <c r="DH509" s="15"/>
      <c r="DI509" s="15">
        <v>38</v>
      </c>
      <c r="DJ509" s="15"/>
      <c r="DK509" s="15"/>
      <c r="DL509" s="15"/>
      <c r="DM509" s="15"/>
      <c r="DN509" s="15"/>
      <c r="DO509" s="15"/>
      <c r="DP509" s="17"/>
      <c r="DQ509" s="15"/>
      <c r="DR509" s="15"/>
      <c r="DS509" s="15"/>
      <c r="DT509" s="15"/>
      <c r="DU509" s="15"/>
      <c r="DV509" s="15"/>
      <c r="DW509" s="15">
        <v>33</v>
      </c>
      <c r="DX509" s="20">
        <v>17</v>
      </c>
      <c r="DY509" s="15"/>
      <c r="DZ509" s="20"/>
      <c r="EA509" s="15"/>
      <c r="EB509" s="20"/>
      <c r="EC509" s="15">
        <v>29</v>
      </c>
      <c r="ED509" s="20">
        <v>33</v>
      </c>
      <c r="EE509" s="15"/>
      <c r="EF509" s="20"/>
      <c r="EG509" s="15"/>
      <c r="EH509" s="20"/>
      <c r="EI509" s="15"/>
      <c r="EJ509" s="20"/>
      <c r="EK509" s="15"/>
      <c r="EL509" s="20"/>
      <c r="EM509" s="15"/>
      <c r="EN509" s="20"/>
      <c r="EO509" s="15"/>
      <c r="EP509" s="20"/>
      <c r="EQ509" s="15"/>
      <c r="ER509" s="20"/>
      <c r="ES509" s="15"/>
      <c r="ET509" s="20"/>
      <c r="EU509" s="15"/>
      <c r="EV509" s="20"/>
      <c r="EW509" s="15"/>
      <c r="EX509" s="20"/>
      <c r="EY509" s="15"/>
      <c r="EZ509" s="20"/>
      <c r="FA509" s="15"/>
      <c r="FB509" s="20"/>
      <c r="FC509" s="15"/>
      <c r="FD509" s="20"/>
      <c r="FE509" s="15"/>
      <c r="FF509" s="20"/>
      <c r="FG509" s="15"/>
      <c r="FH509" s="20"/>
      <c r="FI509" s="15"/>
      <c r="FJ509" s="20"/>
      <c r="FK509" s="15"/>
      <c r="FL509" s="20"/>
      <c r="FM509" s="15"/>
      <c r="FN509" s="20"/>
      <c r="FO509" s="15"/>
      <c r="FP509" s="20"/>
      <c r="FQ509" s="15"/>
      <c r="FR509" s="20"/>
      <c r="FS509" s="15"/>
      <c r="FT509" s="20"/>
      <c r="FU509" s="15"/>
      <c r="FV509" s="20"/>
      <c r="FW509" s="15"/>
      <c r="FX509" s="20"/>
      <c r="FY509" s="15"/>
      <c r="FZ509" s="20"/>
      <c r="GA509" s="15"/>
      <c r="GB509" s="20"/>
      <c r="GC509" s="15"/>
      <c r="GD509" s="20"/>
      <c r="GE509" s="15"/>
      <c r="GF509" s="20"/>
      <c r="GG509" s="170"/>
    </row>
    <row r="510" spans="1:189" s="2" customFormat="1" ht="15" customHeight="1" x14ac:dyDescent="0.3">
      <c r="A510" s="15" t="s">
        <v>130</v>
      </c>
      <c r="B510" s="17" t="s">
        <v>140</v>
      </c>
      <c r="C510" s="17" t="s">
        <v>1244</v>
      </c>
      <c r="D510" s="17" t="s">
        <v>1225</v>
      </c>
      <c r="E510" s="15" t="str">
        <f t="shared" si="85"/>
        <v>NATHAN LEE</v>
      </c>
      <c r="F510" s="17" t="s">
        <v>135</v>
      </c>
      <c r="G510" s="17">
        <v>999908553</v>
      </c>
      <c r="H510" s="15">
        <f t="shared" si="86"/>
        <v>95.5</v>
      </c>
      <c r="I510" s="15"/>
      <c r="J510" s="17">
        <f>(O510+P510+R510+S510+T510+U510)/2</f>
        <v>25.5</v>
      </c>
      <c r="K510" s="16"/>
      <c r="L510" s="15"/>
      <c r="M510" s="15"/>
      <c r="N510" s="15"/>
      <c r="O510" s="15">
        <f t="shared" si="92"/>
        <v>0</v>
      </c>
      <c r="P510" s="15">
        <v>0</v>
      </c>
      <c r="Q510" s="15">
        <f t="shared" si="93"/>
        <v>1</v>
      </c>
      <c r="R510" s="15">
        <v>0</v>
      </c>
      <c r="S510" s="15">
        <v>0</v>
      </c>
      <c r="T510" s="15">
        <f t="shared" si="94"/>
        <v>51</v>
      </c>
      <c r="U510" s="15">
        <f t="shared" si="95"/>
        <v>0</v>
      </c>
      <c r="V510" s="15"/>
      <c r="W510" s="15"/>
      <c r="X510" s="15"/>
      <c r="Y510" s="15"/>
      <c r="Z510" s="16"/>
      <c r="AA510" s="15"/>
      <c r="AB510" s="24"/>
      <c r="AC510" s="15"/>
      <c r="AD510" s="15"/>
      <c r="AE510" s="15"/>
      <c r="AF510" s="15"/>
      <c r="AG510" s="15"/>
      <c r="AH510" s="24"/>
      <c r="AI510" s="15"/>
      <c r="AJ510" s="15"/>
      <c r="AK510" s="15"/>
      <c r="AL510" s="15"/>
      <c r="AM510" s="15"/>
      <c r="AN510" s="24"/>
      <c r="AO510" s="15"/>
      <c r="AP510" s="24"/>
      <c r="AQ510" s="15"/>
      <c r="AR510" s="24"/>
      <c r="AS510" s="15"/>
      <c r="AT510" s="24"/>
      <c r="AU510" s="15"/>
      <c r="AV510" s="24"/>
      <c r="AW510" s="15"/>
      <c r="AX510" s="24"/>
      <c r="AY510" s="15"/>
      <c r="AZ510" s="15"/>
      <c r="BA510" s="15"/>
      <c r="BB510" s="15"/>
      <c r="BC510" s="15"/>
      <c r="BD510" s="15"/>
      <c r="BE510" s="15"/>
      <c r="BF510" s="24"/>
      <c r="BG510" s="15"/>
      <c r="BH510" s="24"/>
      <c r="BI510" s="15"/>
      <c r="BJ510" s="24"/>
      <c r="BK510" s="15"/>
      <c r="BL510" s="24"/>
      <c r="BM510" s="15"/>
      <c r="BN510" s="24"/>
      <c r="BO510" s="15"/>
      <c r="BP510" s="24"/>
      <c r="BQ510" s="15"/>
      <c r="BR510" s="24"/>
      <c r="BS510" s="15"/>
      <c r="BT510" s="24"/>
      <c r="BU510" s="15"/>
      <c r="BV510" s="24"/>
      <c r="BW510" s="15"/>
      <c r="BX510" s="24"/>
      <c r="BY510" s="15"/>
      <c r="BZ510" s="24"/>
      <c r="CA510" s="15"/>
      <c r="CB510" s="24"/>
      <c r="CC510" s="15"/>
      <c r="CD510" s="24"/>
      <c r="CE510" s="15"/>
      <c r="CF510" s="24"/>
      <c r="CG510" s="15"/>
      <c r="CH510" s="25"/>
      <c r="CI510" s="15"/>
      <c r="CJ510" s="25"/>
      <c r="CK510" s="15"/>
      <c r="CL510" s="25"/>
      <c r="CM510" s="15"/>
      <c r="CN510" s="25"/>
      <c r="CO510" s="15"/>
      <c r="CP510" s="25"/>
      <c r="CQ510" s="15"/>
      <c r="CR510" s="25"/>
      <c r="CS510" s="15">
        <f t="shared" si="87"/>
        <v>0</v>
      </c>
      <c r="CT510" s="15">
        <f t="shared" si="88"/>
        <v>0</v>
      </c>
      <c r="CU510" s="15">
        <f t="shared" si="89"/>
        <v>0</v>
      </c>
      <c r="CV510" s="15">
        <f t="shared" si="90"/>
        <v>70</v>
      </c>
      <c r="CW510" s="15"/>
      <c r="CX510" s="15"/>
      <c r="CY510" s="15">
        <f t="shared" si="91"/>
        <v>0</v>
      </c>
      <c r="CZ510" s="15">
        <f>GG510</f>
        <v>0</v>
      </c>
      <c r="DA510" s="19"/>
      <c r="DB510" s="17"/>
      <c r="DC510" s="17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7"/>
      <c r="DQ510" s="17"/>
      <c r="DR510" s="17"/>
      <c r="DS510" s="17"/>
      <c r="DT510" s="17">
        <v>45</v>
      </c>
      <c r="DU510" s="17"/>
      <c r="DV510" s="17"/>
      <c r="DW510" s="15"/>
      <c r="DX510" s="20"/>
      <c r="DY510" s="15"/>
      <c r="DZ510" s="20"/>
      <c r="EA510" s="15">
        <v>52.5</v>
      </c>
      <c r="EB510" s="20">
        <v>2</v>
      </c>
      <c r="EC510" s="15">
        <v>51</v>
      </c>
      <c r="ED510" s="20" t="s">
        <v>129</v>
      </c>
      <c r="EE510" s="15"/>
      <c r="EF510" s="20"/>
      <c r="EG510" s="15"/>
      <c r="EH510" s="20"/>
      <c r="EI510" s="15"/>
      <c r="EJ510" s="20"/>
      <c r="EK510" s="15"/>
      <c r="EL510" s="20"/>
      <c r="EM510" s="15"/>
      <c r="EN510" s="20"/>
      <c r="EO510" s="15"/>
      <c r="EP510" s="20"/>
      <c r="EQ510" s="17"/>
      <c r="ER510" s="20"/>
      <c r="ES510" s="15"/>
      <c r="ET510" s="20"/>
      <c r="EU510" s="15"/>
      <c r="EV510" s="20"/>
      <c r="EW510" s="15"/>
      <c r="EX510" s="20"/>
      <c r="EY510" s="15"/>
      <c r="EZ510" s="20"/>
      <c r="FA510" s="15"/>
      <c r="FB510" s="20"/>
      <c r="FC510" s="15"/>
      <c r="FD510" s="20"/>
      <c r="FE510" s="15"/>
      <c r="FF510" s="20"/>
      <c r="FG510" s="15"/>
      <c r="FH510" s="20"/>
      <c r="FI510" s="15"/>
      <c r="FJ510" s="20"/>
      <c r="FK510" s="15"/>
      <c r="FL510" s="20"/>
      <c r="FM510" s="15"/>
      <c r="FN510" s="20"/>
      <c r="FO510" s="15"/>
      <c r="FP510" s="20"/>
      <c r="FQ510" s="15"/>
      <c r="FR510" s="20"/>
      <c r="FS510" s="15"/>
      <c r="FT510" s="20"/>
      <c r="FU510" s="15"/>
      <c r="FV510" s="20"/>
      <c r="FW510" s="15"/>
      <c r="FX510" s="20"/>
      <c r="FY510" s="15"/>
      <c r="FZ510" s="20"/>
      <c r="GA510" s="15"/>
      <c r="GB510" s="20"/>
      <c r="GC510" s="15"/>
      <c r="GD510" s="20"/>
      <c r="GE510" s="15">
        <v>70</v>
      </c>
      <c r="GF510" s="20">
        <v>1</v>
      </c>
      <c r="GG510" s="170"/>
    </row>
    <row r="511" spans="1:189" s="2" customFormat="1" ht="15" customHeight="1" x14ac:dyDescent="0.3">
      <c r="A511" s="17" t="s">
        <v>125</v>
      </c>
      <c r="B511" s="17" t="s">
        <v>126</v>
      </c>
      <c r="C511" s="17" t="s">
        <v>1417</v>
      </c>
      <c r="D511" s="17" t="s">
        <v>1414</v>
      </c>
      <c r="E511" s="15" t="str">
        <f t="shared" si="85"/>
        <v>Silas Minh</v>
      </c>
      <c r="F511" s="17" t="s">
        <v>135</v>
      </c>
      <c r="G511" s="15">
        <v>999908568</v>
      </c>
      <c r="H511" s="15">
        <f t="shared" si="86"/>
        <v>25.5</v>
      </c>
      <c r="I511" s="15"/>
      <c r="J511" s="17">
        <f>(O511+P511+R511+S511+T511+U511)/2</f>
        <v>25.5</v>
      </c>
      <c r="K511" s="16"/>
      <c r="L511" s="15"/>
      <c r="M511" s="15"/>
      <c r="N511" s="15"/>
      <c r="O511" s="15">
        <f t="shared" si="92"/>
        <v>0</v>
      </c>
      <c r="P511" s="15">
        <v>0</v>
      </c>
      <c r="Q511" s="15">
        <f t="shared" si="93"/>
        <v>0</v>
      </c>
      <c r="R511" s="15">
        <v>0</v>
      </c>
      <c r="S511" s="15">
        <v>0</v>
      </c>
      <c r="T511" s="15">
        <f t="shared" si="94"/>
        <v>51</v>
      </c>
      <c r="U511" s="15">
        <f t="shared" si="95"/>
        <v>0</v>
      </c>
      <c r="V511" s="15"/>
      <c r="W511" s="15"/>
      <c r="X511" s="15"/>
      <c r="Y511" s="15"/>
      <c r="Z511" s="16"/>
      <c r="AA511" s="15">
        <v>64</v>
      </c>
      <c r="AB511" s="24" t="s">
        <v>129</v>
      </c>
      <c r="AC511" s="15"/>
      <c r="AD511" s="15"/>
      <c r="AE511" s="15"/>
      <c r="AF511" s="15"/>
      <c r="AG511" s="15"/>
      <c r="AH511" s="24"/>
      <c r="AI511" s="15"/>
      <c r="AJ511" s="15"/>
      <c r="AK511" s="15"/>
      <c r="AL511" s="15"/>
      <c r="AM511" s="15"/>
      <c r="AN511" s="24"/>
      <c r="AO511" s="15"/>
      <c r="AP511" s="24"/>
      <c r="AQ511" s="15"/>
      <c r="AR511" s="24"/>
      <c r="AS511" s="15"/>
      <c r="AT511" s="24"/>
      <c r="AU511" s="15"/>
      <c r="AV511" s="24"/>
      <c r="AW511" s="15"/>
      <c r="AX511" s="24"/>
      <c r="AY511" s="15"/>
      <c r="AZ511" s="15"/>
      <c r="BA511" s="15"/>
      <c r="BB511" s="15"/>
      <c r="BC511" s="15"/>
      <c r="BD511" s="15"/>
      <c r="BE511" s="15"/>
      <c r="BF511" s="24"/>
      <c r="BG511" s="15"/>
      <c r="BH511" s="24"/>
      <c r="BI511" s="15"/>
      <c r="BJ511" s="24"/>
      <c r="BK511" s="15"/>
      <c r="BL511" s="24"/>
      <c r="BM511" s="15"/>
      <c r="BN511" s="24"/>
      <c r="BO511" s="15"/>
      <c r="BP511" s="24"/>
      <c r="BQ511" s="15"/>
      <c r="BR511" s="24"/>
      <c r="BS511" s="15"/>
      <c r="BT511" s="24"/>
      <c r="BU511" s="15"/>
      <c r="BV511" s="24"/>
      <c r="BW511" s="15"/>
      <c r="BX511" s="24"/>
      <c r="BY511" s="15"/>
      <c r="BZ511" s="24"/>
      <c r="CA511" s="15"/>
      <c r="CB511" s="24"/>
      <c r="CC511" s="15"/>
      <c r="CD511" s="24"/>
      <c r="CE511" s="15"/>
      <c r="CF511" s="24"/>
      <c r="CG511" s="15"/>
      <c r="CH511" s="25"/>
      <c r="CI511" s="15"/>
      <c r="CJ511" s="25"/>
      <c r="CK511" s="15"/>
      <c r="CL511" s="25"/>
      <c r="CM511" s="15"/>
      <c r="CN511" s="25"/>
      <c r="CO511" s="15"/>
      <c r="CP511" s="25"/>
      <c r="CQ511" s="15"/>
      <c r="CR511" s="25"/>
      <c r="CS511" s="15">
        <f t="shared" si="87"/>
        <v>0</v>
      </c>
      <c r="CT511" s="15">
        <f t="shared" si="88"/>
        <v>0</v>
      </c>
      <c r="CU511" s="15">
        <f t="shared" si="89"/>
        <v>0</v>
      </c>
      <c r="CV511" s="15">
        <f t="shared" si="90"/>
        <v>0</v>
      </c>
      <c r="CW511" s="15"/>
      <c r="CX511" s="15"/>
      <c r="CY511" s="15">
        <f t="shared" si="91"/>
        <v>0</v>
      </c>
      <c r="CZ511" s="15">
        <f>GG511</f>
        <v>0</v>
      </c>
      <c r="DA511" s="19"/>
      <c r="DB511" s="17"/>
      <c r="DC511" s="15"/>
      <c r="DD511" s="15"/>
      <c r="DE511" s="15"/>
      <c r="DF511" s="15"/>
      <c r="DG511" s="15"/>
      <c r="DH511" s="15">
        <v>68</v>
      </c>
      <c r="DI511" s="15"/>
      <c r="DJ511" s="15"/>
      <c r="DK511" s="15"/>
      <c r="DL511" s="15"/>
      <c r="DM511" s="15"/>
      <c r="DN511" s="15"/>
      <c r="DO511" s="15"/>
      <c r="DP511" s="17"/>
      <c r="DQ511" s="15"/>
      <c r="DR511" s="15"/>
      <c r="DS511" s="15"/>
      <c r="DT511" s="15"/>
      <c r="DU511" s="15"/>
      <c r="DV511" s="15"/>
      <c r="DW511" s="15"/>
      <c r="DX511" s="20"/>
      <c r="DY511" s="15"/>
      <c r="DZ511" s="20"/>
      <c r="EA511" s="15"/>
      <c r="EB511" s="20"/>
      <c r="EC511" s="15">
        <v>51</v>
      </c>
      <c r="ED511" s="20" t="s">
        <v>129</v>
      </c>
      <c r="EE511" s="15"/>
      <c r="EF511" s="20"/>
      <c r="EG511" s="15"/>
      <c r="EH511" s="20"/>
      <c r="EI511" s="15"/>
      <c r="EJ511" s="20"/>
      <c r="EK511" s="15"/>
      <c r="EL511" s="20"/>
      <c r="EM511" s="15"/>
      <c r="EN511" s="20"/>
      <c r="EO511" s="15"/>
      <c r="EP511" s="20"/>
      <c r="EQ511" s="15"/>
      <c r="ER511" s="20"/>
      <c r="ES511" s="15"/>
      <c r="ET511" s="20"/>
      <c r="EU511" s="15"/>
      <c r="EV511" s="20"/>
      <c r="EW511" s="15"/>
      <c r="EX511" s="20"/>
      <c r="EY511" s="15"/>
      <c r="EZ511" s="20"/>
      <c r="FA511" s="15"/>
      <c r="FB511" s="20"/>
      <c r="FC511" s="15"/>
      <c r="FD511" s="20"/>
      <c r="FE511" s="15"/>
      <c r="FF511" s="20"/>
      <c r="FG511" s="15"/>
      <c r="FH511" s="20"/>
      <c r="FI511" s="15"/>
      <c r="FJ511" s="20"/>
      <c r="FK511" s="15"/>
      <c r="FL511" s="20"/>
      <c r="FM511" s="15"/>
      <c r="FN511" s="20"/>
      <c r="FO511" s="15"/>
      <c r="FP511" s="20"/>
      <c r="FQ511" s="15"/>
      <c r="FR511" s="20"/>
      <c r="FS511" s="15"/>
      <c r="FT511" s="20"/>
      <c r="FU511" s="15"/>
      <c r="FV511" s="20"/>
      <c r="FW511" s="15"/>
      <c r="FX511" s="20"/>
      <c r="FY511" s="15"/>
      <c r="FZ511" s="20"/>
      <c r="GA511" s="15"/>
      <c r="GB511" s="20"/>
      <c r="GC511" s="15"/>
      <c r="GD511" s="20"/>
      <c r="GE511" s="15"/>
      <c r="GF511" s="20"/>
      <c r="GG511" s="170"/>
    </row>
    <row r="512" spans="1:189" s="2" customFormat="1" ht="15" customHeight="1" x14ac:dyDescent="0.3">
      <c r="A512" s="15" t="s">
        <v>130</v>
      </c>
      <c r="B512" s="17" t="s">
        <v>126</v>
      </c>
      <c r="C512" s="17" t="s">
        <v>158</v>
      </c>
      <c r="D512" s="17" t="s">
        <v>1286</v>
      </c>
      <c r="E512" s="15" t="str">
        <f t="shared" si="85"/>
        <v>Sophia Liu</v>
      </c>
      <c r="F512" s="17" t="s">
        <v>128</v>
      </c>
      <c r="G512" s="15">
        <v>999908593</v>
      </c>
      <c r="H512" s="15">
        <f t="shared" si="86"/>
        <v>738</v>
      </c>
      <c r="I512" s="15"/>
      <c r="J512" s="15"/>
      <c r="K512" s="16"/>
      <c r="L512" s="15"/>
      <c r="M512" s="15"/>
      <c r="N512" s="15"/>
      <c r="O512" s="15">
        <f t="shared" si="92"/>
        <v>0</v>
      </c>
      <c r="P512" s="15">
        <v>0</v>
      </c>
      <c r="Q512" s="15">
        <f t="shared" si="93"/>
        <v>2</v>
      </c>
      <c r="R512" s="15">
        <v>0</v>
      </c>
      <c r="S512" s="15">
        <v>0</v>
      </c>
      <c r="T512" s="15">
        <f t="shared" si="94"/>
        <v>160</v>
      </c>
      <c r="U512" s="15">
        <f t="shared" si="95"/>
        <v>150</v>
      </c>
      <c r="V512" s="15"/>
      <c r="W512" s="15"/>
      <c r="X512" s="15"/>
      <c r="Y512" s="15"/>
      <c r="Z512" s="16"/>
      <c r="AA512" s="15"/>
      <c r="AB512" s="24"/>
      <c r="AC512" s="15"/>
      <c r="AD512" s="24"/>
      <c r="AE512" s="15"/>
      <c r="AF512" s="24"/>
      <c r="AG512" s="15">
        <v>90</v>
      </c>
      <c r="AH512" s="24">
        <v>2</v>
      </c>
      <c r="AI512" s="15"/>
      <c r="AJ512" s="24"/>
      <c r="AK512" s="15"/>
      <c r="AL512" s="24"/>
      <c r="AM512" s="15">
        <v>100</v>
      </c>
      <c r="AN512" s="24">
        <v>1</v>
      </c>
      <c r="AO512" s="15"/>
      <c r="AP512" s="24"/>
      <c r="AQ512" s="15"/>
      <c r="AR512" s="24"/>
      <c r="AS512" s="15"/>
      <c r="AT512" s="24"/>
      <c r="AU512" s="17">
        <v>120</v>
      </c>
      <c r="AV512" s="24">
        <v>1</v>
      </c>
      <c r="AW512" s="17"/>
      <c r="AX512" s="24"/>
      <c r="AY512" s="15">
        <v>200</v>
      </c>
      <c r="AZ512" s="24">
        <v>1</v>
      </c>
      <c r="BA512" s="15"/>
      <c r="BB512" s="24"/>
      <c r="BC512" s="15"/>
      <c r="BD512" s="24"/>
      <c r="BE512" s="15"/>
      <c r="BF512" s="24"/>
      <c r="BG512" s="15">
        <v>68</v>
      </c>
      <c r="BH512" s="24">
        <v>3</v>
      </c>
      <c r="BI512" s="15"/>
      <c r="BJ512" s="24"/>
      <c r="BK512" s="15"/>
      <c r="BL512" s="24"/>
      <c r="BM512" s="15"/>
      <c r="BN512" s="24"/>
      <c r="BO512" s="15">
        <v>60</v>
      </c>
      <c r="BP512" s="24">
        <v>1</v>
      </c>
      <c r="BQ512" s="15">
        <v>200</v>
      </c>
      <c r="BR512" s="24">
        <v>1</v>
      </c>
      <c r="BS512" s="15"/>
      <c r="BT512" s="24"/>
      <c r="BU512" s="15">
        <v>105</v>
      </c>
      <c r="BV512" s="24">
        <v>2</v>
      </c>
      <c r="BW512" s="15"/>
      <c r="BX512" s="24"/>
      <c r="BY512" s="15"/>
      <c r="BZ512" s="24"/>
      <c r="CA512" s="15">
        <v>160</v>
      </c>
      <c r="CB512" s="24">
        <v>1</v>
      </c>
      <c r="CC512" s="15"/>
      <c r="CD512" s="24"/>
      <c r="CE512" s="15">
        <v>200</v>
      </c>
      <c r="CF512" s="24">
        <v>1</v>
      </c>
      <c r="CG512" s="15"/>
      <c r="CH512" s="25"/>
      <c r="CI512" s="15">
        <v>68</v>
      </c>
      <c r="CJ512" s="25">
        <v>3</v>
      </c>
      <c r="CK512" s="15">
        <v>200</v>
      </c>
      <c r="CL512" s="25">
        <v>1</v>
      </c>
      <c r="CM512" s="15"/>
      <c r="CN512" s="25"/>
      <c r="CO512" s="15"/>
      <c r="CP512" s="24"/>
      <c r="CQ512" s="15"/>
      <c r="CR512" s="24"/>
      <c r="CS512" s="15">
        <f t="shared" si="87"/>
        <v>0</v>
      </c>
      <c r="CT512" s="15">
        <f t="shared" si="88"/>
        <v>210</v>
      </c>
      <c r="CU512" s="15">
        <f t="shared" si="89"/>
        <v>1</v>
      </c>
      <c r="CV512" s="15">
        <f t="shared" si="90"/>
        <v>105</v>
      </c>
      <c r="CW512" s="15"/>
      <c r="CX512" s="15"/>
      <c r="CY512" s="15">
        <f t="shared" si="91"/>
        <v>113</v>
      </c>
      <c r="CZ512" s="15">
        <f>GG512</f>
        <v>0</v>
      </c>
      <c r="DA512" s="20"/>
      <c r="DB512" s="17">
        <v>64</v>
      </c>
      <c r="DC512" s="15"/>
      <c r="DD512" s="15">
        <v>58</v>
      </c>
      <c r="DE512" s="15"/>
      <c r="DF512" s="15"/>
      <c r="DG512" s="15">
        <v>120</v>
      </c>
      <c r="DH512" s="15"/>
      <c r="DI512" s="15">
        <v>120</v>
      </c>
      <c r="DJ512" s="15"/>
      <c r="DK512" s="15"/>
      <c r="DL512" s="15"/>
      <c r="DM512" s="15">
        <v>250</v>
      </c>
      <c r="DN512" s="15"/>
      <c r="DO512" s="15"/>
      <c r="DP512" s="17"/>
      <c r="DQ512" s="15"/>
      <c r="DR512" s="15"/>
      <c r="DS512" s="15"/>
      <c r="DT512" s="15"/>
      <c r="DU512" s="15"/>
      <c r="DV512" s="15"/>
      <c r="DW512" s="15">
        <v>105</v>
      </c>
      <c r="DX512" s="20">
        <v>2</v>
      </c>
      <c r="DY512" s="15"/>
      <c r="DZ512" s="20"/>
      <c r="EA512" s="15"/>
      <c r="EB512" s="20"/>
      <c r="EC512" s="15">
        <v>160</v>
      </c>
      <c r="ED512" s="20"/>
      <c r="EE512" s="15"/>
      <c r="EF512" s="20"/>
      <c r="EG512" s="15">
        <v>150</v>
      </c>
      <c r="EH512" s="20">
        <v>2</v>
      </c>
      <c r="EI512" s="15"/>
      <c r="EJ512" s="20"/>
      <c r="EK512" s="15"/>
      <c r="EL512" s="20"/>
      <c r="EM512" s="15"/>
      <c r="EN512" s="20"/>
      <c r="EO512" s="15">
        <v>113</v>
      </c>
      <c r="EP512" s="20">
        <v>4</v>
      </c>
      <c r="EQ512" s="15"/>
      <c r="ER512" s="20"/>
      <c r="ES512" s="15"/>
      <c r="ET512" s="20"/>
      <c r="EU512" s="15"/>
      <c r="EV512" s="20"/>
      <c r="EW512" s="15"/>
      <c r="EX512" s="20"/>
      <c r="EY512" s="15"/>
      <c r="EZ512" s="20"/>
      <c r="FA512" s="15"/>
      <c r="FB512" s="20"/>
      <c r="FC512" s="15"/>
      <c r="FD512" s="20"/>
      <c r="FE512" s="15"/>
      <c r="FF512" s="20"/>
      <c r="FG512" s="15"/>
      <c r="FH512" s="20"/>
      <c r="FI512" s="15"/>
      <c r="FJ512" s="20"/>
      <c r="FK512" s="15"/>
      <c r="FL512" s="20"/>
      <c r="FM512" s="15"/>
      <c r="FN512" s="20"/>
      <c r="FO512" s="15">
        <v>120</v>
      </c>
      <c r="FP512" s="20"/>
      <c r="FQ512" s="15"/>
      <c r="FR512" s="20"/>
      <c r="FS512" s="15">
        <v>90</v>
      </c>
      <c r="FT512" s="20">
        <v>2</v>
      </c>
      <c r="FU512" s="15"/>
      <c r="FV512" s="20"/>
      <c r="FW512" s="15"/>
      <c r="FX512" s="20"/>
      <c r="FY512" s="15"/>
      <c r="FZ512" s="20"/>
      <c r="GA512" s="15"/>
      <c r="GB512" s="20"/>
      <c r="GC512" s="15"/>
      <c r="GD512" s="20"/>
      <c r="GE512" s="15">
        <v>105</v>
      </c>
      <c r="GF512" s="20">
        <v>2</v>
      </c>
      <c r="GG512" s="170"/>
    </row>
    <row r="513" spans="1:189" s="2" customFormat="1" ht="15" customHeight="1" x14ac:dyDescent="0.3">
      <c r="A513" s="15" t="s">
        <v>130</v>
      </c>
      <c r="B513" s="15" t="s">
        <v>126</v>
      </c>
      <c r="C513" s="15" t="s">
        <v>148</v>
      </c>
      <c r="D513" s="15" t="s">
        <v>1000</v>
      </c>
      <c r="E513" s="15" t="str">
        <f t="shared" si="85"/>
        <v>Kai Izumoto</v>
      </c>
      <c r="F513" s="15" t="s">
        <v>135</v>
      </c>
      <c r="G513" s="15">
        <v>999908656</v>
      </c>
      <c r="H513" s="15">
        <f t="shared" si="86"/>
        <v>38</v>
      </c>
      <c r="I513" s="15"/>
      <c r="J513" s="15"/>
      <c r="K513" s="16"/>
      <c r="L513" s="15"/>
      <c r="M513" s="15"/>
      <c r="N513" s="15"/>
      <c r="O513" s="15">
        <f t="shared" si="92"/>
        <v>0</v>
      </c>
      <c r="P513" s="15">
        <v>0</v>
      </c>
      <c r="Q513" s="15">
        <f t="shared" si="93"/>
        <v>1</v>
      </c>
      <c r="R513" s="15">
        <v>0</v>
      </c>
      <c r="S513" s="15">
        <v>0</v>
      </c>
      <c r="T513" s="15">
        <f t="shared" si="94"/>
        <v>38</v>
      </c>
      <c r="U513" s="15">
        <f t="shared" si="95"/>
        <v>0</v>
      </c>
      <c r="V513" s="15"/>
      <c r="W513" s="15"/>
      <c r="X513" s="15"/>
      <c r="Y513" s="15"/>
      <c r="Z513" s="16"/>
      <c r="AA513" s="15"/>
      <c r="AB513" s="24"/>
      <c r="AC513" s="15"/>
      <c r="AD513" s="15"/>
      <c r="AE513" s="15"/>
      <c r="AF513" s="15"/>
      <c r="AG513" s="15"/>
      <c r="AH513" s="24"/>
      <c r="AI513" s="15"/>
      <c r="AJ513" s="15"/>
      <c r="AK513" s="15"/>
      <c r="AL513" s="15"/>
      <c r="AM513" s="15"/>
      <c r="AN513" s="24"/>
      <c r="AO513" s="15"/>
      <c r="AP513" s="24"/>
      <c r="AQ513" s="15"/>
      <c r="AR513" s="24"/>
      <c r="AS513" s="15"/>
      <c r="AT513" s="24"/>
      <c r="AU513" s="15"/>
      <c r="AV513" s="24"/>
      <c r="AW513" s="15"/>
      <c r="AX513" s="24"/>
      <c r="AY513" s="15"/>
      <c r="AZ513" s="15"/>
      <c r="BA513" s="15"/>
      <c r="BB513" s="15"/>
      <c r="BC513" s="15"/>
      <c r="BD513" s="15"/>
      <c r="BE513" s="15"/>
      <c r="BF513" s="24"/>
      <c r="BG513" s="15"/>
      <c r="BH513" s="24"/>
      <c r="BI513" s="15"/>
      <c r="BJ513" s="24"/>
      <c r="BK513" s="15"/>
      <c r="BL513" s="24"/>
      <c r="BM513" s="15">
        <v>79</v>
      </c>
      <c r="BN513" s="24">
        <v>3</v>
      </c>
      <c r="BO513" s="15"/>
      <c r="BP513" s="24"/>
      <c r="BQ513" s="15"/>
      <c r="BR513" s="24"/>
      <c r="BS513" s="15"/>
      <c r="BT513" s="24"/>
      <c r="BU513" s="15"/>
      <c r="BV513" s="24"/>
      <c r="BW513" s="15"/>
      <c r="BX513" s="24"/>
      <c r="BY513" s="15"/>
      <c r="BZ513" s="24"/>
      <c r="CA513" s="15">
        <f>0.3*90</f>
        <v>27</v>
      </c>
      <c r="CB513" s="24">
        <v>3</v>
      </c>
      <c r="CC513" s="15"/>
      <c r="CD513" s="24"/>
      <c r="CE513" s="15"/>
      <c r="CF513" s="24"/>
      <c r="CG513" s="15"/>
      <c r="CH513" s="25"/>
      <c r="CI513" s="15"/>
      <c r="CJ513" s="25"/>
      <c r="CK513" s="15"/>
      <c r="CL513" s="25"/>
      <c r="CM513" s="15"/>
      <c r="CN513" s="25"/>
      <c r="CO513" s="15"/>
      <c r="CP513" s="24"/>
      <c r="CQ513" s="15"/>
      <c r="CR513" s="24"/>
      <c r="CS513" s="15">
        <f t="shared" si="87"/>
        <v>0</v>
      </c>
      <c r="CT513" s="15">
        <f t="shared" si="88"/>
        <v>0</v>
      </c>
      <c r="CU513" s="15">
        <f t="shared" si="89"/>
        <v>0</v>
      </c>
      <c r="CV513" s="15">
        <f t="shared" si="90"/>
        <v>0</v>
      </c>
      <c r="CW513" s="15"/>
      <c r="CX513" s="15"/>
      <c r="CY513" s="15">
        <f t="shared" si="91"/>
        <v>0</v>
      </c>
      <c r="CZ513" s="15">
        <f>GG513</f>
        <v>0</v>
      </c>
      <c r="DA513" s="20"/>
      <c r="DB513" s="17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7"/>
      <c r="DQ513" s="15"/>
      <c r="DR513" s="15"/>
      <c r="DS513" s="15"/>
      <c r="DT513" s="15"/>
      <c r="DU513" s="15">
        <v>90</v>
      </c>
      <c r="DV513" s="15"/>
      <c r="DW513" s="15"/>
      <c r="DX513" s="20"/>
      <c r="DY513" s="15">
        <v>44</v>
      </c>
      <c r="DZ513" s="20" t="s">
        <v>129</v>
      </c>
      <c r="EA513" s="15"/>
      <c r="EB513" s="20"/>
      <c r="EC513" s="15">
        <v>38</v>
      </c>
      <c r="ED513" s="20" t="s">
        <v>168</v>
      </c>
      <c r="EE513" s="15"/>
      <c r="EF513" s="20"/>
      <c r="EG513" s="15"/>
      <c r="EH513" s="20"/>
      <c r="EI513" s="15"/>
      <c r="EJ513" s="20"/>
      <c r="EK513" s="15"/>
      <c r="EL513" s="20"/>
      <c r="EM513" s="15"/>
      <c r="EN513" s="20"/>
      <c r="EO513" s="15"/>
      <c r="EP513" s="20"/>
      <c r="EQ513" s="15"/>
      <c r="ER513" s="20"/>
      <c r="ES513" s="15"/>
      <c r="ET513" s="20"/>
      <c r="EU513" s="15"/>
      <c r="EV513" s="20"/>
      <c r="EW513" s="15"/>
      <c r="EX513" s="20"/>
      <c r="EY513" s="15"/>
      <c r="EZ513" s="20"/>
      <c r="FA513" s="15"/>
      <c r="FB513" s="20"/>
      <c r="FC513" s="15"/>
      <c r="FD513" s="20"/>
      <c r="FE513" s="15"/>
      <c r="FF513" s="20"/>
      <c r="FG513" s="15"/>
      <c r="FH513" s="20"/>
      <c r="FI513" s="15"/>
      <c r="FJ513" s="20"/>
      <c r="FK513" s="15"/>
      <c r="FL513" s="20"/>
      <c r="FM513" s="15"/>
      <c r="FN513" s="20"/>
      <c r="FO513" s="15"/>
      <c r="FP513" s="20"/>
      <c r="FQ513" s="15"/>
      <c r="FR513" s="20"/>
      <c r="FS513" s="15"/>
      <c r="FT513" s="20"/>
      <c r="FU513" s="15"/>
      <c r="FV513" s="20"/>
      <c r="FW513" s="15"/>
      <c r="FX513" s="20"/>
      <c r="FY513" s="15"/>
      <c r="FZ513" s="20"/>
      <c r="GA513" s="15"/>
      <c r="GB513" s="20"/>
      <c r="GC513" s="15"/>
      <c r="GD513" s="20"/>
      <c r="GE513" s="15"/>
      <c r="GF513" s="20"/>
      <c r="GG513" s="170"/>
    </row>
    <row r="514" spans="1:189" s="2" customFormat="1" ht="15" customHeight="1" x14ac:dyDescent="0.3">
      <c r="A514" s="15" t="s">
        <v>130</v>
      </c>
      <c r="B514" s="15" t="s">
        <v>126</v>
      </c>
      <c r="C514" s="15" t="s">
        <v>753</v>
      </c>
      <c r="D514" s="15" t="s">
        <v>1106</v>
      </c>
      <c r="E514" s="15" t="str">
        <f t="shared" si="85"/>
        <v>Hailey Kim</v>
      </c>
      <c r="F514" s="15" t="s">
        <v>128</v>
      </c>
      <c r="G514" s="15">
        <v>999908721</v>
      </c>
      <c r="H514" s="15">
        <f t="shared" si="86"/>
        <v>96</v>
      </c>
      <c r="I514" s="15"/>
      <c r="J514" s="15"/>
      <c r="K514" s="16"/>
      <c r="L514" s="15"/>
      <c r="M514" s="15"/>
      <c r="N514" s="15"/>
      <c r="O514" s="15">
        <f t="shared" si="92"/>
        <v>0</v>
      </c>
      <c r="P514" s="15">
        <v>0</v>
      </c>
      <c r="Q514" s="15">
        <f t="shared" si="93"/>
        <v>1</v>
      </c>
      <c r="R514" s="15">
        <v>0</v>
      </c>
      <c r="S514" s="15">
        <v>0</v>
      </c>
      <c r="T514" s="15">
        <f t="shared" si="94"/>
        <v>51</v>
      </c>
      <c r="U514" s="15">
        <f t="shared" si="95"/>
        <v>0</v>
      </c>
      <c r="V514" s="15"/>
      <c r="W514" s="15"/>
      <c r="X514" s="15"/>
      <c r="Y514" s="15"/>
      <c r="Z514" s="16"/>
      <c r="AA514" s="15"/>
      <c r="AB514" s="24"/>
      <c r="AC514" s="15"/>
      <c r="AD514" s="15"/>
      <c r="AE514" s="15"/>
      <c r="AF514" s="15"/>
      <c r="AG514" s="15"/>
      <c r="AH514" s="24"/>
      <c r="AI514" s="15"/>
      <c r="AJ514" s="15"/>
      <c r="AK514" s="15"/>
      <c r="AL514" s="15"/>
      <c r="AM514" s="15"/>
      <c r="AN514" s="24"/>
      <c r="AO514" s="15"/>
      <c r="AP514" s="24"/>
      <c r="AQ514" s="15"/>
      <c r="AR514" s="24"/>
      <c r="AS514" s="15"/>
      <c r="AT514" s="24"/>
      <c r="AU514" s="15"/>
      <c r="AV514" s="24"/>
      <c r="AW514" s="15"/>
      <c r="AX514" s="24"/>
      <c r="AY514" s="15"/>
      <c r="AZ514" s="15"/>
      <c r="BA514" s="15"/>
      <c r="BB514" s="15"/>
      <c r="BC514" s="15"/>
      <c r="BD514" s="15"/>
      <c r="BE514" s="15"/>
      <c r="BF514" s="24"/>
      <c r="BG514" s="15"/>
      <c r="BH514" s="24"/>
      <c r="BI514" s="15"/>
      <c r="BJ514" s="24"/>
      <c r="BK514" s="15"/>
      <c r="BL514" s="24"/>
      <c r="BM514" s="15">
        <v>44</v>
      </c>
      <c r="BN514" s="24" t="s">
        <v>129</v>
      </c>
      <c r="BO514" s="15"/>
      <c r="BP514" s="24"/>
      <c r="BQ514" s="15"/>
      <c r="BR514" s="24"/>
      <c r="BS514" s="15"/>
      <c r="BT514" s="24"/>
      <c r="BU514" s="15"/>
      <c r="BV514" s="24"/>
      <c r="BW514" s="15"/>
      <c r="BX514" s="24"/>
      <c r="BY514" s="15"/>
      <c r="BZ514" s="24"/>
      <c r="CA514" s="15">
        <f>0.3*51</f>
        <v>15.299999999999999</v>
      </c>
      <c r="CB514" s="24" t="s">
        <v>129</v>
      </c>
      <c r="CC514" s="15"/>
      <c r="CD514" s="24"/>
      <c r="CE514" s="15"/>
      <c r="CF514" s="24"/>
      <c r="CG514" s="15"/>
      <c r="CH514" s="25"/>
      <c r="CI514" s="15"/>
      <c r="CJ514" s="25"/>
      <c r="CK514" s="15"/>
      <c r="CL514" s="25"/>
      <c r="CM514" s="15"/>
      <c r="CN514" s="25"/>
      <c r="CO514" s="15"/>
      <c r="CP514" s="25"/>
      <c r="CQ514" s="15"/>
      <c r="CR514" s="25"/>
      <c r="CS514" s="15">
        <f t="shared" si="87"/>
        <v>0</v>
      </c>
      <c r="CT514" s="15">
        <f t="shared" si="88"/>
        <v>45</v>
      </c>
      <c r="CU514" s="15">
        <f t="shared" si="89"/>
        <v>1</v>
      </c>
      <c r="CV514" s="15">
        <f t="shared" si="90"/>
        <v>0</v>
      </c>
      <c r="CW514" s="15"/>
      <c r="CX514" s="15"/>
      <c r="CY514" s="15">
        <f t="shared" si="91"/>
        <v>0</v>
      </c>
      <c r="CZ514" s="15">
        <f>GG514</f>
        <v>0</v>
      </c>
      <c r="DA514" s="19"/>
      <c r="DB514" s="17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7"/>
      <c r="DQ514" s="15"/>
      <c r="DR514" s="15"/>
      <c r="DS514" s="15"/>
      <c r="DT514" s="15"/>
      <c r="DU514" s="15">
        <v>60</v>
      </c>
      <c r="DV514" s="15"/>
      <c r="DW514" s="15"/>
      <c r="DX514" s="20"/>
      <c r="DY514" s="15">
        <v>44</v>
      </c>
      <c r="DZ514" s="20" t="s">
        <v>129</v>
      </c>
      <c r="EA514" s="15"/>
      <c r="EB514" s="20"/>
      <c r="EC514" s="15">
        <v>51</v>
      </c>
      <c r="ED514" s="20" t="s">
        <v>129</v>
      </c>
      <c r="EE514" s="15"/>
      <c r="EF514" s="20"/>
      <c r="EG514" s="15"/>
      <c r="EH514" s="20"/>
      <c r="EI514" s="15"/>
      <c r="EJ514" s="20"/>
      <c r="EK514" s="15"/>
      <c r="EL514" s="20"/>
      <c r="EM514" s="15"/>
      <c r="EN514" s="20"/>
      <c r="EO514" s="15"/>
      <c r="EP514" s="20"/>
      <c r="EQ514" s="15"/>
      <c r="ER514" s="20"/>
      <c r="ES514" s="15"/>
      <c r="ET514" s="20"/>
      <c r="EU514" s="15"/>
      <c r="EV514" s="20"/>
      <c r="EW514" s="15"/>
      <c r="EX514" s="20"/>
      <c r="EY514" s="15"/>
      <c r="EZ514" s="20"/>
      <c r="FA514" s="15"/>
      <c r="FB514" s="20"/>
      <c r="FC514" s="15"/>
      <c r="FD514" s="20"/>
      <c r="FE514" s="15"/>
      <c r="FF514" s="20"/>
      <c r="FG514" s="15"/>
      <c r="FH514" s="20"/>
      <c r="FI514" s="15">
        <v>45</v>
      </c>
      <c r="FJ514" s="20">
        <v>2</v>
      </c>
      <c r="FK514" s="15"/>
      <c r="FL514" s="20"/>
      <c r="FM514" s="15"/>
      <c r="FN514" s="20"/>
      <c r="FO514" s="15"/>
      <c r="FP514" s="20"/>
      <c r="FQ514" s="15"/>
      <c r="FR514" s="20"/>
      <c r="FS514" s="15"/>
      <c r="FT514" s="20"/>
      <c r="FU514" s="15"/>
      <c r="FV514" s="20"/>
      <c r="FW514" s="15"/>
      <c r="FX514" s="20"/>
      <c r="FY514" s="15"/>
      <c r="FZ514" s="20"/>
      <c r="GA514" s="15"/>
      <c r="GB514" s="20"/>
      <c r="GC514" s="15"/>
      <c r="GD514" s="20"/>
      <c r="GE514" s="15"/>
      <c r="GF514" s="20"/>
      <c r="GG514" s="170"/>
    </row>
    <row r="515" spans="1:189" s="2" customFormat="1" ht="15" customHeight="1" x14ac:dyDescent="0.3">
      <c r="A515" s="85" t="s">
        <v>133</v>
      </c>
      <c r="B515" s="85" t="s">
        <v>126</v>
      </c>
      <c r="C515" s="85" t="s">
        <v>1507</v>
      </c>
      <c r="D515" s="85" t="s">
        <v>1992</v>
      </c>
      <c r="E515" s="15" t="str">
        <f t="shared" si="85"/>
        <v>ANGELA ZHANG</v>
      </c>
      <c r="F515" s="85" t="s">
        <v>128</v>
      </c>
      <c r="G515" s="15">
        <v>999908753</v>
      </c>
      <c r="H515" s="15">
        <f t="shared" si="86"/>
        <v>63</v>
      </c>
      <c r="I515" s="15"/>
      <c r="J515" s="15"/>
      <c r="K515" s="16"/>
      <c r="L515" s="15"/>
      <c r="M515" s="15"/>
      <c r="N515" s="15"/>
      <c r="O515" s="15">
        <f t="shared" si="92"/>
        <v>0</v>
      </c>
      <c r="P515" s="15">
        <v>0</v>
      </c>
      <c r="Q515" s="15">
        <f t="shared" si="93"/>
        <v>0</v>
      </c>
      <c r="R515" s="15">
        <v>0</v>
      </c>
      <c r="S515" s="15">
        <v>0</v>
      </c>
      <c r="T515" s="15">
        <f t="shared" si="94"/>
        <v>0</v>
      </c>
      <c r="U515" s="15">
        <f t="shared" si="95"/>
        <v>0</v>
      </c>
      <c r="V515" s="15"/>
      <c r="W515" s="15"/>
      <c r="X515" s="15"/>
      <c r="Y515" s="15"/>
      <c r="Z515" s="16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>
        <f t="shared" si="87"/>
        <v>0</v>
      </c>
      <c r="CT515" s="15">
        <f t="shared" si="88"/>
        <v>63</v>
      </c>
      <c r="CU515" s="15">
        <f t="shared" si="89"/>
        <v>0</v>
      </c>
      <c r="CV515" s="15">
        <f t="shared" si="90"/>
        <v>0</v>
      </c>
      <c r="CW515" s="15"/>
      <c r="CX515" s="15"/>
      <c r="CY515" s="15">
        <f t="shared" si="91"/>
        <v>0</v>
      </c>
      <c r="CZ515" s="15">
        <f>GG515</f>
        <v>0</v>
      </c>
      <c r="DA515" s="16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20"/>
      <c r="DY515" s="15"/>
      <c r="DZ515" s="20"/>
      <c r="EA515" s="15"/>
      <c r="EB515" s="20"/>
      <c r="EC515" s="15"/>
      <c r="ED515" s="20"/>
      <c r="EE515" s="15"/>
      <c r="EF515" s="20"/>
      <c r="EG515" s="15"/>
      <c r="EH515" s="20"/>
      <c r="EI515" s="15"/>
      <c r="EJ515" s="20"/>
      <c r="EK515" s="15"/>
      <c r="EL515" s="20"/>
      <c r="EM515" s="15"/>
      <c r="EN515" s="20"/>
      <c r="EO515" s="15"/>
      <c r="EP515" s="20"/>
      <c r="EQ515" s="15"/>
      <c r="ER515" s="20"/>
      <c r="ES515" s="15"/>
      <c r="ET515" s="20"/>
      <c r="EU515" s="15"/>
      <c r="EV515" s="20"/>
      <c r="EW515" s="15"/>
      <c r="EX515" s="20"/>
      <c r="EY515" s="15"/>
      <c r="EZ515" s="20"/>
      <c r="FA515" s="15"/>
      <c r="FB515" s="20"/>
      <c r="FC515" s="15"/>
      <c r="FD515" s="20"/>
      <c r="FE515" s="15"/>
      <c r="FF515" s="20"/>
      <c r="FG515" s="15"/>
      <c r="FH515" s="20"/>
      <c r="FI515" s="15"/>
      <c r="FJ515" s="20"/>
      <c r="FK515" s="15"/>
      <c r="FL515" s="20"/>
      <c r="FM515" s="15"/>
      <c r="FN515" s="16"/>
      <c r="FO515" s="15">
        <v>63</v>
      </c>
      <c r="FP515" s="20"/>
      <c r="FQ515" s="15"/>
      <c r="FR515" s="16"/>
      <c r="FS515" s="15"/>
      <c r="FT515" s="20"/>
      <c r="FU515" s="15"/>
      <c r="FV515" s="20"/>
      <c r="FW515" s="15"/>
      <c r="FX515" s="20"/>
      <c r="FY515" s="15"/>
      <c r="FZ515" s="20"/>
      <c r="GA515" s="15"/>
      <c r="GB515" s="20"/>
      <c r="GC515" s="15"/>
      <c r="GD515" s="20"/>
      <c r="GE515" s="15"/>
      <c r="GF515" s="20"/>
      <c r="GG515" s="170"/>
    </row>
    <row r="516" spans="1:189" s="2" customFormat="1" ht="15" customHeight="1" x14ac:dyDescent="0.3">
      <c r="A516" s="17" t="s">
        <v>125</v>
      </c>
      <c r="B516" s="15" t="s">
        <v>126</v>
      </c>
      <c r="C516" s="15" t="s">
        <v>558</v>
      </c>
      <c r="D516" s="15" t="s">
        <v>702</v>
      </c>
      <c r="E516" s="15" t="str">
        <f t="shared" si="85"/>
        <v>Zoey Dong</v>
      </c>
      <c r="F516" s="15" t="s">
        <v>128</v>
      </c>
      <c r="G516" s="15">
        <v>999908773</v>
      </c>
      <c r="H516" s="15">
        <f t="shared" si="86"/>
        <v>199</v>
      </c>
      <c r="I516" s="15"/>
      <c r="J516" s="17">
        <f>(O516+P516+R516+S516+T516+U516)/2</f>
        <v>72</v>
      </c>
      <c r="K516" s="16"/>
      <c r="L516" s="15"/>
      <c r="M516" s="15"/>
      <c r="N516" s="15"/>
      <c r="O516" s="15">
        <f t="shared" si="92"/>
        <v>0</v>
      </c>
      <c r="P516" s="15">
        <v>0</v>
      </c>
      <c r="Q516" s="15">
        <f t="shared" si="93"/>
        <v>0</v>
      </c>
      <c r="R516" s="15">
        <v>0</v>
      </c>
      <c r="S516" s="15">
        <v>0</v>
      </c>
      <c r="T516" s="15">
        <f t="shared" si="94"/>
        <v>51</v>
      </c>
      <c r="U516" s="15">
        <f t="shared" si="95"/>
        <v>93</v>
      </c>
      <c r="V516" s="15"/>
      <c r="W516" s="15"/>
      <c r="X516" s="15"/>
      <c r="Y516" s="15"/>
      <c r="Z516" s="16"/>
      <c r="AA516" s="15"/>
      <c r="AB516" s="24"/>
      <c r="AC516" s="15"/>
      <c r="AD516" s="15"/>
      <c r="AE516" s="15"/>
      <c r="AF516" s="15"/>
      <c r="AG516" s="15"/>
      <c r="AH516" s="24"/>
      <c r="AI516" s="15"/>
      <c r="AJ516" s="15"/>
      <c r="AK516" s="15"/>
      <c r="AL516" s="15"/>
      <c r="AM516" s="15"/>
      <c r="AN516" s="24"/>
      <c r="AO516" s="15"/>
      <c r="AP516" s="24"/>
      <c r="AQ516" s="15"/>
      <c r="AR516" s="24"/>
      <c r="AS516" s="15"/>
      <c r="AT516" s="24"/>
      <c r="AU516" s="15"/>
      <c r="AV516" s="24"/>
      <c r="AW516" s="15"/>
      <c r="AX516" s="24"/>
      <c r="AY516" s="15"/>
      <c r="AZ516" s="15"/>
      <c r="BA516" s="15"/>
      <c r="BB516" s="15"/>
      <c r="BC516" s="15"/>
      <c r="BD516" s="15"/>
      <c r="BE516" s="15"/>
      <c r="BF516" s="24"/>
      <c r="BG516" s="15"/>
      <c r="BH516" s="24"/>
      <c r="BI516" s="15"/>
      <c r="BJ516" s="24"/>
      <c r="BK516" s="15"/>
      <c r="BL516" s="24"/>
      <c r="BM516" s="15">
        <v>71</v>
      </c>
      <c r="BN516" s="24">
        <v>4</v>
      </c>
      <c r="BO516" s="15"/>
      <c r="BP516" s="24"/>
      <c r="BQ516" s="15"/>
      <c r="BR516" s="24"/>
      <c r="BS516" s="15"/>
      <c r="BT516" s="24"/>
      <c r="BU516" s="15"/>
      <c r="BV516" s="24"/>
      <c r="BW516" s="15"/>
      <c r="BX516" s="24"/>
      <c r="BY516" s="15"/>
      <c r="BZ516" s="24"/>
      <c r="CA516" s="15">
        <v>51</v>
      </c>
      <c r="CB516" s="24" t="s">
        <v>129</v>
      </c>
      <c r="CC516" s="15"/>
      <c r="CD516" s="24"/>
      <c r="CE516" s="15"/>
      <c r="CF516" s="24"/>
      <c r="CG516" s="15">
        <v>38</v>
      </c>
      <c r="CH516" s="25" t="s">
        <v>129</v>
      </c>
      <c r="CI516" s="15"/>
      <c r="CJ516" s="25"/>
      <c r="CK516" s="15"/>
      <c r="CL516" s="25"/>
      <c r="CM516" s="15"/>
      <c r="CN516" s="25"/>
      <c r="CO516" s="15"/>
      <c r="CP516" s="25"/>
      <c r="CQ516" s="15"/>
      <c r="CR516" s="25"/>
      <c r="CS516" s="15">
        <f t="shared" si="87"/>
        <v>0</v>
      </c>
      <c r="CT516" s="15">
        <f t="shared" si="88"/>
        <v>0</v>
      </c>
      <c r="CU516" s="15">
        <f t="shared" si="89"/>
        <v>0</v>
      </c>
      <c r="CV516" s="15">
        <f t="shared" si="90"/>
        <v>79</v>
      </c>
      <c r="CW516" s="15"/>
      <c r="CX516" s="15"/>
      <c r="CY516" s="15">
        <f t="shared" si="91"/>
        <v>48</v>
      </c>
      <c r="CZ516" s="15">
        <f>GG516</f>
        <v>0</v>
      </c>
      <c r="DA516" s="19"/>
      <c r="DB516" s="17">
        <v>85</v>
      </c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7"/>
      <c r="DQ516" s="15"/>
      <c r="DR516" s="15"/>
      <c r="DS516" s="15"/>
      <c r="DT516" s="15"/>
      <c r="DU516" s="15"/>
      <c r="DV516" s="15"/>
      <c r="DW516" s="15"/>
      <c r="DX516" s="20"/>
      <c r="DY516" s="15">
        <v>105</v>
      </c>
      <c r="DZ516" s="20">
        <v>2</v>
      </c>
      <c r="EA516" s="15"/>
      <c r="EB516" s="20"/>
      <c r="EC516" s="15">
        <v>51</v>
      </c>
      <c r="ED516" s="20" t="s">
        <v>129</v>
      </c>
      <c r="EE516" s="15"/>
      <c r="EF516" s="20"/>
      <c r="EG516" s="15">
        <v>93</v>
      </c>
      <c r="EH516" s="20">
        <v>7</v>
      </c>
      <c r="EI516" s="15"/>
      <c r="EJ516" s="20"/>
      <c r="EK516" s="15"/>
      <c r="EL516" s="20"/>
      <c r="EM516" s="15"/>
      <c r="EN516" s="20"/>
      <c r="EO516" s="15">
        <v>48</v>
      </c>
      <c r="EP516" s="20"/>
      <c r="EQ516" s="15"/>
      <c r="ER516" s="20"/>
      <c r="ES516" s="15"/>
      <c r="ET516" s="20"/>
      <c r="EU516" s="15"/>
      <c r="EV516" s="20"/>
      <c r="EW516" s="15"/>
      <c r="EX516" s="20"/>
      <c r="EY516" s="15"/>
      <c r="EZ516" s="20"/>
      <c r="FA516" s="15"/>
      <c r="FB516" s="20"/>
      <c r="FC516" s="15"/>
      <c r="FD516" s="20"/>
      <c r="FE516" s="15"/>
      <c r="FF516" s="20"/>
      <c r="FG516" s="15"/>
      <c r="FH516" s="20"/>
      <c r="FI516" s="15"/>
      <c r="FJ516" s="20"/>
      <c r="FK516" s="15"/>
      <c r="FL516" s="20"/>
      <c r="FM516" s="15"/>
      <c r="FN516" s="20"/>
      <c r="FO516" s="15"/>
      <c r="FP516" s="20"/>
      <c r="FQ516" s="15"/>
      <c r="FR516" s="20"/>
      <c r="FS516" s="15"/>
      <c r="FT516" s="20"/>
      <c r="FU516" s="15"/>
      <c r="FV516" s="20"/>
      <c r="FW516" s="15"/>
      <c r="FX516" s="20"/>
      <c r="FY516" s="15"/>
      <c r="FZ516" s="20"/>
      <c r="GA516" s="15"/>
      <c r="GB516" s="20"/>
      <c r="GC516" s="15">
        <v>79</v>
      </c>
      <c r="GD516" s="20">
        <v>4</v>
      </c>
      <c r="GE516" s="15"/>
      <c r="GF516" s="20"/>
      <c r="GG516" s="170"/>
    </row>
    <row r="517" spans="1:189" s="2" customFormat="1" ht="15" customHeight="1" x14ac:dyDescent="0.3">
      <c r="A517" s="15" t="s">
        <v>2903</v>
      </c>
      <c r="B517" s="15" t="s">
        <v>126</v>
      </c>
      <c r="C517" s="15" t="s">
        <v>510</v>
      </c>
      <c r="D517" s="15" t="s">
        <v>499</v>
      </c>
      <c r="E517" s="15" t="str">
        <f t="shared" si="85"/>
        <v>Vincent Chen</v>
      </c>
      <c r="F517" s="15" t="s">
        <v>135</v>
      </c>
      <c r="G517" s="15">
        <v>999908800</v>
      </c>
      <c r="H517" s="15">
        <f t="shared" si="86"/>
        <v>103</v>
      </c>
      <c r="I517" s="15"/>
      <c r="J517" s="17">
        <f>(O517+P517+R517+S517+T517+U517)/2</f>
        <v>24</v>
      </c>
      <c r="K517" s="16"/>
      <c r="L517" s="15"/>
      <c r="M517" s="15"/>
      <c r="N517" s="15"/>
      <c r="O517" s="15">
        <f t="shared" si="92"/>
        <v>0</v>
      </c>
      <c r="P517" s="15">
        <v>0</v>
      </c>
      <c r="Q517" s="15">
        <f t="shared" si="93"/>
        <v>0</v>
      </c>
      <c r="R517" s="15">
        <v>0</v>
      </c>
      <c r="S517" s="15">
        <v>0</v>
      </c>
      <c r="T517" s="15">
        <f t="shared" si="94"/>
        <v>0</v>
      </c>
      <c r="U517" s="15">
        <f t="shared" si="95"/>
        <v>48</v>
      </c>
      <c r="V517" s="15"/>
      <c r="W517" s="15"/>
      <c r="X517" s="15"/>
      <c r="Y517" s="15"/>
      <c r="Z517" s="16"/>
      <c r="AA517" s="15"/>
      <c r="AB517" s="24"/>
      <c r="AC517" s="15"/>
      <c r="AD517" s="24"/>
      <c r="AE517" s="15"/>
      <c r="AF517" s="24"/>
      <c r="AG517" s="15">
        <v>54</v>
      </c>
      <c r="AH517" s="24">
        <v>7</v>
      </c>
      <c r="AI517" s="15"/>
      <c r="AJ517" s="24"/>
      <c r="AK517" s="15"/>
      <c r="AL517" s="24"/>
      <c r="AM517" s="15">
        <v>32</v>
      </c>
      <c r="AN517" s="24" t="s">
        <v>129</v>
      </c>
      <c r="AO517" s="15"/>
      <c r="AP517" s="24"/>
      <c r="AQ517" s="15"/>
      <c r="AR517" s="24"/>
      <c r="AS517" s="15"/>
      <c r="AT517" s="24"/>
      <c r="AU517" s="15"/>
      <c r="AV517" s="24"/>
      <c r="AW517" s="15"/>
      <c r="AX517" s="24"/>
      <c r="AY517" s="15">
        <v>64</v>
      </c>
      <c r="AZ517" s="24" t="s">
        <v>129</v>
      </c>
      <c r="BA517" s="15"/>
      <c r="BB517" s="24"/>
      <c r="BC517" s="15"/>
      <c r="BD517" s="24"/>
      <c r="BE517" s="15"/>
      <c r="BF517" s="24"/>
      <c r="BG517" s="15">
        <v>63</v>
      </c>
      <c r="BH517" s="24">
        <v>5</v>
      </c>
      <c r="BI517" s="15"/>
      <c r="BJ517" s="24"/>
      <c r="BK517" s="15"/>
      <c r="BL517" s="24"/>
      <c r="BM517" s="15"/>
      <c r="BN517" s="24"/>
      <c r="BO517" s="15">
        <v>90</v>
      </c>
      <c r="BP517" s="24">
        <v>2</v>
      </c>
      <c r="BQ517" s="15">
        <v>99</v>
      </c>
      <c r="BR517" s="24">
        <v>6</v>
      </c>
      <c r="BS517" s="15"/>
      <c r="BT517" s="24"/>
      <c r="BU517" s="15">
        <v>67</v>
      </c>
      <c r="BV517" s="24">
        <v>5</v>
      </c>
      <c r="BW517" s="15"/>
      <c r="BX517" s="24"/>
      <c r="BY517" s="15"/>
      <c r="BZ517" s="24"/>
      <c r="CA517" s="15">
        <v>51</v>
      </c>
      <c r="CB517" s="24" t="s">
        <v>129</v>
      </c>
      <c r="CC517" s="15"/>
      <c r="CD517" s="24"/>
      <c r="CE517" s="15"/>
      <c r="CF517" s="24"/>
      <c r="CG517" s="15"/>
      <c r="CH517" s="25"/>
      <c r="CI517" s="15"/>
      <c r="CJ517" s="25"/>
      <c r="CK517" s="15">
        <v>64</v>
      </c>
      <c r="CL517" s="25" t="s">
        <v>129</v>
      </c>
      <c r="CM517" s="15">
        <v>85</v>
      </c>
      <c r="CN517" s="25">
        <v>8</v>
      </c>
      <c r="CO517" s="15"/>
      <c r="CP517" s="25"/>
      <c r="CQ517" s="15"/>
      <c r="CR517" s="25"/>
      <c r="CS517" s="15">
        <f t="shared" si="87"/>
        <v>0</v>
      </c>
      <c r="CT517" s="15">
        <f t="shared" si="88"/>
        <v>0</v>
      </c>
      <c r="CU517" s="15">
        <f t="shared" si="89"/>
        <v>0</v>
      </c>
      <c r="CV517" s="15">
        <f t="shared" si="90"/>
        <v>79</v>
      </c>
      <c r="CW517" s="15"/>
      <c r="CX517" s="15"/>
      <c r="CY517" s="15">
        <f t="shared" si="91"/>
        <v>0</v>
      </c>
      <c r="CZ517" s="15">
        <f>GG517</f>
        <v>0</v>
      </c>
      <c r="DA517" s="19"/>
      <c r="DB517" s="17">
        <v>85</v>
      </c>
      <c r="DC517" s="15"/>
      <c r="DD517" s="15">
        <v>68</v>
      </c>
      <c r="DE517" s="15"/>
      <c r="DF517" s="15"/>
      <c r="DG517" s="15">
        <v>68</v>
      </c>
      <c r="DH517" s="15"/>
      <c r="DI517" s="15"/>
      <c r="DJ517" s="15"/>
      <c r="DK517" s="15"/>
      <c r="DL517" s="15"/>
      <c r="DM517" s="15"/>
      <c r="DN517" s="15"/>
      <c r="DO517" s="15"/>
      <c r="DP517" s="17"/>
      <c r="DQ517" s="15"/>
      <c r="DR517" s="15"/>
      <c r="DS517" s="15"/>
      <c r="DT517" s="15"/>
      <c r="DU517" s="15"/>
      <c r="DV517" s="15"/>
      <c r="DW517" s="15">
        <v>67</v>
      </c>
      <c r="DX517" s="20">
        <v>6</v>
      </c>
      <c r="DY517" s="15"/>
      <c r="DZ517" s="20"/>
      <c r="EA517" s="15"/>
      <c r="EB517" s="20"/>
      <c r="EC517" s="15"/>
      <c r="ED517" s="20"/>
      <c r="EE517" s="15"/>
      <c r="EF517" s="20"/>
      <c r="EG517" s="15">
        <v>48</v>
      </c>
      <c r="EH517" s="20" t="s">
        <v>168</v>
      </c>
      <c r="EI517" s="15"/>
      <c r="EJ517" s="20"/>
      <c r="EK517" s="15"/>
      <c r="EL517" s="20"/>
      <c r="EM517" s="15"/>
      <c r="EN517" s="20"/>
      <c r="EO517" s="15"/>
      <c r="EP517" s="20"/>
      <c r="EQ517" s="15"/>
      <c r="ER517" s="20"/>
      <c r="ES517" s="15"/>
      <c r="ET517" s="20"/>
      <c r="EU517" s="15"/>
      <c r="EV517" s="20"/>
      <c r="EW517" s="15"/>
      <c r="EX517" s="20"/>
      <c r="EY517" s="15"/>
      <c r="EZ517" s="20"/>
      <c r="FA517" s="15"/>
      <c r="FB517" s="20"/>
      <c r="FC517" s="15"/>
      <c r="FD517" s="20"/>
      <c r="FE517" s="15"/>
      <c r="FF517" s="20"/>
      <c r="FG517" s="15"/>
      <c r="FH517" s="20"/>
      <c r="FI517" s="15"/>
      <c r="FJ517" s="20"/>
      <c r="FK517" s="15"/>
      <c r="FL517" s="20"/>
      <c r="FM517" s="15"/>
      <c r="FN517" s="20"/>
      <c r="FO517" s="15"/>
      <c r="FP517" s="20"/>
      <c r="FQ517" s="15"/>
      <c r="FR517" s="20"/>
      <c r="FS517" s="15"/>
      <c r="FT517" s="20"/>
      <c r="FU517" s="15"/>
      <c r="FV517" s="20"/>
      <c r="FW517" s="15"/>
      <c r="FX517" s="20"/>
      <c r="FY517" s="15"/>
      <c r="FZ517" s="20"/>
      <c r="GA517" s="15"/>
      <c r="GB517" s="20"/>
      <c r="GC517" s="15">
        <v>79</v>
      </c>
      <c r="GD517" s="20">
        <v>3</v>
      </c>
      <c r="GE517" s="15"/>
      <c r="GF517" s="20"/>
      <c r="GG517" s="170"/>
    </row>
    <row r="518" spans="1:189" s="2" customFormat="1" ht="15" customHeight="1" x14ac:dyDescent="0.3">
      <c r="A518" s="85" t="s">
        <v>125</v>
      </c>
      <c r="B518" s="85" t="s">
        <v>126</v>
      </c>
      <c r="C518" s="85" t="s">
        <v>4000</v>
      </c>
      <c r="D518" s="85" t="s">
        <v>4001</v>
      </c>
      <c r="E518" s="15" t="str">
        <f t="shared" ref="E518:E581" si="96">CONCATENATE(C518, " ",D518)</f>
        <v>MARQUILLA FOUAD</v>
      </c>
      <c r="F518" s="85" t="s">
        <v>128</v>
      </c>
      <c r="G518" s="15">
        <v>999908802</v>
      </c>
      <c r="H518" s="15">
        <f t="shared" ref="H518:H581" si="97">(L518+M518+N518+O518+P518+R518+S518+T518+U518+V518+X518+Y518+CT518+CY518+CS518+CV518)-J518</f>
        <v>38</v>
      </c>
      <c r="I518" s="15"/>
      <c r="J518" s="15"/>
      <c r="K518" s="16"/>
      <c r="L518" s="15"/>
      <c r="M518" s="15"/>
      <c r="N518" s="15"/>
      <c r="O518" s="15">
        <f t="shared" si="92"/>
        <v>0</v>
      </c>
      <c r="P518" s="15">
        <v>0</v>
      </c>
      <c r="Q518" s="15">
        <f t="shared" si="93"/>
        <v>0</v>
      </c>
      <c r="R518" s="15">
        <v>0</v>
      </c>
      <c r="S518" s="15">
        <v>0</v>
      </c>
      <c r="T518" s="15">
        <f t="shared" si="94"/>
        <v>0</v>
      </c>
      <c r="U518" s="15">
        <f t="shared" si="95"/>
        <v>0</v>
      </c>
      <c r="V518" s="15"/>
      <c r="W518" s="15"/>
      <c r="X518" s="15"/>
      <c r="Y518" s="15"/>
      <c r="Z518" s="16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>
        <f t="shared" ref="CS518:CS581" si="98">SUM(FE518)</f>
        <v>0</v>
      </c>
      <c r="CT518" s="15">
        <f t="shared" ref="CT518:CT581" si="99">SUM(EQ518,ES518,EU518,EW518,FA518,EY518,FC518,FG518,FI518,FK518,FM518,FQ518,FS518,FU518,FW518,FY518,GA518,FO518)</f>
        <v>38</v>
      </c>
      <c r="CU518" s="15">
        <f t="shared" ref="CU518:CU581" si="100">COUNT(ER518,ET518,EV518,EX518,FB518,EZ518,FD518,FH518,FJ518,FL518,FN518,FR518,FT518,FV518,FX518,FZ518,GB518)</f>
        <v>0</v>
      </c>
      <c r="CV518" s="15">
        <f t="shared" ref="CV518:CV581" si="101">GC518+GE518</f>
        <v>0</v>
      </c>
      <c r="CW518" s="15"/>
      <c r="CX518" s="15"/>
      <c r="CY518" s="15">
        <f t="shared" ref="CY518:CY581" si="102">EO518</f>
        <v>0</v>
      </c>
      <c r="CZ518" s="15">
        <f>GG518</f>
        <v>0</v>
      </c>
      <c r="DA518" s="16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20"/>
      <c r="DY518" s="15"/>
      <c r="DZ518" s="20"/>
      <c r="EA518" s="15"/>
      <c r="EB518" s="20"/>
      <c r="EC518" s="15"/>
      <c r="ED518" s="20"/>
      <c r="EE518" s="15"/>
      <c r="EF518" s="20"/>
      <c r="EG518" s="15"/>
      <c r="EH518" s="20"/>
      <c r="EI518" s="15"/>
      <c r="EJ518" s="20"/>
      <c r="EK518" s="15"/>
      <c r="EL518" s="20"/>
      <c r="EM518" s="15"/>
      <c r="EN518" s="20"/>
      <c r="EO518" s="15"/>
      <c r="EP518" s="20"/>
      <c r="EQ518" s="15"/>
      <c r="ER518" s="20"/>
      <c r="ES518" s="15"/>
      <c r="ET518" s="20"/>
      <c r="EU518" s="15"/>
      <c r="EV518" s="20"/>
      <c r="EW518" s="15"/>
      <c r="EX518" s="20"/>
      <c r="EY518" s="15"/>
      <c r="EZ518" s="20"/>
      <c r="FA518" s="15"/>
      <c r="FB518" s="20"/>
      <c r="FC518" s="15"/>
      <c r="FD518" s="20"/>
      <c r="FE518" s="15"/>
      <c r="FF518" s="20"/>
      <c r="FG518" s="15"/>
      <c r="FH518" s="20"/>
      <c r="FI518" s="15"/>
      <c r="FJ518" s="20"/>
      <c r="FK518" s="15"/>
      <c r="FL518" s="20"/>
      <c r="FM518" s="15"/>
      <c r="FN518" s="16"/>
      <c r="FO518" s="15">
        <v>38</v>
      </c>
      <c r="FP518" s="20"/>
      <c r="FQ518" s="15"/>
      <c r="FR518" s="16"/>
      <c r="FS518" s="15"/>
      <c r="FT518" s="20"/>
      <c r="FU518" s="15"/>
      <c r="FV518" s="20"/>
      <c r="FW518" s="15"/>
      <c r="FX518" s="20"/>
      <c r="FY518" s="15"/>
      <c r="FZ518" s="20"/>
      <c r="GA518" s="15"/>
      <c r="GB518" s="20"/>
      <c r="GC518" s="15"/>
      <c r="GD518" s="20"/>
      <c r="GE518" s="15"/>
      <c r="GF518" s="20"/>
      <c r="GG518" s="170"/>
    </row>
    <row r="519" spans="1:189" s="2" customFormat="1" ht="15" customHeight="1" x14ac:dyDescent="0.3">
      <c r="A519" s="17" t="s">
        <v>125</v>
      </c>
      <c r="B519" s="17" t="s">
        <v>126</v>
      </c>
      <c r="C519" s="17" t="s">
        <v>298</v>
      </c>
      <c r="D519" s="17" t="s">
        <v>1836</v>
      </c>
      <c r="E519" s="15" t="str">
        <f t="shared" si="96"/>
        <v>Caleb Thoman</v>
      </c>
      <c r="F519" s="17" t="s">
        <v>135</v>
      </c>
      <c r="G519" s="15">
        <v>999908804</v>
      </c>
      <c r="H519" s="15">
        <f t="shared" si="97"/>
        <v>71</v>
      </c>
      <c r="I519" s="15"/>
      <c r="J519" s="15"/>
      <c r="K519" s="16"/>
      <c r="L519" s="15"/>
      <c r="M519" s="15"/>
      <c r="N519" s="15"/>
      <c r="O519" s="15">
        <f t="shared" ref="O519:O533" si="103">SUM(EE519, EI519, EK519, EM519)</f>
        <v>0</v>
      </c>
      <c r="P519" s="15">
        <v>0</v>
      </c>
      <c r="Q519" s="15">
        <f t="shared" ref="Q519:Q533" si="104">COUNT(DI519:DV519)</f>
        <v>0</v>
      </c>
      <c r="R519" s="15">
        <v>0</v>
      </c>
      <c r="S519" s="15">
        <v>0</v>
      </c>
      <c r="T519" s="15">
        <f t="shared" ref="T519:T533" si="105">EC519</f>
        <v>38</v>
      </c>
      <c r="U519" s="15">
        <f t="shared" ref="U519:U533" si="106">SUM(EG519)</f>
        <v>0</v>
      </c>
      <c r="V519" s="15"/>
      <c r="W519" s="15"/>
      <c r="X519" s="15"/>
      <c r="Y519" s="15"/>
      <c r="Z519" s="16"/>
      <c r="AA519" s="15"/>
      <c r="AB519" s="24"/>
      <c r="AC519" s="15"/>
      <c r="AD519" s="15"/>
      <c r="AE519" s="15"/>
      <c r="AF519" s="15"/>
      <c r="AG519" s="15"/>
      <c r="AH519" s="24"/>
      <c r="AI519" s="15"/>
      <c r="AJ519" s="15"/>
      <c r="AK519" s="15"/>
      <c r="AL519" s="15"/>
      <c r="AM519" s="15"/>
      <c r="AN519" s="24"/>
      <c r="AO519" s="15"/>
      <c r="AP519" s="24"/>
      <c r="AQ519" s="15"/>
      <c r="AR519" s="24"/>
      <c r="AS519" s="15"/>
      <c r="AT519" s="24"/>
      <c r="AU519" s="15"/>
      <c r="AV519" s="24"/>
      <c r="AW519" s="15"/>
      <c r="AX519" s="24"/>
      <c r="AY519" s="15"/>
      <c r="AZ519" s="15"/>
      <c r="BA519" s="15"/>
      <c r="BB519" s="15"/>
      <c r="BC519" s="15"/>
      <c r="BD519" s="15"/>
      <c r="BE519" s="15"/>
      <c r="BF519" s="24"/>
      <c r="BG519" s="15"/>
      <c r="BH519" s="24"/>
      <c r="BI519" s="15"/>
      <c r="BJ519" s="24"/>
      <c r="BK519" s="15"/>
      <c r="BL519" s="24"/>
      <c r="BM519" s="15"/>
      <c r="BN519" s="24"/>
      <c r="BO519" s="15"/>
      <c r="BP519" s="24"/>
      <c r="BQ519" s="15"/>
      <c r="BR519" s="24"/>
      <c r="BS519" s="15"/>
      <c r="BT519" s="24"/>
      <c r="BU519" s="15">
        <v>33</v>
      </c>
      <c r="BV519" s="24" t="s">
        <v>168</v>
      </c>
      <c r="BW519" s="15"/>
      <c r="BX519" s="24"/>
      <c r="BY519" s="15"/>
      <c r="BZ519" s="24"/>
      <c r="CA519" s="15">
        <v>38</v>
      </c>
      <c r="CB519" s="24" t="s">
        <v>168</v>
      </c>
      <c r="CC519" s="15"/>
      <c r="CD519" s="24"/>
      <c r="CE519" s="15"/>
      <c r="CF519" s="24"/>
      <c r="CG519" s="15"/>
      <c r="CH519" s="25"/>
      <c r="CI519" s="15"/>
      <c r="CJ519" s="25"/>
      <c r="CK519" s="15"/>
      <c r="CL519" s="25"/>
      <c r="CM519" s="15"/>
      <c r="CN519" s="25"/>
      <c r="CO519" s="15"/>
      <c r="CP519" s="25"/>
      <c r="CQ519" s="15"/>
      <c r="CR519" s="25"/>
      <c r="CS519" s="15">
        <f t="shared" si="98"/>
        <v>0</v>
      </c>
      <c r="CT519" s="15">
        <f t="shared" si="99"/>
        <v>0</v>
      </c>
      <c r="CU519" s="15">
        <f t="shared" si="100"/>
        <v>0</v>
      </c>
      <c r="CV519" s="15">
        <f t="shared" si="101"/>
        <v>33</v>
      </c>
      <c r="CW519" s="15"/>
      <c r="CX519" s="15"/>
      <c r="CY519" s="15">
        <f t="shared" si="102"/>
        <v>0</v>
      </c>
      <c r="CZ519" s="15">
        <f>GG519</f>
        <v>0</v>
      </c>
      <c r="DA519" s="19"/>
      <c r="DB519" s="17"/>
      <c r="DC519" s="15"/>
      <c r="DD519" s="15"/>
      <c r="DE519" s="15"/>
      <c r="DF519" s="15"/>
      <c r="DG519" s="15"/>
      <c r="DH519" s="15">
        <v>38</v>
      </c>
      <c r="DI519" s="15"/>
      <c r="DJ519" s="15"/>
      <c r="DK519" s="15"/>
      <c r="DL519" s="15"/>
      <c r="DM519" s="15"/>
      <c r="DN519" s="15"/>
      <c r="DO519" s="15"/>
      <c r="DP519" s="17"/>
      <c r="DQ519" s="15"/>
      <c r="DR519" s="15"/>
      <c r="DS519" s="15"/>
      <c r="DT519" s="15"/>
      <c r="DU519" s="15"/>
      <c r="DV519" s="15"/>
      <c r="DW519" s="15"/>
      <c r="DX519" s="20"/>
      <c r="DY519" s="15"/>
      <c r="DZ519" s="20"/>
      <c r="EA519" s="15">
        <v>63</v>
      </c>
      <c r="EB519" s="20">
        <v>7</v>
      </c>
      <c r="EC519" s="15">
        <v>38</v>
      </c>
      <c r="ED519" s="20" t="s">
        <v>168</v>
      </c>
      <c r="EE519" s="15"/>
      <c r="EF519" s="20"/>
      <c r="EG519" s="15"/>
      <c r="EH519" s="20"/>
      <c r="EI519" s="15"/>
      <c r="EJ519" s="20"/>
      <c r="EK519" s="15"/>
      <c r="EL519" s="20"/>
      <c r="EM519" s="15"/>
      <c r="EN519" s="20"/>
      <c r="EO519" s="15"/>
      <c r="EP519" s="20"/>
      <c r="EQ519" s="15"/>
      <c r="ER519" s="20"/>
      <c r="ES519" s="15"/>
      <c r="ET519" s="20"/>
      <c r="EU519" s="15"/>
      <c r="EV519" s="20"/>
      <c r="EW519" s="15"/>
      <c r="EX519" s="20"/>
      <c r="EY519" s="15"/>
      <c r="EZ519" s="20"/>
      <c r="FA519" s="15"/>
      <c r="FB519" s="20"/>
      <c r="FC519" s="15"/>
      <c r="FD519" s="20"/>
      <c r="FE519" s="15"/>
      <c r="FF519" s="20"/>
      <c r="FG519" s="15"/>
      <c r="FH519" s="20"/>
      <c r="FI519" s="15"/>
      <c r="FJ519" s="20"/>
      <c r="FK519" s="15"/>
      <c r="FL519" s="20"/>
      <c r="FM519" s="15"/>
      <c r="FN519" s="20"/>
      <c r="FO519" s="15"/>
      <c r="FP519" s="20"/>
      <c r="FQ519" s="15"/>
      <c r="FR519" s="20"/>
      <c r="FS519" s="15"/>
      <c r="FT519" s="20"/>
      <c r="FU519" s="15"/>
      <c r="FV519" s="20"/>
      <c r="FW519" s="15"/>
      <c r="FX519" s="20"/>
      <c r="FY519" s="15"/>
      <c r="FZ519" s="20"/>
      <c r="GA519" s="15"/>
      <c r="GB519" s="20"/>
      <c r="GC519" s="15">
        <v>33</v>
      </c>
      <c r="GD519" s="20" t="s">
        <v>168</v>
      </c>
      <c r="GE519" s="15"/>
      <c r="GF519" s="20"/>
      <c r="GG519" s="170"/>
    </row>
    <row r="520" spans="1:189" s="2" customFormat="1" ht="15" customHeight="1" x14ac:dyDescent="0.3">
      <c r="A520" s="17" t="s">
        <v>2903</v>
      </c>
      <c r="B520" s="17" t="s">
        <v>126</v>
      </c>
      <c r="C520" s="17" t="s">
        <v>3340</v>
      </c>
      <c r="D520" s="17" t="s">
        <v>3341</v>
      </c>
      <c r="E520" s="15" t="str">
        <f t="shared" si="96"/>
        <v>MEERA PATEL</v>
      </c>
      <c r="F520" s="17" t="s">
        <v>128</v>
      </c>
      <c r="G520" s="17">
        <v>999908815</v>
      </c>
      <c r="H520" s="15">
        <f t="shared" si="97"/>
        <v>38</v>
      </c>
      <c r="I520" s="15"/>
      <c r="J520" s="15"/>
      <c r="K520" s="16"/>
      <c r="L520" s="15"/>
      <c r="M520" s="15"/>
      <c r="N520" s="15"/>
      <c r="O520" s="15">
        <f t="shared" si="103"/>
        <v>0</v>
      </c>
      <c r="P520" s="15">
        <v>0</v>
      </c>
      <c r="Q520" s="15">
        <f t="shared" si="104"/>
        <v>0</v>
      </c>
      <c r="R520" s="15">
        <v>0</v>
      </c>
      <c r="S520" s="15">
        <v>0</v>
      </c>
      <c r="T520" s="15">
        <f t="shared" si="105"/>
        <v>0</v>
      </c>
      <c r="U520" s="15">
        <f t="shared" si="106"/>
        <v>0</v>
      </c>
      <c r="V520" s="15"/>
      <c r="W520" s="15"/>
      <c r="X520" s="15"/>
      <c r="Y520" s="15"/>
      <c r="Z520" s="16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>
        <f t="shared" si="98"/>
        <v>38</v>
      </c>
      <c r="CT520" s="15">
        <f t="shared" si="99"/>
        <v>0</v>
      </c>
      <c r="CU520" s="15">
        <f t="shared" si="100"/>
        <v>0</v>
      </c>
      <c r="CV520" s="15">
        <f t="shared" si="101"/>
        <v>0</v>
      </c>
      <c r="CW520" s="15"/>
      <c r="CX520" s="15"/>
      <c r="CY520" s="15">
        <f t="shared" si="102"/>
        <v>0</v>
      </c>
      <c r="CZ520" s="15">
        <f>GG520</f>
        <v>0</v>
      </c>
      <c r="DA520" s="16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20"/>
      <c r="DY520" s="15"/>
      <c r="DZ520" s="20"/>
      <c r="EA520" s="15"/>
      <c r="EB520" s="20"/>
      <c r="EC520" s="15"/>
      <c r="ED520" s="20"/>
      <c r="EE520" s="15"/>
      <c r="EF520" s="20"/>
      <c r="EG520" s="15"/>
      <c r="EH520" s="20"/>
      <c r="EI520" s="15"/>
      <c r="EJ520" s="20"/>
      <c r="EK520" s="15"/>
      <c r="EL520" s="20"/>
      <c r="EM520" s="15"/>
      <c r="EN520" s="20"/>
      <c r="EO520" s="15"/>
      <c r="EP520" s="20"/>
      <c r="EQ520" s="15"/>
      <c r="ER520" s="20"/>
      <c r="ES520" s="15"/>
      <c r="ET520" s="20"/>
      <c r="EU520" s="15"/>
      <c r="EV520" s="20"/>
      <c r="EW520" s="15"/>
      <c r="EX520" s="20"/>
      <c r="EY520" s="15"/>
      <c r="EZ520" s="20"/>
      <c r="FA520" s="15"/>
      <c r="FB520" s="20"/>
      <c r="FC520" s="15"/>
      <c r="FD520" s="20"/>
      <c r="FE520" s="15">
        <v>38</v>
      </c>
      <c r="FF520" s="20" t="s">
        <v>129</v>
      </c>
      <c r="FG520" s="15"/>
      <c r="FH520" s="20"/>
      <c r="FI520" s="15"/>
      <c r="FJ520" s="20"/>
      <c r="FK520" s="15"/>
      <c r="FL520" s="20"/>
      <c r="FM520" s="15"/>
      <c r="FN520" s="20"/>
      <c r="FO520" s="15"/>
      <c r="FP520" s="20"/>
      <c r="FQ520" s="15"/>
      <c r="FR520" s="20"/>
      <c r="FS520" s="15"/>
      <c r="FT520" s="20"/>
      <c r="FU520" s="15"/>
      <c r="FV520" s="20"/>
      <c r="FW520" s="15"/>
      <c r="FX520" s="20"/>
      <c r="FY520" s="15"/>
      <c r="FZ520" s="20"/>
      <c r="GA520" s="15"/>
      <c r="GB520" s="20"/>
      <c r="GC520" s="15"/>
      <c r="GD520" s="20"/>
      <c r="GE520" s="15"/>
      <c r="GF520" s="20"/>
      <c r="GG520" s="170"/>
    </row>
    <row r="521" spans="1:189" s="2" customFormat="1" ht="15" customHeight="1" x14ac:dyDescent="0.3">
      <c r="A521" s="17" t="s">
        <v>125</v>
      </c>
      <c r="B521" s="17" t="s">
        <v>142</v>
      </c>
      <c r="C521" s="17" t="s">
        <v>1604</v>
      </c>
      <c r="D521" s="17" t="s">
        <v>1605</v>
      </c>
      <c r="E521" s="15" t="str">
        <f t="shared" si="96"/>
        <v>Alara Randle</v>
      </c>
      <c r="F521" s="17" t="s">
        <v>128</v>
      </c>
      <c r="G521" s="15">
        <v>999908852</v>
      </c>
      <c r="H521" s="15">
        <f t="shared" si="97"/>
        <v>84</v>
      </c>
      <c r="I521" s="15"/>
      <c r="J521" s="15"/>
      <c r="K521" s="16"/>
      <c r="L521" s="15"/>
      <c r="M521" s="15"/>
      <c r="N521" s="15"/>
      <c r="O521" s="15">
        <f t="shared" si="103"/>
        <v>0</v>
      </c>
      <c r="P521" s="15">
        <v>0</v>
      </c>
      <c r="Q521" s="15">
        <f t="shared" si="104"/>
        <v>0</v>
      </c>
      <c r="R521" s="15">
        <v>0</v>
      </c>
      <c r="S521" s="15">
        <v>0</v>
      </c>
      <c r="T521" s="15">
        <f t="shared" si="105"/>
        <v>84</v>
      </c>
      <c r="U521" s="15">
        <f t="shared" si="106"/>
        <v>0</v>
      </c>
      <c r="V521" s="15"/>
      <c r="W521" s="15"/>
      <c r="X521" s="15"/>
      <c r="Y521" s="15"/>
      <c r="Z521" s="16"/>
      <c r="AA521" s="15"/>
      <c r="AB521" s="24"/>
      <c r="AC521" s="15"/>
      <c r="AD521" s="15"/>
      <c r="AE521" s="15"/>
      <c r="AF521" s="15"/>
      <c r="AG521" s="15"/>
      <c r="AH521" s="24"/>
      <c r="AI521" s="15"/>
      <c r="AJ521" s="15"/>
      <c r="AK521" s="15"/>
      <c r="AL521" s="15"/>
      <c r="AM521" s="15"/>
      <c r="AN521" s="24"/>
      <c r="AO521" s="15"/>
      <c r="AP521" s="24"/>
      <c r="AQ521" s="15"/>
      <c r="AR521" s="24"/>
      <c r="AS521" s="15"/>
      <c r="AT521" s="24"/>
      <c r="AU521" s="15"/>
      <c r="AV521" s="24"/>
      <c r="AW521" s="15"/>
      <c r="AX521" s="24"/>
      <c r="AY521" s="15"/>
      <c r="AZ521" s="15"/>
      <c r="BA521" s="15"/>
      <c r="BB521" s="15"/>
      <c r="BC521" s="15"/>
      <c r="BD521" s="15"/>
      <c r="BE521" s="15"/>
      <c r="BF521" s="24"/>
      <c r="BG521" s="15"/>
      <c r="BH521" s="24"/>
      <c r="BI521" s="15"/>
      <c r="BJ521" s="24"/>
      <c r="BK521" s="15"/>
      <c r="BL521" s="24"/>
      <c r="BM521" s="15"/>
      <c r="BN521" s="24"/>
      <c r="BO521" s="15"/>
      <c r="BP521" s="24"/>
      <c r="BQ521" s="15"/>
      <c r="BR521" s="24"/>
      <c r="BS521" s="15"/>
      <c r="BT521" s="24"/>
      <c r="BU521" s="15"/>
      <c r="BV521" s="24"/>
      <c r="BW521" s="15"/>
      <c r="BX521" s="24"/>
      <c r="BY521" s="15"/>
      <c r="BZ521" s="24"/>
      <c r="CA521" s="15"/>
      <c r="CB521" s="24"/>
      <c r="CC521" s="15"/>
      <c r="CD521" s="24"/>
      <c r="CE521" s="15"/>
      <c r="CF521" s="24"/>
      <c r="CG521" s="15"/>
      <c r="CH521" s="25"/>
      <c r="CI521" s="15"/>
      <c r="CJ521" s="25"/>
      <c r="CK521" s="15"/>
      <c r="CL521" s="25"/>
      <c r="CM521" s="15"/>
      <c r="CN521" s="25"/>
      <c r="CO521" s="15"/>
      <c r="CP521" s="25"/>
      <c r="CQ521" s="15"/>
      <c r="CR521" s="25"/>
      <c r="CS521" s="15">
        <f t="shared" si="98"/>
        <v>0</v>
      </c>
      <c r="CT521" s="15">
        <f t="shared" si="99"/>
        <v>0</v>
      </c>
      <c r="CU521" s="15">
        <f t="shared" si="100"/>
        <v>0</v>
      </c>
      <c r="CV521" s="15">
        <f t="shared" si="101"/>
        <v>0</v>
      </c>
      <c r="CW521" s="15"/>
      <c r="CX521" s="15"/>
      <c r="CY521" s="15">
        <f t="shared" si="102"/>
        <v>0</v>
      </c>
      <c r="CZ521" s="15">
        <f>GG521</f>
        <v>0</v>
      </c>
      <c r="DA521" s="19"/>
      <c r="DB521" s="17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7"/>
      <c r="DQ521" s="15"/>
      <c r="DR521" s="15"/>
      <c r="DS521" s="15"/>
      <c r="DT521" s="15"/>
      <c r="DU521" s="15"/>
      <c r="DV521" s="15"/>
      <c r="DW521" s="15"/>
      <c r="DX521" s="20"/>
      <c r="DY521" s="15"/>
      <c r="DZ521" s="20"/>
      <c r="EA521" s="15">
        <v>70</v>
      </c>
      <c r="EB521" s="20">
        <v>1</v>
      </c>
      <c r="EC521" s="15">
        <v>84</v>
      </c>
      <c r="ED521" s="20">
        <v>5</v>
      </c>
      <c r="EE521" s="15"/>
      <c r="EF521" s="20"/>
      <c r="EG521" s="15"/>
      <c r="EH521" s="20"/>
      <c r="EI521" s="15"/>
      <c r="EJ521" s="20"/>
      <c r="EK521" s="15"/>
      <c r="EL521" s="20"/>
      <c r="EM521" s="15"/>
      <c r="EN521" s="20"/>
      <c r="EO521" s="15"/>
      <c r="EP521" s="20"/>
      <c r="EQ521" s="15"/>
      <c r="ER521" s="20"/>
      <c r="ES521" s="15"/>
      <c r="ET521" s="20"/>
      <c r="EU521" s="15"/>
      <c r="EV521" s="20"/>
      <c r="EW521" s="15"/>
      <c r="EX521" s="20"/>
      <c r="EY521" s="15"/>
      <c r="EZ521" s="20"/>
      <c r="FA521" s="15"/>
      <c r="FB521" s="20"/>
      <c r="FC521" s="15"/>
      <c r="FD521" s="20"/>
      <c r="FE521" s="15"/>
      <c r="FF521" s="20"/>
      <c r="FG521" s="15"/>
      <c r="FH521" s="20"/>
      <c r="FI521" s="15"/>
      <c r="FJ521" s="20"/>
      <c r="FK521" s="15"/>
      <c r="FL521" s="20"/>
      <c r="FM521" s="15"/>
      <c r="FN521" s="20"/>
      <c r="FO521" s="15"/>
      <c r="FP521" s="20"/>
      <c r="FQ521" s="15"/>
      <c r="FR521" s="20"/>
      <c r="FS521" s="15"/>
      <c r="FT521" s="20"/>
      <c r="FU521" s="15"/>
      <c r="FV521" s="20"/>
      <c r="FW521" s="15"/>
      <c r="FX521" s="20"/>
      <c r="FY521" s="15"/>
      <c r="FZ521" s="20"/>
      <c r="GA521" s="15"/>
      <c r="GB521" s="20"/>
      <c r="GC521" s="15"/>
      <c r="GD521" s="20"/>
      <c r="GE521" s="15"/>
      <c r="GF521" s="20"/>
      <c r="GG521" s="170"/>
    </row>
    <row r="522" spans="1:189" s="2" customFormat="1" ht="15" customHeight="1" x14ac:dyDescent="0.3">
      <c r="A522" s="17" t="s">
        <v>125</v>
      </c>
      <c r="B522" s="17" t="s">
        <v>126</v>
      </c>
      <c r="C522" s="17" t="s">
        <v>439</v>
      </c>
      <c r="D522" s="17" t="s">
        <v>1733</v>
      </c>
      <c r="E522" s="15" t="str">
        <f t="shared" si="96"/>
        <v>Evan Young</v>
      </c>
      <c r="F522" s="17" t="s">
        <v>135</v>
      </c>
      <c r="G522" s="15">
        <v>999908871</v>
      </c>
      <c r="H522" s="15">
        <f t="shared" si="97"/>
        <v>475</v>
      </c>
      <c r="I522" s="15"/>
      <c r="J522" s="15"/>
      <c r="K522" s="16"/>
      <c r="L522" s="15"/>
      <c r="M522" s="15"/>
      <c r="N522" s="15"/>
      <c r="O522" s="15">
        <f t="shared" si="103"/>
        <v>112</v>
      </c>
      <c r="P522" s="15">
        <v>0</v>
      </c>
      <c r="Q522" s="15">
        <f t="shared" si="104"/>
        <v>1</v>
      </c>
      <c r="R522" s="15">
        <v>0</v>
      </c>
      <c r="S522" s="15">
        <v>0</v>
      </c>
      <c r="T522" s="15">
        <f t="shared" si="105"/>
        <v>51</v>
      </c>
      <c r="U522" s="15">
        <f t="shared" si="106"/>
        <v>0</v>
      </c>
      <c r="V522" s="15"/>
      <c r="W522" s="15"/>
      <c r="X522" s="15"/>
      <c r="Y522" s="15"/>
      <c r="Z522" s="16"/>
      <c r="AA522" s="15">
        <v>64</v>
      </c>
      <c r="AB522" s="24" t="s">
        <v>129</v>
      </c>
      <c r="AC522" s="15"/>
      <c r="AD522" s="15"/>
      <c r="AE522" s="15">
        <v>90</v>
      </c>
      <c r="AF522" s="24">
        <v>2</v>
      </c>
      <c r="AG522" s="15"/>
      <c r="AH522" s="24"/>
      <c r="AI522" s="15"/>
      <c r="AJ522" s="24"/>
      <c r="AK522" s="15"/>
      <c r="AL522" s="24"/>
      <c r="AM522" s="15"/>
      <c r="AN522" s="24"/>
      <c r="AO522" s="15"/>
      <c r="AP522" s="24"/>
      <c r="AQ522" s="15"/>
      <c r="AR522" s="24"/>
      <c r="AS522" s="15"/>
      <c r="AT522" s="24"/>
      <c r="AU522" s="15"/>
      <c r="AV522" s="24"/>
      <c r="AW522" s="15"/>
      <c r="AX522" s="24"/>
      <c r="AY522" s="15"/>
      <c r="AZ522" s="15"/>
      <c r="BA522" s="15"/>
      <c r="BB522" s="15"/>
      <c r="BC522" s="15"/>
      <c r="BD522" s="15"/>
      <c r="BE522" s="15"/>
      <c r="BF522" s="24"/>
      <c r="BG522" s="15"/>
      <c r="BH522" s="24"/>
      <c r="BI522" s="15"/>
      <c r="BJ522" s="24"/>
      <c r="BK522" s="15"/>
      <c r="BL522" s="24"/>
      <c r="BM522" s="15">
        <v>140</v>
      </c>
      <c r="BN522" s="24">
        <v>1</v>
      </c>
      <c r="BO522" s="15"/>
      <c r="BP522" s="24"/>
      <c r="BQ522" s="15">
        <v>93</v>
      </c>
      <c r="BR522" s="24">
        <v>7</v>
      </c>
      <c r="BS522" s="15"/>
      <c r="BT522" s="24"/>
      <c r="BU522" s="15"/>
      <c r="BV522" s="24"/>
      <c r="BW522" s="15"/>
      <c r="BX522" s="24"/>
      <c r="BY522" s="15"/>
      <c r="BZ522" s="24"/>
      <c r="CA522" s="15">
        <v>68</v>
      </c>
      <c r="CB522" s="24">
        <v>8</v>
      </c>
      <c r="CC522" s="15"/>
      <c r="CD522" s="24"/>
      <c r="CE522" s="15"/>
      <c r="CF522" s="24"/>
      <c r="CG522" s="15">
        <v>68</v>
      </c>
      <c r="CH522" s="25">
        <v>3</v>
      </c>
      <c r="CI522" s="15"/>
      <c r="CJ522" s="25"/>
      <c r="CK522" s="15">
        <v>64</v>
      </c>
      <c r="CL522" s="25" t="s">
        <v>129</v>
      </c>
      <c r="CM522" s="15"/>
      <c r="CN522" s="25"/>
      <c r="CO522" s="15">
        <v>20</v>
      </c>
      <c r="CP522" s="25">
        <v>1</v>
      </c>
      <c r="CQ522" s="15"/>
      <c r="CR522" s="25"/>
      <c r="CS522" s="15">
        <f t="shared" si="98"/>
        <v>0</v>
      </c>
      <c r="CT522" s="15">
        <f t="shared" si="99"/>
        <v>248</v>
      </c>
      <c r="CU522" s="15">
        <f t="shared" si="100"/>
        <v>2</v>
      </c>
      <c r="CV522" s="15">
        <f t="shared" si="101"/>
        <v>0</v>
      </c>
      <c r="CW522" s="15"/>
      <c r="CX522" s="15"/>
      <c r="CY522" s="15">
        <f t="shared" si="102"/>
        <v>64</v>
      </c>
      <c r="CZ522" s="15">
        <f>GG522</f>
        <v>0</v>
      </c>
      <c r="DA522" s="19"/>
      <c r="DB522" s="17">
        <v>64</v>
      </c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>
        <v>54</v>
      </c>
      <c r="DP522" s="17"/>
      <c r="DQ522" s="15"/>
      <c r="DR522" s="15"/>
      <c r="DS522" s="15"/>
      <c r="DT522" s="15"/>
      <c r="DU522" s="15"/>
      <c r="DV522" s="15"/>
      <c r="DW522" s="15"/>
      <c r="DX522" s="20"/>
      <c r="DY522" s="15">
        <v>63</v>
      </c>
      <c r="DZ522" s="20">
        <v>7</v>
      </c>
      <c r="EA522" s="15"/>
      <c r="EB522" s="20"/>
      <c r="EC522" s="15">
        <v>51</v>
      </c>
      <c r="ED522" s="20" t="s">
        <v>129</v>
      </c>
      <c r="EE522" s="15"/>
      <c r="EF522" s="20"/>
      <c r="EG522" s="15"/>
      <c r="EH522" s="20"/>
      <c r="EI522" s="15">
        <v>56</v>
      </c>
      <c r="EJ522" s="20">
        <v>3</v>
      </c>
      <c r="EK522" s="15"/>
      <c r="EL522" s="20"/>
      <c r="EM522" s="15">
        <v>56</v>
      </c>
      <c r="EN522" s="20">
        <v>3</v>
      </c>
      <c r="EO522" s="15">
        <v>64</v>
      </c>
      <c r="EP522" s="20"/>
      <c r="EQ522" s="15">
        <v>90</v>
      </c>
      <c r="ER522" s="20">
        <v>2</v>
      </c>
      <c r="ES522" s="15"/>
      <c r="ET522" s="20"/>
      <c r="EU522" s="15"/>
      <c r="EV522" s="20"/>
      <c r="EW522" s="15"/>
      <c r="EX522" s="20"/>
      <c r="EY522" s="15"/>
      <c r="EZ522" s="20"/>
      <c r="FA522" s="15"/>
      <c r="FB522" s="20"/>
      <c r="FC522" s="15">
        <v>38</v>
      </c>
      <c r="FD522" s="20" t="s">
        <v>129</v>
      </c>
      <c r="FE522" s="15"/>
      <c r="FF522" s="20"/>
      <c r="FG522" s="15"/>
      <c r="FH522" s="20"/>
      <c r="FI522" s="15"/>
      <c r="FJ522" s="20"/>
      <c r="FK522" s="15">
        <v>120</v>
      </c>
      <c r="FL522" s="20">
        <v>1</v>
      </c>
      <c r="FM522" s="15"/>
      <c r="FN522" s="20"/>
      <c r="FO522" s="15"/>
      <c r="FP522" s="20"/>
      <c r="FQ522" s="15"/>
      <c r="FR522" s="20"/>
      <c r="FS522" s="15"/>
      <c r="FT522" s="20"/>
      <c r="FU522" s="15"/>
      <c r="FV522" s="20"/>
      <c r="FW522" s="15"/>
      <c r="FX522" s="20"/>
      <c r="FY522" s="15"/>
      <c r="FZ522" s="20"/>
      <c r="GA522" s="15"/>
      <c r="GB522" s="20"/>
      <c r="GC522" s="15"/>
      <c r="GD522" s="20"/>
      <c r="GE522" s="15"/>
      <c r="GF522" s="20"/>
      <c r="GG522" s="170"/>
    </row>
    <row r="523" spans="1:189" s="2" customFormat="1" ht="15" customHeight="1" x14ac:dyDescent="0.3">
      <c r="A523" s="85" t="s">
        <v>130</v>
      </c>
      <c r="B523" s="85" t="s">
        <v>126</v>
      </c>
      <c r="C523" s="85" t="s">
        <v>3906</v>
      </c>
      <c r="D523" s="85" t="s">
        <v>1108</v>
      </c>
      <c r="E523" s="15" t="str">
        <f t="shared" si="96"/>
        <v>JAYDEN KIM</v>
      </c>
      <c r="F523" s="85" t="s">
        <v>135</v>
      </c>
      <c r="G523" s="15">
        <v>999908872</v>
      </c>
      <c r="H523" s="15">
        <f t="shared" si="97"/>
        <v>98</v>
      </c>
      <c r="I523" s="15"/>
      <c r="J523" s="15"/>
      <c r="K523" s="16"/>
      <c r="L523" s="15"/>
      <c r="M523" s="15"/>
      <c r="N523" s="15"/>
      <c r="O523" s="15">
        <f t="shared" si="103"/>
        <v>0</v>
      </c>
      <c r="P523" s="15">
        <v>0</v>
      </c>
      <c r="Q523" s="15">
        <f t="shared" si="104"/>
        <v>0</v>
      </c>
      <c r="R523" s="15">
        <v>0</v>
      </c>
      <c r="S523" s="15">
        <v>0</v>
      </c>
      <c r="T523" s="15">
        <f t="shared" si="105"/>
        <v>0</v>
      </c>
      <c r="U523" s="15">
        <f t="shared" si="106"/>
        <v>0</v>
      </c>
      <c r="V523" s="15"/>
      <c r="W523" s="15"/>
      <c r="X523" s="15"/>
      <c r="Y523" s="15"/>
      <c r="Z523" s="16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>
        <f t="shared" si="98"/>
        <v>0</v>
      </c>
      <c r="CT523" s="15">
        <f t="shared" si="99"/>
        <v>98</v>
      </c>
      <c r="CU523" s="15">
        <f t="shared" si="100"/>
        <v>1</v>
      </c>
      <c r="CV523" s="15">
        <f t="shared" si="101"/>
        <v>0</v>
      </c>
      <c r="CW523" s="15"/>
      <c r="CX523" s="15"/>
      <c r="CY523" s="15">
        <f t="shared" si="102"/>
        <v>0</v>
      </c>
      <c r="CZ523" s="15">
        <f>GG523</f>
        <v>0</v>
      </c>
      <c r="DA523" s="16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20"/>
      <c r="DY523" s="15"/>
      <c r="DZ523" s="20"/>
      <c r="EA523" s="15"/>
      <c r="EB523" s="20"/>
      <c r="EC523" s="15"/>
      <c r="ED523" s="20"/>
      <c r="EE523" s="15"/>
      <c r="EF523" s="20"/>
      <c r="EG523" s="15"/>
      <c r="EH523" s="20"/>
      <c r="EI523" s="15"/>
      <c r="EJ523" s="20"/>
      <c r="EK523" s="15"/>
      <c r="EL523" s="20"/>
      <c r="EM523" s="15"/>
      <c r="EN523" s="20"/>
      <c r="EO523" s="15"/>
      <c r="EP523" s="20"/>
      <c r="EQ523" s="15"/>
      <c r="ER523" s="20"/>
      <c r="ES523" s="15"/>
      <c r="ET523" s="20"/>
      <c r="EU523" s="15"/>
      <c r="EV523" s="20"/>
      <c r="EW523" s="15"/>
      <c r="EX523" s="20"/>
      <c r="EY523" s="15"/>
      <c r="EZ523" s="20"/>
      <c r="FA523" s="15"/>
      <c r="FB523" s="20"/>
      <c r="FC523" s="15"/>
      <c r="FD523" s="20"/>
      <c r="FE523" s="15"/>
      <c r="FF523" s="20"/>
      <c r="FG523" s="15"/>
      <c r="FH523" s="20"/>
      <c r="FI523" s="15"/>
      <c r="FJ523" s="20"/>
      <c r="FK523" s="15"/>
      <c r="FL523" s="20"/>
      <c r="FM523" s="15"/>
      <c r="FN523" s="20"/>
      <c r="FO523" s="15">
        <v>38</v>
      </c>
      <c r="FP523" s="20"/>
      <c r="FQ523" s="15"/>
      <c r="FR523" s="20"/>
      <c r="FS523" s="15"/>
      <c r="FT523" s="20"/>
      <c r="FU523" s="15"/>
      <c r="FV523" s="20"/>
      <c r="FW523" s="15"/>
      <c r="FX523" s="20"/>
      <c r="FY523" s="15"/>
      <c r="FZ523" s="20"/>
      <c r="GA523" s="15">
        <v>60</v>
      </c>
      <c r="GB523" s="20">
        <v>1</v>
      </c>
      <c r="GC523" s="15"/>
      <c r="GD523" s="20"/>
      <c r="GE523" s="15"/>
      <c r="GF523" s="20"/>
      <c r="GG523" s="170"/>
    </row>
    <row r="524" spans="1:189" s="2" customFormat="1" ht="15" customHeight="1" x14ac:dyDescent="0.3">
      <c r="A524" s="15" t="s">
        <v>130</v>
      </c>
      <c r="B524" s="17" t="s">
        <v>126</v>
      </c>
      <c r="C524" s="17" t="s">
        <v>503</v>
      </c>
      <c r="D524" s="17" t="s">
        <v>1733</v>
      </c>
      <c r="E524" s="15" t="str">
        <f t="shared" si="96"/>
        <v>Jayden Young</v>
      </c>
      <c r="F524" s="17" t="s">
        <v>135</v>
      </c>
      <c r="G524" s="15">
        <v>999908874</v>
      </c>
      <c r="H524" s="15">
        <f t="shared" si="97"/>
        <v>778</v>
      </c>
      <c r="I524" s="15"/>
      <c r="J524" s="15"/>
      <c r="K524" s="16"/>
      <c r="L524" s="15"/>
      <c r="M524" s="15"/>
      <c r="N524" s="15"/>
      <c r="O524" s="15">
        <f t="shared" si="103"/>
        <v>200</v>
      </c>
      <c r="P524" s="15">
        <v>0</v>
      </c>
      <c r="Q524" s="15">
        <f t="shared" si="104"/>
        <v>1</v>
      </c>
      <c r="R524" s="15">
        <v>0</v>
      </c>
      <c r="S524" s="15">
        <v>0</v>
      </c>
      <c r="T524" s="15">
        <f t="shared" si="105"/>
        <v>72</v>
      </c>
      <c r="U524" s="15">
        <f t="shared" si="106"/>
        <v>93</v>
      </c>
      <c r="V524" s="15"/>
      <c r="W524" s="15"/>
      <c r="X524" s="15"/>
      <c r="Y524" s="15"/>
      <c r="Z524" s="16"/>
      <c r="AA524" s="15"/>
      <c r="AB524" s="24"/>
      <c r="AC524" s="15"/>
      <c r="AD524" s="15"/>
      <c r="AE524" s="15">
        <v>120</v>
      </c>
      <c r="AF524" s="24">
        <v>1</v>
      </c>
      <c r="AG524" s="15"/>
      <c r="AH524" s="24"/>
      <c r="AI524" s="15"/>
      <c r="AJ524" s="15"/>
      <c r="AK524" s="15"/>
      <c r="AL524" s="15"/>
      <c r="AM524" s="15"/>
      <c r="AN524" s="24"/>
      <c r="AO524" s="15"/>
      <c r="AP524" s="24"/>
      <c r="AQ524" s="15"/>
      <c r="AR524" s="24"/>
      <c r="AS524" s="15"/>
      <c r="AT524" s="24"/>
      <c r="AU524" s="15"/>
      <c r="AV524" s="24"/>
      <c r="AW524" s="15"/>
      <c r="AX524" s="24"/>
      <c r="AY524" s="15"/>
      <c r="AZ524" s="15"/>
      <c r="BA524" s="15"/>
      <c r="BB524" s="15"/>
      <c r="BC524" s="15"/>
      <c r="BD524" s="15"/>
      <c r="BE524" s="15"/>
      <c r="BF524" s="24"/>
      <c r="BG524" s="15"/>
      <c r="BH524" s="24"/>
      <c r="BI524" s="15"/>
      <c r="BJ524" s="24"/>
      <c r="BK524" s="15"/>
      <c r="BL524" s="24"/>
      <c r="BM524" s="15">
        <v>140</v>
      </c>
      <c r="BN524" s="24">
        <v>1</v>
      </c>
      <c r="BO524" s="15"/>
      <c r="BP524" s="24"/>
      <c r="BQ524" s="15">
        <v>150</v>
      </c>
      <c r="BR524" s="24">
        <v>1</v>
      </c>
      <c r="BS524" s="15"/>
      <c r="BT524" s="24"/>
      <c r="BU524" s="15"/>
      <c r="BV524" s="24"/>
      <c r="BW524" s="15"/>
      <c r="BX524" s="24"/>
      <c r="BY524" s="15"/>
      <c r="BZ524" s="24"/>
      <c r="CA524" s="15">
        <v>90</v>
      </c>
      <c r="CB524" s="24">
        <v>3</v>
      </c>
      <c r="CC524" s="15"/>
      <c r="CD524" s="24"/>
      <c r="CE524" s="15"/>
      <c r="CF524" s="24"/>
      <c r="CG524" s="15">
        <v>120</v>
      </c>
      <c r="CH524" s="25">
        <v>1</v>
      </c>
      <c r="CI524" s="15"/>
      <c r="CJ524" s="25"/>
      <c r="CK524" s="15">
        <v>150</v>
      </c>
      <c r="CL524" s="25">
        <v>2</v>
      </c>
      <c r="CM524" s="15"/>
      <c r="CN524" s="25"/>
      <c r="CO524" s="15">
        <v>20</v>
      </c>
      <c r="CP524" s="24">
        <v>1</v>
      </c>
      <c r="CQ524" s="15"/>
      <c r="CR524" s="24"/>
      <c r="CS524" s="15">
        <f t="shared" si="98"/>
        <v>0</v>
      </c>
      <c r="CT524" s="15">
        <f t="shared" si="99"/>
        <v>300</v>
      </c>
      <c r="CU524" s="15">
        <f t="shared" si="100"/>
        <v>3</v>
      </c>
      <c r="CV524" s="15">
        <f t="shared" si="101"/>
        <v>0</v>
      </c>
      <c r="CW524" s="15"/>
      <c r="CX524" s="15"/>
      <c r="CY524" s="15">
        <f t="shared" si="102"/>
        <v>113</v>
      </c>
      <c r="CZ524" s="15">
        <f>GG524</f>
        <v>0</v>
      </c>
      <c r="DA524" s="20"/>
      <c r="DB524" s="17">
        <v>99</v>
      </c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>
        <v>90</v>
      </c>
      <c r="DP524" s="17"/>
      <c r="DQ524" s="15"/>
      <c r="DR524" s="15"/>
      <c r="DS524" s="15"/>
      <c r="DT524" s="15"/>
      <c r="DU524" s="15"/>
      <c r="DV524" s="15"/>
      <c r="DW524" s="15"/>
      <c r="DX524" s="20"/>
      <c r="DY524" s="15">
        <v>105</v>
      </c>
      <c r="DZ524" s="20">
        <v>2</v>
      </c>
      <c r="EA524" s="15"/>
      <c r="EB524" s="20"/>
      <c r="EC524" s="15">
        <v>72</v>
      </c>
      <c r="ED524" s="20">
        <v>7</v>
      </c>
      <c r="EE524" s="15"/>
      <c r="EF524" s="20"/>
      <c r="EG524" s="15">
        <v>93</v>
      </c>
      <c r="EH524" s="20">
        <v>7</v>
      </c>
      <c r="EI524" s="15">
        <v>100</v>
      </c>
      <c r="EJ524" s="20">
        <v>1</v>
      </c>
      <c r="EK524" s="15"/>
      <c r="EL524" s="20"/>
      <c r="EM524" s="15">
        <v>100</v>
      </c>
      <c r="EN524" s="20">
        <v>1</v>
      </c>
      <c r="EO524" s="15">
        <v>113</v>
      </c>
      <c r="EP524" s="20">
        <v>3</v>
      </c>
      <c r="EQ524" s="15">
        <v>120</v>
      </c>
      <c r="ER524" s="20">
        <v>1</v>
      </c>
      <c r="ES524" s="15"/>
      <c r="ET524" s="20"/>
      <c r="EU524" s="15"/>
      <c r="EV524" s="20"/>
      <c r="EW524" s="15"/>
      <c r="EX524" s="20"/>
      <c r="EY524" s="15"/>
      <c r="EZ524" s="20"/>
      <c r="FA524" s="15"/>
      <c r="FB524" s="20"/>
      <c r="FC524" s="15">
        <v>120</v>
      </c>
      <c r="FD524" s="20">
        <v>1</v>
      </c>
      <c r="FE524" s="15"/>
      <c r="FF524" s="20"/>
      <c r="FG524" s="15"/>
      <c r="FH524" s="20"/>
      <c r="FI524" s="15"/>
      <c r="FJ524" s="20"/>
      <c r="FK524" s="15">
        <v>60</v>
      </c>
      <c r="FL524" s="20">
        <v>1</v>
      </c>
      <c r="FM524" s="15"/>
      <c r="FN524" s="20"/>
      <c r="FO524" s="15"/>
      <c r="FP524" s="20"/>
      <c r="FQ524" s="15"/>
      <c r="FR524" s="20"/>
      <c r="FS524" s="15"/>
      <c r="FT524" s="20"/>
      <c r="FU524" s="15"/>
      <c r="FV524" s="20"/>
      <c r="FW524" s="15"/>
      <c r="FX524" s="20"/>
      <c r="FY524" s="15"/>
      <c r="FZ524" s="20"/>
      <c r="GA524" s="15"/>
      <c r="GB524" s="20"/>
      <c r="GC524" s="15"/>
      <c r="GD524" s="20"/>
      <c r="GE524" s="15"/>
      <c r="GF524" s="20"/>
      <c r="GG524" s="170"/>
    </row>
    <row r="525" spans="1:189" s="2" customFormat="1" ht="15" customHeight="1" x14ac:dyDescent="0.3">
      <c r="A525" s="17" t="s">
        <v>125</v>
      </c>
      <c r="B525" s="17" t="s">
        <v>126</v>
      </c>
      <c r="C525" s="17" t="s">
        <v>296</v>
      </c>
      <c r="D525" s="17" t="s">
        <v>292</v>
      </c>
      <c r="E525" s="15" t="str">
        <f t="shared" si="96"/>
        <v>Samuel Bae</v>
      </c>
      <c r="F525" s="17" t="s">
        <v>135</v>
      </c>
      <c r="G525" s="15">
        <v>999908899</v>
      </c>
      <c r="H525" s="15">
        <f t="shared" si="97"/>
        <v>71</v>
      </c>
      <c r="I525" s="15"/>
      <c r="J525" s="17">
        <f>(O525+P525+R525+S525+T525+U525)/2</f>
        <v>71</v>
      </c>
      <c r="K525" s="16"/>
      <c r="L525" s="15"/>
      <c r="M525" s="15"/>
      <c r="N525" s="15"/>
      <c r="O525" s="15">
        <f t="shared" si="103"/>
        <v>0</v>
      </c>
      <c r="P525" s="15">
        <v>0</v>
      </c>
      <c r="Q525" s="15">
        <f t="shared" si="104"/>
        <v>0</v>
      </c>
      <c r="R525" s="15">
        <v>0</v>
      </c>
      <c r="S525" s="15">
        <v>0</v>
      </c>
      <c r="T525" s="15">
        <f t="shared" si="105"/>
        <v>78</v>
      </c>
      <c r="U525" s="15">
        <f t="shared" si="106"/>
        <v>64</v>
      </c>
      <c r="V525" s="15"/>
      <c r="W525" s="15"/>
      <c r="X525" s="15"/>
      <c r="Y525" s="15"/>
      <c r="Z525" s="16"/>
      <c r="AA525" s="15">
        <v>113</v>
      </c>
      <c r="AB525" s="24">
        <v>3</v>
      </c>
      <c r="AC525" s="15"/>
      <c r="AD525" s="24"/>
      <c r="AE525" s="15"/>
      <c r="AF525" s="24"/>
      <c r="AG525" s="15"/>
      <c r="AH525" s="24"/>
      <c r="AI525" s="15"/>
      <c r="AJ525" s="24"/>
      <c r="AK525" s="15"/>
      <c r="AL525" s="24"/>
      <c r="AM525" s="15">
        <v>56</v>
      </c>
      <c r="AN525" s="24">
        <v>3</v>
      </c>
      <c r="AO525" s="15"/>
      <c r="AP525" s="24"/>
      <c r="AQ525" s="15"/>
      <c r="AR525" s="24"/>
      <c r="AS525" s="15"/>
      <c r="AT525" s="24"/>
      <c r="AU525" s="15">
        <v>90</v>
      </c>
      <c r="AV525" s="24">
        <v>2</v>
      </c>
      <c r="AW525" s="15"/>
      <c r="AX525" s="24"/>
      <c r="AY525" s="15">
        <v>85</v>
      </c>
      <c r="AZ525" s="24">
        <v>7</v>
      </c>
      <c r="BA525" s="15"/>
      <c r="BB525" s="24"/>
      <c r="BC525" s="15"/>
      <c r="BD525" s="24"/>
      <c r="BE525" s="15"/>
      <c r="BF525" s="24"/>
      <c r="BG525" s="15"/>
      <c r="BH525" s="24"/>
      <c r="BI525" s="15"/>
      <c r="BJ525" s="24"/>
      <c r="BK525" s="15"/>
      <c r="BL525" s="24"/>
      <c r="BM525" s="15"/>
      <c r="BN525" s="24"/>
      <c r="BO525" s="15"/>
      <c r="BP525" s="24"/>
      <c r="BQ525" s="15">
        <v>106</v>
      </c>
      <c r="BR525" s="24">
        <v>5</v>
      </c>
      <c r="BS525" s="15"/>
      <c r="BT525" s="24"/>
      <c r="BU525" s="15">
        <v>105</v>
      </c>
      <c r="BV525" s="24">
        <v>2</v>
      </c>
      <c r="BW525" s="15"/>
      <c r="BX525" s="24"/>
      <c r="BY525" s="15"/>
      <c r="BZ525" s="24"/>
      <c r="CA525" s="15">
        <v>51</v>
      </c>
      <c r="CB525" s="24" t="s">
        <v>129</v>
      </c>
      <c r="CC525" s="15"/>
      <c r="CD525" s="24"/>
      <c r="CE525" s="15">
        <v>93</v>
      </c>
      <c r="CF525" s="24">
        <v>7</v>
      </c>
      <c r="CG525" s="15"/>
      <c r="CH525" s="25"/>
      <c r="CI525" s="15"/>
      <c r="CJ525" s="25"/>
      <c r="CK525" s="15">
        <v>93</v>
      </c>
      <c r="CL525" s="25">
        <v>7</v>
      </c>
      <c r="CM525" s="15">
        <v>64</v>
      </c>
      <c r="CN525" s="25" t="s">
        <v>129</v>
      </c>
      <c r="CO525" s="15"/>
      <c r="CP525" s="25"/>
      <c r="CQ525" s="15"/>
      <c r="CR525" s="25"/>
      <c r="CS525" s="15">
        <f t="shared" si="98"/>
        <v>0</v>
      </c>
      <c r="CT525" s="15">
        <f t="shared" si="99"/>
        <v>0</v>
      </c>
      <c r="CU525" s="15">
        <f t="shared" si="100"/>
        <v>0</v>
      </c>
      <c r="CV525" s="15">
        <f t="shared" si="101"/>
        <v>0</v>
      </c>
      <c r="CW525" s="15"/>
      <c r="CX525" s="15"/>
      <c r="CY525" s="15">
        <f t="shared" si="102"/>
        <v>0</v>
      </c>
      <c r="CZ525" s="15">
        <f>GG525</f>
        <v>0</v>
      </c>
      <c r="DA525" s="19"/>
      <c r="DB525" s="17">
        <v>64</v>
      </c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7"/>
      <c r="DQ525" s="15"/>
      <c r="DR525" s="15"/>
      <c r="DS525" s="15"/>
      <c r="DT525" s="15"/>
      <c r="DU525" s="15"/>
      <c r="DV525" s="15"/>
      <c r="DW525" s="15"/>
      <c r="DX525" s="20"/>
      <c r="DY525" s="15">
        <v>79</v>
      </c>
      <c r="DZ525" s="20">
        <v>4</v>
      </c>
      <c r="EA525" s="15"/>
      <c r="EB525" s="20"/>
      <c r="EC525" s="15">
        <v>78</v>
      </c>
      <c r="ED525" s="20">
        <v>6</v>
      </c>
      <c r="EE525" s="15"/>
      <c r="EF525" s="20"/>
      <c r="EG525" s="15">
        <v>64</v>
      </c>
      <c r="EH525" s="20" t="s">
        <v>129</v>
      </c>
      <c r="EI525" s="15"/>
      <c r="EJ525" s="20"/>
      <c r="EK525" s="15"/>
      <c r="EL525" s="20"/>
      <c r="EM525" s="15"/>
      <c r="EN525" s="20"/>
      <c r="EO525" s="15"/>
      <c r="EP525" s="20"/>
      <c r="EQ525" s="15"/>
      <c r="ER525" s="20"/>
      <c r="ES525" s="15"/>
      <c r="ET525" s="20"/>
      <c r="EU525" s="15"/>
      <c r="EV525" s="20"/>
      <c r="EW525" s="15"/>
      <c r="EX525" s="20"/>
      <c r="EY525" s="15"/>
      <c r="EZ525" s="20"/>
      <c r="FA525" s="15"/>
      <c r="FB525" s="20"/>
      <c r="FC525" s="15"/>
      <c r="FD525" s="20"/>
      <c r="FE525" s="15"/>
      <c r="FF525" s="20"/>
      <c r="FG525" s="15"/>
      <c r="FH525" s="20"/>
      <c r="FI525" s="15"/>
      <c r="FJ525" s="20"/>
      <c r="FK525" s="15"/>
      <c r="FL525" s="20"/>
      <c r="FM525" s="15"/>
      <c r="FN525" s="20"/>
      <c r="FO525" s="15"/>
      <c r="FP525" s="20"/>
      <c r="FQ525" s="15"/>
      <c r="FR525" s="20"/>
      <c r="FS525" s="15"/>
      <c r="FT525" s="20"/>
      <c r="FU525" s="15"/>
      <c r="FV525" s="20"/>
      <c r="FW525" s="15"/>
      <c r="FX525" s="20"/>
      <c r="FY525" s="15"/>
      <c r="FZ525" s="20"/>
      <c r="GA525" s="15"/>
      <c r="GB525" s="20"/>
      <c r="GC525" s="15"/>
      <c r="GD525" s="20"/>
      <c r="GE525" s="15"/>
      <c r="GF525" s="20"/>
      <c r="GG525" s="170"/>
    </row>
    <row r="526" spans="1:189" s="2" customFormat="1" ht="15" customHeight="1" x14ac:dyDescent="0.3">
      <c r="A526" s="15" t="s">
        <v>130</v>
      </c>
      <c r="B526" s="17" t="s">
        <v>126</v>
      </c>
      <c r="C526" s="17" t="s">
        <v>1672</v>
      </c>
      <c r="D526" s="17" t="s">
        <v>1673</v>
      </c>
      <c r="E526" s="15" t="str">
        <f t="shared" si="96"/>
        <v>SAMANTHA SASAMURA</v>
      </c>
      <c r="F526" s="17" t="s">
        <v>128</v>
      </c>
      <c r="G526" s="15">
        <v>999908930</v>
      </c>
      <c r="H526" s="15">
        <f t="shared" si="97"/>
        <v>46.6</v>
      </c>
      <c r="I526" s="15"/>
      <c r="J526" s="17">
        <f>(O526+P526+R526+S526+T526+U526)/2</f>
        <v>12.6</v>
      </c>
      <c r="K526" s="16"/>
      <c r="L526" s="15"/>
      <c r="M526" s="15"/>
      <c r="N526" s="15"/>
      <c r="O526" s="15">
        <f t="shared" si="103"/>
        <v>0</v>
      </c>
      <c r="P526" s="15">
        <v>0</v>
      </c>
      <c r="Q526" s="15">
        <f t="shared" si="104"/>
        <v>1</v>
      </c>
      <c r="R526" s="15">
        <v>0</v>
      </c>
      <c r="S526" s="15">
        <v>0</v>
      </c>
      <c r="T526" s="15">
        <f t="shared" si="105"/>
        <v>25.2</v>
      </c>
      <c r="U526" s="15">
        <f t="shared" si="106"/>
        <v>0</v>
      </c>
      <c r="V526" s="15"/>
      <c r="W526" s="15"/>
      <c r="X526" s="15"/>
      <c r="Y526" s="15"/>
      <c r="Z526" s="16"/>
      <c r="AA526" s="15"/>
      <c r="AB526" s="24"/>
      <c r="AC526" s="15"/>
      <c r="AD526" s="15"/>
      <c r="AE526" s="15"/>
      <c r="AF526" s="15"/>
      <c r="AG526" s="15"/>
      <c r="AH526" s="24"/>
      <c r="AI526" s="15"/>
      <c r="AJ526" s="15"/>
      <c r="AK526" s="15"/>
      <c r="AL526" s="15"/>
      <c r="AM526" s="15"/>
      <c r="AN526" s="24"/>
      <c r="AO526" s="15"/>
      <c r="AP526" s="24"/>
      <c r="AQ526" s="15"/>
      <c r="AR526" s="24"/>
      <c r="AS526" s="15"/>
      <c r="AT526" s="24"/>
      <c r="AU526" s="15"/>
      <c r="AV526" s="24"/>
      <c r="AW526" s="15"/>
      <c r="AX526" s="24"/>
      <c r="AY526" s="15"/>
      <c r="AZ526" s="15"/>
      <c r="BA526" s="15"/>
      <c r="BB526" s="15"/>
      <c r="BC526" s="15"/>
      <c r="BD526" s="15"/>
      <c r="BE526" s="15"/>
      <c r="BF526" s="24"/>
      <c r="BG526" s="15"/>
      <c r="BH526" s="24"/>
      <c r="BI526" s="15"/>
      <c r="BJ526" s="24"/>
      <c r="BK526" s="15"/>
      <c r="BL526" s="24"/>
      <c r="BM526" s="15"/>
      <c r="BN526" s="24"/>
      <c r="BO526" s="15"/>
      <c r="BP526" s="24"/>
      <c r="BQ526" s="15"/>
      <c r="BR526" s="24"/>
      <c r="BS526" s="15"/>
      <c r="BT526" s="24"/>
      <c r="BU526" s="15"/>
      <c r="BV526" s="24"/>
      <c r="BW526" s="15"/>
      <c r="BX526" s="24"/>
      <c r="BY526" s="15"/>
      <c r="BZ526" s="24"/>
      <c r="CA526" s="15"/>
      <c r="CB526" s="24"/>
      <c r="CC526" s="15"/>
      <c r="CD526" s="24"/>
      <c r="CE526" s="15"/>
      <c r="CF526" s="24"/>
      <c r="CG526" s="15"/>
      <c r="CH526" s="25"/>
      <c r="CI526" s="15"/>
      <c r="CJ526" s="25"/>
      <c r="CK526" s="15"/>
      <c r="CL526" s="25"/>
      <c r="CM526" s="15"/>
      <c r="CN526" s="25"/>
      <c r="CO526" s="15"/>
      <c r="CP526" s="25"/>
      <c r="CQ526" s="15"/>
      <c r="CR526" s="25"/>
      <c r="CS526" s="15">
        <f t="shared" si="98"/>
        <v>0</v>
      </c>
      <c r="CT526" s="15">
        <f t="shared" si="99"/>
        <v>34</v>
      </c>
      <c r="CU526" s="15">
        <f t="shared" si="100"/>
        <v>1</v>
      </c>
      <c r="CV526" s="15">
        <f t="shared" si="101"/>
        <v>0</v>
      </c>
      <c r="CW526" s="15"/>
      <c r="CX526" s="15"/>
      <c r="CY526" s="15">
        <f t="shared" si="102"/>
        <v>0</v>
      </c>
      <c r="CZ526" s="15">
        <f>GG526</f>
        <v>0</v>
      </c>
      <c r="DA526" s="19"/>
      <c r="DB526" s="17"/>
      <c r="DC526" s="17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7"/>
      <c r="DQ526" s="17"/>
      <c r="DR526" s="17"/>
      <c r="DS526" s="17"/>
      <c r="DT526" s="17"/>
      <c r="DU526" s="17">
        <v>60</v>
      </c>
      <c r="DV526" s="17"/>
      <c r="DW526" s="15"/>
      <c r="DX526" s="20"/>
      <c r="DY526" s="15"/>
      <c r="DZ526" s="20"/>
      <c r="EA526" s="15"/>
      <c r="EB526" s="20"/>
      <c r="EC526" s="15">
        <v>25.2</v>
      </c>
      <c r="ED526" s="20">
        <v>5</v>
      </c>
      <c r="EE526" s="15"/>
      <c r="EF526" s="20"/>
      <c r="EG526" s="15"/>
      <c r="EH526" s="20"/>
      <c r="EI526" s="15"/>
      <c r="EJ526" s="20"/>
      <c r="EK526" s="15"/>
      <c r="EL526" s="20"/>
      <c r="EM526" s="15"/>
      <c r="EN526" s="20"/>
      <c r="EO526" s="15"/>
      <c r="EP526" s="20"/>
      <c r="EQ526" s="17"/>
      <c r="ER526" s="20"/>
      <c r="ES526" s="15"/>
      <c r="ET526" s="20"/>
      <c r="EU526" s="15"/>
      <c r="EV526" s="20"/>
      <c r="EW526" s="15"/>
      <c r="EX526" s="20"/>
      <c r="EY526" s="15"/>
      <c r="EZ526" s="20"/>
      <c r="FA526" s="15"/>
      <c r="FB526" s="20"/>
      <c r="FC526" s="15"/>
      <c r="FD526" s="20"/>
      <c r="FE526" s="15"/>
      <c r="FF526" s="20"/>
      <c r="FG526" s="15"/>
      <c r="FH526" s="20"/>
      <c r="FI526" s="15">
        <v>34</v>
      </c>
      <c r="FJ526" s="20">
        <v>3</v>
      </c>
      <c r="FK526" s="15"/>
      <c r="FL526" s="20"/>
      <c r="FM526" s="15"/>
      <c r="FN526" s="20"/>
      <c r="FO526" s="15"/>
      <c r="FP526" s="20"/>
      <c r="FQ526" s="15"/>
      <c r="FR526" s="20"/>
      <c r="FS526" s="15"/>
      <c r="FT526" s="20"/>
      <c r="FU526" s="15"/>
      <c r="FV526" s="20"/>
      <c r="FW526" s="15"/>
      <c r="FX526" s="20"/>
      <c r="FY526" s="15"/>
      <c r="FZ526" s="20"/>
      <c r="GA526" s="15"/>
      <c r="GB526" s="20"/>
      <c r="GC526" s="15"/>
      <c r="GD526" s="20"/>
      <c r="GE526" s="15"/>
      <c r="GF526" s="20"/>
      <c r="GG526" s="170"/>
    </row>
    <row r="527" spans="1:189" s="2" customFormat="1" ht="15" customHeight="1" x14ac:dyDescent="0.3">
      <c r="A527" s="17" t="s">
        <v>125</v>
      </c>
      <c r="B527" s="15" t="s">
        <v>126</v>
      </c>
      <c r="C527" s="15" t="s">
        <v>172</v>
      </c>
      <c r="D527" s="15" t="s">
        <v>173</v>
      </c>
      <c r="E527" s="15" t="str">
        <f t="shared" si="96"/>
        <v>Samantha Bree Aguilar</v>
      </c>
      <c r="F527" s="15" t="s">
        <v>128</v>
      </c>
      <c r="G527" s="15">
        <v>999908932</v>
      </c>
      <c r="H527" s="15">
        <f t="shared" si="97"/>
        <v>111</v>
      </c>
      <c r="I527" s="15"/>
      <c r="J527" s="17">
        <f>(O527+P527+R527+S527+T527+U527)/2</f>
        <v>40</v>
      </c>
      <c r="K527" s="16"/>
      <c r="L527" s="15"/>
      <c r="M527" s="15"/>
      <c r="N527" s="15"/>
      <c r="O527" s="15">
        <f t="shared" si="103"/>
        <v>42</v>
      </c>
      <c r="P527" s="15">
        <v>0</v>
      </c>
      <c r="Q527" s="15">
        <f t="shared" si="104"/>
        <v>1</v>
      </c>
      <c r="R527" s="15">
        <v>0</v>
      </c>
      <c r="S527" s="15">
        <v>0</v>
      </c>
      <c r="T527" s="15">
        <f t="shared" si="105"/>
        <v>38</v>
      </c>
      <c r="U527" s="15">
        <f t="shared" si="106"/>
        <v>0</v>
      </c>
      <c r="V527" s="15"/>
      <c r="W527" s="15"/>
      <c r="X527" s="15"/>
      <c r="Y527" s="15"/>
      <c r="Z527" s="16"/>
      <c r="AA527" s="15"/>
      <c r="AB527" s="24"/>
      <c r="AC527" s="15"/>
      <c r="AD527" s="15"/>
      <c r="AE527" s="15"/>
      <c r="AF527" s="15"/>
      <c r="AG527" s="15"/>
      <c r="AH527" s="24"/>
      <c r="AI527" s="15"/>
      <c r="AJ527" s="15"/>
      <c r="AK527" s="15"/>
      <c r="AL527" s="15"/>
      <c r="AM527" s="15"/>
      <c r="AN527" s="24"/>
      <c r="AO527" s="15"/>
      <c r="AP527" s="24"/>
      <c r="AQ527" s="15"/>
      <c r="AR527" s="24"/>
      <c r="AS527" s="15"/>
      <c r="AT527" s="24"/>
      <c r="AU527" s="15"/>
      <c r="AV527" s="24"/>
      <c r="AW527" s="15"/>
      <c r="AX527" s="24"/>
      <c r="AY527" s="15"/>
      <c r="AZ527" s="15"/>
      <c r="BA527" s="15"/>
      <c r="BB527" s="15"/>
      <c r="BC527" s="15"/>
      <c r="BD527" s="15"/>
      <c r="BE527" s="15"/>
      <c r="BF527" s="24"/>
      <c r="BG527" s="15"/>
      <c r="BH527" s="24"/>
      <c r="BI527" s="15"/>
      <c r="BJ527" s="24"/>
      <c r="BK527" s="15"/>
      <c r="BL527" s="24"/>
      <c r="BM527" s="15"/>
      <c r="BN527" s="24"/>
      <c r="BO527" s="15"/>
      <c r="BP527" s="24"/>
      <c r="BQ527" s="15"/>
      <c r="BR527" s="24"/>
      <c r="BS527" s="15"/>
      <c r="BT527" s="24"/>
      <c r="BU527" s="15"/>
      <c r="BV527" s="24"/>
      <c r="BW527" s="15"/>
      <c r="BX527" s="24"/>
      <c r="BY527" s="15"/>
      <c r="BZ527" s="24"/>
      <c r="CA527" s="15"/>
      <c r="CB527" s="24"/>
      <c r="CC527" s="15"/>
      <c r="CD527" s="24"/>
      <c r="CE527" s="15"/>
      <c r="CF527" s="24"/>
      <c r="CG527" s="15"/>
      <c r="CH527" s="25"/>
      <c r="CI527" s="15"/>
      <c r="CJ527" s="25"/>
      <c r="CK527" s="15"/>
      <c r="CL527" s="25"/>
      <c r="CM527" s="15"/>
      <c r="CN527" s="25"/>
      <c r="CO527" s="15"/>
      <c r="CP527" s="25"/>
      <c r="CQ527" s="15"/>
      <c r="CR527" s="25"/>
      <c r="CS527" s="15">
        <f t="shared" si="98"/>
        <v>0</v>
      </c>
      <c r="CT527" s="15">
        <f t="shared" si="99"/>
        <v>38</v>
      </c>
      <c r="CU527" s="15">
        <f t="shared" si="100"/>
        <v>0</v>
      </c>
      <c r="CV527" s="15">
        <f t="shared" si="101"/>
        <v>33</v>
      </c>
      <c r="CW527" s="15"/>
      <c r="CX527" s="15"/>
      <c r="CY527" s="15">
        <f t="shared" si="102"/>
        <v>0</v>
      </c>
      <c r="CZ527" s="15">
        <f>GG527</f>
        <v>0</v>
      </c>
      <c r="DA527" s="19"/>
      <c r="DB527" s="17">
        <v>48</v>
      </c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>
        <v>58</v>
      </c>
      <c r="DP527" s="17"/>
      <c r="DQ527" s="15"/>
      <c r="DR527" s="15"/>
      <c r="DS527" s="15"/>
      <c r="DT527" s="15"/>
      <c r="DU527" s="15"/>
      <c r="DV527" s="15"/>
      <c r="DW527" s="15"/>
      <c r="DX527" s="20"/>
      <c r="DY527" s="15">
        <v>33</v>
      </c>
      <c r="DZ527" s="20" t="s">
        <v>168</v>
      </c>
      <c r="EA527" s="15"/>
      <c r="EB527" s="20"/>
      <c r="EC527" s="15">
        <v>38</v>
      </c>
      <c r="ED527" s="20" t="s">
        <v>168</v>
      </c>
      <c r="EE527" s="15"/>
      <c r="EF527" s="20"/>
      <c r="EG527" s="15"/>
      <c r="EH527" s="20"/>
      <c r="EI527" s="15">
        <v>42</v>
      </c>
      <c r="EJ527" s="20">
        <v>8</v>
      </c>
      <c r="EK527" s="15"/>
      <c r="EL527" s="20"/>
      <c r="EM527" s="15"/>
      <c r="EN527" s="20"/>
      <c r="EO527" s="15"/>
      <c r="EP527" s="20"/>
      <c r="EQ527" s="15"/>
      <c r="ER527" s="20"/>
      <c r="ES527" s="15"/>
      <c r="ET527" s="20"/>
      <c r="EU527" s="15"/>
      <c r="EV527" s="20"/>
      <c r="EW527" s="15"/>
      <c r="EX527" s="20"/>
      <c r="EY527" s="15"/>
      <c r="EZ527" s="20"/>
      <c r="FA527" s="15"/>
      <c r="FB527" s="20"/>
      <c r="FC527" s="15">
        <v>38</v>
      </c>
      <c r="FD527" s="20" t="s">
        <v>129</v>
      </c>
      <c r="FE527" s="15"/>
      <c r="FF527" s="20"/>
      <c r="FG527" s="15"/>
      <c r="FH527" s="20"/>
      <c r="FI527" s="15"/>
      <c r="FJ527" s="20"/>
      <c r="FK527" s="15"/>
      <c r="FL527" s="20"/>
      <c r="FM527" s="15"/>
      <c r="FN527" s="20"/>
      <c r="FO527" s="15"/>
      <c r="FP527" s="20"/>
      <c r="FQ527" s="15"/>
      <c r="FR527" s="20"/>
      <c r="FS527" s="15"/>
      <c r="FT527" s="20"/>
      <c r="FU527" s="15"/>
      <c r="FV527" s="20"/>
      <c r="FW527" s="15"/>
      <c r="FX527" s="20"/>
      <c r="FY527" s="15"/>
      <c r="FZ527" s="20"/>
      <c r="GA527" s="15"/>
      <c r="GB527" s="20"/>
      <c r="GC527" s="15">
        <v>33</v>
      </c>
      <c r="GD527" s="20" t="s">
        <v>168</v>
      </c>
      <c r="GE527" s="15"/>
      <c r="GF527" s="20"/>
      <c r="GG527" s="170"/>
    </row>
    <row r="528" spans="1:189" s="2" customFormat="1" ht="15" customHeight="1" x14ac:dyDescent="0.3">
      <c r="A528" s="17" t="s">
        <v>130</v>
      </c>
      <c r="B528" s="17" t="s">
        <v>126</v>
      </c>
      <c r="C528" s="17" t="s">
        <v>920</v>
      </c>
      <c r="D528" s="17" t="s">
        <v>921</v>
      </c>
      <c r="E528" s="15" t="str">
        <f t="shared" si="96"/>
        <v>Aidyn Hayes</v>
      </c>
      <c r="F528" s="17" t="s">
        <v>135</v>
      </c>
      <c r="G528" s="15">
        <v>999909127</v>
      </c>
      <c r="H528" s="15">
        <f t="shared" si="97"/>
        <v>58</v>
      </c>
      <c r="I528" s="15"/>
      <c r="J528" s="15"/>
      <c r="K528" s="16"/>
      <c r="L528" s="15"/>
      <c r="M528" s="15"/>
      <c r="N528" s="15"/>
      <c r="O528" s="15">
        <f t="shared" si="103"/>
        <v>0</v>
      </c>
      <c r="P528" s="15">
        <v>0</v>
      </c>
      <c r="Q528" s="15">
        <f t="shared" si="104"/>
        <v>1</v>
      </c>
      <c r="R528" s="15">
        <v>0</v>
      </c>
      <c r="S528" s="15">
        <v>0</v>
      </c>
      <c r="T528" s="15">
        <f t="shared" si="105"/>
        <v>0</v>
      </c>
      <c r="U528" s="15">
        <f t="shared" si="106"/>
        <v>0</v>
      </c>
      <c r="V528" s="15"/>
      <c r="W528" s="15"/>
      <c r="X528" s="15"/>
      <c r="Y528" s="15"/>
      <c r="Z528" s="16"/>
      <c r="AA528" s="15"/>
      <c r="AB528" s="24"/>
      <c r="AC528" s="15"/>
      <c r="AD528" s="15"/>
      <c r="AE528" s="15"/>
      <c r="AF528" s="15"/>
      <c r="AG528" s="15">
        <v>38</v>
      </c>
      <c r="AH528" s="24" t="s">
        <v>129</v>
      </c>
      <c r="AI528" s="15"/>
      <c r="AJ528" s="15"/>
      <c r="AK528" s="15"/>
      <c r="AL528" s="15"/>
      <c r="AM528" s="15"/>
      <c r="AN528" s="24"/>
      <c r="AO528" s="15"/>
      <c r="AP528" s="24"/>
      <c r="AQ528" s="15"/>
      <c r="AR528" s="24"/>
      <c r="AS528" s="15"/>
      <c r="AT528" s="24"/>
      <c r="AU528" s="15"/>
      <c r="AV528" s="24"/>
      <c r="AW528" s="15"/>
      <c r="AX528" s="24"/>
      <c r="AY528" s="15"/>
      <c r="AZ528" s="15"/>
      <c r="BA528" s="15"/>
      <c r="BB528" s="15"/>
      <c r="BC528" s="15"/>
      <c r="BD528" s="15"/>
      <c r="BE528" s="15"/>
      <c r="BF528" s="24"/>
      <c r="BG528" s="15">
        <v>63</v>
      </c>
      <c r="BH528" s="24">
        <v>5</v>
      </c>
      <c r="BI528" s="15"/>
      <c r="BJ528" s="24"/>
      <c r="BK528" s="15"/>
      <c r="BL528" s="24"/>
      <c r="BM528" s="15"/>
      <c r="BN528" s="24"/>
      <c r="BO528" s="15"/>
      <c r="BP528" s="24"/>
      <c r="BQ528" s="15"/>
      <c r="BR528" s="24"/>
      <c r="BS528" s="15"/>
      <c r="BT528" s="24"/>
      <c r="BU528" s="15">
        <v>33</v>
      </c>
      <c r="BV528" s="24" t="s">
        <v>168</v>
      </c>
      <c r="BW528" s="15"/>
      <c r="BX528" s="24"/>
      <c r="BY528" s="15"/>
      <c r="BZ528" s="24"/>
      <c r="CA528" s="15">
        <v>51</v>
      </c>
      <c r="CB528" s="24" t="s">
        <v>129</v>
      </c>
      <c r="CC528" s="15"/>
      <c r="CD528" s="24"/>
      <c r="CE528" s="15"/>
      <c r="CF528" s="24"/>
      <c r="CG528" s="15"/>
      <c r="CH528" s="25"/>
      <c r="CI528" s="15"/>
      <c r="CJ528" s="25"/>
      <c r="CK528" s="15"/>
      <c r="CL528" s="25"/>
      <c r="CM528" s="15"/>
      <c r="CN528" s="25"/>
      <c r="CO528" s="15"/>
      <c r="CP528" s="25"/>
      <c r="CQ528" s="15"/>
      <c r="CR528" s="25"/>
      <c r="CS528" s="15">
        <f t="shared" si="98"/>
        <v>0</v>
      </c>
      <c r="CT528" s="15">
        <f t="shared" si="99"/>
        <v>58</v>
      </c>
      <c r="CU528" s="15">
        <f t="shared" si="100"/>
        <v>0</v>
      </c>
      <c r="CV528" s="15">
        <f t="shared" si="101"/>
        <v>0</v>
      </c>
      <c r="CW528" s="15"/>
      <c r="CX528" s="15"/>
      <c r="CY528" s="15">
        <f t="shared" si="102"/>
        <v>0</v>
      </c>
      <c r="CZ528" s="15">
        <f>GG528</f>
        <v>0</v>
      </c>
      <c r="DA528" s="19"/>
      <c r="DB528" s="17"/>
      <c r="DC528" s="15"/>
      <c r="DD528" s="15"/>
      <c r="DE528" s="15"/>
      <c r="DF528" s="15"/>
      <c r="DG528" s="15">
        <v>68</v>
      </c>
      <c r="DH528" s="15"/>
      <c r="DI528" s="15">
        <v>68</v>
      </c>
      <c r="DJ528" s="15"/>
      <c r="DK528" s="15"/>
      <c r="DL528" s="15"/>
      <c r="DM528" s="15"/>
      <c r="DN528" s="15"/>
      <c r="DO528" s="15"/>
      <c r="DP528" s="17"/>
      <c r="DQ528" s="15"/>
      <c r="DR528" s="15"/>
      <c r="DS528" s="15"/>
      <c r="DT528" s="15"/>
      <c r="DU528" s="15"/>
      <c r="DV528" s="15"/>
      <c r="DW528" s="15">
        <v>44</v>
      </c>
      <c r="DX528" s="20" t="s">
        <v>129</v>
      </c>
      <c r="DY528" s="15"/>
      <c r="DZ528" s="20"/>
      <c r="EA528" s="15"/>
      <c r="EB528" s="20"/>
      <c r="EC528" s="15"/>
      <c r="ED528" s="20"/>
      <c r="EE528" s="15"/>
      <c r="EF528" s="20"/>
      <c r="EG528" s="15"/>
      <c r="EH528" s="20"/>
      <c r="EI528" s="15"/>
      <c r="EJ528" s="20"/>
      <c r="EK528" s="15"/>
      <c r="EL528" s="20"/>
      <c r="EM528" s="15"/>
      <c r="EN528" s="20"/>
      <c r="EO528" s="15"/>
      <c r="EP528" s="20"/>
      <c r="EQ528" s="15"/>
      <c r="ER528" s="20"/>
      <c r="ES528" s="15"/>
      <c r="ET528" s="20"/>
      <c r="EU528" s="15"/>
      <c r="EV528" s="20"/>
      <c r="EW528" s="15"/>
      <c r="EX528" s="20"/>
      <c r="EY528" s="15"/>
      <c r="EZ528" s="20"/>
      <c r="FA528" s="15"/>
      <c r="FB528" s="20"/>
      <c r="FC528" s="15"/>
      <c r="FD528" s="20"/>
      <c r="FE528" s="15"/>
      <c r="FF528" s="20"/>
      <c r="FG528" s="15"/>
      <c r="FH528" s="20"/>
      <c r="FI528" s="15"/>
      <c r="FJ528" s="20"/>
      <c r="FK528" s="15"/>
      <c r="FL528" s="20"/>
      <c r="FM528" s="15"/>
      <c r="FN528" s="20"/>
      <c r="FO528" s="15">
        <v>58</v>
      </c>
      <c r="FP528" s="20"/>
      <c r="FQ528" s="15"/>
      <c r="FR528" s="20"/>
      <c r="FS528" s="15"/>
      <c r="FT528" s="20"/>
      <c r="FU528" s="15"/>
      <c r="FV528" s="20"/>
      <c r="FW528" s="15"/>
      <c r="FX528" s="20"/>
      <c r="FY528" s="15"/>
      <c r="FZ528" s="20"/>
      <c r="GA528" s="15"/>
      <c r="GB528" s="20"/>
      <c r="GC528" s="15"/>
      <c r="GD528" s="20"/>
      <c r="GE528" s="15"/>
      <c r="GF528" s="20"/>
      <c r="GG528" s="170"/>
    </row>
    <row r="529" spans="1:189" s="2" customFormat="1" ht="15" customHeight="1" x14ac:dyDescent="0.3">
      <c r="A529" s="17" t="s">
        <v>125</v>
      </c>
      <c r="B529" s="17" t="s">
        <v>126</v>
      </c>
      <c r="C529" s="17" t="s">
        <v>3591</v>
      </c>
      <c r="D529" s="17" t="s">
        <v>1571</v>
      </c>
      <c r="E529" s="15" t="str">
        <f t="shared" si="96"/>
        <v>TIMOTHY PHUNG</v>
      </c>
      <c r="F529" s="17" t="s">
        <v>135</v>
      </c>
      <c r="G529" s="17">
        <v>999909147</v>
      </c>
      <c r="H529" s="15">
        <f t="shared" si="97"/>
        <v>51</v>
      </c>
      <c r="I529" s="15"/>
      <c r="J529" s="15"/>
      <c r="K529" s="16"/>
      <c r="L529" s="15"/>
      <c r="M529" s="15"/>
      <c r="N529" s="15"/>
      <c r="O529" s="15">
        <f t="shared" si="103"/>
        <v>0</v>
      </c>
      <c r="P529" s="15">
        <v>0</v>
      </c>
      <c r="Q529" s="15">
        <f t="shared" si="104"/>
        <v>0</v>
      </c>
      <c r="R529" s="15">
        <v>0</v>
      </c>
      <c r="S529" s="15">
        <v>0</v>
      </c>
      <c r="T529" s="15">
        <f t="shared" si="105"/>
        <v>0</v>
      </c>
      <c r="U529" s="15">
        <f t="shared" si="106"/>
        <v>0</v>
      </c>
      <c r="V529" s="15"/>
      <c r="W529" s="15"/>
      <c r="X529" s="15"/>
      <c r="Y529" s="15"/>
      <c r="Z529" s="16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>
        <f t="shared" si="98"/>
        <v>0</v>
      </c>
      <c r="CT529" s="15">
        <f t="shared" si="99"/>
        <v>51</v>
      </c>
      <c r="CU529" s="15">
        <f t="shared" si="100"/>
        <v>1</v>
      </c>
      <c r="CV529" s="15">
        <f t="shared" si="101"/>
        <v>0</v>
      </c>
      <c r="CW529" s="15"/>
      <c r="CX529" s="15"/>
      <c r="CY529" s="15">
        <f t="shared" si="102"/>
        <v>0</v>
      </c>
      <c r="CZ529" s="15">
        <f>GG529</f>
        <v>0</v>
      </c>
      <c r="DA529" s="16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20"/>
      <c r="DY529" s="15"/>
      <c r="DZ529" s="20"/>
      <c r="EA529" s="15"/>
      <c r="EB529" s="20"/>
      <c r="EC529" s="15"/>
      <c r="ED529" s="20"/>
      <c r="EE529" s="15"/>
      <c r="EF529" s="20"/>
      <c r="EG529" s="15"/>
      <c r="EH529" s="20"/>
      <c r="EI529" s="15"/>
      <c r="EJ529" s="20"/>
      <c r="EK529" s="15"/>
      <c r="EL529" s="20"/>
      <c r="EM529" s="15"/>
      <c r="EN529" s="20"/>
      <c r="EO529" s="15"/>
      <c r="EP529" s="20"/>
      <c r="EQ529" s="15"/>
      <c r="ER529" s="20"/>
      <c r="ES529" s="15"/>
      <c r="ET529" s="20"/>
      <c r="EU529" s="15"/>
      <c r="EV529" s="20"/>
      <c r="EW529" s="15"/>
      <c r="EX529" s="20"/>
      <c r="EY529" s="15"/>
      <c r="EZ529" s="20"/>
      <c r="FA529" s="15"/>
      <c r="FB529" s="20"/>
      <c r="FC529" s="15"/>
      <c r="FD529" s="20"/>
      <c r="FE529" s="15"/>
      <c r="FF529" s="20"/>
      <c r="FG529" s="15"/>
      <c r="FH529" s="20"/>
      <c r="FI529" s="15"/>
      <c r="FJ529" s="20"/>
      <c r="FK529" s="15"/>
      <c r="FL529" s="20"/>
      <c r="FM529" s="15"/>
      <c r="FN529" s="20"/>
      <c r="FO529" s="15"/>
      <c r="FP529" s="20"/>
      <c r="FQ529" s="15"/>
      <c r="FR529" s="20"/>
      <c r="FS529" s="15">
        <v>51</v>
      </c>
      <c r="FT529" s="20">
        <v>8</v>
      </c>
      <c r="FU529" s="15"/>
      <c r="FV529" s="20"/>
      <c r="FW529" s="15"/>
      <c r="FX529" s="20"/>
      <c r="FY529" s="15"/>
      <c r="FZ529" s="20"/>
      <c r="GA529" s="15"/>
      <c r="GB529" s="20"/>
      <c r="GC529" s="15"/>
      <c r="GD529" s="20"/>
      <c r="GE529" s="15"/>
      <c r="GF529" s="20"/>
      <c r="GG529" s="170"/>
    </row>
    <row r="530" spans="1:189" s="2" customFormat="1" ht="15" customHeight="1" x14ac:dyDescent="0.3">
      <c r="A530" s="15" t="s">
        <v>130</v>
      </c>
      <c r="B530" s="15" t="s">
        <v>142</v>
      </c>
      <c r="C530" s="15" t="s">
        <v>2065</v>
      </c>
      <c r="D530" s="15" t="s">
        <v>1040</v>
      </c>
      <c r="E530" s="15" t="str">
        <f t="shared" si="96"/>
        <v>MASON JONES</v>
      </c>
      <c r="F530" s="17" t="s">
        <v>135</v>
      </c>
      <c r="G530" s="15">
        <v>999909226</v>
      </c>
      <c r="H530" s="15">
        <f t="shared" si="97"/>
        <v>90</v>
      </c>
      <c r="I530" s="15"/>
      <c r="J530" s="15"/>
      <c r="K530" s="16"/>
      <c r="L530" s="15"/>
      <c r="M530" s="15"/>
      <c r="N530" s="15"/>
      <c r="O530" s="15">
        <f t="shared" si="103"/>
        <v>0</v>
      </c>
      <c r="P530" s="15">
        <v>0</v>
      </c>
      <c r="Q530" s="15">
        <f t="shared" si="104"/>
        <v>0</v>
      </c>
      <c r="R530" s="15">
        <v>0</v>
      </c>
      <c r="S530" s="15">
        <v>0</v>
      </c>
      <c r="T530" s="15">
        <f t="shared" si="105"/>
        <v>0</v>
      </c>
      <c r="U530" s="15">
        <f t="shared" si="106"/>
        <v>0</v>
      </c>
      <c r="V530" s="15"/>
      <c r="W530" s="15"/>
      <c r="X530" s="15"/>
      <c r="Y530" s="15"/>
      <c r="Z530" s="16"/>
      <c r="AA530" s="15"/>
      <c r="AB530" s="24"/>
      <c r="AC530" s="15"/>
      <c r="AD530" s="15"/>
      <c r="AE530" s="15"/>
      <c r="AF530" s="15"/>
      <c r="AG530" s="15"/>
      <c r="AH530" s="24"/>
      <c r="AI530" s="15"/>
      <c r="AJ530" s="15"/>
      <c r="AK530" s="15"/>
      <c r="AL530" s="15"/>
      <c r="AM530" s="15"/>
      <c r="AN530" s="24"/>
      <c r="AO530" s="15"/>
      <c r="AP530" s="24"/>
      <c r="AQ530" s="15"/>
      <c r="AR530" s="24"/>
      <c r="AS530" s="15"/>
      <c r="AT530" s="24"/>
      <c r="AU530" s="15"/>
      <c r="AV530" s="24"/>
      <c r="AW530" s="15"/>
      <c r="AX530" s="24"/>
      <c r="AY530" s="15"/>
      <c r="AZ530" s="15"/>
      <c r="BA530" s="15"/>
      <c r="BB530" s="15"/>
      <c r="BC530" s="15"/>
      <c r="BD530" s="15"/>
      <c r="BE530" s="15"/>
      <c r="BF530" s="24"/>
      <c r="BG530" s="15"/>
      <c r="BH530" s="24"/>
      <c r="BI530" s="15"/>
      <c r="BJ530" s="24"/>
      <c r="BK530" s="15"/>
      <c r="BL530" s="24"/>
      <c r="BM530" s="15"/>
      <c r="BN530" s="24"/>
      <c r="BO530" s="15"/>
      <c r="BP530" s="24"/>
      <c r="BQ530" s="15"/>
      <c r="BR530" s="24"/>
      <c r="BS530" s="15"/>
      <c r="BT530" s="24"/>
      <c r="BU530" s="15"/>
      <c r="BV530" s="24"/>
      <c r="BW530" s="15"/>
      <c r="BX530" s="24"/>
      <c r="BY530" s="15"/>
      <c r="BZ530" s="24"/>
      <c r="CA530" s="15"/>
      <c r="CB530" s="24"/>
      <c r="CC530" s="15"/>
      <c r="CD530" s="24"/>
      <c r="CE530" s="15"/>
      <c r="CF530" s="24"/>
      <c r="CG530" s="15"/>
      <c r="CH530" s="25"/>
      <c r="CI530" s="15"/>
      <c r="CJ530" s="25"/>
      <c r="CK530" s="15"/>
      <c r="CL530" s="25"/>
      <c r="CM530" s="15"/>
      <c r="CN530" s="25"/>
      <c r="CO530" s="15"/>
      <c r="CP530" s="25"/>
      <c r="CQ530" s="15"/>
      <c r="CR530" s="25"/>
      <c r="CS530" s="15">
        <f t="shared" si="98"/>
        <v>0</v>
      </c>
      <c r="CT530" s="15">
        <f t="shared" si="99"/>
        <v>90</v>
      </c>
      <c r="CU530" s="15">
        <f t="shared" si="100"/>
        <v>1</v>
      </c>
      <c r="CV530" s="15">
        <f t="shared" si="101"/>
        <v>0</v>
      </c>
      <c r="CW530" s="15"/>
      <c r="CX530" s="15"/>
      <c r="CY530" s="15">
        <f t="shared" si="102"/>
        <v>0</v>
      </c>
      <c r="CZ530" s="15">
        <f>GG530</f>
        <v>0</v>
      </c>
      <c r="DA530" s="19"/>
      <c r="DB530" s="17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7"/>
      <c r="DQ530" s="15"/>
      <c r="DR530" s="15"/>
      <c r="DS530" s="15"/>
      <c r="DT530" s="15"/>
      <c r="DU530" s="15"/>
      <c r="DV530" s="15"/>
      <c r="DW530" s="15">
        <v>63</v>
      </c>
      <c r="DX530" s="20">
        <v>7</v>
      </c>
      <c r="DY530" s="15"/>
      <c r="DZ530" s="20"/>
      <c r="EA530" s="15"/>
      <c r="EB530" s="20"/>
      <c r="EC530" s="15"/>
      <c r="ED530" s="20"/>
      <c r="EE530" s="15"/>
      <c r="EF530" s="20"/>
      <c r="EG530" s="15"/>
      <c r="EH530" s="20"/>
      <c r="EI530" s="15"/>
      <c r="EJ530" s="20"/>
      <c r="EK530" s="15"/>
      <c r="EL530" s="20"/>
      <c r="EM530" s="15"/>
      <c r="EN530" s="20"/>
      <c r="EO530" s="15"/>
      <c r="EP530" s="20"/>
      <c r="EQ530" s="15"/>
      <c r="ER530" s="20"/>
      <c r="ES530" s="15"/>
      <c r="ET530" s="20"/>
      <c r="EU530" s="15"/>
      <c r="EV530" s="20"/>
      <c r="EW530" s="15"/>
      <c r="EX530" s="20"/>
      <c r="EY530" s="15"/>
      <c r="EZ530" s="20"/>
      <c r="FA530" s="15"/>
      <c r="FB530" s="20"/>
      <c r="FC530" s="15"/>
      <c r="FD530" s="20"/>
      <c r="FE530" s="15"/>
      <c r="FF530" s="20"/>
      <c r="FG530" s="15">
        <v>90</v>
      </c>
      <c r="FH530" s="20">
        <v>2</v>
      </c>
      <c r="FI530" s="15"/>
      <c r="FJ530" s="20"/>
      <c r="FK530" s="15"/>
      <c r="FL530" s="20"/>
      <c r="FM530" s="15"/>
      <c r="FN530" s="20"/>
      <c r="FO530" s="15"/>
      <c r="FP530" s="20"/>
      <c r="FQ530" s="15"/>
      <c r="FR530" s="20"/>
      <c r="FS530" s="15"/>
      <c r="FT530" s="20"/>
      <c r="FU530" s="15"/>
      <c r="FV530" s="20"/>
      <c r="FW530" s="15"/>
      <c r="FX530" s="20"/>
      <c r="FY530" s="15"/>
      <c r="FZ530" s="20"/>
      <c r="GA530" s="15"/>
      <c r="GB530" s="20"/>
      <c r="GC530" s="15"/>
      <c r="GD530" s="20"/>
      <c r="GE530" s="15"/>
      <c r="GF530" s="20"/>
      <c r="GG530" s="170"/>
    </row>
    <row r="531" spans="1:189" s="2" customFormat="1" ht="15" customHeight="1" x14ac:dyDescent="0.3">
      <c r="A531" s="15" t="s">
        <v>2903</v>
      </c>
      <c r="B531" s="15" t="s">
        <v>126</v>
      </c>
      <c r="C531" s="15" t="s">
        <v>3520</v>
      </c>
      <c r="D531" s="15" t="s">
        <v>3521</v>
      </c>
      <c r="E531" s="15" t="str">
        <f t="shared" si="96"/>
        <v>DEVLIN GOMEZ</v>
      </c>
      <c r="F531" s="15" t="s">
        <v>135</v>
      </c>
      <c r="G531" s="15">
        <v>999909265</v>
      </c>
      <c r="H531" s="15">
        <f t="shared" si="97"/>
        <v>60</v>
      </c>
      <c r="I531" s="15"/>
      <c r="J531" s="15"/>
      <c r="K531" s="16"/>
      <c r="L531" s="15"/>
      <c r="M531" s="15"/>
      <c r="N531" s="15"/>
      <c r="O531" s="15">
        <f t="shared" si="103"/>
        <v>0</v>
      </c>
      <c r="P531" s="15">
        <v>0</v>
      </c>
      <c r="Q531" s="15">
        <f t="shared" si="104"/>
        <v>0</v>
      </c>
      <c r="R531" s="15">
        <v>0</v>
      </c>
      <c r="S531" s="15">
        <v>0</v>
      </c>
      <c r="T531" s="15">
        <f t="shared" si="105"/>
        <v>0</v>
      </c>
      <c r="U531" s="15">
        <f t="shared" si="106"/>
        <v>0</v>
      </c>
      <c r="V531" s="15"/>
      <c r="W531" s="15"/>
      <c r="X531" s="15"/>
      <c r="Y531" s="15"/>
      <c r="Z531" s="16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>
        <f t="shared" si="98"/>
        <v>0</v>
      </c>
      <c r="CT531" s="15">
        <f t="shared" si="99"/>
        <v>60</v>
      </c>
      <c r="CU531" s="15">
        <f t="shared" si="100"/>
        <v>1</v>
      </c>
      <c r="CV531" s="15">
        <f t="shared" si="101"/>
        <v>0</v>
      </c>
      <c r="CW531" s="15"/>
      <c r="CX531" s="15"/>
      <c r="CY531" s="15">
        <f t="shared" si="102"/>
        <v>0</v>
      </c>
      <c r="CZ531" s="15">
        <f>GG531</f>
        <v>0</v>
      </c>
      <c r="DA531" s="16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20"/>
      <c r="DY531" s="15"/>
      <c r="DZ531" s="20"/>
      <c r="EA531" s="15"/>
      <c r="EB531" s="20"/>
      <c r="EC531" s="15"/>
      <c r="ED531" s="20"/>
      <c r="EE531" s="15"/>
      <c r="EF531" s="20"/>
      <c r="EG531" s="15"/>
      <c r="EH531" s="20"/>
      <c r="EI531" s="15"/>
      <c r="EJ531" s="20"/>
      <c r="EK531" s="15"/>
      <c r="EL531" s="20"/>
      <c r="EM531" s="15"/>
      <c r="EN531" s="20"/>
      <c r="EO531" s="15"/>
      <c r="EP531" s="20"/>
      <c r="EQ531" s="15"/>
      <c r="ER531" s="20"/>
      <c r="ES531" s="15"/>
      <c r="ET531" s="20"/>
      <c r="EU531" s="15"/>
      <c r="EV531" s="20"/>
      <c r="EW531" s="15"/>
      <c r="EX531" s="20"/>
      <c r="EY531" s="15"/>
      <c r="EZ531" s="20"/>
      <c r="FA531" s="15"/>
      <c r="FB531" s="20"/>
      <c r="FC531" s="15"/>
      <c r="FD531" s="20"/>
      <c r="FE531" s="15"/>
      <c r="FF531" s="20"/>
      <c r="FG531" s="15"/>
      <c r="FH531" s="20"/>
      <c r="FI531" s="15"/>
      <c r="FJ531" s="20"/>
      <c r="FK531" s="15"/>
      <c r="FL531" s="20"/>
      <c r="FM531" s="15">
        <v>60</v>
      </c>
      <c r="FN531" s="20">
        <v>1</v>
      </c>
      <c r="FO531" s="15"/>
      <c r="FP531" s="20"/>
      <c r="FQ531" s="15"/>
      <c r="FR531" s="20"/>
      <c r="FS531" s="15"/>
      <c r="FT531" s="20"/>
      <c r="FU531" s="15"/>
      <c r="FV531" s="20"/>
      <c r="FW531" s="15"/>
      <c r="FX531" s="20"/>
      <c r="FY531" s="15"/>
      <c r="FZ531" s="20"/>
      <c r="GA531" s="15"/>
      <c r="GB531" s="20"/>
      <c r="GC531" s="15"/>
      <c r="GD531" s="20"/>
      <c r="GE531" s="15"/>
      <c r="GF531" s="20"/>
      <c r="GG531" s="170"/>
    </row>
    <row r="532" spans="1:189" s="2" customFormat="1" ht="15" customHeight="1" x14ac:dyDescent="0.3">
      <c r="A532" s="17" t="s">
        <v>125</v>
      </c>
      <c r="B532" s="17" t="s">
        <v>126</v>
      </c>
      <c r="C532" s="17" t="s">
        <v>620</v>
      </c>
      <c r="D532" s="17" t="s">
        <v>1223</v>
      </c>
      <c r="E532" s="15" t="str">
        <f t="shared" si="96"/>
        <v>Faith Lee</v>
      </c>
      <c r="F532" s="17" t="s">
        <v>128</v>
      </c>
      <c r="G532" s="15">
        <v>999909302</v>
      </c>
      <c r="H532" s="15">
        <f t="shared" si="97"/>
        <v>260</v>
      </c>
      <c r="I532" s="15"/>
      <c r="J532" s="17">
        <f>(O532+P532+R532+S532+T532+U532)/2</f>
        <v>41</v>
      </c>
      <c r="K532" s="16"/>
      <c r="L532" s="15"/>
      <c r="M532" s="15"/>
      <c r="N532" s="15"/>
      <c r="O532" s="15">
        <f t="shared" si="103"/>
        <v>44</v>
      </c>
      <c r="P532" s="15">
        <v>0</v>
      </c>
      <c r="Q532" s="15">
        <f t="shared" si="104"/>
        <v>1</v>
      </c>
      <c r="R532" s="15">
        <v>0</v>
      </c>
      <c r="S532" s="15">
        <v>0</v>
      </c>
      <c r="T532" s="15">
        <f t="shared" si="105"/>
        <v>38</v>
      </c>
      <c r="U532" s="15">
        <f t="shared" si="106"/>
        <v>0</v>
      </c>
      <c r="V532" s="15"/>
      <c r="W532" s="15"/>
      <c r="X532" s="15"/>
      <c r="Y532" s="15"/>
      <c r="Z532" s="16"/>
      <c r="AA532" s="15"/>
      <c r="AB532" s="24"/>
      <c r="AC532" s="15"/>
      <c r="AD532" s="15"/>
      <c r="AE532" s="15"/>
      <c r="AF532" s="15"/>
      <c r="AG532" s="15"/>
      <c r="AH532" s="24"/>
      <c r="AI532" s="15"/>
      <c r="AJ532" s="15"/>
      <c r="AK532" s="15"/>
      <c r="AL532" s="15"/>
      <c r="AM532" s="15"/>
      <c r="AN532" s="24"/>
      <c r="AO532" s="15"/>
      <c r="AP532" s="24"/>
      <c r="AQ532" s="15">
        <v>90</v>
      </c>
      <c r="AR532" s="24">
        <v>2</v>
      </c>
      <c r="AS532" s="15"/>
      <c r="AT532" s="24"/>
      <c r="AU532" s="15"/>
      <c r="AV532" s="24"/>
      <c r="AW532" s="15"/>
      <c r="AX532" s="24"/>
      <c r="AY532" s="15"/>
      <c r="AZ532" s="15"/>
      <c r="BA532" s="15"/>
      <c r="BB532" s="15"/>
      <c r="BC532" s="15"/>
      <c r="BD532" s="15"/>
      <c r="BE532" s="15"/>
      <c r="BF532" s="24"/>
      <c r="BG532" s="15"/>
      <c r="BH532" s="24"/>
      <c r="BI532" s="15"/>
      <c r="BJ532" s="24"/>
      <c r="BK532" s="15"/>
      <c r="BL532" s="24"/>
      <c r="BM532" s="15">
        <v>33</v>
      </c>
      <c r="BN532" s="24" t="s">
        <v>168</v>
      </c>
      <c r="BO532" s="15"/>
      <c r="BP532" s="24"/>
      <c r="BQ532" s="15"/>
      <c r="BR532" s="24"/>
      <c r="BS532" s="15"/>
      <c r="BT532" s="24"/>
      <c r="BU532" s="15"/>
      <c r="BV532" s="24"/>
      <c r="BW532" s="15"/>
      <c r="BX532" s="24"/>
      <c r="BY532" s="15"/>
      <c r="BZ532" s="24"/>
      <c r="CA532" s="15">
        <v>38</v>
      </c>
      <c r="CB532" s="24" t="s">
        <v>168</v>
      </c>
      <c r="CC532" s="15"/>
      <c r="CD532" s="24"/>
      <c r="CE532" s="15"/>
      <c r="CF532" s="24"/>
      <c r="CG532" s="15">
        <v>38</v>
      </c>
      <c r="CH532" s="25" t="s">
        <v>129</v>
      </c>
      <c r="CI532" s="15"/>
      <c r="CJ532" s="25"/>
      <c r="CK532" s="15"/>
      <c r="CL532" s="25"/>
      <c r="CM532" s="15"/>
      <c r="CN532" s="25"/>
      <c r="CO532" s="15"/>
      <c r="CP532" s="25"/>
      <c r="CQ532" s="15"/>
      <c r="CR532" s="25"/>
      <c r="CS532" s="15">
        <f t="shared" si="98"/>
        <v>0</v>
      </c>
      <c r="CT532" s="15">
        <f t="shared" si="99"/>
        <v>186</v>
      </c>
      <c r="CU532" s="15">
        <f t="shared" si="100"/>
        <v>2</v>
      </c>
      <c r="CV532" s="15">
        <f t="shared" si="101"/>
        <v>33</v>
      </c>
      <c r="CW532" s="15"/>
      <c r="CX532" s="15"/>
      <c r="CY532" s="15">
        <f t="shared" si="102"/>
        <v>0</v>
      </c>
      <c r="CZ532" s="15">
        <f>GG532</f>
        <v>0</v>
      </c>
      <c r="DA532" s="19"/>
      <c r="DB532" s="17">
        <v>48</v>
      </c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>
        <v>54</v>
      </c>
      <c r="DP532" s="17"/>
      <c r="DQ532" s="15"/>
      <c r="DR532" s="15"/>
      <c r="DS532" s="15"/>
      <c r="DT532" s="15"/>
      <c r="DU532" s="15"/>
      <c r="DV532" s="15"/>
      <c r="DW532" s="15"/>
      <c r="DX532" s="20"/>
      <c r="DY532" s="15">
        <v>44</v>
      </c>
      <c r="DZ532" s="20" t="s">
        <v>129</v>
      </c>
      <c r="EA532" s="15"/>
      <c r="EB532" s="20"/>
      <c r="EC532" s="15">
        <v>38</v>
      </c>
      <c r="ED532" s="20" t="s">
        <v>168</v>
      </c>
      <c r="EE532" s="15"/>
      <c r="EF532" s="20"/>
      <c r="EG532" s="15"/>
      <c r="EH532" s="20"/>
      <c r="EI532" s="15"/>
      <c r="EJ532" s="20"/>
      <c r="EK532" s="15"/>
      <c r="EL532" s="20"/>
      <c r="EM532" s="15">
        <v>44</v>
      </c>
      <c r="EN532" s="20">
        <v>7</v>
      </c>
      <c r="EO532" s="15"/>
      <c r="EP532" s="20"/>
      <c r="EQ532" s="15">
        <v>90</v>
      </c>
      <c r="ER532" s="20">
        <v>2</v>
      </c>
      <c r="ES532" s="15"/>
      <c r="ET532" s="20"/>
      <c r="EU532" s="15"/>
      <c r="EV532" s="20"/>
      <c r="EW532" s="15"/>
      <c r="EX532" s="20"/>
      <c r="EY532" s="15"/>
      <c r="EZ532" s="20"/>
      <c r="FA532" s="15"/>
      <c r="FB532" s="20"/>
      <c r="FC532" s="15">
        <v>38</v>
      </c>
      <c r="FD532" s="20" t="s">
        <v>129</v>
      </c>
      <c r="FE532" s="15"/>
      <c r="FF532" s="20"/>
      <c r="FG532" s="15"/>
      <c r="FH532" s="20"/>
      <c r="FI532" s="15"/>
      <c r="FJ532" s="20"/>
      <c r="FK532" s="15">
        <v>58</v>
      </c>
      <c r="FL532" s="20">
        <v>6</v>
      </c>
      <c r="FM532" s="15"/>
      <c r="FN532" s="20"/>
      <c r="FO532" s="15"/>
      <c r="FP532" s="20"/>
      <c r="FQ532" s="15"/>
      <c r="FR532" s="20"/>
      <c r="FS532" s="15"/>
      <c r="FT532" s="20"/>
      <c r="FU532" s="15"/>
      <c r="FV532" s="20"/>
      <c r="FW532" s="15"/>
      <c r="FX532" s="20"/>
      <c r="FY532" s="15"/>
      <c r="FZ532" s="20"/>
      <c r="GA532" s="15"/>
      <c r="GB532" s="20"/>
      <c r="GC532" s="15">
        <v>33</v>
      </c>
      <c r="GD532" s="20" t="s">
        <v>168</v>
      </c>
      <c r="GE532" s="15"/>
      <c r="GF532" s="20"/>
      <c r="GG532" s="170"/>
    </row>
    <row r="533" spans="1:189" s="2" customFormat="1" ht="15" customHeight="1" x14ac:dyDescent="0.3">
      <c r="A533" s="17" t="s">
        <v>125</v>
      </c>
      <c r="B533" s="15" t="s">
        <v>126</v>
      </c>
      <c r="C533" s="15" t="s">
        <v>439</v>
      </c>
      <c r="D533" s="15" t="s">
        <v>1322</v>
      </c>
      <c r="E533" s="15" t="str">
        <f t="shared" si="96"/>
        <v>Evan Yu</v>
      </c>
      <c r="F533" s="15" t="s">
        <v>135</v>
      </c>
      <c r="G533" s="15">
        <v>999909375</v>
      </c>
      <c r="H533" s="15">
        <f t="shared" si="97"/>
        <v>150</v>
      </c>
      <c r="I533" s="15"/>
      <c r="J533" s="17">
        <f>(O533+P533+R533+S533+T533+U533)/2</f>
        <v>68</v>
      </c>
      <c r="K533" s="16"/>
      <c r="L533" s="15"/>
      <c r="M533" s="15"/>
      <c r="N533" s="15"/>
      <c r="O533" s="15">
        <f t="shared" si="103"/>
        <v>0</v>
      </c>
      <c r="P533" s="15">
        <v>0</v>
      </c>
      <c r="Q533" s="15">
        <f t="shared" si="104"/>
        <v>0</v>
      </c>
      <c r="R533" s="15">
        <v>0</v>
      </c>
      <c r="S533" s="15">
        <v>0</v>
      </c>
      <c r="T533" s="15">
        <f t="shared" si="105"/>
        <v>51</v>
      </c>
      <c r="U533" s="15">
        <f t="shared" si="106"/>
        <v>85</v>
      </c>
      <c r="V533" s="15"/>
      <c r="W533" s="15"/>
      <c r="X533" s="15"/>
      <c r="Y533" s="15"/>
      <c r="Z533" s="16"/>
      <c r="AA533" s="15"/>
      <c r="AB533" s="24"/>
      <c r="AC533" s="15"/>
      <c r="AD533" s="15"/>
      <c r="AE533" s="15"/>
      <c r="AF533" s="15"/>
      <c r="AG533" s="15"/>
      <c r="AH533" s="24"/>
      <c r="AI533" s="15"/>
      <c r="AJ533" s="15"/>
      <c r="AK533" s="15"/>
      <c r="AL533" s="15"/>
      <c r="AM533" s="15"/>
      <c r="AN533" s="24"/>
      <c r="AO533" s="15"/>
      <c r="AP533" s="24"/>
      <c r="AQ533" s="15"/>
      <c r="AR533" s="24"/>
      <c r="AS533" s="15"/>
      <c r="AT533" s="24"/>
      <c r="AU533" s="15"/>
      <c r="AV533" s="24"/>
      <c r="AW533" s="15"/>
      <c r="AX533" s="24"/>
      <c r="AY533" s="15"/>
      <c r="AZ533" s="15"/>
      <c r="BA533" s="15"/>
      <c r="BB533" s="15"/>
      <c r="BC533" s="15"/>
      <c r="BD533" s="15"/>
      <c r="BE533" s="15"/>
      <c r="BF533" s="24"/>
      <c r="BG533" s="15"/>
      <c r="BH533" s="24"/>
      <c r="BI533" s="15"/>
      <c r="BJ533" s="24"/>
      <c r="BK533" s="15"/>
      <c r="BL533" s="24"/>
      <c r="BM533" s="15">
        <v>67</v>
      </c>
      <c r="BN533" s="24">
        <v>5</v>
      </c>
      <c r="BO533" s="15"/>
      <c r="BP533" s="24"/>
      <c r="BQ533" s="15"/>
      <c r="BR533" s="24"/>
      <c r="BS533" s="15"/>
      <c r="BT533" s="24"/>
      <c r="BU533" s="15"/>
      <c r="BV533" s="24"/>
      <c r="BW533" s="15"/>
      <c r="BX533" s="24"/>
      <c r="BY533" s="15"/>
      <c r="BZ533" s="24"/>
      <c r="CA533" s="15"/>
      <c r="CB533" s="24"/>
      <c r="CC533" s="15"/>
      <c r="CD533" s="24"/>
      <c r="CE533" s="15"/>
      <c r="CF533" s="24"/>
      <c r="CG533" s="15">
        <v>68</v>
      </c>
      <c r="CH533" s="25">
        <v>3</v>
      </c>
      <c r="CI533" s="15"/>
      <c r="CJ533" s="25"/>
      <c r="CK533" s="15"/>
      <c r="CL533" s="25"/>
      <c r="CM533" s="15"/>
      <c r="CN533" s="25"/>
      <c r="CO533" s="15"/>
      <c r="CP533" s="25"/>
      <c r="CQ533" s="15"/>
      <c r="CR533" s="25"/>
      <c r="CS533" s="15">
        <f t="shared" si="98"/>
        <v>0</v>
      </c>
      <c r="CT533" s="15">
        <f t="shared" si="99"/>
        <v>38</v>
      </c>
      <c r="CU533" s="15">
        <f t="shared" si="100"/>
        <v>0</v>
      </c>
      <c r="CV533" s="15">
        <f t="shared" si="101"/>
        <v>44</v>
      </c>
      <c r="CW533" s="15"/>
      <c r="CX533" s="15"/>
      <c r="CY533" s="15">
        <f t="shared" si="102"/>
        <v>0</v>
      </c>
      <c r="CZ533" s="15">
        <f>GG533</f>
        <v>0</v>
      </c>
      <c r="DA533" s="19"/>
      <c r="DB533" s="17">
        <v>64</v>
      </c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7"/>
      <c r="DQ533" s="15"/>
      <c r="DR533" s="15"/>
      <c r="DS533" s="15"/>
      <c r="DT533" s="15"/>
      <c r="DU533" s="15"/>
      <c r="DV533" s="15"/>
      <c r="DW533" s="15"/>
      <c r="DX533" s="20"/>
      <c r="DY533" s="15">
        <v>79</v>
      </c>
      <c r="DZ533" s="20">
        <v>3</v>
      </c>
      <c r="EA533" s="15"/>
      <c r="EB533" s="20"/>
      <c r="EC533" s="15">
        <v>51</v>
      </c>
      <c r="ED533" s="20" t="s">
        <v>129</v>
      </c>
      <c r="EE533" s="15"/>
      <c r="EF533" s="20"/>
      <c r="EG533" s="15">
        <v>85</v>
      </c>
      <c r="EH533" s="20">
        <v>8</v>
      </c>
      <c r="EI533" s="15"/>
      <c r="EJ533" s="20"/>
      <c r="EK533" s="15"/>
      <c r="EL533" s="20"/>
      <c r="EM533" s="15"/>
      <c r="EN533" s="20"/>
      <c r="EO533" s="15"/>
      <c r="EP533" s="20"/>
      <c r="EQ533" s="15"/>
      <c r="ER533" s="20"/>
      <c r="ES533" s="15"/>
      <c r="ET533" s="20"/>
      <c r="EU533" s="15"/>
      <c r="EV533" s="20"/>
      <c r="EW533" s="15"/>
      <c r="EX533" s="20"/>
      <c r="EY533" s="15"/>
      <c r="EZ533" s="20"/>
      <c r="FA533" s="15"/>
      <c r="FB533" s="20"/>
      <c r="FC533" s="15">
        <v>38</v>
      </c>
      <c r="FD533" s="20" t="s">
        <v>129</v>
      </c>
      <c r="FE533" s="15"/>
      <c r="FF533" s="20"/>
      <c r="FG533" s="15"/>
      <c r="FH533" s="20"/>
      <c r="FI533" s="15"/>
      <c r="FJ533" s="20"/>
      <c r="FK533" s="15"/>
      <c r="FL533" s="20"/>
      <c r="FM533" s="15"/>
      <c r="FN533" s="20"/>
      <c r="FO533" s="15"/>
      <c r="FP533" s="20"/>
      <c r="FQ533" s="15"/>
      <c r="FR533" s="20"/>
      <c r="FS533" s="15"/>
      <c r="FT533" s="20"/>
      <c r="FU533" s="15"/>
      <c r="FV533" s="20"/>
      <c r="FW533" s="15"/>
      <c r="FX533" s="20"/>
      <c r="FY533" s="15"/>
      <c r="FZ533" s="20"/>
      <c r="GA533" s="15"/>
      <c r="GB533" s="20"/>
      <c r="GC533" s="15">
        <v>44</v>
      </c>
      <c r="GD533" s="20" t="s">
        <v>129</v>
      </c>
      <c r="GE533" s="15"/>
      <c r="GF533" s="20"/>
      <c r="GG533" s="170"/>
    </row>
    <row r="534" spans="1:189" s="2" customFormat="1" ht="15" customHeight="1" x14ac:dyDescent="0.3">
      <c r="A534" s="15" t="s">
        <v>125</v>
      </c>
      <c r="B534" s="15" t="s">
        <v>142</v>
      </c>
      <c r="C534" s="15" t="s">
        <v>4116</v>
      </c>
      <c r="D534" s="15" t="s">
        <v>4117</v>
      </c>
      <c r="E534" s="15" t="str">
        <f t="shared" si="96"/>
        <v>HEMANTH SAMAYAMANTRI</v>
      </c>
      <c r="F534" s="15" t="s">
        <v>135</v>
      </c>
      <c r="G534" s="15">
        <v>999909397</v>
      </c>
      <c r="H534" s="15">
        <f t="shared" si="97"/>
        <v>105</v>
      </c>
      <c r="I534" s="15"/>
      <c r="J534" s="15"/>
      <c r="K534" s="16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6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>
        <f t="shared" si="98"/>
        <v>0</v>
      </c>
      <c r="CT534" s="15">
        <f t="shared" si="99"/>
        <v>0</v>
      </c>
      <c r="CU534" s="15">
        <f t="shared" si="100"/>
        <v>0</v>
      </c>
      <c r="CV534" s="15">
        <f t="shared" si="101"/>
        <v>105</v>
      </c>
      <c r="CW534" s="15"/>
      <c r="CX534" s="15"/>
      <c r="CY534" s="15">
        <f t="shared" si="102"/>
        <v>0</v>
      </c>
      <c r="CZ534" s="15">
        <f>GG534</f>
        <v>0</v>
      </c>
      <c r="DA534" s="16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20"/>
      <c r="DY534" s="15"/>
      <c r="DZ534" s="20"/>
      <c r="EA534" s="15"/>
      <c r="EB534" s="20"/>
      <c r="EC534" s="15"/>
      <c r="ED534" s="20"/>
      <c r="EE534" s="15"/>
      <c r="EF534" s="20"/>
      <c r="EG534" s="15"/>
      <c r="EH534" s="20"/>
      <c r="EI534" s="15"/>
      <c r="EJ534" s="20"/>
      <c r="EK534" s="15"/>
      <c r="EL534" s="20"/>
      <c r="EM534" s="15"/>
      <c r="EN534" s="20"/>
      <c r="EO534" s="15"/>
      <c r="EP534" s="20"/>
      <c r="EQ534" s="15"/>
      <c r="ER534" s="20"/>
      <c r="ES534" s="15"/>
      <c r="ET534" s="20"/>
      <c r="EU534" s="15"/>
      <c r="EV534" s="20"/>
      <c r="EW534" s="15"/>
      <c r="EX534" s="20"/>
      <c r="EY534" s="15"/>
      <c r="EZ534" s="16"/>
      <c r="FA534" s="15"/>
      <c r="FB534" s="20"/>
      <c r="FC534" s="15"/>
      <c r="FD534" s="16"/>
      <c r="FE534" s="15"/>
      <c r="FF534" s="16"/>
      <c r="FG534" s="15"/>
      <c r="FH534" s="16"/>
      <c r="FI534" s="15"/>
      <c r="FJ534" s="16"/>
      <c r="FK534" s="15"/>
      <c r="FL534" s="16"/>
      <c r="FM534" s="15"/>
      <c r="FN534" s="16"/>
      <c r="FO534" s="15"/>
      <c r="FP534" s="20"/>
      <c r="FQ534" s="15"/>
      <c r="FR534" s="16"/>
      <c r="FS534" s="15"/>
      <c r="FT534" s="16"/>
      <c r="FU534" s="15"/>
      <c r="FV534" s="16"/>
      <c r="FW534" s="15"/>
      <c r="FX534" s="16"/>
      <c r="FY534" s="15"/>
      <c r="FZ534" s="16"/>
      <c r="GA534" s="15"/>
      <c r="GB534" s="16"/>
      <c r="GC534" s="15"/>
      <c r="GD534" s="20"/>
      <c r="GE534" s="15">
        <v>105</v>
      </c>
      <c r="GF534" s="20">
        <v>2</v>
      </c>
      <c r="GG534" s="170"/>
    </row>
    <row r="535" spans="1:189" s="2" customFormat="1" ht="15" customHeight="1" x14ac:dyDescent="0.3">
      <c r="A535" s="15" t="s">
        <v>125</v>
      </c>
      <c r="B535" s="15" t="s">
        <v>126</v>
      </c>
      <c r="C535" s="15" t="s">
        <v>2301</v>
      </c>
      <c r="D535" s="15" t="s">
        <v>1808</v>
      </c>
      <c r="E535" s="15" t="str">
        <f t="shared" si="96"/>
        <v>Ty Tan</v>
      </c>
      <c r="F535" s="15" t="s">
        <v>135</v>
      </c>
      <c r="G535" s="15">
        <v>999909461</v>
      </c>
      <c r="H535" s="15">
        <f t="shared" si="97"/>
        <v>32</v>
      </c>
      <c r="I535" s="15"/>
      <c r="J535" s="15"/>
      <c r="K535" s="16"/>
      <c r="L535" s="15"/>
      <c r="M535" s="15"/>
      <c r="N535" s="15"/>
      <c r="O535" s="15">
        <f t="shared" ref="O535:O573" si="107">SUM(EE535, EI535, EK535, EM535)</f>
        <v>32</v>
      </c>
      <c r="P535" s="15">
        <v>0</v>
      </c>
      <c r="Q535" s="15">
        <f t="shared" ref="Q535:Q573" si="108">COUNT(DI535:DV535)</f>
        <v>0</v>
      </c>
      <c r="R535" s="15">
        <v>0</v>
      </c>
      <c r="S535" s="15">
        <v>0</v>
      </c>
      <c r="T535" s="15">
        <f t="shared" ref="T535:T573" si="109">EC535</f>
        <v>0</v>
      </c>
      <c r="U535" s="15">
        <f t="shared" ref="U535:U573" si="110">SUM(EG535)</f>
        <v>0</v>
      </c>
      <c r="V535" s="15"/>
      <c r="W535" s="15"/>
      <c r="X535" s="15"/>
      <c r="Y535" s="15"/>
      <c r="Z535" s="16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>
        <f t="shared" si="98"/>
        <v>0</v>
      </c>
      <c r="CT535" s="15">
        <f t="shared" si="99"/>
        <v>0</v>
      </c>
      <c r="CU535" s="15">
        <f t="shared" si="100"/>
        <v>0</v>
      </c>
      <c r="CV535" s="15">
        <f t="shared" si="101"/>
        <v>0</v>
      </c>
      <c r="CW535" s="15"/>
      <c r="CX535" s="15"/>
      <c r="CY535" s="15">
        <f t="shared" si="102"/>
        <v>0</v>
      </c>
      <c r="CZ535" s="15">
        <f>GG535</f>
        <v>0</v>
      </c>
      <c r="DA535" s="16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20"/>
      <c r="DY535" s="15"/>
      <c r="DZ535" s="20"/>
      <c r="EA535" s="15"/>
      <c r="EB535" s="20"/>
      <c r="EC535" s="15"/>
      <c r="ED535" s="20"/>
      <c r="EE535" s="15"/>
      <c r="EF535" s="20"/>
      <c r="EG535" s="15"/>
      <c r="EH535" s="20"/>
      <c r="EI535" s="15">
        <v>32</v>
      </c>
      <c r="EJ535" s="20" t="s">
        <v>129</v>
      </c>
      <c r="EK535" s="15"/>
      <c r="EL535" s="20"/>
      <c r="EM535" s="15"/>
      <c r="EN535" s="20"/>
      <c r="EO535" s="15"/>
      <c r="EP535" s="20"/>
      <c r="EQ535" s="15"/>
      <c r="ER535" s="20"/>
      <c r="ES535" s="15"/>
      <c r="ET535" s="20"/>
      <c r="EU535" s="15"/>
      <c r="EV535" s="20"/>
      <c r="EW535" s="15"/>
      <c r="EX535" s="20"/>
      <c r="EY535" s="15"/>
      <c r="EZ535" s="20"/>
      <c r="FA535" s="15"/>
      <c r="FB535" s="20"/>
      <c r="FC535" s="15"/>
      <c r="FD535" s="20"/>
      <c r="FE535" s="15"/>
      <c r="FF535" s="20"/>
      <c r="FG535" s="15"/>
      <c r="FH535" s="20"/>
      <c r="FI535" s="15"/>
      <c r="FJ535" s="20"/>
      <c r="FK535" s="15"/>
      <c r="FL535" s="20"/>
      <c r="FM535" s="15"/>
      <c r="FN535" s="20"/>
      <c r="FO535" s="15"/>
      <c r="FP535" s="20"/>
      <c r="FQ535" s="15"/>
      <c r="FR535" s="20"/>
      <c r="FS535" s="15"/>
      <c r="FT535" s="20"/>
      <c r="FU535" s="15"/>
      <c r="FV535" s="20"/>
      <c r="FW535" s="15"/>
      <c r="FX535" s="20"/>
      <c r="FY535" s="15"/>
      <c r="FZ535" s="20"/>
      <c r="GA535" s="15"/>
      <c r="GB535" s="20"/>
      <c r="GC535" s="15"/>
      <c r="GD535" s="20"/>
      <c r="GE535" s="15"/>
      <c r="GF535" s="20"/>
      <c r="GG535" s="170"/>
    </row>
    <row r="536" spans="1:189" s="2" customFormat="1" ht="15" customHeight="1" x14ac:dyDescent="0.3">
      <c r="A536" s="17" t="s">
        <v>130</v>
      </c>
      <c r="B536" s="17" t="s">
        <v>142</v>
      </c>
      <c r="C536" s="17" t="s">
        <v>327</v>
      </c>
      <c r="D536" s="17" t="s">
        <v>328</v>
      </c>
      <c r="E536" s="15" t="str">
        <f t="shared" si="96"/>
        <v>SHAURYA BARUA</v>
      </c>
      <c r="F536" s="17" t="s">
        <v>135</v>
      </c>
      <c r="G536" s="17">
        <v>999909482</v>
      </c>
      <c r="H536" s="15">
        <f t="shared" si="97"/>
        <v>71</v>
      </c>
      <c r="I536" s="15"/>
      <c r="J536" s="15"/>
      <c r="K536" s="16"/>
      <c r="L536" s="15"/>
      <c r="M536" s="15"/>
      <c r="N536" s="15"/>
      <c r="O536" s="15">
        <f t="shared" si="107"/>
        <v>0</v>
      </c>
      <c r="P536" s="15">
        <v>0</v>
      </c>
      <c r="Q536" s="15">
        <f t="shared" si="108"/>
        <v>1</v>
      </c>
      <c r="R536" s="15">
        <v>0</v>
      </c>
      <c r="S536" s="15">
        <v>0</v>
      </c>
      <c r="T536" s="15">
        <f t="shared" si="109"/>
        <v>27</v>
      </c>
      <c r="U536" s="15">
        <f t="shared" si="110"/>
        <v>0</v>
      </c>
      <c r="V536" s="15"/>
      <c r="W536" s="15"/>
      <c r="X536" s="15"/>
      <c r="Y536" s="15"/>
      <c r="Z536" s="16"/>
      <c r="AA536" s="15"/>
      <c r="AB536" s="24"/>
      <c r="AC536" s="15"/>
      <c r="AD536" s="15"/>
      <c r="AE536" s="15"/>
      <c r="AF536" s="15"/>
      <c r="AG536" s="15"/>
      <c r="AH536" s="24"/>
      <c r="AI536" s="15"/>
      <c r="AJ536" s="15"/>
      <c r="AK536" s="15"/>
      <c r="AL536" s="15"/>
      <c r="AM536" s="15"/>
      <c r="AN536" s="24"/>
      <c r="AO536" s="15"/>
      <c r="AP536" s="24"/>
      <c r="AQ536" s="15"/>
      <c r="AR536" s="24"/>
      <c r="AS536" s="15"/>
      <c r="AT536" s="24"/>
      <c r="AU536" s="15"/>
      <c r="AV536" s="24"/>
      <c r="AW536" s="15"/>
      <c r="AX536" s="24"/>
      <c r="AY536" s="15"/>
      <c r="AZ536" s="15"/>
      <c r="BA536" s="15"/>
      <c r="BB536" s="15"/>
      <c r="BC536" s="15"/>
      <c r="BD536" s="15"/>
      <c r="BE536" s="15"/>
      <c r="BF536" s="24"/>
      <c r="BG536" s="15"/>
      <c r="BH536" s="24"/>
      <c r="BI536" s="15"/>
      <c r="BJ536" s="24"/>
      <c r="BK536" s="15"/>
      <c r="BL536" s="24"/>
      <c r="BM536" s="15"/>
      <c r="BN536" s="24"/>
      <c r="BO536" s="15"/>
      <c r="BP536" s="24"/>
      <c r="BQ536" s="15"/>
      <c r="BR536" s="24"/>
      <c r="BS536" s="15"/>
      <c r="BT536" s="24"/>
      <c r="BU536" s="15"/>
      <c r="BV536" s="24"/>
      <c r="BW536" s="15"/>
      <c r="BX536" s="24"/>
      <c r="BY536" s="15"/>
      <c r="BZ536" s="24"/>
      <c r="CA536" s="15"/>
      <c r="CB536" s="24"/>
      <c r="CC536" s="15"/>
      <c r="CD536" s="24"/>
      <c r="CE536" s="15"/>
      <c r="CF536" s="24"/>
      <c r="CG536" s="15"/>
      <c r="CH536" s="25"/>
      <c r="CI536" s="15"/>
      <c r="CJ536" s="25"/>
      <c r="CK536" s="15"/>
      <c r="CL536" s="25"/>
      <c r="CM536" s="15"/>
      <c r="CN536" s="25"/>
      <c r="CO536" s="15"/>
      <c r="CP536" s="25"/>
      <c r="CQ536" s="15"/>
      <c r="CR536" s="25"/>
      <c r="CS536" s="15">
        <f t="shared" si="98"/>
        <v>0</v>
      </c>
      <c r="CT536" s="15">
        <f t="shared" si="99"/>
        <v>0</v>
      </c>
      <c r="CU536" s="15">
        <f t="shared" si="100"/>
        <v>0</v>
      </c>
      <c r="CV536" s="15">
        <f t="shared" si="101"/>
        <v>44</v>
      </c>
      <c r="CW536" s="15"/>
      <c r="CX536" s="15"/>
      <c r="CY536" s="15">
        <f t="shared" si="102"/>
        <v>0</v>
      </c>
      <c r="CZ536" s="15">
        <f>GG536</f>
        <v>0</v>
      </c>
      <c r="DA536" s="19"/>
      <c r="DB536" s="17"/>
      <c r="DC536" s="17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7"/>
      <c r="DQ536" s="17"/>
      <c r="DR536" s="17"/>
      <c r="DS536" s="17"/>
      <c r="DT536" s="17">
        <v>45</v>
      </c>
      <c r="DU536" s="17"/>
      <c r="DV536" s="17"/>
      <c r="DW536" s="15"/>
      <c r="DX536" s="20"/>
      <c r="DY536" s="15"/>
      <c r="DZ536" s="20"/>
      <c r="EA536" s="15">
        <v>70</v>
      </c>
      <c r="EB536" s="20">
        <v>1</v>
      </c>
      <c r="EC536" s="15">
        <v>27</v>
      </c>
      <c r="ED536" s="20">
        <v>3</v>
      </c>
      <c r="EE536" s="15"/>
      <c r="EF536" s="20"/>
      <c r="EG536" s="15"/>
      <c r="EH536" s="20"/>
      <c r="EI536" s="15"/>
      <c r="EJ536" s="20"/>
      <c r="EK536" s="15"/>
      <c r="EL536" s="20"/>
      <c r="EM536" s="15"/>
      <c r="EN536" s="20"/>
      <c r="EO536" s="15"/>
      <c r="EP536" s="20"/>
      <c r="EQ536" s="17"/>
      <c r="ER536" s="20"/>
      <c r="ES536" s="15"/>
      <c r="ET536" s="20"/>
      <c r="EU536" s="15"/>
      <c r="EV536" s="20"/>
      <c r="EW536" s="15"/>
      <c r="EX536" s="20"/>
      <c r="EY536" s="15"/>
      <c r="EZ536" s="20"/>
      <c r="FA536" s="15"/>
      <c r="FB536" s="20"/>
      <c r="FC536" s="15"/>
      <c r="FD536" s="20"/>
      <c r="FE536" s="15"/>
      <c r="FF536" s="20"/>
      <c r="FG536" s="15"/>
      <c r="FH536" s="20"/>
      <c r="FI536" s="15"/>
      <c r="FJ536" s="20"/>
      <c r="FK536" s="15"/>
      <c r="FL536" s="20"/>
      <c r="FM536" s="15"/>
      <c r="FN536" s="20"/>
      <c r="FO536" s="15"/>
      <c r="FP536" s="20"/>
      <c r="FQ536" s="15"/>
      <c r="FR536" s="20"/>
      <c r="FS536" s="15"/>
      <c r="FT536" s="20"/>
      <c r="FU536" s="15"/>
      <c r="FV536" s="20"/>
      <c r="FW536" s="15"/>
      <c r="FX536" s="20"/>
      <c r="FY536" s="15"/>
      <c r="FZ536" s="20"/>
      <c r="GA536" s="15"/>
      <c r="GB536" s="20"/>
      <c r="GC536" s="15"/>
      <c r="GD536" s="20"/>
      <c r="GE536" s="15">
        <v>44</v>
      </c>
      <c r="GF536" s="20" t="s">
        <v>129</v>
      </c>
      <c r="GG536" s="170"/>
    </row>
    <row r="537" spans="1:189" s="2" customFormat="1" ht="15" customHeight="1" x14ac:dyDescent="0.3">
      <c r="A537" s="17" t="s">
        <v>125</v>
      </c>
      <c r="B537" s="15" t="s">
        <v>126</v>
      </c>
      <c r="C537" s="15" t="s">
        <v>614</v>
      </c>
      <c r="D537" s="15" t="s">
        <v>1155</v>
      </c>
      <c r="E537" s="15" t="str">
        <f t="shared" si="96"/>
        <v>Leah Koo</v>
      </c>
      <c r="F537" s="15" t="s">
        <v>128</v>
      </c>
      <c r="G537" s="15">
        <v>999909486</v>
      </c>
      <c r="H537" s="15">
        <f t="shared" si="97"/>
        <v>229</v>
      </c>
      <c r="I537" s="15"/>
      <c r="J537" s="15"/>
      <c r="K537" s="16"/>
      <c r="L537" s="15"/>
      <c r="M537" s="15"/>
      <c r="N537" s="15"/>
      <c r="O537" s="15">
        <f t="shared" si="107"/>
        <v>48</v>
      </c>
      <c r="P537" s="15">
        <v>0</v>
      </c>
      <c r="Q537" s="15">
        <f t="shared" si="108"/>
        <v>0</v>
      </c>
      <c r="R537" s="15">
        <v>0</v>
      </c>
      <c r="S537" s="15">
        <v>0</v>
      </c>
      <c r="T537" s="15">
        <f t="shared" si="109"/>
        <v>51</v>
      </c>
      <c r="U537" s="15">
        <f t="shared" si="110"/>
        <v>0</v>
      </c>
      <c r="V537" s="15"/>
      <c r="W537" s="15"/>
      <c r="X537" s="15"/>
      <c r="Y537" s="15"/>
      <c r="Z537" s="16"/>
      <c r="AA537" s="15"/>
      <c r="AB537" s="24"/>
      <c r="AC537" s="15"/>
      <c r="AD537" s="15"/>
      <c r="AE537" s="15"/>
      <c r="AF537" s="15"/>
      <c r="AG537" s="15"/>
      <c r="AH537" s="24"/>
      <c r="AI537" s="15"/>
      <c r="AJ537" s="15"/>
      <c r="AK537" s="15"/>
      <c r="AL537" s="15"/>
      <c r="AM537" s="15"/>
      <c r="AN537" s="24"/>
      <c r="AO537" s="15"/>
      <c r="AP537" s="24"/>
      <c r="AQ537" s="15"/>
      <c r="AR537" s="24"/>
      <c r="AS537" s="15"/>
      <c r="AT537" s="24"/>
      <c r="AU537" s="15"/>
      <c r="AV537" s="24"/>
      <c r="AW537" s="15"/>
      <c r="AX537" s="24"/>
      <c r="AY537" s="15"/>
      <c r="AZ537" s="15"/>
      <c r="BA537" s="15"/>
      <c r="BB537" s="15"/>
      <c r="BC537" s="15"/>
      <c r="BD537" s="15"/>
      <c r="BE537" s="15"/>
      <c r="BF537" s="24"/>
      <c r="BG537" s="15"/>
      <c r="BH537" s="24"/>
      <c r="BI537" s="15"/>
      <c r="BJ537" s="24"/>
      <c r="BK537" s="15"/>
      <c r="BL537" s="24"/>
      <c r="BM537" s="15">
        <v>33</v>
      </c>
      <c r="BN537" s="24" t="s">
        <v>168</v>
      </c>
      <c r="BO537" s="15"/>
      <c r="BP537" s="24"/>
      <c r="BQ537" s="15"/>
      <c r="BR537" s="24"/>
      <c r="BS537" s="15"/>
      <c r="BT537" s="24"/>
      <c r="BU537" s="15"/>
      <c r="BV537" s="24"/>
      <c r="BW537" s="15"/>
      <c r="BX537" s="24"/>
      <c r="BY537" s="15"/>
      <c r="BZ537" s="24"/>
      <c r="CA537" s="15">
        <v>38</v>
      </c>
      <c r="CB537" s="24" t="s">
        <v>168</v>
      </c>
      <c r="CC537" s="15"/>
      <c r="CD537" s="24"/>
      <c r="CE537" s="15"/>
      <c r="CF537" s="24"/>
      <c r="CG537" s="15">
        <v>29</v>
      </c>
      <c r="CH537" s="25" t="s">
        <v>168</v>
      </c>
      <c r="CI537" s="15"/>
      <c r="CJ537" s="25"/>
      <c r="CK537" s="15"/>
      <c r="CL537" s="25"/>
      <c r="CM537" s="15"/>
      <c r="CN537" s="25"/>
      <c r="CO537" s="15"/>
      <c r="CP537" s="25"/>
      <c r="CQ537" s="15"/>
      <c r="CR537" s="25"/>
      <c r="CS537" s="15">
        <f t="shared" si="98"/>
        <v>0</v>
      </c>
      <c r="CT537" s="15">
        <f t="shared" si="99"/>
        <v>38</v>
      </c>
      <c r="CU537" s="15">
        <f t="shared" si="100"/>
        <v>0</v>
      </c>
      <c r="CV537" s="15">
        <f t="shared" si="101"/>
        <v>44</v>
      </c>
      <c r="CW537" s="15"/>
      <c r="CX537" s="15"/>
      <c r="CY537" s="15">
        <f t="shared" si="102"/>
        <v>48</v>
      </c>
      <c r="CZ537" s="15">
        <f>GG537</f>
        <v>0</v>
      </c>
      <c r="DA537" s="19"/>
      <c r="DB537" s="17">
        <v>48</v>
      </c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7"/>
      <c r="DQ537" s="15"/>
      <c r="DR537" s="15"/>
      <c r="DS537" s="15"/>
      <c r="DT537" s="15"/>
      <c r="DU537" s="15"/>
      <c r="DV537" s="15"/>
      <c r="DW537" s="15"/>
      <c r="DX537" s="20"/>
      <c r="DY537" s="15">
        <v>33</v>
      </c>
      <c r="DZ537" s="20" t="s">
        <v>168</v>
      </c>
      <c r="EA537" s="15"/>
      <c r="EB537" s="20"/>
      <c r="EC537" s="15">
        <v>51</v>
      </c>
      <c r="ED537" s="20" t="s">
        <v>129</v>
      </c>
      <c r="EE537" s="15"/>
      <c r="EF537" s="20"/>
      <c r="EG537" s="15"/>
      <c r="EH537" s="20"/>
      <c r="EI537" s="15">
        <v>48</v>
      </c>
      <c r="EJ537" s="20">
        <v>6</v>
      </c>
      <c r="EK537" s="15"/>
      <c r="EL537" s="20"/>
      <c r="EM537" s="15"/>
      <c r="EN537" s="20"/>
      <c r="EO537" s="15">
        <v>48</v>
      </c>
      <c r="EP537" s="20"/>
      <c r="EQ537" s="15"/>
      <c r="ER537" s="20"/>
      <c r="ES537" s="15"/>
      <c r="ET537" s="20"/>
      <c r="EU537" s="15"/>
      <c r="EV537" s="20"/>
      <c r="EW537" s="15"/>
      <c r="EX537" s="20"/>
      <c r="EY537" s="15"/>
      <c r="EZ537" s="20"/>
      <c r="FA537" s="15"/>
      <c r="FB537" s="20"/>
      <c r="FC537" s="15">
        <v>38</v>
      </c>
      <c r="FD537" s="20" t="s">
        <v>129</v>
      </c>
      <c r="FE537" s="15"/>
      <c r="FF537" s="20"/>
      <c r="FG537" s="15"/>
      <c r="FH537" s="20"/>
      <c r="FI537" s="15"/>
      <c r="FJ537" s="20"/>
      <c r="FK537" s="15"/>
      <c r="FL537" s="20"/>
      <c r="FM537" s="15"/>
      <c r="FN537" s="20"/>
      <c r="FO537" s="15"/>
      <c r="FP537" s="20"/>
      <c r="FQ537" s="15"/>
      <c r="FR537" s="20"/>
      <c r="FS537" s="15"/>
      <c r="FT537" s="20"/>
      <c r="FU537" s="15"/>
      <c r="FV537" s="20"/>
      <c r="FW537" s="15"/>
      <c r="FX537" s="20"/>
      <c r="FY537" s="15"/>
      <c r="FZ537" s="20"/>
      <c r="GA537" s="15"/>
      <c r="GB537" s="20"/>
      <c r="GC537" s="15">
        <v>44</v>
      </c>
      <c r="GD537" s="20" t="s">
        <v>129</v>
      </c>
      <c r="GE537" s="15"/>
      <c r="GF537" s="20"/>
      <c r="GG537" s="170"/>
    </row>
    <row r="538" spans="1:189" s="2" customFormat="1" ht="15" customHeight="1" x14ac:dyDescent="0.3">
      <c r="A538" s="15" t="s">
        <v>133</v>
      </c>
      <c r="B538" s="15" t="s">
        <v>126</v>
      </c>
      <c r="C538" s="15" t="s">
        <v>889</v>
      </c>
      <c r="D538" s="15" t="s">
        <v>886</v>
      </c>
      <c r="E538" s="15" t="str">
        <f t="shared" si="96"/>
        <v>KAYDEN HA</v>
      </c>
      <c r="F538" s="15" t="s">
        <v>135</v>
      </c>
      <c r="G538" s="15">
        <v>999909516</v>
      </c>
      <c r="H538" s="15">
        <f t="shared" si="97"/>
        <v>645</v>
      </c>
      <c r="I538" s="17"/>
      <c r="J538" s="17"/>
      <c r="K538" s="21"/>
      <c r="L538" s="15"/>
      <c r="M538" s="15"/>
      <c r="N538" s="15"/>
      <c r="O538" s="15">
        <f t="shared" si="107"/>
        <v>25</v>
      </c>
      <c r="P538" s="15">
        <v>0</v>
      </c>
      <c r="Q538" s="15">
        <f t="shared" si="108"/>
        <v>1</v>
      </c>
      <c r="R538" s="15">
        <v>0</v>
      </c>
      <c r="S538" s="15">
        <v>0</v>
      </c>
      <c r="T538" s="15">
        <f t="shared" si="109"/>
        <v>90</v>
      </c>
      <c r="U538" s="15">
        <f t="shared" si="110"/>
        <v>150</v>
      </c>
      <c r="V538" s="15"/>
      <c r="W538" s="15"/>
      <c r="X538" s="15"/>
      <c r="Y538" s="15"/>
      <c r="Z538" s="21"/>
      <c r="AA538" s="17"/>
      <c r="AB538" s="17"/>
      <c r="AC538" s="17"/>
      <c r="AD538" s="17"/>
      <c r="AE538" s="17"/>
      <c r="AF538" s="24"/>
      <c r="AG538" s="17"/>
      <c r="AH538" s="24"/>
      <c r="AI538" s="17"/>
      <c r="AJ538" s="24"/>
      <c r="AK538" s="17"/>
      <c r="AL538" s="24"/>
      <c r="AM538" s="17"/>
      <c r="AN538" s="24"/>
      <c r="AO538" s="17"/>
      <c r="AP538" s="24"/>
      <c r="AQ538" s="17"/>
      <c r="AR538" s="24"/>
      <c r="AS538" s="17"/>
      <c r="AT538" s="24"/>
      <c r="AU538" s="17"/>
      <c r="AV538" s="24"/>
      <c r="AW538" s="17"/>
      <c r="AX538" s="24"/>
      <c r="AY538" s="17"/>
      <c r="AZ538" s="17"/>
      <c r="BA538" s="17"/>
      <c r="BB538" s="24"/>
      <c r="BC538" s="17"/>
      <c r="BD538" s="24"/>
      <c r="BE538" s="17"/>
      <c r="BF538" s="24"/>
      <c r="BG538" s="17"/>
      <c r="BH538" s="24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24"/>
      <c r="CQ538" s="17"/>
      <c r="CR538" s="24"/>
      <c r="CS538" s="15">
        <f t="shared" si="98"/>
        <v>0</v>
      </c>
      <c r="CT538" s="15">
        <f t="shared" si="99"/>
        <v>240</v>
      </c>
      <c r="CU538" s="15">
        <f t="shared" si="100"/>
        <v>1</v>
      </c>
      <c r="CV538" s="15">
        <f t="shared" si="101"/>
        <v>140</v>
      </c>
      <c r="CW538" s="15"/>
      <c r="CX538" s="15"/>
      <c r="CY538" s="15">
        <f t="shared" si="102"/>
        <v>0</v>
      </c>
      <c r="CZ538" s="15">
        <f>GG538</f>
        <v>0</v>
      </c>
      <c r="DA538" s="20"/>
      <c r="DB538" s="17"/>
      <c r="DC538" s="15"/>
      <c r="DD538" s="15"/>
      <c r="DE538" s="15"/>
      <c r="DF538" s="15"/>
      <c r="DG538" s="15">
        <v>60</v>
      </c>
      <c r="DH538" s="15"/>
      <c r="DI538" s="15">
        <v>90</v>
      </c>
      <c r="DJ538" s="15"/>
      <c r="DK538" s="15"/>
      <c r="DL538" s="15"/>
      <c r="DM538" s="15"/>
      <c r="DN538" s="15"/>
      <c r="DO538" s="15"/>
      <c r="DP538" s="17"/>
      <c r="DQ538" s="15"/>
      <c r="DR538" s="15"/>
      <c r="DS538" s="15"/>
      <c r="DT538" s="15"/>
      <c r="DU538" s="15"/>
      <c r="DV538" s="15"/>
      <c r="DW538" s="15">
        <v>79</v>
      </c>
      <c r="DX538" s="20">
        <v>3</v>
      </c>
      <c r="DY538" s="15"/>
      <c r="DZ538" s="20"/>
      <c r="EA538" s="15"/>
      <c r="EB538" s="20"/>
      <c r="EC538" s="15">
        <v>90</v>
      </c>
      <c r="ED538" s="20">
        <v>3</v>
      </c>
      <c r="EE538" s="15"/>
      <c r="EF538" s="20"/>
      <c r="EG538" s="15">
        <v>150</v>
      </c>
      <c r="EH538" s="20">
        <v>2</v>
      </c>
      <c r="EI538" s="15"/>
      <c r="EJ538" s="20"/>
      <c r="EK538" s="15">
        <v>25</v>
      </c>
      <c r="EL538" s="20">
        <v>1</v>
      </c>
      <c r="EM538" s="15"/>
      <c r="EN538" s="20"/>
      <c r="EO538" s="15"/>
      <c r="EP538" s="20"/>
      <c r="EQ538" s="15"/>
      <c r="ER538" s="20"/>
      <c r="ES538" s="15"/>
      <c r="ET538" s="20"/>
      <c r="EU538" s="15"/>
      <c r="EV538" s="20"/>
      <c r="EW538" s="15"/>
      <c r="EX538" s="20"/>
      <c r="EY538" s="15"/>
      <c r="EZ538" s="20"/>
      <c r="FA538" s="15"/>
      <c r="FB538" s="20"/>
      <c r="FC538" s="15"/>
      <c r="FD538" s="20"/>
      <c r="FE538" s="15"/>
      <c r="FF538" s="20"/>
      <c r="FG538" s="15"/>
      <c r="FH538" s="20"/>
      <c r="FI538" s="15"/>
      <c r="FJ538" s="20"/>
      <c r="FK538" s="15"/>
      <c r="FL538" s="20"/>
      <c r="FM538" s="15"/>
      <c r="FN538" s="20"/>
      <c r="FO538" s="15">
        <v>120</v>
      </c>
      <c r="FP538" s="20"/>
      <c r="FQ538" s="15"/>
      <c r="FR538" s="20"/>
      <c r="FS538" s="15">
        <v>120</v>
      </c>
      <c r="FT538" s="20">
        <v>1</v>
      </c>
      <c r="FU538" s="15"/>
      <c r="FV538" s="20"/>
      <c r="FW538" s="15"/>
      <c r="FX538" s="20"/>
      <c r="FY538" s="15"/>
      <c r="FZ538" s="20"/>
      <c r="GA538" s="15"/>
      <c r="GB538" s="20"/>
      <c r="GC538" s="15"/>
      <c r="GD538" s="20"/>
      <c r="GE538" s="15">
        <v>140</v>
      </c>
      <c r="GF538" s="20">
        <v>1</v>
      </c>
      <c r="GG538" s="170"/>
    </row>
    <row r="539" spans="1:189" s="2" customFormat="1" ht="15" customHeight="1" x14ac:dyDescent="0.3">
      <c r="A539" s="17" t="s">
        <v>125</v>
      </c>
      <c r="B539" s="15" t="s">
        <v>126</v>
      </c>
      <c r="C539" s="15" t="s">
        <v>586</v>
      </c>
      <c r="D539" s="15" t="s">
        <v>587</v>
      </c>
      <c r="E539" s="15" t="str">
        <f t="shared" si="96"/>
        <v>Franxio Colon</v>
      </c>
      <c r="F539" s="15" t="s">
        <v>135</v>
      </c>
      <c r="G539" s="15">
        <v>999909550</v>
      </c>
      <c r="H539" s="15">
        <f t="shared" si="97"/>
        <v>143</v>
      </c>
      <c r="I539" s="15"/>
      <c r="J539" s="15"/>
      <c r="K539" s="16"/>
      <c r="L539" s="15"/>
      <c r="M539" s="15"/>
      <c r="N539" s="15"/>
      <c r="O539" s="15">
        <f t="shared" si="107"/>
        <v>0</v>
      </c>
      <c r="P539" s="15">
        <v>0</v>
      </c>
      <c r="Q539" s="15">
        <f t="shared" si="108"/>
        <v>0</v>
      </c>
      <c r="R539" s="15">
        <v>0</v>
      </c>
      <c r="S539" s="15">
        <v>0</v>
      </c>
      <c r="T539" s="15">
        <f t="shared" si="109"/>
        <v>51</v>
      </c>
      <c r="U539" s="15">
        <f t="shared" si="110"/>
        <v>0</v>
      </c>
      <c r="V539" s="15"/>
      <c r="W539" s="15"/>
      <c r="X539" s="15"/>
      <c r="Y539" s="15"/>
      <c r="Z539" s="16"/>
      <c r="AA539" s="15"/>
      <c r="AB539" s="24"/>
      <c r="AC539" s="15"/>
      <c r="AD539" s="15"/>
      <c r="AE539" s="15"/>
      <c r="AF539" s="15"/>
      <c r="AG539" s="15"/>
      <c r="AH539" s="24"/>
      <c r="AI539" s="15"/>
      <c r="AJ539" s="15"/>
      <c r="AK539" s="15"/>
      <c r="AL539" s="15"/>
      <c r="AM539" s="15"/>
      <c r="AN539" s="24"/>
      <c r="AO539" s="15"/>
      <c r="AP539" s="24"/>
      <c r="AQ539" s="15"/>
      <c r="AR539" s="24"/>
      <c r="AS539" s="15"/>
      <c r="AT539" s="24"/>
      <c r="AU539" s="15"/>
      <c r="AV539" s="24"/>
      <c r="AW539" s="15"/>
      <c r="AX539" s="24"/>
      <c r="AY539" s="15"/>
      <c r="AZ539" s="15"/>
      <c r="BA539" s="15"/>
      <c r="BB539" s="15"/>
      <c r="BC539" s="15"/>
      <c r="BD539" s="15"/>
      <c r="BE539" s="15"/>
      <c r="BF539" s="24"/>
      <c r="BG539" s="15"/>
      <c r="BH539" s="24"/>
      <c r="BI539" s="15"/>
      <c r="BJ539" s="24"/>
      <c r="BK539" s="15"/>
      <c r="BL539" s="24"/>
      <c r="BM539" s="15"/>
      <c r="BN539" s="24"/>
      <c r="BO539" s="15"/>
      <c r="BP539" s="24"/>
      <c r="BQ539" s="15">
        <v>64</v>
      </c>
      <c r="BR539" s="24" t="s">
        <v>182</v>
      </c>
      <c r="BS539" s="15"/>
      <c r="BT539" s="24"/>
      <c r="BU539" s="15">
        <v>33</v>
      </c>
      <c r="BV539" s="24" t="s">
        <v>168</v>
      </c>
      <c r="BW539" s="15"/>
      <c r="BX539" s="24"/>
      <c r="BY539" s="15"/>
      <c r="BZ539" s="24"/>
      <c r="CA539" s="15">
        <v>38</v>
      </c>
      <c r="CB539" s="24" t="s">
        <v>168</v>
      </c>
      <c r="CC539" s="15"/>
      <c r="CD539" s="24"/>
      <c r="CE539" s="15">
        <v>64</v>
      </c>
      <c r="CF539" s="24" t="s">
        <v>129</v>
      </c>
      <c r="CG539" s="15"/>
      <c r="CH539" s="25"/>
      <c r="CI539" s="15"/>
      <c r="CJ539" s="25"/>
      <c r="CK539" s="15"/>
      <c r="CL539" s="25"/>
      <c r="CM539" s="15"/>
      <c r="CN539" s="25"/>
      <c r="CO539" s="15"/>
      <c r="CP539" s="25"/>
      <c r="CQ539" s="15"/>
      <c r="CR539" s="25"/>
      <c r="CS539" s="15">
        <f t="shared" si="98"/>
        <v>0</v>
      </c>
      <c r="CT539" s="15">
        <f t="shared" si="99"/>
        <v>0</v>
      </c>
      <c r="CU539" s="15">
        <f t="shared" si="100"/>
        <v>0</v>
      </c>
      <c r="CV539" s="15">
        <f t="shared" si="101"/>
        <v>44</v>
      </c>
      <c r="CW539" s="15"/>
      <c r="CX539" s="15"/>
      <c r="CY539" s="15">
        <f t="shared" si="102"/>
        <v>48</v>
      </c>
      <c r="CZ539" s="15">
        <f>GG539</f>
        <v>0</v>
      </c>
      <c r="DA539" s="19"/>
      <c r="DB539" s="17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7"/>
      <c r="DQ539" s="15"/>
      <c r="DR539" s="15"/>
      <c r="DS539" s="15"/>
      <c r="DT539" s="15"/>
      <c r="DU539" s="15"/>
      <c r="DV539" s="15"/>
      <c r="DW539" s="15">
        <v>59</v>
      </c>
      <c r="DX539" s="20">
        <v>8</v>
      </c>
      <c r="DY539" s="15"/>
      <c r="DZ539" s="20"/>
      <c r="EA539" s="15"/>
      <c r="EB539" s="20"/>
      <c r="EC539" s="15">
        <v>51</v>
      </c>
      <c r="ED539" s="20" t="s">
        <v>129</v>
      </c>
      <c r="EE539" s="15"/>
      <c r="EF539" s="20"/>
      <c r="EG539" s="15"/>
      <c r="EH539" s="20"/>
      <c r="EI539" s="15"/>
      <c r="EJ539" s="20"/>
      <c r="EK539" s="15"/>
      <c r="EL539" s="20"/>
      <c r="EM539" s="15"/>
      <c r="EN539" s="20"/>
      <c r="EO539" s="15">
        <v>48</v>
      </c>
      <c r="EP539" s="20"/>
      <c r="EQ539" s="15"/>
      <c r="ER539" s="20"/>
      <c r="ES539" s="15"/>
      <c r="ET539" s="20"/>
      <c r="EU539" s="15"/>
      <c r="EV539" s="20"/>
      <c r="EW539" s="15"/>
      <c r="EX539" s="20"/>
      <c r="EY539" s="15"/>
      <c r="EZ539" s="20"/>
      <c r="FA539" s="15"/>
      <c r="FB539" s="20"/>
      <c r="FC539" s="15"/>
      <c r="FD539" s="20"/>
      <c r="FE539" s="15"/>
      <c r="FF539" s="20"/>
      <c r="FG539" s="15"/>
      <c r="FH539" s="20"/>
      <c r="FI539" s="15"/>
      <c r="FJ539" s="20"/>
      <c r="FK539" s="15"/>
      <c r="FL539" s="20"/>
      <c r="FM539" s="15"/>
      <c r="FN539" s="20"/>
      <c r="FO539" s="15"/>
      <c r="FP539" s="20"/>
      <c r="FQ539" s="15"/>
      <c r="FR539" s="20"/>
      <c r="FS539" s="15"/>
      <c r="FT539" s="20"/>
      <c r="FU539" s="15"/>
      <c r="FV539" s="20"/>
      <c r="FW539" s="15"/>
      <c r="FX539" s="20"/>
      <c r="FY539" s="15"/>
      <c r="FZ539" s="20"/>
      <c r="GA539" s="15"/>
      <c r="GB539" s="20"/>
      <c r="GC539" s="15"/>
      <c r="GD539" s="20"/>
      <c r="GE539" s="15">
        <v>44</v>
      </c>
      <c r="GF539" s="20" t="s">
        <v>129</v>
      </c>
      <c r="GG539" s="170"/>
    </row>
    <row r="540" spans="1:189" s="2" customFormat="1" ht="15" customHeight="1" x14ac:dyDescent="0.3">
      <c r="A540" s="83" t="s">
        <v>125</v>
      </c>
      <c r="B540" s="83" t="s">
        <v>126</v>
      </c>
      <c r="C540" s="83" t="s">
        <v>3864</v>
      </c>
      <c r="D540" s="83" t="s">
        <v>1225</v>
      </c>
      <c r="E540" s="15" t="str">
        <f t="shared" si="96"/>
        <v>ALEXIS LEE</v>
      </c>
      <c r="F540" s="83" t="s">
        <v>128</v>
      </c>
      <c r="G540" s="83">
        <v>999909628</v>
      </c>
      <c r="H540" s="15">
        <f t="shared" si="97"/>
        <v>45</v>
      </c>
      <c r="I540" s="15"/>
      <c r="J540" s="15"/>
      <c r="K540" s="16"/>
      <c r="L540" s="15"/>
      <c r="M540" s="15"/>
      <c r="N540" s="15"/>
      <c r="O540" s="15">
        <f t="shared" si="107"/>
        <v>0</v>
      </c>
      <c r="P540" s="15">
        <v>0</v>
      </c>
      <c r="Q540" s="15">
        <f t="shared" si="108"/>
        <v>0</v>
      </c>
      <c r="R540" s="15">
        <v>0</v>
      </c>
      <c r="S540" s="15">
        <v>0</v>
      </c>
      <c r="T540" s="15">
        <f t="shared" si="109"/>
        <v>0</v>
      </c>
      <c r="U540" s="15">
        <f t="shared" si="110"/>
        <v>0</v>
      </c>
      <c r="V540" s="15"/>
      <c r="W540" s="15"/>
      <c r="X540" s="15"/>
      <c r="Y540" s="15"/>
      <c r="Z540" s="16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>
        <f t="shared" si="98"/>
        <v>0</v>
      </c>
      <c r="CT540" s="15">
        <f t="shared" si="99"/>
        <v>45</v>
      </c>
      <c r="CU540" s="15">
        <f t="shared" si="100"/>
        <v>1</v>
      </c>
      <c r="CV540" s="15">
        <f t="shared" si="101"/>
        <v>0</v>
      </c>
      <c r="CW540" s="15"/>
      <c r="CX540" s="15"/>
      <c r="CY540" s="15">
        <f t="shared" si="102"/>
        <v>0</v>
      </c>
      <c r="CZ540" s="15">
        <f>GG540</f>
        <v>0</v>
      </c>
      <c r="DA540" s="16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20"/>
      <c r="DY540" s="15"/>
      <c r="DZ540" s="20"/>
      <c r="EA540" s="15"/>
      <c r="EB540" s="20"/>
      <c r="EC540" s="15"/>
      <c r="ED540" s="20"/>
      <c r="EE540" s="15"/>
      <c r="EF540" s="20"/>
      <c r="EG540" s="15"/>
      <c r="EH540" s="20"/>
      <c r="EI540" s="15"/>
      <c r="EJ540" s="20"/>
      <c r="EK540" s="15"/>
      <c r="EL540" s="20"/>
      <c r="EM540" s="15"/>
      <c r="EN540" s="20"/>
      <c r="EO540" s="15"/>
      <c r="EP540" s="20"/>
      <c r="EQ540" s="15"/>
      <c r="ER540" s="20"/>
      <c r="ES540" s="15"/>
      <c r="ET540" s="20"/>
      <c r="EU540" s="15"/>
      <c r="EV540" s="20"/>
      <c r="EW540" s="15"/>
      <c r="EX540" s="20"/>
      <c r="EY540" s="15"/>
      <c r="EZ540" s="20"/>
      <c r="FA540" s="15"/>
      <c r="FB540" s="20"/>
      <c r="FC540" s="15"/>
      <c r="FD540" s="20"/>
      <c r="FE540" s="15"/>
      <c r="FF540" s="20"/>
      <c r="FG540" s="15"/>
      <c r="FH540" s="20"/>
      <c r="FI540" s="15"/>
      <c r="FJ540" s="20"/>
      <c r="FK540" s="15"/>
      <c r="FL540" s="20"/>
      <c r="FM540" s="15"/>
      <c r="FN540" s="20"/>
      <c r="FO540" s="15"/>
      <c r="FP540" s="20"/>
      <c r="FQ540" s="15"/>
      <c r="FR540" s="20"/>
      <c r="FS540" s="15"/>
      <c r="FT540" s="20"/>
      <c r="FU540" s="15">
        <v>45</v>
      </c>
      <c r="FV540" s="20">
        <v>2</v>
      </c>
      <c r="FW540" s="15"/>
      <c r="FX540" s="20"/>
      <c r="FY540" s="15"/>
      <c r="FZ540" s="20"/>
      <c r="GA540" s="15"/>
      <c r="GB540" s="20"/>
      <c r="GC540" s="15"/>
      <c r="GD540" s="20"/>
      <c r="GE540" s="15"/>
      <c r="GF540" s="20"/>
      <c r="GG540" s="170"/>
    </row>
    <row r="541" spans="1:189" s="2" customFormat="1" ht="15" customHeight="1" x14ac:dyDescent="0.3">
      <c r="A541" s="15" t="s">
        <v>2903</v>
      </c>
      <c r="B541" s="17" t="s">
        <v>126</v>
      </c>
      <c r="C541" s="17" t="s">
        <v>742</v>
      </c>
      <c r="D541" s="17" t="s">
        <v>743</v>
      </c>
      <c r="E541" s="15" t="str">
        <f t="shared" si="96"/>
        <v>Kaylyn Fahey</v>
      </c>
      <c r="F541" s="17" t="s">
        <v>128</v>
      </c>
      <c r="G541" s="15">
        <v>999909724</v>
      </c>
      <c r="H541" s="15">
        <f t="shared" si="97"/>
        <v>81</v>
      </c>
      <c r="I541" s="15"/>
      <c r="J541" s="17">
        <f>(O541+P541+R541+S541+T541+U541)/2</f>
        <v>19</v>
      </c>
      <c r="K541" s="16"/>
      <c r="L541" s="15"/>
      <c r="M541" s="15"/>
      <c r="N541" s="15"/>
      <c r="O541" s="15">
        <f t="shared" si="107"/>
        <v>0</v>
      </c>
      <c r="P541" s="15">
        <v>0</v>
      </c>
      <c r="Q541" s="15">
        <f t="shared" si="108"/>
        <v>1</v>
      </c>
      <c r="R541" s="15">
        <v>0</v>
      </c>
      <c r="S541" s="15">
        <v>0</v>
      </c>
      <c r="T541" s="15">
        <f t="shared" si="109"/>
        <v>38</v>
      </c>
      <c r="U541" s="15">
        <f t="shared" si="110"/>
        <v>0</v>
      </c>
      <c r="V541" s="15"/>
      <c r="W541" s="15"/>
      <c r="X541" s="15"/>
      <c r="Y541" s="15"/>
      <c r="Z541" s="16"/>
      <c r="AA541" s="15"/>
      <c r="AB541" s="24"/>
      <c r="AC541" s="15"/>
      <c r="AD541" s="15"/>
      <c r="AE541" s="15"/>
      <c r="AF541" s="15"/>
      <c r="AG541" s="15">
        <v>38</v>
      </c>
      <c r="AH541" s="24" t="s">
        <v>129</v>
      </c>
      <c r="AI541" s="15"/>
      <c r="AJ541" s="15"/>
      <c r="AK541" s="15"/>
      <c r="AL541" s="15"/>
      <c r="AM541" s="15"/>
      <c r="AN541" s="24"/>
      <c r="AO541" s="15"/>
      <c r="AP541" s="24"/>
      <c r="AQ541" s="15"/>
      <c r="AR541" s="24"/>
      <c r="AS541" s="15"/>
      <c r="AT541" s="24"/>
      <c r="AU541" s="15">
        <v>38</v>
      </c>
      <c r="AV541" s="24" t="s">
        <v>129</v>
      </c>
      <c r="AW541" s="15"/>
      <c r="AX541" s="24"/>
      <c r="AY541" s="15"/>
      <c r="AZ541" s="15"/>
      <c r="BA541" s="15"/>
      <c r="BB541" s="15"/>
      <c r="BC541" s="15"/>
      <c r="BD541" s="15"/>
      <c r="BE541" s="15"/>
      <c r="BF541" s="24"/>
      <c r="BG541" s="15">
        <v>51</v>
      </c>
      <c r="BH541" s="24">
        <v>8</v>
      </c>
      <c r="BI541" s="15"/>
      <c r="BJ541" s="24"/>
      <c r="BK541" s="15"/>
      <c r="BL541" s="24"/>
      <c r="BM541" s="15"/>
      <c r="BN541" s="24"/>
      <c r="BO541" s="15"/>
      <c r="BP541" s="24"/>
      <c r="BQ541" s="15"/>
      <c r="BR541" s="24"/>
      <c r="BS541" s="15"/>
      <c r="BT541" s="24"/>
      <c r="BU541" s="15"/>
      <c r="BV541" s="24"/>
      <c r="BW541" s="15"/>
      <c r="BX541" s="24"/>
      <c r="BY541" s="15"/>
      <c r="BZ541" s="24"/>
      <c r="CA541" s="15">
        <v>38</v>
      </c>
      <c r="CB541" s="24" t="s">
        <v>168</v>
      </c>
      <c r="CC541" s="15"/>
      <c r="CD541" s="24"/>
      <c r="CE541" s="15"/>
      <c r="CF541" s="24"/>
      <c r="CG541" s="15"/>
      <c r="CH541" s="25"/>
      <c r="CI541" s="15">
        <v>58</v>
      </c>
      <c r="CJ541" s="25">
        <v>6</v>
      </c>
      <c r="CK541" s="15"/>
      <c r="CL541" s="25"/>
      <c r="CM541" s="15"/>
      <c r="CN541" s="25"/>
      <c r="CO541" s="15"/>
      <c r="CP541" s="25"/>
      <c r="CQ541" s="15"/>
      <c r="CR541" s="25"/>
      <c r="CS541" s="15">
        <f t="shared" si="98"/>
        <v>0</v>
      </c>
      <c r="CT541" s="15">
        <f t="shared" si="99"/>
        <v>29</v>
      </c>
      <c r="CU541" s="15">
        <f t="shared" si="100"/>
        <v>0</v>
      </c>
      <c r="CV541" s="15">
        <f t="shared" si="101"/>
        <v>33</v>
      </c>
      <c r="CW541" s="15"/>
      <c r="CX541" s="15"/>
      <c r="CY541" s="15">
        <f t="shared" si="102"/>
        <v>0</v>
      </c>
      <c r="CZ541" s="15">
        <f>GG541</f>
        <v>0</v>
      </c>
      <c r="DA541" s="19"/>
      <c r="DB541" s="17"/>
      <c r="DC541" s="15"/>
      <c r="DD541" s="15"/>
      <c r="DE541" s="15"/>
      <c r="DF541" s="15"/>
      <c r="DG541" s="15">
        <v>51</v>
      </c>
      <c r="DH541" s="15"/>
      <c r="DI541" s="15">
        <v>58</v>
      </c>
      <c r="DJ541" s="15"/>
      <c r="DK541" s="15"/>
      <c r="DL541" s="15"/>
      <c r="DM541" s="15"/>
      <c r="DN541" s="15"/>
      <c r="DO541" s="15"/>
      <c r="DP541" s="17"/>
      <c r="DQ541" s="15"/>
      <c r="DR541" s="15"/>
      <c r="DS541" s="15"/>
      <c r="DT541" s="15"/>
      <c r="DU541" s="15"/>
      <c r="DV541" s="15"/>
      <c r="DW541" s="15"/>
      <c r="DX541" s="20"/>
      <c r="DY541" s="15"/>
      <c r="DZ541" s="20"/>
      <c r="EA541" s="15"/>
      <c r="EB541" s="20"/>
      <c r="EC541" s="15">
        <v>38</v>
      </c>
      <c r="ED541" s="20" t="s">
        <v>168</v>
      </c>
      <c r="EE541" s="15"/>
      <c r="EF541" s="20"/>
      <c r="EG541" s="15"/>
      <c r="EH541" s="20"/>
      <c r="EI541" s="15"/>
      <c r="EJ541" s="20"/>
      <c r="EK541" s="15"/>
      <c r="EL541" s="20"/>
      <c r="EM541" s="15"/>
      <c r="EN541" s="20"/>
      <c r="EO541" s="15"/>
      <c r="EP541" s="20"/>
      <c r="EQ541" s="15"/>
      <c r="ER541" s="20"/>
      <c r="ES541" s="15"/>
      <c r="ET541" s="20"/>
      <c r="EU541" s="15"/>
      <c r="EV541" s="20"/>
      <c r="EW541" s="15"/>
      <c r="EX541" s="20"/>
      <c r="EY541" s="15"/>
      <c r="EZ541" s="20"/>
      <c r="FA541" s="15"/>
      <c r="FB541" s="20"/>
      <c r="FC541" s="15"/>
      <c r="FD541" s="20"/>
      <c r="FE541" s="15"/>
      <c r="FF541" s="20"/>
      <c r="FG541" s="15"/>
      <c r="FH541" s="20"/>
      <c r="FI541" s="15"/>
      <c r="FJ541" s="20"/>
      <c r="FK541" s="15"/>
      <c r="FL541" s="20"/>
      <c r="FM541" s="15"/>
      <c r="FN541" s="20"/>
      <c r="FO541" s="15"/>
      <c r="FP541" s="20"/>
      <c r="FQ541" s="15"/>
      <c r="FR541" s="20"/>
      <c r="FS541" s="15">
        <v>29</v>
      </c>
      <c r="FT541" s="20" t="s">
        <v>168</v>
      </c>
      <c r="FU541" s="15"/>
      <c r="FV541" s="20"/>
      <c r="FW541" s="15"/>
      <c r="FX541" s="20"/>
      <c r="FY541" s="15"/>
      <c r="FZ541" s="20"/>
      <c r="GA541" s="15"/>
      <c r="GB541" s="20"/>
      <c r="GC541" s="15"/>
      <c r="GD541" s="20"/>
      <c r="GE541" s="15">
        <v>33</v>
      </c>
      <c r="GF541" s="20">
        <v>17</v>
      </c>
      <c r="GG541" s="170"/>
    </row>
    <row r="542" spans="1:189" s="2" customFormat="1" ht="15" customHeight="1" x14ac:dyDescent="0.3">
      <c r="A542" s="15" t="s">
        <v>2903</v>
      </c>
      <c r="B542" s="15" t="s">
        <v>126</v>
      </c>
      <c r="C542" s="17" t="s">
        <v>2284</v>
      </c>
      <c r="D542" s="17" t="s">
        <v>2285</v>
      </c>
      <c r="E542" s="15" t="str">
        <f t="shared" si="96"/>
        <v>Alyssa Lynn Barile</v>
      </c>
      <c r="F542" s="17" t="s">
        <v>128</v>
      </c>
      <c r="G542" s="86">
        <v>999909758</v>
      </c>
      <c r="H542" s="15">
        <f t="shared" si="97"/>
        <v>32</v>
      </c>
      <c r="I542" s="15"/>
      <c r="J542" s="15"/>
      <c r="K542" s="16"/>
      <c r="L542" s="15"/>
      <c r="M542" s="15"/>
      <c r="N542" s="15"/>
      <c r="O542" s="15">
        <f t="shared" si="107"/>
        <v>32</v>
      </c>
      <c r="P542" s="15">
        <v>0</v>
      </c>
      <c r="Q542" s="15">
        <f t="shared" si="108"/>
        <v>0</v>
      </c>
      <c r="R542" s="15">
        <v>0</v>
      </c>
      <c r="S542" s="15">
        <v>0</v>
      </c>
      <c r="T542" s="15">
        <f t="shared" si="109"/>
        <v>0</v>
      </c>
      <c r="U542" s="15">
        <f t="shared" si="110"/>
        <v>0</v>
      </c>
      <c r="V542" s="15"/>
      <c r="W542" s="15"/>
      <c r="X542" s="15"/>
      <c r="Y542" s="15"/>
      <c r="Z542" s="16"/>
      <c r="AA542" s="15"/>
      <c r="AB542" s="24"/>
      <c r="AC542" s="15"/>
      <c r="AD542" s="15"/>
      <c r="AE542" s="15"/>
      <c r="AF542" s="15"/>
      <c r="AG542" s="15"/>
      <c r="AH542" s="24"/>
      <c r="AI542" s="15"/>
      <c r="AJ542" s="15"/>
      <c r="AK542" s="15"/>
      <c r="AL542" s="15"/>
      <c r="AM542" s="15"/>
      <c r="AN542" s="24"/>
      <c r="AO542" s="15"/>
      <c r="AP542" s="24"/>
      <c r="AQ542" s="15"/>
      <c r="AR542" s="24"/>
      <c r="AS542" s="15"/>
      <c r="AT542" s="24"/>
      <c r="AU542" s="15"/>
      <c r="AV542" s="24"/>
      <c r="AW542" s="15"/>
      <c r="AX542" s="24"/>
      <c r="AY542" s="15"/>
      <c r="AZ542" s="15"/>
      <c r="BA542" s="15"/>
      <c r="BB542" s="15"/>
      <c r="BC542" s="15"/>
      <c r="BD542" s="15"/>
      <c r="BE542" s="15"/>
      <c r="BF542" s="24"/>
      <c r="BG542" s="15"/>
      <c r="BH542" s="24"/>
      <c r="BI542" s="15"/>
      <c r="BJ542" s="24"/>
      <c r="BK542" s="15"/>
      <c r="BL542" s="24"/>
      <c r="BM542" s="15"/>
      <c r="BN542" s="24"/>
      <c r="BO542" s="15"/>
      <c r="BP542" s="24"/>
      <c r="BQ542" s="15"/>
      <c r="BR542" s="24"/>
      <c r="BS542" s="15"/>
      <c r="BT542" s="24"/>
      <c r="BU542" s="15"/>
      <c r="BV542" s="24"/>
      <c r="BW542" s="15"/>
      <c r="BX542" s="24"/>
      <c r="BY542" s="15"/>
      <c r="BZ542" s="24"/>
      <c r="CA542" s="15"/>
      <c r="CB542" s="24"/>
      <c r="CC542" s="15"/>
      <c r="CD542" s="24"/>
      <c r="CE542" s="15"/>
      <c r="CF542" s="24"/>
      <c r="CG542" s="15"/>
      <c r="CH542" s="25"/>
      <c r="CI542" s="15"/>
      <c r="CJ542" s="25"/>
      <c r="CK542" s="15"/>
      <c r="CL542" s="25"/>
      <c r="CM542" s="15"/>
      <c r="CN542" s="25"/>
      <c r="CO542" s="15"/>
      <c r="CP542" s="25"/>
      <c r="CQ542" s="15"/>
      <c r="CR542" s="25"/>
      <c r="CS542" s="15">
        <f t="shared" si="98"/>
        <v>0</v>
      </c>
      <c r="CT542" s="15">
        <f t="shared" si="99"/>
        <v>0</v>
      </c>
      <c r="CU542" s="15">
        <f t="shared" si="100"/>
        <v>0</v>
      </c>
      <c r="CV542" s="15">
        <f t="shared" si="101"/>
        <v>0</v>
      </c>
      <c r="CW542" s="15"/>
      <c r="CX542" s="15"/>
      <c r="CY542" s="15">
        <f t="shared" si="102"/>
        <v>0</v>
      </c>
      <c r="CZ542" s="15">
        <f>GG542</f>
        <v>0</v>
      </c>
      <c r="DA542" s="19"/>
      <c r="DB542" s="17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7"/>
      <c r="DQ542" s="15"/>
      <c r="DR542" s="15"/>
      <c r="DS542" s="15"/>
      <c r="DT542" s="15"/>
      <c r="DU542" s="15"/>
      <c r="DV542" s="15"/>
      <c r="DW542" s="15"/>
      <c r="DX542" s="20"/>
      <c r="DY542" s="15"/>
      <c r="DZ542" s="20"/>
      <c r="EA542" s="15"/>
      <c r="EB542" s="20"/>
      <c r="EC542" s="15"/>
      <c r="ED542" s="20"/>
      <c r="EE542" s="15"/>
      <c r="EF542" s="20"/>
      <c r="EG542" s="15"/>
      <c r="EH542" s="20"/>
      <c r="EI542" s="15">
        <v>32</v>
      </c>
      <c r="EJ542" s="20" t="s">
        <v>129</v>
      </c>
      <c r="EK542" s="15"/>
      <c r="EL542" s="20"/>
      <c r="EM542" s="15"/>
      <c r="EN542" s="20"/>
      <c r="EO542" s="15"/>
      <c r="EP542" s="20"/>
      <c r="EQ542" s="15"/>
      <c r="ER542" s="20"/>
      <c r="ES542" s="15"/>
      <c r="ET542" s="20"/>
      <c r="EU542" s="15"/>
      <c r="EV542" s="20"/>
      <c r="EW542" s="15"/>
      <c r="EX542" s="20"/>
      <c r="EY542" s="15"/>
      <c r="EZ542" s="20"/>
      <c r="FA542" s="15"/>
      <c r="FB542" s="20"/>
      <c r="FC542" s="15"/>
      <c r="FD542" s="20"/>
      <c r="FE542" s="15"/>
      <c r="FF542" s="20"/>
      <c r="FG542" s="15"/>
      <c r="FH542" s="20"/>
      <c r="FI542" s="15"/>
      <c r="FJ542" s="20"/>
      <c r="FK542" s="15"/>
      <c r="FL542" s="20"/>
      <c r="FM542" s="15"/>
      <c r="FN542" s="20"/>
      <c r="FO542" s="15"/>
      <c r="FP542" s="20"/>
      <c r="FQ542" s="15"/>
      <c r="FR542" s="20"/>
      <c r="FS542" s="15"/>
      <c r="FT542" s="20"/>
      <c r="FU542" s="15"/>
      <c r="FV542" s="20"/>
      <c r="FW542" s="15"/>
      <c r="FX542" s="20"/>
      <c r="FY542" s="15"/>
      <c r="FZ542" s="20"/>
      <c r="GA542" s="15"/>
      <c r="GB542" s="20"/>
      <c r="GC542" s="15"/>
      <c r="GD542" s="20"/>
      <c r="GE542" s="15"/>
      <c r="GF542" s="20"/>
      <c r="GG542" s="170"/>
    </row>
    <row r="543" spans="1:189" s="2" customFormat="1" ht="15" customHeight="1" x14ac:dyDescent="0.3">
      <c r="A543" s="15" t="s">
        <v>125</v>
      </c>
      <c r="B543" s="15" t="s">
        <v>126</v>
      </c>
      <c r="C543" s="15" t="s">
        <v>2297</v>
      </c>
      <c r="D543" s="15" t="s">
        <v>2285</v>
      </c>
      <c r="E543" s="15" t="str">
        <f t="shared" si="96"/>
        <v>Alyanna Lauryn Barile</v>
      </c>
      <c r="F543" s="17" t="s">
        <v>128</v>
      </c>
      <c r="G543" s="86">
        <v>999909759</v>
      </c>
      <c r="H543" s="15">
        <f t="shared" si="97"/>
        <v>32</v>
      </c>
      <c r="I543" s="15"/>
      <c r="J543" s="15"/>
      <c r="K543" s="16"/>
      <c r="L543" s="15"/>
      <c r="M543" s="15"/>
      <c r="N543" s="15"/>
      <c r="O543" s="15">
        <f t="shared" si="107"/>
        <v>32</v>
      </c>
      <c r="P543" s="15">
        <v>0</v>
      </c>
      <c r="Q543" s="15">
        <f t="shared" si="108"/>
        <v>0</v>
      </c>
      <c r="R543" s="15">
        <v>0</v>
      </c>
      <c r="S543" s="15">
        <v>0</v>
      </c>
      <c r="T543" s="15">
        <f t="shared" si="109"/>
        <v>0</v>
      </c>
      <c r="U543" s="15">
        <f t="shared" si="110"/>
        <v>0</v>
      </c>
      <c r="V543" s="15"/>
      <c r="W543" s="15"/>
      <c r="X543" s="15"/>
      <c r="Y543" s="15"/>
      <c r="Z543" s="16"/>
      <c r="AA543" s="15"/>
      <c r="AB543" s="24"/>
      <c r="AC543" s="15"/>
      <c r="AD543" s="15"/>
      <c r="AE543" s="15"/>
      <c r="AF543" s="15"/>
      <c r="AG543" s="15"/>
      <c r="AH543" s="24"/>
      <c r="AI543" s="15"/>
      <c r="AJ543" s="15"/>
      <c r="AK543" s="15"/>
      <c r="AL543" s="15"/>
      <c r="AM543" s="15"/>
      <c r="AN543" s="24"/>
      <c r="AO543" s="15"/>
      <c r="AP543" s="24"/>
      <c r="AQ543" s="15"/>
      <c r="AR543" s="24"/>
      <c r="AS543" s="15"/>
      <c r="AT543" s="24"/>
      <c r="AU543" s="15"/>
      <c r="AV543" s="24"/>
      <c r="AW543" s="15"/>
      <c r="AX543" s="24"/>
      <c r="AY543" s="15"/>
      <c r="AZ543" s="15"/>
      <c r="BA543" s="15"/>
      <c r="BB543" s="15"/>
      <c r="BC543" s="15"/>
      <c r="BD543" s="15"/>
      <c r="BE543" s="15"/>
      <c r="BF543" s="24"/>
      <c r="BG543" s="15"/>
      <c r="BH543" s="24"/>
      <c r="BI543" s="15"/>
      <c r="BJ543" s="24"/>
      <c r="BK543" s="15"/>
      <c r="BL543" s="24"/>
      <c r="BM543" s="15"/>
      <c r="BN543" s="24"/>
      <c r="BO543" s="15"/>
      <c r="BP543" s="24"/>
      <c r="BQ543" s="15"/>
      <c r="BR543" s="24"/>
      <c r="BS543" s="15"/>
      <c r="BT543" s="24"/>
      <c r="BU543" s="15"/>
      <c r="BV543" s="24"/>
      <c r="BW543" s="15"/>
      <c r="BX543" s="24"/>
      <c r="BY543" s="15"/>
      <c r="BZ543" s="24"/>
      <c r="CA543" s="15"/>
      <c r="CB543" s="24"/>
      <c r="CC543" s="15"/>
      <c r="CD543" s="24"/>
      <c r="CE543" s="15"/>
      <c r="CF543" s="24"/>
      <c r="CG543" s="15"/>
      <c r="CH543" s="25"/>
      <c r="CI543" s="15"/>
      <c r="CJ543" s="25"/>
      <c r="CK543" s="15"/>
      <c r="CL543" s="25"/>
      <c r="CM543" s="15"/>
      <c r="CN543" s="25"/>
      <c r="CO543" s="15"/>
      <c r="CP543" s="25"/>
      <c r="CQ543" s="15"/>
      <c r="CR543" s="25"/>
      <c r="CS543" s="15">
        <f t="shared" si="98"/>
        <v>0</v>
      </c>
      <c r="CT543" s="15">
        <f t="shared" si="99"/>
        <v>0</v>
      </c>
      <c r="CU543" s="15">
        <f t="shared" si="100"/>
        <v>0</v>
      </c>
      <c r="CV543" s="15">
        <f t="shared" si="101"/>
        <v>0</v>
      </c>
      <c r="CW543" s="15"/>
      <c r="CX543" s="15"/>
      <c r="CY543" s="15">
        <f t="shared" si="102"/>
        <v>0</v>
      </c>
      <c r="CZ543" s="15">
        <f>GG543</f>
        <v>0</v>
      </c>
      <c r="DA543" s="19"/>
      <c r="DB543" s="17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7"/>
      <c r="DQ543" s="15"/>
      <c r="DR543" s="15"/>
      <c r="DS543" s="15"/>
      <c r="DT543" s="15"/>
      <c r="DU543" s="15"/>
      <c r="DV543" s="15"/>
      <c r="DW543" s="15"/>
      <c r="DX543" s="20"/>
      <c r="DY543" s="15"/>
      <c r="DZ543" s="20"/>
      <c r="EA543" s="15"/>
      <c r="EB543" s="20"/>
      <c r="EC543" s="15"/>
      <c r="ED543" s="20"/>
      <c r="EE543" s="15"/>
      <c r="EF543" s="20"/>
      <c r="EG543" s="15"/>
      <c r="EH543" s="20"/>
      <c r="EI543" s="15">
        <v>32</v>
      </c>
      <c r="EJ543" s="20" t="s">
        <v>129</v>
      </c>
      <c r="EK543" s="15"/>
      <c r="EL543" s="20"/>
      <c r="EM543" s="15"/>
      <c r="EN543" s="20"/>
      <c r="EO543" s="15"/>
      <c r="EP543" s="20"/>
      <c r="EQ543" s="15"/>
      <c r="ER543" s="20"/>
      <c r="ES543" s="15"/>
      <c r="ET543" s="20"/>
      <c r="EU543" s="15"/>
      <c r="EV543" s="20"/>
      <c r="EW543" s="15"/>
      <c r="EX543" s="20"/>
      <c r="EY543" s="15"/>
      <c r="EZ543" s="20"/>
      <c r="FA543" s="15"/>
      <c r="FB543" s="20"/>
      <c r="FC543" s="15"/>
      <c r="FD543" s="20"/>
      <c r="FE543" s="15"/>
      <c r="FF543" s="20"/>
      <c r="FG543" s="15"/>
      <c r="FH543" s="20"/>
      <c r="FI543" s="15"/>
      <c r="FJ543" s="20"/>
      <c r="FK543" s="15"/>
      <c r="FL543" s="20"/>
      <c r="FM543" s="15"/>
      <c r="FN543" s="20"/>
      <c r="FO543" s="15"/>
      <c r="FP543" s="20"/>
      <c r="FQ543" s="15"/>
      <c r="FR543" s="20"/>
      <c r="FS543" s="15"/>
      <c r="FT543" s="20"/>
      <c r="FU543" s="15"/>
      <c r="FV543" s="20"/>
      <c r="FW543" s="15"/>
      <c r="FX543" s="20"/>
      <c r="FY543" s="15"/>
      <c r="FZ543" s="20"/>
      <c r="GA543" s="15"/>
      <c r="GB543" s="20"/>
      <c r="GC543" s="15"/>
      <c r="GD543" s="20"/>
      <c r="GE543" s="15"/>
      <c r="GF543" s="20"/>
      <c r="GG543" s="170"/>
    </row>
    <row r="544" spans="1:189" s="2" customFormat="1" ht="15" customHeight="1" x14ac:dyDescent="0.3">
      <c r="A544" s="15" t="s">
        <v>2903</v>
      </c>
      <c r="B544" s="15" t="s">
        <v>126</v>
      </c>
      <c r="C544" s="17" t="s">
        <v>179</v>
      </c>
      <c r="D544" s="17" t="s">
        <v>1698</v>
      </c>
      <c r="E544" s="15" t="str">
        <f t="shared" si="96"/>
        <v>Ava Shafie</v>
      </c>
      <c r="F544" s="17" t="s">
        <v>128</v>
      </c>
      <c r="G544" s="15">
        <v>999909767</v>
      </c>
      <c r="H544" s="15">
        <f t="shared" si="97"/>
        <v>38</v>
      </c>
      <c r="I544" s="15"/>
      <c r="J544" s="15"/>
      <c r="K544" s="16"/>
      <c r="L544" s="15"/>
      <c r="M544" s="15"/>
      <c r="N544" s="15"/>
      <c r="O544" s="15">
        <f t="shared" si="107"/>
        <v>0</v>
      </c>
      <c r="P544" s="15">
        <v>0</v>
      </c>
      <c r="Q544" s="15">
        <f t="shared" si="108"/>
        <v>2</v>
      </c>
      <c r="R544" s="15">
        <v>0</v>
      </c>
      <c r="S544" s="15">
        <v>0</v>
      </c>
      <c r="T544" s="15">
        <f t="shared" si="109"/>
        <v>0</v>
      </c>
      <c r="U544" s="15">
        <f t="shared" si="110"/>
        <v>0</v>
      </c>
      <c r="V544" s="15"/>
      <c r="W544" s="15"/>
      <c r="X544" s="15"/>
      <c r="Y544" s="15"/>
      <c r="Z544" s="16"/>
      <c r="AA544" s="15"/>
      <c r="AB544" s="24"/>
      <c r="AC544" s="15"/>
      <c r="AD544" s="15"/>
      <c r="AE544" s="15"/>
      <c r="AF544" s="15"/>
      <c r="AG544" s="15"/>
      <c r="AH544" s="24"/>
      <c r="AI544" s="15"/>
      <c r="AJ544" s="15"/>
      <c r="AK544" s="15">
        <f>15*2.12</f>
        <v>31.8</v>
      </c>
      <c r="AL544" s="24" t="s">
        <v>168</v>
      </c>
      <c r="AM544" s="15">
        <v>32</v>
      </c>
      <c r="AN544" s="24" t="s">
        <v>129</v>
      </c>
      <c r="AO544" s="15"/>
      <c r="AP544" s="24"/>
      <c r="AQ544" s="15"/>
      <c r="AR544" s="24"/>
      <c r="AS544" s="15"/>
      <c r="AT544" s="24"/>
      <c r="AU544" s="15"/>
      <c r="AV544" s="24"/>
      <c r="AW544" s="15"/>
      <c r="AX544" s="24"/>
      <c r="AY544" s="15"/>
      <c r="AZ544" s="15"/>
      <c r="BA544" s="15"/>
      <c r="BB544" s="15"/>
      <c r="BC544" s="15"/>
      <c r="BD544" s="15"/>
      <c r="BE544" s="15"/>
      <c r="BF544" s="24"/>
      <c r="BG544" s="15"/>
      <c r="BH544" s="24"/>
      <c r="BI544" s="15"/>
      <c r="BJ544" s="24"/>
      <c r="BK544" s="15"/>
      <c r="BL544" s="24"/>
      <c r="BM544" s="15"/>
      <c r="BN544" s="24"/>
      <c r="BO544" s="15"/>
      <c r="BP544" s="24"/>
      <c r="BQ544" s="15"/>
      <c r="BR544" s="24"/>
      <c r="BS544" s="15"/>
      <c r="BT544" s="24"/>
      <c r="BU544" s="15"/>
      <c r="BV544" s="24"/>
      <c r="BW544" s="15"/>
      <c r="BX544" s="24"/>
      <c r="BY544" s="15"/>
      <c r="BZ544" s="24"/>
      <c r="CA544" s="15"/>
      <c r="CB544" s="24"/>
      <c r="CC544" s="15"/>
      <c r="CD544" s="24"/>
      <c r="CE544" s="15"/>
      <c r="CF544" s="24"/>
      <c r="CG544" s="15"/>
      <c r="CH544" s="25"/>
      <c r="CI544" s="15"/>
      <c r="CJ544" s="25"/>
      <c r="CK544" s="15"/>
      <c r="CL544" s="25"/>
      <c r="CM544" s="15"/>
      <c r="CN544" s="25"/>
      <c r="CO544" s="15"/>
      <c r="CP544" s="25"/>
      <c r="CQ544" s="15"/>
      <c r="CR544" s="25"/>
      <c r="CS544" s="15">
        <f t="shared" si="98"/>
        <v>0</v>
      </c>
      <c r="CT544" s="15">
        <f t="shared" si="99"/>
        <v>38</v>
      </c>
      <c r="CU544" s="15">
        <f t="shared" si="100"/>
        <v>0</v>
      </c>
      <c r="CV544" s="15">
        <f t="shared" si="101"/>
        <v>0</v>
      </c>
      <c r="CW544" s="15"/>
      <c r="CX544" s="15"/>
      <c r="CY544" s="15">
        <f t="shared" si="102"/>
        <v>0</v>
      </c>
      <c r="CZ544" s="15">
        <f>GG544</f>
        <v>0</v>
      </c>
      <c r="DA544" s="19"/>
      <c r="DB544" s="17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7"/>
      <c r="DQ544" s="15">
        <v>54</v>
      </c>
      <c r="DR544" s="15">
        <v>24</v>
      </c>
      <c r="DS544" s="15"/>
      <c r="DT544" s="15"/>
      <c r="DU544" s="15"/>
      <c r="DV544" s="15"/>
      <c r="DW544" s="15"/>
      <c r="DX544" s="20"/>
      <c r="DY544" s="15"/>
      <c r="DZ544" s="20"/>
      <c r="EA544" s="15"/>
      <c r="EB544" s="20"/>
      <c r="EC544" s="15"/>
      <c r="ED544" s="20"/>
      <c r="EE544" s="15"/>
      <c r="EF544" s="20"/>
      <c r="EG544" s="15"/>
      <c r="EH544" s="20"/>
      <c r="EI544" s="15"/>
      <c r="EJ544" s="20"/>
      <c r="EK544" s="15"/>
      <c r="EL544" s="20"/>
      <c r="EM544" s="15"/>
      <c r="EN544" s="20"/>
      <c r="EO544" s="15"/>
      <c r="EP544" s="20"/>
      <c r="EQ544" s="15"/>
      <c r="ER544" s="20"/>
      <c r="ES544" s="15">
        <v>38</v>
      </c>
      <c r="ET544" s="20" t="s">
        <v>129</v>
      </c>
      <c r="EU544" s="15"/>
      <c r="EV544" s="20"/>
      <c r="EW544" s="15"/>
      <c r="EX544" s="20"/>
      <c r="EY544" s="15"/>
      <c r="EZ544" s="20"/>
      <c r="FA544" s="15"/>
      <c r="FB544" s="20"/>
      <c r="FC544" s="15"/>
      <c r="FD544" s="20"/>
      <c r="FE544" s="15"/>
      <c r="FF544" s="20"/>
      <c r="FG544" s="15"/>
      <c r="FH544" s="20"/>
      <c r="FI544" s="15"/>
      <c r="FJ544" s="20"/>
      <c r="FK544" s="15"/>
      <c r="FL544" s="20"/>
      <c r="FM544" s="15"/>
      <c r="FN544" s="20"/>
      <c r="FO544" s="15"/>
      <c r="FP544" s="20"/>
      <c r="FQ544" s="15"/>
      <c r="FR544" s="20"/>
      <c r="FS544" s="15"/>
      <c r="FT544" s="20"/>
      <c r="FU544" s="15"/>
      <c r="FV544" s="20"/>
      <c r="FW544" s="15"/>
      <c r="FX544" s="20"/>
      <c r="FY544" s="15"/>
      <c r="FZ544" s="20"/>
      <c r="GA544" s="15"/>
      <c r="GB544" s="20"/>
      <c r="GC544" s="15"/>
      <c r="GD544" s="20"/>
      <c r="GE544" s="15"/>
      <c r="GF544" s="20"/>
      <c r="GG544" s="170"/>
    </row>
    <row r="545" spans="1:189" s="2" customFormat="1" ht="15" customHeight="1" x14ac:dyDescent="0.3">
      <c r="A545" s="15" t="s">
        <v>2903</v>
      </c>
      <c r="B545" s="17" t="s">
        <v>126</v>
      </c>
      <c r="C545" s="17" t="s">
        <v>158</v>
      </c>
      <c r="D545" s="17" t="s">
        <v>769</v>
      </c>
      <c r="E545" s="15" t="str">
        <f t="shared" si="96"/>
        <v>Sophia Jeffrey</v>
      </c>
      <c r="F545" s="17" t="s">
        <v>128</v>
      </c>
      <c r="G545" s="15">
        <v>999909779</v>
      </c>
      <c r="H545" s="15">
        <f t="shared" si="97"/>
        <v>51</v>
      </c>
      <c r="I545" s="15"/>
      <c r="J545" s="15"/>
      <c r="K545" s="16"/>
      <c r="L545" s="15"/>
      <c r="M545" s="15"/>
      <c r="N545" s="15"/>
      <c r="O545" s="15">
        <f t="shared" si="107"/>
        <v>0</v>
      </c>
      <c r="P545" s="15">
        <v>0</v>
      </c>
      <c r="Q545" s="15">
        <f t="shared" si="108"/>
        <v>1</v>
      </c>
      <c r="R545" s="15">
        <v>0</v>
      </c>
      <c r="S545" s="15">
        <v>0</v>
      </c>
      <c r="T545" s="15">
        <f t="shared" si="109"/>
        <v>51</v>
      </c>
      <c r="U545" s="15">
        <f t="shared" si="110"/>
        <v>0</v>
      </c>
      <c r="V545" s="15"/>
      <c r="W545" s="15"/>
      <c r="X545" s="15"/>
      <c r="Y545" s="15"/>
      <c r="Z545" s="16"/>
      <c r="AA545" s="15"/>
      <c r="AB545" s="24"/>
      <c r="AC545" s="15"/>
      <c r="AD545" s="15"/>
      <c r="AE545" s="15">
        <v>63</v>
      </c>
      <c r="AF545" s="24">
        <v>5</v>
      </c>
      <c r="AG545" s="15"/>
      <c r="AH545" s="24"/>
      <c r="AI545" s="15"/>
      <c r="AJ545" s="24"/>
      <c r="AK545" s="15"/>
      <c r="AL545" s="24"/>
      <c r="AM545" s="15">
        <v>52</v>
      </c>
      <c r="AN545" s="24">
        <v>5</v>
      </c>
      <c r="AO545" s="15"/>
      <c r="AP545" s="24"/>
      <c r="AQ545" s="15"/>
      <c r="AR545" s="24"/>
      <c r="AS545" s="15"/>
      <c r="AT545" s="24"/>
      <c r="AU545" s="15"/>
      <c r="AV545" s="24"/>
      <c r="AW545" s="15"/>
      <c r="AX545" s="24"/>
      <c r="AY545" s="15"/>
      <c r="AZ545" s="15"/>
      <c r="BA545" s="15"/>
      <c r="BB545" s="15"/>
      <c r="BC545" s="15"/>
      <c r="BD545" s="15"/>
      <c r="BE545" s="15"/>
      <c r="BF545" s="24"/>
      <c r="BG545" s="15"/>
      <c r="BH545" s="24"/>
      <c r="BI545" s="15"/>
      <c r="BJ545" s="24"/>
      <c r="BK545" s="15"/>
      <c r="BL545" s="24"/>
      <c r="BM545" s="15">
        <v>63</v>
      </c>
      <c r="BN545" s="24">
        <v>6</v>
      </c>
      <c r="BO545" s="15"/>
      <c r="BP545" s="24"/>
      <c r="BQ545" s="15">
        <v>85</v>
      </c>
      <c r="BR545" s="24">
        <v>8</v>
      </c>
      <c r="BS545" s="15"/>
      <c r="BT545" s="24"/>
      <c r="BU545" s="15"/>
      <c r="BV545" s="24"/>
      <c r="BW545" s="15"/>
      <c r="BX545" s="24"/>
      <c r="BY545" s="15"/>
      <c r="BZ545" s="24"/>
      <c r="CA545" s="15">
        <v>51</v>
      </c>
      <c r="CB545" s="24" t="s">
        <v>129</v>
      </c>
      <c r="CC545" s="15"/>
      <c r="CD545" s="24"/>
      <c r="CE545" s="15"/>
      <c r="CF545" s="24"/>
      <c r="CG545" s="15">
        <v>51</v>
      </c>
      <c r="CH545" s="25">
        <v>8</v>
      </c>
      <c r="CI545" s="15"/>
      <c r="CJ545" s="25"/>
      <c r="CK545" s="15"/>
      <c r="CL545" s="25"/>
      <c r="CM545" s="15"/>
      <c r="CN545" s="25"/>
      <c r="CO545" s="15">
        <v>40</v>
      </c>
      <c r="CP545" s="25">
        <v>1</v>
      </c>
      <c r="CQ545" s="15"/>
      <c r="CR545" s="25"/>
      <c r="CS545" s="15">
        <f t="shared" si="98"/>
        <v>0</v>
      </c>
      <c r="CT545" s="15">
        <f t="shared" si="99"/>
        <v>0</v>
      </c>
      <c r="CU545" s="15">
        <f t="shared" si="100"/>
        <v>0</v>
      </c>
      <c r="CV545" s="15">
        <f t="shared" si="101"/>
        <v>0</v>
      </c>
      <c r="CW545" s="15"/>
      <c r="CX545" s="15"/>
      <c r="CY545" s="15">
        <f t="shared" si="102"/>
        <v>0</v>
      </c>
      <c r="CZ545" s="15">
        <f>GG545</f>
        <v>0</v>
      </c>
      <c r="DA545" s="19"/>
      <c r="DB545" s="17"/>
      <c r="DC545" s="15">
        <v>90</v>
      </c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7"/>
      <c r="DQ545" s="15"/>
      <c r="DR545" s="15">
        <v>52</v>
      </c>
      <c r="DS545" s="15"/>
      <c r="DT545" s="15"/>
      <c r="DU545" s="15"/>
      <c r="DV545" s="15"/>
      <c r="DW545" s="15"/>
      <c r="DX545" s="20"/>
      <c r="DY545" s="15"/>
      <c r="DZ545" s="20"/>
      <c r="EA545" s="15"/>
      <c r="EB545" s="20"/>
      <c r="EC545" s="15">
        <v>51</v>
      </c>
      <c r="ED545" s="20">
        <v>9</v>
      </c>
      <c r="EE545" s="15"/>
      <c r="EF545" s="20"/>
      <c r="EG545" s="15"/>
      <c r="EH545" s="20"/>
      <c r="EI545" s="15"/>
      <c r="EJ545" s="20"/>
      <c r="EK545" s="15"/>
      <c r="EL545" s="20"/>
      <c r="EM545" s="15"/>
      <c r="EN545" s="20"/>
      <c r="EO545" s="15"/>
      <c r="EP545" s="20"/>
      <c r="EQ545" s="15"/>
      <c r="ER545" s="20"/>
      <c r="ES545" s="15"/>
      <c r="ET545" s="20"/>
      <c r="EU545" s="15"/>
      <c r="EV545" s="20"/>
      <c r="EW545" s="15"/>
      <c r="EX545" s="20"/>
      <c r="EY545" s="15"/>
      <c r="EZ545" s="20"/>
      <c r="FA545" s="15"/>
      <c r="FB545" s="20"/>
      <c r="FC545" s="15"/>
      <c r="FD545" s="20"/>
      <c r="FE545" s="15"/>
      <c r="FF545" s="20"/>
      <c r="FG545" s="15"/>
      <c r="FH545" s="20"/>
      <c r="FI545" s="15"/>
      <c r="FJ545" s="20"/>
      <c r="FK545" s="15"/>
      <c r="FL545" s="20"/>
      <c r="FM545" s="15"/>
      <c r="FN545" s="20"/>
      <c r="FO545" s="15"/>
      <c r="FP545" s="20"/>
      <c r="FQ545" s="15"/>
      <c r="FR545" s="20"/>
      <c r="FS545" s="15"/>
      <c r="FT545" s="20"/>
      <c r="FU545" s="15"/>
      <c r="FV545" s="20"/>
      <c r="FW545" s="15"/>
      <c r="FX545" s="20"/>
      <c r="FY545" s="15"/>
      <c r="FZ545" s="20"/>
      <c r="GA545" s="15"/>
      <c r="GB545" s="20"/>
      <c r="GC545" s="15"/>
      <c r="GD545" s="20"/>
      <c r="GE545" s="15"/>
      <c r="GF545" s="20"/>
      <c r="GG545" s="170"/>
    </row>
    <row r="546" spans="1:189" s="2" customFormat="1" ht="15" customHeight="1" x14ac:dyDescent="0.3">
      <c r="A546" s="15" t="s">
        <v>2905</v>
      </c>
      <c r="B546" s="85" t="s">
        <v>126</v>
      </c>
      <c r="C546" s="85" t="s">
        <v>3461</v>
      </c>
      <c r="D546" s="85" t="s">
        <v>3453</v>
      </c>
      <c r="E546" s="15" t="str">
        <f t="shared" si="96"/>
        <v>Dr Muriel BROTHERS</v>
      </c>
      <c r="F546" s="85" t="s">
        <v>128</v>
      </c>
      <c r="G546" s="15">
        <v>999909827</v>
      </c>
      <c r="H546" s="15">
        <f t="shared" si="97"/>
        <v>30</v>
      </c>
      <c r="I546" s="15"/>
      <c r="J546" s="15"/>
      <c r="K546" s="16"/>
      <c r="L546" s="15"/>
      <c r="M546" s="15"/>
      <c r="N546" s="15"/>
      <c r="O546" s="15">
        <f t="shared" si="107"/>
        <v>0</v>
      </c>
      <c r="P546" s="15">
        <v>0</v>
      </c>
      <c r="Q546" s="15">
        <f t="shared" si="108"/>
        <v>0</v>
      </c>
      <c r="R546" s="15">
        <v>0</v>
      </c>
      <c r="S546" s="15">
        <v>0</v>
      </c>
      <c r="T546" s="15">
        <f t="shared" si="109"/>
        <v>0</v>
      </c>
      <c r="U546" s="15">
        <f t="shared" si="110"/>
        <v>0</v>
      </c>
      <c r="V546" s="15"/>
      <c r="W546" s="15"/>
      <c r="X546" s="15"/>
      <c r="Y546" s="15"/>
      <c r="Z546" s="16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>
        <f t="shared" si="98"/>
        <v>0</v>
      </c>
      <c r="CT546" s="15">
        <f t="shared" si="99"/>
        <v>30</v>
      </c>
      <c r="CU546" s="15">
        <f t="shared" si="100"/>
        <v>1</v>
      </c>
      <c r="CV546" s="15">
        <f t="shared" si="101"/>
        <v>0</v>
      </c>
      <c r="CW546" s="15"/>
      <c r="CX546" s="15"/>
      <c r="CY546" s="15">
        <f t="shared" si="102"/>
        <v>0</v>
      </c>
      <c r="CZ546" s="15">
        <f>GG546</f>
        <v>0</v>
      </c>
      <c r="DA546" s="16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20"/>
      <c r="DY546" s="15"/>
      <c r="DZ546" s="20"/>
      <c r="EA546" s="15"/>
      <c r="EB546" s="20"/>
      <c r="EC546" s="15"/>
      <c r="ED546" s="20"/>
      <c r="EE546" s="15"/>
      <c r="EF546" s="20"/>
      <c r="EG546" s="15"/>
      <c r="EH546" s="20"/>
      <c r="EI546" s="15"/>
      <c r="EJ546" s="20"/>
      <c r="EK546" s="15"/>
      <c r="EL546" s="20"/>
      <c r="EM546" s="15"/>
      <c r="EN546" s="20"/>
      <c r="EO546" s="15"/>
      <c r="EP546" s="20"/>
      <c r="EQ546" s="15"/>
      <c r="ER546" s="20"/>
      <c r="ES546" s="15"/>
      <c r="ET546" s="20"/>
      <c r="EU546" s="15"/>
      <c r="EV546" s="20"/>
      <c r="EW546" s="15"/>
      <c r="EX546" s="20"/>
      <c r="EY546" s="15"/>
      <c r="EZ546" s="20"/>
      <c r="FA546" s="15"/>
      <c r="FB546" s="20"/>
      <c r="FC546" s="15"/>
      <c r="FD546" s="20"/>
      <c r="FE546" s="15"/>
      <c r="FF546" s="20"/>
      <c r="FG546" s="15">
        <v>30</v>
      </c>
      <c r="FH546" s="20">
        <v>1</v>
      </c>
      <c r="FI546" s="15"/>
      <c r="FJ546" s="20"/>
      <c r="FK546" s="15"/>
      <c r="FL546" s="20"/>
      <c r="FM546" s="15"/>
      <c r="FN546" s="20"/>
      <c r="FO546" s="15"/>
      <c r="FP546" s="20"/>
      <c r="FQ546" s="15"/>
      <c r="FR546" s="20"/>
      <c r="FS546" s="15"/>
      <c r="FT546" s="20"/>
      <c r="FU546" s="15"/>
      <c r="FV546" s="20"/>
      <c r="FW546" s="15"/>
      <c r="FX546" s="20"/>
      <c r="FY546" s="15"/>
      <c r="FZ546" s="20"/>
      <c r="GA546" s="15"/>
      <c r="GB546" s="20"/>
      <c r="GC546" s="15"/>
      <c r="GD546" s="20"/>
      <c r="GE546" s="15"/>
      <c r="GF546" s="20"/>
      <c r="GG546" s="170"/>
    </row>
    <row r="547" spans="1:189" s="2" customFormat="1" ht="15" customHeight="1" x14ac:dyDescent="0.3">
      <c r="A547" s="15" t="s">
        <v>133</v>
      </c>
      <c r="B547" s="15" t="s">
        <v>126</v>
      </c>
      <c r="C547" s="15" t="s">
        <v>399</v>
      </c>
      <c r="D547" s="15" t="s">
        <v>398</v>
      </c>
      <c r="E547" s="15" t="str">
        <f t="shared" si="96"/>
        <v>Milana  Brothers</v>
      </c>
      <c r="F547" s="15" t="s">
        <v>128</v>
      </c>
      <c r="G547" s="81">
        <v>999909843</v>
      </c>
      <c r="H547" s="15">
        <f t="shared" si="97"/>
        <v>109</v>
      </c>
      <c r="I547" s="15"/>
      <c r="J547" s="15"/>
      <c r="K547" s="16"/>
      <c r="L547" s="15"/>
      <c r="M547" s="15"/>
      <c r="N547" s="15"/>
      <c r="O547" s="15">
        <f t="shared" si="107"/>
        <v>0</v>
      </c>
      <c r="P547" s="15">
        <v>0</v>
      </c>
      <c r="Q547" s="15">
        <f t="shared" si="108"/>
        <v>0</v>
      </c>
      <c r="R547" s="15">
        <v>0</v>
      </c>
      <c r="S547" s="15">
        <v>0</v>
      </c>
      <c r="T547" s="15">
        <f t="shared" si="109"/>
        <v>51</v>
      </c>
      <c r="U547" s="15">
        <f t="shared" si="110"/>
        <v>0</v>
      </c>
      <c r="V547" s="15"/>
      <c r="W547" s="15"/>
      <c r="X547" s="15"/>
      <c r="Y547" s="15"/>
      <c r="Z547" s="16"/>
      <c r="AA547" s="15"/>
      <c r="AB547" s="24"/>
      <c r="AC547" s="15"/>
      <c r="AD547" s="15"/>
      <c r="AE547" s="15"/>
      <c r="AF547" s="15"/>
      <c r="AG547" s="15"/>
      <c r="AH547" s="24"/>
      <c r="AI547" s="15"/>
      <c r="AJ547" s="15"/>
      <c r="AK547" s="15"/>
      <c r="AL547" s="15"/>
      <c r="AM547" s="15"/>
      <c r="AN547" s="24"/>
      <c r="AO547" s="15"/>
      <c r="AP547" s="24"/>
      <c r="AQ547" s="15"/>
      <c r="AR547" s="24"/>
      <c r="AS547" s="15"/>
      <c r="AT547" s="24"/>
      <c r="AU547" s="15"/>
      <c r="AV547" s="24"/>
      <c r="AW547" s="15"/>
      <c r="AX547" s="24"/>
      <c r="AY547" s="15"/>
      <c r="AZ547" s="15"/>
      <c r="BA547" s="15"/>
      <c r="BB547" s="15"/>
      <c r="BC547" s="15"/>
      <c r="BD547" s="15"/>
      <c r="BE547" s="15"/>
      <c r="BF547" s="24"/>
      <c r="BG547" s="15"/>
      <c r="BH547" s="24"/>
      <c r="BI547" s="15"/>
      <c r="BJ547" s="24"/>
      <c r="BK547" s="15"/>
      <c r="BL547" s="24"/>
      <c r="BM547" s="15"/>
      <c r="BN547" s="24"/>
      <c r="BO547" s="15">
        <v>90</v>
      </c>
      <c r="BP547" s="24">
        <v>2</v>
      </c>
      <c r="BQ547" s="15"/>
      <c r="BR547" s="24"/>
      <c r="BS547" s="15"/>
      <c r="BT547" s="24"/>
      <c r="BU547" s="15"/>
      <c r="BV547" s="24"/>
      <c r="BW547" s="15"/>
      <c r="BX547" s="24"/>
      <c r="BY547" s="15"/>
      <c r="BZ547" s="24"/>
      <c r="CA547" s="15"/>
      <c r="CB547" s="24"/>
      <c r="CC547" s="15"/>
      <c r="CD547" s="24"/>
      <c r="CE547" s="15"/>
      <c r="CF547" s="24"/>
      <c r="CG547" s="15"/>
      <c r="CH547" s="25"/>
      <c r="CI547" s="15"/>
      <c r="CJ547" s="25"/>
      <c r="CK547" s="15"/>
      <c r="CL547" s="25"/>
      <c r="CM547" s="15"/>
      <c r="CN547" s="25"/>
      <c r="CO547" s="15"/>
      <c r="CP547" s="25"/>
      <c r="CQ547" s="15"/>
      <c r="CR547" s="25"/>
      <c r="CS547" s="15">
        <f t="shared" si="98"/>
        <v>0</v>
      </c>
      <c r="CT547" s="15">
        <f t="shared" si="99"/>
        <v>58</v>
      </c>
      <c r="CU547" s="15">
        <f t="shared" si="100"/>
        <v>1</v>
      </c>
      <c r="CV547" s="15">
        <f t="shared" si="101"/>
        <v>0</v>
      </c>
      <c r="CW547" s="15"/>
      <c r="CX547" s="15"/>
      <c r="CY547" s="15">
        <f t="shared" si="102"/>
        <v>0</v>
      </c>
      <c r="CZ547" s="15">
        <f>GG547</f>
        <v>0</v>
      </c>
      <c r="DA547" s="19"/>
      <c r="DB547" s="17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7"/>
      <c r="DQ547" s="15"/>
      <c r="DR547" s="15"/>
      <c r="DS547" s="15"/>
      <c r="DT547" s="15"/>
      <c r="DU547" s="15"/>
      <c r="DV547" s="15"/>
      <c r="DW547" s="15">
        <v>63</v>
      </c>
      <c r="DX547" s="20">
        <v>7</v>
      </c>
      <c r="DY547" s="15"/>
      <c r="DZ547" s="20"/>
      <c r="EA547" s="15"/>
      <c r="EB547" s="20"/>
      <c r="EC547" s="15">
        <v>51</v>
      </c>
      <c r="ED547" s="20" t="s">
        <v>129</v>
      </c>
      <c r="EE547" s="15"/>
      <c r="EF547" s="20"/>
      <c r="EG547" s="15"/>
      <c r="EH547" s="20"/>
      <c r="EI547" s="15"/>
      <c r="EJ547" s="20"/>
      <c r="EK547" s="15"/>
      <c r="EL547" s="20"/>
      <c r="EM547" s="15"/>
      <c r="EN547" s="20"/>
      <c r="EO547" s="15"/>
      <c r="EP547" s="20"/>
      <c r="EQ547" s="15"/>
      <c r="ER547" s="20"/>
      <c r="ES547" s="15"/>
      <c r="ET547" s="20"/>
      <c r="EU547" s="15"/>
      <c r="EV547" s="20"/>
      <c r="EW547" s="15"/>
      <c r="EX547" s="20"/>
      <c r="EY547" s="15"/>
      <c r="EZ547" s="20"/>
      <c r="FA547" s="15"/>
      <c r="FB547" s="20"/>
      <c r="FC547" s="15"/>
      <c r="FD547" s="20"/>
      <c r="FE547" s="15"/>
      <c r="FF547" s="20"/>
      <c r="FG547" s="15">
        <v>58</v>
      </c>
      <c r="FH547" s="20">
        <v>6</v>
      </c>
      <c r="FI547" s="15"/>
      <c r="FJ547" s="20"/>
      <c r="FK547" s="15"/>
      <c r="FL547" s="20"/>
      <c r="FM547" s="15"/>
      <c r="FN547" s="20"/>
      <c r="FO547" s="15"/>
      <c r="FP547" s="20"/>
      <c r="FQ547" s="15"/>
      <c r="FR547" s="20"/>
      <c r="FS547" s="15"/>
      <c r="FT547" s="20"/>
      <c r="FU547" s="15"/>
      <c r="FV547" s="20"/>
      <c r="FW547" s="15"/>
      <c r="FX547" s="20"/>
      <c r="FY547" s="15"/>
      <c r="FZ547" s="20"/>
      <c r="GA547" s="15"/>
      <c r="GB547" s="20"/>
      <c r="GC547" s="15"/>
      <c r="GD547" s="20"/>
      <c r="GE547" s="15"/>
      <c r="GF547" s="20"/>
      <c r="GG547" s="170"/>
    </row>
    <row r="548" spans="1:189" s="2" customFormat="1" ht="15" customHeight="1" x14ac:dyDescent="0.3">
      <c r="A548" s="17" t="s">
        <v>125</v>
      </c>
      <c r="B548" s="17" t="s">
        <v>126</v>
      </c>
      <c r="C548" s="17" t="s">
        <v>1237</v>
      </c>
      <c r="D548" s="17" t="s">
        <v>1223</v>
      </c>
      <c r="E548" s="15" t="str">
        <f t="shared" si="96"/>
        <v>Joan Lee</v>
      </c>
      <c r="F548" s="17" t="s">
        <v>128</v>
      </c>
      <c r="G548" s="15">
        <v>999909847</v>
      </c>
      <c r="H548" s="15">
        <f t="shared" si="97"/>
        <v>124</v>
      </c>
      <c r="I548" s="15"/>
      <c r="J548" s="15"/>
      <c r="K548" s="16"/>
      <c r="L548" s="15"/>
      <c r="M548" s="15"/>
      <c r="N548" s="15"/>
      <c r="O548" s="15">
        <f t="shared" si="107"/>
        <v>0</v>
      </c>
      <c r="P548" s="15">
        <v>0</v>
      </c>
      <c r="Q548" s="15">
        <f t="shared" si="108"/>
        <v>0</v>
      </c>
      <c r="R548" s="15">
        <v>0</v>
      </c>
      <c r="S548" s="15">
        <v>0</v>
      </c>
      <c r="T548" s="15">
        <f t="shared" si="109"/>
        <v>38</v>
      </c>
      <c r="U548" s="15">
        <f t="shared" si="110"/>
        <v>0</v>
      </c>
      <c r="V548" s="15"/>
      <c r="W548" s="15"/>
      <c r="X548" s="15"/>
      <c r="Y548" s="15"/>
      <c r="Z548" s="16"/>
      <c r="AA548" s="15"/>
      <c r="AB548" s="24"/>
      <c r="AC548" s="15"/>
      <c r="AD548" s="15"/>
      <c r="AE548" s="15"/>
      <c r="AF548" s="15"/>
      <c r="AG548" s="15"/>
      <c r="AH548" s="24"/>
      <c r="AI548" s="15"/>
      <c r="AJ548" s="15"/>
      <c r="AK548" s="15"/>
      <c r="AL548" s="15"/>
      <c r="AM548" s="15"/>
      <c r="AN548" s="24"/>
      <c r="AO548" s="15"/>
      <c r="AP548" s="24"/>
      <c r="AQ548" s="15"/>
      <c r="AR548" s="24"/>
      <c r="AS548" s="15"/>
      <c r="AT548" s="24"/>
      <c r="AU548" s="15"/>
      <c r="AV548" s="24"/>
      <c r="AW548" s="15"/>
      <c r="AX548" s="24"/>
      <c r="AY548" s="15"/>
      <c r="AZ548" s="15"/>
      <c r="BA548" s="15"/>
      <c r="BB548" s="15"/>
      <c r="BC548" s="15"/>
      <c r="BD548" s="15"/>
      <c r="BE548" s="15"/>
      <c r="BF548" s="24"/>
      <c r="BG548" s="15"/>
      <c r="BH548" s="24"/>
      <c r="BI548" s="15"/>
      <c r="BJ548" s="24"/>
      <c r="BK548" s="15"/>
      <c r="BL548" s="24"/>
      <c r="BM548" s="15">
        <v>33</v>
      </c>
      <c r="BN548" s="24" t="s">
        <v>168</v>
      </c>
      <c r="BO548" s="15"/>
      <c r="BP548" s="24"/>
      <c r="BQ548" s="15">
        <v>48</v>
      </c>
      <c r="BR548" s="24" t="s">
        <v>168</v>
      </c>
      <c r="BS548" s="15"/>
      <c r="BT548" s="24"/>
      <c r="BU548" s="15"/>
      <c r="BV548" s="24"/>
      <c r="BW548" s="15"/>
      <c r="BX548" s="24"/>
      <c r="BY548" s="15"/>
      <c r="BZ548" s="24"/>
      <c r="CA548" s="15">
        <v>38</v>
      </c>
      <c r="CB548" s="24" t="s">
        <v>168</v>
      </c>
      <c r="CC548" s="15"/>
      <c r="CD548" s="24"/>
      <c r="CE548" s="15"/>
      <c r="CF548" s="24"/>
      <c r="CG548" s="15">
        <v>29</v>
      </c>
      <c r="CH548" s="25" t="s">
        <v>168</v>
      </c>
      <c r="CI548" s="15"/>
      <c r="CJ548" s="25"/>
      <c r="CK548" s="15">
        <v>64</v>
      </c>
      <c r="CL548" s="25" t="s">
        <v>129</v>
      </c>
      <c r="CM548" s="15"/>
      <c r="CN548" s="25"/>
      <c r="CO548" s="15"/>
      <c r="CP548" s="25"/>
      <c r="CQ548" s="15"/>
      <c r="CR548" s="25"/>
      <c r="CS548" s="15">
        <f t="shared" si="98"/>
        <v>0</v>
      </c>
      <c r="CT548" s="15">
        <f t="shared" si="99"/>
        <v>38</v>
      </c>
      <c r="CU548" s="15">
        <f t="shared" si="100"/>
        <v>0</v>
      </c>
      <c r="CV548" s="15">
        <f t="shared" si="101"/>
        <v>0</v>
      </c>
      <c r="CW548" s="15"/>
      <c r="CX548" s="15"/>
      <c r="CY548" s="15">
        <f t="shared" si="102"/>
        <v>48</v>
      </c>
      <c r="CZ548" s="15">
        <f>GG548</f>
        <v>0</v>
      </c>
      <c r="DA548" s="19"/>
      <c r="DB548" s="17">
        <v>48</v>
      </c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7"/>
      <c r="DQ548" s="15"/>
      <c r="DR548" s="15"/>
      <c r="DS548" s="15"/>
      <c r="DT548" s="15"/>
      <c r="DU548" s="15"/>
      <c r="DV548" s="15"/>
      <c r="DW548" s="15"/>
      <c r="DX548" s="20"/>
      <c r="DY548" s="15">
        <v>44</v>
      </c>
      <c r="DZ548" s="20" t="s">
        <v>129</v>
      </c>
      <c r="EA548" s="15"/>
      <c r="EB548" s="20"/>
      <c r="EC548" s="15">
        <v>38</v>
      </c>
      <c r="ED548" s="20" t="s">
        <v>168</v>
      </c>
      <c r="EE548" s="15"/>
      <c r="EF548" s="20"/>
      <c r="EG548" s="15"/>
      <c r="EH548" s="20"/>
      <c r="EI548" s="15"/>
      <c r="EJ548" s="20"/>
      <c r="EK548" s="15"/>
      <c r="EL548" s="20"/>
      <c r="EM548" s="15"/>
      <c r="EN548" s="20"/>
      <c r="EO548" s="15">
        <v>48</v>
      </c>
      <c r="EP548" s="20"/>
      <c r="EQ548" s="15"/>
      <c r="ER548" s="20"/>
      <c r="ES548" s="15"/>
      <c r="ET548" s="20"/>
      <c r="EU548" s="15"/>
      <c r="EV548" s="20"/>
      <c r="EW548" s="15"/>
      <c r="EX548" s="20"/>
      <c r="EY548" s="15"/>
      <c r="EZ548" s="20"/>
      <c r="FA548" s="15"/>
      <c r="FB548" s="20"/>
      <c r="FC548" s="15">
        <v>38</v>
      </c>
      <c r="FD548" s="20" t="s">
        <v>129</v>
      </c>
      <c r="FE548" s="15"/>
      <c r="FF548" s="20"/>
      <c r="FG548" s="15"/>
      <c r="FH548" s="20"/>
      <c r="FI548" s="15"/>
      <c r="FJ548" s="20"/>
      <c r="FK548" s="15"/>
      <c r="FL548" s="20"/>
      <c r="FM548" s="15"/>
      <c r="FN548" s="20"/>
      <c r="FO548" s="15"/>
      <c r="FP548" s="20"/>
      <c r="FQ548" s="15"/>
      <c r="FR548" s="20"/>
      <c r="FS548" s="15"/>
      <c r="FT548" s="20"/>
      <c r="FU548" s="15"/>
      <c r="FV548" s="20"/>
      <c r="FW548" s="15"/>
      <c r="FX548" s="20"/>
      <c r="FY548" s="15"/>
      <c r="FZ548" s="20"/>
      <c r="GA548" s="15"/>
      <c r="GB548" s="20"/>
      <c r="GC548" s="15"/>
      <c r="GD548" s="20"/>
      <c r="GE548" s="15"/>
      <c r="GF548" s="20"/>
      <c r="GG548" s="170"/>
    </row>
    <row r="549" spans="1:189" s="2" customFormat="1" ht="15" customHeight="1" x14ac:dyDescent="0.3">
      <c r="A549" s="15" t="s">
        <v>2903</v>
      </c>
      <c r="B549" s="15" t="s">
        <v>126</v>
      </c>
      <c r="C549" s="17" t="s">
        <v>417</v>
      </c>
      <c r="D549" s="17" t="s">
        <v>1102</v>
      </c>
      <c r="E549" s="15" t="str">
        <f t="shared" si="96"/>
        <v>Alana Khem</v>
      </c>
      <c r="F549" s="17" t="s">
        <v>128</v>
      </c>
      <c r="G549" s="15">
        <v>999909954</v>
      </c>
      <c r="H549" s="15">
        <f t="shared" si="97"/>
        <v>258</v>
      </c>
      <c r="I549" s="15"/>
      <c r="J549" s="15"/>
      <c r="K549" s="16"/>
      <c r="L549" s="15"/>
      <c r="M549" s="15"/>
      <c r="N549" s="15"/>
      <c r="O549" s="15">
        <f t="shared" si="107"/>
        <v>0</v>
      </c>
      <c r="P549" s="15">
        <v>0</v>
      </c>
      <c r="Q549" s="15">
        <f t="shared" si="108"/>
        <v>0</v>
      </c>
      <c r="R549" s="15">
        <v>0</v>
      </c>
      <c r="S549" s="15">
        <v>0</v>
      </c>
      <c r="T549" s="15">
        <f t="shared" si="109"/>
        <v>0</v>
      </c>
      <c r="U549" s="15">
        <f t="shared" si="110"/>
        <v>0</v>
      </c>
      <c r="V549" s="15"/>
      <c r="W549" s="15"/>
      <c r="X549" s="15"/>
      <c r="Y549" s="15"/>
      <c r="Z549" s="16"/>
      <c r="AA549" s="15"/>
      <c r="AB549" s="24"/>
      <c r="AC549" s="15"/>
      <c r="AD549" s="15"/>
      <c r="AE549" s="15"/>
      <c r="AF549" s="15"/>
      <c r="AG549" s="15"/>
      <c r="AH549" s="24"/>
      <c r="AI549" s="15"/>
      <c r="AJ549" s="15"/>
      <c r="AK549" s="15"/>
      <c r="AL549" s="15"/>
      <c r="AM549" s="15"/>
      <c r="AN549" s="24"/>
      <c r="AO549" s="15"/>
      <c r="AP549" s="24"/>
      <c r="AQ549" s="15"/>
      <c r="AR549" s="24"/>
      <c r="AS549" s="15"/>
      <c r="AT549" s="24"/>
      <c r="AU549" s="15"/>
      <c r="AV549" s="24"/>
      <c r="AW549" s="15"/>
      <c r="AX549" s="24"/>
      <c r="AY549" s="15"/>
      <c r="AZ549" s="15"/>
      <c r="BA549" s="15"/>
      <c r="BB549" s="15"/>
      <c r="BC549" s="15"/>
      <c r="BD549" s="15"/>
      <c r="BE549" s="15"/>
      <c r="BF549" s="24"/>
      <c r="BG549" s="15"/>
      <c r="BH549" s="24"/>
      <c r="BI549" s="15"/>
      <c r="BJ549" s="24"/>
      <c r="BK549" s="15"/>
      <c r="BL549" s="24"/>
      <c r="BM549" s="15"/>
      <c r="BN549" s="24"/>
      <c r="BO549" s="15">
        <v>68</v>
      </c>
      <c r="BP549" s="24">
        <v>3</v>
      </c>
      <c r="BQ549" s="15"/>
      <c r="BR549" s="24"/>
      <c r="BS549" s="15"/>
      <c r="BT549" s="24"/>
      <c r="BU549" s="15"/>
      <c r="BV549" s="24"/>
      <c r="BW549" s="15"/>
      <c r="BX549" s="24"/>
      <c r="BY549" s="15"/>
      <c r="BZ549" s="24"/>
      <c r="CA549" s="15"/>
      <c r="CB549" s="24"/>
      <c r="CC549" s="15"/>
      <c r="CD549" s="24"/>
      <c r="CE549" s="15"/>
      <c r="CF549" s="24"/>
      <c r="CG549" s="15"/>
      <c r="CH549" s="25"/>
      <c r="CI549" s="15"/>
      <c r="CJ549" s="25"/>
      <c r="CK549" s="15"/>
      <c r="CL549" s="25"/>
      <c r="CM549" s="15"/>
      <c r="CN549" s="25"/>
      <c r="CO549" s="15"/>
      <c r="CP549" s="25"/>
      <c r="CQ549" s="15"/>
      <c r="CR549" s="25"/>
      <c r="CS549" s="15">
        <f t="shared" si="98"/>
        <v>0</v>
      </c>
      <c r="CT549" s="15">
        <f t="shared" si="99"/>
        <v>210</v>
      </c>
      <c r="CU549" s="15">
        <f t="shared" si="100"/>
        <v>2</v>
      </c>
      <c r="CV549" s="15">
        <f t="shared" si="101"/>
        <v>0</v>
      </c>
      <c r="CW549" s="15"/>
      <c r="CX549" s="15"/>
      <c r="CY549" s="15">
        <f t="shared" si="102"/>
        <v>48</v>
      </c>
      <c r="CZ549" s="15">
        <f>GG549</f>
        <v>0</v>
      </c>
      <c r="DA549" s="19"/>
      <c r="DB549" s="17">
        <v>48</v>
      </c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7"/>
      <c r="DQ549" s="15"/>
      <c r="DR549" s="15"/>
      <c r="DS549" s="15"/>
      <c r="DT549" s="15"/>
      <c r="DU549" s="15"/>
      <c r="DV549" s="15"/>
      <c r="DW549" s="15"/>
      <c r="DX549" s="20"/>
      <c r="DY549" s="15"/>
      <c r="DZ549" s="20"/>
      <c r="EA549" s="15"/>
      <c r="EB549" s="20"/>
      <c r="EC549" s="15"/>
      <c r="ED549" s="20"/>
      <c r="EE549" s="15"/>
      <c r="EF549" s="20"/>
      <c r="EG549" s="15"/>
      <c r="EH549" s="20"/>
      <c r="EI549" s="15"/>
      <c r="EJ549" s="20"/>
      <c r="EK549" s="15"/>
      <c r="EL549" s="20"/>
      <c r="EM549" s="15"/>
      <c r="EN549" s="20"/>
      <c r="EO549" s="15">
        <v>48</v>
      </c>
      <c r="EP549" s="20"/>
      <c r="EQ549" s="15"/>
      <c r="ER549" s="20"/>
      <c r="ES549" s="15"/>
      <c r="ET549" s="20"/>
      <c r="EU549" s="15"/>
      <c r="EV549" s="20"/>
      <c r="EW549" s="15"/>
      <c r="EX549" s="20"/>
      <c r="EY549" s="15">
        <v>90</v>
      </c>
      <c r="EZ549" s="20">
        <v>2</v>
      </c>
      <c r="FA549" s="15"/>
      <c r="FB549" s="20"/>
      <c r="FC549" s="15"/>
      <c r="FD549" s="20"/>
      <c r="FE549" s="15"/>
      <c r="FF549" s="20"/>
      <c r="FG549" s="15">
        <v>120</v>
      </c>
      <c r="FH549" s="20">
        <v>1</v>
      </c>
      <c r="FI549" s="15"/>
      <c r="FJ549" s="20"/>
      <c r="FK549" s="15"/>
      <c r="FL549" s="20"/>
      <c r="FM549" s="15"/>
      <c r="FN549" s="20"/>
      <c r="FO549" s="15"/>
      <c r="FP549" s="20"/>
      <c r="FQ549" s="15"/>
      <c r="FR549" s="20"/>
      <c r="FS549" s="15"/>
      <c r="FT549" s="20"/>
      <c r="FU549" s="15"/>
      <c r="FV549" s="20"/>
      <c r="FW549" s="15"/>
      <c r="FX549" s="20"/>
      <c r="FY549" s="15"/>
      <c r="FZ549" s="20"/>
      <c r="GA549" s="15"/>
      <c r="GB549" s="20"/>
      <c r="GC549" s="15"/>
      <c r="GD549" s="20"/>
      <c r="GE549" s="15"/>
      <c r="GF549" s="20"/>
      <c r="GG549" s="170"/>
    </row>
    <row r="550" spans="1:189" s="2" customFormat="1" ht="15" customHeight="1" x14ac:dyDescent="0.3">
      <c r="A550" s="15" t="s">
        <v>130</v>
      </c>
      <c r="B550" s="17" t="s">
        <v>134</v>
      </c>
      <c r="C550" s="17" t="s">
        <v>840</v>
      </c>
      <c r="D550" s="17" t="s">
        <v>1799</v>
      </c>
      <c r="E550" s="15" t="str">
        <f t="shared" si="96"/>
        <v>Skylar Swiecicki</v>
      </c>
      <c r="F550" s="17" t="s">
        <v>128</v>
      </c>
      <c r="G550" s="15">
        <v>999910015</v>
      </c>
      <c r="H550" s="15">
        <f t="shared" si="97"/>
        <v>36</v>
      </c>
      <c r="I550" s="15"/>
      <c r="J550" s="17">
        <f>(O550+P550+R550+S550+T550+U550)/2</f>
        <v>36</v>
      </c>
      <c r="K550" s="16"/>
      <c r="L550" s="15"/>
      <c r="M550" s="15"/>
      <c r="N550" s="15"/>
      <c r="O550" s="15">
        <f t="shared" si="107"/>
        <v>0</v>
      </c>
      <c r="P550" s="15">
        <v>0</v>
      </c>
      <c r="Q550" s="15">
        <f t="shared" si="108"/>
        <v>0</v>
      </c>
      <c r="R550" s="15">
        <v>0</v>
      </c>
      <c r="S550" s="15">
        <v>0</v>
      </c>
      <c r="T550" s="15">
        <f t="shared" si="109"/>
        <v>72</v>
      </c>
      <c r="U550" s="15">
        <f t="shared" si="110"/>
        <v>0</v>
      </c>
      <c r="V550" s="15"/>
      <c r="W550" s="15"/>
      <c r="X550" s="15"/>
      <c r="Y550" s="15"/>
      <c r="Z550" s="16"/>
      <c r="AA550" s="15"/>
      <c r="AB550" s="24"/>
      <c r="AC550" s="15"/>
      <c r="AD550" s="15"/>
      <c r="AE550" s="15"/>
      <c r="AF550" s="15"/>
      <c r="AG550" s="15"/>
      <c r="AH550" s="24"/>
      <c r="AI550" s="15"/>
      <c r="AJ550" s="15"/>
      <c r="AK550" s="15"/>
      <c r="AL550" s="15"/>
      <c r="AM550" s="15"/>
      <c r="AN550" s="24"/>
      <c r="AO550" s="15"/>
      <c r="AP550" s="24"/>
      <c r="AQ550" s="15"/>
      <c r="AR550" s="24"/>
      <c r="AS550" s="15"/>
      <c r="AT550" s="24"/>
      <c r="AU550" s="15"/>
      <c r="AV550" s="24"/>
      <c r="AW550" s="15"/>
      <c r="AX550" s="24"/>
      <c r="AY550" s="15"/>
      <c r="AZ550" s="15"/>
      <c r="BA550" s="15"/>
      <c r="BB550" s="15"/>
      <c r="BC550" s="15"/>
      <c r="BD550" s="15"/>
      <c r="BE550" s="15"/>
      <c r="BF550" s="24"/>
      <c r="BG550" s="15"/>
      <c r="BH550" s="24"/>
      <c r="BI550" s="15"/>
      <c r="BJ550" s="24"/>
      <c r="BK550" s="15"/>
      <c r="BL550" s="24"/>
      <c r="BM550" s="15"/>
      <c r="BN550" s="24"/>
      <c r="BO550" s="15"/>
      <c r="BP550" s="24"/>
      <c r="BQ550" s="15"/>
      <c r="BR550" s="24"/>
      <c r="BS550" s="15"/>
      <c r="BT550" s="24"/>
      <c r="BU550" s="15"/>
      <c r="BV550" s="24"/>
      <c r="BW550" s="15"/>
      <c r="BX550" s="24"/>
      <c r="BY550" s="15"/>
      <c r="BZ550" s="24"/>
      <c r="CA550" s="15"/>
      <c r="CB550" s="24"/>
      <c r="CC550" s="15"/>
      <c r="CD550" s="24"/>
      <c r="CE550" s="15"/>
      <c r="CF550" s="24"/>
      <c r="CG550" s="15"/>
      <c r="CH550" s="25"/>
      <c r="CI550" s="15"/>
      <c r="CJ550" s="25"/>
      <c r="CK550" s="15"/>
      <c r="CL550" s="25"/>
      <c r="CM550" s="15"/>
      <c r="CN550" s="25"/>
      <c r="CO550" s="15"/>
      <c r="CP550" s="24"/>
      <c r="CQ550" s="15"/>
      <c r="CR550" s="24"/>
      <c r="CS550" s="15">
        <f t="shared" si="98"/>
        <v>0</v>
      </c>
      <c r="CT550" s="15">
        <f t="shared" si="99"/>
        <v>0</v>
      </c>
      <c r="CU550" s="15">
        <f t="shared" si="100"/>
        <v>0</v>
      </c>
      <c r="CV550" s="15">
        <f t="shared" si="101"/>
        <v>0</v>
      </c>
      <c r="CW550" s="15"/>
      <c r="CX550" s="15"/>
      <c r="CY550" s="15">
        <f t="shared" si="102"/>
        <v>0</v>
      </c>
      <c r="CZ550" s="15">
        <f>GG550</f>
        <v>0</v>
      </c>
      <c r="DA550" s="20"/>
      <c r="DB550" s="17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7"/>
      <c r="DQ550" s="15"/>
      <c r="DR550" s="15"/>
      <c r="DS550" s="15"/>
      <c r="DT550" s="15"/>
      <c r="DU550" s="15"/>
      <c r="DV550" s="15"/>
      <c r="DW550" s="15"/>
      <c r="DX550" s="20"/>
      <c r="DY550" s="15"/>
      <c r="DZ550" s="20"/>
      <c r="EA550" s="15">
        <v>70</v>
      </c>
      <c r="EB550" s="20">
        <v>1</v>
      </c>
      <c r="EC550" s="15">
        <v>72</v>
      </c>
      <c r="ED550" s="20">
        <v>7</v>
      </c>
      <c r="EE550" s="15"/>
      <c r="EF550" s="20"/>
      <c r="EG550" s="15"/>
      <c r="EH550" s="20"/>
      <c r="EI550" s="15"/>
      <c r="EJ550" s="20"/>
      <c r="EK550" s="15"/>
      <c r="EL550" s="20"/>
      <c r="EM550" s="15"/>
      <c r="EN550" s="20"/>
      <c r="EO550" s="15"/>
      <c r="EP550" s="20"/>
      <c r="EQ550" s="15"/>
      <c r="ER550" s="20"/>
      <c r="ES550" s="15"/>
      <c r="ET550" s="20"/>
      <c r="EU550" s="15"/>
      <c r="EV550" s="20"/>
      <c r="EW550" s="15"/>
      <c r="EX550" s="20"/>
      <c r="EY550" s="15"/>
      <c r="EZ550" s="20"/>
      <c r="FA550" s="15"/>
      <c r="FB550" s="20"/>
      <c r="FC550" s="15"/>
      <c r="FD550" s="20"/>
      <c r="FE550" s="15"/>
      <c r="FF550" s="20"/>
      <c r="FG550" s="15"/>
      <c r="FH550" s="20"/>
      <c r="FI550" s="15"/>
      <c r="FJ550" s="20"/>
      <c r="FK550" s="15"/>
      <c r="FL550" s="20"/>
      <c r="FM550" s="15"/>
      <c r="FN550" s="20"/>
      <c r="FO550" s="15"/>
      <c r="FP550" s="20"/>
      <c r="FQ550" s="15"/>
      <c r="FR550" s="20"/>
      <c r="FS550" s="15"/>
      <c r="FT550" s="20"/>
      <c r="FU550" s="15"/>
      <c r="FV550" s="20"/>
      <c r="FW550" s="15"/>
      <c r="FX550" s="20"/>
      <c r="FY550" s="15"/>
      <c r="FZ550" s="20"/>
      <c r="GA550" s="15"/>
      <c r="GB550" s="20"/>
      <c r="GC550" s="15"/>
      <c r="GD550" s="20"/>
      <c r="GE550" s="15"/>
      <c r="GF550" s="20"/>
      <c r="GG550" s="170"/>
    </row>
    <row r="551" spans="1:189" s="2" customFormat="1" ht="15" customHeight="1" x14ac:dyDescent="0.3">
      <c r="A551" s="15" t="s">
        <v>2903</v>
      </c>
      <c r="B551" s="15" t="s">
        <v>126</v>
      </c>
      <c r="C551" s="15" t="s">
        <v>2167</v>
      </c>
      <c r="D551" s="15" t="s">
        <v>2168</v>
      </c>
      <c r="E551" s="15" t="str">
        <f t="shared" si="96"/>
        <v>CADEN OKAMOTO</v>
      </c>
      <c r="F551" s="17" t="s">
        <v>135</v>
      </c>
      <c r="G551" s="15">
        <v>999910026</v>
      </c>
      <c r="H551" s="15">
        <f t="shared" si="97"/>
        <v>105</v>
      </c>
      <c r="I551" s="15"/>
      <c r="J551" s="17">
        <f>(O551+P551+R551+S551+T551+U551)/2</f>
        <v>0</v>
      </c>
      <c r="K551" s="16"/>
      <c r="L551" s="15"/>
      <c r="M551" s="15"/>
      <c r="N551" s="15"/>
      <c r="O551" s="15">
        <f t="shared" si="107"/>
        <v>0</v>
      </c>
      <c r="P551" s="15">
        <v>0</v>
      </c>
      <c r="Q551" s="15">
        <f t="shared" si="108"/>
        <v>0</v>
      </c>
      <c r="R551" s="15">
        <v>0</v>
      </c>
      <c r="S551" s="15">
        <v>0</v>
      </c>
      <c r="T551" s="15">
        <f t="shared" si="109"/>
        <v>0</v>
      </c>
      <c r="U551" s="15">
        <f t="shared" si="110"/>
        <v>0</v>
      </c>
      <c r="V551" s="15"/>
      <c r="W551" s="15"/>
      <c r="X551" s="15"/>
      <c r="Y551" s="15"/>
      <c r="Z551" s="16"/>
      <c r="AA551" s="15"/>
      <c r="AB551" s="24"/>
      <c r="AC551" s="15"/>
      <c r="AD551" s="15"/>
      <c r="AE551" s="15"/>
      <c r="AF551" s="15"/>
      <c r="AG551" s="15"/>
      <c r="AH551" s="24"/>
      <c r="AI551" s="15"/>
      <c r="AJ551" s="15"/>
      <c r="AK551" s="15"/>
      <c r="AL551" s="15"/>
      <c r="AM551" s="15"/>
      <c r="AN551" s="24"/>
      <c r="AO551" s="15"/>
      <c r="AP551" s="24"/>
      <c r="AQ551" s="15"/>
      <c r="AR551" s="24"/>
      <c r="AS551" s="15"/>
      <c r="AT551" s="24"/>
      <c r="AU551" s="15"/>
      <c r="AV551" s="24"/>
      <c r="AW551" s="15"/>
      <c r="AX551" s="24"/>
      <c r="AY551" s="15"/>
      <c r="AZ551" s="15"/>
      <c r="BA551" s="15"/>
      <c r="BB551" s="15"/>
      <c r="BC551" s="15"/>
      <c r="BD551" s="15"/>
      <c r="BE551" s="15"/>
      <c r="BF551" s="24"/>
      <c r="BG551" s="15"/>
      <c r="BH551" s="24"/>
      <c r="BI551" s="15"/>
      <c r="BJ551" s="24"/>
      <c r="BK551" s="15"/>
      <c r="BL551" s="24"/>
      <c r="BM551" s="15"/>
      <c r="BN551" s="24"/>
      <c r="BO551" s="15"/>
      <c r="BP551" s="24"/>
      <c r="BQ551" s="15"/>
      <c r="BR551" s="24"/>
      <c r="BS551" s="15"/>
      <c r="BT551" s="24"/>
      <c r="BU551" s="15"/>
      <c r="BV551" s="24"/>
      <c r="BW551" s="15"/>
      <c r="BX551" s="24"/>
      <c r="BY551" s="15"/>
      <c r="BZ551" s="24"/>
      <c r="CA551" s="15"/>
      <c r="CB551" s="24"/>
      <c r="CC551" s="15"/>
      <c r="CD551" s="24"/>
      <c r="CE551" s="15"/>
      <c r="CF551" s="24"/>
      <c r="CG551" s="15"/>
      <c r="CH551" s="25"/>
      <c r="CI551" s="15"/>
      <c r="CJ551" s="25"/>
      <c r="CK551" s="15"/>
      <c r="CL551" s="25"/>
      <c r="CM551" s="15"/>
      <c r="CN551" s="25"/>
      <c r="CO551" s="15"/>
      <c r="CP551" s="25"/>
      <c r="CQ551" s="15"/>
      <c r="CR551" s="25"/>
      <c r="CS551" s="15">
        <f t="shared" si="98"/>
        <v>0</v>
      </c>
      <c r="CT551" s="15">
        <f t="shared" si="99"/>
        <v>0</v>
      </c>
      <c r="CU551" s="15">
        <f t="shared" si="100"/>
        <v>0</v>
      </c>
      <c r="CV551" s="15">
        <f t="shared" si="101"/>
        <v>105</v>
      </c>
      <c r="CW551" s="15"/>
      <c r="CX551" s="15"/>
      <c r="CY551" s="15">
        <f t="shared" si="102"/>
        <v>0</v>
      </c>
      <c r="CZ551" s="15">
        <f>GG551</f>
        <v>0</v>
      </c>
      <c r="DA551" s="19"/>
      <c r="DB551" s="17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7"/>
      <c r="DQ551" s="15"/>
      <c r="DR551" s="15"/>
      <c r="DS551" s="15"/>
      <c r="DT551" s="15"/>
      <c r="DU551" s="15"/>
      <c r="DV551" s="15"/>
      <c r="DW551" s="15"/>
      <c r="DX551" s="20"/>
      <c r="DY551" s="15">
        <v>44</v>
      </c>
      <c r="DZ551" s="20" t="s">
        <v>129</v>
      </c>
      <c r="EA551" s="15"/>
      <c r="EB551" s="20"/>
      <c r="EC551" s="15"/>
      <c r="ED551" s="20"/>
      <c r="EE551" s="15"/>
      <c r="EF551" s="20"/>
      <c r="EG551" s="15"/>
      <c r="EH551" s="20"/>
      <c r="EI551" s="15"/>
      <c r="EJ551" s="20"/>
      <c r="EK551" s="15"/>
      <c r="EL551" s="20"/>
      <c r="EM551" s="15"/>
      <c r="EN551" s="20"/>
      <c r="EO551" s="15"/>
      <c r="EP551" s="20"/>
      <c r="EQ551" s="15"/>
      <c r="ER551" s="20"/>
      <c r="ES551" s="15"/>
      <c r="ET551" s="20"/>
      <c r="EU551" s="15"/>
      <c r="EV551" s="20"/>
      <c r="EW551" s="15"/>
      <c r="EX551" s="20"/>
      <c r="EY551" s="15"/>
      <c r="EZ551" s="20"/>
      <c r="FA551" s="15"/>
      <c r="FB551" s="20"/>
      <c r="FC551" s="15"/>
      <c r="FD551" s="20"/>
      <c r="FE551" s="15"/>
      <c r="FF551" s="20"/>
      <c r="FG551" s="15"/>
      <c r="FH551" s="20"/>
      <c r="FI551" s="15"/>
      <c r="FJ551" s="20"/>
      <c r="FK551" s="15"/>
      <c r="FL551" s="20"/>
      <c r="FM551" s="15"/>
      <c r="FN551" s="20"/>
      <c r="FO551" s="15"/>
      <c r="FP551" s="20"/>
      <c r="FQ551" s="15"/>
      <c r="FR551" s="20"/>
      <c r="FS551" s="15"/>
      <c r="FT551" s="20"/>
      <c r="FU551" s="15"/>
      <c r="FV551" s="20"/>
      <c r="FW551" s="15"/>
      <c r="FX551" s="20"/>
      <c r="FY551" s="15"/>
      <c r="FZ551" s="20"/>
      <c r="GA551" s="15"/>
      <c r="GB551" s="20"/>
      <c r="GC551" s="15">
        <v>105</v>
      </c>
      <c r="GD551" s="20">
        <v>2</v>
      </c>
      <c r="GE551" s="15"/>
      <c r="GF551" s="20"/>
      <c r="GG551" s="170"/>
    </row>
    <row r="552" spans="1:189" s="2" customFormat="1" ht="15" customHeight="1" x14ac:dyDescent="0.3">
      <c r="A552" s="15" t="s">
        <v>2903</v>
      </c>
      <c r="B552" s="15" t="s">
        <v>126</v>
      </c>
      <c r="C552" s="17" t="s">
        <v>1481</v>
      </c>
      <c r="D552" s="17" t="s">
        <v>1475</v>
      </c>
      <c r="E552" s="15" t="str">
        <f t="shared" si="96"/>
        <v>Thanh Nguyen</v>
      </c>
      <c r="F552" s="17" t="s">
        <v>128</v>
      </c>
      <c r="G552" s="15">
        <v>999910108</v>
      </c>
      <c r="H552" s="15">
        <f t="shared" si="97"/>
        <v>80</v>
      </c>
      <c r="I552" s="15"/>
      <c r="J552" s="15"/>
      <c r="K552" s="16"/>
      <c r="L552" s="15"/>
      <c r="M552" s="15"/>
      <c r="N552" s="15"/>
      <c r="O552" s="15">
        <f t="shared" si="107"/>
        <v>0</v>
      </c>
      <c r="P552" s="15">
        <v>0</v>
      </c>
      <c r="Q552" s="15">
        <f t="shared" si="108"/>
        <v>0</v>
      </c>
      <c r="R552" s="15">
        <v>0</v>
      </c>
      <c r="S552" s="15">
        <v>0</v>
      </c>
      <c r="T552" s="15">
        <f t="shared" si="109"/>
        <v>38</v>
      </c>
      <c r="U552" s="15">
        <f t="shared" si="110"/>
        <v>0</v>
      </c>
      <c r="V552" s="15"/>
      <c r="W552" s="15"/>
      <c r="X552" s="15"/>
      <c r="Y552" s="15"/>
      <c r="Z552" s="16"/>
      <c r="AA552" s="15"/>
      <c r="AB552" s="24"/>
      <c r="AC552" s="15"/>
      <c r="AD552" s="15"/>
      <c r="AE552" s="15"/>
      <c r="AF552" s="15"/>
      <c r="AG552" s="15"/>
      <c r="AH552" s="24"/>
      <c r="AI552" s="15"/>
      <c r="AJ552" s="15"/>
      <c r="AK552" s="15"/>
      <c r="AL552" s="15"/>
      <c r="AM552" s="15">
        <v>44</v>
      </c>
      <c r="AN552" s="24">
        <v>7</v>
      </c>
      <c r="AO552" s="15"/>
      <c r="AP552" s="24"/>
      <c r="AQ552" s="15"/>
      <c r="AR552" s="24"/>
      <c r="AS552" s="15"/>
      <c r="AT552" s="24"/>
      <c r="AU552" s="15"/>
      <c r="AV552" s="24"/>
      <c r="AW552" s="15"/>
      <c r="AX552" s="24"/>
      <c r="AY552" s="15"/>
      <c r="AZ552" s="15"/>
      <c r="BA552" s="15"/>
      <c r="BB552" s="15"/>
      <c r="BC552" s="15"/>
      <c r="BD552" s="15"/>
      <c r="BE552" s="15"/>
      <c r="BF552" s="24"/>
      <c r="BG552" s="15"/>
      <c r="BH552" s="24"/>
      <c r="BI552" s="15"/>
      <c r="BJ552" s="24"/>
      <c r="BK552" s="15"/>
      <c r="BL552" s="24"/>
      <c r="BM552" s="15"/>
      <c r="BN552" s="24"/>
      <c r="BO552" s="15"/>
      <c r="BP552" s="24"/>
      <c r="BQ552" s="15"/>
      <c r="BR552" s="24"/>
      <c r="BS552" s="15">
        <v>70</v>
      </c>
      <c r="BT552" s="24">
        <v>1</v>
      </c>
      <c r="BU552" s="15"/>
      <c r="BV552" s="24"/>
      <c r="BW552" s="15"/>
      <c r="BX552" s="24"/>
      <c r="BY552" s="15"/>
      <c r="BZ552" s="24"/>
      <c r="CA552" s="15">
        <f>0.3*160</f>
        <v>48</v>
      </c>
      <c r="CB552" s="24">
        <v>1</v>
      </c>
      <c r="CC552" s="15"/>
      <c r="CD552" s="24"/>
      <c r="CE552" s="15"/>
      <c r="CF552" s="24"/>
      <c r="CG552" s="15"/>
      <c r="CH552" s="25"/>
      <c r="CI552" s="15"/>
      <c r="CJ552" s="25"/>
      <c r="CK552" s="15"/>
      <c r="CL552" s="25"/>
      <c r="CM552" s="15"/>
      <c r="CN552" s="25"/>
      <c r="CO552" s="15"/>
      <c r="CP552" s="25"/>
      <c r="CQ552" s="15"/>
      <c r="CR552" s="25"/>
      <c r="CS552" s="15">
        <f t="shared" si="98"/>
        <v>42</v>
      </c>
      <c r="CT552" s="15">
        <f t="shared" si="99"/>
        <v>0</v>
      </c>
      <c r="CU552" s="15">
        <f t="shared" si="100"/>
        <v>0</v>
      </c>
      <c r="CV552" s="15">
        <f t="shared" si="101"/>
        <v>0</v>
      </c>
      <c r="CW552" s="15"/>
      <c r="CX552" s="15"/>
      <c r="CY552" s="15">
        <f t="shared" si="102"/>
        <v>0</v>
      </c>
      <c r="CZ552" s="15">
        <f>GG552</f>
        <v>0</v>
      </c>
      <c r="DA552" s="19"/>
      <c r="DB552" s="17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7"/>
      <c r="DQ552" s="15"/>
      <c r="DR552" s="15"/>
      <c r="DS552" s="15"/>
      <c r="DT552" s="15"/>
      <c r="DU552" s="15"/>
      <c r="DV552" s="15"/>
      <c r="DW552" s="15"/>
      <c r="DX552" s="20"/>
      <c r="DY552" s="15"/>
      <c r="DZ552" s="20"/>
      <c r="EA552" s="15">
        <v>59</v>
      </c>
      <c r="EB552" s="20">
        <v>5</v>
      </c>
      <c r="EC552" s="15">
        <v>38</v>
      </c>
      <c r="ED552" s="20">
        <v>17</v>
      </c>
      <c r="EE552" s="15"/>
      <c r="EF552" s="20"/>
      <c r="EG552" s="15"/>
      <c r="EH552" s="20"/>
      <c r="EI552" s="15"/>
      <c r="EJ552" s="20"/>
      <c r="EK552" s="15"/>
      <c r="EL552" s="20"/>
      <c r="EM552" s="15"/>
      <c r="EN552" s="20"/>
      <c r="EO552" s="15"/>
      <c r="EP552" s="20"/>
      <c r="EQ552" s="15"/>
      <c r="ER552" s="20"/>
      <c r="ES552" s="15"/>
      <c r="ET552" s="20"/>
      <c r="EU552" s="15"/>
      <c r="EV552" s="20"/>
      <c r="EW552" s="15"/>
      <c r="EX552" s="20"/>
      <c r="EY552" s="15"/>
      <c r="EZ552" s="20"/>
      <c r="FA552" s="15"/>
      <c r="FB552" s="20"/>
      <c r="FC552" s="15"/>
      <c r="FD552" s="20"/>
      <c r="FE552" s="15">
        <v>42</v>
      </c>
      <c r="FF552" s="20">
        <v>8</v>
      </c>
      <c r="FG552" s="15"/>
      <c r="FH552" s="20"/>
      <c r="FI552" s="15"/>
      <c r="FJ552" s="20"/>
      <c r="FK552" s="15"/>
      <c r="FL552" s="20"/>
      <c r="FM552" s="15"/>
      <c r="FN552" s="20"/>
      <c r="FO552" s="15"/>
      <c r="FP552" s="20"/>
      <c r="FQ552" s="15"/>
      <c r="FR552" s="20"/>
      <c r="FS552" s="15"/>
      <c r="FT552" s="20"/>
      <c r="FU552" s="15"/>
      <c r="FV552" s="20"/>
      <c r="FW552" s="15"/>
      <c r="FX552" s="20"/>
      <c r="FY552" s="15"/>
      <c r="FZ552" s="20"/>
      <c r="GA552" s="15"/>
      <c r="GB552" s="20"/>
      <c r="GC552" s="15"/>
      <c r="GD552" s="20"/>
      <c r="GE552" s="15"/>
      <c r="GF552" s="20"/>
      <c r="GG552" s="170"/>
    </row>
    <row r="553" spans="1:189" s="2" customFormat="1" ht="15" customHeight="1" x14ac:dyDescent="0.3">
      <c r="A553" s="15" t="s">
        <v>125</v>
      </c>
      <c r="B553" s="15" t="s">
        <v>126</v>
      </c>
      <c r="C553" s="15" t="s">
        <v>2940</v>
      </c>
      <c r="D553" s="15" t="s">
        <v>2941</v>
      </c>
      <c r="E553" s="15" t="str">
        <f t="shared" si="96"/>
        <v>INSAAF  IMTIYAZ</v>
      </c>
      <c r="F553" s="15" t="s">
        <v>135</v>
      </c>
      <c r="G553" s="15">
        <v>999910141</v>
      </c>
      <c r="H553" s="15">
        <f t="shared" si="97"/>
        <v>101</v>
      </c>
      <c r="I553" s="15"/>
      <c r="J553" s="15"/>
      <c r="K553" s="16"/>
      <c r="L553" s="15"/>
      <c r="M553" s="15"/>
      <c r="N553" s="15"/>
      <c r="O553" s="15">
        <f t="shared" si="107"/>
        <v>0</v>
      </c>
      <c r="P553" s="15">
        <v>0</v>
      </c>
      <c r="Q553" s="15">
        <f t="shared" si="108"/>
        <v>0</v>
      </c>
      <c r="R553" s="15">
        <v>0</v>
      </c>
      <c r="S553" s="15">
        <v>0</v>
      </c>
      <c r="T553" s="15">
        <f t="shared" si="109"/>
        <v>0</v>
      </c>
      <c r="U553" s="15">
        <f t="shared" si="110"/>
        <v>0</v>
      </c>
      <c r="V553" s="15"/>
      <c r="W553" s="15"/>
      <c r="X553" s="15"/>
      <c r="Y553" s="15"/>
      <c r="Z553" s="16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>
        <f t="shared" si="98"/>
        <v>0</v>
      </c>
      <c r="CT553" s="15">
        <f t="shared" si="99"/>
        <v>101</v>
      </c>
      <c r="CU553" s="15">
        <f t="shared" si="100"/>
        <v>1</v>
      </c>
      <c r="CV553" s="15">
        <f t="shared" si="101"/>
        <v>0</v>
      </c>
      <c r="CW553" s="15"/>
      <c r="CX553" s="15"/>
      <c r="CY553" s="15">
        <f t="shared" si="102"/>
        <v>0</v>
      </c>
      <c r="CZ553" s="15">
        <f>GG553</f>
        <v>0</v>
      </c>
      <c r="DA553" s="16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20"/>
      <c r="DY553" s="15"/>
      <c r="DZ553" s="20"/>
      <c r="EA553" s="15"/>
      <c r="EB553" s="20"/>
      <c r="EC553" s="15"/>
      <c r="ED553" s="20"/>
      <c r="EE553" s="15"/>
      <c r="EF553" s="20"/>
      <c r="EG553" s="15"/>
      <c r="EH553" s="20"/>
      <c r="EI553" s="15"/>
      <c r="EJ553" s="20"/>
      <c r="EK553" s="15"/>
      <c r="EL553" s="20"/>
      <c r="EM553" s="15"/>
      <c r="EN553" s="20"/>
      <c r="EO553" s="15"/>
      <c r="EP553" s="20"/>
      <c r="EQ553" s="15"/>
      <c r="ER553" s="20"/>
      <c r="ES553" s="15"/>
      <c r="ET553" s="20"/>
      <c r="EU553" s="15"/>
      <c r="EV553" s="20"/>
      <c r="EW553" s="15"/>
      <c r="EX553" s="20"/>
      <c r="EY553" s="15">
        <v>63</v>
      </c>
      <c r="EZ553" s="20">
        <v>5</v>
      </c>
      <c r="FA553" s="15"/>
      <c r="FB553" s="20"/>
      <c r="FC553" s="15"/>
      <c r="FD553" s="20"/>
      <c r="FE553" s="15"/>
      <c r="FF553" s="20"/>
      <c r="FG553" s="15"/>
      <c r="FH553" s="20"/>
      <c r="FI553" s="15"/>
      <c r="FJ553" s="20"/>
      <c r="FK553" s="15"/>
      <c r="FL553" s="20"/>
      <c r="FM553" s="15"/>
      <c r="FN553" s="20"/>
      <c r="FO553" s="15">
        <v>38</v>
      </c>
      <c r="FP553" s="20"/>
      <c r="FQ553" s="15"/>
      <c r="FR553" s="20"/>
      <c r="FS553" s="15"/>
      <c r="FT553" s="20"/>
      <c r="FU553" s="15"/>
      <c r="FV553" s="20"/>
      <c r="FW553" s="15"/>
      <c r="FX553" s="20"/>
      <c r="FY553" s="15"/>
      <c r="FZ553" s="20"/>
      <c r="GA553" s="15"/>
      <c r="GB553" s="20"/>
      <c r="GC553" s="15"/>
      <c r="GD553" s="20"/>
      <c r="GE553" s="15"/>
      <c r="GF553" s="20"/>
      <c r="GG553" s="170"/>
    </row>
    <row r="554" spans="1:189" s="2" customFormat="1" ht="15" customHeight="1" x14ac:dyDescent="0.3">
      <c r="A554" s="17" t="s">
        <v>125</v>
      </c>
      <c r="B554" s="15" t="s">
        <v>126</v>
      </c>
      <c r="C554" s="15" t="s">
        <v>1079</v>
      </c>
      <c r="D554" s="15" t="s">
        <v>1080</v>
      </c>
      <c r="E554" s="15" t="str">
        <f t="shared" si="96"/>
        <v>RYAN KEARNEY</v>
      </c>
      <c r="F554" s="15" t="s">
        <v>135</v>
      </c>
      <c r="G554" s="15">
        <v>999910191</v>
      </c>
      <c r="H554" s="15">
        <f t="shared" si="97"/>
        <v>58</v>
      </c>
      <c r="I554" s="17"/>
      <c r="J554" s="17">
        <f>(O554+P554+R554+S554+T554+U554)/2</f>
        <v>0</v>
      </c>
      <c r="K554" s="21"/>
      <c r="L554" s="15"/>
      <c r="M554" s="15"/>
      <c r="N554" s="15"/>
      <c r="O554" s="15">
        <f t="shared" si="107"/>
        <v>0</v>
      </c>
      <c r="P554" s="15">
        <v>0</v>
      </c>
      <c r="Q554" s="15">
        <f t="shared" si="108"/>
        <v>0</v>
      </c>
      <c r="R554" s="15">
        <v>0</v>
      </c>
      <c r="S554" s="15">
        <v>0</v>
      </c>
      <c r="T554" s="15">
        <f t="shared" si="109"/>
        <v>0</v>
      </c>
      <c r="U554" s="15">
        <f t="shared" si="110"/>
        <v>0</v>
      </c>
      <c r="V554" s="15"/>
      <c r="W554" s="15"/>
      <c r="X554" s="15"/>
      <c r="Y554" s="15"/>
      <c r="Z554" s="21"/>
      <c r="AA554" s="17"/>
      <c r="AB554" s="17"/>
      <c r="AC554" s="17"/>
      <c r="AD554" s="17"/>
      <c r="AE554" s="17"/>
      <c r="AF554" s="24"/>
      <c r="AG554" s="17"/>
      <c r="AH554" s="24"/>
      <c r="AI554" s="17"/>
      <c r="AJ554" s="24"/>
      <c r="AK554" s="17"/>
      <c r="AL554" s="24"/>
      <c r="AM554" s="17"/>
      <c r="AN554" s="24"/>
      <c r="AO554" s="17"/>
      <c r="AP554" s="24"/>
      <c r="AQ554" s="17"/>
      <c r="AR554" s="24"/>
      <c r="AS554" s="17"/>
      <c r="AT554" s="24"/>
      <c r="AU554" s="17"/>
      <c r="AV554" s="24"/>
      <c r="AW554" s="17"/>
      <c r="AX554" s="24"/>
      <c r="AY554" s="17"/>
      <c r="AZ554" s="17"/>
      <c r="BA554" s="17"/>
      <c r="BB554" s="24"/>
      <c r="BC554" s="17"/>
      <c r="BD554" s="24"/>
      <c r="BE554" s="17"/>
      <c r="BF554" s="24"/>
      <c r="BG554" s="17"/>
      <c r="BH554" s="24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24"/>
      <c r="CQ554" s="17"/>
      <c r="CR554" s="24"/>
      <c r="CS554" s="15">
        <f t="shared" si="98"/>
        <v>0</v>
      </c>
      <c r="CT554" s="15">
        <f t="shared" si="99"/>
        <v>58</v>
      </c>
      <c r="CU554" s="15">
        <f t="shared" si="100"/>
        <v>1</v>
      </c>
      <c r="CV554" s="15">
        <f t="shared" si="101"/>
        <v>0</v>
      </c>
      <c r="CW554" s="15"/>
      <c r="CX554" s="15"/>
      <c r="CY554" s="15">
        <f t="shared" si="102"/>
        <v>0</v>
      </c>
      <c r="CZ554" s="15">
        <f>GG554</f>
        <v>0</v>
      </c>
      <c r="DA554" s="20"/>
      <c r="DB554" s="17"/>
      <c r="DC554" s="15"/>
      <c r="DD554" s="15">
        <v>45</v>
      </c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7"/>
      <c r="DQ554" s="15"/>
      <c r="DR554" s="15"/>
      <c r="DS554" s="15"/>
      <c r="DT554" s="15"/>
      <c r="DU554" s="15"/>
      <c r="DV554" s="15"/>
      <c r="DW554" s="15">
        <v>21.3</v>
      </c>
      <c r="DX554" s="20">
        <v>5</v>
      </c>
      <c r="DY554" s="15"/>
      <c r="DZ554" s="20"/>
      <c r="EA554" s="15"/>
      <c r="EB554" s="20"/>
      <c r="EC554" s="15"/>
      <c r="ED554" s="20"/>
      <c r="EE554" s="15"/>
      <c r="EF554" s="20"/>
      <c r="EG554" s="15"/>
      <c r="EH554" s="20"/>
      <c r="EI554" s="15"/>
      <c r="EJ554" s="20"/>
      <c r="EK554" s="15"/>
      <c r="EL554" s="20"/>
      <c r="EM554" s="15"/>
      <c r="EN554" s="20"/>
      <c r="EO554" s="15"/>
      <c r="EP554" s="20"/>
      <c r="EQ554" s="15"/>
      <c r="ER554" s="20"/>
      <c r="ES554" s="15"/>
      <c r="ET554" s="20"/>
      <c r="EU554" s="15"/>
      <c r="EV554" s="20"/>
      <c r="EW554" s="15"/>
      <c r="EX554" s="20"/>
      <c r="EY554" s="15"/>
      <c r="EZ554" s="20"/>
      <c r="FA554" s="15"/>
      <c r="FB554" s="20"/>
      <c r="FC554" s="15"/>
      <c r="FD554" s="20"/>
      <c r="FE554" s="15"/>
      <c r="FF554" s="20"/>
      <c r="FG554" s="15">
        <v>58</v>
      </c>
      <c r="FH554" s="20">
        <v>6</v>
      </c>
      <c r="FI554" s="15"/>
      <c r="FJ554" s="20"/>
      <c r="FK554" s="15"/>
      <c r="FL554" s="20"/>
      <c r="FM554" s="15"/>
      <c r="FN554" s="20"/>
      <c r="FO554" s="15"/>
      <c r="FP554" s="20"/>
      <c r="FQ554" s="15"/>
      <c r="FR554" s="20"/>
      <c r="FS554" s="15"/>
      <c r="FT554" s="20"/>
      <c r="FU554" s="15"/>
      <c r="FV554" s="20"/>
      <c r="FW554" s="15"/>
      <c r="FX554" s="20"/>
      <c r="FY554" s="15"/>
      <c r="FZ554" s="20"/>
      <c r="GA554" s="15"/>
      <c r="GB554" s="20"/>
      <c r="GC554" s="15"/>
      <c r="GD554" s="20"/>
      <c r="GE554" s="15"/>
      <c r="GF554" s="20"/>
      <c r="GG554" s="170"/>
    </row>
    <row r="555" spans="1:189" s="2" customFormat="1" ht="15" customHeight="1" x14ac:dyDescent="0.3">
      <c r="A555" s="17" t="s">
        <v>125</v>
      </c>
      <c r="B555" s="17" t="s">
        <v>126</v>
      </c>
      <c r="C555" s="17" t="s">
        <v>274</v>
      </c>
      <c r="D555" s="17" t="s">
        <v>1223</v>
      </c>
      <c r="E555" s="15" t="str">
        <f t="shared" si="96"/>
        <v>Emma Lee</v>
      </c>
      <c r="F555" s="17" t="s">
        <v>128</v>
      </c>
      <c r="G555" s="15">
        <v>999910273</v>
      </c>
      <c r="H555" s="15">
        <f t="shared" si="97"/>
        <v>576</v>
      </c>
      <c r="I555" s="15"/>
      <c r="J555" s="17">
        <f>(O555+P555+R555+S555+T555+U555)/2</f>
        <v>133</v>
      </c>
      <c r="K555" s="16"/>
      <c r="L555" s="15"/>
      <c r="M555" s="15"/>
      <c r="N555" s="15"/>
      <c r="O555" s="15">
        <f t="shared" si="107"/>
        <v>75</v>
      </c>
      <c r="P555" s="15">
        <v>0</v>
      </c>
      <c r="Q555" s="15">
        <f t="shared" si="108"/>
        <v>0</v>
      </c>
      <c r="R555" s="15">
        <v>0</v>
      </c>
      <c r="S555" s="15">
        <v>0</v>
      </c>
      <c r="T555" s="15">
        <f t="shared" si="109"/>
        <v>78</v>
      </c>
      <c r="U555" s="15">
        <f t="shared" si="110"/>
        <v>113</v>
      </c>
      <c r="V555" s="15"/>
      <c r="W555" s="15"/>
      <c r="X555" s="15"/>
      <c r="Y555" s="15"/>
      <c r="Z555" s="16"/>
      <c r="AA555" s="15">
        <v>64</v>
      </c>
      <c r="AB555" s="24" t="s">
        <v>129</v>
      </c>
      <c r="AC555" s="15"/>
      <c r="AD555" s="24"/>
      <c r="AE555" s="15"/>
      <c r="AF555" s="24"/>
      <c r="AG555" s="15">
        <v>63</v>
      </c>
      <c r="AH555" s="24">
        <v>5</v>
      </c>
      <c r="AI555" s="15"/>
      <c r="AJ555" s="24"/>
      <c r="AK555" s="15"/>
      <c r="AL555" s="24"/>
      <c r="AM555" s="15">
        <v>32</v>
      </c>
      <c r="AN555" s="24" t="s">
        <v>129</v>
      </c>
      <c r="AO555" s="15"/>
      <c r="AP555" s="24"/>
      <c r="AQ555" s="15"/>
      <c r="AR555" s="24"/>
      <c r="AS555" s="15"/>
      <c r="AT555" s="24"/>
      <c r="AU555" s="15">
        <v>63</v>
      </c>
      <c r="AV555" s="24">
        <v>5</v>
      </c>
      <c r="AW555" s="15"/>
      <c r="AX555" s="24"/>
      <c r="AY555" s="15">
        <v>85</v>
      </c>
      <c r="AZ555" s="24">
        <v>7</v>
      </c>
      <c r="BA555" s="15"/>
      <c r="BB555" s="24"/>
      <c r="BC555" s="15"/>
      <c r="BD555" s="24"/>
      <c r="BE555" s="15"/>
      <c r="BF555" s="24"/>
      <c r="BG555" s="15">
        <v>90</v>
      </c>
      <c r="BH555" s="24">
        <v>2</v>
      </c>
      <c r="BI555" s="15"/>
      <c r="BJ555" s="24"/>
      <c r="BK555" s="15"/>
      <c r="BL555" s="24"/>
      <c r="BM555" s="15"/>
      <c r="BN555" s="24"/>
      <c r="BO555" s="15"/>
      <c r="BP555" s="24"/>
      <c r="BQ555" s="15">
        <v>48</v>
      </c>
      <c r="BR555" s="24" t="s">
        <v>168</v>
      </c>
      <c r="BS555" s="15"/>
      <c r="BT555" s="24"/>
      <c r="BU555" s="15">
        <v>44</v>
      </c>
      <c r="BV555" s="24" t="s">
        <v>129</v>
      </c>
      <c r="BW555" s="15"/>
      <c r="BX555" s="24"/>
      <c r="BY555" s="15"/>
      <c r="BZ555" s="24"/>
      <c r="CA555" s="15">
        <v>51</v>
      </c>
      <c r="CB555" s="24" t="s">
        <v>129</v>
      </c>
      <c r="CC555" s="15"/>
      <c r="CD555" s="24"/>
      <c r="CE555" s="15"/>
      <c r="CF555" s="24"/>
      <c r="CG555" s="15"/>
      <c r="CH555" s="25"/>
      <c r="CI555" s="15">
        <v>68</v>
      </c>
      <c r="CJ555" s="25">
        <v>3</v>
      </c>
      <c r="CK555" s="15">
        <v>93</v>
      </c>
      <c r="CL555" s="25">
        <v>7</v>
      </c>
      <c r="CM555" s="15">
        <v>64</v>
      </c>
      <c r="CN555" s="25" t="s">
        <v>129</v>
      </c>
      <c r="CO555" s="15"/>
      <c r="CP555" s="25"/>
      <c r="CQ555" s="15"/>
      <c r="CR555" s="25"/>
      <c r="CS555" s="15">
        <f t="shared" si="98"/>
        <v>0</v>
      </c>
      <c r="CT555" s="15">
        <f t="shared" si="99"/>
        <v>300</v>
      </c>
      <c r="CU555" s="15">
        <f t="shared" si="100"/>
        <v>2</v>
      </c>
      <c r="CV555" s="15">
        <f t="shared" si="101"/>
        <v>79</v>
      </c>
      <c r="CW555" s="15"/>
      <c r="CX555" s="15"/>
      <c r="CY555" s="15">
        <f t="shared" si="102"/>
        <v>64</v>
      </c>
      <c r="CZ555" s="15">
        <f>GG555</f>
        <v>0</v>
      </c>
      <c r="DA555" s="19"/>
      <c r="DB555" s="17"/>
      <c r="DC555" s="15"/>
      <c r="DD555" s="15">
        <v>90</v>
      </c>
      <c r="DE555" s="15"/>
      <c r="DF555" s="15"/>
      <c r="DG555" s="15"/>
      <c r="DH555" s="15">
        <v>120</v>
      </c>
      <c r="DI555" s="15"/>
      <c r="DJ555" s="15"/>
      <c r="DK555" s="15"/>
      <c r="DL555" s="15"/>
      <c r="DM555" s="15"/>
      <c r="DN555" s="15"/>
      <c r="DO555" s="15"/>
      <c r="DP555" s="17"/>
      <c r="DQ555" s="15"/>
      <c r="DR555" s="15"/>
      <c r="DS555" s="15"/>
      <c r="DT555" s="15"/>
      <c r="DU555" s="15"/>
      <c r="DV555" s="15"/>
      <c r="DW555" s="15">
        <v>71</v>
      </c>
      <c r="DX555" s="20">
        <v>5</v>
      </c>
      <c r="DY555" s="15"/>
      <c r="DZ555" s="20"/>
      <c r="EA555" s="15"/>
      <c r="EB555" s="20"/>
      <c r="EC555" s="15">
        <v>78</v>
      </c>
      <c r="ED555" s="20">
        <v>6</v>
      </c>
      <c r="EE555" s="15"/>
      <c r="EF555" s="20"/>
      <c r="EG555" s="15">
        <v>113</v>
      </c>
      <c r="EH555" s="20">
        <v>4</v>
      </c>
      <c r="EI555" s="15"/>
      <c r="EJ555" s="20"/>
      <c r="EK555" s="15">
        <v>75</v>
      </c>
      <c r="EL555" s="20">
        <v>2</v>
      </c>
      <c r="EM555" s="15"/>
      <c r="EN555" s="20"/>
      <c r="EO555" s="15">
        <v>64</v>
      </c>
      <c r="EP555" s="20"/>
      <c r="EQ555" s="15"/>
      <c r="ER555" s="20"/>
      <c r="ES555" s="15"/>
      <c r="ET555" s="20"/>
      <c r="EU555" s="15">
        <v>90</v>
      </c>
      <c r="EV555" s="20">
        <v>2</v>
      </c>
      <c r="EW555" s="15"/>
      <c r="EX555" s="20"/>
      <c r="EY555" s="15">
        <v>90</v>
      </c>
      <c r="EZ555" s="20">
        <v>2</v>
      </c>
      <c r="FA555" s="15"/>
      <c r="FB555" s="20"/>
      <c r="FC555" s="15"/>
      <c r="FD555" s="20"/>
      <c r="FE555" s="15"/>
      <c r="FF555" s="20"/>
      <c r="FG555" s="15"/>
      <c r="FH555" s="20"/>
      <c r="FI555" s="15"/>
      <c r="FJ555" s="20"/>
      <c r="FK555" s="15"/>
      <c r="FL555" s="20"/>
      <c r="FM555" s="15"/>
      <c r="FN555" s="20"/>
      <c r="FO555" s="15">
        <v>120</v>
      </c>
      <c r="FP555" s="20"/>
      <c r="FQ555" s="15"/>
      <c r="FR555" s="20"/>
      <c r="FS555" s="15"/>
      <c r="FT555" s="20"/>
      <c r="FU555" s="15"/>
      <c r="FV555" s="20"/>
      <c r="FW555" s="15"/>
      <c r="FX555" s="20"/>
      <c r="FY555" s="15"/>
      <c r="FZ555" s="20"/>
      <c r="GA555" s="15"/>
      <c r="GB555" s="20"/>
      <c r="GC555" s="15">
        <v>79</v>
      </c>
      <c r="GD555" s="20">
        <v>3</v>
      </c>
      <c r="GE555" s="15"/>
      <c r="GF555" s="20"/>
      <c r="GG555" s="170"/>
    </row>
    <row r="556" spans="1:189" s="2" customFormat="1" ht="15" customHeight="1" x14ac:dyDescent="0.3">
      <c r="A556" s="15" t="s">
        <v>2903</v>
      </c>
      <c r="B556" s="15" t="s">
        <v>126</v>
      </c>
      <c r="C556" s="17" t="s">
        <v>1120</v>
      </c>
      <c r="D556" s="17" t="s">
        <v>1223</v>
      </c>
      <c r="E556" s="15" t="str">
        <f t="shared" si="96"/>
        <v>Eunice Lee</v>
      </c>
      <c r="F556" s="17" t="s">
        <v>128</v>
      </c>
      <c r="G556" s="15">
        <v>999910276</v>
      </c>
      <c r="H556" s="15">
        <f t="shared" si="97"/>
        <v>106</v>
      </c>
      <c r="I556" s="15"/>
      <c r="J556" s="15"/>
      <c r="K556" s="16"/>
      <c r="L556" s="15"/>
      <c r="M556" s="15"/>
      <c r="N556" s="15"/>
      <c r="O556" s="15">
        <f t="shared" si="107"/>
        <v>0</v>
      </c>
      <c r="P556" s="15">
        <v>0</v>
      </c>
      <c r="Q556" s="15">
        <f t="shared" si="108"/>
        <v>0</v>
      </c>
      <c r="R556" s="15">
        <v>0</v>
      </c>
      <c r="S556" s="15">
        <v>0</v>
      </c>
      <c r="T556" s="15">
        <f t="shared" si="109"/>
        <v>68</v>
      </c>
      <c r="U556" s="15">
        <f t="shared" si="110"/>
        <v>0</v>
      </c>
      <c r="V556" s="15"/>
      <c r="W556" s="15"/>
      <c r="X556" s="15"/>
      <c r="Y556" s="15"/>
      <c r="Z556" s="16"/>
      <c r="AA556" s="15"/>
      <c r="AB556" s="24"/>
      <c r="AC556" s="15"/>
      <c r="AD556" s="15"/>
      <c r="AE556" s="15"/>
      <c r="AF556" s="15"/>
      <c r="AG556" s="15">
        <v>63</v>
      </c>
      <c r="AH556" s="24">
        <v>5</v>
      </c>
      <c r="AI556" s="15"/>
      <c r="AJ556" s="15"/>
      <c r="AK556" s="15"/>
      <c r="AL556" s="15"/>
      <c r="AM556" s="15">
        <v>42</v>
      </c>
      <c r="AN556" s="24">
        <v>8</v>
      </c>
      <c r="AO556" s="15"/>
      <c r="AP556" s="24"/>
      <c r="AQ556" s="15"/>
      <c r="AR556" s="24"/>
      <c r="AS556" s="15"/>
      <c r="AT556" s="24"/>
      <c r="AU556" s="15">
        <v>68</v>
      </c>
      <c r="AV556" s="24">
        <v>3</v>
      </c>
      <c r="AW556" s="15"/>
      <c r="AX556" s="24"/>
      <c r="AY556" s="15"/>
      <c r="AZ556" s="15"/>
      <c r="BA556" s="15"/>
      <c r="BB556" s="15"/>
      <c r="BC556" s="15"/>
      <c r="BD556" s="15"/>
      <c r="BE556" s="15"/>
      <c r="BF556" s="24"/>
      <c r="BG556" s="15">
        <v>120</v>
      </c>
      <c r="BH556" s="24">
        <v>1</v>
      </c>
      <c r="BI556" s="15"/>
      <c r="BJ556" s="24"/>
      <c r="BK556" s="15"/>
      <c r="BL556" s="24"/>
      <c r="BM556" s="15"/>
      <c r="BN556" s="24"/>
      <c r="BO556" s="15"/>
      <c r="BP556" s="24"/>
      <c r="BQ556" s="15">
        <v>48</v>
      </c>
      <c r="BR556" s="24" t="s">
        <v>168</v>
      </c>
      <c r="BS556" s="15"/>
      <c r="BT556" s="24"/>
      <c r="BU556" s="15">
        <v>44</v>
      </c>
      <c r="BV556" s="24" t="s">
        <v>129</v>
      </c>
      <c r="BW556" s="15"/>
      <c r="BX556" s="24"/>
      <c r="BY556" s="15"/>
      <c r="BZ556" s="24"/>
      <c r="CA556" s="15">
        <v>51</v>
      </c>
      <c r="CB556" s="24" t="s">
        <v>129</v>
      </c>
      <c r="CC556" s="15"/>
      <c r="CD556" s="24"/>
      <c r="CE556" s="15"/>
      <c r="CF556" s="24"/>
      <c r="CG556" s="15"/>
      <c r="CH556" s="25"/>
      <c r="CI556" s="15">
        <v>90</v>
      </c>
      <c r="CJ556" s="25">
        <v>2</v>
      </c>
      <c r="CK556" s="15">
        <v>64</v>
      </c>
      <c r="CL556" s="25" t="s">
        <v>129</v>
      </c>
      <c r="CM556" s="15">
        <v>64</v>
      </c>
      <c r="CN556" s="25" t="s">
        <v>129</v>
      </c>
      <c r="CO556" s="15"/>
      <c r="CP556" s="25"/>
      <c r="CQ556" s="15"/>
      <c r="CR556" s="25"/>
      <c r="CS556" s="15">
        <f t="shared" si="98"/>
        <v>38</v>
      </c>
      <c r="CT556" s="15">
        <f t="shared" si="99"/>
        <v>0</v>
      </c>
      <c r="CU556" s="15">
        <f t="shared" si="100"/>
        <v>0</v>
      </c>
      <c r="CV556" s="15">
        <f t="shared" si="101"/>
        <v>0</v>
      </c>
      <c r="CW556" s="15"/>
      <c r="CX556" s="15"/>
      <c r="CY556" s="15">
        <f t="shared" si="102"/>
        <v>0</v>
      </c>
      <c r="CZ556" s="15">
        <f>GG556</f>
        <v>0</v>
      </c>
      <c r="DA556" s="19"/>
      <c r="DB556" s="17"/>
      <c r="DC556" s="15"/>
      <c r="DD556" s="15">
        <v>63</v>
      </c>
      <c r="DE556" s="15"/>
      <c r="DF556" s="15"/>
      <c r="DG556" s="15"/>
      <c r="DH556" s="15">
        <v>90</v>
      </c>
      <c r="DI556" s="15"/>
      <c r="DJ556" s="15"/>
      <c r="DK556" s="15"/>
      <c r="DL556" s="15"/>
      <c r="DM556" s="15"/>
      <c r="DN556" s="15"/>
      <c r="DO556" s="15"/>
      <c r="DP556" s="17"/>
      <c r="DQ556" s="15"/>
      <c r="DR556" s="15"/>
      <c r="DS556" s="15"/>
      <c r="DT556" s="15"/>
      <c r="DU556" s="15"/>
      <c r="DV556" s="15"/>
      <c r="DW556" s="15">
        <v>59</v>
      </c>
      <c r="DX556" s="20">
        <v>5</v>
      </c>
      <c r="DY556" s="15"/>
      <c r="DZ556" s="20"/>
      <c r="EA556" s="15"/>
      <c r="EB556" s="20"/>
      <c r="EC556" s="15">
        <v>68</v>
      </c>
      <c r="ED556" s="20">
        <v>5</v>
      </c>
      <c r="EE556" s="15"/>
      <c r="EF556" s="20"/>
      <c r="EG556" s="15"/>
      <c r="EH556" s="20"/>
      <c r="EI556" s="15"/>
      <c r="EJ556" s="20"/>
      <c r="EK556" s="15"/>
      <c r="EL556" s="20"/>
      <c r="EM556" s="15"/>
      <c r="EN556" s="20"/>
      <c r="EO556" s="15"/>
      <c r="EP556" s="20"/>
      <c r="EQ556" s="15"/>
      <c r="ER556" s="20"/>
      <c r="ES556" s="15"/>
      <c r="ET556" s="20"/>
      <c r="EU556" s="15"/>
      <c r="EV556" s="20"/>
      <c r="EW556" s="15"/>
      <c r="EX556" s="20"/>
      <c r="EY556" s="15"/>
      <c r="EZ556" s="20"/>
      <c r="FA556" s="15"/>
      <c r="FB556" s="20"/>
      <c r="FC556" s="15"/>
      <c r="FD556" s="20"/>
      <c r="FE556" s="15">
        <v>38</v>
      </c>
      <c r="FF556" s="20" t="s">
        <v>129</v>
      </c>
      <c r="FG556" s="15"/>
      <c r="FH556" s="20"/>
      <c r="FI556" s="15"/>
      <c r="FJ556" s="20"/>
      <c r="FK556" s="15"/>
      <c r="FL556" s="20"/>
      <c r="FM556" s="15"/>
      <c r="FN556" s="20"/>
      <c r="FO556" s="15"/>
      <c r="FP556" s="20"/>
      <c r="FQ556" s="15"/>
      <c r="FR556" s="20"/>
      <c r="FS556" s="15"/>
      <c r="FT556" s="20"/>
      <c r="FU556" s="15"/>
      <c r="FV556" s="20"/>
      <c r="FW556" s="15"/>
      <c r="FX556" s="20"/>
      <c r="FY556" s="15"/>
      <c r="FZ556" s="20"/>
      <c r="GA556" s="15"/>
      <c r="GB556" s="20"/>
      <c r="GC556" s="15"/>
      <c r="GD556" s="20"/>
      <c r="GE556" s="15"/>
      <c r="GF556" s="20"/>
      <c r="GG556" s="170"/>
    </row>
    <row r="557" spans="1:189" s="2" customFormat="1" ht="15" customHeight="1" x14ac:dyDescent="0.3">
      <c r="A557" s="15" t="s">
        <v>130</v>
      </c>
      <c r="B557" s="85" t="s">
        <v>126</v>
      </c>
      <c r="C557" s="85" t="s">
        <v>444</v>
      </c>
      <c r="D557" s="85" t="s">
        <v>1787</v>
      </c>
      <c r="E557" s="15" t="str">
        <f t="shared" si="96"/>
        <v>Gabriella Suarez</v>
      </c>
      <c r="F557" s="85" t="s">
        <v>128</v>
      </c>
      <c r="G557" s="15">
        <v>999910320</v>
      </c>
      <c r="H557" s="15">
        <f t="shared" si="97"/>
        <v>76</v>
      </c>
      <c r="I557" s="15"/>
      <c r="J557" s="15"/>
      <c r="K557" s="16"/>
      <c r="L557" s="15"/>
      <c r="M557" s="15"/>
      <c r="N557" s="15"/>
      <c r="O557" s="15">
        <f t="shared" si="107"/>
        <v>0</v>
      </c>
      <c r="P557" s="15">
        <v>0</v>
      </c>
      <c r="Q557" s="15">
        <f t="shared" si="108"/>
        <v>0</v>
      </c>
      <c r="R557" s="15">
        <v>0</v>
      </c>
      <c r="S557" s="15">
        <v>0</v>
      </c>
      <c r="T557" s="15">
        <f t="shared" si="109"/>
        <v>0</v>
      </c>
      <c r="U557" s="15">
        <f t="shared" si="110"/>
        <v>0</v>
      </c>
      <c r="V557" s="15"/>
      <c r="W557" s="15"/>
      <c r="X557" s="15"/>
      <c r="Y557" s="15"/>
      <c r="Z557" s="16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>
        <f t="shared" si="98"/>
        <v>0</v>
      </c>
      <c r="CT557" s="15">
        <f t="shared" si="99"/>
        <v>76</v>
      </c>
      <c r="CU557" s="15">
        <f t="shared" si="100"/>
        <v>0</v>
      </c>
      <c r="CV557" s="15">
        <f t="shared" si="101"/>
        <v>0</v>
      </c>
      <c r="CW557" s="15"/>
      <c r="CX557" s="15"/>
      <c r="CY557" s="15">
        <f t="shared" si="102"/>
        <v>0</v>
      </c>
      <c r="CZ557" s="15">
        <f>GG557</f>
        <v>0</v>
      </c>
      <c r="DA557" s="16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20"/>
      <c r="DY557" s="15"/>
      <c r="DZ557" s="20"/>
      <c r="EA557" s="15"/>
      <c r="EB557" s="20"/>
      <c r="EC557" s="15"/>
      <c r="ED557" s="20"/>
      <c r="EE557" s="15"/>
      <c r="EF557" s="20"/>
      <c r="EG557" s="15"/>
      <c r="EH557" s="20"/>
      <c r="EI557" s="15"/>
      <c r="EJ557" s="20"/>
      <c r="EK557" s="15"/>
      <c r="EL557" s="20"/>
      <c r="EM557" s="15"/>
      <c r="EN557" s="20"/>
      <c r="EO557" s="15"/>
      <c r="EP557" s="20"/>
      <c r="EQ557" s="15"/>
      <c r="ER557" s="20"/>
      <c r="ES557" s="15"/>
      <c r="ET557" s="20"/>
      <c r="EU557" s="15">
        <v>38</v>
      </c>
      <c r="EV557" s="20" t="s">
        <v>129</v>
      </c>
      <c r="EW557" s="15"/>
      <c r="EX557" s="20"/>
      <c r="EY557" s="15"/>
      <c r="EZ557" s="20"/>
      <c r="FA557" s="15"/>
      <c r="FB557" s="20"/>
      <c r="FC557" s="15"/>
      <c r="FD557" s="20"/>
      <c r="FE557" s="15"/>
      <c r="FF557" s="20"/>
      <c r="FG557" s="15"/>
      <c r="FH557" s="20"/>
      <c r="FI557" s="15"/>
      <c r="FJ557" s="20"/>
      <c r="FK557" s="15"/>
      <c r="FL557" s="20"/>
      <c r="FM557" s="15"/>
      <c r="FN557" s="20"/>
      <c r="FO557" s="15"/>
      <c r="FP557" s="20"/>
      <c r="FQ557" s="15"/>
      <c r="FR557" s="20"/>
      <c r="FS557" s="15">
        <v>38</v>
      </c>
      <c r="FT557" s="20" t="s">
        <v>129</v>
      </c>
      <c r="FU557" s="15"/>
      <c r="FV557" s="20"/>
      <c r="FW557" s="15"/>
      <c r="FX557" s="20"/>
      <c r="FY557" s="15"/>
      <c r="FZ557" s="20"/>
      <c r="GA557" s="15"/>
      <c r="GB557" s="20"/>
      <c r="GC557" s="15"/>
      <c r="GD557" s="20"/>
      <c r="GE557" s="15"/>
      <c r="GF557" s="20"/>
      <c r="GG557" s="170"/>
    </row>
    <row r="558" spans="1:189" s="2" customFormat="1" ht="15" customHeight="1" x14ac:dyDescent="0.3">
      <c r="A558" s="15" t="s">
        <v>2904</v>
      </c>
      <c r="B558" s="17" t="s">
        <v>126</v>
      </c>
      <c r="C558" s="17" t="s">
        <v>1259</v>
      </c>
      <c r="D558" s="17" t="s">
        <v>1260</v>
      </c>
      <c r="E558" s="15" t="str">
        <f t="shared" si="96"/>
        <v>BREANNA LEWIS</v>
      </c>
      <c r="F558" s="17" t="s">
        <v>128</v>
      </c>
      <c r="G558" s="17">
        <v>999910363</v>
      </c>
      <c r="H558" s="15">
        <f t="shared" si="97"/>
        <v>147</v>
      </c>
      <c r="I558" s="15"/>
      <c r="J558" s="15"/>
      <c r="K558" s="16"/>
      <c r="L558" s="15"/>
      <c r="M558" s="15"/>
      <c r="N558" s="15"/>
      <c r="O558" s="15">
        <f t="shared" si="107"/>
        <v>0</v>
      </c>
      <c r="P558" s="15">
        <v>0</v>
      </c>
      <c r="Q558" s="15">
        <f t="shared" si="108"/>
        <v>0</v>
      </c>
      <c r="R558" s="15">
        <v>0</v>
      </c>
      <c r="S558" s="15">
        <v>0</v>
      </c>
      <c r="T558" s="15">
        <f t="shared" si="109"/>
        <v>0</v>
      </c>
      <c r="U558" s="15">
        <f t="shared" si="110"/>
        <v>0</v>
      </c>
      <c r="V558" s="15"/>
      <c r="W558" s="15"/>
      <c r="X558" s="15"/>
      <c r="Y558" s="15"/>
      <c r="Z558" s="16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>
        <f t="shared" si="98"/>
        <v>0</v>
      </c>
      <c r="CT558" s="15">
        <f t="shared" si="99"/>
        <v>68</v>
      </c>
      <c r="CU558" s="15">
        <f t="shared" si="100"/>
        <v>1</v>
      </c>
      <c r="CV558" s="15">
        <f t="shared" si="101"/>
        <v>79</v>
      </c>
      <c r="CW558" s="15"/>
      <c r="CX558" s="15"/>
      <c r="CY558" s="15">
        <f t="shared" si="102"/>
        <v>0</v>
      </c>
      <c r="CZ558" s="15">
        <f>GG558</f>
        <v>0</v>
      </c>
      <c r="DA558" s="16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20"/>
      <c r="DY558" s="15"/>
      <c r="DZ558" s="20"/>
      <c r="EA558" s="15"/>
      <c r="EB558" s="20"/>
      <c r="EC558" s="15"/>
      <c r="ED558" s="20"/>
      <c r="EE558" s="15"/>
      <c r="EF558" s="20"/>
      <c r="EG558" s="15"/>
      <c r="EH558" s="20"/>
      <c r="EI558" s="15"/>
      <c r="EJ558" s="20"/>
      <c r="EK558" s="15"/>
      <c r="EL558" s="20"/>
      <c r="EM558" s="15"/>
      <c r="EN558" s="20"/>
      <c r="EO558" s="15"/>
      <c r="EP558" s="20"/>
      <c r="EQ558" s="15"/>
      <c r="ER558" s="20"/>
      <c r="ES558" s="15"/>
      <c r="ET558" s="20"/>
      <c r="EU558" s="15"/>
      <c r="EV558" s="20"/>
      <c r="EW558" s="15"/>
      <c r="EX558" s="20"/>
      <c r="EY558" s="15"/>
      <c r="EZ558" s="20"/>
      <c r="FA558" s="15"/>
      <c r="FB558" s="20"/>
      <c r="FC558" s="15"/>
      <c r="FD558" s="20"/>
      <c r="FE558" s="15"/>
      <c r="FF558" s="20"/>
      <c r="FG558" s="15"/>
      <c r="FH558" s="20"/>
      <c r="FI558" s="15"/>
      <c r="FJ558" s="20"/>
      <c r="FK558" s="15"/>
      <c r="FL558" s="20"/>
      <c r="FM558" s="15"/>
      <c r="FN558" s="20"/>
      <c r="FO558" s="15"/>
      <c r="FP558" s="20"/>
      <c r="FQ558" s="15"/>
      <c r="FR558" s="20"/>
      <c r="FS558" s="15">
        <v>68</v>
      </c>
      <c r="FT558" s="20">
        <v>3</v>
      </c>
      <c r="FU558" s="15"/>
      <c r="FV558" s="20"/>
      <c r="FW558" s="15"/>
      <c r="FX558" s="20"/>
      <c r="FY558" s="15"/>
      <c r="FZ558" s="20"/>
      <c r="GA558" s="15"/>
      <c r="GB558" s="20"/>
      <c r="GC558" s="15"/>
      <c r="GD558" s="20"/>
      <c r="GE558" s="15">
        <v>79</v>
      </c>
      <c r="GF558" s="20">
        <v>3</v>
      </c>
      <c r="GG558" s="170"/>
    </row>
    <row r="559" spans="1:189" s="2" customFormat="1" ht="15" customHeight="1" x14ac:dyDescent="0.3">
      <c r="A559" s="15" t="s">
        <v>2904</v>
      </c>
      <c r="B559" s="15" t="s">
        <v>142</v>
      </c>
      <c r="C559" s="15" t="s">
        <v>1335</v>
      </c>
      <c r="D559" s="15" t="s">
        <v>1336</v>
      </c>
      <c r="E559" s="15" t="str">
        <f t="shared" si="96"/>
        <v>GREGORY  MACDONOUGH</v>
      </c>
      <c r="F559" s="15" t="s">
        <v>135</v>
      </c>
      <c r="G559" s="15">
        <v>999910365</v>
      </c>
      <c r="H559" s="15">
        <f t="shared" si="97"/>
        <v>80</v>
      </c>
      <c r="I559" s="15"/>
      <c r="J559" s="15"/>
      <c r="K559" s="21"/>
      <c r="L559" s="15"/>
      <c r="M559" s="15"/>
      <c r="N559" s="15"/>
      <c r="O559" s="15">
        <f t="shared" si="107"/>
        <v>0</v>
      </c>
      <c r="P559" s="15">
        <v>0</v>
      </c>
      <c r="Q559" s="15">
        <f t="shared" si="108"/>
        <v>2</v>
      </c>
      <c r="R559" s="15">
        <v>0</v>
      </c>
      <c r="S559" s="15">
        <v>0</v>
      </c>
      <c r="T559" s="15">
        <f t="shared" si="109"/>
        <v>80</v>
      </c>
      <c r="U559" s="15">
        <f t="shared" si="110"/>
        <v>0</v>
      </c>
      <c r="V559" s="15"/>
      <c r="W559" s="15"/>
      <c r="X559" s="15"/>
      <c r="Y559" s="15"/>
      <c r="Z559" s="21"/>
      <c r="AA559" s="17"/>
      <c r="AB559" s="17"/>
      <c r="AC559" s="17"/>
      <c r="AD559" s="17"/>
      <c r="AE559" s="17"/>
      <c r="AF559" s="24"/>
      <c r="AG559" s="17"/>
      <c r="AH559" s="24"/>
      <c r="AI559" s="17"/>
      <c r="AJ559" s="24"/>
      <c r="AK559" s="17"/>
      <c r="AL559" s="24"/>
      <c r="AM559" s="17"/>
      <c r="AN559" s="24"/>
      <c r="AO559" s="17"/>
      <c r="AP559" s="24"/>
      <c r="AQ559" s="17"/>
      <c r="AR559" s="24"/>
      <c r="AS559" s="17"/>
      <c r="AT559" s="24"/>
      <c r="AU559" s="17"/>
      <c r="AV559" s="24"/>
      <c r="AW559" s="17"/>
      <c r="AX559" s="24"/>
      <c r="AY559" s="17"/>
      <c r="AZ559" s="17"/>
      <c r="BA559" s="17"/>
      <c r="BB559" s="24"/>
      <c r="BC559" s="17"/>
      <c r="BD559" s="24"/>
      <c r="BE559" s="17"/>
      <c r="BF559" s="24"/>
      <c r="BG559" s="17"/>
      <c r="BH559" s="24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24"/>
      <c r="CQ559" s="17"/>
      <c r="CR559" s="24"/>
      <c r="CS559" s="15">
        <f t="shared" si="98"/>
        <v>0</v>
      </c>
      <c r="CT559" s="15">
        <f t="shared" si="99"/>
        <v>0</v>
      </c>
      <c r="CU559" s="15">
        <f t="shared" si="100"/>
        <v>0</v>
      </c>
      <c r="CV559" s="15">
        <f t="shared" si="101"/>
        <v>0</v>
      </c>
      <c r="CW559" s="15"/>
      <c r="CX559" s="15"/>
      <c r="CY559" s="15">
        <f t="shared" si="102"/>
        <v>0</v>
      </c>
      <c r="CZ559" s="15">
        <f>GG559</f>
        <v>0</v>
      </c>
      <c r="DA559" s="20"/>
      <c r="DB559" s="17"/>
      <c r="DC559" s="15"/>
      <c r="DD559" s="15"/>
      <c r="DE559" s="15"/>
      <c r="DF559" s="15"/>
      <c r="DG559" s="15"/>
      <c r="DH559" s="15"/>
      <c r="DI559" s="15">
        <v>60</v>
      </c>
      <c r="DJ559" s="15"/>
      <c r="DK559" s="15"/>
      <c r="DL559" s="15"/>
      <c r="DM559" s="15"/>
      <c r="DN559" s="15"/>
      <c r="DO559" s="15"/>
      <c r="DP559" s="17"/>
      <c r="DQ559" s="15"/>
      <c r="DR559" s="15">
        <v>32</v>
      </c>
      <c r="DS559" s="15"/>
      <c r="DT559" s="15"/>
      <c r="DU559" s="15"/>
      <c r="DV559" s="15"/>
      <c r="DW559" s="15">
        <v>35</v>
      </c>
      <c r="DX559" s="20">
        <v>1</v>
      </c>
      <c r="DY559" s="15"/>
      <c r="DZ559" s="20"/>
      <c r="EA559" s="15"/>
      <c r="EB559" s="20"/>
      <c r="EC559" s="15">
        <v>80</v>
      </c>
      <c r="ED559" s="20">
        <v>1</v>
      </c>
      <c r="EE559" s="15"/>
      <c r="EF559" s="20"/>
      <c r="EG559" s="15"/>
      <c r="EH559" s="20"/>
      <c r="EI559" s="15"/>
      <c r="EJ559" s="20"/>
      <c r="EK559" s="15"/>
      <c r="EL559" s="20"/>
      <c r="EM559" s="15"/>
      <c r="EN559" s="20"/>
      <c r="EO559" s="15"/>
      <c r="EP559" s="20"/>
      <c r="EQ559" s="15"/>
      <c r="ER559" s="20"/>
      <c r="ES559" s="15"/>
      <c r="ET559" s="20"/>
      <c r="EU559" s="15"/>
      <c r="EV559" s="20"/>
      <c r="EW559" s="15"/>
      <c r="EX559" s="20"/>
      <c r="EY559" s="15"/>
      <c r="EZ559" s="20"/>
      <c r="FA559" s="15"/>
      <c r="FB559" s="20"/>
      <c r="FC559" s="15"/>
      <c r="FD559" s="20"/>
      <c r="FE559" s="15"/>
      <c r="FF559" s="20"/>
      <c r="FG559" s="15"/>
      <c r="FH559" s="20"/>
      <c r="FI559" s="15"/>
      <c r="FJ559" s="20"/>
      <c r="FK559" s="15"/>
      <c r="FL559" s="20"/>
      <c r="FM559" s="15"/>
      <c r="FN559" s="20"/>
      <c r="FO559" s="15"/>
      <c r="FP559" s="20"/>
      <c r="FQ559" s="15"/>
      <c r="FR559" s="20"/>
      <c r="FS559" s="15"/>
      <c r="FT559" s="20"/>
      <c r="FU559" s="15"/>
      <c r="FV559" s="20"/>
      <c r="FW559" s="15"/>
      <c r="FX559" s="20"/>
      <c r="FY559" s="15"/>
      <c r="FZ559" s="20"/>
      <c r="GA559" s="15"/>
      <c r="GB559" s="20"/>
      <c r="GC559" s="15"/>
      <c r="GD559" s="20"/>
      <c r="GE559" s="15"/>
      <c r="GF559" s="20"/>
      <c r="GG559" s="170"/>
    </row>
    <row r="560" spans="1:189" s="2" customFormat="1" ht="15" customHeight="1" x14ac:dyDescent="0.3">
      <c r="A560" s="15" t="s">
        <v>2903</v>
      </c>
      <c r="B560" s="15" t="s">
        <v>126</v>
      </c>
      <c r="C560" s="15" t="s">
        <v>614</v>
      </c>
      <c r="D560" s="15" t="s">
        <v>1646</v>
      </c>
      <c r="E560" s="15" t="str">
        <f t="shared" si="96"/>
        <v>Leah Rosenzweig</v>
      </c>
      <c r="F560" s="15" t="s">
        <v>128</v>
      </c>
      <c r="G560" s="15">
        <v>999910416</v>
      </c>
      <c r="H560" s="15">
        <f t="shared" si="97"/>
        <v>427</v>
      </c>
      <c r="I560" s="15"/>
      <c r="J560" s="15"/>
      <c r="K560" s="16"/>
      <c r="L560" s="15"/>
      <c r="M560" s="15"/>
      <c r="N560" s="15"/>
      <c r="O560" s="15">
        <f t="shared" si="107"/>
        <v>44</v>
      </c>
      <c r="P560" s="15">
        <v>0</v>
      </c>
      <c r="Q560" s="15">
        <f t="shared" si="108"/>
        <v>1</v>
      </c>
      <c r="R560" s="15">
        <v>0</v>
      </c>
      <c r="S560" s="15">
        <v>0</v>
      </c>
      <c r="T560" s="15">
        <f t="shared" si="109"/>
        <v>38</v>
      </c>
      <c r="U560" s="15">
        <f t="shared" si="110"/>
        <v>48</v>
      </c>
      <c r="V560" s="15"/>
      <c r="W560" s="15"/>
      <c r="X560" s="15"/>
      <c r="Y560" s="15"/>
      <c r="Z560" s="16"/>
      <c r="AA560" s="15">
        <v>64</v>
      </c>
      <c r="AB560" s="24" t="s">
        <v>129</v>
      </c>
      <c r="AC560" s="15"/>
      <c r="AD560" s="15"/>
      <c r="AE560" s="15"/>
      <c r="AF560" s="15"/>
      <c r="AG560" s="15">
        <v>58</v>
      </c>
      <c r="AH560" s="24">
        <v>6</v>
      </c>
      <c r="AI560" s="15"/>
      <c r="AJ560" s="15"/>
      <c r="AK560" s="15"/>
      <c r="AL560" s="15"/>
      <c r="AM560" s="15"/>
      <c r="AN560" s="24"/>
      <c r="AO560" s="15"/>
      <c r="AP560" s="24"/>
      <c r="AQ560" s="15"/>
      <c r="AR560" s="24"/>
      <c r="AS560" s="15"/>
      <c r="AT560" s="24"/>
      <c r="AU560" s="15"/>
      <c r="AV560" s="24"/>
      <c r="AW560" s="15">
        <v>52</v>
      </c>
      <c r="AX560" s="24">
        <v>5</v>
      </c>
      <c r="AY560" s="15"/>
      <c r="AZ560" s="15"/>
      <c r="BA560" s="15"/>
      <c r="BB560" s="15"/>
      <c r="BC560" s="15"/>
      <c r="BD560" s="15"/>
      <c r="BE560" s="15"/>
      <c r="BF560" s="24"/>
      <c r="BG560" s="15">
        <v>68</v>
      </c>
      <c r="BH560" s="24">
        <v>3</v>
      </c>
      <c r="BI560" s="15"/>
      <c r="BJ560" s="24"/>
      <c r="BK560" s="15"/>
      <c r="BL560" s="24"/>
      <c r="BM560" s="15"/>
      <c r="BN560" s="24"/>
      <c r="BO560" s="15"/>
      <c r="BP560" s="24"/>
      <c r="BQ560" s="15">
        <f>15*3.02</f>
        <v>45.3</v>
      </c>
      <c r="BR560" s="24">
        <v>5</v>
      </c>
      <c r="BS560" s="15"/>
      <c r="BT560" s="24"/>
      <c r="BU560" s="15"/>
      <c r="BV560" s="24"/>
      <c r="BW560" s="15"/>
      <c r="BX560" s="24"/>
      <c r="BY560" s="15"/>
      <c r="BZ560" s="24"/>
      <c r="CA560" s="15"/>
      <c r="CB560" s="24"/>
      <c r="CC560" s="15"/>
      <c r="CD560" s="24"/>
      <c r="CE560" s="15"/>
      <c r="CF560" s="24"/>
      <c r="CG560" s="15"/>
      <c r="CH560" s="25"/>
      <c r="CI560" s="15"/>
      <c r="CJ560" s="25"/>
      <c r="CK560" s="15"/>
      <c r="CL560" s="25"/>
      <c r="CM560" s="15"/>
      <c r="CN560" s="25"/>
      <c r="CO560" s="15"/>
      <c r="CP560" s="25"/>
      <c r="CQ560" s="15"/>
      <c r="CR560" s="25"/>
      <c r="CS560" s="15">
        <f t="shared" si="98"/>
        <v>0</v>
      </c>
      <c r="CT560" s="15">
        <f t="shared" si="99"/>
        <v>190</v>
      </c>
      <c r="CU560" s="15">
        <f t="shared" si="100"/>
        <v>2</v>
      </c>
      <c r="CV560" s="15">
        <f t="shared" si="101"/>
        <v>59</v>
      </c>
      <c r="CW560" s="15"/>
      <c r="CX560" s="15"/>
      <c r="CY560" s="15">
        <f t="shared" si="102"/>
        <v>48</v>
      </c>
      <c r="CZ560" s="15">
        <f>GG560</f>
        <v>0</v>
      </c>
      <c r="DA560" s="19"/>
      <c r="DB560" s="17">
        <v>36</v>
      </c>
      <c r="DC560" s="15"/>
      <c r="DD560" s="15"/>
      <c r="DE560" s="15"/>
      <c r="DF560" s="15"/>
      <c r="DG560" s="15"/>
      <c r="DH560" s="15"/>
      <c r="DI560" s="15">
        <v>58</v>
      </c>
      <c r="DJ560" s="15"/>
      <c r="DK560" s="15"/>
      <c r="DL560" s="15"/>
      <c r="DM560" s="15"/>
      <c r="DN560" s="15"/>
      <c r="DO560" s="15"/>
      <c r="DP560" s="17"/>
      <c r="DQ560" s="15"/>
      <c r="DR560" s="15"/>
      <c r="DS560" s="15"/>
      <c r="DT560" s="15"/>
      <c r="DU560" s="15"/>
      <c r="DV560" s="15"/>
      <c r="DW560" s="15">
        <v>44</v>
      </c>
      <c r="DX560" s="20">
        <v>9</v>
      </c>
      <c r="DY560" s="15"/>
      <c r="DZ560" s="20"/>
      <c r="EA560" s="15"/>
      <c r="EB560" s="20"/>
      <c r="EC560" s="15">
        <v>38</v>
      </c>
      <c r="ED560" s="20">
        <v>17</v>
      </c>
      <c r="EE560" s="15"/>
      <c r="EF560" s="20"/>
      <c r="EG560" s="15">
        <v>48</v>
      </c>
      <c r="EH560" s="20">
        <v>17</v>
      </c>
      <c r="EI560" s="15"/>
      <c r="EJ560" s="20"/>
      <c r="EK560" s="15">
        <v>44</v>
      </c>
      <c r="EL560" s="20">
        <v>7</v>
      </c>
      <c r="EM560" s="15"/>
      <c r="EN560" s="20"/>
      <c r="EO560" s="15">
        <v>48</v>
      </c>
      <c r="EP560" s="20"/>
      <c r="EQ560" s="15"/>
      <c r="ER560" s="20"/>
      <c r="ES560" s="15"/>
      <c r="ET560" s="20"/>
      <c r="EU560" s="15">
        <v>68</v>
      </c>
      <c r="EV560" s="20">
        <v>4</v>
      </c>
      <c r="EW560" s="15"/>
      <c r="EX560" s="20"/>
      <c r="EY560" s="15"/>
      <c r="EZ560" s="20"/>
      <c r="FA560" s="15"/>
      <c r="FB560" s="20"/>
      <c r="FC560" s="15"/>
      <c r="FD560" s="20"/>
      <c r="FE560" s="15"/>
      <c r="FF560" s="20"/>
      <c r="FG560" s="15"/>
      <c r="FH560" s="20"/>
      <c r="FI560" s="15"/>
      <c r="FJ560" s="20"/>
      <c r="FK560" s="15"/>
      <c r="FL560" s="20"/>
      <c r="FM560" s="15"/>
      <c r="FN560" s="20"/>
      <c r="FO560" s="15">
        <v>54</v>
      </c>
      <c r="FP560" s="20"/>
      <c r="FQ560" s="15"/>
      <c r="FR560" s="20"/>
      <c r="FS560" s="15">
        <v>68</v>
      </c>
      <c r="FT560" s="20">
        <v>3</v>
      </c>
      <c r="FU560" s="15"/>
      <c r="FV560" s="20"/>
      <c r="FW560" s="15"/>
      <c r="FX560" s="20"/>
      <c r="FY560" s="15"/>
      <c r="FZ560" s="20"/>
      <c r="GA560" s="15"/>
      <c r="GB560" s="20"/>
      <c r="GC560" s="15"/>
      <c r="GD560" s="20"/>
      <c r="GE560" s="15">
        <v>59</v>
      </c>
      <c r="GF560" s="20">
        <v>5</v>
      </c>
      <c r="GG560" s="170"/>
    </row>
    <row r="561" spans="1:189" s="2" customFormat="1" ht="15" customHeight="1" x14ac:dyDescent="0.3">
      <c r="A561" s="17" t="s">
        <v>125</v>
      </c>
      <c r="B561" s="15" t="s">
        <v>126</v>
      </c>
      <c r="C561" s="15" t="s">
        <v>439</v>
      </c>
      <c r="D561" s="15" t="s">
        <v>1941</v>
      </c>
      <c r="E561" s="15" t="str">
        <f t="shared" si="96"/>
        <v>Evan Wei</v>
      </c>
      <c r="F561" s="15" t="s">
        <v>135</v>
      </c>
      <c r="G561" s="15">
        <v>999910470</v>
      </c>
      <c r="H561" s="15">
        <f t="shared" si="97"/>
        <v>187</v>
      </c>
      <c r="I561" s="15"/>
      <c r="J561" s="15"/>
      <c r="K561" s="16"/>
      <c r="L561" s="15"/>
      <c r="M561" s="15"/>
      <c r="N561" s="15"/>
      <c r="O561" s="15">
        <f t="shared" si="107"/>
        <v>0</v>
      </c>
      <c r="P561" s="15">
        <v>0</v>
      </c>
      <c r="Q561" s="15">
        <f t="shared" si="108"/>
        <v>1</v>
      </c>
      <c r="R561" s="15">
        <v>0</v>
      </c>
      <c r="S561" s="15">
        <v>0</v>
      </c>
      <c r="T561" s="15">
        <f t="shared" si="109"/>
        <v>38</v>
      </c>
      <c r="U561" s="15">
        <f t="shared" si="110"/>
        <v>0</v>
      </c>
      <c r="V561" s="15"/>
      <c r="W561" s="15"/>
      <c r="X561" s="15"/>
      <c r="Y561" s="15"/>
      <c r="Z561" s="16"/>
      <c r="AA561" s="15"/>
      <c r="AB561" s="24"/>
      <c r="AC561" s="15"/>
      <c r="AD561" s="15"/>
      <c r="AE561" s="15"/>
      <c r="AF561" s="15"/>
      <c r="AG561" s="15"/>
      <c r="AH561" s="24"/>
      <c r="AI561" s="15"/>
      <c r="AJ561" s="15"/>
      <c r="AK561" s="15"/>
      <c r="AL561" s="15"/>
      <c r="AM561" s="15"/>
      <c r="AN561" s="24"/>
      <c r="AO561" s="15"/>
      <c r="AP561" s="24"/>
      <c r="AQ561" s="15"/>
      <c r="AR561" s="24"/>
      <c r="AS561" s="15"/>
      <c r="AT561" s="24"/>
      <c r="AU561" s="15"/>
      <c r="AV561" s="24"/>
      <c r="AW561" s="15"/>
      <c r="AX561" s="24"/>
      <c r="AY561" s="15"/>
      <c r="AZ561" s="15"/>
      <c r="BA561" s="15"/>
      <c r="BB561" s="15"/>
      <c r="BC561" s="15"/>
      <c r="BD561" s="15"/>
      <c r="BE561" s="15"/>
      <c r="BF561" s="24"/>
      <c r="BG561" s="15">
        <v>54</v>
      </c>
      <c r="BH561" s="24">
        <v>7</v>
      </c>
      <c r="BI561" s="15"/>
      <c r="BJ561" s="24"/>
      <c r="BK561" s="15"/>
      <c r="BL561" s="24"/>
      <c r="BM561" s="15"/>
      <c r="BN561" s="24"/>
      <c r="BO561" s="15"/>
      <c r="BP561" s="24"/>
      <c r="BQ561" s="15"/>
      <c r="BR561" s="24"/>
      <c r="BS561" s="15"/>
      <c r="BT561" s="24"/>
      <c r="BU561" s="15">
        <v>33</v>
      </c>
      <c r="BV561" s="24" t="s">
        <v>168</v>
      </c>
      <c r="BW561" s="15"/>
      <c r="BX561" s="24"/>
      <c r="BY561" s="15"/>
      <c r="BZ561" s="24"/>
      <c r="CA561" s="15">
        <v>38</v>
      </c>
      <c r="CB561" s="24" t="s">
        <v>168</v>
      </c>
      <c r="CC561" s="15"/>
      <c r="CD561" s="24"/>
      <c r="CE561" s="15"/>
      <c r="CF561" s="24"/>
      <c r="CG561" s="15"/>
      <c r="CH561" s="25"/>
      <c r="CI561" s="15"/>
      <c r="CJ561" s="25"/>
      <c r="CK561" s="15"/>
      <c r="CL561" s="25"/>
      <c r="CM561" s="15"/>
      <c r="CN561" s="25"/>
      <c r="CO561" s="15"/>
      <c r="CP561" s="25"/>
      <c r="CQ561" s="15"/>
      <c r="CR561" s="25"/>
      <c r="CS561" s="15">
        <f t="shared" si="98"/>
        <v>0</v>
      </c>
      <c r="CT561" s="15">
        <f t="shared" si="99"/>
        <v>116</v>
      </c>
      <c r="CU561" s="15">
        <f t="shared" si="100"/>
        <v>1</v>
      </c>
      <c r="CV561" s="15">
        <f t="shared" si="101"/>
        <v>33</v>
      </c>
      <c r="CW561" s="15"/>
      <c r="CX561" s="15"/>
      <c r="CY561" s="15">
        <f t="shared" si="102"/>
        <v>0</v>
      </c>
      <c r="CZ561" s="15">
        <f>GG561</f>
        <v>0</v>
      </c>
      <c r="DA561" s="19"/>
      <c r="DB561" s="17"/>
      <c r="DC561" s="15"/>
      <c r="DD561" s="15"/>
      <c r="DE561" s="15"/>
      <c r="DF561" s="15"/>
      <c r="DG561" s="15"/>
      <c r="DH561" s="15"/>
      <c r="DI561" s="15">
        <v>54</v>
      </c>
      <c r="DJ561" s="15"/>
      <c r="DK561" s="15"/>
      <c r="DL561" s="15"/>
      <c r="DM561" s="15"/>
      <c r="DN561" s="15"/>
      <c r="DO561" s="15"/>
      <c r="DP561" s="17"/>
      <c r="DQ561" s="15"/>
      <c r="DR561" s="15"/>
      <c r="DS561" s="15"/>
      <c r="DT561" s="15"/>
      <c r="DU561" s="15"/>
      <c r="DV561" s="15"/>
      <c r="DW561" s="15">
        <v>33</v>
      </c>
      <c r="DX561" s="20" t="s">
        <v>168</v>
      </c>
      <c r="DY561" s="15"/>
      <c r="DZ561" s="20"/>
      <c r="EA561" s="15"/>
      <c r="EB561" s="20"/>
      <c r="EC561" s="15">
        <v>38</v>
      </c>
      <c r="ED561" s="20" t="s">
        <v>168</v>
      </c>
      <c r="EE561" s="15"/>
      <c r="EF561" s="20"/>
      <c r="EG561" s="15"/>
      <c r="EH561" s="20"/>
      <c r="EI561" s="15"/>
      <c r="EJ561" s="20"/>
      <c r="EK561" s="15"/>
      <c r="EL561" s="20"/>
      <c r="EM561" s="15"/>
      <c r="EN561" s="20"/>
      <c r="EO561" s="15"/>
      <c r="EP561" s="20"/>
      <c r="EQ561" s="15"/>
      <c r="ER561" s="20"/>
      <c r="ES561" s="15"/>
      <c r="ET561" s="20"/>
      <c r="EU561" s="15"/>
      <c r="EV561" s="20"/>
      <c r="EW561" s="15"/>
      <c r="EX561" s="20"/>
      <c r="EY561" s="15"/>
      <c r="EZ561" s="20"/>
      <c r="FA561" s="15"/>
      <c r="FB561" s="20"/>
      <c r="FC561" s="15"/>
      <c r="FD561" s="20"/>
      <c r="FE561" s="15"/>
      <c r="FF561" s="20"/>
      <c r="FG561" s="15"/>
      <c r="FH561" s="20"/>
      <c r="FI561" s="15"/>
      <c r="FJ561" s="20"/>
      <c r="FK561" s="15"/>
      <c r="FL561" s="20"/>
      <c r="FM561" s="15"/>
      <c r="FN561" s="20"/>
      <c r="FO561" s="15"/>
      <c r="FP561" s="20"/>
      <c r="FQ561" s="15"/>
      <c r="FR561" s="20"/>
      <c r="FS561" s="15">
        <v>58</v>
      </c>
      <c r="FT561" s="20">
        <v>6</v>
      </c>
      <c r="FU561" s="15">
        <v>58</v>
      </c>
      <c r="FV561" s="20"/>
      <c r="FW561" s="15"/>
      <c r="FX561" s="20"/>
      <c r="FY561" s="15"/>
      <c r="FZ561" s="20"/>
      <c r="GA561" s="15"/>
      <c r="GB561" s="20"/>
      <c r="GC561" s="15"/>
      <c r="GD561" s="20"/>
      <c r="GE561" s="15">
        <v>33</v>
      </c>
      <c r="GF561" s="20" t="s">
        <v>168</v>
      </c>
      <c r="GG561" s="170"/>
    </row>
    <row r="562" spans="1:189" s="2" customFormat="1" ht="15" customHeight="1" x14ac:dyDescent="0.3">
      <c r="A562" s="15" t="s">
        <v>2905</v>
      </c>
      <c r="B562" s="15" t="s">
        <v>126</v>
      </c>
      <c r="C562" s="15" t="s">
        <v>336</v>
      </c>
      <c r="D562" s="15" t="s">
        <v>1192</v>
      </c>
      <c r="E562" s="15" t="str">
        <f t="shared" si="96"/>
        <v>Ashley Lam</v>
      </c>
      <c r="F562" s="15" t="s">
        <v>128</v>
      </c>
      <c r="G562" s="15">
        <v>999910502</v>
      </c>
      <c r="H562" s="15">
        <f t="shared" si="97"/>
        <v>220</v>
      </c>
      <c r="I562" s="15"/>
      <c r="J562" s="15"/>
      <c r="K562" s="16"/>
      <c r="L562" s="15"/>
      <c r="M562" s="15"/>
      <c r="N562" s="15"/>
      <c r="O562" s="15">
        <f t="shared" si="107"/>
        <v>0</v>
      </c>
      <c r="P562" s="15">
        <v>0</v>
      </c>
      <c r="Q562" s="15">
        <f t="shared" si="108"/>
        <v>0</v>
      </c>
      <c r="R562" s="15">
        <v>0</v>
      </c>
      <c r="S562" s="15">
        <v>0</v>
      </c>
      <c r="T562" s="15">
        <f t="shared" si="109"/>
        <v>51</v>
      </c>
      <c r="U562" s="15">
        <f t="shared" si="110"/>
        <v>0</v>
      </c>
      <c r="V562" s="15"/>
      <c r="W562" s="15"/>
      <c r="X562" s="15"/>
      <c r="Y562" s="15"/>
      <c r="Z562" s="16"/>
      <c r="AA562" s="15">
        <v>113</v>
      </c>
      <c r="AB562" s="24">
        <v>3</v>
      </c>
      <c r="AC562" s="15"/>
      <c r="AD562" s="15"/>
      <c r="AE562" s="15"/>
      <c r="AF562" s="15"/>
      <c r="AG562" s="15"/>
      <c r="AH562" s="24"/>
      <c r="AI562" s="15"/>
      <c r="AJ562" s="15"/>
      <c r="AK562" s="15"/>
      <c r="AL562" s="15"/>
      <c r="AM562" s="15"/>
      <c r="AN562" s="24"/>
      <c r="AO562" s="15"/>
      <c r="AP562" s="24"/>
      <c r="AQ562" s="15"/>
      <c r="AR562" s="24"/>
      <c r="AS562" s="15"/>
      <c r="AT562" s="24"/>
      <c r="AU562" s="15"/>
      <c r="AV562" s="24"/>
      <c r="AW562" s="15"/>
      <c r="AX562" s="24"/>
      <c r="AY562" s="15"/>
      <c r="AZ562" s="15"/>
      <c r="BA562" s="15"/>
      <c r="BB562" s="15"/>
      <c r="BC562" s="15"/>
      <c r="BD562" s="15"/>
      <c r="BE562" s="15"/>
      <c r="BF562" s="24"/>
      <c r="BG562" s="15"/>
      <c r="BH562" s="24"/>
      <c r="BI562" s="15"/>
      <c r="BJ562" s="24"/>
      <c r="BK562" s="15"/>
      <c r="BL562" s="24"/>
      <c r="BM562" s="15"/>
      <c r="BN562" s="24"/>
      <c r="BO562" s="15"/>
      <c r="BP562" s="24"/>
      <c r="BQ562" s="15"/>
      <c r="BR562" s="24"/>
      <c r="BS562" s="15"/>
      <c r="BT562" s="24"/>
      <c r="BU562" s="15"/>
      <c r="BV562" s="24"/>
      <c r="BW562" s="15"/>
      <c r="BX562" s="24"/>
      <c r="BY562" s="15"/>
      <c r="BZ562" s="24"/>
      <c r="CA562" s="15"/>
      <c r="CB562" s="24"/>
      <c r="CC562" s="15"/>
      <c r="CD562" s="24"/>
      <c r="CE562" s="15"/>
      <c r="CF562" s="24"/>
      <c r="CG562" s="15"/>
      <c r="CH562" s="25"/>
      <c r="CI562" s="15"/>
      <c r="CJ562" s="25"/>
      <c r="CK562" s="15"/>
      <c r="CL562" s="25"/>
      <c r="CM562" s="15">
        <v>113</v>
      </c>
      <c r="CN562" s="25">
        <v>3</v>
      </c>
      <c r="CO562" s="15"/>
      <c r="CP562" s="25"/>
      <c r="CQ562" s="15"/>
      <c r="CR562" s="25"/>
      <c r="CS562" s="15">
        <f t="shared" si="98"/>
        <v>0</v>
      </c>
      <c r="CT562" s="15">
        <f t="shared" si="99"/>
        <v>90</v>
      </c>
      <c r="CU562" s="15">
        <f t="shared" si="100"/>
        <v>1</v>
      </c>
      <c r="CV562" s="15">
        <f t="shared" si="101"/>
        <v>79</v>
      </c>
      <c r="CW562" s="15"/>
      <c r="CX562" s="15"/>
      <c r="CY562" s="15">
        <f t="shared" si="102"/>
        <v>0</v>
      </c>
      <c r="CZ562" s="15">
        <f>GG562</f>
        <v>0</v>
      </c>
      <c r="DA562" s="19"/>
      <c r="DB562" s="17"/>
      <c r="DC562" s="15"/>
      <c r="DD562" s="15"/>
      <c r="DE562" s="15"/>
      <c r="DF562" s="15"/>
      <c r="DG562" s="15"/>
      <c r="DH562" s="15">
        <v>60</v>
      </c>
      <c r="DI562" s="15"/>
      <c r="DJ562" s="15"/>
      <c r="DK562" s="15"/>
      <c r="DL562" s="15"/>
      <c r="DM562" s="15"/>
      <c r="DN562" s="15"/>
      <c r="DO562" s="15"/>
      <c r="DP562" s="17"/>
      <c r="DQ562" s="15"/>
      <c r="DR562" s="15"/>
      <c r="DS562" s="15"/>
      <c r="DT562" s="15"/>
      <c r="DU562" s="15"/>
      <c r="DV562" s="15"/>
      <c r="DW562" s="15"/>
      <c r="DX562" s="20"/>
      <c r="DY562" s="15"/>
      <c r="DZ562" s="20"/>
      <c r="EA562" s="15"/>
      <c r="EB562" s="20"/>
      <c r="EC562" s="15">
        <v>51</v>
      </c>
      <c r="ED562" s="20" t="s">
        <v>129</v>
      </c>
      <c r="EE562" s="15"/>
      <c r="EF562" s="20"/>
      <c r="EG562" s="15"/>
      <c r="EH562" s="20"/>
      <c r="EI562" s="15"/>
      <c r="EJ562" s="20"/>
      <c r="EK562" s="15"/>
      <c r="EL562" s="20"/>
      <c r="EM562" s="15"/>
      <c r="EN562" s="20"/>
      <c r="EO562" s="15"/>
      <c r="EP562" s="20"/>
      <c r="EQ562" s="15"/>
      <c r="ER562" s="20"/>
      <c r="ES562" s="15"/>
      <c r="ET562" s="20"/>
      <c r="EU562" s="15"/>
      <c r="EV562" s="20"/>
      <c r="EW562" s="15"/>
      <c r="EX562" s="20"/>
      <c r="EY562" s="15"/>
      <c r="EZ562" s="20"/>
      <c r="FA562" s="15"/>
      <c r="FB562" s="20"/>
      <c r="FC562" s="15"/>
      <c r="FD562" s="20"/>
      <c r="FE562" s="15"/>
      <c r="FF562" s="20"/>
      <c r="FG562" s="15"/>
      <c r="FH562" s="20"/>
      <c r="FI562" s="15"/>
      <c r="FJ562" s="20"/>
      <c r="FK562" s="15"/>
      <c r="FL562" s="20"/>
      <c r="FM562" s="15"/>
      <c r="FN562" s="20"/>
      <c r="FO562" s="15"/>
      <c r="FP562" s="20"/>
      <c r="FQ562" s="15"/>
      <c r="FR562" s="20"/>
      <c r="FS562" s="15">
        <v>90</v>
      </c>
      <c r="FT562" s="20">
        <v>2</v>
      </c>
      <c r="FU562" s="15"/>
      <c r="FV562" s="20"/>
      <c r="FW562" s="15"/>
      <c r="FX562" s="20"/>
      <c r="FY562" s="15"/>
      <c r="FZ562" s="20"/>
      <c r="GA562" s="15"/>
      <c r="GB562" s="20"/>
      <c r="GC562" s="15"/>
      <c r="GD562" s="20"/>
      <c r="GE562" s="15">
        <v>79</v>
      </c>
      <c r="GF562" s="20">
        <v>4</v>
      </c>
      <c r="GG562" s="170"/>
    </row>
    <row r="563" spans="1:189" s="2" customFormat="1" ht="15" customHeight="1" x14ac:dyDescent="0.3">
      <c r="A563" s="15" t="s">
        <v>125</v>
      </c>
      <c r="B563" s="15" t="s">
        <v>142</v>
      </c>
      <c r="C563" s="15" t="s">
        <v>2432</v>
      </c>
      <c r="D563" s="15" t="s">
        <v>2433</v>
      </c>
      <c r="E563" s="15" t="str">
        <f t="shared" si="96"/>
        <v>Kyree Delos Reyes</v>
      </c>
      <c r="F563" s="15" t="s">
        <v>128</v>
      </c>
      <c r="G563" s="15">
        <v>999910584</v>
      </c>
      <c r="H563" s="15">
        <f t="shared" si="97"/>
        <v>28</v>
      </c>
      <c r="I563" s="15"/>
      <c r="J563" s="15"/>
      <c r="K563" s="16"/>
      <c r="L563" s="15"/>
      <c r="M563" s="15"/>
      <c r="N563" s="15"/>
      <c r="O563" s="15">
        <f t="shared" si="107"/>
        <v>28</v>
      </c>
      <c r="P563" s="15">
        <v>0</v>
      </c>
      <c r="Q563" s="15">
        <f t="shared" si="108"/>
        <v>0</v>
      </c>
      <c r="R563" s="15">
        <v>0</v>
      </c>
      <c r="S563" s="15">
        <v>0</v>
      </c>
      <c r="T563" s="15">
        <f t="shared" si="109"/>
        <v>0</v>
      </c>
      <c r="U563" s="15">
        <f t="shared" si="110"/>
        <v>0</v>
      </c>
      <c r="V563" s="15"/>
      <c r="W563" s="15"/>
      <c r="X563" s="15"/>
      <c r="Y563" s="15"/>
      <c r="Z563" s="16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>
        <f t="shared" si="98"/>
        <v>0</v>
      </c>
      <c r="CT563" s="15">
        <f t="shared" si="99"/>
        <v>0</v>
      </c>
      <c r="CU563" s="15">
        <f t="shared" si="100"/>
        <v>0</v>
      </c>
      <c r="CV563" s="15">
        <f t="shared" si="101"/>
        <v>0</v>
      </c>
      <c r="CW563" s="15"/>
      <c r="CX563" s="15"/>
      <c r="CY563" s="15">
        <f t="shared" si="102"/>
        <v>0</v>
      </c>
      <c r="CZ563" s="15">
        <f>GG563</f>
        <v>0</v>
      </c>
      <c r="DA563" s="16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20"/>
      <c r="DY563" s="15"/>
      <c r="DZ563" s="20"/>
      <c r="EA563" s="15"/>
      <c r="EB563" s="20"/>
      <c r="EC563" s="15"/>
      <c r="ED563" s="20"/>
      <c r="EE563" s="15"/>
      <c r="EF563" s="20"/>
      <c r="EG563" s="15"/>
      <c r="EH563" s="20"/>
      <c r="EI563" s="15">
        <v>28</v>
      </c>
      <c r="EJ563" s="20">
        <v>3</v>
      </c>
      <c r="EK563" s="15"/>
      <c r="EL563" s="20"/>
      <c r="EM563" s="15"/>
      <c r="EN563" s="20"/>
      <c r="EO563" s="15"/>
      <c r="EP563" s="20"/>
      <c r="EQ563" s="15"/>
      <c r="ER563" s="20"/>
      <c r="ES563" s="15"/>
      <c r="ET563" s="20"/>
      <c r="EU563" s="15"/>
      <c r="EV563" s="20"/>
      <c r="EW563" s="15"/>
      <c r="EX563" s="20"/>
      <c r="EY563" s="15"/>
      <c r="EZ563" s="20"/>
      <c r="FA563" s="15"/>
      <c r="FB563" s="20"/>
      <c r="FC563" s="15"/>
      <c r="FD563" s="20"/>
      <c r="FE563" s="15"/>
      <c r="FF563" s="20"/>
      <c r="FG563" s="15"/>
      <c r="FH563" s="20"/>
      <c r="FI563" s="15"/>
      <c r="FJ563" s="20"/>
      <c r="FK563" s="15"/>
      <c r="FL563" s="20"/>
      <c r="FM563" s="15"/>
      <c r="FN563" s="20"/>
      <c r="FO563" s="15"/>
      <c r="FP563" s="20"/>
      <c r="FQ563" s="15"/>
      <c r="FR563" s="20"/>
      <c r="FS563" s="15"/>
      <c r="FT563" s="20"/>
      <c r="FU563" s="15"/>
      <c r="FV563" s="20"/>
      <c r="FW563" s="15"/>
      <c r="FX563" s="20"/>
      <c r="FY563" s="15"/>
      <c r="FZ563" s="20"/>
      <c r="GA563" s="15"/>
      <c r="GB563" s="20"/>
      <c r="GC563" s="15"/>
      <c r="GD563" s="20"/>
      <c r="GE563" s="15"/>
      <c r="GF563" s="20"/>
      <c r="GG563" s="170"/>
    </row>
    <row r="564" spans="1:189" s="2" customFormat="1" ht="15" customHeight="1" x14ac:dyDescent="0.3">
      <c r="A564" s="17" t="s">
        <v>125</v>
      </c>
      <c r="B564" s="17" t="s">
        <v>126</v>
      </c>
      <c r="C564" s="17" t="s">
        <v>903</v>
      </c>
      <c r="D564" s="17" t="s">
        <v>1935</v>
      </c>
      <c r="E564" s="15" t="str">
        <f t="shared" si="96"/>
        <v>Ella Ward</v>
      </c>
      <c r="F564" s="17" t="s">
        <v>128</v>
      </c>
      <c r="G564" s="15">
        <v>999910607</v>
      </c>
      <c r="H564" s="15">
        <f t="shared" si="97"/>
        <v>339</v>
      </c>
      <c r="I564" s="15"/>
      <c r="J564" s="15"/>
      <c r="K564" s="16"/>
      <c r="L564" s="15"/>
      <c r="M564" s="15"/>
      <c r="N564" s="15"/>
      <c r="O564" s="15">
        <f t="shared" si="107"/>
        <v>75</v>
      </c>
      <c r="P564" s="15">
        <v>0</v>
      </c>
      <c r="Q564" s="15">
        <f t="shared" si="108"/>
        <v>0</v>
      </c>
      <c r="R564" s="15">
        <v>0</v>
      </c>
      <c r="S564" s="15">
        <v>0</v>
      </c>
      <c r="T564" s="15">
        <f t="shared" si="109"/>
        <v>51</v>
      </c>
      <c r="U564" s="15">
        <f t="shared" si="110"/>
        <v>0</v>
      </c>
      <c r="V564" s="15"/>
      <c r="W564" s="15"/>
      <c r="X564" s="15"/>
      <c r="Y564" s="15"/>
      <c r="Z564" s="16"/>
      <c r="AA564" s="15">
        <v>85</v>
      </c>
      <c r="AB564" s="24">
        <v>7</v>
      </c>
      <c r="AC564" s="15"/>
      <c r="AD564" s="24"/>
      <c r="AE564" s="15"/>
      <c r="AF564" s="24"/>
      <c r="AG564" s="15">
        <v>120</v>
      </c>
      <c r="AH564" s="24">
        <v>1</v>
      </c>
      <c r="AI564" s="15"/>
      <c r="AJ564" s="24"/>
      <c r="AK564" s="15"/>
      <c r="AL564" s="24"/>
      <c r="AM564" s="15"/>
      <c r="AN564" s="24"/>
      <c r="AO564" s="15"/>
      <c r="AP564" s="24"/>
      <c r="AQ564" s="15"/>
      <c r="AR564" s="24"/>
      <c r="AS564" s="15"/>
      <c r="AT564" s="24"/>
      <c r="AU564" s="15"/>
      <c r="AV564" s="24"/>
      <c r="AW564" s="15"/>
      <c r="AX564" s="24"/>
      <c r="AY564" s="15">
        <v>200</v>
      </c>
      <c r="AZ564" s="24">
        <v>1</v>
      </c>
      <c r="BA564" s="15"/>
      <c r="BB564" s="24"/>
      <c r="BC564" s="15"/>
      <c r="BD564" s="24"/>
      <c r="BE564" s="15"/>
      <c r="BF564" s="24"/>
      <c r="BG564" s="15"/>
      <c r="BH564" s="24"/>
      <c r="BI564" s="15"/>
      <c r="BJ564" s="24"/>
      <c r="BK564" s="15"/>
      <c r="BL564" s="24"/>
      <c r="BM564" s="15">
        <v>67</v>
      </c>
      <c r="BN564" s="24">
        <v>5</v>
      </c>
      <c r="BO564" s="15"/>
      <c r="BP564" s="24"/>
      <c r="BQ564" s="15">
        <v>64</v>
      </c>
      <c r="BR564" s="24" t="s">
        <v>182</v>
      </c>
      <c r="BS564" s="15"/>
      <c r="BT564" s="24"/>
      <c r="BU564" s="15"/>
      <c r="BV564" s="24"/>
      <c r="BW564" s="15"/>
      <c r="BX564" s="24"/>
      <c r="BY564" s="15"/>
      <c r="BZ564" s="24"/>
      <c r="CA564" s="15">
        <v>38</v>
      </c>
      <c r="CB564" s="24" t="s">
        <v>168</v>
      </c>
      <c r="CC564" s="15"/>
      <c r="CD564" s="24"/>
      <c r="CE564" s="15"/>
      <c r="CF564" s="24"/>
      <c r="CG564" s="15"/>
      <c r="CH564" s="25"/>
      <c r="CI564" s="15"/>
      <c r="CJ564" s="25"/>
      <c r="CK564" s="15">
        <v>64</v>
      </c>
      <c r="CL564" s="25" t="s">
        <v>129</v>
      </c>
      <c r="CM564" s="15">
        <v>64</v>
      </c>
      <c r="CN564" s="25" t="s">
        <v>129</v>
      </c>
      <c r="CO564" s="15"/>
      <c r="CP564" s="25"/>
      <c r="CQ564" s="15"/>
      <c r="CR564" s="25"/>
      <c r="CS564" s="15">
        <f t="shared" si="98"/>
        <v>0</v>
      </c>
      <c r="CT564" s="15">
        <f t="shared" si="99"/>
        <v>90</v>
      </c>
      <c r="CU564" s="15">
        <f t="shared" si="100"/>
        <v>1</v>
      </c>
      <c r="CV564" s="15">
        <f t="shared" si="101"/>
        <v>59</v>
      </c>
      <c r="CW564" s="15"/>
      <c r="CX564" s="15"/>
      <c r="CY564" s="15">
        <f t="shared" si="102"/>
        <v>64</v>
      </c>
      <c r="CZ564" s="15">
        <f>GG564</f>
        <v>0</v>
      </c>
      <c r="DA564" s="19"/>
      <c r="DB564" s="17">
        <v>48</v>
      </c>
      <c r="DC564" s="15"/>
      <c r="DD564" s="15"/>
      <c r="DE564" s="15"/>
      <c r="DF564" s="15"/>
      <c r="DG564" s="15"/>
      <c r="DH564" s="15">
        <v>68</v>
      </c>
      <c r="DI564" s="15"/>
      <c r="DJ564" s="15"/>
      <c r="DK564" s="15"/>
      <c r="DL564" s="15"/>
      <c r="DM564" s="15"/>
      <c r="DN564" s="15"/>
      <c r="DO564" s="15"/>
      <c r="DP564" s="17"/>
      <c r="DQ564" s="15"/>
      <c r="DR564" s="15"/>
      <c r="DS564" s="15"/>
      <c r="DT564" s="15"/>
      <c r="DU564" s="15"/>
      <c r="DV564" s="15"/>
      <c r="DW564" s="15">
        <v>63</v>
      </c>
      <c r="DX564" s="20">
        <v>7</v>
      </c>
      <c r="DY564" s="15"/>
      <c r="DZ564" s="20"/>
      <c r="EA564" s="15"/>
      <c r="EB564" s="20"/>
      <c r="EC564" s="15">
        <v>51</v>
      </c>
      <c r="ED564" s="20" t="s">
        <v>129</v>
      </c>
      <c r="EE564" s="15"/>
      <c r="EF564" s="20"/>
      <c r="EG564" s="15"/>
      <c r="EH564" s="20"/>
      <c r="EI564" s="15"/>
      <c r="EJ564" s="20"/>
      <c r="EK564" s="15"/>
      <c r="EL564" s="20"/>
      <c r="EM564" s="15">
        <v>75</v>
      </c>
      <c r="EN564" s="20">
        <v>2</v>
      </c>
      <c r="EO564" s="15">
        <v>64</v>
      </c>
      <c r="EP564" s="20"/>
      <c r="EQ564" s="15"/>
      <c r="ER564" s="20"/>
      <c r="ES564" s="15"/>
      <c r="ET564" s="20"/>
      <c r="EU564" s="15"/>
      <c r="EV564" s="20"/>
      <c r="EW564" s="15"/>
      <c r="EX564" s="20"/>
      <c r="EY564" s="15"/>
      <c r="EZ564" s="20"/>
      <c r="FA564" s="15"/>
      <c r="FB564" s="20"/>
      <c r="FC564" s="15"/>
      <c r="FD564" s="20"/>
      <c r="FE564" s="15"/>
      <c r="FF564" s="20"/>
      <c r="FG564" s="15">
        <v>90</v>
      </c>
      <c r="FH564" s="20">
        <v>2</v>
      </c>
      <c r="FI564" s="15"/>
      <c r="FJ564" s="20"/>
      <c r="FK564" s="15"/>
      <c r="FL564" s="20"/>
      <c r="FM564" s="15"/>
      <c r="FN564" s="20"/>
      <c r="FO564" s="15"/>
      <c r="FP564" s="20"/>
      <c r="FQ564" s="15"/>
      <c r="FR564" s="20"/>
      <c r="FS564" s="15"/>
      <c r="FT564" s="20"/>
      <c r="FU564" s="15"/>
      <c r="FV564" s="20"/>
      <c r="FW564" s="15"/>
      <c r="FX564" s="20"/>
      <c r="FY564" s="15"/>
      <c r="FZ564" s="20"/>
      <c r="GA564" s="15"/>
      <c r="GB564" s="20"/>
      <c r="GC564" s="15"/>
      <c r="GD564" s="20"/>
      <c r="GE564" s="15">
        <v>59</v>
      </c>
      <c r="GF564" s="20">
        <v>8</v>
      </c>
      <c r="GG564" s="170"/>
    </row>
    <row r="565" spans="1:189" s="2" customFormat="1" ht="15" customHeight="1" x14ac:dyDescent="0.3">
      <c r="A565" s="17" t="s">
        <v>2903</v>
      </c>
      <c r="B565" s="17" t="s">
        <v>140</v>
      </c>
      <c r="C565" s="17" t="s">
        <v>2102</v>
      </c>
      <c r="D565" s="17" t="s">
        <v>2103</v>
      </c>
      <c r="E565" s="15" t="str">
        <f t="shared" si="96"/>
        <v>JAMES GUO</v>
      </c>
      <c r="F565" s="17" t="s">
        <v>135</v>
      </c>
      <c r="G565" s="17">
        <v>999910616</v>
      </c>
      <c r="H565" s="15">
        <f t="shared" si="97"/>
        <v>38</v>
      </c>
      <c r="I565" s="15"/>
      <c r="J565" s="15"/>
      <c r="K565" s="16"/>
      <c r="L565" s="15"/>
      <c r="M565" s="15"/>
      <c r="N565" s="15"/>
      <c r="O565" s="15">
        <f t="shared" si="107"/>
        <v>0</v>
      </c>
      <c r="P565" s="15">
        <v>0</v>
      </c>
      <c r="Q565" s="15">
        <f t="shared" si="108"/>
        <v>0</v>
      </c>
      <c r="R565" s="15">
        <v>0</v>
      </c>
      <c r="S565" s="15">
        <v>0</v>
      </c>
      <c r="T565" s="15">
        <f t="shared" si="109"/>
        <v>0</v>
      </c>
      <c r="U565" s="15">
        <f t="shared" si="110"/>
        <v>0</v>
      </c>
      <c r="V565" s="15"/>
      <c r="W565" s="15"/>
      <c r="X565" s="15"/>
      <c r="Y565" s="15"/>
      <c r="Z565" s="16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>
        <f t="shared" si="98"/>
        <v>38</v>
      </c>
      <c r="CT565" s="15">
        <f t="shared" si="99"/>
        <v>0</v>
      </c>
      <c r="CU565" s="15">
        <f t="shared" si="100"/>
        <v>0</v>
      </c>
      <c r="CV565" s="15">
        <f t="shared" si="101"/>
        <v>0</v>
      </c>
      <c r="CW565" s="15"/>
      <c r="CX565" s="15"/>
      <c r="CY565" s="15">
        <f t="shared" si="102"/>
        <v>0</v>
      </c>
      <c r="CZ565" s="15">
        <f>GG565</f>
        <v>0</v>
      </c>
      <c r="DA565" s="16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20"/>
      <c r="DY565" s="15"/>
      <c r="DZ565" s="20"/>
      <c r="EA565" s="15"/>
      <c r="EB565" s="20"/>
      <c r="EC565" s="15"/>
      <c r="ED565" s="20"/>
      <c r="EE565" s="15"/>
      <c r="EF565" s="20"/>
      <c r="EG565" s="15"/>
      <c r="EH565" s="20"/>
      <c r="EI565" s="15"/>
      <c r="EJ565" s="20"/>
      <c r="EK565" s="15"/>
      <c r="EL565" s="20"/>
      <c r="EM565" s="15"/>
      <c r="EN565" s="20"/>
      <c r="EO565" s="15"/>
      <c r="EP565" s="20"/>
      <c r="EQ565" s="15"/>
      <c r="ER565" s="20"/>
      <c r="ES565" s="15"/>
      <c r="ET565" s="20"/>
      <c r="EU565" s="15"/>
      <c r="EV565" s="20"/>
      <c r="EW565" s="15"/>
      <c r="EX565" s="20"/>
      <c r="EY565" s="15"/>
      <c r="EZ565" s="20"/>
      <c r="FA565" s="15"/>
      <c r="FB565" s="20"/>
      <c r="FC565" s="15"/>
      <c r="FD565" s="20"/>
      <c r="FE565" s="15">
        <v>38</v>
      </c>
      <c r="FF565" s="20" t="s">
        <v>129</v>
      </c>
      <c r="FG565" s="15"/>
      <c r="FH565" s="20"/>
      <c r="FI565" s="15"/>
      <c r="FJ565" s="20"/>
      <c r="FK565" s="15"/>
      <c r="FL565" s="20"/>
      <c r="FM565" s="15"/>
      <c r="FN565" s="20"/>
      <c r="FO565" s="15"/>
      <c r="FP565" s="20"/>
      <c r="FQ565" s="15"/>
      <c r="FR565" s="20"/>
      <c r="FS565" s="15"/>
      <c r="FT565" s="20"/>
      <c r="FU565" s="15"/>
      <c r="FV565" s="20"/>
      <c r="FW565" s="15"/>
      <c r="FX565" s="20"/>
      <c r="FY565" s="15"/>
      <c r="FZ565" s="20"/>
      <c r="GA565" s="15"/>
      <c r="GB565" s="20"/>
      <c r="GC565" s="15"/>
      <c r="GD565" s="20"/>
      <c r="GE565" s="15"/>
      <c r="GF565" s="20"/>
      <c r="GG565" s="170"/>
    </row>
    <row r="566" spans="1:189" s="2" customFormat="1" ht="15" customHeight="1" x14ac:dyDescent="0.3">
      <c r="A566" s="17" t="s">
        <v>2903</v>
      </c>
      <c r="B566" s="17" t="s">
        <v>126</v>
      </c>
      <c r="C566" s="17" t="s">
        <v>2190</v>
      </c>
      <c r="D566" s="17" t="s">
        <v>2191</v>
      </c>
      <c r="E566" s="15" t="str">
        <f t="shared" si="96"/>
        <v>LIAM HERNDON</v>
      </c>
      <c r="F566" s="17" t="s">
        <v>135</v>
      </c>
      <c r="G566" s="17">
        <v>999910686</v>
      </c>
      <c r="H566" s="15">
        <f t="shared" si="97"/>
        <v>29</v>
      </c>
      <c r="I566" s="15"/>
      <c r="J566" s="15"/>
      <c r="K566" s="16"/>
      <c r="L566" s="15"/>
      <c r="M566" s="15"/>
      <c r="N566" s="15"/>
      <c r="O566" s="15">
        <f t="shared" si="107"/>
        <v>0</v>
      </c>
      <c r="P566" s="15">
        <v>0</v>
      </c>
      <c r="Q566" s="15">
        <f t="shared" si="108"/>
        <v>0</v>
      </c>
      <c r="R566" s="15">
        <v>0</v>
      </c>
      <c r="S566" s="15">
        <v>0</v>
      </c>
      <c r="T566" s="15">
        <f t="shared" si="109"/>
        <v>0</v>
      </c>
      <c r="U566" s="15">
        <f t="shared" si="110"/>
        <v>0</v>
      </c>
      <c r="V566" s="15"/>
      <c r="W566" s="15"/>
      <c r="X566" s="15"/>
      <c r="Y566" s="15"/>
      <c r="Z566" s="16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>
        <f t="shared" si="98"/>
        <v>29</v>
      </c>
      <c r="CT566" s="15">
        <f t="shared" si="99"/>
        <v>0</v>
      </c>
      <c r="CU566" s="15">
        <f t="shared" si="100"/>
        <v>0</v>
      </c>
      <c r="CV566" s="15">
        <f t="shared" si="101"/>
        <v>0</v>
      </c>
      <c r="CW566" s="15"/>
      <c r="CX566" s="15"/>
      <c r="CY566" s="15">
        <f t="shared" si="102"/>
        <v>0</v>
      </c>
      <c r="CZ566" s="15">
        <f>GG566</f>
        <v>0</v>
      </c>
      <c r="DA566" s="16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20"/>
      <c r="DY566" s="15"/>
      <c r="DZ566" s="20"/>
      <c r="EA566" s="15"/>
      <c r="EB566" s="20"/>
      <c r="EC566" s="15"/>
      <c r="ED566" s="20"/>
      <c r="EE566" s="15"/>
      <c r="EF566" s="20"/>
      <c r="EG566" s="15"/>
      <c r="EH566" s="20"/>
      <c r="EI566" s="15"/>
      <c r="EJ566" s="20"/>
      <c r="EK566" s="15"/>
      <c r="EL566" s="20"/>
      <c r="EM566" s="15"/>
      <c r="EN566" s="20"/>
      <c r="EO566" s="15"/>
      <c r="EP566" s="20"/>
      <c r="EQ566" s="15"/>
      <c r="ER566" s="20"/>
      <c r="ES566" s="15"/>
      <c r="ET566" s="20"/>
      <c r="EU566" s="15"/>
      <c r="EV566" s="20"/>
      <c r="EW566" s="15"/>
      <c r="EX566" s="20"/>
      <c r="EY566" s="15"/>
      <c r="EZ566" s="20"/>
      <c r="FA566" s="15"/>
      <c r="FB566" s="20"/>
      <c r="FC566" s="15"/>
      <c r="FD566" s="20"/>
      <c r="FE566" s="15">
        <v>29</v>
      </c>
      <c r="FF566" s="20" t="s">
        <v>168</v>
      </c>
      <c r="FG566" s="15"/>
      <c r="FH566" s="20"/>
      <c r="FI566" s="15"/>
      <c r="FJ566" s="20"/>
      <c r="FK566" s="15"/>
      <c r="FL566" s="20"/>
      <c r="FM566" s="15"/>
      <c r="FN566" s="20"/>
      <c r="FO566" s="15"/>
      <c r="FP566" s="20"/>
      <c r="FQ566" s="15"/>
      <c r="FR566" s="20"/>
      <c r="FS566" s="15"/>
      <c r="FT566" s="20"/>
      <c r="FU566" s="15"/>
      <c r="FV566" s="20"/>
      <c r="FW566" s="15"/>
      <c r="FX566" s="20"/>
      <c r="FY566" s="15"/>
      <c r="FZ566" s="20"/>
      <c r="GA566" s="15"/>
      <c r="GB566" s="20"/>
      <c r="GC566" s="15"/>
      <c r="GD566" s="20"/>
      <c r="GE566" s="15"/>
      <c r="GF566" s="20"/>
      <c r="GG566" s="170"/>
    </row>
    <row r="567" spans="1:189" s="2" customFormat="1" ht="15" customHeight="1" x14ac:dyDescent="0.3">
      <c r="A567" s="17" t="s">
        <v>125</v>
      </c>
      <c r="B567" s="15" t="s">
        <v>142</v>
      </c>
      <c r="C567" s="15" t="s">
        <v>234</v>
      </c>
      <c r="D567" s="15" t="s">
        <v>235</v>
      </c>
      <c r="E567" s="15" t="str">
        <f t="shared" si="96"/>
        <v>MIKKO JAMES ANDRES</v>
      </c>
      <c r="F567" s="15" t="s">
        <v>135</v>
      </c>
      <c r="G567" s="15">
        <v>999910743</v>
      </c>
      <c r="H567" s="15">
        <f t="shared" si="97"/>
        <v>190</v>
      </c>
      <c r="I567" s="17"/>
      <c r="J567" s="17">
        <f>(O567+P567+R567+S567+T567+U567)/2</f>
        <v>25</v>
      </c>
      <c r="K567" s="21"/>
      <c r="L567" s="15"/>
      <c r="M567" s="15"/>
      <c r="N567" s="15"/>
      <c r="O567" s="15">
        <f t="shared" si="107"/>
        <v>50</v>
      </c>
      <c r="P567" s="15">
        <v>0</v>
      </c>
      <c r="Q567" s="15">
        <f t="shared" si="108"/>
        <v>1</v>
      </c>
      <c r="R567" s="15">
        <v>0</v>
      </c>
      <c r="S567" s="15">
        <v>0</v>
      </c>
      <c r="T567" s="15">
        <f t="shared" si="109"/>
        <v>0</v>
      </c>
      <c r="U567" s="15">
        <f t="shared" si="110"/>
        <v>0</v>
      </c>
      <c r="V567" s="15"/>
      <c r="W567" s="15"/>
      <c r="X567" s="15"/>
      <c r="Y567" s="15"/>
      <c r="Z567" s="21"/>
      <c r="AA567" s="17"/>
      <c r="AB567" s="17"/>
      <c r="AC567" s="17"/>
      <c r="AD567" s="17"/>
      <c r="AE567" s="17"/>
      <c r="AF567" s="24"/>
      <c r="AG567" s="17"/>
      <c r="AH567" s="24"/>
      <c r="AI567" s="17"/>
      <c r="AJ567" s="24"/>
      <c r="AK567" s="17"/>
      <c r="AL567" s="24"/>
      <c r="AM567" s="17"/>
      <c r="AN567" s="24"/>
      <c r="AO567" s="17"/>
      <c r="AP567" s="24"/>
      <c r="AQ567" s="17"/>
      <c r="AR567" s="24"/>
      <c r="AS567" s="17"/>
      <c r="AT567" s="24"/>
      <c r="AU567" s="17"/>
      <c r="AV567" s="24"/>
      <c r="AW567" s="17"/>
      <c r="AX567" s="24"/>
      <c r="AY567" s="17"/>
      <c r="AZ567" s="17"/>
      <c r="BA567" s="17"/>
      <c r="BB567" s="24"/>
      <c r="BC567" s="17"/>
      <c r="BD567" s="24"/>
      <c r="BE567" s="17"/>
      <c r="BF567" s="24"/>
      <c r="BG567" s="17"/>
      <c r="BH567" s="24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24"/>
      <c r="CQ567" s="17"/>
      <c r="CR567" s="24"/>
      <c r="CS567" s="15">
        <f t="shared" si="98"/>
        <v>0</v>
      </c>
      <c r="CT567" s="15">
        <f t="shared" si="99"/>
        <v>165</v>
      </c>
      <c r="CU567" s="15">
        <f t="shared" si="100"/>
        <v>2</v>
      </c>
      <c r="CV567" s="15">
        <f t="shared" si="101"/>
        <v>0</v>
      </c>
      <c r="CW567" s="15"/>
      <c r="CX567" s="15"/>
      <c r="CY567" s="15">
        <f t="shared" si="102"/>
        <v>0</v>
      </c>
      <c r="CZ567" s="15">
        <f>GG567</f>
        <v>0</v>
      </c>
      <c r="DA567" s="20"/>
      <c r="DB567" s="17"/>
      <c r="DC567" s="15"/>
      <c r="DD567" s="15"/>
      <c r="DE567" s="15"/>
      <c r="DF567" s="15"/>
      <c r="DG567" s="15"/>
      <c r="DH567" s="15"/>
      <c r="DI567" s="15">
        <v>63</v>
      </c>
      <c r="DJ567" s="15"/>
      <c r="DK567" s="15"/>
      <c r="DL567" s="15"/>
      <c r="DM567" s="15"/>
      <c r="DN567" s="15"/>
      <c r="DO567" s="15"/>
      <c r="DP567" s="17"/>
      <c r="DQ567" s="15"/>
      <c r="DR567" s="15"/>
      <c r="DS567" s="15"/>
      <c r="DT567" s="15"/>
      <c r="DU567" s="15"/>
      <c r="DV567" s="15"/>
      <c r="DW567" s="15"/>
      <c r="DX567" s="20"/>
      <c r="DY567" s="15"/>
      <c r="DZ567" s="20"/>
      <c r="EA567" s="15"/>
      <c r="EB567" s="20"/>
      <c r="EC567" s="15"/>
      <c r="ED567" s="20"/>
      <c r="EE567" s="15"/>
      <c r="EF567" s="20"/>
      <c r="EG567" s="15"/>
      <c r="EH567" s="20"/>
      <c r="EI567" s="15"/>
      <c r="EJ567" s="20"/>
      <c r="EK567" s="15">
        <v>50</v>
      </c>
      <c r="EL567" s="20">
        <v>1</v>
      </c>
      <c r="EM567" s="15"/>
      <c r="EN567" s="20"/>
      <c r="EO567" s="15"/>
      <c r="EP567" s="20"/>
      <c r="EQ567" s="15"/>
      <c r="ER567" s="20"/>
      <c r="ES567" s="15"/>
      <c r="ET567" s="20"/>
      <c r="EU567" s="15">
        <v>45</v>
      </c>
      <c r="EV567" s="20">
        <v>2</v>
      </c>
      <c r="EW567" s="15"/>
      <c r="EX567" s="20"/>
      <c r="EY567" s="15"/>
      <c r="EZ567" s="20"/>
      <c r="FA567" s="15"/>
      <c r="FB567" s="20"/>
      <c r="FC567" s="15"/>
      <c r="FD567" s="20"/>
      <c r="FE567" s="15"/>
      <c r="FF567" s="20"/>
      <c r="FG567" s="15"/>
      <c r="FH567" s="20"/>
      <c r="FI567" s="15"/>
      <c r="FJ567" s="20"/>
      <c r="FK567" s="15"/>
      <c r="FL567" s="20"/>
      <c r="FM567" s="15"/>
      <c r="FN567" s="20"/>
      <c r="FO567" s="15"/>
      <c r="FP567" s="20"/>
      <c r="FQ567" s="15"/>
      <c r="FR567" s="20"/>
      <c r="FS567" s="15">
        <v>120</v>
      </c>
      <c r="FT567" s="20">
        <v>1</v>
      </c>
      <c r="FU567" s="15"/>
      <c r="FV567" s="20"/>
      <c r="FW567" s="15"/>
      <c r="FX567" s="20"/>
      <c r="FY567" s="15"/>
      <c r="FZ567" s="20"/>
      <c r="GA567" s="15"/>
      <c r="GB567" s="20"/>
      <c r="GC567" s="15"/>
      <c r="GD567" s="20"/>
      <c r="GE567" s="15"/>
      <c r="GF567" s="20"/>
      <c r="GG567" s="170"/>
    </row>
    <row r="568" spans="1:189" s="2" customFormat="1" ht="15" customHeight="1" x14ac:dyDescent="0.3">
      <c r="A568" s="17" t="s">
        <v>130</v>
      </c>
      <c r="B568" s="15" t="s">
        <v>126</v>
      </c>
      <c r="C568" s="15" t="s">
        <v>157</v>
      </c>
      <c r="D568" s="15" t="s">
        <v>945</v>
      </c>
      <c r="E568" s="15" t="str">
        <f t="shared" si="96"/>
        <v>Olivia Hoang</v>
      </c>
      <c r="F568" s="15" t="s">
        <v>128</v>
      </c>
      <c r="G568" s="15">
        <v>999910751</v>
      </c>
      <c r="H568" s="15">
        <f t="shared" si="97"/>
        <v>24</v>
      </c>
      <c r="I568" s="15"/>
      <c r="J568" s="15"/>
      <c r="K568" s="16"/>
      <c r="L568" s="15"/>
      <c r="M568" s="15"/>
      <c r="N568" s="15"/>
      <c r="O568" s="15">
        <f t="shared" si="107"/>
        <v>24</v>
      </c>
      <c r="P568" s="15">
        <v>0</v>
      </c>
      <c r="Q568" s="15">
        <f t="shared" si="108"/>
        <v>0</v>
      </c>
      <c r="R568" s="15">
        <v>0</v>
      </c>
      <c r="S568" s="15">
        <v>0</v>
      </c>
      <c r="T568" s="15">
        <f t="shared" si="109"/>
        <v>0</v>
      </c>
      <c r="U568" s="15">
        <f t="shared" si="110"/>
        <v>0</v>
      </c>
      <c r="V568" s="15"/>
      <c r="W568" s="15"/>
      <c r="X568" s="15"/>
      <c r="Y568" s="15"/>
      <c r="Z568" s="16"/>
      <c r="AA568" s="15"/>
      <c r="AB568" s="24"/>
      <c r="AC568" s="15"/>
      <c r="AD568" s="15"/>
      <c r="AE568" s="15"/>
      <c r="AF568" s="15"/>
      <c r="AG568" s="15"/>
      <c r="AH568" s="24"/>
      <c r="AI568" s="15"/>
      <c r="AJ568" s="15"/>
      <c r="AK568" s="15"/>
      <c r="AL568" s="15"/>
      <c r="AM568" s="15"/>
      <c r="AN568" s="24"/>
      <c r="AO568" s="15"/>
      <c r="AP568" s="24"/>
      <c r="AQ568" s="15"/>
      <c r="AR568" s="24"/>
      <c r="AS568" s="15"/>
      <c r="AT568" s="24"/>
      <c r="AU568" s="15"/>
      <c r="AV568" s="24"/>
      <c r="AW568" s="15"/>
      <c r="AX568" s="24"/>
      <c r="AY568" s="15"/>
      <c r="AZ568" s="15"/>
      <c r="BA568" s="15"/>
      <c r="BB568" s="15"/>
      <c r="BC568" s="15"/>
      <c r="BD568" s="15"/>
      <c r="BE568" s="15"/>
      <c r="BF568" s="24"/>
      <c r="BG568" s="15"/>
      <c r="BH568" s="24"/>
      <c r="BI568" s="15"/>
      <c r="BJ568" s="24"/>
      <c r="BK568" s="15"/>
      <c r="BL568" s="24"/>
      <c r="BM568" s="15"/>
      <c r="BN568" s="24"/>
      <c r="BO568" s="15"/>
      <c r="BP568" s="24"/>
      <c r="BQ568" s="15"/>
      <c r="BR568" s="24"/>
      <c r="BS568" s="15"/>
      <c r="BT568" s="24"/>
      <c r="BU568" s="15"/>
      <c r="BV568" s="24"/>
      <c r="BW568" s="15"/>
      <c r="BX568" s="24"/>
      <c r="BY568" s="15"/>
      <c r="BZ568" s="24"/>
      <c r="CA568" s="15"/>
      <c r="CB568" s="24"/>
      <c r="CC568" s="15"/>
      <c r="CD568" s="24"/>
      <c r="CE568" s="15"/>
      <c r="CF568" s="24"/>
      <c r="CG568" s="15"/>
      <c r="CH568" s="25"/>
      <c r="CI568" s="15"/>
      <c r="CJ568" s="25"/>
      <c r="CK568" s="15"/>
      <c r="CL568" s="25"/>
      <c r="CM568" s="15"/>
      <c r="CN568" s="25"/>
      <c r="CO568" s="15"/>
      <c r="CP568" s="25"/>
      <c r="CQ568" s="15"/>
      <c r="CR568" s="25"/>
      <c r="CS568" s="15">
        <f t="shared" si="98"/>
        <v>0</v>
      </c>
      <c r="CT568" s="15">
        <f t="shared" si="99"/>
        <v>0</v>
      </c>
      <c r="CU568" s="15">
        <f t="shared" si="100"/>
        <v>0</v>
      </c>
      <c r="CV568" s="15">
        <f t="shared" si="101"/>
        <v>0</v>
      </c>
      <c r="CW568" s="15"/>
      <c r="CX568" s="15"/>
      <c r="CY568" s="15">
        <f t="shared" si="102"/>
        <v>0</v>
      </c>
      <c r="CZ568" s="15">
        <f>GG568</f>
        <v>0</v>
      </c>
      <c r="DA568" s="19"/>
      <c r="DB568" s="17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7"/>
      <c r="DQ568" s="15"/>
      <c r="DR568" s="15"/>
      <c r="DS568" s="15"/>
      <c r="DT568" s="15"/>
      <c r="DU568" s="15"/>
      <c r="DV568" s="15"/>
      <c r="DW568" s="15"/>
      <c r="DX568" s="20"/>
      <c r="DY568" s="15"/>
      <c r="DZ568" s="20"/>
      <c r="EA568" s="15"/>
      <c r="EB568" s="20"/>
      <c r="EC568" s="15"/>
      <c r="ED568" s="20"/>
      <c r="EE568" s="15"/>
      <c r="EF568" s="20"/>
      <c r="EG568" s="15"/>
      <c r="EH568" s="20"/>
      <c r="EI568" s="15">
        <v>24</v>
      </c>
      <c r="EJ568" s="20" t="s">
        <v>168</v>
      </c>
      <c r="EK568" s="15"/>
      <c r="EL568" s="20"/>
      <c r="EM568" s="15"/>
      <c r="EN568" s="20"/>
      <c r="EO568" s="15"/>
      <c r="EP568" s="20"/>
      <c r="EQ568" s="15"/>
      <c r="ER568" s="20"/>
      <c r="ES568" s="15"/>
      <c r="ET568" s="20"/>
      <c r="EU568" s="15"/>
      <c r="EV568" s="20"/>
      <c r="EW568" s="15"/>
      <c r="EX568" s="20"/>
      <c r="EY568" s="15"/>
      <c r="EZ568" s="20"/>
      <c r="FA568" s="15"/>
      <c r="FB568" s="20"/>
      <c r="FC568" s="15"/>
      <c r="FD568" s="20"/>
      <c r="FE568" s="15"/>
      <c r="FF568" s="20"/>
      <c r="FG568" s="15"/>
      <c r="FH568" s="20"/>
      <c r="FI568" s="15"/>
      <c r="FJ568" s="20"/>
      <c r="FK568" s="15"/>
      <c r="FL568" s="20"/>
      <c r="FM568" s="15"/>
      <c r="FN568" s="20"/>
      <c r="FO568" s="15"/>
      <c r="FP568" s="20"/>
      <c r="FQ568" s="15"/>
      <c r="FR568" s="20"/>
      <c r="FS568" s="15"/>
      <c r="FT568" s="20"/>
      <c r="FU568" s="15"/>
      <c r="FV568" s="20"/>
      <c r="FW568" s="15"/>
      <c r="FX568" s="20"/>
      <c r="FY568" s="15"/>
      <c r="FZ568" s="20"/>
      <c r="GA568" s="15"/>
      <c r="GB568" s="20"/>
      <c r="GC568" s="15"/>
      <c r="GD568" s="20"/>
      <c r="GE568" s="15"/>
      <c r="GF568" s="20"/>
      <c r="GG568" s="170"/>
    </row>
    <row r="569" spans="1:189" s="2" customFormat="1" ht="15" customHeight="1" x14ac:dyDescent="0.3">
      <c r="A569" s="15" t="s">
        <v>2903</v>
      </c>
      <c r="B569" s="15" t="s">
        <v>126</v>
      </c>
      <c r="C569" s="15" t="s">
        <v>746</v>
      </c>
      <c r="D569" s="15" t="s">
        <v>747</v>
      </c>
      <c r="E569" s="15" t="str">
        <f t="shared" si="96"/>
        <v>Moctar Fall</v>
      </c>
      <c r="F569" s="15" t="s">
        <v>135</v>
      </c>
      <c r="G569" s="15">
        <v>999910758</v>
      </c>
      <c r="H569" s="15">
        <f t="shared" si="97"/>
        <v>115</v>
      </c>
      <c r="I569" s="15"/>
      <c r="J569" s="15"/>
      <c r="K569" s="16"/>
      <c r="L569" s="15"/>
      <c r="M569" s="15"/>
      <c r="N569" s="15"/>
      <c r="O569" s="15">
        <f t="shared" si="107"/>
        <v>48</v>
      </c>
      <c r="P569" s="15">
        <v>0</v>
      </c>
      <c r="Q569" s="15">
        <f t="shared" si="108"/>
        <v>1</v>
      </c>
      <c r="R569" s="15">
        <v>0</v>
      </c>
      <c r="S569" s="15">
        <v>0</v>
      </c>
      <c r="T569" s="15">
        <f t="shared" si="109"/>
        <v>0</v>
      </c>
      <c r="U569" s="15">
        <f t="shared" si="110"/>
        <v>0</v>
      </c>
      <c r="V569" s="15"/>
      <c r="W569" s="15"/>
      <c r="X569" s="15"/>
      <c r="Y569" s="15"/>
      <c r="Z569" s="16"/>
      <c r="AA569" s="15"/>
      <c r="AB569" s="24"/>
      <c r="AC569" s="15"/>
      <c r="AD569" s="15"/>
      <c r="AE569" s="15"/>
      <c r="AF569" s="15"/>
      <c r="AG569" s="15"/>
      <c r="AH569" s="24"/>
      <c r="AI569" s="15"/>
      <c r="AJ569" s="15"/>
      <c r="AK569" s="15"/>
      <c r="AL569" s="15"/>
      <c r="AM569" s="15"/>
      <c r="AN569" s="24"/>
      <c r="AO569" s="15"/>
      <c r="AP569" s="24"/>
      <c r="AQ569" s="15"/>
      <c r="AR569" s="24"/>
      <c r="AS569" s="15"/>
      <c r="AT569" s="24"/>
      <c r="AU569" s="15"/>
      <c r="AV569" s="24"/>
      <c r="AW569" s="15">
        <v>32</v>
      </c>
      <c r="AX569" s="24" t="s">
        <v>129</v>
      </c>
      <c r="AY569" s="15"/>
      <c r="AZ569" s="15"/>
      <c r="BA569" s="15"/>
      <c r="BB569" s="15"/>
      <c r="BC569" s="15"/>
      <c r="BD569" s="15"/>
      <c r="BE569" s="15"/>
      <c r="BF569" s="24"/>
      <c r="BG569" s="15"/>
      <c r="BH569" s="24"/>
      <c r="BI569" s="15"/>
      <c r="BJ569" s="24"/>
      <c r="BK569" s="15"/>
      <c r="BL569" s="24"/>
      <c r="BM569" s="15"/>
      <c r="BN569" s="24"/>
      <c r="BO569" s="15"/>
      <c r="BP569" s="24"/>
      <c r="BQ569" s="15"/>
      <c r="BR569" s="24"/>
      <c r="BS569" s="15"/>
      <c r="BT569" s="24"/>
      <c r="BU569" s="15">
        <v>44</v>
      </c>
      <c r="BV569" s="24" t="s">
        <v>129</v>
      </c>
      <c r="BW569" s="15"/>
      <c r="BX569" s="24"/>
      <c r="BY569" s="15"/>
      <c r="BZ569" s="24"/>
      <c r="CA569" s="15"/>
      <c r="CB569" s="24"/>
      <c r="CC569" s="15"/>
      <c r="CD569" s="24"/>
      <c r="CE569" s="15"/>
      <c r="CF569" s="24"/>
      <c r="CG569" s="15"/>
      <c r="CH569" s="25"/>
      <c r="CI569" s="15"/>
      <c r="CJ569" s="25"/>
      <c r="CK569" s="15"/>
      <c r="CL569" s="25"/>
      <c r="CM569" s="15"/>
      <c r="CN569" s="25"/>
      <c r="CO569" s="15"/>
      <c r="CP569" s="25"/>
      <c r="CQ569" s="15"/>
      <c r="CR569" s="25"/>
      <c r="CS569" s="15">
        <f t="shared" si="98"/>
        <v>29</v>
      </c>
      <c r="CT569" s="15">
        <f t="shared" si="99"/>
        <v>38</v>
      </c>
      <c r="CU569" s="15">
        <f t="shared" si="100"/>
        <v>0</v>
      </c>
      <c r="CV569" s="15">
        <f t="shared" si="101"/>
        <v>0</v>
      </c>
      <c r="CW569" s="15"/>
      <c r="CX569" s="15"/>
      <c r="CY569" s="15">
        <f t="shared" si="102"/>
        <v>0</v>
      </c>
      <c r="CZ569" s="15">
        <f>GG569</f>
        <v>0</v>
      </c>
      <c r="DA569" s="19"/>
      <c r="DB569" s="17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7"/>
      <c r="DQ569" s="15"/>
      <c r="DR569" s="15">
        <v>24</v>
      </c>
      <c r="DS569" s="15"/>
      <c r="DT569" s="15"/>
      <c r="DU569" s="15"/>
      <c r="DV569" s="15"/>
      <c r="DW569" s="15"/>
      <c r="DX569" s="20"/>
      <c r="DY569" s="15"/>
      <c r="DZ569" s="20"/>
      <c r="EA569" s="15"/>
      <c r="EB569" s="20"/>
      <c r="EC569" s="15"/>
      <c r="ED569" s="20"/>
      <c r="EE569" s="15"/>
      <c r="EF569" s="20"/>
      <c r="EG569" s="15"/>
      <c r="EH569" s="20"/>
      <c r="EI569" s="15"/>
      <c r="EJ569" s="20"/>
      <c r="EK569" s="15">
        <v>48</v>
      </c>
      <c r="EL569" s="20">
        <v>6</v>
      </c>
      <c r="EM569" s="15"/>
      <c r="EN569" s="20"/>
      <c r="EO569" s="15"/>
      <c r="EP569" s="20"/>
      <c r="EQ569" s="15"/>
      <c r="ER569" s="20"/>
      <c r="ES569" s="15"/>
      <c r="ET569" s="20"/>
      <c r="EU569" s="15"/>
      <c r="EV569" s="20"/>
      <c r="EW569" s="15"/>
      <c r="EX569" s="20"/>
      <c r="EY569" s="15"/>
      <c r="EZ569" s="20"/>
      <c r="FA569" s="15"/>
      <c r="FB569" s="20"/>
      <c r="FC569" s="15"/>
      <c r="FD569" s="20"/>
      <c r="FE569" s="15">
        <v>29</v>
      </c>
      <c r="FF569" s="20" t="s">
        <v>168</v>
      </c>
      <c r="FG569" s="15"/>
      <c r="FH569" s="20"/>
      <c r="FI569" s="15"/>
      <c r="FJ569" s="20"/>
      <c r="FK569" s="15"/>
      <c r="FL569" s="20"/>
      <c r="FM569" s="15"/>
      <c r="FN569" s="20"/>
      <c r="FO569" s="15"/>
      <c r="FP569" s="20"/>
      <c r="FQ569" s="15"/>
      <c r="FR569" s="20"/>
      <c r="FS569" s="15">
        <v>38</v>
      </c>
      <c r="FT569" s="20" t="s">
        <v>129</v>
      </c>
      <c r="FU569" s="15"/>
      <c r="FV569" s="20"/>
      <c r="FW569" s="15"/>
      <c r="FX569" s="20"/>
      <c r="FY569" s="15"/>
      <c r="FZ569" s="20"/>
      <c r="GA569" s="15"/>
      <c r="GB569" s="20"/>
      <c r="GC569" s="15"/>
      <c r="GD569" s="20"/>
      <c r="GE569" s="15"/>
      <c r="GF569" s="20"/>
      <c r="GG569" s="170"/>
    </row>
    <row r="570" spans="1:189" s="2" customFormat="1" ht="15" customHeight="1" x14ac:dyDescent="0.3">
      <c r="A570" s="85" t="s">
        <v>125</v>
      </c>
      <c r="B570" s="85" t="s">
        <v>126</v>
      </c>
      <c r="C570" s="85" t="s">
        <v>3456</v>
      </c>
      <c r="D570" s="85" t="s">
        <v>3457</v>
      </c>
      <c r="E570" s="15" t="str">
        <f t="shared" si="96"/>
        <v>Aadya SATHUA</v>
      </c>
      <c r="F570" s="85" t="s">
        <v>128</v>
      </c>
      <c r="G570" s="15">
        <v>999910810</v>
      </c>
      <c r="H570" s="15">
        <f t="shared" si="97"/>
        <v>58</v>
      </c>
      <c r="I570" s="15"/>
      <c r="J570" s="15"/>
      <c r="K570" s="16"/>
      <c r="L570" s="15"/>
      <c r="M570" s="15"/>
      <c r="N570" s="15"/>
      <c r="O570" s="15">
        <f t="shared" si="107"/>
        <v>0</v>
      </c>
      <c r="P570" s="15">
        <v>0</v>
      </c>
      <c r="Q570" s="15">
        <f t="shared" si="108"/>
        <v>0</v>
      </c>
      <c r="R570" s="15">
        <v>0</v>
      </c>
      <c r="S570" s="15">
        <v>0</v>
      </c>
      <c r="T570" s="15">
        <f t="shared" si="109"/>
        <v>0</v>
      </c>
      <c r="U570" s="15">
        <f t="shared" si="110"/>
        <v>0</v>
      </c>
      <c r="V570" s="15"/>
      <c r="W570" s="15"/>
      <c r="X570" s="15"/>
      <c r="Y570" s="15"/>
      <c r="Z570" s="16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>
        <f t="shared" si="98"/>
        <v>0</v>
      </c>
      <c r="CT570" s="15">
        <f t="shared" si="99"/>
        <v>58</v>
      </c>
      <c r="CU570" s="15">
        <f t="shared" si="100"/>
        <v>1</v>
      </c>
      <c r="CV570" s="15">
        <f t="shared" si="101"/>
        <v>0</v>
      </c>
      <c r="CW570" s="15"/>
      <c r="CX570" s="15"/>
      <c r="CY570" s="15">
        <f t="shared" si="102"/>
        <v>0</v>
      </c>
      <c r="CZ570" s="15">
        <f>GG570</f>
        <v>0</v>
      </c>
      <c r="DA570" s="16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20"/>
      <c r="DY570" s="15"/>
      <c r="DZ570" s="20"/>
      <c r="EA570" s="15"/>
      <c r="EB570" s="20"/>
      <c r="EC570" s="15"/>
      <c r="ED570" s="20"/>
      <c r="EE570" s="15"/>
      <c r="EF570" s="20"/>
      <c r="EG570" s="15"/>
      <c r="EH570" s="20"/>
      <c r="EI570" s="15"/>
      <c r="EJ570" s="20"/>
      <c r="EK570" s="15"/>
      <c r="EL570" s="20"/>
      <c r="EM570" s="15"/>
      <c r="EN570" s="20"/>
      <c r="EO570" s="15"/>
      <c r="EP570" s="20"/>
      <c r="EQ570" s="15"/>
      <c r="ER570" s="20"/>
      <c r="ES570" s="15"/>
      <c r="ET570" s="20"/>
      <c r="EU570" s="15"/>
      <c r="EV570" s="20"/>
      <c r="EW570" s="15"/>
      <c r="EX570" s="20"/>
      <c r="EY570" s="15"/>
      <c r="EZ570" s="20"/>
      <c r="FA570" s="15"/>
      <c r="FB570" s="20"/>
      <c r="FC570" s="15"/>
      <c r="FD570" s="20"/>
      <c r="FE570" s="15"/>
      <c r="FF570" s="20"/>
      <c r="FG570" s="15">
        <v>58</v>
      </c>
      <c r="FH570" s="20">
        <v>6</v>
      </c>
      <c r="FI570" s="15"/>
      <c r="FJ570" s="20"/>
      <c r="FK570" s="15"/>
      <c r="FL570" s="20"/>
      <c r="FM570" s="15"/>
      <c r="FN570" s="20"/>
      <c r="FO570" s="15"/>
      <c r="FP570" s="20"/>
      <c r="FQ570" s="15"/>
      <c r="FR570" s="20"/>
      <c r="FS570" s="15"/>
      <c r="FT570" s="20"/>
      <c r="FU570" s="15"/>
      <c r="FV570" s="20"/>
      <c r="FW570" s="15"/>
      <c r="FX570" s="20"/>
      <c r="FY570" s="15"/>
      <c r="FZ570" s="20"/>
      <c r="GA570" s="15"/>
      <c r="GB570" s="20"/>
      <c r="GC570" s="15"/>
      <c r="GD570" s="20"/>
      <c r="GE570" s="15"/>
      <c r="GF570" s="20"/>
      <c r="GG570" s="170"/>
    </row>
    <row r="571" spans="1:189" s="2" customFormat="1" ht="15" customHeight="1" x14ac:dyDescent="0.3">
      <c r="A571" s="17" t="s">
        <v>125</v>
      </c>
      <c r="B571" s="15" t="s">
        <v>142</v>
      </c>
      <c r="C571" s="15" t="s">
        <v>1894</v>
      </c>
      <c r="D571" s="15" t="s">
        <v>1895</v>
      </c>
      <c r="E571" s="15" t="str">
        <f t="shared" si="96"/>
        <v>SANIKA VEMIREDDY</v>
      </c>
      <c r="F571" s="15" t="s">
        <v>128</v>
      </c>
      <c r="G571" s="15">
        <v>999910817</v>
      </c>
      <c r="H571" s="15">
        <f t="shared" si="97"/>
        <v>36</v>
      </c>
      <c r="I571" s="15"/>
      <c r="J571" s="17">
        <f>(O571+P571+R571+S571+T571+U571)/2</f>
        <v>36</v>
      </c>
      <c r="K571" s="16"/>
      <c r="L571" s="15"/>
      <c r="M571" s="15"/>
      <c r="N571" s="15"/>
      <c r="O571" s="15">
        <f t="shared" si="107"/>
        <v>0</v>
      </c>
      <c r="P571" s="15">
        <v>0</v>
      </c>
      <c r="Q571" s="15">
        <f t="shared" si="108"/>
        <v>1</v>
      </c>
      <c r="R571" s="15">
        <v>0</v>
      </c>
      <c r="S571" s="15">
        <v>0</v>
      </c>
      <c r="T571" s="15">
        <f t="shared" si="109"/>
        <v>72</v>
      </c>
      <c r="U571" s="15">
        <f t="shared" si="110"/>
        <v>0</v>
      </c>
      <c r="V571" s="15"/>
      <c r="W571" s="15"/>
      <c r="X571" s="15"/>
      <c r="Y571" s="15"/>
      <c r="Z571" s="16"/>
      <c r="AA571" s="15"/>
      <c r="AB571" s="15"/>
      <c r="AC571" s="15"/>
      <c r="AD571" s="15"/>
      <c r="AE571" s="15"/>
      <c r="AF571" s="24"/>
      <c r="AG571" s="15"/>
      <c r="AH571" s="24"/>
      <c r="AI571" s="15"/>
      <c r="AJ571" s="24"/>
      <c r="AK571" s="15"/>
      <c r="AL571" s="24"/>
      <c r="AM571" s="15"/>
      <c r="AN571" s="24"/>
      <c r="AO571" s="15"/>
      <c r="AP571" s="24"/>
      <c r="AQ571" s="15"/>
      <c r="AR571" s="24"/>
      <c r="AS571" s="15"/>
      <c r="AT571" s="24"/>
      <c r="AU571" s="15"/>
      <c r="AV571" s="24"/>
      <c r="AW571" s="15"/>
      <c r="AX571" s="24"/>
      <c r="AY571" s="15"/>
      <c r="AZ571" s="15"/>
      <c r="BA571" s="15"/>
      <c r="BB571" s="24"/>
      <c r="BC571" s="15"/>
      <c r="BD571" s="24"/>
      <c r="BE571" s="15"/>
      <c r="BF571" s="24"/>
      <c r="BG571" s="15"/>
      <c r="BH571" s="24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24"/>
      <c r="CQ571" s="15"/>
      <c r="CR571" s="24"/>
      <c r="CS571" s="15">
        <f t="shared" si="98"/>
        <v>0</v>
      </c>
      <c r="CT571" s="15">
        <f t="shared" si="99"/>
        <v>0</v>
      </c>
      <c r="CU571" s="15">
        <f t="shared" si="100"/>
        <v>0</v>
      </c>
      <c r="CV571" s="15">
        <f t="shared" si="101"/>
        <v>0</v>
      </c>
      <c r="CW571" s="15"/>
      <c r="CX571" s="15"/>
      <c r="CY571" s="15">
        <f t="shared" si="102"/>
        <v>0</v>
      </c>
      <c r="CZ571" s="15">
        <f>GG571</f>
        <v>0</v>
      </c>
      <c r="DA571" s="20"/>
      <c r="DB571" s="17"/>
      <c r="DC571" s="15"/>
      <c r="DD571" s="15"/>
      <c r="DE571" s="15"/>
      <c r="DF571" s="15"/>
      <c r="DG571" s="15"/>
      <c r="DH571" s="15"/>
      <c r="DI571" s="15"/>
      <c r="DJ571" s="15">
        <v>30</v>
      </c>
      <c r="DK571" s="15"/>
      <c r="DL571" s="15"/>
      <c r="DM571" s="15"/>
      <c r="DN571" s="15"/>
      <c r="DO571" s="15"/>
      <c r="DP571" s="17"/>
      <c r="DQ571" s="15"/>
      <c r="DR571" s="15"/>
      <c r="DS571" s="15"/>
      <c r="DT571" s="15"/>
      <c r="DU571" s="15"/>
      <c r="DV571" s="15"/>
      <c r="DW571" s="15"/>
      <c r="DX571" s="20"/>
      <c r="DY571" s="15"/>
      <c r="DZ571" s="20"/>
      <c r="EA571" s="15"/>
      <c r="EB571" s="20"/>
      <c r="EC571" s="15">
        <v>72</v>
      </c>
      <c r="ED571" s="20">
        <v>7</v>
      </c>
      <c r="EE571" s="15"/>
      <c r="EF571" s="20"/>
      <c r="EG571" s="15"/>
      <c r="EH571" s="20"/>
      <c r="EI571" s="15"/>
      <c r="EJ571" s="20"/>
      <c r="EK571" s="15"/>
      <c r="EL571" s="20"/>
      <c r="EM571" s="15"/>
      <c r="EN571" s="20"/>
      <c r="EO571" s="15"/>
      <c r="EP571" s="20"/>
      <c r="EQ571" s="15"/>
      <c r="ER571" s="20"/>
      <c r="ES571" s="15"/>
      <c r="ET571" s="20"/>
      <c r="EU571" s="15"/>
      <c r="EV571" s="20"/>
      <c r="EW571" s="15"/>
      <c r="EX571" s="20"/>
      <c r="EY571" s="15"/>
      <c r="EZ571" s="20"/>
      <c r="FA571" s="15"/>
      <c r="FB571" s="20"/>
      <c r="FC571" s="15"/>
      <c r="FD571" s="20"/>
      <c r="FE571" s="15"/>
      <c r="FF571" s="20"/>
      <c r="FG571" s="15"/>
      <c r="FH571" s="20"/>
      <c r="FI571" s="15"/>
      <c r="FJ571" s="20"/>
      <c r="FK571" s="15"/>
      <c r="FL571" s="20"/>
      <c r="FM571" s="15"/>
      <c r="FN571" s="20"/>
      <c r="FO571" s="15"/>
      <c r="FP571" s="20"/>
      <c r="FQ571" s="15"/>
      <c r="FR571" s="20"/>
      <c r="FS571" s="15"/>
      <c r="FT571" s="20"/>
      <c r="FU571" s="15"/>
      <c r="FV571" s="20"/>
      <c r="FW571" s="15"/>
      <c r="FX571" s="20"/>
      <c r="FY571" s="15"/>
      <c r="FZ571" s="20"/>
      <c r="GA571" s="15"/>
      <c r="GB571" s="20"/>
      <c r="GC571" s="15"/>
      <c r="GD571" s="20"/>
      <c r="GE571" s="15"/>
      <c r="GF571" s="20"/>
      <c r="GG571" s="170"/>
    </row>
    <row r="572" spans="1:189" s="2" customFormat="1" ht="15" customHeight="1" x14ac:dyDescent="0.3">
      <c r="A572" s="15" t="s">
        <v>130</v>
      </c>
      <c r="B572" s="15" t="s">
        <v>126</v>
      </c>
      <c r="C572" s="15" t="s">
        <v>1928</v>
      </c>
      <c r="D572" s="15" t="s">
        <v>1929</v>
      </c>
      <c r="E572" s="15" t="str">
        <f t="shared" si="96"/>
        <v>Felton Walters</v>
      </c>
      <c r="F572" s="15" t="s">
        <v>135</v>
      </c>
      <c r="G572" s="15">
        <v>999910820</v>
      </c>
      <c r="H572" s="15">
        <f t="shared" si="97"/>
        <v>92</v>
      </c>
      <c r="I572" s="15"/>
      <c r="J572" s="15"/>
      <c r="K572" s="16"/>
      <c r="L572" s="15"/>
      <c r="M572" s="15"/>
      <c r="N572" s="15"/>
      <c r="O572" s="15">
        <f t="shared" si="107"/>
        <v>0</v>
      </c>
      <c r="P572" s="15">
        <v>0</v>
      </c>
      <c r="Q572" s="15">
        <f t="shared" si="108"/>
        <v>0</v>
      </c>
      <c r="R572" s="15">
        <v>0</v>
      </c>
      <c r="S572" s="15">
        <v>0</v>
      </c>
      <c r="T572" s="15">
        <f t="shared" si="109"/>
        <v>38</v>
      </c>
      <c r="U572" s="15">
        <f t="shared" si="110"/>
        <v>0</v>
      </c>
      <c r="V572" s="15"/>
      <c r="W572" s="15"/>
      <c r="X572" s="15"/>
      <c r="Y572" s="15"/>
      <c r="Z572" s="16"/>
      <c r="AA572" s="15"/>
      <c r="AB572" s="24"/>
      <c r="AC572" s="15"/>
      <c r="AD572" s="15"/>
      <c r="AE572" s="15"/>
      <c r="AF572" s="15"/>
      <c r="AG572" s="15"/>
      <c r="AH572" s="24"/>
      <c r="AI572" s="15"/>
      <c r="AJ572" s="15"/>
      <c r="AK572" s="15"/>
      <c r="AL572" s="15"/>
      <c r="AM572" s="15"/>
      <c r="AN572" s="24"/>
      <c r="AO572" s="15"/>
      <c r="AP572" s="24"/>
      <c r="AQ572" s="15"/>
      <c r="AR572" s="24"/>
      <c r="AS572" s="15"/>
      <c r="AT572" s="24"/>
      <c r="AU572" s="15">
        <v>68</v>
      </c>
      <c r="AV572" s="24">
        <v>3</v>
      </c>
      <c r="AW572" s="15"/>
      <c r="AX572" s="24"/>
      <c r="AY572" s="15"/>
      <c r="AZ572" s="15"/>
      <c r="BA572" s="15"/>
      <c r="BB572" s="15"/>
      <c r="BC572" s="15"/>
      <c r="BD572" s="15"/>
      <c r="BE572" s="15"/>
      <c r="BF572" s="24"/>
      <c r="BG572" s="15"/>
      <c r="BH572" s="24"/>
      <c r="BI572" s="15"/>
      <c r="BJ572" s="24"/>
      <c r="BK572" s="15"/>
      <c r="BL572" s="24"/>
      <c r="BM572" s="15"/>
      <c r="BN572" s="24"/>
      <c r="BO572" s="15"/>
      <c r="BP572" s="24"/>
      <c r="BQ572" s="15"/>
      <c r="BR572" s="24"/>
      <c r="BS572" s="15"/>
      <c r="BT572" s="24"/>
      <c r="BU572" s="15"/>
      <c r="BV572" s="24"/>
      <c r="BW572" s="15"/>
      <c r="BX572" s="24"/>
      <c r="BY572" s="15"/>
      <c r="BZ572" s="24"/>
      <c r="CA572" s="15"/>
      <c r="CB572" s="24"/>
      <c r="CC572" s="15"/>
      <c r="CD572" s="24"/>
      <c r="CE572" s="15"/>
      <c r="CF572" s="24"/>
      <c r="CG572" s="15"/>
      <c r="CH572" s="25"/>
      <c r="CI572" s="15"/>
      <c r="CJ572" s="25"/>
      <c r="CK572" s="15"/>
      <c r="CL572" s="25"/>
      <c r="CM572" s="15"/>
      <c r="CN572" s="25"/>
      <c r="CO572" s="15"/>
      <c r="CP572" s="25"/>
      <c r="CQ572" s="15"/>
      <c r="CR572" s="25"/>
      <c r="CS572" s="15">
        <f t="shared" si="98"/>
        <v>0</v>
      </c>
      <c r="CT572" s="15">
        <f t="shared" si="99"/>
        <v>54</v>
      </c>
      <c r="CU572" s="15">
        <f t="shared" si="100"/>
        <v>1</v>
      </c>
      <c r="CV572" s="15">
        <f t="shared" si="101"/>
        <v>0</v>
      </c>
      <c r="CW572" s="15"/>
      <c r="CX572" s="15"/>
      <c r="CY572" s="15">
        <f t="shared" si="102"/>
        <v>0</v>
      </c>
      <c r="CZ572" s="15">
        <f>GG572</f>
        <v>0</v>
      </c>
      <c r="DA572" s="19"/>
      <c r="DB572" s="17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7"/>
      <c r="DQ572" s="15"/>
      <c r="DR572" s="15"/>
      <c r="DS572" s="15"/>
      <c r="DT572" s="15"/>
      <c r="DU572" s="15"/>
      <c r="DV572" s="15"/>
      <c r="DW572" s="15"/>
      <c r="DX572" s="20"/>
      <c r="DY572" s="15"/>
      <c r="DZ572" s="20"/>
      <c r="EA572" s="15"/>
      <c r="EB572" s="20"/>
      <c r="EC572" s="15">
        <v>38</v>
      </c>
      <c r="ED572" s="20" t="s">
        <v>168</v>
      </c>
      <c r="EE572" s="15"/>
      <c r="EF572" s="20"/>
      <c r="EG572" s="15"/>
      <c r="EH572" s="20"/>
      <c r="EI572" s="15"/>
      <c r="EJ572" s="20"/>
      <c r="EK572" s="15"/>
      <c r="EL572" s="20"/>
      <c r="EM572" s="15"/>
      <c r="EN572" s="20"/>
      <c r="EO572" s="15"/>
      <c r="EP572" s="20"/>
      <c r="EQ572" s="15"/>
      <c r="ER572" s="20"/>
      <c r="ES572" s="15"/>
      <c r="ET572" s="20"/>
      <c r="EU572" s="15"/>
      <c r="EV572" s="20"/>
      <c r="EW572" s="15"/>
      <c r="EX572" s="20"/>
      <c r="EY572" s="15">
        <v>54</v>
      </c>
      <c r="EZ572" s="20">
        <v>7</v>
      </c>
      <c r="FA572" s="15"/>
      <c r="FB572" s="20"/>
      <c r="FC572" s="15"/>
      <c r="FD572" s="20"/>
      <c r="FE572" s="15"/>
      <c r="FF572" s="20"/>
      <c r="FG572" s="15"/>
      <c r="FH572" s="20"/>
      <c r="FI572" s="15"/>
      <c r="FJ572" s="20"/>
      <c r="FK572" s="15"/>
      <c r="FL572" s="20"/>
      <c r="FM572" s="15"/>
      <c r="FN572" s="20"/>
      <c r="FO572" s="15"/>
      <c r="FP572" s="20"/>
      <c r="FQ572" s="15"/>
      <c r="FR572" s="20"/>
      <c r="FS572" s="15"/>
      <c r="FT572" s="20"/>
      <c r="FU572" s="15"/>
      <c r="FV572" s="20"/>
      <c r="FW572" s="15"/>
      <c r="FX572" s="20"/>
      <c r="FY572" s="15"/>
      <c r="FZ572" s="20"/>
      <c r="GA572" s="15"/>
      <c r="GB572" s="20"/>
      <c r="GC572" s="15"/>
      <c r="GD572" s="20"/>
      <c r="GE572" s="15"/>
      <c r="GF572" s="20"/>
      <c r="GG572" s="170"/>
    </row>
    <row r="573" spans="1:189" s="2" customFormat="1" ht="15" customHeight="1" x14ac:dyDescent="0.3">
      <c r="A573" s="17" t="s">
        <v>133</v>
      </c>
      <c r="B573" s="17" t="s">
        <v>142</v>
      </c>
      <c r="C573" s="17" t="s">
        <v>1031</v>
      </c>
      <c r="D573" s="17" t="s">
        <v>1030</v>
      </c>
      <c r="E573" s="15" t="str">
        <f t="shared" si="96"/>
        <v>JAYSON JIMENEZ</v>
      </c>
      <c r="F573" s="17" t="s">
        <v>135</v>
      </c>
      <c r="G573" s="17">
        <v>999910821</v>
      </c>
      <c r="H573" s="15">
        <f t="shared" si="97"/>
        <v>68</v>
      </c>
      <c r="I573" s="15"/>
      <c r="J573" s="17">
        <f>(O573+P573+R573+S573+T573+U573)/2</f>
        <v>0</v>
      </c>
      <c r="K573" s="16"/>
      <c r="L573" s="15"/>
      <c r="M573" s="15"/>
      <c r="N573" s="15"/>
      <c r="O573" s="15">
        <f t="shared" si="107"/>
        <v>0</v>
      </c>
      <c r="P573" s="15">
        <v>0</v>
      </c>
      <c r="Q573" s="15">
        <f t="shared" si="108"/>
        <v>0</v>
      </c>
      <c r="R573" s="15">
        <v>0</v>
      </c>
      <c r="S573" s="15">
        <v>0</v>
      </c>
      <c r="T573" s="15">
        <f t="shared" si="109"/>
        <v>0</v>
      </c>
      <c r="U573" s="15">
        <f t="shared" si="110"/>
        <v>0</v>
      </c>
      <c r="V573" s="15"/>
      <c r="W573" s="15"/>
      <c r="X573" s="15"/>
      <c r="Y573" s="15"/>
      <c r="Z573" s="16"/>
      <c r="AA573" s="15"/>
      <c r="AB573" s="24"/>
      <c r="AC573" s="15"/>
      <c r="AD573" s="15"/>
      <c r="AE573" s="15"/>
      <c r="AF573" s="15"/>
      <c r="AG573" s="15"/>
      <c r="AH573" s="24"/>
      <c r="AI573" s="15"/>
      <c r="AJ573" s="15"/>
      <c r="AK573" s="15"/>
      <c r="AL573" s="15"/>
      <c r="AM573" s="15"/>
      <c r="AN573" s="24"/>
      <c r="AO573" s="15"/>
      <c r="AP573" s="24"/>
      <c r="AQ573" s="15"/>
      <c r="AR573" s="24"/>
      <c r="AS573" s="15"/>
      <c r="AT573" s="24"/>
      <c r="AU573" s="15"/>
      <c r="AV573" s="24"/>
      <c r="AW573" s="15"/>
      <c r="AX573" s="24"/>
      <c r="AY573" s="15"/>
      <c r="AZ573" s="15"/>
      <c r="BA573" s="15"/>
      <c r="BB573" s="15"/>
      <c r="BC573" s="15"/>
      <c r="BD573" s="15"/>
      <c r="BE573" s="15"/>
      <c r="BF573" s="24"/>
      <c r="BG573" s="15"/>
      <c r="BH573" s="24"/>
      <c r="BI573" s="15"/>
      <c r="BJ573" s="24"/>
      <c r="BK573" s="15"/>
      <c r="BL573" s="24"/>
      <c r="BM573" s="15"/>
      <c r="BN573" s="24"/>
      <c r="BO573" s="15"/>
      <c r="BP573" s="24"/>
      <c r="BQ573" s="15"/>
      <c r="BR573" s="24"/>
      <c r="BS573" s="15"/>
      <c r="BT573" s="24"/>
      <c r="BU573" s="15"/>
      <c r="BV573" s="24"/>
      <c r="BW573" s="15"/>
      <c r="BX573" s="24"/>
      <c r="BY573" s="15"/>
      <c r="BZ573" s="24"/>
      <c r="CA573" s="15"/>
      <c r="CB573" s="24"/>
      <c r="CC573" s="15"/>
      <c r="CD573" s="24"/>
      <c r="CE573" s="15"/>
      <c r="CF573" s="24"/>
      <c r="CG573" s="15"/>
      <c r="CH573" s="25"/>
      <c r="CI573" s="15"/>
      <c r="CJ573" s="25"/>
      <c r="CK573" s="15"/>
      <c r="CL573" s="25"/>
      <c r="CM573" s="15"/>
      <c r="CN573" s="25"/>
      <c r="CO573" s="15"/>
      <c r="CP573" s="25"/>
      <c r="CQ573" s="15"/>
      <c r="CR573" s="25"/>
      <c r="CS573" s="15">
        <f t="shared" si="98"/>
        <v>0</v>
      </c>
      <c r="CT573" s="15">
        <f t="shared" si="99"/>
        <v>68</v>
      </c>
      <c r="CU573" s="15">
        <f t="shared" si="100"/>
        <v>1</v>
      </c>
      <c r="CV573" s="15">
        <f t="shared" si="101"/>
        <v>0</v>
      </c>
      <c r="CW573" s="15"/>
      <c r="CX573" s="15"/>
      <c r="CY573" s="15">
        <f t="shared" si="102"/>
        <v>0</v>
      </c>
      <c r="CZ573" s="15">
        <f>GG573</f>
        <v>0</v>
      </c>
      <c r="DA573" s="19"/>
      <c r="DB573" s="17"/>
      <c r="DC573" s="17">
        <v>68</v>
      </c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7"/>
      <c r="DQ573" s="17"/>
      <c r="DR573" s="17"/>
      <c r="DS573" s="17"/>
      <c r="DT573" s="17"/>
      <c r="DU573" s="17"/>
      <c r="DV573" s="17"/>
      <c r="DW573" s="15"/>
      <c r="DX573" s="20"/>
      <c r="DY573" s="15"/>
      <c r="DZ573" s="20"/>
      <c r="EA573" s="15"/>
      <c r="EB573" s="20"/>
      <c r="EC573" s="15"/>
      <c r="ED573" s="20"/>
      <c r="EE573" s="15"/>
      <c r="EF573" s="20"/>
      <c r="EG573" s="15"/>
      <c r="EH573" s="20"/>
      <c r="EI573" s="15"/>
      <c r="EJ573" s="20"/>
      <c r="EK573" s="15"/>
      <c r="EL573" s="20"/>
      <c r="EM573" s="15"/>
      <c r="EN573" s="20"/>
      <c r="EO573" s="15"/>
      <c r="EP573" s="20"/>
      <c r="EQ573" s="17">
        <v>68</v>
      </c>
      <c r="ER573" s="20">
        <v>3</v>
      </c>
      <c r="ES573" s="15"/>
      <c r="ET573" s="20"/>
      <c r="EU573" s="15"/>
      <c r="EV573" s="20"/>
      <c r="EW573" s="15"/>
      <c r="EX573" s="20"/>
      <c r="EY573" s="15"/>
      <c r="EZ573" s="20"/>
      <c r="FA573" s="15"/>
      <c r="FB573" s="20"/>
      <c r="FC573" s="15"/>
      <c r="FD573" s="20"/>
      <c r="FE573" s="15"/>
      <c r="FF573" s="20"/>
      <c r="FG573" s="15"/>
      <c r="FH573" s="20"/>
      <c r="FI573" s="15"/>
      <c r="FJ573" s="20"/>
      <c r="FK573" s="15"/>
      <c r="FL573" s="20"/>
      <c r="FM573" s="15"/>
      <c r="FN573" s="20"/>
      <c r="FO573" s="15"/>
      <c r="FP573" s="20"/>
      <c r="FQ573" s="15"/>
      <c r="FR573" s="20"/>
      <c r="FS573" s="15"/>
      <c r="FT573" s="20"/>
      <c r="FU573" s="15"/>
      <c r="FV573" s="20"/>
      <c r="FW573" s="15"/>
      <c r="FX573" s="20"/>
      <c r="FY573" s="15"/>
      <c r="FZ573" s="20"/>
      <c r="GA573" s="15"/>
      <c r="GB573" s="20"/>
      <c r="GC573" s="15"/>
      <c r="GD573" s="20"/>
      <c r="GE573" s="15"/>
      <c r="GF573" s="20"/>
      <c r="GG573" s="170"/>
    </row>
    <row r="574" spans="1:189" s="2" customFormat="1" ht="15" customHeight="1" x14ac:dyDescent="0.3">
      <c r="A574" s="15" t="s">
        <v>130</v>
      </c>
      <c r="B574" s="15" t="s">
        <v>134</v>
      </c>
      <c r="C574" s="15" t="s">
        <v>4123</v>
      </c>
      <c r="D574" s="15" t="s">
        <v>4124</v>
      </c>
      <c r="E574" s="15" t="str">
        <f t="shared" si="96"/>
        <v>JACKSON REVIS</v>
      </c>
      <c r="F574" s="15" t="s">
        <v>135</v>
      </c>
      <c r="G574" s="15">
        <v>999910824</v>
      </c>
      <c r="H574" s="15">
        <f t="shared" si="97"/>
        <v>52.5</v>
      </c>
      <c r="I574" s="15"/>
      <c r="J574" s="15"/>
      <c r="K574" s="16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6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>
        <f t="shared" si="98"/>
        <v>0</v>
      </c>
      <c r="CT574" s="15">
        <f t="shared" si="99"/>
        <v>0</v>
      </c>
      <c r="CU574" s="15">
        <f t="shared" si="100"/>
        <v>0</v>
      </c>
      <c r="CV574" s="15">
        <f t="shared" si="101"/>
        <v>52.5</v>
      </c>
      <c r="CW574" s="15"/>
      <c r="CX574" s="15"/>
      <c r="CY574" s="15">
        <f t="shared" si="102"/>
        <v>0</v>
      </c>
      <c r="CZ574" s="15">
        <f>GG574</f>
        <v>0</v>
      </c>
      <c r="DA574" s="16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20"/>
      <c r="DY574" s="15"/>
      <c r="DZ574" s="20"/>
      <c r="EA574" s="15"/>
      <c r="EB574" s="20"/>
      <c r="EC574" s="15"/>
      <c r="ED574" s="20"/>
      <c r="EE574" s="15"/>
      <c r="EF574" s="20"/>
      <c r="EG574" s="15"/>
      <c r="EH574" s="20"/>
      <c r="EI574" s="15"/>
      <c r="EJ574" s="20"/>
      <c r="EK574" s="15"/>
      <c r="EL574" s="20"/>
      <c r="EM574" s="15"/>
      <c r="EN574" s="20"/>
      <c r="EO574" s="15"/>
      <c r="EP574" s="20"/>
      <c r="EQ574" s="15"/>
      <c r="ER574" s="20"/>
      <c r="ES574" s="15"/>
      <c r="ET574" s="20"/>
      <c r="EU574" s="15"/>
      <c r="EV574" s="20"/>
      <c r="EW574" s="15"/>
      <c r="EX574" s="20"/>
      <c r="EY574" s="15"/>
      <c r="EZ574" s="16"/>
      <c r="FA574" s="15"/>
      <c r="FB574" s="20"/>
      <c r="FC574" s="15"/>
      <c r="FD574" s="16"/>
      <c r="FE574" s="15"/>
      <c r="FF574" s="16"/>
      <c r="FG574" s="15"/>
      <c r="FH574" s="16"/>
      <c r="FI574" s="15"/>
      <c r="FJ574" s="16"/>
      <c r="FK574" s="15"/>
      <c r="FL574" s="16"/>
      <c r="FM574" s="15"/>
      <c r="FN574" s="16"/>
      <c r="FO574" s="15"/>
      <c r="FP574" s="20"/>
      <c r="FQ574" s="15"/>
      <c r="FR574" s="16"/>
      <c r="FS574" s="15"/>
      <c r="FT574" s="16"/>
      <c r="FU574" s="15"/>
      <c r="FV574" s="16"/>
      <c r="FW574" s="15"/>
      <c r="FX574" s="16"/>
      <c r="FY574" s="15"/>
      <c r="FZ574" s="16"/>
      <c r="GA574" s="15"/>
      <c r="GB574" s="16"/>
      <c r="GC574" s="15"/>
      <c r="GD574" s="20"/>
      <c r="GE574" s="15">
        <v>52.5</v>
      </c>
      <c r="GF574" s="20">
        <v>2</v>
      </c>
      <c r="GG574" s="170"/>
    </row>
    <row r="575" spans="1:189" s="2" customFormat="1" ht="15" customHeight="1" x14ac:dyDescent="0.3">
      <c r="A575" s="15" t="s">
        <v>2903</v>
      </c>
      <c r="B575" s="15" t="s">
        <v>126</v>
      </c>
      <c r="C575" s="15" t="s">
        <v>319</v>
      </c>
      <c r="D575" s="15" t="s">
        <v>320</v>
      </c>
      <c r="E575" s="15" t="str">
        <f t="shared" si="96"/>
        <v>Aliya Bantukul</v>
      </c>
      <c r="F575" s="15" t="s">
        <v>128</v>
      </c>
      <c r="G575" s="15">
        <v>999910935</v>
      </c>
      <c r="H575" s="15">
        <f t="shared" si="97"/>
        <v>131</v>
      </c>
      <c r="I575" s="15"/>
      <c r="J575" s="15"/>
      <c r="K575" s="16"/>
      <c r="L575" s="15"/>
      <c r="M575" s="15"/>
      <c r="N575" s="15"/>
      <c r="O575" s="15">
        <f t="shared" ref="O575:O606" si="111">SUM(EE575, EI575, EK575, EM575)</f>
        <v>0</v>
      </c>
      <c r="P575" s="15">
        <v>0</v>
      </c>
      <c r="Q575" s="15">
        <f t="shared" ref="Q575:Q606" si="112">COUNT(DI575:DV575)</f>
        <v>0</v>
      </c>
      <c r="R575" s="15">
        <v>0</v>
      </c>
      <c r="S575" s="15">
        <v>0</v>
      </c>
      <c r="T575" s="15">
        <f t="shared" ref="T575:T606" si="113">EC575</f>
        <v>68</v>
      </c>
      <c r="U575" s="15">
        <f t="shared" ref="U575:U606" si="114">SUM(EG575)</f>
        <v>0</v>
      </c>
      <c r="V575" s="15"/>
      <c r="W575" s="15"/>
      <c r="X575" s="15"/>
      <c r="Y575" s="15"/>
      <c r="Z575" s="16"/>
      <c r="AA575" s="15"/>
      <c r="AB575" s="24"/>
      <c r="AC575" s="15"/>
      <c r="AD575" s="15"/>
      <c r="AE575" s="15"/>
      <c r="AF575" s="15"/>
      <c r="AG575" s="15"/>
      <c r="AH575" s="24"/>
      <c r="AI575" s="15"/>
      <c r="AJ575" s="15"/>
      <c r="AK575" s="15"/>
      <c r="AL575" s="15"/>
      <c r="AM575" s="15"/>
      <c r="AN575" s="24"/>
      <c r="AO575" s="15"/>
      <c r="AP575" s="24"/>
      <c r="AQ575" s="15"/>
      <c r="AR575" s="24"/>
      <c r="AS575" s="15"/>
      <c r="AT575" s="24"/>
      <c r="AU575" s="15"/>
      <c r="AV575" s="24"/>
      <c r="AW575" s="15">
        <v>24</v>
      </c>
      <c r="AX575" s="24" t="s">
        <v>168</v>
      </c>
      <c r="AY575" s="15"/>
      <c r="AZ575" s="15"/>
      <c r="BA575" s="15"/>
      <c r="BB575" s="15"/>
      <c r="BC575" s="15"/>
      <c r="BD575" s="15"/>
      <c r="BE575" s="15"/>
      <c r="BF575" s="24"/>
      <c r="BG575" s="15"/>
      <c r="BH575" s="24"/>
      <c r="BI575" s="15"/>
      <c r="BJ575" s="24"/>
      <c r="BK575" s="15"/>
      <c r="BL575" s="24"/>
      <c r="BM575" s="15"/>
      <c r="BN575" s="24"/>
      <c r="BO575" s="15"/>
      <c r="BP575" s="24"/>
      <c r="BQ575" s="15"/>
      <c r="BR575" s="24"/>
      <c r="BS575" s="15"/>
      <c r="BT575" s="24"/>
      <c r="BU575" s="15"/>
      <c r="BV575" s="24"/>
      <c r="BW575" s="15"/>
      <c r="BX575" s="24"/>
      <c r="BY575" s="15"/>
      <c r="BZ575" s="24"/>
      <c r="CA575" s="15"/>
      <c r="CB575" s="24"/>
      <c r="CC575" s="15"/>
      <c r="CD575" s="24"/>
      <c r="CE575" s="15"/>
      <c r="CF575" s="24"/>
      <c r="CG575" s="15"/>
      <c r="CH575" s="25"/>
      <c r="CI575" s="15"/>
      <c r="CJ575" s="25"/>
      <c r="CK575" s="15"/>
      <c r="CL575" s="25"/>
      <c r="CM575" s="15"/>
      <c r="CN575" s="25"/>
      <c r="CO575" s="15"/>
      <c r="CP575" s="25"/>
      <c r="CQ575" s="15"/>
      <c r="CR575" s="25"/>
      <c r="CS575" s="15">
        <f t="shared" si="98"/>
        <v>0</v>
      </c>
      <c r="CT575" s="15">
        <f t="shared" si="99"/>
        <v>63</v>
      </c>
      <c r="CU575" s="15">
        <f t="shared" si="100"/>
        <v>1</v>
      </c>
      <c r="CV575" s="15">
        <f t="shared" si="101"/>
        <v>0</v>
      </c>
      <c r="CW575" s="15"/>
      <c r="CX575" s="15"/>
      <c r="CY575" s="15">
        <f t="shared" si="102"/>
        <v>0</v>
      </c>
      <c r="CZ575" s="15">
        <f>GG575</f>
        <v>0</v>
      </c>
      <c r="DA575" s="19"/>
      <c r="DB575" s="17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7"/>
      <c r="DQ575" s="15"/>
      <c r="DR575" s="15"/>
      <c r="DS575" s="15"/>
      <c r="DT575" s="15"/>
      <c r="DU575" s="15"/>
      <c r="DV575" s="15"/>
      <c r="DW575" s="15"/>
      <c r="DX575" s="20"/>
      <c r="DY575" s="15"/>
      <c r="DZ575" s="20"/>
      <c r="EA575" s="15"/>
      <c r="EB575" s="20"/>
      <c r="EC575" s="15">
        <v>68</v>
      </c>
      <c r="ED575" s="20">
        <v>8</v>
      </c>
      <c r="EE575" s="15"/>
      <c r="EF575" s="20"/>
      <c r="EG575" s="15"/>
      <c r="EH575" s="20"/>
      <c r="EI575" s="15"/>
      <c r="EJ575" s="20"/>
      <c r="EK575" s="15"/>
      <c r="EL575" s="20"/>
      <c r="EM575" s="15"/>
      <c r="EN575" s="20"/>
      <c r="EO575" s="15"/>
      <c r="EP575" s="20"/>
      <c r="EQ575" s="15"/>
      <c r="ER575" s="20"/>
      <c r="ES575" s="15"/>
      <c r="ET575" s="20"/>
      <c r="EU575" s="15"/>
      <c r="EV575" s="20"/>
      <c r="EW575" s="15"/>
      <c r="EX575" s="20"/>
      <c r="EY575" s="15"/>
      <c r="EZ575" s="20"/>
      <c r="FA575" s="15"/>
      <c r="FB575" s="20"/>
      <c r="FC575" s="15"/>
      <c r="FD575" s="20"/>
      <c r="FE575" s="15"/>
      <c r="FF575" s="20"/>
      <c r="FG575" s="15"/>
      <c r="FH575" s="20"/>
      <c r="FI575" s="15"/>
      <c r="FJ575" s="20"/>
      <c r="FK575" s="15"/>
      <c r="FL575" s="20"/>
      <c r="FM575" s="15"/>
      <c r="FN575" s="20"/>
      <c r="FO575" s="15"/>
      <c r="FP575" s="20"/>
      <c r="FQ575" s="15"/>
      <c r="FR575" s="20"/>
      <c r="FS575" s="15"/>
      <c r="FT575" s="20"/>
      <c r="FU575" s="15"/>
      <c r="FV575" s="20"/>
      <c r="FW575" s="15"/>
      <c r="FX575" s="20"/>
      <c r="FY575" s="15">
        <v>63</v>
      </c>
      <c r="FZ575" s="20">
        <v>5</v>
      </c>
      <c r="GA575" s="15"/>
      <c r="GB575" s="20"/>
      <c r="GC575" s="15"/>
      <c r="GD575" s="20"/>
      <c r="GE575" s="15"/>
      <c r="GF575" s="20"/>
      <c r="GG575" s="170"/>
    </row>
    <row r="576" spans="1:189" s="2" customFormat="1" ht="15" customHeight="1" x14ac:dyDescent="0.3">
      <c r="A576" s="17" t="s">
        <v>125</v>
      </c>
      <c r="B576" s="17" t="s">
        <v>142</v>
      </c>
      <c r="C576" s="17" t="s">
        <v>1505</v>
      </c>
      <c r="D576" s="17" t="s">
        <v>3131</v>
      </c>
      <c r="E576" s="15" t="str">
        <f t="shared" si="96"/>
        <v>ARIANNA SOLANO</v>
      </c>
      <c r="F576" s="17" t="s">
        <v>128</v>
      </c>
      <c r="G576" s="17">
        <v>999910986</v>
      </c>
      <c r="H576" s="15">
        <f t="shared" si="97"/>
        <v>63</v>
      </c>
      <c r="I576" s="15"/>
      <c r="J576" s="15"/>
      <c r="K576" s="16"/>
      <c r="L576" s="15"/>
      <c r="M576" s="15"/>
      <c r="N576" s="15"/>
      <c r="O576" s="15">
        <f t="shared" si="111"/>
        <v>0</v>
      </c>
      <c r="P576" s="15">
        <v>0</v>
      </c>
      <c r="Q576" s="15">
        <f t="shared" si="112"/>
        <v>0</v>
      </c>
      <c r="R576" s="15">
        <v>0</v>
      </c>
      <c r="S576" s="15">
        <v>0</v>
      </c>
      <c r="T576" s="15">
        <f t="shared" si="113"/>
        <v>0</v>
      </c>
      <c r="U576" s="15">
        <f t="shared" si="114"/>
        <v>0</v>
      </c>
      <c r="V576" s="15"/>
      <c r="W576" s="15"/>
      <c r="X576" s="15"/>
      <c r="Y576" s="15"/>
      <c r="Z576" s="16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>
        <f t="shared" si="98"/>
        <v>0</v>
      </c>
      <c r="CT576" s="15">
        <f t="shared" si="99"/>
        <v>63</v>
      </c>
      <c r="CU576" s="15">
        <f t="shared" si="100"/>
        <v>1</v>
      </c>
      <c r="CV576" s="15">
        <f t="shared" si="101"/>
        <v>0</v>
      </c>
      <c r="CW576" s="15"/>
      <c r="CX576" s="15"/>
      <c r="CY576" s="15">
        <f t="shared" si="102"/>
        <v>0</v>
      </c>
      <c r="CZ576" s="15">
        <f>GG576</f>
        <v>0</v>
      </c>
      <c r="DA576" s="16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20"/>
      <c r="DY576" s="15"/>
      <c r="DZ576" s="20"/>
      <c r="EA576" s="15"/>
      <c r="EB576" s="20"/>
      <c r="EC576" s="15"/>
      <c r="ED576" s="20"/>
      <c r="EE576" s="15"/>
      <c r="EF576" s="20"/>
      <c r="EG576" s="15"/>
      <c r="EH576" s="20"/>
      <c r="EI576" s="24"/>
      <c r="EJ576" s="20"/>
      <c r="EK576" s="15"/>
      <c r="EL576" s="20"/>
      <c r="EM576" s="15"/>
      <c r="EN576" s="20"/>
      <c r="EO576" s="15"/>
      <c r="EP576" s="20"/>
      <c r="EQ576" s="15"/>
      <c r="ER576" s="20"/>
      <c r="ES576" s="15"/>
      <c r="ET576" s="20"/>
      <c r="EU576" s="15"/>
      <c r="EV576" s="20"/>
      <c r="EW576" s="15"/>
      <c r="EX576" s="16"/>
      <c r="EY576" s="15"/>
      <c r="EZ576" s="20"/>
      <c r="FA576" s="15"/>
      <c r="FB576" s="20"/>
      <c r="FC576" s="15"/>
      <c r="FD576" s="20"/>
      <c r="FE576" s="15"/>
      <c r="FF576" s="20"/>
      <c r="FG576" s="15"/>
      <c r="FH576" s="20"/>
      <c r="FI576" s="15"/>
      <c r="FJ576" s="20"/>
      <c r="FK576" s="15"/>
      <c r="FL576" s="20"/>
      <c r="FM576" s="15"/>
      <c r="FN576" s="20"/>
      <c r="FO576" s="15"/>
      <c r="FP576" s="20"/>
      <c r="FQ576" s="15"/>
      <c r="FR576" s="20"/>
      <c r="FS576" s="15">
        <v>63</v>
      </c>
      <c r="FT576" s="20">
        <v>5</v>
      </c>
      <c r="FU576" s="15"/>
      <c r="FV576" s="20"/>
      <c r="FW576" s="15"/>
      <c r="FX576" s="20"/>
      <c r="FY576" s="15"/>
      <c r="FZ576" s="20"/>
      <c r="GA576" s="15"/>
      <c r="GB576" s="20"/>
      <c r="GC576" s="15"/>
      <c r="GD576" s="20"/>
      <c r="GE576" s="15"/>
      <c r="GF576" s="20"/>
      <c r="GG576" s="170"/>
    </row>
    <row r="577" spans="1:189" s="2" customFormat="1" ht="15" customHeight="1" x14ac:dyDescent="0.3">
      <c r="A577" s="15" t="s">
        <v>2904</v>
      </c>
      <c r="B577" s="17" t="s">
        <v>126</v>
      </c>
      <c r="C577" s="17" t="s">
        <v>3660</v>
      </c>
      <c r="D577" s="17" t="s">
        <v>3661</v>
      </c>
      <c r="E577" s="15" t="str">
        <f t="shared" si="96"/>
        <v>HELEENA MATHEW</v>
      </c>
      <c r="F577" s="17" t="s">
        <v>128</v>
      </c>
      <c r="G577" s="17">
        <v>999910989</v>
      </c>
      <c r="H577" s="15">
        <f t="shared" si="97"/>
        <v>90</v>
      </c>
      <c r="I577" s="15"/>
      <c r="J577" s="15"/>
      <c r="K577" s="16"/>
      <c r="L577" s="15"/>
      <c r="M577" s="15"/>
      <c r="N577" s="15"/>
      <c r="O577" s="15">
        <f t="shared" si="111"/>
        <v>0</v>
      </c>
      <c r="P577" s="15">
        <v>0</v>
      </c>
      <c r="Q577" s="15">
        <f t="shared" si="112"/>
        <v>0</v>
      </c>
      <c r="R577" s="15">
        <v>0</v>
      </c>
      <c r="S577" s="15">
        <v>0</v>
      </c>
      <c r="T577" s="15">
        <f t="shared" si="113"/>
        <v>0</v>
      </c>
      <c r="U577" s="15">
        <f t="shared" si="114"/>
        <v>0</v>
      </c>
      <c r="V577" s="15"/>
      <c r="W577" s="15"/>
      <c r="X577" s="15"/>
      <c r="Y577" s="15"/>
      <c r="Z577" s="16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>
        <f t="shared" si="98"/>
        <v>0</v>
      </c>
      <c r="CT577" s="15">
        <f t="shared" si="99"/>
        <v>90</v>
      </c>
      <c r="CU577" s="15">
        <f t="shared" si="100"/>
        <v>1</v>
      </c>
      <c r="CV577" s="15">
        <f t="shared" si="101"/>
        <v>0</v>
      </c>
      <c r="CW577" s="15"/>
      <c r="CX577" s="15"/>
      <c r="CY577" s="15">
        <f t="shared" si="102"/>
        <v>0</v>
      </c>
      <c r="CZ577" s="15">
        <f>GG577</f>
        <v>0</v>
      </c>
      <c r="DA577" s="16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20"/>
      <c r="DY577" s="15"/>
      <c r="DZ577" s="20"/>
      <c r="EA577" s="15"/>
      <c r="EB577" s="20"/>
      <c r="EC577" s="15"/>
      <c r="ED577" s="20"/>
      <c r="EE577" s="15"/>
      <c r="EF577" s="20"/>
      <c r="EG577" s="15"/>
      <c r="EH577" s="20"/>
      <c r="EI577" s="15"/>
      <c r="EJ577" s="20"/>
      <c r="EK577" s="15"/>
      <c r="EL577" s="20"/>
      <c r="EM577" s="15"/>
      <c r="EN577" s="20"/>
      <c r="EO577" s="15"/>
      <c r="EP577" s="20"/>
      <c r="EQ577" s="15"/>
      <c r="ER577" s="20"/>
      <c r="ES577" s="15"/>
      <c r="ET577" s="20"/>
      <c r="EU577" s="15"/>
      <c r="EV577" s="20"/>
      <c r="EW577" s="15"/>
      <c r="EX577" s="20"/>
      <c r="EY577" s="15"/>
      <c r="EZ577" s="20"/>
      <c r="FA577" s="15"/>
      <c r="FB577" s="20"/>
      <c r="FC577" s="15"/>
      <c r="FD577" s="20"/>
      <c r="FE577" s="15"/>
      <c r="FF577" s="20"/>
      <c r="FG577" s="15"/>
      <c r="FH577" s="20"/>
      <c r="FI577" s="15"/>
      <c r="FJ577" s="20"/>
      <c r="FK577" s="15"/>
      <c r="FL577" s="20"/>
      <c r="FM577" s="15"/>
      <c r="FN577" s="20"/>
      <c r="FO577" s="15"/>
      <c r="FP577" s="20"/>
      <c r="FQ577" s="15"/>
      <c r="FR577" s="20"/>
      <c r="FS577" s="15">
        <v>90</v>
      </c>
      <c r="FT577" s="20">
        <v>2</v>
      </c>
      <c r="FU577" s="15"/>
      <c r="FV577" s="20"/>
      <c r="FW577" s="15"/>
      <c r="FX577" s="20"/>
      <c r="FY577" s="15"/>
      <c r="FZ577" s="20"/>
      <c r="GA577" s="15"/>
      <c r="GB577" s="20"/>
      <c r="GC577" s="15"/>
      <c r="GD577" s="20"/>
      <c r="GE577" s="15"/>
      <c r="GF577" s="20"/>
      <c r="GG577" s="170"/>
    </row>
    <row r="578" spans="1:189" s="2" customFormat="1" ht="15" customHeight="1" x14ac:dyDescent="0.3">
      <c r="A578" s="15" t="s">
        <v>2903</v>
      </c>
      <c r="B578" s="85" t="s">
        <v>126</v>
      </c>
      <c r="C578" s="85" t="s">
        <v>2600</v>
      </c>
      <c r="D578" s="85" t="s">
        <v>2052</v>
      </c>
      <c r="E578" s="15" t="str">
        <f t="shared" si="96"/>
        <v>ADEN NGUYEN</v>
      </c>
      <c r="F578" s="85" t="s">
        <v>135</v>
      </c>
      <c r="G578" s="15">
        <v>999911026</v>
      </c>
      <c r="H578" s="15">
        <f t="shared" si="97"/>
        <v>63</v>
      </c>
      <c r="I578" s="15"/>
      <c r="J578" s="15"/>
      <c r="K578" s="16"/>
      <c r="L578" s="15"/>
      <c r="M578" s="15"/>
      <c r="N578" s="15"/>
      <c r="O578" s="15">
        <f t="shared" si="111"/>
        <v>0</v>
      </c>
      <c r="P578" s="15">
        <v>0</v>
      </c>
      <c r="Q578" s="15">
        <f t="shared" si="112"/>
        <v>0</v>
      </c>
      <c r="R578" s="15">
        <v>0</v>
      </c>
      <c r="S578" s="15">
        <v>0</v>
      </c>
      <c r="T578" s="15">
        <f t="shared" si="113"/>
        <v>0</v>
      </c>
      <c r="U578" s="15">
        <f t="shared" si="114"/>
        <v>0</v>
      </c>
      <c r="V578" s="15"/>
      <c r="W578" s="15"/>
      <c r="X578" s="15"/>
      <c r="Y578" s="15"/>
      <c r="Z578" s="16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>
        <f t="shared" si="98"/>
        <v>0</v>
      </c>
      <c r="CT578" s="15">
        <f t="shared" si="99"/>
        <v>63</v>
      </c>
      <c r="CU578" s="15">
        <f t="shared" si="100"/>
        <v>1</v>
      </c>
      <c r="CV578" s="15">
        <f t="shared" si="101"/>
        <v>0</v>
      </c>
      <c r="CW578" s="15"/>
      <c r="CX578" s="15"/>
      <c r="CY578" s="15">
        <f t="shared" si="102"/>
        <v>0</v>
      </c>
      <c r="CZ578" s="15">
        <f>GG578</f>
        <v>0</v>
      </c>
      <c r="DA578" s="16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20"/>
      <c r="DY578" s="15"/>
      <c r="DZ578" s="20"/>
      <c r="EA578" s="15"/>
      <c r="EB578" s="20"/>
      <c r="EC578" s="15"/>
      <c r="ED578" s="20"/>
      <c r="EE578" s="15"/>
      <c r="EF578" s="20"/>
      <c r="EG578" s="15"/>
      <c r="EH578" s="20"/>
      <c r="EI578" s="15"/>
      <c r="EJ578" s="20"/>
      <c r="EK578" s="15"/>
      <c r="EL578" s="20"/>
      <c r="EM578" s="15"/>
      <c r="EN578" s="20"/>
      <c r="EO578" s="15"/>
      <c r="EP578" s="20"/>
      <c r="EQ578" s="15"/>
      <c r="ER578" s="20"/>
      <c r="ES578" s="15"/>
      <c r="ET578" s="20"/>
      <c r="EU578" s="15">
        <v>63</v>
      </c>
      <c r="EV578" s="20">
        <v>5</v>
      </c>
      <c r="EW578" s="15"/>
      <c r="EX578" s="20"/>
      <c r="EY578" s="15"/>
      <c r="EZ578" s="20"/>
      <c r="FA578" s="15"/>
      <c r="FB578" s="20"/>
      <c r="FC578" s="15"/>
      <c r="FD578" s="20"/>
      <c r="FE578" s="15"/>
      <c r="FF578" s="20"/>
      <c r="FG578" s="15"/>
      <c r="FH578" s="20"/>
      <c r="FI578" s="15"/>
      <c r="FJ578" s="20"/>
      <c r="FK578" s="15"/>
      <c r="FL578" s="20"/>
      <c r="FM578" s="15"/>
      <c r="FN578" s="20"/>
      <c r="FO578" s="15"/>
      <c r="FP578" s="20"/>
      <c r="FQ578" s="15"/>
      <c r="FR578" s="20"/>
      <c r="FS578" s="15"/>
      <c r="FT578" s="20"/>
      <c r="FU578" s="15"/>
      <c r="FV578" s="20"/>
      <c r="FW578" s="15"/>
      <c r="FX578" s="20"/>
      <c r="FY578" s="15"/>
      <c r="FZ578" s="20"/>
      <c r="GA578" s="15"/>
      <c r="GB578" s="20"/>
      <c r="GC578" s="15"/>
      <c r="GD578" s="20"/>
      <c r="GE578" s="15"/>
      <c r="GF578" s="20"/>
      <c r="GG578" s="170"/>
    </row>
    <row r="579" spans="1:189" s="2" customFormat="1" ht="15" customHeight="1" x14ac:dyDescent="0.3">
      <c r="A579" s="15" t="s">
        <v>137</v>
      </c>
      <c r="B579" s="15" t="s">
        <v>126</v>
      </c>
      <c r="C579" s="15" t="s">
        <v>1085</v>
      </c>
      <c r="D579" s="15" t="s">
        <v>1084</v>
      </c>
      <c r="E579" s="15" t="str">
        <f t="shared" si="96"/>
        <v>ESTHER ROSE KELLER</v>
      </c>
      <c r="F579" s="15" t="s">
        <v>128</v>
      </c>
      <c r="G579" s="15">
        <v>999911030</v>
      </c>
      <c r="H579" s="15">
        <f t="shared" si="97"/>
        <v>90</v>
      </c>
      <c r="I579" s="17"/>
      <c r="J579" s="17"/>
      <c r="K579" s="21"/>
      <c r="L579" s="15"/>
      <c r="M579" s="15"/>
      <c r="N579" s="15"/>
      <c r="O579" s="15">
        <f t="shared" si="111"/>
        <v>0</v>
      </c>
      <c r="P579" s="15">
        <v>0</v>
      </c>
      <c r="Q579" s="15">
        <f t="shared" si="112"/>
        <v>1</v>
      </c>
      <c r="R579" s="15">
        <v>0</v>
      </c>
      <c r="S579" s="15">
        <v>0</v>
      </c>
      <c r="T579" s="15">
        <f t="shared" si="113"/>
        <v>60</v>
      </c>
      <c r="U579" s="15">
        <f t="shared" si="114"/>
        <v>0</v>
      </c>
      <c r="V579" s="15"/>
      <c r="W579" s="15"/>
      <c r="X579" s="15"/>
      <c r="Y579" s="15"/>
      <c r="Z579" s="21"/>
      <c r="AA579" s="17"/>
      <c r="AB579" s="17"/>
      <c r="AC579" s="17"/>
      <c r="AD579" s="17"/>
      <c r="AE579" s="17"/>
      <c r="AF579" s="24"/>
      <c r="AG579" s="17"/>
      <c r="AH579" s="24"/>
      <c r="AI579" s="17"/>
      <c r="AJ579" s="24"/>
      <c r="AK579" s="17"/>
      <c r="AL579" s="24"/>
      <c r="AM579" s="17"/>
      <c r="AN579" s="24"/>
      <c r="AO579" s="17"/>
      <c r="AP579" s="24"/>
      <c r="AQ579" s="17"/>
      <c r="AR579" s="24"/>
      <c r="AS579" s="17"/>
      <c r="AT579" s="24"/>
      <c r="AU579" s="17"/>
      <c r="AV579" s="24"/>
      <c r="AW579" s="17"/>
      <c r="AX579" s="24"/>
      <c r="AY579" s="17"/>
      <c r="AZ579" s="17"/>
      <c r="BA579" s="17"/>
      <c r="BB579" s="24"/>
      <c r="BC579" s="17"/>
      <c r="BD579" s="24"/>
      <c r="BE579" s="17"/>
      <c r="BF579" s="24"/>
      <c r="BG579" s="17"/>
      <c r="BH579" s="24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24"/>
      <c r="CQ579" s="17"/>
      <c r="CR579" s="24"/>
      <c r="CS579" s="15">
        <f t="shared" si="98"/>
        <v>0</v>
      </c>
      <c r="CT579" s="15">
        <f t="shared" si="99"/>
        <v>30</v>
      </c>
      <c r="CU579" s="15">
        <f t="shared" si="100"/>
        <v>1</v>
      </c>
      <c r="CV579" s="15">
        <f t="shared" si="101"/>
        <v>0</v>
      </c>
      <c r="CW579" s="15"/>
      <c r="CX579" s="15"/>
      <c r="CY579" s="15">
        <f t="shared" si="102"/>
        <v>0</v>
      </c>
      <c r="CZ579" s="15">
        <f>GG579</f>
        <v>0</v>
      </c>
      <c r="DA579" s="20"/>
      <c r="DB579" s="17"/>
      <c r="DC579" s="15"/>
      <c r="DD579" s="15"/>
      <c r="DE579" s="15"/>
      <c r="DF579" s="15"/>
      <c r="DG579" s="15"/>
      <c r="DH579" s="15"/>
      <c r="DI579" s="15"/>
      <c r="DJ579" s="15"/>
      <c r="DK579" s="15">
        <v>30</v>
      </c>
      <c r="DL579" s="15"/>
      <c r="DM579" s="15"/>
      <c r="DN579" s="15"/>
      <c r="DO579" s="15"/>
      <c r="DP579" s="17"/>
      <c r="DQ579" s="15"/>
      <c r="DR579" s="15"/>
      <c r="DS579" s="15"/>
      <c r="DT579" s="15"/>
      <c r="DU579" s="15"/>
      <c r="DV579" s="15"/>
      <c r="DW579" s="15"/>
      <c r="DX579" s="20"/>
      <c r="DY579" s="15"/>
      <c r="DZ579" s="20"/>
      <c r="EA579" s="15"/>
      <c r="EB579" s="20"/>
      <c r="EC579" s="15">
        <v>60</v>
      </c>
      <c r="ED579" s="20">
        <v>2</v>
      </c>
      <c r="EE579" s="15"/>
      <c r="EF579" s="20"/>
      <c r="EG579" s="15"/>
      <c r="EH579" s="20"/>
      <c r="EI579" s="15"/>
      <c r="EJ579" s="20"/>
      <c r="EK579" s="15"/>
      <c r="EL579" s="20"/>
      <c r="EM579" s="15"/>
      <c r="EN579" s="20"/>
      <c r="EO579" s="15"/>
      <c r="EP579" s="20"/>
      <c r="EQ579" s="15"/>
      <c r="ER579" s="20"/>
      <c r="ES579" s="15"/>
      <c r="ET579" s="20"/>
      <c r="EU579" s="15"/>
      <c r="EV579" s="20"/>
      <c r="EW579" s="15"/>
      <c r="EX579" s="20"/>
      <c r="EY579" s="15"/>
      <c r="EZ579" s="20"/>
      <c r="FA579" s="15"/>
      <c r="FB579" s="20"/>
      <c r="FC579" s="15"/>
      <c r="FD579" s="20"/>
      <c r="FE579" s="15"/>
      <c r="FF579" s="20"/>
      <c r="FG579" s="15"/>
      <c r="FH579" s="20"/>
      <c r="FI579" s="15"/>
      <c r="FJ579" s="20"/>
      <c r="FK579" s="15"/>
      <c r="FL579" s="20"/>
      <c r="FM579" s="15"/>
      <c r="FN579" s="20"/>
      <c r="FO579" s="15"/>
      <c r="FP579" s="20"/>
      <c r="FQ579" s="15"/>
      <c r="FR579" s="20"/>
      <c r="FS579" s="15"/>
      <c r="FT579" s="20"/>
      <c r="FU579" s="15"/>
      <c r="FV579" s="20"/>
      <c r="FW579" s="15">
        <v>30</v>
      </c>
      <c r="FX579" s="20">
        <v>1</v>
      </c>
      <c r="FY579" s="15"/>
      <c r="FZ579" s="20"/>
      <c r="GA579" s="15"/>
      <c r="GB579" s="20"/>
      <c r="GC579" s="15"/>
      <c r="GD579" s="20"/>
      <c r="GE579" s="15"/>
      <c r="GF579" s="20"/>
      <c r="GG579" s="170"/>
    </row>
    <row r="580" spans="1:189" s="2" customFormat="1" ht="15" customHeight="1" x14ac:dyDescent="0.3">
      <c r="A580" s="85" t="s">
        <v>125</v>
      </c>
      <c r="B580" s="85" t="s">
        <v>126</v>
      </c>
      <c r="C580" s="85" t="s">
        <v>307</v>
      </c>
      <c r="D580" s="85" t="s">
        <v>905</v>
      </c>
      <c r="E580" s="15" t="str">
        <f t="shared" si="96"/>
        <v>Connor HAN</v>
      </c>
      <c r="F580" s="85" t="s">
        <v>135</v>
      </c>
      <c r="G580" s="15">
        <v>999911251</v>
      </c>
      <c r="H580" s="15">
        <f t="shared" si="97"/>
        <v>122</v>
      </c>
      <c r="I580" s="15"/>
      <c r="J580" s="15"/>
      <c r="K580" s="16"/>
      <c r="L580" s="15"/>
      <c r="M580" s="15"/>
      <c r="N580" s="15"/>
      <c r="O580" s="15">
        <f t="shared" si="111"/>
        <v>0</v>
      </c>
      <c r="P580" s="15">
        <v>0</v>
      </c>
      <c r="Q580" s="15">
        <f t="shared" si="112"/>
        <v>0</v>
      </c>
      <c r="R580" s="15">
        <v>0</v>
      </c>
      <c r="S580" s="15">
        <v>0</v>
      </c>
      <c r="T580" s="15">
        <f t="shared" si="113"/>
        <v>0</v>
      </c>
      <c r="U580" s="15">
        <f t="shared" si="114"/>
        <v>0</v>
      </c>
      <c r="V580" s="15"/>
      <c r="W580" s="15"/>
      <c r="X580" s="15"/>
      <c r="Y580" s="15"/>
      <c r="Z580" s="16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>
        <f t="shared" si="98"/>
        <v>0</v>
      </c>
      <c r="CT580" s="15">
        <f t="shared" si="99"/>
        <v>122</v>
      </c>
      <c r="CU580" s="15">
        <f t="shared" si="100"/>
        <v>1</v>
      </c>
      <c r="CV580" s="15">
        <f t="shared" si="101"/>
        <v>0</v>
      </c>
      <c r="CW580" s="15"/>
      <c r="CX580" s="15"/>
      <c r="CY580" s="15">
        <f t="shared" si="102"/>
        <v>0</v>
      </c>
      <c r="CZ580" s="15">
        <f>GG580</f>
        <v>0</v>
      </c>
      <c r="DA580" s="16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20"/>
      <c r="DY580" s="15"/>
      <c r="DZ580" s="20"/>
      <c r="EA580" s="15"/>
      <c r="EB580" s="20"/>
      <c r="EC580" s="15"/>
      <c r="ED580" s="20"/>
      <c r="EE580" s="15"/>
      <c r="EF580" s="20"/>
      <c r="EG580" s="15"/>
      <c r="EH580" s="20"/>
      <c r="EI580" s="15"/>
      <c r="EJ580" s="20"/>
      <c r="EK580" s="15"/>
      <c r="EL580" s="20"/>
      <c r="EM580" s="15"/>
      <c r="EN580" s="20"/>
      <c r="EO580" s="15"/>
      <c r="EP580" s="20"/>
      <c r="EQ580" s="15"/>
      <c r="ER580" s="20"/>
      <c r="ES580" s="15"/>
      <c r="ET580" s="20"/>
      <c r="EU580" s="15"/>
      <c r="EV580" s="20"/>
      <c r="EW580" s="15"/>
      <c r="EX580" s="20"/>
      <c r="EY580" s="15"/>
      <c r="EZ580" s="20"/>
      <c r="FA580" s="15"/>
      <c r="FB580" s="20"/>
      <c r="FC580" s="15"/>
      <c r="FD580" s="20"/>
      <c r="FE580" s="15"/>
      <c r="FF580" s="20"/>
      <c r="FG580" s="15">
        <v>68</v>
      </c>
      <c r="FH580" s="20">
        <v>4</v>
      </c>
      <c r="FI580" s="15"/>
      <c r="FJ580" s="20"/>
      <c r="FK580" s="15"/>
      <c r="FL580" s="20"/>
      <c r="FM580" s="15"/>
      <c r="FN580" s="20"/>
      <c r="FO580" s="15">
        <v>54</v>
      </c>
      <c r="FP580" s="20"/>
      <c r="FQ580" s="15"/>
      <c r="FR580" s="20"/>
      <c r="FS580" s="15"/>
      <c r="FT580" s="20"/>
      <c r="FU580" s="15"/>
      <c r="FV580" s="20"/>
      <c r="FW580" s="15"/>
      <c r="FX580" s="20"/>
      <c r="FY580" s="15"/>
      <c r="FZ580" s="20"/>
      <c r="GA580" s="15"/>
      <c r="GB580" s="20"/>
      <c r="GC580" s="15"/>
      <c r="GD580" s="20"/>
      <c r="GE580" s="15"/>
      <c r="GF580" s="20"/>
      <c r="GG580" s="170"/>
    </row>
    <row r="581" spans="1:189" s="2" customFormat="1" ht="15" customHeight="1" x14ac:dyDescent="0.3">
      <c r="A581" s="85" t="s">
        <v>130</v>
      </c>
      <c r="B581" s="85" t="s">
        <v>126</v>
      </c>
      <c r="C581" s="85" t="s">
        <v>3455</v>
      </c>
      <c r="D581" s="85" t="s">
        <v>905</v>
      </c>
      <c r="E581" s="15" t="str">
        <f t="shared" si="96"/>
        <v>Cayla HAN</v>
      </c>
      <c r="F581" s="85" t="s">
        <v>128</v>
      </c>
      <c r="G581" s="15">
        <v>999911253</v>
      </c>
      <c r="H581" s="15">
        <f t="shared" si="97"/>
        <v>158</v>
      </c>
      <c r="I581" s="15"/>
      <c r="J581" s="15"/>
      <c r="K581" s="16"/>
      <c r="L581" s="15"/>
      <c r="M581" s="15"/>
      <c r="N581" s="15"/>
      <c r="O581" s="15">
        <f t="shared" si="111"/>
        <v>0</v>
      </c>
      <c r="P581" s="15">
        <v>0</v>
      </c>
      <c r="Q581" s="15">
        <f t="shared" si="112"/>
        <v>0</v>
      </c>
      <c r="R581" s="15">
        <v>0</v>
      </c>
      <c r="S581" s="15">
        <v>0</v>
      </c>
      <c r="T581" s="15">
        <f t="shared" si="113"/>
        <v>0</v>
      </c>
      <c r="U581" s="15">
        <f t="shared" si="114"/>
        <v>0</v>
      </c>
      <c r="V581" s="15"/>
      <c r="W581" s="15"/>
      <c r="X581" s="15"/>
      <c r="Y581" s="15"/>
      <c r="Z581" s="16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>
        <f t="shared" si="98"/>
        <v>0</v>
      </c>
      <c r="CT581" s="15">
        <f t="shared" si="99"/>
        <v>158</v>
      </c>
      <c r="CU581" s="15">
        <f t="shared" si="100"/>
        <v>1</v>
      </c>
      <c r="CV581" s="15">
        <f t="shared" si="101"/>
        <v>0</v>
      </c>
      <c r="CW581" s="15"/>
      <c r="CX581" s="15"/>
      <c r="CY581" s="15">
        <f t="shared" si="102"/>
        <v>0</v>
      </c>
      <c r="CZ581" s="15">
        <f>GG581</f>
        <v>0</v>
      </c>
      <c r="DA581" s="16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20"/>
      <c r="DY581" s="15"/>
      <c r="DZ581" s="20"/>
      <c r="EA581" s="15"/>
      <c r="EB581" s="20"/>
      <c r="EC581" s="15"/>
      <c r="ED581" s="20"/>
      <c r="EE581" s="15"/>
      <c r="EF581" s="20"/>
      <c r="EG581" s="15"/>
      <c r="EH581" s="20"/>
      <c r="EI581" s="15"/>
      <c r="EJ581" s="20"/>
      <c r="EK581" s="15"/>
      <c r="EL581" s="20"/>
      <c r="EM581" s="15"/>
      <c r="EN581" s="20"/>
      <c r="EO581" s="15"/>
      <c r="EP581" s="20"/>
      <c r="EQ581" s="15"/>
      <c r="ER581" s="20"/>
      <c r="ES581" s="15"/>
      <c r="ET581" s="20"/>
      <c r="EU581" s="15"/>
      <c r="EV581" s="20"/>
      <c r="EW581" s="15"/>
      <c r="EX581" s="20"/>
      <c r="EY581" s="15"/>
      <c r="EZ581" s="20"/>
      <c r="FA581" s="15"/>
      <c r="FB581" s="20"/>
      <c r="FC581" s="15"/>
      <c r="FD581" s="20"/>
      <c r="FE581" s="15"/>
      <c r="FF581" s="20"/>
      <c r="FG581" s="15">
        <v>120</v>
      </c>
      <c r="FH581" s="20">
        <v>1</v>
      </c>
      <c r="FI581" s="15"/>
      <c r="FJ581" s="20"/>
      <c r="FK581" s="15"/>
      <c r="FL581" s="20"/>
      <c r="FM581" s="15"/>
      <c r="FN581" s="20"/>
      <c r="FO581" s="15">
        <v>38</v>
      </c>
      <c r="FP581" s="20"/>
      <c r="FQ581" s="15"/>
      <c r="FR581" s="20"/>
      <c r="FS581" s="15"/>
      <c r="FT581" s="20"/>
      <c r="FU581" s="15"/>
      <c r="FV581" s="20"/>
      <c r="FW581" s="15"/>
      <c r="FX581" s="20"/>
      <c r="FY581" s="15"/>
      <c r="FZ581" s="20"/>
      <c r="GA581" s="15"/>
      <c r="GB581" s="20"/>
      <c r="GC581" s="15"/>
      <c r="GD581" s="20"/>
      <c r="GE581" s="15"/>
      <c r="GF581" s="20"/>
      <c r="GG581" s="170"/>
    </row>
    <row r="582" spans="1:189" s="2" customFormat="1" ht="15" customHeight="1" x14ac:dyDescent="0.3">
      <c r="A582" s="82" t="s">
        <v>130</v>
      </c>
      <c r="B582" s="82" t="s">
        <v>126</v>
      </c>
      <c r="C582" s="82" t="s">
        <v>2745</v>
      </c>
      <c r="D582" s="82" t="s">
        <v>1885</v>
      </c>
      <c r="E582" s="15" t="str">
        <f t="shared" ref="E582:E645" si="115">CONCATENATE(C582, " ",D582)</f>
        <v xml:space="preserve"> VIOLA VARGAS</v>
      </c>
      <c r="F582" s="82" t="s">
        <v>128</v>
      </c>
      <c r="G582" s="82">
        <v>999911322</v>
      </c>
      <c r="H582" s="15">
        <f t="shared" ref="H582:H645" si="116">(L582+M582+N582+O582+P582+R582+S582+T582+U582+V582+X582+Y582+CT582+CY582+CS582+CV582)-J582</f>
        <v>149</v>
      </c>
      <c r="I582" s="15"/>
      <c r="J582" s="15"/>
      <c r="K582" s="16"/>
      <c r="L582" s="15"/>
      <c r="M582" s="15"/>
      <c r="N582" s="15"/>
      <c r="O582" s="15">
        <f t="shared" si="111"/>
        <v>0</v>
      </c>
      <c r="P582" s="15">
        <v>0</v>
      </c>
      <c r="Q582" s="15">
        <f t="shared" si="112"/>
        <v>0</v>
      </c>
      <c r="R582" s="15">
        <v>0</v>
      </c>
      <c r="S582" s="15">
        <v>0</v>
      </c>
      <c r="T582" s="15">
        <f t="shared" si="113"/>
        <v>0</v>
      </c>
      <c r="U582" s="15">
        <f t="shared" si="114"/>
        <v>0</v>
      </c>
      <c r="V582" s="15"/>
      <c r="W582" s="15"/>
      <c r="X582" s="15"/>
      <c r="Y582" s="15"/>
      <c r="Z582" s="16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>
        <f t="shared" ref="CS582:CS645" si="117">SUM(FE582)</f>
        <v>0</v>
      </c>
      <c r="CT582" s="15">
        <f t="shared" ref="CT582:CT645" si="118">SUM(EQ582,ES582,EU582,EW582,FA582,EY582,FC582,FG582,FI582,FK582,FM582,FQ582,FS582,FU582,FW582,FY582,GA582,FO582)</f>
        <v>116</v>
      </c>
      <c r="CU582" s="15">
        <f t="shared" ref="CU582:CU645" si="119">COUNT(ER582,ET582,EV582,EX582,FB582,EZ582,FD582,FH582,FJ582,FL582,FN582,FR582,FT582,FV582,FX582,FZ582,GB582)</f>
        <v>1</v>
      </c>
      <c r="CV582" s="15">
        <f t="shared" ref="CV582:CV645" si="120">GC582+GE582</f>
        <v>33</v>
      </c>
      <c r="CW582" s="15"/>
      <c r="CX582" s="15"/>
      <c r="CY582" s="15">
        <f t="shared" ref="CY582:CY645" si="121">EO582</f>
        <v>0</v>
      </c>
      <c r="CZ582" s="15">
        <f>GG582</f>
        <v>0</v>
      </c>
      <c r="DA582" s="16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20"/>
      <c r="DY582" s="15"/>
      <c r="DZ582" s="20"/>
      <c r="EA582" s="15"/>
      <c r="EB582" s="20"/>
      <c r="EC582" s="15"/>
      <c r="ED582" s="20"/>
      <c r="EE582" s="15"/>
      <c r="EF582" s="20"/>
      <c r="EG582" s="15"/>
      <c r="EH582" s="20"/>
      <c r="EI582" s="15"/>
      <c r="EJ582" s="20"/>
      <c r="EK582" s="15"/>
      <c r="EL582" s="20"/>
      <c r="EM582" s="15"/>
      <c r="EN582" s="20"/>
      <c r="EO582" s="15"/>
      <c r="EP582" s="20"/>
      <c r="EQ582" s="15"/>
      <c r="ER582" s="20"/>
      <c r="ES582" s="15"/>
      <c r="ET582" s="20"/>
      <c r="EU582" s="15"/>
      <c r="EV582" s="20"/>
      <c r="EW582" s="15">
        <v>58</v>
      </c>
      <c r="EX582" s="20">
        <v>6</v>
      </c>
      <c r="EY582" s="15"/>
      <c r="EZ582" s="20"/>
      <c r="FA582" s="15"/>
      <c r="FB582" s="20"/>
      <c r="FC582" s="15"/>
      <c r="FD582" s="20"/>
      <c r="FE582" s="15"/>
      <c r="FF582" s="20"/>
      <c r="FG582" s="15"/>
      <c r="FH582" s="20"/>
      <c r="FI582" s="15"/>
      <c r="FJ582" s="20"/>
      <c r="FK582" s="15"/>
      <c r="FL582" s="20"/>
      <c r="FM582" s="15"/>
      <c r="FN582" s="20"/>
      <c r="FO582" s="15"/>
      <c r="FP582" s="20"/>
      <c r="FQ582" s="15">
        <v>58</v>
      </c>
      <c r="FR582" s="20"/>
      <c r="FS582" s="15"/>
      <c r="FT582" s="20"/>
      <c r="FU582" s="15"/>
      <c r="FV582" s="20"/>
      <c r="FW582" s="15"/>
      <c r="FX582" s="20"/>
      <c r="FY582" s="15"/>
      <c r="FZ582" s="20"/>
      <c r="GA582" s="15"/>
      <c r="GB582" s="20"/>
      <c r="GC582" s="15"/>
      <c r="GD582" s="20"/>
      <c r="GE582" s="15">
        <v>33</v>
      </c>
      <c r="GF582" s="20" t="s">
        <v>168</v>
      </c>
      <c r="GG582" s="170"/>
    </row>
    <row r="583" spans="1:189" s="2" customFormat="1" ht="15" customHeight="1" x14ac:dyDescent="0.3">
      <c r="A583" s="17" t="s">
        <v>125</v>
      </c>
      <c r="B583" s="17" t="s">
        <v>126</v>
      </c>
      <c r="C583" s="17" t="s">
        <v>131</v>
      </c>
      <c r="D583" s="17" t="s">
        <v>132</v>
      </c>
      <c r="E583" s="15" t="str">
        <f t="shared" si="115"/>
        <v>Mariam Abdelrasoul</v>
      </c>
      <c r="F583" s="17" t="s">
        <v>128</v>
      </c>
      <c r="G583" s="15">
        <v>999911780</v>
      </c>
      <c r="H583" s="15">
        <f t="shared" si="116"/>
        <v>189</v>
      </c>
      <c r="I583" s="15"/>
      <c r="J583" s="17">
        <f>(O583+P583+R583+S583+T583+U583)/2</f>
        <v>0</v>
      </c>
      <c r="K583" s="16"/>
      <c r="L583" s="15"/>
      <c r="M583" s="15"/>
      <c r="N583" s="15"/>
      <c r="O583" s="15">
        <f t="shared" si="111"/>
        <v>0</v>
      </c>
      <c r="P583" s="15">
        <v>0</v>
      </c>
      <c r="Q583" s="15">
        <f t="shared" si="112"/>
        <v>0</v>
      </c>
      <c r="R583" s="15">
        <v>0</v>
      </c>
      <c r="S583" s="15">
        <v>0</v>
      </c>
      <c r="T583" s="15">
        <f t="shared" si="113"/>
        <v>0</v>
      </c>
      <c r="U583" s="15">
        <f t="shared" si="114"/>
        <v>0</v>
      </c>
      <c r="V583" s="15"/>
      <c r="W583" s="15"/>
      <c r="X583" s="15"/>
      <c r="Y583" s="15"/>
      <c r="Z583" s="16"/>
      <c r="AA583" s="15"/>
      <c r="AB583" s="24"/>
      <c r="AC583" s="15"/>
      <c r="AD583" s="15"/>
      <c r="AE583" s="15"/>
      <c r="AF583" s="15"/>
      <c r="AG583" s="15"/>
      <c r="AH583" s="24"/>
      <c r="AI583" s="15"/>
      <c r="AJ583" s="15"/>
      <c r="AK583" s="15"/>
      <c r="AL583" s="15"/>
      <c r="AM583" s="15"/>
      <c r="AN583" s="24"/>
      <c r="AO583" s="15"/>
      <c r="AP583" s="24"/>
      <c r="AQ583" s="15"/>
      <c r="AR583" s="24"/>
      <c r="AS583" s="15"/>
      <c r="AT583" s="24"/>
      <c r="AU583" s="15"/>
      <c r="AV583" s="24"/>
      <c r="AW583" s="15"/>
      <c r="AX583" s="24"/>
      <c r="AY583" s="15"/>
      <c r="AZ583" s="15"/>
      <c r="BA583" s="15"/>
      <c r="BB583" s="15"/>
      <c r="BC583" s="15"/>
      <c r="BD583" s="15"/>
      <c r="BE583" s="15"/>
      <c r="BF583" s="24"/>
      <c r="BG583" s="15"/>
      <c r="BH583" s="24"/>
      <c r="BI583" s="15"/>
      <c r="BJ583" s="24"/>
      <c r="BK583" s="15"/>
      <c r="BL583" s="24"/>
      <c r="BM583" s="15"/>
      <c r="BN583" s="24"/>
      <c r="BO583" s="15"/>
      <c r="BP583" s="24"/>
      <c r="BQ583" s="15"/>
      <c r="BR583" s="24"/>
      <c r="BS583" s="15"/>
      <c r="BT583" s="24"/>
      <c r="BU583" s="15"/>
      <c r="BV583" s="24"/>
      <c r="BW583" s="15"/>
      <c r="BX583" s="24"/>
      <c r="BY583" s="15"/>
      <c r="BZ583" s="24"/>
      <c r="CA583" s="15"/>
      <c r="CB583" s="24"/>
      <c r="CC583" s="15"/>
      <c r="CD583" s="24"/>
      <c r="CE583" s="15">
        <v>93</v>
      </c>
      <c r="CF583" s="24">
        <v>7</v>
      </c>
      <c r="CG583" s="15"/>
      <c r="CH583" s="25"/>
      <c r="CI583" s="15"/>
      <c r="CJ583" s="25"/>
      <c r="CK583" s="15"/>
      <c r="CL583" s="25"/>
      <c r="CM583" s="15"/>
      <c r="CN583" s="25"/>
      <c r="CO583" s="15"/>
      <c r="CP583" s="25"/>
      <c r="CQ583" s="15"/>
      <c r="CR583" s="25"/>
      <c r="CS583" s="15">
        <f t="shared" si="117"/>
        <v>0</v>
      </c>
      <c r="CT583" s="15">
        <f t="shared" si="118"/>
        <v>90</v>
      </c>
      <c r="CU583" s="15">
        <f t="shared" si="119"/>
        <v>1</v>
      </c>
      <c r="CV583" s="15">
        <f t="shared" si="120"/>
        <v>0</v>
      </c>
      <c r="CW583" s="15"/>
      <c r="CX583" s="15"/>
      <c r="CY583" s="15">
        <f t="shared" si="121"/>
        <v>99</v>
      </c>
      <c r="CZ583" s="15">
        <f>GG583</f>
        <v>0</v>
      </c>
      <c r="DA583" s="19"/>
      <c r="DB583" s="17">
        <v>64</v>
      </c>
      <c r="DC583" s="15"/>
      <c r="DD583" s="15"/>
      <c r="DE583" s="17">
        <v>120</v>
      </c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7"/>
      <c r="DQ583" s="15"/>
      <c r="DR583" s="15"/>
      <c r="DS583" s="15"/>
      <c r="DT583" s="15"/>
      <c r="DU583" s="15"/>
      <c r="DV583" s="15"/>
      <c r="DW583" s="15"/>
      <c r="DX583" s="20"/>
      <c r="DY583" s="15"/>
      <c r="DZ583" s="20"/>
      <c r="EA583" s="15"/>
      <c r="EB583" s="20"/>
      <c r="EC583" s="15"/>
      <c r="ED583" s="20"/>
      <c r="EE583" s="15"/>
      <c r="EF583" s="20"/>
      <c r="EG583" s="15"/>
      <c r="EH583" s="20"/>
      <c r="EI583" s="15"/>
      <c r="EJ583" s="20"/>
      <c r="EK583" s="15"/>
      <c r="EL583" s="20"/>
      <c r="EM583" s="15"/>
      <c r="EN583" s="20"/>
      <c r="EO583" s="15">
        <v>99</v>
      </c>
      <c r="EP583" s="20">
        <v>6</v>
      </c>
      <c r="EQ583" s="15"/>
      <c r="ER583" s="20"/>
      <c r="ES583" s="15"/>
      <c r="ET583" s="20"/>
      <c r="EU583" s="15"/>
      <c r="EV583" s="20"/>
      <c r="EW583" s="15">
        <v>90</v>
      </c>
      <c r="EX583" s="20">
        <v>2</v>
      </c>
      <c r="EY583" s="15"/>
      <c r="EZ583" s="20"/>
      <c r="FA583" s="15"/>
      <c r="FB583" s="20"/>
      <c r="FC583" s="15"/>
      <c r="FD583" s="20"/>
      <c r="FE583" s="15"/>
      <c r="FF583" s="20"/>
      <c r="FG583" s="15"/>
      <c r="FH583" s="20"/>
      <c r="FI583" s="15"/>
      <c r="FJ583" s="20"/>
      <c r="FK583" s="15"/>
      <c r="FL583" s="20"/>
      <c r="FM583" s="15"/>
      <c r="FN583" s="20"/>
      <c r="FO583" s="15"/>
      <c r="FP583" s="20"/>
      <c r="FQ583" s="15"/>
      <c r="FR583" s="20"/>
      <c r="FS583" s="15"/>
      <c r="FT583" s="20"/>
      <c r="FU583" s="15"/>
      <c r="FV583" s="20"/>
      <c r="FW583" s="15"/>
      <c r="FX583" s="20"/>
      <c r="FY583" s="15"/>
      <c r="FZ583" s="20"/>
      <c r="GA583" s="15"/>
      <c r="GB583" s="20"/>
      <c r="GC583" s="15"/>
      <c r="GD583" s="20"/>
      <c r="GE583" s="15"/>
      <c r="GF583" s="20"/>
      <c r="GG583" s="170"/>
    </row>
    <row r="584" spans="1:189" s="2" customFormat="1" ht="15" customHeight="1" x14ac:dyDescent="0.3">
      <c r="A584" s="15" t="s">
        <v>125</v>
      </c>
      <c r="B584" s="15" t="s">
        <v>126</v>
      </c>
      <c r="C584" s="15" t="s">
        <v>262</v>
      </c>
      <c r="D584" s="15" t="s">
        <v>953</v>
      </c>
      <c r="E584" s="15" t="str">
        <f t="shared" si="115"/>
        <v>Jonathan Hom</v>
      </c>
      <c r="F584" s="15" t="s">
        <v>135</v>
      </c>
      <c r="G584" s="15">
        <v>999912046</v>
      </c>
      <c r="H584" s="15">
        <f t="shared" si="116"/>
        <v>86</v>
      </c>
      <c r="I584" s="15"/>
      <c r="J584" s="15"/>
      <c r="K584" s="16"/>
      <c r="L584" s="15"/>
      <c r="M584" s="15"/>
      <c r="N584" s="15"/>
      <c r="O584" s="15">
        <f t="shared" si="111"/>
        <v>0</v>
      </c>
      <c r="P584" s="15">
        <v>0</v>
      </c>
      <c r="Q584" s="15">
        <f t="shared" si="112"/>
        <v>0</v>
      </c>
      <c r="R584" s="15">
        <v>0</v>
      </c>
      <c r="S584" s="15">
        <v>0</v>
      </c>
      <c r="T584" s="15">
        <f t="shared" si="113"/>
        <v>38</v>
      </c>
      <c r="U584" s="15">
        <f t="shared" si="114"/>
        <v>0</v>
      </c>
      <c r="V584" s="15"/>
      <c r="W584" s="15"/>
      <c r="X584" s="15"/>
      <c r="Y584" s="15"/>
      <c r="Z584" s="16"/>
      <c r="AA584" s="15"/>
      <c r="AB584" s="24"/>
      <c r="AC584" s="15"/>
      <c r="AD584" s="15"/>
      <c r="AE584" s="15"/>
      <c r="AF584" s="15"/>
      <c r="AG584" s="15"/>
      <c r="AH584" s="24"/>
      <c r="AI584" s="15"/>
      <c r="AJ584" s="15"/>
      <c r="AK584" s="15"/>
      <c r="AL584" s="15"/>
      <c r="AM584" s="15"/>
      <c r="AN584" s="24"/>
      <c r="AO584" s="15"/>
      <c r="AP584" s="24"/>
      <c r="AQ584" s="15"/>
      <c r="AR584" s="24"/>
      <c r="AS584" s="15"/>
      <c r="AT584" s="24"/>
      <c r="AU584" s="15"/>
      <c r="AV584" s="24"/>
      <c r="AW584" s="15"/>
      <c r="AX584" s="24"/>
      <c r="AY584" s="15"/>
      <c r="AZ584" s="15"/>
      <c r="BA584" s="15"/>
      <c r="BB584" s="15"/>
      <c r="BC584" s="15"/>
      <c r="BD584" s="15"/>
      <c r="BE584" s="15"/>
      <c r="BF584" s="24"/>
      <c r="BG584" s="15"/>
      <c r="BH584" s="24"/>
      <c r="BI584" s="15"/>
      <c r="BJ584" s="24"/>
      <c r="BK584" s="15"/>
      <c r="BL584" s="24"/>
      <c r="BM584" s="15">
        <v>33</v>
      </c>
      <c r="BN584" s="24" t="s">
        <v>168</v>
      </c>
      <c r="BO584" s="15"/>
      <c r="BP584" s="24"/>
      <c r="BQ584" s="15"/>
      <c r="BR584" s="24"/>
      <c r="BS584" s="15"/>
      <c r="BT584" s="24"/>
      <c r="BU584" s="15"/>
      <c r="BV584" s="24"/>
      <c r="BW584" s="15"/>
      <c r="BX584" s="24"/>
      <c r="BY584" s="15"/>
      <c r="BZ584" s="24"/>
      <c r="CA584" s="15"/>
      <c r="CB584" s="24"/>
      <c r="CC584" s="15"/>
      <c r="CD584" s="24"/>
      <c r="CE584" s="15"/>
      <c r="CF584" s="24"/>
      <c r="CG584" s="15">
        <v>38</v>
      </c>
      <c r="CH584" s="25" t="s">
        <v>129</v>
      </c>
      <c r="CI584" s="15"/>
      <c r="CJ584" s="25"/>
      <c r="CK584" s="15"/>
      <c r="CL584" s="25"/>
      <c r="CM584" s="15"/>
      <c r="CN584" s="25"/>
      <c r="CO584" s="15"/>
      <c r="CP584" s="25"/>
      <c r="CQ584" s="15"/>
      <c r="CR584" s="25"/>
      <c r="CS584" s="15">
        <f t="shared" si="117"/>
        <v>0</v>
      </c>
      <c r="CT584" s="15">
        <f t="shared" si="118"/>
        <v>0</v>
      </c>
      <c r="CU584" s="15">
        <f t="shared" si="119"/>
        <v>0</v>
      </c>
      <c r="CV584" s="15">
        <f t="shared" si="120"/>
        <v>0</v>
      </c>
      <c r="CW584" s="15"/>
      <c r="CX584" s="15"/>
      <c r="CY584" s="15">
        <f t="shared" si="121"/>
        <v>48</v>
      </c>
      <c r="CZ584" s="15">
        <f>GG584</f>
        <v>0</v>
      </c>
      <c r="DA584" s="19"/>
      <c r="DB584" s="17">
        <v>48</v>
      </c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7"/>
      <c r="DQ584" s="15"/>
      <c r="DR584" s="15"/>
      <c r="DS584" s="15"/>
      <c r="DT584" s="15"/>
      <c r="DU584" s="15"/>
      <c r="DV584" s="15"/>
      <c r="DW584" s="15"/>
      <c r="DX584" s="20"/>
      <c r="DY584" s="15">
        <v>33</v>
      </c>
      <c r="DZ584" s="20" t="s">
        <v>129</v>
      </c>
      <c r="EA584" s="15"/>
      <c r="EB584" s="20"/>
      <c r="EC584" s="15">
        <v>38</v>
      </c>
      <c r="ED584" s="20" t="s">
        <v>168</v>
      </c>
      <c r="EE584" s="15"/>
      <c r="EF584" s="20"/>
      <c r="EG584" s="15"/>
      <c r="EH584" s="20"/>
      <c r="EI584" s="15"/>
      <c r="EJ584" s="20"/>
      <c r="EK584" s="15"/>
      <c r="EL584" s="20"/>
      <c r="EM584" s="15"/>
      <c r="EN584" s="20"/>
      <c r="EO584" s="15">
        <v>48</v>
      </c>
      <c r="EP584" s="20"/>
      <c r="EQ584" s="15"/>
      <c r="ER584" s="20"/>
      <c r="ES584" s="15"/>
      <c r="ET584" s="20"/>
      <c r="EU584" s="15"/>
      <c r="EV584" s="20"/>
      <c r="EW584" s="15"/>
      <c r="EX584" s="20"/>
      <c r="EY584" s="15"/>
      <c r="EZ584" s="20"/>
      <c r="FA584" s="15"/>
      <c r="FB584" s="20"/>
      <c r="FC584" s="15"/>
      <c r="FD584" s="20"/>
      <c r="FE584" s="15"/>
      <c r="FF584" s="20"/>
      <c r="FG584" s="15"/>
      <c r="FH584" s="20"/>
      <c r="FI584" s="15"/>
      <c r="FJ584" s="20"/>
      <c r="FK584" s="15"/>
      <c r="FL584" s="20"/>
      <c r="FM584" s="15"/>
      <c r="FN584" s="20"/>
      <c r="FO584" s="15"/>
      <c r="FP584" s="20"/>
      <c r="FQ584" s="15"/>
      <c r="FR584" s="20"/>
      <c r="FS584" s="15"/>
      <c r="FT584" s="20"/>
      <c r="FU584" s="15"/>
      <c r="FV584" s="20"/>
      <c r="FW584" s="15"/>
      <c r="FX584" s="20"/>
      <c r="FY584" s="15"/>
      <c r="FZ584" s="20"/>
      <c r="GA584" s="15"/>
      <c r="GB584" s="20"/>
      <c r="GC584" s="15"/>
      <c r="GD584" s="20"/>
      <c r="GE584" s="15"/>
      <c r="GF584" s="20"/>
      <c r="GG584" s="170"/>
    </row>
    <row r="585" spans="1:189" s="2" customFormat="1" ht="15" customHeight="1" x14ac:dyDescent="0.3">
      <c r="A585" s="15" t="s">
        <v>2903</v>
      </c>
      <c r="B585" s="15" t="s">
        <v>126</v>
      </c>
      <c r="C585" s="17" t="s">
        <v>2286</v>
      </c>
      <c r="D585" s="17" t="s">
        <v>2287</v>
      </c>
      <c r="E585" s="15" t="str">
        <f t="shared" si="115"/>
        <v>Gisselle Frisby</v>
      </c>
      <c r="F585" s="17" t="s">
        <v>128</v>
      </c>
      <c r="G585" s="86">
        <v>999912067</v>
      </c>
      <c r="H585" s="15">
        <f t="shared" si="116"/>
        <v>44</v>
      </c>
      <c r="I585" s="15"/>
      <c r="J585" s="15"/>
      <c r="K585" s="16"/>
      <c r="L585" s="15"/>
      <c r="M585" s="15"/>
      <c r="N585" s="15"/>
      <c r="O585" s="15">
        <f t="shared" si="111"/>
        <v>44</v>
      </c>
      <c r="P585" s="15">
        <v>0</v>
      </c>
      <c r="Q585" s="15">
        <f t="shared" si="112"/>
        <v>0</v>
      </c>
      <c r="R585" s="15">
        <v>0</v>
      </c>
      <c r="S585" s="15">
        <v>0</v>
      </c>
      <c r="T585" s="15">
        <f t="shared" si="113"/>
        <v>0</v>
      </c>
      <c r="U585" s="15">
        <f t="shared" si="114"/>
        <v>0</v>
      </c>
      <c r="V585" s="15"/>
      <c r="W585" s="15"/>
      <c r="X585" s="15"/>
      <c r="Y585" s="15"/>
      <c r="Z585" s="16"/>
      <c r="AA585" s="15"/>
      <c r="AB585" s="24"/>
      <c r="AC585" s="15"/>
      <c r="AD585" s="15"/>
      <c r="AE585" s="15"/>
      <c r="AF585" s="15"/>
      <c r="AG585" s="15"/>
      <c r="AH585" s="24"/>
      <c r="AI585" s="15"/>
      <c r="AJ585" s="15"/>
      <c r="AK585" s="15"/>
      <c r="AL585" s="15"/>
      <c r="AM585" s="15"/>
      <c r="AN585" s="24"/>
      <c r="AO585" s="15"/>
      <c r="AP585" s="24"/>
      <c r="AQ585" s="15"/>
      <c r="AR585" s="24"/>
      <c r="AS585" s="15"/>
      <c r="AT585" s="24"/>
      <c r="AU585" s="15"/>
      <c r="AV585" s="24"/>
      <c r="AW585" s="15"/>
      <c r="AX585" s="24"/>
      <c r="AY585" s="15"/>
      <c r="AZ585" s="15"/>
      <c r="BA585" s="15"/>
      <c r="BB585" s="15"/>
      <c r="BC585" s="15"/>
      <c r="BD585" s="15"/>
      <c r="BE585" s="15"/>
      <c r="BF585" s="24"/>
      <c r="BG585" s="15"/>
      <c r="BH585" s="24"/>
      <c r="BI585" s="15"/>
      <c r="BJ585" s="24"/>
      <c r="BK585" s="15"/>
      <c r="BL585" s="24"/>
      <c r="BM585" s="15"/>
      <c r="BN585" s="24"/>
      <c r="BO585" s="15"/>
      <c r="BP585" s="24"/>
      <c r="BQ585" s="15"/>
      <c r="BR585" s="24"/>
      <c r="BS585" s="15"/>
      <c r="BT585" s="24"/>
      <c r="BU585" s="15"/>
      <c r="BV585" s="24"/>
      <c r="BW585" s="15"/>
      <c r="BX585" s="24"/>
      <c r="BY585" s="15"/>
      <c r="BZ585" s="24"/>
      <c r="CA585" s="15"/>
      <c r="CB585" s="24"/>
      <c r="CC585" s="15"/>
      <c r="CD585" s="24"/>
      <c r="CE585" s="15"/>
      <c r="CF585" s="24"/>
      <c r="CG585" s="15"/>
      <c r="CH585" s="25"/>
      <c r="CI585" s="15"/>
      <c r="CJ585" s="25"/>
      <c r="CK585" s="15"/>
      <c r="CL585" s="25"/>
      <c r="CM585" s="15"/>
      <c r="CN585" s="25"/>
      <c r="CO585" s="15"/>
      <c r="CP585" s="25"/>
      <c r="CQ585" s="15"/>
      <c r="CR585" s="25"/>
      <c r="CS585" s="15">
        <f t="shared" si="117"/>
        <v>0</v>
      </c>
      <c r="CT585" s="15">
        <f t="shared" si="118"/>
        <v>0</v>
      </c>
      <c r="CU585" s="15">
        <f t="shared" si="119"/>
        <v>0</v>
      </c>
      <c r="CV585" s="15">
        <f t="shared" si="120"/>
        <v>0</v>
      </c>
      <c r="CW585" s="15"/>
      <c r="CX585" s="15"/>
      <c r="CY585" s="15">
        <f t="shared" si="121"/>
        <v>0</v>
      </c>
      <c r="CZ585" s="15">
        <f>GG585</f>
        <v>0</v>
      </c>
      <c r="DA585" s="19"/>
      <c r="DB585" s="17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7"/>
      <c r="DQ585" s="15"/>
      <c r="DR585" s="15"/>
      <c r="DS585" s="15"/>
      <c r="DT585" s="15"/>
      <c r="DU585" s="15"/>
      <c r="DV585" s="15"/>
      <c r="DW585" s="15"/>
      <c r="DX585" s="20"/>
      <c r="DY585" s="15"/>
      <c r="DZ585" s="20"/>
      <c r="EA585" s="15"/>
      <c r="EB585" s="20"/>
      <c r="EC585" s="15"/>
      <c r="ED585" s="20"/>
      <c r="EE585" s="15"/>
      <c r="EF585" s="20"/>
      <c r="EG585" s="15"/>
      <c r="EH585" s="20"/>
      <c r="EI585" s="15">
        <v>44</v>
      </c>
      <c r="EJ585" s="20">
        <v>7</v>
      </c>
      <c r="EK585" s="15"/>
      <c r="EL585" s="20"/>
      <c r="EM585" s="15"/>
      <c r="EN585" s="20"/>
      <c r="EO585" s="15"/>
      <c r="EP585" s="20"/>
      <c r="EQ585" s="15"/>
      <c r="ER585" s="20"/>
      <c r="ES585" s="15"/>
      <c r="ET585" s="20"/>
      <c r="EU585" s="15"/>
      <c r="EV585" s="20"/>
      <c r="EW585" s="15"/>
      <c r="EX585" s="20"/>
      <c r="EY585" s="15"/>
      <c r="EZ585" s="20"/>
      <c r="FA585" s="15"/>
      <c r="FB585" s="20"/>
      <c r="FC585" s="15"/>
      <c r="FD585" s="20"/>
      <c r="FE585" s="15"/>
      <c r="FF585" s="20"/>
      <c r="FG585" s="15"/>
      <c r="FH585" s="20"/>
      <c r="FI585" s="15"/>
      <c r="FJ585" s="20"/>
      <c r="FK585" s="15"/>
      <c r="FL585" s="20"/>
      <c r="FM585" s="15"/>
      <c r="FN585" s="20"/>
      <c r="FO585" s="15"/>
      <c r="FP585" s="20"/>
      <c r="FQ585" s="15"/>
      <c r="FR585" s="20"/>
      <c r="FS585" s="15"/>
      <c r="FT585" s="20"/>
      <c r="FU585" s="15"/>
      <c r="FV585" s="20"/>
      <c r="FW585" s="15"/>
      <c r="FX585" s="20"/>
      <c r="FY585" s="15"/>
      <c r="FZ585" s="20"/>
      <c r="GA585" s="15"/>
      <c r="GB585" s="20"/>
      <c r="GC585" s="15"/>
      <c r="GD585" s="20"/>
      <c r="GE585" s="15"/>
      <c r="GF585" s="20"/>
      <c r="GG585" s="170"/>
    </row>
    <row r="586" spans="1:189" s="2" customFormat="1" ht="15" customHeight="1" x14ac:dyDescent="0.3">
      <c r="A586" s="15" t="s">
        <v>130</v>
      </c>
      <c r="B586" s="15" t="s">
        <v>126</v>
      </c>
      <c r="C586" s="15" t="s">
        <v>274</v>
      </c>
      <c r="D586" s="15" t="s">
        <v>1163</v>
      </c>
      <c r="E586" s="15" t="str">
        <f t="shared" si="115"/>
        <v>Emma Krovblit</v>
      </c>
      <c r="F586" s="15" t="s">
        <v>128</v>
      </c>
      <c r="G586" s="15">
        <v>999912196</v>
      </c>
      <c r="H586" s="15">
        <f t="shared" si="116"/>
        <v>107.5</v>
      </c>
      <c r="I586" s="15"/>
      <c r="J586" s="17">
        <f>(O586+P586+R586+S586+T586+U586)/2</f>
        <v>25.5</v>
      </c>
      <c r="K586" s="16"/>
      <c r="L586" s="15"/>
      <c r="M586" s="15"/>
      <c r="N586" s="15"/>
      <c r="O586" s="15">
        <f t="shared" si="111"/>
        <v>0</v>
      </c>
      <c r="P586" s="15">
        <v>0</v>
      </c>
      <c r="Q586" s="15">
        <f t="shared" si="112"/>
        <v>1</v>
      </c>
      <c r="R586" s="15">
        <v>0</v>
      </c>
      <c r="S586" s="15">
        <v>0</v>
      </c>
      <c r="T586" s="15">
        <f t="shared" si="113"/>
        <v>51</v>
      </c>
      <c r="U586" s="15">
        <f t="shared" si="114"/>
        <v>0</v>
      </c>
      <c r="V586" s="15"/>
      <c r="W586" s="15"/>
      <c r="X586" s="15"/>
      <c r="Y586" s="15"/>
      <c r="Z586" s="16"/>
      <c r="AA586" s="15"/>
      <c r="AB586" s="24"/>
      <c r="AC586" s="15"/>
      <c r="AD586" s="15"/>
      <c r="AE586" s="15"/>
      <c r="AF586" s="15"/>
      <c r="AG586" s="15"/>
      <c r="AH586" s="24"/>
      <c r="AI586" s="15"/>
      <c r="AJ586" s="15"/>
      <c r="AK586" s="15"/>
      <c r="AL586" s="15"/>
      <c r="AM586" s="15"/>
      <c r="AN586" s="24"/>
      <c r="AO586" s="15"/>
      <c r="AP586" s="24"/>
      <c r="AQ586" s="15"/>
      <c r="AR586" s="24"/>
      <c r="AS586" s="15"/>
      <c r="AT586" s="24"/>
      <c r="AU586" s="15"/>
      <c r="AV586" s="24"/>
      <c r="AW586" s="15"/>
      <c r="AX586" s="24"/>
      <c r="AY586" s="15"/>
      <c r="AZ586" s="15"/>
      <c r="BA586" s="15"/>
      <c r="BB586" s="15"/>
      <c r="BC586" s="15"/>
      <c r="BD586" s="15"/>
      <c r="BE586" s="15"/>
      <c r="BF586" s="24"/>
      <c r="BG586" s="15"/>
      <c r="BH586" s="24"/>
      <c r="BI586" s="15"/>
      <c r="BJ586" s="24"/>
      <c r="BK586" s="15"/>
      <c r="BL586" s="24"/>
      <c r="BM586" s="15">
        <v>67</v>
      </c>
      <c r="BN586" s="24">
        <v>5</v>
      </c>
      <c r="BO586" s="15"/>
      <c r="BP586" s="24"/>
      <c r="BQ586" s="15"/>
      <c r="BR586" s="24"/>
      <c r="BS586" s="15"/>
      <c r="BT586" s="24"/>
      <c r="BU586" s="15"/>
      <c r="BV586" s="24"/>
      <c r="BW586" s="15"/>
      <c r="BX586" s="24"/>
      <c r="BY586" s="15"/>
      <c r="BZ586" s="24"/>
      <c r="CA586" s="15">
        <v>72</v>
      </c>
      <c r="CB586" s="24"/>
      <c r="CC586" s="15"/>
      <c r="CD586" s="24"/>
      <c r="CE586" s="15"/>
      <c r="CF586" s="24"/>
      <c r="CG586" s="15">
        <v>68</v>
      </c>
      <c r="CH586" s="25">
        <v>3</v>
      </c>
      <c r="CI586" s="15"/>
      <c r="CJ586" s="25"/>
      <c r="CK586" s="15"/>
      <c r="CL586" s="25"/>
      <c r="CM586" s="15"/>
      <c r="CN586" s="25"/>
      <c r="CO586" s="15"/>
      <c r="CP586" s="24"/>
      <c r="CQ586" s="15"/>
      <c r="CR586" s="24"/>
      <c r="CS586" s="15">
        <f t="shared" si="117"/>
        <v>0</v>
      </c>
      <c r="CT586" s="15">
        <f t="shared" si="118"/>
        <v>38</v>
      </c>
      <c r="CU586" s="15">
        <f t="shared" si="119"/>
        <v>0</v>
      </c>
      <c r="CV586" s="15">
        <f t="shared" si="120"/>
        <v>44</v>
      </c>
      <c r="CW586" s="15"/>
      <c r="CX586" s="15"/>
      <c r="CY586" s="15">
        <f t="shared" si="121"/>
        <v>0</v>
      </c>
      <c r="CZ586" s="15">
        <f>GG586</f>
        <v>0</v>
      </c>
      <c r="DA586" s="20"/>
      <c r="DB586" s="17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>
        <v>63</v>
      </c>
      <c r="DP586" s="17"/>
      <c r="DQ586" s="15"/>
      <c r="DR586" s="15"/>
      <c r="DS586" s="15"/>
      <c r="DT586" s="15"/>
      <c r="DU586" s="15"/>
      <c r="DV586" s="15"/>
      <c r="DW586" s="15"/>
      <c r="DX586" s="20"/>
      <c r="DY586" s="15">
        <v>63</v>
      </c>
      <c r="DZ586" s="20">
        <v>7</v>
      </c>
      <c r="EA586" s="15"/>
      <c r="EB586" s="20"/>
      <c r="EC586" s="15">
        <v>51</v>
      </c>
      <c r="ED586" s="20" t="s">
        <v>129</v>
      </c>
      <c r="EE586" s="15"/>
      <c r="EF586" s="20"/>
      <c r="EG586" s="15"/>
      <c r="EH586" s="20"/>
      <c r="EI586" s="15"/>
      <c r="EJ586" s="20"/>
      <c r="EK586" s="15"/>
      <c r="EL586" s="20"/>
      <c r="EM586" s="15"/>
      <c r="EN586" s="20"/>
      <c r="EO586" s="15"/>
      <c r="EP586" s="20"/>
      <c r="EQ586" s="15"/>
      <c r="ER586" s="20"/>
      <c r="ES586" s="15"/>
      <c r="ET586" s="20"/>
      <c r="EU586" s="15"/>
      <c r="EV586" s="20"/>
      <c r="EW586" s="15"/>
      <c r="EX586" s="20"/>
      <c r="EY586" s="15"/>
      <c r="EZ586" s="20"/>
      <c r="FA586" s="15"/>
      <c r="FB586" s="20"/>
      <c r="FC586" s="15">
        <v>38</v>
      </c>
      <c r="FD586" s="20" t="s">
        <v>129</v>
      </c>
      <c r="FE586" s="15"/>
      <c r="FF586" s="20"/>
      <c r="FG586" s="15"/>
      <c r="FH586" s="20"/>
      <c r="FI586" s="15"/>
      <c r="FJ586" s="20"/>
      <c r="FK586" s="15"/>
      <c r="FL586" s="20"/>
      <c r="FM586" s="15"/>
      <c r="FN586" s="20"/>
      <c r="FO586" s="15"/>
      <c r="FP586" s="20"/>
      <c r="FQ586" s="15"/>
      <c r="FR586" s="20"/>
      <c r="FS586" s="15"/>
      <c r="FT586" s="20"/>
      <c r="FU586" s="15"/>
      <c r="FV586" s="20"/>
      <c r="FW586" s="15"/>
      <c r="FX586" s="20"/>
      <c r="FY586" s="15"/>
      <c r="FZ586" s="20"/>
      <c r="GA586" s="15"/>
      <c r="GB586" s="20"/>
      <c r="GC586" s="15">
        <v>44</v>
      </c>
      <c r="GD586" s="20" t="s">
        <v>129</v>
      </c>
      <c r="GE586" s="15"/>
      <c r="GF586" s="20"/>
      <c r="GG586" s="170"/>
    </row>
    <row r="587" spans="1:189" s="2" customFormat="1" ht="15" customHeight="1" x14ac:dyDescent="0.3">
      <c r="A587" s="15" t="s">
        <v>130</v>
      </c>
      <c r="B587" s="15" t="s">
        <v>140</v>
      </c>
      <c r="C587" s="15" t="s">
        <v>1086</v>
      </c>
      <c r="D587" s="15" t="s">
        <v>243</v>
      </c>
      <c r="E587" s="15" t="str">
        <f t="shared" si="115"/>
        <v>Moses ANTINARELLI</v>
      </c>
      <c r="F587" s="15" t="s">
        <v>135</v>
      </c>
      <c r="G587" s="15">
        <v>999912200</v>
      </c>
      <c r="H587" s="15">
        <f t="shared" si="116"/>
        <v>113</v>
      </c>
      <c r="I587" s="15"/>
      <c r="J587" s="15"/>
      <c r="K587" s="16"/>
      <c r="L587" s="15"/>
      <c r="M587" s="15"/>
      <c r="N587" s="15"/>
      <c r="O587" s="15">
        <f t="shared" si="111"/>
        <v>0</v>
      </c>
      <c r="P587" s="15">
        <v>0</v>
      </c>
      <c r="Q587" s="15">
        <f t="shared" si="112"/>
        <v>0</v>
      </c>
      <c r="R587" s="15">
        <v>0</v>
      </c>
      <c r="S587" s="15">
        <v>0</v>
      </c>
      <c r="T587" s="15">
        <f t="shared" si="113"/>
        <v>0</v>
      </c>
      <c r="U587" s="15">
        <f t="shared" si="114"/>
        <v>0</v>
      </c>
      <c r="V587" s="15"/>
      <c r="W587" s="15"/>
      <c r="X587" s="15"/>
      <c r="Y587" s="15"/>
      <c r="Z587" s="16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>
        <f t="shared" si="117"/>
        <v>0</v>
      </c>
      <c r="CT587" s="15">
        <f t="shared" si="118"/>
        <v>113</v>
      </c>
      <c r="CU587" s="15">
        <f t="shared" si="119"/>
        <v>2</v>
      </c>
      <c r="CV587" s="15">
        <f t="shared" si="120"/>
        <v>0</v>
      </c>
      <c r="CW587" s="15"/>
      <c r="CX587" s="15"/>
      <c r="CY587" s="15">
        <f t="shared" si="121"/>
        <v>0</v>
      </c>
      <c r="CZ587" s="15">
        <f>GG587</f>
        <v>0</v>
      </c>
      <c r="DA587" s="16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20"/>
      <c r="DY587" s="15"/>
      <c r="DZ587" s="20"/>
      <c r="EA587" s="15"/>
      <c r="EB587" s="20"/>
      <c r="EC587" s="15"/>
      <c r="ED587" s="20"/>
      <c r="EE587" s="15"/>
      <c r="EF587" s="20"/>
      <c r="EG587" s="15"/>
      <c r="EH587" s="20"/>
      <c r="EI587" s="15"/>
      <c r="EJ587" s="20"/>
      <c r="EK587" s="15"/>
      <c r="EL587" s="20"/>
      <c r="EM587" s="15"/>
      <c r="EN587" s="20"/>
      <c r="EO587" s="15"/>
      <c r="EP587" s="20"/>
      <c r="EQ587" s="15"/>
      <c r="ER587" s="20"/>
      <c r="ES587" s="15"/>
      <c r="ET587" s="20"/>
      <c r="EU587" s="15"/>
      <c r="EV587" s="20"/>
      <c r="EW587" s="15"/>
      <c r="EX587" s="20"/>
      <c r="EY587" s="15"/>
      <c r="EZ587" s="20"/>
      <c r="FA587" s="15"/>
      <c r="FB587" s="20"/>
      <c r="FC587" s="15">
        <v>68</v>
      </c>
      <c r="FD587" s="20">
        <v>3</v>
      </c>
      <c r="FE587" s="15"/>
      <c r="FF587" s="20"/>
      <c r="FG587" s="15"/>
      <c r="FH587" s="20"/>
      <c r="FI587" s="15"/>
      <c r="FJ587" s="20"/>
      <c r="FK587" s="15"/>
      <c r="FL587" s="20"/>
      <c r="FM587" s="15">
        <v>45</v>
      </c>
      <c r="FN587" s="20">
        <v>2</v>
      </c>
      <c r="FO587" s="15"/>
      <c r="FP587" s="20"/>
      <c r="FQ587" s="15"/>
      <c r="FR587" s="20"/>
      <c r="FS587" s="15"/>
      <c r="FT587" s="20"/>
      <c r="FU587" s="15"/>
      <c r="FV587" s="20"/>
      <c r="FW587" s="15"/>
      <c r="FX587" s="20"/>
      <c r="FY587" s="15"/>
      <c r="FZ587" s="20"/>
      <c r="GA587" s="15"/>
      <c r="GB587" s="20"/>
      <c r="GC587" s="15"/>
      <c r="GD587" s="20"/>
      <c r="GE587" s="15"/>
      <c r="GF587" s="20"/>
      <c r="GG587" s="170"/>
    </row>
    <row r="588" spans="1:189" s="2" customFormat="1" ht="15" customHeight="1" x14ac:dyDescent="0.3">
      <c r="A588" s="15" t="s">
        <v>2903</v>
      </c>
      <c r="B588" s="15" t="s">
        <v>126</v>
      </c>
      <c r="C588" s="17" t="s">
        <v>585</v>
      </c>
      <c r="D588" s="17" t="s">
        <v>1106</v>
      </c>
      <c r="E588" s="15" t="str">
        <f t="shared" si="115"/>
        <v>Nathan Kim</v>
      </c>
      <c r="F588" s="17" t="s">
        <v>135</v>
      </c>
      <c r="G588" s="15">
        <v>999912527</v>
      </c>
      <c r="H588" s="15">
        <f t="shared" si="116"/>
        <v>615</v>
      </c>
      <c r="I588" s="15"/>
      <c r="J588" s="15"/>
      <c r="K588" s="16"/>
      <c r="L588" s="15"/>
      <c r="M588" s="15"/>
      <c r="N588" s="15"/>
      <c r="O588" s="15">
        <f t="shared" si="111"/>
        <v>75</v>
      </c>
      <c r="P588" s="15">
        <v>0</v>
      </c>
      <c r="Q588" s="15">
        <f t="shared" si="112"/>
        <v>1</v>
      </c>
      <c r="R588" s="15">
        <v>0</v>
      </c>
      <c r="S588" s="15">
        <v>0</v>
      </c>
      <c r="T588" s="15">
        <f t="shared" si="113"/>
        <v>68</v>
      </c>
      <c r="U588" s="15">
        <f t="shared" si="114"/>
        <v>64</v>
      </c>
      <c r="V588" s="15"/>
      <c r="W588" s="15"/>
      <c r="X588" s="15"/>
      <c r="Y588" s="15"/>
      <c r="Z588" s="16"/>
      <c r="AA588" s="15">
        <v>64</v>
      </c>
      <c r="AB588" s="24" t="s">
        <v>129</v>
      </c>
      <c r="AC588" s="15"/>
      <c r="AD588" s="15"/>
      <c r="AE588" s="15"/>
      <c r="AF588" s="15"/>
      <c r="AG588" s="15"/>
      <c r="AH588" s="24"/>
      <c r="AI588" s="15"/>
      <c r="AJ588" s="15"/>
      <c r="AK588" s="15"/>
      <c r="AL588" s="15"/>
      <c r="AM588" s="15"/>
      <c r="AN588" s="24"/>
      <c r="AO588" s="15"/>
      <c r="AP588" s="24"/>
      <c r="AQ588" s="15">
        <v>90</v>
      </c>
      <c r="AR588" s="24">
        <v>2</v>
      </c>
      <c r="AS588" s="15"/>
      <c r="AT588" s="24"/>
      <c r="AU588" s="15"/>
      <c r="AV588" s="24"/>
      <c r="AW588" s="15"/>
      <c r="AX588" s="24"/>
      <c r="AY588" s="15"/>
      <c r="AZ588" s="15"/>
      <c r="BA588" s="15"/>
      <c r="BB588" s="15"/>
      <c r="BC588" s="15"/>
      <c r="BD588" s="15"/>
      <c r="BE588" s="15"/>
      <c r="BF588" s="24"/>
      <c r="BG588" s="15"/>
      <c r="BH588" s="24"/>
      <c r="BI588" s="15"/>
      <c r="BJ588" s="24"/>
      <c r="BK588" s="15"/>
      <c r="BL588" s="24"/>
      <c r="BM588" s="15">
        <v>44</v>
      </c>
      <c r="BN588" s="24" t="s">
        <v>129</v>
      </c>
      <c r="BO588" s="15"/>
      <c r="BP588" s="24"/>
      <c r="BQ588" s="15"/>
      <c r="BR588" s="24"/>
      <c r="BS588" s="15"/>
      <c r="BT588" s="24"/>
      <c r="BU588" s="15"/>
      <c r="BV588" s="24"/>
      <c r="BW588" s="15"/>
      <c r="BX588" s="24"/>
      <c r="BY588" s="15"/>
      <c r="BZ588" s="24"/>
      <c r="CA588" s="15">
        <v>68</v>
      </c>
      <c r="CB588" s="24">
        <v>8</v>
      </c>
      <c r="CC588" s="15"/>
      <c r="CD588" s="24"/>
      <c r="CE588" s="15"/>
      <c r="CF588" s="24"/>
      <c r="CG588" s="15">
        <v>51</v>
      </c>
      <c r="CH588" s="25">
        <v>8</v>
      </c>
      <c r="CI588" s="15"/>
      <c r="CJ588" s="25"/>
      <c r="CK588" s="15">
        <v>64</v>
      </c>
      <c r="CL588" s="25" t="s">
        <v>129</v>
      </c>
      <c r="CM588" s="15"/>
      <c r="CN588" s="25"/>
      <c r="CO588" s="15"/>
      <c r="CP588" s="25"/>
      <c r="CQ588" s="15"/>
      <c r="CR588" s="25"/>
      <c r="CS588" s="15">
        <f t="shared" si="117"/>
        <v>0</v>
      </c>
      <c r="CT588" s="15">
        <f t="shared" si="118"/>
        <v>255</v>
      </c>
      <c r="CU588" s="15">
        <f t="shared" si="119"/>
        <v>3</v>
      </c>
      <c r="CV588" s="15">
        <f t="shared" si="120"/>
        <v>105</v>
      </c>
      <c r="CW588" s="15"/>
      <c r="CX588" s="15"/>
      <c r="CY588" s="15">
        <f t="shared" si="121"/>
        <v>48</v>
      </c>
      <c r="CZ588" s="15">
        <f>GG588</f>
        <v>0</v>
      </c>
      <c r="DA588" s="19"/>
      <c r="DB588" s="17">
        <v>36</v>
      </c>
      <c r="DC588" s="15">
        <v>90</v>
      </c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>
        <v>90</v>
      </c>
      <c r="DP588" s="17"/>
      <c r="DQ588" s="15"/>
      <c r="DR588" s="15"/>
      <c r="DS588" s="15"/>
      <c r="DT588" s="15"/>
      <c r="DU588" s="15"/>
      <c r="DV588" s="15"/>
      <c r="DW588" s="15"/>
      <c r="DX588" s="20"/>
      <c r="DY588" s="15">
        <v>105</v>
      </c>
      <c r="DZ588" s="20">
        <v>1</v>
      </c>
      <c r="EA588" s="15"/>
      <c r="EB588" s="20"/>
      <c r="EC588" s="15">
        <v>68</v>
      </c>
      <c r="ED588" s="20">
        <v>5</v>
      </c>
      <c r="EE588" s="15"/>
      <c r="EF588" s="20"/>
      <c r="EG588" s="15">
        <v>64</v>
      </c>
      <c r="EH588" s="20">
        <v>9</v>
      </c>
      <c r="EI588" s="15"/>
      <c r="EJ588" s="20"/>
      <c r="EK588" s="15"/>
      <c r="EL588" s="20"/>
      <c r="EM588" s="15">
        <v>75</v>
      </c>
      <c r="EN588" s="20">
        <v>2</v>
      </c>
      <c r="EO588" s="15">
        <v>48</v>
      </c>
      <c r="EP588" s="20"/>
      <c r="EQ588" s="15">
        <v>45</v>
      </c>
      <c r="ER588" s="20">
        <v>2</v>
      </c>
      <c r="ES588" s="15"/>
      <c r="ET588" s="20"/>
      <c r="EU588" s="15"/>
      <c r="EV588" s="20"/>
      <c r="EW588" s="15"/>
      <c r="EX588" s="20"/>
      <c r="EY588" s="15"/>
      <c r="EZ588" s="20"/>
      <c r="FA588" s="15"/>
      <c r="FB588" s="20"/>
      <c r="FC588" s="15"/>
      <c r="FD588" s="20"/>
      <c r="FE588" s="15"/>
      <c r="FF588" s="20"/>
      <c r="FG588" s="15"/>
      <c r="FH588" s="20"/>
      <c r="FI588" s="15"/>
      <c r="FJ588" s="20"/>
      <c r="FK588" s="15">
        <v>90</v>
      </c>
      <c r="FL588" s="20">
        <v>2</v>
      </c>
      <c r="FM588" s="15"/>
      <c r="FN588" s="20"/>
      <c r="FO588" s="15"/>
      <c r="FP588" s="20"/>
      <c r="FQ588" s="15"/>
      <c r="FR588" s="20"/>
      <c r="FS588" s="15"/>
      <c r="FT588" s="20"/>
      <c r="FU588" s="15"/>
      <c r="FV588" s="20"/>
      <c r="FW588" s="15"/>
      <c r="FX588" s="20"/>
      <c r="FY588" s="15">
        <v>120</v>
      </c>
      <c r="FZ588" s="20">
        <v>1</v>
      </c>
      <c r="GA588" s="15"/>
      <c r="GB588" s="20"/>
      <c r="GC588" s="15">
        <v>105</v>
      </c>
      <c r="GD588" s="20">
        <v>2</v>
      </c>
      <c r="GE588" s="15"/>
      <c r="GF588" s="20"/>
      <c r="GG588" s="170"/>
    </row>
    <row r="589" spans="1:189" s="2" customFormat="1" ht="15" customHeight="1" x14ac:dyDescent="0.3">
      <c r="A589" s="17" t="s">
        <v>125</v>
      </c>
      <c r="B589" s="15" t="s">
        <v>126</v>
      </c>
      <c r="C589" s="15" t="s">
        <v>1118</v>
      </c>
      <c r="D589" s="15" t="s">
        <v>546</v>
      </c>
      <c r="E589" s="15" t="str">
        <f t="shared" si="115"/>
        <v>Elliot Lin</v>
      </c>
      <c r="F589" s="15" t="s">
        <v>128</v>
      </c>
      <c r="G589" s="15">
        <v>999912574</v>
      </c>
      <c r="H589" s="15">
        <f t="shared" si="116"/>
        <v>92</v>
      </c>
      <c r="I589" s="15"/>
      <c r="J589" s="17">
        <f>(O589+P589+R589+S589+T589+U589)/2</f>
        <v>0</v>
      </c>
      <c r="K589" s="16"/>
      <c r="L589" s="15"/>
      <c r="M589" s="15"/>
      <c r="N589" s="15"/>
      <c r="O589" s="15">
        <f t="shared" si="111"/>
        <v>0</v>
      </c>
      <c r="P589" s="15">
        <v>0</v>
      </c>
      <c r="Q589" s="15">
        <f t="shared" si="112"/>
        <v>0</v>
      </c>
      <c r="R589" s="15">
        <v>0</v>
      </c>
      <c r="S589" s="15">
        <v>0</v>
      </c>
      <c r="T589" s="15">
        <f t="shared" si="113"/>
        <v>0</v>
      </c>
      <c r="U589" s="15">
        <f t="shared" si="114"/>
        <v>0</v>
      </c>
      <c r="V589" s="15"/>
      <c r="W589" s="15"/>
      <c r="X589" s="15"/>
      <c r="Y589" s="15"/>
      <c r="Z589" s="16"/>
      <c r="AA589" s="15"/>
      <c r="AB589" s="24"/>
      <c r="AC589" s="15"/>
      <c r="AD589" s="15"/>
      <c r="AE589" s="15"/>
      <c r="AF589" s="15"/>
      <c r="AG589" s="15"/>
      <c r="AH589" s="24"/>
      <c r="AI589" s="15"/>
      <c r="AJ589" s="15"/>
      <c r="AK589" s="15"/>
      <c r="AL589" s="15"/>
      <c r="AM589" s="15"/>
      <c r="AN589" s="24"/>
      <c r="AO589" s="15"/>
      <c r="AP589" s="24"/>
      <c r="AQ589" s="15"/>
      <c r="AR589" s="24"/>
      <c r="AS589" s="15"/>
      <c r="AT589" s="24"/>
      <c r="AU589" s="15"/>
      <c r="AV589" s="24"/>
      <c r="AW589" s="15"/>
      <c r="AX589" s="24"/>
      <c r="AY589" s="15"/>
      <c r="AZ589" s="15"/>
      <c r="BA589" s="15"/>
      <c r="BB589" s="15"/>
      <c r="BC589" s="15"/>
      <c r="BD589" s="15"/>
      <c r="BE589" s="15"/>
      <c r="BF589" s="24"/>
      <c r="BG589" s="15"/>
      <c r="BH589" s="24"/>
      <c r="BI589" s="15"/>
      <c r="BJ589" s="24"/>
      <c r="BK589" s="15"/>
      <c r="BL589" s="24"/>
      <c r="BM589" s="15">
        <v>33</v>
      </c>
      <c r="BN589" s="24" t="s">
        <v>168</v>
      </c>
      <c r="BO589" s="15"/>
      <c r="BP589" s="24"/>
      <c r="BQ589" s="15"/>
      <c r="BR589" s="24"/>
      <c r="BS589" s="15"/>
      <c r="BT589" s="24"/>
      <c r="BU589" s="15"/>
      <c r="BV589" s="24"/>
      <c r="BW589" s="15"/>
      <c r="BX589" s="24"/>
      <c r="BY589" s="15"/>
      <c r="BZ589" s="24"/>
      <c r="CA589" s="15"/>
      <c r="CB589" s="24"/>
      <c r="CC589" s="15"/>
      <c r="CD589" s="24"/>
      <c r="CE589" s="15"/>
      <c r="CF589" s="24"/>
      <c r="CG589" s="15">
        <v>29</v>
      </c>
      <c r="CH589" s="25" t="s">
        <v>168</v>
      </c>
      <c r="CI589" s="15"/>
      <c r="CJ589" s="25"/>
      <c r="CK589" s="15"/>
      <c r="CL589" s="25"/>
      <c r="CM589" s="15"/>
      <c r="CN589" s="25"/>
      <c r="CO589" s="15"/>
      <c r="CP589" s="25"/>
      <c r="CQ589" s="15"/>
      <c r="CR589" s="25"/>
      <c r="CS589" s="15">
        <f t="shared" si="117"/>
        <v>0</v>
      </c>
      <c r="CT589" s="15">
        <f t="shared" si="118"/>
        <v>0</v>
      </c>
      <c r="CU589" s="15">
        <f t="shared" si="119"/>
        <v>0</v>
      </c>
      <c r="CV589" s="15">
        <f t="shared" si="120"/>
        <v>44</v>
      </c>
      <c r="CW589" s="15"/>
      <c r="CX589" s="15"/>
      <c r="CY589" s="15">
        <f t="shared" si="121"/>
        <v>48</v>
      </c>
      <c r="CZ589" s="15">
        <f>GG589</f>
        <v>0</v>
      </c>
      <c r="DA589" s="19"/>
      <c r="DB589" s="17">
        <v>93</v>
      </c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7"/>
      <c r="DQ589" s="15"/>
      <c r="DR589" s="15"/>
      <c r="DS589" s="15"/>
      <c r="DT589" s="15"/>
      <c r="DU589" s="15"/>
      <c r="DV589" s="15"/>
      <c r="DW589" s="15"/>
      <c r="DX589" s="20"/>
      <c r="DY589" s="15">
        <v>63</v>
      </c>
      <c r="DZ589" s="20">
        <v>7</v>
      </c>
      <c r="EA589" s="15"/>
      <c r="EB589" s="20"/>
      <c r="EC589" s="15"/>
      <c r="ED589" s="20"/>
      <c r="EE589" s="15"/>
      <c r="EF589" s="20"/>
      <c r="EG589" s="15"/>
      <c r="EH589" s="20"/>
      <c r="EI589" s="15"/>
      <c r="EJ589" s="20"/>
      <c r="EK589" s="15"/>
      <c r="EL589" s="20"/>
      <c r="EM589" s="15"/>
      <c r="EN589" s="20"/>
      <c r="EO589" s="15">
        <v>48</v>
      </c>
      <c r="EP589" s="20"/>
      <c r="EQ589" s="15"/>
      <c r="ER589" s="20"/>
      <c r="ES589" s="15"/>
      <c r="ET589" s="20"/>
      <c r="EU589" s="15"/>
      <c r="EV589" s="20"/>
      <c r="EW589" s="15"/>
      <c r="EX589" s="20"/>
      <c r="EY589" s="15"/>
      <c r="EZ589" s="20"/>
      <c r="FA589" s="15"/>
      <c r="FB589" s="20"/>
      <c r="FC589" s="15"/>
      <c r="FD589" s="20"/>
      <c r="FE589" s="15"/>
      <c r="FF589" s="20"/>
      <c r="FG589" s="15"/>
      <c r="FH589" s="20"/>
      <c r="FI589" s="15"/>
      <c r="FJ589" s="20"/>
      <c r="FK589" s="15"/>
      <c r="FL589" s="20"/>
      <c r="FM589" s="15"/>
      <c r="FN589" s="20"/>
      <c r="FO589" s="15"/>
      <c r="FP589" s="20"/>
      <c r="FQ589" s="15"/>
      <c r="FR589" s="20"/>
      <c r="FS589" s="15"/>
      <c r="FT589" s="20"/>
      <c r="FU589" s="15"/>
      <c r="FV589" s="20"/>
      <c r="FW589" s="15"/>
      <c r="FX589" s="20"/>
      <c r="FY589" s="15"/>
      <c r="FZ589" s="20"/>
      <c r="GA589" s="15"/>
      <c r="GB589" s="20"/>
      <c r="GC589" s="15">
        <v>44</v>
      </c>
      <c r="GD589" s="20" t="s">
        <v>129</v>
      </c>
      <c r="GE589" s="15"/>
      <c r="GF589" s="20"/>
      <c r="GG589" s="170"/>
    </row>
    <row r="590" spans="1:189" s="2" customFormat="1" ht="15" customHeight="1" x14ac:dyDescent="0.3">
      <c r="A590" s="15" t="s">
        <v>130</v>
      </c>
      <c r="B590" s="17" t="s">
        <v>126</v>
      </c>
      <c r="C590" s="17" t="s">
        <v>2274</v>
      </c>
      <c r="D590" s="17" t="s">
        <v>480</v>
      </c>
      <c r="E590" s="15" t="str">
        <f t="shared" si="115"/>
        <v>Makayla Chan</v>
      </c>
      <c r="F590" s="17" t="s">
        <v>128</v>
      </c>
      <c r="G590" s="81">
        <v>999912727</v>
      </c>
      <c r="H590" s="15">
        <f t="shared" si="116"/>
        <v>48</v>
      </c>
      <c r="I590" s="15"/>
      <c r="J590" s="17">
        <f>(O590+P590+R590+S590+T590+U590)/2</f>
        <v>48</v>
      </c>
      <c r="K590" s="16"/>
      <c r="L590" s="15"/>
      <c r="M590" s="15"/>
      <c r="N590" s="15"/>
      <c r="O590" s="15">
        <f t="shared" si="111"/>
        <v>96</v>
      </c>
      <c r="P590" s="15">
        <v>0</v>
      </c>
      <c r="Q590" s="15">
        <f t="shared" si="112"/>
        <v>0</v>
      </c>
      <c r="R590" s="15">
        <v>0</v>
      </c>
      <c r="S590" s="15">
        <v>0</v>
      </c>
      <c r="T590" s="15">
        <f t="shared" si="113"/>
        <v>0</v>
      </c>
      <c r="U590" s="15">
        <f t="shared" si="114"/>
        <v>0</v>
      </c>
      <c r="V590" s="15"/>
      <c r="W590" s="15"/>
      <c r="X590" s="15"/>
      <c r="Y590" s="15"/>
      <c r="Z590" s="16"/>
      <c r="AA590" s="15"/>
      <c r="AB590" s="24"/>
      <c r="AC590" s="15"/>
      <c r="AD590" s="24"/>
      <c r="AE590" s="15"/>
      <c r="AF590" s="24"/>
      <c r="AG590" s="15"/>
      <c r="AH590" s="24"/>
      <c r="AI590" s="15"/>
      <c r="AJ590" s="24"/>
      <c r="AK590" s="15"/>
      <c r="AL590" s="24"/>
      <c r="AM590" s="15"/>
      <c r="AN590" s="24"/>
      <c r="AO590" s="15"/>
      <c r="AP590" s="24"/>
      <c r="AQ590" s="15"/>
      <c r="AR590" s="24"/>
      <c r="AS590" s="15"/>
      <c r="AT590" s="24"/>
      <c r="AU590" s="15"/>
      <c r="AV590" s="24"/>
      <c r="AW590" s="15"/>
      <c r="AX590" s="24"/>
      <c r="AY590" s="15"/>
      <c r="AZ590" s="24"/>
      <c r="BA590" s="15"/>
      <c r="BB590" s="24"/>
      <c r="BC590" s="15"/>
      <c r="BD590" s="24"/>
      <c r="BE590" s="15"/>
      <c r="BF590" s="24"/>
      <c r="BG590" s="15"/>
      <c r="BH590" s="24"/>
      <c r="BI590" s="15"/>
      <c r="BJ590" s="24"/>
      <c r="BK590" s="15"/>
      <c r="BL590" s="24"/>
      <c r="BM590" s="15"/>
      <c r="BN590" s="24"/>
      <c r="BO590" s="15"/>
      <c r="BP590" s="24"/>
      <c r="BQ590" s="15"/>
      <c r="BR590" s="24"/>
      <c r="BS590" s="15"/>
      <c r="BT590" s="24"/>
      <c r="BU590" s="15"/>
      <c r="BV590" s="24"/>
      <c r="BW590" s="15"/>
      <c r="BX590" s="24"/>
      <c r="BY590" s="15"/>
      <c r="BZ590" s="24"/>
      <c r="CA590" s="15"/>
      <c r="CB590" s="24"/>
      <c r="CC590" s="15"/>
      <c r="CD590" s="24"/>
      <c r="CE590" s="15"/>
      <c r="CF590" s="24"/>
      <c r="CG590" s="15"/>
      <c r="CH590" s="25"/>
      <c r="CI590" s="15"/>
      <c r="CJ590" s="25"/>
      <c r="CK590" s="15"/>
      <c r="CL590" s="25"/>
      <c r="CM590" s="15"/>
      <c r="CN590" s="25"/>
      <c r="CO590" s="15"/>
      <c r="CP590" s="25"/>
      <c r="CQ590" s="15"/>
      <c r="CR590" s="25"/>
      <c r="CS590" s="15">
        <f t="shared" si="117"/>
        <v>0</v>
      </c>
      <c r="CT590" s="15">
        <f t="shared" si="118"/>
        <v>0</v>
      </c>
      <c r="CU590" s="15">
        <f t="shared" si="119"/>
        <v>0</v>
      </c>
      <c r="CV590" s="15">
        <f t="shared" si="120"/>
        <v>0</v>
      </c>
      <c r="CW590" s="15"/>
      <c r="CX590" s="15"/>
      <c r="CY590" s="15">
        <f t="shared" si="121"/>
        <v>0</v>
      </c>
      <c r="CZ590" s="15">
        <f>GG590</f>
        <v>0</v>
      </c>
      <c r="DA590" s="19"/>
      <c r="DB590" s="17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7"/>
      <c r="DQ590" s="15"/>
      <c r="DR590" s="15"/>
      <c r="DS590" s="15"/>
      <c r="DT590" s="15"/>
      <c r="DU590" s="15"/>
      <c r="DV590" s="15"/>
      <c r="DW590" s="15"/>
      <c r="DX590" s="20"/>
      <c r="DY590" s="15"/>
      <c r="DZ590" s="20"/>
      <c r="EA590" s="15"/>
      <c r="EB590" s="20"/>
      <c r="EC590" s="15"/>
      <c r="ED590" s="20"/>
      <c r="EE590" s="15"/>
      <c r="EF590" s="20"/>
      <c r="EG590" s="15"/>
      <c r="EH590" s="20"/>
      <c r="EI590" s="15">
        <v>48</v>
      </c>
      <c r="EJ590" s="20">
        <v>6</v>
      </c>
      <c r="EK590" s="15"/>
      <c r="EL590" s="20"/>
      <c r="EM590" s="15">
        <v>48</v>
      </c>
      <c r="EN590" s="20">
        <v>6</v>
      </c>
      <c r="EO590" s="15"/>
      <c r="EP590" s="20"/>
      <c r="EQ590" s="15"/>
      <c r="ER590" s="20"/>
      <c r="ES590" s="15"/>
      <c r="ET590" s="20"/>
      <c r="EU590" s="15"/>
      <c r="EV590" s="20"/>
      <c r="EW590" s="15"/>
      <c r="EX590" s="20"/>
      <c r="EY590" s="15"/>
      <c r="EZ590" s="20"/>
      <c r="FA590" s="15"/>
      <c r="FB590" s="20"/>
      <c r="FC590" s="15"/>
      <c r="FD590" s="20"/>
      <c r="FE590" s="15"/>
      <c r="FF590" s="20"/>
      <c r="FG590" s="15"/>
      <c r="FH590" s="20"/>
      <c r="FI590" s="15"/>
      <c r="FJ590" s="20"/>
      <c r="FK590" s="15"/>
      <c r="FL590" s="20"/>
      <c r="FM590" s="15"/>
      <c r="FN590" s="20"/>
      <c r="FO590" s="15"/>
      <c r="FP590" s="20"/>
      <c r="FQ590" s="15"/>
      <c r="FR590" s="20"/>
      <c r="FS590" s="15"/>
      <c r="FT590" s="20"/>
      <c r="FU590" s="15"/>
      <c r="FV590" s="20"/>
      <c r="FW590" s="15"/>
      <c r="FX590" s="20"/>
      <c r="FY590" s="15"/>
      <c r="FZ590" s="20"/>
      <c r="GA590" s="15"/>
      <c r="GB590" s="20"/>
      <c r="GC590" s="15"/>
      <c r="GD590" s="20"/>
      <c r="GE590" s="15"/>
      <c r="GF590" s="20"/>
      <c r="GG590" s="170"/>
    </row>
    <row r="591" spans="1:189" s="2" customFormat="1" ht="15" customHeight="1" x14ac:dyDescent="0.3">
      <c r="A591" s="15" t="s">
        <v>2903</v>
      </c>
      <c r="B591" s="17" t="s">
        <v>126</v>
      </c>
      <c r="C591" s="17" t="s">
        <v>1451</v>
      </c>
      <c r="D591" s="17" t="s">
        <v>1452</v>
      </c>
      <c r="E591" s="15" t="str">
        <f t="shared" si="115"/>
        <v>Edward Muro</v>
      </c>
      <c r="F591" s="17" t="s">
        <v>135</v>
      </c>
      <c r="G591" s="15">
        <v>999912767</v>
      </c>
      <c r="H591" s="15">
        <f t="shared" si="116"/>
        <v>19</v>
      </c>
      <c r="I591" s="15"/>
      <c r="J591" s="17">
        <f>(O591+P591+R591+S591+T591+U591)/2</f>
        <v>19</v>
      </c>
      <c r="K591" s="16"/>
      <c r="L591" s="15"/>
      <c r="M591" s="15"/>
      <c r="N591" s="15"/>
      <c r="O591" s="15">
        <f t="shared" si="111"/>
        <v>0</v>
      </c>
      <c r="P591" s="15">
        <v>0</v>
      </c>
      <c r="Q591" s="15">
        <f t="shared" si="112"/>
        <v>0</v>
      </c>
      <c r="R591" s="15">
        <v>0</v>
      </c>
      <c r="S591" s="15">
        <v>0</v>
      </c>
      <c r="T591" s="15">
        <f t="shared" si="113"/>
        <v>38</v>
      </c>
      <c r="U591" s="15">
        <f t="shared" si="114"/>
        <v>0</v>
      </c>
      <c r="V591" s="15"/>
      <c r="W591" s="15"/>
      <c r="X591" s="15"/>
      <c r="Y591" s="15"/>
      <c r="Z591" s="16"/>
      <c r="AA591" s="15"/>
      <c r="AB591" s="24"/>
      <c r="AC591" s="15"/>
      <c r="AD591" s="15"/>
      <c r="AE591" s="15"/>
      <c r="AF591" s="15"/>
      <c r="AG591" s="15"/>
      <c r="AH591" s="24"/>
      <c r="AI591" s="15"/>
      <c r="AJ591" s="15"/>
      <c r="AK591" s="15"/>
      <c r="AL591" s="15"/>
      <c r="AM591" s="15"/>
      <c r="AN591" s="24"/>
      <c r="AO591" s="15"/>
      <c r="AP591" s="24"/>
      <c r="AQ591" s="15"/>
      <c r="AR591" s="24"/>
      <c r="AS591" s="15"/>
      <c r="AT591" s="24"/>
      <c r="AU591" s="15">
        <v>51</v>
      </c>
      <c r="AV591" s="24">
        <v>8</v>
      </c>
      <c r="AW591" s="15"/>
      <c r="AX591" s="24"/>
      <c r="AY591" s="15"/>
      <c r="AZ591" s="15"/>
      <c r="BA591" s="15"/>
      <c r="BB591" s="15"/>
      <c r="BC591" s="15"/>
      <c r="BD591" s="15"/>
      <c r="BE591" s="15"/>
      <c r="BF591" s="24"/>
      <c r="BG591" s="15">
        <v>51</v>
      </c>
      <c r="BH591" s="24">
        <v>8</v>
      </c>
      <c r="BI591" s="15"/>
      <c r="BJ591" s="24"/>
      <c r="BK591" s="15"/>
      <c r="BL591" s="24"/>
      <c r="BM591" s="15"/>
      <c r="BN591" s="24"/>
      <c r="BO591" s="15"/>
      <c r="BP591" s="24"/>
      <c r="BQ591" s="15"/>
      <c r="BR591" s="24"/>
      <c r="BS591" s="15"/>
      <c r="BT591" s="24"/>
      <c r="BU591" s="15">
        <v>44</v>
      </c>
      <c r="BV591" s="24" t="s">
        <v>129</v>
      </c>
      <c r="BW591" s="15"/>
      <c r="BX591" s="24"/>
      <c r="BY591" s="15"/>
      <c r="BZ591" s="24"/>
      <c r="CA591" s="15"/>
      <c r="CB591" s="24"/>
      <c r="CC591" s="15"/>
      <c r="CD591" s="24"/>
      <c r="CE591" s="15"/>
      <c r="CF591" s="24"/>
      <c r="CG591" s="15"/>
      <c r="CH591" s="25"/>
      <c r="CI591" s="15">
        <v>51</v>
      </c>
      <c r="CJ591" s="25">
        <v>8</v>
      </c>
      <c r="CK591" s="15"/>
      <c r="CL591" s="25"/>
      <c r="CM591" s="15"/>
      <c r="CN591" s="25"/>
      <c r="CO591" s="15"/>
      <c r="CP591" s="25"/>
      <c r="CQ591" s="15"/>
      <c r="CR591" s="25"/>
      <c r="CS591" s="15">
        <f t="shared" si="117"/>
        <v>0</v>
      </c>
      <c r="CT591" s="15">
        <f t="shared" si="118"/>
        <v>0</v>
      </c>
      <c r="CU591" s="15">
        <f t="shared" si="119"/>
        <v>0</v>
      </c>
      <c r="CV591" s="15">
        <f t="shared" si="120"/>
        <v>0</v>
      </c>
      <c r="CW591" s="15"/>
      <c r="CX591" s="15"/>
      <c r="CY591" s="15">
        <f t="shared" si="121"/>
        <v>0</v>
      </c>
      <c r="CZ591" s="15">
        <f>GG591</f>
        <v>0</v>
      </c>
      <c r="DA591" s="19"/>
      <c r="DB591" s="17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7"/>
      <c r="DQ591" s="15"/>
      <c r="DR591" s="15"/>
      <c r="DS591" s="15"/>
      <c r="DT591" s="15"/>
      <c r="DU591" s="15"/>
      <c r="DV591" s="15"/>
      <c r="DW591" s="15">
        <v>33</v>
      </c>
      <c r="DX591" s="20" t="s">
        <v>168</v>
      </c>
      <c r="DY591" s="15"/>
      <c r="DZ591" s="20"/>
      <c r="EA591" s="15"/>
      <c r="EB591" s="20"/>
      <c r="EC591" s="15">
        <v>38</v>
      </c>
      <c r="ED591" s="20" t="s">
        <v>168</v>
      </c>
      <c r="EE591" s="15"/>
      <c r="EF591" s="20"/>
      <c r="EG591" s="15"/>
      <c r="EH591" s="20"/>
      <c r="EI591" s="15"/>
      <c r="EJ591" s="20"/>
      <c r="EK591" s="15"/>
      <c r="EL591" s="20"/>
      <c r="EM591" s="15"/>
      <c r="EN591" s="20"/>
      <c r="EO591" s="15"/>
      <c r="EP591" s="20"/>
      <c r="EQ591" s="15"/>
      <c r="ER591" s="20"/>
      <c r="ES591" s="15"/>
      <c r="ET591" s="20"/>
      <c r="EU591" s="15"/>
      <c r="EV591" s="20"/>
      <c r="EW591" s="15"/>
      <c r="EX591" s="20"/>
      <c r="EY591" s="15"/>
      <c r="EZ591" s="20"/>
      <c r="FA591" s="15"/>
      <c r="FB591" s="20"/>
      <c r="FC591" s="15"/>
      <c r="FD591" s="20"/>
      <c r="FE591" s="15"/>
      <c r="FF591" s="20"/>
      <c r="FG591" s="15"/>
      <c r="FH591" s="20"/>
      <c r="FI591" s="15"/>
      <c r="FJ591" s="20"/>
      <c r="FK591" s="15"/>
      <c r="FL591" s="20"/>
      <c r="FM591" s="15"/>
      <c r="FN591" s="20"/>
      <c r="FO591" s="15"/>
      <c r="FP591" s="20"/>
      <c r="FQ591" s="15"/>
      <c r="FR591" s="20"/>
      <c r="FS591" s="15"/>
      <c r="FT591" s="20"/>
      <c r="FU591" s="15"/>
      <c r="FV591" s="20"/>
      <c r="FW591" s="15"/>
      <c r="FX591" s="20"/>
      <c r="FY591" s="15"/>
      <c r="FZ591" s="20"/>
      <c r="GA591" s="15"/>
      <c r="GB591" s="20"/>
      <c r="GC591" s="15"/>
      <c r="GD591" s="20"/>
      <c r="GE591" s="15"/>
      <c r="GF591" s="20"/>
      <c r="GG591" s="170"/>
    </row>
    <row r="592" spans="1:189" s="2" customFormat="1" ht="15" customHeight="1" x14ac:dyDescent="0.3">
      <c r="A592" s="15" t="s">
        <v>2905</v>
      </c>
      <c r="B592" s="15" t="s">
        <v>126</v>
      </c>
      <c r="C592" s="15" t="s">
        <v>553</v>
      </c>
      <c r="D592" s="15" t="s">
        <v>554</v>
      </c>
      <c r="E592" s="15" t="str">
        <f t="shared" si="115"/>
        <v>Yen Chou</v>
      </c>
      <c r="F592" s="15" t="s">
        <v>128</v>
      </c>
      <c r="G592" s="15">
        <v>999912985</v>
      </c>
      <c r="H592" s="15">
        <f t="shared" si="116"/>
        <v>51</v>
      </c>
      <c r="I592" s="15"/>
      <c r="J592" s="15"/>
      <c r="K592" s="16"/>
      <c r="L592" s="15"/>
      <c r="M592" s="15"/>
      <c r="N592" s="15"/>
      <c r="O592" s="15">
        <f t="shared" si="111"/>
        <v>0</v>
      </c>
      <c r="P592" s="15">
        <v>0</v>
      </c>
      <c r="Q592" s="15">
        <f t="shared" si="112"/>
        <v>1</v>
      </c>
      <c r="R592" s="15">
        <v>0</v>
      </c>
      <c r="S592" s="15">
        <v>0</v>
      </c>
      <c r="T592" s="15">
        <f t="shared" si="113"/>
        <v>51</v>
      </c>
      <c r="U592" s="15">
        <f t="shared" si="114"/>
        <v>0</v>
      </c>
      <c r="V592" s="15"/>
      <c r="W592" s="15"/>
      <c r="X592" s="15"/>
      <c r="Y592" s="15"/>
      <c r="Z592" s="16"/>
      <c r="AA592" s="15">
        <v>99</v>
      </c>
      <c r="AB592" s="24">
        <v>5</v>
      </c>
      <c r="AC592" s="15"/>
      <c r="AD592" s="24"/>
      <c r="AE592" s="15">
        <v>90</v>
      </c>
      <c r="AF592" s="24">
        <v>2</v>
      </c>
      <c r="AG592" s="15"/>
      <c r="AH592" s="24"/>
      <c r="AI592" s="15"/>
      <c r="AJ592" s="24"/>
      <c r="AK592" s="15"/>
      <c r="AL592" s="24"/>
      <c r="AM592" s="15">
        <v>56</v>
      </c>
      <c r="AN592" s="24">
        <v>3</v>
      </c>
      <c r="AO592" s="15"/>
      <c r="AP592" s="24"/>
      <c r="AQ592" s="15"/>
      <c r="AR592" s="24"/>
      <c r="AS592" s="15"/>
      <c r="AT592" s="24"/>
      <c r="AU592" s="15"/>
      <c r="AV592" s="24"/>
      <c r="AW592" s="15"/>
      <c r="AX592" s="24"/>
      <c r="AY592" s="15">
        <v>113</v>
      </c>
      <c r="AZ592" s="24">
        <v>3</v>
      </c>
      <c r="BA592" s="15"/>
      <c r="BB592" s="24"/>
      <c r="BC592" s="15"/>
      <c r="BD592" s="24"/>
      <c r="BE592" s="15"/>
      <c r="BF592" s="24"/>
      <c r="BG592" s="15"/>
      <c r="BH592" s="24"/>
      <c r="BI592" s="15"/>
      <c r="BJ592" s="24"/>
      <c r="BK592" s="15">
        <f>15*2.16</f>
        <v>32.400000000000006</v>
      </c>
      <c r="BL592" s="24">
        <v>3</v>
      </c>
      <c r="BM592" s="15"/>
      <c r="BN592" s="24"/>
      <c r="BO592" s="15"/>
      <c r="BP592" s="24">
        <v>3</v>
      </c>
      <c r="BQ592" s="15"/>
      <c r="BR592" s="24">
        <v>3</v>
      </c>
      <c r="BS592" s="15"/>
      <c r="BT592" s="24"/>
      <c r="BU592" s="15"/>
      <c r="BV592" s="24"/>
      <c r="BW592" s="15"/>
      <c r="BX592" s="24">
        <v>3</v>
      </c>
      <c r="BY592" s="15"/>
      <c r="BZ592" s="24">
        <v>3</v>
      </c>
      <c r="CA592" s="15">
        <v>90</v>
      </c>
      <c r="CB592" s="24">
        <v>3</v>
      </c>
      <c r="CC592" s="15"/>
      <c r="CD592" s="24">
        <v>3</v>
      </c>
      <c r="CE592" s="15">
        <v>106</v>
      </c>
      <c r="CF592" s="24">
        <v>5</v>
      </c>
      <c r="CG592" s="15">
        <v>60</v>
      </c>
      <c r="CH592" s="25">
        <v>1</v>
      </c>
      <c r="CI592" s="15"/>
      <c r="CJ592" s="25"/>
      <c r="CK592" s="15"/>
      <c r="CL592" s="25"/>
      <c r="CM592" s="15"/>
      <c r="CN592" s="25"/>
      <c r="CO592" s="15"/>
      <c r="CP592" s="25"/>
      <c r="CQ592" s="15"/>
      <c r="CR592" s="25"/>
      <c r="CS592" s="15">
        <f t="shared" si="117"/>
        <v>0</v>
      </c>
      <c r="CT592" s="15">
        <f t="shared" si="118"/>
        <v>0</v>
      </c>
      <c r="CU592" s="15">
        <f t="shared" si="119"/>
        <v>0</v>
      </c>
      <c r="CV592" s="15">
        <f t="shared" si="120"/>
        <v>0</v>
      </c>
      <c r="CW592" s="15"/>
      <c r="CX592" s="15"/>
      <c r="CY592" s="15">
        <f t="shared" si="121"/>
        <v>0</v>
      </c>
      <c r="CZ592" s="15">
        <f>GG592</f>
        <v>0</v>
      </c>
      <c r="DA592" s="19"/>
      <c r="DB592" s="17">
        <v>64</v>
      </c>
      <c r="DC592" s="15">
        <v>45</v>
      </c>
      <c r="DD592" s="15"/>
      <c r="DE592" s="15"/>
      <c r="DF592" s="15"/>
      <c r="DG592" s="15"/>
      <c r="DH592" s="15"/>
      <c r="DI592" s="15"/>
      <c r="DJ592" s="15"/>
      <c r="DK592" s="15"/>
      <c r="DL592" s="15">
        <v>60</v>
      </c>
      <c r="DM592" s="15"/>
      <c r="DN592" s="15"/>
      <c r="DO592" s="15"/>
      <c r="DP592" s="17"/>
      <c r="DQ592" s="15"/>
      <c r="DR592" s="15"/>
      <c r="DS592" s="15"/>
      <c r="DT592" s="15"/>
      <c r="DU592" s="15"/>
      <c r="DV592" s="15"/>
      <c r="DW592" s="15"/>
      <c r="DX592" s="20"/>
      <c r="DY592" s="15"/>
      <c r="DZ592" s="20"/>
      <c r="EA592" s="15"/>
      <c r="EB592" s="20"/>
      <c r="EC592" s="15">
        <v>51</v>
      </c>
      <c r="ED592" s="20" t="s">
        <v>129</v>
      </c>
      <c r="EE592" s="15"/>
      <c r="EF592" s="20"/>
      <c r="EG592" s="15"/>
      <c r="EH592" s="20"/>
      <c r="EI592" s="15"/>
      <c r="EJ592" s="20"/>
      <c r="EK592" s="15"/>
      <c r="EL592" s="20"/>
      <c r="EM592" s="15"/>
      <c r="EN592" s="20"/>
      <c r="EO592" s="15"/>
      <c r="EP592" s="20"/>
      <c r="EQ592" s="15"/>
      <c r="ER592" s="20"/>
      <c r="ES592" s="15"/>
      <c r="ET592" s="20"/>
      <c r="EU592" s="15"/>
      <c r="EV592" s="20"/>
      <c r="EW592" s="15"/>
      <c r="EX592" s="20"/>
      <c r="EY592" s="15"/>
      <c r="EZ592" s="20"/>
      <c r="FA592" s="15"/>
      <c r="FB592" s="20"/>
      <c r="FC592" s="15"/>
      <c r="FD592" s="20"/>
      <c r="FE592" s="15"/>
      <c r="FF592" s="20"/>
      <c r="FG592" s="15"/>
      <c r="FH592" s="20"/>
      <c r="FI592" s="15"/>
      <c r="FJ592" s="20"/>
      <c r="FK592" s="15"/>
      <c r="FL592" s="20"/>
      <c r="FM592" s="15"/>
      <c r="FN592" s="20"/>
      <c r="FO592" s="15"/>
      <c r="FP592" s="20"/>
      <c r="FQ592" s="15"/>
      <c r="FR592" s="20"/>
      <c r="FS592" s="15"/>
      <c r="FT592" s="20"/>
      <c r="FU592" s="15"/>
      <c r="FV592" s="20"/>
      <c r="FW592" s="15"/>
      <c r="FX592" s="20"/>
      <c r="FY592" s="15"/>
      <c r="FZ592" s="20"/>
      <c r="GA592" s="15"/>
      <c r="GB592" s="20"/>
      <c r="GC592" s="15"/>
      <c r="GD592" s="20"/>
      <c r="GE592" s="15"/>
      <c r="GF592" s="20"/>
      <c r="GG592" s="170"/>
    </row>
    <row r="593" spans="1:189" s="2" customFormat="1" ht="15" customHeight="1" x14ac:dyDescent="0.3">
      <c r="A593" s="17" t="s">
        <v>125</v>
      </c>
      <c r="B593" s="15" t="s">
        <v>126</v>
      </c>
      <c r="C593" s="15" t="s">
        <v>1690</v>
      </c>
      <c r="D593" s="15" t="s">
        <v>1691</v>
      </c>
      <c r="E593" s="15" t="str">
        <f t="shared" si="115"/>
        <v>Brianna Seo</v>
      </c>
      <c r="F593" s="15" t="s">
        <v>128</v>
      </c>
      <c r="G593" s="15">
        <v>999913029</v>
      </c>
      <c r="H593" s="15">
        <f t="shared" si="116"/>
        <v>73</v>
      </c>
      <c r="I593" s="15"/>
      <c r="J593" s="17">
        <f>(O593+P593+R593+S593+T593+U593)/2</f>
        <v>19</v>
      </c>
      <c r="K593" s="16"/>
      <c r="L593" s="15"/>
      <c r="M593" s="15"/>
      <c r="N593" s="15"/>
      <c r="O593" s="15">
        <f t="shared" si="111"/>
        <v>0</v>
      </c>
      <c r="P593" s="15">
        <v>0</v>
      </c>
      <c r="Q593" s="15">
        <f t="shared" si="112"/>
        <v>0</v>
      </c>
      <c r="R593" s="15">
        <v>0</v>
      </c>
      <c r="S593" s="15">
        <v>0</v>
      </c>
      <c r="T593" s="15">
        <f t="shared" si="113"/>
        <v>38</v>
      </c>
      <c r="U593" s="15">
        <f t="shared" si="114"/>
        <v>0</v>
      </c>
      <c r="V593" s="15"/>
      <c r="W593" s="15"/>
      <c r="X593" s="15"/>
      <c r="Y593" s="15"/>
      <c r="Z593" s="16"/>
      <c r="AA593" s="15"/>
      <c r="AB593" s="24"/>
      <c r="AC593" s="15"/>
      <c r="AD593" s="15"/>
      <c r="AE593" s="15"/>
      <c r="AF593" s="15"/>
      <c r="AG593" s="15"/>
      <c r="AH593" s="24"/>
      <c r="AI593" s="15"/>
      <c r="AJ593" s="15"/>
      <c r="AK593" s="15"/>
      <c r="AL593" s="15"/>
      <c r="AM593" s="15"/>
      <c r="AN593" s="24"/>
      <c r="AO593" s="15"/>
      <c r="AP593" s="24"/>
      <c r="AQ593" s="15"/>
      <c r="AR593" s="24"/>
      <c r="AS593" s="15"/>
      <c r="AT593" s="24"/>
      <c r="AU593" s="15"/>
      <c r="AV593" s="24"/>
      <c r="AW593" s="15"/>
      <c r="AX593" s="24"/>
      <c r="AY593" s="15"/>
      <c r="AZ593" s="15"/>
      <c r="BA593" s="15"/>
      <c r="BB593" s="15"/>
      <c r="BC593" s="15"/>
      <c r="BD593" s="15"/>
      <c r="BE593" s="15"/>
      <c r="BF593" s="24"/>
      <c r="BG593" s="15"/>
      <c r="BH593" s="24"/>
      <c r="BI593" s="15"/>
      <c r="BJ593" s="24"/>
      <c r="BK593" s="15"/>
      <c r="BL593" s="24"/>
      <c r="BM593" s="15"/>
      <c r="BN593" s="24"/>
      <c r="BO593" s="15"/>
      <c r="BP593" s="24"/>
      <c r="BQ593" s="15"/>
      <c r="BR593" s="24"/>
      <c r="BS593" s="15">
        <v>140</v>
      </c>
      <c r="BT593" s="24">
        <v>1</v>
      </c>
      <c r="BU593" s="15"/>
      <c r="BV593" s="24"/>
      <c r="BW593" s="15"/>
      <c r="BX593" s="24"/>
      <c r="BY593" s="15"/>
      <c r="BZ593" s="24"/>
      <c r="CA593" s="15"/>
      <c r="CB593" s="24"/>
      <c r="CC593" s="15"/>
      <c r="CD593" s="24"/>
      <c r="CE593" s="15"/>
      <c r="CF593" s="24"/>
      <c r="CG593" s="15"/>
      <c r="CH593" s="25"/>
      <c r="CI593" s="15"/>
      <c r="CJ593" s="25"/>
      <c r="CK593" s="15"/>
      <c r="CL593" s="25"/>
      <c r="CM593" s="15"/>
      <c r="CN593" s="25"/>
      <c r="CO593" s="15"/>
      <c r="CP593" s="25"/>
      <c r="CQ593" s="15"/>
      <c r="CR593" s="25"/>
      <c r="CS593" s="15">
        <f t="shared" si="117"/>
        <v>0</v>
      </c>
      <c r="CT593" s="15">
        <f t="shared" si="118"/>
        <v>54</v>
      </c>
      <c r="CU593" s="15">
        <f t="shared" si="119"/>
        <v>1</v>
      </c>
      <c r="CV593" s="15">
        <f t="shared" si="120"/>
        <v>0</v>
      </c>
      <c r="CW593" s="15"/>
      <c r="CX593" s="15"/>
      <c r="CY593" s="15">
        <f t="shared" si="121"/>
        <v>0</v>
      </c>
      <c r="CZ593" s="15">
        <f>GG593</f>
        <v>0</v>
      </c>
      <c r="DA593" s="19"/>
      <c r="DB593" s="17">
        <v>48</v>
      </c>
      <c r="DC593" s="15"/>
      <c r="DD593" s="15"/>
      <c r="DE593" s="15">
        <v>58</v>
      </c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7"/>
      <c r="DQ593" s="15"/>
      <c r="DR593" s="15"/>
      <c r="DS593" s="15"/>
      <c r="DT593" s="15"/>
      <c r="DU593" s="15"/>
      <c r="DV593" s="15"/>
      <c r="DW593" s="15"/>
      <c r="DX593" s="20"/>
      <c r="DY593" s="15"/>
      <c r="DZ593" s="20"/>
      <c r="EA593" s="15">
        <v>44</v>
      </c>
      <c r="EB593" s="20" t="s">
        <v>129</v>
      </c>
      <c r="EC593" s="15">
        <v>38</v>
      </c>
      <c r="ED593" s="20" t="s">
        <v>168</v>
      </c>
      <c r="EE593" s="15"/>
      <c r="EF593" s="20"/>
      <c r="EG593" s="15"/>
      <c r="EH593" s="20"/>
      <c r="EI593" s="15"/>
      <c r="EJ593" s="20"/>
      <c r="EK593" s="15"/>
      <c r="EL593" s="20"/>
      <c r="EM593" s="15"/>
      <c r="EN593" s="20"/>
      <c r="EO593" s="15"/>
      <c r="EP593" s="20"/>
      <c r="EQ593" s="15"/>
      <c r="ER593" s="20"/>
      <c r="ES593" s="15"/>
      <c r="ET593" s="20"/>
      <c r="EU593" s="15"/>
      <c r="EV593" s="20"/>
      <c r="EW593" s="15">
        <v>54</v>
      </c>
      <c r="EX593" s="20">
        <v>7</v>
      </c>
      <c r="EY593" s="15"/>
      <c r="EZ593" s="20"/>
      <c r="FA593" s="15"/>
      <c r="FB593" s="20"/>
      <c r="FC593" s="15"/>
      <c r="FD593" s="20"/>
      <c r="FE593" s="15"/>
      <c r="FF593" s="20"/>
      <c r="FG593" s="15"/>
      <c r="FH593" s="20"/>
      <c r="FI593" s="15"/>
      <c r="FJ593" s="20"/>
      <c r="FK593" s="15"/>
      <c r="FL593" s="20"/>
      <c r="FM593" s="15"/>
      <c r="FN593" s="20"/>
      <c r="FO593" s="15"/>
      <c r="FP593" s="20"/>
      <c r="FQ593" s="15"/>
      <c r="FR593" s="20"/>
      <c r="FS593" s="15"/>
      <c r="FT593" s="20"/>
      <c r="FU593" s="15"/>
      <c r="FV593" s="20"/>
      <c r="FW593" s="15"/>
      <c r="FX593" s="20"/>
      <c r="FY593" s="15"/>
      <c r="FZ593" s="20"/>
      <c r="GA593" s="15"/>
      <c r="GB593" s="20"/>
      <c r="GC593" s="15"/>
      <c r="GD593" s="20"/>
      <c r="GE593" s="15"/>
      <c r="GF593" s="20"/>
      <c r="GG593" s="170"/>
    </row>
    <row r="594" spans="1:189" s="2" customFormat="1" ht="15" customHeight="1" x14ac:dyDescent="0.3">
      <c r="A594" s="15" t="s">
        <v>133</v>
      </c>
      <c r="B594" s="15" t="s">
        <v>142</v>
      </c>
      <c r="C594" s="15" t="s">
        <v>660</v>
      </c>
      <c r="D594" s="15" t="s">
        <v>661</v>
      </c>
      <c r="E594" s="15" t="str">
        <f t="shared" si="115"/>
        <v>Iakona Desadier</v>
      </c>
      <c r="F594" s="15" t="s">
        <v>135</v>
      </c>
      <c r="G594" s="15">
        <v>999913322</v>
      </c>
      <c r="H594" s="15">
        <f t="shared" si="116"/>
        <v>51</v>
      </c>
      <c r="I594" s="15"/>
      <c r="J594" s="15"/>
      <c r="K594" s="16"/>
      <c r="L594" s="15"/>
      <c r="M594" s="15"/>
      <c r="N594" s="15"/>
      <c r="O594" s="15">
        <f t="shared" si="111"/>
        <v>0</v>
      </c>
      <c r="P594" s="15">
        <v>0</v>
      </c>
      <c r="Q594" s="15">
        <f t="shared" si="112"/>
        <v>0</v>
      </c>
      <c r="R594" s="15">
        <v>0</v>
      </c>
      <c r="S594" s="15">
        <v>0</v>
      </c>
      <c r="T594" s="15">
        <f t="shared" si="113"/>
        <v>51</v>
      </c>
      <c r="U594" s="15">
        <f t="shared" si="114"/>
        <v>0</v>
      </c>
      <c r="V594" s="15"/>
      <c r="W594" s="15"/>
      <c r="X594" s="15"/>
      <c r="Y594" s="15"/>
      <c r="Z594" s="16"/>
      <c r="AA594" s="15"/>
      <c r="AB594" s="24"/>
      <c r="AC594" s="15"/>
      <c r="AD594" s="15"/>
      <c r="AE594" s="15"/>
      <c r="AF594" s="15"/>
      <c r="AG594" s="15"/>
      <c r="AH594" s="24"/>
      <c r="AI594" s="15"/>
      <c r="AJ594" s="15"/>
      <c r="AK594" s="15"/>
      <c r="AL594" s="15"/>
      <c r="AM594" s="15"/>
      <c r="AN594" s="24"/>
      <c r="AO594" s="15"/>
      <c r="AP594" s="24"/>
      <c r="AQ594" s="15"/>
      <c r="AR594" s="24"/>
      <c r="AS594" s="15"/>
      <c r="AT594" s="24"/>
      <c r="AU594" s="15"/>
      <c r="AV594" s="24"/>
      <c r="AW594" s="15"/>
      <c r="AX594" s="24"/>
      <c r="AY594" s="15"/>
      <c r="AZ594" s="15"/>
      <c r="BA594" s="15"/>
      <c r="BB594" s="15"/>
      <c r="BC594" s="15"/>
      <c r="BD594" s="15"/>
      <c r="BE594" s="15"/>
      <c r="BF594" s="24"/>
      <c r="BG594" s="15"/>
      <c r="BH594" s="24"/>
      <c r="BI594" s="15"/>
      <c r="BJ594" s="24"/>
      <c r="BK594" s="15"/>
      <c r="BL594" s="24"/>
      <c r="BM594" s="15">
        <v>39.5</v>
      </c>
      <c r="BN594" s="24">
        <v>3</v>
      </c>
      <c r="BO594" s="15"/>
      <c r="BP594" s="24"/>
      <c r="BQ594" s="15"/>
      <c r="BR594" s="24"/>
      <c r="BS594" s="15"/>
      <c r="BT594" s="24"/>
      <c r="BU594" s="15"/>
      <c r="BV594" s="24"/>
      <c r="BW594" s="15"/>
      <c r="BX594" s="24"/>
      <c r="BY594" s="15"/>
      <c r="BZ594" s="24"/>
      <c r="CA594" s="15">
        <f>0.3*90</f>
        <v>27</v>
      </c>
      <c r="CB594" s="24">
        <v>3</v>
      </c>
      <c r="CC594" s="15"/>
      <c r="CD594" s="24"/>
      <c r="CE594" s="15"/>
      <c r="CF594" s="24"/>
      <c r="CG594" s="15"/>
      <c r="CH594" s="25"/>
      <c r="CI594" s="15"/>
      <c r="CJ594" s="25"/>
      <c r="CK594" s="15"/>
      <c r="CL594" s="25"/>
      <c r="CM594" s="15"/>
      <c r="CN594" s="25"/>
      <c r="CO594" s="15"/>
      <c r="CP594" s="25"/>
      <c r="CQ594" s="15"/>
      <c r="CR594" s="25"/>
      <c r="CS594" s="15">
        <f t="shared" si="117"/>
        <v>0</v>
      </c>
      <c r="CT594" s="15">
        <f t="shared" si="118"/>
        <v>0</v>
      </c>
      <c r="CU594" s="15">
        <f t="shared" si="119"/>
        <v>0</v>
      </c>
      <c r="CV594" s="15">
        <f t="shared" si="120"/>
        <v>0</v>
      </c>
      <c r="CW594" s="15"/>
      <c r="CX594" s="15"/>
      <c r="CY594" s="15">
        <f t="shared" si="121"/>
        <v>0</v>
      </c>
      <c r="CZ594" s="15">
        <f>GG594</f>
        <v>0</v>
      </c>
      <c r="DA594" s="19"/>
      <c r="DB594" s="17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7"/>
      <c r="DQ594" s="15"/>
      <c r="DR594" s="15"/>
      <c r="DS594" s="15"/>
      <c r="DT594" s="15"/>
      <c r="DU594" s="15"/>
      <c r="DV594" s="15"/>
      <c r="DW594" s="15"/>
      <c r="DX594" s="20"/>
      <c r="DY594" s="15">
        <v>71</v>
      </c>
      <c r="DZ594" s="20">
        <v>5</v>
      </c>
      <c r="EA594" s="15"/>
      <c r="EB594" s="20"/>
      <c r="EC594" s="15">
        <v>51</v>
      </c>
      <c r="ED594" s="20" t="s">
        <v>129</v>
      </c>
      <c r="EE594" s="15"/>
      <c r="EF594" s="20"/>
      <c r="EG594" s="15"/>
      <c r="EH594" s="20"/>
      <c r="EI594" s="15"/>
      <c r="EJ594" s="20"/>
      <c r="EK594" s="15"/>
      <c r="EL594" s="20"/>
      <c r="EM594" s="15"/>
      <c r="EN594" s="20"/>
      <c r="EO594" s="15"/>
      <c r="EP594" s="20"/>
      <c r="EQ594" s="15"/>
      <c r="ER594" s="20"/>
      <c r="ES594" s="15"/>
      <c r="ET594" s="20"/>
      <c r="EU594" s="15"/>
      <c r="EV594" s="20"/>
      <c r="EW594" s="15"/>
      <c r="EX594" s="20"/>
      <c r="EY594" s="15"/>
      <c r="EZ594" s="20"/>
      <c r="FA594" s="15"/>
      <c r="FB594" s="20"/>
      <c r="FC594" s="15"/>
      <c r="FD594" s="20"/>
      <c r="FE594" s="15"/>
      <c r="FF594" s="20"/>
      <c r="FG594" s="15"/>
      <c r="FH594" s="20"/>
      <c r="FI594" s="15"/>
      <c r="FJ594" s="20"/>
      <c r="FK594" s="15"/>
      <c r="FL594" s="20"/>
      <c r="FM594" s="15"/>
      <c r="FN594" s="20"/>
      <c r="FO594" s="15"/>
      <c r="FP594" s="20"/>
      <c r="FQ594" s="15"/>
      <c r="FR594" s="20"/>
      <c r="FS594" s="15"/>
      <c r="FT594" s="20"/>
      <c r="FU594" s="15"/>
      <c r="FV594" s="20"/>
      <c r="FW594" s="15"/>
      <c r="FX594" s="20"/>
      <c r="FY594" s="15"/>
      <c r="FZ594" s="20"/>
      <c r="GA594" s="15"/>
      <c r="GB594" s="20"/>
      <c r="GC594" s="15"/>
      <c r="GD594" s="20"/>
      <c r="GE594" s="15"/>
      <c r="GF594" s="20"/>
      <c r="GG594" s="170"/>
    </row>
    <row r="595" spans="1:189" s="2" customFormat="1" ht="15" customHeight="1" x14ac:dyDescent="0.3">
      <c r="A595" s="85" t="s">
        <v>2903</v>
      </c>
      <c r="B595" s="85" t="s">
        <v>126</v>
      </c>
      <c r="C595" s="85" t="s">
        <v>4003</v>
      </c>
      <c r="D595" s="85" t="s">
        <v>4004</v>
      </c>
      <c r="E595" s="15" t="str">
        <f t="shared" si="115"/>
        <v>LAUREL STEWART</v>
      </c>
      <c r="F595" s="85" t="s">
        <v>128</v>
      </c>
      <c r="G595" s="15">
        <v>999913326</v>
      </c>
      <c r="H595" s="15">
        <f t="shared" si="116"/>
        <v>38</v>
      </c>
      <c r="I595" s="15"/>
      <c r="J595" s="15"/>
      <c r="K595" s="16"/>
      <c r="L595" s="15"/>
      <c r="M595" s="15"/>
      <c r="N595" s="15"/>
      <c r="O595" s="15">
        <f t="shared" si="111"/>
        <v>0</v>
      </c>
      <c r="P595" s="15">
        <v>0</v>
      </c>
      <c r="Q595" s="15">
        <f t="shared" si="112"/>
        <v>0</v>
      </c>
      <c r="R595" s="15">
        <v>0</v>
      </c>
      <c r="S595" s="15">
        <v>0</v>
      </c>
      <c r="T595" s="15">
        <f t="shared" si="113"/>
        <v>0</v>
      </c>
      <c r="U595" s="15">
        <f t="shared" si="114"/>
        <v>0</v>
      </c>
      <c r="V595" s="15"/>
      <c r="W595" s="15"/>
      <c r="X595" s="15"/>
      <c r="Y595" s="15"/>
      <c r="Z595" s="16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>
        <f t="shared" si="117"/>
        <v>0</v>
      </c>
      <c r="CT595" s="15">
        <f t="shared" si="118"/>
        <v>38</v>
      </c>
      <c r="CU595" s="15">
        <f t="shared" si="119"/>
        <v>0</v>
      </c>
      <c r="CV595" s="15">
        <f t="shared" si="120"/>
        <v>0</v>
      </c>
      <c r="CW595" s="15"/>
      <c r="CX595" s="15"/>
      <c r="CY595" s="15">
        <f t="shared" si="121"/>
        <v>0</v>
      </c>
      <c r="CZ595" s="15">
        <f>GG595</f>
        <v>0</v>
      </c>
      <c r="DA595" s="16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20"/>
      <c r="DY595" s="15"/>
      <c r="DZ595" s="20"/>
      <c r="EA595" s="15"/>
      <c r="EB595" s="20"/>
      <c r="EC595" s="15"/>
      <c r="ED595" s="20"/>
      <c r="EE595" s="15"/>
      <c r="EF595" s="20"/>
      <c r="EG595" s="15"/>
      <c r="EH595" s="20"/>
      <c r="EI595" s="15"/>
      <c r="EJ595" s="20"/>
      <c r="EK595" s="15"/>
      <c r="EL595" s="20"/>
      <c r="EM595" s="15"/>
      <c r="EN595" s="20"/>
      <c r="EO595" s="15"/>
      <c r="EP595" s="20"/>
      <c r="EQ595" s="15"/>
      <c r="ER595" s="20"/>
      <c r="ES595" s="15"/>
      <c r="ET595" s="20"/>
      <c r="EU595" s="15"/>
      <c r="EV595" s="20"/>
      <c r="EW595" s="15"/>
      <c r="EX595" s="20"/>
      <c r="EY595" s="15"/>
      <c r="EZ595" s="20"/>
      <c r="FA595" s="15"/>
      <c r="FB595" s="20"/>
      <c r="FC595" s="15"/>
      <c r="FD595" s="20"/>
      <c r="FE595" s="15"/>
      <c r="FF595" s="20"/>
      <c r="FG595" s="15"/>
      <c r="FH595" s="20"/>
      <c r="FI595" s="15"/>
      <c r="FJ595" s="20"/>
      <c r="FK595" s="15"/>
      <c r="FL595" s="20"/>
      <c r="FM595" s="15"/>
      <c r="FN595" s="16"/>
      <c r="FO595" s="15">
        <v>38</v>
      </c>
      <c r="FP595" s="20"/>
      <c r="FQ595" s="15"/>
      <c r="FR595" s="16"/>
      <c r="FS595" s="15"/>
      <c r="FT595" s="20"/>
      <c r="FU595" s="15"/>
      <c r="FV595" s="20"/>
      <c r="FW595" s="15"/>
      <c r="FX595" s="20"/>
      <c r="FY595" s="15"/>
      <c r="FZ595" s="20"/>
      <c r="GA595" s="15"/>
      <c r="GB595" s="20"/>
      <c r="GC595" s="15"/>
      <c r="GD595" s="20"/>
      <c r="GE595" s="15"/>
      <c r="GF595" s="20"/>
      <c r="GG595" s="170"/>
    </row>
    <row r="596" spans="1:189" s="2" customFormat="1" ht="15" customHeight="1" x14ac:dyDescent="0.3">
      <c r="A596" s="15" t="s">
        <v>130</v>
      </c>
      <c r="B596" s="15" t="s">
        <v>126</v>
      </c>
      <c r="C596" s="15" t="s">
        <v>1376</v>
      </c>
      <c r="D596" s="15" t="s">
        <v>1256</v>
      </c>
      <c r="E596" s="15" t="str">
        <f t="shared" si="115"/>
        <v>CATHERINE Leung</v>
      </c>
      <c r="F596" s="15" t="s">
        <v>128</v>
      </c>
      <c r="G596" s="15">
        <v>999913347</v>
      </c>
      <c r="H596" s="15">
        <f t="shared" si="116"/>
        <v>177</v>
      </c>
      <c r="I596" s="15"/>
      <c r="J596" s="17">
        <f>(O596+P596+R596+S596+T596+U596)/2</f>
        <v>75</v>
      </c>
      <c r="K596" s="16"/>
      <c r="L596" s="15"/>
      <c r="M596" s="15"/>
      <c r="N596" s="15"/>
      <c r="O596" s="15">
        <f t="shared" si="111"/>
        <v>150</v>
      </c>
      <c r="P596" s="15">
        <v>0</v>
      </c>
      <c r="Q596" s="15">
        <f t="shared" si="112"/>
        <v>0</v>
      </c>
      <c r="R596" s="15">
        <v>0</v>
      </c>
      <c r="S596" s="15">
        <v>0</v>
      </c>
      <c r="T596" s="15">
        <f t="shared" si="113"/>
        <v>0</v>
      </c>
      <c r="U596" s="15">
        <f t="shared" si="114"/>
        <v>0</v>
      </c>
      <c r="V596" s="15"/>
      <c r="W596" s="15"/>
      <c r="X596" s="15"/>
      <c r="Y596" s="15"/>
      <c r="Z596" s="16"/>
      <c r="AA596" s="15"/>
      <c r="AB596" s="24"/>
      <c r="AC596" s="15"/>
      <c r="AD596" s="15"/>
      <c r="AE596" s="15"/>
      <c r="AF596" s="15"/>
      <c r="AG596" s="15"/>
      <c r="AH596" s="24"/>
      <c r="AI596" s="15"/>
      <c r="AJ596" s="15"/>
      <c r="AK596" s="15"/>
      <c r="AL596" s="15"/>
      <c r="AM596" s="15"/>
      <c r="AN596" s="24"/>
      <c r="AO596" s="15"/>
      <c r="AP596" s="24"/>
      <c r="AQ596" s="15"/>
      <c r="AR596" s="24"/>
      <c r="AS596" s="15"/>
      <c r="AT596" s="24"/>
      <c r="AU596" s="15"/>
      <c r="AV596" s="24"/>
      <c r="AW596" s="15"/>
      <c r="AX596" s="24"/>
      <c r="AY596" s="15"/>
      <c r="AZ596" s="15"/>
      <c r="BA596" s="15"/>
      <c r="BB596" s="15"/>
      <c r="BC596" s="15"/>
      <c r="BD596" s="15"/>
      <c r="BE596" s="15"/>
      <c r="BF596" s="24"/>
      <c r="BG596" s="15"/>
      <c r="BH596" s="24"/>
      <c r="BI596" s="15"/>
      <c r="BJ596" s="24"/>
      <c r="BK596" s="15"/>
      <c r="BL596" s="24"/>
      <c r="BM596" s="15"/>
      <c r="BN596" s="24"/>
      <c r="BO596" s="15"/>
      <c r="BP596" s="24"/>
      <c r="BQ596" s="15"/>
      <c r="BR596" s="24"/>
      <c r="BS596" s="15"/>
      <c r="BT596" s="24"/>
      <c r="BU596" s="15"/>
      <c r="BV596" s="24"/>
      <c r="BW596" s="15"/>
      <c r="BX596" s="24"/>
      <c r="BY596" s="15"/>
      <c r="BZ596" s="24"/>
      <c r="CA596" s="15"/>
      <c r="CB596" s="24"/>
      <c r="CC596" s="15"/>
      <c r="CD596" s="24"/>
      <c r="CE596" s="15"/>
      <c r="CF596" s="24"/>
      <c r="CG596" s="15"/>
      <c r="CH596" s="25"/>
      <c r="CI596" s="15"/>
      <c r="CJ596" s="25"/>
      <c r="CK596" s="15"/>
      <c r="CL596" s="25"/>
      <c r="CM596" s="15"/>
      <c r="CN596" s="25"/>
      <c r="CO596" s="15"/>
      <c r="CP596" s="25"/>
      <c r="CQ596" s="15"/>
      <c r="CR596" s="25"/>
      <c r="CS596" s="15">
        <f t="shared" si="117"/>
        <v>0</v>
      </c>
      <c r="CT596" s="15">
        <f t="shared" si="118"/>
        <v>38</v>
      </c>
      <c r="CU596" s="15">
        <f t="shared" si="119"/>
        <v>0</v>
      </c>
      <c r="CV596" s="15">
        <f t="shared" si="120"/>
        <v>0</v>
      </c>
      <c r="CW596" s="15"/>
      <c r="CX596" s="15"/>
      <c r="CY596" s="15">
        <f t="shared" si="121"/>
        <v>64</v>
      </c>
      <c r="CZ596" s="15">
        <f>GG596</f>
        <v>0</v>
      </c>
      <c r="DA596" s="19"/>
      <c r="DB596" s="17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7"/>
      <c r="DQ596" s="15"/>
      <c r="DR596" s="15"/>
      <c r="DS596" s="15"/>
      <c r="DT596" s="15"/>
      <c r="DU596" s="15"/>
      <c r="DV596" s="15"/>
      <c r="DW596" s="15"/>
      <c r="DX596" s="20"/>
      <c r="DY596" s="15"/>
      <c r="DZ596" s="20"/>
      <c r="EA596" s="15"/>
      <c r="EB596" s="20"/>
      <c r="EC596" s="15"/>
      <c r="ED596" s="20"/>
      <c r="EE596" s="15"/>
      <c r="EF596" s="20"/>
      <c r="EG596" s="15"/>
      <c r="EH596" s="20"/>
      <c r="EI596" s="15">
        <v>75</v>
      </c>
      <c r="EJ596" s="20">
        <v>2</v>
      </c>
      <c r="EK596" s="15"/>
      <c r="EL596" s="20"/>
      <c r="EM596" s="15">
        <v>75</v>
      </c>
      <c r="EN596" s="20">
        <v>2</v>
      </c>
      <c r="EO596" s="15">
        <v>64</v>
      </c>
      <c r="EP596" s="20"/>
      <c r="EQ596" s="15"/>
      <c r="ER596" s="20"/>
      <c r="ES596" s="15"/>
      <c r="ET596" s="20"/>
      <c r="EU596" s="15"/>
      <c r="EV596" s="20"/>
      <c r="EW596" s="15"/>
      <c r="EX596" s="20"/>
      <c r="EY596" s="15"/>
      <c r="EZ596" s="20"/>
      <c r="FA596" s="15"/>
      <c r="FB596" s="20"/>
      <c r="FC596" s="15">
        <v>38</v>
      </c>
      <c r="FD596" s="20" t="s">
        <v>129</v>
      </c>
      <c r="FE596" s="15"/>
      <c r="FF596" s="20"/>
      <c r="FG596" s="15"/>
      <c r="FH596" s="20"/>
      <c r="FI596" s="15"/>
      <c r="FJ596" s="20"/>
      <c r="FK596" s="15"/>
      <c r="FL596" s="20"/>
      <c r="FM596" s="15"/>
      <c r="FN596" s="20"/>
      <c r="FO596" s="15"/>
      <c r="FP596" s="20"/>
      <c r="FQ596" s="15"/>
      <c r="FR596" s="20"/>
      <c r="FS596" s="15"/>
      <c r="FT596" s="20"/>
      <c r="FU596" s="15"/>
      <c r="FV596" s="20"/>
      <c r="FW596" s="15"/>
      <c r="FX596" s="20"/>
      <c r="FY596" s="15"/>
      <c r="FZ596" s="20"/>
      <c r="GA596" s="15"/>
      <c r="GB596" s="20"/>
      <c r="GC596" s="15"/>
      <c r="GD596" s="20"/>
      <c r="GE596" s="15"/>
      <c r="GF596" s="20"/>
      <c r="GG596" s="170"/>
    </row>
    <row r="597" spans="1:189" s="2" customFormat="1" ht="15" customHeight="1" x14ac:dyDescent="0.3">
      <c r="A597" s="82" t="s">
        <v>125</v>
      </c>
      <c r="B597" s="82" t="s">
        <v>142</v>
      </c>
      <c r="C597" s="82" t="s">
        <v>2706</v>
      </c>
      <c r="D597" s="82" t="s">
        <v>2707</v>
      </c>
      <c r="E597" s="15" t="str">
        <f t="shared" si="115"/>
        <v xml:space="preserve"> AYA DRIRA</v>
      </c>
      <c r="F597" s="82" t="s">
        <v>128</v>
      </c>
      <c r="G597" s="82">
        <v>999913389</v>
      </c>
      <c r="H597" s="15">
        <f t="shared" si="116"/>
        <v>90</v>
      </c>
      <c r="I597" s="15"/>
      <c r="J597" s="15"/>
      <c r="K597" s="16"/>
      <c r="L597" s="15"/>
      <c r="M597" s="15"/>
      <c r="N597" s="15"/>
      <c r="O597" s="15">
        <f t="shared" si="111"/>
        <v>0</v>
      </c>
      <c r="P597" s="15">
        <v>0</v>
      </c>
      <c r="Q597" s="15">
        <f t="shared" si="112"/>
        <v>0</v>
      </c>
      <c r="R597" s="15">
        <v>0</v>
      </c>
      <c r="S597" s="15">
        <v>0</v>
      </c>
      <c r="T597" s="15">
        <f t="shared" si="113"/>
        <v>0</v>
      </c>
      <c r="U597" s="15">
        <f t="shared" si="114"/>
        <v>0</v>
      </c>
      <c r="V597" s="15"/>
      <c r="W597" s="15"/>
      <c r="X597" s="15"/>
      <c r="Y597" s="15"/>
      <c r="Z597" s="16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>
        <f t="shared" si="117"/>
        <v>0</v>
      </c>
      <c r="CT597" s="15">
        <f t="shared" si="118"/>
        <v>90</v>
      </c>
      <c r="CU597" s="15">
        <f t="shared" si="119"/>
        <v>1</v>
      </c>
      <c r="CV597" s="15">
        <f t="shared" si="120"/>
        <v>0</v>
      </c>
      <c r="CW597" s="15"/>
      <c r="CX597" s="15"/>
      <c r="CY597" s="15">
        <f t="shared" si="121"/>
        <v>0</v>
      </c>
      <c r="CZ597" s="15">
        <f>GG597</f>
        <v>0</v>
      </c>
      <c r="DA597" s="16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20"/>
      <c r="DY597" s="15"/>
      <c r="DZ597" s="20"/>
      <c r="EA597" s="15"/>
      <c r="EB597" s="20"/>
      <c r="EC597" s="15"/>
      <c r="ED597" s="20"/>
      <c r="EE597" s="15"/>
      <c r="EF597" s="20"/>
      <c r="EG597" s="15"/>
      <c r="EH597" s="20"/>
      <c r="EI597" s="15"/>
      <c r="EJ597" s="20"/>
      <c r="EK597" s="15"/>
      <c r="EL597" s="20"/>
      <c r="EM597" s="15"/>
      <c r="EN597" s="20"/>
      <c r="EO597" s="15"/>
      <c r="EP597" s="20"/>
      <c r="EQ597" s="15"/>
      <c r="ER597" s="20"/>
      <c r="ES597" s="15"/>
      <c r="ET597" s="20"/>
      <c r="EU597" s="15"/>
      <c r="EV597" s="20"/>
      <c r="EW597" s="15">
        <v>90</v>
      </c>
      <c r="EX597" s="20">
        <v>2</v>
      </c>
      <c r="EY597" s="15"/>
      <c r="EZ597" s="20"/>
      <c r="FA597" s="15"/>
      <c r="FB597" s="20"/>
      <c r="FC597" s="15"/>
      <c r="FD597" s="20"/>
      <c r="FE597" s="15"/>
      <c r="FF597" s="20"/>
      <c r="FG597" s="15"/>
      <c r="FH597" s="20"/>
      <c r="FI597" s="15"/>
      <c r="FJ597" s="20"/>
      <c r="FK597" s="15"/>
      <c r="FL597" s="20"/>
      <c r="FM597" s="15"/>
      <c r="FN597" s="20"/>
      <c r="FO597" s="15"/>
      <c r="FP597" s="20"/>
      <c r="FQ597" s="15"/>
      <c r="FR597" s="20"/>
      <c r="FS597" s="15"/>
      <c r="FT597" s="20"/>
      <c r="FU597" s="15"/>
      <c r="FV597" s="20"/>
      <c r="FW597" s="15"/>
      <c r="FX597" s="20"/>
      <c r="FY597" s="15"/>
      <c r="FZ597" s="20"/>
      <c r="GA597" s="15"/>
      <c r="GB597" s="20"/>
      <c r="GC597" s="15"/>
      <c r="GD597" s="20"/>
      <c r="GE597" s="15"/>
      <c r="GF597" s="20"/>
      <c r="GG597" s="170"/>
    </row>
    <row r="598" spans="1:189" s="2" customFormat="1" ht="15" customHeight="1" x14ac:dyDescent="0.3">
      <c r="A598" s="15" t="s">
        <v>125</v>
      </c>
      <c r="B598" s="15" t="s">
        <v>126</v>
      </c>
      <c r="C598" s="15" t="s">
        <v>3749</v>
      </c>
      <c r="D598" s="15" t="s">
        <v>3750</v>
      </c>
      <c r="E598" s="15" t="str">
        <f t="shared" si="115"/>
        <v>RUTH STARK</v>
      </c>
      <c r="F598" s="15" t="s">
        <v>128</v>
      </c>
      <c r="G598" s="15">
        <v>999913604</v>
      </c>
      <c r="H598" s="15">
        <f t="shared" si="116"/>
        <v>30</v>
      </c>
      <c r="I598" s="15"/>
      <c r="J598" s="15"/>
      <c r="K598" s="16"/>
      <c r="L598" s="15"/>
      <c r="M598" s="15"/>
      <c r="N598" s="15"/>
      <c r="O598" s="15">
        <f t="shared" si="111"/>
        <v>0</v>
      </c>
      <c r="P598" s="15">
        <v>0</v>
      </c>
      <c r="Q598" s="15">
        <f t="shared" si="112"/>
        <v>0</v>
      </c>
      <c r="R598" s="15">
        <v>0</v>
      </c>
      <c r="S598" s="15">
        <v>0</v>
      </c>
      <c r="T598" s="15">
        <f t="shared" si="113"/>
        <v>0</v>
      </c>
      <c r="U598" s="15">
        <f t="shared" si="114"/>
        <v>0</v>
      </c>
      <c r="V598" s="15"/>
      <c r="W598" s="15"/>
      <c r="X598" s="15"/>
      <c r="Y598" s="15"/>
      <c r="Z598" s="16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>
        <f t="shared" si="117"/>
        <v>0</v>
      </c>
      <c r="CT598" s="15">
        <f t="shared" si="118"/>
        <v>30</v>
      </c>
      <c r="CU598" s="15">
        <f t="shared" si="119"/>
        <v>1</v>
      </c>
      <c r="CV598" s="15">
        <f t="shared" si="120"/>
        <v>0</v>
      </c>
      <c r="CW598" s="15"/>
      <c r="CX598" s="15"/>
      <c r="CY598" s="15">
        <f t="shared" si="121"/>
        <v>0</v>
      </c>
      <c r="CZ598" s="15">
        <f>GG598</f>
        <v>0</v>
      </c>
      <c r="DA598" s="16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20"/>
      <c r="DY598" s="15"/>
      <c r="DZ598" s="20"/>
      <c r="EA598" s="15"/>
      <c r="EB598" s="20"/>
      <c r="EC598" s="15"/>
      <c r="ED598" s="20"/>
      <c r="EE598" s="15"/>
      <c r="EF598" s="20"/>
      <c r="EG598" s="15"/>
      <c r="EH598" s="20"/>
      <c r="EI598" s="15"/>
      <c r="EJ598" s="20"/>
      <c r="EK598" s="15"/>
      <c r="EL598" s="20"/>
      <c r="EM598" s="15"/>
      <c r="EN598" s="20"/>
      <c r="EO598" s="15"/>
      <c r="EP598" s="20"/>
      <c r="EQ598" s="15"/>
      <c r="ER598" s="20"/>
      <c r="ES598" s="15"/>
      <c r="ET598" s="20"/>
      <c r="EU598" s="15"/>
      <c r="EV598" s="20"/>
      <c r="EW598" s="15"/>
      <c r="EX598" s="20"/>
      <c r="EY598" s="15"/>
      <c r="EZ598" s="20"/>
      <c r="FA598" s="15"/>
      <c r="FB598" s="20"/>
      <c r="FC598" s="15"/>
      <c r="FD598" s="20"/>
      <c r="FE598" s="15"/>
      <c r="FF598" s="20"/>
      <c r="FG598" s="15"/>
      <c r="FH598" s="20"/>
      <c r="FI598" s="15"/>
      <c r="FJ598" s="20"/>
      <c r="FK598" s="15"/>
      <c r="FL598" s="20"/>
      <c r="FM598" s="15"/>
      <c r="FN598" s="20"/>
      <c r="FO598" s="15"/>
      <c r="FP598" s="20"/>
      <c r="FQ598" s="15"/>
      <c r="FR598" s="20"/>
      <c r="FS598" s="15"/>
      <c r="FT598" s="20"/>
      <c r="FU598" s="15"/>
      <c r="FV598" s="20"/>
      <c r="FW598" s="15"/>
      <c r="FX598" s="20"/>
      <c r="FY598" s="15">
        <v>30</v>
      </c>
      <c r="FZ598" s="20">
        <v>1</v>
      </c>
      <c r="GA598" s="15"/>
      <c r="GB598" s="20"/>
      <c r="GC598" s="15"/>
      <c r="GD598" s="20"/>
      <c r="GE598" s="15"/>
      <c r="GF598" s="20"/>
      <c r="GG598" s="170"/>
    </row>
    <row r="599" spans="1:189" s="2" customFormat="1" ht="15" customHeight="1" x14ac:dyDescent="0.3">
      <c r="A599" s="17" t="s">
        <v>125</v>
      </c>
      <c r="B599" s="15" t="s">
        <v>126</v>
      </c>
      <c r="C599" s="15" t="s">
        <v>263</v>
      </c>
      <c r="D599" s="15" t="s">
        <v>264</v>
      </c>
      <c r="E599" s="15" t="str">
        <f t="shared" si="115"/>
        <v>Aina Arnquist</v>
      </c>
      <c r="F599" s="15" t="s">
        <v>128</v>
      </c>
      <c r="G599" s="15">
        <v>999913628</v>
      </c>
      <c r="H599" s="15">
        <f t="shared" si="116"/>
        <v>206</v>
      </c>
      <c r="I599" s="15"/>
      <c r="J599" s="15"/>
      <c r="K599" s="16"/>
      <c r="L599" s="15"/>
      <c r="M599" s="15"/>
      <c r="N599" s="15"/>
      <c r="O599" s="15">
        <f t="shared" si="111"/>
        <v>0</v>
      </c>
      <c r="P599" s="15">
        <v>0</v>
      </c>
      <c r="Q599" s="15">
        <f t="shared" si="112"/>
        <v>1</v>
      </c>
      <c r="R599" s="15">
        <v>0</v>
      </c>
      <c r="S599" s="15">
        <v>0</v>
      </c>
      <c r="T599" s="15">
        <f t="shared" si="113"/>
        <v>36</v>
      </c>
      <c r="U599" s="15">
        <f t="shared" si="114"/>
        <v>15</v>
      </c>
      <c r="V599" s="15"/>
      <c r="W599" s="15"/>
      <c r="X599" s="15"/>
      <c r="Y599" s="15"/>
      <c r="Z599" s="16"/>
      <c r="AA599" s="15"/>
      <c r="AB599" s="24"/>
      <c r="AC599" s="15"/>
      <c r="AD599" s="15"/>
      <c r="AE599" s="15"/>
      <c r="AF599" s="15"/>
      <c r="AG599" s="15"/>
      <c r="AH599" s="24"/>
      <c r="AI599" s="15"/>
      <c r="AJ599" s="15"/>
      <c r="AK599" s="15"/>
      <c r="AL599" s="15"/>
      <c r="AM599" s="15"/>
      <c r="AN599" s="24"/>
      <c r="AO599" s="15"/>
      <c r="AP599" s="24"/>
      <c r="AQ599" s="15"/>
      <c r="AR599" s="24"/>
      <c r="AS599" s="15"/>
      <c r="AT599" s="24"/>
      <c r="AU599" s="15"/>
      <c r="AV599" s="24"/>
      <c r="AW599" s="15"/>
      <c r="AX599" s="24"/>
      <c r="AY599" s="15"/>
      <c r="AZ599" s="15"/>
      <c r="BA599" s="15"/>
      <c r="BB599" s="15"/>
      <c r="BC599" s="15"/>
      <c r="BD599" s="15"/>
      <c r="BE599" s="15"/>
      <c r="BF599" s="24"/>
      <c r="BG599" s="15"/>
      <c r="BH599" s="24"/>
      <c r="BI599" s="15"/>
      <c r="BJ599" s="24"/>
      <c r="BK599" s="15"/>
      <c r="BL599" s="24"/>
      <c r="BM599" s="15">
        <v>44</v>
      </c>
      <c r="BN599" s="24" t="s">
        <v>129</v>
      </c>
      <c r="BO599" s="15"/>
      <c r="BP599" s="24"/>
      <c r="BQ599" s="15"/>
      <c r="BR599" s="24"/>
      <c r="BS599" s="15"/>
      <c r="BT599" s="24"/>
      <c r="BU599" s="15"/>
      <c r="BV599" s="24"/>
      <c r="BW599" s="15"/>
      <c r="BX599" s="24"/>
      <c r="BY599" s="15"/>
      <c r="BZ599" s="24"/>
      <c r="CA599" s="15"/>
      <c r="CB599" s="24"/>
      <c r="CC599" s="15"/>
      <c r="CD599" s="24"/>
      <c r="CE599" s="15"/>
      <c r="CF599" s="24"/>
      <c r="CG599" s="15"/>
      <c r="CH599" s="25"/>
      <c r="CI599" s="15"/>
      <c r="CJ599" s="25"/>
      <c r="CK599" s="15"/>
      <c r="CL599" s="25"/>
      <c r="CM599" s="15"/>
      <c r="CN599" s="25"/>
      <c r="CO599" s="15"/>
      <c r="CP599" s="25"/>
      <c r="CQ599" s="15"/>
      <c r="CR599" s="25"/>
      <c r="CS599" s="15">
        <f t="shared" si="117"/>
        <v>0</v>
      </c>
      <c r="CT599" s="15">
        <f t="shared" si="118"/>
        <v>122</v>
      </c>
      <c r="CU599" s="15">
        <f t="shared" si="119"/>
        <v>2</v>
      </c>
      <c r="CV599" s="15">
        <f t="shared" si="120"/>
        <v>33</v>
      </c>
      <c r="CW599" s="15"/>
      <c r="CX599" s="15"/>
      <c r="CY599" s="15">
        <f t="shared" si="121"/>
        <v>0</v>
      </c>
      <c r="CZ599" s="15">
        <f>GG599</f>
        <v>0</v>
      </c>
      <c r="DA599" s="19"/>
      <c r="DB599" s="17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>
        <f>0.3*90</f>
        <v>27</v>
      </c>
      <c r="DP599" s="17"/>
      <c r="DQ599" s="15"/>
      <c r="DR599" s="15"/>
      <c r="DS599" s="15"/>
      <c r="DT599" s="15"/>
      <c r="DU599" s="15"/>
      <c r="DV599" s="15"/>
      <c r="DW599" s="15"/>
      <c r="DX599" s="20"/>
      <c r="DY599" s="15">
        <f>0.3*105</f>
        <v>31.5</v>
      </c>
      <c r="DZ599" s="20">
        <v>2</v>
      </c>
      <c r="EA599" s="15"/>
      <c r="EB599" s="20"/>
      <c r="EC599" s="15">
        <f>0.3*120</f>
        <v>36</v>
      </c>
      <c r="ED599" s="20">
        <v>2</v>
      </c>
      <c r="EE599" s="15"/>
      <c r="EF599" s="20"/>
      <c r="EG599" s="15">
        <f>0.3*50</f>
        <v>15</v>
      </c>
      <c r="EH599" s="20">
        <v>1</v>
      </c>
      <c r="EI599" s="15"/>
      <c r="EJ599" s="20"/>
      <c r="EK599" s="15"/>
      <c r="EL599" s="20"/>
      <c r="EM599" s="15"/>
      <c r="EN599" s="20"/>
      <c r="EO599" s="15"/>
      <c r="EP599" s="20"/>
      <c r="EQ599" s="15">
        <v>68</v>
      </c>
      <c r="ER599" s="20">
        <v>3</v>
      </c>
      <c r="ES599" s="15"/>
      <c r="ET599" s="20"/>
      <c r="EU599" s="15"/>
      <c r="EV599" s="20"/>
      <c r="EW599" s="15"/>
      <c r="EX599" s="20"/>
      <c r="EY599" s="15"/>
      <c r="EZ599" s="20"/>
      <c r="FA599" s="15"/>
      <c r="FB599" s="20"/>
      <c r="FC599" s="15"/>
      <c r="FD599" s="20"/>
      <c r="FE599" s="15"/>
      <c r="FF599" s="20"/>
      <c r="FG599" s="15"/>
      <c r="FH599" s="20"/>
      <c r="FI599" s="15"/>
      <c r="FJ599" s="20"/>
      <c r="FK599" s="15">
        <v>54</v>
      </c>
      <c r="FL599" s="20">
        <v>7</v>
      </c>
      <c r="FM599" s="15"/>
      <c r="FN599" s="20"/>
      <c r="FO599" s="15"/>
      <c r="FP599" s="20"/>
      <c r="FQ599" s="15"/>
      <c r="FR599" s="20"/>
      <c r="FS599" s="15"/>
      <c r="FT599" s="20"/>
      <c r="FU599" s="15"/>
      <c r="FV599" s="20"/>
      <c r="FW599" s="15"/>
      <c r="FX599" s="20"/>
      <c r="FY599" s="15"/>
      <c r="FZ599" s="20"/>
      <c r="GA599" s="15"/>
      <c r="GB599" s="20"/>
      <c r="GC599" s="15">
        <v>33</v>
      </c>
      <c r="GD599" s="20" t="s">
        <v>168</v>
      </c>
      <c r="GE599" s="15"/>
      <c r="GF599" s="20"/>
      <c r="GG599" s="170"/>
    </row>
    <row r="600" spans="1:189" s="2" customFormat="1" ht="15" customHeight="1" x14ac:dyDescent="0.3">
      <c r="A600" s="17" t="s">
        <v>125</v>
      </c>
      <c r="B600" s="17" t="s">
        <v>126</v>
      </c>
      <c r="C600" s="17" t="s">
        <v>1574</v>
      </c>
      <c r="D600" s="17" t="s">
        <v>1575</v>
      </c>
      <c r="E600" s="15" t="str">
        <f t="shared" si="115"/>
        <v>Koby Pierson</v>
      </c>
      <c r="F600" s="17" t="s">
        <v>135</v>
      </c>
      <c r="G600" s="15">
        <v>999913713</v>
      </c>
      <c r="H600" s="15">
        <f t="shared" si="116"/>
        <v>101</v>
      </c>
      <c r="I600" s="15"/>
      <c r="J600" s="15"/>
      <c r="K600" s="16"/>
      <c r="L600" s="15"/>
      <c r="M600" s="15"/>
      <c r="N600" s="15"/>
      <c r="O600" s="15">
        <f t="shared" si="111"/>
        <v>0</v>
      </c>
      <c r="P600" s="15">
        <v>0</v>
      </c>
      <c r="Q600" s="15">
        <f t="shared" si="112"/>
        <v>0</v>
      </c>
      <c r="R600" s="15">
        <v>0</v>
      </c>
      <c r="S600" s="15">
        <v>0</v>
      </c>
      <c r="T600" s="15">
        <f t="shared" si="113"/>
        <v>38</v>
      </c>
      <c r="U600" s="15">
        <f t="shared" si="114"/>
        <v>0</v>
      </c>
      <c r="V600" s="15"/>
      <c r="W600" s="15"/>
      <c r="X600" s="15"/>
      <c r="Y600" s="15"/>
      <c r="Z600" s="16"/>
      <c r="AA600" s="15"/>
      <c r="AB600" s="24"/>
      <c r="AC600" s="15"/>
      <c r="AD600" s="15"/>
      <c r="AE600" s="15"/>
      <c r="AF600" s="15"/>
      <c r="AG600" s="15"/>
      <c r="AH600" s="24"/>
      <c r="AI600" s="15"/>
      <c r="AJ600" s="15"/>
      <c r="AK600" s="15"/>
      <c r="AL600" s="15"/>
      <c r="AM600" s="15"/>
      <c r="AN600" s="24"/>
      <c r="AO600" s="15"/>
      <c r="AP600" s="24"/>
      <c r="AQ600" s="15"/>
      <c r="AR600" s="24"/>
      <c r="AS600" s="15"/>
      <c r="AT600" s="24"/>
      <c r="AU600" s="15"/>
      <c r="AV600" s="24"/>
      <c r="AW600" s="15"/>
      <c r="AX600" s="24"/>
      <c r="AY600" s="15"/>
      <c r="AZ600" s="15"/>
      <c r="BA600" s="15"/>
      <c r="BB600" s="15"/>
      <c r="BC600" s="15"/>
      <c r="BD600" s="15"/>
      <c r="BE600" s="15">
        <v>54</v>
      </c>
      <c r="BF600" s="24">
        <v>7</v>
      </c>
      <c r="BG600" s="15"/>
      <c r="BH600" s="24"/>
      <c r="BI600" s="15"/>
      <c r="BJ600" s="24"/>
      <c r="BK600" s="15"/>
      <c r="BL600" s="24"/>
      <c r="BM600" s="15"/>
      <c r="BN600" s="24"/>
      <c r="BO600" s="15"/>
      <c r="BP600" s="24"/>
      <c r="BQ600" s="15"/>
      <c r="BR600" s="24"/>
      <c r="BS600" s="15">
        <v>33</v>
      </c>
      <c r="BT600" s="24" t="s">
        <v>168</v>
      </c>
      <c r="BU600" s="15"/>
      <c r="BV600" s="24"/>
      <c r="BW600" s="15"/>
      <c r="BX600" s="24"/>
      <c r="BY600" s="15"/>
      <c r="BZ600" s="24"/>
      <c r="CA600" s="15"/>
      <c r="CB600" s="24"/>
      <c r="CC600" s="15"/>
      <c r="CD600" s="24"/>
      <c r="CE600" s="15"/>
      <c r="CF600" s="24"/>
      <c r="CG600" s="15"/>
      <c r="CH600" s="25"/>
      <c r="CI600" s="15"/>
      <c r="CJ600" s="25"/>
      <c r="CK600" s="15"/>
      <c r="CL600" s="25"/>
      <c r="CM600" s="15"/>
      <c r="CN600" s="25"/>
      <c r="CO600" s="15"/>
      <c r="CP600" s="25"/>
      <c r="CQ600" s="15"/>
      <c r="CR600" s="25"/>
      <c r="CS600" s="15">
        <f t="shared" si="117"/>
        <v>0</v>
      </c>
      <c r="CT600" s="15">
        <f t="shared" si="118"/>
        <v>63</v>
      </c>
      <c r="CU600" s="15">
        <f t="shared" si="119"/>
        <v>1</v>
      </c>
      <c r="CV600" s="15">
        <f t="shared" si="120"/>
        <v>0</v>
      </c>
      <c r="CW600" s="15"/>
      <c r="CX600" s="15"/>
      <c r="CY600" s="15">
        <f t="shared" si="121"/>
        <v>0</v>
      </c>
      <c r="CZ600" s="15">
        <f>GG600</f>
        <v>0</v>
      </c>
      <c r="DA600" s="19"/>
      <c r="DB600" s="17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7"/>
      <c r="DQ600" s="15"/>
      <c r="DR600" s="15"/>
      <c r="DS600" s="15"/>
      <c r="DT600" s="15"/>
      <c r="DU600" s="15"/>
      <c r="DV600" s="15"/>
      <c r="DW600" s="15"/>
      <c r="DX600" s="20"/>
      <c r="DY600" s="15"/>
      <c r="DZ600" s="20"/>
      <c r="EA600" s="15"/>
      <c r="EB600" s="20"/>
      <c r="EC600" s="15">
        <v>38</v>
      </c>
      <c r="ED600" s="20" t="s">
        <v>168</v>
      </c>
      <c r="EE600" s="15"/>
      <c r="EF600" s="20"/>
      <c r="EG600" s="15"/>
      <c r="EH600" s="20"/>
      <c r="EI600" s="15"/>
      <c r="EJ600" s="20"/>
      <c r="EK600" s="15"/>
      <c r="EL600" s="20"/>
      <c r="EM600" s="15"/>
      <c r="EN600" s="20"/>
      <c r="EO600" s="15"/>
      <c r="EP600" s="20"/>
      <c r="EQ600" s="15"/>
      <c r="ER600" s="20"/>
      <c r="ES600" s="15"/>
      <c r="ET600" s="20"/>
      <c r="EU600" s="15"/>
      <c r="EV600" s="20"/>
      <c r="EW600" s="15">
        <v>63</v>
      </c>
      <c r="EX600" s="20">
        <v>5</v>
      </c>
      <c r="EY600" s="15"/>
      <c r="EZ600" s="20"/>
      <c r="FA600" s="15"/>
      <c r="FB600" s="20"/>
      <c r="FC600" s="15"/>
      <c r="FD600" s="20"/>
      <c r="FE600" s="15"/>
      <c r="FF600" s="20"/>
      <c r="FG600" s="15"/>
      <c r="FH600" s="20"/>
      <c r="FI600" s="15"/>
      <c r="FJ600" s="20"/>
      <c r="FK600" s="15"/>
      <c r="FL600" s="20"/>
      <c r="FM600" s="15"/>
      <c r="FN600" s="20"/>
      <c r="FO600" s="15"/>
      <c r="FP600" s="20"/>
      <c r="FQ600" s="15"/>
      <c r="FR600" s="20"/>
      <c r="FS600" s="15"/>
      <c r="FT600" s="20"/>
      <c r="FU600" s="15"/>
      <c r="FV600" s="20"/>
      <c r="FW600" s="15"/>
      <c r="FX600" s="20"/>
      <c r="FY600" s="15"/>
      <c r="FZ600" s="20"/>
      <c r="GA600" s="15"/>
      <c r="GB600" s="20"/>
      <c r="GC600" s="15"/>
      <c r="GD600" s="20"/>
      <c r="GE600" s="15"/>
      <c r="GF600" s="20"/>
      <c r="GG600" s="170"/>
    </row>
    <row r="601" spans="1:189" s="2" customFormat="1" ht="15" customHeight="1" x14ac:dyDescent="0.3">
      <c r="A601" s="17" t="s">
        <v>125</v>
      </c>
      <c r="B601" s="15" t="s">
        <v>126</v>
      </c>
      <c r="C601" s="15" t="s">
        <v>1264</v>
      </c>
      <c r="D601" s="15" t="s">
        <v>1262</v>
      </c>
      <c r="E601" s="15" t="str">
        <f t="shared" si="115"/>
        <v>Shuya Li</v>
      </c>
      <c r="F601" s="15" t="s">
        <v>128</v>
      </c>
      <c r="G601" s="15">
        <v>999913821</v>
      </c>
      <c r="H601" s="15">
        <f t="shared" si="116"/>
        <v>63</v>
      </c>
      <c r="I601" s="15"/>
      <c r="J601" s="15"/>
      <c r="K601" s="16"/>
      <c r="L601" s="15"/>
      <c r="M601" s="15"/>
      <c r="N601" s="15"/>
      <c r="O601" s="15">
        <f t="shared" si="111"/>
        <v>0</v>
      </c>
      <c r="P601" s="15">
        <v>0</v>
      </c>
      <c r="Q601" s="15">
        <f t="shared" si="112"/>
        <v>0</v>
      </c>
      <c r="R601" s="15">
        <v>0</v>
      </c>
      <c r="S601" s="15">
        <v>0</v>
      </c>
      <c r="T601" s="15">
        <f t="shared" si="113"/>
        <v>0</v>
      </c>
      <c r="U601" s="15">
        <f t="shared" si="114"/>
        <v>0</v>
      </c>
      <c r="V601" s="15"/>
      <c r="W601" s="15"/>
      <c r="X601" s="15"/>
      <c r="Y601" s="15"/>
      <c r="Z601" s="16"/>
      <c r="AA601" s="15"/>
      <c r="AB601" s="24"/>
      <c r="AC601" s="15"/>
      <c r="AD601" s="15"/>
      <c r="AE601" s="15"/>
      <c r="AF601" s="15"/>
      <c r="AG601" s="15"/>
      <c r="AH601" s="24"/>
      <c r="AI601" s="15"/>
      <c r="AJ601" s="15"/>
      <c r="AK601" s="15"/>
      <c r="AL601" s="15"/>
      <c r="AM601" s="15"/>
      <c r="AN601" s="24"/>
      <c r="AO601" s="15"/>
      <c r="AP601" s="24"/>
      <c r="AQ601" s="15"/>
      <c r="AR601" s="24"/>
      <c r="AS601" s="15"/>
      <c r="AT601" s="24"/>
      <c r="AU601" s="15"/>
      <c r="AV601" s="24"/>
      <c r="AW601" s="15"/>
      <c r="AX601" s="24"/>
      <c r="AY601" s="15"/>
      <c r="AZ601" s="15"/>
      <c r="BA601" s="15"/>
      <c r="BB601" s="15"/>
      <c r="BC601" s="15"/>
      <c r="BD601" s="15"/>
      <c r="BE601" s="15"/>
      <c r="BF601" s="24"/>
      <c r="BG601" s="15"/>
      <c r="BH601" s="24"/>
      <c r="BI601" s="15"/>
      <c r="BJ601" s="24"/>
      <c r="BK601" s="15"/>
      <c r="BL601" s="24"/>
      <c r="BM601" s="15"/>
      <c r="BN601" s="24"/>
      <c r="BO601" s="15">
        <v>58</v>
      </c>
      <c r="BP601" s="24">
        <v>6</v>
      </c>
      <c r="BQ601" s="15"/>
      <c r="BR601" s="24"/>
      <c r="BS601" s="15"/>
      <c r="BT601" s="24"/>
      <c r="BU601" s="15">
        <v>44</v>
      </c>
      <c r="BV601" s="24" t="s">
        <v>129</v>
      </c>
      <c r="BW601" s="15"/>
      <c r="BX601" s="24"/>
      <c r="BY601" s="15"/>
      <c r="BZ601" s="24"/>
      <c r="CA601" s="15"/>
      <c r="CB601" s="24"/>
      <c r="CC601" s="15"/>
      <c r="CD601" s="24"/>
      <c r="CE601" s="15"/>
      <c r="CF601" s="24"/>
      <c r="CG601" s="15"/>
      <c r="CH601" s="25"/>
      <c r="CI601" s="15"/>
      <c r="CJ601" s="25"/>
      <c r="CK601" s="15"/>
      <c r="CL601" s="25"/>
      <c r="CM601" s="15"/>
      <c r="CN601" s="25"/>
      <c r="CO601" s="15"/>
      <c r="CP601" s="25"/>
      <c r="CQ601" s="15"/>
      <c r="CR601" s="25"/>
      <c r="CS601" s="15">
        <f t="shared" si="117"/>
        <v>0</v>
      </c>
      <c r="CT601" s="15">
        <f t="shared" si="118"/>
        <v>63</v>
      </c>
      <c r="CU601" s="15">
        <f t="shared" si="119"/>
        <v>1</v>
      </c>
      <c r="CV601" s="15">
        <f t="shared" si="120"/>
        <v>0</v>
      </c>
      <c r="CW601" s="15"/>
      <c r="CX601" s="15"/>
      <c r="CY601" s="15">
        <f t="shared" si="121"/>
        <v>0</v>
      </c>
      <c r="CZ601" s="15">
        <f>GG601</f>
        <v>0</v>
      </c>
      <c r="DA601" s="19"/>
      <c r="DB601" s="17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7"/>
      <c r="DQ601" s="15"/>
      <c r="DR601" s="15"/>
      <c r="DS601" s="15"/>
      <c r="DT601" s="15"/>
      <c r="DU601" s="15"/>
      <c r="DV601" s="15"/>
      <c r="DW601" s="15">
        <v>33</v>
      </c>
      <c r="DX601" s="20" t="s">
        <v>168</v>
      </c>
      <c r="DY601" s="15"/>
      <c r="DZ601" s="20"/>
      <c r="EA601" s="15"/>
      <c r="EB601" s="20"/>
      <c r="EC601" s="15"/>
      <c r="ED601" s="20"/>
      <c r="EE601" s="15"/>
      <c r="EF601" s="20"/>
      <c r="EG601" s="15"/>
      <c r="EH601" s="20"/>
      <c r="EI601" s="15"/>
      <c r="EJ601" s="20"/>
      <c r="EK601" s="15"/>
      <c r="EL601" s="20"/>
      <c r="EM601" s="15"/>
      <c r="EN601" s="20"/>
      <c r="EO601" s="15"/>
      <c r="EP601" s="20"/>
      <c r="EQ601" s="15"/>
      <c r="ER601" s="20"/>
      <c r="ES601" s="15"/>
      <c r="ET601" s="20"/>
      <c r="EU601" s="15"/>
      <c r="EV601" s="20"/>
      <c r="EW601" s="15"/>
      <c r="EX601" s="20"/>
      <c r="EY601" s="15">
        <v>63</v>
      </c>
      <c r="EZ601" s="20">
        <v>5</v>
      </c>
      <c r="FA601" s="15"/>
      <c r="FB601" s="20"/>
      <c r="FC601" s="15"/>
      <c r="FD601" s="20"/>
      <c r="FE601" s="15"/>
      <c r="FF601" s="20"/>
      <c r="FG601" s="15"/>
      <c r="FH601" s="20"/>
      <c r="FI601" s="15"/>
      <c r="FJ601" s="20"/>
      <c r="FK601" s="15"/>
      <c r="FL601" s="20"/>
      <c r="FM601" s="15"/>
      <c r="FN601" s="20"/>
      <c r="FO601" s="15"/>
      <c r="FP601" s="20"/>
      <c r="FQ601" s="15"/>
      <c r="FR601" s="20"/>
      <c r="FS601" s="15"/>
      <c r="FT601" s="20"/>
      <c r="FU601" s="15"/>
      <c r="FV601" s="20"/>
      <c r="FW601" s="15"/>
      <c r="FX601" s="20"/>
      <c r="FY601" s="15"/>
      <c r="FZ601" s="20"/>
      <c r="GA601" s="15"/>
      <c r="GB601" s="20"/>
      <c r="GC601" s="15"/>
      <c r="GD601" s="20"/>
      <c r="GE601" s="15"/>
      <c r="GF601" s="20"/>
      <c r="GG601" s="170"/>
    </row>
    <row r="602" spans="1:189" s="2" customFormat="1" ht="15" customHeight="1" x14ac:dyDescent="0.3">
      <c r="A602" s="17" t="s">
        <v>125</v>
      </c>
      <c r="B602" s="15" t="s">
        <v>126</v>
      </c>
      <c r="C602" s="15" t="s">
        <v>426</v>
      </c>
      <c r="D602" s="15" t="s">
        <v>427</v>
      </c>
      <c r="E602" s="15" t="str">
        <f t="shared" si="115"/>
        <v>Brandy Byrd</v>
      </c>
      <c r="F602" s="15" t="s">
        <v>128</v>
      </c>
      <c r="G602" s="15">
        <v>999913829</v>
      </c>
      <c r="H602" s="15">
        <f t="shared" si="116"/>
        <v>121</v>
      </c>
      <c r="I602" s="15"/>
      <c r="J602" s="17">
        <f>(O602+P602+R602+S602+T602+U602)/2</f>
        <v>0</v>
      </c>
      <c r="K602" s="16"/>
      <c r="L602" s="15"/>
      <c r="M602" s="15"/>
      <c r="N602" s="15"/>
      <c r="O602" s="15">
        <f t="shared" si="111"/>
        <v>0</v>
      </c>
      <c r="P602" s="15">
        <v>0</v>
      </c>
      <c r="Q602" s="15">
        <f t="shared" si="112"/>
        <v>0</v>
      </c>
      <c r="R602" s="15">
        <v>0</v>
      </c>
      <c r="S602" s="15">
        <v>0</v>
      </c>
      <c r="T602" s="15">
        <f t="shared" si="113"/>
        <v>0</v>
      </c>
      <c r="U602" s="15">
        <f t="shared" si="114"/>
        <v>0</v>
      </c>
      <c r="V602" s="15"/>
      <c r="W602" s="15"/>
      <c r="X602" s="15"/>
      <c r="Y602" s="15"/>
      <c r="Z602" s="16"/>
      <c r="AA602" s="15"/>
      <c r="AB602" s="24"/>
      <c r="AC602" s="15"/>
      <c r="AD602" s="15"/>
      <c r="AE602" s="15"/>
      <c r="AF602" s="15"/>
      <c r="AG602" s="15"/>
      <c r="AH602" s="24"/>
      <c r="AI602" s="15"/>
      <c r="AJ602" s="15"/>
      <c r="AK602" s="15"/>
      <c r="AL602" s="15"/>
      <c r="AM602" s="15"/>
      <c r="AN602" s="24"/>
      <c r="AO602" s="15"/>
      <c r="AP602" s="24"/>
      <c r="AQ602" s="15"/>
      <c r="AR602" s="24"/>
      <c r="AS602" s="15"/>
      <c r="AT602" s="24"/>
      <c r="AU602" s="15"/>
      <c r="AV602" s="24"/>
      <c r="AW602" s="15"/>
      <c r="AX602" s="24"/>
      <c r="AY602" s="15"/>
      <c r="AZ602" s="15"/>
      <c r="BA602" s="15"/>
      <c r="BB602" s="15"/>
      <c r="BC602" s="15"/>
      <c r="BD602" s="15"/>
      <c r="BE602" s="15"/>
      <c r="BF602" s="24"/>
      <c r="BG602" s="15"/>
      <c r="BH602" s="24"/>
      <c r="BI602" s="15"/>
      <c r="BJ602" s="24"/>
      <c r="BK602" s="15"/>
      <c r="BL602" s="24"/>
      <c r="BM602" s="15"/>
      <c r="BN602" s="24"/>
      <c r="BO602" s="15">
        <v>54</v>
      </c>
      <c r="BP602" s="24">
        <v>7</v>
      </c>
      <c r="BQ602" s="15"/>
      <c r="BR602" s="24"/>
      <c r="BS602" s="15"/>
      <c r="BT602" s="24"/>
      <c r="BU602" s="15">
        <v>44</v>
      </c>
      <c r="BV602" s="24" t="s">
        <v>129</v>
      </c>
      <c r="BW602" s="15"/>
      <c r="BX602" s="24"/>
      <c r="BY602" s="15"/>
      <c r="BZ602" s="24"/>
      <c r="CA602" s="15"/>
      <c r="CB602" s="24"/>
      <c r="CC602" s="15"/>
      <c r="CD602" s="24"/>
      <c r="CE602" s="15"/>
      <c r="CF602" s="24"/>
      <c r="CG602" s="15"/>
      <c r="CH602" s="25"/>
      <c r="CI602" s="15"/>
      <c r="CJ602" s="25"/>
      <c r="CK602" s="15"/>
      <c r="CL602" s="25"/>
      <c r="CM602" s="15"/>
      <c r="CN602" s="25"/>
      <c r="CO602" s="15"/>
      <c r="CP602" s="25"/>
      <c r="CQ602" s="15"/>
      <c r="CR602" s="25"/>
      <c r="CS602" s="15">
        <f t="shared" si="117"/>
        <v>0</v>
      </c>
      <c r="CT602" s="15">
        <f t="shared" si="118"/>
        <v>121</v>
      </c>
      <c r="CU602" s="15">
        <f t="shared" si="119"/>
        <v>2</v>
      </c>
      <c r="CV602" s="15">
        <f t="shared" si="120"/>
        <v>0</v>
      </c>
      <c r="CW602" s="15"/>
      <c r="CX602" s="15"/>
      <c r="CY602" s="15">
        <f t="shared" si="121"/>
        <v>0</v>
      </c>
      <c r="CZ602" s="15">
        <f>GG602</f>
        <v>0</v>
      </c>
      <c r="DA602" s="19"/>
      <c r="DB602" s="17"/>
      <c r="DC602" s="15"/>
      <c r="DD602" s="15"/>
      <c r="DE602" s="15"/>
      <c r="DF602" s="15"/>
      <c r="DG602" s="15"/>
      <c r="DH602" s="15">
        <v>58</v>
      </c>
      <c r="DI602" s="15"/>
      <c r="DJ602" s="15"/>
      <c r="DK602" s="15"/>
      <c r="DL602" s="15"/>
      <c r="DM602" s="15"/>
      <c r="DN602" s="15"/>
      <c r="DO602" s="15"/>
      <c r="DP602" s="17"/>
      <c r="DQ602" s="15"/>
      <c r="DR602" s="15"/>
      <c r="DS602" s="15"/>
      <c r="DT602" s="15"/>
      <c r="DU602" s="15"/>
      <c r="DV602" s="15"/>
      <c r="DW602" s="15">
        <v>44</v>
      </c>
      <c r="DX602" s="20" t="s">
        <v>129</v>
      </c>
      <c r="DY602" s="15"/>
      <c r="DZ602" s="20"/>
      <c r="EA602" s="15"/>
      <c r="EB602" s="20"/>
      <c r="EC602" s="15"/>
      <c r="ED602" s="20"/>
      <c r="EE602" s="15"/>
      <c r="EF602" s="20"/>
      <c r="EG602" s="15"/>
      <c r="EH602" s="20"/>
      <c r="EI602" s="15"/>
      <c r="EJ602" s="20"/>
      <c r="EK602" s="15"/>
      <c r="EL602" s="20"/>
      <c r="EM602" s="15"/>
      <c r="EN602" s="20"/>
      <c r="EO602" s="15"/>
      <c r="EP602" s="20"/>
      <c r="EQ602" s="15"/>
      <c r="ER602" s="20"/>
      <c r="ES602" s="15"/>
      <c r="ET602" s="20"/>
      <c r="EU602" s="15"/>
      <c r="EV602" s="20"/>
      <c r="EW602" s="15"/>
      <c r="EX602" s="20"/>
      <c r="EY602" s="15">
        <v>58</v>
      </c>
      <c r="EZ602" s="20">
        <v>6</v>
      </c>
      <c r="FA602" s="15"/>
      <c r="FB602" s="20"/>
      <c r="FC602" s="15"/>
      <c r="FD602" s="20"/>
      <c r="FE602" s="15"/>
      <c r="FF602" s="20"/>
      <c r="FG602" s="15">
        <v>63</v>
      </c>
      <c r="FH602" s="20">
        <v>5</v>
      </c>
      <c r="FI602" s="15"/>
      <c r="FJ602" s="20"/>
      <c r="FK602" s="15"/>
      <c r="FL602" s="20"/>
      <c r="FM602" s="15"/>
      <c r="FN602" s="20"/>
      <c r="FO602" s="15"/>
      <c r="FP602" s="20"/>
      <c r="FQ602" s="15"/>
      <c r="FR602" s="20"/>
      <c r="FS602" s="15"/>
      <c r="FT602" s="20"/>
      <c r="FU602" s="15"/>
      <c r="FV602" s="20"/>
      <c r="FW602" s="15"/>
      <c r="FX602" s="20"/>
      <c r="FY602" s="15"/>
      <c r="FZ602" s="20"/>
      <c r="GA602" s="15"/>
      <c r="GB602" s="20"/>
      <c r="GC602" s="15"/>
      <c r="GD602" s="20"/>
      <c r="GE602" s="15"/>
      <c r="GF602" s="20"/>
      <c r="GG602" s="170"/>
    </row>
    <row r="603" spans="1:189" s="2" customFormat="1" ht="15" customHeight="1" x14ac:dyDescent="0.3">
      <c r="A603" s="15" t="s">
        <v>125</v>
      </c>
      <c r="B603" s="15" t="s">
        <v>126</v>
      </c>
      <c r="C603" s="15" t="s">
        <v>476</v>
      </c>
      <c r="D603" s="15" t="s">
        <v>477</v>
      </c>
      <c r="E603" s="15" t="str">
        <f t="shared" si="115"/>
        <v>Dayeon Chae</v>
      </c>
      <c r="F603" s="15" t="s">
        <v>135</v>
      </c>
      <c r="G603" s="15">
        <v>999913853</v>
      </c>
      <c r="H603" s="15">
        <f t="shared" si="116"/>
        <v>64</v>
      </c>
      <c r="I603" s="15"/>
      <c r="J603" s="15"/>
      <c r="K603" s="16"/>
      <c r="L603" s="15"/>
      <c r="M603" s="15"/>
      <c r="N603" s="15"/>
      <c r="O603" s="15">
        <f t="shared" si="111"/>
        <v>0</v>
      </c>
      <c r="P603" s="15">
        <v>0</v>
      </c>
      <c r="Q603" s="15">
        <f t="shared" si="112"/>
        <v>0</v>
      </c>
      <c r="R603" s="15">
        <v>0</v>
      </c>
      <c r="S603" s="15">
        <v>0</v>
      </c>
      <c r="T603" s="15">
        <f t="shared" si="113"/>
        <v>0</v>
      </c>
      <c r="U603" s="15">
        <f t="shared" si="114"/>
        <v>0</v>
      </c>
      <c r="V603" s="15"/>
      <c r="W603" s="15"/>
      <c r="X603" s="15"/>
      <c r="Y603" s="15"/>
      <c r="Z603" s="16"/>
      <c r="AA603" s="15"/>
      <c r="AB603" s="24"/>
      <c r="AC603" s="15"/>
      <c r="AD603" s="15"/>
      <c r="AE603" s="15"/>
      <c r="AF603" s="15"/>
      <c r="AG603" s="15"/>
      <c r="AH603" s="24"/>
      <c r="AI603" s="15"/>
      <c r="AJ603" s="15"/>
      <c r="AK603" s="15"/>
      <c r="AL603" s="15"/>
      <c r="AM603" s="15"/>
      <c r="AN603" s="24"/>
      <c r="AO603" s="15"/>
      <c r="AP603" s="24"/>
      <c r="AQ603" s="15"/>
      <c r="AR603" s="24"/>
      <c r="AS603" s="15"/>
      <c r="AT603" s="24"/>
      <c r="AU603" s="15"/>
      <c r="AV603" s="24"/>
      <c r="AW603" s="15"/>
      <c r="AX603" s="24"/>
      <c r="AY603" s="15"/>
      <c r="AZ603" s="15"/>
      <c r="BA603" s="15"/>
      <c r="BB603" s="15"/>
      <c r="BC603" s="15"/>
      <c r="BD603" s="15"/>
      <c r="BE603" s="15"/>
      <c r="BF603" s="24"/>
      <c r="BG603" s="15"/>
      <c r="BH603" s="24"/>
      <c r="BI603" s="15"/>
      <c r="BJ603" s="24"/>
      <c r="BK603" s="15"/>
      <c r="BL603" s="24"/>
      <c r="BM603" s="15"/>
      <c r="BN603" s="24"/>
      <c r="BO603" s="15"/>
      <c r="BP603" s="24"/>
      <c r="BQ603" s="15"/>
      <c r="BR603" s="24"/>
      <c r="BS603" s="15"/>
      <c r="BT603" s="24"/>
      <c r="BU603" s="15"/>
      <c r="BV603" s="24"/>
      <c r="BW603" s="15"/>
      <c r="BX603" s="24"/>
      <c r="BY603" s="15"/>
      <c r="BZ603" s="24"/>
      <c r="CA603" s="15"/>
      <c r="CB603" s="24"/>
      <c r="CC603" s="15"/>
      <c r="CD603" s="24"/>
      <c r="CE603" s="15"/>
      <c r="CF603" s="24"/>
      <c r="CG603" s="15"/>
      <c r="CH603" s="25"/>
      <c r="CI603" s="15"/>
      <c r="CJ603" s="25"/>
      <c r="CK603" s="15"/>
      <c r="CL603" s="25"/>
      <c r="CM603" s="15"/>
      <c r="CN603" s="25"/>
      <c r="CO603" s="15"/>
      <c r="CP603" s="24"/>
      <c r="CQ603" s="15"/>
      <c r="CR603" s="24"/>
      <c r="CS603" s="15">
        <f t="shared" si="117"/>
        <v>0</v>
      </c>
      <c r="CT603" s="15">
        <f t="shared" si="118"/>
        <v>0</v>
      </c>
      <c r="CU603" s="15">
        <f t="shared" si="119"/>
        <v>0</v>
      </c>
      <c r="CV603" s="15">
        <f t="shared" si="120"/>
        <v>0</v>
      </c>
      <c r="CW603" s="15"/>
      <c r="CX603" s="15"/>
      <c r="CY603" s="15">
        <f t="shared" si="121"/>
        <v>64</v>
      </c>
      <c r="CZ603" s="15">
        <f>GG603</f>
        <v>0</v>
      </c>
      <c r="DA603" s="20"/>
      <c r="DB603" s="17">
        <v>64</v>
      </c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7"/>
      <c r="DQ603" s="15"/>
      <c r="DR603" s="15"/>
      <c r="DS603" s="15"/>
      <c r="DT603" s="15"/>
      <c r="DU603" s="15"/>
      <c r="DV603" s="15"/>
      <c r="DW603" s="15"/>
      <c r="DX603" s="20"/>
      <c r="DY603" s="15"/>
      <c r="DZ603" s="20"/>
      <c r="EA603" s="15"/>
      <c r="EB603" s="20"/>
      <c r="EC603" s="15"/>
      <c r="ED603" s="20"/>
      <c r="EE603" s="15"/>
      <c r="EF603" s="20"/>
      <c r="EG603" s="15"/>
      <c r="EH603" s="20"/>
      <c r="EI603" s="15"/>
      <c r="EJ603" s="20"/>
      <c r="EK603" s="15"/>
      <c r="EL603" s="20"/>
      <c r="EM603" s="15"/>
      <c r="EN603" s="20"/>
      <c r="EO603" s="15">
        <v>64</v>
      </c>
      <c r="EP603" s="20"/>
      <c r="EQ603" s="15"/>
      <c r="ER603" s="20"/>
      <c r="ES603" s="15"/>
      <c r="ET603" s="20"/>
      <c r="EU603" s="15"/>
      <c r="EV603" s="20"/>
      <c r="EW603" s="15"/>
      <c r="EX603" s="20"/>
      <c r="EY603" s="15"/>
      <c r="EZ603" s="20"/>
      <c r="FA603" s="15"/>
      <c r="FB603" s="20"/>
      <c r="FC603" s="15"/>
      <c r="FD603" s="20"/>
      <c r="FE603" s="15"/>
      <c r="FF603" s="20"/>
      <c r="FG603" s="15"/>
      <c r="FH603" s="20"/>
      <c r="FI603" s="15"/>
      <c r="FJ603" s="20"/>
      <c r="FK603" s="15"/>
      <c r="FL603" s="20"/>
      <c r="FM603" s="15"/>
      <c r="FN603" s="20"/>
      <c r="FO603" s="15"/>
      <c r="FP603" s="20"/>
      <c r="FQ603" s="15"/>
      <c r="FR603" s="20"/>
      <c r="FS603" s="15"/>
      <c r="FT603" s="20"/>
      <c r="FU603" s="15"/>
      <c r="FV603" s="20"/>
      <c r="FW603" s="15"/>
      <c r="FX603" s="20"/>
      <c r="FY603" s="15"/>
      <c r="FZ603" s="20"/>
      <c r="GA603" s="15"/>
      <c r="GB603" s="20"/>
      <c r="GC603" s="15"/>
      <c r="GD603" s="20"/>
      <c r="GE603" s="15"/>
      <c r="GF603" s="20"/>
      <c r="GG603" s="170"/>
    </row>
    <row r="604" spans="1:189" s="2" customFormat="1" ht="15" customHeight="1" x14ac:dyDescent="0.3">
      <c r="A604" s="15" t="s">
        <v>130</v>
      </c>
      <c r="B604" s="15" t="s">
        <v>126</v>
      </c>
      <c r="C604" s="15" t="s">
        <v>191</v>
      </c>
      <c r="D604" s="15" t="s">
        <v>850</v>
      </c>
      <c r="E604" s="15" t="str">
        <f t="shared" si="115"/>
        <v>Jacob Gonzales</v>
      </c>
      <c r="F604" s="15" t="s">
        <v>135</v>
      </c>
      <c r="G604" s="15">
        <v>999913927</v>
      </c>
      <c r="H604" s="15">
        <f t="shared" si="116"/>
        <v>64</v>
      </c>
      <c r="I604" s="15"/>
      <c r="J604" s="15"/>
      <c r="K604" s="16"/>
      <c r="L604" s="15"/>
      <c r="M604" s="15"/>
      <c r="N604" s="15"/>
      <c r="O604" s="15">
        <f t="shared" si="111"/>
        <v>0</v>
      </c>
      <c r="P604" s="15">
        <v>0</v>
      </c>
      <c r="Q604" s="15">
        <f t="shared" si="112"/>
        <v>1</v>
      </c>
      <c r="R604" s="15">
        <v>0</v>
      </c>
      <c r="S604" s="15">
        <v>0</v>
      </c>
      <c r="T604" s="15">
        <f t="shared" si="113"/>
        <v>0</v>
      </c>
      <c r="U604" s="15">
        <f t="shared" si="114"/>
        <v>0</v>
      </c>
      <c r="V604" s="15"/>
      <c r="W604" s="15"/>
      <c r="X604" s="15"/>
      <c r="Y604" s="15"/>
      <c r="Z604" s="16"/>
      <c r="AA604" s="15"/>
      <c r="AB604" s="24"/>
      <c r="AC604" s="15"/>
      <c r="AD604" s="15"/>
      <c r="AE604" s="15"/>
      <c r="AF604" s="15"/>
      <c r="AG604" s="15"/>
      <c r="AH604" s="24"/>
      <c r="AI604" s="15"/>
      <c r="AJ604" s="15"/>
      <c r="AK604" s="15"/>
      <c r="AL604" s="15"/>
      <c r="AM604" s="15"/>
      <c r="AN604" s="24"/>
      <c r="AO604" s="15"/>
      <c r="AP604" s="24"/>
      <c r="AQ604" s="15"/>
      <c r="AR604" s="24"/>
      <c r="AS604" s="15"/>
      <c r="AT604" s="24"/>
      <c r="AU604" s="15"/>
      <c r="AV604" s="24"/>
      <c r="AW604" s="15"/>
      <c r="AX604" s="24"/>
      <c r="AY604" s="15"/>
      <c r="AZ604" s="15"/>
      <c r="BA604" s="15"/>
      <c r="BB604" s="15"/>
      <c r="BC604" s="15"/>
      <c r="BD604" s="15"/>
      <c r="BE604" s="15"/>
      <c r="BF604" s="24"/>
      <c r="BG604" s="15"/>
      <c r="BH604" s="24"/>
      <c r="BI604" s="15"/>
      <c r="BJ604" s="24"/>
      <c r="BK604" s="15"/>
      <c r="BL604" s="24"/>
      <c r="BM604" s="15">
        <v>79</v>
      </c>
      <c r="BN604" s="24">
        <v>3</v>
      </c>
      <c r="BO604" s="15"/>
      <c r="BP604" s="24"/>
      <c r="BQ604" s="15"/>
      <c r="BR604" s="24"/>
      <c r="BS604" s="15"/>
      <c r="BT604" s="24"/>
      <c r="BU604" s="15"/>
      <c r="BV604" s="24"/>
      <c r="BW604" s="15"/>
      <c r="BX604" s="24"/>
      <c r="BY604" s="15"/>
      <c r="BZ604" s="24"/>
      <c r="CA604" s="15">
        <v>90</v>
      </c>
      <c r="CB604" s="24">
        <v>3</v>
      </c>
      <c r="CC604" s="15"/>
      <c r="CD604" s="24"/>
      <c r="CE604" s="15"/>
      <c r="CF604" s="24"/>
      <c r="CG604" s="15"/>
      <c r="CH604" s="25"/>
      <c r="CI604" s="15"/>
      <c r="CJ604" s="25"/>
      <c r="CK604" s="15">
        <v>100</v>
      </c>
      <c r="CL604" s="25">
        <v>1</v>
      </c>
      <c r="CM604" s="15"/>
      <c r="CN604" s="25"/>
      <c r="CO604" s="15"/>
      <c r="CP604" s="24"/>
      <c r="CQ604" s="15"/>
      <c r="CR604" s="24"/>
      <c r="CS604" s="15">
        <f t="shared" si="117"/>
        <v>0</v>
      </c>
      <c r="CT604" s="15">
        <f t="shared" si="118"/>
        <v>0</v>
      </c>
      <c r="CU604" s="15">
        <f t="shared" si="119"/>
        <v>0</v>
      </c>
      <c r="CV604" s="15">
        <f t="shared" si="120"/>
        <v>0</v>
      </c>
      <c r="CW604" s="15"/>
      <c r="CX604" s="15"/>
      <c r="CY604" s="15">
        <f t="shared" si="121"/>
        <v>64</v>
      </c>
      <c r="CZ604" s="15">
        <f>GG604</f>
        <v>0</v>
      </c>
      <c r="DA604" s="20"/>
      <c r="DB604" s="17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>
        <f>0.4*120</f>
        <v>48</v>
      </c>
      <c r="DP604" s="17"/>
      <c r="DQ604" s="15"/>
      <c r="DR604" s="15"/>
      <c r="DS604" s="15"/>
      <c r="DT604" s="15"/>
      <c r="DU604" s="15"/>
      <c r="DV604" s="15"/>
      <c r="DW604" s="15"/>
      <c r="DX604" s="20"/>
      <c r="DY604" s="15"/>
      <c r="DZ604" s="20"/>
      <c r="EA604" s="15"/>
      <c r="EB604" s="20"/>
      <c r="EC604" s="15"/>
      <c r="ED604" s="20"/>
      <c r="EE604" s="15"/>
      <c r="EF604" s="20"/>
      <c r="EG604" s="15"/>
      <c r="EH604" s="20"/>
      <c r="EI604" s="15"/>
      <c r="EJ604" s="20"/>
      <c r="EK604" s="15"/>
      <c r="EL604" s="20"/>
      <c r="EM604" s="15"/>
      <c r="EN604" s="20"/>
      <c r="EO604" s="15">
        <v>64</v>
      </c>
      <c r="EP604" s="20"/>
      <c r="EQ604" s="15"/>
      <c r="ER604" s="20"/>
      <c r="ES604" s="15"/>
      <c r="ET604" s="20"/>
      <c r="EU604" s="15"/>
      <c r="EV604" s="20"/>
      <c r="EW604" s="15"/>
      <c r="EX604" s="20"/>
      <c r="EY604" s="15"/>
      <c r="EZ604" s="20"/>
      <c r="FA604" s="15"/>
      <c r="FB604" s="20"/>
      <c r="FC604" s="15"/>
      <c r="FD604" s="20"/>
      <c r="FE604" s="15"/>
      <c r="FF604" s="20"/>
      <c r="FG604" s="15"/>
      <c r="FH604" s="20"/>
      <c r="FI604" s="15"/>
      <c r="FJ604" s="20"/>
      <c r="FK604" s="15"/>
      <c r="FL604" s="20"/>
      <c r="FM604" s="15"/>
      <c r="FN604" s="20"/>
      <c r="FO604" s="15"/>
      <c r="FP604" s="20"/>
      <c r="FQ604" s="15"/>
      <c r="FR604" s="20"/>
      <c r="FS604" s="15"/>
      <c r="FT604" s="20"/>
      <c r="FU604" s="15"/>
      <c r="FV604" s="20"/>
      <c r="FW604" s="15"/>
      <c r="FX604" s="20"/>
      <c r="FY604" s="15"/>
      <c r="FZ604" s="20"/>
      <c r="GA604" s="15"/>
      <c r="GB604" s="20"/>
      <c r="GC604" s="15"/>
      <c r="GD604" s="20"/>
      <c r="GE604" s="15"/>
      <c r="GF604" s="20"/>
      <c r="GG604" s="170"/>
    </row>
    <row r="605" spans="1:189" s="2" customFormat="1" ht="15" customHeight="1" x14ac:dyDescent="0.3">
      <c r="A605" s="17" t="s">
        <v>125</v>
      </c>
      <c r="B605" s="17" t="s">
        <v>126</v>
      </c>
      <c r="C605" s="17" t="s">
        <v>1387</v>
      </c>
      <c r="D605" s="17" t="s">
        <v>1388</v>
      </c>
      <c r="E605" s="15" t="str">
        <f t="shared" si="115"/>
        <v>Estella Mcgraw</v>
      </c>
      <c r="F605" s="17" t="s">
        <v>128</v>
      </c>
      <c r="G605" s="15">
        <v>999913928</v>
      </c>
      <c r="H605" s="15">
        <f t="shared" si="116"/>
        <v>174</v>
      </c>
      <c r="I605" s="15"/>
      <c r="J605" s="17">
        <f>(O605+P605+R605+S605+T605+U605)/2</f>
        <v>55</v>
      </c>
      <c r="K605" s="16"/>
      <c r="L605" s="15"/>
      <c r="M605" s="15"/>
      <c r="N605" s="15"/>
      <c r="O605" s="15">
        <f t="shared" si="111"/>
        <v>32</v>
      </c>
      <c r="P605" s="15">
        <v>0</v>
      </c>
      <c r="Q605" s="15">
        <f t="shared" si="112"/>
        <v>1</v>
      </c>
      <c r="R605" s="15">
        <v>0</v>
      </c>
      <c r="S605" s="15">
        <v>0</v>
      </c>
      <c r="T605" s="15">
        <f t="shared" si="113"/>
        <v>48</v>
      </c>
      <c r="U605" s="15">
        <f t="shared" si="114"/>
        <v>30</v>
      </c>
      <c r="V605" s="15"/>
      <c r="W605" s="15"/>
      <c r="X605" s="15"/>
      <c r="Y605" s="15"/>
      <c r="Z605" s="16"/>
      <c r="AA605" s="15"/>
      <c r="AB605" s="24"/>
      <c r="AC605" s="15"/>
      <c r="AD605" s="24"/>
      <c r="AE605" s="15"/>
      <c r="AF605" s="24"/>
      <c r="AG605" s="15"/>
      <c r="AH605" s="24"/>
      <c r="AI605" s="15"/>
      <c r="AJ605" s="24"/>
      <c r="AK605" s="15"/>
      <c r="AL605" s="24"/>
      <c r="AM605" s="15"/>
      <c r="AN605" s="24"/>
      <c r="AO605" s="15"/>
      <c r="AP605" s="24"/>
      <c r="AQ605" s="15"/>
      <c r="AR605" s="24"/>
      <c r="AS605" s="15"/>
      <c r="AT605" s="24"/>
      <c r="AU605" s="15"/>
      <c r="AV605" s="24"/>
      <c r="AW605" s="15"/>
      <c r="AX605" s="24"/>
      <c r="AY605" s="15">
        <f>150*0.4</f>
        <v>60</v>
      </c>
      <c r="AZ605" s="24">
        <v>2</v>
      </c>
      <c r="BA605" s="15"/>
      <c r="BB605" s="24"/>
      <c r="BC605" s="15"/>
      <c r="BD605" s="24"/>
      <c r="BE605" s="15"/>
      <c r="BF605" s="24"/>
      <c r="BG605" s="15"/>
      <c r="BH605" s="24"/>
      <c r="BI605" s="15"/>
      <c r="BJ605" s="24"/>
      <c r="BK605" s="15"/>
      <c r="BL605" s="24"/>
      <c r="BM605" s="15">
        <v>79</v>
      </c>
      <c r="BN605" s="24">
        <v>3</v>
      </c>
      <c r="BO605" s="15"/>
      <c r="BP605" s="24"/>
      <c r="BQ605" s="15"/>
      <c r="BR605" s="24"/>
      <c r="BS605" s="15"/>
      <c r="BT605" s="24"/>
      <c r="BU605" s="15"/>
      <c r="BV605" s="24"/>
      <c r="BW605" s="15"/>
      <c r="BX605" s="24"/>
      <c r="BY605" s="15"/>
      <c r="BZ605" s="24"/>
      <c r="CA605" s="15">
        <v>72</v>
      </c>
      <c r="CB605" s="24">
        <v>7</v>
      </c>
      <c r="CC605" s="15"/>
      <c r="CD605" s="24"/>
      <c r="CE605" s="15"/>
      <c r="CF605" s="24"/>
      <c r="CG605" s="15">
        <v>58</v>
      </c>
      <c r="CH605" s="25">
        <v>6</v>
      </c>
      <c r="CI605" s="15"/>
      <c r="CJ605" s="25"/>
      <c r="CK605" s="15">
        <v>113</v>
      </c>
      <c r="CL605" s="25">
        <v>3</v>
      </c>
      <c r="CM605" s="15"/>
      <c r="CN605" s="25"/>
      <c r="CO605" s="15"/>
      <c r="CP605" s="25"/>
      <c r="CQ605" s="15"/>
      <c r="CR605" s="25"/>
      <c r="CS605" s="15">
        <f t="shared" si="117"/>
        <v>0</v>
      </c>
      <c r="CT605" s="15">
        <f t="shared" si="118"/>
        <v>38</v>
      </c>
      <c r="CU605" s="15">
        <f t="shared" si="119"/>
        <v>0</v>
      </c>
      <c r="CV605" s="15">
        <f t="shared" si="120"/>
        <v>33</v>
      </c>
      <c r="CW605" s="15"/>
      <c r="CX605" s="15"/>
      <c r="CY605" s="15">
        <f t="shared" si="121"/>
        <v>48</v>
      </c>
      <c r="CZ605" s="15">
        <f>GG605</f>
        <v>0</v>
      </c>
      <c r="DA605" s="19"/>
      <c r="DB605" s="17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>
        <f>0.3*68</f>
        <v>20.399999999999999</v>
      </c>
      <c r="DP605" s="17"/>
      <c r="DQ605" s="15"/>
      <c r="DR605" s="15"/>
      <c r="DS605" s="15"/>
      <c r="DT605" s="15"/>
      <c r="DU605" s="15"/>
      <c r="DV605" s="15"/>
      <c r="DW605" s="15"/>
      <c r="DX605" s="20"/>
      <c r="DY605" s="15">
        <f>0.3*140</f>
        <v>42</v>
      </c>
      <c r="DZ605" s="20">
        <v>1</v>
      </c>
      <c r="EA605" s="15"/>
      <c r="EB605" s="20"/>
      <c r="EC605" s="15">
        <f>0.3*160</f>
        <v>48</v>
      </c>
      <c r="ED605" s="20">
        <v>1</v>
      </c>
      <c r="EE605" s="15"/>
      <c r="EF605" s="20"/>
      <c r="EG605" s="15">
        <f>0.3*100</f>
        <v>30</v>
      </c>
      <c r="EH605" s="20">
        <v>1</v>
      </c>
      <c r="EI605" s="15">
        <v>32</v>
      </c>
      <c r="EJ605" s="20" t="s">
        <v>129</v>
      </c>
      <c r="EK605" s="15"/>
      <c r="EL605" s="20"/>
      <c r="EM605" s="15"/>
      <c r="EN605" s="20"/>
      <c r="EO605" s="15">
        <v>48</v>
      </c>
      <c r="EP605" s="20"/>
      <c r="EQ605" s="15"/>
      <c r="ER605" s="20"/>
      <c r="ES605" s="15"/>
      <c r="ET605" s="20"/>
      <c r="EU605" s="15"/>
      <c r="EV605" s="20"/>
      <c r="EW605" s="15"/>
      <c r="EX605" s="20"/>
      <c r="EY605" s="15"/>
      <c r="EZ605" s="20"/>
      <c r="FA605" s="15"/>
      <c r="FB605" s="20"/>
      <c r="FC605" s="15">
        <v>38</v>
      </c>
      <c r="FD605" s="20" t="s">
        <v>129</v>
      </c>
      <c r="FE605" s="15"/>
      <c r="FF605" s="20"/>
      <c r="FG605" s="15"/>
      <c r="FH605" s="20"/>
      <c r="FI605" s="15"/>
      <c r="FJ605" s="20"/>
      <c r="FK605" s="15"/>
      <c r="FL605" s="20"/>
      <c r="FM605" s="15"/>
      <c r="FN605" s="20"/>
      <c r="FO605" s="15"/>
      <c r="FP605" s="20"/>
      <c r="FQ605" s="15"/>
      <c r="FR605" s="20"/>
      <c r="FS605" s="15"/>
      <c r="FT605" s="20"/>
      <c r="FU605" s="15"/>
      <c r="FV605" s="20"/>
      <c r="FW605" s="15"/>
      <c r="FX605" s="20"/>
      <c r="FY605" s="15"/>
      <c r="FZ605" s="20"/>
      <c r="GA605" s="15"/>
      <c r="GB605" s="20"/>
      <c r="GC605" s="15">
        <v>33</v>
      </c>
      <c r="GD605" s="20" t="s">
        <v>168</v>
      </c>
      <c r="GE605" s="15"/>
      <c r="GF605" s="20"/>
      <c r="GG605" s="170"/>
    </row>
    <row r="606" spans="1:189" s="2" customFormat="1" ht="15" customHeight="1" x14ac:dyDescent="0.3">
      <c r="A606" s="15" t="s">
        <v>130</v>
      </c>
      <c r="B606" s="15" t="s">
        <v>126</v>
      </c>
      <c r="C606" s="15" t="s">
        <v>3517</v>
      </c>
      <c r="D606" s="15" t="s">
        <v>3233</v>
      </c>
      <c r="E606" s="15" t="str">
        <f t="shared" si="115"/>
        <v>CHASE NAVARRO</v>
      </c>
      <c r="F606" s="15" t="s">
        <v>135</v>
      </c>
      <c r="G606" s="15">
        <v>999913987</v>
      </c>
      <c r="H606" s="15">
        <f t="shared" si="116"/>
        <v>45</v>
      </c>
      <c r="I606" s="15"/>
      <c r="J606" s="15"/>
      <c r="K606" s="16"/>
      <c r="L606" s="15"/>
      <c r="M606" s="15"/>
      <c r="N606" s="15"/>
      <c r="O606" s="15">
        <f t="shared" si="111"/>
        <v>0</v>
      </c>
      <c r="P606" s="15">
        <v>0</v>
      </c>
      <c r="Q606" s="15">
        <f t="shared" si="112"/>
        <v>0</v>
      </c>
      <c r="R606" s="15">
        <v>0</v>
      </c>
      <c r="S606" s="15">
        <v>0</v>
      </c>
      <c r="T606" s="15">
        <f t="shared" si="113"/>
        <v>0</v>
      </c>
      <c r="U606" s="15">
        <f t="shared" si="114"/>
        <v>0</v>
      </c>
      <c r="V606" s="15"/>
      <c r="W606" s="15"/>
      <c r="X606" s="15"/>
      <c r="Y606" s="15"/>
      <c r="Z606" s="16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>
        <f t="shared" si="117"/>
        <v>0</v>
      </c>
      <c r="CT606" s="15">
        <f t="shared" si="118"/>
        <v>45</v>
      </c>
      <c r="CU606" s="15">
        <f t="shared" si="119"/>
        <v>1</v>
      </c>
      <c r="CV606" s="15">
        <f t="shared" si="120"/>
        <v>0</v>
      </c>
      <c r="CW606" s="15"/>
      <c r="CX606" s="15"/>
      <c r="CY606" s="15">
        <f t="shared" si="121"/>
        <v>0</v>
      </c>
      <c r="CZ606" s="15">
        <f>GG606</f>
        <v>0</v>
      </c>
      <c r="DA606" s="16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20"/>
      <c r="DY606" s="15"/>
      <c r="DZ606" s="20"/>
      <c r="EA606" s="15"/>
      <c r="EB606" s="20"/>
      <c r="EC606" s="15"/>
      <c r="ED606" s="20"/>
      <c r="EE606" s="15"/>
      <c r="EF606" s="20"/>
      <c r="EG606" s="15"/>
      <c r="EH606" s="20"/>
      <c r="EI606" s="15"/>
      <c r="EJ606" s="20"/>
      <c r="EK606" s="15"/>
      <c r="EL606" s="20"/>
      <c r="EM606" s="15"/>
      <c r="EN606" s="20"/>
      <c r="EO606" s="15"/>
      <c r="EP606" s="20"/>
      <c r="EQ606" s="15"/>
      <c r="ER606" s="20"/>
      <c r="ES606" s="15"/>
      <c r="ET606" s="20"/>
      <c r="EU606" s="15"/>
      <c r="EV606" s="20"/>
      <c r="EW606" s="15"/>
      <c r="EX606" s="20"/>
      <c r="EY606" s="15"/>
      <c r="EZ606" s="20"/>
      <c r="FA606" s="15"/>
      <c r="FB606" s="20"/>
      <c r="FC606" s="15"/>
      <c r="FD606" s="20"/>
      <c r="FE606" s="15"/>
      <c r="FF606" s="20"/>
      <c r="FG606" s="15"/>
      <c r="FH606" s="20"/>
      <c r="FI606" s="15"/>
      <c r="FJ606" s="20"/>
      <c r="FK606" s="15"/>
      <c r="FL606" s="20"/>
      <c r="FM606" s="15">
        <v>45</v>
      </c>
      <c r="FN606" s="20">
        <v>2</v>
      </c>
      <c r="FO606" s="15"/>
      <c r="FP606" s="20"/>
      <c r="FQ606" s="15"/>
      <c r="FR606" s="20"/>
      <c r="FS606" s="15"/>
      <c r="FT606" s="20"/>
      <c r="FU606" s="15"/>
      <c r="FV606" s="20"/>
      <c r="FW606" s="15"/>
      <c r="FX606" s="20"/>
      <c r="FY606" s="15">
        <v>0</v>
      </c>
      <c r="FZ606" s="20" t="s">
        <v>3886</v>
      </c>
      <c r="GA606" s="15"/>
      <c r="GB606" s="20"/>
      <c r="GC606" s="15"/>
      <c r="GD606" s="20"/>
      <c r="GE606" s="15"/>
      <c r="GF606" s="20"/>
      <c r="GG606" s="170"/>
    </row>
    <row r="607" spans="1:189" s="2" customFormat="1" ht="15" customHeight="1" x14ac:dyDescent="0.3">
      <c r="A607" s="15" t="s">
        <v>130</v>
      </c>
      <c r="B607" s="15" t="s">
        <v>134</v>
      </c>
      <c r="C607" s="15" t="s">
        <v>1107</v>
      </c>
      <c r="D607" s="15" t="s">
        <v>544</v>
      </c>
      <c r="E607" s="15" t="str">
        <f t="shared" si="115"/>
        <v>AIDEN CHOI</v>
      </c>
      <c r="F607" s="15" t="s">
        <v>135</v>
      </c>
      <c r="G607" s="15">
        <v>999914044</v>
      </c>
      <c r="H607" s="15">
        <f t="shared" si="116"/>
        <v>30</v>
      </c>
      <c r="I607" s="15"/>
      <c r="J607" s="15"/>
      <c r="K607" s="16"/>
      <c r="L607" s="15"/>
      <c r="M607" s="15"/>
      <c r="N607" s="15"/>
      <c r="O607" s="15">
        <f t="shared" ref="O607:O638" si="122">SUM(EE607, EI607, EK607, EM607)</f>
        <v>0</v>
      </c>
      <c r="P607" s="15">
        <v>0</v>
      </c>
      <c r="Q607" s="15">
        <f t="shared" ref="Q607:Q638" si="123">COUNT(DI607:DV607)</f>
        <v>0</v>
      </c>
      <c r="R607" s="15">
        <v>0</v>
      </c>
      <c r="S607" s="15">
        <v>0</v>
      </c>
      <c r="T607" s="15">
        <f t="shared" ref="T607:T638" si="124">EC607</f>
        <v>0</v>
      </c>
      <c r="U607" s="15">
        <f t="shared" ref="U607:U638" si="125">SUM(EG607)</f>
        <v>0</v>
      </c>
      <c r="V607" s="15"/>
      <c r="W607" s="15"/>
      <c r="X607" s="15"/>
      <c r="Y607" s="15"/>
      <c r="Z607" s="16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>
        <f t="shared" si="117"/>
        <v>0</v>
      </c>
      <c r="CT607" s="15">
        <f t="shared" si="118"/>
        <v>30</v>
      </c>
      <c r="CU607" s="15">
        <f t="shared" si="119"/>
        <v>1</v>
      </c>
      <c r="CV607" s="15">
        <f t="shared" si="120"/>
        <v>0</v>
      </c>
      <c r="CW607" s="15"/>
      <c r="CX607" s="15"/>
      <c r="CY607" s="15">
        <f t="shared" si="121"/>
        <v>0</v>
      </c>
      <c r="CZ607" s="15">
        <f>GG607</f>
        <v>0</v>
      </c>
      <c r="DA607" s="16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20"/>
      <c r="DY607" s="15"/>
      <c r="DZ607" s="20"/>
      <c r="EA607" s="15"/>
      <c r="EB607" s="20"/>
      <c r="EC607" s="15"/>
      <c r="ED607" s="20"/>
      <c r="EE607" s="15"/>
      <c r="EF607" s="20"/>
      <c r="EG607" s="15"/>
      <c r="EH607" s="20"/>
      <c r="EI607" s="15"/>
      <c r="EJ607" s="20"/>
      <c r="EK607" s="15"/>
      <c r="EL607" s="20"/>
      <c r="EM607" s="15"/>
      <c r="EN607" s="20"/>
      <c r="EO607" s="15"/>
      <c r="EP607" s="20"/>
      <c r="EQ607" s="15">
        <v>30</v>
      </c>
      <c r="ER607" s="20">
        <v>1</v>
      </c>
      <c r="ES607" s="15"/>
      <c r="ET607" s="20"/>
      <c r="EU607" s="15"/>
      <c r="EV607" s="20"/>
      <c r="EW607" s="15"/>
      <c r="EX607" s="20"/>
      <c r="EY607" s="15"/>
      <c r="EZ607" s="20"/>
      <c r="FA607" s="15"/>
      <c r="FB607" s="20"/>
      <c r="FC607" s="15"/>
      <c r="FD607" s="20"/>
      <c r="FE607" s="15"/>
      <c r="FF607" s="20"/>
      <c r="FG607" s="15"/>
      <c r="FH607" s="20"/>
      <c r="FI607" s="15"/>
      <c r="FJ607" s="20"/>
      <c r="FK607" s="15"/>
      <c r="FL607" s="20"/>
      <c r="FM607" s="15"/>
      <c r="FN607" s="20"/>
      <c r="FO607" s="15"/>
      <c r="FP607" s="20"/>
      <c r="FQ607" s="15"/>
      <c r="FR607" s="20"/>
      <c r="FS607" s="15"/>
      <c r="FT607" s="20"/>
      <c r="FU607" s="15"/>
      <c r="FV607" s="20"/>
      <c r="FW607" s="15"/>
      <c r="FX607" s="20"/>
      <c r="FY607" s="15"/>
      <c r="FZ607" s="20"/>
      <c r="GA607" s="15"/>
      <c r="GB607" s="20"/>
      <c r="GC607" s="15"/>
      <c r="GD607" s="20"/>
      <c r="GE607" s="15"/>
      <c r="GF607" s="20"/>
      <c r="GG607" s="170"/>
    </row>
    <row r="608" spans="1:189" s="2" customFormat="1" ht="15" customHeight="1" x14ac:dyDescent="0.3">
      <c r="A608" s="15" t="s">
        <v>130</v>
      </c>
      <c r="B608" s="15" t="s">
        <v>126</v>
      </c>
      <c r="C608" s="15" t="s">
        <v>503</v>
      </c>
      <c r="D608" s="15" t="s">
        <v>1316</v>
      </c>
      <c r="E608" s="15" t="str">
        <f t="shared" si="115"/>
        <v>Jayden Lovell</v>
      </c>
      <c r="F608" s="15" t="s">
        <v>135</v>
      </c>
      <c r="G608" s="15">
        <v>999914108</v>
      </c>
      <c r="H608" s="15">
        <f t="shared" si="116"/>
        <v>70.5</v>
      </c>
      <c r="I608" s="15"/>
      <c r="J608" s="17">
        <f>(O608+P608+R608+S608+T608+U608)/2</f>
        <v>25.5</v>
      </c>
      <c r="K608" s="16"/>
      <c r="L608" s="15"/>
      <c r="M608" s="15"/>
      <c r="N608" s="15"/>
      <c r="O608" s="15">
        <f t="shared" si="122"/>
        <v>0</v>
      </c>
      <c r="P608" s="15">
        <v>0</v>
      </c>
      <c r="Q608" s="15">
        <f t="shared" si="123"/>
        <v>1</v>
      </c>
      <c r="R608" s="15">
        <v>0</v>
      </c>
      <c r="S608" s="15">
        <v>0</v>
      </c>
      <c r="T608" s="15">
        <f t="shared" si="124"/>
        <v>51</v>
      </c>
      <c r="U608" s="15">
        <f t="shared" si="125"/>
        <v>0</v>
      </c>
      <c r="V608" s="15"/>
      <c r="W608" s="15"/>
      <c r="X608" s="15"/>
      <c r="Y608" s="15"/>
      <c r="Z608" s="16"/>
      <c r="AA608" s="15"/>
      <c r="AB608" s="24"/>
      <c r="AC608" s="15"/>
      <c r="AD608" s="15"/>
      <c r="AE608" s="15"/>
      <c r="AF608" s="15"/>
      <c r="AG608" s="15"/>
      <c r="AH608" s="24"/>
      <c r="AI608" s="15"/>
      <c r="AJ608" s="15"/>
      <c r="AK608" s="15"/>
      <c r="AL608" s="15"/>
      <c r="AM608" s="15"/>
      <c r="AN608" s="24"/>
      <c r="AO608" s="15"/>
      <c r="AP608" s="24"/>
      <c r="AQ608" s="15"/>
      <c r="AR608" s="24"/>
      <c r="AS608" s="15"/>
      <c r="AT608" s="24"/>
      <c r="AU608" s="15"/>
      <c r="AV608" s="24"/>
      <c r="AW608" s="15"/>
      <c r="AX608" s="24"/>
      <c r="AY608" s="15"/>
      <c r="AZ608" s="15"/>
      <c r="BA608" s="15"/>
      <c r="BB608" s="15"/>
      <c r="BC608" s="15"/>
      <c r="BD608" s="15"/>
      <c r="BE608" s="15"/>
      <c r="BF608" s="24"/>
      <c r="BG608" s="15"/>
      <c r="BH608" s="24"/>
      <c r="BI608" s="15"/>
      <c r="BJ608" s="24"/>
      <c r="BK608" s="15"/>
      <c r="BL608" s="24"/>
      <c r="BM608" s="15">
        <f>0.4*63</f>
        <v>25.200000000000003</v>
      </c>
      <c r="BN608" s="24">
        <v>7</v>
      </c>
      <c r="BO608" s="15"/>
      <c r="BP608" s="24"/>
      <c r="BQ608" s="15"/>
      <c r="BR608" s="24"/>
      <c r="BS608" s="15"/>
      <c r="BT608" s="24"/>
      <c r="BU608" s="15"/>
      <c r="BV608" s="24"/>
      <c r="BW608" s="15"/>
      <c r="BX608" s="24"/>
      <c r="BY608" s="15"/>
      <c r="BZ608" s="24"/>
      <c r="CA608" s="15">
        <f>0.4*84</f>
        <v>33.6</v>
      </c>
      <c r="CB608" s="24">
        <v>4</v>
      </c>
      <c r="CC608" s="15"/>
      <c r="CD608" s="24"/>
      <c r="CE608" s="15"/>
      <c r="CF608" s="24"/>
      <c r="CG608" s="15"/>
      <c r="CH608" s="25"/>
      <c r="CI608" s="15"/>
      <c r="CJ608" s="25"/>
      <c r="CK608" s="15"/>
      <c r="CL608" s="25"/>
      <c r="CM608" s="15"/>
      <c r="CN608" s="25"/>
      <c r="CO608" s="15"/>
      <c r="CP608" s="24"/>
      <c r="CQ608" s="15"/>
      <c r="CR608" s="24"/>
      <c r="CS608" s="15">
        <f t="shared" si="117"/>
        <v>0</v>
      </c>
      <c r="CT608" s="15">
        <f t="shared" si="118"/>
        <v>45</v>
      </c>
      <c r="CU608" s="15">
        <f t="shared" si="119"/>
        <v>1</v>
      </c>
      <c r="CV608" s="15">
        <f t="shared" si="120"/>
        <v>0</v>
      </c>
      <c r="CW608" s="15"/>
      <c r="CX608" s="15"/>
      <c r="CY608" s="15">
        <f t="shared" si="121"/>
        <v>0</v>
      </c>
      <c r="CZ608" s="15">
        <f>GG608</f>
        <v>0</v>
      </c>
      <c r="DA608" s="20"/>
      <c r="DB608" s="17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7"/>
      <c r="DQ608" s="15"/>
      <c r="DR608" s="15"/>
      <c r="DS608" s="15"/>
      <c r="DT608" s="15"/>
      <c r="DU608" s="15">
        <v>30</v>
      </c>
      <c r="DV608" s="15"/>
      <c r="DW608" s="15"/>
      <c r="DX608" s="20"/>
      <c r="DY608" s="15">
        <v>44</v>
      </c>
      <c r="DZ608" s="20" t="s">
        <v>129</v>
      </c>
      <c r="EA608" s="15"/>
      <c r="EB608" s="20"/>
      <c r="EC608" s="15">
        <v>51</v>
      </c>
      <c r="ED608" s="20" t="s">
        <v>129</v>
      </c>
      <c r="EE608" s="15"/>
      <c r="EF608" s="20"/>
      <c r="EG608" s="15"/>
      <c r="EH608" s="20"/>
      <c r="EI608" s="15"/>
      <c r="EJ608" s="20"/>
      <c r="EK608" s="15"/>
      <c r="EL608" s="20"/>
      <c r="EM608" s="15"/>
      <c r="EN608" s="20"/>
      <c r="EO608" s="15"/>
      <c r="EP608" s="20"/>
      <c r="EQ608" s="15"/>
      <c r="ER608" s="20"/>
      <c r="ES608" s="15"/>
      <c r="ET608" s="20"/>
      <c r="EU608" s="15"/>
      <c r="EV608" s="20"/>
      <c r="EW608" s="15"/>
      <c r="EX608" s="20"/>
      <c r="EY608" s="15"/>
      <c r="EZ608" s="20"/>
      <c r="FA608" s="15"/>
      <c r="FB608" s="20"/>
      <c r="FC608" s="15"/>
      <c r="FD608" s="20"/>
      <c r="FE608" s="15"/>
      <c r="FF608" s="20"/>
      <c r="FG608" s="15"/>
      <c r="FH608" s="20"/>
      <c r="FI608" s="15">
        <v>45</v>
      </c>
      <c r="FJ608" s="20">
        <v>2</v>
      </c>
      <c r="FK608" s="15"/>
      <c r="FL608" s="20"/>
      <c r="FM608" s="15"/>
      <c r="FN608" s="20"/>
      <c r="FO608" s="15"/>
      <c r="FP608" s="20"/>
      <c r="FQ608" s="15"/>
      <c r="FR608" s="20"/>
      <c r="FS608" s="15"/>
      <c r="FT608" s="20"/>
      <c r="FU608" s="15"/>
      <c r="FV608" s="20"/>
      <c r="FW608" s="15"/>
      <c r="FX608" s="20"/>
      <c r="FY608" s="15"/>
      <c r="FZ608" s="20"/>
      <c r="GA608" s="15"/>
      <c r="GB608" s="20"/>
      <c r="GC608" s="15"/>
      <c r="GD608" s="20"/>
      <c r="GE608" s="15"/>
      <c r="GF608" s="20"/>
      <c r="GG608" s="170"/>
    </row>
    <row r="609" spans="1:189" s="2" customFormat="1" ht="15" customHeight="1" x14ac:dyDescent="0.3">
      <c r="A609" s="17" t="s">
        <v>133</v>
      </c>
      <c r="B609" s="15" t="s">
        <v>126</v>
      </c>
      <c r="C609" s="15" t="s">
        <v>1001</v>
      </c>
      <c r="D609" s="15" t="s">
        <v>1000</v>
      </c>
      <c r="E609" s="15" t="str">
        <f t="shared" si="115"/>
        <v>Kiari Izumoto</v>
      </c>
      <c r="F609" s="15" t="s">
        <v>128</v>
      </c>
      <c r="G609" s="15">
        <v>999914109</v>
      </c>
      <c r="H609" s="15">
        <f t="shared" si="116"/>
        <v>168</v>
      </c>
      <c r="I609" s="15"/>
      <c r="J609" s="17">
        <f>(O609+P609+R609+S609+T609+U609)/2</f>
        <v>32</v>
      </c>
      <c r="K609" s="16"/>
      <c r="L609" s="15"/>
      <c r="M609" s="15"/>
      <c r="N609" s="15"/>
      <c r="O609" s="15">
        <f t="shared" si="122"/>
        <v>0</v>
      </c>
      <c r="P609" s="15">
        <v>0</v>
      </c>
      <c r="Q609" s="15">
        <f t="shared" si="123"/>
        <v>1</v>
      </c>
      <c r="R609" s="15">
        <v>0</v>
      </c>
      <c r="S609" s="15">
        <v>0</v>
      </c>
      <c r="T609" s="15">
        <f t="shared" si="124"/>
        <v>64</v>
      </c>
      <c r="U609" s="15">
        <f t="shared" si="125"/>
        <v>0</v>
      </c>
      <c r="V609" s="15"/>
      <c r="W609" s="15"/>
      <c r="X609" s="15"/>
      <c r="Y609" s="15"/>
      <c r="Z609" s="16"/>
      <c r="AA609" s="15"/>
      <c r="AB609" s="24"/>
      <c r="AC609" s="15"/>
      <c r="AD609" s="15"/>
      <c r="AE609" s="15"/>
      <c r="AF609" s="15"/>
      <c r="AG609" s="15"/>
      <c r="AH609" s="24"/>
      <c r="AI609" s="15"/>
      <c r="AJ609" s="15"/>
      <c r="AK609" s="15"/>
      <c r="AL609" s="15"/>
      <c r="AM609" s="15"/>
      <c r="AN609" s="24"/>
      <c r="AO609" s="15"/>
      <c r="AP609" s="24"/>
      <c r="AQ609" s="15"/>
      <c r="AR609" s="24"/>
      <c r="AS609" s="15"/>
      <c r="AT609" s="24"/>
      <c r="AU609" s="15"/>
      <c r="AV609" s="24"/>
      <c r="AW609" s="15"/>
      <c r="AX609" s="24"/>
      <c r="AY609" s="15"/>
      <c r="AZ609" s="15"/>
      <c r="BA609" s="15"/>
      <c r="BB609" s="15"/>
      <c r="BC609" s="15"/>
      <c r="BD609" s="15"/>
      <c r="BE609" s="15"/>
      <c r="BF609" s="24"/>
      <c r="BG609" s="15"/>
      <c r="BH609" s="24"/>
      <c r="BI609" s="15"/>
      <c r="BJ609" s="24"/>
      <c r="BK609" s="15"/>
      <c r="BL609" s="24"/>
      <c r="BM609" s="15">
        <v>52.5</v>
      </c>
      <c r="BN609" s="24">
        <v>2</v>
      </c>
      <c r="BO609" s="15"/>
      <c r="BP609" s="24"/>
      <c r="BQ609" s="15"/>
      <c r="BR609" s="24"/>
      <c r="BS609" s="15"/>
      <c r="BT609" s="24"/>
      <c r="BU609" s="15"/>
      <c r="BV609" s="24"/>
      <c r="BW609" s="15"/>
      <c r="BX609" s="24"/>
      <c r="BY609" s="15"/>
      <c r="BZ609" s="24"/>
      <c r="CA609" s="15">
        <f>0.4*120</f>
        <v>48</v>
      </c>
      <c r="CB609" s="24">
        <v>2</v>
      </c>
      <c r="CC609" s="15"/>
      <c r="CD609" s="24"/>
      <c r="CE609" s="15"/>
      <c r="CF609" s="24"/>
      <c r="CG609" s="15"/>
      <c r="CH609" s="25"/>
      <c r="CI609" s="15"/>
      <c r="CJ609" s="25"/>
      <c r="CK609" s="15"/>
      <c r="CL609" s="25"/>
      <c r="CM609" s="15"/>
      <c r="CN609" s="25"/>
      <c r="CO609" s="15"/>
      <c r="CP609" s="25"/>
      <c r="CQ609" s="15"/>
      <c r="CR609" s="25"/>
      <c r="CS609" s="15">
        <f t="shared" si="117"/>
        <v>0</v>
      </c>
      <c r="CT609" s="15">
        <f t="shared" si="118"/>
        <v>30</v>
      </c>
      <c r="CU609" s="15">
        <f t="shared" si="119"/>
        <v>1</v>
      </c>
      <c r="CV609" s="15">
        <f t="shared" si="120"/>
        <v>0</v>
      </c>
      <c r="CW609" s="15"/>
      <c r="CX609" s="15"/>
      <c r="CY609" s="15">
        <f t="shared" si="121"/>
        <v>106</v>
      </c>
      <c r="CZ609" s="15">
        <f>GG609</f>
        <v>0</v>
      </c>
      <c r="DA609" s="19"/>
      <c r="DB609" s="17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7"/>
      <c r="DQ609" s="15"/>
      <c r="DR609" s="15"/>
      <c r="DS609" s="15"/>
      <c r="DT609" s="15"/>
      <c r="DU609" s="15">
        <f>0.4*60</f>
        <v>24</v>
      </c>
      <c r="DV609" s="15"/>
      <c r="DW609" s="15"/>
      <c r="DX609" s="20"/>
      <c r="DY609" s="15">
        <f>0.4*35</f>
        <v>14</v>
      </c>
      <c r="DZ609" s="20">
        <v>1</v>
      </c>
      <c r="EA609" s="15"/>
      <c r="EB609" s="20"/>
      <c r="EC609" s="15">
        <f>0.4*160</f>
        <v>64</v>
      </c>
      <c r="ED609" s="20">
        <v>1</v>
      </c>
      <c r="EE609" s="15"/>
      <c r="EF609" s="20"/>
      <c r="EG609" s="15"/>
      <c r="EH609" s="20"/>
      <c r="EI609" s="15"/>
      <c r="EJ609" s="20"/>
      <c r="EK609" s="15"/>
      <c r="EL609" s="20"/>
      <c r="EM609" s="15"/>
      <c r="EN609" s="20"/>
      <c r="EO609" s="15">
        <v>106</v>
      </c>
      <c r="EP609" s="20">
        <v>5</v>
      </c>
      <c r="EQ609" s="15"/>
      <c r="ER609" s="20"/>
      <c r="ES609" s="15"/>
      <c r="ET609" s="20"/>
      <c r="EU609" s="15"/>
      <c r="EV609" s="20"/>
      <c r="EW609" s="15"/>
      <c r="EX609" s="20"/>
      <c r="EY609" s="15"/>
      <c r="EZ609" s="20"/>
      <c r="FA609" s="15"/>
      <c r="FB609" s="20"/>
      <c r="FC609" s="15"/>
      <c r="FD609" s="20"/>
      <c r="FE609" s="15"/>
      <c r="FF609" s="20"/>
      <c r="FG609" s="15"/>
      <c r="FH609" s="20"/>
      <c r="FI609" s="15">
        <v>30</v>
      </c>
      <c r="FJ609" s="20">
        <v>1</v>
      </c>
      <c r="FK609" s="15"/>
      <c r="FL609" s="20"/>
      <c r="FM609" s="15"/>
      <c r="FN609" s="20"/>
      <c r="FO609" s="15"/>
      <c r="FP609" s="20"/>
      <c r="FQ609" s="15"/>
      <c r="FR609" s="20"/>
      <c r="FS609" s="15"/>
      <c r="FT609" s="20"/>
      <c r="FU609" s="15"/>
      <c r="FV609" s="20"/>
      <c r="FW609" s="15"/>
      <c r="FX609" s="20"/>
      <c r="FY609" s="15"/>
      <c r="FZ609" s="20"/>
      <c r="GA609" s="15"/>
      <c r="GB609" s="20"/>
      <c r="GC609" s="15"/>
      <c r="GD609" s="20"/>
      <c r="GE609" s="15"/>
      <c r="GF609" s="20"/>
      <c r="GG609" s="170"/>
    </row>
    <row r="610" spans="1:189" s="2" customFormat="1" ht="15" customHeight="1" x14ac:dyDescent="0.3">
      <c r="A610" s="15" t="s">
        <v>125</v>
      </c>
      <c r="B610" s="15" t="s">
        <v>126</v>
      </c>
      <c r="C610" s="15" t="s">
        <v>232</v>
      </c>
      <c r="D610" s="15" t="s">
        <v>412</v>
      </c>
      <c r="E610" s="15" t="str">
        <f t="shared" si="115"/>
        <v>Liam Bui</v>
      </c>
      <c r="F610" s="15" t="s">
        <v>135</v>
      </c>
      <c r="G610" s="15">
        <v>999914114</v>
      </c>
      <c r="H610" s="15">
        <f t="shared" si="116"/>
        <v>166</v>
      </c>
      <c r="I610" s="17"/>
      <c r="J610" s="17"/>
      <c r="K610" s="21"/>
      <c r="L610" s="15"/>
      <c r="M610" s="15"/>
      <c r="N610" s="15"/>
      <c r="O610" s="15">
        <f t="shared" si="122"/>
        <v>0</v>
      </c>
      <c r="P610" s="15">
        <v>0</v>
      </c>
      <c r="Q610" s="15">
        <f t="shared" si="123"/>
        <v>2</v>
      </c>
      <c r="R610" s="15">
        <v>0</v>
      </c>
      <c r="S610" s="15">
        <v>0</v>
      </c>
      <c r="T610" s="15">
        <f t="shared" si="124"/>
        <v>38</v>
      </c>
      <c r="U610" s="15">
        <f t="shared" si="125"/>
        <v>0</v>
      </c>
      <c r="V610" s="15"/>
      <c r="W610" s="15"/>
      <c r="X610" s="15"/>
      <c r="Y610" s="15"/>
      <c r="Z610" s="21"/>
      <c r="AA610" s="17"/>
      <c r="AB610" s="17"/>
      <c r="AC610" s="17"/>
      <c r="AD610" s="17"/>
      <c r="AE610" s="17"/>
      <c r="AF610" s="24"/>
      <c r="AG610" s="17"/>
      <c r="AH610" s="24"/>
      <c r="AI610" s="17"/>
      <c r="AJ610" s="24"/>
      <c r="AK610" s="17"/>
      <c r="AL610" s="24"/>
      <c r="AM610" s="17"/>
      <c r="AN610" s="24"/>
      <c r="AO610" s="17"/>
      <c r="AP610" s="24"/>
      <c r="AQ610" s="17"/>
      <c r="AR610" s="24"/>
      <c r="AS610" s="17"/>
      <c r="AT610" s="24"/>
      <c r="AU610" s="17"/>
      <c r="AV610" s="24"/>
      <c r="AW610" s="17"/>
      <c r="AX610" s="24"/>
      <c r="AY610" s="17"/>
      <c r="AZ610" s="17"/>
      <c r="BA610" s="17"/>
      <c r="BB610" s="24"/>
      <c r="BC610" s="17"/>
      <c r="BD610" s="24"/>
      <c r="BE610" s="17"/>
      <c r="BF610" s="24"/>
      <c r="BG610" s="17"/>
      <c r="BH610" s="24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24"/>
      <c r="CQ610" s="17"/>
      <c r="CR610" s="24"/>
      <c r="CS610" s="15">
        <f t="shared" si="117"/>
        <v>0</v>
      </c>
      <c r="CT610" s="15">
        <f t="shared" si="118"/>
        <v>128</v>
      </c>
      <c r="CU610" s="15">
        <f t="shared" si="119"/>
        <v>2</v>
      </c>
      <c r="CV610" s="15">
        <f t="shared" si="120"/>
        <v>0</v>
      </c>
      <c r="CW610" s="15"/>
      <c r="CX610" s="15"/>
      <c r="CY610" s="15">
        <f t="shared" si="121"/>
        <v>0</v>
      </c>
      <c r="CZ610" s="15">
        <f>GG610</f>
        <v>0</v>
      </c>
      <c r="DA610" s="20"/>
      <c r="DB610" s="17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>
        <v>45</v>
      </c>
      <c r="DM610" s="15"/>
      <c r="DN610" s="15">
        <v>63</v>
      </c>
      <c r="DO610" s="15"/>
      <c r="DP610" s="17"/>
      <c r="DQ610" s="15"/>
      <c r="DR610" s="15"/>
      <c r="DS610" s="15"/>
      <c r="DT610" s="15"/>
      <c r="DU610" s="15"/>
      <c r="DV610" s="15"/>
      <c r="DW610" s="15"/>
      <c r="DX610" s="20"/>
      <c r="DY610" s="15">
        <v>33</v>
      </c>
      <c r="DZ610" s="20" t="s">
        <v>129</v>
      </c>
      <c r="EA610" s="15"/>
      <c r="EB610" s="20"/>
      <c r="EC610" s="15">
        <v>38</v>
      </c>
      <c r="ED610" s="20" t="s">
        <v>168</v>
      </c>
      <c r="EE610" s="15"/>
      <c r="EF610" s="20"/>
      <c r="EG610" s="15"/>
      <c r="EH610" s="20"/>
      <c r="EI610" s="15"/>
      <c r="EJ610" s="20"/>
      <c r="EK610" s="15"/>
      <c r="EL610" s="20"/>
      <c r="EM610" s="15"/>
      <c r="EN610" s="20"/>
      <c r="EO610" s="15"/>
      <c r="EP610" s="20"/>
      <c r="EQ610" s="15"/>
      <c r="ER610" s="20"/>
      <c r="ES610" s="15"/>
      <c r="ET610" s="20"/>
      <c r="EU610" s="15"/>
      <c r="EV610" s="20"/>
      <c r="EW610" s="15"/>
      <c r="EX610" s="20"/>
      <c r="EY610" s="15"/>
      <c r="EZ610" s="20"/>
      <c r="FA610" s="15"/>
      <c r="FB610" s="20"/>
      <c r="FC610" s="15"/>
      <c r="FD610" s="20"/>
      <c r="FE610" s="15"/>
      <c r="FF610" s="20"/>
      <c r="FG610" s="15"/>
      <c r="FH610" s="20"/>
      <c r="FI610" s="15"/>
      <c r="FJ610" s="20"/>
      <c r="FK610" s="15"/>
      <c r="FL610" s="20"/>
      <c r="FM610" s="15">
        <v>60</v>
      </c>
      <c r="FN610" s="20">
        <v>1</v>
      </c>
      <c r="FO610" s="15"/>
      <c r="FP610" s="20"/>
      <c r="FQ610" s="15"/>
      <c r="FR610" s="20"/>
      <c r="FS610" s="15"/>
      <c r="FT610" s="20"/>
      <c r="FU610" s="15"/>
      <c r="FV610" s="20"/>
      <c r="FW610" s="15"/>
      <c r="FX610" s="20"/>
      <c r="FY610" s="15">
        <v>68</v>
      </c>
      <c r="FZ610" s="20">
        <v>3</v>
      </c>
      <c r="GA610" s="15"/>
      <c r="GB610" s="20"/>
      <c r="GC610" s="15"/>
      <c r="GD610" s="20"/>
      <c r="GE610" s="15"/>
      <c r="GF610" s="20"/>
      <c r="GG610" s="170"/>
    </row>
    <row r="611" spans="1:189" s="2" customFormat="1" ht="15" customHeight="1" x14ac:dyDescent="0.3">
      <c r="A611" s="17" t="s">
        <v>125</v>
      </c>
      <c r="B611" s="15" t="s">
        <v>126</v>
      </c>
      <c r="C611" s="15" t="s">
        <v>481</v>
      </c>
      <c r="D611" s="15" t="s">
        <v>480</v>
      </c>
      <c r="E611" s="15" t="str">
        <f t="shared" si="115"/>
        <v>Elijah Chan</v>
      </c>
      <c r="F611" s="15" t="s">
        <v>135</v>
      </c>
      <c r="G611" s="15">
        <v>999914129</v>
      </c>
      <c r="H611" s="15">
        <f t="shared" si="116"/>
        <v>38</v>
      </c>
      <c r="I611" s="15"/>
      <c r="J611" s="17">
        <f>(O611+P611+R611+S611+T611+U611)/2</f>
        <v>0</v>
      </c>
      <c r="K611" s="16"/>
      <c r="L611" s="15"/>
      <c r="M611" s="15"/>
      <c r="N611" s="15"/>
      <c r="O611" s="15">
        <f t="shared" si="122"/>
        <v>0</v>
      </c>
      <c r="P611" s="15">
        <v>0</v>
      </c>
      <c r="Q611" s="15">
        <f t="shared" si="123"/>
        <v>1</v>
      </c>
      <c r="R611" s="15">
        <v>0</v>
      </c>
      <c r="S611" s="15">
        <v>0</v>
      </c>
      <c r="T611" s="15">
        <f t="shared" si="124"/>
        <v>0</v>
      </c>
      <c r="U611" s="15">
        <f t="shared" si="125"/>
        <v>0</v>
      </c>
      <c r="V611" s="15"/>
      <c r="W611" s="15"/>
      <c r="X611" s="15"/>
      <c r="Y611" s="15"/>
      <c r="Z611" s="16"/>
      <c r="AA611" s="15"/>
      <c r="AB611" s="24"/>
      <c r="AC611" s="15"/>
      <c r="AD611" s="15"/>
      <c r="AE611" s="15"/>
      <c r="AF611" s="15"/>
      <c r="AG611" s="15"/>
      <c r="AH611" s="24"/>
      <c r="AI611" s="15"/>
      <c r="AJ611" s="15"/>
      <c r="AK611" s="15"/>
      <c r="AL611" s="15"/>
      <c r="AM611" s="15"/>
      <c r="AN611" s="24"/>
      <c r="AO611" s="15">
        <v>68</v>
      </c>
      <c r="AP611" s="24">
        <v>3</v>
      </c>
      <c r="AQ611" s="15"/>
      <c r="AR611" s="24"/>
      <c r="AS611" s="15"/>
      <c r="AT611" s="24"/>
      <c r="AU611" s="15"/>
      <c r="AV611" s="24"/>
      <c r="AW611" s="15"/>
      <c r="AX611" s="24"/>
      <c r="AY611" s="15"/>
      <c r="AZ611" s="15"/>
      <c r="BA611" s="15"/>
      <c r="BB611" s="15"/>
      <c r="BC611" s="15"/>
      <c r="BD611" s="15"/>
      <c r="BE611" s="15"/>
      <c r="BF611" s="24"/>
      <c r="BG611" s="15"/>
      <c r="BH611" s="24"/>
      <c r="BI611" s="15"/>
      <c r="BJ611" s="24"/>
      <c r="BK611" s="15"/>
      <c r="BL611" s="24"/>
      <c r="BM611" s="15"/>
      <c r="BN611" s="24"/>
      <c r="BO611" s="15"/>
      <c r="BP611" s="24"/>
      <c r="BQ611" s="15"/>
      <c r="BR611" s="24"/>
      <c r="BS611" s="15"/>
      <c r="BT611" s="24"/>
      <c r="BU611" s="15"/>
      <c r="BV611" s="24"/>
      <c r="BW611" s="15"/>
      <c r="BX611" s="24"/>
      <c r="BY611" s="15"/>
      <c r="BZ611" s="24"/>
      <c r="CA611" s="15"/>
      <c r="CB611" s="24"/>
      <c r="CC611" s="15"/>
      <c r="CD611" s="24"/>
      <c r="CE611" s="15"/>
      <c r="CF611" s="24"/>
      <c r="CG611" s="15"/>
      <c r="CH611" s="25"/>
      <c r="CI611" s="15"/>
      <c r="CJ611" s="25"/>
      <c r="CK611" s="15"/>
      <c r="CL611" s="25"/>
      <c r="CM611" s="15"/>
      <c r="CN611" s="25"/>
      <c r="CO611" s="15"/>
      <c r="CP611" s="25"/>
      <c r="CQ611" s="15"/>
      <c r="CR611" s="25"/>
      <c r="CS611" s="15">
        <f t="shared" si="117"/>
        <v>0</v>
      </c>
      <c r="CT611" s="15">
        <f t="shared" si="118"/>
        <v>38</v>
      </c>
      <c r="CU611" s="15">
        <f t="shared" si="119"/>
        <v>0</v>
      </c>
      <c r="CV611" s="15">
        <f t="shared" si="120"/>
        <v>0</v>
      </c>
      <c r="CW611" s="15"/>
      <c r="CX611" s="15"/>
      <c r="CY611" s="15">
        <f t="shared" si="121"/>
        <v>0</v>
      </c>
      <c r="CZ611" s="15">
        <f>GG611</f>
        <v>0</v>
      </c>
      <c r="DA611" s="19"/>
      <c r="DB611" s="17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>
        <v>30</v>
      </c>
      <c r="DM611" s="15"/>
      <c r="DN611" s="15"/>
      <c r="DO611" s="15"/>
      <c r="DP611" s="17"/>
      <c r="DQ611" s="15"/>
      <c r="DR611" s="15"/>
      <c r="DS611" s="15"/>
      <c r="DT611" s="15"/>
      <c r="DU611" s="15"/>
      <c r="DV611" s="15"/>
      <c r="DW611" s="15"/>
      <c r="DX611" s="20"/>
      <c r="DY611" s="15">
        <v>31.5</v>
      </c>
      <c r="DZ611" s="20">
        <v>2</v>
      </c>
      <c r="EA611" s="15"/>
      <c r="EB611" s="20"/>
      <c r="EC611" s="15"/>
      <c r="ED611" s="20"/>
      <c r="EE611" s="15"/>
      <c r="EF611" s="20"/>
      <c r="EG611" s="15"/>
      <c r="EH611" s="20"/>
      <c r="EI611" s="15"/>
      <c r="EJ611" s="20"/>
      <c r="EK611" s="15"/>
      <c r="EL611" s="20"/>
      <c r="EM611" s="15"/>
      <c r="EN611" s="20"/>
      <c r="EO611" s="15"/>
      <c r="EP611" s="20"/>
      <c r="EQ611" s="15"/>
      <c r="ER611" s="20"/>
      <c r="ES611" s="15"/>
      <c r="ET611" s="20"/>
      <c r="EU611" s="15"/>
      <c r="EV611" s="20"/>
      <c r="EW611" s="15"/>
      <c r="EX611" s="20"/>
      <c r="EY611" s="15"/>
      <c r="EZ611" s="20"/>
      <c r="FA611" s="15"/>
      <c r="FB611" s="20"/>
      <c r="FC611" s="15"/>
      <c r="FD611" s="20"/>
      <c r="FE611" s="15"/>
      <c r="FF611" s="20"/>
      <c r="FG611" s="15"/>
      <c r="FH611" s="20"/>
      <c r="FI611" s="15"/>
      <c r="FJ611" s="20"/>
      <c r="FK611" s="15"/>
      <c r="FL611" s="20"/>
      <c r="FM611" s="15"/>
      <c r="FN611" s="20"/>
      <c r="FO611" s="15"/>
      <c r="FP611" s="20"/>
      <c r="FQ611" s="15"/>
      <c r="FR611" s="20"/>
      <c r="FS611" s="15"/>
      <c r="FT611" s="20"/>
      <c r="FU611" s="15"/>
      <c r="FV611" s="20"/>
      <c r="FW611" s="15"/>
      <c r="FX611" s="20"/>
      <c r="FY611" s="15">
        <v>38</v>
      </c>
      <c r="FZ611" s="20" t="s">
        <v>3887</v>
      </c>
      <c r="GA611" s="15"/>
      <c r="GB611" s="20"/>
      <c r="GC611" s="15"/>
      <c r="GD611" s="20"/>
      <c r="GE611" s="15"/>
      <c r="GF611" s="20"/>
      <c r="GG611" s="170"/>
    </row>
    <row r="612" spans="1:189" s="2" customFormat="1" ht="15" customHeight="1" x14ac:dyDescent="0.3">
      <c r="A612" s="17" t="s">
        <v>125</v>
      </c>
      <c r="B612" s="15" t="s">
        <v>126</v>
      </c>
      <c r="C612" s="15" t="s">
        <v>1292</v>
      </c>
      <c r="D612" s="15" t="s">
        <v>1286</v>
      </c>
      <c r="E612" s="15" t="str">
        <f t="shared" si="115"/>
        <v>Yuening Liu</v>
      </c>
      <c r="F612" s="15" t="s">
        <v>128</v>
      </c>
      <c r="G612" s="15">
        <v>999914162</v>
      </c>
      <c r="H612" s="15">
        <f t="shared" si="116"/>
        <v>64</v>
      </c>
      <c r="I612" s="15"/>
      <c r="J612" s="17">
        <f>(O612+P612+R612+S612+T612+U612)/2</f>
        <v>0</v>
      </c>
      <c r="K612" s="16"/>
      <c r="L612" s="15"/>
      <c r="M612" s="15"/>
      <c r="N612" s="15"/>
      <c r="O612" s="15">
        <f t="shared" si="122"/>
        <v>0</v>
      </c>
      <c r="P612" s="15">
        <v>0</v>
      </c>
      <c r="Q612" s="15">
        <f t="shared" si="123"/>
        <v>0</v>
      </c>
      <c r="R612" s="15">
        <v>0</v>
      </c>
      <c r="S612" s="15">
        <v>0</v>
      </c>
      <c r="T612" s="15">
        <f t="shared" si="124"/>
        <v>0</v>
      </c>
      <c r="U612" s="15">
        <f t="shared" si="125"/>
        <v>0</v>
      </c>
      <c r="V612" s="15"/>
      <c r="W612" s="15"/>
      <c r="X612" s="15"/>
      <c r="Y612" s="15"/>
      <c r="Z612" s="16"/>
      <c r="AA612" s="15"/>
      <c r="AB612" s="24"/>
      <c r="AC612" s="15"/>
      <c r="AD612" s="15"/>
      <c r="AE612" s="15"/>
      <c r="AF612" s="15"/>
      <c r="AG612" s="15"/>
      <c r="AH612" s="24"/>
      <c r="AI612" s="15"/>
      <c r="AJ612" s="15"/>
      <c r="AK612" s="15"/>
      <c r="AL612" s="15"/>
      <c r="AM612" s="15"/>
      <c r="AN612" s="24"/>
      <c r="AO612" s="15"/>
      <c r="AP612" s="24"/>
      <c r="AQ612" s="15"/>
      <c r="AR612" s="24"/>
      <c r="AS612" s="15"/>
      <c r="AT612" s="24"/>
      <c r="AU612" s="15"/>
      <c r="AV612" s="24"/>
      <c r="AW612" s="15"/>
      <c r="AX612" s="24"/>
      <c r="AY612" s="15"/>
      <c r="AZ612" s="15"/>
      <c r="BA612" s="15"/>
      <c r="BB612" s="15"/>
      <c r="BC612" s="15"/>
      <c r="BD612" s="15"/>
      <c r="BE612" s="15"/>
      <c r="BF612" s="24"/>
      <c r="BG612" s="15"/>
      <c r="BH612" s="24"/>
      <c r="BI612" s="15"/>
      <c r="BJ612" s="24"/>
      <c r="BK612" s="15"/>
      <c r="BL612" s="24"/>
      <c r="BM612" s="15"/>
      <c r="BN612" s="24"/>
      <c r="BO612" s="15"/>
      <c r="BP612" s="24"/>
      <c r="BQ612" s="15"/>
      <c r="BR612" s="24"/>
      <c r="BS612" s="15"/>
      <c r="BT612" s="24"/>
      <c r="BU612" s="15"/>
      <c r="BV612" s="24"/>
      <c r="BW612" s="15"/>
      <c r="BX612" s="24"/>
      <c r="BY612" s="15"/>
      <c r="BZ612" s="24"/>
      <c r="CA612" s="15"/>
      <c r="CB612" s="24"/>
      <c r="CC612" s="15"/>
      <c r="CD612" s="24"/>
      <c r="CE612" s="15"/>
      <c r="CF612" s="24"/>
      <c r="CG612" s="15">
        <v>29</v>
      </c>
      <c r="CH612" s="25" t="s">
        <v>168</v>
      </c>
      <c r="CI612" s="15"/>
      <c r="CJ612" s="25"/>
      <c r="CK612" s="15"/>
      <c r="CL612" s="25"/>
      <c r="CM612" s="15"/>
      <c r="CN612" s="25"/>
      <c r="CO612" s="15"/>
      <c r="CP612" s="25"/>
      <c r="CQ612" s="15"/>
      <c r="CR612" s="25"/>
      <c r="CS612" s="15">
        <f t="shared" si="117"/>
        <v>0</v>
      </c>
      <c r="CT612" s="15">
        <f t="shared" si="118"/>
        <v>0</v>
      </c>
      <c r="CU612" s="15">
        <f t="shared" si="119"/>
        <v>0</v>
      </c>
      <c r="CV612" s="15">
        <f t="shared" si="120"/>
        <v>0</v>
      </c>
      <c r="CW612" s="15"/>
      <c r="CX612" s="15"/>
      <c r="CY612" s="15">
        <f t="shared" si="121"/>
        <v>64</v>
      </c>
      <c r="CZ612" s="15">
        <f>GG612</f>
        <v>0</v>
      </c>
      <c r="DA612" s="19"/>
      <c r="DB612" s="17">
        <v>48</v>
      </c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7"/>
      <c r="DQ612" s="15"/>
      <c r="DR612" s="15"/>
      <c r="DS612" s="15"/>
      <c r="DT612" s="15"/>
      <c r="DU612" s="15"/>
      <c r="DV612" s="15"/>
      <c r="DW612" s="15"/>
      <c r="DX612" s="20"/>
      <c r="DY612" s="15"/>
      <c r="DZ612" s="20"/>
      <c r="EA612" s="15"/>
      <c r="EB612" s="20"/>
      <c r="EC612" s="15"/>
      <c r="ED612" s="20"/>
      <c r="EE612" s="15"/>
      <c r="EF612" s="20"/>
      <c r="EG612" s="15"/>
      <c r="EH612" s="20"/>
      <c r="EI612" s="15"/>
      <c r="EJ612" s="20"/>
      <c r="EK612" s="15"/>
      <c r="EL612" s="20"/>
      <c r="EM612" s="15"/>
      <c r="EN612" s="20"/>
      <c r="EO612" s="15">
        <v>64</v>
      </c>
      <c r="EP612" s="20"/>
      <c r="EQ612" s="15"/>
      <c r="ER612" s="20"/>
      <c r="ES612" s="15"/>
      <c r="ET612" s="20"/>
      <c r="EU612" s="15"/>
      <c r="EV612" s="20"/>
      <c r="EW612" s="15"/>
      <c r="EX612" s="20"/>
      <c r="EY612" s="15"/>
      <c r="EZ612" s="20"/>
      <c r="FA612" s="15"/>
      <c r="FB612" s="20"/>
      <c r="FC612" s="15"/>
      <c r="FD612" s="20"/>
      <c r="FE612" s="15"/>
      <c r="FF612" s="20"/>
      <c r="FG612" s="15"/>
      <c r="FH612" s="20"/>
      <c r="FI612" s="15"/>
      <c r="FJ612" s="20"/>
      <c r="FK612" s="15"/>
      <c r="FL612" s="20"/>
      <c r="FM612" s="15"/>
      <c r="FN612" s="20"/>
      <c r="FO612" s="15"/>
      <c r="FP612" s="20"/>
      <c r="FQ612" s="15"/>
      <c r="FR612" s="20"/>
      <c r="FS612" s="15"/>
      <c r="FT612" s="20"/>
      <c r="FU612" s="15"/>
      <c r="FV612" s="20"/>
      <c r="FW612" s="15"/>
      <c r="FX612" s="20"/>
      <c r="FY612" s="15"/>
      <c r="FZ612" s="20"/>
      <c r="GA612" s="15"/>
      <c r="GB612" s="20"/>
      <c r="GC612" s="15"/>
      <c r="GD612" s="20"/>
      <c r="GE612" s="15"/>
      <c r="GF612" s="20"/>
      <c r="GG612" s="170"/>
    </row>
    <row r="613" spans="1:189" s="2" customFormat="1" ht="15" customHeight="1" x14ac:dyDescent="0.3">
      <c r="A613" s="17" t="s">
        <v>125</v>
      </c>
      <c r="B613" s="15" t="s">
        <v>126</v>
      </c>
      <c r="C613" s="15" t="s">
        <v>509</v>
      </c>
      <c r="D613" s="15" t="s">
        <v>1730</v>
      </c>
      <c r="E613" s="15" t="str">
        <f t="shared" si="115"/>
        <v>Valerie Shvadskiy</v>
      </c>
      <c r="F613" s="15" t="s">
        <v>128</v>
      </c>
      <c r="G613" s="15">
        <v>999914173</v>
      </c>
      <c r="H613" s="15">
        <f t="shared" si="116"/>
        <v>184</v>
      </c>
      <c r="I613" s="15"/>
      <c r="J613" s="15"/>
      <c r="K613" s="16"/>
      <c r="L613" s="15"/>
      <c r="M613" s="15"/>
      <c r="N613" s="15"/>
      <c r="O613" s="15">
        <f t="shared" si="122"/>
        <v>0</v>
      </c>
      <c r="P613" s="15">
        <v>0</v>
      </c>
      <c r="Q613" s="15">
        <f t="shared" si="123"/>
        <v>0</v>
      </c>
      <c r="R613" s="15">
        <v>0</v>
      </c>
      <c r="S613" s="15">
        <v>0</v>
      </c>
      <c r="T613" s="15">
        <f t="shared" si="124"/>
        <v>0</v>
      </c>
      <c r="U613" s="15">
        <f t="shared" si="125"/>
        <v>0</v>
      </c>
      <c r="V613" s="15"/>
      <c r="W613" s="15"/>
      <c r="X613" s="15"/>
      <c r="Y613" s="15"/>
      <c r="Z613" s="16"/>
      <c r="AA613" s="15"/>
      <c r="AB613" s="24"/>
      <c r="AC613" s="15"/>
      <c r="AD613" s="15"/>
      <c r="AE613" s="15"/>
      <c r="AF613" s="15"/>
      <c r="AG613" s="15"/>
      <c r="AH613" s="24"/>
      <c r="AI613" s="15"/>
      <c r="AJ613" s="15"/>
      <c r="AK613" s="15"/>
      <c r="AL613" s="15"/>
      <c r="AM613" s="15"/>
      <c r="AN613" s="24"/>
      <c r="AO613" s="15"/>
      <c r="AP613" s="24"/>
      <c r="AQ613" s="15"/>
      <c r="AR613" s="24"/>
      <c r="AS613" s="15"/>
      <c r="AT613" s="24"/>
      <c r="AU613" s="15"/>
      <c r="AV613" s="24"/>
      <c r="AW613" s="15"/>
      <c r="AX613" s="24"/>
      <c r="AY613" s="15"/>
      <c r="AZ613" s="15"/>
      <c r="BA613" s="15"/>
      <c r="BB613" s="15"/>
      <c r="BC613" s="15"/>
      <c r="BD613" s="15"/>
      <c r="BE613" s="15"/>
      <c r="BF613" s="24"/>
      <c r="BG613" s="15"/>
      <c r="BH613" s="24"/>
      <c r="BI613" s="15"/>
      <c r="BJ613" s="24"/>
      <c r="BK613" s="15"/>
      <c r="BL613" s="24"/>
      <c r="BM613" s="15"/>
      <c r="BN613" s="24"/>
      <c r="BO613" s="15">
        <v>68</v>
      </c>
      <c r="BP613" s="24">
        <v>3</v>
      </c>
      <c r="BQ613" s="15"/>
      <c r="BR613" s="24"/>
      <c r="BS613" s="15"/>
      <c r="BT613" s="24"/>
      <c r="BU613" s="15"/>
      <c r="BV613" s="24"/>
      <c r="BW613" s="15"/>
      <c r="BX613" s="24"/>
      <c r="BY613" s="15"/>
      <c r="BZ613" s="24"/>
      <c r="CA613" s="15">
        <v>38</v>
      </c>
      <c r="CB613" s="24" t="s">
        <v>168</v>
      </c>
      <c r="CC613" s="15"/>
      <c r="CD613" s="24"/>
      <c r="CE613" s="15"/>
      <c r="CF613" s="24"/>
      <c r="CG613" s="15"/>
      <c r="CH613" s="25"/>
      <c r="CI613" s="15"/>
      <c r="CJ613" s="25"/>
      <c r="CK613" s="15"/>
      <c r="CL613" s="25"/>
      <c r="CM613" s="15"/>
      <c r="CN613" s="25"/>
      <c r="CO613" s="15"/>
      <c r="CP613" s="25"/>
      <c r="CQ613" s="15"/>
      <c r="CR613" s="25"/>
      <c r="CS613" s="15">
        <f t="shared" si="117"/>
        <v>0</v>
      </c>
      <c r="CT613" s="15">
        <f t="shared" si="118"/>
        <v>136</v>
      </c>
      <c r="CU613" s="15">
        <f t="shared" si="119"/>
        <v>2</v>
      </c>
      <c r="CV613" s="15">
        <f t="shared" si="120"/>
        <v>0</v>
      </c>
      <c r="CW613" s="15"/>
      <c r="CX613" s="15"/>
      <c r="CY613" s="15">
        <f t="shared" si="121"/>
        <v>48</v>
      </c>
      <c r="CZ613" s="15">
        <f>GG613</f>
        <v>0</v>
      </c>
      <c r="DA613" s="19"/>
      <c r="DB613" s="17"/>
      <c r="DC613" s="15"/>
      <c r="DD613" s="15"/>
      <c r="DE613" s="15"/>
      <c r="DF613" s="15"/>
      <c r="DG613" s="15"/>
      <c r="DH613" s="15">
        <v>54</v>
      </c>
      <c r="DI613" s="15"/>
      <c r="DJ613" s="15"/>
      <c r="DK613" s="15"/>
      <c r="DL613" s="15"/>
      <c r="DM613" s="15"/>
      <c r="DN613" s="15"/>
      <c r="DO613" s="15"/>
      <c r="DP613" s="17"/>
      <c r="DQ613" s="15"/>
      <c r="DR613" s="15"/>
      <c r="DS613" s="15"/>
      <c r="DT613" s="15"/>
      <c r="DU613" s="15"/>
      <c r="DV613" s="15"/>
      <c r="DW613" s="15">
        <v>33</v>
      </c>
      <c r="DX613" s="20" t="s">
        <v>168</v>
      </c>
      <c r="DY613" s="15"/>
      <c r="DZ613" s="20"/>
      <c r="EA613" s="15"/>
      <c r="EB613" s="20"/>
      <c r="EC613" s="15"/>
      <c r="ED613" s="20"/>
      <c r="EE613" s="15"/>
      <c r="EF613" s="20"/>
      <c r="EG613" s="15"/>
      <c r="EH613" s="20"/>
      <c r="EI613" s="15"/>
      <c r="EJ613" s="20"/>
      <c r="EK613" s="15"/>
      <c r="EL613" s="20"/>
      <c r="EM613" s="15"/>
      <c r="EN613" s="20"/>
      <c r="EO613" s="15">
        <v>48</v>
      </c>
      <c r="EP613" s="20"/>
      <c r="EQ613" s="15"/>
      <c r="ER613" s="20"/>
      <c r="ES613" s="15"/>
      <c r="ET613" s="20"/>
      <c r="EU613" s="15"/>
      <c r="EV613" s="20"/>
      <c r="EW613" s="15"/>
      <c r="EX613" s="20"/>
      <c r="EY613" s="15">
        <v>68</v>
      </c>
      <c r="EZ613" s="20">
        <v>4</v>
      </c>
      <c r="FA613" s="15"/>
      <c r="FB613" s="20"/>
      <c r="FC613" s="15"/>
      <c r="FD613" s="20"/>
      <c r="FE613" s="15"/>
      <c r="FF613" s="20"/>
      <c r="FG613" s="15">
        <v>68</v>
      </c>
      <c r="FH613" s="20">
        <v>3</v>
      </c>
      <c r="FI613" s="15"/>
      <c r="FJ613" s="20"/>
      <c r="FK613" s="15"/>
      <c r="FL613" s="20"/>
      <c r="FM613" s="15"/>
      <c r="FN613" s="20"/>
      <c r="FO613" s="15"/>
      <c r="FP613" s="20"/>
      <c r="FQ613" s="15"/>
      <c r="FR613" s="20"/>
      <c r="FS613" s="15"/>
      <c r="FT613" s="20"/>
      <c r="FU613" s="15"/>
      <c r="FV613" s="20"/>
      <c r="FW613" s="15"/>
      <c r="FX613" s="20"/>
      <c r="FY613" s="15"/>
      <c r="FZ613" s="20"/>
      <c r="GA613" s="15"/>
      <c r="GB613" s="20"/>
      <c r="GC613" s="15"/>
      <c r="GD613" s="20"/>
      <c r="GE613" s="15"/>
      <c r="GF613" s="20"/>
      <c r="GG613" s="170"/>
    </row>
    <row r="614" spans="1:189" s="2" customFormat="1" ht="15" customHeight="1" x14ac:dyDescent="0.3">
      <c r="A614" s="15" t="s">
        <v>130</v>
      </c>
      <c r="B614" s="15" t="s">
        <v>126</v>
      </c>
      <c r="C614" s="15" t="s">
        <v>407</v>
      </c>
      <c r="D614" s="15" t="s">
        <v>2307</v>
      </c>
      <c r="E614" s="15" t="str">
        <f t="shared" si="115"/>
        <v>Chloe Nauli</v>
      </c>
      <c r="F614" s="15" t="s">
        <v>128</v>
      </c>
      <c r="G614" s="15">
        <v>999914203</v>
      </c>
      <c r="H614" s="15">
        <f t="shared" si="116"/>
        <v>24</v>
      </c>
      <c r="I614" s="15"/>
      <c r="J614" s="15"/>
      <c r="K614" s="16"/>
      <c r="L614" s="15"/>
      <c r="M614" s="15"/>
      <c r="N614" s="15"/>
      <c r="O614" s="15">
        <f t="shared" si="122"/>
        <v>24</v>
      </c>
      <c r="P614" s="15">
        <v>0</v>
      </c>
      <c r="Q614" s="15">
        <f t="shared" si="123"/>
        <v>0</v>
      </c>
      <c r="R614" s="15">
        <v>0</v>
      </c>
      <c r="S614" s="15">
        <v>0</v>
      </c>
      <c r="T614" s="15">
        <f t="shared" si="124"/>
        <v>0</v>
      </c>
      <c r="U614" s="15">
        <f t="shared" si="125"/>
        <v>0</v>
      </c>
      <c r="V614" s="15"/>
      <c r="W614" s="15"/>
      <c r="X614" s="15"/>
      <c r="Y614" s="15"/>
      <c r="Z614" s="16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>
        <f t="shared" si="117"/>
        <v>0</v>
      </c>
      <c r="CT614" s="15">
        <f t="shared" si="118"/>
        <v>0</v>
      </c>
      <c r="CU614" s="15">
        <f t="shared" si="119"/>
        <v>0</v>
      </c>
      <c r="CV614" s="15">
        <f t="shared" si="120"/>
        <v>0</v>
      </c>
      <c r="CW614" s="15"/>
      <c r="CX614" s="15"/>
      <c r="CY614" s="15">
        <f t="shared" si="121"/>
        <v>0</v>
      </c>
      <c r="CZ614" s="15">
        <f>GG614</f>
        <v>0</v>
      </c>
      <c r="DA614" s="16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20"/>
      <c r="DY614" s="15"/>
      <c r="DZ614" s="20"/>
      <c r="EA614" s="15"/>
      <c r="EB614" s="20"/>
      <c r="EC614" s="15"/>
      <c r="ED614" s="20"/>
      <c r="EE614" s="15"/>
      <c r="EF614" s="20"/>
      <c r="EG614" s="15"/>
      <c r="EH614" s="20"/>
      <c r="EI614" s="15">
        <v>24</v>
      </c>
      <c r="EJ614" s="20" t="s">
        <v>168</v>
      </c>
      <c r="EK614" s="15"/>
      <c r="EL614" s="20"/>
      <c r="EM614" s="15"/>
      <c r="EN614" s="20"/>
      <c r="EO614" s="15"/>
      <c r="EP614" s="20"/>
      <c r="EQ614" s="15"/>
      <c r="ER614" s="20"/>
      <c r="ES614" s="15"/>
      <c r="ET614" s="20"/>
      <c r="EU614" s="15"/>
      <c r="EV614" s="20"/>
      <c r="EW614" s="15"/>
      <c r="EX614" s="20"/>
      <c r="EY614" s="15"/>
      <c r="EZ614" s="20"/>
      <c r="FA614" s="15"/>
      <c r="FB614" s="20"/>
      <c r="FC614" s="15"/>
      <c r="FD614" s="20"/>
      <c r="FE614" s="15"/>
      <c r="FF614" s="20"/>
      <c r="FG614" s="15"/>
      <c r="FH614" s="20"/>
      <c r="FI614" s="15"/>
      <c r="FJ614" s="20"/>
      <c r="FK614" s="15"/>
      <c r="FL614" s="20"/>
      <c r="FM614" s="15"/>
      <c r="FN614" s="20"/>
      <c r="FO614" s="15"/>
      <c r="FP614" s="20"/>
      <c r="FQ614" s="15"/>
      <c r="FR614" s="20"/>
      <c r="FS614" s="15"/>
      <c r="FT614" s="20"/>
      <c r="FU614" s="15"/>
      <c r="FV614" s="20"/>
      <c r="FW614" s="15"/>
      <c r="FX614" s="20"/>
      <c r="FY614" s="15"/>
      <c r="FZ614" s="20"/>
      <c r="GA614" s="15"/>
      <c r="GB614" s="20"/>
      <c r="GC614" s="15"/>
      <c r="GD614" s="20"/>
      <c r="GE614" s="15"/>
      <c r="GF614" s="20"/>
      <c r="GG614" s="170"/>
    </row>
    <row r="615" spans="1:189" s="2" customFormat="1" ht="15" customHeight="1" x14ac:dyDescent="0.3">
      <c r="A615" s="15" t="s">
        <v>130</v>
      </c>
      <c r="B615" s="17" t="s">
        <v>126</v>
      </c>
      <c r="C615" s="17" t="s">
        <v>503</v>
      </c>
      <c r="D615" s="17" t="s">
        <v>1106</v>
      </c>
      <c r="E615" s="15" t="str">
        <f t="shared" si="115"/>
        <v>Jayden Kim</v>
      </c>
      <c r="F615" s="17" t="s">
        <v>135</v>
      </c>
      <c r="G615" s="15">
        <v>999914315</v>
      </c>
      <c r="H615" s="15">
        <f t="shared" si="116"/>
        <v>319</v>
      </c>
      <c r="I615" s="15"/>
      <c r="J615" s="15"/>
      <c r="K615" s="16"/>
      <c r="L615" s="15"/>
      <c r="M615" s="15"/>
      <c r="N615" s="15"/>
      <c r="O615" s="15">
        <f t="shared" si="122"/>
        <v>5</v>
      </c>
      <c r="P615" s="15">
        <v>0</v>
      </c>
      <c r="Q615" s="15">
        <f t="shared" si="123"/>
        <v>1</v>
      </c>
      <c r="R615" s="15">
        <v>0</v>
      </c>
      <c r="S615" s="15">
        <v>0</v>
      </c>
      <c r="T615" s="15">
        <f t="shared" si="124"/>
        <v>51</v>
      </c>
      <c r="U615" s="15">
        <f t="shared" si="125"/>
        <v>64</v>
      </c>
      <c r="V615" s="15"/>
      <c r="W615" s="15"/>
      <c r="X615" s="15"/>
      <c r="Y615" s="15"/>
      <c r="Z615" s="16"/>
      <c r="AA615" s="15"/>
      <c r="AB615" s="24"/>
      <c r="AC615" s="15"/>
      <c r="AD615" s="15"/>
      <c r="AE615" s="15"/>
      <c r="AF615" s="15"/>
      <c r="AG615" s="15">
        <v>90</v>
      </c>
      <c r="AH615" s="24">
        <v>2</v>
      </c>
      <c r="AI615" s="15"/>
      <c r="AJ615" s="15"/>
      <c r="AK615" s="15"/>
      <c r="AL615" s="15"/>
      <c r="AM615" s="15">
        <v>48</v>
      </c>
      <c r="AN615" s="24">
        <v>6</v>
      </c>
      <c r="AO615" s="15"/>
      <c r="AP615" s="24"/>
      <c r="AQ615" s="15"/>
      <c r="AR615" s="24"/>
      <c r="AS615" s="15"/>
      <c r="AT615" s="24"/>
      <c r="AU615" s="15"/>
      <c r="AV615" s="24"/>
      <c r="AW615" s="15"/>
      <c r="AX615" s="24"/>
      <c r="AY615" s="15"/>
      <c r="AZ615" s="15"/>
      <c r="BA615" s="15"/>
      <c r="BB615" s="15"/>
      <c r="BC615" s="15"/>
      <c r="BD615" s="15"/>
      <c r="BE615" s="15"/>
      <c r="BF615" s="24"/>
      <c r="BG615" s="15"/>
      <c r="BH615" s="24"/>
      <c r="BI615" s="15"/>
      <c r="BJ615" s="24"/>
      <c r="BK615" s="15"/>
      <c r="BL615" s="24"/>
      <c r="BM615" s="15"/>
      <c r="BN615" s="24"/>
      <c r="BO615" s="15"/>
      <c r="BP615" s="24"/>
      <c r="BQ615" s="15"/>
      <c r="BR615" s="24"/>
      <c r="BS615" s="15"/>
      <c r="BT615" s="24"/>
      <c r="BU615" s="15">
        <v>79</v>
      </c>
      <c r="BV615" s="24">
        <v>3</v>
      </c>
      <c r="BW615" s="15"/>
      <c r="BX615" s="24"/>
      <c r="BY615" s="15"/>
      <c r="BZ615" s="24"/>
      <c r="CA615" s="15">
        <v>72</v>
      </c>
      <c r="CB615" s="24">
        <v>7</v>
      </c>
      <c r="CC615" s="15"/>
      <c r="CD615" s="24"/>
      <c r="CE615" s="15">
        <v>113</v>
      </c>
      <c r="CF615" s="24">
        <v>3</v>
      </c>
      <c r="CG615" s="15"/>
      <c r="CH615" s="25"/>
      <c r="CI615" s="15"/>
      <c r="CJ615" s="25"/>
      <c r="CK615" s="15">
        <v>106</v>
      </c>
      <c r="CL615" s="25">
        <v>5</v>
      </c>
      <c r="CM615" s="15"/>
      <c r="CN615" s="25"/>
      <c r="CO615" s="15"/>
      <c r="CP615" s="24"/>
      <c r="CQ615" s="15"/>
      <c r="CR615" s="24"/>
      <c r="CS615" s="15">
        <f t="shared" si="117"/>
        <v>0</v>
      </c>
      <c r="CT615" s="15">
        <f t="shared" si="118"/>
        <v>120</v>
      </c>
      <c r="CU615" s="15">
        <f t="shared" si="119"/>
        <v>1</v>
      </c>
      <c r="CV615" s="15">
        <f t="shared" si="120"/>
        <v>79</v>
      </c>
      <c r="CW615" s="15"/>
      <c r="CX615" s="15"/>
      <c r="CY615" s="15">
        <f t="shared" si="121"/>
        <v>0</v>
      </c>
      <c r="CZ615" s="15">
        <f>GG615</f>
        <v>0</v>
      </c>
      <c r="DA615" s="20"/>
      <c r="DB615" s="17">
        <v>64</v>
      </c>
      <c r="DC615" s="15"/>
      <c r="DD615" s="15"/>
      <c r="DE615" s="15"/>
      <c r="DF615" s="15"/>
      <c r="DG615" s="15"/>
      <c r="DH615" s="15">
        <v>63</v>
      </c>
      <c r="DI615" s="15">
        <v>68</v>
      </c>
      <c r="DJ615" s="15"/>
      <c r="DK615" s="15"/>
      <c r="DL615" s="15"/>
      <c r="DM615" s="15"/>
      <c r="DN615" s="15"/>
      <c r="DO615" s="15"/>
      <c r="DP615" s="17"/>
      <c r="DQ615" s="15"/>
      <c r="DR615" s="15"/>
      <c r="DS615" s="15"/>
      <c r="DT615" s="15"/>
      <c r="DU615" s="15"/>
      <c r="DV615" s="15"/>
      <c r="DW615" s="15">
        <v>67</v>
      </c>
      <c r="DX615" s="20">
        <v>6</v>
      </c>
      <c r="DY615" s="15"/>
      <c r="DZ615" s="20"/>
      <c r="EA615" s="15"/>
      <c r="EB615" s="20"/>
      <c r="EC615" s="15">
        <v>51</v>
      </c>
      <c r="ED615" s="20" t="s">
        <v>129</v>
      </c>
      <c r="EE615" s="15"/>
      <c r="EF615" s="20"/>
      <c r="EG615" s="15">
        <v>64</v>
      </c>
      <c r="EH615" s="20" t="s">
        <v>129</v>
      </c>
      <c r="EI615" s="15"/>
      <c r="EJ615" s="20"/>
      <c r="EK615" s="15">
        <v>5</v>
      </c>
      <c r="EL615" s="20">
        <v>52</v>
      </c>
      <c r="EM615" s="15"/>
      <c r="EN615" s="20"/>
      <c r="EO615" s="15"/>
      <c r="EP615" s="20"/>
      <c r="EQ615" s="15"/>
      <c r="ER615" s="20"/>
      <c r="ES615" s="15"/>
      <c r="ET615" s="20"/>
      <c r="EU615" s="15"/>
      <c r="EV615" s="20"/>
      <c r="EW615" s="15"/>
      <c r="EX615" s="20"/>
      <c r="EY615" s="15"/>
      <c r="EZ615" s="20"/>
      <c r="FA615" s="15"/>
      <c r="FB615" s="20"/>
      <c r="FC615" s="15"/>
      <c r="FD615" s="20"/>
      <c r="FE615" s="15"/>
      <c r="FF615" s="20"/>
      <c r="FG615" s="15"/>
      <c r="FH615" s="20"/>
      <c r="FI615" s="15"/>
      <c r="FJ615" s="20"/>
      <c r="FK615" s="15"/>
      <c r="FL615" s="20"/>
      <c r="FM615" s="15"/>
      <c r="FN615" s="20"/>
      <c r="FO615" s="15"/>
      <c r="FP615" s="20"/>
      <c r="FQ615" s="15"/>
      <c r="FR615" s="20"/>
      <c r="FS615" s="15"/>
      <c r="FT615" s="20"/>
      <c r="FU615" s="15">
        <v>120</v>
      </c>
      <c r="FV615" s="20">
        <v>1</v>
      </c>
      <c r="FW615" s="15"/>
      <c r="FX615" s="20"/>
      <c r="FY615" s="15"/>
      <c r="FZ615" s="20"/>
      <c r="GA615" s="15"/>
      <c r="GB615" s="20"/>
      <c r="GC615" s="15"/>
      <c r="GD615" s="20"/>
      <c r="GE615" s="15">
        <v>79</v>
      </c>
      <c r="GF615" s="20">
        <v>4</v>
      </c>
      <c r="GG615" s="170"/>
    </row>
    <row r="616" spans="1:189" s="2" customFormat="1" ht="15" customHeight="1" x14ac:dyDescent="0.3">
      <c r="A616" s="17" t="s">
        <v>125</v>
      </c>
      <c r="B616" s="17" t="s">
        <v>126</v>
      </c>
      <c r="C616" s="17" t="s">
        <v>762</v>
      </c>
      <c r="D616" s="15" t="s">
        <v>934</v>
      </c>
      <c r="E616" s="15" t="str">
        <f t="shared" si="115"/>
        <v>Sofia Hernandez</v>
      </c>
      <c r="F616" s="17" t="s">
        <v>128</v>
      </c>
      <c r="G616" s="15">
        <v>999914329</v>
      </c>
      <c r="H616" s="15">
        <f t="shared" si="116"/>
        <v>237.5</v>
      </c>
      <c r="I616" s="15"/>
      <c r="J616" s="17">
        <f>(O616+P616+R616+S616+T616+U616)/2</f>
        <v>68.5</v>
      </c>
      <c r="K616" s="16"/>
      <c r="L616" s="15"/>
      <c r="M616" s="15"/>
      <c r="N616" s="15"/>
      <c r="O616" s="15">
        <f t="shared" si="122"/>
        <v>0</v>
      </c>
      <c r="P616" s="15">
        <v>0</v>
      </c>
      <c r="Q616" s="15">
        <f t="shared" si="123"/>
        <v>1</v>
      </c>
      <c r="R616" s="15">
        <v>0</v>
      </c>
      <c r="S616" s="15">
        <v>0</v>
      </c>
      <c r="T616" s="15">
        <f t="shared" si="124"/>
        <v>38</v>
      </c>
      <c r="U616" s="15">
        <f t="shared" si="125"/>
        <v>99</v>
      </c>
      <c r="V616" s="15"/>
      <c r="W616" s="15"/>
      <c r="X616" s="15"/>
      <c r="Y616" s="15"/>
      <c r="Z616" s="16"/>
      <c r="AA616" s="15">
        <v>64</v>
      </c>
      <c r="AB616" s="24" t="s">
        <v>129</v>
      </c>
      <c r="AC616" s="15"/>
      <c r="AD616" s="24"/>
      <c r="AE616" s="15"/>
      <c r="AF616" s="24"/>
      <c r="AG616" s="15"/>
      <c r="AH616" s="24"/>
      <c r="AI616" s="15"/>
      <c r="AJ616" s="24"/>
      <c r="AK616" s="15"/>
      <c r="AL616" s="24"/>
      <c r="AM616" s="15">
        <v>52</v>
      </c>
      <c r="AN616" s="24">
        <v>5</v>
      </c>
      <c r="AO616" s="15"/>
      <c r="AP616" s="24"/>
      <c r="AQ616" s="15"/>
      <c r="AR616" s="24"/>
      <c r="AS616" s="15"/>
      <c r="AT616" s="24"/>
      <c r="AU616" s="15"/>
      <c r="AV616" s="24"/>
      <c r="AW616" s="15"/>
      <c r="AX616" s="24"/>
      <c r="AY616" s="15">
        <v>93</v>
      </c>
      <c r="AZ616" s="24">
        <v>6</v>
      </c>
      <c r="BA616" s="15"/>
      <c r="BB616" s="24"/>
      <c r="BC616" s="15"/>
      <c r="BD616" s="24"/>
      <c r="BE616" s="15">
        <v>90</v>
      </c>
      <c r="BF616" s="24">
        <v>2</v>
      </c>
      <c r="BG616" s="15"/>
      <c r="BH616" s="24"/>
      <c r="BI616" s="15"/>
      <c r="BJ616" s="24"/>
      <c r="BK616" s="15"/>
      <c r="BL616" s="24"/>
      <c r="BM616" s="15"/>
      <c r="BN616" s="24"/>
      <c r="BO616" s="15"/>
      <c r="BP616" s="24"/>
      <c r="BQ616" s="15">
        <v>85</v>
      </c>
      <c r="BR616" s="24">
        <v>8</v>
      </c>
      <c r="BS616" s="15">
        <v>63</v>
      </c>
      <c r="BT616" s="24">
        <v>6</v>
      </c>
      <c r="BU616" s="15"/>
      <c r="BV616" s="24"/>
      <c r="BW616" s="15"/>
      <c r="BX616" s="24"/>
      <c r="BY616" s="15"/>
      <c r="BZ616" s="24"/>
      <c r="CA616" s="15"/>
      <c r="CB616" s="24"/>
      <c r="CC616" s="15"/>
      <c r="CD616" s="24"/>
      <c r="CE616" s="15"/>
      <c r="CF616" s="24"/>
      <c r="CG616" s="15"/>
      <c r="CH616" s="25"/>
      <c r="CI616" s="15"/>
      <c r="CJ616" s="25"/>
      <c r="CK616" s="15">
        <v>64</v>
      </c>
      <c r="CL616" s="25" t="s">
        <v>129</v>
      </c>
      <c r="CM616" s="15">
        <v>64</v>
      </c>
      <c r="CN616" s="25" t="s">
        <v>129</v>
      </c>
      <c r="CO616" s="15"/>
      <c r="CP616" s="25"/>
      <c r="CQ616" s="15"/>
      <c r="CR616" s="25"/>
      <c r="CS616" s="15">
        <f t="shared" si="117"/>
        <v>0</v>
      </c>
      <c r="CT616" s="15">
        <f t="shared" si="118"/>
        <v>136</v>
      </c>
      <c r="CU616" s="15">
        <f t="shared" si="119"/>
        <v>2</v>
      </c>
      <c r="CV616" s="15">
        <f t="shared" si="120"/>
        <v>33</v>
      </c>
      <c r="CW616" s="15"/>
      <c r="CX616" s="15"/>
      <c r="CY616" s="15">
        <f t="shared" si="121"/>
        <v>0</v>
      </c>
      <c r="CZ616" s="15">
        <f>GG616</f>
        <v>0</v>
      </c>
      <c r="DA616" s="19"/>
      <c r="DB616" s="17">
        <v>99</v>
      </c>
      <c r="DC616" s="15"/>
      <c r="DD616" s="15"/>
      <c r="DE616" s="15">
        <v>90</v>
      </c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7">
        <v>68</v>
      </c>
      <c r="DQ616" s="15"/>
      <c r="DR616" s="15"/>
      <c r="DS616" s="15"/>
      <c r="DT616" s="15"/>
      <c r="DU616" s="15"/>
      <c r="DV616" s="15"/>
      <c r="DW616" s="15"/>
      <c r="DX616" s="20"/>
      <c r="DY616" s="15"/>
      <c r="DZ616" s="20"/>
      <c r="EA616" s="15">
        <v>140</v>
      </c>
      <c r="EB616" s="20">
        <v>1</v>
      </c>
      <c r="EC616" s="15">
        <v>38</v>
      </c>
      <c r="ED616" s="20" t="s">
        <v>168</v>
      </c>
      <c r="EE616" s="15"/>
      <c r="EF616" s="20"/>
      <c r="EG616" s="15">
        <v>99</v>
      </c>
      <c r="EH616" s="20">
        <v>6</v>
      </c>
      <c r="EI616" s="15"/>
      <c r="EJ616" s="20"/>
      <c r="EK616" s="15"/>
      <c r="EL616" s="20"/>
      <c r="EM616" s="15"/>
      <c r="EN616" s="20"/>
      <c r="EO616" s="15"/>
      <c r="EP616" s="20"/>
      <c r="EQ616" s="15"/>
      <c r="ER616" s="20"/>
      <c r="ES616" s="15"/>
      <c r="ET616" s="20"/>
      <c r="EU616" s="15"/>
      <c r="EV616" s="20"/>
      <c r="EW616" s="15">
        <v>68</v>
      </c>
      <c r="EX616" s="20">
        <v>3</v>
      </c>
      <c r="EY616" s="15"/>
      <c r="EZ616" s="20"/>
      <c r="FA616" s="15"/>
      <c r="FB616" s="20"/>
      <c r="FC616" s="15"/>
      <c r="FD616" s="20"/>
      <c r="FE616" s="15"/>
      <c r="FF616" s="20"/>
      <c r="FG616" s="15"/>
      <c r="FH616" s="20"/>
      <c r="FI616" s="15"/>
      <c r="FJ616" s="20"/>
      <c r="FK616" s="15"/>
      <c r="FL616" s="20"/>
      <c r="FM616" s="15"/>
      <c r="FN616" s="20"/>
      <c r="FO616" s="15"/>
      <c r="FP616" s="20"/>
      <c r="FQ616" s="15">
        <v>68</v>
      </c>
      <c r="FR616" s="20">
        <v>3</v>
      </c>
      <c r="FS616" s="15"/>
      <c r="FT616" s="20"/>
      <c r="FU616" s="15"/>
      <c r="FV616" s="20"/>
      <c r="FW616" s="15"/>
      <c r="FX616" s="20"/>
      <c r="FY616" s="15"/>
      <c r="FZ616" s="20"/>
      <c r="GA616" s="15"/>
      <c r="GB616" s="20"/>
      <c r="GC616" s="15"/>
      <c r="GD616" s="20"/>
      <c r="GE616" s="15">
        <v>33</v>
      </c>
      <c r="GF616" s="20" t="s">
        <v>168</v>
      </c>
      <c r="GG616" s="170"/>
    </row>
    <row r="617" spans="1:189" s="2" customFormat="1" ht="15" customHeight="1" x14ac:dyDescent="0.3">
      <c r="A617" s="17" t="s">
        <v>125</v>
      </c>
      <c r="B617" s="17" t="s">
        <v>126</v>
      </c>
      <c r="C617" s="17" t="s">
        <v>1113</v>
      </c>
      <c r="D617" s="17" t="s">
        <v>1106</v>
      </c>
      <c r="E617" s="15" t="str">
        <f t="shared" si="115"/>
        <v>Danhui Kim</v>
      </c>
      <c r="F617" s="17" t="s">
        <v>135</v>
      </c>
      <c r="G617" s="15">
        <v>999914331</v>
      </c>
      <c r="H617" s="15">
        <f t="shared" si="116"/>
        <v>226</v>
      </c>
      <c r="I617" s="15"/>
      <c r="J617" s="15"/>
      <c r="K617" s="16"/>
      <c r="L617" s="15"/>
      <c r="M617" s="15"/>
      <c r="N617" s="15"/>
      <c r="O617" s="15">
        <f t="shared" si="122"/>
        <v>0</v>
      </c>
      <c r="P617" s="15">
        <v>0</v>
      </c>
      <c r="Q617" s="15">
        <f t="shared" si="123"/>
        <v>0</v>
      </c>
      <c r="R617" s="15">
        <v>0</v>
      </c>
      <c r="S617" s="15">
        <v>0</v>
      </c>
      <c r="T617" s="15">
        <f t="shared" si="124"/>
        <v>51</v>
      </c>
      <c r="U617" s="15">
        <f t="shared" si="125"/>
        <v>48</v>
      </c>
      <c r="V617" s="15"/>
      <c r="W617" s="15"/>
      <c r="X617" s="15"/>
      <c r="Y617" s="15"/>
      <c r="Z617" s="16"/>
      <c r="AA617" s="15">
        <v>64</v>
      </c>
      <c r="AB617" s="24" t="s">
        <v>129</v>
      </c>
      <c r="AC617" s="15"/>
      <c r="AD617" s="24"/>
      <c r="AE617" s="15"/>
      <c r="AF617" s="24"/>
      <c r="AG617" s="15">
        <v>68</v>
      </c>
      <c r="AH617" s="24">
        <v>3</v>
      </c>
      <c r="AI617" s="15"/>
      <c r="AJ617" s="24"/>
      <c r="AK617" s="15"/>
      <c r="AL617" s="24"/>
      <c r="AM617" s="15">
        <v>52</v>
      </c>
      <c r="AN617" s="24">
        <v>5</v>
      </c>
      <c r="AO617" s="15"/>
      <c r="AP617" s="24"/>
      <c r="AQ617" s="15"/>
      <c r="AR617" s="24"/>
      <c r="AS617" s="15"/>
      <c r="AT617" s="24"/>
      <c r="AU617" s="15"/>
      <c r="AV617" s="24"/>
      <c r="AW617" s="15"/>
      <c r="AX617" s="24"/>
      <c r="AY617" s="15">
        <v>150</v>
      </c>
      <c r="AZ617" s="24">
        <v>2</v>
      </c>
      <c r="BA617" s="15"/>
      <c r="BB617" s="24"/>
      <c r="BC617" s="15"/>
      <c r="BD617" s="24"/>
      <c r="BE617" s="15"/>
      <c r="BF617" s="24"/>
      <c r="BG617" s="15"/>
      <c r="BH617" s="24"/>
      <c r="BI617" s="15"/>
      <c r="BJ617" s="24"/>
      <c r="BK617" s="15"/>
      <c r="BL617" s="24"/>
      <c r="BM617" s="15"/>
      <c r="BN617" s="24"/>
      <c r="BO617" s="15"/>
      <c r="BP617" s="24"/>
      <c r="BQ617" s="15"/>
      <c r="BR617" s="24"/>
      <c r="BS617" s="15"/>
      <c r="BT617" s="24"/>
      <c r="BU617" s="15">
        <v>79</v>
      </c>
      <c r="BV617" s="24">
        <v>3</v>
      </c>
      <c r="BW617" s="15"/>
      <c r="BX617" s="24"/>
      <c r="BY617" s="15"/>
      <c r="BZ617" s="24"/>
      <c r="CA617" s="15">
        <v>78</v>
      </c>
      <c r="CB617" s="24">
        <v>6</v>
      </c>
      <c r="CC617" s="15"/>
      <c r="CD617" s="24"/>
      <c r="CE617" s="15">
        <v>85</v>
      </c>
      <c r="CF617" s="24">
        <v>8</v>
      </c>
      <c r="CG617" s="15"/>
      <c r="CH617" s="25"/>
      <c r="CI617" s="15"/>
      <c r="CJ617" s="25"/>
      <c r="CK617" s="15">
        <v>106</v>
      </c>
      <c r="CL617" s="25">
        <v>5</v>
      </c>
      <c r="CM617" s="15">
        <v>64</v>
      </c>
      <c r="CN617" s="25" t="s">
        <v>129</v>
      </c>
      <c r="CO617" s="15"/>
      <c r="CP617" s="25"/>
      <c r="CQ617" s="15"/>
      <c r="CR617" s="25"/>
      <c r="CS617" s="15">
        <f t="shared" si="117"/>
        <v>0</v>
      </c>
      <c r="CT617" s="15">
        <f t="shared" si="118"/>
        <v>0</v>
      </c>
      <c r="CU617" s="15">
        <f t="shared" si="119"/>
        <v>0</v>
      </c>
      <c r="CV617" s="15">
        <f t="shared" si="120"/>
        <v>79</v>
      </c>
      <c r="CW617" s="15"/>
      <c r="CX617" s="15"/>
      <c r="CY617" s="15">
        <f t="shared" si="121"/>
        <v>48</v>
      </c>
      <c r="CZ617" s="15">
        <f>GG617</f>
        <v>0</v>
      </c>
      <c r="DA617" s="19"/>
      <c r="DB617" s="17">
        <v>64</v>
      </c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7"/>
      <c r="DQ617" s="15"/>
      <c r="DR617" s="15"/>
      <c r="DS617" s="15"/>
      <c r="DT617" s="15"/>
      <c r="DU617" s="15"/>
      <c r="DV617" s="15"/>
      <c r="DW617" s="15">
        <v>44</v>
      </c>
      <c r="DX617" s="20" t="s">
        <v>129</v>
      </c>
      <c r="DY617" s="15"/>
      <c r="DZ617" s="20"/>
      <c r="EA617" s="15"/>
      <c r="EB617" s="20"/>
      <c r="EC617" s="15">
        <v>51</v>
      </c>
      <c r="ED617" s="20" t="s">
        <v>129</v>
      </c>
      <c r="EE617" s="15"/>
      <c r="EF617" s="20"/>
      <c r="EG617" s="15">
        <v>48</v>
      </c>
      <c r="EH617" s="20" t="s">
        <v>168</v>
      </c>
      <c r="EI617" s="15"/>
      <c r="EJ617" s="20"/>
      <c r="EK617" s="15"/>
      <c r="EL617" s="20"/>
      <c r="EM617" s="15"/>
      <c r="EN617" s="20"/>
      <c r="EO617" s="15">
        <v>48</v>
      </c>
      <c r="EP617" s="20"/>
      <c r="EQ617" s="15"/>
      <c r="ER617" s="20"/>
      <c r="ES617" s="15"/>
      <c r="ET617" s="20"/>
      <c r="EU617" s="15"/>
      <c r="EV617" s="20"/>
      <c r="EW617" s="15"/>
      <c r="EX617" s="20"/>
      <c r="EY617" s="15"/>
      <c r="EZ617" s="20"/>
      <c r="FA617" s="15"/>
      <c r="FB617" s="20"/>
      <c r="FC617" s="15"/>
      <c r="FD617" s="20"/>
      <c r="FE617" s="15"/>
      <c r="FF617" s="20"/>
      <c r="FG617" s="15"/>
      <c r="FH617" s="20"/>
      <c r="FI617" s="15"/>
      <c r="FJ617" s="20"/>
      <c r="FK617" s="15"/>
      <c r="FL617" s="20"/>
      <c r="FM617" s="15"/>
      <c r="FN617" s="20"/>
      <c r="FO617" s="15"/>
      <c r="FP617" s="20"/>
      <c r="FQ617" s="15"/>
      <c r="FR617" s="20"/>
      <c r="FS617" s="15"/>
      <c r="FT617" s="20"/>
      <c r="FU617" s="15"/>
      <c r="FV617" s="20"/>
      <c r="FW617" s="15"/>
      <c r="FX617" s="20"/>
      <c r="FY617" s="15"/>
      <c r="FZ617" s="20"/>
      <c r="GA617" s="15"/>
      <c r="GB617" s="20"/>
      <c r="GC617" s="15"/>
      <c r="GD617" s="20"/>
      <c r="GE617" s="15">
        <v>79</v>
      </c>
      <c r="GF617" s="20">
        <v>4</v>
      </c>
      <c r="GG617" s="170"/>
    </row>
    <row r="618" spans="1:189" s="2" customFormat="1" ht="15" customHeight="1" x14ac:dyDescent="0.3">
      <c r="A618" s="15" t="s">
        <v>130</v>
      </c>
      <c r="B618" s="15" t="s">
        <v>126</v>
      </c>
      <c r="C618" s="15" t="s">
        <v>897</v>
      </c>
      <c r="D618" s="15" t="s">
        <v>898</v>
      </c>
      <c r="E618" s="15" t="str">
        <f t="shared" si="115"/>
        <v>Penelope Haesemeyer</v>
      </c>
      <c r="F618" s="15" t="s">
        <v>128</v>
      </c>
      <c r="G618" s="15">
        <v>999914369</v>
      </c>
      <c r="H618" s="15">
        <f t="shared" si="116"/>
        <v>119</v>
      </c>
      <c r="I618" s="15"/>
      <c r="J618" s="15"/>
      <c r="K618" s="16"/>
      <c r="L618" s="15"/>
      <c r="M618" s="15"/>
      <c r="N618" s="15"/>
      <c r="O618" s="15">
        <f t="shared" si="122"/>
        <v>0</v>
      </c>
      <c r="P618" s="15">
        <v>0</v>
      </c>
      <c r="Q618" s="15">
        <f t="shared" si="123"/>
        <v>1</v>
      </c>
      <c r="R618" s="15">
        <v>0</v>
      </c>
      <c r="S618" s="15">
        <v>0</v>
      </c>
      <c r="T618" s="15">
        <f t="shared" si="124"/>
        <v>38</v>
      </c>
      <c r="U618" s="15">
        <f t="shared" si="125"/>
        <v>0</v>
      </c>
      <c r="V618" s="15"/>
      <c r="W618" s="15"/>
      <c r="X618" s="15"/>
      <c r="Y618" s="15"/>
      <c r="Z618" s="16"/>
      <c r="AA618" s="15"/>
      <c r="AB618" s="24"/>
      <c r="AC618" s="15"/>
      <c r="AD618" s="15"/>
      <c r="AE618" s="15"/>
      <c r="AF618" s="15"/>
      <c r="AG618" s="15"/>
      <c r="AH618" s="24"/>
      <c r="AI618" s="15"/>
      <c r="AJ618" s="15"/>
      <c r="AK618" s="15"/>
      <c r="AL618" s="15"/>
      <c r="AM618" s="15">
        <v>44</v>
      </c>
      <c r="AN618" s="24">
        <v>7</v>
      </c>
      <c r="AO618" s="15"/>
      <c r="AP618" s="24"/>
      <c r="AQ618" s="15"/>
      <c r="AR618" s="24"/>
      <c r="AS618" s="15"/>
      <c r="AT618" s="24"/>
      <c r="AU618" s="15"/>
      <c r="AV618" s="24"/>
      <c r="AW618" s="15"/>
      <c r="AX618" s="24"/>
      <c r="AY618" s="15"/>
      <c r="AZ618" s="15"/>
      <c r="BA618" s="15"/>
      <c r="BB618" s="15"/>
      <c r="BC618" s="15"/>
      <c r="BD618" s="15"/>
      <c r="BE618" s="15"/>
      <c r="BF618" s="24"/>
      <c r="BG618" s="15"/>
      <c r="BH618" s="24"/>
      <c r="BI618" s="15"/>
      <c r="BJ618" s="24"/>
      <c r="BK618" s="15"/>
      <c r="BL618" s="24"/>
      <c r="BM618" s="15"/>
      <c r="BN618" s="24"/>
      <c r="BO618" s="15"/>
      <c r="BP618" s="24"/>
      <c r="BQ618" s="15"/>
      <c r="BR618" s="24"/>
      <c r="BS618" s="15">
        <v>140</v>
      </c>
      <c r="BT618" s="24">
        <v>1</v>
      </c>
      <c r="BU618" s="15"/>
      <c r="BV618" s="24"/>
      <c r="BW618" s="15"/>
      <c r="BX618" s="24"/>
      <c r="BY618" s="15"/>
      <c r="BZ618" s="24"/>
      <c r="CA618" s="15">
        <v>68</v>
      </c>
      <c r="CB618" s="24">
        <v>8</v>
      </c>
      <c r="CC618" s="15"/>
      <c r="CD618" s="24"/>
      <c r="CE618" s="15">
        <v>99</v>
      </c>
      <c r="CF618" s="24">
        <v>6</v>
      </c>
      <c r="CG618" s="15"/>
      <c r="CH618" s="25"/>
      <c r="CI618" s="15"/>
      <c r="CJ618" s="25"/>
      <c r="CK618" s="15">
        <v>106</v>
      </c>
      <c r="CL618" s="25">
        <v>5</v>
      </c>
      <c r="CM618" s="15"/>
      <c r="CN618" s="25"/>
      <c r="CO618" s="15">
        <v>15</v>
      </c>
      <c r="CP618" s="24">
        <v>2</v>
      </c>
      <c r="CQ618" s="15"/>
      <c r="CR618" s="24"/>
      <c r="CS618" s="15">
        <f t="shared" si="117"/>
        <v>0</v>
      </c>
      <c r="CT618" s="15">
        <f t="shared" si="118"/>
        <v>0</v>
      </c>
      <c r="CU618" s="15">
        <f t="shared" si="119"/>
        <v>0</v>
      </c>
      <c r="CV618" s="15">
        <f t="shared" si="120"/>
        <v>33</v>
      </c>
      <c r="CW618" s="15"/>
      <c r="CX618" s="15"/>
      <c r="CY618" s="15">
        <f t="shared" si="121"/>
        <v>48</v>
      </c>
      <c r="CZ618" s="15">
        <f>GG618</f>
        <v>0</v>
      </c>
      <c r="DA618" s="20"/>
      <c r="DB618" s="17">
        <v>64</v>
      </c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7"/>
      <c r="DQ618" s="15"/>
      <c r="DR618" s="15"/>
      <c r="DS618" s="15"/>
      <c r="DT618" s="15">
        <v>68</v>
      </c>
      <c r="DU618" s="15"/>
      <c r="DV618" s="15"/>
      <c r="DW618" s="15"/>
      <c r="DX618" s="20"/>
      <c r="DY618" s="15"/>
      <c r="DZ618" s="20"/>
      <c r="EA618" s="15">
        <v>67</v>
      </c>
      <c r="EB618" s="20">
        <v>6</v>
      </c>
      <c r="EC618" s="15">
        <v>38</v>
      </c>
      <c r="ED618" s="20" t="s">
        <v>168</v>
      </c>
      <c r="EE618" s="15"/>
      <c r="EF618" s="20"/>
      <c r="EG618" s="15"/>
      <c r="EH618" s="20"/>
      <c r="EI618" s="15"/>
      <c r="EJ618" s="20"/>
      <c r="EK618" s="15"/>
      <c r="EL618" s="20"/>
      <c r="EM618" s="15"/>
      <c r="EN618" s="20"/>
      <c r="EO618" s="15">
        <v>48</v>
      </c>
      <c r="EP618" s="20"/>
      <c r="EQ618" s="15"/>
      <c r="ER618" s="20"/>
      <c r="ES618" s="15"/>
      <c r="ET618" s="20"/>
      <c r="EU618" s="15"/>
      <c r="EV618" s="20"/>
      <c r="EW618" s="15"/>
      <c r="EX618" s="20"/>
      <c r="EY618" s="15"/>
      <c r="EZ618" s="20"/>
      <c r="FA618" s="15"/>
      <c r="FB618" s="20"/>
      <c r="FC618" s="15"/>
      <c r="FD618" s="20"/>
      <c r="FE618" s="15"/>
      <c r="FF618" s="20"/>
      <c r="FG618" s="15"/>
      <c r="FH618" s="20"/>
      <c r="FI618" s="15"/>
      <c r="FJ618" s="20"/>
      <c r="FK618" s="15"/>
      <c r="FL618" s="20"/>
      <c r="FM618" s="15"/>
      <c r="FN618" s="20"/>
      <c r="FO618" s="15"/>
      <c r="FP618" s="20"/>
      <c r="FQ618" s="15"/>
      <c r="FR618" s="20"/>
      <c r="FS618" s="15"/>
      <c r="FT618" s="20"/>
      <c r="FU618" s="15"/>
      <c r="FV618" s="20"/>
      <c r="FW618" s="15"/>
      <c r="FX618" s="20"/>
      <c r="FY618" s="15"/>
      <c r="FZ618" s="20"/>
      <c r="GA618" s="15"/>
      <c r="GB618" s="20"/>
      <c r="GC618" s="15">
        <v>33</v>
      </c>
      <c r="GD618" s="20" t="s">
        <v>168</v>
      </c>
      <c r="GE618" s="15"/>
      <c r="GF618" s="20"/>
      <c r="GG618" s="170"/>
    </row>
    <row r="619" spans="1:189" s="2" customFormat="1" ht="15" customHeight="1" x14ac:dyDescent="0.3">
      <c r="A619" s="15" t="s">
        <v>2907</v>
      </c>
      <c r="B619" s="15" t="s">
        <v>126</v>
      </c>
      <c r="C619" s="15" t="s">
        <v>308</v>
      </c>
      <c r="D619" s="15" t="s">
        <v>928</v>
      </c>
      <c r="E619" s="15" t="str">
        <f t="shared" si="115"/>
        <v>Thomas Hendrickson</v>
      </c>
      <c r="F619" s="15" t="s">
        <v>135</v>
      </c>
      <c r="G619" s="15">
        <v>999914405</v>
      </c>
      <c r="H619" s="15">
        <f t="shared" si="116"/>
        <v>114</v>
      </c>
      <c r="I619" s="15"/>
      <c r="J619" s="15"/>
      <c r="K619" s="16"/>
      <c r="L619" s="15"/>
      <c r="M619" s="15"/>
      <c r="N619" s="15"/>
      <c r="O619" s="15">
        <f t="shared" si="122"/>
        <v>0</v>
      </c>
      <c r="P619" s="15">
        <v>0</v>
      </c>
      <c r="Q619" s="15">
        <f t="shared" si="123"/>
        <v>1</v>
      </c>
      <c r="R619" s="15">
        <v>0</v>
      </c>
      <c r="S619" s="15">
        <v>0</v>
      </c>
      <c r="T619" s="15">
        <f t="shared" si="124"/>
        <v>84</v>
      </c>
      <c r="U619" s="15">
        <f t="shared" si="125"/>
        <v>0</v>
      </c>
      <c r="V619" s="15"/>
      <c r="W619" s="15"/>
      <c r="X619" s="15"/>
      <c r="Y619" s="15"/>
      <c r="Z619" s="16"/>
      <c r="AA619" s="15"/>
      <c r="AB619" s="24"/>
      <c r="AC619" s="15"/>
      <c r="AD619" s="15"/>
      <c r="AE619" s="15"/>
      <c r="AF619" s="15"/>
      <c r="AG619" s="15"/>
      <c r="AH619" s="24"/>
      <c r="AI619" s="15"/>
      <c r="AJ619" s="15"/>
      <c r="AK619" s="15"/>
      <c r="AL619" s="15"/>
      <c r="AM619" s="15"/>
      <c r="AN619" s="24"/>
      <c r="AO619" s="15">
        <v>120</v>
      </c>
      <c r="AP619" s="24">
        <v>1</v>
      </c>
      <c r="AQ619" s="15"/>
      <c r="AR619" s="24"/>
      <c r="AS619" s="15"/>
      <c r="AT619" s="24"/>
      <c r="AU619" s="15"/>
      <c r="AV619" s="24"/>
      <c r="AW619" s="15"/>
      <c r="AX619" s="24"/>
      <c r="AY619" s="15"/>
      <c r="AZ619" s="15"/>
      <c r="BA619" s="15"/>
      <c r="BB619" s="15"/>
      <c r="BC619" s="15"/>
      <c r="BD619" s="15"/>
      <c r="BE619" s="15"/>
      <c r="BF619" s="24"/>
      <c r="BG619" s="15"/>
      <c r="BH619" s="24"/>
      <c r="BI619" s="15"/>
      <c r="BJ619" s="24"/>
      <c r="BK619" s="15"/>
      <c r="BL619" s="24"/>
      <c r="BM619" s="15"/>
      <c r="BN619" s="24"/>
      <c r="BO619" s="15"/>
      <c r="BP619" s="24"/>
      <c r="BQ619" s="15"/>
      <c r="BR619" s="24"/>
      <c r="BS619" s="15"/>
      <c r="BT619" s="24"/>
      <c r="BU619" s="15"/>
      <c r="BV619" s="24"/>
      <c r="BW619" s="15"/>
      <c r="BX619" s="24"/>
      <c r="BY619" s="15"/>
      <c r="BZ619" s="24"/>
      <c r="CA619" s="15"/>
      <c r="CB619" s="24"/>
      <c r="CC619" s="15"/>
      <c r="CD619" s="24"/>
      <c r="CE619" s="15"/>
      <c r="CF619" s="24"/>
      <c r="CG619" s="15"/>
      <c r="CH619" s="25"/>
      <c r="CI619" s="15"/>
      <c r="CJ619" s="25"/>
      <c r="CK619" s="15"/>
      <c r="CL619" s="25"/>
      <c r="CM619" s="15"/>
      <c r="CN619" s="25"/>
      <c r="CO619" s="15"/>
      <c r="CP619" s="25"/>
      <c r="CQ619" s="15"/>
      <c r="CR619" s="25"/>
      <c r="CS619" s="15">
        <f t="shared" si="117"/>
        <v>0</v>
      </c>
      <c r="CT619" s="15">
        <f t="shared" si="118"/>
        <v>30</v>
      </c>
      <c r="CU619" s="15">
        <f t="shared" si="119"/>
        <v>1</v>
      </c>
      <c r="CV619" s="15">
        <f t="shared" si="120"/>
        <v>0</v>
      </c>
      <c r="CW619" s="15"/>
      <c r="CX619" s="15"/>
      <c r="CY619" s="15">
        <f t="shared" si="121"/>
        <v>0</v>
      </c>
      <c r="CZ619" s="15">
        <f>GG619</f>
        <v>0</v>
      </c>
      <c r="DA619" s="19"/>
      <c r="DB619" s="17">
        <v>113</v>
      </c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>
        <v>30</v>
      </c>
      <c r="DO619" s="15"/>
      <c r="DP619" s="17"/>
      <c r="DQ619" s="15"/>
      <c r="DR619" s="15"/>
      <c r="DS619" s="15"/>
      <c r="DT619" s="15"/>
      <c r="DU619" s="15"/>
      <c r="DV619" s="15"/>
      <c r="DW619" s="15"/>
      <c r="DX619" s="20"/>
      <c r="DY619" s="15">
        <v>39.5</v>
      </c>
      <c r="DZ619" s="20">
        <v>3</v>
      </c>
      <c r="EA619" s="15"/>
      <c r="EB619" s="20"/>
      <c r="EC619" s="15">
        <v>84</v>
      </c>
      <c r="ED619" s="20">
        <v>5</v>
      </c>
      <c r="EE619" s="15"/>
      <c r="EF619" s="20"/>
      <c r="EG619" s="15"/>
      <c r="EH619" s="20"/>
      <c r="EI619" s="15"/>
      <c r="EJ619" s="20"/>
      <c r="EK619" s="15"/>
      <c r="EL619" s="20"/>
      <c r="EM619" s="15"/>
      <c r="EN619" s="20"/>
      <c r="EO619" s="15"/>
      <c r="EP619" s="20"/>
      <c r="EQ619" s="15"/>
      <c r="ER619" s="20"/>
      <c r="ES619" s="15"/>
      <c r="ET619" s="20"/>
      <c r="EU619" s="15"/>
      <c r="EV619" s="20"/>
      <c r="EW619" s="15"/>
      <c r="EX619" s="20"/>
      <c r="EY619" s="15"/>
      <c r="EZ619" s="20"/>
      <c r="FA619" s="15"/>
      <c r="FB619" s="20"/>
      <c r="FC619" s="15"/>
      <c r="FD619" s="20"/>
      <c r="FE619" s="15"/>
      <c r="FF619" s="20"/>
      <c r="FG619" s="15"/>
      <c r="FH619" s="20"/>
      <c r="FI619" s="15"/>
      <c r="FJ619" s="20"/>
      <c r="FK619" s="15"/>
      <c r="FL619" s="20"/>
      <c r="FM619" s="15"/>
      <c r="FN619" s="20"/>
      <c r="FO619" s="15"/>
      <c r="FP619" s="20"/>
      <c r="FQ619" s="15"/>
      <c r="FR619" s="20"/>
      <c r="FS619" s="15"/>
      <c r="FT619" s="20"/>
      <c r="FU619" s="15"/>
      <c r="FV619" s="20"/>
      <c r="FW619" s="15"/>
      <c r="FX619" s="20"/>
      <c r="FY619" s="15">
        <v>30</v>
      </c>
      <c r="FZ619" s="20">
        <v>1</v>
      </c>
      <c r="GA619" s="15"/>
      <c r="GB619" s="20"/>
      <c r="GC619" s="15"/>
      <c r="GD619" s="20"/>
      <c r="GE619" s="15"/>
      <c r="GF619" s="20"/>
      <c r="GG619" s="170"/>
    </row>
    <row r="620" spans="1:189" s="2" customFormat="1" ht="15" customHeight="1" x14ac:dyDescent="0.3">
      <c r="A620" s="15" t="s">
        <v>130</v>
      </c>
      <c r="B620" s="15" t="s">
        <v>126</v>
      </c>
      <c r="C620" s="15" t="s">
        <v>285</v>
      </c>
      <c r="D620" s="15" t="s">
        <v>610</v>
      </c>
      <c r="E620" s="15" t="str">
        <f t="shared" si="115"/>
        <v>Zachary Culli</v>
      </c>
      <c r="F620" s="15" t="s">
        <v>135</v>
      </c>
      <c r="G620" s="15">
        <v>999914418</v>
      </c>
      <c r="H620" s="15">
        <f t="shared" si="116"/>
        <v>38</v>
      </c>
      <c r="I620" s="15"/>
      <c r="J620" s="15"/>
      <c r="K620" s="16"/>
      <c r="L620" s="15"/>
      <c r="M620" s="15"/>
      <c r="N620" s="15"/>
      <c r="O620" s="15">
        <f t="shared" si="122"/>
        <v>0</v>
      </c>
      <c r="P620" s="15">
        <v>0</v>
      </c>
      <c r="Q620" s="15">
        <f t="shared" si="123"/>
        <v>0</v>
      </c>
      <c r="R620" s="15">
        <v>0</v>
      </c>
      <c r="S620" s="15">
        <v>0</v>
      </c>
      <c r="T620" s="15">
        <f t="shared" si="124"/>
        <v>38</v>
      </c>
      <c r="U620" s="15">
        <f t="shared" si="125"/>
        <v>0</v>
      </c>
      <c r="V620" s="15"/>
      <c r="W620" s="15"/>
      <c r="X620" s="15"/>
      <c r="Y620" s="15"/>
      <c r="Z620" s="16"/>
      <c r="AA620" s="15"/>
      <c r="AB620" s="24"/>
      <c r="AC620" s="15"/>
      <c r="AD620" s="15"/>
      <c r="AE620" s="15"/>
      <c r="AF620" s="15"/>
      <c r="AG620" s="15"/>
      <c r="AH620" s="24"/>
      <c r="AI620" s="15"/>
      <c r="AJ620" s="15"/>
      <c r="AK620" s="15"/>
      <c r="AL620" s="15"/>
      <c r="AM620" s="15">
        <v>32</v>
      </c>
      <c r="AN620" s="24" t="s">
        <v>129</v>
      </c>
      <c r="AO620" s="15"/>
      <c r="AP620" s="24"/>
      <c r="AQ620" s="15"/>
      <c r="AR620" s="24"/>
      <c r="AS620" s="15"/>
      <c r="AT620" s="24"/>
      <c r="AU620" s="15"/>
      <c r="AV620" s="24"/>
      <c r="AW620" s="15"/>
      <c r="AX620" s="24"/>
      <c r="AY620" s="15"/>
      <c r="AZ620" s="15"/>
      <c r="BA620" s="15"/>
      <c r="BB620" s="15"/>
      <c r="BC620" s="15"/>
      <c r="BD620" s="15"/>
      <c r="BE620" s="15"/>
      <c r="BF620" s="24"/>
      <c r="BG620" s="15"/>
      <c r="BH620" s="24"/>
      <c r="BI620" s="15"/>
      <c r="BJ620" s="24"/>
      <c r="BK620" s="15"/>
      <c r="BL620" s="24"/>
      <c r="BM620" s="15"/>
      <c r="BN620" s="24"/>
      <c r="BO620" s="15"/>
      <c r="BP620" s="24"/>
      <c r="BQ620" s="15"/>
      <c r="BR620" s="24"/>
      <c r="BS620" s="15">
        <v>33</v>
      </c>
      <c r="BT620" s="24" t="s">
        <v>168</v>
      </c>
      <c r="BU620" s="15"/>
      <c r="BV620" s="24"/>
      <c r="BW620" s="15"/>
      <c r="BX620" s="24"/>
      <c r="BY620" s="15"/>
      <c r="BZ620" s="24"/>
      <c r="CA620" s="15"/>
      <c r="CB620" s="24"/>
      <c r="CC620" s="15"/>
      <c r="CD620" s="24"/>
      <c r="CE620" s="15"/>
      <c r="CF620" s="24"/>
      <c r="CG620" s="15"/>
      <c r="CH620" s="25"/>
      <c r="CI620" s="15"/>
      <c r="CJ620" s="25"/>
      <c r="CK620" s="15"/>
      <c r="CL620" s="25"/>
      <c r="CM620" s="15"/>
      <c r="CN620" s="25"/>
      <c r="CO620" s="15"/>
      <c r="CP620" s="25"/>
      <c r="CQ620" s="15"/>
      <c r="CR620" s="25"/>
      <c r="CS620" s="15">
        <f t="shared" si="117"/>
        <v>0</v>
      </c>
      <c r="CT620" s="15">
        <f t="shared" si="118"/>
        <v>0</v>
      </c>
      <c r="CU620" s="15">
        <f t="shared" si="119"/>
        <v>0</v>
      </c>
      <c r="CV620" s="15">
        <f t="shared" si="120"/>
        <v>0</v>
      </c>
      <c r="CW620" s="15"/>
      <c r="CX620" s="15"/>
      <c r="CY620" s="15">
        <f t="shared" si="121"/>
        <v>0</v>
      </c>
      <c r="CZ620" s="15">
        <f>GG620</f>
        <v>0</v>
      </c>
      <c r="DA620" s="19"/>
      <c r="DB620" s="17">
        <v>48</v>
      </c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7"/>
      <c r="DQ620" s="15"/>
      <c r="DR620" s="15"/>
      <c r="DS620" s="15"/>
      <c r="DT620" s="15"/>
      <c r="DU620" s="15"/>
      <c r="DV620" s="15"/>
      <c r="DW620" s="15"/>
      <c r="DX620" s="20"/>
      <c r="DY620" s="15"/>
      <c r="DZ620" s="20"/>
      <c r="EA620" s="15">
        <v>67</v>
      </c>
      <c r="EB620" s="20">
        <v>6</v>
      </c>
      <c r="EC620" s="15">
        <v>38</v>
      </c>
      <c r="ED620" s="20" t="s">
        <v>168</v>
      </c>
      <c r="EE620" s="15"/>
      <c r="EF620" s="20"/>
      <c r="EG620" s="15"/>
      <c r="EH620" s="20"/>
      <c r="EI620" s="15"/>
      <c r="EJ620" s="20"/>
      <c r="EK620" s="15"/>
      <c r="EL620" s="20"/>
      <c r="EM620" s="15"/>
      <c r="EN620" s="20"/>
      <c r="EO620" s="15"/>
      <c r="EP620" s="20"/>
      <c r="EQ620" s="15"/>
      <c r="ER620" s="20"/>
      <c r="ES620" s="15"/>
      <c r="ET620" s="20"/>
      <c r="EU620" s="15"/>
      <c r="EV620" s="20"/>
      <c r="EW620" s="15"/>
      <c r="EX620" s="20"/>
      <c r="EY620" s="15"/>
      <c r="EZ620" s="20"/>
      <c r="FA620" s="15"/>
      <c r="FB620" s="20"/>
      <c r="FC620" s="15"/>
      <c r="FD620" s="20"/>
      <c r="FE620" s="15"/>
      <c r="FF620" s="20"/>
      <c r="FG620" s="15"/>
      <c r="FH620" s="20"/>
      <c r="FI620" s="15"/>
      <c r="FJ620" s="20"/>
      <c r="FK620" s="15"/>
      <c r="FL620" s="20"/>
      <c r="FM620" s="15"/>
      <c r="FN620" s="20"/>
      <c r="FO620" s="15"/>
      <c r="FP620" s="20"/>
      <c r="FQ620" s="15"/>
      <c r="FR620" s="20"/>
      <c r="FS620" s="15"/>
      <c r="FT620" s="20"/>
      <c r="FU620" s="15"/>
      <c r="FV620" s="20"/>
      <c r="FW620" s="15"/>
      <c r="FX620" s="20"/>
      <c r="FY620" s="15"/>
      <c r="FZ620" s="20"/>
      <c r="GA620" s="15"/>
      <c r="GB620" s="20"/>
      <c r="GC620" s="15"/>
      <c r="GD620" s="20"/>
      <c r="GE620" s="15"/>
      <c r="GF620" s="20"/>
      <c r="GG620" s="170"/>
    </row>
    <row r="621" spans="1:189" s="2" customFormat="1" ht="15" customHeight="1" x14ac:dyDescent="0.3">
      <c r="A621" s="15" t="s">
        <v>130</v>
      </c>
      <c r="B621" s="17" t="s">
        <v>142</v>
      </c>
      <c r="C621" s="17" t="s">
        <v>444</v>
      </c>
      <c r="D621" s="17" t="s">
        <v>445</v>
      </c>
      <c r="E621" s="15" t="str">
        <f t="shared" si="115"/>
        <v>Gabriella Caldwell</v>
      </c>
      <c r="F621" s="17" t="s">
        <v>128</v>
      </c>
      <c r="G621" s="15">
        <v>999914432</v>
      </c>
      <c r="H621" s="15">
        <f t="shared" si="116"/>
        <v>51</v>
      </c>
      <c r="I621" s="15"/>
      <c r="J621" s="15"/>
      <c r="K621" s="16"/>
      <c r="L621" s="15"/>
      <c r="M621" s="15"/>
      <c r="N621" s="15"/>
      <c r="O621" s="15">
        <f t="shared" si="122"/>
        <v>0</v>
      </c>
      <c r="P621" s="15">
        <v>0</v>
      </c>
      <c r="Q621" s="15">
        <f t="shared" si="123"/>
        <v>0</v>
      </c>
      <c r="R621" s="15">
        <v>0</v>
      </c>
      <c r="S621" s="15">
        <v>0</v>
      </c>
      <c r="T621" s="15">
        <f t="shared" si="124"/>
        <v>51</v>
      </c>
      <c r="U621" s="15">
        <f t="shared" si="125"/>
        <v>0</v>
      </c>
      <c r="V621" s="15"/>
      <c r="W621" s="15"/>
      <c r="X621" s="15"/>
      <c r="Y621" s="15"/>
      <c r="Z621" s="16"/>
      <c r="AA621" s="15"/>
      <c r="AB621" s="24"/>
      <c r="AC621" s="15"/>
      <c r="AD621" s="15"/>
      <c r="AE621" s="15"/>
      <c r="AF621" s="15"/>
      <c r="AG621" s="15"/>
      <c r="AH621" s="24"/>
      <c r="AI621" s="15"/>
      <c r="AJ621" s="15"/>
      <c r="AK621" s="15"/>
      <c r="AL621" s="15"/>
      <c r="AM621" s="15"/>
      <c r="AN621" s="24"/>
      <c r="AO621" s="15"/>
      <c r="AP621" s="24"/>
      <c r="AQ621" s="15"/>
      <c r="AR621" s="24"/>
      <c r="AS621" s="15"/>
      <c r="AT621" s="24"/>
      <c r="AU621" s="15"/>
      <c r="AV621" s="24"/>
      <c r="AW621" s="15"/>
      <c r="AX621" s="24"/>
      <c r="AY621" s="15"/>
      <c r="AZ621" s="15"/>
      <c r="BA621" s="15"/>
      <c r="BB621" s="15"/>
      <c r="BC621" s="15"/>
      <c r="BD621" s="15"/>
      <c r="BE621" s="15"/>
      <c r="BF621" s="24"/>
      <c r="BG621" s="15"/>
      <c r="BH621" s="24"/>
      <c r="BI621" s="15"/>
      <c r="BJ621" s="24"/>
      <c r="BK621" s="15"/>
      <c r="BL621" s="24"/>
      <c r="BM621" s="15"/>
      <c r="BN621" s="24"/>
      <c r="BO621" s="15">
        <v>90</v>
      </c>
      <c r="BP621" s="24">
        <v>2</v>
      </c>
      <c r="BQ621" s="15"/>
      <c r="BR621" s="24"/>
      <c r="BS621" s="15"/>
      <c r="BT621" s="24"/>
      <c r="BU621" s="15">
        <v>79</v>
      </c>
      <c r="BV621" s="24">
        <v>3</v>
      </c>
      <c r="BW621" s="15"/>
      <c r="BX621" s="24"/>
      <c r="BY621" s="15"/>
      <c r="BZ621" s="24"/>
      <c r="CA621" s="15"/>
      <c r="CB621" s="24"/>
      <c r="CC621" s="15"/>
      <c r="CD621" s="24"/>
      <c r="CE621" s="15"/>
      <c r="CF621" s="24"/>
      <c r="CG621" s="15"/>
      <c r="CH621" s="25"/>
      <c r="CI621" s="15"/>
      <c r="CJ621" s="25"/>
      <c r="CK621" s="15"/>
      <c r="CL621" s="25"/>
      <c r="CM621" s="15"/>
      <c r="CN621" s="25"/>
      <c r="CO621" s="15"/>
      <c r="CP621" s="25"/>
      <c r="CQ621" s="15"/>
      <c r="CR621" s="25"/>
      <c r="CS621" s="15">
        <f t="shared" si="117"/>
        <v>0</v>
      </c>
      <c r="CT621" s="15">
        <f t="shared" si="118"/>
        <v>0</v>
      </c>
      <c r="CU621" s="15">
        <f t="shared" si="119"/>
        <v>0</v>
      </c>
      <c r="CV621" s="15">
        <f t="shared" si="120"/>
        <v>0</v>
      </c>
      <c r="CW621" s="15"/>
      <c r="CX621" s="15"/>
      <c r="CY621" s="15">
        <f t="shared" si="121"/>
        <v>0</v>
      </c>
      <c r="CZ621" s="15">
        <f>GG621</f>
        <v>0</v>
      </c>
      <c r="DA621" s="19"/>
      <c r="DB621" s="17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7"/>
      <c r="DQ621" s="15"/>
      <c r="DR621" s="15"/>
      <c r="DS621" s="15"/>
      <c r="DT621" s="15"/>
      <c r="DU621" s="15"/>
      <c r="DV621" s="15"/>
      <c r="DW621" s="15">
        <v>59</v>
      </c>
      <c r="DX621" s="20">
        <v>8</v>
      </c>
      <c r="DY621" s="15"/>
      <c r="DZ621" s="20"/>
      <c r="EA621" s="15"/>
      <c r="EB621" s="20"/>
      <c r="EC621" s="15">
        <v>51</v>
      </c>
      <c r="ED621" s="20" t="s">
        <v>129</v>
      </c>
      <c r="EE621" s="15"/>
      <c r="EF621" s="20"/>
      <c r="EG621" s="15"/>
      <c r="EH621" s="20"/>
      <c r="EI621" s="15"/>
      <c r="EJ621" s="20"/>
      <c r="EK621" s="15"/>
      <c r="EL621" s="20"/>
      <c r="EM621" s="15"/>
      <c r="EN621" s="20"/>
      <c r="EO621" s="15"/>
      <c r="EP621" s="20"/>
      <c r="EQ621" s="15"/>
      <c r="ER621" s="20"/>
      <c r="ES621" s="15"/>
      <c r="ET621" s="20"/>
      <c r="EU621" s="15"/>
      <c r="EV621" s="20"/>
      <c r="EW621" s="15"/>
      <c r="EX621" s="20"/>
      <c r="EY621" s="15"/>
      <c r="EZ621" s="20"/>
      <c r="FA621" s="15"/>
      <c r="FB621" s="20"/>
      <c r="FC621" s="15"/>
      <c r="FD621" s="20"/>
      <c r="FE621" s="15"/>
      <c r="FF621" s="20"/>
      <c r="FG621" s="15"/>
      <c r="FH621" s="20"/>
      <c r="FI621" s="15"/>
      <c r="FJ621" s="20"/>
      <c r="FK621" s="15"/>
      <c r="FL621" s="20"/>
      <c r="FM621" s="15"/>
      <c r="FN621" s="20"/>
      <c r="FO621" s="15"/>
      <c r="FP621" s="20"/>
      <c r="FQ621" s="15"/>
      <c r="FR621" s="20"/>
      <c r="FS621" s="15"/>
      <c r="FT621" s="20"/>
      <c r="FU621" s="15"/>
      <c r="FV621" s="20"/>
      <c r="FW621" s="15"/>
      <c r="FX621" s="20"/>
      <c r="FY621" s="15"/>
      <c r="FZ621" s="20"/>
      <c r="GA621" s="15"/>
      <c r="GB621" s="20"/>
      <c r="GC621" s="15"/>
      <c r="GD621" s="20"/>
      <c r="GE621" s="15"/>
      <c r="GF621" s="20"/>
      <c r="GG621" s="170"/>
    </row>
    <row r="622" spans="1:189" s="2" customFormat="1" ht="15" customHeight="1" x14ac:dyDescent="0.3">
      <c r="A622" s="15" t="s">
        <v>130</v>
      </c>
      <c r="B622" s="17" t="s">
        <v>126</v>
      </c>
      <c r="C622" s="17" t="s">
        <v>1512</v>
      </c>
      <c r="D622" s="17" t="s">
        <v>1511</v>
      </c>
      <c r="E622" s="15" t="str">
        <f t="shared" si="115"/>
        <v>Elenielle Ong</v>
      </c>
      <c r="F622" s="17" t="s">
        <v>128</v>
      </c>
      <c r="G622" s="15">
        <v>999914453</v>
      </c>
      <c r="H622" s="15">
        <f t="shared" si="116"/>
        <v>979</v>
      </c>
      <c r="I622" s="15"/>
      <c r="J622" s="15"/>
      <c r="K622" s="16"/>
      <c r="L622" s="15"/>
      <c r="M622" s="15"/>
      <c r="N622" s="15"/>
      <c r="O622" s="15">
        <f t="shared" si="122"/>
        <v>212</v>
      </c>
      <c r="P622" s="15">
        <v>0</v>
      </c>
      <c r="Q622" s="15">
        <f t="shared" si="123"/>
        <v>1</v>
      </c>
      <c r="R622" s="15">
        <v>0</v>
      </c>
      <c r="S622" s="15">
        <v>0</v>
      </c>
      <c r="T622" s="15">
        <f t="shared" si="124"/>
        <v>90</v>
      </c>
      <c r="U622" s="15">
        <f t="shared" si="125"/>
        <v>64</v>
      </c>
      <c r="V622" s="15"/>
      <c r="W622" s="15"/>
      <c r="X622" s="15"/>
      <c r="Y622" s="15"/>
      <c r="Z622" s="16"/>
      <c r="AA622" s="15"/>
      <c r="AB622" s="24"/>
      <c r="AC622" s="15">
        <v>10</v>
      </c>
      <c r="AD622" s="24">
        <v>1</v>
      </c>
      <c r="AE622" s="15"/>
      <c r="AF622" s="24"/>
      <c r="AG622" s="15"/>
      <c r="AH622" s="24"/>
      <c r="AI622" s="15"/>
      <c r="AJ622" s="24"/>
      <c r="AK622" s="15"/>
      <c r="AL622" s="24"/>
      <c r="AM622" s="15">
        <v>52</v>
      </c>
      <c r="AN622" s="24">
        <v>5</v>
      </c>
      <c r="AO622" s="15"/>
      <c r="AP622" s="24"/>
      <c r="AQ622" s="15"/>
      <c r="AR622" s="24"/>
      <c r="AS622" s="15">
        <v>60</v>
      </c>
      <c r="AT622" s="24">
        <v>1</v>
      </c>
      <c r="AU622" s="15"/>
      <c r="AV622" s="24"/>
      <c r="AW622" s="15"/>
      <c r="AX622" s="24"/>
      <c r="AY622" s="15">
        <v>106</v>
      </c>
      <c r="AZ622" s="24">
        <v>4</v>
      </c>
      <c r="BA622" s="15"/>
      <c r="BB622" s="24"/>
      <c r="BC622" s="15"/>
      <c r="BD622" s="24"/>
      <c r="BE622" s="15">
        <v>68</v>
      </c>
      <c r="BF622" s="24">
        <v>3</v>
      </c>
      <c r="BG622" s="15"/>
      <c r="BH622" s="24"/>
      <c r="BI622" s="15"/>
      <c r="BJ622" s="24"/>
      <c r="BK622" s="15"/>
      <c r="BL622" s="24"/>
      <c r="BM622" s="15"/>
      <c r="BN622" s="24"/>
      <c r="BO622" s="15"/>
      <c r="BP622" s="24"/>
      <c r="BQ622" s="15">
        <v>113</v>
      </c>
      <c r="BR622" s="24">
        <v>3</v>
      </c>
      <c r="BS622" s="15">
        <v>105</v>
      </c>
      <c r="BT622" s="24">
        <v>2</v>
      </c>
      <c r="BU622" s="15"/>
      <c r="BV622" s="24"/>
      <c r="BW622" s="15"/>
      <c r="BX622" s="24"/>
      <c r="BY622" s="15"/>
      <c r="BZ622" s="24"/>
      <c r="CA622" s="15">
        <v>90</v>
      </c>
      <c r="CB622" s="24">
        <v>3</v>
      </c>
      <c r="CC622" s="15"/>
      <c r="CD622" s="24"/>
      <c r="CE622" s="15">
        <v>106</v>
      </c>
      <c r="CF622" s="24">
        <v>5</v>
      </c>
      <c r="CG622" s="15"/>
      <c r="CH622" s="25"/>
      <c r="CI622" s="15">
        <v>68</v>
      </c>
      <c r="CJ622" s="25">
        <v>3</v>
      </c>
      <c r="CK622" s="15">
        <v>93</v>
      </c>
      <c r="CL622" s="25">
        <v>7</v>
      </c>
      <c r="CM622" s="15"/>
      <c r="CN622" s="25"/>
      <c r="CO622" s="15"/>
      <c r="CP622" s="24"/>
      <c r="CQ622" s="15"/>
      <c r="CR622" s="24"/>
      <c r="CS622" s="15">
        <f t="shared" si="117"/>
        <v>0</v>
      </c>
      <c r="CT622" s="15">
        <f t="shared" si="118"/>
        <v>360</v>
      </c>
      <c r="CU622" s="15">
        <f t="shared" si="119"/>
        <v>3</v>
      </c>
      <c r="CV622" s="15">
        <f t="shared" si="120"/>
        <v>140</v>
      </c>
      <c r="CW622" s="15"/>
      <c r="CX622" s="15"/>
      <c r="CY622" s="15">
        <f t="shared" si="121"/>
        <v>113</v>
      </c>
      <c r="CZ622" s="15">
        <f>GG622</f>
        <v>0</v>
      </c>
      <c r="DA622" s="20"/>
      <c r="DB622" s="17">
        <v>64</v>
      </c>
      <c r="DC622" s="15">
        <v>68</v>
      </c>
      <c r="DD622" s="15"/>
      <c r="DE622" s="15">
        <v>68</v>
      </c>
      <c r="DF622" s="15"/>
      <c r="DG622" s="15"/>
      <c r="DH622" s="15">
        <v>90</v>
      </c>
      <c r="DI622" s="15"/>
      <c r="DJ622" s="15"/>
      <c r="DK622" s="15"/>
      <c r="DL622" s="15"/>
      <c r="DM622" s="15"/>
      <c r="DN622" s="15"/>
      <c r="DO622" s="15"/>
      <c r="DP622" s="17">
        <v>120</v>
      </c>
      <c r="DQ622" s="15"/>
      <c r="DR622" s="15"/>
      <c r="DS622" s="15"/>
      <c r="DT622" s="15"/>
      <c r="DU622" s="15"/>
      <c r="DV622" s="15"/>
      <c r="DW622" s="15"/>
      <c r="DX622" s="20"/>
      <c r="DY622" s="15"/>
      <c r="DZ622" s="20"/>
      <c r="EA622" s="15">
        <v>79</v>
      </c>
      <c r="EB622" s="20">
        <v>3</v>
      </c>
      <c r="EC622" s="15">
        <v>90</v>
      </c>
      <c r="ED622" s="20">
        <v>3</v>
      </c>
      <c r="EE622" s="15">
        <v>56</v>
      </c>
      <c r="EF622" s="20"/>
      <c r="EG622" s="15">
        <v>64</v>
      </c>
      <c r="EH622" s="20" t="s">
        <v>129</v>
      </c>
      <c r="EI622" s="15">
        <v>100</v>
      </c>
      <c r="EJ622" s="20">
        <v>1</v>
      </c>
      <c r="EK622" s="15">
        <v>56</v>
      </c>
      <c r="EL622" s="20">
        <v>3</v>
      </c>
      <c r="EM622" s="15"/>
      <c r="EN622" s="20"/>
      <c r="EO622" s="15">
        <v>113</v>
      </c>
      <c r="EP622" s="20">
        <v>3</v>
      </c>
      <c r="EQ622" s="15"/>
      <c r="ER622" s="20"/>
      <c r="ES622" s="15"/>
      <c r="ET622" s="20"/>
      <c r="EU622" s="15"/>
      <c r="EV622" s="20"/>
      <c r="EW622" s="15">
        <v>120</v>
      </c>
      <c r="EX622" s="20">
        <v>1</v>
      </c>
      <c r="EY622" s="15"/>
      <c r="EZ622" s="20"/>
      <c r="FA622" s="15"/>
      <c r="FB622" s="20"/>
      <c r="FC622" s="15"/>
      <c r="FD622" s="20"/>
      <c r="FE622" s="15"/>
      <c r="FF622" s="20"/>
      <c r="FG622" s="15"/>
      <c r="FH622" s="20"/>
      <c r="FI622" s="15"/>
      <c r="FJ622" s="20"/>
      <c r="FK622" s="15">
        <v>120</v>
      </c>
      <c r="FL622" s="20">
        <v>1</v>
      </c>
      <c r="FM622" s="15"/>
      <c r="FN622" s="20"/>
      <c r="FO622" s="15"/>
      <c r="FP622" s="20"/>
      <c r="FQ622" s="15">
        <v>120</v>
      </c>
      <c r="FR622" s="20">
        <v>1</v>
      </c>
      <c r="FS622" s="15"/>
      <c r="FT622" s="20"/>
      <c r="FU622" s="15"/>
      <c r="FV622" s="20"/>
      <c r="FW622" s="15"/>
      <c r="FX622" s="20"/>
      <c r="FY622" s="15"/>
      <c r="FZ622" s="20"/>
      <c r="GA622" s="15"/>
      <c r="GB622" s="20"/>
      <c r="GC622" s="15"/>
      <c r="GD622" s="20"/>
      <c r="GE622" s="15">
        <v>140</v>
      </c>
      <c r="GF622" s="20">
        <v>1</v>
      </c>
      <c r="GG622" s="170"/>
    </row>
    <row r="623" spans="1:189" s="2" customFormat="1" ht="15" customHeight="1" x14ac:dyDescent="0.3">
      <c r="A623" s="15" t="s">
        <v>130</v>
      </c>
      <c r="B623" s="15" t="s">
        <v>126</v>
      </c>
      <c r="C623" s="15" t="s">
        <v>706</v>
      </c>
      <c r="D623" s="15" t="s">
        <v>707</v>
      </c>
      <c r="E623" s="15" t="str">
        <f t="shared" si="115"/>
        <v>Dina Dorack</v>
      </c>
      <c r="F623" s="15" t="s">
        <v>128</v>
      </c>
      <c r="G623" s="15">
        <v>999914467</v>
      </c>
      <c r="H623" s="15">
        <f t="shared" si="116"/>
        <v>574.5</v>
      </c>
      <c r="I623" s="15"/>
      <c r="J623" s="17">
        <f>(O623+P623+R623+S623+T623+U623)/2</f>
        <v>179.5</v>
      </c>
      <c r="K623" s="16"/>
      <c r="L623" s="15"/>
      <c r="M623" s="15"/>
      <c r="N623" s="15"/>
      <c r="O623" s="15">
        <f t="shared" si="122"/>
        <v>75</v>
      </c>
      <c r="P623" s="15">
        <v>0</v>
      </c>
      <c r="Q623" s="15">
        <f t="shared" si="123"/>
        <v>1</v>
      </c>
      <c r="R623" s="15">
        <v>0</v>
      </c>
      <c r="S623" s="15">
        <v>0</v>
      </c>
      <c r="T623" s="15">
        <f t="shared" si="124"/>
        <v>84</v>
      </c>
      <c r="U623" s="15">
        <f t="shared" si="125"/>
        <v>200</v>
      </c>
      <c r="V623" s="15"/>
      <c r="W623" s="15"/>
      <c r="X623" s="15"/>
      <c r="Y623" s="15"/>
      <c r="Z623" s="16"/>
      <c r="AA623" s="15"/>
      <c r="AB623" s="24"/>
      <c r="AC623" s="15"/>
      <c r="AD623" s="15"/>
      <c r="AE623" s="15"/>
      <c r="AF623" s="15"/>
      <c r="AG623" s="15">
        <v>68</v>
      </c>
      <c r="AH623" s="24">
        <v>3</v>
      </c>
      <c r="AI623" s="15"/>
      <c r="AJ623" s="15"/>
      <c r="AK623" s="15"/>
      <c r="AL623" s="15"/>
      <c r="AM623" s="15"/>
      <c r="AN623" s="24"/>
      <c r="AO623" s="15"/>
      <c r="AP623" s="24"/>
      <c r="AQ623" s="15"/>
      <c r="AR623" s="24"/>
      <c r="AS623" s="15"/>
      <c r="AT623" s="24"/>
      <c r="AU623" s="15"/>
      <c r="AV623" s="24"/>
      <c r="AW623" s="15"/>
      <c r="AX623" s="24"/>
      <c r="AY623" s="15"/>
      <c r="AZ623" s="15"/>
      <c r="BA623" s="15"/>
      <c r="BB623" s="15"/>
      <c r="BC623" s="15"/>
      <c r="BD623" s="15"/>
      <c r="BE623" s="15"/>
      <c r="BF623" s="24"/>
      <c r="BG623" s="15">
        <v>68</v>
      </c>
      <c r="BH623" s="24">
        <v>3</v>
      </c>
      <c r="BI623" s="15"/>
      <c r="BJ623" s="24"/>
      <c r="BK623" s="15"/>
      <c r="BL623" s="24"/>
      <c r="BM623" s="15"/>
      <c r="BN623" s="24"/>
      <c r="BO623" s="15"/>
      <c r="BP623" s="24"/>
      <c r="BQ623" s="15"/>
      <c r="BR623" s="24"/>
      <c r="BS623" s="15"/>
      <c r="BT623" s="24"/>
      <c r="BU623" s="15">
        <v>79</v>
      </c>
      <c r="BV623" s="24">
        <v>3</v>
      </c>
      <c r="BW623" s="15"/>
      <c r="BX623" s="24"/>
      <c r="BY623" s="15"/>
      <c r="BZ623" s="24"/>
      <c r="CA623" s="15">
        <v>90</v>
      </c>
      <c r="CB623" s="24">
        <v>3</v>
      </c>
      <c r="CC623" s="15"/>
      <c r="CD623" s="24"/>
      <c r="CE623" s="15"/>
      <c r="CF623" s="24"/>
      <c r="CG623" s="15"/>
      <c r="CH623" s="25"/>
      <c r="CI623" s="15"/>
      <c r="CJ623" s="25"/>
      <c r="CK623" s="15">
        <v>99</v>
      </c>
      <c r="CL623" s="25">
        <v>6</v>
      </c>
      <c r="CM623" s="15"/>
      <c r="CN623" s="25"/>
      <c r="CO623" s="15"/>
      <c r="CP623" s="24"/>
      <c r="CQ623" s="15"/>
      <c r="CR623" s="24"/>
      <c r="CS623" s="15">
        <f t="shared" si="117"/>
        <v>0</v>
      </c>
      <c r="CT623" s="15">
        <f t="shared" si="118"/>
        <v>210</v>
      </c>
      <c r="CU623" s="15">
        <f t="shared" si="119"/>
        <v>2</v>
      </c>
      <c r="CV623" s="15">
        <f t="shared" si="120"/>
        <v>79</v>
      </c>
      <c r="CW623" s="15"/>
      <c r="CX623" s="15"/>
      <c r="CY623" s="15">
        <f t="shared" si="121"/>
        <v>106</v>
      </c>
      <c r="CZ623" s="15">
        <f>GG623</f>
        <v>0</v>
      </c>
      <c r="DA623" s="20"/>
      <c r="DB623" s="17">
        <v>113</v>
      </c>
      <c r="DC623" s="15"/>
      <c r="DD623" s="15">
        <v>45</v>
      </c>
      <c r="DE623" s="15"/>
      <c r="DF623" s="15"/>
      <c r="DG623" s="15">
        <v>90</v>
      </c>
      <c r="DH623" s="15"/>
      <c r="DI623" s="15">
        <v>120</v>
      </c>
      <c r="DJ623" s="15"/>
      <c r="DK623" s="15"/>
      <c r="DL623" s="15"/>
      <c r="DM623" s="15"/>
      <c r="DN623" s="15"/>
      <c r="DO623" s="15"/>
      <c r="DP623" s="17"/>
      <c r="DQ623" s="15"/>
      <c r="DR623" s="15"/>
      <c r="DS623" s="15"/>
      <c r="DT623" s="15"/>
      <c r="DU623" s="15"/>
      <c r="DV623" s="15"/>
      <c r="DW623" s="15">
        <v>105</v>
      </c>
      <c r="DX623" s="20">
        <v>2</v>
      </c>
      <c r="DY623" s="15"/>
      <c r="DZ623" s="20"/>
      <c r="EA623" s="15"/>
      <c r="EB623" s="20"/>
      <c r="EC623" s="15">
        <v>84</v>
      </c>
      <c r="ED623" s="20">
        <v>5</v>
      </c>
      <c r="EE623" s="15"/>
      <c r="EF623" s="20"/>
      <c r="EG623" s="15">
        <v>200</v>
      </c>
      <c r="EH623" s="20">
        <v>1</v>
      </c>
      <c r="EI623" s="15"/>
      <c r="EJ623" s="20"/>
      <c r="EK623" s="15">
        <v>75</v>
      </c>
      <c r="EL623" s="20">
        <v>2</v>
      </c>
      <c r="EM623" s="15"/>
      <c r="EN623" s="20"/>
      <c r="EO623" s="15">
        <v>106</v>
      </c>
      <c r="EP623" s="20">
        <v>5</v>
      </c>
      <c r="EQ623" s="15"/>
      <c r="ER623" s="20"/>
      <c r="ES623" s="15"/>
      <c r="ET623" s="20"/>
      <c r="EU623" s="15">
        <v>90</v>
      </c>
      <c r="EV623" s="20">
        <v>2</v>
      </c>
      <c r="EW623" s="15"/>
      <c r="EX623" s="20"/>
      <c r="EY623" s="15"/>
      <c r="EZ623" s="20"/>
      <c r="FA623" s="15"/>
      <c r="FB623" s="20"/>
      <c r="FC623" s="15"/>
      <c r="FD623" s="20"/>
      <c r="FE623" s="15"/>
      <c r="FF623" s="20"/>
      <c r="FG623" s="15"/>
      <c r="FH623" s="20"/>
      <c r="FI623" s="15"/>
      <c r="FJ623" s="20"/>
      <c r="FK623" s="15"/>
      <c r="FL623" s="20"/>
      <c r="FM623" s="15"/>
      <c r="FN623" s="20"/>
      <c r="FO623" s="15"/>
      <c r="FP623" s="20"/>
      <c r="FQ623" s="15"/>
      <c r="FR623" s="20"/>
      <c r="FS623" s="15">
        <v>120</v>
      </c>
      <c r="FT623" s="20">
        <v>1</v>
      </c>
      <c r="FU623" s="15"/>
      <c r="FV623" s="20"/>
      <c r="FW623" s="15"/>
      <c r="FX623" s="20"/>
      <c r="FY623" s="15"/>
      <c r="FZ623" s="20"/>
      <c r="GA623" s="15"/>
      <c r="GB623" s="20"/>
      <c r="GC623" s="15"/>
      <c r="GD623" s="20"/>
      <c r="GE623" s="15">
        <v>79</v>
      </c>
      <c r="GF623" s="20">
        <v>3</v>
      </c>
      <c r="GG623" s="170"/>
    </row>
    <row r="624" spans="1:189" s="2" customFormat="1" ht="15" customHeight="1" x14ac:dyDescent="0.3">
      <c r="A624" s="17" t="s">
        <v>125</v>
      </c>
      <c r="B624" s="15" t="s">
        <v>126</v>
      </c>
      <c r="C624" s="15" t="s">
        <v>1294</v>
      </c>
      <c r="D624" s="15" t="s">
        <v>1293</v>
      </c>
      <c r="E624" s="15" t="str">
        <f t="shared" si="115"/>
        <v>Helina Lo</v>
      </c>
      <c r="F624" s="15" t="s">
        <v>128</v>
      </c>
      <c r="G624" s="15">
        <v>999914576</v>
      </c>
      <c r="H624" s="15">
        <f t="shared" si="116"/>
        <v>233.5</v>
      </c>
      <c r="I624" s="15"/>
      <c r="J624" s="17">
        <f>(O624+P624+R624+S624+T624+U624)/2</f>
        <v>57.5</v>
      </c>
      <c r="K624" s="16"/>
      <c r="L624" s="15"/>
      <c r="M624" s="15"/>
      <c r="N624" s="15"/>
      <c r="O624" s="15">
        <f t="shared" si="122"/>
        <v>0</v>
      </c>
      <c r="P624" s="15">
        <v>0</v>
      </c>
      <c r="Q624" s="15">
        <f t="shared" si="123"/>
        <v>1</v>
      </c>
      <c r="R624" s="15">
        <v>0</v>
      </c>
      <c r="S624" s="15">
        <v>0</v>
      </c>
      <c r="T624" s="15">
        <f t="shared" si="124"/>
        <v>51</v>
      </c>
      <c r="U624" s="15">
        <f t="shared" si="125"/>
        <v>64</v>
      </c>
      <c r="V624" s="15"/>
      <c r="W624" s="15"/>
      <c r="X624" s="15"/>
      <c r="Y624" s="15"/>
      <c r="Z624" s="16"/>
      <c r="AA624" s="15"/>
      <c r="AB624" s="24"/>
      <c r="AC624" s="15"/>
      <c r="AD624" s="15"/>
      <c r="AE624" s="15"/>
      <c r="AF624" s="15"/>
      <c r="AG624" s="15"/>
      <c r="AH624" s="24"/>
      <c r="AI624" s="15"/>
      <c r="AJ624" s="15"/>
      <c r="AK624" s="15"/>
      <c r="AL624" s="15"/>
      <c r="AM624" s="15"/>
      <c r="AN624" s="24"/>
      <c r="AO624" s="15"/>
      <c r="AP624" s="24"/>
      <c r="AQ624" s="15"/>
      <c r="AR624" s="24"/>
      <c r="AS624" s="15"/>
      <c r="AT624" s="24"/>
      <c r="AU624" s="15"/>
      <c r="AV624" s="24"/>
      <c r="AW624" s="15"/>
      <c r="AX624" s="24"/>
      <c r="AY624" s="15"/>
      <c r="AZ624" s="15"/>
      <c r="BA624" s="15"/>
      <c r="BB624" s="15"/>
      <c r="BC624" s="15"/>
      <c r="BD624" s="15"/>
      <c r="BE624" s="15"/>
      <c r="BF624" s="24"/>
      <c r="BG624" s="15"/>
      <c r="BH624" s="24"/>
      <c r="BI624" s="15"/>
      <c r="BJ624" s="24"/>
      <c r="BK624" s="15"/>
      <c r="BL624" s="24"/>
      <c r="BM624" s="15"/>
      <c r="BN624" s="24"/>
      <c r="BO624" s="15"/>
      <c r="BP624" s="24"/>
      <c r="BQ624" s="15"/>
      <c r="BR624" s="24"/>
      <c r="BS624" s="15"/>
      <c r="BT624" s="24"/>
      <c r="BU624" s="15">
        <f>0.3*105</f>
        <v>31.5</v>
      </c>
      <c r="BV624" s="24">
        <v>2</v>
      </c>
      <c r="BW624" s="15"/>
      <c r="BX624" s="24"/>
      <c r="BY624" s="15"/>
      <c r="BZ624" s="24"/>
      <c r="CA624" s="15">
        <f>0.3*120</f>
        <v>36</v>
      </c>
      <c r="CB624" s="24">
        <v>2</v>
      </c>
      <c r="CC624" s="15"/>
      <c r="CD624" s="24"/>
      <c r="CE624" s="15"/>
      <c r="CF624" s="24"/>
      <c r="CG624" s="15"/>
      <c r="CH624" s="25"/>
      <c r="CI624" s="15">
        <v>58</v>
      </c>
      <c r="CJ624" s="25">
        <v>6</v>
      </c>
      <c r="CK624" s="15"/>
      <c r="CL624" s="25"/>
      <c r="CM624" s="15"/>
      <c r="CN624" s="25"/>
      <c r="CO624" s="15"/>
      <c r="CP624" s="25"/>
      <c r="CQ624" s="15"/>
      <c r="CR624" s="25"/>
      <c r="CS624" s="15">
        <f t="shared" si="117"/>
        <v>0</v>
      </c>
      <c r="CT624" s="15">
        <f t="shared" si="118"/>
        <v>68</v>
      </c>
      <c r="CU624" s="15">
        <f t="shared" si="119"/>
        <v>0</v>
      </c>
      <c r="CV624" s="15">
        <f t="shared" si="120"/>
        <v>44</v>
      </c>
      <c r="CW624" s="15"/>
      <c r="CX624" s="15"/>
      <c r="CY624" s="15">
        <f t="shared" si="121"/>
        <v>64</v>
      </c>
      <c r="CZ624" s="15">
        <f>GG624</f>
        <v>0</v>
      </c>
      <c r="DA624" s="19"/>
      <c r="DB624" s="17">
        <v>150</v>
      </c>
      <c r="DC624" s="15"/>
      <c r="DD624" s="15">
        <v>54</v>
      </c>
      <c r="DE624" s="15"/>
      <c r="DF624" s="15"/>
      <c r="DG624" s="15">
        <v>90</v>
      </c>
      <c r="DH624" s="15"/>
      <c r="DI624" s="15">
        <v>68</v>
      </c>
      <c r="DJ624" s="15"/>
      <c r="DK624" s="15"/>
      <c r="DL624" s="15"/>
      <c r="DM624" s="15"/>
      <c r="DN624" s="15"/>
      <c r="DO624" s="15"/>
      <c r="DP624" s="17"/>
      <c r="DQ624" s="15"/>
      <c r="DR624" s="15"/>
      <c r="DS624" s="15"/>
      <c r="DT624" s="15"/>
      <c r="DU624" s="15"/>
      <c r="DV624" s="15"/>
      <c r="DW624" s="15">
        <v>63</v>
      </c>
      <c r="DX624" s="20">
        <v>7</v>
      </c>
      <c r="DY624" s="15"/>
      <c r="DZ624" s="20"/>
      <c r="EA624" s="15"/>
      <c r="EB624" s="20"/>
      <c r="EC624" s="15">
        <v>51</v>
      </c>
      <c r="ED624" s="20" t="s">
        <v>129</v>
      </c>
      <c r="EE624" s="15"/>
      <c r="EF624" s="20"/>
      <c r="EG624" s="15">
        <v>64</v>
      </c>
      <c r="EH624" s="20" t="s">
        <v>129</v>
      </c>
      <c r="EI624" s="15"/>
      <c r="EJ624" s="20"/>
      <c r="EK624" s="15"/>
      <c r="EL624" s="20"/>
      <c r="EM624" s="15"/>
      <c r="EN624" s="20"/>
      <c r="EO624" s="15">
        <v>64</v>
      </c>
      <c r="EP624" s="20"/>
      <c r="EQ624" s="15"/>
      <c r="ER624" s="20"/>
      <c r="ES624" s="15"/>
      <c r="ET624" s="20"/>
      <c r="EU624" s="15"/>
      <c r="EV624" s="20"/>
      <c r="EW624" s="15"/>
      <c r="EX624" s="20"/>
      <c r="EY624" s="15"/>
      <c r="EZ624" s="20"/>
      <c r="FA624" s="15"/>
      <c r="FB624" s="20"/>
      <c r="FC624" s="15"/>
      <c r="FD624" s="20"/>
      <c r="FE624" s="15"/>
      <c r="FF624" s="20"/>
      <c r="FG624" s="15"/>
      <c r="FH624" s="20"/>
      <c r="FI624" s="15"/>
      <c r="FJ624" s="20"/>
      <c r="FK624" s="15"/>
      <c r="FL624" s="20"/>
      <c r="FM624" s="15"/>
      <c r="FN624" s="20"/>
      <c r="FO624" s="15">
        <v>68</v>
      </c>
      <c r="FP624" s="20"/>
      <c r="FQ624" s="15"/>
      <c r="FR624" s="20"/>
      <c r="FS624" s="15"/>
      <c r="FT624" s="20"/>
      <c r="FU624" s="15"/>
      <c r="FV624" s="20"/>
      <c r="FW624" s="15"/>
      <c r="FX624" s="20"/>
      <c r="FY624" s="15"/>
      <c r="FZ624" s="20"/>
      <c r="GA624" s="15"/>
      <c r="GB624" s="20"/>
      <c r="GC624" s="15"/>
      <c r="GD624" s="20"/>
      <c r="GE624" s="15">
        <v>44</v>
      </c>
      <c r="GF624" s="20" t="s">
        <v>129</v>
      </c>
      <c r="GG624" s="170"/>
    </row>
    <row r="625" spans="1:189" s="2" customFormat="1" ht="15" customHeight="1" x14ac:dyDescent="0.3">
      <c r="A625" s="17" t="s">
        <v>130</v>
      </c>
      <c r="B625" s="15" t="s">
        <v>126</v>
      </c>
      <c r="C625" s="15" t="s">
        <v>158</v>
      </c>
      <c r="D625" s="15" t="s">
        <v>902</v>
      </c>
      <c r="E625" s="15" t="str">
        <f t="shared" si="115"/>
        <v>Sophia Hamalainen</v>
      </c>
      <c r="F625" s="15" t="s">
        <v>128</v>
      </c>
      <c r="G625" s="15">
        <v>999914628</v>
      </c>
      <c r="H625" s="15">
        <f t="shared" si="116"/>
        <v>38</v>
      </c>
      <c r="I625" s="15"/>
      <c r="J625" s="15"/>
      <c r="K625" s="16"/>
      <c r="L625" s="15"/>
      <c r="M625" s="15"/>
      <c r="N625" s="15"/>
      <c r="O625" s="15">
        <f t="shared" si="122"/>
        <v>0</v>
      </c>
      <c r="P625" s="15">
        <v>0</v>
      </c>
      <c r="Q625" s="15">
        <f t="shared" si="123"/>
        <v>0</v>
      </c>
      <c r="R625" s="15">
        <v>0</v>
      </c>
      <c r="S625" s="15">
        <v>0</v>
      </c>
      <c r="T625" s="15">
        <f t="shared" si="124"/>
        <v>38</v>
      </c>
      <c r="U625" s="15">
        <f t="shared" si="125"/>
        <v>0</v>
      </c>
      <c r="V625" s="15"/>
      <c r="W625" s="15"/>
      <c r="X625" s="15"/>
      <c r="Y625" s="15"/>
      <c r="Z625" s="16"/>
      <c r="AA625" s="15"/>
      <c r="AB625" s="24"/>
      <c r="AC625" s="15"/>
      <c r="AD625" s="15"/>
      <c r="AE625" s="15"/>
      <c r="AF625" s="15"/>
      <c r="AG625" s="15"/>
      <c r="AH625" s="24"/>
      <c r="AI625" s="15"/>
      <c r="AJ625" s="15"/>
      <c r="AK625" s="15"/>
      <c r="AL625" s="15"/>
      <c r="AM625" s="15"/>
      <c r="AN625" s="24"/>
      <c r="AO625" s="15"/>
      <c r="AP625" s="24"/>
      <c r="AQ625" s="15"/>
      <c r="AR625" s="24"/>
      <c r="AS625" s="15"/>
      <c r="AT625" s="24"/>
      <c r="AU625" s="15"/>
      <c r="AV625" s="24"/>
      <c r="AW625" s="15"/>
      <c r="AX625" s="24"/>
      <c r="AY625" s="15"/>
      <c r="AZ625" s="15"/>
      <c r="BA625" s="15"/>
      <c r="BB625" s="15"/>
      <c r="BC625" s="15"/>
      <c r="BD625" s="15"/>
      <c r="BE625" s="15"/>
      <c r="BF625" s="24"/>
      <c r="BG625" s="15"/>
      <c r="BH625" s="24"/>
      <c r="BI625" s="15"/>
      <c r="BJ625" s="24"/>
      <c r="BK625" s="15"/>
      <c r="BL625" s="24"/>
      <c r="BM625" s="15"/>
      <c r="BN625" s="24"/>
      <c r="BO625" s="15"/>
      <c r="BP625" s="24"/>
      <c r="BQ625" s="15"/>
      <c r="BR625" s="24"/>
      <c r="BS625" s="15"/>
      <c r="BT625" s="24"/>
      <c r="BU625" s="15">
        <v>44</v>
      </c>
      <c r="BV625" s="24" t="s">
        <v>129</v>
      </c>
      <c r="BW625" s="15"/>
      <c r="BX625" s="24"/>
      <c r="BY625" s="15"/>
      <c r="BZ625" s="24"/>
      <c r="CA625" s="15"/>
      <c r="CB625" s="24"/>
      <c r="CC625" s="15"/>
      <c r="CD625" s="24"/>
      <c r="CE625" s="15"/>
      <c r="CF625" s="24"/>
      <c r="CG625" s="15"/>
      <c r="CH625" s="25"/>
      <c r="CI625" s="15"/>
      <c r="CJ625" s="25"/>
      <c r="CK625" s="15"/>
      <c r="CL625" s="25"/>
      <c r="CM625" s="15"/>
      <c r="CN625" s="25"/>
      <c r="CO625" s="15"/>
      <c r="CP625" s="25"/>
      <c r="CQ625" s="15"/>
      <c r="CR625" s="25"/>
      <c r="CS625" s="15">
        <f t="shared" si="117"/>
        <v>0</v>
      </c>
      <c r="CT625" s="15">
        <f t="shared" si="118"/>
        <v>0</v>
      </c>
      <c r="CU625" s="15">
        <f t="shared" si="119"/>
        <v>0</v>
      </c>
      <c r="CV625" s="15">
        <f t="shared" si="120"/>
        <v>0</v>
      </c>
      <c r="CW625" s="15"/>
      <c r="CX625" s="15"/>
      <c r="CY625" s="15">
        <f t="shared" si="121"/>
        <v>0</v>
      </c>
      <c r="CZ625" s="15">
        <f>GG625</f>
        <v>0</v>
      </c>
      <c r="DA625" s="19"/>
      <c r="DB625" s="17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7"/>
      <c r="DQ625" s="15"/>
      <c r="DR625" s="15"/>
      <c r="DS625" s="15"/>
      <c r="DT625" s="15"/>
      <c r="DU625" s="15"/>
      <c r="DV625" s="15"/>
      <c r="DW625" s="15">
        <v>44</v>
      </c>
      <c r="DX625" s="20" t="s">
        <v>129</v>
      </c>
      <c r="DY625" s="15"/>
      <c r="DZ625" s="20"/>
      <c r="EA625" s="15"/>
      <c r="EB625" s="20"/>
      <c r="EC625" s="15">
        <v>38</v>
      </c>
      <c r="ED625" s="20" t="s">
        <v>168</v>
      </c>
      <c r="EE625" s="15"/>
      <c r="EF625" s="20"/>
      <c r="EG625" s="15"/>
      <c r="EH625" s="20"/>
      <c r="EI625" s="15"/>
      <c r="EJ625" s="20"/>
      <c r="EK625" s="15"/>
      <c r="EL625" s="20"/>
      <c r="EM625" s="15"/>
      <c r="EN625" s="20"/>
      <c r="EO625" s="15"/>
      <c r="EP625" s="20"/>
      <c r="EQ625" s="15"/>
      <c r="ER625" s="20"/>
      <c r="ES625" s="15"/>
      <c r="ET625" s="20"/>
      <c r="EU625" s="15"/>
      <c r="EV625" s="20"/>
      <c r="EW625" s="15"/>
      <c r="EX625" s="20"/>
      <c r="EY625" s="15"/>
      <c r="EZ625" s="20"/>
      <c r="FA625" s="15"/>
      <c r="FB625" s="20"/>
      <c r="FC625" s="15"/>
      <c r="FD625" s="20"/>
      <c r="FE625" s="15"/>
      <c r="FF625" s="20"/>
      <c r="FG625" s="15"/>
      <c r="FH625" s="20"/>
      <c r="FI625" s="15"/>
      <c r="FJ625" s="20"/>
      <c r="FK625" s="15"/>
      <c r="FL625" s="20"/>
      <c r="FM625" s="15"/>
      <c r="FN625" s="20"/>
      <c r="FO625" s="15"/>
      <c r="FP625" s="20"/>
      <c r="FQ625" s="15"/>
      <c r="FR625" s="20"/>
      <c r="FS625" s="15"/>
      <c r="FT625" s="20"/>
      <c r="FU625" s="15"/>
      <c r="FV625" s="20"/>
      <c r="FW625" s="15"/>
      <c r="FX625" s="20"/>
      <c r="FY625" s="15"/>
      <c r="FZ625" s="20"/>
      <c r="GA625" s="15"/>
      <c r="GB625" s="20"/>
      <c r="GC625" s="15"/>
      <c r="GD625" s="20"/>
      <c r="GE625" s="15"/>
      <c r="GF625" s="20"/>
      <c r="GG625" s="170"/>
    </row>
    <row r="626" spans="1:189" s="2" customFormat="1" ht="15" customHeight="1" x14ac:dyDescent="0.3">
      <c r="A626" s="15" t="s">
        <v>133</v>
      </c>
      <c r="B626" s="15" t="s">
        <v>126</v>
      </c>
      <c r="C626" s="15" t="s">
        <v>346</v>
      </c>
      <c r="D626" s="15" t="s">
        <v>1106</v>
      </c>
      <c r="E626" s="15" t="str">
        <f t="shared" si="115"/>
        <v>Madeleine Kim</v>
      </c>
      <c r="F626" s="15" t="s">
        <v>128</v>
      </c>
      <c r="G626" s="15">
        <v>999914642</v>
      </c>
      <c r="H626" s="15">
        <f t="shared" si="116"/>
        <v>400</v>
      </c>
      <c r="I626" s="15"/>
      <c r="J626" s="15"/>
      <c r="K626" s="16"/>
      <c r="L626" s="15"/>
      <c r="M626" s="15"/>
      <c r="N626" s="15"/>
      <c r="O626" s="15">
        <f t="shared" si="122"/>
        <v>76</v>
      </c>
      <c r="P626" s="15">
        <v>0</v>
      </c>
      <c r="Q626" s="15">
        <f t="shared" si="123"/>
        <v>2</v>
      </c>
      <c r="R626" s="15">
        <v>0</v>
      </c>
      <c r="S626" s="15">
        <v>0</v>
      </c>
      <c r="T626" s="15">
        <f t="shared" si="124"/>
        <v>36</v>
      </c>
      <c r="U626" s="15">
        <f t="shared" si="125"/>
        <v>40</v>
      </c>
      <c r="V626" s="15"/>
      <c r="W626" s="15"/>
      <c r="X626" s="15"/>
      <c r="Y626" s="15"/>
      <c r="Z626" s="16"/>
      <c r="AA626" s="15"/>
      <c r="AB626" s="24"/>
      <c r="AC626" s="15"/>
      <c r="AD626" s="15"/>
      <c r="AE626" s="15">
        <v>120</v>
      </c>
      <c r="AF626" s="24">
        <v>1</v>
      </c>
      <c r="AG626" s="15"/>
      <c r="AH626" s="24"/>
      <c r="AI626" s="15"/>
      <c r="AJ626" s="24"/>
      <c r="AK626" s="15"/>
      <c r="AL626" s="24"/>
      <c r="AM626" s="15"/>
      <c r="AN626" s="24"/>
      <c r="AO626" s="15"/>
      <c r="AP626" s="24"/>
      <c r="AQ626" s="15"/>
      <c r="AR626" s="24"/>
      <c r="AS626" s="15"/>
      <c r="AT626" s="24"/>
      <c r="AU626" s="15"/>
      <c r="AV626" s="24"/>
      <c r="AW626" s="15"/>
      <c r="AX626" s="24"/>
      <c r="AY626" s="15"/>
      <c r="AZ626" s="15"/>
      <c r="BA626" s="15"/>
      <c r="BB626" s="15"/>
      <c r="BC626" s="15"/>
      <c r="BD626" s="15"/>
      <c r="BE626" s="15"/>
      <c r="BF626" s="24"/>
      <c r="BG626" s="15"/>
      <c r="BH626" s="24"/>
      <c r="BI626" s="15"/>
      <c r="BJ626" s="24"/>
      <c r="BK626" s="15"/>
      <c r="BL626" s="24"/>
      <c r="BM626" s="15">
        <v>79</v>
      </c>
      <c r="BN626" s="24">
        <v>3</v>
      </c>
      <c r="BO626" s="15"/>
      <c r="BP626" s="24"/>
      <c r="BQ626" s="15">
        <f>0.4*50</f>
        <v>20</v>
      </c>
      <c r="BR626" s="24">
        <v>1</v>
      </c>
      <c r="BS626" s="15"/>
      <c r="BT626" s="24"/>
      <c r="BU626" s="15"/>
      <c r="BV626" s="24"/>
      <c r="BW626" s="15"/>
      <c r="BX626" s="24"/>
      <c r="BY626" s="15"/>
      <c r="BZ626" s="24"/>
      <c r="CA626" s="15"/>
      <c r="CB626" s="24"/>
      <c r="CC626" s="15"/>
      <c r="CD626" s="24"/>
      <c r="CE626" s="15"/>
      <c r="CF626" s="24"/>
      <c r="CG626" s="15">
        <f>0.4*90</f>
        <v>36</v>
      </c>
      <c r="CH626" s="25">
        <v>2</v>
      </c>
      <c r="CI626" s="15"/>
      <c r="CJ626" s="25"/>
      <c r="CK626" s="15">
        <f>0.4*75</f>
        <v>30</v>
      </c>
      <c r="CL626" s="25">
        <v>2</v>
      </c>
      <c r="CM626" s="15"/>
      <c r="CN626" s="25"/>
      <c r="CO626" s="15"/>
      <c r="CP626" s="25"/>
      <c r="CQ626" s="15"/>
      <c r="CR626" s="25"/>
      <c r="CS626" s="15">
        <f t="shared" si="117"/>
        <v>0</v>
      </c>
      <c r="CT626" s="15">
        <f t="shared" si="118"/>
        <v>68</v>
      </c>
      <c r="CU626" s="15">
        <f t="shared" si="119"/>
        <v>1</v>
      </c>
      <c r="CV626" s="15">
        <f t="shared" si="120"/>
        <v>67</v>
      </c>
      <c r="CW626" s="15"/>
      <c r="CX626" s="15"/>
      <c r="CY626" s="15">
        <f t="shared" si="121"/>
        <v>113</v>
      </c>
      <c r="CZ626" s="15">
        <f>GG626</f>
        <v>0</v>
      </c>
      <c r="DA626" s="19"/>
      <c r="DB626" s="17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>
        <f>0.4*60</f>
        <v>24</v>
      </c>
      <c r="DM626" s="15"/>
      <c r="DN626" s="15"/>
      <c r="DO626" s="15">
        <f>0.4*54</f>
        <v>21.6</v>
      </c>
      <c r="DP626" s="17"/>
      <c r="DQ626" s="15"/>
      <c r="DR626" s="15"/>
      <c r="DS626" s="15"/>
      <c r="DT626" s="15"/>
      <c r="DU626" s="15"/>
      <c r="DV626" s="15"/>
      <c r="DW626" s="15"/>
      <c r="DX626" s="20"/>
      <c r="DY626" s="15">
        <f>0.4*140</f>
        <v>56</v>
      </c>
      <c r="DZ626" s="20">
        <v>1</v>
      </c>
      <c r="EA626" s="15"/>
      <c r="EB626" s="20"/>
      <c r="EC626" s="15">
        <f>0.4*90</f>
        <v>36</v>
      </c>
      <c r="ED626" s="20">
        <v>4</v>
      </c>
      <c r="EE626" s="15">
        <f>0.4*50</f>
        <v>20</v>
      </c>
      <c r="EF626" s="20"/>
      <c r="EG626" s="15">
        <f>0.4*100</f>
        <v>40</v>
      </c>
      <c r="EH626" s="20">
        <v>1</v>
      </c>
      <c r="EI626" s="15"/>
      <c r="EJ626" s="20"/>
      <c r="EK626" s="15"/>
      <c r="EL626" s="20"/>
      <c r="EM626" s="15">
        <v>56</v>
      </c>
      <c r="EN626" s="20">
        <v>4</v>
      </c>
      <c r="EO626" s="15">
        <v>113</v>
      </c>
      <c r="EP626" s="20">
        <v>3</v>
      </c>
      <c r="EQ626" s="15"/>
      <c r="ER626" s="20"/>
      <c r="ES626" s="15"/>
      <c r="ET626" s="20"/>
      <c r="EU626" s="15"/>
      <c r="EV626" s="20"/>
      <c r="EW626" s="15"/>
      <c r="EX626" s="20"/>
      <c r="EY626" s="15"/>
      <c r="EZ626" s="20"/>
      <c r="FA626" s="15"/>
      <c r="FB626" s="20"/>
      <c r="FC626" s="15">
        <v>68</v>
      </c>
      <c r="FD626" s="20">
        <v>4</v>
      </c>
      <c r="FE626" s="15"/>
      <c r="FF626" s="20"/>
      <c r="FG626" s="15"/>
      <c r="FH626" s="20"/>
      <c r="FI626" s="15"/>
      <c r="FJ626" s="20"/>
      <c r="FK626" s="15"/>
      <c r="FL626" s="20"/>
      <c r="FM626" s="15"/>
      <c r="FN626" s="20"/>
      <c r="FO626" s="15"/>
      <c r="FP626" s="20"/>
      <c r="FQ626" s="15"/>
      <c r="FR626" s="20"/>
      <c r="FS626" s="15"/>
      <c r="FT626" s="20"/>
      <c r="FU626" s="15"/>
      <c r="FV626" s="20"/>
      <c r="FW626" s="15"/>
      <c r="FX626" s="20"/>
      <c r="FY626" s="15"/>
      <c r="FZ626" s="20"/>
      <c r="GA626" s="15"/>
      <c r="GB626" s="20"/>
      <c r="GC626" s="15">
        <v>67</v>
      </c>
      <c r="GD626" s="20">
        <v>6</v>
      </c>
      <c r="GE626" s="15"/>
      <c r="GF626" s="20"/>
      <c r="GG626" s="170"/>
    </row>
    <row r="627" spans="1:189" s="2" customFormat="1" ht="15" customHeight="1" x14ac:dyDescent="0.3">
      <c r="A627" s="15" t="s">
        <v>2903</v>
      </c>
      <c r="B627" s="15" t="s">
        <v>142</v>
      </c>
      <c r="C627" s="15" t="s">
        <v>364</v>
      </c>
      <c r="D627" s="15" t="s">
        <v>365</v>
      </c>
      <c r="E627" s="15" t="str">
        <f t="shared" si="115"/>
        <v>Johnmichael Blanco</v>
      </c>
      <c r="F627" s="15" t="s">
        <v>135</v>
      </c>
      <c r="G627" s="15">
        <v>999914653</v>
      </c>
      <c r="H627" s="15">
        <f t="shared" si="116"/>
        <v>30</v>
      </c>
      <c r="I627" s="15"/>
      <c r="J627" s="15"/>
      <c r="K627" s="16"/>
      <c r="L627" s="15"/>
      <c r="M627" s="15"/>
      <c r="N627" s="15"/>
      <c r="O627" s="15">
        <f t="shared" si="122"/>
        <v>0</v>
      </c>
      <c r="P627" s="15">
        <v>0</v>
      </c>
      <c r="Q627" s="15">
        <f t="shared" si="123"/>
        <v>0</v>
      </c>
      <c r="R627" s="15">
        <v>0</v>
      </c>
      <c r="S627" s="15">
        <v>0</v>
      </c>
      <c r="T627" s="15">
        <f t="shared" si="124"/>
        <v>0</v>
      </c>
      <c r="U627" s="15">
        <f t="shared" si="125"/>
        <v>0</v>
      </c>
      <c r="V627" s="15"/>
      <c r="W627" s="15"/>
      <c r="X627" s="15"/>
      <c r="Y627" s="15"/>
      <c r="Z627" s="16"/>
      <c r="AA627" s="15"/>
      <c r="AB627" s="24"/>
      <c r="AC627" s="15"/>
      <c r="AD627" s="15"/>
      <c r="AE627" s="15">
        <v>120</v>
      </c>
      <c r="AF627" s="24">
        <v>1</v>
      </c>
      <c r="AG627" s="15"/>
      <c r="AH627" s="24"/>
      <c r="AI627" s="15"/>
      <c r="AJ627" s="24"/>
      <c r="AK627" s="15"/>
      <c r="AL627" s="24"/>
      <c r="AM627" s="15"/>
      <c r="AN627" s="24"/>
      <c r="AO627" s="15"/>
      <c r="AP627" s="24"/>
      <c r="AQ627" s="15"/>
      <c r="AR627" s="24"/>
      <c r="AS627" s="15"/>
      <c r="AT627" s="24"/>
      <c r="AU627" s="15"/>
      <c r="AV627" s="24"/>
      <c r="AW627" s="15"/>
      <c r="AX627" s="24"/>
      <c r="AY627" s="15"/>
      <c r="AZ627" s="15"/>
      <c r="BA627" s="15"/>
      <c r="BB627" s="15"/>
      <c r="BC627" s="15"/>
      <c r="BD627" s="15"/>
      <c r="BE627" s="15"/>
      <c r="BF627" s="24"/>
      <c r="BG627" s="15"/>
      <c r="BH627" s="24"/>
      <c r="BI627" s="15"/>
      <c r="BJ627" s="24"/>
      <c r="BK627" s="15"/>
      <c r="BL627" s="24"/>
      <c r="BM627" s="15"/>
      <c r="BN627" s="24"/>
      <c r="BO627" s="15"/>
      <c r="BP627" s="24"/>
      <c r="BQ627" s="15"/>
      <c r="BR627" s="24"/>
      <c r="BS627" s="15"/>
      <c r="BT627" s="24"/>
      <c r="BU627" s="15"/>
      <c r="BV627" s="24"/>
      <c r="BW627" s="15"/>
      <c r="BX627" s="24"/>
      <c r="BY627" s="15"/>
      <c r="BZ627" s="24"/>
      <c r="CA627" s="15"/>
      <c r="CB627" s="24"/>
      <c r="CC627" s="15"/>
      <c r="CD627" s="24"/>
      <c r="CE627" s="15"/>
      <c r="CF627" s="24"/>
      <c r="CG627" s="15"/>
      <c r="CH627" s="25"/>
      <c r="CI627" s="15"/>
      <c r="CJ627" s="25"/>
      <c r="CK627" s="15"/>
      <c r="CL627" s="25"/>
      <c r="CM627" s="15"/>
      <c r="CN627" s="25"/>
      <c r="CO627" s="15"/>
      <c r="CP627" s="25"/>
      <c r="CQ627" s="15"/>
      <c r="CR627" s="25"/>
      <c r="CS627" s="15">
        <f t="shared" si="117"/>
        <v>0</v>
      </c>
      <c r="CT627" s="15">
        <f t="shared" si="118"/>
        <v>30</v>
      </c>
      <c r="CU627" s="15">
        <f t="shared" si="119"/>
        <v>1</v>
      </c>
      <c r="CV627" s="15">
        <f t="shared" si="120"/>
        <v>0</v>
      </c>
      <c r="CW627" s="15"/>
      <c r="CX627" s="15"/>
      <c r="CY627" s="15">
        <f t="shared" si="121"/>
        <v>0</v>
      </c>
      <c r="CZ627" s="15">
        <f>GG627</f>
        <v>0</v>
      </c>
      <c r="DA627" s="19"/>
      <c r="DB627" s="17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7"/>
      <c r="DQ627" s="15"/>
      <c r="DR627" s="15"/>
      <c r="DS627" s="15"/>
      <c r="DT627" s="15"/>
      <c r="DU627" s="15"/>
      <c r="DV627" s="15"/>
      <c r="DW627" s="15"/>
      <c r="DX627" s="20"/>
      <c r="DY627" s="15"/>
      <c r="DZ627" s="20"/>
      <c r="EA627" s="15"/>
      <c r="EB627" s="20"/>
      <c r="EC627" s="15"/>
      <c r="ED627" s="20"/>
      <c r="EE627" s="15"/>
      <c r="EF627" s="20"/>
      <c r="EG627" s="15"/>
      <c r="EH627" s="20"/>
      <c r="EI627" s="15"/>
      <c r="EJ627" s="20"/>
      <c r="EK627" s="15"/>
      <c r="EL627" s="20"/>
      <c r="EM627" s="15"/>
      <c r="EN627" s="20"/>
      <c r="EO627" s="15"/>
      <c r="EP627" s="20"/>
      <c r="EQ627" s="15">
        <v>30</v>
      </c>
      <c r="ER627" s="20">
        <v>1</v>
      </c>
      <c r="ES627" s="15"/>
      <c r="ET627" s="20"/>
      <c r="EU627" s="15"/>
      <c r="EV627" s="20"/>
      <c r="EW627" s="15"/>
      <c r="EX627" s="20"/>
      <c r="EY627" s="15"/>
      <c r="EZ627" s="20"/>
      <c r="FA627" s="15"/>
      <c r="FB627" s="20"/>
      <c r="FC627" s="15"/>
      <c r="FD627" s="20"/>
      <c r="FE627" s="15"/>
      <c r="FF627" s="20"/>
      <c r="FG627" s="15"/>
      <c r="FH627" s="20"/>
      <c r="FI627" s="15"/>
      <c r="FJ627" s="20"/>
      <c r="FK627" s="15"/>
      <c r="FL627" s="20"/>
      <c r="FM627" s="15"/>
      <c r="FN627" s="20"/>
      <c r="FO627" s="15"/>
      <c r="FP627" s="20"/>
      <c r="FQ627" s="15"/>
      <c r="FR627" s="20"/>
      <c r="FS627" s="15"/>
      <c r="FT627" s="20"/>
      <c r="FU627" s="15"/>
      <c r="FV627" s="20"/>
      <c r="FW627" s="15"/>
      <c r="FX627" s="20"/>
      <c r="FY627" s="15"/>
      <c r="FZ627" s="20"/>
      <c r="GA627" s="15"/>
      <c r="GB627" s="20"/>
      <c r="GC627" s="15"/>
      <c r="GD627" s="20"/>
      <c r="GE627" s="15"/>
      <c r="GF627" s="20"/>
      <c r="GG627" s="170"/>
    </row>
    <row r="628" spans="1:189" s="2" customFormat="1" ht="15" customHeight="1" x14ac:dyDescent="0.3">
      <c r="A628" s="15" t="s">
        <v>125</v>
      </c>
      <c r="B628" s="15" t="s">
        <v>126</v>
      </c>
      <c r="C628" s="15" t="s">
        <v>913</v>
      </c>
      <c r="D628" s="15" t="s">
        <v>914</v>
      </c>
      <c r="E628" s="15" t="str">
        <f t="shared" si="115"/>
        <v>BRIAN HARNEY</v>
      </c>
      <c r="F628" s="15" t="s">
        <v>135</v>
      </c>
      <c r="G628" s="15">
        <v>999914655</v>
      </c>
      <c r="H628" s="15">
        <f t="shared" si="116"/>
        <v>68</v>
      </c>
      <c r="I628" s="15"/>
      <c r="J628" s="15"/>
      <c r="K628" s="16"/>
      <c r="L628" s="15"/>
      <c r="M628" s="15"/>
      <c r="N628" s="15"/>
      <c r="O628" s="15">
        <f t="shared" si="122"/>
        <v>0</v>
      </c>
      <c r="P628" s="15">
        <v>0</v>
      </c>
      <c r="Q628" s="15">
        <f t="shared" si="123"/>
        <v>0</v>
      </c>
      <c r="R628" s="15">
        <v>0</v>
      </c>
      <c r="S628" s="15">
        <v>0</v>
      </c>
      <c r="T628" s="15">
        <f t="shared" si="124"/>
        <v>0</v>
      </c>
      <c r="U628" s="15">
        <f t="shared" si="125"/>
        <v>0</v>
      </c>
      <c r="V628" s="15"/>
      <c r="W628" s="15"/>
      <c r="X628" s="15"/>
      <c r="Y628" s="15"/>
      <c r="Z628" s="16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>
        <f t="shared" si="117"/>
        <v>0</v>
      </c>
      <c r="CT628" s="15">
        <f t="shared" si="118"/>
        <v>68</v>
      </c>
      <c r="CU628" s="15">
        <f t="shared" si="119"/>
        <v>1</v>
      </c>
      <c r="CV628" s="15">
        <f t="shared" si="120"/>
        <v>0</v>
      </c>
      <c r="CW628" s="15"/>
      <c r="CX628" s="15"/>
      <c r="CY628" s="15">
        <f t="shared" si="121"/>
        <v>0</v>
      </c>
      <c r="CZ628" s="15">
        <f>GG628</f>
        <v>0</v>
      </c>
      <c r="DA628" s="16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20"/>
      <c r="DY628" s="15"/>
      <c r="DZ628" s="20"/>
      <c r="EA628" s="15"/>
      <c r="EB628" s="20"/>
      <c r="EC628" s="15"/>
      <c r="ED628" s="20"/>
      <c r="EE628" s="15"/>
      <c r="EF628" s="20"/>
      <c r="EG628" s="15"/>
      <c r="EH628" s="20"/>
      <c r="EI628" s="15"/>
      <c r="EJ628" s="20"/>
      <c r="EK628" s="15"/>
      <c r="EL628" s="20"/>
      <c r="EM628" s="15"/>
      <c r="EN628" s="20"/>
      <c r="EO628" s="15"/>
      <c r="EP628" s="20"/>
      <c r="EQ628" s="15"/>
      <c r="ER628" s="20"/>
      <c r="ES628" s="15"/>
      <c r="ET628" s="20"/>
      <c r="EU628" s="15"/>
      <c r="EV628" s="20"/>
      <c r="EW628" s="15"/>
      <c r="EX628" s="20"/>
      <c r="EY628" s="15">
        <v>68</v>
      </c>
      <c r="EZ628" s="20">
        <v>3</v>
      </c>
      <c r="FA628" s="15"/>
      <c r="FB628" s="20"/>
      <c r="FC628" s="15"/>
      <c r="FD628" s="20"/>
      <c r="FE628" s="15"/>
      <c r="FF628" s="20"/>
      <c r="FG628" s="15"/>
      <c r="FH628" s="20"/>
      <c r="FI628" s="15"/>
      <c r="FJ628" s="20"/>
      <c r="FK628" s="15"/>
      <c r="FL628" s="20"/>
      <c r="FM628" s="15"/>
      <c r="FN628" s="20"/>
      <c r="FO628" s="15"/>
      <c r="FP628" s="20"/>
      <c r="FQ628" s="15"/>
      <c r="FR628" s="20"/>
      <c r="FS628" s="15"/>
      <c r="FT628" s="20"/>
      <c r="FU628" s="15"/>
      <c r="FV628" s="20"/>
      <c r="FW628" s="15"/>
      <c r="FX628" s="20"/>
      <c r="FY628" s="15"/>
      <c r="FZ628" s="20"/>
      <c r="GA628" s="15"/>
      <c r="GB628" s="20"/>
      <c r="GC628" s="15"/>
      <c r="GD628" s="20"/>
      <c r="GE628" s="15"/>
      <c r="GF628" s="20"/>
      <c r="GG628" s="170"/>
    </row>
    <row r="629" spans="1:189" s="2" customFormat="1" ht="15" customHeight="1" x14ac:dyDescent="0.3">
      <c r="A629" s="17" t="s">
        <v>125</v>
      </c>
      <c r="B629" s="15" t="s">
        <v>126</v>
      </c>
      <c r="C629" s="15" t="s">
        <v>1451</v>
      </c>
      <c r="D629" s="15" t="s">
        <v>1552</v>
      </c>
      <c r="E629" s="15" t="str">
        <f t="shared" si="115"/>
        <v>Edward Pearson</v>
      </c>
      <c r="F629" s="15" t="s">
        <v>135</v>
      </c>
      <c r="G629" s="15">
        <v>999914664</v>
      </c>
      <c r="H629" s="15">
        <f t="shared" si="116"/>
        <v>244</v>
      </c>
      <c r="I629" s="15"/>
      <c r="J629" s="15"/>
      <c r="K629" s="16"/>
      <c r="L629" s="15"/>
      <c r="M629" s="15"/>
      <c r="N629" s="15"/>
      <c r="O629" s="15">
        <f t="shared" si="122"/>
        <v>0</v>
      </c>
      <c r="P629" s="15">
        <v>0</v>
      </c>
      <c r="Q629" s="15">
        <f t="shared" si="123"/>
        <v>0</v>
      </c>
      <c r="R629" s="15">
        <v>0</v>
      </c>
      <c r="S629" s="15">
        <v>0</v>
      </c>
      <c r="T629" s="15">
        <f t="shared" si="124"/>
        <v>0</v>
      </c>
      <c r="U629" s="15">
        <f t="shared" si="125"/>
        <v>0</v>
      </c>
      <c r="V629" s="15"/>
      <c r="W629" s="15"/>
      <c r="X629" s="15"/>
      <c r="Y629" s="15"/>
      <c r="Z629" s="16"/>
      <c r="AA629" s="15"/>
      <c r="AB629" s="24"/>
      <c r="AC629" s="15"/>
      <c r="AD629" s="15"/>
      <c r="AE629" s="15"/>
      <c r="AF629" s="15"/>
      <c r="AG629" s="15"/>
      <c r="AH629" s="24"/>
      <c r="AI629" s="15"/>
      <c r="AJ629" s="15"/>
      <c r="AK629" s="15"/>
      <c r="AL629" s="15"/>
      <c r="AM629" s="15"/>
      <c r="AN629" s="24"/>
      <c r="AO629" s="15"/>
      <c r="AP629" s="24"/>
      <c r="AQ629" s="15"/>
      <c r="AR629" s="24"/>
      <c r="AS629" s="15"/>
      <c r="AT629" s="24"/>
      <c r="AU629" s="15"/>
      <c r="AV629" s="24"/>
      <c r="AW629" s="15"/>
      <c r="AX629" s="24"/>
      <c r="AY629" s="15"/>
      <c r="AZ629" s="15"/>
      <c r="BA629" s="15"/>
      <c r="BB629" s="15"/>
      <c r="BC629" s="15"/>
      <c r="BD629" s="15"/>
      <c r="BE629" s="15"/>
      <c r="BF629" s="24"/>
      <c r="BG629" s="15"/>
      <c r="BH629" s="24"/>
      <c r="BI629" s="15"/>
      <c r="BJ629" s="24"/>
      <c r="BK629" s="15"/>
      <c r="BL629" s="24"/>
      <c r="BM629" s="15"/>
      <c r="BN629" s="24"/>
      <c r="BO629" s="15">
        <v>68</v>
      </c>
      <c r="BP629" s="24">
        <v>3</v>
      </c>
      <c r="BQ629" s="15"/>
      <c r="BR629" s="24"/>
      <c r="BS629" s="15"/>
      <c r="BT629" s="24"/>
      <c r="BU629" s="15">
        <v>33</v>
      </c>
      <c r="BV629" s="24" t="s">
        <v>168</v>
      </c>
      <c r="BW629" s="15"/>
      <c r="BX629" s="24"/>
      <c r="BY629" s="15"/>
      <c r="BZ629" s="24"/>
      <c r="CA629" s="15">
        <v>38</v>
      </c>
      <c r="CB629" s="24" t="s">
        <v>168</v>
      </c>
      <c r="CC629" s="15"/>
      <c r="CD629" s="24"/>
      <c r="CE629" s="15"/>
      <c r="CF629" s="24"/>
      <c r="CG629" s="15"/>
      <c r="CH629" s="25"/>
      <c r="CI629" s="15"/>
      <c r="CJ629" s="25"/>
      <c r="CK629" s="15"/>
      <c r="CL629" s="25"/>
      <c r="CM629" s="15"/>
      <c r="CN629" s="25"/>
      <c r="CO629" s="15"/>
      <c r="CP629" s="25"/>
      <c r="CQ629" s="15"/>
      <c r="CR629" s="25"/>
      <c r="CS629" s="15">
        <f t="shared" si="117"/>
        <v>0</v>
      </c>
      <c r="CT629" s="15">
        <f t="shared" si="118"/>
        <v>180</v>
      </c>
      <c r="CU629" s="15">
        <f t="shared" si="119"/>
        <v>2</v>
      </c>
      <c r="CV629" s="15">
        <f t="shared" si="120"/>
        <v>0</v>
      </c>
      <c r="CW629" s="15"/>
      <c r="CX629" s="15"/>
      <c r="CY629" s="15">
        <f t="shared" si="121"/>
        <v>64</v>
      </c>
      <c r="CZ629" s="15">
        <f>GG629</f>
        <v>0</v>
      </c>
      <c r="DA629" s="19"/>
      <c r="DB629" s="17"/>
      <c r="DC629" s="15"/>
      <c r="DD629" s="15"/>
      <c r="DE629" s="15"/>
      <c r="DF629" s="15"/>
      <c r="DG629" s="15"/>
      <c r="DH629" s="15">
        <v>63</v>
      </c>
      <c r="DI629" s="15"/>
      <c r="DJ629" s="15"/>
      <c r="DK629" s="15"/>
      <c r="DL629" s="15"/>
      <c r="DM629" s="15"/>
      <c r="DN629" s="15"/>
      <c r="DO629" s="15"/>
      <c r="DP629" s="17"/>
      <c r="DQ629" s="15"/>
      <c r="DR629" s="15"/>
      <c r="DS629" s="15"/>
      <c r="DT629" s="15"/>
      <c r="DU629" s="15"/>
      <c r="DV629" s="15"/>
      <c r="DW629" s="15">
        <v>33</v>
      </c>
      <c r="DX629" s="20" t="s">
        <v>168</v>
      </c>
      <c r="DY629" s="15"/>
      <c r="DZ629" s="20"/>
      <c r="EA629" s="15"/>
      <c r="EB629" s="20"/>
      <c r="EC629" s="15"/>
      <c r="ED629" s="20"/>
      <c r="EE629" s="15"/>
      <c r="EF629" s="20"/>
      <c r="EG629" s="15"/>
      <c r="EH629" s="20"/>
      <c r="EI629" s="15"/>
      <c r="EJ629" s="20"/>
      <c r="EK629" s="15"/>
      <c r="EL629" s="20"/>
      <c r="EM629" s="15"/>
      <c r="EN629" s="20"/>
      <c r="EO629" s="15">
        <v>64</v>
      </c>
      <c r="EP629" s="20"/>
      <c r="EQ629" s="15"/>
      <c r="ER629" s="20"/>
      <c r="ES629" s="15"/>
      <c r="ET629" s="20"/>
      <c r="EU629" s="15"/>
      <c r="EV629" s="20"/>
      <c r="EW629" s="15"/>
      <c r="EX629" s="20"/>
      <c r="EY629" s="15">
        <v>90</v>
      </c>
      <c r="EZ629" s="20">
        <v>2</v>
      </c>
      <c r="FA629" s="15"/>
      <c r="FB629" s="20"/>
      <c r="FC629" s="15"/>
      <c r="FD629" s="20"/>
      <c r="FE629" s="15"/>
      <c r="FF629" s="20"/>
      <c r="FG629" s="15">
        <v>90</v>
      </c>
      <c r="FH629" s="20">
        <v>2</v>
      </c>
      <c r="FI629" s="15"/>
      <c r="FJ629" s="20"/>
      <c r="FK629" s="15"/>
      <c r="FL629" s="20"/>
      <c r="FM629" s="15"/>
      <c r="FN629" s="20"/>
      <c r="FO629" s="15"/>
      <c r="FP629" s="20"/>
      <c r="FQ629" s="15"/>
      <c r="FR629" s="20"/>
      <c r="FS629" s="15"/>
      <c r="FT629" s="20"/>
      <c r="FU629" s="15"/>
      <c r="FV629" s="20"/>
      <c r="FW629" s="15"/>
      <c r="FX629" s="20"/>
      <c r="FY629" s="15"/>
      <c r="FZ629" s="20"/>
      <c r="GA629" s="15"/>
      <c r="GB629" s="20"/>
      <c r="GC629" s="15"/>
      <c r="GD629" s="20"/>
      <c r="GE629" s="15"/>
      <c r="GF629" s="20"/>
      <c r="GG629" s="170"/>
    </row>
    <row r="630" spans="1:189" s="2" customFormat="1" ht="15" customHeight="1" x14ac:dyDescent="0.3">
      <c r="A630" s="17" t="s">
        <v>125</v>
      </c>
      <c r="B630" s="17" t="s">
        <v>126</v>
      </c>
      <c r="C630" s="17" t="s">
        <v>231</v>
      </c>
      <c r="D630" s="17" t="s">
        <v>1191</v>
      </c>
      <c r="E630" s="15" t="str">
        <f t="shared" si="115"/>
        <v>Erin Lalor</v>
      </c>
      <c r="F630" s="17" t="s">
        <v>128</v>
      </c>
      <c r="G630" s="15">
        <v>999914671</v>
      </c>
      <c r="H630" s="15">
        <f t="shared" si="116"/>
        <v>119</v>
      </c>
      <c r="I630" s="15"/>
      <c r="J630" s="15"/>
      <c r="K630" s="16"/>
      <c r="L630" s="15"/>
      <c r="M630" s="15"/>
      <c r="N630" s="15"/>
      <c r="O630" s="15">
        <f t="shared" si="122"/>
        <v>0</v>
      </c>
      <c r="P630" s="15">
        <v>0</v>
      </c>
      <c r="Q630" s="15">
        <f t="shared" si="123"/>
        <v>1</v>
      </c>
      <c r="R630" s="15">
        <v>0</v>
      </c>
      <c r="S630" s="15">
        <v>0</v>
      </c>
      <c r="T630" s="15">
        <f t="shared" si="124"/>
        <v>38</v>
      </c>
      <c r="U630" s="15">
        <f t="shared" si="125"/>
        <v>0</v>
      </c>
      <c r="V630" s="15"/>
      <c r="W630" s="15"/>
      <c r="X630" s="15"/>
      <c r="Y630" s="15"/>
      <c r="Z630" s="16"/>
      <c r="AA630" s="15"/>
      <c r="AB630" s="24"/>
      <c r="AC630" s="15"/>
      <c r="AD630" s="15"/>
      <c r="AE630" s="15"/>
      <c r="AF630" s="15"/>
      <c r="AG630" s="15"/>
      <c r="AH630" s="24"/>
      <c r="AI630" s="15"/>
      <c r="AJ630" s="15"/>
      <c r="AK630" s="15"/>
      <c r="AL630" s="15"/>
      <c r="AM630" s="15"/>
      <c r="AN630" s="24"/>
      <c r="AO630" s="15"/>
      <c r="AP630" s="24"/>
      <c r="AQ630" s="15"/>
      <c r="AR630" s="24"/>
      <c r="AS630" s="15"/>
      <c r="AT630" s="24"/>
      <c r="AU630" s="15"/>
      <c r="AV630" s="24"/>
      <c r="AW630" s="15"/>
      <c r="AX630" s="24"/>
      <c r="AY630" s="15"/>
      <c r="AZ630" s="15"/>
      <c r="BA630" s="15"/>
      <c r="BB630" s="15"/>
      <c r="BC630" s="15"/>
      <c r="BD630" s="15"/>
      <c r="BE630" s="15"/>
      <c r="BF630" s="24"/>
      <c r="BG630" s="15"/>
      <c r="BH630" s="24"/>
      <c r="BI630" s="15"/>
      <c r="BJ630" s="24"/>
      <c r="BK630" s="15"/>
      <c r="BL630" s="24"/>
      <c r="BM630" s="15"/>
      <c r="BN630" s="24"/>
      <c r="BO630" s="15"/>
      <c r="BP630" s="24"/>
      <c r="BQ630" s="15"/>
      <c r="BR630" s="24"/>
      <c r="BS630" s="15"/>
      <c r="BT630" s="24"/>
      <c r="BU630" s="15">
        <v>33</v>
      </c>
      <c r="BV630" s="24" t="s">
        <v>168</v>
      </c>
      <c r="BW630" s="15"/>
      <c r="BX630" s="24"/>
      <c r="BY630" s="15"/>
      <c r="BZ630" s="24"/>
      <c r="CA630" s="15">
        <v>38</v>
      </c>
      <c r="CB630" s="24" t="s">
        <v>168</v>
      </c>
      <c r="CC630" s="15"/>
      <c r="CD630" s="24"/>
      <c r="CE630" s="15">
        <v>64</v>
      </c>
      <c r="CF630" s="24" t="s">
        <v>129</v>
      </c>
      <c r="CG630" s="15"/>
      <c r="CH630" s="25"/>
      <c r="CI630" s="15"/>
      <c r="CJ630" s="25"/>
      <c r="CK630" s="15"/>
      <c r="CL630" s="25"/>
      <c r="CM630" s="15"/>
      <c r="CN630" s="25"/>
      <c r="CO630" s="15"/>
      <c r="CP630" s="25"/>
      <c r="CQ630" s="15"/>
      <c r="CR630" s="25"/>
      <c r="CS630" s="15">
        <f t="shared" si="117"/>
        <v>0</v>
      </c>
      <c r="CT630" s="15">
        <f t="shared" si="118"/>
        <v>0</v>
      </c>
      <c r="CU630" s="15">
        <f t="shared" si="119"/>
        <v>0</v>
      </c>
      <c r="CV630" s="15">
        <f t="shared" si="120"/>
        <v>33</v>
      </c>
      <c r="CW630" s="15"/>
      <c r="CX630" s="15"/>
      <c r="CY630" s="15">
        <f t="shared" si="121"/>
        <v>48</v>
      </c>
      <c r="CZ630" s="15">
        <f>GG630</f>
        <v>0</v>
      </c>
      <c r="DA630" s="19"/>
      <c r="DB630" s="17">
        <v>48</v>
      </c>
      <c r="DC630" s="15"/>
      <c r="DD630" s="15"/>
      <c r="DE630" s="15"/>
      <c r="DF630" s="15"/>
      <c r="DG630" s="15"/>
      <c r="DH630" s="15">
        <v>38</v>
      </c>
      <c r="DI630" s="15"/>
      <c r="DJ630" s="15">
        <v>68</v>
      </c>
      <c r="DK630" s="15"/>
      <c r="DL630" s="15"/>
      <c r="DM630" s="15"/>
      <c r="DN630" s="15"/>
      <c r="DO630" s="15"/>
      <c r="DP630" s="17"/>
      <c r="DQ630" s="15"/>
      <c r="DR630" s="15"/>
      <c r="DS630" s="15"/>
      <c r="DT630" s="15"/>
      <c r="DU630" s="15"/>
      <c r="DV630" s="15"/>
      <c r="DW630" s="15">
        <v>33</v>
      </c>
      <c r="DX630" s="20" t="s">
        <v>168</v>
      </c>
      <c r="DY630" s="15"/>
      <c r="DZ630" s="20"/>
      <c r="EA630" s="15"/>
      <c r="EB630" s="20"/>
      <c r="EC630" s="15">
        <v>38</v>
      </c>
      <c r="ED630" s="20" t="s">
        <v>168</v>
      </c>
      <c r="EE630" s="15"/>
      <c r="EF630" s="20"/>
      <c r="EG630" s="15"/>
      <c r="EH630" s="20"/>
      <c r="EI630" s="15"/>
      <c r="EJ630" s="20"/>
      <c r="EK630" s="15"/>
      <c r="EL630" s="20"/>
      <c r="EM630" s="15"/>
      <c r="EN630" s="20"/>
      <c r="EO630" s="15">
        <v>48</v>
      </c>
      <c r="EP630" s="20"/>
      <c r="EQ630" s="15"/>
      <c r="ER630" s="20"/>
      <c r="ES630" s="15"/>
      <c r="ET630" s="20"/>
      <c r="EU630" s="15"/>
      <c r="EV630" s="20"/>
      <c r="EW630" s="15"/>
      <c r="EX630" s="20"/>
      <c r="EY630" s="15"/>
      <c r="EZ630" s="20"/>
      <c r="FA630" s="15"/>
      <c r="FB630" s="20"/>
      <c r="FC630" s="15"/>
      <c r="FD630" s="20"/>
      <c r="FE630" s="15"/>
      <c r="FF630" s="20"/>
      <c r="FG630" s="15"/>
      <c r="FH630" s="20"/>
      <c r="FI630" s="15"/>
      <c r="FJ630" s="20"/>
      <c r="FK630" s="15"/>
      <c r="FL630" s="20"/>
      <c r="FM630" s="15"/>
      <c r="FN630" s="20"/>
      <c r="FO630" s="15"/>
      <c r="FP630" s="20"/>
      <c r="FQ630" s="15"/>
      <c r="FR630" s="20"/>
      <c r="FS630" s="15"/>
      <c r="FT630" s="20"/>
      <c r="FU630" s="15"/>
      <c r="FV630" s="20"/>
      <c r="FW630" s="15"/>
      <c r="FX630" s="20"/>
      <c r="FY630" s="15"/>
      <c r="FZ630" s="20"/>
      <c r="GA630" s="15"/>
      <c r="GB630" s="20"/>
      <c r="GC630" s="15"/>
      <c r="GD630" s="20"/>
      <c r="GE630" s="15">
        <v>33</v>
      </c>
      <c r="GF630" s="20" t="s">
        <v>168</v>
      </c>
      <c r="GG630" s="170"/>
    </row>
    <row r="631" spans="1:189" s="2" customFormat="1" ht="15" customHeight="1" x14ac:dyDescent="0.3">
      <c r="A631" s="15" t="s">
        <v>133</v>
      </c>
      <c r="B631" s="17" t="s">
        <v>126</v>
      </c>
      <c r="C631" s="17" t="s">
        <v>620</v>
      </c>
      <c r="D631" s="17" t="s">
        <v>621</v>
      </c>
      <c r="E631" s="15" t="str">
        <f t="shared" si="115"/>
        <v>Faith Danna</v>
      </c>
      <c r="F631" s="17" t="s">
        <v>128</v>
      </c>
      <c r="G631" s="15">
        <v>999914685</v>
      </c>
      <c r="H631" s="15">
        <f t="shared" si="116"/>
        <v>221</v>
      </c>
      <c r="I631" s="15"/>
      <c r="J631" s="15"/>
      <c r="K631" s="16"/>
      <c r="L631" s="15"/>
      <c r="M631" s="15"/>
      <c r="N631" s="15"/>
      <c r="O631" s="15">
        <f t="shared" si="122"/>
        <v>0</v>
      </c>
      <c r="P631" s="15">
        <v>0</v>
      </c>
      <c r="Q631" s="15">
        <f t="shared" si="123"/>
        <v>0</v>
      </c>
      <c r="R631" s="15">
        <v>0</v>
      </c>
      <c r="S631" s="15">
        <v>0</v>
      </c>
      <c r="T631" s="15">
        <f t="shared" si="124"/>
        <v>0</v>
      </c>
      <c r="U631" s="15">
        <f t="shared" si="125"/>
        <v>0</v>
      </c>
      <c r="V631" s="15"/>
      <c r="W631" s="15"/>
      <c r="X631" s="15"/>
      <c r="Y631" s="15"/>
      <c r="Z631" s="16"/>
      <c r="AA631" s="15"/>
      <c r="AB631" s="24"/>
      <c r="AC631" s="15"/>
      <c r="AD631" s="15"/>
      <c r="AE631" s="15"/>
      <c r="AF631" s="15"/>
      <c r="AG631" s="15"/>
      <c r="AH631" s="24"/>
      <c r="AI631" s="15"/>
      <c r="AJ631" s="15"/>
      <c r="AK631" s="15"/>
      <c r="AL631" s="15"/>
      <c r="AM631" s="15"/>
      <c r="AN631" s="24"/>
      <c r="AO631" s="15"/>
      <c r="AP631" s="24"/>
      <c r="AQ631" s="15"/>
      <c r="AR631" s="24"/>
      <c r="AS631" s="15"/>
      <c r="AT631" s="24"/>
      <c r="AU631" s="15"/>
      <c r="AV631" s="24"/>
      <c r="AW631" s="15"/>
      <c r="AX631" s="24"/>
      <c r="AY631" s="15"/>
      <c r="AZ631" s="15"/>
      <c r="BA631" s="15"/>
      <c r="BB631" s="15"/>
      <c r="BC631" s="15"/>
      <c r="BD631" s="15"/>
      <c r="BE631" s="15"/>
      <c r="BF631" s="24"/>
      <c r="BG631" s="15"/>
      <c r="BH631" s="24"/>
      <c r="BI631" s="15"/>
      <c r="BJ631" s="24"/>
      <c r="BK631" s="15"/>
      <c r="BL631" s="24"/>
      <c r="BM631" s="15"/>
      <c r="BN631" s="24"/>
      <c r="BO631" s="15">
        <v>120</v>
      </c>
      <c r="BP631" s="24">
        <v>1</v>
      </c>
      <c r="BQ631" s="15"/>
      <c r="BR631" s="24"/>
      <c r="BS631" s="15"/>
      <c r="BT631" s="24"/>
      <c r="BU631" s="15">
        <v>70</v>
      </c>
      <c r="BV631" s="24">
        <v>1</v>
      </c>
      <c r="BW631" s="15"/>
      <c r="BX631" s="24"/>
      <c r="BY631" s="15"/>
      <c r="BZ631" s="24"/>
      <c r="CA631" s="15"/>
      <c r="CB631" s="24"/>
      <c r="CC631" s="15"/>
      <c r="CD631" s="24"/>
      <c r="CE631" s="15"/>
      <c r="CF631" s="24"/>
      <c r="CG631" s="15"/>
      <c r="CH631" s="25"/>
      <c r="CI631" s="15"/>
      <c r="CJ631" s="25"/>
      <c r="CK631" s="15"/>
      <c r="CL631" s="25"/>
      <c r="CM631" s="15"/>
      <c r="CN631" s="25"/>
      <c r="CO631" s="15"/>
      <c r="CP631" s="25"/>
      <c r="CQ631" s="15"/>
      <c r="CR631" s="25"/>
      <c r="CS631" s="15">
        <f t="shared" si="117"/>
        <v>0</v>
      </c>
      <c r="CT631" s="15">
        <f t="shared" si="118"/>
        <v>90</v>
      </c>
      <c r="CU631" s="15">
        <f t="shared" si="119"/>
        <v>1</v>
      </c>
      <c r="CV631" s="15">
        <f t="shared" si="120"/>
        <v>67</v>
      </c>
      <c r="CW631" s="15"/>
      <c r="CX631" s="15"/>
      <c r="CY631" s="15">
        <f t="shared" si="121"/>
        <v>64</v>
      </c>
      <c r="CZ631" s="15">
        <f>GG631</f>
        <v>0</v>
      </c>
      <c r="DA631" s="19"/>
      <c r="DB631" s="17">
        <v>64</v>
      </c>
      <c r="DC631" s="15"/>
      <c r="DD631" s="15"/>
      <c r="DE631" s="15"/>
      <c r="DF631" s="15"/>
      <c r="DG631" s="15"/>
      <c r="DH631" s="15">
        <v>68</v>
      </c>
      <c r="DI631" s="15"/>
      <c r="DJ631" s="15"/>
      <c r="DK631" s="15"/>
      <c r="DL631" s="15"/>
      <c r="DM631" s="15"/>
      <c r="DN631" s="15"/>
      <c r="DO631" s="15"/>
      <c r="DP631" s="17"/>
      <c r="DQ631" s="15"/>
      <c r="DR631" s="15"/>
      <c r="DS631" s="15"/>
      <c r="DT631" s="15"/>
      <c r="DU631" s="15"/>
      <c r="DV631" s="15"/>
      <c r="DW631" s="15">
        <v>67</v>
      </c>
      <c r="DX631" s="20">
        <v>6</v>
      </c>
      <c r="DY631" s="15"/>
      <c r="DZ631" s="20"/>
      <c r="EA631" s="15"/>
      <c r="EB631" s="20"/>
      <c r="EC631" s="15"/>
      <c r="ED631" s="20"/>
      <c r="EE631" s="15"/>
      <c r="EF631" s="20"/>
      <c r="EG631" s="15"/>
      <c r="EH631" s="20"/>
      <c r="EI631" s="15"/>
      <c r="EJ631" s="20"/>
      <c r="EK631" s="15"/>
      <c r="EL631" s="20"/>
      <c r="EM631" s="15"/>
      <c r="EN631" s="20"/>
      <c r="EO631" s="15">
        <v>64</v>
      </c>
      <c r="EP631" s="20"/>
      <c r="EQ631" s="15"/>
      <c r="ER631" s="20"/>
      <c r="ES631" s="15"/>
      <c r="ET631" s="20"/>
      <c r="EU631" s="15"/>
      <c r="EV631" s="20"/>
      <c r="EW631" s="15"/>
      <c r="EX631" s="20"/>
      <c r="EY631" s="15">
        <v>90</v>
      </c>
      <c r="EZ631" s="20">
        <v>2</v>
      </c>
      <c r="FA631" s="15"/>
      <c r="FB631" s="20"/>
      <c r="FC631" s="15"/>
      <c r="FD631" s="20"/>
      <c r="FE631" s="15"/>
      <c r="FF631" s="20"/>
      <c r="FG631" s="15"/>
      <c r="FH631" s="20"/>
      <c r="FI631" s="15"/>
      <c r="FJ631" s="20"/>
      <c r="FK631" s="15"/>
      <c r="FL631" s="20"/>
      <c r="FM631" s="15"/>
      <c r="FN631" s="20"/>
      <c r="FO631" s="15"/>
      <c r="FP631" s="20"/>
      <c r="FQ631" s="15"/>
      <c r="FR631" s="20"/>
      <c r="FS631" s="15"/>
      <c r="FT631" s="20"/>
      <c r="FU631" s="15"/>
      <c r="FV631" s="20"/>
      <c r="FW631" s="15"/>
      <c r="FX631" s="20"/>
      <c r="FY631" s="15"/>
      <c r="FZ631" s="20"/>
      <c r="GA631" s="15"/>
      <c r="GB631" s="20"/>
      <c r="GC631" s="15"/>
      <c r="GD631" s="20"/>
      <c r="GE631" s="15">
        <v>67</v>
      </c>
      <c r="GF631" s="20">
        <v>6</v>
      </c>
      <c r="GG631" s="170"/>
    </row>
    <row r="632" spans="1:189" s="2" customFormat="1" ht="15" customHeight="1" x14ac:dyDescent="0.3">
      <c r="A632" s="15" t="s">
        <v>130</v>
      </c>
      <c r="B632" s="15" t="s">
        <v>126</v>
      </c>
      <c r="C632" s="15" t="s">
        <v>585</v>
      </c>
      <c r="D632" s="15" t="s">
        <v>1868</v>
      </c>
      <c r="E632" s="15" t="str">
        <f t="shared" si="115"/>
        <v>Nathan Tu</v>
      </c>
      <c r="F632" s="15" t="s">
        <v>135</v>
      </c>
      <c r="G632" s="15">
        <v>999914689</v>
      </c>
      <c r="H632" s="15">
        <f t="shared" si="116"/>
        <v>521.5</v>
      </c>
      <c r="I632" s="15"/>
      <c r="J632" s="17">
        <f>(O632+P632+R632+S632+T632+U632)/2</f>
        <v>242.5</v>
      </c>
      <c r="K632" s="16"/>
      <c r="L632" s="15"/>
      <c r="M632" s="15"/>
      <c r="N632" s="15"/>
      <c r="O632" s="15">
        <f t="shared" si="122"/>
        <v>125</v>
      </c>
      <c r="P632" s="15">
        <v>0</v>
      </c>
      <c r="Q632" s="15">
        <f t="shared" si="123"/>
        <v>1</v>
      </c>
      <c r="R632" s="15">
        <v>0</v>
      </c>
      <c r="S632" s="15">
        <v>0</v>
      </c>
      <c r="T632" s="15">
        <f t="shared" si="124"/>
        <v>160</v>
      </c>
      <c r="U632" s="15">
        <f t="shared" si="125"/>
        <v>200</v>
      </c>
      <c r="V632" s="15"/>
      <c r="W632" s="15"/>
      <c r="X632" s="15"/>
      <c r="Y632" s="15"/>
      <c r="Z632" s="16"/>
      <c r="AA632" s="15"/>
      <c r="AB632" s="24"/>
      <c r="AC632" s="15"/>
      <c r="AD632" s="15"/>
      <c r="AE632" s="15">
        <v>120</v>
      </c>
      <c r="AF632" s="24">
        <v>1</v>
      </c>
      <c r="AG632" s="15"/>
      <c r="AH632" s="24"/>
      <c r="AI632" s="15"/>
      <c r="AJ632" s="24"/>
      <c r="AK632" s="15"/>
      <c r="AL632" s="24"/>
      <c r="AM632" s="15"/>
      <c r="AN632" s="24"/>
      <c r="AO632" s="15"/>
      <c r="AP632" s="24"/>
      <c r="AQ632" s="15"/>
      <c r="AR632" s="24"/>
      <c r="AS632" s="15"/>
      <c r="AT632" s="24"/>
      <c r="AU632" s="15"/>
      <c r="AV632" s="24"/>
      <c r="AW632" s="15"/>
      <c r="AX632" s="24"/>
      <c r="AY632" s="15"/>
      <c r="AZ632" s="15"/>
      <c r="BA632" s="15"/>
      <c r="BB632" s="15"/>
      <c r="BC632" s="15"/>
      <c r="BD632" s="15"/>
      <c r="BE632" s="15"/>
      <c r="BF632" s="24"/>
      <c r="BG632" s="15"/>
      <c r="BH632" s="24"/>
      <c r="BI632" s="15"/>
      <c r="BJ632" s="24"/>
      <c r="BK632" s="15"/>
      <c r="BL632" s="24"/>
      <c r="BM632" s="15">
        <v>105</v>
      </c>
      <c r="BN632" s="24">
        <v>2</v>
      </c>
      <c r="BO632" s="15"/>
      <c r="BP632" s="24"/>
      <c r="BQ632" s="15"/>
      <c r="BR632" s="24"/>
      <c r="BS632" s="15"/>
      <c r="BT632" s="24"/>
      <c r="BU632" s="15"/>
      <c r="BV632" s="24"/>
      <c r="BW632" s="15"/>
      <c r="BX632" s="24"/>
      <c r="BY632" s="15"/>
      <c r="BZ632" s="24"/>
      <c r="CA632" s="15">
        <f>0.4*160</f>
        <v>64</v>
      </c>
      <c r="CB632" s="24">
        <v>1</v>
      </c>
      <c r="CC632" s="15"/>
      <c r="CD632" s="24"/>
      <c r="CE632" s="15"/>
      <c r="CF632" s="24"/>
      <c r="CG632" s="15"/>
      <c r="CH632" s="25"/>
      <c r="CI632" s="15"/>
      <c r="CJ632" s="25"/>
      <c r="CK632" s="15"/>
      <c r="CL632" s="25"/>
      <c r="CM632" s="15"/>
      <c r="CN632" s="25"/>
      <c r="CO632" s="15">
        <f>0.4*20</f>
        <v>8</v>
      </c>
      <c r="CP632" s="24">
        <v>1</v>
      </c>
      <c r="CQ632" s="15"/>
      <c r="CR632" s="24"/>
      <c r="CS632" s="15">
        <f t="shared" si="117"/>
        <v>0</v>
      </c>
      <c r="CT632" s="15">
        <f t="shared" si="118"/>
        <v>68</v>
      </c>
      <c r="CU632" s="15">
        <f t="shared" si="119"/>
        <v>1</v>
      </c>
      <c r="CV632" s="15">
        <f t="shared" si="120"/>
        <v>105</v>
      </c>
      <c r="CW632" s="15"/>
      <c r="CX632" s="15"/>
      <c r="CY632" s="15">
        <f t="shared" si="121"/>
        <v>106</v>
      </c>
      <c r="CZ632" s="15">
        <f>GG632</f>
        <v>0</v>
      </c>
      <c r="DA632" s="20"/>
      <c r="DB632" s="17">
        <v>106</v>
      </c>
      <c r="DC632" s="15">
        <v>60</v>
      </c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>
        <v>120</v>
      </c>
      <c r="DP632" s="17"/>
      <c r="DQ632" s="15"/>
      <c r="DR632" s="15"/>
      <c r="DS632" s="15"/>
      <c r="DT632" s="15"/>
      <c r="DU632" s="15"/>
      <c r="DV632" s="15"/>
      <c r="DW632" s="15"/>
      <c r="DX632" s="20"/>
      <c r="DY632" s="15">
        <v>140</v>
      </c>
      <c r="DZ632" s="20">
        <v>1</v>
      </c>
      <c r="EA632" s="15"/>
      <c r="EB632" s="20"/>
      <c r="EC632" s="15">
        <v>160</v>
      </c>
      <c r="ED632" s="20">
        <v>1</v>
      </c>
      <c r="EE632" s="15">
        <v>25</v>
      </c>
      <c r="EF632" s="20"/>
      <c r="EG632" s="15">
        <v>200</v>
      </c>
      <c r="EH632" s="20">
        <v>1</v>
      </c>
      <c r="EI632" s="15"/>
      <c r="EJ632" s="20"/>
      <c r="EK632" s="15"/>
      <c r="EL632" s="20"/>
      <c r="EM632" s="15">
        <v>100</v>
      </c>
      <c r="EN632" s="20">
        <v>1</v>
      </c>
      <c r="EO632" s="15">
        <v>106</v>
      </c>
      <c r="EP632" s="20">
        <v>5</v>
      </c>
      <c r="EQ632" s="15"/>
      <c r="ER632" s="20"/>
      <c r="ES632" s="15"/>
      <c r="ET632" s="20"/>
      <c r="EU632" s="15"/>
      <c r="EV632" s="20"/>
      <c r="EW632" s="15"/>
      <c r="EX632" s="20"/>
      <c r="EY632" s="15"/>
      <c r="EZ632" s="20"/>
      <c r="FA632" s="15"/>
      <c r="FB632" s="20"/>
      <c r="FC632" s="15">
        <v>68</v>
      </c>
      <c r="FD632" s="20">
        <v>3</v>
      </c>
      <c r="FE632" s="15"/>
      <c r="FF632" s="20"/>
      <c r="FG632" s="15"/>
      <c r="FH632" s="20"/>
      <c r="FI632" s="15"/>
      <c r="FJ632" s="20"/>
      <c r="FK632" s="15"/>
      <c r="FL632" s="20"/>
      <c r="FM632" s="15"/>
      <c r="FN632" s="20"/>
      <c r="FO632" s="15"/>
      <c r="FP632" s="20"/>
      <c r="FQ632" s="15"/>
      <c r="FR632" s="20"/>
      <c r="FS632" s="15"/>
      <c r="FT632" s="20"/>
      <c r="FU632" s="15"/>
      <c r="FV632" s="20"/>
      <c r="FW632" s="15"/>
      <c r="FX632" s="20"/>
      <c r="FY632" s="15"/>
      <c r="FZ632" s="20"/>
      <c r="GA632" s="15"/>
      <c r="GB632" s="20"/>
      <c r="GC632" s="15">
        <v>105</v>
      </c>
      <c r="GD632" s="20">
        <v>2</v>
      </c>
      <c r="GE632" s="15"/>
      <c r="GF632" s="20"/>
      <c r="GG632" s="170"/>
    </row>
    <row r="633" spans="1:189" s="2" customFormat="1" ht="15" customHeight="1" x14ac:dyDescent="0.3">
      <c r="A633" s="15" t="s">
        <v>2903</v>
      </c>
      <c r="B633" s="15" t="s">
        <v>126</v>
      </c>
      <c r="C633" s="15" t="s">
        <v>296</v>
      </c>
      <c r="D633" s="15" t="s">
        <v>1394</v>
      </c>
      <c r="E633" s="15" t="str">
        <f t="shared" si="115"/>
        <v>Samuel Mejia</v>
      </c>
      <c r="F633" s="15" t="s">
        <v>135</v>
      </c>
      <c r="G633" s="15">
        <v>999914706</v>
      </c>
      <c r="H633" s="15">
        <f t="shared" si="116"/>
        <v>68</v>
      </c>
      <c r="I633" s="15"/>
      <c r="J633" s="15"/>
      <c r="K633" s="16"/>
      <c r="L633" s="15"/>
      <c r="M633" s="15"/>
      <c r="N633" s="15"/>
      <c r="O633" s="15">
        <f t="shared" si="122"/>
        <v>0</v>
      </c>
      <c r="P633" s="15">
        <v>0</v>
      </c>
      <c r="Q633" s="15">
        <f t="shared" si="123"/>
        <v>0</v>
      </c>
      <c r="R633" s="15">
        <v>0</v>
      </c>
      <c r="S633" s="15">
        <v>0</v>
      </c>
      <c r="T633" s="15">
        <f t="shared" si="124"/>
        <v>0</v>
      </c>
      <c r="U633" s="15">
        <f t="shared" si="125"/>
        <v>0</v>
      </c>
      <c r="V633" s="15"/>
      <c r="W633" s="15"/>
      <c r="X633" s="15"/>
      <c r="Y633" s="15"/>
      <c r="Z633" s="16"/>
      <c r="AA633" s="15"/>
      <c r="AB633" s="24"/>
      <c r="AC633" s="15"/>
      <c r="AD633" s="15"/>
      <c r="AE633" s="15"/>
      <c r="AF633" s="15"/>
      <c r="AG633" s="15"/>
      <c r="AH633" s="24"/>
      <c r="AI633" s="15"/>
      <c r="AJ633" s="15"/>
      <c r="AK633" s="15"/>
      <c r="AL633" s="15"/>
      <c r="AM633" s="15"/>
      <c r="AN633" s="24"/>
      <c r="AO633" s="15"/>
      <c r="AP633" s="24"/>
      <c r="AQ633" s="15"/>
      <c r="AR633" s="24"/>
      <c r="AS633" s="15"/>
      <c r="AT633" s="24"/>
      <c r="AU633" s="15"/>
      <c r="AV633" s="24"/>
      <c r="AW633" s="15"/>
      <c r="AX633" s="24"/>
      <c r="AY633" s="15"/>
      <c r="AZ633" s="15"/>
      <c r="BA633" s="15"/>
      <c r="BB633" s="15"/>
      <c r="BC633" s="15"/>
      <c r="BD633" s="15"/>
      <c r="BE633" s="15"/>
      <c r="BF633" s="24"/>
      <c r="BG633" s="15"/>
      <c r="BH633" s="24"/>
      <c r="BI633" s="15"/>
      <c r="BJ633" s="24"/>
      <c r="BK633" s="15"/>
      <c r="BL633" s="24"/>
      <c r="BM633" s="15"/>
      <c r="BN633" s="24"/>
      <c r="BO633" s="15">
        <v>90</v>
      </c>
      <c r="BP633" s="24">
        <v>2</v>
      </c>
      <c r="BQ633" s="15"/>
      <c r="BR633" s="24"/>
      <c r="BS633" s="15"/>
      <c r="BT633" s="24"/>
      <c r="BU633" s="15">
        <v>44</v>
      </c>
      <c r="BV633" s="24" t="s">
        <v>129</v>
      </c>
      <c r="BW633" s="15"/>
      <c r="BX633" s="24"/>
      <c r="BY633" s="15"/>
      <c r="BZ633" s="24"/>
      <c r="CA633" s="15">
        <v>38</v>
      </c>
      <c r="CB633" s="24">
        <v>17</v>
      </c>
      <c r="CC633" s="15"/>
      <c r="CD633" s="24"/>
      <c r="CE633" s="15"/>
      <c r="CF633" s="24"/>
      <c r="CG633" s="15"/>
      <c r="CH633" s="25"/>
      <c r="CI633" s="15"/>
      <c r="CJ633" s="25"/>
      <c r="CK633" s="15"/>
      <c r="CL633" s="25"/>
      <c r="CM633" s="15"/>
      <c r="CN633" s="25"/>
      <c r="CO633" s="15"/>
      <c r="CP633" s="25"/>
      <c r="CQ633" s="15"/>
      <c r="CR633" s="25"/>
      <c r="CS633" s="15">
        <f t="shared" si="117"/>
        <v>0</v>
      </c>
      <c r="CT633" s="15">
        <f t="shared" si="118"/>
        <v>68</v>
      </c>
      <c r="CU633" s="15">
        <f t="shared" si="119"/>
        <v>1</v>
      </c>
      <c r="CV633" s="15">
        <f t="shared" si="120"/>
        <v>0</v>
      </c>
      <c r="CW633" s="15"/>
      <c r="CX633" s="15"/>
      <c r="CY633" s="15">
        <f t="shared" si="121"/>
        <v>0</v>
      </c>
      <c r="CZ633" s="15">
        <f>GG633</f>
        <v>0</v>
      </c>
      <c r="DA633" s="19"/>
      <c r="DB633" s="17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7"/>
      <c r="DQ633" s="15"/>
      <c r="DR633" s="15"/>
      <c r="DS633" s="15"/>
      <c r="DT633" s="15"/>
      <c r="DU633" s="15"/>
      <c r="DV633" s="15"/>
      <c r="DW633" s="15">
        <v>33</v>
      </c>
      <c r="DX633" s="20">
        <v>17</v>
      </c>
      <c r="DY633" s="15"/>
      <c r="DZ633" s="20"/>
      <c r="EA633" s="15"/>
      <c r="EB633" s="20"/>
      <c r="EC633" s="15"/>
      <c r="ED633" s="20"/>
      <c r="EE633" s="15"/>
      <c r="EF633" s="20"/>
      <c r="EG633" s="15"/>
      <c r="EH633" s="20"/>
      <c r="EI633" s="15"/>
      <c r="EJ633" s="20"/>
      <c r="EK633" s="15"/>
      <c r="EL633" s="20"/>
      <c r="EM633" s="15"/>
      <c r="EN633" s="20"/>
      <c r="EO633" s="15"/>
      <c r="EP633" s="20"/>
      <c r="EQ633" s="15"/>
      <c r="ER633" s="20"/>
      <c r="ES633" s="15"/>
      <c r="ET633" s="20"/>
      <c r="EU633" s="15"/>
      <c r="EV633" s="20"/>
      <c r="EW633" s="15"/>
      <c r="EX633" s="20"/>
      <c r="EY633" s="15">
        <v>68</v>
      </c>
      <c r="EZ633" s="20">
        <v>3</v>
      </c>
      <c r="FA633" s="15"/>
      <c r="FB633" s="20"/>
      <c r="FC633" s="15"/>
      <c r="FD633" s="20"/>
      <c r="FE633" s="15"/>
      <c r="FF633" s="20"/>
      <c r="FG633" s="15"/>
      <c r="FH633" s="20"/>
      <c r="FI633" s="15"/>
      <c r="FJ633" s="20"/>
      <c r="FK633" s="15"/>
      <c r="FL633" s="20"/>
      <c r="FM633" s="15"/>
      <c r="FN633" s="20"/>
      <c r="FO633" s="15"/>
      <c r="FP633" s="20"/>
      <c r="FQ633" s="15"/>
      <c r="FR633" s="20"/>
      <c r="FS633" s="15"/>
      <c r="FT633" s="20"/>
      <c r="FU633" s="15"/>
      <c r="FV633" s="20"/>
      <c r="FW633" s="15"/>
      <c r="FX633" s="20"/>
      <c r="FY633" s="15"/>
      <c r="FZ633" s="20"/>
      <c r="GA633" s="15"/>
      <c r="GB633" s="20"/>
      <c r="GC633" s="15"/>
      <c r="GD633" s="20"/>
      <c r="GE633" s="15"/>
      <c r="GF633" s="20"/>
      <c r="GG633" s="170"/>
    </row>
    <row r="634" spans="1:189" s="2" customFormat="1" ht="15" customHeight="1" x14ac:dyDescent="0.3">
      <c r="A634" s="15" t="s">
        <v>130</v>
      </c>
      <c r="B634" s="15" t="s">
        <v>140</v>
      </c>
      <c r="C634" s="15" t="s">
        <v>3000</v>
      </c>
      <c r="D634" s="15" t="s">
        <v>3001</v>
      </c>
      <c r="E634" s="15" t="str">
        <f t="shared" si="115"/>
        <v>ALBA ARREAGA GIRON</v>
      </c>
      <c r="F634" s="15" t="s">
        <v>128</v>
      </c>
      <c r="G634" s="15">
        <v>999914737</v>
      </c>
      <c r="H634" s="15">
        <f t="shared" si="116"/>
        <v>45</v>
      </c>
      <c r="I634" s="15"/>
      <c r="J634" s="15"/>
      <c r="K634" s="16"/>
      <c r="L634" s="15"/>
      <c r="M634" s="15"/>
      <c r="N634" s="15"/>
      <c r="O634" s="15">
        <f t="shared" si="122"/>
        <v>0</v>
      </c>
      <c r="P634" s="15">
        <v>0</v>
      </c>
      <c r="Q634" s="15">
        <f t="shared" si="123"/>
        <v>0</v>
      </c>
      <c r="R634" s="15">
        <v>0</v>
      </c>
      <c r="S634" s="15">
        <v>0</v>
      </c>
      <c r="T634" s="15">
        <f t="shared" si="124"/>
        <v>0</v>
      </c>
      <c r="U634" s="15">
        <f t="shared" si="125"/>
        <v>0</v>
      </c>
      <c r="V634" s="15"/>
      <c r="W634" s="15"/>
      <c r="X634" s="15"/>
      <c r="Y634" s="15"/>
      <c r="Z634" s="16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>
        <f t="shared" si="117"/>
        <v>0</v>
      </c>
      <c r="CT634" s="15">
        <f t="shared" si="118"/>
        <v>45</v>
      </c>
      <c r="CU634" s="15">
        <f t="shared" si="119"/>
        <v>1</v>
      </c>
      <c r="CV634" s="15">
        <f t="shared" si="120"/>
        <v>0</v>
      </c>
      <c r="CW634" s="15"/>
      <c r="CX634" s="15"/>
      <c r="CY634" s="15">
        <f t="shared" si="121"/>
        <v>0</v>
      </c>
      <c r="CZ634" s="15">
        <f>GG634</f>
        <v>0</v>
      </c>
      <c r="DA634" s="16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20"/>
      <c r="DY634" s="15"/>
      <c r="DZ634" s="20"/>
      <c r="EA634" s="15"/>
      <c r="EB634" s="20"/>
      <c r="EC634" s="15"/>
      <c r="ED634" s="20"/>
      <c r="EE634" s="15"/>
      <c r="EF634" s="20"/>
      <c r="EG634" s="15"/>
      <c r="EH634" s="20"/>
      <c r="EI634" s="15"/>
      <c r="EJ634" s="20"/>
      <c r="EK634" s="15"/>
      <c r="EL634" s="20"/>
      <c r="EM634" s="15"/>
      <c r="EN634" s="20"/>
      <c r="EO634" s="15"/>
      <c r="EP634" s="20"/>
      <c r="EQ634" s="15"/>
      <c r="ER634" s="20"/>
      <c r="ES634" s="15"/>
      <c r="ET634" s="20"/>
      <c r="EU634" s="15"/>
      <c r="EV634" s="20"/>
      <c r="EW634" s="15"/>
      <c r="EX634" s="20"/>
      <c r="EY634" s="15">
        <v>45</v>
      </c>
      <c r="EZ634" s="20">
        <v>2</v>
      </c>
      <c r="FA634" s="15"/>
      <c r="FB634" s="20"/>
      <c r="FC634" s="15"/>
      <c r="FD634" s="20"/>
      <c r="FE634" s="15"/>
      <c r="FF634" s="20"/>
      <c r="FG634" s="15"/>
      <c r="FH634" s="20"/>
      <c r="FI634" s="15"/>
      <c r="FJ634" s="20"/>
      <c r="FK634" s="15"/>
      <c r="FL634" s="20"/>
      <c r="FM634" s="15"/>
      <c r="FN634" s="20"/>
      <c r="FO634" s="15"/>
      <c r="FP634" s="20"/>
      <c r="FQ634" s="15"/>
      <c r="FR634" s="20"/>
      <c r="FS634" s="15"/>
      <c r="FT634" s="20"/>
      <c r="FU634" s="15"/>
      <c r="FV634" s="20"/>
      <c r="FW634" s="15"/>
      <c r="FX634" s="20"/>
      <c r="FY634" s="15"/>
      <c r="FZ634" s="20"/>
      <c r="GA634" s="15"/>
      <c r="GB634" s="20"/>
      <c r="GC634" s="15"/>
      <c r="GD634" s="20"/>
      <c r="GE634" s="15"/>
      <c r="GF634" s="20"/>
      <c r="GG634" s="170"/>
    </row>
    <row r="635" spans="1:189" s="2" customFormat="1" ht="15" customHeight="1" x14ac:dyDescent="0.3">
      <c r="A635" s="15" t="s">
        <v>130</v>
      </c>
      <c r="B635" s="17" t="s">
        <v>126</v>
      </c>
      <c r="C635" s="17" t="s">
        <v>1156</v>
      </c>
      <c r="D635" s="17" t="s">
        <v>1568</v>
      </c>
      <c r="E635" s="15" t="str">
        <f t="shared" si="115"/>
        <v>Angela Pham</v>
      </c>
      <c r="F635" s="17" t="s">
        <v>128</v>
      </c>
      <c r="G635" s="15">
        <v>999914801</v>
      </c>
      <c r="H635" s="15">
        <f t="shared" si="116"/>
        <v>194</v>
      </c>
      <c r="I635" s="15"/>
      <c r="J635" s="17">
        <f>(O635+P635+R635+S635+T635+U635)/2</f>
        <v>75</v>
      </c>
      <c r="K635" s="16"/>
      <c r="L635" s="15"/>
      <c r="M635" s="15"/>
      <c r="N635" s="15"/>
      <c r="O635" s="15">
        <f t="shared" si="122"/>
        <v>0</v>
      </c>
      <c r="P635" s="15">
        <v>0</v>
      </c>
      <c r="Q635" s="15">
        <f t="shared" si="123"/>
        <v>0</v>
      </c>
      <c r="R635" s="15">
        <v>0</v>
      </c>
      <c r="S635" s="15">
        <v>0</v>
      </c>
      <c r="T635" s="15">
        <f t="shared" si="124"/>
        <v>51</v>
      </c>
      <c r="U635" s="15">
        <f t="shared" si="125"/>
        <v>99</v>
      </c>
      <c r="V635" s="15"/>
      <c r="W635" s="15"/>
      <c r="X635" s="15"/>
      <c r="Y635" s="15"/>
      <c r="Z635" s="16"/>
      <c r="AA635" s="15"/>
      <c r="AB635" s="24"/>
      <c r="AC635" s="15"/>
      <c r="AD635" s="15"/>
      <c r="AE635" s="15"/>
      <c r="AF635" s="15"/>
      <c r="AG635" s="15"/>
      <c r="AH635" s="24"/>
      <c r="AI635" s="15"/>
      <c r="AJ635" s="15"/>
      <c r="AK635" s="15"/>
      <c r="AL635" s="15"/>
      <c r="AM635" s="15"/>
      <c r="AN635" s="24"/>
      <c r="AO635" s="15"/>
      <c r="AP635" s="24"/>
      <c r="AQ635" s="15"/>
      <c r="AR635" s="24"/>
      <c r="AS635" s="15"/>
      <c r="AT635" s="24"/>
      <c r="AU635" s="15"/>
      <c r="AV635" s="24"/>
      <c r="AW635" s="15"/>
      <c r="AX635" s="24"/>
      <c r="AY635" s="15"/>
      <c r="AZ635" s="15"/>
      <c r="BA635" s="15"/>
      <c r="BB635" s="15"/>
      <c r="BC635" s="15"/>
      <c r="BD635" s="15"/>
      <c r="BE635" s="15"/>
      <c r="BF635" s="24"/>
      <c r="BG635" s="15"/>
      <c r="BH635" s="24"/>
      <c r="BI635" s="15"/>
      <c r="BJ635" s="24"/>
      <c r="BK635" s="15"/>
      <c r="BL635" s="24"/>
      <c r="BM635" s="15"/>
      <c r="BN635" s="24"/>
      <c r="BO635" s="15"/>
      <c r="BP635" s="24"/>
      <c r="BQ635" s="15"/>
      <c r="BR635" s="24"/>
      <c r="BS635" s="15">
        <v>71</v>
      </c>
      <c r="BT635" s="24">
        <v>4</v>
      </c>
      <c r="BU635" s="15"/>
      <c r="BV635" s="24"/>
      <c r="BW635" s="15"/>
      <c r="BX635" s="24"/>
      <c r="BY635" s="15"/>
      <c r="BZ635" s="24"/>
      <c r="CA635" s="15">
        <v>78</v>
      </c>
      <c r="CB635" s="24">
        <v>6</v>
      </c>
      <c r="CC635" s="15"/>
      <c r="CD635" s="24"/>
      <c r="CE635" s="15"/>
      <c r="CF635" s="24"/>
      <c r="CG635" s="15"/>
      <c r="CH635" s="25"/>
      <c r="CI635" s="15"/>
      <c r="CJ635" s="25"/>
      <c r="CK635" s="15"/>
      <c r="CL635" s="25"/>
      <c r="CM635" s="15"/>
      <c r="CN635" s="25"/>
      <c r="CO635" s="15">
        <v>20</v>
      </c>
      <c r="CP635" s="24">
        <v>1</v>
      </c>
      <c r="CQ635" s="15"/>
      <c r="CR635" s="24"/>
      <c r="CS635" s="15">
        <f t="shared" si="117"/>
        <v>0</v>
      </c>
      <c r="CT635" s="15">
        <f t="shared" si="118"/>
        <v>0</v>
      </c>
      <c r="CU635" s="15">
        <f t="shared" si="119"/>
        <v>0</v>
      </c>
      <c r="CV635" s="15">
        <f t="shared" si="120"/>
        <v>71</v>
      </c>
      <c r="CW635" s="15"/>
      <c r="CX635" s="15"/>
      <c r="CY635" s="15">
        <f t="shared" si="121"/>
        <v>48</v>
      </c>
      <c r="CZ635" s="15">
        <f>GG635</f>
        <v>0</v>
      </c>
      <c r="DA635" s="20"/>
      <c r="DB635" s="17">
        <v>93</v>
      </c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7"/>
      <c r="DQ635" s="15"/>
      <c r="DR635" s="15"/>
      <c r="DS635" s="15"/>
      <c r="DT635" s="15"/>
      <c r="DU635" s="15"/>
      <c r="DV635" s="15"/>
      <c r="DW635" s="15"/>
      <c r="DX635" s="20"/>
      <c r="DY635" s="15"/>
      <c r="DZ635" s="20"/>
      <c r="EA635" s="15">
        <v>105</v>
      </c>
      <c r="EB635" s="20">
        <v>2</v>
      </c>
      <c r="EC635" s="15">
        <v>51</v>
      </c>
      <c r="ED635" s="20" t="s">
        <v>129</v>
      </c>
      <c r="EE635" s="15"/>
      <c r="EF635" s="20"/>
      <c r="EG635" s="15">
        <v>99</v>
      </c>
      <c r="EH635" s="20">
        <v>6</v>
      </c>
      <c r="EI635" s="15"/>
      <c r="EJ635" s="20"/>
      <c r="EK635" s="15"/>
      <c r="EL635" s="20"/>
      <c r="EM635" s="15"/>
      <c r="EN635" s="20"/>
      <c r="EO635" s="15">
        <v>48</v>
      </c>
      <c r="EP635" s="20"/>
      <c r="EQ635" s="15"/>
      <c r="ER635" s="20"/>
      <c r="ES635" s="15"/>
      <c r="ET635" s="20"/>
      <c r="EU635" s="15"/>
      <c r="EV635" s="20"/>
      <c r="EW635" s="15"/>
      <c r="EX635" s="20"/>
      <c r="EY635" s="15"/>
      <c r="EZ635" s="20"/>
      <c r="FA635" s="15"/>
      <c r="FB635" s="20"/>
      <c r="FC635" s="15"/>
      <c r="FD635" s="20"/>
      <c r="FE635" s="15"/>
      <c r="FF635" s="20"/>
      <c r="FG635" s="15"/>
      <c r="FH635" s="20"/>
      <c r="FI635" s="15"/>
      <c r="FJ635" s="20"/>
      <c r="FK635" s="15"/>
      <c r="FL635" s="20"/>
      <c r="FM635" s="15"/>
      <c r="FN635" s="20"/>
      <c r="FO635" s="15"/>
      <c r="FP635" s="20"/>
      <c r="FQ635" s="15"/>
      <c r="FR635" s="20"/>
      <c r="FS635" s="15"/>
      <c r="FT635" s="20"/>
      <c r="FU635" s="15"/>
      <c r="FV635" s="20"/>
      <c r="FW635" s="15"/>
      <c r="FX635" s="20"/>
      <c r="FY635" s="15"/>
      <c r="FZ635" s="20"/>
      <c r="GA635" s="15"/>
      <c r="GB635" s="20"/>
      <c r="GC635" s="15">
        <v>71</v>
      </c>
      <c r="GD635" s="20">
        <v>5</v>
      </c>
      <c r="GE635" s="15"/>
      <c r="GF635" s="20"/>
      <c r="GG635" s="170"/>
    </row>
    <row r="636" spans="1:189" s="2" customFormat="1" ht="15" customHeight="1" x14ac:dyDescent="0.3">
      <c r="A636" s="85" t="s">
        <v>130</v>
      </c>
      <c r="B636" s="85" t="s">
        <v>142</v>
      </c>
      <c r="C636" s="85" t="s">
        <v>4034</v>
      </c>
      <c r="D636" s="85" t="s">
        <v>4035</v>
      </c>
      <c r="E636" s="15" t="str">
        <f t="shared" si="115"/>
        <v>SABRINA SCHULHOF</v>
      </c>
      <c r="F636" s="85" t="s">
        <v>128</v>
      </c>
      <c r="G636" s="15">
        <v>999914843</v>
      </c>
      <c r="H636" s="15">
        <f t="shared" si="116"/>
        <v>120</v>
      </c>
      <c r="I636" s="15"/>
      <c r="J636" s="15"/>
      <c r="K636" s="16"/>
      <c r="L636" s="15"/>
      <c r="M636" s="15"/>
      <c r="N636" s="15"/>
      <c r="O636" s="15">
        <f t="shared" si="122"/>
        <v>0</v>
      </c>
      <c r="P636" s="15">
        <v>0</v>
      </c>
      <c r="Q636" s="15">
        <f t="shared" si="123"/>
        <v>0</v>
      </c>
      <c r="R636" s="15">
        <v>0</v>
      </c>
      <c r="S636" s="15">
        <v>0</v>
      </c>
      <c r="T636" s="15">
        <f t="shared" si="124"/>
        <v>0</v>
      </c>
      <c r="U636" s="15">
        <f t="shared" si="125"/>
        <v>0</v>
      </c>
      <c r="V636" s="15"/>
      <c r="W636" s="15"/>
      <c r="X636" s="15"/>
      <c r="Y636" s="15"/>
      <c r="Z636" s="16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>
        <f t="shared" si="117"/>
        <v>0</v>
      </c>
      <c r="CT636" s="15">
        <f t="shared" si="118"/>
        <v>120</v>
      </c>
      <c r="CU636" s="15">
        <f t="shared" si="119"/>
        <v>0</v>
      </c>
      <c r="CV636" s="15">
        <f t="shared" si="120"/>
        <v>0</v>
      </c>
      <c r="CW636" s="15"/>
      <c r="CX636" s="15"/>
      <c r="CY636" s="15">
        <f t="shared" si="121"/>
        <v>0</v>
      </c>
      <c r="CZ636" s="15">
        <f>GG636</f>
        <v>0</v>
      </c>
      <c r="DA636" s="16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20"/>
      <c r="DY636" s="15"/>
      <c r="DZ636" s="20"/>
      <c r="EA636" s="15"/>
      <c r="EB636" s="20"/>
      <c r="EC636" s="15"/>
      <c r="ED636" s="20"/>
      <c r="EE636" s="15"/>
      <c r="EF636" s="20"/>
      <c r="EG636" s="15"/>
      <c r="EH636" s="20"/>
      <c r="EI636" s="15"/>
      <c r="EJ636" s="20"/>
      <c r="EK636" s="15"/>
      <c r="EL636" s="20"/>
      <c r="EM636" s="15"/>
      <c r="EN636" s="20"/>
      <c r="EO636" s="15"/>
      <c r="EP636" s="20"/>
      <c r="EQ636" s="15"/>
      <c r="ER636" s="20"/>
      <c r="ES636" s="15"/>
      <c r="ET636" s="20"/>
      <c r="EU636" s="15"/>
      <c r="EV636" s="20"/>
      <c r="EW636" s="15"/>
      <c r="EX636" s="20"/>
      <c r="EY636" s="15"/>
      <c r="EZ636" s="20"/>
      <c r="FA636" s="15"/>
      <c r="FB636" s="20"/>
      <c r="FC636" s="15"/>
      <c r="FD636" s="20"/>
      <c r="FE636" s="15"/>
      <c r="FF636" s="20"/>
      <c r="FG636" s="15"/>
      <c r="FH636" s="20"/>
      <c r="FI636" s="15"/>
      <c r="FJ636" s="20"/>
      <c r="FK636" s="15"/>
      <c r="FL636" s="20"/>
      <c r="FM636" s="15"/>
      <c r="FN636" s="16"/>
      <c r="FO636" s="15">
        <v>120</v>
      </c>
      <c r="FP636" s="20"/>
      <c r="FQ636" s="15"/>
      <c r="FR636" s="16"/>
      <c r="FS636" s="15"/>
      <c r="FT636" s="20"/>
      <c r="FU636" s="15"/>
      <c r="FV636" s="20"/>
      <c r="FW636" s="15"/>
      <c r="FX636" s="20"/>
      <c r="FY636" s="15"/>
      <c r="FZ636" s="20"/>
      <c r="GA636" s="15"/>
      <c r="GB636" s="20"/>
      <c r="GC636" s="15"/>
      <c r="GD636" s="20"/>
      <c r="GE636" s="15"/>
      <c r="GF636" s="20"/>
      <c r="GG636" s="170"/>
    </row>
    <row r="637" spans="1:189" s="2" customFormat="1" ht="15" customHeight="1" x14ac:dyDescent="0.3">
      <c r="A637" s="15" t="s">
        <v>130</v>
      </c>
      <c r="B637" s="15" t="s">
        <v>126</v>
      </c>
      <c r="C637" s="15" t="s">
        <v>1415</v>
      </c>
      <c r="D637" s="15" t="s">
        <v>1416</v>
      </c>
      <c r="E637" s="15" t="str">
        <f t="shared" si="115"/>
        <v>BETHANY MINH</v>
      </c>
      <c r="F637" s="15" t="s">
        <v>128</v>
      </c>
      <c r="G637" s="15">
        <v>999914866</v>
      </c>
      <c r="H637" s="15">
        <f t="shared" si="116"/>
        <v>25.5</v>
      </c>
      <c r="I637" s="17"/>
      <c r="J637" s="17">
        <f>(O637+P637+R637+S637+T637+U637)/2</f>
        <v>25.5</v>
      </c>
      <c r="K637" s="16"/>
      <c r="L637" s="15"/>
      <c r="M637" s="15"/>
      <c r="N637" s="15"/>
      <c r="O637" s="15">
        <f t="shared" si="122"/>
        <v>0</v>
      </c>
      <c r="P637" s="15">
        <v>0</v>
      </c>
      <c r="Q637" s="15">
        <f t="shared" si="123"/>
        <v>0</v>
      </c>
      <c r="R637" s="15">
        <v>0</v>
      </c>
      <c r="S637" s="15">
        <v>0</v>
      </c>
      <c r="T637" s="15">
        <f t="shared" si="124"/>
        <v>51</v>
      </c>
      <c r="U637" s="15">
        <f t="shared" si="125"/>
        <v>0</v>
      </c>
      <c r="V637" s="15"/>
      <c r="W637" s="15"/>
      <c r="X637" s="15"/>
      <c r="Y637" s="15"/>
      <c r="Z637" s="16"/>
      <c r="AA637" s="15"/>
      <c r="AB637" s="15"/>
      <c r="AC637" s="15"/>
      <c r="AD637" s="15"/>
      <c r="AE637" s="15"/>
      <c r="AF637" s="24"/>
      <c r="AG637" s="15"/>
      <c r="AH637" s="24"/>
      <c r="AI637" s="15"/>
      <c r="AJ637" s="24"/>
      <c r="AK637" s="15"/>
      <c r="AL637" s="24"/>
      <c r="AM637" s="15"/>
      <c r="AN637" s="24"/>
      <c r="AO637" s="15"/>
      <c r="AP637" s="24"/>
      <c r="AQ637" s="15"/>
      <c r="AR637" s="24"/>
      <c r="AS637" s="15"/>
      <c r="AT637" s="24"/>
      <c r="AU637" s="15"/>
      <c r="AV637" s="24"/>
      <c r="AW637" s="15"/>
      <c r="AX637" s="24"/>
      <c r="AY637" s="15"/>
      <c r="AZ637" s="15"/>
      <c r="BA637" s="15"/>
      <c r="BB637" s="24"/>
      <c r="BC637" s="15"/>
      <c r="BD637" s="24"/>
      <c r="BE637" s="15"/>
      <c r="BF637" s="24"/>
      <c r="BG637" s="15"/>
      <c r="BH637" s="24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24"/>
      <c r="CQ637" s="15"/>
      <c r="CR637" s="24"/>
      <c r="CS637" s="15">
        <f t="shared" si="117"/>
        <v>0</v>
      </c>
      <c r="CT637" s="15">
        <f t="shared" si="118"/>
        <v>0</v>
      </c>
      <c r="CU637" s="15">
        <f t="shared" si="119"/>
        <v>0</v>
      </c>
      <c r="CV637" s="15">
        <f t="shared" si="120"/>
        <v>0</v>
      </c>
      <c r="CW637" s="15"/>
      <c r="CX637" s="15"/>
      <c r="CY637" s="15">
        <f t="shared" si="121"/>
        <v>0</v>
      </c>
      <c r="CZ637" s="15">
        <f>GG637</f>
        <v>0</v>
      </c>
      <c r="DA637" s="20"/>
      <c r="DB637" s="17"/>
      <c r="DC637" s="15"/>
      <c r="DD637" s="15"/>
      <c r="DE637" s="15"/>
      <c r="DF637" s="15"/>
      <c r="DG637" s="15"/>
      <c r="DH637" s="15">
        <v>90</v>
      </c>
      <c r="DI637" s="15"/>
      <c r="DJ637" s="15"/>
      <c r="DK637" s="15"/>
      <c r="DL637" s="15"/>
      <c r="DM637" s="15"/>
      <c r="DN637" s="15"/>
      <c r="DO637" s="15"/>
      <c r="DP637" s="17"/>
      <c r="DQ637" s="15"/>
      <c r="DR637" s="15"/>
      <c r="DS637" s="15"/>
      <c r="DT637" s="15"/>
      <c r="DU637" s="15"/>
      <c r="DV637" s="15"/>
      <c r="DW637" s="15"/>
      <c r="DX637" s="20"/>
      <c r="DY637" s="15"/>
      <c r="DZ637" s="20"/>
      <c r="EA637" s="15"/>
      <c r="EB637" s="20"/>
      <c r="EC637" s="15">
        <v>51</v>
      </c>
      <c r="ED637" s="20" t="s">
        <v>129</v>
      </c>
      <c r="EE637" s="15"/>
      <c r="EF637" s="20"/>
      <c r="EG637" s="15"/>
      <c r="EH637" s="20"/>
      <c r="EI637" s="15"/>
      <c r="EJ637" s="20"/>
      <c r="EK637" s="15"/>
      <c r="EL637" s="20"/>
      <c r="EM637" s="15"/>
      <c r="EN637" s="20"/>
      <c r="EO637" s="15"/>
      <c r="EP637" s="20"/>
      <c r="EQ637" s="15"/>
      <c r="ER637" s="20"/>
      <c r="ES637" s="15"/>
      <c r="ET637" s="20"/>
      <c r="EU637" s="15"/>
      <c r="EV637" s="20"/>
      <c r="EW637" s="15"/>
      <c r="EX637" s="20"/>
      <c r="EY637" s="15"/>
      <c r="EZ637" s="20"/>
      <c r="FA637" s="15"/>
      <c r="FB637" s="20"/>
      <c r="FC637" s="15"/>
      <c r="FD637" s="20"/>
      <c r="FE637" s="15"/>
      <c r="FF637" s="20"/>
      <c r="FG637" s="15"/>
      <c r="FH637" s="20"/>
      <c r="FI637" s="15"/>
      <c r="FJ637" s="20"/>
      <c r="FK637" s="15"/>
      <c r="FL637" s="20"/>
      <c r="FM637" s="15"/>
      <c r="FN637" s="20"/>
      <c r="FO637" s="15"/>
      <c r="FP637" s="20"/>
      <c r="FQ637" s="15"/>
      <c r="FR637" s="20"/>
      <c r="FS637" s="15"/>
      <c r="FT637" s="20"/>
      <c r="FU637" s="15"/>
      <c r="FV637" s="20"/>
      <c r="FW637" s="15"/>
      <c r="FX637" s="20"/>
      <c r="FY637" s="15"/>
      <c r="FZ637" s="20"/>
      <c r="GA637" s="15"/>
      <c r="GB637" s="20"/>
      <c r="GC637" s="15"/>
      <c r="GD637" s="20"/>
      <c r="GE637" s="15"/>
      <c r="GF637" s="20"/>
      <c r="GG637" s="170"/>
    </row>
    <row r="638" spans="1:189" s="2" customFormat="1" ht="15" customHeight="1" x14ac:dyDescent="0.3">
      <c r="A638" s="15" t="s">
        <v>2904</v>
      </c>
      <c r="B638" s="15" t="s">
        <v>126</v>
      </c>
      <c r="C638" s="15" t="s">
        <v>1413</v>
      </c>
      <c r="D638" s="15" t="s">
        <v>1414</v>
      </c>
      <c r="E638" s="15" t="str">
        <f t="shared" si="115"/>
        <v>April Minh</v>
      </c>
      <c r="F638" s="15" t="s">
        <v>128</v>
      </c>
      <c r="G638" s="15">
        <v>999914870</v>
      </c>
      <c r="H638" s="15">
        <f t="shared" si="116"/>
        <v>51</v>
      </c>
      <c r="I638" s="15"/>
      <c r="J638" s="15"/>
      <c r="K638" s="16"/>
      <c r="L638" s="15"/>
      <c r="M638" s="15"/>
      <c r="N638" s="15"/>
      <c r="O638" s="15">
        <f t="shared" si="122"/>
        <v>0</v>
      </c>
      <c r="P638" s="15">
        <v>0</v>
      </c>
      <c r="Q638" s="15">
        <f t="shared" si="123"/>
        <v>0</v>
      </c>
      <c r="R638" s="15">
        <v>0</v>
      </c>
      <c r="S638" s="15">
        <v>0</v>
      </c>
      <c r="T638" s="15">
        <f t="shared" si="124"/>
        <v>51</v>
      </c>
      <c r="U638" s="15">
        <f t="shared" si="125"/>
        <v>0</v>
      </c>
      <c r="V638" s="15"/>
      <c r="W638" s="15"/>
      <c r="X638" s="15"/>
      <c r="Y638" s="15"/>
      <c r="Z638" s="16"/>
      <c r="AA638" s="15">
        <v>113</v>
      </c>
      <c r="AB638" s="24">
        <v>3</v>
      </c>
      <c r="AC638" s="15"/>
      <c r="AD638" s="15"/>
      <c r="AE638" s="15"/>
      <c r="AF638" s="15"/>
      <c r="AG638" s="15"/>
      <c r="AH638" s="24"/>
      <c r="AI638" s="15"/>
      <c r="AJ638" s="15"/>
      <c r="AK638" s="15"/>
      <c r="AL638" s="15"/>
      <c r="AM638" s="15"/>
      <c r="AN638" s="24"/>
      <c r="AO638" s="15"/>
      <c r="AP638" s="24"/>
      <c r="AQ638" s="15"/>
      <c r="AR638" s="24"/>
      <c r="AS638" s="15"/>
      <c r="AT638" s="24"/>
      <c r="AU638" s="15"/>
      <c r="AV638" s="24"/>
      <c r="AW638" s="15"/>
      <c r="AX638" s="24"/>
      <c r="AY638" s="15"/>
      <c r="AZ638" s="15"/>
      <c r="BA638" s="15"/>
      <c r="BB638" s="15"/>
      <c r="BC638" s="15"/>
      <c r="BD638" s="15"/>
      <c r="BE638" s="15"/>
      <c r="BF638" s="24"/>
      <c r="BG638" s="15"/>
      <c r="BH638" s="24"/>
      <c r="BI638" s="15"/>
      <c r="BJ638" s="24"/>
      <c r="BK638" s="15"/>
      <c r="BL638" s="24"/>
      <c r="BM638" s="15"/>
      <c r="BN638" s="24"/>
      <c r="BO638" s="15"/>
      <c r="BP638" s="24"/>
      <c r="BQ638" s="15"/>
      <c r="BR638" s="24"/>
      <c r="BS638" s="15"/>
      <c r="BT638" s="24"/>
      <c r="BU638" s="15"/>
      <c r="BV638" s="24"/>
      <c r="BW638" s="15"/>
      <c r="BX638" s="24"/>
      <c r="BY638" s="15"/>
      <c r="BZ638" s="24"/>
      <c r="CA638" s="15"/>
      <c r="CB638" s="24"/>
      <c r="CC638" s="15"/>
      <c r="CD638" s="24"/>
      <c r="CE638" s="15"/>
      <c r="CF638" s="24"/>
      <c r="CG638" s="15"/>
      <c r="CH638" s="25"/>
      <c r="CI638" s="15"/>
      <c r="CJ638" s="25"/>
      <c r="CK638" s="15"/>
      <c r="CL638" s="25"/>
      <c r="CM638" s="15"/>
      <c r="CN638" s="25"/>
      <c r="CO638" s="15"/>
      <c r="CP638" s="25"/>
      <c r="CQ638" s="15"/>
      <c r="CR638" s="25"/>
      <c r="CS638" s="15">
        <f t="shared" si="117"/>
        <v>0</v>
      </c>
      <c r="CT638" s="15">
        <f t="shared" si="118"/>
        <v>0</v>
      </c>
      <c r="CU638" s="15">
        <f t="shared" si="119"/>
        <v>0</v>
      </c>
      <c r="CV638" s="15">
        <f t="shared" si="120"/>
        <v>0</v>
      </c>
      <c r="CW638" s="15"/>
      <c r="CX638" s="15"/>
      <c r="CY638" s="15">
        <f t="shared" si="121"/>
        <v>0</v>
      </c>
      <c r="CZ638" s="15">
        <f>GG638</f>
        <v>0</v>
      </c>
      <c r="DA638" s="19"/>
      <c r="DB638" s="17"/>
      <c r="DC638" s="15"/>
      <c r="DD638" s="15"/>
      <c r="DE638" s="15"/>
      <c r="DF638" s="15"/>
      <c r="DG638" s="15"/>
      <c r="DH638" s="15">
        <v>45</v>
      </c>
      <c r="DI638" s="15"/>
      <c r="DJ638" s="15"/>
      <c r="DK638" s="15"/>
      <c r="DL638" s="15"/>
      <c r="DM638" s="15"/>
      <c r="DN638" s="15"/>
      <c r="DO638" s="15"/>
      <c r="DP638" s="17"/>
      <c r="DQ638" s="15"/>
      <c r="DR638" s="15"/>
      <c r="DS638" s="15"/>
      <c r="DT638" s="15"/>
      <c r="DU638" s="15"/>
      <c r="DV638" s="15"/>
      <c r="DW638" s="15"/>
      <c r="DX638" s="20"/>
      <c r="DY638" s="15"/>
      <c r="DZ638" s="20"/>
      <c r="EA638" s="15"/>
      <c r="EB638" s="20"/>
      <c r="EC638" s="15">
        <v>51</v>
      </c>
      <c r="ED638" s="20">
        <v>9</v>
      </c>
      <c r="EE638" s="15"/>
      <c r="EF638" s="20"/>
      <c r="EG638" s="15"/>
      <c r="EH638" s="20"/>
      <c r="EI638" s="15"/>
      <c r="EJ638" s="20"/>
      <c r="EK638" s="15"/>
      <c r="EL638" s="20"/>
      <c r="EM638" s="15"/>
      <c r="EN638" s="20"/>
      <c r="EO638" s="15"/>
      <c r="EP638" s="20"/>
      <c r="EQ638" s="15"/>
      <c r="ER638" s="20"/>
      <c r="ES638" s="15"/>
      <c r="ET638" s="20"/>
      <c r="EU638" s="15"/>
      <c r="EV638" s="20"/>
      <c r="EW638" s="15"/>
      <c r="EX638" s="20"/>
      <c r="EY638" s="15"/>
      <c r="EZ638" s="20"/>
      <c r="FA638" s="15"/>
      <c r="FB638" s="20"/>
      <c r="FC638" s="15"/>
      <c r="FD638" s="20"/>
      <c r="FE638" s="15"/>
      <c r="FF638" s="20"/>
      <c r="FG638" s="15"/>
      <c r="FH638" s="20"/>
      <c r="FI638" s="15"/>
      <c r="FJ638" s="20"/>
      <c r="FK638" s="15"/>
      <c r="FL638" s="20"/>
      <c r="FM638" s="15"/>
      <c r="FN638" s="20"/>
      <c r="FO638" s="15"/>
      <c r="FP638" s="20"/>
      <c r="FQ638" s="15"/>
      <c r="FR638" s="20"/>
      <c r="FS638" s="15"/>
      <c r="FT638" s="20"/>
      <c r="FU638" s="15"/>
      <c r="FV638" s="20"/>
      <c r="FW638" s="15"/>
      <c r="FX638" s="20"/>
      <c r="FY638" s="15"/>
      <c r="FZ638" s="20"/>
      <c r="GA638" s="15"/>
      <c r="GB638" s="20"/>
      <c r="GC638" s="15"/>
      <c r="GD638" s="20"/>
      <c r="GE638" s="15"/>
      <c r="GF638" s="20"/>
      <c r="GG638" s="170"/>
    </row>
    <row r="639" spans="1:189" s="2" customFormat="1" ht="15" customHeight="1" x14ac:dyDescent="0.3">
      <c r="A639" s="15" t="s">
        <v>130</v>
      </c>
      <c r="B639" s="15" t="s">
        <v>126</v>
      </c>
      <c r="C639" s="15" t="s">
        <v>450</v>
      </c>
      <c r="D639" s="15" t="s">
        <v>562</v>
      </c>
      <c r="E639" s="15" t="str">
        <f t="shared" si="115"/>
        <v>Alexander CHUANG</v>
      </c>
      <c r="F639" s="15" t="s">
        <v>135</v>
      </c>
      <c r="G639" s="15">
        <v>999914881</v>
      </c>
      <c r="H639" s="15">
        <f t="shared" si="116"/>
        <v>71</v>
      </c>
      <c r="I639" s="15"/>
      <c r="J639" s="15"/>
      <c r="K639" s="16"/>
      <c r="L639" s="15"/>
      <c r="M639" s="15"/>
      <c r="N639" s="15"/>
      <c r="O639" s="15">
        <f t="shared" ref="O639:O670" si="126">SUM(EE639, EI639, EK639, EM639)</f>
        <v>0</v>
      </c>
      <c r="P639" s="15">
        <v>0</v>
      </c>
      <c r="Q639" s="15">
        <f t="shared" ref="Q639:Q670" si="127">COUNT(DI639:DV639)</f>
        <v>0</v>
      </c>
      <c r="R639" s="15">
        <v>0</v>
      </c>
      <c r="S639" s="15">
        <v>0</v>
      </c>
      <c r="T639" s="15">
        <f t="shared" ref="T639:T670" si="128">EC639</f>
        <v>0</v>
      </c>
      <c r="U639" s="15">
        <f t="shared" ref="U639:U670" si="129">SUM(EG639)</f>
        <v>0</v>
      </c>
      <c r="V639" s="15"/>
      <c r="W639" s="15"/>
      <c r="X639" s="15"/>
      <c r="Y639" s="15"/>
      <c r="Z639" s="16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>
        <f t="shared" si="117"/>
        <v>0</v>
      </c>
      <c r="CT639" s="15">
        <f t="shared" si="118"/>
        <v>38</v>
      </c>
      <c r="CU639" s="15">
        <f t="shared" si="119"/>
        <v>0</v>
      </c>
      <c r="CV639" s="15">
        <f t="shared" si="120"/>
        <v>33</v>
      </c>
      <c r="CW639" s="15"/>
      <c r="CX639" s="15"/>
      <c r="CY639" s="15">
        <f t="shared" si="121"/>
        <v>0</v>
      </c>
      <c r="CZ639" s="15">
        <f>GG639</f>
        <v>0</v>
      </c>
      <c r="DA639" s="16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20"/>
      <c r="DY639" s="15"/>
      <c r="DZ639" s="20"/>
      <c r="EA639" s="15"/>
      <c r="EB639" s="20"/>
      <c r="EC639" s="15"/>
      <c r="ED639" s="20"/>
      <c r="EE639" s="15"/>
      <c r="EF639" s="20"/>
      <c r="EG639" s="15"/>
      <c r="EH639" s="20"/>
      <c r="EI639" s="15"/>
      <c r="EJ639" s="20"/>
      <c r="EK639" s="15"/>
      <c r="EL639" s="20"/>
      <c r="EM639" s="15"/>
      <c r="EN639" s="20"/>
      <c r="EO639" s="15"/>
      <c r="EP639" s="20"/>
      <c r="EQ639" s="15"/>
      <c r="ER639" s="20"/>
      <c r="ES639" s="15"/>
      <c r="ET639" s="20"/>
      <c r="EU639" s="15"/>
      <c r="EV639" s="20"/>
      <c r="EW639" s="15"/>
      <c r="EX639" s="20"/>
      <c r="EY639" s="15"/>
      <c r="EZ639" s="20"/>
      <c r="FA639" s="15"/>
      <c r="FB639" s="20"/>
      <c r="FC639" s="15">
        <v>38</v>
      </c>
      <c r="FD639" s="20" t="s">
        <v>129</v>
      </c>
      <c r="FE639" s="15"/>
      <c r="FF639" s="20"/>
      <c r="FG639" s="15"/>
      <c r="FH639" s="20"/>
      <c r="FI639" s="15"/>
      <c r="FJ639" s="20"/>
      <c r="FK639" s="15"/>
      <c r="FL639" s="20"/>
      <c r="FM639" s="15"/>
      <c r="FN639" s="20"/>
      <c r="FO639" s="15"/>
      <c r="FP639" s="20"/>
      <c r="FQ639" s="15"/>
      <c r="FR639" s="20"/>
      <c r="FS639" s="15"/>
      <c r="FT639" s="20"/>
      <c r="FU639" s="15"/>
      <c r="FV639" s="20"/>
      <c r="FW639" s="15"/>
      <c r="FX639" s="20"/>
      <c r="FY639" s="15"/>
      <c r="FZ639" s="20"/>
      <c r="GA639" s="15"/>
      <c r="GB639" s="20"/>
      <c r="GC639" s="15"/>
      <c r="GD639" s="20"/>
      <c r="GE639" s="15">
        <v>33</v>
      </c>
      <c r="GF639" s="20" t="s">
        <v>168</v>
      </c>
      <c r="GG639" s="170"/>
    </row>
    <row r="640" spans="1:189" s="2" customFormat="1" ht="15" customHeight="1" x14ac:dyDescent="0.3">
      <c r="A640" s="15" t="s">
        <v>130</v>
      </c>
      <c r="B640" s="15" t="s">
        <v>142</v>
      </c>
      <c r="C640" s="15" t="s">
        <v>221</v>
      </c>
      <c r="D640" s="15" t="s">
        <v>222</v>
      </c>
      <c r="E640" s="15" t="str">
        <f t="shared" si="115"/>
        <v>Benjamin An</v>
      </c>
      <c r="F640" s="15" t="s">
        <v>135</v>
      </c>
      <c r="G640" s="15">
        <v>999914903</v>
      </c>
      <c r="H640" s="15">
        <f t="shared" si="116"/>
        <v>72</v>
      </c>
      <c r="I640" s="15"/>
      <c r="J640" s="15"/>
      <c r="K640" s="16"/>
      <c r="L640" s="15"/>
      <c r="M640" s="15"/>
      <c r="N640" s="15"/>
      <c r="O640" s="15">
        <f t="shared" si="126"/>
        <v>0</v>
      </c>
      <c r="P640" s="15">
        <v>0</v>
      </c>
      <c r="Q640" s="15">
        <f t="shared" si="127"/>
        <v>0</v>
      </c>
      <c r="R640" s="15">
        <v>0</v>
      </c>
      <c r="S640" s="15">
        <v>0</v>
      </c>
      <c r="T640" s="15">
        <f t="shared" si="128"/>
        <v>72</v>
      </c>
      <c r="U640" s="15">
        <f t="shared" si="129"/>
        <v>0</v>
      </c>
      <c r="V640" s="15"/>
      <c r="W640" s="15"/>
      <c r="X640" s="15"/>
      <c r="Y640" s="15"/>
      <c r="Z640" s="16"/>
      <c r="AA640" s="15"/>
      <c r="AB640" s="24"/>
      <c r="AC640" s="15"/>
      <c r="AD640" s="15"/>
      <c r="AE640" s="15"/>
      <c r="AF640" s="15"/>
      <c r="AG640" s="15"/>
      <c r="AH640" s="24"/>
      <c r="AI640" s="15"/>
      <c r="AJ640" s="15"/>
      <c r="AK640" s="15"/>
      <c r="AL640" s="15"/>
      <c r="AM640" s="15"/>
      <c r="AN640" s="24"/>
      <c r="AO640" s="15"/>
      <c r="AP640" s="24"/>
      <c r="AQ640" s="15"/>
      <c r="AR640" s="24"/>
      <c r="AS640" s="15"/>
      <c r="AT640" s="24"/>
      <c r="AU640" s="15">
        <f>0.4*90</f>
        <v>36</v>
      </c>
      <c r="AV640" s="24">
        <v>2</v>
      </c>
      <c r="AW640" s="15"/>
      <c r="AX640" s="24"/>
      <c r="AY640" s="15"/>
      <c r="AZ640" s="15"/>
      <c r="BA640" s="15"/>
      <c r="BB640" s="15"/>
      <c r="BC640" s="15"/>
      <c r="BD640" s="15"/>
      <c r="BE640" s="15"/>
      <c r="BF640" s="24"/>
      <c r="BG640" s="15"/>
      <c r="BH640" s="24"/>
      <c r="BI640" s="15"/>
      <c r="BJ640" s="24"/>
      <c r="BK640" s="15"/>
      <c r="BL640" s="24"/>
      <c r="BM640" s="15"/>
      <c r="BN640" s="24"/>
      <c r="BO640" s="15"/>
      <c r="BP640" s="24"/>
      <c r="BQ640" s="15"/>
      <c r="BR640" s="24"/>
      <c r="BS640" s="15"/>
      <c r="BT640" s="24"/>
      <c r="BU640" s="15">
        <v>105</v>
      </c>
      <c r="BV640" s="24">
        <v>2</v>
      </c>
      <c r="BW640" s="15"/>
      <c r="BX640" s="24"/>
      <c r="BY640" s="15"/>
      <c r="BZ640" s="24"/>
      <c r="CA640" s="15">
        <f>0.4*72</f>
        <v>28.8</v>
      </c>
      <c r="CB640" s="24">
        <v>7</v>
      </c>
      <c r="CC640" s="15"/>
      <c r="CD640" s="24"/>
      <c r="CE640" s="15"/>
      <c r="CF640" s="24"/>
      <c r="CG640" s="15"/>
      <c r="CH640" s="25"/>
      <c r="CI640" s="15"/>
      <c r="CJ640" s="25"/>
      <c r="CK640" s="15"/>
      <c r="CL640" s="25"/>
      <c r="CM640" s="15"/>
      <c r="CN640" s="25"/>
      <c r="CO640" s="15"/>
      <c r="CP640" s="24"/>
      <c r="CQ640" s="15"/>
      <c r="CR640" s="24"/>
      <c r="CS640" s="15">
        <f t="shared" si="117"/>
        <v>0</v>
      </c>
      <c r="CT640" s="15">
        <f t="shared" si="118"/>
        <v>0</v>
      </c>
      <c r="CU640" s="15">
        <f t="shared" si="119"/>
        <v>0</v>
      </c>
      <c r="CV640" s="15">
        <f t="shared" si="120"/>
        <v>0</v>
      </c>
      <c r="CW640" s="15"/>
      <c r="CX640" s="15"/>
      <c r="CY640" s="15">
        <f t="shared" si="121"/>
        <v>0</v>
      </c>
      <c r="CZ640" s="15">
        <f>GG640</f>
        <v>0</v>
      </c>
      <c r="DA640" s="20"/>
      <c r="DB640" s="17"/>
      <c r="DC640" s="15"/>
      <c r="DD640" s="15"/>
      <c r="DE640" s="15"/>
      <c r="DF640" s="15"/>
      <c r="DG640" s="15">
        <v>60</v>
      </c>
      <c r="DH640" s="15"/>
      <c r="DI640" s="15"/>
      <c r="DJ640" s="15"/>
      <c r="DK640" s="15"/>
      <c r="DL640" s="15"/>
      <c r="DM640" s="15"/>
      <c r="DN640" s="15"/>
      <c r="DO640" s="15"/>
      <c r="DP640" s="17"/>
      <c r="DQ640" s="15"/>
      <c r="DR640" s="15"/>
      <c r="DS640" s="15"/>
      <c r="DT640" s="15"/>
      <c r="DU640" s="15"/>
      <c r="DV640" s="15"/>
      <c r="DW640" s="15"/>
      <c r="DX640" s="20"/>
      <c r="DY640" s="15"/>
      <c r="DZ640" s="20"/>
      <c r="EA640" s="15"/>
      <c r="EB640" s="20"/>
      <c r="EC640" s="15">
        <v>72</v>
      </c>
      <c r="ED640" s="20">
        <v>7</v>
      </c>
      <c r="EE640" s="15"/>
      <c r="EF640" s="20"/>
      <c r="EG640" s="15"/>
      <c r="EH640" s="20"/>
      <c r="EI640" s="15"/>
      <c r="EJ640" s="20"/>
      <c r="EK640" s="15"/>
      <c r="EL640" s="20"/>
      <c r="EM640" s="15"/>
      <c r="EN640" s="20"/>
      <c r="EO640" s="15"/>
      <c r="EP640" s="20"/>
      <c r="EQ640" s="15"/>
      <c r="ER640" s="20"/>
      <c r="ES640" s="15"/>
      <c r="ET640" s="20"/>
      <c r="EU640" s="15"/>
      <c r="EV640" s="20"/>
      <c r="EW640" s="15"/>
      <c r="EX640" s="20"/>
      <c r="EY640" s="15"/>
      <c r="EZ640" s="20"/>
      <c r="FA640" s="15"/>
      <c r="FB640" s="20"/>
      <c r="FC640" s="15"/>
      <c r="FD640" s="20"/>
      <c r="FE640" s="15"/>
      <c r="FF640" s="20"/>
      <c r="FG640" s="15"/>
      <c r="FH640" s="20"/>
      <c r="FI640" s="15"/>
      <c r="FJ640" s="20"/>
      <c r="FK640" s="15"/>
      <c r="FL640" s="20"/>
      <c r="FM640" s="15"/>
      <c r="FN640" s="20"/>
      <c r="FO640" s="15"/>
      <c r="FP640" s="20"/>
      <c r="FQ640" s="15"/>
      <c r="FR640" s="20"/>
      <c r="FS640" s="15"/>
      <c r="FT640" s="20"/>
      <c r="FU640" s="15"/>
      <c r="FV640" s="20"/>
      <c r="FW640" s="15"/>
      <c r="FX640" s="20"/>
      <c r="FY640" s="15"/>
      <c r="FZ640" s="20"/>
      <c r="GA640" s="15"/>
      <c r="GB640" s="20"/>
      <c r="GC640" s="15"/>
      <c r="GD640" s="20"/>
      <c r="GE640" s="15"/>
      <c r="GF640" s="20"/>
      <c r="GG640" s="170"/>
    </row>
    <row r="641" spans="1:189" s="2" customFormat="1" ht="15" customHeight="1" x14ac:dyDescent="0.3">
      <c r="A641" s="15" t="s">
        <v>130</v>
      </c>
      <c r="B641" s="17" t="s">
        <v>126</v>
      </c>
      <c r="C641" s="17" t="s">
        <v>1478</v>
      </c>
      <c r="D641" s="17" t="s">
        <v>1475</v>
      </c>
      <c r="E641" s="15" t="str">
        <f t="shared" si="115"/>
        <v>Bryce Nguyen</v>
      </c>
      <c r="F641" s="17" t="s">
        <v>135</v>
      </c>
      <c r="G641" s="15">
        <v>999914992</v>
      </c>
      <c r="H641" s="15">
        <f t="shared" si="116"/>
        <v>76</v>
      </c>
      <c r="I641" s="15"/>
      <c r="J641" s="17">
        <f>(O641+P641+R641+S641+T641+U641)/2</f>
        <v>32</v>
      </c>
      <c r="K641" s="16"/>
      <c r="L641" s="15"/>
      <c r="M641" s="15"/>
      <c r="N641" s="15"/>
      <c r="O641" s="15">
        <f t="shared" si="126"/>
        <v>0</v>
      </c>
      <c r="P641" s="15">
        <v>0</v>
      </c>
      <c r="Q641" s="15">
        <f t="shared" si="127"/>
        <v>0</v>
      </c>
      <c r="R641" s="15">
        <v>0</v>
      </c>
      <c r="S641" s="15">
        <v>0</v>
      </c>
      <c r="T641" s="15">
        <f t="shared" si="128"/>
        <v>0</v>
      </c>
      <c r="U641" s="15">
        <f t="shared" si="129"/>
        <v>64</v>
      </c>
      <c r="V641" s="15"/>
      <c r="W641" s="15"/>
      <c r="X641" s="15"/>
      <c r="Y641" s="15"/>
      <c r="Z641" s="16"/>
      <c r="AA641" s="15"/>
      <c r="AB641" s="24"/>
      <c r="AC641" s="15"/>
      <c r="AD641" s="15"/>
      <c r="AE641" s="15"/>
      <c r="AF641" s="15"/>
      <c r="AG641" s="15"/>
      <c r="AH641" s="24"/>
      <c r="AI641" s="15"/>
      <c r="AJ641" s="15"/>
      <c r="AK641" s="15"/>
      <c r="AL641" s="15"/>
      <c r="AM641" s="15"/>
      <c r="AN641" s="24"/>
      <c r="AO641" s="15"/>
      <c r="AP641" s="24"/>
      <c r="AQ641" s="15"/>
      <c r="AR641" s="24"/>
      <c r="AS641" s="15"/>
      <c r="AT641" s="24"/>
      <c r="AU641" s="15"/>
      <c r="AV641" s="24"/>
      <c r="AW641" s="15"/>
      <c r="AX641" s="24"/>
      <c r="AY641" s="15"/>
      <c r="AZ641" s="15"/>
      <c r="BA641" s="15"/>
      <c r="BB641" s="15"/>
      <c r="BC641" s="15"/>
      <c r="BD641" s="15"/>
      <c r="BE641" s="15"/>
      <c r="BF641" s="24"/>
      <c r="BG641" s="15"/>
      <c r="BH641" s="24"/>
      <c r="BI641" s="15"/>
      <c r="BJ641" s="24"/>
      <c r="BK641" s="15"/>
      <c r="BL641" s="24"/>
      <c r="BM641" s="15">
        <f>79</f>
        <v>79</v>
      </c>
      <c r="BN641" s="24">
        <v>3</v>
      </c>
      <c r="BO641" s="15"/>
      <c r="BP641" s="24"/>
      <c r="BQ641" s="15"/>
      <c r="BR641" s="24"/>
      <c r="BS641" s="15"/>
      <c r="BT641" s="24"/>
      <c r="BU641" s="15"/>
      <c r="BV641" s="24"/>
      <c r="BW641" s="15"/>
      <c r="BX641" s="24"/>
      <c r="BY641" s="15"/>
      <c r="BZ641" s="24"/>
      <c r="CA641" s="15">
        <v>51</v>
      </c>
      <c r="CB641" s="24"/>
      <c r="CC641" s="15"/>
      <c r="CD641" s="24"/>
      <c r="CE641" s="15"/>
      <c r="CF641" s="24"/>
      <c r="CG641" s="15"/>
      <c r="CH641" s="25"/>
      <c r="CI641" s="15"/>
      <c r="CJ641" s="25"/>
      <c r="CK641" s="15"/>
      <c r="CL641" s="25"/>
      <c r="CM641" s="15"/>
      <c r="CN641" s="25"/>
      <c r="CO641" s="15"/>
      <c r="CP641" s="24"/>
      <c r="CQ641" s="15"/>
      <c r="CR641" s="24"/>
      <c r="CS641" s="15">
        <f t="shared" si="117"/>
        <v>0</v>
      </c>
      <c r="CT641" s="15">
        <f t="shared" si="118"/>
        <v>0</v>
      </c>
      <c r="CU641" s="15">
        <f t="shared" si="119"/>
        <v>0</v>
      </c>
      <c r="CV641" s="15">
        <f t="shared" si="120"/>
        <v>44</v>
      </c>
      <c r="CW641" s="15"/>
      <c r="CX641" s="15"/>
      <c r="CY641" s="15">
        <f t="shared" si="121"/>
        <v>0</v>
      </c>
      <c r="CZ641" s="15">
        <f>GG641</f>
        <v>0</v>
      </c>
      <c r="DA641" s="20"/>
      <c r="DB641" s="17">
        <v>48</v>
      </c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7"/>
      <c r="DQ641" s="15"/>
      <c r="DR641" s="15"/>
      <c r="DS641" s="15"/>
      <c r="DT641" s="15"/>
      <c r="DU641" s="15"/>
      <c r="DV641" s="15"/>
      <c r="DW641" s="15"/>
      <c r="DX641" s="20"/>
      <c r="DY641" s="15">
        <v>59</v>
      </c>
      <c r="DZ641" s="20">
        <v>8</v>
      </c>
      <c r="EA641" s="15"/>
      <c r="EB641" s="20"/>
      <c r="EC641" s="15"/>
      <c r="ED641" s="20"/>
      <c r="EE641" s="15"/>
      <c r="EF641" s="20"/>
      <c r="EG641" s="15">
        <v>64</v>
      </c>
      <c r="EH641" s="20" t="s">
        <v>129</v>
      </c>
      <c r="EI641" s="15"/>
      <c r="EJ641" s="20"/>
      <c r="EK641" s="15"/>
      <c r="EL641" s="20"/>
      <c r="EM641" s="15"/>
      <c r="EN641" s="20"/>
      <c r="EO641" s="15"/>
      <c r="EP641" s="20"/>
      <c r="EQ641" s="15"/>
      <c r="ER641" s="20"/>
      <c r="ES641" s="15"/>
      <c r="ET641" s="20"/>
      <c r="EU641" s="15"/>
      <c r="EV641" s="20"/>
      <c r="EW641" s="15"/>
      <c r="EX641" s="20"/>
      <c r="EY641" s="15"/>
      <c r="EZ641" s="20"/>
      <c r="FA641" s="15"/>
      <c r="FB641" s="20"/>
      <c r="FC641" s="15"/>
      <c r="FD641" s="20"/>
      <c r="FE641" s="15"/>
      <c r="FF641" s="20"/>
      <c r="FG641" s="15"/>
      <c r="FH641" s="20"/>
      <c r="FI641" s="15"/>
      <c r="FJ641" s="20"/>
      <c r="FK641" s="15"/>
      <c r="FL641" s="20"/>
      <c r="FM641" s="15"/>
      <c r="FN641" s="20"/>
      <c r="FO641" s="15"/>
      <c r="FP641" s="20"/>
      <c r="FQ641" s="15"/>
      <c r="FR641" s="20"/>
      <c r="FS641" s="15"/>
      <c r="FT641" s="20"/>
      <c r="FU641" s="15"/>
      <c r="FV641" s="20"/>
      <c r="FW641" s="15"/>
      <c r="FX641" s="20"/>
      <c r="FY641" s="15"/>
      <c r="FZ641" s="20"/>
      <c r="GA641" s="15"/>
      <c r="GB641" s="20"/>
      <c r="GC641" s="15">
        <v>44</v>
      </c>
      <c r="GD641" s="20" t="s">
        <v>129</v>
      </c>
      <c r="GE641" s="15"/>
      <c r="GF641" s="20"/>
      <c r="GG641" s="170"/>
    </row>
    <row r="642" spans="1:189" s="2" customFormat="1" ht="15" customHeight="1" x14ac:dyDescent="0.3">
      <c r="A642" s="15" t="s">
        <v>125</v>
      </c>
      <c r="B642" s="15" t="s">
        <v>142</v>
      </c>
      <c r="C642" s="17" t="s">
        <v>1670</v>
      </c>
      <c r="D642" s="17" t="s">
        <v>1638</v>
      </c>
      <c r="E642" s="15" t="str">
        <f t="shared" si="115"/>
        <v>Santos Rodriguez</v>
      </c>
      <c r="F642" s="17" t="s">
        <v>135</v>
      </c>
      <c r="G642" s="15">
        <v>999914998</v>
      </c>
      <c r="H642" s="15">
        <f t="shared" si="116"/>
        <v>78</v>
      </c>
      <c r="I642" s="15"/>
      <c r="J642" s="15"/>
      <c r="K642" s="16"/>
      <c r="L642" s="15"/>
      <c r="M642" s="15"/>
      <c r="N642" s="15"/>
      <c r="O642" s="15">
        <f t="shared" si="126"/>
        <v>0</v>
      </c>
      <c r="P642" s="15">
        <v>0</v>
      </c>
      <c r="Q642" s="15">
        <f t="shared" si="127"/>
        <v>0</v>
      </c>
      <c r="R642" s="15">
        <v>0</v>
      </c>
      <c r="S642" s="15">
        <v>0</v>
      </c>
      <c r="T642" s="15">
        <f t="shared" si="128"/>
        <v>78</v>
      </c>
      <c r="U642" s="15">
        <f t="shared" si="129"/>
        <v>0</v>
      </c>
      <c r="V642" s="15"/>
      <c r="W642" s="15"/>
      <c r="X642" s="15"/>
      <c r="Y642" s="15"/>
      <c r="Z642" s="16"/>
      <c r="AA642" s="15"/>
      <c r="AB642" s="24"/>
      <c r="AC642" s="15"/>
      <c r="AD642" s="15"/>
      <c r="AE642" s="15"/>
      <c r="AF642" s="15"/>
      <c r="AG642" s="15"/>
      <c r="AH642" s="24"/>
      <c r="AI642" s="15"/>
      <c r="AJ642" s="15"/>
      <c r="AK642" s="15"/>
      <c r="AL642" s="15"/>
      <c r="AM642" s="15"/>
      <c r="AN642" s="24"/>
      <c r="AO642" s="15"/>
      <c r="AP642" s="24"/>
      <c r="AQ642" s="15"/>
      <c r="AR642" s="24"/>
      <c r="AS642" s="15"/>
      <c r="AT642" s="24"/>
      <c r="AU642" s="15"/>
      <c r="AV642" s="24"/>
      <c r="AW642" s="15"/>
      <c r="AX642" s="24"/>
      <c r="AY642" s="15"/>
      <c r="AZ642" s="15"/>
      <c r="BA642" s="15"/>
      <c r="BB642" s="15"/>
      <c r="BC642" s="15"/>
      <c r="BD642" s="15"/>
      <c r="BE642" s="15"/>
      <c r="BF642" s="24"/>
      <c r="BG642" s="15"/>
      <c r="BH642" s="24"/>
      <c r="BI642" s="15"/>
      <c r="BJ642" s="24"/>
      <c r="BK642" s="15"/>
      <c r="BL642" s="24"/>
      <c r="BM642" s="15"/>
      <c r="BN642" s="24"/>
      <c r="BO642" s="15"/>
      <c r="BP642" s="24"/>
      <c r="BQ642" s="15"/>
      <c r="BR642" s="24"/>
      <c r="BS642" s="15"/>
      <c r="BT642" s="24"/>
      <c r="BU642" s="15"/>
      <c r="BV642" s="24"/>
      <c r="BW642" s="15"/>
      <c r="BX642" s="24"/>
      <c r="BY642" s="15"/>
      <c r="BZ642" s="24"/>
      <c r="CA642" s="15"/>
      <c r="CB642" s="24"/>
      <c r="CC642" s="15"/>
      <c r="CD642" s="24"/>
      <c r="CE642" s="15"/>
      <c r="CF642" s="24"/>
      <c r="CG642" s="15"/>
      <c r="CH642" s="25"/>
      <c r="CI642" s="15"/>
      <c r="CJ642" s="25"/>
      <c r="CK642" s="15"/>
      <c r="CL642" s="25"/>
      <c r="CM642" s="15"/>
      <c r="CN642" s="25"/>
      <c r="CO642" s="15"/>
      <c r="CP642" s="25"/>
      <c r="CQ642" s="15"/>
      <c r="CR642" s="25"/>
      <c r="CS642" s="15">
        <f t="shared" si="117"/>
        <v>0</v>
      </c>
      <c r="CT642" s="15">
        <f t="shared" si="118"/>
        <v>0</v>
      </c>
      <c r="CU642" s="15">
        <f t="shared" si="119"/>
        <v>0</v>
      </c>
      <c r="CV642" s="15">
        <f t="shared" si="120"/>
        <v>0</v>
      </c>
      <c r="CW642" s="15"/>
      <c r="CX642" s="15"/>
      <c r="CY642" s="15">
        <f t="shared" si="121"/>
        <v>0</v>
      </c>
      <c r="CZ642" s="15">
        <f>GG642</f>
        <v>0</v>
      </c>
      <c r="DA642" s="19"/>
      <c r="DB642" s="17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7"/>
      <c r="DQ642" s="15"/>
      <c r="DR642" s="15"/>
      <c r="DS642" s="15"/>
      <c r="DT642" s="15"/>
      <c r="DU642" s="15"/>
      <c r="DV642" s="15"/>
      <c r="DW642" s="15"/>
      <c r="DX642" s="20"/>
      <c r="DY642" s="15"/>
      <c r="DZ642" s="20"/>
      <c r="EA642" s="15"/>
      <c r="EB642" s="20"/>
      <c r="EC642" s="15">
        <v>78</v>
      </c>
      <c r="ED642" s="20">
        <v>6</v>
      </c>
      <c r="EE642" s="15"/>
      <c r="EF642" s="20"/>
      <c r="EG642" s="15"/>
      <c r="EH642" s="20"/>
      <c r="EI642" s="15"/>
      <c r="EJ642" s="20"/>
      <c r="EK642" s="15"/>
      <c r="EL642" s="20"/>
      <c r="EM642" s="15"/>
      <c r="EN642" s="20"/>
      <c r="EO642" s="15"/>
      <c r="EP642" s="20"/>
      <c r="EQ642" s="15"/>
      <c r="ER642" s="20"/>
      <c r="ES642" s="15"/>
      <c r="ET642" s="20"/>
      <c r="EU642" s="15"/>
      <c r="EV642" s="20"/>
      <c r="EW642" s="15"/>
      <c r="EX642" s="20"/>
      <c r="EY642" s="15"/>
      <c r="EZ642" s="20"/>
      <c r="FA642" s="15"/>
      <c r="FB642" s="20"/>
      <c r="FC642" s="15"/>
      <c r="FD642" s="20"/>
      <c r="FE642" s="15"/>
      <c r="FF642" s="20"/>
      <c r="FG642" s="15"/>
      <c r="FH642" s="20"/>
      <c r="FI642" s="15"/>
      <c r="FJ642" s="20"/>
      <c r="FK642" s="15"/>
      <c r="FL642" s="20"/>
      <c r="FM642" s="15"/>
      <c r="FN642" s="20"/>
      <c r="FO642" s="15"/>
      <c r="FP642" s="20"/>
      <c r="FQ642" s="15"/>
      <c r="FR642" s="20"/>
      <c r="FS642" s="15"/>
      <c r="FT642" s="20"/>
      <c r="FU642" s="15"/>
      <c r="FV642" s="20"/>
      <c r="FW642" s="15"/>
      <c r="FX642" s="20"/>
      <c r="FY642" s="15"/>
      <c r="FZ642" s="20"/>
      <c r="GA642" s="15"/>
      <c r="GB642" s="20"/>
      <c r="GC642" s="15"/>
      <c r="GD642" s="20"/>
      <c r="GE642" s="15"/>
      <c r="GF642" s="20"/>
      <c r="GG642" s="170"/>
    </row>
    <row r="643" spans="1:189" s="2" customFormat="1" ht="15" customHeight="1" x14ac:dyDescent="0.3">
      <c r="A643" s="17" t="s">
        <v>130</v>
      </c>
      <c r="B643" s="17" t="s">
        <v>142</v>
      </c>
      <c r="C643" s="17" t="s">
        <v>1663</v>
      </c>
      <c r="D643" s="17" t="s">
        <v>1664</v>
      </c>
      <c r="E643" s="15" t="str">
        <f t="shared" si="115"/>
        <v>YANKI SANALAN</v>
      </c>
      <c r="F643" s="17" t="s">
        <v>128</v>
      </c>
      <c r="G643" s="15">
        <v>999915018</v>
      </c>
      <c r="H643" s="15">
        <f t="shared" si="116"/>
        <v>113</v>
      </c>
      <c r="I643" s="15"/>
      <c r="J643" s="15"/>
      <c r="K643" s="16"/>
      <c r="L643" s="15"/>
      <c r="M643" s="15"/>
      <c r="N643" s="15"/>
      <c r="O643" s="15">
        <f t="shared" si="126"/>
        <v>50</v>
      </c>
      <c r="P643" s="15">
        <v>0</v>
      </c>
      <c r="Q643" s="15">
        <f t="shared" si="127"/>
        <v>0</v>
      </c>
      <c r="R643" s="15">
        <v>0</v>
      </c>
      <c r="S643" s="15">
        <v>0</v>
      </c>
      <c r="T643" s="15">
        <f t="shared" si="128"/>
        <v>0</v>
      </c>
      <c r="U643" s="15">
        <f t="shared" si="129"/>
        <v>0</v>
      </c>
      <c r="V643" s="15"/>
      <c r="W643" s="15"/>
      <c r="X643" s="15"/>
      <c r="Y643" s="15"/>
      <c r="Z643" s="16"/>
      <c r="AA643" s="15"/>
      <c r="AB643" s="24"/>
      <c r="AC643" s="15"/>
      <c r="AD643" s="15"/>
      <c r="AE643" s="15"/>
      <c r="AF643" s="15"/>
      <c r="AG643" s="15"/>
      <c r="AH643" s="24"/>
      <c r="AI643" s="15"/>
      <c r="AJ643" s="15"/>
      <c r="AK643" s="15"/>
      <c r="AL643" s="15"/>
      <c r="AM643" s="15"/>
      <c r="AN643" s="24"/>
      <c r="AO643" s="15"/>
      <c r="AP643" s="24"/>
      <c r="AQ643" s="15"/>
      <c r="AR643" s="24"/>
      <c r="AS643" s="15"/>
      <c r="AT643" s="24"/>
      <c r="AU643" s="15"/>
      <c r="AV643" s="24"/>
      <c r="AW643" s="15"/>
      <c r="AX643" s="24"/>
      <c r="AY643" s="15"/>
      <c r="AZ643" s="15"/>
      <c r="BA643" s="15"/>
      <c r="BB643" s="15"/>
      <c r="BC643" s="15"/>
      <c r="BD643" s="15"/>
      <c r="BE643" s="15"/>
      <c r="BF643" s="24"/>
      <c r="BG643" s="15"/>
      <c r="BH643" s="24"/>
      <c r="BI643" s="15"/>
      <c r="BJ643" s="24"/>
      <c r="BK643" s="15"/>
      <c r="BL643" s="24"/>
      <c r="BM643" s="15"/>
      <c r="BN643" s="24"/>
      <c r="BO643" s="15"/>
      <c r="BP643" s="24"/>
      <c r="BQ643" s="15"/>
      <c r="BR643" s="24"/>
      <c r="BS643" s="15"/>
      <c r="BT643" s="24"/>
      <c r="BU643" s="15"/>
      <c r="BV643" s="24"/>
      <c r="BW643" s="15"/>
      <c r="BX643" s="24"/>
      <c r="BY643" s="15"/>
      <c r="BZ643" s="24"/>
      <c r="CA643" s="15"/>
      <c r="CB643" s="24"/>
      <c r="CC643" s="15"/>
      <c r="CD643" s="24"/>
      <c r="CE643" s="15"/>
      <c r="CF643" s="24"/>
      <c r="CG643" s="15"/>
      <c r="CH643" s="25"/>
      <c r="CI643" s="15"/>
      <c r="CJ643" s="25"/>
      <c r="CK643" s="15"/>
      <c r="CL643" s="25"/>
      <c r="CM643" s="15"/>
      <c r="CN643" s="25"/>
      <c r="CO643" s="15"/>
      <c r="CP643" s="25"/>
      <c r="CQ643" s="15"/>
      <c r="CR643" s="25"/>
      <c r="CS643" s="15">
        <f t="shared" si="117"/>
        <v>0</v>
      </c>
      <c r="CT643" s="15">
        <f t="shared" si="118"/>
        <v>63</v>
      </c>
      <c r="CU643" s="15">
        <f t="shared" si="119"/>
        <v>1</v>
      </c>
      <c r="CV643" s="15">
        <f t="shared" si="120"/>
        <v>0</v>
      </c>
      <c r="CW643" s="15"/>
      <c r="CX643" s="15"/>
      <c r="CY643" s="15">
        <f t="shared" si="121"/>
        <v>0</v>
      </c>
      <c r="CZ643" s="15">
        <f>GG643</f>
        <v>0</v>
      </c>
      <c r="DA643" s="19"/>
      <c r="DB643" s="17"/>
      <c r="DC643" s="17">
        <v>30</v>
      </c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7"/>
      <c r="DQ643" s="17"/>
      <c r="DR643" s="17"/>
      <c r="DS643" s="17"/>
      <c r="DT643" s="17"/>
      <c r="DU643" s="17"/>
      <c r="DV643" s="17"/>
      <c r="DW643" s="15"/>
      <c r="DX643" s="20"/>
      <c r="DY643" s="15"/>
      <c r="DZ643" s="20"/>
      <c r="EA643" s="15"/>
      <c r="EB643" s="20"/>
      <c r="EC643" s="15"/>
      <c r="ED643" s="20"/>
      <c r="EE643" s="15"/>
      <c r="EF643" s="20"/>
      <c r="EG643" s="15"/>
      <c r="EH643" s="20"/>
      <c r="EI643" s="15"/>
      <c r="EJ643" s="20"/>
      <c r="EK643" s="15"/>
      <c r="EL643" s="20"/>
      <c r="EM643" s="15">
        <v>50</v>
      </c>
      <c r="EN643" s="20">
        <v>1</v>
      </c>
      <c r="EO643" s="15"/>
      <c r="EP643" s="20"/>
      <c r="EQ643" s="17"/>
      <c r="ER643" s="20"/>
      <c r="ES643" s="15"/>
      <c r="ET643" s="20"/>
      <c r="EU643" s="15"/>
      <c r="EV643" s="20"/>
      <c r="EW643" s="15"/>
      <c r="EX643" s="20"/>
      <c r="EY643" s="15"/>
      <c r="EZ643" s="20"/>
      <c r="FA643" s="15"/>
      <c r="FB643" s="20"/>
      <c r="FC643" s="15">
        <v>63</v>
      </c>
      <c r="FD643" s="20">
        <v>5</v>
      </c>
      <c r="FE643" s="15"/>
      <c r="FF643" s="20"/>
      <c r="FG643" s="15"/>
      <c r="FH643" s="20"/>
      <c r="FI643" s="15"/>
      <c r="FJ643" s="20"/>
      <c r="FK643" s="15"/>
      <c r="FL643" s="20"/>
      <c r="FM643" s="15"/>
      <c r="FN643" s="20"/>
      <c r="FO643" s="15"/>
      <c r="FP643" s="20"/>
      <c r="FQ643" s="15"/>
      <c r="FR643" s="20"/>
      <c r="FS643" s="15"/>
      <c r="FT643" s="20"/>
      <c r="FU643" s="15"/>
      <c r="FV643" s="20"/>
      <c r="FW643" s="15"/>
      <c r="FX643" s="20"/>
      <c r="FY643" s="15"/>
      <c r="FZ643" s="20"/>
      <c r="GA643" s="15"/>
      <c r="GB643" s="20"/>
      <c r="GC643" s="15"/>
      <c r="GD643" s="20"/>
      <c r="GE643" s="15"/>
      <c r="GF643" s="20"/>
      <c r="GG643" s="170"/>
    </row>
    <row r="644" spans="1:189" s="2" customFormat="1" ht="15" customHeight="1" x14ac:dyDescent="0.3">
      <c r="A644" s="15" t="s">
        <v>130</v>
      </c>
      <c r="B644" s="15" t="s">
        <v>126</v>
      </c>
      <c r="C644" s="15" t="s">
        <v>295</v>
      </c>
      <c r="D644" s="15" t="s">
        <v>480</v>
      </c>
      <c r="E644" s="15" t="str">
        <f t="shared" si="115"/>
        <v>Ryan Chan</v>
      </c>
      <c r="F644" s="15" t="s">
        <v>135</v>
      </c>
      <c r="G644" s="15">
        <v>999915037</v>
      </c>
      <c r="H644" s="15">
        <f t="shared" si="116"/>
        <v>196</v>
      </c>
      <c r="I644" s="17"/>
      <c r="J644" s="17"/>
      <c r="K644" s="21"/>
      <c r="L644" s="15"/>
      <c r="M644" s="15"/>
      <c r="N644" s="15"/>
      <c r="O644" s="15">
        <f t="shared" si="126"/>
        <v>32</v>
      </c>
      <c r="P644" s="15">
        <v>0</v>
      </c>
      <c r="Q644" s="15">
        <f t="shared" si="127"/>
        <v>1</v>
      </c>
      <c r="R644" s="15">
        <v>0</v>
      </c>
      <c r="S644" s="15">
        <v>0</v>
      </c>
      <c r="T644" s="15">
        <f t="shared" si="128"/>
        <v>0</v>
      </c>
      <c r="U644" s="15">
        <f t="shared" si="129"/>
        <v>0</v>
      </c>
      <c r="V644" s="15"/>
      <c r="W644" s="15"/>
      <c r="X644" s="15"/>
      <c r="Y644" s="15"/>
      <c r="Z644" s="21"/>
      <c r="AA644" s="17"/>
      <c r="AB644" s="17"/>
      <c r="AC644" s="17"/>
      <c r="AD644" s="17"/>
      <c r="AE644" s="17"/>
      <c r="AF644" s="24"/>
      <c r="AG644" s="17"/>
      <c r="AH644" s="24"/>
      <c r="AI644" s="17"/>
      <c r="AJ644" s="24"/>
      <c r="AK644" s="17"/>
      <c r="AL644" s="24"/>
      <c r="AM644" s="17"/>
      <c r="AN644" s="24"/>
      <c r="AO644" s="17"/>
      <c r="AP644" s="24"/>
      <c r="AQ644" s="17"/>
      <c r="AR644" s="24"/>
      <c r="AS644" s="17"/>
      <c r="AT644" s="24"/>
      <c r="AU644" s="17"/>
      <c r="AV644" s="24"/>
      <c r="AW644" s="17"/>
      <c r="AX644" s="24"/>
      <c r="AY644" s="17"/>
      <c r="AZ644" s="17"/>
      <c r="BA644" s="17"/>
      <c r="BB644" s="24"/>
      <c r="BC644" s="17"/>
      <c r="BD644" s="24"/>
      <c r="BE644" s="17"/>
      <c r="BF644" s="24"/>
      <c r="BG644" s="17"/>
      <c r="BH644" s="24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24"/>
      <c r="CQ644" s="17"/>
      <c r="CR644" s="24"/>
      <c r="CS644" s="15">
        <f t="shared" si="117"/>
        <v>0</v>
      </c>
      <c r="CT644" s="15">
        <f t="shared" si="118"/>
        <v>131</v>
      </c>
      <c r="CU644" s="15">
        <f t="shared" si="119"/>
        <v>1</v>
      </c>
      <c r="CV644" s="15">
        <f t="shared" si="120"/>
        <v>33</v>
      </c>
      <c r="CW644" s="15"/>
      <c r="CX644" s="15"/>
      <c r="CY644" s="15">
        <f t="shared" si="121"/>
        <v>0</v>
      </c>
      <c r="CZ644" s="15">
        <f>GG644</f>
        <v>0</v>
      </c>
      <c r="DA644" s="20"/>
      <c r="DB644" s="17"/>
      <c r="DC644" s="15"/>
      <c r="DD644" s="15"/>
      <c r="DE644" s="15"/>
      <c r="DF644" s="15"/>
      <c r="DG644" s="15">
        <v>54</v>
      </c>
      <c r="DH644" s="15"/>
      <c r="DI644" s="15"/>
      <c r="DJ644" s="15"/>
      <c r="DK644" s="15"/>
      <c r="DL644" s="15"/>
      <c r="DM644" s="15"/>
      <c r="DN644" s="15"/>
      <c r="DO644" s="15"/>
      <c r="DP644" s="17"/>
      <c r="DQ644" s="15"/>
      <c r="DR644" s="15"/>
      <c r="DS644" s="15">
        <v>68</v>
      </c>
      <c r="DT644" s="15"/>
      <c r="DU644" s="15"/>
      <c r="DV644" s="15"/>
      <c r="DW644" s="15"/>
      <c r="DX644" s="20"/>
      <c r="DY644" s="15"/>
      <c r="DZ644" s="20"/>
      <c r="EA644" s="15"/>
      <c r="EB644" s="20"/>
      <c r="EC644" s="15"/>
      <c r="ED644" s="20"/>
      <c r="EE644" s="15"/>
      <c r="EF644" s="20"/>
      <c r="EG644" s="15"/>
      <c r="EH644" s="20"/>
      <c r="EI644" s="15"/>
      <c r="EJ644" s="20"/>
      <c r="EK644" s="15">
        <v>32</v>
      </c>
      <c r="EL644" s="20" t="s">
        <v>129</v>
      </c>
      <c r="EM644" s="15"/>
      <c r="EN644" s="20"/>
      <c r="EO644" s="15"/>
      <c r="EP644" s="20"/>
      <c r="EQ644" s="15"/>
      <c r="ER644" s="20"/>
      <c r="ES644" s="15"/>
      <c r="ET644" s="20"/>
      <c r="EU644" s="15">
        <v>68</v>
      </c>
      <c r="EV644" s="20">
        <v>4</v>
      </c>
      <c r="EW644" s="15"/>
      <c r="EX644" s="20"/>
      <c r="EY644" s="15"/>
      <c r="EZ644" s="20"/>
      <c r="FA644" s="15"/>
      <c r="FB644" s="20"/>
      <c r="FC644" s="15"/>
      <c r="FD644" s="20"/>
      <c r="FE644" s="15"/>
      <c r="FF644" s="20"/>
      <c r="FG644" s="15"/>
      <c r="FH644" s="20"/>
      <c r="FI644" s="15"/>
      <c r="FJ644" s="20"/>
      <c r="FK644" s="15"/>
      <c r="FL644" s="20"/>
      <c r="FM644" s="15"/>
      <c r="FN644" s="20"/>
      <c r="FO644" s="15">
        <v>63</v>
      </c>
      <c r="FP644" s="20"/>
      <c r="FQ644" s="15"/>
      <c r="FR644" s="20"/>
      <c r="FS644" s="15"/>
      <c r="FT644" s="20"/>
      <c r="FU644" s="15"/>
      <c r="FV644" s="20"/>
      <c r="FW644" s="15"/>
      <c r="FX644" s="20"/>
      <c r="FY644" s="15"/>
      <c r="FZ644" s="20"/>
      <c r="GA644" s="15"/>
      <c r="GB644" s="20"/>
      <c r="GC644" s="15"/>
      <c r="GD644" s="20"/>
      <c r="GE644" s="15">
        <v>33</v>
      </c>
      <c r="GF644" s="20" t="s">
        <v>168</v>
      </c>
      <c r="GG644" s="170"/>
    </row>
    <row r="645" spans="1:189" s="2" customFormat="1" ht="15" customHeight="1" x14ac:dyDescent="0.3">
      <c r="A645" s="17" t="s">
        <v>125</v>
      </c>
      <c r="B645" s="15" t="s">
        <v>126</v>
      </c>
      <c r="C645" s="15" t="s">
        <v>1755</v>
      </c>
      <c r="D645" s="15" t="s">
        <v>1322</v>
      </c>
      <c r="E645" s="15" t="str">
        <f t="shared" si="115"/>
        <v>Sadie Yu</v>
      </c>
      <c r="F645" s="15" t="s">
        <v>128</v>
      </c>
      <c r="G645" s="15">
        <v>999915092</v>
      </c>
      <c r="H645" s="15">
        <f t="shared" si="116"/>
        <v>116</v>
      </c>
      <c r="I645" s="15"/>
      <c r="J645" s="15"/>
      <c r="K645" s="16"/>
      <c r="L645" s="15"/>
      <c r="M645" s="15"/>
      <c r="N645" s="15"/>
      <c r="O645" s="15">
        <f t="shared" si="126"/>
        <v>0</v>
      </c>
      <c r="P645" s="15">
        <v>0</v>
      </c>
      <c r="Q645" s="15">
        <f t="shared" si="127"/>
        <v>1</v>
      </c>
      <c r="R645" s="15">
        <v>0</v>
      </c>
      <c r="S645" s="15">
        <v>0</v>
      </c>
      <c r="T645" s="15">
        <f t="shared" si="128"/>
        <v>38</v>
      </c>
      <c r="U645" s="15">
        <f t="shared" si="129"/>
        <v>0</v>
      </c>
      <c r="V645" s="15"/>
      <c r="W645" s="15"/>
      <c r="X645" s="15"/>
      <c r="Y645" s="15"/>
      <c r="Z645" s="16"/>
      <c r="AA645" s="15"/>
      <c r="AB645" s="24"/>
      <c r="AC645" s="15"/>
      <c r="AD645" s="15"/>
      <c r="AE645" s="15"/>
      <c r="AF645" s="15"/>
      <c r="AG645" s="15"/>
      <c r="AH645" s="24"/>
      <c r="AI645" s="15"/>
      <c r="AJ645" s="15"/>
      <c r="AK645" s="15"/>
      <c r="AL645" s="15"/>
      <c r="AM645" s="15">
        <v>32</v>
      </c>
      <c r="AN645" s="24" t="s">
        <v>129</v>
      </c>
      <c r="AO645" s="15"/>
      <c r="AP645" s="24"/>
      <c r="AQ645" s="15"/>
      <c r="AR645" s="24"/>
      <c r="AS645" s="15"/>
      <c r="AT645" s="24"/>
      <c r="AU645" s="15"/>
      <c r="AV645" s="24"/>
      <c r="AW645" s="15"/>
      <c r="AX645" s="24"/>
      <c r="AY645" s="15"/>
      <c r="AZ645" s="15"/>
      <c r="BA645" s="15"/>
      <c r="BB645" s="15"/>
      <c r="BC645" s="15"/>
      <c r="BD645" s="15"/>
      <c r="BE645" s="15"/>
      <c r="BF645" s="24"/>
      <c r="BG645" s="15"/>
      <c r="BH645" s="24"/>
      <c r="BI645" s="15"/>
      <c r="BJ645" s="24"/>
      <c r="BK645" s="15"/>
      <c r="BL645" s="24"/>
      <c r="BM645" s="15"/>
      <c r="BN645" s="24"/>
      <c r="BO645" s="15"/>
      <c r="BP645" s="24"/>
      <c r="BQ645" s="15"/>
      <c r="BR645" s="24"/>
      <c r="BS645" s="15">
        <v>44</v>
      </c>
      <c r="BT645" s="24" t="s">
        <v>129</v>
      </c>
      <c r="BU645" s="15"/>
      <c r="BV645" s="24"/>
      <c r="BW645" s="15"/>
      <c r="BX645" s="24"/>
      <c r="BY645" s="15"/>
      <c r="BZ645" s="24"/>
      <c r="CA645" s="15">
        <v>38</v>
      </c>
      <c r="CB645" s="24" t="s">
        <v>168</v>
      </c>
      <c r="CC645" s="15"/>
      <c r="CD645" s="24"/>
      <c r="CE645" s="15"/>
      <c r="CF645" s="24"/>
      <c r="CG645" s="15"/>
      <c r="CH645" s="25"/>
      <c r="CI645" s="15"/>
      <c r="CJ645" s="25"/>
      <c r="CK645" s="15"/>
      <c r="CL645" s="25"/>
      <c r="CM645" s="15"/>
      <c r="CN645" s="25"/>
      <c r="CO645" s="15"/>
      <c r="CP645" s="25"/>
      <c r="CQ645" s="15"/>
      <c r="CR645" s="25"/>
      <c r="CS645" s="15">
        <f t="shared" si="117"/>
        <v>0</v>
      </c>
      <c r="CT645" s="15">
        <f t="shared" si="118"/>
        <v>45</v>
      </c>
      <c r="CU645" s="15">
        <f t="shared" si="119"/>
        <v>1</v>
      </c>
      <c r="CV645" s="15">
        <f t="shared" si="120"/>
        <v>33</v>
      </c>
      <c r="CW645" s="15"/>
      <c r="CX645" s="15"/>
      <c r="CY645" s="15">
        <f t="shared" si="121"/>
        <v>0</v>
      </c>
      <c r="CZ645" s="15">
        <f>GG645</f>
        <v>0</v>
      </c>
      <c r="DA645" s="19"/>
      <c r="DB645" s="17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7"/>
      <c r="DQ645" s="15">
        <v>68</v>
      </c>
      <c r="DR645" s="15"/>
      <c r="DS645" s="15"/>
      <c r="DT645" s="15"/>
      <c r="DU645" s="15"/>
      <c r="DV645" s="15"/>
      <c r="DW645" s="15"/>
      <c r="DX645" s="20"/>
      <c r="DY645" s="15"/>
      <c r="DZ645" s="20"/>
      <c r="EA645" s="15">
        <v>44</v>
      </c>
      <c r="EB645" s="20" t="s">
        <v>129</v>
      </c>
      <c r="EC645" s="15">
        <v>38</v>
      </c>
      <c r="ED645" s="20" t="s">
        <v>168</v>
      </c>
      <c r="EE645" s="15"/>
      <c r="EF645" s="20"/>
      <c r="EG645" s="15"/>
      <c r="EH645" s="20"/>
      <c r="EI645" s="15"/>
      <c r="EJ645" s="20"/>
      <c r="EK645" s="15"/>
      <c r="EL645" s="20"/>
      <c r="EM645" s="15"/>
      <c r="EN645" s="20"/>
      <c r="EO645" s="15"/>
      <c r="EP645" s="20"/>
      <c r="EQ645" s="15"/>
      <c r="ER645" s="20"/>
      <c r="ES645" s="15">
        <v>45</v>
      </c>
      <c r="ET645" s="20">
        <v>2</v>
      </c>
      <c r="EU645" s="15"/>
      <c r="EV645" s="20"/>
      <c r="EW645" s="15"/>
      <c r="EX645" s="20"/>
      <c r="EY645" s="15"/>
      <c r="EZ645" s="20"/>
      <c r="FA645" s="15"/>
      <c r="FB645" s="20"/>
      <c r="FC645" s="15"/>
      <c r="FD645" s="20"/>
      <c r="FE645" s="15"/>
      <c r="FF645" s="20"/>
      <c r="FG645" s="15"/>
      <c r="FH645" s="20"/>
      <c r="FI645" s="15"/>
      <c r="FJ645" s="20"/>
      <c r="FK645" s="15"/>
      <c r="FL645" s="20"/>
      <c r="FM645" s="15"/>
      <c r="FN645" s="20"/>
      <c r="FO645" s="15"/>
      <c r="FP645" s="20"/>
      <c r="FQ645" s="15"/>
      <c r="FR645" s="20"/>
      <c r="FS645" s="15"/>
      <c r="FT645" s="20"/>
      <c r="FU645" s="15"/>
      <c r="FV645" s="20"/>
      <c r="FW645" s="15"/>
      <c r="FX645" s="20"/>
      <c r="FY645" s="15"/>
      <c r="FZ645" s="20"/>
      <c r="GA645" s="15"/>
      <c r="GB645" s="20"/>
      <c r="GC645" s="15">
        <v>33</v>
      </c>
      <c r="GD645" s="20" t="s">
        <v>168</v>
      </c>
      <c r="GE645" s="15"/>
      <c r="GF645" s="20"/>
      <c r="GG645" s="170"/>
    </row>
    <row r="646" spans="1:189" s="2" customFormat="1" ht="15" customHeight="1" x14ac:dyDescent="0.3">
      <c r="A646" s="15" t="s">
        <v>130</v>
      </c>
      <c r="B646" s="15" t="s">
        <v>126</v>
      </c>
      <c r="C646" s="15" t="s">
        <v>4094</v>
      </c>
      <c r="D646" s="15" t="s">
        <v>4095</v>
      </c>
      <c r="E646" s="15" t="str">
        <f t="shared" ref="E646:E709" si="130">CONCATENATE(C646, " ",D646)</f>
        <v>SOPHIA POKROVSKY</v>
      </c>
      <c r="F646" s="15" t="s">
        <v>128</v>
      </c>
      <c r="G646" s="15">
        <v>999915131</v>
      </c>
      <c r="H646" s="15">
        <f t="shared" ref="H646:H709" si="131">(L646+M646+N646+O646+P646+R646+S646+T646+U646+V646+X646+Y646+CT646+CY646+CS646+CV646)-J646</f>
        <v>33</v>
      </c>
      <c r="I646" s="15"/>
      <c r="J646" s="15"/>
      <c r="K646" s="16"/>
      <c r="L646" s="15"/>
      <c r="M646" s="15"/>
      <c r="N646" s="15"/>
      <c r="O646" s="15">
        <f t="shared" si="126"/>
        <v>0</v>
      </c>
      <c r="P646" s="15">
        <v>0</v>
      </c>
      <c r="Q646" s="15">
        <f t="shared" si="127"/>
        <v>0</v>
      </c>
      <c r="R646" s="15">
        <v>0</v>
      </c>
      <c r="S646" s="15">
        <v>0</v>
      </c>
      <c r="T646" s="15">
        <f t="shared" si="128"/>
        <v>0</v>
      </c>
      <c r="U646" s="15">
        <f t="shared" si="129"/>
        <v>0</v>
      </c>
      <c r="V646" s="15"/>
      <c r="W646" s="15"/>
      <c r="X646" s="15"/>
      <c r="Y646" s="15"/>
      <c r="Z646" s="16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>
        <f t="shared" ref="CS646:CS709" si="132">SUM(FE646)</f>
        <v>0</v>
      </c>
      <c r="CT646" s="15">
        <f t="shared" ref="CT646:CT709" si="133">SUM(EQ646,ES646,EU646,EW646,FA646,EY646,FC646,FG646,FI646,FK646,FM646,FQ646,FS646,FU646,FW646,FY646,GA646,FO646)</f>
        <v>0</v>
      </c>
      <c r="CU646" s="15">
        <f t="shared" ref="CU646:CU709" si="134">COUNT(ER646,ET646,EV646,EX646,FB646,EZ646,FD646,FH646,FJ646,FL646,FN646,FR646,FT646,FV646,FX646,FZ646,GB646)</f>
        <v>0</v>
      </c>
      <c r="CV646" s="15">
        <f t="shared" ref="CV646:CV709" si="135">GC646+GE646</f>
        <v>33</v>
      </c>
      <c r="CW646" s="15"/>
      <c r="CX646" s="15"/>
      <c r="CY646" s="15">
        <f t="shared" ref="CY646:CY709" si="136">EO646</f>
        <v>0</v>
      </c>
      <c r="CZ646" s="15">
        <f>GG646</f>
        <v>0</v>
      </c>
      <c r="DA646" s="16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20"/>
      <c r="DY646" s="15"/>
      <c r="DZ646" s="20"/>
      <c r="EA646" s="15"/>
      <c r="EB646" s="20"/>
      <c r="EC646" s="15"/>
      <c r="ED646" s="20"/>
      <c r="EE646" s="15"/>
      <c r="EF646" s="20"/>
      <c r="EG646" s="15"/>
      <c r="EH646" s="20"/>
      <c r="EI646" s="15"/>
      <c r="EJ646" s="20"/>
      <c r="EK646" s="15"/>
      <c r="EL646" s="20"/>
      <c r="EM646" s="15"/>
      <c r="EN646" s="20"/>
      <c r="EO646" s="15"/>
      <c r="EP646" s="20"/>
      <c r="EQ646" s="15"/>
      <c r="ER646" s="20"/>
      <c r="ES646" s="15"/>
      <c r="ET646" s="20"/>
      <c r="EU646" s="15"/>
      <c r="EV646" s="20"/>
      <c r="EW646" s="15"/>
      <c r="EX646" s="20"/>
      <c r="EY646" s="15"/>
      <c r="EZ646" s="16"/>
      <c r="FA646" s="15"/>
      <c r="FB646" s="20"/>
      <c r="FC646" s="15"/>
      <c r="FD646" s="16"/>
      <c r="FE646" s="15"/>
      <c r="FF646" s="16"/>
      <c r="FG646" s="15"/>
      <c r="FH646" s="16"/>
      <c r="FI646" s="15"/>
      <c r="FJ646" s="16"/>
      <c r="FK646" s="15"/>
      <c r="FL646" s="16"/>
      <c r="FM646" s="15"/>
      <c r="FN646" s="16"/>
      <c r="FO646" s="15"/>
      <c r="FP646" s="20"/>
      <c r="FQ646" s="15"/>
      <c r="FR646" s="16"/>
      <c r="FS646" s="15"/>
      <c r="FT646" s="16"/>
      <c r="FU646" s="15"/>
      <c r="FV646" s="16"/>
      <c r="FW646" s="15"/>
      <c r="FX646" s="16"/>
      <c r="FY646" s="15"/>
      <c r="FZ646" s="16"/>
      <c r="GA646" s="15"/>
      <c r="GB646" s="16"/>
      <c r="GC646" s="15">
        <v>33</v>
      </c>
      <c r="GD646" s="20" t="s">
        <v>168</v>
      </c>
      <c r="GE646" s="15"/>
      <c r="GF646" s="20"/>
      <c r="GG646" s="170"/>
    </row>
    <row r="647" spans="1:189" s="2" customFormat="1" ht="15" customHeight="1" x14ac:dyDescent="0.3">
      <c r="A647" s="15" t="s">
        <v>133</v>
      </c>
      <c r="B647" s="15" t="s">
        <v>126</v>
      </c>
      <c r="C647" s="15" t="s">
        <v>1051</v>
      </c>
      <c r="D647" s="15" t="s">
        <v>1719</v>
      </c>
      <c r="E647" s="15" t="str">
        <f t="shared" si="130"/>
        <v>Aiden Shim</v>
      </c>
      <c r="F647" s="15" t="s">
        <v>135</v>
      </c>
      <c r="G647" s="15">
        <v>999915157</v>
      </c>
      <c r="H647" s="15">
        <f t="shared" si="131"/>
        <v>325</v>
      </c>
      <c r="I647" s="15"/>
      <c r="J647" s="15"/>
      <c r="K647" s="16"/>
      <c r="L647" s="15"/>
      <c r="M647" s="15"/>
      <c r="N647" s="15"/>
      <c r="O647" s="15">
        <f t="shared" si="126"/>
        <v>0</v>
      </c>
      <c r="P647" s="15">
        <v>0</v>
      </c>
      <c r="Q647" s="15">
        <f t="shared" si="127"/>
        <v>1</v>
      </c>
      <c r="R647" s="15">
        <v>0</v>
      </c>
      <c r="S647" s="15">
        <v>0</v>
      </c>
      <c r="T647" s="15">
        <f t="shared" si="128"/>
        <v>72</v>
      </c>
      <c r="U647" s="15">
        <f t="shared" si="129"/>
        <v>0</v>
      </c>
      <c r="V647" s="15"/>
      <c r="W647" s="15"/>
      <c r="X647" s="15"/>
      <c r="Y647" s="15"/>
      <c r="Z647" s="16"/>
      <c r="AA647" s="15"/>
      <c r="AB647" s="24"/>
      <c r="AC647" s="15"/>
      <c r="AD647" s="15"/>
      <c r="AE647" s="15"/>
      <c r="AF647" s="15"/>
      <c r="AG647" s="15"/>
      <c r="AH647" s="24"/>
      <c r="AI647" s="15"/>
      <c r="AJ647" s="15"/>
      <c r="AK647" s="15"/>
      <c r="AL647" s="15"/>
      <c r="AM647" s="15"/>
      <c r="AN647" s="24"/>
      <c r="AO647" s="15"/>
      <c r="AP647" s="24"/>
      <c r="AQ647" s="15"/>
      <c r="AR647" s="24"/>
      <c r="AS647" s="15"/>
      <c r="AT647" s="24"/>
      <c r="AU647" s="15"/>
      <c r="AV647" s="24"/>
      <c r="AW647" s="15"/>
      <c r="AX647" s="24"/>
      <c r="AY647" s="15"/>
      <c r="AZ647" s="15"/>
      <c r="BA647" s="15"/>
      <c r="BB647" s="15"/>
      <c r="BC647" s="15"/>
      <c r="BD647" s="15"/>
      <c r="BE647" s="15"/>
      <c r="BF647" s="24"/>
      <c r="BG647" s="15"/>
      <c r="BH647" s="24"/>
      <c r="BI647" s="15"/>
      <c r="BJ647" s="24"/>
      <c r="BK647" s="15"/>
      <c r="BL647" s="24"/>
      <c r="BM647" s="15">
        <v>70</v>
      </c>
      <c r="BN647" s="24">
        <v>1</v>
      </c>
      <c r="BO647" s="15"/>
      <c r="BP647" s="24"/>
      <c r="BQ647" s="15"/>
      <c r="BR647" s="24"/>
      <c r="BS647" s="15"/>
      <c r="BT647" s="24"/>
      <c r="BU647" s="15"/>
      <c r="BV647" s="24"/>
      <c r="BW647" s="15"/>
      <c r="BX647" s="24"/>
      <c r="BY647" s="15"/>
      <c r="BZ647" s="24"/>
      <c r="CA647" s="15">
        <f>0.4*160</f>
        <v>64</v>
      </c>
      <c r="CB647" s="24">
        <v>1</v>
      </c>
      <c r="CC647" s="15"/>
      <c r="CD647" s="24"/>
      <c r="CE647" s="15"/>
      <c r="CF647" s="24"/>
      <c r="CG647" s="15">
        <f>0.4*60</f>
        <v>24</v>
      </c>
      <c r="CH647" s="25">
        <v>1</v>
      </c>
      <c r="CI647" s="15"/>
      <c r="CJ647" s="25"/>
      <c r="CK647" s="15"/>
      <c r="CL647" s="25"/>
      <c r="CM647" s="15"/>
      <c r="CN647" s="25"/>
      <c r="CO647" s="15"/>
      <c r="CP647" s="25"/>
      <c r="CQ647" s="15"/>
      <c r="CR647" s="25"/>
      <c r="CS647" s="15">
        <f t="shared" si="132"/>
        <v>0</v>
      </c>
      <c r="CT647" s="15">
        <f t="shared" si="133"/>
        <v>0</v>
      </c>
      <c r="CU647" s="15">
        <f t="shared" si="134"/>
        <v>0</v>
      </c>
      <c r="CV647" s="15">
        <f t="shared" si="135"/>
        <v>140</v>
      </c>
      <c r="CW647" s="15"/>
      <c r="CX647" s="15"/>
      <c r="CY647" s="15">
        <f t="shared" si="136"/>
        <v>113</v>
      </c>
      <c r="CZ647" s="15">
        <f>GG647</f>
        <v>0</v>
      </c>
      <c r="DA647" s="19"/>
      <c r="DB647" s="17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>
        <v>68</v>
      </c>
      <c r="DP647" s="17"/>
      <c r="DQ647" s="15"/>
      <c r="DR647" s="15"/>
      <c r="DS647" s="15"/>
      <c r="DT647" s="15"/>
      <c r="DU647" s="15"/>
      <c r="DV647" s="15"/>
      <c r="DW647" s="15"/>
      <c r="DX647" s="20"/>
      <c r="DY647" s="15">
        <v>79</v>
      </c>
      <c r="DZ647" s="20">
        <v>4</v>
      </c>
      <c r="EA647" s="15"/>
      <c r="EB647" s="20"/>
      <c r="EC647" s="15">
        <v>72</v>
      </c>
      <c r="ED647" s="20">
        <v>7</v>
      </c>
      <c r="EE647" s="15"/>
      <c r="EF647" s="20"/>
      <c r="EG647" s="15"/>
      <c r="EH647" s="20"/>
      <c r="EI647" s="15"/>
      <c r="EJ647" s="20"/>
      <c r="EK647" s="15"/>
      <c r="EL647" s="20"/>
      <c r="EM647" s="15"/>
      <c r="EN647" s="20"/>
      <c r="EO647" s="15">
        <v>113</v>
      </c>
      <c r="EP647" s="20">
        <v>3</v>
      </c>
      <c r="EQ647" s="15"/>
      <c r="ER647" s="20"/>
      <c r="ES647" s="15"/>
      <c r="ET647" s="20"/>
      <c r="EU647" s="15"/>
      <c r="EV647" s="20"/>
      <c r="EW647" s="15"/>
      <c r="EX647" s="20"/>
      <c r="EY647" s="15"/>
      <c r="EZ647" s="20"/>
      <c r="FA647" s="15"/>
      <c r="FB647" s="20"/>
      <c r="FC647" s="15"/>
      <c r="FD647" s="20"/>
      <c r="FE647" s="15"/>
      <c r="FF647" s="20"/>
      <c r="FG647" s="15"/>
      <c r="FH647" s="20"/>
      <c r="FI647" s="15"/>
      <c r="FJ647" s="20"/>
      <c r="FK647" s="15"/>
      <c r="FL647" s="20"/>
      <c r="FM647" s="15"/>
      <c r="FN647" s="20"/>
      <c r="FO647" s="15"/>
      <c r="FP647" s="20"/>
      <c r="FQ647" s="15"/>
      <c r="FR647" s="20"/>
      <c r="FS647" s="15"/>
      <c r="FT647" s="20"/>
      <c r="FU647" s="15"/>
      <c r="FV647" s="20"/>
      <c r="FW647" s="15"/>
      <c r="FX647" s="20"/>
      <c r="FY647" s="15"/>
      <c r="FZ647" s="20"/>
      <c r="GA647" s="15"/>
      <c r="GB647" s="20"/>
      <c r="GC647" s="15">
        <v>140</v>
      </c>
      <c r="GD647" s="20">
        <v>1</v>
      </c>
      <c r="GE647" s="15"/>
      <c r="GF647" s="20"/>
      <c r="GG647" s="170"/>
    </row>
    <row r="648" spans="1:189" s="2" customFormat="1" ht="15" customHeight="1" x14ac:dyDescent="0.3">
      <c r="A648" s="15" t="s">
        <v>2903</v>
      </c>
      <c r="B648" s="15" t="s">
        <v>126</v>
      </c>
      <c r="C648" s="17" t="s">
        <v>1321</v>
      </c>
      <c r="D648" s="17" t="s">
        <v>1320</v>
      </c>
      <c r="E648" s="15" t="str">
        <f t="shared" si="130"/>
        <v>Fengyi Lu</v>
      </c>
      <c r="F648" s="17" t="s">
        <v>128</v>
      </c>
      <c r="G648" s="15">
        <v>999915215</v>
      </c>
      <c r="H648" s="15">
        <f t="shared" si="131"/>
        <v>32</v>
      </c>
      <c r="I648" s="15"/>
      <c r="J648" s="15"/>
      <c r="K648" s="16"/>
      <c r="L648" s="15"/>
      <c r="M648" s="15"/>
      <c r="N648" s="15"/>
      <c r="O648" s="15">
        <f t="shared" si="126"/>
        <v>32</v>
      </c>
      <c r="P648" s="15">
        <v>0</v>
      </c>
      <c r="Q648" s="15">
        <f t="shared" si="127"/>
        <v>0</v>
      </c>
      <c r="R648" s="15">
        <v>0</v>
      </c>
      <c r="S648" s="15">
        <v>0</v>
      </c>
      <c r="T648" s="15">
        <f t="shared" si="128"/>
        <v>0</v>
      </c>
      <c r="U648" s="15">
        <f t="shared" si="129"/>
        <v>0</v>
      </c>
      <c r="V648" s="15"/>
      <c r="W648" s="15"/>
      <c r="X648" s="15"/>
      <c r="Y648" s="15"/>
      <c r="Z648" s="16"/>
      <c r="AA648" s="15"/>
      <c r="AB648" s="24"/>
      <c r="AC648" s="15"/>
      <c r="AD648" s="15"/>
      <c r="AE648" s="15"/>
      <c r="AF648" s="15"/>
      <c r="AG648" s="15"/>
      <c r="AH648" s="24"/>
      <c r="AI648" s="15"/>
      <c r="AJ648" s="15"/>
      <c r="AK648" s="15"/>
      <c r="AL648" s="15"/>
      <c r="AM648" s="15"/>
      <c r="AN648" s="24"/>
      <c r="AO648" s="15"/>
      <c r="AP648" s="24"/>
      <c r="AQ648" s="15"/>
      <c r="AR648" s="24"/>
      <c r="AS648" s="15"/>
      <c r="AT648" s="24"/>
      <c r="AU648" s="15"/>
      <c r="AV648" s="24"/>
      <c r="AW648" s="15"/>
      <c r="AX648" s="24"/>
      <c r="AY648" s="15"/>
      <c r="AZ648" s="15"/>
      <c r="BA648" s="15"/>
      <c r="BB648" s="15"/>
      <c r="BC648" s="15"/>
      <c r="BD648" s="15"/>
      <c r="BE648" s="15"/>
      <c r="BF648" s="24"/>
      <c r="BG648" s="15"/>
      <c r="BH648" s="24"/>
      <c r="BI648" s="15"/>
      <c r="BJ648" s="24"/>
      <c r="BK648" s="15"/>
      <c r="BL648" s="24"/>
      <c r="BM648" s="15"/>
      <c r="BN648" s="24"/>
      <c r="BO648" s="15"/>
      <c r="BP648" s="24"/>
      <c r="BQ648" s="15"/>
      <c r="BR648" s="24"/>
      <c r="BS648" s="15"/>
      <c r="BT648" s="24"/>
      <c r="BU648" s="15"/>
      <c r="BV648" s="24"/>
      <c r="BW648" s="15"/>
      <c r="BX648" s="24"/>
      <c r="BY648" s="15"/>
      <c r="BZ648" s="24"/>
      <c r="CA648" s="15"/>
      <c r="CB648" s="24"/>
      <c r="CC648" s="15"/>
      <c r="CD648" s="24"/>
      <c r="CE648" s="15"/>
      <c r="CF648" s="24"/>
      <c r="CG648" s="15"/>
      <c r="CH648" s="25"/>
      <c r="CI648" s="15"/>
      <c r="CJ648" s="25"/>
      <c r="CK648" s="15"/>
      <c r="CL648" s="25"/>
      <c r="CM648" s="15"/>
      <c r="CN648" s="25"/>
      <c r="CO648" s="15"/>
      <c r="CP648" s="25"/>
      <c r="CQ648" s="15"/>
      <c r="CR648" s="25"/>
      <c r="CS648" s="15">
        <f t="shared" si="132"/>
        <v>0</v>
      </c>
      <c r="CT648" s="15">
        <f t="shared" si="133"/>
        <v>0</v>
      </c>
      <c r="CU648" s="15">
        <f t="shared" si="134"/>
        <v>0</v>
      </c>
      <c r="CV648" s="15">
        <f t="shared" si="135"/>
        <v>0</v>
      </c>
      <c r="CW648" s="15"/>
      <c r="CX648" s="15"/>
      <c r="CY648" s="15">
        <f t="shared" si="136"/>
        <v>0</v>
      </c>
      <c r="CZ648" s="15">
        <f>GG648</f>
        <v>0</v>
      </c>
      <c r="DA648" s="19"/>
      <c r="DB648" s="17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7"/>
      <c r="DQ648" s="15"/>
      <c r="DR648" s="15"/>
      <c r="DS648" s="15"/>
      <c r="DT648" s="15"/>
      <c r="DU648" s="15"/>
      <c r="DV648" s="15"/>
      <c r="DW648" s="15"/>
      <c r="DX648" s="20"/>
      <c r="DY648" s="15"/>
      <c r="DZ648" s="20"/>
      <c r="EA648" s="15"/>
      <c r="EB648" s="20"/>
      <c r="EC648" s="15"/>
      <c r="ED648" s="20"/>
      <c r="EE648" s="15"/>
      <c r="EF648" s="20"/>
      <c r="EG648" s="15"/>
      <c r="EH648" s="20"/>
      <c r="EI648" s="15"/>
      <c r="EJ648" s="20"/>
      <c r="EK648" s="15">
        <v>32</v>
      </c>
      <c r="EL648" s="20" t="s">
        <v>129</v>
      </c>
      <c r="EM648" s="15"/>
      <c r="EN648" s="20"/>
      <c r="EO648" s="15"/>
      <c r="EP648" s="20"/>
      <c r="EQ648" s="15"/>
      <c r="ER648" s="20"/>
      <c r="ES648" s="15"/>
      <c r="ET648" s="20"/>
      <c r="EU648" s="15"/>
      <c r="EV648" s="20"/>
      <c r="EW648" s="15"/>
      <c r="EX648" s="20"/>
      <c r="EY648" s="15"/>
      <c r="EZ648" s="20"/>
      <c r="FA648" s="15"/>
      <c r="FB648" s="20"/>
      <c r="FC648" s="15"/>
      <c r="FD648" s="20"/>
      <c r="FE648" s="15"/>
      <c r="FF648" s="20"/>
      <c r="FG648" s="15"/>
      <c r="FH648" s="20"/>
      <c r="FI648" s="15"/>
      <c r="FJ648" s="20"/>
      <c r="FK648" s="15"/>
      <c r="FL648" s="20"/>
      <c r="FM648" s="15"/>
      <c r="FN648" s="20"/>
      <c r="FO648" s="15"/>
      <c r="FP648" s="20"/>
      <c r="FQ648" s="15"/>
      <c r="FR648" s="20"/>
      <c r="FS648" s="15"/>
      <c r="FT648" s="20"/>
      <c r="FU648" s="15"/>
      <c r="FV648" s="20"/>
      <c r="FW648" s="15"/>
      <c r="FX648" s="20"/>
      <c r="FY648" s="15"/>
      <c r="FZ648" s="20"/>
      <c r="GA648" s="15"/>
      <c r="GB648" s="20"/>
      <c r="GC648" s="15"/>
      <c r="GD648" s="20"/>
      <c r="GE648" s="15"/>
      <c r="GF648" s="20"/>
      <c r="GG648" s="170"/>
    </row>
    <row r="649" spans="1:189" s="2" customFormat="1" ht="15" customHeight="1" x14ac:dyDescent="0.3">
      <c r="A649" s="85" t="s">
        <v>130</v>
      </c>
      <c r="B649" s="85" t="s">
        <v>126</v>
      </c>
      <c r="C649" s="85" t="s">
        <v>3992</v>
      </c>
      <c r="D649" s="85" t="s">
        <v>3993</v>
      </c>
      <c r="E649" s="15" t="str">
        <f t="shared" si="130"/>
        <v>NICOLE GUAMAN</v>
      </c>
      <c r="F649" s="85" t="s">
        <v>128</v>
      </c>
      <c r="G649" s="15">
        <v>999915245</v>
      </c>
      <c r="H649" s="15">
        <f t="shared" si="131"/>
        <v>38</v>
      </c>
      <c r="I649" s="15"/>
      <c r="J649" s="15"/>
      <c r="K649" s="16"/>
      <c r="L649" s="15"/>
      <c r="M649" s="15"/>
      <c r="N649" s="15"/>
      <c r="O649" s="15">
        <f t="shared" si="126"/>
        <v>0</v>
      </c>
      <c r="P649" s="15">
        <v>0</v>
      </c>
      <c r="Q649" s="15">
        <f t="shared" si="127"/>
        <v>0</v>
      </c>
      <c r="R649" s="15">
        <v>0</v>
      </c>
      <c r="S649" s="15">
        <v>0</v>
      </c>
      <c r="T649" s="15">
        <f t="shared" si="128"/>
        <v>0</v>
      </c>
      <c r="U649" s="15">
        <f t="shared" si="129"/>
        <v>0</v>
      </c>
      <c r="V649" s="15"/>
      <c r="W649" s="15"/>
      <c r="X649" s="15"/>
      <c r="Y649" s="15"/>
      <c r="Z649" s="16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>
        <f t="shared" si="132"/>
        <v>0</v>
      </c>
      <c r="CT649" s="15">
        <f t="shared" si="133"/>
        <v>38</v>
      </c>
      <c r="CU649" s="15">
        <f t="shared" si="134"/>
        <v>0</v>
      </c>
      <c r="CV649" s="15">
        <f t="shared" si="135"/>
        <v>0</v>
      </c>
      <c r="CW649" s="15"/>
      <c r="CX649" s="15"/>
      <c r="CY649" s="15">
        <f t="shared" si="136"/>
        <v>0</v>
      </c>
      <c r="CZ649" s="15">
        <f>GG649</f>
        <v>0</v>
      </c>
      <c r="DA649" s="16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20"/>
      <c r="DY649" s="15"/>
      <c r="DZ649" s="20"/>
      <c r="EA649" s="15"/>
      <c r="EB649" s="20"/>
      <c r="EC649" s="15"/>
      <c r="ED649" s="20"/>
      <c r="EE649" s="15"/>
      <c r="EF649" s="20"/>
      <c r="EG649" s="15"/>
      <c r="EH649" s="20"/>
      <c r="EI649" s="15"/>
      <c r="EJ649" s="20"/>
      <c r="EK649" s="15"/>
      <c r="EL649" s="20"/>
      <c r="EM649" s="15"/>
      <c r="EN649" s="20"/>
      <c r="EO649" s="15"/>
      <c r="EP649" s="20"/>
      <c r="EQ649" s="15"/>
      <c r="ER649" s="20"/>
      <c r="ES649" s="15"/>
      <c r="ET649" s="20"/>
      <c r="EU649" s="15"/>
      <c r="EV649" s="20"/>
      <c r="EW649" s="15"/>
      <c r="EX649" s="20"/>
      <c r="EY649" s="15"/>
      <c r="EZ649" s="20"/>
      <c r="FA649" s="15"/>
      <c r="FB649" s="20"/>
      <c r="FC649" s="15"/>
      <c r="FD649" s="20"/>
      <c r="FE649" s="15"/>
      <c r="FF649" s="20"/>
      <c r="FG649" s="15"/>
      <c r="FH649" s="20"/>
      <c r="FI649" s="15"/>
      <c r="FJ649" s="20"/>
      <c r="FK649" s="15"/>
      <c r="FL649" s="20"/>
      <c r="FM649" s="15"/>
      <c r="FN649" s="16"/>
      <c r="FO649" s="15">
        <v>38</v>
      </c>
      <c r="FP649" s="20"/>
      <c r="FQ649" s="15"/>
      <c r="FR649" s="16"/>
      <c r="FS649" s="15"/>
      <c r="FT649" s="20"/>
      <c r="FU649" s="15"/>
      <c r="FV649" s="20"/>
      <c r="FW649" s="15"/>
      <c r="FX649" s="20"/>
      <c r="FY649" s="15"/>
      <c r="FZ649" s="20"/>
      <c r="GA649" s="15"/>
      <c r="GB649" s="20"/>
      <c r="GC649" s="15"/>
      <c r="GD649" s="20"/>
      <c r="GE649" s="15"/>
      <c r="GF649" s="20"/>
      <c r="GG649" s="170"/>
    </row>
    <row r="650" spans="1:189" s="2" customFormat="1" ht="15" customHeight="1" x14ac:dyDescent="0.3">
      <c r="A650" s="17" t="s">
        <v>130</v>
      </c>
      <c r="B650" s="17" t="s">
        <v>142</v>
      </c>
      <c r="C650" s="17" t="s">
        <v>301</v>
      </c>
      <c r="D650" s="17" t="s">
        <v>1744</v>
      </c>
      <c r="E650" s="15" t="str">
        <f t="shared" si="130"/>
        <v>Dylan Siongco</v>
      </c>
      <c r="F650" s="17" t="s">
        <v>128</v>
      </c>
      <c r="G650" s="17">
        <v>999915390</v>
      </c>
      <c r="H650" s="15">
        <f t="shared" si="131"/>
        <v>60</v>
      </c>
      <c r="I650" s="15"/>
      <c r="J650" s="15"/>
      <c r="K650" s="16"/>
      <c r="L650" s="15"/>
      <c r="M650" s="15"/>
      <c r="N650" s="15"/>
      <c r="O650" s="15">
        <f t="shared" si="126"/>
        <v>0</v>
      </c>
      <c r="P650" s="15">
        <v>0</v>
      </c>
      <c r="Q650" s="15">
        <f t="shared" si="127"/>
        <v>1</v>
      </c>
      <c r="R650" s="15">
        <v>0</v>
      </c>
      <c r="S650" s="15">
        <v>0</v>
      </c>
      <c r="T650" s="15">
        <f t="shared" si="128"/>
        <v>0</v>
      </c>
      <c r="U650" s="15">
        <f t="shared" si="129"/>
        <v>0</v>
      </c>
      <c r="V650" s="15"/>
      <c r="W650" s="15"/>
      <c r="X650" s="15"/>
      <c r="Y650" s="15"/>
      <c r="Z650" s="16"/>
      <c r="AA650" s="15"/>
      <c r="AB650" s="24"/>
      <c r="AC650" s="15"/>
      <c r="AD650" s="15"/>
      <c r="AE650" s="15"/>
      <c r="AF650" s="15"/>
      <c r="AG650" s="15"/>
      <c r="AH650" s="24"/>
      <c r="AI650" s="15"/>
      <c r="AJ650" s="15"/>
      <c r="AK650" s="15"/>
      <c r="AL650" s="15"/>
      <c r="AM650" s="15"/>
      <c r="AN650" s="24"/>
      <c r="AO650" s="15"/>
      <c r="AP650" s="24"/>
      <c r="AQ650" s="15"/>
      <c r="AR650" s="24"/>
      <c r="AS650" s="15"/>
      <c r="AT650" s="24"/>
      <c r="AU650" s="15"/>
      <c r="AV650" s="24"/>
      <c r="AW650" s="15"/>
      <c r="AX650" s="24"/>
      <c r="AY650" s="15"/>
      <c r="AZ650" s="15"/>
      <c r="BA650" s="15"/>
      <c r="BB650" s="15"/>
      <c r="BC650" s="15"/>
      <c r="BD650" s="15"/>
      <c r="BE650" s="15"/>
      <c r="BF650" s="24"/>
      <c r="BG650" s="15"/>
      <c r="BH650" s="24"/>
      <c r="BI650" s="15"/>
      <c r="BJ650" s="24"/>
      <c r="BK650" s="15"/>
      <c r="BL650" s="24"/>
      <c r="BM650" s="15"/>
      <c r="BN650" s="24"/>
      <c r="BO650" s="15"/>
      <c r="BP650" s="24"/>
      <c r="BQ650" s="15"/>
      <c r="BR650" s="24"/>
      <c r="BS650" s="15"/>
      <c r="BT650" s="24"/>
      <c r="BU650" s="15"/>
      <c r="BV650" s="24"/>
      <c r="BW650" s="15"/>
      <c r="BX650" s="24"/>
      <c r="BY650" s="15"/>
      <c r="BZ650" s="24"/>
      <c r="CA650" s="15"/>
      <c r="CB650" s="24"/>
      <c r="CC650" s="15"/>
      <c r="CD650" s="24"/>
      <c r="CE650" s="15"/>
      <c r="CF650" s="24"/>
      <c r="CG650" s="15"/>
      <c r="CH650" s="25"/>
      <c r="CI650" s="15"/>
      <c r="CJ650" s="25"/>
      <c r="CK650" s="15"/>
      <c r="CL650" s="25"/>
      <c r="CM650" s="15"/>
      <c r="CN650" s="25"/>
      <c r="CO650" s="15"/>
      <c r="CP650" s="25"/>
      <c r="CQ650" s="15"/>
      <c r="CR650" s="25"/>
      <c r="CS650" s="15">
        <f t="shared" si="132"/>
        <v>0</v>
      </c>
      <c r="CT650" s="15">
        <f t="shared" si="133"/>
        <v>60</v>
      </c>
      <c r="CU650" s="15">
        <f t="shared" si="134"/>
        <v>1</v>
      </c>
      <c r="CV650" s="15">
        <f t="shared" si="135"/>
        <v>0</v>
      </c>
      <c r="CW650" s="15"/>
      <c r="CX650" s="15"/>
      <c r="CY650" s="15">
        <f t="shared" si="136"/>
        <v>0</v>
      </c>
      <c r="CZ650" s="15">
        <f>GG650</f>
        <v>0</v>
      </c>
      <c r="DA650" s="19"/>
      <c r="DB650" s="17"/>
      <c r="DC650" s="17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7"/>
      <c r="DQ650" s="17"/>
      <c r="DR650" s="17"/>
      <c r="DS650" s="17"/>
      <c r="DT650" s="17"/>
      <c r="DU650" s="17">
        <v>30</v>
      </c>
      <c r="DV650" s="17"/>
      <c r="DW650" s="15"/>
      <c r="DX650" s="20"/>
      <c r="DY650" s="15">
        <v>79</v>
      </c>
      <c r="DZ650" s="20">
        <v>3</v>
      </c>
      <c r="EA650" s="15"/>
      <c r="EB650" s="20"/>
      <c r="EC650" s="15"/>
      <c r="ED650" s="20"/>
      <c r="EE650" s="15"/>
      <c r="EF650" s="20"/>
      <c r="EG650" s="15"/>
      <c r="EH650" s="20"/>
      <c r="EI650" s="15"/>
      <c r="EJ650" s="20"/>
      <c r="EK650" s="15"/>
      <c r="EL650" s="20"/>
      <c r="EM650" s="15"/>
      <c r="EN650" s="20"/>
      <c r="EO650" s="15"/>
      <c r="EP650" s="20"/>
      <c r="EQ650" s="17"/>
      <c r="ER650" s="20"/>
      <c r="ES650" s="15"/>
      <c r="ET650" s="20"/>
      <c r="EU650" s="15"/>
      <c r="EV650" s="20"/>
      <c r="EW650" s="15"/>
      <c r="EX650" s="20"/>
      <c r="EY650" s="15"/>
      <c r="EZ650" s="20"/>
      <c r="FA650" s="15"/>
      <c r="FB650" s="20"/>
      <c r="FC650" s="15"/>
      <c r="FD650" s="20"/>
      <c r="FE650" s="15"/>
      <c r="FF650" s="20"/>
      <c r="FG650" s="15"/>
      <c r="FH650" s="20"/>
      <c r="FI650" s="15">
        <v>60</v>
      </c>
      <c r="FJ650" s="20">
        <v>1</v>
      </c>
      <c r="FK650" s="15"/>
      <c r="FL650" s="20"/>
      <c r="FM650" s="15"/>
      <c r="FN650" s="20"/>
      <c r="FO650" s="15"/>
      <c r="FP650" s="20"/>
      <c r="FQ650" s="15"/>
      <c r="FR650" s="20"/>
      <c r="FS650" s="15"/>
      <c r="FT650" s="20"/>
      <c r="FU650" s="15"/>
      <c r="FV650" s="20"/>
      <c r="FW650" s="15"/>
      <c r="FX650" s="20"/>
      <c r="FY650" s="15"/>
      <c r="FZ650" s="20"/>
      <c r="GA650" s="15"/>
      <c r="GB650" s="20"/>
      <c r="GC650" s="15"/>
      <c r="GD650" s="20"/>
      <c r="GE650" s="15"/>
      <c r="GF650" s="20"/>
      <c r="GG650" s="170"/>
    </row>
    <row r="651" spans="1:189" s="2" customFormat="1" ht="15" customHeight="1" x14ac:dyDescent="0.3">
      <c r="A651" s="15" t="s">
        <v>130</v>
      </c>
      <c r="B651" s="15" t="s">
        <v>126</v>
      </c>
      <c r="C651" s="15" t="s">
        <v>2027</v>
      </c>
      <c r="D651" s="15" t="s">
        <v>2052</v>
      </c>
      <c r="E651" s="15" t="str">
        <f t="shared" si="130"/>
        <v>TROY NGUYEN</v>
      </c>
      <c r="F651" s="15" t="s">
        <v>135</v>
      </c>
      <c r="G651" s="15">
        <v>999915401</v>
      </c>
      <c r="H651" s="15">
        <f t="shared" si="131"/>
        <v>79</v>
      </c>
      <c r="I651" s="15"/>
      <c r="J651" s="15"/>
      <c r="K651" s="16"/>
      <c r="L651" s="15"/>
      <c r="M651" s="15"/>
      <c r="N651" s="15"/>
      <c r="O651" s="15">
        <f t="shared" si="126"/>
        <v>0</v>
      </c>
      <c r="P651" s="15">
        <v>0</v>
      </c>
      <c r="Q651" s="15">
        <f t="shared" si="127"/>
        <v>0</v>
      </c>
      <c r="R651" s="15">
        <v>0</v>
      </c>
      <c r="S651" s="15">
        <v>0</v>
      </c>
      <c r="T651" s="15">
        <f t="shared" si="128"/>
        <v>0</v>
      </c>
      <c r="U651" s="15">
        <f t="shared" si="129"/>
        <v>0</v>
      </c>
      <c r="V651" s="15"/>
      <c r="W651" s="15"/>
      <c r="X651" s="15"/>
      <c r="Y651" s="15"/>
      <c r="Z651" s="16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>
        <f t="shared" si="132"/>
        <v>0</v>
      </c>
      <c r="CT651" s="15">
        <f t="shared" si="133"/>
        <v>0</v>
      </c>
      <c r="CU651" s="15">
        <f t="shared" si="134"/>
        <v>0</v>
      </c>
      <c r="CV651" s="15">
        <f t="shared" si="135"/>
        <v>79</v>
      </c>
      <c r="CW651" s="15"/>
      <c r="CX651" s="15"/>
      <c r="CY651" s="15">
        <f t="shared" si="136"/>
        <v>0</v>
      </c>
      <c r="CZ651" s="15">
        <f>GG651</f>
        <v>0</v>
      </c>
      <c r="DA651" s="16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20"/>
      <c r="DY651" s="15"/>
      <c r="DZ651" s="20"/>
      <c r="EA651" s="15"/>
      <c r="EB651" s="20"/>
      <c r="EC651" s="15"/>
      <c r="ED651" s="20"/>
      <c r="EE651" s="15"/>
      <c r="EF651" s="20"/>
      <c r="EG651" s="15"/>
      <c r="EH651" s="20"/>
      <c r="EI651" s="15"/>
      <c r="EJ651" s="20"/>
      <c r="EK651" s="15"/>
      <c r="EL651" s="20"/>
      <c r="EM651" s="15"/>
      <c r="EN651" s="20"/>
      <c r="EO651" s="15"/>
      <c r="EP651" s="20"/>
      <c r="EQ651" s="15"/>
      <c r="ER651" s="20"/>
      <c r="ES651" s="15"/>
      <c r="ET651" s="20"/>
      <c r="EU651" s="15"/>
      <c r="EV651" s="20"/>
      <c r="EW651" s="15"/>
      <c r="EX651" s="20"/>
      <c r="EY651" s="15"/>
      <c r="EZ651" s="16"/>
      <c r="FA651" s="15"/>
      <c r="FB651" s="20"/>
      <c r="FC651" s="15"/>
      <c r="FD651" s="16"/>
      <c r="FE651" s="15"/>
      <c r="FF651" s="16"/>
      <c r="FG651" s="15"/>
      <c r="FH651" s="16"/>
      <c r="FI651" s="15"/>
      <c r="FJ651" s="16"/>
      <c r="FK651" s="15"/>
      <c r="FL651" s="16"/>
      <c r="FM651" s="15"/>
      <c r="FN651" s="16"/>
      <c r="FO651" s="15"/>
      <c r="FP651" s="20"/>
      <c r="FQ651" s="15"/>
      <c r="FR651" s="16"/>
      <c r="FS651" s="15"/>
      <c r="FT651" s="16"/>
      <c r="FU651" s="15"/>
      <c r="FV651" s="16"/>
      <c r="FW651" s="15"/>
      <c r="FX651" s="16"/>
      <c r="FY651" s="15"/>
      <c r="FZ651" s="16"/>
      <c r="GA651" s="15"/>
      <c r="GB651" s="16"/>
      <c r="GC651" s="15">
        <v>79</v>
      </c>
      <c r="GD651" s="20">
        <v>3</v>
      </c>
      <c r="GE651" s="15"/>
      <c r="GF651" s="20"/>
      <c r="GG651" s="170"/>
    </row>
    <row r="652" spans="1:189" s="2" customFormat="1" ht="15" customHeight="1" x14ac:dyDescent="0.3">
      <c r="A652" s="15" t="s">
        <v>133</v>
      </c>
      <c r="B652" s="17" t="s">
        <v>126</v>
      </c>
      <c r="C652" s="17" t="s">
        <v>1483</v>
      </c>
      <c r="D652" s="17" t="s">
        <v>1475</v>
      </c>
      <c r="E652" s="15" t="str">
        <f t="shared" si="130"/>
        <v>Trevor Nguyen</v>
      </c>
      <c r="F652" s="17" t="s">
        <v>135</v>
      </c>
      <c r="G652" s="15">
        <v>999915402</v>
      </c>
      <c r="H652" s="15">
        <f t="shared" si="131"/>
        <v>169</v>
      </c>
      <c r="I652" s="15"/>
      <c r="J652" s="15"/>
      <c r="K652" s="16"/>
      <c r="L652" s="15"/>
      <c r="M652" s="15"/>
      <c r="N652" s="15"/>
      <c r="O652" s="15">
        <f t="shared" si="126"/>
        <v>0</v>
      </c>
      <c r="P652" s="15">
        <v>0</v>
      </c>
      <c r="Q652" s="15">
        <f t="shared" si="127"/>
        <v>0</v>
      </c>
      <c r="R652" s="15">
        <v>0</v>
      </c>
      <c r="S652" s="15">
        <v>0</v>
      </c>
      <c r="T652" s="15">
        <f t="shared" si="128"/>
        <v>0</v>
      </c>
      <c r="U652" s="15">
        <f t="shared" si="129"/>
        <v>64</v>
      </c>
      <c r="V652" s="15"/>
      <c r="W652" s="15"/>
      <c r="X652" s="15"/>
      <c r="Y652" s="15"/>
      <c r="Z652" s="16"/>
      <c r="AA652" s="15"/>
      <c r="AB652" s="24"/>
      <c r="AC652" s="15"/>
      <c r="AD652" s="15"/>
      <c r="AE652" s="15"/>
      <c r="AF652" s="15"/>
      <c r="AG652" s="15"/>
      <c r="AH652" s="24"/>
      <c r="AI652" s="15"/>
      <c r="AJ652" s="15"/>
      <c r="AK652" s="15"/>
      <c r="AL652" s="15"/>
      <c r="AM652" s="15"/>
      <c r="AN652" s="24"/>
      <c r="AO652" s="15"/>
      <c r="AP652" s="24"/>
      <c r="AQ652" s="15"/>
      <c r="AR652" s="24"/>
      <c r="AS652" s="15"/>
      <c r="AT652" s="24"/>
      <c r="AU652" s="15"/>
      <c r="AV652" s="24"/>
      <c r="AW652" s="15"/>
      <c r="AX652" s="24"/>
      <c r="AY652" s="15"/>
      <c r="AZ652" s="15"/>
      <c r="BA652" s="15"/>
      <c r="BB652" s="15"/>
      <c r="BC652" s="15"/>
      <c r="BD652" s="15"/>
      <c r="BE652" s="15"/>
      <c r="BF652" s="24"/>
      <c r="BG652" s="15"/>
      <c r="BH652" s="24"/>
      <c r="BI652" s="15"/>
      <c r="BJ652" s="24"/>
      <c r="BK652" s="15"/>
      <c r="BL652" s="24"/>
      <c r="BM652" s="15"/>
      <c r="BN652" s="24"/>
      <c r="BO652" s="15"/>
      <c r="BP652" s="24"/>
      <c r="BQ652" s="15"/>
      <c r="BR652" s="24"/>
      <c r="BS652" s="15"/>
      <c r="BT652" s="24"/>
      <c r="BU652" s="15"/>
      <c r="BV652" s="24"/>
      <c r="BW652" s="15"/>
      <c r="BX652" s="24"/>
      <c r="BY652" s="15"/>
      <c r="BZ652" s="24"/>
      <c r="CA652" s="15"/>
      <c r="CB652" s="24"/>
      <c r="CC652" s="15"/>
      <c r="CD652" s="24"/>
      <c r="CE652" s="15"/>
      <c r="CF652" s="24"/>
      <c r="CG652" s="15"/>
      <c r="CH652" s="25"/>
      <c r="CI652" s="15"/>
      <c r="CJ652" s="25"/>
      <c r="CK652" s="15"/>
      <c r="CL652" s="25"/>
      <c r="CM652" s="15"/>
      <c r="CN652" s="25"/>
      <c r="CO652" s="15"/>
      <c r="CP652" s="25"/>
      <c r="CQ652" s="15"/>
      <c r="CR652" s="25"/>
      <c r="CS652" s="15">
        <f t="shared" si="132"/>
        <v>0</v>
      </c>
      <c r="CT652" s="15">
        <f t="shared" si="133"/>
        <v>0</v>
      </c>
      <c r="CU652" s="15">
        <f t="shared" si="134"/>
        <v>0</v>
      </c>
      <c r="CV652" s="15">
        <f t="shared" si="135"/>
        <v>105</v>
      </c>
      <c r="CW652" s="15"/>
      <c r="CX652" s="15"/>
      <c r="CY652" s="15">
        <f t="shared" si="136"/>
        <v>0</v>
      </c>
      <c r="CZ652" s="15">
        <f>GG652</f>
        <v>0</v>
      </c>
      <c r="DA652" s="19"/>
      <c r="DB652" s="17">
        <v>48</v>
      </c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7"/>
      <c r="DQ652" s="15"/>
      <c r="DR652" s="15"/>
      <c r="DS652" s="15"/>
      <c r="DT652" s="15"/>
      <c r="DU652" s="15"/>
      <c r="DV652" s="15"/>
      <c r="DW652" s="15"/>
      <c r="DX652" s="20"/>
      <c r="DY652" s="15">
        <v>63</v>
      </c>
      <c r="DZ652" s="20">
        <v>7</v>
      </c>
      <c r="EA652" s="15"/>
      <c r="EB652" s="20"/>
      <c r="EC652" s="15"/>
      <c r="ED652" s="20"/>
      <c r="EE652" s="15"/>
      <c r="EF652" s="20"/>
      <c r="EG652" s="15">
        <v>64</v>
      </c>
      <c r="EH652" s="20" t="s">
        <v>129</v>
      </c>
      <c r="EI652" s="15"/>
      <c r="EJ652" s="20"/>
      <c r="EK652" s="15"/>
      <c r="EL652" s="20"/>
      <c r="EM652" s="15"/>
      <c r="EN652" s="20"/>
      <c r="EO652" s="15"/>
      <c r="EP652" s="20"/>
      <c r="EQ652" s="15"/>
      <c r="ER652" s="20"/>
      <c r="ES652" s="15"/>
      <c r="ET652" s="20"/>
      <c r="EU652" s="15"/>
      <c r="EV652" s="20"/>
      <c r="EW652" s="15"/>
      <c r="EX652" s="20"/>
      <c r="EY652" s="15"/>
      <c r="EZ652" s="20"/>
      <c r="FA652" s="15"/>
      <c r="FB652" s="20"/>
      <c r="FC652" s="15"/>
      <c r="FD652" s="20"/>
      <c r="FE652" s="15"/>
      <c r="FF652" s="20"/>
      <c r="FG652" s="15"/>
      <c r="FH652" s="20"/>
      <c r="FI652" s="15"/>
      <c r="FJ652" s="20"/>
      <c r="FK652" s="15"/>
      <c r="FL652" s="20"/>
      <c r="FM652" s="15"/>
      <c r="FN652" s="20"/>
      <c r="FO652" s="15"/>
      <c r="FP652" s="20"/>
      <c r="FQ652" s="15"/>
      <c r="FR652" s="20"/>
      <c r="FS652" s="15"/>
      <c r="FT652" s="20"/>
      <c r="FU652" s="15"/>
      <c r="FV652" s="20"/>
      <c r="FW652" s="15"/>
      <c r="FX652" s="20"/>
      <c r="FY652" s="15"/>
      <c r="FZ652" s="20"/>
      <c r="GA652" s="15"/>
      <c r="GB652" s="20"/>
      <c r="GC652" s="15">
        <v>105</v>
      </c>
      <c r="GD652" s="20">
        <v>2</v>
      </c>
      <c r="GE652" s="15"/>
      <c r="GF652" s="20"/>
      <c r="GG652" s="170"/>
    </row>
    <row r="653" spans="1:189" s="2" customFormat="1" ht="15" customHeight="1" x14ac:dyDescent="0.3">
      <c r="A653" s="85" t="s">
        <v>133</v>
      </c>
      <c r="B653" s="85" t="s">
        <v>142</v>
      </c>
      <c r="C653" s="85" t="s">
        <v>970</v>
      </c>
      <c r="D653" s="85" t="s">
        <v>905</v>
      </c>
      <c r="E653" s="15" t="str">
        <f t="shared" si="130"/>
        <v>Colin HAN</v>
      </c>
      <c r="F653" s="85" t="s">
        <v>135</v>
      </c>
      <c r="G653" s="15">
        <v>999915423</v>
      </c>
      <c r="H653" s="15">
        <f t="shared" si="131"/>
        <v>128</v>
      </c>
      <c r="I653" s="15"/>
      <c r="J653" s="15"/>
      <c r="K653" s="16"/>
      <c r="L653" s="15"/>
      <c r="M653" s="15"/>
      <c r="N653" s="15"/>
      <c r="O653" s="15">
        <f t="shared" si="126"/>
        <v>0</v>
      </c>
      <c r="P653" s="15">
        <v>0</v>
      </c>
      <c r="Q653" s="15">
        <f t="shared" si="127"/>
        <v>0</v>
      </c>
      <c r="R653" s="15">
        <v>0</v>
      </c>
      <c r="S653" s="15">
        <v>0</v>
      </c>
      <c r="T653" s="15">
        <f t="shared" si="128"/>
        <v>0</v>
      </c>
      <c r="U653" s="15">
        <f t="shared" si="129"/>
        <v>0</v>
      </c>
      <c r="V653" s="15"/>
      <c r="W653" s="15"/>
      <c r="X653" s="15"/>
      <c r="Y653" s="15"/>
      <c r="Z653" s="16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>
        <f t="shared" si="132"/>
        <v>0</v>
      </c>
      <c r="CT653" s="15">
        <f t="shared" si="133"/>
        <v>128</v>
      </c>
      <c r="CU653" s="15">
        <f t="shared" si="134"/>
        <v>1</v>
      </c>
      <c r="CV653" s="15">
        <f t="shared" si="135"/>
        <v>0</v>
      </c>
      <c r="CW653" s="15"/>
      <c r="CX653" s="15"/>
      <c r="CY653" s="15">
        <f t="shared" si="136"/>
        <v>0</v>
      </c>
      <c r="CZ653" s="15">
        <f>GG653</f>
        <v>0</v>
      </c>
      <c r="DA653" s="16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20"/>
      <c r="DY653" s="15"/>
      <c r="DZ653" s="20"/>
      <c r="EA653" s="15"/>
      <c r="EB653" s="20"/>
      <c r="EC653" s="15"/>
      <c r="ED653" s="20"/>
      <c r="EE653" s="15"/>
      <c r="EF653" s="20"/>
      <c r="EG653" s="15"/>
      <c r="EH653" s="20"/>
      <c r="EI653" s="15"/>
      <c r="EJ653" s="20"/>
      <c r="EK653" s="15"/>
      <c r="EL653" s="20"/>
      <c r="EM653" s="15"/>
      <c r="EN653" s="20"/>
      <c r="EO653" s="15"/>
      <c r="EP653" s="20"/>
      <c r="EQ653" s="15"/>
      <c r="ER653" s="20"/>
      <c r="ES653" s="15"/>
      <c r="ET653" s="20"/>
      <c r="EU653" s="15"/>
      <c r="EV653" s="20"/>
      <c r="EW653" s="15"/>
      <c r="EX653" s="20"/>
      <c r="EY653" s="15"/>
      <c r="EZ653" s="20"/>
      <c r="FA653" s="15"/>
      <c r="FB653" s="20"/>
      <c r="FC653" s="15"/>
      <c r="FD653" s="20"/>
      <c r="FE653" s="15"/>
      <c r="FF653" s="20"/>
      <c r="FG653" s="15">
        <v>90</v>
      </c>
      <c r="FH653" s="20">
        <v>2</v>
      </c>
      <c r="FI653" s="15"/>
      <c r="FJ653" s="20"/>
      <c r="FK653" s="15"/>
      <c r="FL653" s="20"/>
      <c r="FM653" s="15"/>
      <c r="FN653" s="20"/>
      <c r="FO653" s="15">
        <v>38</v>
      </c>
      <c r="FP653" s="20"/>
      <c r="FQ653" s="15"/>
      <c r="FR653" s="20"/>
      <c r="FS653" s="15"/>
      <c r="FT653" s="20"/>
      <c r="FU653" s="15"/>
      <c r="FV653" s="20"/>
      <c r="FW653" s="15"/>
      <c r="FX653" s="20"/>
      <c r="FY653" s="15"/>
      <c r="FZ653" s="20"/>
      <c r="GA653" s="15"/>
      <c r="GB653" s="20"/>
      <c r="GC653" s="15"/>
      <c r="GD653" s="20"/>
      <c r="GE653" s="15"/>
      <c r="GF653" s="20"/>
      <c r="GG653" s="170"/>
    </row>
    <row r="654" spans="1:189" s="2" customFormat="1" ht="15" customHeight="1" x14ac:dyDescent="0.3">
      <c r="A654" s="15" t="s">
        <v>2903</v>
      </c>
      <c r="B654" s="17" t="s">
        <v>126</v>
      </c>
      <c r="C654" s="17" t="s">
        <v>826</v>
      </c>
      <c r="D654" s="17" t="s">
        <v>1865</v>
      </c>
      <c r="E654" s="15" t="str">
        <f t="shared" si="130"/>
        <v>Mia Tsuchida</v>
      </c>
      <c r="F654" s="17" t="s">
        <v>128</v>
      </c>
      <c r="G654" s="15">
        <v>999915444</v>
      </c>
      <c r="H654" s="15">
        <f t="shared" si="131"/>
        <v>83</v>
      </c>
      <c r="I654" s="15"/>
      <c r="J654" s="17">
        <f>(O654+P654+R654+S654+T654+U654)/2</f>
        <v>24</v>
      </c>
      <c r="K654" s="16"/>
      <c r="L654" s="15"/>
      <c r="M654" s="15"/>
      <c r="N654" s="15"/>
      <c r="O654" s="15">
        <f t="shared" si="126"/>
        <v>0</v>
      </c>
      <c r="P654" s="15">
        <v>0</v>
      </c>
      <c r="Q654" s="15">
        <f t="shared" si="127"/>
        <v>1</v>
      </c>
      <c r="R654" s="15">
        <v>0</v>
      </c>
      <c r="S654" s="15">
        <v>0</v>
      </c>
      <c r="T654" s="15">
        <f t="shared" si="128"/>
        <v>0</v>
      </c>
      <c r="U654" s="15">
        <f t="shared" si="129"/>
        <v>48</v>
      </c>
      <c r="V654" s="15"/>
      <c r="W654" s="15"/>
      <c r="X654" s="15"/>
      <c r="Y654" s="15"/>
      <c r="Z654" s="16"/>
      <c r="AA654" s="15"/>
      <c r="AB654" s="24"/>
      <c r="AC654" s="15"/>
      <c r="AD654" s="15"/>
      <c r="AE654" s="15"/>
      <c r="AF654" s="15"/>
      <c r="AG654" s="15"/>
      <c r="AH654" s="24"/>
      <c r="AI654" s="15"/>
      <c r="AJ654" s="15"/>
      <c r="AK654" s="15"/>
      <c r="AL654" s="15"/>
      <c r="AM654" s="15"/>
      <c r="AN654" s="24"/>
      <c r="AO654" s="15"/>
      <c r="AP654" s="24"/>
      <c r="AQ654" s="15"/>
      <c r="AR654" s="24"/>
      <c r="AS654" s="15"/>
      <c r="AT654" s="24"/>
      <c r="AU654" s="15"/>
      <c r="AV654" s="24"/>
      <c r="AW654" s="15"/>
      <c r="AX654" s="24"/>
      <c r="AY654" s="15"/>
      <c r="AZ654" s="15"/>
      <c r="BA654" s="15"/>
      <c r="BB654" s="15"/>
      <c r="BC654" s="15"/>
      <c r="BD654" s="15"/>
      <c r="BE654" s="15"/>
      <c r="BF654" s="24"/>
      <c r="BG654" s="15"/>
      <c r="BH654" s="24"/>
      <c r="BI654" s="15"/>
      <c r="BJ654" s="24"/>
      <c r="BK654" s="15"/>
      <c r="BL654" s="24"/>
      <c r="BM654" s="15">
        <v>44</v>
      </c>
      <c r="BN654" s="24" t="s">
        <v>129</v>
      </c>
      <c r="BO654" s="15"/>
      <c r="BP654" s="24"/>
      <c r="BQ654" s="15"/>
      <c r="BR654" s="24"/>
      <c r="BS654" s="15"/>
      <c r="BT654" s="24"/>
      <c r="BU654" s="15"/>
      <c r="BV654" s="24"/>
      <c r="BW654" s="15"/>
      <c r="BX654" s="24"/>
      <c r="BY654" s="15"/>
      <c r="BZ654" s="24"/>
      <c r="CA654" s="15">
        <v>38</v>
      </c>
      <c r="CB654" s="24" t="s">
        <v>168</v>
      </c>
      <c r="CC654" s="15"/>
      <c r="CD654" s="24"/>
      <c r="CE654" s="15"/>
      <c r="CF654" s="24"/>
      <c r="CG654" s="15"/>
      <c r="CH654" s="25"/>
      <c r="CI654" s="15"/>
      <c r="CJ654" s="25"/>
      <c r="CK654" s="15"/>
      <c r="CL654" s="25"/>
      <c r="CM654" s="15"/>
      <c r="CN654" s="25"/>
      <c r="CO654" s="15"/>
      <c r="CP654" s="25"/>
      <c r="CQ654" s="15"/>
      <c r="CR654" s="25"/>
      <c r="CS654" s="15">
        <f t="shared" si="132"/>
        <v>0</v>
      </c>
      <c r="CT654" s="15">
        <f t="shared" si="133"/>
        <v>0</v>
      </c>
      <c r="CU654" s="15">
        <f t="shared" si="134"/>
        <v>0</v>
      </c>
      <c r="CV654" s="15">
        <f t="shared" si="135"/>
        <v>59</v>
      </c>
      <c r="CW654" s="15"/>
      <c r="CX654" s="15"/>
      <c r="CY654" s="15">
        <f t="shared" si="136"/>
        <v>0</v>
      </c>
      <c r="CZ654" s="15">
        <f>GG654</f>
        <v>0</v>
      </c>
      <c r="DA654" s="19"/>
      <c r="DB654" s="17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>
        <v>54</v>
      </c>
      <c r="DP654" s="17"/>
      <c r="DQ654" s="15"/>
      <c r="DR654" s="15"/>
      <c r="DS654" s="15"/>
      <c r="DT654" s="15"/>
      <c r="DU654" s="15"/>
      <c r="DV654" s="15"/>
      <c r="DW654" s="15"/>
      <c r="DX654" s="20"/>
      <c r="DY654" s="15">
        <v>44</v>
      </c>
      <c r="DZ654" s="20" t="s">
        <v>129</v>
      </c>
      <c r="EA654" s="15"/>
      <c r="EB654" s="20"/>
      <c r="EC654" s="15"/>
      <c r="ED654" s="20"/>
      <c r="EE654" s="15"/>
      <c r="EF654" s="20"/>
      <c r="EG654" s="15">
        <v>48</v>
      </c>
      <c r="EH654" s="20" t="s">
        <v>168</v>
      </c>
      <c r="EI654" s="15"/>
      <c r="EJ654" s="20"/>
      <c r="EK654" s="15"/>
      <c r="EL654" s="20"/>
      <c r="EM654" s="15"/>
      <c r="EN654" s="20"/>
      <c r="EO654" s="15"/>
      <c r="EP654" s="20"/>
      <c r="EQ654" s="15"/>
      <c r="ER654" s="20"/>
      <c r="ES654" s="15"/>
      <c r="ET654" s="20"/>
      <c r="EU654" s="15"/>
      <c r="EV654" s="20"/>
      <c r="EW654" s="15"/>
      <c r="EX654" s="20"/>
      <c r="EY654" s="15"/>
      <c r="EZ654" s="20"/>
      <c r="FA654" s="15"/>
      <c r="FB654" s="20"/>
      <c r="FC654" s="15"/>
      <c r="FD654" s="20"/>
      <c r="FE654" s="15"/>
      <c r="FF654" s="20"/>
      <c r="FG654" s="15"/>
      <c r="FH654" s="20"/>
      <c r="FI654" s="15"/>
      <c r="FJ654" s="20"/>
      <c r="FK654" s="15"/>
      <c r="FL654" s="20"/>
      <c r="FM654" s="15"/>
      <c r="FN654" s="20"/>
      <c r="FO654" s="15"/>
      <c r="FP654" s="20"/>
      <c r="FQ654" s="15"/>
      <c r="FR654" s="20"/>
      <c r="FS654" s="15"/>
      <c r="FT654" s="20"/>
      <c r="FU654" s="15"/>
      <c r="FV654" s="20"/>
      <c r="FW654" s="15"/>
      <c r="FX654" s="20"/>
      <c r="FY654" s="15"/>
      <c r="FZ654" s="20"/>
      <c r="GA654" s="15"/>
      <c r="GB654" s="20"/>
      <c r="GC654" s="15">
        <v>59</v>
      </c>
      <c r="GD654" s="20">
        <v>5</v>
      </c>
      <c r="GE654" s="15"/>
      <c r="GF654" s="20"/>
      <c r="GG654" s="170"/>
    </row>
    <row r="655" spans="1:189" s="2" customFormat="1" ht="15" customHeight="1" x14ac:dyDescent="0.3">
      <c r="A655" s="15" t="s">
        <v>130</v>
      </c>
      <c r="B655" s="15" t="s">
        <v>126</v>
      </c>
      <c r="C655" s="15" t="s">
        <v>4090</v>
      </c>
      <c r="D655" s="15" t="s">
        <v>2264</v>
      </c>
      <c r="E655" s="15" t="str">
        <f t="shared" si="130"/>
        <v>KAI TSUCHIDA</v>
      </c>
      <c r="F655" s="15" t="s">
        <v>135</v>
      </c>
      <c r="G655" s="15">
        <v>999915445</v>
      </c>
      <c r="H655" s="15">
        <f t="shared" si="131"/>
        <v>44</v>
      </c>
      <c r="I655" s="15"/>
      <c r="J655" s="15"/>
      <c r="K655" s="16"/>
      <c r="L655" s="15"/>
      <c r="M655" s="15"/>
      <c r="N655" s="15"/>
      <c r="O655" s="15">
        <f t="shared" si="126"/>
        <v>0</v>
      </c>
      <c r="P655" s="15">
        <v>0</v>
      </c>
      <c r="Q655" s="15">
        <f t="shared" si="127"/>
        <v>0</v>
      </c>
      <c r="R655" s="15">
        <v>0</v>
      </c>
      <c r="S655" s="15">
        <v>0</v>
      </c>
      <c r="T655" s="15">
        <f t="shared" si="128"/>
        <v>0</v>
      </c>
      <c r="U655" s="15">
        <f t="shared" si="129"/>
        <v>0</v>
      </c>
      <c r="V655" s="15"/>
      <c r="W655" s="15"/>
      <c r="X655" s="15"/>
      <c r="Y655" s="15"/>
      <c r="Z655" s="16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>
        <f t="shared" si="132"/>
        <v>0</v>
      </c>
      <c r="CT655" s="15">
        <f t="shared" si="133"/>
        <v>0</v>
      </c>
      <c r="CU655" s="15">
        <f t="shared" si="134"/>
        <v>0</v>
      </c>
      <c r="CV655" s="15">
        <f t="shared" si="135"/>
        <v>44</v>
      </c>
      <c r="CW655" s="15"/>
      <c r="CX655" s="15"/>
      <c r="CY655" s="15">
        <f t="shared" si="136"/>
        <v>0</v>
      </c>
      <c r="CZ655" s="15">
        <f>GG655</f>
        <v>0</v>
      </c>
      <c r="DA655" s="16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20"/>
      <c r="DY655" s="15"/>
      <c r="DZ655" s="20"/>
      <c r="EA655" s="15"/>
      <c r="EB655" s="20"/>
      <c r="EC655" s="15"/>
      <c r="ED655" s="20"/>
      <c r="EE655" s="15"/>
      <c r="EF655" s="20"/>
      <c r="EG655" s="15"/>
      <c r="EH655" s="20"/>
      <c r="EI655" s="15"/>
      <c r="EJ655" s="20"/>
      <c r="EK655" s="15"/>
      <c r="EL655" s="20"/>
      <c r="EM655" s="15"/>
      <c r="EN655" s="20"/>
      <c r="EO655" s="15"/>
      <c r="EP655" s="20"/>
      <c r="EQ655" s="15"/>
      <c r="ER655" s="20"/>
      <c r="ES655" s="15"/>
      <c r="ET655" s="20"/>
      <c r="EU655" s="15"/>
      <c r="EV655" s="20"/>
      <c r="EW655" s="15"/>
      <c r="EX655" s="20"/>
      <c r="EY655" s="15"/>
      <c r="EZ655" s="16"/>
      <c r="FA655" s="15"/>
      <c r="FB655" s="20"/>
      <c r="FC655" s="15"/>
      <c r="FD655" s="16"/>
      <c r="FE655" s="15"/>
      <c r="FF655" s="16"/>
      <c r="FG655" s="15"/>
      <c r="FH655" s="16"/>
      <c r="FI655" s="15"/>
      <c r="FJ655" s="16"/>
      <c r="FK655" s="15"/>
      <c r="FL655" s="16"/>
      <c r="FM655" s="15"/>
      <c r="FN655" s="16"/>
      <c r="FO655" s="15"/>
      <c r="FP655" s="20"/>
      <c r="FQ655" s="15"/>
      <c r="FR655" s="16"/>
      <c r="FS655" s="15"/>
      <c r="FT655" s="16"/>
      <c r="FU655" s="15"/>
      <c r="FV655" s="16"/>
      <c r="FW655" s="15"/>
      <c r="FX655" s="16"/>
      <c r="FY655" s="15"/>
      <c r="FZ655" s="16"/>
      <c r="GA655" s="15"/>
      <c r="GB655" s="16"/>
      <c r="GC655" s="15">
        <v>44</v>
      </c>
      <c r="GD655" s="20" t="s">
        <v>129</v>
      </c>
      <c r="GE655" s="15"/>
      <c r="GF655" s="20"/>
      <c r="GG655" s="170"/>
    </row>
    <row r="656" spans="1:189" s="2" customFormat="1" ht="15" customHeight="1" x14ac:dyDescent="0.3">
      <c r="A656" s="17" t="s">
        <v>125</v>
      </c>
      <c r="B656" s="17" t="s">
        <v>126</v>
      </c>
      <c r="C656" s="17" t="s">
        <v>1005</v>
      </c>
      <c r="D656" s="17" t="s">
        <v>1006</v>
      </c>
      <c r="E656" s="15" t="str">
        <f t="shared" si="130"/>
        <v>Marcus Jacobson-Garcia</v>
      </c>
      <c r="F656" s="17" t="s">
        <v>135</v>
      </c>
      <c r="G656" s="15">
        <v>999915446</v>
      </c>
      <c r="H656" s="15">
        <f t="shared" si="131"/>
        <v>67</v>
      </c>
      <c r="I656" s="15"/>
      <c r="J656" s="17">
        <f>(O656+P656+R656+S656+T656+U656)/2</f>
        <v>0</v>
      </c>
      <c r="K656" s="16"/>
      <c r="L656" s="15"/>
      <c r="M656" s="15"/>
      <c r="N656" s="15"/>
      <c r="O656" s="15">
        <f t="shared" si="126"/>
        <v>0</v>
      </c>
      <c r="P656" s="15">
        <v>0</v>
      </c>
      <c r="Q656" s="15">
        <f t="shared" si="127"/>
        <v>0</v>
      </c>
      <c r="R656" s="15">
        <v>0</v>
      </c>
      <c r="S656" s="15">
        <v>0</v>
      </c>
      <c r="T656" s="15">
        <f t="shared" si="128"/>
        <v>0</v>
      </c>
      <c r="U656" s="15">
        <f t="shared" si="129"/>
        <v>0</v>
      </c>
      <c r="V656" s="15"/>
      <c r="W656" s="15"/>
      <c r="X656" s="15"/>
      <c r="Y656" s="15"/>
      <c r="Z656" s="16"/>
      <c r="AA656" s="15"/>
      <c r="AB656" s="24"/>
      <c r="AC656" s="15"/>
      <c r="AD656" s="15"/>
      <c r="AE656" s="15"/>
      <c r="AF656" s="15"/>
      <c r="AG656" s="15"/>
      <c r="AH656" s="24"/>
      <c r="AI656" s="15"/>
      <c r="AJ656" s="15"/>
      <c r="AK656" s="15"/>
      <c r="AL656" s="15"/>
      <c r="AM656" s="15">
        <v>32</v>
      </c>
      <c r="AN656" s="24" t="s">
        <v>129</v>
      </c>
      <c r="AO656" s="15"/>
      <c r="AP656" s="24"/>
      <c r="AQ656" s="15"/>
      <c r="AR656" s="24"/>
      <c r="AS656" s="15"/>
      <c r="AT656" s="24"/>
      <c r="AU656" s="15"/>
      <c r="AV656" s="24"/>
      <c r="AW656" s="15"/>
      <c r="AX656" s="24"/>
      <c r="AY656" s="15"/>
      <c r="AZ656" s="15"/>
      <c r="BA656" s="15"/>
      <c r="BB656" s="15"/>
      <c r="BC656" s="15"/>
      <c r="BD656" s="15"/>
      <c r="BE656" s="15"/>
      <c r="BF656" s="24"/>
      <c r="BG656" s="15"/>
      <c r="BH656" s="24"/>
      <c r="BI656" s="15"/>
      <c r="BJ656" s="24"/>
      <c r="BK656" s="15"/>
      <c r="BL656" s="24"/>
      <c r="BM656" s="15"/>
      <c r="BN656" s="24"/>
      <c r="BO656" s="15"/>
      <c r="BP656" s="24"/>
      <c r="BQ656" s="15"/>
      <c r="BR656" s="24"/>
      <c r="BS656" s="15">
        <v>33</v>
      </c>
      <c r="BT656" s="24" t="s">
        <v>168</v>
      </c>
      <c r="BU656" s="15"/>
      <c r="BV656" s="24"/>
      <c r="BW656" s="15"/>
      <c r="BX656" s="24"/>
      <c r="BY656" s="15"/>
      <c r="BZ656" s="24"/>
      <c r="CA656" s="15">
        <v>38</v>
      </c>
      <c r="CB656" s="24" t="s">
        <v>168</v>
      </c>
      <c r="CC656" s="15"/>
      <c r="CD656" s="24"/>
      <c r="CE656" s="15"/>
      <c r="CF656" s="24"/>
      <c r="CG656" s="15"/>
      <c r="CH656" s="25"/>
      <c r="CI656" s="15"/>
      <c r="CJ656" s="25"/>
      <c r="CK656" s="15"/>
      <c r="CL656" s="25"/>
      <c r="CM656" s="15"/>
      <c r="CN656" s="25"/>
      <c r="CO656" s="15"/>
      <c r="CP656" s="25"/>
      <c r="CQ656" s="15"/>
      <c r="CR656" s="25"/>
      <c r="CS656" s="15">
        <f t="shared" si="132"/>
        <v>0</v>
      </c>
      <c r="CT656" s="15">
        <f t="shared" si="133"/>
        <v>34</v>
      </c>
      <c r="CU656" s="15">
        <f t="shared" si="134"/>
        <v>1</v>
      </c>
      <c r="CV656" s="15">
        <f t="shared" si="135"/>
        <v>33</v>
      </c>
      <c r="CW656" s="15"/>
      <c r="CX656" s="15"/>
      <c r="CY656" s="15">
        <f t="shared" si="136"/>
        <v>0</v>
      </c>
      <c r="CZ656" s="15">
        <f>GG656</f>
        <v>0</v>
      </c>
      <c r="DA656" s="19"/>
      <c r="DB656" s="17">
        <v>48</v>
      </c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7"/>
      <c r="DQ656" s="15"/>
      <c r="DR656" s="15"/>
      <c r="DS656" s="15"/>
      <c r="DT656" s="15"/>
      <c r="DU656" s="15"/>
      <c r="DV656" s="15"/>
      <c r="DW656" s="15"/>
      <c r="DX656" s="20"/>
      <c r="DY656" s="15"/>
      <c r="DZ656" s="20"/>
      <c r="EA656" s="15"/>
      <c r="EB656" s="20"/>
      <c r="EC656" s="15"/>
      <c r="ED656" s="20"/>
      <c r="EE656" s="15"/>
      <c r="EF656" s="20"/>
      <c r="EG656" s="15"/>
      <c r="EH656" s="20"/>
      <c r="EI656" s="15"/>
      <c r="EJ656" s="20"/>
      <c r="EK656" s="15"/>
      <c r="EL656" s="20"/>
      <c r="EM656" s="15"/>
      <c r="EN656" s="20"/>
      <c r="EO656" s="15"/>
      <c r="EP656" s="20"/>
      <c r="EQ656" s="15"/>
      <c r="ER656" s="20"/>
      <c r="ES656" s="15">
        <v>34</v>
      </c>
      <c r="ET656" s="20">
        <v>3</v>
      </c>
      <c r="EU656" s="15"/>
      <c r="EV656" s="20"/>
      <c r="EW656" s="15"/>
      <c r="EX656" s="20"/>
      <c r="EY656" s="15"/>
      <c r="EZ656" s="20"/>
      <c r="FA656" s="15"/>
      <c r="FB656" s="20"/>
      <c r="FC656" s="15"/>
      <c r="FD656" s="20"/>
      <c r="FE656" s="15"/>
      <c r="FF656" s="20"/>
      <c r="FG656" s="15"/>
      <c r="FH656" s="20"/>
      <c r="FI656" s="15"/>
      <c r="FJ656" s="20"/>
      <c r="FK656" s="15"/>
      <c r="FL656" s="20"/>
      <c r="FM656" s="15"/>
      <c r="FN656" s="20"/>
      <c r="FO656" s="15"/>
      <c r="FP656" s="20"/>
      <c r="FQ656" s="15"/>
      <c r="FR656" s="20"/>
      <c r="FS656" s="15"/>
      <c r="FT656" s="20"/>
      <c r="FU656" s="15"/>
      <c r="FV656" s="20"/>
      <c r="FW656" s="15"/>
      <c r="FX656" s="20"/>
      <c r="FY656" s="15"/>
      <c r="FZ656" s="20"/>
      <c r="GA656" s="15"/>
      <c r="GB656" s="20"/>
      <c r="GC656" s="15">
        <v>33</v>
      </c>
      <c r="GD656" s="20" t="s">
        <v>168</v>
      </c>
      <c r="GE656" s="15"/>
      <c r="GF656" s="20"/>
      <c r="GG656" s="170"/>
    </row>
    <row r="657" spans="1:189" s="2" customFormat="1" ht="15" customHeight="1" x14ac:dyDescent="0.3">
      <c r="A657" s="85" t="s">
        <v>133</v>
      </c>
      <c r="B657" s="85" t="s">
        <v>126</v>
      </c>
      <c r="C657" s="85" t="s">
        <v>3510</v>
      </c>
      <c r="D657" s="85" t="s">
        <v>1289</v>
      </c>
      <c r="E657" s="15" t="str">
        <f t="shared" si="130"/>
        <v>CAMERON LIU</v>
      </c>
      <c r="F657" s="85" t="s">
        <v>135</v>
      </c>
      <c r="G657" s="15">
        <v>999915460</v>
      </c>
      <c r="H657" s="15">
        <f t="shared" si="131"/>
        <v>68</v>
      </c>
      <c r="I657" s="15"/>
      <c r="J657" s="15"/>
      <c r="K657" s="16"/>
      <c r="L657" s="15"/>
      <c r="M657" s="15"/>
      <c r="N657" s="15"/>
      <c r="O657" s="15">
        <f t="shared" si="126"/>
        <v>0</v>
      </c>
      <c r="P657" s="15">
        <v>0</v>
      </c>
      <c r="Q657" s="15">
        <f t="shared" si="127"/>
        <v>0</v>
      </c>
      <c r="R657" s="15">
        <v>0</v>
      </c>
      <c r="S657" s="15">
        <v>0</v>
      </c>
      <c r="T657" s="15">
        <f t="shared" si="128"/>
        <v>0</v>
      </c>
      <c r="U657" s="15">
        <f t="shared" si="129"/>
        <v>0</v>
      </c>
      <c r="V657" s="15"/>
      <c r="W657" s="15"/>
      <c r="X657" s="15"/>
      <c r="Y657" s="15"/>
      <c r="Z657" s="16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>
        <f t="shared" si="132"/>
        <v>0</v>
      </c>
      <c r="CT657" s="15">
        <f t="shared" si="133"/>
        <v>68</v>
      </c>
      <c r="CU657" s="15">
        <f t="shared" si="134"/>
        <v>0</v>
      </c>
      <c r="CV657" s="15">
        <f t="shared" si="135"/>
        <v>0</v>
      </c>
      <c r="CW657" s="15"/>
      <c r="CX657" s="15"/>
      <c r="CY657" s="15">
        <f t="shared" si="136"/>
        <v>0</v>
      </c>
      <c r="CZ657" s="15">
        <f>GG657</f>
        <v>0</v>
      </c>
      <c r="DA657" s="16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20"/>
      <c r="DY657" s="15"/>
      <c r="DZ657" s="20"/>
      <c r="EA657" s="15"/>
      <c r="EB657" s="20"/>
      <c r="EC657" s="15"/>
      <c r="ED657" s="20"/>
      <c r="EE657" s="15"/>
      <c r="EF657" s="20"/>
      <c r="EG657" s="15"/>
      <c r="EH657" s="20"/>
      <c r="EI657" s="15"/>
      <c r="EJ657" s="20"/>
      <c r="EK657" s="15"/>
      <c r="EL657" s="20"/>
      <c r="EM657" s="15"/>
      <c r="EN657" s="20"/>
      <c r="EO657" s="15"/>
      <c r="EP657" s="20"/>
      <c r="EQ657" s="15"/>
      <c r="ER657" s="20"/>
      <c r="ES657" s="15"/>
      <c r="ET657" s="20"/>
      <c r="EU657" s="15"/>
      <c r="EV657" s="20"/>
      <c r="EW657" s="15"/>
      <c r="EX657" s="20"/>
      <c r="EY657" s="15"/>
      <c r="EZ657" s="20"/>
      <c r="FA657" s="15"/>
      <c r="FB657" s="20"/>
      <c r="FC657" s="15"/>
      <c r="FD657" s="20"/>
      <c r="FE657" s="15"/>
      <c r="FF657" s="20"/>
      <c r="FG657" s="15"/>
      <c r="FH657" s="20"/>
      <c r="FI657" s="15"/>
      <c r="FJ657" s="20"/>
      <c r="FK657" s="15"/>
      <c r="FL657" s="20"/>
      <c r="FM657" s="15"/>
      <c r="FN657" s="20"/>
      <c r="FO657" s="15">
        <v>68</v>
      </c>
      <c r="FP657" s="20"/>
      <c r="FQ657" s="15"/>
      <c r="FR657" s="20"/>
      <c r="FS657" s="15"/>
      <c r="FT657" s="20"/>
      <c r="FU657" s="15"/>
      <c r="FV657" s="20"/>
      <c r="FW657" s="15"/>
      <c r="FX657" s="20"/>
      <c r="FY657" s="15"/>
      <c r="FZ657" s="20"/>
      <c r="GA657" s="15"/>
      <c r="GB657" s="20"/>
      <c r="GC657" s="15"/>
      <c r="GD657" s="20"/>
      <c r="GE657" s="15"/>
      <c r="GF657" s="20"/>
      <c r="GG657" s="170"/>
    </row>
    <row r="658" spans="1:189" s="2" customFormat="1" ht="15" customHeight="1" x14ac:dyDescent="0.3">
      <c r="A658" s="17" t="s">
        <v>130</v>
      </c>
      <c r="B658" s="17" t="s">
        <v>126</v>
      </c>
      <c r="C658" s="17" t="s">
        <v>2017</v>
      </c>
      <c r="D658" s="17" t="s">
        <v>2018</v>
      </c>
      <c r="E658" s="15" t="str">
        <f t="shared" si="130"/>
        <v>SALVADOR DIAZ</v>
      </c>
      <c r="F658" s="17" t="s">
        <v>135</v>
      </c>
      <c r="G658" s="17">
        <v>999915467</v>
      </c>
      <c r="H658" s="15">
        <f t="shared" si="131"/>
        <v>54</v>
      </c>
      <c r="I658" s="15"/>
      <c r="J658" s="15"/>
      <c r="K658" s="16"/>
      <c r="L658" s="15"/>
      <c r="M658" s="15"/>
      <c r="N658" s="15"/>
      <c r="O658" s="15">
        <f t="shared" si="126"/>
        <v>0</v>
      </c>
      <c r="P658" s="15">
        <v>0</v>
      </c>
      <c r="Q658" s="15">
        <f t="shared" si="127"/>
        <v>0</v>
      </c>
      <c r="R658" s="15">
        <v>0</v>
      </c>
      <c r="S658" s="15">
        <v>0</v>
      </c>
      <c r="T658" s="15">
        <f t="shared" si="128"/>
        <v>0</v>
      </c>
      <c r="U658" s="15">
        <f t="shared" si="129"/>
        <v>0</v>
      </c>
      <c r="V658" s="15"/>
      <c r="W658" s="15"/>
      <c r="X658" s="15"/>
      <c r="Y658" s="15"/>
      <c r="Z658" s="16"/>
      <c r="AA658" s="15"/>
      <c r="AB658" s="24"/>
      <c r="AC658" s="15"/>
      <c r="AD658" s="15"/>
      <c r="AE658" s="15"/>
      <c r="AF658" s="15"/>
      <c r="AG658" s="15"/>
      <c r="AH658" s="24"/>
      <c r="AI658" s="15"/>
      <c r="AJ658" s="15"/>
      <c r="AK658" s="15"/>
      <c r="AL658" s="15"/>
      <c r="AM658" s="15"/>
      <c r="AN658" s="24"/>
      <c r="AO658" s="15"/>
      <c r="AP658" s="24"/>
      <c r="AQ658" s="15"/>
      <c r="AR658" s="24"/>
      <c r="AS658" s="15"/>
      <c r="AT658" s="24"/>
      <c r="AU658" s="15"/>
      <c r="AV658" s="24"/>
      <c r="AW658" s="15"/>
      <c r="AX658" s="24"/>
      <c r="AY658" s="15"/>
      <c r="AZ658" s="15"/>
      <c r="BA658" s="15"/>
      <c r="BB658" s="15"/>
      <c r="BC658" s="15"/>
      <c r="BD658" s="15"/>
      <c r="BE658" s="15"/>
      <c r="BF658" s="24"/>
      <c r="BG658" s="15"/>
      <c r="BH658" s="24"/>
      <c r="BI658" s="15"/>
      <c r="BJ658" s="24"/>
      <c r="BK658" s="15"/>
      <c r="BL658" s="24"/>
      <c r="BM658" s="15"/>
      <c r="BN658" s="24"/>
      <c r="BO658" s="15"/>
      <c r="BP658" s="24"/>
      <c r="BQ658" s="15"/>
      <c r="BR658" s="24"/>
      <c r="BS658" s="15"/>
      <c r="BT658" s="24"/>
      <c r="BU658" s="15"/>
      <c r="BV658" s="24"/>
      <c r="BW658" s="15"/>
      <c r="BX658" s="24"/>
      <c r="BY658" s="15"/>
      <c r="BZ658" s="24"/>
      <c r="CA658" s="15"/>
      <c r="CB658" s="24"/>
      <c r="CC658" s="15"/>
      <c r="CD658" s="24"/>
      <c r="CE658" s="15"/>
      <c r="CF658" s="24"/>
      <c r="CG658" s="15"/>
      <c r="CH658" s="25"/>
      <c r="CI658" s="15"/>
      <c r="CJ658" s="25"/>
      <c r="CK658" s="15"/>
      <c r="CL658" s="25"/>
      <c r="CM658" s="15"/>
      <c r="CN658" s="25"/>
      <c r="CO658" s="15"/>
      <c r="CP658" s="25"/>
      <c r="CQ658" s="15"/>
      <c r="CR658" s="25"/>
      <c r="CS658" s="15">
        <f t="shared" si="132"/>
        <v>0</v>
      </c>
      <c r="CT658" s="15">
        <f t="shared" si="133"/>
        <v>54</v>
      </c>
      <c r="CU658" s="15">
        <f t="shared" si="134"/>
        <v>1</v>
      </c>
      <c r="CV658" s="15">
        <f t="shared" si="135"/>
        <v>0</v>
      </c>
      <c r="CW658" s="15"/>
      <c r="CX658" s="15"/>
      <c r="CY658" s="15">
        <f t="shared" si="136"/>
        <v>0</v>
      </c>
      <c r="CZ658" s="15">
        <f>GG658</f>
        <v>0</v>
      </c>
      <c r="DA658" s="19"/>
      <c r="DB658" s="17"/>
      <c r="DC658" s="15"/>
      <c r="DD658" s="15"/>
      <c r="DE658" s="17">
        <v>58</v>
      </c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7"/>
      <c r="DQ658" s="15"/>
      <c r="DR658" s="15"/>
      <c r="DS658" s="15"/>
      <c r="DT658" s="15"/>
      <c r="DU658" s="15"/>
      <c r="DV658" s="15"/>
      <c r="DW658" s="15"/>
      <c r="DX658" s="20"/>
      <c r="DY658" s="15"/>
      <c r="DZ658" s="20"/>
      <c r="EA658" s="15"/>
      <c r="EB658" s="20"/>
      <c r="EC658" s="15"/>
      <c r="ED658" s="20"/>
      <c r="EE658" s="15"/>
      <c r="EF658" s="20"/>
      <c r="EG658" s="15"/>
      <c r="EH658" s="20"/>
      <c r="EI658" s="15"/>
      <c r="EJ658" s="20"/>
      <c r="EK658" s="15"/>
      <c r="EL658" s="20"/>
      <c r="EM658" s="15"/>
      <c r="EN658" s="20"/>
      <c r="EO658" s="15"/>
      <c r="EP658" s="20"/>
      <c r="EQ658" s="15"/>
      <c r="ER658" s="20"/>
      <c r="ES658" s="15"/>
      <c r="ET658" s="20"/>
      <c r="EU658" s="15"/>
      <c r="EV658" s="20"/>
      <c r="EW658" s="15">
        <v>54</v>
      </c>
      <c r="EX658" s="20">
        <v>7</v>
      </c>
      <c r="EY658" s="15"/>
      <c r="EZ658" s="20"/>
      <c r="FA658" s="15"/>
      <c r="FB658" s="20"/>
      <c r="FC658" s="15"/>
      <c r="FD658" s="20"/>
      <c r="FE658" s="15"/>
      <c r="FF658" s="20"/>
      <c r="FG658" s="15"/>
      <c r="FH658" s="20"/>
      <c r="FI658" s="15"/>
      <c r="FJ658" s="20"/>
      <c r="FK658" s="15"/>
      <c r="FL658" s="20"/>
      <c r="FM658" s="15"/>
      <c r="FN658" s="20"/>
      <c r="FO658" s="15"/>
      <c r="FP658" s="20"/>
      <c r="FQ658" s="15"/>
      <c r="FR658" s="20"/>
      <c r="FS658" s="15"/>
      <c r="FT658" s="20"/>
      <c r="FU658" s="15"/>
      <c r="FV658" s="20"/>
      <c r="FW658" s="15"/>
      <c r="FX658" s="20"/>
      <c r="FY658" s="15"/>
      <c r="FZ658" s="20"/>
      <c r="GA658" s="15"/>
      <c r="GB658" s="20"/>
      <c r="GC658" s="15"/>
      <c r="GD658" s="20"/>
      <c r="GE658" s="15"/>
      <c r="GF658" s="20"/>
      <c r="GG658" s="170"/>
    </row>
    <row r="659" spans="1:189" s="2" customFormat="1" ht="15" customHeight="1" x14ac:dyDescent="0.3">
      <c r="A659" s="15" t="s">
        <v>133</v>
      </c>
      <c r="B659" s="15" t="s">
        <v>142</v>
      </c>
      <c r="C659" s="15" t="s">
        <v>419</v>
      </c>
      <c r="D659" s="15" t="s">
        <v>883</v>
      </c>
      <c r="E659" s="15" t="str">
        <f t="shared" si="130"/>
        <v>Kingston Santiago</v>
      </c>
      <c r="F659" s="15" t="s">
        <v>135</v>
      </c>
      <c r="G659" s="15">
        <v>999915486</v>
      </c>
      <c r="H659" s="15">
        <f t="shared" si="131"/>
        <v>129</v>
      </c>
      <c r="I659" s="15"/>
      <c r="J659" s="15"/>
      <c r="K659" s="16"/>
      <c r="L659" s="15"/>
      <c r="M659" s="15"/>
      <c r="N659" s="15"/>
      <c r="O659" s="15">
        <f t="shared" si="126"/>
        <v>0</v>
      </c>
      <c r="P659" s="15">
        <v>0</v>
      </c>
      <c r="Q659" s="15">
        <f t="shared" si="127"/>
        <v>1</v>
      </c>
      <c r="R659" s="15">
        <v>0</v>
      </c>
      <c r="S659" s="15">
        <v>0</v>
      </c>
      <c r="T659" s="15">
        <f t="shared" si="128"/>
        <v>84</v>
      </c>
      <c r="U659" s="15">
        <f t="shared" si="129"/>
        <v>0</v>
      </c>
      <c r="V659" s="15"/>
      <c r="W659" s="15"/>
      <c r="X659" s="15"/>
      <c r="Y659" s="15"/>
      <c r="Z659" s="16"/>
      <c r="AA659" s="15"/>
      <c r="AB659" s="24"/>
      <c r="AC659" s="15"/>
      <c r="AD659" s="15"/>
      <c r="AE659" s="15"/>
      <c r="AF659" s="15"/>
      <c r="AG659" s="15"/>
      <c r="AH659" s="24"/>
      <c r="AI659" s="15"/>
      <c r="AJ659" s="15"/>
      <c r="AK659" s="15"/>
      <c r="AL659" s="15"/>
      <c r="AM659" s="15"/>
      <c r="AN659" s="24"/>
      <c r="AO659" s="15"/>
      <c r="AP659" s="24"/>
      <c r="AQ659" s="15"/>
      <c r="AR659" s="24"/>
      <c r="AS659" s="15"/>
      <c r="AT659" s="24"/>
      <c r="AU659" s="15"/>
      <c r="AV659" s="24"/>
      <c r="AW659" s="15"/>
      <c r="AX659" s="24"/>
      <c r="AY659" s="15"/>
      <c r="AZ659" s="15"/>
      <c r="BA659" s="15"/>
      <c r="BB659" s="15"/>
      <c r="BC659" s="15"/>
      <c r="BD659" s="15"/>
      <c r="BE659" s="15"/>
      <c r="BF659" s="24"/>
      <c r="BG659" s="15"/>
      <c r="BH659" s="24"/>
      <c r="BI659" s="15"/>
      <c r="BJ659" s="24"/>
      <c r="BK659" s="15"/>
      <c r="BL659" s="24"/>
      <c r="BM659" s="15">
        <v>79</v>
      </c>
      <c r="BN659" s="24">
        <v>3</v>
      </c>
      <c r="BO659" s="15"/>
      <c r="BP659" s="24"/>
      <c r="BQ659" s="15"/>
      <c r="BR659" s="24"/>
      <c r="BS659" s="15"/>
      <c r="BT659" s="24"/>
      <c r="BU659" s="15"/>
      <c r="BV659" s="24"/>
      <c r="BW659" s="15"/>
      <c r="BX659" s="24"/>
      <c r="BY659" s="15"/>
      <c r="BZ659" s="24"/>
      <c r="CA659" s="15">
        <f>0.4*120</f>
        <v>48</v>
      </c>
      <c r="CB659" s="24">
        <v>2</v>
      </c>
      <c r="CC659" s="15"/>
      <c r="CD659" s="24"/>
      <c r="CE659" s="15"/>
      <c r="CF659" s="24"/>
      <c r="CG659" s="15"/>
      <c r="CH659" s="25"/>
      <c r="CI659" s="15"/>
      <c r="CJ659" s="25"/>
      <c r="CK659" s="15"/>
      <c r="CL659" s="25"/>
      <c r="CM659" s="15"/>
      <c r="CN659" s="25"/>
      <c r="CO659" s="15"/>
      <c r="CP659" s="25"/>
      <c r="CQ659" s="15"/>
      <c r="CR659" s="25"/>
      <c r="CS659" s="15">
        <f t="shared" si="132"/>
        <v>0</v>
      </c>
      <c r="CT659" s="15">
        <f t="shared" si="133"/>
        <v>45</v>
      </c>
      <c r="CU659" s="15">
        <f t="shared" si="134"/>
        <v>1</v>
      </c>
      <c r="CV659" s="15">
        <f t="shared" si="135"/>
        <v>0</v>
      </c>
      <c r="CW659" s="15"/>
      <c r="CX659" s="15"/>
      <c r="CY659" s="15">
        <f t="shared" si="136"/>
        <v>0</v>
      </c>
      <c r="CZ659" s="15">
        <f>GG659</f>
        <v>0</v>
      </c>
      <c r="DA659" s="19"/>
      <c r="DB659" s="17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7"/>
      <c r="DQ659" s="15"/>
      <c r="DR659" s="15"/>
      <c r="DS659" s="15"/>
      <c r="DT659" s="15"/>
      <c r="DU659" s="15">
        <v>30</v>
      </c>
      <c r="DV659" s="15"/>
      <c r="DW659" s="15"/>
      <c r="DX659" s="20"/>
      <c r="DY659" s="15"/>
      <c r="DZ659" s="20"/>
      <c r="EA659" s="15"/>
      <c r="EB659" s="20"/>
      <c r="EC659" s="15">
        <v>84</v>
      </c>
      <c r="ED659" s="20">
        <v>5</v>
      </c>
      <c r="EE659" s="15"/>
      <c r="EF659" s="20"/>
      <c r="EG659" s="15"/>
      <c r="EH659" s="20"/>
      <c r="EI659" s="15"/>
      <c r="EJ659" s="20"/>
      <c r="EK659" s="15"/>
      <c r="EL659" s="20"/>
      <c r="EM659" s="15"/>
      <c r="EN659" s="20"/>
      <c r="EO659" s="15"/>
      <c r="EP659" s="20"/>
      <c r="EQ659" s="15"/>
      <c r="ER659" s="20"/>
      <c r="ES659" s="15"/>
      <c r="ET659" s="20"/>
      <c r="EU659" s="15"/>
      <c r="EV659" s="20"/>
      <c r="EW659" s="15"/>
      <c r="EX659" s="20"/>
      <c r="EY659" s="15"/>
      <c r="EZ659" s="20"/>
      <c r="FA659" s="15"/>
      <c r="FB659" s="20"/>
      <c r="FC659" s="15"/>
      <c r="FD659" s="20"/>
      <c r="FE659" s="15"/>
      <c r="FF659" s="20"/>
      <c r="FG659" s="15"/>
      <c r="FH659" s="20"/>
      <c r="FI659" s="15">
        <v>45</v>
      </c>
      <c r="FJ659" s="20">
        <v>2</v>
      </c>
      <c r="FK659" s="15"/>
      <c r="FL659" s="20"/>
      <c r="FM659" s="15"/>
      <c r="FN659" s="20"/>
      <c r="FO659" s="15"/>
      <c r="FP659" s="20"/>
      <c r="FQ659" s="15"/>
      <c r="FR659" s="20"/>
      <c r="FS659" s="15"/>
      <c r="FT659" s="20"/>
      <c r="FU659" s="15"/>
      <c r="FV659" s="20"/>
      <c r="FW659" s="15"/>
      <c r="FX659" s="20"/>
      <c r="FY659" s="15"/>
      <c r="FZ659" s="20"/>
      <c r="GA659" s="15"/>
      <c r="GB659" s="20"/>
      <c r="GC659" s="15"/>
      <c r="GD659" s="20"/>
      <c r="GE659" s="15"/>
      <c r="GF659" s="20"/>
      <c r="GG659" s="170"/>
    </row>
    <row r="660" spans="1:189" s="2" customFormat="1" ht="15" customHeight="1" x14ac:dyDescent="0.3">
      <c r="A660" s="15" t="s">
        <v>125</v>
      </c>
      <c r="B660" s="15" t="s">
        <v>126</v>
      </c>
      <c r="C660" s="15" t="s">
        <v>324</v>
      </c>
      <c r="D660" s="15" t="s">
        <v>1986</v>
      </c>
      <c r="E660" s="15" t="str">
        <f t="shared" si="130"/>
        <v>Evelyn You</v>
      </c>
      <c r="F660" s="15" t="s">
        <v>128</v>
      </c>
      <c r="G660" s="81">
        <v>999915492</v>
      </c>
      <c r="H660" s="15">
        <f t="shared" si="131"/>
        <v>51</v>
      </c>
      <c r="I660" s="15"/>
      <c r="J660" s="15"/>
      <c r="K660" s="16"/>
      <c r="L660" s="15"/>
      <c r="M660" s="15"/>
      <c r="N660" s="15"/>
      <c r="O660" s="15">
        <f t="shared" si="126"/>
        <v>0</v>
      </c>
      <c r="P660" s="15">
        <v>0</v>
      </c>
      <c r="Q660" s="15">
        <f t="shared" si="127"/>
        <v>0</v>
      </c>
      <c r="R660" s="15">
        <v>0</v>
      </c>
      <c r="S660" s="15">
        <v>0</v>
      </c>
      <c r="T660" s="15">
        <f t="shared" si="128"/>
        <v>51</v>
      </c>
      <c r="U660" s="15">
        <f t="shared" si="129"/>
        <v>0</v>
      </c>
      <c r="V660" s="15"/>
      <c r="W660" s="15"/>
      <c r="X660" s="15"/>
      <c r="Y660" s="15"/>
      <c r="Z660" s="16"/>
      <c r="AA660" s="15"/>
      <c r="AB660" s="24"/>
      <c r="AC660" s="15"/>
      <c r="AD660" s="15"/>
      <c r="AE660" s="15"/>
      <c r="AF660" s="15"/>
      <c r="AG660" s="15"/>
      <c r="AH660" s="24"/>
      <c r="AI660" s="15"/>
      <c r="AJ660" s="15"/>
      <c r="AK660" s="15"/>
      <c r="AL660" s="15"/>
      <c r="AM660" s="15"/>
      <c r="AN660" s="24"/>
      <c r="AO660" s="15"/>
      <c r="AP660" s="24"/>
      <c r="AQ660" s="15"/>
      <c r="AR660" s="24"/>
      <c r="AS660" s="15"/>
      <c r="AT660" s="24"/>
      <c r="AU660" s="15"/>
      <c r="AV660" s="24"/>
      <c r="AW660" s="15"/>
      <c r="AX660" s="24"/>
      <c r="AY660" s="15"/>
      <c r="AZ660" s="15"/>
      <c r="BA660" s="15"/>
      <c r="BB660" s="15"/>
      <c r="BC660" s="15"/>
      <c r="BD660" s="15"/>
      <c r="BE660" s="15"/>
      <c r="BF660" s="24"/>
      <c r="BG660" s="15"/>
      <c r="BH660" s="24"/>
      <c r="BI660" s="15"/>
      <c r="BJ660" s="24"/>
      <c r="BK660" s="15"/>
      <c r="BL660" s="24"/>
      <c r="BM660" s="15"/>
      <c r="BN660" s="24"/>
      <c r="BO660" s="15"/>
      <c r="BP660" s="24"/>
      <c r="BQ660" s="15"/>
      <c r="BR660" s="24"/>
      <c r="BS660" s="15"/>
      <c r="BT660" s="24"/>
      <c r="BU660" s="15"/>
      <c r="BV660" s="24"/>
      <c r="BW660" s="15"/>
      <c r="BX660" s="24"/>
      <c r="BY660" s="15"/>
      <c r="BZ660" s="24"/>
      <c r="CA660" s="15"/>
      <c r="CB660" s="15"/>
      <c r="CC660" s="15"/>
      <c r="CD660" s="24"/>
      <c r="CE660" s="15"/>
      <c r="CF660" s="15"/>
      <c r="CG660" s="15">
        <v>60</v>
      </c>
      <c r="CH660" s="25">
        <v>1</v>
      </c>
      <c r="CI660" s="15"/>
      <c r="CJ660" s="25"/>
      <c r="CK660" s="15"/>
      <c r="CL660" s="15"/>
      <c r="CM660" s="15"/>
      <c r="CN660" s="15"/>
      <c r="CO660" s="15"/>
      <c r="CP660" s="15"/>
      <c r="CQ660" s="15"/>
      <c r="CR660" s="15"/>
      <c r="CS660" s="15">
        <f t="shared" si="132"/>
        <v>0</v>
      </c>
      <c r="CT660" s="15">
        <f t="shared" si="133"/>
        <v>0</v>
      </c>
      <c r="CU660" s="15">
        <f t="shared" si="134"/>
        <v>0</v>
      </c>
      <c r="CV660" s="15">
        <f t="shared" si="135"/>
        <v>0</v>
      </c>
      <c r="CW660" s="15"/>
      <c r="CX660" s="15"/>
      <c r="CY660" s="15">
        <f t="shared" si="136"/>
        <v>0</v>
      </c>
      <c r="CZ660" s="15">
        <f>GG660</f>
        <v>0</v>
      </c>
      <c r="DA660" s="16"/>
      <c r="DB660" s="17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7"/>
      <c r="DQ660" s="15"/>
      <c r="DR660" s="15"/>
      <c r="DS660" s="15"/>
      <c r="DT660" s="15"/>
      <c r="DU660" s="15"/>
      <c r="DV660" s="15"/>
      <c r="DW660" s="15"/>
      <c r="DX660" s="20"/>
      <c r="DY660" s="15">
        <v>33</v>
      </c>
      <c r="DZ660" s="20" t="s">
        <v>168</v>
      </c>
      <c r="EA660" s="15"/>
      <c r="EB660" s="20"/>
      <c r="EC660" s="15">
        <v>51</v>
      </c>
      <c r="ED660" s="20" t="s">
        <v>129</v>
      </c>
      <c r="EE660" s="15"/>
      <c r="EF660" s="20"/>
      <c r="EG660" s="15"/>
      <c r="EH660" s="20"/>
      <c r="EI660" s="15"/>
      <c r="EJ660" s="20"/>
      <c r="EK660" s="15"/>
      <c r="EL660" s="20"/>
      <c r="EM660" s="15"/>
      <c r="EN660" s="20"/>
      <c r="EO660" s="15"/>
      <c r="EP660" s="20"/>
      <c r="EQ660" s="15"/>
      <c r="ER660" s="20"/>
      <c r="ES660" s="15"/>
      <c r="ET660" s="20"/>
      <c r="EU660" s="15"/>
      <c r="EV660" s="20"/>
      <c r="EW660" s="15"/>
      <c r="EX660" s="20"/>
      <c r="EY660" s="15"/>
      <c r="EZ660" s="20"/>
      <c r="FA660" s="15"/>
      <c r="FB660" s="20"/>
      <c r="FC660" s="15"/>
      <c r="FD660" s="20"/>
      <c r="FE660" s="15"/>
      <c r="FF660" s="20"/>
      <c r="FG660" s="15"/>
      <c r="FH660" s="20"/>
      <c r="FI660" s="15"/>
      <c r="FJ660" s="20"/>
      <c r="FK660" s="15"/>
      <c r="FL660" s="20"/>
      <c r="FM660" s="15"/>
      <c r="FN660" s="20"/>
      <c r="FO660" s="15"/>
      <c r="FP660" s="20"/>
      <c r="FQ660" s="15"/>
      <c r="FR660" s="20"/>
      <c r="FS660" s="15"/>
      <c r="FT660" s="20"/>
      <c r="FU660" s="15"/>
      <c r="FV660" s="20"/>
      <c r="FW660" s="15"/>
      <c r="FX660" s="20"/>
      <c r="FY660" s="15"/>
      <c r="FZ660" s="20"/>
      <c r="GA660" s="15"/>
      <c r="GB660" s="20"/>
      <c r="GC660" s="15"/>
      <c r="GD660" s="20"/>
      <c r="GE660" s="15"/>
      <c r="GF660" s="20"/>
      <c r="GG660" s="170"/>
    </row>
    <row r="661" spans="1:189" s="2" customFormat="1" ht="15" customHeight="1" x14ac:dyDescent="0.3">
      <c r="A661" s="17" t="s">
        <v>2903</v>
      </c>
      <c r="B661" s="17" t="s">
        <v>142</v>
      </c>
      <c r="C661" s="17" t="s">
        <v>3409</v>
      </c>
      <c r="D661" s="17" t="s">
        <v>3410</v>
      </c>
      <c r="E661" s="15" t="str">
        <f t="shared" si="130"/>
        <v>CHYANNE ARMES</v>
      </c>
      <c r="F661" s="17" t="s">
        <v>128</v>
      </c>
      <c r="G661" s="17">
        <v>999915528</v>
      </c>
      <c r="H661" s="15">
        <f t="shared" si="131"/>
        <v>38</v>
      </c>
      <c r="I661" s="15"/>
      <c r="J661" s="15"/>
      <c r="K661" s="16"/>
      <c r="L661" s="15"/>
      <c r="M661" s="15"/>
      <c r="N661" s="15"/>
      <c r="O661" s="15">
        <f t="shared" si="126"/>
        <v>0</v>
      </c>
      <c r="P661" s="15">
        <v>0</v>
      </c>
      <c r="Q661" s="15">
        <f t="shared" si="127"/>
        <v>0</v>
      </c>
      <c r="R661" s="15">
        <v>0</v>
      </c>
      <c r="S661" s="15">
        <v>0</v>
      </c>
      <c r="T661" s="15">
        <f t="shared" si="128"/>
        <v>0</v>
      </c>
      <c r="U661" s="15">
        <f t="shared" si="129"/>
        <v>0</v>
      </c>
      <c r="V661" s="15"/>
      <c r="W661" s="15"/>
      <c r="X661" s="15"/>
      <c r="Y661" s="15"/>
      <c r="Z661" s="16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>
        <f t="shared" si="132"/>
        <v>38</v>
      </c>
      <c r="CT661" s="15">
        <f t="shared" si="133"/>
        <v>0</v>
      </c>
      <c r="CU661" s="15">
        <f t="shared" si="134"/>
        <v>0</v>
      </c>
      <c r="CV661" s="15">
        <f t="shared" si="135"/>
        <v>0</v>
      </c>
      <c r="CW661" s="15"/>
      <c r="CX661" s="15"/>
      <c r="CY661" s="15">
        <f t="shared" si="136"/>
        <v>0</v>
      </c>
      <c r="CZ661" s="15">
        <f>GG661</f>
        <v>0</v>
      </c>
      <c r="DA661" s="16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20"/>
      <c r="DY661" s="15"/>
      <c r="DZ661" s="20"/>
      <c r="EA661" s="15"/>
      <c r="EB661" s="20"/>
      <c r="EC661" s="15"/>
      <c r="ED661" s="20"/>
      <c r="EE661" s="15"/>
      <c r="EF661" s="20"/>
      <c r="EG661" s="15"/>
      <c r="EH661" s="20"/>
      <c r="EI661" s="15"/>
      <c r="EJ661" s="20"/>
      <c r="EK661" s="15"/>
      <c r="EL661" s="20"/>
      <c r="EM661" s="15"/>
      <c r="EN661" s="20"/>
      <c r="EO661" s="15"/>
      <c r="EP661" s="20"/>
      <c r="EQ661" s="15"/>
      <c r="ER661" s="20"/>
      <c r="ES661" s="15"/>
      <c r="ET661" s="20"/>
      <c r="EU661" s="15"/>
      <c r="EV661" s="20"/>
      <c r="EW661" s="15"/>
      <c r="EX661" s="20"/>
      <c r="EY661" s="15"/>
      <c r="EZ661" s="20"/>
      <c r="FA661" s="15"/>
      <c r="FB661" s="20"/>
      <c r="FC661" s="15"/>
      <c r="FD661" s="20"/>
      <c r="FE661" s="15">
        <v>38</v>
      </c>
      <c r="FF661" s="20" t="s">
        <v>129</v>
      </c>
      <c r="FG661" s="15"/>
      <c r="FH661" s="20"/>
      <c r="FI661" s="15"/>
      <c r="FJ661" s="20"/>
      <c r="FK661" s="15"/>
      <c r="FL661" s="20"/>
      <c r="FM661" s="15"/>
      <c r="FN661" s="20"/>
      <c r="FO661" s="15"/>
      <c r="FP661" s="20"/>
      <c r="FQ661" s="15"/>
      <c r="FR661" s="20"/>
      <c r="FS661" s="15"/>
      <c r="FT661" s="20"/>
      <c r="FU661" s="15"/>
      <c r="FV661" s="20"/>
      <c r="FW661" s="15"/>
      <c r="FX661" s="20"/>
      <c r="FY661" s="15"/>
      <c r="FZ661" s="20"/>
      <c r="GA661" s="15"/>
      <c r="GB661" s="20"/>
      <c r="GC661" s="15"/>
      <c r="GD661" s="20"/>
      <c r="GE661" s="15"/>
      <c r="GF661" s="20"/>
      <c r="GG661" s="170"/>
    </row>
    <row r="662" spans="1:189" s="2" customFormat="1" ht="15" customHeight="1" x14ac:dyDescent="0.3">
      <c r="A662" s="17" t="s">
        <v>2903</v>
      </c>
      <c r="B662" s="17" t="s">
        <v>126</v>
      </c>
      <c r="C662" s="17" t="s">
        <v>3351</v>
      </c>
      <c r="D662" s="17" t="s">
        <v>3352</v>
      </c>
      <c r="E662" s="15" t="str">
        <f t="shared" si="130"/>
        <v>AUDREY MOON</v>
      </c>
      <c r="F662" s="17" t="s">
        <v>128</v>
      </c>
      <c r="G662" s="17">
        <v>999915565</v>
      </c>
      <c r="H662" s="15">
        <f t="shared" si="131"/>
        <v>38</v>
      </c>
      <c r="I662" s="15"/>
      <c r="J662" s="15"/>
      <c r="K662" s="16"/>
      <c r="L662" s="15"/>
      <c r="M662" s="15"/>
      <c r="N662" s="15"/>
      <c r="O662" s="15">
        <f t="shared" si="126"/>
        <v>0</v>
      </c>
      <c r="P662" s="15">
        <v>0</v>
      </c>
      <c r="Q662" s="15">
        <f t="shared" si="127"/>
        <v>0</v>
      </c>
      <c r="R662" s="15">
        <v>0</v>
      </c>
      <c r="S662" s="15">
        <v>0</v>
      </c>
      <c r="T662" s="15">
        <f t="shared" si="128"/>
        <v>0</v>
      </c>
      <c r="U662" s="15">
        <f t="shared" si="129"/>
        <v>0</v>
      </c>
      <c r="V662" s="15"/>
      <c r="W662" s="15"/>
      <c r="X662" s="15"/>
      <c r="Y662" s="15"/>
      <c r="Z662" s="16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>
        <f t="shared" si="132"/>
        <v>38</v>
      </c>
      <c r="CT662" s="15">
        <f t="shared" si="133"/>
        <v>0</v>
      </c>
      <c r="CU662" s="15">
        <f t="shared" si="134"/>
        <v>0</v>
      </c>
      <c r="CV662" s="15">
        <f t="shared" si="135"/>
        <v>0</v>
      </c>
      <c r="CW662" s="15"/>
      <c r="CX662" s="15"/>
      <c r="CY662" s="15">
        <f t="shared" si="136"/>
        <v>0</v>
      </c>
      <c r="CZ662" s="15">
        <f>GG662</f>
        <v>0</v>
      </c>
      <c r="DA662" s="16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20"/>
      <c r="DY662" s="15"/>
      <c r="DZ662" s="20"/>
      <c r="EA662" s="15"/>
      <c r="EB662" s="20"/>
      <c r="EC662" s="15"/>
      <c r="ED662" s="20"/>
      <c r="EE662" s="15"/>
      <c r="EF662" s="20"/>
      <c r="EG662" s="15"/>
      <c r="EH662" s="20"/>
      <c r="EI662" s="15"/>
      <c r="EJ662" s="20"/>
      <c r="EK662" s="15"/>
      <c r="EL662" s="20"/>
      <c r="EM662" s="15"/>
      <c r="EN662" s="20"/>
      <c r="EO662" s="15"/>
      <c r="EP662" s="20"/>
      <c r="EQ662" s="15"/>
      <c r="ER662" s="20"/>
      <c r="ES662" s="15"/>
      <c r="ET662" s="20"/>
      <c r="EU662" s="15"/>
      <c r="EV662" s="20"/>
      <c r="EW662" s="15"/>
      <c r="EX662" s="20"/>
      <c r="EY662" s="15"/>
      <c r="EZ662" s="20"/>
      <c r="FA662" s="15"/>
      <c r="FB662" s="20"/>
      <c r="FC662" s="15"/>
      <c r="FD662" s="20"/>
      <c r="FE662" s="15">
        <v>38</v>
      </c>
      <c r="FF662" s="20" t="s">
        <v>129</v>
      </c>
      <c r="FG662" s="15"/>
      <c r="FH662" s="20"/>
      <c r="FI662" s="15"/>
      <c r="FJ662" s="20"/>
      <c r="FK662" s="15"/>
      <c r="FL662" s="20"/>
      <c r="FM662" s="15"/>
      <c r="FN662" s="20"/>
      <c r="FO662" s="15"/>
      <c r="FP662" s="20"/>
      <c r="FQ662" s="15"/>
      <c r="FR662" s="20"/>
      <c r="FS662" s="15"/>
      <c r="FT662" s="20"/>
      <c r="FU662" s="15"/>
      <c r="FV662" s="20"/>
      <c r="FW662" s="15"/>
      <c r="FX662" s="20"/>
      <c r="FY662" s="15"/>
      <c r="FZ662" s="20"/>
      <c r="GA662" s="15"/>
      <c r="GB662" s="20"/>
      <c r="GC662" s="15"/>
      <c r="GD662" s="20"/>
      <c r="GE662" s="15"/>
      <c r="GF662" s="20"/>
      <c r="GG662" s="170"/>
    </row>
    <row r="663" spans="1:189" s="2" customFormat="1" ht="15" customHeight="1" x14ac:dyDescent="0.3">
      <c r="A663" s="85" t="s">
        <v>125</v>
      </c>
      <c r="B663" s="85" t="s">
        <v>134</v>
      </c>
      <c r="C663" s="85" t="s">
        <v>3930</v>
      </c>
      <c r="D663" s="85" t="s">
        <v>3931</v>
      </c>
      <c r="E663" s="15" t="str">
        <f t="shared" si="130"/>
        <v>RIDHEEV SONGA</v>
      </c>
      <c r="F663" s="85" t="s">
        <v>135</v>
      </c>
      <c r="G663" s="15">
        <v>999915568</v>
      </c>
      <c r="H663" s="15">
        <f t="shared" si="131"/>
        <v>30</v>
      </c>
      <c r="I663" s="15"/>
      <c r="J663" s="15"/>
      <c r="K663" s="16"/>
      <c r="L663" s="15"/>
      <c r="M663" s="15"/>
      <c r="N663" s="15"/>
      <c r="O663" s="15">
        <f t="shared" si="126"/>
        <v>0</v>
      </c>
      <c r="P663" s="15">
        <v>0</v>
      </c>
      <c r="Q663" s="15">
        <f t="shared" si="127"/>
        <v>0</v>
      </c>
      <c r="R663" s="15">
        <v>0</v>
      </c>
      <c r="S663" s="15">
        <v>0</v>
      </c>
      <c r="T663" s="15">
        <f t="shared" si="128"/>
        <v>0</v>
      </c>
      <c r="U663" s="15">
        <f t="shared" si="129"/>
        <v>0</v>
      </c>
      <c r="V663" s="15"/>
      <c r="W663" s="15"/>
      <c r="X663" s="15"/>
      <c r="Y663" s="15"/>
      <c r="Z663" s="16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>
        <f t="shared" si="132"/>
        <v>0</v>
      </c>
      <c r="CT663" s="15">
        <f t="shared" si="133"/>
        <v>30</v>
      </c>
      <c r="CU663" s="15">
        <f t="shared" si="134"/>
        <v>0</v>
      </c>
      <c r="CV663" s="15">
        <f t="shared" si="135"/>
        <v>0</v>
      </c>
      <c r="CW663" s="15"/>
      <c r="CX663" s="15"/>
      <c r="CY663" s="15">
        <f t="shared" si="136"/>
        <v>0</v>
      </c>
      <c r="CZ663" s="15">
        <f>GG663</f>
        <v>0</v>
      </c>
      <c r="DA663" s="16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20"/>
      <c r="DY663" s="15"/>
      <c r="DZ663" s="20"/>
      <c r="EA663" s="15"/>
      <c r="EB663" s="20"/>
      <c r="EC663" s="15"/>
      <c r="ED663" s="20"/>
      <c r="EE663" s="15"/>
      <c r="EF663" s="20"/>
      <c r="EG663" s="15"/>
      <c r="EH663" s="20"/>
      <c r="EI663" s="15"/>
      <c r="EJ663" s="20"/>
      <c r="EK663" s="15"/>
      <c r="EL663" s="20"/>
      <c r="EM663" s="15"/>
      <c r="EN663" s="20"/>
      <c r="EO663" s="15"/>
      <c r="EP663" s="20"/>
      <c r="EQ663" s="15"/>
      <c r="ER663" s="20"/>
      <c r="ES663" s="15"/>
      <c r="ET663" s="20"/>
      <c r="EU663" s="15"/>
      <c r="EV663" s="20"/>
      <c r="EW663" s="15"/>
      <c r="EX663" s="20"/>
      <c r="EY663" s="15"/>
      <c r="EZ663" s="20"/>
      <c r="FA663" s="15"/>
      <c r="FB663" s="20"/>
      <c r="FC663" s="15"/>
      <c r="FD663" s="20"/>
      <c r="FE663" s="15"/>
      <c r="FF663" s="20"/>
      <c r="FG663" s="15"/>
      <c r="FH663" s="20"/>
      <c r="FI663" s="15"/>
      <c r="FJ663" s="20"/>
      <c r="FK663" s="15"/>
      <c r="FL663" s="20"/>
      <c r="FM663" s="15"/>
      <c r="FN663" s="20"/>
      <c r="FO663" s="15">
        <v>30</v>
      </c>
      <c r="FP663" s="20"/>
      <c r="FQ663" s="15"/>
      <c r="FR663" s="20"/>
      <c r="FS663" s="15"/>
      <c r="FT663" s="20"/>
      <c r="FU663" s="15"/>
      <c r="FV663" s="20"/>
      <c r="FW663" s="15"/>
      <c r="FX663" s="20"/>
      <c r="FY663" s="15"/>
      <c r="FZ663" s="20"/>
      <c r="GA663" s="15"/>
      <c r="GB663" s="20"/>
      <c r="GC663" s="15"/>
      <c r="GD663" s="20"/>
      <c r="GE663" s="15"/>
      <c r="GF663" s="20"/>
      <c r="GG663" s="170"/>
    </row>
    <row r="664" spans="1:189" s="2" customFormat="1" ht="15" customHeight="1" x14ac:dyDescent="0.3">
      <c r="A664" s="17" t="s">
        <v>125</v>
      </c>
      <c r="B664" s="15" t="s">
        <v>142</v>
      </c>
      <c r="C664" s="15" t="s">
        <v>261</v>
      </c>
      <c r="D664" s="15" t="s">
        <v>489</v>
      </c>
      <c r="E664" s="15" t="str">
        <f t="shared" si="130"/>
        <v>Christopher Chao</v>
      </c>
      <c r="F664" s="15" t="s">
        <v>135</v>
      </c>
      <c r="G664" s="15">
        <v>999915569</v>
      </c>
      <c r="H664" s="15">
        <f t="shared" si="131"/>
        <v>168</v>
      </c>
      <c r="I664" s="15"/>
      <c r="J664" s="15"/>
      <c r="K664" s="16"/>
      <c r="L664" s="15"/>
      <c r="M664" s="15"/>
      <c r="N664" s="15"/>
      <c r="O664" s="15">
        <f t="shared" si="126"/>
        <v>0</v>
      </c>
      <c r="P664" s="15">
        <v>0</v>
      </c>
      <c r="Q664" s="15">
        <f t="shared" si="127"/>
        <v>1</v>
      </c>
      <c r="R664" s="15">
        <v>0</v>
      </c>
      <c r="S664" s="15">
        <v>0</v>
      </c>
      <c r="T664" s="15">
        <f t="shared" si="128"/>
        <v>48</v>
      </c>
      <c r="U664" s="15">
        <f t="shared" si="129"/>
        <v>0</v>
      </c>
      <c r="V664" s="15"/>
      <c r="W664" s="15"/>
      <c r="X664" s="15"/>
      <c r="Y664" s="15"/>
      <c r="Z664" s="16"/>
      <c r="AA664" s="15"/>
      <c r="AB664" s="24"/>
      <c r="AC664" s="15"/>
      <c r="AD664" s="15"/>
      <c r="AE664" s="15"/>
      <c r="AF664" s="15"/>
      <c r="AG664" s="15"/>
      <c r="AH664" s="24"/>
      <c r="AI664" s="15"/>
      <c r="AJ664" s="15"/>
      <c r="AK664" s="15"/>
      <c r="AL664" s="15"/>
      <c r="AM664" s="15"/>
      <c r="AN664" s="24"/>
      <c r="AO664" s="15"/>
      <c r="AP664" s="24"/>
      <c r="AQ664" s="15"/>
      <c r="AR664" s="24"/>
      <c r="AS664" s="15"/>
      <c r="AT664" s="24"/>
      <c r="AU664" s="15"/>
      <c r="AV664" s="24"/>
      <c r="AW664" s="15"/>
      <c r="AX664" s="24"/>
      <c r="AY664" s="15"/>
      <c r="AZ664" s="15"/>
      <c r="BA664" s="15"/>
      <c r="BB664" s="15"/>
      <c r="BC664" s="15"/>
      <c r="BD664" s="15"/>
      <c r="BE664" s="15"/>
      <c r="BF664" s="24"/>
      <c r="BG664" s="15"/>
      <c r="BH664" s="24"/>
      <c r="BI664" s="15"/>
      <c r="BJ664" s="24"/>
      <c r="BK664" s="15"/>
      <c r="BL664" s="24"/>
      <c r="BM664" s="15"/>
      <c r="BN664" s="24"/>
      <c r="BO664" s="15"/>
      <c r="BP664" s="24"/>
      <c r="BQ664" s="15"/>
      <c r="BR664" s="24"/>
      <c r="BS664" s="15"/>
      <c r="BT664" s="24"/>
      <c r="BU664" s="15"/>
      <c r="BV664" s="24"/>
      <c r="BW664" s="15"/>
      <c r="BX664" s="24"/>
      <c r="BY664" s="15"/>
      <c r="BZ664" s="24"/>
      <c r="CA664" s="15"/>
      <c r="CB664" s="15"/>
      <c r="CC664" s="15"/>
      <c r="CD664" s="24"/>
      <c r="CE664" s="15"/>
      <c r="CF664" s="15"/>
      <c r="CG664" s="15">
        <v>68</v>
      </c>
      <c r="CH664" s="25">
        <v>3</v>
      </c>
      <c r="CI664" s="15"/>
      <c r="CJ664" s="25"/>
      <c r="CK664" s="15"/>
      <c r="CL664" s="15"/>
      <c r="CM664" s="15"/>
      <c r="CN664" s="15"/>
      <c r="CO664" s="15"/>
      <c r="CP664" s="15"/>
      <c r="CQ664" s="15"/>
      <c r="CR664" s="15"/>
      <c r="CS664" s="15">
        <f t="shared" si="132"/>
        <v>0</v>
      </c>
      <c r="CT664" s="15">
        <f t="shared" si="133"/>
        <v>120</v>
      </c>
      <c r="CU664" s="15">
        <f t="shared" si="134"/>
        <v>1</v>
      </c>
      <c r="CV664" s="15">
        <f t="shared" si="135"/>
        <v>0</v>
      </c>
      <c r="CW664" s="15"/>
      <c r="CX664" s="15"/>
      <c r="CY664" s="15">
        <f t="shared" si="136"/>
        <v>0</v>
      </c>
      <c r="CZ664" s="15">
        <f>GG664</f>
        <v>0</v>
      </c>
      <c r="DA664" s="16"/>
      <c r="DB664" s="17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>
        <v>60</v>
      </c>
      <c r="DP664" s="17"/>
      <c r="DQ664" s="15"/>
      <c r="DR664" s="15"/>
      <c r="DS664" s="15"/>
      <c r="DT664" s="15"/>
      <c r="DU664" s="15"/>
      <c r="DV664" s="15"/>
      <c r="DW664" s="15"/>
      <c r="DX664" s="20"/>
      <c r="DY664" s="15"/>
      <c r="DZ664" s="20"/>
      <c r="EA664" s="15"/>
      <c r="EB664" s="20"/>
      <c r="EC664" s="15">
        <v>48</v>
      </c>
      <c r="ED664" s="20">
        <v>2</v>
      </c>
      <c r="EE664" s="15"/>
      <c r="EF664" s="20"/>
      <c r="EG664" s="15"/>
      <c r="EH664" s="20"/>
      <c r="EI664" s="15"/>
      <c r="EJ664" s="20"/>
      <c r="EK664" s="15"/>
      <c r="EL664" s="20"/>
      <c r="EM664" s="15"/>
      <c r="EN664" s="20"/>
      <c r="EO664" s="15"/>
      <c r="EP664" s="20"/>
      <c r="EQ664" s="15"/>
      <c r="ER664" s="20"/>
      <c r="ES664" s="15"/>
      <c r="ET664" s="20"/>
      <c r="EU664" s="15"/>
      <c r="EV664" s="20"/>
      <c r="EW664" s="15"/>
      <c r="EX664" s="20"/>
      <c r="EY664" s="15"/>
      <c r="EZ664" s="20"/>
      <c r="FA664" s="15"/>
      <c r="FB664" s="20"/>
      <c r="FC664" s="15">
        <v>120</v>
      </c>
      <c r="FD664" s="20">
        <v>1</v>
      </c>
      <c r="FE664" s="15"/>
      <c r="FF664" s="20"/>
      <c r="FG664" s="15"/>
      <c r="FH664" s="20"/>
      <c r="FI664" s="15"/>
      <c r="FJ664" s="20"/>
      <c r="FK664" s="15"/>
      <c r="FL664" s="20"/>
      <c r="FM664" s="15"/>
      <c r="FN664" s="20"/>
      <c r="FO664" s="15"/>
      <c r="FP664" s="20"/>
      <c r="FQ664" s="15"/>
      <c r="FR664" s="20"/>
      <c r="FS664" s="15"/>
      <c r="FT664" s="20"/>
      <c r="FU664" s="15"/>
      <c r="FV664" s="20"/>
      <c r="FW664" s="15"/>
      <c r="FX664" s="20"/>
      <c r="FY664" s="15"/>
      <c r="FZ664" s="20"/>
      <c r="GA664" s="15"/>
      <c r="GB664" s="20"/>
      <c r="GC664" s="15"/>
      <c r="GD664" s="20"/>
      <c r="GE664" s="15"/>
      <c r="GF664" s="20"/>
      <c r="GG664" s="170"/>
    </row>
    <row r="665" spans="1:189" s="2" customFormat="1" ht="15" customHeight="1" x14ac:dyDescent="0.3">
      <c r="A665" s="15" t="s">
        <v>130</v>
      </c>
      <c r="B665" s="15" t="s">
        <v>142</v>
      </c>
      <c r="C665" s="15" t="s">
        <v>251</v>
      </c>
      <c r="D665" s="15" t="s">
        <v>489</v>
      </c>
      <c r="E665" s="15" t="str">
        <f t="shared" si="130"/>
        <v>Emily Chao</v>
      </c>
      <c r="F665" s="15" t="s">
        <v>128</v>
      </c>
      <c r="G665" s="15">
        <v>999915574</v>
      </c>
      <c r="H665" s="15">
        <f t="shared" si="131"/>
        <v>120</v>
      </c>
      <c r="I665" s="15"/>
      <c r="J665" s="15"/>
      <c r="K665" s="16"/>
      <c r="L665" s="15"/>
      <c r="M665" s="15"/>
      <c r="N665" s="15"/>
      <c r="O665" s="15">
        <f t="shared" si="126"/>
        <v>0</v>
      </c>
      <c r="P665" s="15">
        <v>0</v>
      </c>
      <c r="Q665" s="15">
        <f t="shared" si="127"/>
        <v>1</v>
      </c>
      <c r="R665" s="15">
        <v>0</v>
      </c>
      <c r="S665" s="15">
        <v>0</v>
      </c>
      <c r="T665" s="15">
        <f t="shared" si="128"/>
        <v>0</v>
      </c>
      <c r="U665" s="15">
        <f t="shared" si="129"/>
        <v>0</v>
      </c>
      <c r="V665" s="15"/>
      <c r="W665" s="15"/>
      <c r="X665" s="15"/>
      <c r="Y665" s="15"/>
      <c r="Z665" s="16"/>
      <c r="AA665" s="15"/>
      <c r="AB665" s="24"/>
      <c r="AC665" s="15"/>
      <c r="AD665" s="15"/>
      <c r="AE665" s="15"/>
      <c r="AF665" s="15"/>
      <c r="AG665" s="15"/>
      <c r="AH665" s="24"/>
      <c r="AI665" s="15"/>
      <c r="AJ665" s="15"/>
      <c r="AK665" s="15"/>
      <c r="AL665" s="15"/>
      <c r="AM665" s="15"/>
      <c r="AN665" s="24"/>
      <c r="AO665" s="15"/>
      <c r="AP665" s="24"/>
      <c r="AQ665" s="15"/>
      <c r="AR665" s="24"/>
      <c r="AS665" s="15"/>
      <c r="AT665" s="24"/>
      <c r="AU665" s="15"/>
      <c r="AV665" s="24"/>
      <c r="AW665" s="15"/>
      <c r="AX665" s="24"/>
      <c r="AY665" s="15"/>
      <c r="AZ665" s="15"/>
      <c r="BA665" s="15"/>
      <c r="BB665" s="15"/>
      <c r="BC665" s="15"/>
      <c r="BD665" s="15"/>
      <c r="BE665" s="15"/>
      <c r="BF665" s="24"/>
      <c r="BG665" s="15"/>
      <c r="BH665" s="24"/>
      <c r="BI665" s="15"/>
      <c r="BJ665" s="24"/>
      <c r="BK665" s="15"/>
      <c r="BL665" s="24"/>
      <c r="BM665" s="15"/>
      <c r="BN665" s="24"/>
      <c r="BO665" s="15"/>
      <c r="BP665" s="24"/>
      <c r="BQ665" s="15"/>
      <c r="BR665" s="24"/>
      <c r="BS665" s="15"/>
      <c r="BT665" s="24"/>
      <c r="BU665" s="15"/>
      <c r="BV665" s="24"/>
      <c r="BW665" s="15"/>
      <c r="BX665" s="24"/>
      <c r="BY665" s="15"/>
      <c r="BZ665" s="24"/>
      <c r="CA665" s="15"/>
      <c r="CB665" s="15"/>
      <c r="CC665" s="15"/>
      <c r="CD665" s="24"/>
      <c r="CE665" s="15"/>
      <c r="CF665" s="15"/>
      <c r="CG665" s="15">
        <v>90</v>
      </c>
      <c r="CH665" s="25">
        <v>2</v>
      </c>
      <c r="CI665" s="15"/>
      <c r="CJ665" s="25"/>
      <c r="CK665" s="15"/>
      <c r="CL665" s="15"/>
      <c r="CM665" s="15"/>
      <c r="CN665" s="15"/>
      <c r="CO665" s="15"/>
      <c r="CP665" s="24"/>
      <c r="CQ665" s="15"/>
      <c r="CR665" s="24"/>
      <c r="CS665" s="15">
        <f t="shared" si="132"/>
        <v>0</v>
      </c>
      <c r="CT665" s="15">
        <f t="shared" si="133"/>
        <v>120</v>
      </c>
      <c r="CU665" s="15">
        <f t="shared" si="134"/>
        <v>1</v>
      </c>
      <c r="CV665" s="15">
        <f t="shared" si="135"/>
        <v>0</v>
      </c>
      <c r="CW665" s="15"/>
      <c r="CX665" s="15"/>
      <c r="CY665" s="15">
        <f t="shared" si="136"/>
        <v>0</v>
      </c>
      <c r="CZ665" s="15">
        <f>GG665</f>
        <v>0</v>
      </c>
      <c r="DA665" s="20"/>
      <c r="DB665" s="17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>
        <v>68</v>
      </c>
      <c r="DP665" s="17"/>
      <c r="DQ665" s="15"/>
      <c r="DR665" s="15"/>
      <c r="DS665" s="15"/>
      <c r="DT665" s="15"/>
      <c r="DU665" s="15"/>
      <c r="DV665" s="15"/>
      <c r="DW665" s="15"/>
      <c r="DX665" s="20"/>
      <c r="DY665" s="15">
        <v>56</v>
      </c>
      <c r="DZ665" s="20">
        <v>1</v>
      </c>
      <c r="EA665" s="15"/>
      <c r="EB665" s="20"/>
      <c r="EC665" s="15"/>
      <c r="ED665" s="20"/>
      <c r="EE665" s="15"/>
      <c r="EF665" s="20"/>
      <c r="EG665" s="15"/>
      <c r="EH665" s="20"/>
      <c r="EI665" s="15"/>
      <c r="EJ665" s="20"/>
      <c r="EK665" s="15"/>
      <c r="EL665" s="20"/>
      <c r="EM665" s="15"/>
      <c r="EN665" s="20"/>
      <c r="EO665" s="15"/>
      <c r="EP665" s="20"/>
      <c r="EQ665" s="15"/>
      <c r="ER665" s="20"/>
      <c r="ES665" s="15"/>
      <c r="ET665" s="20"/>
      <c r="EU665" s="15"/>
      <c r="EV665" s="20"/>
      <c r="EW665" s="15"/>
      <c r="EX665" s="20"/>
      <c r="EY665" s="15"/>
      <c r="EZ665" s="20"/>
      <c r="FA665" s="15"/>
      <c r="FB665" s="20"/>
      <c r="FC665" s="15">
        <v>120</v>
      </c>
      <c r="FD665" s="20">
        <v>1</v>
      </c>
      <c r="FE665" s="15"/>
      <c r="FF665" s="20"/>
      <c r="FG665" s="15"/>
      <c r="FH665" s="20"/>
      <c r="FI665" s="15"/>
      <c r="FJ665" s="20"/>
      <c r="FK665" s="15"/>
      <c r="FL665" s="20"/>
      <c r="FM665" s="15"/>
      <c r="FN665" s="20"/>
      <c r="FO665" s="15"/>
      <c r="FP665" s="20"/>
      <c r="FQ665" s="15"/>
      <c r="FR665" s="20"/>
      <c r="FS665" s="15"/>
      <c r="FT665" s="20"/>
      <c r="FU665" s="15"/>
      <c r="FV665" s="20"/>
      <c r="FW665" s="15"/>
      <c r="FX665" s="20"/>
      <c r="FY665" s="15"/>
      <c r="FZ665" s="20"/>
      <c r="GA665" s="15"/>
      <c r="GB665" s="20"/>
      <c r="GC665" s="15"/>
      <c r="GD665" s="20"/>
      <c r="GE665" s="15"/>
      <c r="GF665" s="20"/>
      <c r="GG665" s="170"/>
    </row>
    <row r="666" spans="1:189" s="2" customFormat="1" ht="15" customHeight="1" x14ac:dyDescent="0.3">
      <c r="A666" s="15" t="s">
        <v>2903</v>
      </c>
      <c r="B666" s="82" t="s">
        <v>126</v>
      </c>
      <c r="C666" s="82" t="s">
        <v>2867</v>
      </c>
      <c r="D666" s="82" t="s">
        <v>2747</v>
      </c>
      <c r="E666" s="15" t="str">
        <f t="shared" si="130"/>
        <v xml:space="preserve"> THEODORE CHANG</v>
      </c>
      <c r="F666" s="82" t="s">
        <v>135</v>
      </c>
      <c r="G666" s="82">
        <v>999915577</v>
      </c>
      <c r="H666" s="15">
        <f t="shared" si="131"/>
        <v>51</v>
      </c>
      <c r="I666" s="15"/>
      <c r="J666" s="15"/>
      <c r="K666" s="16"/>
      <c r="L666" s="15"/>
      <c r="M666" s="15"/>
      <c r="N666" s="15"/>
      <c r="O666" s="15">
        <f t="shared" si="126"/>
        <v>0</v>
      </c>
      <c r="P666" s="15">
        <v>0</v>
      </c>
      <c r="Q666" s="15">
        <f t="shared" si="127"/>
        <v>0</v>
      </c>
      <c r="R666" s="15">
        <v>0</v>
      </c>
      <c r="S666" s="15">
        <v>0</v>
      </c>
      <c r="T666" s="15">
        <f t="shared" si="128"/>
        <v>0</v>
      </c>
      <c r="U666" s="15">
        <f t="shared" si="129"/>
        <v>0</v>
      </c>
      <c r="V666" s="15"/>
      <c r="W666" s="15"/>
      <c r="X666" s="15"/>
      <c r="Y666" s="15"/>
      <c r="Z666" s="16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>
        <f t="shared" si="132"/>
        <v>0</v>
      </c>
      <c r="CT666" s="15">
        <f t="shared" si="133"/>
        <v>51</v>
      </c>
      <c r="CU666" s="15">
        <f t="shared" si="134"/>
        <v>1</v>
      </c>
      <c r="CV666" s="15">
        <f t="shared" si="135"/>
        <v>0</v>
      </c>
      <c r="CW666" s="15"/>
      <c r="CX666" s="15"/>
      <c r="CY666" s="15">
        <f t="shared" si="136"/>
        <v>0</v>
      </c>
      <c r="CZ666" s="15">
        <f>GG666</f>
        <v>0</v>
      </c>
      <c r="DA666" s="16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20"/>
      <c r="DY666" s="15"/>
      <c r="DZ666" s="20"/>
      <c r="EA666" s="15"/>
      <c r="EB666" s="20"/>
      <c r="EC666" s="15"/>
      <c r="ED666" s="20"/>
      <c r="EE666" s="15"/>
      <c r="EF666" s="20"/>
      <c r="EG666" s="15"/>
      <c r="EH666" s="20"/>
      <c r="EI666" s="15"/>
      <c r="EJ666" s="20"/>
      <c r="EK666" s="15"/>
      <c r="EL666" s="20"/>
      <c r="EM666" s="15"/>
      <c r="EN666" s="20"/>
      <c r="EO666" s="15"/>
      <c r="EP666" s="20"/>
      <c r="EQ666" s="15"/>
      <c r="ER666" s="20"/>
      <c r="ES666" s="15"/>
      <c r="ET666" s="20"/>
      <c r="EU666" s="15"/>
      <c r="EV666" s="20"/>
      <c r="EW666" s="15">
        <v>51</v>
      </c>
      <c r="EX666" s="20">
        <v>8</v>
      </c>
      <c r="EY666" s="15"/>
      <c r="EZ666" s="20"/>
      <c r="FA666" s="15"/>
      <c r="FB666" s="20"/>
      <c r="FC666" s="15"/>
      <c r="FD666" s="20"/>
      <c r="FE666" s="15"/>
      <c r="FF666" s="20"/>
      <c r="FG666" s="15"/>
      <c r="FH666" s="20"/>
      <c r="FI666" s="15"/>
      <c r="FJ666" s="20"/>
      <c r="FK666" s="15"/>
      <c r="FL666" s="20"/>
      <c r="FM666" s="15"/>
      <c r="FN666" s="20"/>
      <c r="FO666" s="15"/>
      <c r="FP666" s="20"/>
      <c r="FQ666" s="15"/>
      <c r="FR666" s="20"/>
      <c r="FS666" s="15"/>
      <c r="FT666" s="20"/>
      <c r="FU666" s="15"/>
      <c r="FV666" s="20"/>
      <c r="FW666" s="15"/>
      <c r="FX666" s="20"/>
      <c r="FY666" s="15"/>
      <c r="FZ666" s="20"/>
      <c r="GA666" s="15"/>
      <c r="GB666" s="20"/>
      <c r="GC666" s="15"/>
      <c r="GD666" s="20"/>
      <c r="GE666" s="15"/>
      <c r="GF666" s="20"/>
      <c r="GG666" s="170"/>
    </row>
    <row r="667" spans="1:189" s="2" customFormat="1" ht="15" customHeight="1" x14ac:dyDescent="0.3">
      <c r="A667" s="15" t="s">
        <v>133</v>
      </c>
      <c r="B667" s="15" t="s">
        <v>126</v>
      </c>
      <c r="C667" s="15" t="s">
        <v>291</v>
      </c>
      <c r="D667" s="15" t="s">
        <v>292</v>
      </c>
      <c r="E667" s="15" t="str">
        <f t="shared" si="130"/>
        <v>Carter Bae</v>
      </c>
      <c r="F667" s="15" t="s">
        <v>135</v>
      </c>
      <c r="G667" s="15">
        <v>999915600</v>
      </c>
      <c r="H667" s="15">
        <f t="shared" si="131"/>
        <v>136</v>
      </c>
      <c r="I667" s="15"/>
      <c r="J667" s="15"/>
      <c r="K667" s="16"/>
      <c r="L667" s="15"/>
      <c r="M667" s="15"/>
      <c r="N667" s="15"/>
      <c r="O667" s="15">
        <f t="shared" si="126"/>
        <v>0</v>
      </c>
      <c r="P667" s="15">
        <v>0</v>
      </c>
      <c r="Q667" s="15">
        <f t="shared" si="127"/>
        <v>0</v>
      </c>
      <c r="R667" s="15">
        <v>0</v>
      </c>
      <c r="S667" s="15">
        <v>0</v>
      </c>
      <c r="T667" s="15">
        <f t="shared" si="128"/>
        <v>51</v>
      </c>
      <c r="U667" s="15">
        <f t="shared" si="129"/>
        <v>85</v>
      </c>
      <c r="V667" s="15"/>
      <c r="W667" s="15"/>
      <c r="X667" s="15"/>
      <c r="Y667" s="15"/>
      <c r="Z667" s="16"/>
      <c r="AA667" s="15"/>
      <c r="AB667" s="24"/>
      <c r="AC667" s="15"/>
      <c r="AD667" s="24"/>
      <c r="AE667" s="15"/>
      <c r="AF667" s="24"/>
      <c r="AG667" s="15"/>
      <c r="AH667" s="24"/>
      <c r="AI667" s="15"/>
      <c r="AJ667" s="24"/>
      <c r="AK667" s="15"/>
      <c r="AL667" s="24"/>
      <c r="AM667" s="15">
        <v>25</v>
      </c>
      <c r="AN667" s="24">
        <v>1</v>
      </c>
      <c r="AO667" s="15"/>
      <c r="AP667" s="24"/>
      <c r="AQ667" s="15"/>
      <c r="AR667" s="24"/>
      <c r="AS667" s="15"/>
      <c r="AT667" s="24"/>
      <c r="AU667" s="15">
        <v>120</v>
      </c>
      <c r="AV667" s="24">
        <v>1</v>
      </c>
      <c r="AW667" s="15"/>
      <c r="AX667" s="24"/>
      <c r="AY667" s="15">
        <v>50</v>
      </c>
      <c r="AZ667" s="24">
        <v>1</v>
      </c>
      <c r="BA667" s="15"/>
      <c r="BB667" s="24"/>
      <c r="BC667" s="15"/>
      <c r="BD667" s="24"/>
      <c r="BE667" s="15"/>
      <c r="BF667" s="24"/>
      <c r="BG667" s="15"/>
      <c r="BH667" s="24"/>
      <c r="BI667" s="15"/>
      <c r="BJ667" s="24"/>
      <c r="BK667" s="15"/>
      <c r="BL667" s="24"/>
      <c r="BM667" s="15"/>
      <c r="BN667" s="24"/>
      <c r="BO667" s="15"/>
      <c r="BP667" s="24"/>
      <c r="BQ667" s="15"/>
      <c r="BR667" s="24"/>
      <c r="BS667" s="15"/>
      <c r="BT667" s="24"/>
      <c r="BU667" s="15"/>
      <c r="BV667" s="24"/>
      <c r="BW667" s="15"/>
      <c r="BX667" s="24"/>
      <c r="BY667" s="15"/>
      <c r="BZ667" s="24"/>
      <c r="CA667" s="15"/>
      <c r="CB667" s="24"/>
      <c r="CC667" s="15"/>
      <c r="CD667" s="24"/>
      <c r="CE667" s="15"/>
      <c r="CF667" s="24"/>
      <c r="CG667" s="15"/>
      <c r="CH667" s="25"/>
      <c r="CI667" s="15"/>
      <c r="CJ667" s="25"/>
      <c r="CK667" s="15"/>
      <c r="CL667" s="25"/>
      <c r="CM667" s="15"/>
      <c r="CN667" s="25"/>
      <c r="CO667" s="15"/>
      <c r="CP667" s="25"/>
      <c r="CQ667" s="15"/>
      <c r="CR667" s="25"/>
      <c r="CS667" s="15">
        <f t="shared" si="132"/>
        <v>0</v>
      </c>
      <c r="CT667" s="15">
        <f t="shared" si="133"/>
        <v>0</v>
      </c>
      <c r="CU667" s="15">
        <f t="shared" si="134"/>
        <v>0</v>
      </c>
      <c r="CV667" s="15">
        <f t="shared" si="135"/>
        <v>0</v>
      </c>
      <c r="CW667" s="15"/>
      <c r="CX667" s="15"/>
      <c r="CY667" s="15">
        <f t="shared" si="136"/>
        <v>0</v>
      </c>
      <c r="CZ667" s="15">
        <f>GG667</f>
        <v>0</v>
      </c>
      <c r="DA667" s="19"/>
      <c r="DB667" s="17">
        <v>48</v>
      </c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7"/>
      <c r="DQ667" s="15"/>
      <c r="DR667" s="15"/>
      <c r="DS667" s="15"/>
      <c r="DT667" s="15"/>
      <c r="DU667" s="15"/>
      <c r="DV667" s="15"/>
      <c r="DW667" s="15"/>
      <c r="DX667" s="20"/>
      <c r="DY667" s="15"/>
      <c r="DZ667" s="20"/>
      <c r="EA667" s="15">
        <f>0.3*140</f>
        <v>42</v>
      </c>
      <c r="EB667" s="20">
        <v>1</v>
      </c>
      <c r="EC667" s="15">
        <v>51</v>
      </c>
      <c r="ED667" s="20" t="s">
        <v>129</v>
      </c>
      <c r="EE667" s="15"/>
      <c r="EF667" s="20"/>
      <c r="EG667" s="15">
        <v>85</v>
      </c>
      <c r="EH667" s="20">
        <v>8</v>
      </c>
      <c r="EI667" s="15"/>
      <c r="EJ667" s="20"/>
      <c r="EK667" s="15"/>
      <c r="EL667" s="20"/>
      <c r="EM667" s="15"/>
      <c r="EN667" s="20"/>
      <c r="EO667" s="15"/>
      <c r="EP667" s="20"/>
      <c r="EQ667" s="15"/>
      <c r="ER667" s="20"/>
      <c r="ES667" s="15"/>
      <c r="ET667" s="20"/>
      <c r="EU667" s="15"/>
      <c r="EV667" s="20"/>
      <c r="EW667" s="15"/>
      <c r="EX667" s="20"/>
      <c r="EY667" s="15"/>
      <c r="EZ667" s="20"/>
      <c r="FA667" s="15"/>
      <c r="FB667" s="20"/>
      <c r="FC667" s="15"/>
      <c r="FD667" s="20"/>
      <c r="FE667" s="15"/>
      <c r="FF667" s="20"/>
      <c r="FG667" s="15"/>
      <c r="FH667" s="20"/>
      <c r="FI667" s="15"/>
      <c r="FJ667" s="20"/>
      <c r="FK667" s="15"/>
      <c r="FL667" s="20"/>
      <c r="FM667" s="15"/>
      <c r="FN667" s="20"/>
      <c r="FO667" s="15"/>
      <c r="FP667" s="20"/>
      <c r="FQ667" s="15"/>
      <c r="FR667" s="20"/>
      <c r="FS667" s="15"/>
      <c r="FT667" s="20"/>
      <c r="FU667" s="15"/>
      <c r="FV667" s="20"/>
      <c r="FW667" s="15"/>
      <c r="FX667" s="20"/>
      <c r="FY667" s="15"/>
      <c r="FZ667" s="20"/>
      <c r="GA667" s="15"/>
      <c r="GB667" s="20"/>
      <c r="GC667" s="15"/>
      <c r="GD667" s="20"/>
      <c r="GE667" s="15"/>
      <c r="GF667" s="20"/>
      <c r="GG667" s="170"/>
    </row>
    <row r="668" spans="1:189" s="2" customFormat="1" ht="15" customHeight="1" x14ac:dyDescent="0.3">
      <c r="A668" s="15" t="s">
        <v>2904</v>
      </c>
      <c r="B668" s="15" t="s">
        <v>140</v>
      </c>
      <c r="C668" s="15" t="s">
        <v>1777</v>
      </c>
      <c r="D668" s="15" t="s">
        <v>1776</v>
      </c>
      <c r="E668" s="15" t="str">
        <f t="shared" si="130"/>
        <v>Sabina Spinelli</v>
      </c>
      <c r="F668" s="15" t="s">
        <v>128</v>
      </c>
      <c r="G668" s="15">
        <v>999915610</v>
      </c>
      <c r="H668" s="15">
        <f t="shared" si="131"/>
        <v>40</v>
      </c>
      <c r="I668" s="15"/>
      <c r="J668" s="15"/>
      <c r="K668" s="16"/>
      <c r="L668" s="15"/>
      <c r="M668" s="15"/>
      <c r="N668" s="15"/>
      <c r="O668" s="15">
        <f t="shared" si="126"/>
        <v>0</v>
      </c>
      <c r="P668" s="15">
        <v>0</v>
      </c>
      <c r="Q668" s="15">
        <f t="shared" si="127"/>
        <v>0</v>
      </c>
      <c r="R668" s="15">
        <v>0</v>
      </c>
      <c r="S668" s="15">
        <v>0</v>
      </c>
      <c r="T668" s="15">
        <f t="shared" si="128"/>
        <v>40</v>
      </c>
      <c r="U668" s="15">
        <f t="shared" si="129"/>
        <v>0</v>
      </c>
      <c r="V668" s="15"/>
      <c r="W668" s="15"/>
      <c r="X668" s="15"/>
      <c r="Y668" s="15"/>
      <c r="Z668" s="16"/>
      <c r="AA668" s="15"/>
      <c r="AB668" s="24"/>
      <c r="AC668" s="15"/>
      <c r="AD668" s="15"/>
      <c r="AE668" s="15"/>
      <c r="AF668" s="15"/>
      <c r="AG668" s="15"/>
      <c r="AH668" s="24"/>
      <c r="AI668" s="15"/>
      <c r="AJ668" s="15"/>
      <c r="AK668" s="15"/>
      <c r="AL668" s="15"/>
      <c r="AM668" s="15"/>
      <c r="AN668" s="24"/>
      <c r="AO668" s="15"/>
      <c r="AP668" s="24"/>
      <c r="AQ668" s="15"/>
      <c r="AR668" s="24"/>
      <c r="AS668" s="15"/>
      <c r="AT668" s="24"/>
      <c r="AU668" s="15"/>
      <c r="AV668" s="24"/>
      <c r="AW668" s="15"/>
      <c r="AX668" s="24"/>
      <c r="AY668" s="15"/>
      <c r="AZ668" s="15"/>
      <c r="BA668" s="15"/>
      <c r="BB668" s="15"/>
      <c r="BC668" s="15"/>
      <c r="BD668" s="15"/>
      <c r="BE668" s="15"/>
      <c r="BF668" s="24"/>
      <c r="BG668" s="15"/>
      <c r="BH668" s="24"/>
      <c r="BI668" s="15"/>
      <c r="BJ668" s="24"/>
      <c r="BK668" s="15"/>
      <c r="BL668" s="24"/>
      <c r="BM668" s="15"/>
      <c r="BN668" s="24"/>
      <c r="BO668" s="15"/>
      <c r="BP668" s="24"/>
      <c r="BQ668" s="15"/>
      <c r="BR668" s="24"/>
      <c r="BS668" s="15">
        <f>0.4*35</f>
        <v>14</v>
      </c>
      <c r="BT668" s="24">
        <v>1</v>
      </c>
      <c r="BU668" s="15"/>
      <c r="BV668" s="24"/>
      <c r="BW668" s="15"/>
      <c r="BX668" s="24"/>
      <c r="BY668" s="15"/>
      <c r="BZ668" s="24"/>
      <c r="CA668" s="15">
        <f>0.4*40</f>
        <v>16</v>
      </c>
      <c r="CB668" s="24">
        <v>1</v>
      </c>
      <c r="CC668" s="15"/>
      <c r="CD668" s="24"/>
      <c r="CE668" s="15"/>
      <c r="CF668" s="24"/>
      <c r="CG668" s="15"/>
      <c r="CH668" s="25"/>
      <c r="CI668" s="15"/>
      <c r="CJ668" s="25"/>
      <c r="CK668" s="15"/>
      <c r="CL668" s="25"/>
      <c r="CM668" s="15"/>
      <c r="CN668" s="25"/>
      <c r="CO668" s="15"/>
      <c r="CP668" s="25"/>
      <c r="CQ668" s="15"/>
      <c r="CR668" s="25"/>
      <c r="CS668" s="15">
        <f t="shared" si="132"/>
        <v>0</v>
      </c>
      <c r="CT668" s="15">
        <f t="shared" si="133"/>
        <v>0</v>
      </c>
      <c r="CU668" s="15">
        <f t="shared" si="134"/>
        <v>0</v>
      </c>
      <c r="CV668" s="15">
        <f t="shared" si="135"/>
        <v>0</v>
      </c>
      <c r="CW668" s="15"/>
      <c r="CX668" s="15"/>
      <c r="CY668" s="15">
        <f t="shared" si="136"/>
        <v>0</v>
      </c>
      <c r="CZ668" s="15">
        <f>GG668</f>
        <v>0</v>
      </c>
      <c r="DA668" s="19"/>
      <c r="DB668" s="17"/>
      <c r="DC668" s="15"/>
      <c r="DD668" s="15"/>
      <c r="DE668" s="15">
        <v>30</v>
      </c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7"/>
      <c r="DQ668" s="15"/>
      <c r="DR668" s="15"/>
      <c r="DS668" s="15"/>
      <c r="DT668" s="15"/>
      <c r="DU668" s="15"/>
      <c r="DV668" s="15"/>
      <c r="DW668" s="15"/>
      <c r="DX668" s="20"/>
      <c r="DY668" s="15"/>
      <c r="DZ668" s="20"/>
      <c r="EA668" s="15">
        <v>35</v>
      </c>
      <c r="EB668" s="20">
        <v>1</v>
      </c>
      <c r="EC668" s="15">
        <v>40</v>
      </c>
      <c r="ED668" s="20">
        <v>1</v>
      </c>
      <c r="EE668" s="15"/>
      <c r="EF668" s="20"/>
      <c r="EG668" s="15"/>
      <c r="EH668" s="20"/>
      <c r="EI668" s="15"/>
      <c r="EJ668" s="20"/>
      <c r="EK668" s="15"/>
      <c r="EL668" s="20"/>
      <c r="EM668" s="15"/>
      <c r="EN668" s="20"/>
      <c r="EO668" s="15"/>
      <c r="EP668" s="20"/>
      <c r="EQ668" s="15"/>
      <c r="ER668" s="20"/>
      <c r="ES668" s="15"/>
      <c r="ET668" s="20"/>
      <c r="EU668" s="15"/>
      <c r="EV668" s="20"/>
      <c r="EW668" s="15"/>
      <c r="EX668" s="20"/>
      <c r="EY668" s="15"/>
      <c r="EZ668" s="20"/>
      <c r="FA668" s="15"/>
      <c r="FB668" s="20"/>
      <c r="FC668" s="15"/>
      <c r="FD668" s="20"/>
      <c r="FE668" s="15"/>
      <c r="FF668" s="20"/>
      <c r="FG668" s="15"/>
      <c r="FH668" s="20"/>
      <c r="FI668" s="15"/>
      <c r="FJ668" s="20"/>
      <c r="FK668" s="15"/>
      <c r="FL668" s="20"/>
      <c r="FM668" s="15"/>
      <c r="FN668" s="20"/>
      <c r="FO668" s="15"/>
      <c r="FP668" s="20"/>
      <c r="FQ668" s="15"/>
      <c r="FR668" s="20"/>
      <c r="FS668" s="15"/>
      <c r="FT668" s="20"/>
      <c r="FU668" s="15"/>
      <c r="FV668" s="20"/>
      <c r="FW668" s="15"/>
      <c r="FX668" s="20"/>
      <c r="FY668" s="15"/>
      <c r="FZ668" s="20"/>
      <c r="GA668" s="15"/>
      <c r="GB668" s="20"/>
      <c r="GC668" s="15"/>
      <c r="GD668" s="20"/>
      <c r="GE668" s="15"/>
      <c r="GF668" s="20"/>
      <c r="GG668" s="170"/>
    </row>
    <row r="669" spans="1:189" s="2" customFormat="1" ht="15" customHeight="1" x14ac:dyDescent="0.3">
      <c r="A669" s="17" t="s">
        <v>125</v>
      </c>
      <c r="B669" s="17" t="s">
        <v>142</v>
      </c>
      <c r="C669" s="17" t="s">
        <v>2051</v>
      </c>
      <c r="D669" s="17" t="s">
        <v>2052</v>
      </c>
      <c r="E669" s="15" t="str">
        <f t="shared" si="130"/>
        <v>CONNOR NGUYEN</v>
      </c>
      <c r="F669" s="17" t="s">
        <v>135</v>
      </c>
      <c r="G669" s="17">
        <v>999915615</v>
      </c>
      <c r="H669" s="15">
        <f t="shared" si="131"/>
        <v>25.5</v>
      </c>
      <c r="I669" s="15"/>
      <c r="J669" s="17">
        <f>(O669+P669+R669+S669+T669+U669)/2</f>
        <v>25.5</v>
      </c>
      <c r="K669" s="16"/>
      <c r="L669" s="15"/>
      <c r="M669" s="15"/>
      <c r="N669" s="15"/>
      <c r="O669" s="15">
        <f t="shared" si="126"/>
        <v>0</v>
      </c>
      <c r="P669" s="15">
        <v>0</v>
      </c>
      <c r="Q669" s="15">
        <f t="shared" si="127"/>
        <v>0</v>
      </c>
      <c r="R669" s="15">
        <v>0</v>
      </c>
      <c r="S669" s="15">
        <v>0</v>
      </c>
      <c r="T669" s="15">
        <f t="shared" si="128"/>
        <v>51</v>
      </c>
      <c r="U669" s="15">
        <f t="shared" si="129"/>
        <v>0</v>
      </c>
      <c r="V669" s="15"/>
      <c r="W669" s="15"/>
      <c r="X669" s="15"/>
      <c r="Y669" s="15"/>
      <c r="Z669" s="16"/>
      <c r="AA669" s="15"/>
      <c r="AB669" s="24"/>
      <c r="AC669" s="15"/>
      <c r="AD669" s="15"/>
      <c r="AE669" s="15"/>
      <c r="AF669" s="15"/>
      <c r="AG669" s="15"/>
      <c r="AH669" s="24"/>
      <c r="AI669" s="15"/>
      <c r="AJ669" s="15"/>
      <c r="AK669" s="15"/>
      <c r="AL669" s="15"/>
      <c r="AM669" s="15"/>
      <c r="AN669" s="24"/>
      <c r="AO669" s="15"/>
      <c r="AP669" s="24"/>
      <c r="AQ669" s="15"/>
      <c r="AR669" s="24"/>
      <c r="AS669" s="15"/>
      <c r="AT669" s="24"/>
      <c r="AU669" s="15"/>
      <c r="AV669" s="24"/>
      <c r="AW669" s="15"/>
      <c r="AX669" s="24"/>
      <c r="AY669" s="15"/>
      <c r="AZ669" s="15"/>
      <c r="BA669" s="15"/>
      <c r="BB669" s="15"/>
      <c r="BC669" s="15"/>
      <c r="BD669" s="15"/>
      <c r="BE669" s="15"/>
      <c r="BF669" s="24"/>
      <c r="BG669" s="15"/>
      <c r="BH669" s="24"/>
      <c r="BI669" s="15"/>
      <c r="BJ669" s="24"/>
      <c r="BK669" s="15"/>
      <c r="BL669" s="24"/>
      <c r="BM669" s="15"/>
      <c r="BN669" s="24"/>
      <c r="BO669" s="15"/>
      <c r="BP669" s="24"/>
      <c r="BQ669" s="15"/>
      <c r="BR669" s="24"/>
      <c r="BS669" s="15"/>
      <c r="BT669" s="24"/>
      <c r="BU669" s="15"/>
      <c r="BV669" s="24"/>
      <c r="BW669" s="15"/>
      <c r="BX669" s="24"/>
      <c r="BY669" s="15"/>
      <c r="BZ669" s="24"/>
      <c r="CA669" s="15"/>
      <c r="CB669" s="24"/>
      <c r="CC669" s="15"/>
      <c r="CD669" s="24"/>
      <c r="CE669" s="15"/>
      <c r="CF669" s="24"/>
      <c r="CG669" s="15"/>
      <c r="CH669" s="25"/>
      <c r="CI669" s="15"/>
      <c r="CJ669" s="25"/>
      <c r="CK669" s="15"/>
      <c r="CL669" s="25"/>
      <c r="CM669" s="15"/>
      <c r="CN669" s="25"/>
      <c r="CO669" s="15"/>
      <c r="CP669" s="25"/>
      <c r="CQ669" s="15"/>
      <c r="CR669" s="25"/>
      <c r="CS669" s="15">
        <f t="shared" si="132"/>
        <v>0</v>
      </c>
      <c r="CT669" s="15">
        <f t="shared" si="133"/>
        <v>0</v>
      </c>
      <c r="CU669" s="15">
        <f t="shared" si="134"/>
        <v>0</v>
      </c>
      <c r="CV669" s="15">
        <f t="shared" si="135"/>
        <v>0</v>
      </c>
      <c r="CW669" s="15"/>
      <c r="CX669" s="15"/>
      <c r="CY669" s="15">
        <f t="shared" si="136"/>
        <v>0</v>
      </c>
      <c r="CZ669" s="15">
        <f>GG669</f>
        <v>0</v>
      </c>
      <c r="DA669" s="19"/>
      <c r="DB669" s="17"/>
      <c r="DC669" s="15"/>
      <c r="DD669" s="15"/>
      <c r="DE669" s="17">
        <v>120</v>
      </c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7"/>
      <c r="DQ669" s="15"/>
      <c r="DR669" s="15"/>
      <c r="DS669" s="15"/>
      <c r="DT669" s="15"/>
      <c r="DU669" s="15"/>
      <c r="DV669" s="15"/>
      <c r="DW669" s="15"/>
      <c r="DX669" s="20"/>
      <c r="DY669" s="15"/>
      <c r="DZ669" s="20"/>
      <c r="EA669" s="15"/>
      <c r="EB669" s="20"/>
      <c r="EC669" s="15">
        <v>51</v>
      </c>
      <c r="ED669" s="20" t="s">
        <v>129</v>
      </c>
      <c r="EE669" s="15"/>
      <c r="EF669" s="20"/>
      <c r="EG669" s="15"/>
      <c r="EH669" s="20"/>
      <c r="EI669" s="15"/>
      <c r="EJ669" s="20"/>
      <c r="EK669" s="15"/>
      <c r="EL669" s="20"/>
      <c r="EM669" s="15"/>
      <c r="EN669" s="20"/>
      <c r="EO669" s="15"/>
      <c r="EP669" s="20"/>
      <c r="EQ669" s="15"/>
      <c r="ER669" s="20"/>
      <c r="ES669" s="15"/>
      <c r="ET669" s="20"/>
      <c r="EU669" s="15"/>
      <c r="EV669" s="20"/>
      <c r="EW669" s="15"/>
      <c r="EX669" s="20"/>
      <c r="EY669" s="15"/>
      <c r="EZ669" s="20"/>
      <c r="FA669" s="15"/>
      <c r="FB669" s="20"/>
      <c r="FC669" s="15"/>
      <c r="FD669" s="20"/>
      <c r="FE669" s="15"/>
      <c r="FF669" s="20"/>
      <c r="FG669" s="15"/>
      <c r="FH669" s="20"/>
      <c r="FI669" s="15"/>
      <c r="FJ669" s="20"/>
      <c r="FK669" s="15"/>
      <c r="FL669" s="20"/>
      <c r="FM669" s="15"/>
      <c r="FN669" s="20"/>
      <c r="FO669" s="15"/>
      <c r="FP669" s="20"/>
      <c r="FQ669" s="15"/>
      <c r="FR669" s="20"/>
      <c r="FS669" s="15"/>
      <c r="FT669" s="20"/>
      <c r="FU669" s="15"/>
      <c r="FV669" s="20"/>
      <c r="FW669" s="15"/>
      <c r="FX669" s="20"/>
      <c r="FY669" s="15"/>
      <c r="FZ669" s="20"/>
      <c r="GA669" s="15"/>
      <c r="GB669" s="20"/>
      <c r="GC669" s="15"/>
      <c r="GD669" s="20"/>
      <c r="GE669" s="15"/>
      <c r="GF669" s="20"/>
      <c r="GG669" s="170"/>
    </row>
    <row r="670" spans="1:189" s="2" customFormat="1" ht="15" customHeight="1" x14ac:dyDescent="0.3">
      <c r="A670" s="83" t="s">
        <v>130</v>
      </c>
      <c r="B670" s="83" t="s">
        <v>140</v>
      </c>
      <c r="C670" s="83" t="s">
        <v>3859</v>
      </c>
      <c r="D670" s="83" t="s">
        <v>3136</v>
      </c>
      <c r="E670" s="15" t="str">
        <f t="shared" si="130"/>
        <v>AMELIA HERNANDEZ</v>
      </c>
      <c r="F670" s="83" t="s">
        <v>128</v>
      </c>
      <c r="G670" s="83">
        <v>999915628</v>
      </c>
      <c r="H670" s="15">
        <f t="shared" si="131"/>
        <v>45</v>
      </c>
      <c r="I670" s="15"/>
      <c r="J670" s="15"/>
      <c r="K670" s="16"/>
      <c r="L670" s="15"/>
      <c r="M670" s="15"/>
      <c r="N670" s="15"/>
      <c r="O670" s="15">
        <f t="shared" si="126"/>
        <v>0</v>
      </c>
      <c r="P670" s="15">
        <v>0</v>
      </c>
      <c r="Q670" s="15">
        <f t="shared" si="127"/>
        <v>0</v>
      </c>
      <c r="R670" s="15">
        <v>0</v>
      </c>
      <c r="S670" s="15">
        <v>0</v>
      </c>
      <c r="T670" s="15">
        <f t="shared" si="128"/>
        <v>0</v>
      </c>
      <c r="U670" s="15">
        <f t="shared" si="129"/>
        <v>0</v>
      </c>
      <c r="V670" s="15"/>
      <c r="W670" s="15"/>
      <c r="X670" s="15"/>
      <c r="Y670" s="15"/>
      <c r="Z670" s="16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>
        <f t="shared" si="132"/>
        <v>0</v>
      </c>
      <c r="CT670" s="15">
        <f t="shared" si="133"/>
        <v>45</v>
      </c>
      <c r="CU670" s="15">
        <f t="shared" si="134"/>
        <v>1</v>
      </c>
      <c r="CV670" s="15">
        <f t="shared" si="135"/>
        <v>0</v>
      </c>
      <c r="CW670" s="15"/>
      <c r="CX670" s="15"/>
      <c r="CY670" s="15">
        <f t="shared" si="136"/>
        <v>0</v>
      </c>
      <c r="CZ670" s="15">
        <f>GG670</f>
        <v>0</v>
      </c>
      <c r="DA670" s="16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20"/>
      <c r="DY670" s="15"/>
      <c r="DZ670" s="20"/>
      <c r="EA670" s="15"/>
      <c r="EB670" s="20"/>
      <c r="EC670" s="15"/>
      <c r="ED670" s="20"/>
      <c r="EE670" s="15"/>
      <c r="EF670" s="20"/>
      <c r="EG670" s="15"/>
      <c r="EH670" s="20"/>
      <c r="EI670" s="15"/>
      <c r="EJ670" s="20"/>
      <c r="EK670" s="15"/>
      <c r="EL670" s="20"/>
      <c r="EM670" s="15"/>
      <c r="EN670" s="20"/>
      <c r="EO670" s="15"/>
      <c r="EP670" s="20"/>
      <c r="EQ670" s="15"/>
      <c r="ER670" s="20"/>
      <c r="ES670" s="15"/>
      <c r="ET670" s="20"/>
      <c r="EU670" s="15"/>
      <c r="EV670" s="20"/>
      <c r="EW670" s="15"/>
      <c r="EX670" s="20"/>
      <c r="EY670" s="15"/>
      <c r="EZ670" s="20"/>
      <c r="FA670" s="15"/>
      <c r="FB670" s="20"/>
      <c r="FC670" s="15"/>
      <c r="FD670" s="20"/>
      <c r="FE670" s="15"/>
      <c r="FF670" s="20"/>
      <c r="FG670" s="15"/>
      <c r="FH670" s="20"/>
      <c r="FI670" s="15"/>
      <c r="FJ670" s="20"/>
      <c r="FK670" s="15"/>
      <c r="FL670" s="20"/>
      <c r="FM670" s="15"/>
      <c r="FN670" s="20"/>
      <c r="FO670" s="15"/>
      <c r="FP670" s="20"/>
      <c r="FQ670" s="15"/>
      <c r="FR670" s="20"/>
      <c r="FS670" s="15"/>
      <c r="FT670" s="20"/>
      <c r="FU670" s="15">
        <v>45</v>
      </c>
      <c r="FV670" s="20">
        <v>2</v>
      </c>
      <c r="FW670" s="15"/>
      <c r="FX670" s="20"/>
      <c r="FY670" s="15"/>
      <c r="FZ670" s="20"/>
      <c r="GA670" s="15"/>
      <c r="GB670" s="20"/>
      <c r="GC670" s="15"/>
      <c r="GD670" s="20"/>
      <c r="GE670" s="15"/>
      <c r="GF670" s="20"/>
      <c r="GG670" s="170"/>
    </row>
    <row r="671" spans="1:189" s="2" customFormat="1" ht="15" customHeight="1" x14ac:dyDescent="0.3">
      <c r="A671" s="15" t="s">
        <v>130</v>
      </c>
      <c r="B671" s="17" t="s">
        <v>126</v>
      </c>
      <c r="C671" s="17" t="s">
        <v>155</v>
      </c>
      <c r="D671" s="17" t="s">
        <v>1659</v>
      </c>
      <c r="E671" s="15" t="str">
        <f t="shared" si="130"/>
        <v>Amelia Salas</v>
      </c>
      <c r="F671" s="17" t="s">
        <v>128</v>
      </c>
      <c r="G671" s="15">
        <v>999915685</v>
      </c>
      <c r="H671" s="15">
        <f t="shared" si="131"/>
        <v>79.5</v>
      </c>
      <c r="I671" s="15"/>
      <c r="J671" s="17">
        <f>(O671+P671+R671+S671+T671+U671)/2</f>
        <v>46.5</v>
      </c>
      <c r="K671" s="16"/>
      <c r="L671" s="15"/>
      <c r="M671" s="15"/>
      <c r="N671" s="15"/>
      <c r="O671" s="15">
        <f t="shared" ref="O671:O702" si="137">SUM(EE671, EI671, EK671, EM671)</f>
        <v>0</v>
      </c>
      <c r="P671" s="15">
        <v>0</v>
      </c>
      <c r="Q671" s="15">
        <f t="shared" ref="Q671:Q702" si="138">COUNT(DI671:DV671)</f>
        <v>1</v>
      </c>
      <c r="R671" s="15">
        <v>0</v>
      </c>
      <c r="S671" s="15">
        <v>0</v>
      </c>
      <c r="T671" s="15">
        <f t="shared" ref="T671:T702" si="139">EC671</f>
        <v>0</v>
      </c>
      <c r="U671" s="15">
        <f t="shared" ref="U671:U702" si="140">SUM(EG671)</f>
        <v>93</v>
      </c>
      <c r="V671" s="15"/>
      <c r="W671" s="15"/>
      <c r="X671" s="15"/>
      <c r="Y671" s="15"/>
      <c r="Z671" s="16"/>
      <c r="AA671" s="15"/>
      <c r="AB671" s="24"/>
      <c r="AC671" s="15"/>
      <c r="AD671" s="15"/>
      <c r="AE671" s="15"/>
      <c r="AF671" s="15"/>
      <c r="AG671" s="15"/>
      <c r="AH671" s="24"/>
      <c r="AI671" s="15"/>
      <c r="AJ671" s="15"/>
      <c r="AK671" s="15"/>
      <c r="AL671" s="15"/>
      <c r="AM671" s="15"/>
      <c r="AN671" s="24"/>
      <c r="AO671" s="15"/>
      <c r="AP671" s="24"/>
      <c r="AQ671" s="15"/>
      <c r="AR671" s="24"/>
      <c r="AS671" s="15"/>
      <c r="AT671" s="24"/>
      <c r="AU671" s="15"/>
      <c r="AV671" s="24"/>
      <c r="AW671" s="15"/>
      <c r="AX671" s="24"/>
      <c r="AY671" s="15"/>
      <c r="AZ671" s="15"/>
      <c r="BA671" s="15"/>
      <c r="BB671" s="15"/>
      <c r="BC671" s="15"/>
      <c r="BD671" s="15"/>
      <c r="BE671" s="15"/>
      <c r="BF671" s="24"/>
      <c r="BG671" s="15"/>
      <c r="BH671" s="24"/>
      <c r="BI671" s="15"/>
      <c r="BJ671" s="24"/>
      <c r="BK671" s="15"/>
      <c r="BL671" s="24"/>
      <c r="BM671" s="15">
        <v>71</v>
      </c>
      <c r="BN671" s="24">
        <v>4</v>
      </c>
      <c r="BO671" s="15"/>
      <c r="BP671" s="24"/>
      <c r="BQ671" s="15"/>
      <c r="BR671" s="24"/>
      <c r="BS671" s="15"/>
      <c r="BT671" s="24"/>
      <c r="BU671" s="15"/>
      <c r="BV671" s="24"/>
      <c r="BW671" s="15"/>
      <c r="BX671" s="24"/>
      <c r="BY671" s="15"/>
      <c r="BZ671" s="24"/>
      <c r="CA671" s="15">
        <v>78</v>
      </c>
      <c r="CB671" s="24">
        <v>6</v>
      </c>
      <c r="CC671" s="15"/>
      <c r="CD671" s="24"/>
      <c r="CE671" s="15"/>
      <c r="CF671" s="24"/>
      <c r="CG671" s="15"/>
      <c r="CH671" s="25"/>
      <c r="CI671" s="15"/>
      <c r="CJ671" s="25"/>
      <c r="CK671" s="15"/>
      <c r="CL671" s="25"/>
      <c r="CM671" s="15"/>
      <c r="CN671" s="25"/>
      <c r="CO671" s="15"/>
      <c r="CP671" s="24"/>
      <c r="CQ671" s="15"/>
      <c r="CR671" s="24"/>
      <c r="CS671" s="15">
        <f t="shared" si="132"/>
        <v>0</v>
      </c>
      <c r="CT671" s="15">
        <f t="shared" si="133"/>
        <v>0</v>
      </c>
      <c r="CU671" s="15">
        <f t="shared" si="134"/>
        <v>0</v>
      </c>
      <c r="CV671" s="15">
        <f t="shared" si="135"/>
        <v>33</v>
      </c>
      <c r="CW671" s="15"/>
      <c r="CX671" s="15"/>
      <c r="CY671" s="15">
        <f t="shared" si="136"/>
        <v>0</v>
      </c>
      <c r="CZ671" s="15">
        <f>GG671</f>
        <v>0</v>
      </c>
      <c r="DA671" s="20"/>
      <c r="DB671" s="17">
        <v>64</v>
      </c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>
        <v>68</v>
      </c>
      <c r="DP671" s="17"/>
      <c r="DQ671" s="15"/>
      <c r="DR671" s="15"/>
      <c r="DS671" s="15"/>
      <c r="DT671" s="15"/>
      <c r="DU671" s="15"/>
      <c r="DV671" s="15"/>
      <c r="DW671" s="15"/>
      <c r="DX671" s="20"/>
      <c r="DY671" s="15">
        <v>79</v>
      </c>
      <c r="DZ671" s="20">
        <v>3</v>
      </c>
      <c r="EA671" s="15"/>
      <c r="EB671" s="20"/>
      <c r="EC671" s="15"/>
      <c r="ED671" s="20"/>
      <c r="EE671" s="15"/>
      <c r="EF671" s="20"/>
      <c r="EG671" s="15">
        <v>93</v>
      </c>
      <c r="EH671" s="20">
        <v>7</v>
      </c>
      <c r="EI671" s="15"/>
      <c r="EJ671" s="20"/>
      <c r="EK671" s="15"/>
      <c r="EL671" s="20"/>
      <c r="EM671" s="15"/>
      <c r="EN671" s="20"/>
      <c r="EO671" s="15"/>
      <c r="EP671" s="20"/>
      <c r="EQ671" s="15"/>
      <c r="ER671" s="20"/>
      <c r="ES671" s="15"/>
      <c r="ET671" s="20"/>
      <c r="EU671" s="15"/>
      <c r="EV671" s="20"/>
      <c r="EW671" s="15"/>
      <c r="EX671" s="20"/>
      <c r="EY671" s="15"/>
      <c r="EZ671" s="20"/>
      <c r="FA671" s="15"/>
      <c r="FB671" s="20"/>
      <c r="FC671" s="15"/>
      <c r="FD671" s="20"/>
      <c r="FE671" s="15"/>
      <c r="FF671" s="20"/>
      <c r="FG671" s="15"/>
      <c r="FH671" s="20"/>
      <c r="FI671" s="15"/>
      <c r="FJ671" s="20"/>
      <c r="FK671" s="15"/>
      <c r="FL671" s="20"/>
      <c r="FM671" s="15"/>
      <c r="FN671" s="20"/>
      <c r="FO671" s="15"/>
      <c r="FP671" s="20"/>
      <c r="FQ671" s="15"/>
      <c r="FR671" s="20"/>
      <c r="FS671" s="15"/>
      <c r="FT671" s="20"/>
      <c r="FU671" s="15"/>
      <c r="FV671" s="20"/>
      <c r="FW671" s="15"/>
      <c r="FX671" s="20"/>
      <c r="FY671" s="15"/>
      <c r="FZ671" s="20"/>
      <c r="GA671" s="15"/>
      <c r="GB671" s="20"/>
      <c r="GC671" s="15">
        <v>33</v>
      </c>
      <c r="GD671" s="20" t="s">
        <v>168</v>
      </c>
      <c r="GE671" s="15"/>
      <c r="GF671" s="20"/>
      <c r="GG671" s="170"/>
    </row>
    <row r="672" spans="1:189" s="2" customFormat="1" ht="15" customHeight="1" x14ac:dyDescent="0.3">
      <c r="A672" s="15" t="s">
        <v>133</v>
      </c>
      <c r="B672" s="17" t="s">
        <v>126</v>
      </c>
      <c r="C672" s="17" t="s">
        <v>1215</v>
      </c>
      <c r="D672" s="17" t="s">
        <v>1216</v>
      </c>
      <c r="E672" s="15" t="str">
        <f t="shared" si="130"/>
        <v>Ai-Lien Le</v>
      </c>
      <c r="F672" s="17" t="s">
        <v>128</v>
      </c>
      <c r="G672" s="15">
        <v>999915706</v>
      </c>
      <c r="H672" s="15">
        <f t="shared" si="131"/>
        <v>63</v>
      </c>
      <c r="I672" s="15"/>
      <c r="J672" s="15"/>
      <c r="K672" s="16"/>
      <c r="L672" s="15"/>
      <c r="M672" s="15"/>
      <c r="N672" s="15"/>
      <c r="O672" s="15">
        <f t="shared" si="137"/>
        <v>0</v>
      </c>
      <c r="P672" s="15">
        <v>0</v>
      </c>
      <c r="Q672" s="15">
        <f t="shared" si="138"/>
        <v>0</v>
      </c>
      <c r="R672" s="15">
        <v>0</v>
      </c>
      <c r="S672" s="15">
        <v>0</v>
      </c>
      <c r="T672" s="15">
        <f t="shared" si="139"/>
        <v>0</v>
      </c>
      <c r="U672" s="15">
        <f t="shared" si="140"/>
        <v>0</v>
      </c>
      <c r="V672" s="15"/>
      <c r="W672" s="15"/>
      <c r="X672" s="15"/>
      <c r="Y672" s="15"/>
      <c r="Z672" s="16"/>
      <c r="AA672" s="15"/>
      <c r="AB672" s="24"/>
      <c r="AC672" s="15"/>
      <c r="AD672" s="15"/>
      <c r="AE672" s="15"/>
      <c r="AF672" s="15"/>
      <c r="AG672" s="15"/>
      <c r="AH672" s="24"/>
      <c r="AI672" s="15"/>
      <c r="AJ672" s="15"/>
      <c r="AK672" s="15"/>
      <c r="AL672" s="15"/>
      <c r="AM672" s="15"/>
      <c r="AN672" s="24"/>
      <c r="AO672" s="15"/>
      <c r="AP672" s="24"/>
      <c r="AQ672" s="15"/>
      <c r="AR672" s="24"/>
      <c r="AS672" s="15"/>
      <c r="AT672" s="24"/>
      <c r="AU672" s="15"/>
      <c r="AV672" s="24"/>
      <c r="AW672" s="15"/>
      <c r="AX672" s="24"/>
      <c r="AY672" s="15"/>
      <c r="AZ672" s="15"/>
      <c r="BA672" s="15"/>
      <c r="BB672" s="15"/>
      <c r="BC672" s="15"/>
      <c r="BD672" s="15"/>
      <c r="BE672" s="15"/>
      <c r="BF672" s="24"/>
      <c r="BG672" s="15"/>
      <c r="BH672" s="24"/>
      <c r="BI672" s="15"/>
      <c r="BJ672" s="24"/>
      <c r="BK672" s="15"/>
      <c r="BL672" s="24"/>
      <c r="BM672" s="15"/>
      <c r="BN672" s="24"/>
      <c r="BO672" s="15"/>
      <c r="BP672" s="24"/>
      <c r="BQ672" s="15"/>
      <c r="BR672" s="24"/>
      <c r="BS672" s="15"/>
      <c r="BT672" s="24"/>
      <c r="BU672" s="15"/>
      <c r="BV672" s="24"/>
      <c r="BW672" s="15"/>
      <c r="BX672" s="24"/>
      <c r="BY672" s="15"/>
      <c r="BZ672" s="24"/>
      <c r="CA672" s="15"/>
      <c r="CB672" s="24"/>
      <c r="CC672" s="15"/>
      <c r="CD672" s="24"/>
      <c r="CE672" s="15"/>
      <c r="CF672" s="24"/>
      <c r="CG672" s="15"/>
      <c r="CH672" s="25"/>
      <c r="CI672" s="15"/>
      <c r="CJ672" s="25"/>
      <c r="CK672" s="15"/>
      <c r="CL672" s="25"/>
      <c r="CM672" s="15"/>
      <c r="CN672" s="25"/>
      <c r="CO672" s="15"/>
      <c r="CP672" s="25"/>
      <c r="CQ672" s="15"/>
      <c r="CR672" s="25"/>
      <c r="CS672" s="15">
        <f t="shared" si="132"/>
        <v>0</v>
      </c>
      <c r="CT672" s="15">
        <f t="shared" si="133"/>
        <v>0</v>
      </c>
      <c r="CU672" s="15">
        <f t="shared" si="134"/>
        <v>0</v>
      </c>
      <c r="CV672" s="15">
        <f t="shared" si="135"/>
        <v>63</v>
      </c>
      <c r="CW672" s="15"/>
      <c r="CX672" s="15"/>
      <c r="CY672" s="15">
        <f t="shared" si="136"/>
        <v>0</v>
      </c>
      <c r="CZ672" s="15">
        <f>GG672</f>
        <v>0</v>
      </c>
      <c r="DA672" s="19"/>
      <c r="DB672" s="17">
        <v>64</v>
      </c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7"/>
      <c r="DQ672" s="15"/>
      <c r="DR672" s="15"/>
      <c r="DS672" s="15"/>
      <c r="DT672" s="15"/>
      <c r="DU672" s="15"/>
      <c r="DV672" s="15"/>
      <c r="DW672" s="15"/>
      <c r="DX672" s="20"/>
      <c r="DY672" s="15">
        <v>67</v>
      </c>
      <c r="DZ672" s="20">
        <v>6</v>
      </c>
      <c r="EA672" s="15"/>
      <c r="EB672" s="20"/>
      <c r="EC672" s="15"/>
      <c r="ED672" s="20"/>
      <c r="EE672" s="15"/>
      <c r="EF672" s="20"/>
      <c r="EG672" s="15"/>
      <c r="EH672" s="20"/>
      <c r="EI672" s="15"/>
      <c r="EJ672" s="20"/>
      <c r="EK672" s="15"/>
      <c r="EL672" s="20"/>
      <c r="EM672" s="15"/>
      <c r="EN672" s="20"/>
      <c r="EO672" s="15"/>
      <c r="EP672" s="20"/>
      <c r="EQ672" s="15"/>
      <c r="ER672" s="20"/>
      <c r="ES672" s="15"/>
      <c r="ET672" s="20"/>
      <c r="EU672" s="15"/>
      <c r="EV672" s="20"/>
      <c r="EW672" s="15"/>
      <c r="EX672" s="20"/>
      <c r="EY672" s="15"/>
      <c r="EZ672" s="20"/>
      <c r="FA672" s="15"/>
      <c r="FB672" s="20"/>
      <c r="FC672" s="15"/>
      <c r="FD672" s="20"/>
      <c r="FE672" s="15"/>
      <c r="FF672" s="20"/>
      <c r="FG672" s="15"/>
      <c r="FH672" s="20"/>
      <c r="FI672" s="15"/>
      <c r="FJ672" s="20"/>
      <c r="FK672" s="15"/>
      <c r="FL672" s="20"/>
      <c r="FM672" s="15"/>
      <c r="FN672" s="20"/>
      <c r="FO672" s="15"/>
      <c r="FP672" s="20"/>
      <c r="FQ672" s="15"/>
      <c r="FR672" s="20"/>
      <c r="FS672" s="15"/>
      <c r="FT672" s="20"/>
      <c r="FU672" s="15"/>
      <c r="FV672" s="20"/>
      <c r="FW672" s="15"/>
      <c r="FX672" s="20"/>
      <c r="FY672" s="15"/>
      <c r="FZ672" s="20"/>
      <c r="GA672" s="15"/>
      <c r="GB672" s="20"/>
      <c r="GC672" s="15">
        <v>63</v>
      </c>
      <c r="GD672" s="20">
        <v>7</v>
      </c>
      <c r="GE672" s="15"/>
      <c r="GF672" s="20"/>
      <c r="GG672" s="170"/>
    </row>
    <row r="673" spans="1:189" s="2" customFormat="1" ht="15" customHeight="1" x14ac:dyDescent="0.3">
      <c r="A673" s="17" t="s">
        <v>133</v>
      </c>
      <c r="B673" s="15" t="s">
        <v>126</v>
      </c>
      <c r="C673" s="15" t="s">
        <v>1069</v>
      </c>
      <c r="D673" s="15" t="s">
        <v>1689</v>
      </c>
      <c r="E673" s="15" t="str">
        <f t="shared" si="130"/>
        <v>Landon Sen</v>
      </c>
      <c r="F673" s="15" t="s">
        <v>135</v>
      </c>
      <c r="G673" s="15">
        <v>999915743</v>
      </c>
      <c r="H673" s="15">
        <f t="shared" si="131"/>
        <v>458</v>
      </c>
      <c r="I673" s="15"/>
      <c r="J673" s="17">
        <f>(O673+P673+R673+S673+T673+U673)/2</f>
        <v>180</v>
      </c>
      <c r="K673" s="16"/>
      <c r="L673" s="15"/>
      <c r="M673" s="15"/>
      <c r="N673" s="15"/>
      <c r="O673" s="15">
        <f t="shared" si="137"/>
        <v>0</v>
      </c>
      <c r="P673" s="15">
        <v>0</v>
      </c>
      <c r="Q673" s="15">
        <f t="shared" si="138"/>
        <v>1</v>
      </c>
      <c r="R673" s="15">
        <v>0</v>
      </c>
      <c r="S673" s="15">
        <v>0</v>
      </c>
      <c r="T673" s="15">
        <f t="shared" si="139"/>
        <v>160</v>
      </c>
      <c r="U673" s="15">
        <f t="shared" si="140"/>
        <v>200</v>
      </c>
      <c r="V673" s="15"/>
      <c r="W673" s="15"/>
      <c r="X673" s="15"/>
      <c r="Y673" s="15"/>
      <c r="Z673" s="16"/>
      <c r="AA673" s="15"/>
      <c r="AB673" s="24"/>
      <c r="AC673" s="15"/>
      <c r="AD673" s="15"/>
      <c r="AE673" s="15"/>
      <c r="AF673" s="15"/>
      <c r="AG673" s="15"/>
      <c r="AH673" s="24"/>
      <c r="AI673" s="15"/>
      <c r="AJ673" s="15"/>
      <c r="AK673" s="15"/>
      <c r="AL673" s="15"/>
      <c r="AM673" s="15"/>
      <c r="AN673" s="24"/>
      <c r="AO673" s="15"/>
      <c r="AP673" s="24"/>
      <c r="AQ673" s="15"/>
      <c r="AR673" s="24"/>
      <c r="AS673" s="15"/>
      <c r="AT673" s="24"/>
      <c r="AU673" s="15"/>
      <c r="AV673" s="24"/>
      <c r="AW673" s="15"/>
      <c r="AX673" s="24"/>
      <c r="AY673" s="15"/>
      <c r="AZ673" s="15"/>
      <c r="BA673" s="15"/>
      <c r="BB673" s="15"/>
      <c r="BC673" s="15"/>
      <c r="BD673" s="15"/>
      <c r="BE673" s="15"/>
      <c r="BF673" s="24"/>
      <c r="BG673" s="15"/>
      <c r="BH673" s="24"/>
      <c r="BI673" s="15"/>
      <c r="BJ673" s="24"/>
      <c r="BK673" s="15"/>
      <c r="BL673" s="24"/>
      <c r="BM673" s="15"/>
      <c r="BN673" s="24"/>
      <c r="BO673" s="15"/>
      <c r="BP673" s="24"/>
      <c r="BQ673" s="15"/>
      <c r="BR673" s="24"/>
      <c r="BS673" s="15">
        <f>0.4*35</f>
        <v>14</v>
      </c>
      <c r="BT673" s="24">
        <v>1</v>
      </c>
      <c r="BU673" s="15"/>
      <c r="BV673" s="24"/>
      <c r="BW673" s="15"/>
      <c r="BX673" s="24"/>
      <c r="BY673" s="15"/>
      <c r="BZ673" s="24"/>
      <c r="CA673" s="15"/>
      <c r="CB673" s="24"/>
      <c r="CC673" s="15"/>
      <c r="CD673" s="24"/>
      <c r="CE673" s="15"/>
      <c r="CF673" s="24"/>
      <c r="CG673" s="15"/>
      <c r="CH673" s="25"/>
      <c r="CI673" s="15"/>
      <c r="CJ673" s="25"/>
      <c r="CK673" s="15"/>
      <c r="CL673" s="25"/>
      <c r="CM673" s="15"/>
      <c r="CN673" s="25"/>
      <c r="CO673" s="15"/>
      <c r="CP673" s="25"/>
      <c r="CQ673" s="15"/>
      <c r="CR673" s="25"/>
      <c r="CS673" s="15">
        <f t="shared" si="132"/>
        <v>0</v>
      </c>
      <c r="CT673" s="15">
        <f t="shared" si="133"/>
        <v>60</v>
      </c>
      <c r="CU673" s="15">
        <f t="shared" si="134"/>
        <v>1</v>
      </c>
      <c r="CV673" s="15">
        <f t="shared" si="135"/>
        <v>105</v>
      </c>
      <c r="CW673" s="15"/>
      <c r="CX673" s="15"/>
      <c r="CY673" s="15">
        <f t="shared" si="136"/>
        <v>113</v>
      </c>
      <c r="CZ673" s="15">
        <f>GG673</f>
        <v>0</v>
      </c>
      <c r="DA673" s="19"/>
      <c r="DB673" s="17">
        <v>200</v>
      </c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7">
        <v>30</v>
      </c>
      <c r="DQ673" s="15"/>
      <c r="DR673" s="15"/>
      <c r="DS673" s="15"/>
      <c r="DT673" s="15"/>
      <c r="DU673" s="15"/>
      <c r="DV673" s="15"/>
      <c r="DW673" s="15"/>
      <c r="DX673" s="20"/>
      <c r="DY673" s="15"/>
      <c r="DZ673" s="20"/>
      <c r="EA673" s="15">
        <v>35</v>
      </c>
      <c r="EB673" s="20">
        <v>1</v>
      </c>
      <c r="EC673" s="15">
        <v>160</v>
      </c>
      <c r="ED673" s="20">
        <v>1</v>
      </c>
      <c r="EE673" s="15"/>
      <c r="EF673" s="20"/>
      <c r="EG673" s="15">
        <v>200</v>
      </c>
      <c r="EH673" s="20">
        <v>1</v>
      </c>
      <c r="EI673" s="15"/>
      <c r="EJ673" s="20"/>
      <c r="EK673" s="15"/>
      <c r="EL673" s="20"/>
      <c r="EM673" s="15"/>
      <c r="EN673" s="20"/>
      <c r="EO673" s="15">
        <v>113</v>
      </c>
      <c r="EP673" s="20">
        <v>4</v>
      </c>
      <c r="EQ673" s="15"/>
      <c r="ER673" s="20"/>
      <c r="ES673" s="15"/>
      <c r="ET673" s="20"/>
      <c r="EU673" s="15"/>
      <c r="EV673" s="20"/>
      <c r="EW673" s="15">
        <v>60</v>
      </c>
      <c r="EX673" s="20">
        <v>1</v>
      </c>
      <c r="EY673" s="15"/>
      <c r="EZ673" s="20"/>
      <c r="FA673" s="15"/>
      <c r="FB673" s="20"/>
      <c r="FC673" s="15"/>
      <c r="FD673" s="20"/>
      <c r="FE673" s="15"/>
      <c r="FF673" s="20"/>
      <c r="FG673" s="15"/>
      <c r="FH673" s="20"/>
      <c r="FI673" s="15"/>
      <c r="FJ673" s="20"/>
      <c r="FK673" s="15"/>
      <c r="FL673" s="20"/>
      <c r="FM673" s="15"/>
      <c r="FN673" s="20"/>
      <c r="FO673" s="15"/>
      <c r="FP673" s="20"/>
      <c r="FQ673" s="15"/>
      <c r="FR673" s="20"/>
      <c r="FS673" s="15"/>
      <c r="FT673" s="20"/>
      <c r="FU673" s="15"/>
      <c r="FV673" s="20"/>
      <c r="FW673" s="15"/>
      <c r="FX673" s="20"/>
      <c r="FY673" s="15"/>
      <c r="FZ673" s="20"/>
      <c r="GA673" s="15"/>
      <c r="GB673" s="20"/>
      <c r="GC673" s="15"/>
      <c r="GD673" s="20"/>
      <c r="GE673" s="15">
        <v>105</v>
      </c>
      <c r="GF673" s="20">
        <v>2</v>
      </c>
      <c r="GG673" s="170"/>
    </row>
    <row r="674" spans="1:189" s="2" customFormat="1" ht="15" customHeight="1" x14ac:dyDescent="0.3">
      <c r="A674" s="17" t="s">
        <v>130</v>
      </c>
      <c r="B674" s="15" t="s">
        <v>126</v>
      </c>
      <c r="C674" s="15" t="s">
        <v>295</v>
      </c>
      <c r="D674" s="15" t="s">
        <v>859</v>
      </c>
      <c r="E674" s="15" t="str">
        <f t="shared" si="130"/>
        <v>Ryan Griarte</v>
      </c>
      <c r="F674" s="15" t="s">
        <v>135</v>
      </c>
      <c r="G674" s="15">
        <v>999915749</v>
      </c>
      <c r="H674" s="15">
        <f t="shared" si="131"/>
        <v>144.1</v>
      </c>
      <c r="I674" s="15"/>
      <c r="J674" s="15"/>
      <c r="K674" s="16"/>
      <c r="L674" s="15"/>
      <c r="M674" s="15"/>
      <c r="N674" s="15"/>
      <c r="O674" s="15">
        <f t="shared" si="137"/>
        <v>38.1</v>
      </c>
      <c r="P674" s="15">
        <v>0</v>
      </c>
      <c r="Q674" s="15">
        <f t="shared" si="138"/>
        <v>0</v>
      </c>
      <c r="R674" s="15">
        <v>0</v>
      </c>
      <c r="S674" s="15">
        <v>0</v>
      </c>
      <c r="T674" s="15">
        <f t="shared" si="139"/>
        <v>0</v>
      </c>
      <c r="U674" s="15">
        <f t="shared" si="140"/>
        <v>0</v>
      </c>
      <c r="V674" s="15"/>
      <c r="W674" s="15"/>
      <c r="X674" s="15"/>
      <c r="Y674" s="15"/>
      <c r="Z674" s="16"/>
      <c r="AA674" s="15"/>
      <c r="AB674" s="24"/>
      <c r="AC674" s="15"/>
      <c r="AD674" s="15"/>
      <c r="AE674" s="15"/>
      <c r="AF674" s="15"/>
      <c r="AG674" s="15"/>
      <c r="AH674" s="24"/>
      <c r="AI674" s="15"/>
      <c r="AJ674" s="15"/>
      <c r="AK674" s="15"/>
      <c r="AL674" s="15"/>
      <c r="AM674" s="15"/>
      <c r="AN674" s="24"/>
      <c r="AO674" s="15"/>
      <c r="AP674" s="24"/>
      <c r="AQ674" s="15"/>
      <c r="AR674" s="24"/>
      <c r="AS674" s="15"/>
      <c r="AT674" s="24"/>
      <c r="AU674" s="15"/>
      <c r="AV674" s="24"/>
      <c r="AW674" s="15"/>
      <c r="AX674" s="24"/>
      <c r="AY674" s="15"/>
      <c r="AZ674" s="15"/>
      <c r="BA674" s="15"/>
      <c r="BB674" s="15"/>
      <c r="BC674" s="15"/>
      <c r="BD674" s="15"/>
      <c r="BE674" s="15"/>
      <c r="BF674" s="24"/>
      <c r="BG674" s="15"/>
      <c r="BH674" s="24"/>
      <c r="BI674" s="15"/>
      <c r="BJ674" s="24"/>
      <c r="BK674" s="15"/>
      <c r="BL674" s="24"/>
      <c r="BM674" s="15"/>
      <c r="BN674" s="24"/>
      <c r="BO674" s="15"/>
      <c r="BP674" s="24"/>
      <c r="BQ674" s="15"/>
      <c r="BR674" s="24"/>
      <c r="BS674" s="15"/>
      <c r="BT674" s="24"/>
      <c r="BU674" s="15"/>
      <c r="BV674" s="24"/>
      <c r="BW674" s="15"/>
      <c r="BX674" s="24"/>
      <c r="BY674" s="15"/>
      <c r="BZ674" s="24"/>
      <c r="CA674" s="15"/>
      <c r="CB674" s="24"/>
      <c r="CC674" s="15"/>
      <c r="CD674" s="24"/>
      <c r="CE674" s="15"/>
      <c r="CF674" s="24"/>
      <c r="CG674" s="15"/>
      <c r="CH674" s="25"/>
      <c r="CI674" s="15"/>
      <c r="CJ674" s="25"/>
      <c r="CK674" s="15"/>
      <c r="CL674" s="25"/>
      <c r="CM674" s="15"/>
      <c r="CN674" s="25"/>
      <c r="CO674" s="15"/>
      <c r="CP674" s="25"/>
      <c r="CQ674" s="15"/>
      <c r="CR674" s="25"/>
      <c r="CS674" s="15">
        <f t="shared" si="132"/>
        <v>0</v>
      </c>
      <c r="CT674" s="15">
        <f t="shared" si="133"/>
        <v>106</v>
      </c>
      <c r="CU674" s="15">
        <f t="shared" si="134"/>
        <v>1</v>
      </c>
      <c r="CV674" s="15">
        <f t="shared" si="135"/>
        <v>0</v>
      </c>
      <c r="CW674" s="15"/>
      <c r="CX674" s="15"/>
      <c r="CY674" s="15">
        <f t="shared" si="136"/>
        <v>0</v>
      </c>
      <c r="CZ674" s="15">
        <f>GG674</f>
        <v>0</v>
      </c>
      <c r="DA674" s="19"/>
      <c r="DB674" s="17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7"/>
      <c r="DQ674" s="15"/>
      <c r="DR674" s="15"/>
      <c r="DS674" s="15"/>
      <c r="DT674" s="15"/>
      <c r="DU674" s="15"/>
      <c r="DV674" s="15"/>
      <c r="DW674" s="15"/>
      <c r="DX674" s="20"/>
      <c r="DY674" s="15"/>
      <c r="DZ674" s="20"/>
      <c r="EA674" s="15"/>
      <c r="EB674" s="20"/>
      <c r="EC674" s="15"/>
      <c r="ED674" s="20"/>
      <c r="EE674" s="15"/>
      <c r="EF674" s="20"/>
      <c r="EG674" s="15"/>
      <c r="EH674" s="20"/>
      <c r="EI674" s="15">
        <f>0.3*52</f>
        <v>15.6</v>
      </c>
      <c r="EJ674" s="20">
        <v>5</v>
      </c>
      <c r="EK674" s="15"/>
      <c r="EL674" s="20"/>
      <c r="EM674" s="15">
        <f>0.3*75</f>
        <v>22.5</v>
      </c>
      <c r="EN674" s="20">
        <v>2</v>
      </c>
      <c r="EO674" s="15"/>
      <c r="EP674" s="20"/>
      <c r="EQ674" s="15">
        <v>68</v>
      </c>
      <c r="ER674" s="20">
        <v>3</v>
      </c>
      <c r="ES674" s="15"/>
      <c r="ET674" s="20"/>
      <c r="EU674" s="15"/>
      <c r="EV674" s="20"/>
      <c r="EW674" s="15"/>
      <c r="EX674" s="20"/>
      <c r="EY674" s="15"/>
      <c r="EZ674" s="20"/>
      <c r="FA674" s="15"/>
      <c r="FB674" s="20"/>
      <c r="FC674" s="15">
        <v>38</v>
      </c>
      <c r="FD674" s="20" t="s">
        <v>129</v>
      </c>
      <c r="FE674" s="15"/>
      <c r="FF674" s="20"/>
      <c r="FG674" s="15"/>
      <c r="FH674" s="20"/>
      <c r="FI674" s="15"/>
      <c r="FJ674" s="20"/>
      <c r="FK674" s="15"/>
      <c r="FL674" s="20"/>
      <c r="FM674" s="15"/>
      <c r="FN674" s="20"/>
      <c r="FO674" s="15"/>
      <c r="FP674" s="20"/>
      <c r="FQ674" s="15"/>
      <c r="FR674" s="20"/>
      <c r="FS674" s="15"/>
      <c r="FT674" s="20"/>
      <c r="FU674" s="15"/>
      <c r="FV674" s="20"/>
      <c r="FW674" s="15"/>
      <c r="FX674" s="20"/>
      <c r="FY674" s="15"/>
      <c r="FZ674" s="20"/>
      <c r="GA674" s="15"/>
      <c r="GB674" s="20"/>
      <c r="GC674" s="15"/>
      <c r="GD674" s="20"/>
      <c r="GE674" s="15"/>
      <c r="GF674" s="20"/>
      <c r="GG674" s="170"/>
    </row>
    <row r="675" spans="1:189" s="2" customFormat="1" ht="15" customHeight="1" x14ac:dyDescent="0.3">
      <c r="A675" s="17" t="s">
        <v>125</v>
      </c>
      <c r="B675" s="17" t="s">
        <v>126</v>
      </c>
      <c r="C675" s="17" t="s">
        <v>372</v>
      </c>
      <c r="D675" s="17" t="s">
        <v>373</v>
      </c>
      <c r="E675" s="15" t="str">
        <f t="shared" si="130"/>
        <v>Cameron Bolin</v>
      </c>
      <c r="F675" s="17" t="s">
        <v>135</v>
      </c>
      <c r="G675" s="15">
        <v>999915753</v>
      </c>
      <c r="H675" s="15">
        <f t="shared" si="131"/>
        <v>38</v>
      </c>
      <c r="I675" s="15"/>
      <c r="J675" s="15"/>
      <c r="K675" s="16"/>
      <c r="L675" s="15"/>
      <c r="M675" s="15"/>
      <c r="N675" s="15"/>
      <c r="O675" s="15">
        <f t="shared" si="137"/>
        <v>0</v>
      </c>
      <c r="P675" s="15">
        <v>0</v>
      </c>
      <c r="Q675" s="15">
        <f t="shared" si="138"/>
        <v>0</v>
      </c>
      <c r="R675" s="15">
        <v>0</v>
      </c>
      <c r="S675" s="15">
        <v>0</v>
      </c>
      <c r="T675" s="15">
        <f t="shared" si="139"/>
        <v>38</v>
      </c>
      <c r="U675" s="15">
        <f t="shared" si="140"/>
        <v>0</v>
      </c>
      <c r="V675" s="15"/>
      <c r="W675" s="15"/>
      <c r="X675" s="15"/>
      <c r="Y675" s="15"/>
      <c r="Z675" s="16"/>
      <c r="AA675" s="15"/>
      <c r="AB675" s="24"/>
      <c r="AC675" s="15"/>
      <c r="AD675" s="15"/>
      <c r="AE675" s="15"/>
      <c r="AF675" s="15"/>
      <c r="AG675" s="15"/>
      <c r="AH675" s="24"/>
      <c r="AI675" s="15"/>
      <c r="AJ675" s="15"/>
      <c r="AK675" s="15"/>
      <c r="AL675" s="15"/>
      <c r="AM675" s="15">
        <v>32</v>
      </c>
      <c r="AN675" s="24" t="s">
        <v>129</v>
      </c>
      <c r="AO675" s="15"/>
      <c r="AP675" s="24"/>
      <c r="AQ675" s="15"/>
      <c r="AR675" s="24"/>
      <c r="AS675" s="15"/>
      <c r="AT675" s="24"/>
      <c r="AU675" s="15"/>
      <c r="AV675" s="24"/>
      <c r="AW675" s="15"/>
      <c r="AX675" s="24"/>
      <c r="AY675" s="15"/>
      <c r="AZ675" s="15"/>
      <c r="BA675" s="15"/>
      <c r="BB675" s="15"/>
      <c r="BC675" s="15"/>
      <c r="BD675" s="15"/>
      <c r="BE675" s="15">
        <v>38</v>
      </c>
      <c r="BF675" s="24" t="s">
        <v>129</v>
      </c>
      <c r="BG675" s="15"/>
      <c r="BH675" s="24"/>
      <c r="BI675" s="15"/>
      <c r="BJ675" s="24"/>
      <c r="BK675" s="15"/>
      <c r="BL675" s="24"/>
      <c r="BM675" s="15"/>
      <c r="BN675" s="24"/>
      <c r="BO675" s="15"/>
      <c r="BP675" s="24"/>
      <c r="BQ675" s="15"/>
      <c r="BR675" s="24"/>
      <c r="BS675" s="15">
        <v>33</v>
      </c>
      <c r="BT675" s="24" t="s">
        <v>168</v>
      </c>
      <c r="BU675" s="15"/>
      <c r="BV675" s="24"/>
      <c r="BW675" s="15"/>
      <c r="BX675" s="24"/>
      <c r="BY675" s="15"/>
      <c r="BZ675" s="24"/>
      <c r="CA675" s="15">
        <v>38</v>
      </c>
      <c r="CB675" s="24" t="s">
        <v>168</v>
      </c>
      <c r="CC675" s="15"/>
      <c r="CD675" s="24"/>
      <c r="CE675" s="15"/>
      <c r="CF675" s="24"/>
      <c r="CG675" s="15"/>
      <c r="CH675" s="25"/>
      <c r="CI675" s="15"/>
      <c r="CJ675" s="25"/>
      <c r="CK675" s="15"/>
      <c r="CL675" s="25"/>
      <c r="CM675" s="15"/>
      <c r="CN675" s="25"/>
      <c r="CO675" s="15"/>
      <c r="CP675" s="25"/>
      <c r="CQ675" s="15"/>
      <c r="CR675" s="25"/>
      <c r="CS675" s="15">
        <f t="shared" si="132"/>
        <v>0</v>
      </c>
      <c r="CT675" s="15">
        <f t="shared" si="133"/>
        <v>0</v>
      </c>
      <c r="CU675" s="15">
        <f t="shared" si="134"/>
        <v>0</v>
      </c>
      <c r="CV675" s="15">
        <f t="shared" si="135"/>
        <v>0</v>
      </c>
      <c r="CW675" s="15"/>
      <c r="CX675" s="15"/>
      <c r="CY675" s="15">
        <f t="shared" si="136"/>
        <v>0</v>
      </c>
      <c r="CZ675" s="15">
        <f>GG675</f>
        <v>0</v>
      </c>
      <c r="DA675" s="19"/>
      <c r="DB675" s="17"/>
      <c r="DC675" s="15"/>
      <c r="DD675" s="15"/>
      <c r="DE675" s="15">
        <v>63</v>
      </c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7"/>
      <c r="DQ675" s="15"/>
      <c r="DR675" s="15"/>
      <c r="DS675" s="15"/>
      <c r="DT675" s="15"/>
      <c r="DU675" s="15"/>
      <c r="DV675" s="15"/>
      <c r="DW675" s="15"/>
      <c r="DX675" s="20"/>
      <c r="DY675" s="15"/>
      <c r="DZ675" s="20"/>
      <c r="EA675" s="15"/>
      <c r="EB675" s="20"/>
      <c r="EC675" s="15">
        <v>38</v>
      </c>
      <c r="ED675" s="20" t="s">
        <v>168</v>
      </c>
      <c r="EE675" s="15"/>
      <c r="EF675" s="20"/>
      <c r="EG675" s="15"/>
      <c r="EH675" s="20"/>
      <c r="EI675" s="15"/>
      <c r="EJ675" s="20"/>
      <c r="EK675" s="15"/>
      <c r="EL675" s="20"/>
      <c r="EM675" s="15"/>
      <c r="EN675" s="20"/>
      <c r="EO675" s="15"/>
      <c r="EP675" s="20"/>
      <c r="EQ675" s="15"/>
      <c r="ER675" s="20"/>
      <c r="ES675" s="15"/>
      <c r="ET675" s="20"/>
      <c r="EU675" s="15"/>
      <c r="EV675" s="20"/>
      <c r="EW675" s="15"/>
      <c r="EX675" s="20"/>
      <c r="EY675" s="15"/>
      <c r="EZ675" s="20"/>
      <c r="FA675" s="15"/>
      <c r="FB675" s="20"/>
      <c r="FC675" s="15"/>
      <c r="FD675" s="20"/>
      <c r="FE675" s="15"/>
      <c r="FF675" s="20"/>
      <c r="FG675" s="15"/>
      <c r="FH675" s="20"/>
      <c r="FI675" s="15"/>
      <c r="FJ675" s="20"/>
      <c r="FK675" s="15"/>
      <c r="FL675" s="20"/>
      <c r="FM675" s="15"/>
      <c r="FN675" s="20"/>
      <c r="FO675" s="15"/>
      <c r="FP675" s="20"/>
      <c r="FQ675" s="15"/>
      <c r="FR675" s="20"/>
      <c r="FS675" s="15"/>
      <c r="FT675" s="20"/>
      <c r="FU675" s="15"/>
      <c r="FV675" s="20"/>
      <c r="FW675" s="15"/>
      <c r="FX675" s="20"/>
      <c r="FY675" s="15"/>
      <c r="FZ675" s="20"/>
      <c r="GA675" s="15"/>
      <c r="GB675" s="20"/>
      <c r="GC675" s="15"/>
      <c r="GD675" s="20"/>
      <c r="GE675" s="15"/>
      <c r="GF675" s="20"/>
      <c r="GG675" s="170"/>
    </row>
    <row r="676" spans="1:189" s="2" customFormat="1" ht="15" customHeight="1" x14ac:dyDescent="0.3">
      <c r="A676" s="15" t="s">
        <v>130</v>
      </c>
      <c r="B676" s="17" t="s">
        <v>126</v>
      </c>
      <c r="C676" s="17" t="s">
        <v>433</v>
      </c>
      <c r="D676" s="17" t="s">
        <v>1106</v>
      </c>
      <c r="E676" s="15" t="str">
        <f t="shared" si="130"/>
        <v>David Kim</v>
      </c>
      <c r="F676" s="17" t="s">
        <v>135</v>
      </c>
      <c r="G676" s="15">
        <v>999915820</v>
      </c>
      <c r="H676" s="15">
        <f t="shared" si="131"/>
        <v>639</v>
      </c>
      <c r="I676" s="15"/>
      <c r="J676" s="17">
        <f>(O676+P676+R676+S676+T676+U676)/2</f>
        <v>139</v>
      </c>
      <c r="K676" s="16"/>
      <c r="L676" s="15"/>
      <c r="M676" s="15"/>
      <c r="N676" s="15"/>
      <c r="O676" s="15">
        <f t="shared" si="137"/>
        <v>75</v>
      </c>
      <c r="P676" s="15">
        <v>0</v>
      </c>
      <c r="Q676" s="15">
        <f t="shared" si="138"/>
        <v>1</v>
      </c>
      <c r="R676" s="15">
        <v>0</v>
      </c>
      <c r="S676" s="15">
        <v>0</v>
      </c>
      <c r="T676" s="15">
        <f t="shared" si="139"/>
        <v>90</v>
      </c>
      <c r="U676" s="15">
        <f t="shared" si="140"/>
        <v>113</v>
      </c>
      <c r="V676" s="15"/>
      <c r="W676" s="15"/>
      <c r="X676" s="15"/>
      <c r="Y676" s="15"/>
      <c r="Z676" s="16"/>
      <c r="AA676" s="15"/>
      <c r="AB676" s="24"/>
      <c r="AC676" s="15"/>
      <c r="AD676" s="15"/>
      <c r="AE676" s="15"/>
      <c r="AF676" s="15"/>
      <c r="AG676" s="15"/>
      <c r="AH676" s="24"/>
      <c r="AI676" s="15"/>
      <c r="AJ676" s="15"/>
      <c r="AK676" s="15"/>
      <c r="AL676" s="15"/>
      <c r="AM676" s="15"/>
      <c r="AN676" s="24"/>
      <c r="AO676" s="15"/>
      <c r="AP676" s="24"/>
      <c r="AQ676" s="15"/>
      <c r="AR676" s="24"/>
      <c r="AS676" s="15"/>
      <c r="AT676" s="24"/>
      <c r="AU676" s="15"/>
      <c r="AV676" s="24"/>
      <c r="AW676" s="15"/>
      <c r="AX676" s="24"/>
      <c r="AY676" s="15"/>
      <c r="AZ676" s="15"/>
      <c r="BA676" s="15"/>
      <c r="BB676" s="15"/>
      <c r="BC676" s="15"/>
      <c r="BD676" s="15"/>
      <c r="BE676" s="15"/>
      <c r="BF676" s="24"/>
      <c r="BG676" s="15"/>
      <c r="BH676" s="24"/>
      <c r="BI676" s="15"/>
      <c r="BJ676" s="24"/>
      <c r="BK676" s="15"/>
      <c r="BL676" s="24"/>
      <c r="BM676" s="15">
        <v>140</v>
      </c>
      <c r="BN676" s="24">
        <v>1</v>
      </c>
      <c r="BO676" s="15"/>
      <c r="BP676" s="24"/>
      <c r="BQ676" s="15"/>
      <c r="BR676" s="24"/>
      <c r="BS676" s="15"/>
      <c r="BT676" s="24"/>
      <c r="BU676" s="15"/>
      <c r="BV676" s="24"/>
      <c r="BW676" s="15"/>
      <c r="BX676" s="24"/>
      <c r="BY676" s="15"/>
      <c r="BZ676" s="24"/>
      <c r="CA676" s="15">
        <f>0.3*64</f>
        <v>19.2</v>
      </c>
      <c r="CB676" s="24">
        <v>1</v>
      </c>
      <c r="CC676" s="15"/>
      <c r="CD676" s="24"/>
      <c r="CE676" s="15"/>
      <c r="CF676" s="24"/>
      <c r="CG676" s="15">
        <f>0.3*48</f>
        <v>14.399999999999999</v>
      </c>
      <c r="CH676" s="25">
        <v>1</v>
      </c>
      <c r="CI676" s="15"/>
      <c r="CJ676" s="25"/>
      <c r="CK676" s="15">
        <f>0.3*100</f>
        <v>30</v>
      </c>
      <c r="CL676" s="25">
        <v>1</v>
      </c>
      <c r="CM676" s="15"/>
      <c r="CN676" s="25"/>
      <c r="CO676" s="15"/>
      <c r="CP676" s="24"/>
      <c r="CQ676" s="15"/>
      <c r="CR676" s="24"/>
      <c r="CS676" s="15">
        <f t="shared" si="132"/>
        <v>0</v>
      </c>
      <c r="CT676" s="15">
        <f t="shared" si="133"/>
        <v>210</v>
      </c>
      <c r="CU676" s="15">
        <f t="shared" si="134"/>
        <v>2</v>
      </c>
      <c r="CV676" s="15">
        <f t="shared" si="135"/>
        <v>140</v>
      </c>
      <c r="CW676" s="15"/>
      <c r="CX676" s="15"/>
      <c r="CY676" s="15">
        <f t="shared" si="136"/>
        <v>150</v>
      </c>
      <c r="CZ676" s="15">
        <f>GG676</f>
        <v>0</v>
      </c>
      <c r="DA676" s="20"/>
      <c r="DB676" s="17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>
        <f>0.3*120</f>
        <v>36</v>
      </c>
      <c r="DP676" s="17"/>
      <c r="DQ676" s="15"/>
      <c r="DR676" s="15"/>
      <c r="DS676" s="15"/>
      <c r="DT676" s="15"/>
      <c r="DU676" s="15"/>
      <c r="DV676" s="15"/>
      <c r="DW676" s="15"/>
      <c r="DX676" s="20"/>
      <c r="DY676" s="15">
        <v>105</v>
      </c>
      <c r="DZ676" s="20">
        <v>2</v>
      </c>
      <c r="EA676" s="15"/>
      <c r="EB676" s="20"/>
      <c r="EC676" s="15">
        <v>90</v>
      </c>
      <c r="ED676" s="20">
        <v>4</v>
      </c>
      <c r="EE676" s="15"/>
      <c r="EF676" s="20"/>
      <c r="EG676" s="15">
        <v>113</v>
      </c>
      <c r="EH676" s="20">
        <v>4</v>
      </c>
      <c r="EI676" s="15"/>
      <c r="EJ676" s="20"/>
      <c r="EK676" s="15"/>
      <c r="EL676" s="20"/>
      <c r="EM676" s="15">
        <v>75</v>
      </c>
      <c r="EN676" s="20">
        <v>2</v>
      </c>
      <c r="EO676" s="15">
        <v>150</v>
      </c>
      <c r="EP676" s="20">
        <v>2</v>
      </c>
      <c r="EQ676" s="15"/>
      <c r="ER676" s="20"/>
      <c r="ES676" s="15"/>
      <c r="ET676" s="20"/>
      <c r="EU676" s="15"/>
      <c r="EV676" s="20"/>
      <c r="EW676" s="15"/>
      <c r="EX676" s="20"/>
      <c r="EY676" s="15"/>
      <c r="EZ676" s="20"/>
      <c r="FA676" s="15"/>
      <c r="FB676" s="20"/>
      <c r="FC676" s="15">
        <v>90</v>
      </c>
      <c r="FD676" s="20">
        <v>2</v>
      </c>
      <c r="FE676" s="15"/>
      <c r="FF676" s="20"/>
      <c r="FG676" s="15"/>
      <c r="FH676" s="20"/>
      <c r="FI676" s="15"/>
      <c r="FJ676" s="20"/>
      <c r="FK676" s="15"/>
      <c r="FL676" s="20"/>
      <c r="FM676" s="15"/>
      <c r="FN676" s="20"/>
      <c r="FO676" s="15"/>
      <c r="FP676" s="20"/>
      <c r="FQ676" s="15"/>
      <c r="FR676" s="20"/>
      <c r="FS676" s="15"/>
      <c r="FT676" s="20"/>
      <c r="FU676" s="15"/>
      <c r="FV676" s="20"/>
      <c r="FW676" s="15"/>
      <c r="FX676" s="20"/>
      <c r="FY676" s="15">
        <v>120</v>
      </c>
      <c r="FZ676" s="20">
        <v>1</v>
      </c>
      <c r="GA676" s="15"/>
      <c r="GB676" s="20"/>
      <c r="GC676" s="15">
        <v>140</v>
      </c>
      <c r="GD676" s="20">
        <v>1</v>
      </c>
      <c r="GE676" s="15"/>
      <c r="GF676" s="20"/>
      <c r="GG676" s="170"/>
    </row>
    <row r="677" spans="1:189" s="2" customFormat="1" ht="15" customHeight="1" x14ac:dyDescent="0.3">
      <c r="A677" s="17" t="s">
        <v>125</v>
      </c>
      <c r="B677" s="17" t="s">
        <v>126</v>
      </c>
      <c r="C677" s="17" t="s">
        <v>801</v>
      </c>
      <c r="D677" s="17" t="s">
        <v>802</v>
      </c>
      <c r="E677" s="15" t="str">
        <f t="shared" si="130"/>
        <v>Travis Sky Gama</v>
      </c>
      <c r="F677" s="17" t="s">
        <v>135</v>
      </c>
      <c r="G677" s="15">
        <v>999915821</v>
      </c>
      <c r="H677" s="15">
        <f t="shared" si="131"/>
        <v>86</v>
      </c>
      <c r="I677" s="15"/>
      <c r="J677" s="15"/>
      <c r="K677" s="16"/>
      <c r="L677" s="15"/>
      <c r="M677" s="15"/>
      <c r="N677" s="15"/>
      <c r="O677" s="15">
        <f t="shared" si="137"/>
        <v>0</v>
      </c>
      <c r="P677" s="15">
        <v>0</v>
      </c>
      <c r="Q677" s="15">
        <f t="shared" si="138"/>
        <v>2</v>
      </c>
      <c r="R677" s="15">
        <v>0</v>
      </c>
      <c r="S677" s="15">
        <v>0</v>
      </c>
      <c r="T677" s="15">
        <f t="shared" si="139"/>
        <v>38</v>
      </c>
      <c r="U677" s="15">
        <f t="shared" si="140"/>
        <v>48</v>
      </c>
      <c r="V677" s="15"/>
      <c r="W677" s="15"/>
      <c r="X677" s="15"/>
      <c r="Y677" s="15"/>
      <c r="Z677" s="16"/>
      <c r="AA677" s="15"/>
      <c r="AB677" s="24"/>
      <c r="AC677" s="15"/>
      <c r="AD677" s="15"/>
      <c r="AE677" s="15"/>
      <c r="AF677" s="15"/>
      <c r="AG677" s="15"/>
      <c r="AH677" s="24"/>
      <c r="AI677" s="15"/>
      <c r="AJ677" s="15"/>
      <c r="AK677" s="15"/>
      <c r="AL677" s="15"/>
      <c r="AM677" s="15"/>
      <c r="AN677" s="24"/>
      <c r="AO677" s="15"/>
      <c r="AP677" s="24"/>
      <c r="AQ677" s="15"/>
      <c r="AR677" s="24"/>
      <c r="AS677" s="15"/>
      <c r="AT677" s="24"/>
      <c r="AU677" s="15"/>
      <c r="AV677" s="24"/>
      <c r="AW677" s="15"/>
      <c r="AX677" s="24"/>
      <c r="AY677" s="15"/>
      <c r="AZ677" s="15"/>
      <c r="BA677" s="15"/>
      <c r="BB677" s="15"/>
      <c r="BC677" s="15"/>
      <c r="BD677" s="15"/>
      <c r="BE677" s="15"/>
      <c r="BF677" s="24"/>
      <c r="BG677" s="15"/>
      <c r="BH677" s="24"/>
      <c r="BI677" s="15"/>
      <c r="BJ677" s="24"/>
      <c r="BK677" s="15"/>
      <c r="BL677" s="24"/>
      <c r="BM677" s="15"/>
      <c r="BN677" s="24"/>
      <c r="BO677" s="15"/>
      <c r="BP677" s="24"/>
      <c r="BQ677" s="15"/>
      <c r="BR677" s="24"/>
      <c r="BS677" s="15"/>
      <c r="BT677" s="24"/>
      <c r="BU677" s="15"/>
      <c r="BV677" s="24"/>
      <c r="BW677" s="15"/>
      <c r="BX677" s="24"/>
      <c r="BY677" s="15"/>
      <c r="BZ677" s="24"/>
      <c r="CA677" s="15">
        <v>38</v>
      </c>
      <c r="CB677" s="24" t="s">
        <v>168</v>
      </c>
      <c r="CC677" s="15"/>
      <c r="CD677" s="24"/>
      <c r="CE677" s="15"/>
      <c r="CF677" s="24"/>
      <c r="CG677" s="15"/>
      <c r="CH677" s="25"/>
      <c r="CI677" s="15"/>
      <c r="CJ677" s="25"/>
      <c r="CK677" s="15"/>
      <c r="CL677" s="25"/>
      <c r="CM677" s="15"/>
      <c r="CN677" s="25"/>
      <c r="CO677" s="15">
        <v>15</v>
      </c>
      <c r="CP677" s="25">
        <v>2</v>
      </c>
      <c r="CQ677" s="15"/>
      <c r="CR677" s="25"/>
      <c r="CS677" s="15">
        <f t="shared" si="132"/>
        <v>0</v>
      </c>
      <c r="CT677" s="15">
        <f t="shared" si="133"/>
        <v>0</v>
      </c>
      <c r="CU677" s="15">
        <f t="shared" si="134"/>
        <v>0</v>
      </c>
      <c r="CV677" s="15">
        <f t="shared" si="135"/>
        <v>0</v>
      </c>
      <c r="CW677" s="15"/>
      <c r="CX677" s="15"/>
      <c r="CY677" s="15">
        <f t="shared" si="136"/>
        <v>0</v>
      </c>
      <c r="CZ677" s="15">
        <f>GG677</f>
        <v>0</v>
      </c>
      <c r="DA677" s="19"/>
      <c r="DB677" s="17">
        <v>48</v>
      </c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>
        <v>51</v>
      </c>
      <c r="DO677" s="15">
        <v>29</v>
      </c>
      <c r="DP677" s="17"/>
      <c r="DQ677" s="15"/>
      <c r="DR677" s="15"/>
      <c r="DS677" s="15"/>
      <c r="DT677" s="15"/>
      <c r="DU677" s="15"/>
      <c r="DV677" s="15"/>
      <c r="DW677" s="15"/>
      <c r="DX677" s="20"/>
      <c r="DY677" s="15">
        <v>33</v>
      </c>
      <c r="DZ677" s="20" t="s">
        <v>168</v>
      </c>
      <c r="EA677" s="15"/>
      <c r="EB677" s="20"/>
      <c r="EC677" s="15">
        <v>38</v>
      </c>
      <c r="ED677" s="20" t="s">
        <v>168</v>
      </c>
      <c r="EE677" s="15"/>
      <c r="EF677" s="20"/>
      <c r="EG677" s="15">
        <v>48</v>
      </c>
      <c r="EH677" s="20" t="s">
        <v>168</v>
      </c>
      <c r="EI677" s="15"/>
      <c r="EJ677" s="20"/>
      <c r="EK677" s="15"/>
      <c r="EL677" s="20"/>
      <c r="EM677" s="15"/>
      <c r="EN677" s="20"/>
      <c r="EO677" s="15"/>
      <c r="EP677" s="20"/>
      <c r="EQ677" s="15"/>
      <c r="ER677" s="20"/>
      <c r="ES677" s="15"/>
      <c r="ET677" s="20"/>
      <c r="EU677" s="15"/>
      <c r="EV677" s="20"/>
      <c r="EW677" s="15"/>
      <c r="EX677" s="20"/>
      <c r="EY677" s="15"/>
      <c r="EZ677" s="20"/>
      <c r="FA677" s="15"/>
      <c r="FB677" s="20"/>
      <c r="FC677" s="15"/>
      <c r="FD677" s="20"/>
      <c r="FE677" s="15"/>
      <c r="FF677" s="20"/>
      <c r="FG677" s="15"/>
      <c r="FH677" s="20"/>
      <c r="FI677" s="15"/>
      <c r="FJ677" s="20"/>
      <c r="FK677" s="15"/>
      <c r="FL677" s="20"/>
      <c r="FM677" s="15"/>
      <c r="FN677" s="20"/>
      <c r="FO677" s="15"/>
      <c r="FP677" s="20"/>
      <c r="FQ677" s="15"/>
      <c r="FR677" s="20"/>
      <c r="FS677" s="15"/>
      <c r="FT677" s="20"/>
      <c r="FU677" s="15"/>
      <c r="FV677" s="20"/>
      <c r="FW677" s="15"/>
      <c r="FX677" s="20"/>
      <c r="FY677" s="15"/>
      <c r="FZ677" s="20"/>
      <c r="GA677" s="15"/>
      <c r="GB677" s="20"/>
      <c r="GC677" s="15"/>
      <c r="GD677" s="20"/>
      <c r="GE677" s="15"/>
      <c r="GF677" s="20"/>
      <c r="GG677" s="170"/>
    </row>
    <row r="678" spans="1:189" s="2" customFormat="1" ht="15" customHeight="1" x14ac:dyDescent="0.3">
      <c r="A678" s="17" t="s">
        <v>130</v>
      </c>
      <c r="B678" s="15" t="s">
        <v>126</v>
      </c>
      <c r="C678" s="15" t="s">
        <v>284</v>
      </c>
      <c r="D678" s="15" t="s">
        <v>283</v>
      </c>
      <c r="E678" s="15" t="str">
        <f t="shared" si="130"/>
        <v>Raphael Azerad</v>
      </c>
      <c r="F678" s="15" t="s">
        <v>135</v>
      </c>
      <c r="G678" s="15">
        <v>999915859</v>
      </c>
      <c r="H678" s="15">
        <f t="shared" si="131"/>
        <v>38</v>
      </c>
      <c r="I678" s="15"/>
      <c r="J678" s="15"/>
      <c r="K678" s="16"/>
      <c r="L678" s="15"/>
      <c r="M678" s="15"/>
      <c r="N678" s="15"/>
      <c r="O678" s="15">
        <f t="shared" si="137"/>
        <v>0</v>
      </c>
      <c r="P678" s="15">
        <v>0</v>
      </c>
      <c r="Q678" s="15">
        <f t="shared" si="138"/>
        <v>0</v>
      </c>
      <c r="R678" s="15">
        <v>0</v>
      </c>
      <c r="S678" s="15">
        <v>0</v>
      </c>
      <c r="T678" s="15">
        <f t="shared" si="139"/>
        <v>38</v>
      </c>
      <c r="U678" s="15">
        <f t="shared" si="140"/>
        <v>0</v>
      </c>
      <c r="V678" s="15"/>
      <c r="W678" s="15"/>
      <c r="X678" s="15"/>
      <c r="Y678" s="15"/>
      <c r="Z678" s="16"/>
      <c r="AA678" s="15"/>
      <c r="AB678" s="24"/>
      <c r="AC678" s="15"/>
      <c r="AD678" s="15"/>
      <c r="AE678" s="15"/>
      <c r="AF678" s="15"/>
      <c r="AG678" s="15"/>
      <c r="AH678" s="24"/>
      <c r="AI678" s="15"/>
      <c r="AJ678" s="15"/>
      <c r="AK678" s="15"/>
      <c r="AL678" s="15"/>
      <c r="AM678" s="15">
        <v>32</v>
      </c>
      <c r="AN678" s="24" t="s">
        <v>129</v>
      </c>
      <c r="AO678" s="15"/>
      <c r="AP678" s="24"/>
      <c r="AQ678" s="15"/>
      <c r="AR678" s="24"/>
      <c r="AS678" s="15"/>
      <c r="AT678" s="24"/>
      <c r="AU678" s="15"/>
      <c r="AV678" s="24"/>
      <c r="AW678" s="15"/>
      <c r="AX678" s="24"/>
      <c r="AY678" s="15"/>
      <c r="AZ678" s="15"/>
      <c r="BA678" s="15"/>
      <c r="BB678" s="15"/>
      <c r="BC678" s="15"/>
      <c r="BD678" s="15"/>
      <c r="BE678" s="15"/>
      <c r="BF678" s="24"/>
      <c r="BG678" s="15"/>
      <c r="BH678" s="24"/>
      <c r="BI678" s="15"/>
      <c r="BJ678" s="24"/>
      <c r="BK678" s="15"/>
      <c r="BL678" s="24"/>
      <c r="BM678" s="15"/>
      <c r="BN678" s="24"/>
      <c r="BO678" s="15"/>
      <c r="BP678" s="24"/>
      <c r="BQ678" s="15">
        <v>64</v>
      </c>
      <c r="BR678" s="24" t="s">
        <v>182</v>
      </c>
      <c r="BS678" s="15">
        <v>33</v>
      </c>
      <c r="BT678" s="24" t="s">
        <v>168</v>
      </c>
      <c r="BU678" s="15"/>
      <c r="BV678" s="24"/>
      <c r="BW678" s="15"/>
      <c r="BX678" s="24"/>
      <c r="BY678" s="15"/>
      <c r="BZ678" s="24"/>
      <c r="CA678" s="15">
        <v>38</v>
      </c>
      <c r="CB678" s="24" t="s">
        <v>168</v>
      </c>
      <c r="CC678" s="15"/>
      <c r="CD678" s="24"/>
      <c r="CE678" s="15"/>
      <c r="CF678" s="24"/>
      <c r="CG678" s="15"/>
      <c r="CH678" s="25"/>
      <c r="CI678" s="15"/>
      <c r="CJ678" s="25"/>
      <c r="CK678" s="15"/>
      <c r="CL678" s="25"/>
      <c r="CM678" s="15"/>
      <c r="CN678" s="25"/>
      <c r="CO678" s="15"/>
      <c r="CP678" s="25"/>
      <c r="CQ678" s="15"/>
      <c r="CR678" s="25"/>
      <c r="CS678" s="15">
        <f t="shared" si="132"/>
        <v>0</v>
      </c>
      <c r="CT678" s="15">
        <f t="shared" si="133"/>
        <v>0</v>
      </c>
      <c r="CU678" s="15">
        <f t="shared" si="134"/>
        <v>0</v>
      </c>
      <c r="CV678" s="15">
        <f t="shared" si="135"/>
        <v>0</v>
      </c>
      <c r="CW678" s="15"/>
      <c r="CX678" s="15"/>
      <c r="CY678" s="15">
        <f t="shared" si="136"/>
        <v>0</v>
      </c>
      <c r="CZ678" s="15">
        <f>GG678</f>
        <v>0</v>
      </c>
      <c r="DA678" s="19"/>
      <c r="DB678" s="17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7"/>
      <c r="DQ678" s="15"/>
      <c r="DR678" s="15"/>
      <c r="DS678" s="15"/>
      <c r="DT678" s="15"/>
      <c r="DU678" s="15"/>
      <c r="DV678" s="15"/>
      <c r="DW678" s="15"/>
      <c r="DX678" s="20"/>
      <c r="DY678" s="15"/>
      <c r="DZ678" s="20"/>
      <c r="EA678" s="15">
        <v>59</v>
      </c>
      <c r="EB678" s="20">
        <v>8</v>
      </c>
      <c r="EC678" s="15">
        <v>38</v>
      </c>
      <c r="ED678" s="20" t="s">
        <v>168</v>
      </c>
      <c r="EE678" s="15"/>
      <c r="EF678" s="20"/>
      <c r="EG678" s="15"/>
      <c r="EH678" s="20"/>
      <c r="EI678" s="15"/>
      <c r="EJ678" s="20"/>
      <c r="EK678" s="15"/>
      <c r="EL678" s="20"/>
      <c r="EM678" s="15"/>
      <c r="EN678" s="20"/>
      <c r="EO678" s="15"/>
      <c r="EP678" s="20"/>
      <c r="EQ678" s="15"/>
      <c r="ER678" s="20"/>
      <c r="ES678" s="15"/>
      <c r="ET678" s="20"/>
      <c r="EU678" s="15"/>
      <c r="EV678" s="20"/>
      <c r="EW678" s="15"/>
      <c r="EX678" s="20"/>
      <c r="EY678" s="15"/>
      <c r="EZ678" s="20"/>
      <c r="FA678" s="15"/>
      <c r="FB678" s="20"/>
      <c r="FC678" s="15"/>
      <c r="FD678" s="20"/>
      <c r="FE678" s="15"/>
      <c r="FF678" s="20"/>
      <c r="FG678" s="15"/>
      <c r="FH678" s="20"/>
      <c r="FI678" s="15"/>
      <c r="FJ678" s="20"/>
      <c r="FK678" s="15"/>
      <c r="FL678" s="20"/>
      <c r="FM678" s="15"/>
      <c r="FN678" s="20"/>
      <c r="FO678" s="15"/>
      <c r="FP678" s="20"/>
      <c r="FQ678" s="15"/>
      <c r="FR678" s="20"/>
      <c r="FS678" s="15"/>
      <c r="FT678" s="20"/>
      <c r="FU678" s="15"/>
      <c r="FV678" s="20"/>
      <c r="FW678" s="15"/>
      <c r="FX678" s="20"/>
      <c r="FY678" s="15"/>
      <c r="FZ678" s="20"/>
      <c r="GA678" s="15"/>
      <c r="GB678" s="20"/>
      <c r="GC678" s="15"/>
      <c r="GD678" s="20"/>
      <c r="GE678" s="15"/>
      <c r="GF678" s="20"/>
      <c r="GG678" s="170"/>
    </row>
    <row r="679" spans="1:189" s="2" customFormat="1" ht="15" customHeight="1" x14ac:dyDescent="0.3">
      <c r="A679" s="15" t="s">
        <v>2903</v>
      </c>
      <c r="B679" s="15" t="s">
        <v>126</v>
      </c>
      <c r="C679" s="17" t="s">
        <v>1213</v>
      </c>
      <c r="D679" s="17" t="s">
        <v>1212</v>
      </c>
      <c r="E679" s="15" t="str">
        <f t="shared" si="130"/>
        <v>Tessa Lawson</v>
      </c>
      <c r="F679" s="17" t="s">
        <v>128</v>
      </c>
      <c r="G679" s="15">
        <v>999915902</v>
      </c>
      <c r="H679" s="15">
        <f t="shared" si="131"/>
        <v>357</v>
      </c>
      <c r="I679" s="15"/>
      <c r="J679" s="15"/>
      <c r="K679" s="16"/>
      <c r="L679" s="15"/>
      <c r="M679" s="15"/>
      <c r="N679" s="15"/>
      <c r="O679" s="15">
        <f t="shared" si="137"/>
        <v>133</v>
      </c>
      <c r="P679" s="15">
        <v>0</v>
      </c>
      <c r="Q679" s="15">
        <f t="shared" si="138"/>
        <v>1</v>
      </c>
      <c r="R679" s="15">
        <v>0</v>
      </c>
      <c r="S679" s="15">
        <v>0</v>
      </c>
      <c r="T679" s="15">
        <f t="shared" si="139"/>
        <v>38</v>
      </c>
      <c r="U679" s="15">
        <f t="shared" si="140"/>
        <v>0</v>
      </c>
      <c r="V679" s="15"/>
      <c r="W679" s="15"/>
      <c r="X679" s="15"/>
      <c r="Y679" s="15"/>
      <c r="Z679" s="16"/>
      <c r="AA679" s="15"/>
      <c r="AB679" s="24"/>
      <c r="AC679" s="15"/>
      <c r="AD679" s="15"/>
      <c r="AE679" s="15"/>
      <c r="AF679" s="15"/>
      <c r="AG679" s="15"/>
      <c r="AH679" s="24"/>
      <c r="AI679" s="15"/>
      <c r="AJ679" s="15"/>
      <c r="AK679" s="15"/>
      <c r="AL679" s="15"/>
      <c r="AM679" s="15"/>
      <c r="AN679" s="24"/>
      <c r="AO679" s="15"/>
      <c r="AP679" s="24"/>
      <c r="AQ679" s="15"/>
      <c r="AR679" s="24"/>
      <c r="AS679" s="15"/>
      <c r="AT679" s="24"/>
      <c r="AU679" s="15"/>
      <c r="AV679" s="24"/>
      <c r="AW679" s="15"/>
      <c r="AX679" s="24"/>
      <c r="AY679" s="15"/>
      <c r="AZ679" s="15"/>
      <c r="BA679" s="15"/>
      <c r="BB679" s="15"/>
      <c r="BC679" s="15"/>
      <c r="BD679" s="15"/>
      <c r="BE679" s="15"/>
      <c r="BF679" s="24"/>
      <c r="BG679" s="15"/>
      <c r="BH679" s="24"/>
      <c r="BI679" s="15"/>
      <c r="BJ679" s="24"/>
      <c r="BK679" s="15"/>
      <c r="BL679" s="24"/>
      <c r="BM679" s="15">
        <v>59</v>
      </c>
      <c r="BN679" s="24">
        <v>7</v>
      </c>
      <c r="BO679" s="15"/>
      <c r="BP679" s="24"/>
      <c r="BQ679" s="15"/>
      <c r="BR679" s="24"/>
      <c r="BS679" s="15"/>
      <c r="BT679" s="24"/>
      <c r="BU679" s="15"/>
      <c r="BV679" s="24"/>
      <c r="BW679" s="15"/>
      <c r="BX679" s="24"/>
      <c r="BY679" s="15"/>
      <c r="BZ679" s="24"/>
      <c r="CA679" s="15">
        <v>38</v>
      </c>
      <c r="CB679" s="24">
        <v>17</v>
      </c>
      <c r="CC679" s="15"/>
      <c r="CD679" s="24"/>
      <c r="CE679" s="15"/>
      <c r="CF679" s="24"/>
      <c r="CG679" s="15">
        <v>63</v>
      </c>
      <c r="CH679" s="25">
        <v>5</v>
      </c>
      <c r="CI679" s="15"/>
      <c r="CJ679" s="25"/>
      <c r="CK679" s="15"/>
      <c r="CL679" s="25"/>
      <c r="CM679" s="15"/>
      <c r="CN679" s="25"/>
      <c r="CO679" s="15">
        <v>20</v>
      </c>
      <c r="CP679" s="25">
        <v>1</v>
      </c>
      <c r="CQ679" s="15"/>
      <c r="CR679" s="25"/>
      <c r="CS679" s="15">
        <f t="shared" si="132"/>
        <v>0</v>
      </c>
      <c r="CT679" s="15">
        <f t="shared" si="133"/>
        <v>106</v>
      </c>
      <c r="CU679" s="15">
        <f t="shared" si="134"/>
        <v>1</v>
      </c>
      <c r="CV679" s="15">
        <f t="shared" si="135"/>
        <v>44</v>
      </c>
      <c r="CW679" s="15"/>
      <c r="CX679" s="15"/>
      <c r="CY679" s="15">
        <f t="shared" si="136"/>
        <v>36</v>
      </c>
      <c r="CZ679" s="15">
        <f>GG679</f>
        <v>0</v>
      </c>
      <c r="DA679" s="19"/>
      <c r="DB679" s="17">
        <v>36</v>
      </c>
      <c r="DC679" s="15">
        <v>68</v>
      </c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>
        <v>38</v>
      </c>
      <c r="DP679" s="17"/>
      <c r="DQ679" s="15"/>
      <c r="DR679" s="15"/>
      <c r="DS679" s="15"/>
      <c r="DT679" s="15"/>
      <c r="DU679" s="15"/>
      <c r="DV679" s="15"/>
      <c r="DW679" s="15"/>
      <c r="DX679" s="20"/>
      <c r="DY679" s="15">
        <v>44</v>
      </c>
      <c r="DZ679" s="20">
        <v>9</v>
      </c>
      <c r="EA679" s="15"/>
      <c r="EB679" s="20"/>
      <c r="EC679" s="15">
        <v>38</v>
      </c>
      <c r="ED679" s="20">
        <v>17</v>
      </c>
      <c r="EE679" s="15">
        <v>25</v>
      </c>
      <c r="EF679" s="20"/>
      <c r="EG679" s="15"/>
      <c r="EH679" s="20"/>
      <c r="EI679" s="15">
        <v>56</v>
      </c>
      <c r="EJ679" s="20">
        <v>3</v>
      </c>
      <c r="EK679" s="15"/>
      <c r="EL679" s="20"/>
      <c r="EM679" s="15">
        <v>52</v>
      </c>
      <c r="EN679" s="20">
        <v>5</v>
      </c>
      <c r="EO679" s="15">
        <v>36</v>
      </c>
      <c r="EP679" s="20"/>
      <c r="EQ679" s="15"/>
      <c r="ER679" s="20"/>
      <c r="ES679" s="15"/>
      <c r="ET679" s="20"/>
      <c r="EU679" s="15"/>
      <c r="EV679" s="20"/>
      <c r="EW679" s="15"/>
      <c r="EX679" s="20"/>
      <c r="EY679" s="15"/>
      <c r="EZ679" s="20"/>
      <c r="FA679" s="15"/>
      <c r="FB679" s="20"/>
      <c r="FC679" s="15">
        <v>38</v>
      </c>
      <c r="FD679" s="20" t="s">
        <v>129</v>
      </c>
      <c r="FE679" s="15"/>
      <c r="FF679" s="20"/>
      <c r="FG679" s="15"/>
      <c r="FH679" s="20"/>
      <c r="FI679" s="15"/>
      <c r="FJ679" s="20"/>
      <c r="FK679" s="15">
        <v>68</v>
      </c>
      <c r="FL679" s="20">
        <v>4</v>
      </c>
      <c r="FM679" s="15"/>
      <c r="FN679" s="20"/>
      <c r="FO679" s="15"/>
      <c r="FP679" s="20"/>
      <c r="FQ679" s="15"/>
      <c r="FR679" s="20"/>
      <c r="FS679" s="15"/>
      <c r="FT679" s="20"/>
      <c r="FU679" s="15"/>
      <c r="FV679" s="20"/>
      <c r="FW679" s="15"/>
      <c r="FX679" s="20"/>
      <c r="FY679" s="15"/>
      <c r="FZ679" s="20"/>
      <c r="GA679" s="15"/>
      <c r="GB679" s="20"/>
      <c r="GC679" s="15">
        <v>44</v>
      </c>
      <c r="GD679" s="20">
        <v>9</v>
      </c>
      <c r="GE679" s="15"/>
      <c r="GF679" s="20"/>
      <c r="GG679" s="170"/>
    </row>
    <row r="680" spans="1:189" s="2" customFormat="1" ht="15" customHeight="1" x14ac:dyDescent="0.3">
      <c r="A680" s="82" t="s">
        <v>130</v>
      </c>
      <c r="B680" s="82" t="s">
        <v>140</v>
      </c>
      <c r="C680" s="82" t="s">
        <v>2794</v>
      </c>
      <c r="D680" s="82" t="s">
        <v>2795</v>
      </c>
      <c r="E680" s="15" t="str">
        <f t="shared" si="130"/>
        <v xml:space="preserve"> NORMAN DONATIEN</v>
      </c>
      <c r="F680" s="82" t="s">
        <v>135</v>
      </c>
      <c r="G680" s="82">
        <v>999915973</v>
      </c>
      <c r="H680" s="15">
        <f t="shared" si="131"/>
        <v>68</v>
      </c>
      <c r="I680" s="15"/>
      <c r="J680" s="15"/>
      <c r="K680" s="16"/>
      <c r="L680" s="15"/>
      <c r="M680" s="15"/>
      <c r="N680" s="15"/>
      <c r="O680" s="15">
        <f t="shared" si="137"/>
        <v>0</v>
      </c>
      <c r="P680" s="15">
        <v>0</v>
      </c>
      <c r="Q680" s="15">
        <f t="shared" si="138"/>
        <v>0</v>
      </c>
      <c r="R680" s="15">
        <v>0</v>
      </c>
      <c r="S680" s="15">
        <v>0</v>
      </c>
      <c r="T680" s="15">
        <f t="shared" si="139"/>
        <v>0</v>
      </c>
      <c r="U680" s="15">
        <f t="shared" si="140"/>
        <v>0</v>
      </c>
      <c r="V680" s="15"/>
      <c r="W680" s="15"/>
      <c r="X680" s="15"/>
      <c r="Y680" s="15"/>
      <c r="Z680" s="16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>
        <f t="shared" si="132"/>
        <v>0</v>
      </c>
      <c r="CT680" s="15">
        <f t="shared" si="133"/>
        <v>68</v>
      </c>
      <c r="CU680" s="15">
        <f t="shared" si="134"/>
        <v>1</v>
      </c>
      <c r="CV680" s="15">
        <f t="shared" si="135"/>
        <v>0</v>
      </c>
      <c r="CW680" s="15"/>
      <c r="CX680" s="15"/>
      <c r="CY680" s="15">
        <f t="shared" si="136"/>
        <v>0</v>
      </c>
      <c r="CZ680" s="15">
        <f>GG680</f>
        <v>0</v>
      </c>
      <c r="DA680" s="16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20"/>
      <c r="DY680" s="15"/>
      <c r="DZ680" s="20"/>
      <c r="EA680" s="15"/>
      <c r="EB680" s="20"/>
      <c r="EC680" s="15"/>
      <c r="ED680" s="20"/>
      <c r="EE680" s="15"/>
      <c r="EF680" s="20"/>
      <c r="EG680" s="15"/>
      <c r="EH680" s="20"/>
      <c r="EI680" s="15"/>
      <c r="EJ680" s="20"/>
      <c r="EK680" s="15"/>
      <c r="EL680" s="20"/>
      <c r="EM680" s="15"/>
      <c r="EN680" s="20"/>
      <c r="EO680" s="15"/>
      <c r="EP680" s="20"/>
      <c r="EQ680" s="15"/>
      <c r="ER680" s="20"/>
      <c r="ES680" s="15"/>
      <c r="ET680" s="20"/>
      <c r="EU680" s="15"/>
      <c r="EV680" s="20"/>
      <c r="EW680" s="15">
        <v>68</v>
      </c>
      <c r="EX680" s="20">
        <v>3</v>
      </c>
      <c r="EY680" s="15"/>
      <c r="EZ680" s="20"/>
      <c r="FA680" s="15"/>
      <c r="FB680" s="20"/>
      <c r="FC680" s="15"/>
      <c r="FD680" s="20"/>
      <c r="FE680" s="15"/>
      <c r="FF680" s="20"/>
      <c r="FG680" s="15"/>
      <c r="FH680" s="20"/>
      <c r="FI680" s="15"/>
      <c r="FJ680" s="20"/>
      <c r="FK680" s="15"/>
      <c r="FL680" s="20"/>
      <c r="FM680" s="15"/>
      <c r="FN680" s="20"/>
      <c r="FO680" s="15"/>
      <c r="FP680" s="20"/>
      <c r="FQ680" s="15"/>
      <c r="FR680" s="20"/>
      <c r="FS680" s="15"/>
      <c r="FT680" s="20"/>
      <c r="FU680" s="15"/>
      <c r="FV680" s="20"/>
      <c r="FW680" s="15"/>
      <c r="FX680" s="20"/>
      <c r="FY680" s="15"/>
      <c r="FZ680" s="20"/>
      <c r="GA680" s="15"/>
      <c r="GB680" s="20"/>
      <c r="GC680" s="15"/>
      <c r="GD680" s="20"/>
      <c r="GE680" s="15"/>
      <c r="GF680" s="20"/>
      <c r="GG680" s="170"/>
    </row>
    <row r="681" spans="1:189" s="2" customFormat="1" ht="15" customHeight="1" x14ac:dyDescent="0.3">
      <c r="A681" s="17" t="s">
        <v>125</v>
      </c>
      <c r="B681" s="15" t="s">
        <v>126</v>
      </c>
      <c r="C681" s="15" t="s">
        <v>212</v>
      </c>
      <c r="D681" s="15" t="s">
        <v>1957</v>
      </c>
      <c r="E681" s="15" t="str">
        <f t="shared" si="130"/>
        <v>Kayla Wong</v>
      </c>
      <c r="F681" s="15" t="s">
        <v>128</v>
      </c>
      <c r="G681" s="15">
        <v>999915991</v>
      </c>
      <c r="H681" s="15">
        <f t="shared" si="131"/>
        <v>119</v>
      </c>
      <c r="I681" s="15"/>
      <c r="J681" s="15"/>
      <c r="K681" s="16"/>
      <c r="L681" s="15"/>
      <c r="M681" s="15"/>
      <c r="N681" s="15"/>
      <c r="O681" s="15">
        <f t="shared" si="137"/>
        <v>0</v>
      </c>
      <c r="P681" s="15">
        <v>0</v>
      </c>
      <c r="Q681" s="15">
        <f t="shared" si="138"/>
        <v>0</v>
      </c>
      <c r="R681" s="15">
        <v>0</v>
      </c>
      <c r="S681" s="15">
        <v>0</v>
      </c>
      <c r="T681" s="15">
        <f t="shared" si="139"/>
        <v>38</v>
      </c>
      <c r="U681" s="15">
        <f t="shared" si="140"/>
        <v>0</v>
      </c>
      <c r="V681" s="15"/>
      <c r="W681" s="15"/>
      <c r="X681" s="15"/>
      <c r="Y681" s="15"/>
      <c r="Z681" s="16"/>
      <c r="AA681" s="15"/>
      <c r="AB681" s="24"/>
      <c r="AC681" s="15"/>
      <c r="AD681" s="15"/>
      <c r="AE681" s="15"/>
      <c r="AF681" s="15"/>
      <c r="AG681" s="15"/>
      <c r="AH681" s="24"/>
      <c r="AI681" s="15"/>
      <c r="AJ681" s="15"/>
      <c r="AK681" s="15"/>
      <c r="AL681" s="15"/>
      <c r="AM681" s="15"/>
      <c r="AN681" s="24"/>
      <c r="AO681" s="15"/>
      <c r="AP681" s="24"/>
      <c r="AQ681" s="15"/>
      <c r="AR681" s="24"/>
      <c r="AS681" s="15"/>
      <c r="AT681" s="24"/>
      <c r="AU681" s="15"/>
      <c r="AV681" s="24"/>
      <c r="AW681" s="15"/>
      <c r="AX681" s="24"/>
      <c r="AY681" s="15"/>
      <c r="AZ681" s="15"/>
      <c r="BA681" s="15"/>
      <c r="BB681" s="15"/>
      <c r="BC681" s="15"/>
      <c r="BD681" s="15"/>
      <c r="BE681" s="15"/>
      <c r="BF681" s="24"/>
      <c r="BG681" s="15"/>
      <c r="BH681" s="24"/>
      <c r="BI681" s="15"/>
      <c r="BJ681" s="24"/>
      <c r="BK681" s="15"/>
      <c r="BL681" s="24"/>
      <c r="BM681" s="15">
        <v>44</v>
      </c>
      <c r="BN681" s="24" t="s">
        <v>129</v>
      </c>
      <c r="BO681" s="15"/>
      <c r="BP681" s="24"/>
      <c r="BQ681" s="15"/>
      <c r="BR681" s="24"/>
      <c r="BS681" s="15"/>
      <c r="BT681" s="24"/>
      <c r="BU681" s="15"/>
      <c r="BV681" s="24"/>
      <c r="BW681" s="15"/>
      <c r="BX681" s="24"/>
      <c r="BY681" s="15"/>
      <c r="BZ681" s="24"/>
      <c r="CA681" s="15">
        <v>38</v>
      </c>
      <c r="CB681" s="24" t="s">
        <v>168</v>
      </c>
      <c r="CC681" s="15"/>
      <c r="CD681" s="24"/>
      <c r="CE681" s="15"/>
      <c r="CF681" s="24"/>
      <c r="CG681" s="15">
        <v>38</v>
      </c>
      <c r="CH681" s="25" t="s">
        <v>129</v>
      </c>
      <c r="CI681" s="15"/>
      <c r="CJ681" s="25"/>
      <c r="CK681" s="15"/>
      <c r="CL681" s="25"/>
      <c r="CM681" s="15"/>
      <c r="CN681" s="25"/>
      <c r="CO681" s="15"/>
      <c r="CP681" s="25"/>
      <c r="CQ681" s="15"/>
      <c r="CR681" s="25"/>
      <c r="CS681" s="15">
        <f t="shared" si="132"/>
        <v>0</v>
      </c>
      <c r="CT681" s="15">
        <f t="shared" si="133"/>
        <v>0</v>
      </c>
      <c r="CU681" s="15">
        <f t="shared" si="134"/>
        <v>0</v>
      </c>
      <c r="CV681" s="15">
        <f t="shared" si="135"/>
        <v>33</v>
      </c>
      <c r="CW681" s="15"/>
      <c r="CX681" s="15"/>
      <c r="CY681" s="15">
        <f t="shared" si="136"/>
        <v>48</v>
      </c>
      <c r="CZ681" s="15">
        <f>GG681</f>
        <v>0</v>
      </c>
      <c r="DA681" s="19"/>
      <c r="DB681" s="17">
        <v>48</v>
      </c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7"/>
      <c r="DQ681" s="15"/>
      <c r="DR681" s="15"/>
      <c r="DS681" s="15"/>
      <c r="DT681" s="15"/>
      <c r="DU681" s="15"/>
      <c r="DV681" s="15"/>
      <c r="DW681" s="15"/>
      <c r="DX681" s="20"/>
      <c r="DY681" s="15">
        <v>33</v>
      </c>
      <c r="DZ681" s="20" t="s">
        <v>168</v>
      </c>
      <c r="EA681" s="15"/>
      <c r="EB681" s="20"/>
      <c r="EC681" s="15">
        <v>38</v>
      </c>
      <c r="ED681" s="20" t="s">
        <v>168</v>
      </c>
      <c r="EE681" s="15"/>
      <c r="EF681" s="20"/>
      <c r="EG681" s="15"/>
      <c r="EH681" s="20"/>
      <c r="EI681" s="15"/>
      <c r="EJ681" s="20"/>
      <c r="EK681" s="15"/>
      <c r="EL681" s="20"/>
      <c r="EM681" s="15"/>
      <c r="EN681" s="20"/>
      <c r="EO681" s="15">
        <v>48</v>
      </c>
      <c r="EP681" s="20"/>
      <c r="EQ681" s="15"/>
      <c r="ER681" s="20"/>
      <c r="ES681" s="15"/>
      <c r="ET681" s="20"/>
      <c r="EU681" s="15"/>
      <c r="EV681" s="20"/>
      <c r="EW681" s="15"/>
      <c r="EX681" s="20"/>
      <c r="EY681" s="15"/>
      <c r="EZ681" s="20"/>
      <c r="FA681" s="15"/>
      <c r="FB681" s="20"/>
      <c r="FC681" s="15"/>
      <c r="FD681" s="20"/>
      <c r="FE681" s="15"/>
      <c r="FF681" s="20"/>
      <c r="FG681" s="15"/>
      <c r="FH681" s="20"/>
      <c r="FI681" s="15"/>
      <c r="FJ681" s="20"/>
      <c r="FK681" s="15"/>
      <c r="FL681" s="20"/>
      <c r="FM681" s="15"/>
      <c r="FN681" s="20"/>
      <c r="FO681" s="15"/>
      <c r="FP681" s="20"/>
      <c r="FQ681" s="15"/>
      <c r="FR681" s="20"/>
      <c r="FS681" s="15"/>
      <c r="FT681" s="20"/>
      <c r="FU681" s="15"/>
      <c r="FV681" s="20"/>
      <c r="FW681" s="15"/>
      <c r="FX681" s="20"/>
      <c r="FY681" s="15"/>
      <c r="FZ681" s="20"/>
      <c r="GA681" s="15"/>
      <c r="GB681" s="20"/>
      <c r="GC681" s="15">
        <v>33</v>
      </c>
      <c r="GD681" s="20" t="s">
        <v>168</v>
      </c>
      <c r="GE681" s="15"/>
      <c r="GF681" s="20"/>
      <c r="GG681" s="170"/>
    </row>
    <row r="682" spans="1:189" s="2" customFormat="1" ht="15" customHeight="1" x14ac:dyDescent="0.3">
      <c r="A682" s="15" t="s">
        <v>2903</v>
      </c>
      <c r="B682" s="15" t="s">
        <v>126</v>
      </c>
      <c r="C682" s="15" t="s">
        <v>1274</v>
      </c>
      <c r="D682" s="15" t="s">
        <v>1271</v>
      </c>
      <c r="E682" s="15" t="str">
        <f t="shared" si="130"/>
        <v>Haram Lim</v>
      </c>
      <c r="F682" s="15" t="s">
        <v>128</v>
      </c>
      <c r="G682" s="15">
        <v>999916042</v>
      </c>
      <c r="H682" s="15">
        <f t="shared" si="131"/>
        <v>25.5</v>
      </c>
      <c r="I682" s="15"/>
      <c r="J682" s="17">
        <f>(O682+P682+R682+S682+T682+U682)/2</f>
        <v>25.5</v>
      </c>
      <c r="K682" s="16"/>
      <c r="L682" s="15"/>
      <c r="M682" s="15"/>
      <c r="N682" s="15"/>
      <c r="O682" s="15">
        <f t="shared" si="137"/>
        <v>0</v>
      </c>
      <c r="P682" s="15">
        <v>0</v>
      </c>
      <c r="Q682" s="15">
        <f t="shared" si="138"/>
        <v>0</v>
      </c>
      <c r="R682" s="15">
        <v>0</v>
      </c>
      <c r="S682" s="15">
        <v>0</v>
      </c>
      <c r="T682" s="15">
        <f t="shared" si="139"/>
        <v>51</v>
      </c>
      <c r="U682" s="15">
        <f t="shared" si="140"/>
        <v>0</v>
      </c>
      <c r="V682" s="15"/>
      <c r="W682" s="15"/>
      <c r="X682" s="15"/>
      <c r="Y682" s="15"/>
      <c r="Z682" s="16"/>
      <c r="AA682" s="15"/>
      <c r="AB682" s="24"/>
      <c r="AC682" s="15"/>
      <c r="AD682" s="15"/>
      <c r="AE682" s="15"/>
      <c r="AF682" s="15"/>
      <c r="AG682" s="15"/>
      <c r="AH682" s="24"/>
      <c r="AI682" s="15"/>
      <c r="AJ682" s="15"/>
      <c r="AK682" s="15"/>
      <c r="AL682" s="15"/>
      <c r="AM682" s="15"/>
      <c r="AN682" s="24"/>
      <c r="AO682" s="15"/>
      <c r="AP682" s="24"/>
      <c r="AQ682" s="15"/>
      <c r="AR682" s="24"/>
      <c r="AS682" s="15"/>
      <c r="AT682" s="24"/>
      <c r="AU682" s="15"/>
      <c r="AV682" s="24"/>
      <c r="AW682" s="15"/>
      <c r="AX682" s="24"/>
      <c r="AY682" s="15"/>
      <c r="AZ682" s="15"/>
      <c r="BA682" s="15"/>
      <c r="BB682" s="15"/>
      <c r="BC682" s="15"/>
      <c r="BD682" s="15"/>
      <c r="BE682" s="15"/>
      <c r="BF682" s="24"/>
      <c r="BG682" s="15"/>
      <c r="BH682" s="24"/>
      <c r="BI682" s="15"/>
      <c r="BJ682" s="24"/>
      <c r="BK682" s="15"/>
      <c r="BL682" s="24"/>
      <c r="BM682" s="15"/>
      <c r="BN682" s="24"/>
      <c r="BO682" s="15"/>
      <c r="BP682" s="24"/>
      <c r="BQ682" s="15"/>
      <c r="BR682" s="24"/>
      <c r="BS682" s="15"/>
      <c r="BT682" s="24"/>
      <c r="BU682" s="15"/>
      <c r="BV682" s="24"/>
      <c r="BW682" s="15"/>
      <c r="BX682" s="24"/>
      <c r="BY682" s="15"/>
      <c r="BZ682" s="24"/>
      <c r="CA682" s="15"/>
      <c r="CB682" s="24"/>
      <c r="CC682" s="15"/>
      <c r="CD682" s="24"/>
      <c r="CE682" s="15">
        <v>93</v>
      </c>
      <c r="CF682" s="24">
        <v>7</v>
      </c>
      <c r="CG682" s="15"/>
      <c r="CH682" s="25"/>
      <c r="CI682" s="15"/>
      <c r="CJ682" s="25"/>
      <c r="CK682" s="15"/>
      <c r="CL682" s="25"/>
      <c r="CM682" s="15"/>
      <c r="CN682" s="25"/>
      <c r="CO682" s="15"/>
      <c r="CP682" s="24"/>
      <c r="CQ682" s="15"/>
      <c r="CR682" s="24"/>
      <c r="CS682" s="15">
        <f t="shared" si="132"/>
        <v>0</v>
      </c>
      <c r="CT682" s="15">
        <f t="shared" si="133"/>
        <v>0</v>
      </c>
      <c r="CU682" s="15">
        <f t="shared" si="134"/>
        <v>0</v>
      </c>
      <c r="CV682" s="15">
        <f t="shared" si="135"/>
        <v>0</v>
      </c>
      <c r="CW682" s="15"/>
      <c r="CX682" s="15"/>
      <c r="CY682" s="15">
        <f t="shared" si="136"/>
        <v>0</v>
      </c>
      <c r="CZ682" s="15">
        <f>GG682</f>
        <v>0</v>
      </c>
      <c r="DA682" s="20"/>
      <c r="DB682" s="17"/>
      <c r="DC682" s="15"/>
      <c r="DD682" s="15"/>
      <c r="DE682" s="15"/>
      <c r="DF682" s="15">
        <v>45</v>
      </c>
      <c r="DG682" s="15"/>
      <c r="DH682" s="15">
        <v>68</v>
      </c>
      <c r="DI682" s="15"/>
      <c r="DJ682" s="15"/>
      <c r="DK682" s="15"/>
      <c r="DL682" s="15"/>
      <c r="DM682" s="15"/>
      <c r="DN682" s="15"/>
      <c r="DO682" s="15"/>
      <c r="DP682" s="17"/>
      <c r="DQ682" s="15"/>
      <c r="DR682" s="15"/>
      <c r="DS682" s="15"/>
      <c r="DT682" s="15"/>
      <c r="DU682" s="15"/>
      <c r="DV682" s="15"/>
      <c r="DW682" s="15"/>
      <c r="DX682" s="20"/>
      <c r="DY682" s="15"/>
      <c r="DZ682" s="20"/>
      <c r="EA682" s="15"/>
      <c r="EB682" s="20"/>
      <c r="EC682" s="15">
        <v>51</v>
      </c>
      <c r="ED682" s="20" t="s">
        <v>129</v>
      </c>
      <c r="EE682" s="15"/>
      <c r="EF682" s="20"/>
      <c r="EG682" s="15"/>
      <c r="EH682" s="20"/>
      <c r="EI682" s="15"/>
      <c r="EJ682" s="20"/>
      <c r="EK682" s="15"/>
      <c r="EL682" s="20"/>
      <c r="EM682" s="15"/>
      <c r="EN682" s="20"/>
      <c r="EO682" s="15"/>
      <c r="EP682" s="20"/>
      <c r="EQ682" s="15"/>
      <c r="ER682" s="20"/>
      <c r="ES682" s="15"/>
      <c r="ET682" s="20"/>
      <c r="EU682" s="15"/>
      <c r="EV682" s="20"/>
      <c r="EW682" s="15"/>
      <c r="EX682" s="20"/>
      <c r="EY682" s="15"/>
      <c r="EZ682" s="20"/>
      <c r="FA682" s="15"/>
      <c r="FB682" s="20"/>
      <c r="FC682" s="15"/>
      <c r="FD682" s="20"/>
      <c r="FE682" s="15"/>
      <c r="FF682" s="20"/>
      <c r="FG682" s="15"/>
      <c r="FH682" s="20"/>
      <c r="FI682" s="15"/>
      <c r="FJ682" s="20"/>
      <c r="FK682" s="15"/>
      <c r="FL682" s="20"/>
      <c r="FM682" s="15"/>
      <c r="FN682" s="20"/>
      <c r="FO682" s="15"/>
      <c r="FP682" s="20"/>
      <c r="FQ682" s="15"/>
      <c r="FR682" s="20"/>
      <c r="FS682" s="15"/>
      <c r="FT682" s="20"/>
      <c r="FU682" s="15"/>
      <c r="FV682" s="20"/>
      <c r="FW682" s="15"/>
      <c r="FX682" s="20"/>
      <c r="FY682" s="15"/>
      <c r="FZ682" s="20"/>
      <c r="GA682" s="15"/>
      <c r="GB682" s="20"/>
      <c r="GC682" s="15"/>
      <c r="GD682" s="20"/>
      <c r="GE682" s="15"/>
      <c r="GF682" s="20"/>
      <c r="GG682" s="170"/>
    </row>
    <row r="683" spans="1:189" s="2" customFormat="1" ht="15" customHeight="1" x14ac:dyDescent="0.3">
      <c r="A683" s="17" t="s">
        <v>125</v>
      </c>
      <c r="B683" s="17" t="s">
        <v>126</v>
      </c>
      <c r="C683" s="17" t="s">
        <v>1125</v>
      </c>
      <c r="D683" s="17" t="s">
        <v>1154</v>
      </c>
      <c r="E683" s="15" t="str">
        <f t="shared" si="130"/>
        <v>JOSHUA KONNO-LUM</v>
      </c>
      <c r="F683" s="17" t="s">
        <v>135</v>
      </c>
      <c r="G683" s="17">
        <v>999916231</v>
      </c>
      <c r="H683" s="15">
        <f t="shared" si="131"/>
        <v>19</v>
      </c>
      <c r="I683" s="15"/>
      <c r="J683" s="17">
        <f>(O683+P683+R683+S683+T683+U683)/2</f>
        <v>19</v>
      </c>
      <c r="K683" s="16"/>
      <c r="L683" s="15"/>
      <c r="M683" s="15"/>
      <c r="N683" s="15"/>
      <c r="O683" s="15">
        <f t="shared" si="137"/>
        <v>0</v>
      </c>
      <c r="P683" s="15">
        <v>0</v>
      </c>
      <c r="Q683" s="15">
        <f t="shared" si="138"/>
        <v>1</v>
      </c>
      <c r="R683" s="15">
        <v>0</v>
      </c>
      <c r="S683" s="15">
        <v>0</v>
      </c>
      <c r="T683" s="15">
        <f t="shared" si="139"/>
        <v>38</v>
      </c>
      <c r="U683" s="15">
        <f t="shared" si="140"/>
        <v>0</v>
      </c>
      <c r="V683" s="15"/>
      <c r="W683" s="15"/>
      <c r="X683" s="15"/>
      <c r="Y683" s="15"/>
      <c r="Z683" s="16"/>
      <c r="AA683" s="15"/>
      <c r="AB683" s="24"/>
      <c r="AC683" s="15"/>
      <c r="AD683" s="15"/>
      <c r="AE683" s="15"/>
      <c r="AF683" s="15"/>
      <c r="AG683" s="15"/>
      <c r="AH683" s="24"/>
      <c r="AI683" s="15"/>
      <c r="AJ683" s="15"/>
      <c r="AK683" s="15"/>
      <c r="AL683" s="15"/>
      <c r="AM683" s="15"/>
      <c r="AN683" s="24"/>
      <c r="AO683" s="15"/>
      <c r="AP683" s="24"/>
      <c r="AQ683" s="15"/>
      <c r="AR683" s="24"/>
      <c r="AS683" s="15"/>
      <c r="AT683" s="24"/>
      <c r="AU683" s="15"/>
      <c r="AV683" s="24"/>
      <c r="AW683" s="15"/>
      <c r="AX683" s="24"/>
      <c r="AY683" s="15"/>
      <c r="AZ683" s="15"/>
      <c r="BA683" s="15"/>
      <c r="BB683" s="15"/>
      <c r="BC683" s="15"/>
      <c r="BD683" s="15"/>
      <c r="BE683" s="15"/>
      <c r="BF683" s="24"/>
      <c r="BG683" s="15"/>
      <c r="BH683" s="24"/>
      <c r="BI683" s="15"/>
      <c r="BJ683" s="24"/>
      <c r="BK683" s="15"/>
      <c r="BL683" s="24"/>
      <c r="BM683" s="15"/>
      <c r="BN683" s="24"/>
      <c r="BO683" s="15"/>
      <c r="BP683" s="24"/>
      <c r="BQ683" s="15"/>
      <c r="BR683" s="24"/>
      <c r="BS683" s="15"/>
      <c r="BT683" s="24"/>
      <c r="BU683" s="15"/>
      <c r="BV683" s="24"/>
      <c r="BW683" s="15"/>
      <c r="BX683" s="24"/>
      <c r="BY683" s="15"/>
      <c r="BZ683" s="24"/>
      <c r="CA683" s="15"/>
      <c r="CB683" s="24"/>
      <c r="CC683" s="15"/>
      <c r="CD683" s="24"/>
      <c r="CE683" s="15"/>
      <c r="CF683" s="24"/>
      <c r="CG683" s="15"/>
      <c r="CH683" s="25"/>
      <c r="CI683" s="15"/>
      <c r="CJ683" s="25"/>
      <c r="CK683" s="15"/>
      <c r="CL683" s="25"/>
      <c r="CM683" s="15"/>
      <c r="CN683" s="25"/>
      <c r="CO683" s="15"/>
      <c r="CP683" s="25"/>
      <c r="CQ683" s="15"/>
      <c r="CR683" s="25"/>
      <c r="CS683" s="15">
        <f t="shared" si="132"/>
        <v>0</v>
      </c>
      <c r="CT683" s="15">
        <f t="shared" si="133"/>
        <v>0</v>
      </c>
      <c r="CU683" s="15">
        <f t="shared" si="134"/>
        <v>0</v>
      </c>
      <c r="CV683" s="15">
        <f t="shared" si="135"/>
        <v>0</v>
      </c>
      <c r="CW683" s="15"/>
      <c r="CX683" s="15"/>
      <c r="CY683" s="15">
        <f t="shared" si="136"/>
        <v>0</v>
      </c>
      <c r="CZ683" s="15">
        <f>GG683</f>
        <v>0</v>
      </c>
      <c r="DA683" s="19"/>
      <c r="DB683" s="17"/>
      <c r="DC683" s="17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7"/>
      <c r="DQ683" s="17"/>
      <c r="DR683" s="17"/>
      <c r="DS683" s="17"/>
      <c r="DT683" s="17"/>
      <c r="DU683" s="17">
        <v>68</v>
      </c>
      <c r="DV683" s="17"/>
      <c r="DW683" s="15"/>
      <c r="DX683" s="20"/>
      <c r="DY683" s="15"/>
      <c r="DZ683" s="20"/>
      <c r="EA683" s="15"/>
      <c r="EB683" s="20"/>
      <c r="EC683" s="15">
        <v>38</v>
      </c>
      <c r="ED683" s="20" t="s">
        <v>168</v>
      </c>
      <c r="EE683" s="15"/>
      <c r="EF683" s="20"/>
      <c r="EG683" s="15"/>
      <c r="EH683" s="20"/>
      <c r="EI683" s="15"/>
      <c r="EJ683" s="20"/>
      <c r="EK683" s="15"/>
      <c r="EL683" s="20"/>
      <c r="EM683" s="15"/>
      <c r="EN683" s="20"/>
      <c r="EO683" s="15"/>
      <c r="EP683" s="20"/>
      <c r="EQ683" s="17"/>
      <c r="ER683" s="20"/>
      <c r="ES683" s="15"/>
      <c r="ET683" s="20"/>
      <c r="EU683" s="15"/>
      <c r="EV683" s="20"/>
      <c r="EW683" s="15"/>
      <c r="EX683" s="20"/>
      <c r="EY683" s="15"/>
      <c r="EZ683" s="20"/>
      <c r="FA683" s="15"/>
      <c r="FB683" s="20"/>
      <c r="FC683" s="15"/>
      <c r="FD683" s="20"/>
      <c r="FE683" s="15"/>
      <c r="FF683" s="20"/>
      <c r="FG683" s="15"/>
      <c r="FH683" s="20"/>
      <c r="FI683" s="15"/>
      <c r="FJ683" s="20"/>
      <c r="FK683" s="15"/>
      <c r="FL683" s="20"/>
      <c r="FM683" s="15"/>
      <c r="FN683" s="20"/>
      <c r="FO683" s="15"/>
      <c r="FP683" s="20"/>
      <c r="FQ683" s="15"/>
      <c r="FR683" s="20"/>
      <c r="FS683" s="15"/>
      <c r="FT683" s="20"/>
      <c r="FU683" s="15"/>
      <c r="FV683" s="20"/>
      <c r="FW683" s="15"/>
      <c r="FX683" s="20"/>
      <c r="FY683" s="15"/>
      <c r="FZ683" s="20"/>
      <c r="GA683" s="15"/>
      <c r="GB683" s="20"/>
      <c r="GC683" s="15"/>
      <c r="GD683" s="20"/>
      <c r="GE683" s="15"/>
      <c r="GF683" s="20"/>
      <c r="GG683" s="170"/>
    </row>
    <row r="684" spans="1:189" s="2" customFormat="1" ht="15" customHeight="1" x14ac:dyDescent="0.3">
      <c r="A684" s="15" t="s">
        <v>125</v>
      </c>
      <c r="B684" s="15" t="s">
        <v>126</v>
      </c>
      <c r="C684" s="15" t="s">
        <v>840</v>
      </c>
      <c r="D684" s="15" t="s">
        <v>841</v>
      </c>
      <c r="E684" s="15" t="str">
        <f t="shared" si="130"/>
        <v>Skylar Gold</v>
      </c>
      <c r="F684" s="15" t="s">
        <v>135</v>
      </c>
      <c r="G684" s="15">
        <v>999916302</v>
      </c>
      <c r="H684" s="15">
        <f t="shared" si="131"/>
        <v>109</v>
      </c>
      <c r="I684" s="15"/>
      <c r="J684" s="15"/>
      <c r="K684" s="16"/>
      <c r="L684" s="15"/>
      <c r="M684" s="15"/>
      <c r="N684" s="15"/>
      <c r="O684" s="15">
        <f t="shared" si="137"/>
        <v>0</v>
      </c>
      <c r="P684" s="15">
        <v>0</v>
      </c>
      <c r="Q684" s="15">
        <f t="shared" si="138"/>
        <v>0</v>
      </c>
      <c r="R684" s="15">
        <v>0</v>
      </c>
      <c r="S684" s="15">
        <v>0</v>
      </c>
      <c r="T684" s="15">
        <f t="shared" si="139"/>
        <v>38</v>
      </c>
      <c r="U684" s="15">
        <f t="shared" si="140"/>
        <v>0</v>
      </c>
      <c r="V684" s="15"/>
      <c r="W684" s="15"/>
      <c r="X684" s="15"/>
      <c r="Y684" s="15"/>
      <c r="Z684" s="16"/>
      <c r="AA684" s="15"/>
      <c r="AB684" s="24"/>
      <c r="AC684" s="15"/>
      <c r="AD684" s="15"/>
      <c r="AE684" s="15"/>
      <c r="AF684" s="15"/>
      <c r="AG684" s="15"/>
      <c r="AH684" s="24"/>
      <c r="AI684" s="15"/>
      <c r="AJ684" s="15"/>
      <c r="AK684" s="15"/>
      <c r="AL684" s="15"/>
      <c r="AM684" s="15"/>
      <c r="AN684" s="24"/>
      <c r="AO684" s="15"/>
      <c r="AP684" s="24"/>
      <c r="AQ684" s="15"/>
      <c r="AR684" s="24"/>
      <c r="AS684" s="15"/>
      <c r="AT684" s="24"/>
      <c r="AU684" s="15"/>
      <c r="AV684" s="24"/>
      <c r="AW684" s="15"/>
      <c r="AX684" s="24"/>
      <c r="AY684" s="15"/>
      <c r="AZ684" s="15"/>
      <c r="BA684" s="15"/>
      <c r="BB684" s="15"/>
      <c r="BC684" s="15"/>
      <c r="BD684" s="15"/>
      <c r="BE684" s="15"/>
      <c r="BF684" s="24"/>
      <c r="BG684" s="15"/>
      <c r="BH684" s="24"/>
      <c r="BI684" s="15"/>
      <c r="BJ684" s="24"/>
      <c r="BK684" s="15"/>
      <c r="BL684" s="24"/>
      <c r="BM684" s="15">
        <v>33</v>
      </c>
      <c r="BN684" s="24" t="s">
        <v>168</v>
      </c>
      <c r="BO684" s="15"/>
      <c r="BP684" s="24"/>
      <c r="BQ684" s="15"/>
      <c r="BR684" s="24"/>
      <c r="BS684" s="15"/>
      <c r="BT684" s="24"/>
      <c r="BU684" s="15"/>
      <c r="BV684" s="24"/>
      <c r="BW684" s="15"/>
      <c r="BX684" s="24"/>
      <c r="BY684" s="15"/>
      <c r="BZ684" s="24"/>
      <c r="CA684" s="15">
        <v>38</v>
      </c>
      <c r="CB684" s="24" t="s">
        <v>168</v>
      </c>
      <c r="CC684" s="15"/>
      <c r="CD684" s="24"/>
      <c r="CE684" s="15"/>
      <c r="CF684" s="24"/>
      <c r="CG684" s="15"/>
      <c r="CH684" s="25"/>
      <c r="CI684" s="15"/>
      <c r="CJ684" s="25"/>
      <c r="CK684" s="15"/>
      <c r="CL684" s="25"/>
      <c r="CM684" s="15"/>
      <c r="CN684" s="25"/>
      <c r="CO684" s="15"/>
      <c r="CP684" s="25"/>
      <c r="CQ684" s="15"/>
      <c r="CR684" s="25"/>
      <c r="CS684" s="15">
        <f t="shared" si="132"/>
        <v>0</v>
      </c>
      <c r="CT684" s="15">
        <f t="shared" si="133"/>
        <v>38</v>
      </c>
      <c r="CU684" s="15">
        <f t="shared" si="134"/>
        <v>0</v>
      </c>
      <c r="CV684" s="15">
        <f t="shared" si="135"/>
        <v>33</v>
      </c>
      <c r="CW684" s="15"/>
      <c r="CX684" s="15"/>
      <c r="CY684" s="15">
        <f t="shared" si="136"/>
        <v>0</v>
      </c>
      <c r="CZ684" s="15">
        <f>GG684</f>
        <v>0</v>
      </c>
      <c r="DA684" s="19"/>
      <c r="DB684" s="17">
        <v>48</v>
      </c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7"/>
      <c r="DQ684" s="15"/>
      <c r="DR684" s="15"/>
      <c r="DS684" s="15"/>
      <c r="DT684" s="15"/>
      <c r="DU684" s="15"/>
      <c r="DV684" s="15"/>
      <c r="DW684" s="15"/>
      <c r="DX684" s="20"/>
      <c r="DY684" s="15">
        <v>33</v>
      </c>
      <c r="DZ684" s="20" t="s">
        <v>168</v>
      </c>
      <c r="EA684" s="15"/>
      <c r="EB684" s="20"/>
      <c r="EC684" s="15">
        <v>38</v>
      </c>
      <c r="ED684" s="20" t="s">
        <v>168</v>
      </c>
      <c r="EE684" s="15"/>
      <c r="EF684" s="20"/>
      <c r="EG684" s="15"/>
      <c r="EH684" s="20"/>
      <c r="EI684" s="15"/>
      <c r="EJ684" s="20"/>
      <c r="EK684" s="15"/>
      <c r="EL684" s="20"/>
      <c r="EM684" s="15"/>
      <c r="EN684" s="20"/>
      <c r="EO684" s="15"/>
      <c r="EP684" s="20"/>
      <c r="EQ684" s="15"/>
      <c r="ER684" s="20"/>
      <c r="ES684" s="15"/>
      <c r="ET684" s="20"/>
      <c r="EU684" s="15"/>
      <c r="EV684" s="20"/>
      <c r="EW684" s="15"/>
      <c r="EX684" s="20"/>
      <c r="EY684" s="15"/>
      <c r="EZ684" s="20"/>
      <c r="FA684" s="15"/>
      <c r="FB684" s="20"/>
      <c r="FC684" s="15">
        <v>38</v>
      </c>
      <c r="FD684" s="20" t="s">
        <v>129</v>
      </c>
      <c r="FE684" s="15"/>
      <c r="FF684" s="20"/>
      <c r="FG684" s="15"/>
      <c r="FH684" s="20"/>
      <c r="FI684" s="15"/>
      <c r="FJ684" s="20"/>
      <c r="FK684" s="15"/>
      <c r="FL684" s="20"/>
      <c r="FM684" s="15"/>
      <c r="FN684" s="20"/>
      <c r="FO684" s="15"/>
      <c r="FP684" s="20"/>
      <c r="FQ684" s="15"/>
      <c r="FR684" s="20"/>
      <c r="FS684" s="15"/>
      <c r="FT684" s="20"/>
      <c r="FU684" s="15"/>
      <c r="FV684" s="20"/>
      <c r="FW684" s="15"/>
      <c r="FX684" s="20"/>
      <c r="FY684" s="15"/>
      <c r="FZ684" s="20"/>
      <c r="GA684" s="15"/>
      <c r="GB684" s="20"/>
      <c r="GC684" s="15"/>
      <c r="GD684" s="20"/>
      <c r="GE684" s="15">
        <v>33</v>
      </c>
      <c r="GF684" s="20" t="s">
        <v>168</v>
      </c>
      <c r="GG684" s="170"/>
    </row>
    <row r="685" spans="1:189" s="2" customFormat="1" ht="15" customHeight="1" x14ac:dyDescent="0.3">
      <c r="A685" s="15" t="s">
        <v>2905</v>
      </c>
      <c r="B685" s="83" t="s">
        <v>126</v>
      </c>
      <c r="C685" s="83" t="s">
        <v>491</v>
      </c>
      <c r="D685" s="83" t="s">
        <v>1972</v>
      </c>
      <c r="E685" s="15" t="str">
        <f t="shared" si="130"/>
        <v>John Yee</v>
      </c>
      <c r="F685" s="83" t="s">
        <v>135</v>
      </c>
      <c r="G685" s="83">
        <v>999916376</v>
      </c>
      <c r="H685" s="15">
        <f t="shared" si="131"/>
        <v>60</v>
      </c>
      <c r="I685" s="15"/>
      <c r="J685" s="15"/>
      <c r="K685" s="16"/>
      <c r="L685" s="15"/>
      <c r="M685" s="15"/>
      <c r="N685" s="15"/>
      <c r="O685" s="15">
        <f t="shared" si="137"/>
        <v>0</v>
      </c>
      <c r="P685" s="15">
        <v>0</v>
      </c>
      <c r="Q685" s="15">
        <f t="shared" si="138"/>
        <v>0</v>
      </c>
      <c r="R685" s="15">
        <v>0</v>
      </c>
      <c r="S685" s="15">
        <v>0</v>
      </c>
      <c r="T685" s="15">
        <f t="shared" si="139"/>
        <v>0</v>
      </c>
      <c r="U685" s="15">
        <f t="shared" si="140"/>
        <v>0</v>
      </c>
      <c r="V685" s="15"/>
      <c r="W685" s="15"/>
      <c r="X685" s="15"/>
      <c r="Y685" s="15"/>
      <c r="Z685" s="16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>
        <f t="shared" si="132"/>
        <v>0</v>
      </c>
      <c r="CT685" s="15">
        <f t="shared" si="133"/>
        <v>60</v>
      </c>
      <c r="CU685" s="15">
        <f t="shared" si="134"/>
        <v>1</v>
      </c>
      <c r="CV685" s="15">
        <f t="shared" si="135"/>
        <v>0</v>
      </c>
      <c r="CW685" s="15"/>
      <c r="CX685" s="15"/>
      <c r="CY685" s="15">
        <f t="shared" si="136"/>
        <v>0</v>
      </c>
      <c r="CZ685" s="15">
        <f>GG685</f>
        <v>0</v>
      </c>
      <c r="DA685" s="16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20"/>
      <c r="DY685" s="15"/>
      <c r="DZ685" s="20"/>
      <c r="EA685" s="15"/>
      <c r="EB685" s="20"/>
      <c r="EC685" s="15"/>
      <c r="ED685" s="20"/>
      <c r="EE685" s="15"/>
      <c r="EF685" s="20"/>
      <c r="EG685" s="15"/>
      <c r="EH685" s="20"/>
      <c r="EI685" s="24"/>
      <c r="EJ685" s="20"/>
      <c r="EK685" s="15"/>
      <c r="EL685" s="20"/>
      <c r="EM685" s="15"/>
      <c r="EN685" s="20"/>
      <c r="EO685" s="15"/>
      <c r="EP685" s="20"/>
      <c r="EQ685" s="15"/>
      <c r="ER685" s="20"/>
      <c r="ES685" s="15"/>
      <c r="ET685" s="20"/>
      <c r="EU685" s="15"/>
      <c r="EV685" s="20"/>
      <c r="EW685" s="15"/>
      <c r="EX685" s="16"/>
      <c r="EY685" s="15"/>
      <c r="EZ685" s="20"/>
      <c r="FA685" s="15"/>
      <c r="FB685" s="20"/>
      <c r="FC685" s="15"/>
      <c r="FD685" s="20"/>
      <c r="FE685" s="15"/>
      <c r="FF685" s="20"/>
      <c r="FG685" s="15"/>
      <c r="FH685" s="20"/>
      <c r="FI685" s="15"/>
      <c r="FJ685" s="20"/>
      <c r="FK685" s="15"/>
      <c r="FL685" s="20"/>
      <c r="FM685" s="15"/>
      <c r="FN685" s="20"/>
      <c r="FO685" s="15"/>
      <c r="FP685" s="20"/>
      <c r="FQ685" s="15"/>
      <c r="FR685" s="20"/>
      <c r="FS685" s="15"/>
      <c r="FT685" s="20"/>
      <c r="FU685" s="15">
        <v>60</v>
      </c>
      <c r="FV685" s="20">
        <v>1</v>
      </c>
      <c r="FW685" s="15"/>
      <c r="FX685" s="20"/>
      <c r="FY685" s="15"/>
      <c r="FZ685" s="20"/>
      <c r="GA685" s="15"/>
      <c r="GB685" s="20"/>
      <c r="GC685" s="15"/>
      <c r="GD685" s="20"/>
      <c r="GE685" s="15"/>
      <c r="GF685" s="20"/>
      <c r="GG685" s="170"/>
    </row>
    <row r="686" spans="1:189" s="2" customFormat="1" ht="15" customHeight="1" x14ac:dyDescent="0.3">
      <c r="A686" s="83" t="s">
        <v>130</v>
      </c>
      <c r="B686" s="83" t="s">
        <v>126</v>
      </c>
      <c r="C686" s="83" t="s">
        <v>903</v>
      </c>
      <c r="D686" s="83" t="s">
        <v>1972</v>
      </c>
      <c r="E686" s="15" t="str">
        <f t="shared" si="130"/>
        <v>Ella Yee</v>
      </c>
      <c r="F686" s="83" t="s">
        <v>128</v>
      </c>
      <c r="G686" s="15">
        <v>999916377</v>
      </c>
      <c r="H686" s="15">
        <f t="shared" si="131"/>
        <v>60</v>
      </c>
      <c r="I686" s="15"/>
      <c r="J686" s="15"/>
      <c r="K686" s="16"/>
      <c r="L686" s="15"/>
      <c r="M686" s="15"/>
      <c r="N686" s="15"/>
      <c r="O686" s="15">
        <f t="shared" si="137"/>
        <v>0</v>
      </c>
      <c r="P686" s="15">
        <v>0</v>
      </c>
      <c r="Q686" s="15">
        <f t="shared" si="138"/>
        <v>0</v>
      </c>
      <c r="R686" s="15">
        <v>0</v>
      </c>
      <c r="S686" s="15">
        <v>0</v>
      </c>
      <c r="T686" s="15">
        <f t="shared" si="139"/>
        <v>0</v>
      </c>
      <c r="U686" s="15">
        <f t="shared" si="140"/>
        <v>0</v>
      </c>
      <c r="V686" s="15"/>
      <c r="W686" s="15"/>
      <c r="X686" s="15"/>
      <c r="Y686" s="15"/>
      <c r="Z686" s="16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>
        <f t="shared" si="132"/>
        <v>0</v>
      </c>
      <c r="CT686" s="15">
        <f t="shared" si="133"/>
        <v>60</v>
      </c>
      <c r="CU686" s="15">
        <f t="shared" si="134"/>
        <v>1</v>
      </c>
      <c r="CV686" s="15">
        <f t="shared" si="135"/>
        <v>0</v>
      </c>
      <c r="CW686" s="15"/>
      <c r="CX686" s="15"/>
      <c r="CY686" s="15">
        <f t="shared" si="136"/>
        <v>0</v>
      </c>
      <c r="CZ686" s="15">
        <f>GG686</f>
        <v>0</v>
      </c>
      <c r="DA686" s="16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20"/>
      <c r="DY686" s="15"/>
      <c r="DZ686" s="20"/>
      <c r="EA686" s="15"/>
      <c r="EB686" s="20"/>
      <c r="EC686" s="15"/>
      <c r="ED686" s="20"/>
      <c r="EE686" s="15"/>
      <c r="EF686" s="20"/>
      <c r="EG686" s="15"/>
      <c r="EH686" s="20"/>
      <c r="EI686" s="15"/>
      <c r="EJ686" s="20"/>
      <c r="EK686" s="15"/>
      <c r="EL686" s="20"/>
      <c r="EM686" s="15"/>
      <c r="EN686" s="20"/>
      <c r="EO686" s="15"/>
      <c r="EP686" s="20"/>
      <c r="EQ686" s="15"/>
      <c r="ER686" s="20"/>
      <c r="ES686" s="15"/>
      <c r="ET686" s="20"/>
      <c r="EU686" s="15"/>
      <c r="EV686" s="20"/>
      <c r="EW686" s="15"/>
      <c r="EX686" s="20"/>
      <c r="EY686" s="15"/>
      <c r="EZ686" s="20"/>
      <c r="FA686" s="15"/>
      <c r="FB686" s="20"/>
      <c r="FC686" s="15"/>
      <c r="FD686" s="20"/>
      <c r="FE686" s="15"/>
      <c r="FF686" s="20"/>
      <c r="FG686" s="15"/>
      <c r="FH686" s="20"/>
      <c r="FI686" s="15"/>
      <c r="FJ686" s="20"/>
      <c r="FK686" s="15"/>
      <c r="FL686" s="20"/>
      <c r="FM686" s="15"/>
      <c r="FN686" s="20"/>
      <c r="FO686" s="15"/>
      <c r="FP686" s="20"/>
      <c r="FQ686" s="15"/>
      <c r="FR686" s="20"/>
      <c r="FS686" s="15"/>
      <c r="FT686" s="20"/>
      <c r="FU686" s="15">
        <v>60</v>
      </c>
      <c r="FV686" s="20">
        <v>1</v>
      </c>
      <c r="FW686" s="15"/>
      <c r="FX686" s="20"/>
      <c r="FY686" s="15"/>
      <c r="FZ686" s="20"/>
      <c r="GA686" s="15"/>
      <c r="GB686" s="20"/>
      <c r="GC686" s="15"/>
      <c r="GD686" s="20"/>
      <c r="GE686" s="15"/>
      <c r="GF686" s="20"/>
      <c r="GG686" s="170"/>
    </row>
    <row r="687" spans="1:189" s="2" customFormat="1" ht="15" customHeight="1" x14ac:dyDescent="0.3">
      <c r="A687" s="17" t="s">
        <v>130</v>
      </c>
      <c r="B687" s="17" t="s">
        <v>140</v>
      </c>
      <c r="C687" s="91" t="s">
        <v>3817</v>
      </c>
      <c r="D687" s="91" t="s">
        <v>999</v>
      </c>
      <c r="E687" s="15" t="str">
        <f t="shared" si="130"/>
        <v>Napeahi Iwane</v>
      </c>
      <c r="F687" s="89" t="s">
        <v>135</v>
      </c>
      <c r="G687" s="17">
        <v>999916384</v>
      </c>
      <c r="H687" s="15">
        <f t="shared" si="131"/>
        <v>60</v>
      </c>
      <c r="I687" s="15"/>
      <c r="J687" s="15"/>
      <c r="K687" s="16"/>
      <c r="L687" s="15"/>
      <c r="M687" s="15"/>
      <c r="N687" s="15"/>
      <c r="O687" s="15">
        <f t="shared" si="137"/>
        <v>0</v>
      </c>
      <c r="P687" s="15">
        <v>0</v>
      </c>
      <c r="Q687" s="15">
        <f t="shared" si="138"/>
        <v>0</v>
      </c>
      <c r="R687" s="15">
        <v>0</v>
      </c>
      <c r="S687" s="15">
        <v>0</v>
      </c>
      <c r="T687" s="15">
        <f t="shared" si="139"/>
        <v>0</v>
      </c>
      <c r="U687" s="15">
        <f t="shared" si="140"/>
        <v>0</v>
      </c>
      <c r="V687" s="15"/>
      <c r="W687" s="15"/>
      <c r="X687" s="15"/>
      <c r="Y687" s="15"/>
      <c r="Z687" s="16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>
        <f t="shared" si="132"/>
        <v>0</v>
      </c>
      <c r="CT687" s="15">
        <f t="shared" si="133"/>
        <v>60</v>
      </c>
      <c r="CU687" s="15">
        <f t="shared" si="134"/>
        <v>1</v>
      </c>
      <c r="CV687" s="15">
        <f t="shared" si="135"/>
        <v>0</v>
      </c>
      <c r="CW687" s="15"/>
      <c r="CX687" s="15"/>
      <c r="CY687" s="15">
        <f t="shared" si="136"/>
        <v>0</v>
      </c>
      <c r="CZ687" s="15">
        <f>GG687</f>
        <v>0</v>
      </c>
      <c r="DA687" s="16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20"/>
      <c r="DY687" s="15"/>
      <c r="DZ687" s="20"/>
      <c r="EA687" s="15"/>
      <c r="EB687" s="20"/>
      <c r="EC687" s="15"/>
      <c r="ED687" s="20"/>
      <c r="EE687" s="15"/>
      <c r="EF687" s="20"/>
      <c r="EG687" s="15"/>
      <c r="EH687" s="20"/>
      <c r="EI687" s="15"/>
      <c r="EJ687" s="20"/>
      <c r="EK687" s="15"/>
      <c r="EL687" s="20"/>
      <c r="EM687" s="15"/>
      <c r="EN687" s="20"/>
      <c r="EO687" s="15"/>
      <c r="EP687" s="20"/>
      <c r="EQ687" s="15"/>
      <c r="ER687" s="20"/>
      <c r="ES687" s="15"/>
      <c r="ET687" s="20"/>
      <c r="EU687" s="15"/>
      <c r="EV687" s="20"/>
      <c r="EW687" s="15"/>
      <c r="EX687" s="20"/>
      <c r="EY687" s="15"/>
      <c r="EZ687" s="20"/>
      <c r="FA687" s="15"/>
      <c r="FB687" s="20"/>
      <c r="FC687" s="15"/>
      <c r="FD687" s="20"/>
      <c r="FE687" s="15"/>
      <c r="FF687" s="20"/>
      <c r="FG687" s="15"/>
      <c r="FH687" s="20"/>
      <c r="FI687" s="15">
        <v>60</v>
      </c>
      <c r="FJ687" s="20">
        <v>1</v>
      </c>
      <c r="FK687" s="15"/>
      <c r="FL687" s="20"/>
      <c r="FM687" s="15"/>
      <c r="FN687" s="20"/>
      <c r="FO687" s="15"/>
      <c r="FP687" s="20"/>
      <c r="FQ687" s="15"/>
      <c r="FR687" s="20"/>
      <c r="FS687" s="15"/>
      <c r="FT687" s="20"/>
      <c r="FU687" s="15"/>
      <c r="FV687" s="20"/>
      <c r="FW687" s="15"/>
      <c r="FX687" s="20"/>
      <c r="FY687" s="15"/>
      <c r="FZ687" s="20"/>
      <c r="GA687" s="15"/>
      <c r="GB687" s="20"/>
      <c r="GC687" s="15"/>
      <c r="GD687" s="20"/>
      <c r="GE687" s="15"/>
      <c r="GF687" s="20"/>
      <c r="GG687" s="170"/>
    </row>
    <row r="688" spans="1:189" s="2" customFormat="1" ht="15" customHeight="1" x14ac:dyDescent="0.3">
      <c r="A688" s="15" t="s">
        <v>130</v>
      </c>
      <c r="B688" s="15" t="s">
        <v>126</v>
      </c>
      <c r="C688" s="15" t="s">
        <v>1109</v>
      </c>
      <c r="D688" s="15" t="s">
        <v>1223</v>
      </c>
      <c r="E688" s="15" t="str">
        <f t="shared" si="130"/>
        <v>Arianna Lee</v>
      </c>
      <c r="F688" s="15" t="s">
        <v>128</v>
      </c>
      <c r="G688" s="15">
        <v>999916398</v>
      </c>
      <c r="H688" s="15">
        <f t="shared" si="131"/>
        <v>544.5</v>
      </c>
      <c r="I688" s="15"/>
      <c r="J688" s="17">
        <f>(O688+P688+R688+S688+T688+U688)/2</f>
        <v>236.5</v>
      </c>
      <c r="K688" s="16"/>
      <c r="L688" s="15"/>
      <c r="M688" s="15"/>
      <c r="N688" s="15"/>
      <c r="O688" s="15">
        <f t="shared" si="137"/>
        <v>200</v>
      </c>
      <c r="P688" s="15">
        <v>0</v>
      </c>
      <c r="Q688" s="15">
        <f t="shared" si="138"/>
        <v>1</v>
      </c>
      <c r="R688" s="15">
        <v>0</v>
      </c>
      <c r="S688" s="15">
        <v>0</v>
      </c>
      <c r="T688" s="15">
        <f t="shared" si="139"/>
        <v>160</v>
      </c>
      <c r="U688" s="15">
        <f t="shared" si="140"/>
        <v>113</v>
      </c>
      <c r="V688" s="15"/>
      <c r="W688" s="15"/>
      <c r="X688" s="15"/>
      <c r="Y688" s="15"/>
      <c r="Z688" s="16"/>
      <c r="AA688" s="15"/>
      <c r="AB688" s="24"/>
      <c r="AC688" s="15"/>
      <c r="AD688" s="15"/>
      <c r="AE688" s="15"/>
      <c r="AF688" s="15"/>
      <c r="AG688" s="15"/>
      <c r="AH688" s="24"/>
      <c r="AI688" s="15"/>
      <c r="AJ688" s="15"/>
      <c r="AK688" s="15"/>
      <c r="AL688" s="15"/>
      <c r="AM688" s="15"/>
      <c r="AN688" s="24"/>
      <c r="AO688" s="15">
        <v>120</v>
      </c>
      <c r="AP688" s="24">
        <v>1</v>
      </c>
      <c r="AQ688" s="15"/>
      <c r="AR688" s="24"/>
      <c r="AS688" s="15"/>
      <c r="AT688" s="24"/>
      <c r="AU688" s="15"/>
      <c r="AV688" s="24"/>
      <c r="AW688" s="15"/>
      <c r="AX688" s="24"/>
      <c r="AY688" s="15"/>
      <c r="AZ688" s="15"/>
      <c r="BA688" s="15"/>
      <c r="BB688" s="15"/>
      <c r="BC688" s="15"/>
      <c r="BD688" s="15"/>
      <c r="BE688" s="15"/>
      <c r="BF688" s="24"/>
      <c r="BG688" s="15"/>
      <c r="BH688" s="24"/>
      <c r="BI688" s="15"/>
      <c r="BJ688" s="24"/>
      <c r="BK688" s="15"/>
      <c r="BL688" s="24"/>
      <c r="BM688" s="15">
        <v>79</v>
      </c>
      <c r="BN688" s="24">
        <v>3</v>
      </c>
      <c r="BO688" s="15"/>
      <c r="BP688" s="24"/>
      <c r="BQ688" s="15"/>
      <c r="BR688" s="24"/>
      <c r="BS688" s="15"/>
      <c r="BT688" s="24"/>
      <c r="BU688" s="15"/>
      <c r="BV688" s="24"/>
      <c r="BW688" s="15"/>
      <c r="BX688" s="24"/>
      <c r="BY688" s="15"/>
      <c r="BZ688" s="24"/>
      <c r="CA688" s="15"/>
      <c r="CB688" s="24"/>
      <c r="CC688" s="15"/>
      <c r="CD688" s="24"/>
      <c r="CE688" s="15"/>
      <c r="CF688" s="24"/>
      <c r="CG688" s="15"/>
      <c r="CH688" s="25"/>
      <c r="CI688" s="15"/>
      <c r="CJ688" s="25"/>
      <c r="CK688" s="15">
        <v>64</v>
      </c>
      <c r="CL688" s="25" t="s">
        <v>129</v>
      </c>
      <c r="CM688" s="15"/>
      <c r="CN688" s="25"/>
      <c r="CO688" s="15"/>
      <c r="CP688" s="24"/>
      <c r="CQ688" s="15"/>
      <c r="CR688" s="24"/>
      <c r="CS688" s="15">
        <f t="shared" si="132"/>
        <v>0</v>
      </c>
      <c r="CT688" s="15">
        <f t="shared" si="133"/>
        <v>136</v>
      </c>
      <c r="CU688" s="15">
        <f t="shared" si="134"/>
        <v>2</v>
      </c>
      <c r="CV688" s="15">
        <f t="shared" si="135"/>
        <v>79</v>
      </c>
      <c r="CW688" s="15"/>
      <c r="CX688" s="15"/>
      <c r="CY688" s="15">
        <f t="shared" si="136"/>
        <v>93</v>
      </c>
      <c r="CZ688" s="15">
        <f>GG688</f>
        <v>0</v>
      </c>
      <c r="DA688" s="20"/>
      <c r="DB688" s="17">
        <v>106</v>
      </c>
      <c r="DC688" s="15">
        <v>60</v>
      </c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>
        <v>68</v>
      </c>
      <c r="DP688" s="17"/>
      <c r="DQ688" s="15"/>
      <c r="DR688" s="15"/>
      <c r="DS688" s="15"/>
      <c r="DT688" s="15"/>
      <c r="DU688" s="15"/>
      <c r="DV688" s="15"/>
      <c r="DW688" s="15"/>
      <c r="DX688" s="20"/>
      <c r="DY688" s="15">
        <v>140</v>
      </c>
      <c r="DZ688" s="20">
        <v>1</v>
      </c>
      <c r="EA688" s="15"/>
      <c r="EB688" s="20"/>
      <c r="EC688" s="15">
        <v>160</v>
      </c>
      <c r="ED688" s="20">
        <v>1</v>
      </c>
      <c r="EE688" s="15"/>
      <c r="EF688" s="20"/>
      <c r="EG688" s="15">
        <v>113</v>
      </c>
      <c r="EH688" s="20">
        <v>3</v>
      </c>
      <c r="EI688" s="15">
        <v>100</v>
      </c>
      <c r="EJ688" s="20">
        <v>1</v>
      </c>
      <c r="EK688" s="15"/>
      <c r="EL688" s="20"/>
      <c r="EM688" s="15">
        <v>100</v>
      </c>
      <c r="EN688" s="20">
        <v>1</v>
      </c>
      <c r="EO688" s="15">
        <v>93</v>
      </c>
      <c r="EP688" s="20">
        <v>7</v>
      </c>
      <c r="EQ688" s="15"/>
      <c r="ER688" s="20"/>
      <c r="ES688" s="15"/>
      <c r="ET688" s="20"/>
      <c r="EU688" s="15"/>
      <c r="EV688" s="20"/>
      <c r="EW688" s="15"/>
      <c r="EX688" s="20"/>
      <c r="EY688" s="15"/>
      <c r="EZ688" s="20"/>
      <c r="FA688" s="15"/>
      <c r="FB688" s="20"/>
      <c r="FC688" s="15">
        <v>68</v>
      </c>
      <c r="FD688" s="20">
        <v>3</v>
      </c>
      <c r="FE688" s="15"/>
      <c r="FF688" s="20"/>
      <c r="FG688" s="15"/>
      <c r="FH688" s="20"/>
      <c r="FI688" s="15"/>
      <c r="FJ688" s="20"/>
      <c r="FK688" s="15">
        <v>68</v>
      </c>
      <c r="FL688" s="20">
        <v>3</v>
      </c>
      <c r="FM688" s="15"/>
      <c r="FN688" s="20"/>
      <c r="FO688" s="15"/>
      <c r="FP688" s="20"/>
      <c r="FQ688" s="15"/>
      <c r="FR688" s="20"/>
      <c r="FS688" s="15"/>
      <c r="FT688" s="20"/>
      <c r="FU688" s="15"/>
      <c r="FV688" s="20"/>
      <c r="FW688" s="15"/>
      <c r="FX688" s="20"/>
      <c r="FY688" s="15"/>
      <c r="FZ688" s="20"/>
      <c r="GA688" s="15"/>
      <c r="GB688" s="20"/>
      <c r="GC688" s="15">
        <v>79</v>
      </c>
      <c r="GD688" s="20">
        <v>3</v>
      </c>
      <c r="GE688" s="15"/>
      <c r="GF688" s="20"/>
      <c r="GG688" s="170"/>
    </row>
    <row r="689" spans="1:189" s="2" customFormat="1" ht="15" customHeight="1" x14ac:dyDescent="0.3">
      <c r="A689" s="15" t="s">
        <v>130</v>
      </c>
      <c r="B689" s="17" t="s">
        <v>126</v>
      </c>
      <c r="C689" s="17" t="s">
        <v>1164</v>
      </c>
      <c r="D689" s="17" t="s">
        <v>1559</v>
      </c>
      <c r="E689" s="15" t="str">
        <f t="shared" si="130"/>
        <v>Gabrielle Peng</v>
      </c>
      <c r="F689" s="17" t="s">
        <v>128</v>
      </c>
      <c r="G689" s="15">
        <v>999916401</v>
      </c>
      <c r="H689" s="15">
        <f t="shared" si="131"/>
        <v>36</v>
      </c>
      <c r="I689" s="15"/>
      <c r="J689" s="17">
        <f>(O689+P689+R689+S689+T689+U689)/2</f>
        <v>36</v>
      </c>
      <c r="K689" s="16"/>
      <c r="L689" s="15"/>
      <c r="M689" s="15"/>
      <c r="N689" s="15"/>
      <c r="O689" s="15">
        <f t="shared" si="137"/>
        <v>0</v>
      </c>
      <c r="P689" s="15">
        <v>0</v>
      </c>
      <c r="Q689" s="15">
        <f t="shared" si="138"/>
        <v>1</v>
      </c>
      <c r="R689" s="15">
        <v>0</v>
      </c>
      <c r="S689" s="15">
        <v>0</v>
      </c>
      <c r="T689" s="15">
        <f t="shared" si="139"/>
        <v>72</v>
      </c>
      <c r="U689" s="15">
        <f t="shared" si="140"/>
        <v>0</v>
      </c>
      <c r="V689" s="15"/>
      <c r="W689" s="15"/>
      <c r="X689" s="15"/>
      <c r="Y689" s="15"/>
      <c r="Z689" s="16"/>
      <c r="AA689" s="15"/>
      <c r="AB689" s="24"/>
      <c r="AC689" s="15"/>
      <c r="AD689" s="15"/>
      <c r="AE689" s="15"/>
      <c r="AF689" s="15"/>
      <c r="AG689" s="15"/>
      <c r="AH689" s="24"/>
      <c r="AI689" s="15"/>
      <c r="AJ689" s="15"/>
      <c r="AK689" s="15"/>
      <c r="AL689" s="15"/>
      <c r="AM689" s="15"/>
      <c r="AN689" s="24"/>
      <c r="AO689" s="15"/>
      <c r="AP689" s="24"/>
      <c r="AQ689" s="15"/>
      <c r="AR689" s="24"/>
      <c r="AS689" s="15"/>
      <c r="AT689" s="24"/>
      <c r="AU689" s="15"/>
      <c r="AV689" s="24"/>
      <c r="AW689" s="15"/>
      <c r="AX689" s="24"/>
      <c r="AY689" s="15"/>
      <c r="AZ689" s="15"/>
      <c r="BA689" s="15"/>
      <c r="BB689" s="15"/>
      <c r="BC689" s="15"/>
      <c r="BD689" s="15"/>
      <c r="BE689" s="15"/>
      <c r="BF689" s="24"/>
      <c r="BG689" s="15"/>
      <c r="BH689" s="24"/>
      <c r="BI689" s="15"/>
      <c r="BJ689" s="24"/>
      <c r="BK689" s="15"/>
      <c r="BL689" s="24"/>
      <c r="BM689" s="15">
        <f>0.4*140</f>
        <v>56</v>
      </c>
      <c r="BN689" s="24">
        <v>1</v>
      </c>
      <c r="BO689" s="15"/>
      <c r="BP689" s="24"/>
      <c r="BQ689" s="15"/>
      <c r="BR689" s="24"/>
      <c r="BS689" s="15"/>
      <c r="BT689" s="24"/>
      <c r="BU689" s="15"/>
      <c r="BV689" s="24"/>
      <c r="BW689" s="15"/>
      <c r="BX689" s="24"/>
      <c r="BY689" s="15"/>
      <c r="BZ689" s="24"/>
      <c r="CA689" s="15">
        <f>0.4*64</f>
        <v>25.6</v>
      </c>
      <c r="CB689" s="24">
        <v>1</v>
      </c>
      <c r="CC689" s="15"/>
      <c r="CD689" s="24"/>
      <c r="CE689" s="15"/>
      <c r="CF689" s="24"/>
      <c r="CG689" s="15"/>
      <c r="CH689" s="25"/>
      <c r="CI689" s="15"/>
      <c r="CJ689" s="25"/>
      <c r="CK689" s="15">
        <f>0.4*20</f>
        <v>8</v>
      </c>
      <c r="CL689" s="25">
        <v>1</v>
      </c>
      <c r="CM689" s="15"/>
      <c r="CN689" s="25"/>
      <c r="CO689" s="15">
        <f>0.4*20</f>
        <v>8</v>
      </c>
      <c r="CP689" s="24">
        <v>1</v>
      </c>
      <c r="CQ689" s="15"/>
      <c r="CR689" s="24"/>
      <c r="CS689" s="15">
        <f t="shared" si="132"/>
        <v>0</v>
      </c>
      <c r="CT689" s="15">
        <f t="shared" si="133"/>
        <v>0</v>
      </c>
      <c r="CU689" s="15">
        <f t="shared" si="134"/>
        <v>0</v>
      </c>
      <c r="CV689" s="15">
        <f t="shared" si="135"/>
        <v>0</v>
      </c>
      <c r="CW689" s="15"/>
      <c r="CX689" s="15"/>
      <c r="CY689" s="15">
        <f t="shared" si="136"/>
        <v>0</v>
      </c>
      <c r="CZ689" s="15">
        <f>GG689</f>
        <v>0</v>
      </c>
      <c r="DA689" s="20"/>
      <c r="DB689" s="17">
        <v>64</v>
      </c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>
        <v>120</v>
      </c>
      <c r="DP689" s="17"/>
      <c r="DQ689" s="15"/>
      <c r="DR689" s="15"/>
      <c r="DS689" s="15"/>
      <c r="DT689" s="15"/>
      <c r="DU689" s="15"/>
      <c r="DV689" s="15"/>
      <c r="DW689" s="15"/>
      <c r="DX689" s="20"/>
      <c r="DY689" s="15">
        <v>79</v>
      </c>
      <c r="DZ689" s="20">
        <v>4</v>
      </c>
      <c r="EA689" s="15"/>
      <c r="EB689" s="20"/>
      <c r="EC689" s="15">
        <v>72</v>
      </c>
      <c r="ED689" s="20">
        <v>7</v>
      </c>
      <c r="EE689" s="15"/>
      <c r="EF689" s="20"/>
      <c r="EG689" s="15"/>
      <c r="EH689" s="20"/>
      <c r="EI689" s="15"/>
      <c r="EJ689" s="20"/>
      <c r="EK689" s="15"/>
      <c r="EL689" s="20"/>
      <c r="EM689" s="15"/>
      <c r="EN689" s="20"/>
      <c r="EO689" s="15"/>
      <c r="EP689" s="20"/>
      <c r="EQ689" s="15"/>
      <c r="ER689" s="20"/>
      <c r="ES689" s="15"/>
      <c r="ET689" s="20"/>
      <c r="EU689" s="15"/>
      <c r="EV689" s="20"/>
      <c r="EW689" s="15"/>
      <c r="EX689" s="20"/>
      <c r="EY689" s="15"/>
      <c r="EZ689" s="20"/>
      <c r="FA689" s="15"/>
      <c r="FB689" s="20"/>
      <c r="FC689" s="15"/>
      <c r="FD689" s="20"/>
      <c r="FE689" s="15"/>
      <c r="FF689" s="20"/>
      <c r="FG689" s="15"/>
      <c r="FH689" s="20"/>
      <c r="FI689" s="15"/>
      <c r="FJ689" s="20"/>
      <c r="FK689" s="15"/>
      <c r="FL689" s="20"/>
      <c r="FM689" s="15"/>
      <c r="FN689" s="20"/>
      <c r="FO689" s="15"/>
      <c r="FP689" s="20"/>
      <c r="FQ689" s="15"/>
      <c r="FR689" s="20"/>
      <c r="FS689" s="15"/>
      <c r="FT689" s="20"/>
      <c r="FU689" s="15"/>
      <c r="FV689" s="20"/>
      <c r="FW689" s="15"/>
      <c r="FX689" s="20"/>
      <c r="FY689" s="15"/>
      <c r="FZ689" s="20"/>
      <c r="GA689" s="15"/>
      <c r="GB689" s="20"/>
      <c r="GC689" s="15"/>
      <c r="GD689" s="20"/>
      <c r="GE689" s="15"/>
      <c r="GF689" s="20"/>
      <c r="GG689" s="170"/>
    </row>
    <row r="690" spans="1:189" s="2" customFormat="1" ht="15" customHeight="1" x14ac:dyDescent="0.3">
      <c r="A690" s="15" t="s">
        <v>130</v>
      </c>
      <c r="B690" s="17" t="s">
        <v>126</v>
      </c>
      <c r="C690" s="17" t="s">
        <v>428</v>
      </c>
      <c r="D690" s="17" t="s">
        <v>429</v>
      </c>
      <c r="E690" s="15" t="str">
        <f t="shared" si="130"/>
        <v>Brayden Cabahug</v>
      </c>
      <c r="F690" s="17" t="s">
        <v>135</v>
      </c>
      <c r="G690" s="15">
        <v>999916402</v>
      </c>
      <c r="H690" s="15">
        <f t="shared" si="131"/>
        <v>206</v>
      </c>
      <c r="I690" s="15"/>
      <c r="J690" s="17">
        <f>(O690+P690+R690+S690+T690+U690)/2</f>
        <v>48</v>
      </c>
      <c r="K690" s="16"/>
      <c r="L690" s="15"/>
      <c r="M690" s="15"/>
      <c r="N690" s="15"/>
      <c r="O690" s="15">
        <f t="shared" si="137"/>
        <v>15</v>
      </c>
      <c r="P690" s="15">
        <v>0</v>
      </c>
      <c r="Q690" s="15">
        <f t="shared" si="138"/>
        <v>1</v>
      </c>
      <c r="R690" s="15">
        <v>0</v>
      </c>
      <c r="S690" s="15">
        <v>0</v>
      </c>
      <c r="T690" s="15">
        <f t="shared" si="139"/>
        <v>36</v>
      </c>
      <c r="U690" s="15">
        <f t="shared" si="140"/>
        <v>45</v>
      </c>
      <c r="V690" s="15"/>
      <c r="W690" s="15"/>
      <c r="X690" s="15"/>
      <c r="Y690" s="15"/>
      <c r="Z690" s="16"/>
      <c r="AA690" s="15"/>
      <c r="AB690" s="24"/>
      <c r="AC690" s="15"/>
      <c r="AD690" s="15"/>
      <c r="AE690" s="15"/>
      <c r="AF690" s="15"/>
      <c r="AG690" s="15"/>
      <c r="AH690" s="24"/>
      <c r="AI690" s="15"/>
      <c r="AJ690" s="15"/>
      <c r="AK690" s="15"/>
      <c r="AL690" s="15"/>
      <c r="AM690" s="15">
        <v>50</v>
      </c>
      <c r="AN690" s="24">
        <v>1</v>
      </c>
      <c r="AO690" s="15"/>
      <c r="AP690" s="24"/>
      <c r="AQ690" s="15"/>
      <c r="AR690" s="24"/>
      <c r="AS690" s="15"/>
      <c r="AT690" s="24"/>
      <c r="AU690" s="15"/>
      <c r="AV690" s="24"/>
      <c r="AW690" s="15"/>
      <c r="AX690" s="24"/>
      <c r="AY690" s="15"/>
      <c r="AZ690" s="15"/>
      <c r="BA690" s="15"/>
      <c r="BB690" s="15"/>
      <c r="BC690" s="15"/>
      <c r="BD690" s="15"/>
      <c r="BE690" s="15"/>
      <c r="BF690" s="24"/>
      <c r="BG690" s="15"/>
      <c r="BH690" s="24"/>
      <c r="BI690" s="15"/>
      <c r="BJ690" s="24"/>
      <c r="BK690" s="15"/>
      <c r="BL690" s="24"/>
      <c r="BM690" s="15"/>
      <c r="BN690" s="24"/>
      <c r="BO690" s="15"/>
      <c r="BP690" s="24"/>
      <c r="BQ690" s="15"/>
      <c r="BR690" s="24"/>
      <c r="BS690" s="15">
        <f>0.4*140</f>
        <v>56</v>
      </c>
      <c r="BT690" s="24">
        <v>1</v>
      </c>
      <c r="BU690" s="15"/>
      <c r="BV690" s="24"/>
      <c r="BW690" s="15"/>
      <c r="BX690" s="24"/>
      <c r="BY690" s="15"/>
      <c r="BZ690" s="24"/>
      <c r="CA690" s="15"/>
      <c r="CB690" s="24"/>
      <c r="CC690" s="15"/>
      <c r="CD690" s="24"/>
      <c r="CE690" s="15"/>
      <c r="CF690" s="24"/>
      <c r="CG690" s="15"/>
      <c r="CH690" s="25"/>
      <c r="CI690" s="15"/>
      <c r="CJ690" s="25"/>
      <c r="CK690" s="15"/>
      <c r="CL690" s="25"/>
      <c r="CM690" s="15"/>
      <c r="CN690" s="25"/>
      <c r="CO690" s="15"/>
      <c r="CP690" s="24"/>
      <c r="CQ690" s="15"/>
      <c r="CR690" s="24"/>
      <c r="CS690" s="15">
        <f t="shared" si="132"/>
        <v>0</v>
      </c>
      <c r="CT690" s="15">
        <f t="shared" si="133"/>
        <v>158</v>
      </c>
      <c r="CU690" s="15">
        <f t="shared" si="134"/>
        <v>2</v>
      </c>
      <c r="CV690" s="15">
        <f t="shared" si="135"/>
        <v>0</v>
      </c>
      <c r="CW690" s="15"/>
      <c r="CX690" s="15"/>
      <c r="CY690" s="15">
        <f t="shared" si="136"/>
        <v>0</v>
      </c>
      <c r="CZ690" s="15">
        <f>GG690</f>
        <v>0</v>
      </c>
      <c r="DA690" s="20"/>
      <c r="DB690" s="17"/>
      <c r="DC690" s="15"/>
      <c r="DD690" s="15"/>
      <c r="DE690" s="15">
        <v>60</v>
      </c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7">
        <v>36</v>
      </c>
      <c r="DQ690" s="15"/>
      <c r="DR690" s="15"/>
      <c r="DS690" s="15"/>
      <c r="DT690" s="15"/>
      <c r="DU690" s="15"/>
      <c r="DV690" s="15"/>
      <c r="DW690" s="15"/>
      <c r="DX690" s="20"/>
      <c r="DY690" s="15"/>
      <c r="DZ690" s="20"/>
      <c r="EA690" s="15"/>
      <c r="EB690" s="20"/>
      <c r="EC690" s="15">
        <v>36</v>
      </c>
      <c r="ED690" s="20">
        <v>2</v>
      </c>
      <c r="EE690" s="15">
        <v>15</v>
      </c>
      <c r="EF690" s="20"/>
      <c r="EG690" s="15">
        <v>45</v>
      </c>
      <c r="EH690" s="20">
        <v>2</v>
      </c>
      <c r="EI690" s="15"/>
      <c r="EJ690" s="20"/>
      <c r="EK690" s="15"/>
      <c r="EL690" s="20"/>
      <c r="EM690" s="15"/>
      <c r="EN690" s="20"/>
      <c r="EO690" s="15"/>
      <c r="EP690" s="20"/>
      <c r="EQ690" s="15"/>
      <c r="ER690" s="20"/>
      <c r="ES690" s="15"/>
      <c r="ET690" s="20"/>
      <c r="EU690" s="15"/>
      <c r="EV690" s="20"/>
      <c r="EW690" s="15">
        <v>68</v>
      </c>
      <c r="EX690" s="20">
        <v>3</v>
      </c>
      <c r="EY690" s="15"/>
      <c r="EZ690" s="20"/>
      <c r="FA690" s="15"/>
      <c r="FB690" s="20"/>
      <c r="FC690" s="15"/>
      <c r="FD690" s="20"/>
      <c r="FE690" s="15"/>
      <c r="FF690" s="20"/>
      <c r="FG690" s="15"/>
      <c r="FH690" s="20"/>
      <c r="FI690" s="15"/>
      <c r="FJ690" s="20"/>
      <c r="FK690" s="15"/>
      <c r="FL690" s="20"/>
      <c r="FM690" s="15"/>
      <c r="FN690" s="20"/>
      <c r="FO690" s="15"/>
      <c r="FP690" s="20"/>
      <c r="FQ690" s="15">
        <v>90</v>
      </c>
      <c r="FR690" s="20">
        <v>2</v>
      </c>
      <c r="FS690" s="15"/>
      <c r="FT690" s="20"/>
      <c r="FU690" s="15"/>
      <c r="FV690" s="20"/>
      <c r="FW690" s="15"/>
      <c r="FX690" s="20"/>
      <c r="FY690" s="15"/>
      <c r="FZ690" s="20"/>
      <c r="GA690" s="15"/>
      <c r="GB690" s="20"/>
      <c r="GC690" s="15"/>
      <c r="GD690" s="20"/>
      <c r="GE690" s="15"/>
      <c r="GF690" s="20"/>
      <c r="GG690" s="170"/>
    </row>
    <row r="691" spans="1:189" s="2" customFormat="1" ht="15" customHeight="1" x14ac:dyDescent="0.3">
      <c r="A691" s="15" t="s">
        <v>2906</v>
      </c>
      <c r="B691" s="17" t="s">
        <v>126</v>
      </c>
      <c r="C691" s="17" t="s">
        <v>1654</v>
      </c>
      <c r="D691" s="17" t="s">
        <v>1860</v>
      </c>
      <c r="E691" s="15" t="str">
        <f t="shared" si="130"/>
        <v>Robin Trudel</v>
      </c>
      <c r="F691" s="17" t="s">
        <v>135</v>
      </c>
      <c r="G691" s="17">
        <v>999916416</v>
      </c>
      <c r="H691" s="15">
        <f t="shared" si="131"/>
        <v>34</v>
      </c>
      <c r="I691" s="15"/>
      <c r="J691" s="15"/>
      <c r="K691" s="16"/>
      <c r="L691" s="15"/>
      <c r="M691" s="15"/>
      <c r="N691" s="15"/>
      <c r="O691" s="15">
        <f t="shared" si="137"/>
        <v>0</v>
      </c>
      <c r="P691" s="15">
        <v>0</v>
      </c>
      <c r="Q691" s="15">
        <f t="shared" si="138"/>
        <v>0</v>
      </c>
      <c r="R691" s="15">
        <v>0</v>
      </c>
      <c r="S691" s="15">
        <v>0</v>
      </c>
      <c r="T691" s="15">
        <f t="shared" si="139"/>
        <v>0</v>
      </c>
      <c r="U691" s="15">
        <f t="shared" si="140"/>
        <v>0</v>
      </c>
      <c r="V691" s="15"/>
      <c r="W691" s="15"/>
      <c r="X691" s="15"/>
      <c r="Y691" s="15"/>
      <c r="Z691" s="16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>
        <f t="shared" si="132"/>
        <v>0</v>
      </c>
      <c r="CT691" s="15">
        <f t="shared" si="133"/>
        <v>34</v>
      </c>
      <c r="CU691" s="15">
        <f t="shared" si="134"/>
        <v>1</v>
      </c>
      <c r="CV691" s="15">
        <f t="shared" si="135"/>
        <v>0</v>
      </c>
      <c r="CW691" s="15"/>
      <c r="CX691" s="15"/>
      <c r="CY691" s="15">
        <f t="shared" si="136"/>
        <v>0</v>
      </c>
      <c r="CZ691" s="15">
        <f>GG691</f>
        <v>0</v>
      </c>
      <c r="DA691" s="16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20"/>
      <c r="DY691" s="15"/>
      <c r="DZ691" s="20"/>
      <c r="EA691" s="15"/>
      <c r="EB691" s="20"/>
      <c r="EC691" s="15"/>
      <c r="ED691" s="20"/>
      <c r="EE691" s="15"/>
      <c r="EF691" s="20"/>
      <c r="EG691" s="15"/>
      <c r="EH691" s="20"/>
      <c r="EI691" s="15"/>
      <c r="EJ691" s="20"/>
      <c r="EK691" s="15"/>
      <c r="EL691" s="20"/>
      <c r="EM691" s="15"/>
      <c r="EN691" s="20"/>
      <c r="EO691" s="15"/>
      <c r="EP691" s="20"/>
      <c r="EQ691" s="15"/>
      <c r="ER691" s="20"/>
      <c r="ES691" s="15"/>
      <c r="ET691" s="20"/>
      <c r="EU691" s="15"/>
      <c r="EV691" s="20"/>
      <c r="EW691" s="15"/>
      <c r="EX691" s="20"/>
      <c r="EY691" s="15"/>
      <c r="EZ691" s="20"/>
      <c r="FA691" s="15"/>
      <c r="FB691" s="20"/>
      <c r="FC691" s="15"/>
      <c r="FD691" s="20"/>
      <c r="FE691" s="15"/>
      <c r="FF691" s="20"/>
      <c r="FG691" s="15"/>
      <c r="FH691" s="20"/>
      <c r="FI691" s="15"/>
      <c r="FJ691" s="20"/>
      <c r="FK691" s="15"/>
      <c r="FL691" s="20"/>
      <c r="FM691" s="15"/>
      <c r="FN691" s="20"/>
      <c r="FO691" s="15"/>
      <c r="FP691" s="20"/>
      <c r="FQ691" s="15"/>
      <c r="FR691" s="20"/>
      <c r="FS691" s="15">
        <v>34</v>
      </c>
      <c r="FT691" s="20">
        <v>3</v>
      </c>
      <c r="FU691" s="15"/>
      <c r="FV691" s="20"/>
      <c r="FW691" s="15"/>
      <c r="FX691" s="20"/>
      <c r="FY691" s="15"/>
      <c r="FZ691" s="20"/>
      <c r="GA691" s="15"/>
      <c r="GB691" s="20"/>
      <c r="GC691" s="15"/>
      <c r="GD691" s="20"/>
      <c r="GE691" s="15"/>
      <c r="GF691" s="20"/>
      <c r="GG691" s="170"/>
    </row>
    <row r="692" spans="1:189" s="2" customFormat="1" ht="15" customHeight="1" x14ac:dyDescent="0.3">
      <c r="A692" s="15" t="s">
        <v>2903</v>
      </c>
      <c r="B692" s="17" t="s">
        <v>126</v>
      </c>
      <c r="C692" s="17" t="s">
        <v>1081</v>
      </c>
      <c r="D692" s="17" t="s">
        <v>1860</v>
      </c>
      <c r="E692" s="15" t="str">
        <f t="shared" si="130"/>
        <v>Robert Trudel</v>
      </c>
      <c r="F692" s="17" t="s">
        <v>135</v>
      </c>
      <c r="G692" s="17">
        <v>999916417</v>
      </c>
      <c r="H692" s="15">
        <f t="shared" si="131"/>
        <v>38</v>
      </c>
      <c r="I692" s="15"/>
      <c r="J692" s="15"/>
      <c r="K692" s="16"/>
      <c r="L692" s="15"/>
      <c r="M692" s="15"/>
      <c r="N692" s="15"/>
      <c r="O692" s="15">
        <f t="shared" si="137"/>
        <v>0</v>
      </c>
      <c r="P692" s="15">
        <v>0</v>
      </c>
      <c r="Q692" s="15">
        <f t="shared" si="138"/>
        <v>0</v>
      </c>
      <c r="R692" s="15">
        <v>0</v>
      </c>
      <c r="S692" s="15">
        <v>0</v>
      </c>
      <c r="T692" s="15">
        <f t="shared" si="139"/>
        <v>0</v>
      </c>
      <c r="U692" s="15">
        <f t="shared" si="140"/>
        <v>0</v>
      </c>
      <c r="V692" s="15"/>
      <c r="W692" s="15"/>
      <c r="X692" s="15"/>
      <c r="Y692" s="15"/>
      <c r="Z692" s="16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>
        <f t="shared" si="132"/>
        <v>0</v>
      </c>
      <c r="CT692" s="15">
        <f t="shared" si="133"/>
        <v>38</v>
      </c>
      <c r="CU692" s="15">
        <f t="shared" si="134"/>
        <v>0</v>
      </c>
      <c r="CV692" s="15">
        <f t="shared" si="135"/>
        <v>0</v>
      </c>
      <c r="CW692" s="15"/>
      <c r="CX692" s="15"/>
      <c r="CY692" s="15">
        <f t="shared" si="136"/>
        <v>0</v>
      </c>
      <c r="CZ692" s="15">
        <f>GG692</f>
        <v>0</v>
      </c>
      <c r="DA692" s="16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20"/>
      <c r="DY692" s="15"/>
      <c r="DZ692" s="20"/>
      <c r="EA692" s="15"/>
      <c r="EB692" s="20"/>
      <c r="EC692" s="15"/>
      <c r="ED692" s="20"/>
      <c r="EE692" s="15"/>
      <c r="EF692" s="20"/>
      <c r="EG692" s="15"/>
      <c r="EH692" s="20"/>
      <c r="EI692" s="15"/>
      <c r="EJ692" s="20"/>
      <c r="EK692" s="15"/>
      <c r="EL692" s="20"/>
      <c r="EM692" s="15"/>
      <c r="EN692" s="20"/>
      <c r="EO692" s="15"/>
      <c r="EP692" s="20"/>
      <c r="EQ692" s="15"/>
      <c r="ER692" s="20"/>
      <c r="ES692" s="15"/>
      <c r="ET692" s="20"/>
      <c r="EU692" s="15"/>
      <c r="EV692" s="20"/>
      <c r="EW692" s="15"/>
      <c r="EX692" s="20"/>
      <c r="EY692" s="15"/>
      <c r="EZ692" s="20"/>
      <c r="FA692" s="15"/>
      <c r="FB692" s="20"/>
      <c r="FC692" s="15"/>
      <c r="FD692" s="20"/>
      <c r="FE692" s="15"/>
      <c r="FF692" s="20"/>
      <c r="FG692" s="15"/>
      <c r="FH692" s="20"/>
      <c r="FI692" s="15"/>
      <c r="FJ692" s="20"/>
      <c r="FK692" s="15"/>
      <c r="FL692" s="20"/>
      <c r="FM692" s="15"/>
      <c r="FN692" s="20"/>
      <c r="FO692" s="15"/>
      <c r="FP692" s="20"/>
      <c r="FQ692" s="15"/>
      <c r="FR692" s="20"/>
      <c r="FS692" s="15">
        <v>38</v>
      </c>
      <c r="FT692" s="20" t="s">
        <v>129</v>
      </c>
      <c r="FU692" s="15"/>
      <c r="FV692" s="20"/>
      <c r="FW692" s="15"/>
      <c r="FX692" s="20"/>
      <c r="FY692" s="15"/>
      <c r="FZ692" s="20"/>
      <c r="GA692" s="15"/>
      <c r="GB692" s="20"/>
      <c r="GC692" s="15"/>
      <c r="GD692" s="20"/>
      <c r="GE692" s="15"/>
      <c r="GF692" s="20"/>
      <c r="GG692" s="170"/>
    </row>
    <row r="693" spans="1:189" s="2" customFormat="1" ht="15" customHeight="1" x14ac:dyDescent="0.3">
      <c r="A693" s="15" t="s">
        <v>130</v>
      </c>
      <c r="B693" s="17" t="s">
        <v>126</v>
      </c>
      <c r="C693" s="17" t="s">
        <v>505</v>
      </c>
      <c r="D693" s="17" t="s">
        <v>1403</v>
      </c>
      <c r="E693" s="15" t="str">
        <f t="shared" si="130"/>
        <v>Nolan Meyer</v>
      </c>
      <c r="F693" s="17" t="s">
        <v>135</v>
      </c>
      <c r="G693" s="15">
        <v>999916423</v>
      </c>
      <c r="H693" s="15">
        <f t="shared" si="131"/>
        <v>262</v>
      </c>
      <c r="I693" s="15"/>
      <c r="J693" s="15"/>
      <c r="K693" s="16"/>
      <c r="L693" s="15"/>
      <c r="M693" s="15"/>
      <c r="N693" s="15"/>
      <c r="O693" s="15">
        <f t="shared" si="137"/>
        <v>0</v>
      </c>
      <c r="P693" s="15">
        <v>0</v>
      </c>
      <c r="Q693" s="15">
        <f t="shared" si="138"/>
        <v>0</v>
      </c>
      <c r="R693" s="15">
        <v>0</v>
      </c>
      <c r="S693" s="15">
        <v>0</v>
      </c>
      <c r="T693" s="15">
        <f t="shared" si="139"/>
        <v>0</v>
      </c>
      <c r="U693" s="15">
        <f t="shared" si="140"/>
        <v>64</v>
      </c>
      <c r="V693" s="15"/>
      <c r="W693" s="15"/>
      <c r="X693" s="15"/>
      <c r="Y693" s="15"/>
      <c r="Z693" s="16"/>
      <c r="AA693" s="15"/>
      <c r="AB693" s="24"/>
      <c r="AC693" s="15"/>
      <c r="AD693" s="15"/>
      <c r="AE693" s="15"/>
      <c r="AF693" s="15"/>
      <c r="AG693" s="15"/>
      <c r="AH693" s="24"/>
      <c r="AI693" s="15"/>
      <c r="AJ693" s="15"/>
      <c r="AK693" s="15"/>
      <c r="AL693" s="15"/>
      <c r="AM693" s="15"/>
      <c r="AN693" s="24"/>
      <c r="AO693" s="15"/>
      <c r="AP693" s="24"/>
      <c r="AQ693" s="15"/>
      <c r="AR693" s="24"/>
      <c r="AS693" s="15"/>
      <c r="AT693" s="24"/>
      <c r="AU693" s="15"/>
      <c r="AV693" s="24"/>
      <c r="AW693" s="15"/>
      <c r="AX693" s="24"/>
      <c r="AY693" s="15"/>
      <c r="AZ693" s="15"/>
      <c r="BA693" s="15"/>
      <c r="BB693" s="15"/>
      <c r="BC693" s="15"/>
      <c r="BD693" s="15"/>
      <c r="BE693" s="15"/>
      <c r="BF693" s="24"/>
      <c r="BG693" s="15"/>
      <c r="BH693" s="24"/>
      <c r="BI693" s="15"/>
      <c r="BJ693" s="24"/>
      <c r="BK693" s="15"/>
      <c r="BL693" s="24"/>
      <c r="BM693" s="15"/>
      <c r="BN693" s="24"/>
      <c r="BO693" s="15">
        <v>90</v>
      </c>
      <c r="BP693" s="24">
        <v>2</v>
      </c>
      <c r="BQ693" s="15"/>
      <c r="BR693" s="24"/>
      <c r="BS693" s="15"/>
      <c r="BT693" s="24"/>
      <c r="BU693" s="15">
        <v>67</v>
      </c>
      <c r="BV693" s="24">
        <v>5</v>
      </c>
      <c r="BW693" s="15"/>
      <c r="BX693" s="24"/>
      <c r="BY693" s="15"/>
      <c r="BZ693" s="24"/>
      <c r="CA693" s="15"/>
      <c r="CB693" s="24"/>
      <c r="CC693" s="15"/>
      <c r="CD693" s="24"/>
      <c r="CE693" s="15"/>
      <c r="CF693" s="24"/>
      <c r="CG693" s="15"/>
      <c r="CH693" s="25"/>
      <c r="CI693" s="15"/>
      <c r="CJ693" s="25"/>
      <c r="CK693" s="15"/>
      <c r="CL693" s="25"/>
      <c r="CM693" s="15"/>
      <c r="CN693" s="25"/>
      <c r="CO693" s="15"/>
      <c r="CP693" s="24"/>
      <c r="CQ693" s="15"/>
      <c r="CR693" s="24"/>
      <c r="CS693" s="15">
        <f t="shared" si="132"/>
        <v>0</v>
      </c>
      <c r="CT693" s="15">
        <f t="shared" si="133"/>
        <v>90</v>
      </c>
      <c r="CU693" s="15">
        <f t="shared" si="134"/>
        <v>1</v>
      </c>
      <c r="CV693" s="15">
        <f t="shared" si="135"/>
        <v>44</v>
      </c>
      <c r="CW693" s="15"/>
      <c r="CX693" s="15"/>
      <c r="CY693" s="15">
        <f t="shared" si="136"/>
        <v>64</v>
      </c>
      <c r="CZ693" s="15">
        <f>GG693</f>
        <v>0</v>
      </c>
      <c r="DA693" s="20"/>
      <c r="DB693" s="17"/>
      <c r="DC693" s="15"/>
      <c r="DD693" s="15"/>
      <c r="DE693" s="15"/>
      <c r="DF693" s="15"/>
      <c r="DG693" s="15"/>
      <c r="DH693" s="15">
        <v>51</v>
      </c>
      <c r="DI693" s="15"/>
      <c r="DJ693" s="15"/>
      <c r="DK693" s="15"/>
      <c r="DL693" s="15"/>
      <c r="DM693" s="15"/>
      <c r="DN693" s="15"/>
      <c r="DO693" s="15"/>
      <c r="DP693" s="17"/>
      <c r="DQ693" s="15"/>
      <c r="DR693" s="15"/>
      <c r="DS693" s="15"/>
      <c r="DT693" s="15"/>
      <c r="DU693" s="15"/>
      <c r="DV693" s="15"/>
      <c r="DW693" s="15">
        <v>79</v>
      </c>
      <c r="DX693" s="20">
        <v>4</v>
      </c>
      <c r="DY693" s="15"/>
      <c r="DZ693" s="20"/>
      <c r="EA693" s="15"/>
      <c r="EB693" s="20"/>
      <c r="EC693" s="15"/>
      <c r="ED693" s="20"/>
      <c r="EE693" s="15"/>
      <c r="EF693" s="20"/>
      <c r="EG693" s="15">
        <v>64</v>
      </c>
      <c r="EH693" s="20" t="s">
        <v>129</v>
      </c>
      <c r="EI693" s="15"/>
      <c r="EJ693" s="20"/>
      <c r="EK693" s="15"/>
      <c r="EL693" s="20"/>
      <c r="EM693" s="15"/>
      <c r="EN693" s="20"/>
      <c r="EO693" s="15">
        <v>64</v>
      </c>
      <c r="EP693" s="20"/>
      <c r="EQ693" s="15"/>
      <c r="ER693" s="20"/>
      <c r="ES693" s="15"/>
      <c r="ET693" s="20"/>
      <c r="EU693" s="15"/>
      <c r="EV693" s="20"/>
      <c r="EW693" s="15"/>
      <c r="EX693" s="20"/>
      <c r="EY693" s="15">
        <v>90</v>
      </c>
      <c r="EZ693" s="20">
        <v>2</v>
      </c>
      <c r="FA693" s="15"/>
      <c r="FB693" s="20"/>
      <c r="FC693" s="15"/>
      <c r="FD693" s="20"/>
      <c r="FE693" s="15"/>
      <c r="FF693" s="20"/>
      <c r="FG693" s="15"/>
      <c r="FH693" s="20"/>
      <c r="FI693" s="15"/>
      <c r="FJ693" s="20"/>
      <c r="FK693" s="15"/>
      <c r="FL693" s="20"/>
      <c r="FM693" s="15"/>
      <c r="FN693" s="20"/>
      <c r="FO693" s="15"/>
      <c r="FP693" s="20"/>
      <c r="FQ693" s="15"/>
      <c r="FR693" s="20"/>
      <c r="FS693" s="15"/>
      <c r="FT693" s="20"/>
      <c r="FU693" s="15"/>
      <c r="FV693" s="20"/>
      <c r="FW693" s="15"/>
      <c r="FX693" s="20"/>
      <c r="FY693" s="15"/>
      <c r="FZ693" s="20"/>
      <c r="GA693" s="15"/>
      <c r="GB693" s="20"/>
      <c r="GC693" s="15"/>
      <c r="GD693" s="20"/>
      <c r="GE693" s="15">
        <v>44</v>
      </c>
      <c r="GF693" s="20" t="s">
        <v>129</v>
      </c>
      <c r="GG693" s="170"/>
    </row>
    <row r="694" spans="1:189" s="2" customFormat="1" ht="15" customHeight="1" x14ac:dyDescent="0.3">
      <c r="A694" s="17" t="s">
        <v>130</v>
      </c>
      <c r="B694" s="17" t="s">
        <v>126</v>
      </c>
      <c r="C694" s="17" t="s">
        <v>673</v>
      </c>
      <c r="D694" s="17" t="s">
        <v>674</v>
      </c>
      <c r="E694" s="15" t="str">
        <f t="shared" si="130"/>
        <v>Loreleigh Diego</v>
      </c>
      <c r="F694" s="17" t="s">
        <v>128</v>
      </c>
      <c r="G694" s="15">
        <v>999916428</v>
      </c>
      <c r="H694" s="15">
        <f t="shared" si="131"/>
        <v>150</v>
      </c>
      <c r="I694" s="15"/>
      <c r="J694" s="15"/>
      <c r="K694" s="16"/>
      <c r="L694" s="15"/>
      <c r="M694" s="15"/>
      <c r="N694" s="15"/>
      <c r="O694" s="15">
        <f t="shared" si="137"/>
        <v>44</v>
      </c>
      <c r="P694" s="15">
        <v>0</v>
      </c>
      <c r="Q694" s="15">
        <f t="shared" si="138"/>
        <v>0</v>
      </c>
      <c r="R694" s="15">
        <v>0</v>
      </c>
      <c r="S694" s="15">
        <v>0</v>
      </c>
      <c r="T694" s="15">
        <f t="shared" si="139"/>
        <v>0</v>
      </c>
      <c r="U694" s="15">
        <f t="shared" si="140"/>
        <v>0</v>
      </c>
      <c r="V694" s="15"/>
      <c r="W694" s="15"/>
      <c r="X694" s="15"/>
      <c r="Y694" s="15"/>
      <c r="Z694" s="16"/>
      <c r="AA694" s="15"/>
      <c r="AB694" s="24"/>
      <c r="AC694" s="15"/>
      <c r="AD694" s="15"/>
      <c r="AE694" s="15"/>
      <c r="AF694" s="15"/>
      <c r="AG694" s="15"/>
      <c r="AH694" s="24"/>
      <c r="AI694" s="15"/>
      <c r="AJ694" s="15"/>
      <c r="AK694" s="15"/>
      <c r="AL694" s="15"/>
      <c r="AM694" s="15"/>
      <c r="AN694" s="24"/>
      <c r="AO694" s="15"/>
      <c r="AP694" s="24"/>
      <c r="AQ694" s="15"/>
      <c r="AR694" s="24"/>
      <c r="AS694" s="15"/>
      <c r="AT694" s="24"/>
      <c r="AU694" s="15"/>
      <c r="AV694" s="24"/>
      <c r="AW694" s="15"/>
      <c r="AX694" s="24"/>
      <c r="AY694" s="15"/>
      <c r="AZ694" s="15"/>
      <c r="BA694" s="15"/>
      <c r="BB694" s="15"/>
      <c r="BC694" s="15"/>
      <c r="BD694" s="15"/>
      <c r="BE694" s="15"/>
      <c r="BF694" s="24"/>
      <c r="BG694" s="15"/>
      <c r="BH694" s="24"/>
      <c r="BI694" s="15"/>
      <c r="BJ694" s="24"/>
      <c r="BK694" s="15"/>
      <c r="BL694" s="24"/>
      <c r="BM694" s="15">
        <v>71</v>
      </c>
      <c r="BN694" s="24">
        <v>4</v>
      </c>
      <c r="BO694" s="15"/>
      <c r="BP694" s="24"/>
      <c r="BQ694" s="15"/>
      <c r="BR694" s="24"/>
      <c r="BS694" s="15"/>
      <c r="BT694" s="24"/>
      <c r="BU694" s="15"/>
      <c r="BV694" s="24"/>
      <c r="BW694" s="15"/>
      <c r="BX694" s="24"/>
      <c r="BY694" s="15"/>
      <c r="BZ694" s="24"/>
      <c r="CA694" s="15">
        <f>0.3*51</f>
        <v>15.299999999999999</v>
      </c>
      <c r="CB694" s="24" t="s">
        <v>129</v>
      </c>
      <c r="CC694" s="15"/>
      <c r="CD694" s="24"/>
      <c r="CE694" s="15"/>
      <c r="CF694" s="24"/>
      <c r="CG694" s="15"/>
      <c r="CH694" s="25"/>
      <c r="CI694" s="15"/>
      <c r="CJ694" s="25"/>
      <c r="CK694" s="15"/>
      <c r="CL694" s="25"/>
      <c r="CM694" s="15"/>
      <c r="CN694" s="25"/>
      <c r="CO694" s="15">
        <f>0.3*10</f>
        <v>3</v>
      </c>
      <c r="CP694" s="25">
        <v>1</v>
      </c>
      <c r="CQ694" s="15"/>
      <c r="CR694" s="25"/>
      <c r="CS694" s="15">
        <f t="shared" si="132"/>
        <v>0</v>
      </c>
      <c r="CT694" s="15">
        <f t="shared" si="133"/>
        <v>106</v>
      </c>
      <c r="CU694" s="15">
        <f t="shared" si="134"/>
        <v>1</v>
      </c>
      <c r="CV694" s="15">
        <f t="shared" si="135"/>
        <v>0</v>
      </c>
      <c r="CW694" s="15"/>
      <c r="CX694" s="15"/>
      <c r="CY694" s="15">
        <f t="shared" si="136"/>
        <v>0</v>
      </c>
      <c r="CZ694" s="15">
        <f>GG694</f>
        <v>0</v>
      </c>
      <c r="DA694" s="19"/>
      <c r="DB694" s="17">
        <v>48</v>
      </c>
      <c r="DC694" s="15">
        <v>63</v>
      </c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7"/>
      <c r="DQ694" s="15"/>
      <c r="DR694" s="15"/>
      <c r="DS694" s="15"/>
      <c r="DT694" s="15"/>
      <c r="DU694" s="15"/>
      <c r="DV694" s="15"/>
      <c r="DW694" s="15"/>
      <c r="DX694" s="20"/>
      <c r="DY694" s="15"/>
      <c r="DZ694" s="20"/>
      <c r="EA694" s="15"/>
      <c r="EB694" s="20"/>
      <c r="EC694" s="15"/>
      <c r="ED694" s="20"/>
      <c r="EE694" s="15"/>
      <c r="EF694" s="20"/>
      <c r="EG694" s="15"/>
      <c r="EH694" s="20"/>
      <c r="EI694" s="15">
        <v>44</v>
      </c>
      <c r="EJ694" s="20">
        <v>7</v>
      </c>
      <c r="EK694" s="15"/>
      <c r="EL694" s="20"/>
      <c r="EM694" s="15"/>
      <c r="EN694" s="20"/>
      <c r="EO694" s="15"/>
      <c r="EP694" s="20"/>
      <c r="EQ694" s="15"/>
      <c r="ER694" s="20"/>
      <c r="ES694" s="15"/>
      <c r="ET694" s="20"/>
      <c r="EU694" s="15"/>
      <c r="EV694" s="20"/>
      <c r="EW694" s="15"/>
      <c r="EX694" s="20"/>
      <c r="EY694" s="15"/>
      <c r="EZ694" s="20"/>
      <c r="FA694" s="15"/>
      <c r="FB694" s="20"/>
      <c r="FC694" s="15">
        <v>38</v>
      </c>
      <c r="FD694" s="20" t="s">
        <v>129</v>
      </c>
      <c r="FE694" s="15"/>
      <c r="FF694" s="20"/>
      <c r="FG694" s="15"/>
      <c r="FH694" s="20"/>
      <c r="FI694" s="15"/>
      <c r="FJ694" s="20"/>
      <c r="FK694" s="15">
        <v>68</v>
      </c>
      <c r="FL694" s="20">
        <v>4</v>
      </c>
      <c r="FM694" s="15"/>
      <c r="FN694" s="20"/>
      <c r="FO694" s="15"/>
      <c r="FP694" s="20"/>
      <c r="FQ694" s="15"/>
      <c r="FR694" s="20"/>
      <c r="FS694" s="15"/>
      <c r="FT694" s="20"/>
      <c r="FU694" s="15"/>
      <c r="FV694" s="20"/>
      <c r="FW694" s="15"/>
      <c r="FX694" s="20"/>
      <c r="FY694" s="15"/>
      <c r="FZ694" s="20"/>
      <c r="GA694" s="15"/>
      <c r="GB694" s="20"/>
      <c r="GC694" s="15"/>
      <c r="GD694" s="20"/>
      <c r="GE694" s="15"/>
      <c r="GF694" s="20"/>
      <c r="GG694" s="170"/>
    </row>
    <row r="695" spans="1:189" s="2" customFormat="1" ht="15" customHeight="1" x14ac:dyDescent="0.3">
      <c r="A695" s="17" t="s">
        <v>125</v>
      </c>
      <c r="B695" s="15" t="s">
        <v>126</v>
      </c>
      <c r="C695" s="15" t="s">
        <v>375</v>
      </c>
      <c r="D695" s="15" t="s">
        <v>376</v>
      </c>
      <c r="E695" s="15" t="str">
        <f t="shared" si="130"/>
        <v>Michael Bols</v>
      </c>
      <c r="F695" s="15" t="s">
        <v>135</v>
      </c>
      <c r="G695" s="15">
        <v>999916452</v>
      </c>
      <c r="H695" s="15">
        <f t="shared" si="131"/>
        <v>79</v>
      </c>
      <c r="I695" s="15"/>
      <c r="J695" s="15"/>
      <c r="K695" s="16"/>
      <c r="L695" s="15"/>
      <c r="M695" s="15"/>
      <c r="N695" s="15"/>
      <c r="O695" s="15">
        <f t="shared" si="137"/>
        <v>0</v>
      </c>
      <c r="P695" s="15">
        <v>0</v>
      </c>
      <c r="Q695" s="15">
        <f t="shared" si="138"/>
        <v>1</v>
      </c>
      <c r="R695" s="15">
        <v>0</v>
      </c>
      <c r="S695" s="15">
        <v>0</v>
      </c>
      <c r="T695" s="15">
        <f t="shared" si="139"/>
        <v>0</v>
      </c>
      <c r="U695" s="15">
        <f t="shared" si="140"/>
        <v>0</v>
      </c>
      <c r="V695" s="15"/>
      <c r="W695" s="15"/>
      <c r="X695" s="15"/>
      <c r="Y695" s="15"/>
      <c r="Z695" s="16"/>
      <c r="AA695" s="15"/>
      <c r="AB695" s="24"/>
      <c r="AC695" s="15"/>
      <c r="AD695" s="15"/>
      <c r="AE695" s="15"/>
      <c r="AF695" s="15"/>
      <c r="AG695" s="15"/>
      <c r="AH695" s="24"/>
      <c r="AI695" s="15"/>
      <c r="AJ695" s="15"/>
      <c r="AK695" s="15"/>
      <c r="AL695" s="15"/>
      <c r="AM695" s="15">
        <v>32</v>
      </c>
      <c r="AN695" s="24" t="s">
        <v>129</v>
      </c>
      <c r="AO695" s="15"/>
      <c r="AP695" s="24"/>
      <c r="AQ695" s="15"/>
      <c r="AR695" s="24"/>
      <c r="AS695" s="15">
        <v>68</v>
      </c>
      <c r="AT695" s="24">
        <v>3</v>
      </c>
      <c r="AU695" s="15"/>
      <c r="AV695" s="24"/>
      <c r="AW695" s="15"/>
      <c r="AX695" s="24"/>
      <c r="AY695" s="15"/>
      <c r="AZ695" s="15"/>
      <c r="BA695" s="15"/>
      <c r="BB695" s="15"/>
      <c r="BC695" s="15"/>
      <c r="BD695" s="15"/>
      <c r="BE695" s="15"/>
      <c r="BF695" s="24"/>
      <c r="BG695" s="15"/>
      <c r="BH695" s="24"/>
      <c r="BI695" s="15"/>
      <c r="BJ695" s="24"/>
      <c r="BK695" s="15"/>
      <c r="BL695" s="24"/>
      <c r="BM695" s="15"/>
      <c r="BN695" s="24"/>
      <c r="BO695" s="15"/>
      <c r="BP695" s="24"/>
      <c r="BQ695" s="15"/>
      <c r="BR695" s="24"/>
      <c r="BS695" s="15"/>
      <c r="BT695" s="24"/>
      <c r="BU695" s="15"/>
      <c r="BV695" s="24"/>
      <c r="BW695" s="15"/>
      <c r="BX695" s="24"/>
      <c r="BY695" s="15"/>
      <c r="BZ695" s="24"/>
      <c r="CA695" s="15"/>
      <c r="CB695" s="24"/>
      <c r="CC695" s="15"/>
      <c r="CD695" s="24"/>
      <c r="CE695" s="15"/>
      <c r="CF695" s="24"/>
      <c r="CG695" s="15"/>
      <c r="CH695" s="25"/>
      <c r="CI695" s="15"/>
      <c r="CJ695" s="25"/>
      <c r="CK695" s="15"/>
      <c r="CL695" s="25"/>
      <c r="CM695" s="15"/>
      <c r="CN695" s="25"/>
      <c r="CO695" s="15"/>
      <c r="CP695" s="25"/>
      <c r="CQ695" s="15"/>
      <c r="CR695" s="25"/>
      <c r="CS695" s="15">
        <f t="shared" si="132"/>
        <v>0</v>
      </c>
      <c r="CT695" s="15">
        <f t="shared" si="133"/>
        <v>0</v>
      </c>
      <c r="CU695" s="15">
        <f t="shared" si="134"/>
        <v>0</v>
      </c>
      <c r="CV695" s="15">
        <f t="shared" si="135"/>
        <v>79</v>
      </c>
      <c r="CW695" s="15"/>
      <c r="CX695" s="15"/>
      <c r="CY695" s="15">
        <f t="shared" si="136"/>
        <v>0</v>
      </c>
      <c r="CZ695" s="15">
        <f>GG695</f>
        <v>0</v>
      </c>
      <c r="DA695" s="19"/>
      <c r="DB695" s="17">
        <v>48</v>
      </c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7"/>
      <c r="DQ695" s="15"/>
      <c r="DR695" s="15"/>
      <c r="DS695" s="15"/>
      <c r="DT695" s="15">
        <v>68</v>
      </c>
      <c r="DU695" s="15"/>
      <c r="DV695" s="15"/>
      <c r="DW695" s="15"/>
      <c r="DX695" s="20"/>
      <c r="DY695" s="15"/>
      <c r="DZ695" s="20"/>
      <c r="EA695" s="15">
        <v>67</v>
      </c>
      <c r="EB695" s="20">
        <v>6</v>
      </c>
      <c r="EC695" s="15"/>
      <c r="ED695" s="20"/>
      <c r="EE695" s="15"/>
      <c r="EF695" s="20"/>
      <c r="EG695" s="15"/>
      <c r="EH695" s="20"/>
      <c r="EI695" s="15"/>
      <c r="EJ695" s="20"/>
      <c r="EK695" s="15"/>
      <c r="EL695" s="20"/>
      <c r="EM695" s="15"/>
      <c r="EN695" s="20"/>
      <c r="EO695" s="15"/>
      <c r="EP695" s="20"/>
      <c r="EQ695" s="15"/>
      <c r="ER695" s="20"/>
      <c r="ES695" s="15"/>
      <c r="ET695" s="20"/>
      <c r="EU695" s="15"/>
      <c r="EV695" s="20"/>
      <c r="EW695" s="15"/>
      <c r="EX695" s="20"/>
      <c r="EY695" s="15"/>
      <c r="EZ695" s="20"/>
      <c r="FA695" s="15"/>
      <c r="FB695" s="20"/>
      <c r="FC695" s="15"/>
      <c r="FD695" s="20"/>
      <c r="FE695" s="15"/>
      <c r="FF695" s="20"/>
      <c r="FG695" s="15"/>
      <c r="FH695" s="20"/>
      <c r="FI695" s="15"/>
      <c r="FJ695" s="20"/>
      <c r="FK695" s="15"/>
      <c r="FL695" s="20"/>
      <c r="FM695" s="15"/>
      <c r="FN695" s="20"/>
      <c r="FO695" s="15"/>
      <c r="FP695" s="20"/>
      <c r="FQ695" s="15"/>
      <c r="FR695" s="20"/>
      <c r="FS695" s="15"/>
      <c r="FT695" s="20"/>
      <c r="FU695" s="15"/>
      <c r="FV695" s="20"/>
      <c r="FW695" s="15"/>
      <c r="FX695" s="20"/>
      <c r="FY695" s="15"/>
      <c r="FZ695" s="20"/>
      <c r="GA695" s="15"/>
      <c r="GB695" s="20"/>
      <c r="GC695" s="15"/>
      <c r="GD695" s="20"/>
      <c r="GE695" s="15">
        <v>79</v>
      </c>
      <c r="GF695" s="20">
        <v>4</v>
      </c>
      <c r="GG695" s="170"/>
    </row>
    <row r="696" spans="1:189" s="2" customFormat="1" ht="15" customHeight="1" x14ac:dyDescent="0.3">
      <c r="A696" s="85" t="s">
        <v>133</v>
      </c>
      <c r="B696" s="85" t="s">
        <v>140</v>
      </c>
      <c r="C696" s="85" t="s">
        <v>249</v>
      </c>
      <c r="D696" s="85" t="s">
        <v>1972</v>
      </c>
      <c r="E696" s="15" t="str">
        <f t="shared" si="130"/>
        <v>Sebastian Yee</v>
      </c>
      <c r="F696" s="85" t="s">
        <v>135</v>
      </c>
      <c r="G696" s="15">
        <v>999916463</v>
      </c>
      <c r="H696" s="15">
        <f t="shared" si="131"/>
        <v>120</v>
      </c>
      <c r="I696" s="15"/>
      <c r="J696" s="15"/>
      <c r="K696" s="16"/>
      <c r="L696" s="15"/>
      <c r="M696" s="15"/>
      <c r="N696" s="15"/>
      <c r="O696" s="15">
        <f t="shared" si="137"/>
        <v>0</v>
      </c>
      <c r="P696" s="15">
        <v>0</v>
      </c>
      <c r="Q696" s="15">
        <f t="shared" si="138"/>
        <v>0</v>
      </c>
      <c r="R696" s="15">
        <v>0</v>
      </c>
      <c r="S696" s="15">
        <v>0</v>
      </c>
      <c r="T696" s="15">
        <f t="shared" si="139"/>
        <v>0</v>
      </c>
      <c r="U696" s="15">
        <f t="shared" si="140"/>
        <v>0</v>
      </c>
      <c r="V696" s="15"/>
      <c r="W696" s="15"/>
      <c r="X696" s="15"/>
      <c r="Y696" s="15"/>
      <c r="Z696" s="16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>
        <f t="shared" si="132"/>
        <v>0</v>
      </c>
      <c r="CT696" s="15">
        <f t="shared" si="133"/>
        <v>120</v>
      </c>
      <c r="CU696" s="15">
        <f t="shared" si="134"/>
        <v>1</v>
      </c>
      <c r="CV696" s="15">
        <f t="shared" si="135"/>
        <v>0</v>
      </c>
      <c r="CW696" s="15"/>
      <c r="CX696" s="15"/>
      <c r="CY696" s="15">
        <f t="shared" si="136"/>
        <v>0</v>
      </c>
      <c r="CZ696" s="15">
        <f>GG696</f>
        <v>0</v>
      </c>
      <c r="DA696" s="16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20"/>
      <c r="DY696" s="15"/>
      <c r="DZ696" s="20"/>
      <c r="EA696" s="15"/>
      <c r="EB696" s="20"/>
      <c r="EC696" s="15"/>
      <c r="ED696" s="20"/>
      <c r="EE696" s="15"/>
      <c r="EF696" s="20"/>
      <c r="EG696" s="15"/>
      <c r="EH696" s="20"/>
      <c r="EI696" s="15"/>
      <c r="EJ696" s="20"/>
      <c r="EK696" s="15"/>
      <c r="EL696" s="20"/>
      <c r="EM696" s="15"/>
      <c r="EN696" s="20"/>
      <c r="EO696" s="15"/>
      <c r="EP696" s="20"/>
      <c r="EQ696" s="15"/>
      <c r="ER696" s="20"/>
      <c r="ES696" s="15"/>
      <c r="ET696" s="20"/>
      <c r="EU696" s="15">
        <v>120</v>
      </c>
      <c r="EV696" s="20">
        <v>1</v>
      </c>
      <c r="EW696" s="15"/>
      <c r="EX696" s="20"/>
      <c r="EY696" s="15"/>
      <c r="EZ696" s="20"/>
      <c r="FA696" s="15"/>
      <c r="FB696" s="20"/>
      <c r="FC696" s="15"/>
      <c r="FD696" s="20"/>
      <c r="FE696" s="15"/>
      <c r="FF696" s="20"/>
      <c r="FG696" s="15"/>
      <c r="FH696" s="20"/>
      <c r="FI696" s="15"/>
      <c r="FJ696" s="20"/>
      <c r="FK696" s="15"/>
      <c r="FL696" s="20"/>
      <c r="FM696" s="15"/>
      <c r="FN696" s="20"/>
      <c r="FO696" s="15"/>
      <c r="FP696" s="20"/>
      <c r="FQ696" s="15"/>
      <c r="FR696" s="20"/>
      <c r="FS696" s="15"/>
      <c r="FT696" s="20"/>
      <c r="FU696" s="15"/>
      <c r="FV696" s="20"/>
      <c r="FW696" s="15"/>
      <c r="FX696" s="20"/>
      <c r="FY696" s="15"/>
      <c r="FZ696" s="20"/>
      <c r="GA696" s="15"/>
      <c r="GB696" s="20"/>
      <c r="GC696" s="15"/>
      <c r="GD696" s="20"/>
      <c r="GE696" s="15"/>
      <c r="GF696" s="20"/>
      <c r="GG696" s="170"/>
    </row>
    <row r="697" spans="1:189" s="2" customFormat="1" ht="15" customHeight="1" x14ac:dyDescent="0.3">
      <c r="A697" s="15" t="s">
        <v>2903</v>
      </c>
      <c r="B697" s="17" t="s">
        <v>126</v>
      </c>
      <c r="C697" s="17" t="s">
        <v>214</v>
      </c>
      <c r="D697" s="17" t="s">
        <v>215</v>
      </c>
      <c r="E697" s="15" t="str">
        <f t="shared" si="130"/>
        <v>Hari Amin</v>
      </c>
      <c r="F697" s="17" t="s">
        <v>135</v>
      </c>
      <c r="G697" s="15">
        <v>999916476</v>
      </c>
      <c r="H697" s="15">
        <f t="shared" si="131"/>
        <v>243</v>
      </c>
      <c r="I697" s="15"/>
      <c r="J697" s="17">
        <f>(O697+P697+R697+S697+T697+U697)/2</f>
        <v>19</v>
      </c>
      <c r="K697" s="16"/>
      <c r="L697" s="15"/>
      <c r="M697" s="15"/>
      <c r="N697" s="15"/>
      <c r="O697" s="15">
        <f t="shared" si="137"/>
        <v>0</v>
      </c>
      <c r="P697" s="15">
        <v>0</v>
      </c>
      <c r="Q697" s="15">
        <f t="shared" si="138"/>
        <v>2</v>
      </c>
      <c r="R697" s="15">
        <v>0</v>
      </c>
      <c r="S697" s="15">
        <v>0</v>
      </c>
      <c r="T697" s="15">
        <f t="shared" si="139"/>
        <v>38</v>
      </c>
      <c r="U697" s="15">
        <f t="shared" si="140"/>
        <v>0</v>
      </c>
      <c r="V697" s="15"/>
      <c r="W697" s="15"/>
      <c r="X697" s="15"/>
      <c r="Y697" s="15"/>
      <c r="Z697" s="16"/>
      <c r="AA697" s="15"/>
      <c r="AB697" s="24"/>
      <c r="AC697" s="15"/>
      <c r="AD697" s="15"/>
      <c r="AE697" s="15"/>
      <c r="AF697" s="15"/>
      <c r="AG697" s="15">
        <v>38</v>
      </c>
      <c r="AH697" s="24" t="s">
        <v>129</v>
      </c>
      <c r="AI697" s="15"/>
      <c r="AJ697" s="15"/>
      <c r="AK697" s="15"/>
      <c r="AL697" s="15"/>
      <c r="AM697" s="15"/>
      <c r="AN697" s="24"/>
      <c r="AO697" s="15"/>
      <c r="AP697" s="24"/>
      <c r="AQ697" s="15"/>
      <c r="AR697" s="24"/>
      <c r="AS697" s="15"/>
      <c r="AT697" s="24"/>
      <c r="AU697" s="15"/>
      <c r="AV697" s="24"/>
      <c r="AW697" s="15"/>
      <c r="AX697" s="24"/>
      <c r="AY697" s="15"/>
      <c r="AZ697" s="15"/>
      <c r="BA697" s="15"/>
      <c r="BB697" s="15"/>
      <c r="BC697" s="15"/>
      <c r="BD697" s="15"/>
      <c r="BE697" s="15"/>
      <c r="BF697" s="24"/>
      <c r="BG697" s="15">
        <v>38</v>
      </c>
      <c r="BH697" s="24" t="s">
        <v>129</v>
      </c>
      <c r="BI697" s="15"/>
      <c r="BJ697" s="24"/>
      <c r="BK697" s="15"/>
      <c r="BL697" s="24"/>
      <c r="BM697" s="15"/>
      <c r="BN697" s="24"/>
      <c r="BO697" s="15"/>
      <c r="BP697" s="24"/>
      <c r="BQ697" s="15"/>
      <c r="BR697" s="24"/>
      <c r="BS697" s="15"/>
      <c r="BT697" s="24"/>
      <c r="BU697" s="15">
        <v>44</v>
      </c>
      <c r="BV697" s="24" t="s">
        <v>129</v>
      </c>
      <c r="BW697" s="15"/>
      <c r="BX697" s="24"/>
      <c r="BY697" s="15"/>
      <c r="BZ697" s="24"/>
      <c r="CA697" s="15">
        <v>38</v>
      </c>
      <c r="CB697" s="24" t="s">
        <v>168</v>
      </c>
      <c r="CC697" s="15"/>
      <c r="CD697" s="24"/>
      <c r="CE697" s="15"/>
      <c r="CF697" s="24"/>
      <c r="CG697" s="15"/>
      <c r="CH697" s="25"/>
      <c r="CI697" s="15">
        <v>54</v>
      </c>
      <c r="CJ697" s="25">
        <v>7</v>
      </c>
      <c r="CK697" s="15"/>
      <c r="CL697" s="25"/>
      <c r="CM697" s="15"/>
      <c r="CN697" s="25"/>
      <c r="CO697" s="15"/>
      <c r="CP697" s="25"/>
      <c r="CQ697" s="15"/>
      <c r="CR697" s="25"/>
      <c r="CS697" s="15">
        <f t="shared" si="132"/>
        <v>0</v>
      </c>
      <c r="CT697" s="15">
        <f t="shared" si="133"/>
        <v>180</v>
      </c>
      <c r="CU697" s="15">
        <f t="shared" si="134"/>
        <v>1</v>
      </c>
      <c r="CV697" s="15">
        <f t="shared" si="135"/>
        <v>44</v>
      </c>
      <c r="CW697" s="15"/>
      <c r="CX697" s="15"/>
      <c r="CY697" s="15">
        <f t="shared" si="136"/>
        <v>0</v>
      </c>
      <c r="CZ697" s="15">
        <f>GG697</f>
        <v>0</v>
      </c>
      <c r="DA697" s="19"/>
      <c r="DB697" s="17"/>
      <c r="DC697" s="15"/>
      <c r="DD697" s="15"/>
      <c r="DE697" s="15"/>
      <c r="DF697" s="15"/>
      <c r="DG697" s="15">
        <v>63</v>
      </c>
      <c r="DH697" s="15"/>
      <c r="DI697" s="15">
        <v>68</v>
      </c>
      <c r="DJ697" s="15"/>
      <c r="DK697" s="15"/>
      <c r="DL697" s="15"/>
      <c r="DM697" s="15"/>
      <c r="DN697" s="15"/>
      <c r="DO697" s="15"/>
      <c r="DP697" s="17"/>
      <c r="DQ697" s="15"/>
      <c r="DR697" s="15"/>
      <c r="DS697" s="15">
        <v>68</v>
      </c>
      <c r="DT697" s="15"/>
      <c r="DU697" s="15"/>
      <c r="DV697" s="15"/>
      <c r="DW697" s="15">
        <v>44</v>
      </c>
      <c r="DX697" s="20" t="s">
        <v>129</v>
      </c>
      <c r="DY697" s="15"/>
      <c r="DZ697" s="20"/>
      <c r="EA697" s="15"/>
      <c r="EB697" s="20"/>
      <c r="EC697" s="15">
        <v>38</v>
      </c>
      <c r="ED697" s="20" t="s">
        <v>168</v>
      </c>
      <c r="EE697" s="15"/>
      <c r="EF697" s="20"/>
      <c r="EG697" s="15"/>
      <c r="EH697" s="20"/>
      <c r="EI697" s="15"/>
      <c r="EJ697" s="20"/>
      <c r="EK697" s="15"/>
      <c r="EL697" s="20"/>
      <c r="EM697" s="15"/>
      <c r="EN697" s="20"/>
      <c r="EO697" s="15"/>
      <c r="EP697" s="20"/>
      <c r="EQ697" s="15"/>
      <c r="ER697" s="20"/>
      <c r="ES697" s="15"/>
      <c r="ET697" s="20"/>
      <c r="EU697" s="15"/>
      <c r="EV697" s="20"/>
      <c r="EW697" s="15"/>
      <c r="EX697" s="20"/>
      <c r="EY697" s="15"/>
      <c r="EZ697" s="20"/>
      <c r="FA697" s="15"/>
      <c r="FB697" s="20"/>
      <c r="FC697" s="15"/>
      <c r="FD697" s="20"/>
      <c r="FE697" s="15"/>
      <c r="FF697" s="20"/>
      <c r="FG697" s="15"/>
      <c r="FH697" s="20"/>
      <c r="FI697" s="15"/>
      <c r="FJ697" s="20"/>
      <c r="FK697" s="15"/>
      <c r="FL697" s="20"/>
      <c r="FM697" s="15"/>
      <c r="FN697" s="20"/>
      <c r="FO697" s="15">
        <v>90</v>
      </c>
      <c r="FP697" s="20"/>
      <c r="FQ697" s="15"/>
      <c r="FR697" s="20"/>
      <c r="FS697" s="15">
        <v>90</v>
      </c>
      <c r="FT697" s="20">
        <v>2</v>
      </c>
      <c r="FU697" s="15"/>
      <c r="FV697" s="20"/>
      <c r="FW697" s="15"/>
      <c r="FX697" s="20"/>
      <c r="FY697" s="15"/>
      <c r="FZ697" s="20"/>
      <c r="GA697" s="15"/>
      <c r="GB697" s="20"/>
      <c r="GC697" s="15"/>
      <c r="GD697" s="20"/>
      <c r="GE697" s="15">
        <v>44</v>
      </c>
      <c r="GF697" s="20">
        <v>9</v>
      </c>
      <c r="GG697" s="170"/>
    </row>
    <row r="698" spans="1:189" s="2" customFormat="1" ht="15" customHeight="1" x14ac:dyDescent="0.3">
      <c r="A698" s="15" t="s">
        <v>130</v>
      </c>
      <c r="B698" s="15" t="s">
        <v>126</v>
      </c>
      <c r="C698" s="15" t="s">
        <v>293</v>
      </c>
      <c r="D698" s="15" t="s">
        <v>1532</v>
      </c>
      <c r="E698" s="15" t="str">
        <f t="shared" si="130"/>
        <v>Rachel Park</v>
      </c>
      <c r="F698" s="15" t="s">
        <v>128</v>
      </c>
      <c r="G698" s="15">
        <v>999916492</v>
      </c>
      <c r="H698" s="15">
        <f t="shared" si="131"/>
        <v>63.5</v>
      </c>
      <c r="I698" s="15"/>
      <c r="J698" s="17">
        <f>(O698+P698+R698+S698+T698+U698)/2</f>
        <v>25.5</v>
      </c>
      <c r="K698" s="16"/>
      <c r="L698" s="15"/>
      <c r="M698" s="15"/>
      <c r="N698" s="15"/>
      <c r="O698" s="15">
        <f t="shared" si="137"/>
        <v>0</v>
      </c>
      <c r="P698" s="15">
        <v>0</v>
      </c>
      <c r="Q698" s="15">
        <f t="shared" si="138"/>
        <v>0</v>
      </c>
      <c r="R698" s="15">
        <v>0</v>
      </c>
      <c r="S698" s="15">
        <v>0</v>
      </c>
      <c r="T698" s="15">
        <f t="shared" si="139"/>
        <v>51</v>
      </c>
      <c r="U698" s="15">
        <f t="shared" si="140"/>
        <v>0</v>
      </c>
      <c r="V698" s="15"/>
      <c r="W698" s="15"/>
      <c r="X698" s="15"/>
      <c r="Y698" s="15"/>
      <c r="Z698" s="16"/>
      <c r="AA698" s="15"/>
      <c r="AB698" s="24"/>
      <c r="AC698" s="15"/>
      <c r="AD698" s="15"/>
      <c r="AE698" s="15"/>
      <c r="AF698" s="15"/>
      <c r="AG698" s="15"/>
      <c r="AH698" s="24"/>
      <c r="AI698" s="15"/>
      <c r="AJ698" s="15"/>
      <c r="AK698" s="15"/>
      <c r="AL698" s="15"/>
      <c r="AM698" s="15">
        <f>0.4*50</f>
        <v>20</v>
      </c>
      <c r="AN698" s="24">
        <v>1</v>
      </c>
      <c r="AO698" s="15"/>
      <c r="AP698" s="24"/>
      <c r="AQ698" s="15"/>
      <c r="AR698" s="24"/>
      <c r="AS698" s="15"/>
      <c r="AT698" s="24"/>
      <c r="AU698" s="15"/>
      <c r="AV698" s="24"/>
      <c r="AW698" s="15"/>
      <c r="AX698" s="24"/>
      <c r="AY698" s="15"/>
      <c r="AZ698" s="15"/>
      <c r="BA698" s="15"/>
      <c r="BB698" s="15"/>
      <c r="BC698" s="15"/>
      <c r="BD698" s="15"/>
      <c r="BE698" s="15"/>
      <c r="BF698" s="24"/>
      <c r="BG698" s="15"/>
      <c r="BH698" s="24"/>
      <c r="BI698" s="15"/>
      <c r="BJ698" s="24"/>
      <c r="BK698" s="15"/>
      <c r="BL698" s="24"/>
      <c r="BM698" s="15"/>
      <c r="BN698" s="24"/>
      <c r="BO698" s="15"/>
      <c r="BP698" s="24"/>
      <c r="BQ698" s="15">
        <v>85</v>
      </c>
      <c r="BR698" s="24">
        <v>8</v>
      </c>
      <c r="BS698" s="15">
        <v>59</v>
      </c>
      <c r="BT698" s="24">
        <v>7</v>
      </c>
      <c r="BU698" s="15"/>
      <c r="BV698" s="24"/>
      <c r="BW698" s="15"/>
      <c r="BX698" s="24"/>
      <c r="BY698" s="15"/>
      <c r="BZ698" s="24"/>
      <c r="CA698" s="15"/>
      <c r="CB698" s="24"/>
      <c r="CC698" s="15"/>
      <c r="CD698" s="24"/>
      <c r="CE698" s="15"/>
      <c r="CF698" s="24"/>
      <c r="CG698" s="15"/>
      <c r="CH698" s="25"/>
      <c r="CI698" s="15"/>
      <c r="CJ698" s="25"/>
      <c r="CK698" s="15"/>
      <c r="CL698" s="25"/>
      <c r="CM698" s="15"/>
      <c r="CN698" s="25"/>
      <c r="CO698" s="15"/>
      <c r="CP698" s="24"/>
      <c r="CQ698" s="15"/>
      <c r="CR698" s="24"/>
      <c r="CS698" s="15">
        <f t="shared" si="132"/>
        <v>0</v>
      </c>
      <c r="CT698" s="15">
        <f t="shared" si="133"/>
        <v>38</v>
      </c>
      <c r="CU698" s="15">
        <f t="shared" si="134"/>
        <v>0</v>
      </c>
      <c r="CV698" s="15">
        <f t="shared" si="135"/>
        <v>0</v>
      </c>
      <c r="CW698" s="15"/>
      <c r="CX698" s="15"/>
      <c r="CY698" s="15">
        <f t="shared" si="136"/>
        <v>0</v>
      </c>
      <c r="CZ698" s="15">
        <f>GG698</f>
        <v>0</v>
      </c>
      <c r="DA698" s="20"/>
      <c r="DB698" s="17">
        <v>64</v>
      </c>
      <c r="DC698" s="15"/>
      <c r="DD698" s="15"/>
      <c r="DE698" s="15">
        <v>60</v>
      </c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7"/>
      <c r="DQ698" s="15"/>
      <c r="DR698" s="15"/>
      <c r="DS698" s="15"/>
      <c r="DT698" s="15"/>
      <c r="DU698" s="15"/>
      <c r="DV698" s="15"/>
      <c r="DW698" s="15"/>
      <c r="DX698" s="20"/>
      <c r="DY698" s="15"/>
      <c r="DZ698" s="20"/>
      <c r="EA698" s="15"/>
      <c r="EB698" s="20"/>
      <c r="EC698" s="15">
        <v>51</v>
      </c>
      <c r="ED698" s="20" t="s">
        <v>129</v>
      </c>
      <c r="EE698" s="15"/>
      <c r="EF698" s="20"/>
      <c r="EG698" s="15"/>
      <c r="EH698" s="20"/>
      <c r="EI698" s="15"/>
      <c r="EJ698" s="20"/>
      <c r="EK698" s="15"/>
      <c r="EL698" s="20"/>
      <c r="EM698" s="15"/>
      <c r="EN698" s="20"/>
      <c r="EO698" s="15"/>
      <c r="EP698" s="20"/>
      <c r="EQ698" s="15"/>
      <c r="ER698" s="20"/>
      <c r="ES698" s="15"/>
      <c r="ET698" s="20"/>
      <c r="EU698" s="15"/>
      <c r="EV698" s="20"/>
      <c r="EW698" s="15">
        <v>38</v>
      </c>
      <c r="EX698" s="20" t="s">
        <v>129</v>
      </c>
      <c r="EY698" s="15"/>
      <c r="EZ698" s="20"/>
      <c r="FA698" s="15"/>
      <c r="FB698" s="20"/>
      <c r="FC698" s="15"/>
      <c r="FD698" s="20"/>
      <c r="FE698" s="15"/>
      <c r="FF698" s="20"/>
      <c r="FG698" s="15"/>
      <c r="FH698" s="20"/>
      <c r="FI698" s="15"/>
      <c r="FJ698" s="20"/>
      <c r="FK698" s="15"/>
      <c r="FL698" s="20"/>
      <c r="FM698" s="15"/>
      <c r="FN698" s="20"/>
      <c r="FO698" s="15"/>
      <c r="FP698" s="20"/>
      <c r="FQ698" s="15"/>
      <c r="FR698" s="20"/>
      <c r="FS698" s="15"/>
      <c r="FT698" s="20"/>
      <c r="FU698" s="15"/>
      <c r="FV698" s="20"/>
      <c r="FW698" s="15"/>
      <c r="FX698" s="20"/>
      <c r="FY698" s="15"/>
      <c r="FZ698" s="20"/>
      <c r="GA698" s="15"/>
      <c r="GB698" s="20"/>
      <c r="GC698" s="15"/>
      <c r="GD698" s="20"/>
      <c r="GE698" s="15"/>
      <c r="GF698" s="20"/>
      <c r="GG698" s="170"/>
    </row>
    <row r="699" spans="1:189" s="2" customFormat="1" ht="15" customHeight="1" x14ac:dyDescent="0.3">
      <c r="A699" s="17" t="s">
        <v>125</v>
      </c>
      <c r="B699" s="15" t="s">
        <v>126</v>
      </c>
      <c r="C699" s="15" t="s">
        <v>909</v>
      </c>
      <c r="D699" s="15" t="s">
        <v>904</v>
      </c>
      <c r="E699" s="15" t="str">
        <f t="shared" si="130"/>
        <v>Haley Yehjoo Han</v>
      </c>
      <c r="F699" s="15" t="s">
        <v>128</v>
      </c>
      <c r="G699" s="15">
        <v>999916500</v>
      </c>
      <c r="H699" s="15">
        <f t="shared" si="131"/>
        <v>229</v>
      </c>
      <c r="I699" s="15"/>
      <c r="J699" s="15"/>
      <c r="K699" s="16"/>
      <c r="L699" s="15"/>
      <c r="M699" s="15"/>
      <c r="N699" s="15"/>
      <c r="O699" s="15">
        <f t="shared" si="137"/>
        <v>0</v>
      </c>
      <c r="P699" s="15">
        <v>0</v>
      </c>
      <c r="Q699" s="15">
        <f t="shared" si="138"/>
        <v>1</v>
      </c>
      <c r="R699" s="15">
        <v>0</v>
      </c>
      <c r="S699" s="15">
        <v>0</v>
      </c>
      <c r="T699" s="15">
        <f t="shared" si="139"/>
        <v>38</v>
      </c>
      <c r="U699" s="15">
        <f t="shared" si="140"/>
        <v>64</v>
      </c>
      <c r="V699" s="15"/>
      <c r="W699" s="15"/>
      <c r="X699" s="15"/>
      <c r="Y699" s="15"/>
      <c r="Z699" s="16"/>
      <c r="AA699" s="15"/>
      <c r="AB699" s="24"/>
      <c r="AC699" s="15"/>
      <c r="AD699" s="15"/>
      <c r="AE699" s="15"/>
      <c r="AF699" s="15"/>
      <c r="AG699" s="15">
        <v>54</v>
      </c>
      <c r="AH699" s="24">
        <v>7</v>
      </c>
      <c r="AI699" s="15"/>
      <c r="AJ699" s="15"/>
      <c r="AK699" s="15"/>
      <c r="AL699" s="15"/>
      <c r="AM699" s="15"/>
      <c r="AN699" s="24"/>
      <c r="AO699" s="15"/>
      <c r="AP699" s="24"/>
      <c r="AQ699" s="15"/>
      <c r="AR699" s="24"/>
      <c r="AS699" s="15"/>
      <c r="AT699" s="24"/>
      <c r="AU699" s="15">
        <v>58</v>
      </c>
      <c r="AV699" s="24">
        <v>6</v>
      </c>
      <c r="AW699" s="15"/>
      <c r="AX699" s="24"/>
      <c r="AY699" s="15"/>
      <c r="AZ699" s="15"/>
      <c r="BA699" s="15"/>
      <c r="BB699" s="15"/>
      <c r="BC699" s="15"/>
      <c r="BD699" s="15"/>
      <c r="BE699" s="15"/>
      <c r="BF699" s="24"/>
      <c r="BG699" s="15">
        <v>63</v>
      </c>
      <c r="BH699" s="24">
        <v>5</v>
      </c>
      <c r="BI699" s="15"/>
      <c r="BJ699" s="24"/>
      <c r="BK699" s="15"/>
      <c r="BL699" s="24"/>
      <c r="BM699" s="15"/>
      <c r="BN699" s="24"/>
      <c r="BO699" s="15"/>
      <c r="BP699" s="24"/>
      <c r="BQ699" s="15"/>
      <c r="BR699" s="24"/>
      <c r="BS699" s="15"/>
      <c r="BT699" s="24"/>
      <c r="BU699" s="15"/>
      <c r="BV699" s="24"/>
      <c r="BW699" s="15"/>
      <c r="BX699" s="24"/>
      <c r="BY699" s="15"/>
      <c r="BZ699" s="24"/>
      <c r="CA699" s="15">
        <v>51</v>
      </c>
      <c r="CB699" s="24" t="s">
        <v>126</v>
      </c>
      <c r="CC699" s="15"/>
      <c r="CD699" s="24"/>
      <c r="CE699" s="15"/>
      <c r="CF699" s="24"/>
      <c r="CG699" s="15"/>
      <c r="CH699" s="25"/>
      <c r="CI699" s="15">
        <v>68</v>
      </c>
      <c r="CJ699" s="25">
        <v>3</v>
      </c>
      <c r="CK699" s="15">
        <v>64</v>
      </c>
      <c r="CL699" s="25" t="s">
        <v>129</v>
      </c>
      <c r="CM699" s="15">
        <v>64</v>
      </c>
      <c r="CN699" s="25" t="s">
        <v>129</v>
      </c>
      <c r="CO699" s="15"/>
      <c r="CP699" s="25"/>
      <c r="CQ699" s="15"/>
      <c r="CR699" s="25"/>
      <c r="CS699" s="15">
        <f t="shared" si="132"/>
        <v>0</v>
      </c>
      <c r="CT699" s="15">
        <f t="shared" si="133"/>
        <v>63</v>
      </c>
      <c r="CU699" s="15">
        <f t="shared" si="134"/>
        <v>1</v>
      </c>
      <c r="CV699" s="15">
        <f t="shared" si="135"/>
        <v>0</v>
      </c>
      <c r="CW699" s="15"/>
      <c r="CX699" s="15"/>
      <c r="CY699" s="15">
        <f t="shared" si="136"/>
        <v>64</v>
      </c>
      <c r="CZ699" s="15">
        <f>GG699</f>
        <v>0</v>
      </c>
      <c r="DA699" s="19"/>
      <c r="DB699" s="17">
        <v>93</v>
      </c>
      <c r="DC699" s="15"/>
      <c r="DD699" s="15"/>
      <c r="DE699" s="15"/>
      <c r="DF699" s="15"/>
      <c r="DG699" s="15">
        <v>68</v>
      </c>
      <c r="DH699" s="15"/>
      <c r="DI699" s="15">
        <v>90</v>
      </c>
      <c r="DJ699" s="15"/>
      <c r="DK699" s="15"/>
      <c r="DL699" s="15"/>
      <c r="DM699" s="15"/>
      <c r="DN699" s="15"/>
      <c r="DO699" s="15"/>
      <c r="DP699" s="17"/>
      <c r="DQ699" s="15"/>
      <c r="DR699" s="15"/>
      <c r="DS699" s="15"/>
      <c r="DT699" s="15"/>
      <c r="DU699" s="15"/>
      <c r="DV699" s="15"/>
      <c r="DW699" s="15">
        <v>44</v>
      </c>
      <c r="DX699" s="20" t="s">
        <v>129</v>
      </c>
      <c r="DY699" s="15"/>
      <c r="DZ699" s="20"/>
      <c r="EA699" s="15"/>
      <c r="EB699" s="20"/>
      <c r="EC699" s="15">
        <v>38</v>
      </c>
      <c r="ED699" s="20" t="s">
        <v>168</v>
      </c>
      <c r="EE699" s="15"/>
      <c r="EF699" s="20"/>
      <c r="EG699" s="15">
        <v>64</v>
      </c>
      <c r="EH699" s="20" t="s">
        <v>129</v>
      </c>
      <c r="EI699" s="15"/>
      <c r="EJ699" s="20"/>
      <c r="EK699" s="15"/>
      <c r="EL699" s="20"/>
      <c r="EM699" s="15"/>
      <c r="EN699" s="20"/>
      <c r="EO699" s="15">
        <v>64</v>
      </c>
      <c r="EP699" s="20"/>
      <c r="EQ699" s="15"/>
      <c r="ER699" s="20"/>
      <c r="ES699" s="15"/>
      <c r="ET699" s="20"/>
      <c r="EU699" s="15"/>
      <c r="EV699" s="20"/>
      <c r="EW699" s="15"/>
      <c r="EX699" s="20"/>
      <c r="EY699" s="15"/>
      <c r="EZ699" s="20"/>
      <c r="FA699" s="15"/>
      <c r="FB699" s="20"/>
      <c r="FC699" s="15"/>
      <c r="FD699" s="20"/>
      <c r="FE699" s="15"/>
      <c r="FF699" s="20"/>
      <c r="FG699" s="15"/>
      <c r="FH699" s="20"/>
      <c r="FI699" s="15"/>
      <c r="FJ699" s="20"/>
      <c r="FK699" s="15"/>
      <c r="FL699" s="20"/>
      <c r="FM699" s="15"/>
      <c r="FN699" s="20"/>
      <c r="FO699" s="15"/>
      <c r="FP699" s="20"/>
      <c r="FQ699" s="15"/>
      <c r="FR699" s="20"/>
      <c r="FS699" s="15">
        <v>63</v>
      </c>
      <c r="FT699" s="20">
        <v>5</v>
      </c>
      <c r="FU699" s="15"/>
      <c r="FV699" s="20"/>
      <c r="FW699" s="15"/>
      <c r="FX699" s="20"/>
      <c r="FY699" s="15"/>
      <c r="FZ699" s="20"/>
      <c r="GA699" s="15"/>
      <c r="GB699" s="20"/>
      <c r="GC699" s="15"/>
      <c r="GD699" s="20"/>
      <c r="GE699" s="15"/>
      <c r="GF699" s="20"/>
      <c r="GG699" s="170"/>
    </row>
    <row r="700" spans="1:189" s="2" customFormat="1" ht="15" customHeight="1" x14ac:dyDescent="0.3">
      <c r="A700" s="15" t="s">
        <v>125</v>
      </c>
      <c r="B700" s="15" t="s">
        <v>126</v>
      </c>
      <c r="C700" s="15" t="s">
        <v>936</v>
      </c>
      <c r="D700" s="15" t="s">
        <v>1174</v>
      </c>
      <c r="E700" s="15" t="str">
        <f t="shared" si="130"/>
        <v>Ellie Kwak</v>
      </c>
      <c r="F700" s="15" t="s">
        <v>128</v>
      </c>
      <c r="G700" s="15">
        <v>999916581</v>
      </c>
      <c r="H700" s="15">
        <f t="shared" si="131"/>
        <v>38</v>
      </c>
      <c r="I700" s="15"/>
      <c r="J700" s="15"/>
      <c r="K700" s="16"/>
      <c r="L700" s="15"/>
      <c r="M700" s="15"/>
      <c r="N700" s="15"/>
      <c r="O700" s="15">
        <f t="shared" si="137"/>
        <v>0</v>
      </c>
      <c r="P700" s="15">
        <v>0</v>
      </c>
      <c r="Q700" s="15">
        <f t="shared" si="138"/>
        <v>0</v>
      </c>
      <c r="R700" s="15">
        <v>0</v>
      </c>
      <c r="S700" s="15">
        <v>0</v>
      </c>
      <c r="T700" s="15">
        <f t="shared" si="139"/>
        <v>38</v>
      </c>
      <c r="U700" s="15">
        <f t="shared" si="140"/>
        <v>0</v>
      </c>
      <c r="V700" s="15"/>
      <c r="W700" s="15"/>
      <c r="X700" s="15"/>
      <c r="Y700" s="15"/>
      <c r="Z700" s="16"/>
      <c r="AA700" s="15"/>
      <c r="AB700" s="24"/>
      <c r="AC700" s="15"/>
      <c r="AD700" s="15"/>
      <c r="AE700" s="15"/>
      <c r="AF700" s="15"/>
      <c r="AG700" s="15"/>
      <c r="AH700" s="24"/>
      <c r="AI700" s="15"/>
      <c r="AJ700" s="15"/>
      <c r="AK700" s="15"/>
      <c r="AL700" s="15"/>
      <c r="AM700" s="15"/>
      <c r="AN700" s="24"/>
      <c r="AO700" s="15"/>
      <c r="AP700" s="24"/>
      <c r="AQ700" s="15">
        <f>((58*0.5)*0.4)</f>
        <v>11.600000000000001</v>
      </c>
      <c r="AR700" s="24">
        <v>6</v>
      </c>
      <c r="AS700" s="15"/>
      <c r="AT700" s="24"/>
      <c r="AU700" s="15"/>
      <c r="AV700" s="24"/>
      <c r="AW700" s="15"/>
      <c r="AX700" s="24"/>
      <c r="AY700" s="15"/>
      <c r="AZ700" s="15"/>
      <c r="BA700" s="15"/>
      <c r="BB700" s="15"/>
      <c r="BC700" s="15"/>
      <c r="BD700" s="15"/>
      <c r="BE700" s="15"/>
      <c r="BF700" s="24"/>
      <c r="BG700" s="15"/>
      <c r="BH700" s="24"/>
      <c r="BI700" s="15"/>
      <c r="BJ700" s="24"/>
      <c r="BK700" s="15"/>
      <c r="BL700" s="24"/>
      <c r="BM700" s="15">
        <v>44</v>
      </c>
      <c r="BN700" s="24" t="s">
        <v>129</v>
      </c>
      <c r="BO700" s="15"/>
      <c r="BP700" s="24"/>
      <c r="BQ700" s="15"/>
      <c r="BR700" s="24"/>
      <c r="BS700" s="15"/>
      <c r="BT700" s="24"/>
      <c r="BU700" s="15"/>
      <c r="BV700" s="24"/>
      <c r="BW700" s="15"/>
      <c r="BX700" s="24"/>
      <c r="BY700" s="15"/>
      <c r="BZ700" s="24"/>
      <c r="CA700" s="15">
        <v>51</v>
      </c>
      <c r="CB700" s="24" t="s">
        <v>129</v>
      </c>
      <c r="CC700" s="15"/>
      <c r="CD700" s="24"/>
      <c r="CE700" s="15"/>
      <c r="CF700" s="24"/>
      <c r="CG700" s="15">
        <v>38</v>
      </c>
      <c r="CH700" s="25" t="s">
        <v>129</v>
      </c>
      <c r="CI700" s="15"/>
      <c r="CJ700" s="25"/>
      <c r="CK700" s="15"/>
      <c r="CL700" s="25"/>
      <c r="CM700" s="15"/>
      <c r="CN700" s="25"/>
      <c r="CO700" s="15"/>
      <c r="CP700" s="25"/>
      <c r="CQ700" s="15"/>
      <c r="CR700" s="25"/>
      <c r="CS700" s="15">
        <f t="shared" si="132"/>
        <v>0</v>
      </c>
      <c r="CT700" s="15">
        <f t="shared" si="133"/>
        <v>0</v>
      </c>
      <c r="CU700" s="15">
        <f t="shared" si="134"/>
        <v>0</v>
      </c>
      <c r="CV700" s="15">
        <f t="shared" si="135"/>
        <v>0</v>
      </c>
      <c r="CW700" s="15"/>
      <c r="CX700" s="15"/>
      <c r="CY700" s="15">
        <f t="shared" si="136"/>
        <v>0</v>
      </c>
      <c r="CZ700" s="15">
        <f>GG700</f>
        <v>0</v>
      </c>
      <c r="DA700" s="19"/>
      <c r="DB700" s="17">
        <v>48</v>
      </c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7"/>
      <c r="DQ700" s="15"/>
      <c r="DR700" s="15"/>
      <c r="DS700" s="15"/>
      <c r="DT700" s="15"/>
      <c r="DU700" s="15"/>
      <c r="DV700" s="15"/>
      <c r="DW700" s="15"/>
      <c r="DX700" s="20"/>
      <c r="DY700" s="15">
        <v>44</v>
      </c>
      <c r="DZ700" s="20" t="s">
        <v>129</v>
      </c>
      <c r="EA700" s="15"/>
      <c r="EB700" s="20"/>
      <c r="EC700" s="15">
        <v>38</v>
      </c>
      <c r="ED700" s="20" t="s">
        <v>168</v>
      </c>
      <c r="EE700" s="15"/>
      <c r="EF700" s="20"/>
      <c r="EG700" s="15"/>
      <c r="EH700" s="20"/>
      <c r="EI700" s="15"/>
      <c r="EJ700" s="20"/>
      <c r="EK700" s="15"/>
      <c r="EL700" s="20"/>
      <c r="EM700" s="15"/>
      <c r="EN700" s="20"/>
      <c r="EO700" s="15"/>
      <c r="EP700" s="20"/>
      <c r="EQ700" s="15"/>
      <c r="ER700" s="20"/>
      <c r="ES700" s="15"/>
      <c r="ET700" s="20"/>
      <c r="EU700" s="15"/>
      <c r="EV700" s="20"/>
      <c r="EW700" s="15"/>
      <c r="EX700" s="20"/>
      <c r="EY700" s="15"/>
      <c r="EZ700" s="20"/>
      <c r="FA700" s="15"/>
      <c r="FB700" s="20"/>
      <c r="FC700" s="15"/>
      <c r="FD700" s="20"/>
      <c r="FE700" s="15"/>
      <c r="FF700" s="20"/>
      <c r="FG700" s="15"/>
      <c r="FH700" s="20"/>
      <c r="FI700" s="15"/>
      <c r="FJ700" s="20"/>
      <c r="FK700" s="15"/>
      <c r="FL700" s="20"/>
      <c r="FM700" s="15"/>
      <c r="FN700" s="20"/>
      <c r="FO700" s="15"/>
      <c r="FP700" s="20"/>
      <c r="FQ700" s="15"/>
      <c r="FR700" s="20"/>
      <c r="FS700" s="15"/>
      <c r="FT700" s="20"/>
      <c r="FU700" s="15"/>
      <c r="FV700" s="20"/>
      <c r="FW700" s="15"/>
      <c r="FX700" s="20"/>
      <c r="FY700" s="15"/>
      <c r="FZ700" s="20"/>
      <c r="GA700" s="15"/>
      <c r="GB700" s="20"/>
      <c r="GC700" s="15"/>
      <c r="GD700" s="20"/>
      <c r="GE700" s="15"/>
      <c r="GF700" s="20"/>
      <c r="GG700" s="170"/>
    </row>
    <row r="701" spans="1:189" s="2" customFormat="1" ht="15" customHeight="1" x14ac:dyDescent="0.3">
      <c r="A701" s="15" t="s">
        <v>125</v>
      </c>
      <c r="B701" s="15" t="s">
        <v>142</v>
      </c>
      <c r="C701" s="15" t="s">
        <v>631</v>
      </c>
      <c r="D701" s="15" t="s">
        <v>632</v>
      </c>
      <c r="E701" s="15" t="str">
        <f t="shared" si="130"/>
        <v>Eowyn Davidson</v>
      </c>
      <c r="F701" s="15" t="s">
        <v>128</v>
      </c>
      <c r="G701" s="15">
        <v>999916600</v>
      </c>
      <c r="H701" s="15">
        <f t="shared" si="131"/>
        <v>60</v>
      </c>
      <c r="I701" s="15"/>
      <c r="J701" s="15"/>
      <c r="K701" s="16"/>
      <c r="L701" s="15"/>
      <c r="M701" s="15"/>
      <c r="N701" s="15"/>
      <c r="O701" s="15">
        <f t="shared" si="137"/>
        <v>0</v>
      </c>
      <c r="P701" s="15">
        <v>0</v>
      </c>
      <c r="Q701" s="15">
        <f t="shared" si="138"/>
        <v>0</v>
      </c>
      <c r="R701" s="15">
        <v>0</v>
      </c>
      <c r="S701" s="15">
        <v>0</v>
      </c>
      <c r="T701" s="15">
        <f t="shared" si="139"/>
        <v>0</v>
      </c>
      <c r="U701" s="15">
        <f t="shared" si="140"/>
        <v>0</v>
      </c>
      <c r="V701" s="15"/>
      <c r="W701" s="15"/>
      <c r="X701" s="15"/>
      <c r="Y701" s="15"/>
      <c r="Z701" s="16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>
        <f t="shared" si="132"/>
        <v>0</v>
      </c>
      <c r="CT701" s="15">
        <f t="shared" si="133"/>
        <v>60</v>
      </c>
      <c r="CU701" s="15">
        <f t="shared" si="134"/>
        <v>1</v>
      </c>
      <c r="CV701" s="15">
        <f t="shared" si="135"/>
        <v>0</v>
      </c>
      <c r="CW701" s="15"/>
      <c r="CX701" s="15"/>
      <c r="CY701" s="15">
        <f t="shared" si="136"/>
        <v>0</v>
      </c>
      <c r="CZ701" s="15">
        <f>GG701</f>
        <v>0</v>
      </c>
      <c r="DA701" s="16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20"/>
      <c r="DY701" s="15"/>
      <c r="DZ701" s="20"/>
      <c r="EA701" s="15"/>
      <c r="EB701" s="20"/>
      <c r="EC701" s="15"/>
      <c r="ED701" s="20"/>
      <c r="EE701" s="15"/>
      <c r="EF701" s="20"/>
      <c r="EG701" s="15"/>
      <c r="EH701" s="20"/>
      <c r="EI701" s="15"/>
      <c r="EJ701" s="20"/>
      <c r="EK701" s="15"/>
      <c r="EL701" s="20"/>
      <c r="EM701" s="15"/>
      <c r="EN701" s="20"/>
      <c r="EO701" s="15"/>
      <c r="EP701" s="20"/>
      <c r="EQ701" s="15"/>
      <c r="ER701" s="20"/>
      <c r="ES701" s="15"/>
      <c r="ET701" s="20"/>
      <c r="EU701" s="15"/>
      <c r="EV701" s="20"/>
      <c r="EW701" s="15"/>
      <c r="EX701" s="20"/>
      <c r="EY701" s="15"/>
      <c r="EZ701" s="20"/>
      <c r="FA701" s="15"/>
      <c r="FB701" s="20"/>
      <c r="FC701" s="15"/>
      <c r="FD701" s="20"/>
      <c r="FE701" s="15"/>
      <c r="FF701" s="20"/>
      <c r="FG701" s="15"/>
      <c r="FH701" s="20"/>
      <c r="FI701" s="15"/>
      <c r="FJ701" s="20"/>
      <c r="FK701" s="15"/>
      <c r="FL701" s="20"/>
      <c r="FM701" s="15"/>
      <c r="FN701" s="20"/>
      <c r="FO701" s="15"/>
      <c r="FP701" s="20"/>
      <c r="FQ701" s="15"/>
      <c r="FR701" s="20"/>
      <c r="FS701" s="15"/>
      <c r="FT701" s="20"/>
      <c r="FU701" s="15"/>
      <c r="FV701" s="20"/>
      <c r="FW701" s="15">
        <v>60</v>
      </c>
      <c r="FX701" s="20">
        <v>1</v>
      </c>
      <c r="FY701" s="15"/>
      <c r="FZ701" s="20"/>
      <c r="GA701" s="15"/>
      <c r="GB701" s="20"/>
      <c r="GC701" s="15"/>
      <c r="GD701" s="20"/>
      <c r="GE701" s="15"/>
      <c r="GF701" s="20"/>
      <c r="GG701" s="170"/>
    </row>
    <row r="702" spans="1:189" s="2" customFormat="1" ht="15" customHeight="1" x14ac:dyDescent="0.3">
      <c r="A702" s="15" t="s">
        <v>2903</v>
      </c>
      <c r="B702" s="15" t="s">
        <v>126</v>
      </c>
      <c r="C702" s="17" t="s">
        <v>348</v>
      </c>
      <c r="D702" s="17" t="s">
        <v>1223</v>
      </c>
      <c r="E702" s="15" t="str">
        <f t="shared" si="130"/>
        <v>Abigail Lee</v>
      </c>
      <c r="F702" s="17" t="s">
        <v>128</v>
      </c>
      <c r="G702" s="15">
        <v>999916602</v>
      </c>
      <c r="H702" s="15">
        <f t="shared" si="131"/>
        <v>64</v>
      </c>
      <c r="I702" s="15"/>
      <c r="J702" s="15"/>
      <c r="K702" s="16"/>
      <c r="L702" s="15"/>
      <c r="M702" s="15"/>
      <c r="N702" s="15"/>
      <c r="O702" s="15">
        <f t="shared" si="137"/>
        <v>0</v>
      </c>
      <c r="P702" s="15">
        <v>0</v>
      </c>
      <c r="Q702" s="15">
        <f t="shared" si="138"/>
        <v>0</v>
      </c>
      <c r="R702" s="15">
        <v>0</v>
      </c>
      <c r="S702" s="15">
        <v>0</v>
      </c>
      <c r="T702" s="15">
        <f t="shared" si="139"/>
        <v>0</v>
      </c>
      <c r="U702" s="15">
        <f t="shared" si="140"/>
        <v>64</v>
      </c>
      <c r="V702" s="15"/>
      <c r="W702" s="15"/>
      <c r="X702" s="15"/>
      <c r="Y702" s="15"/>
      <c r="Z702" s="16"/>
      <c r="AA702" s="15"/>
      <c r="AB702" s="24"/>
      <c r="AC702" s="15"/>
      <c r="AD702" s="15"/>
      <c r="AE702" s="15"/>
      <c r="AF702" s="15"/>
      <c r="AG702" s="15"/>
      <c r="AH702" s="24"/>
      <c r="AI702" s="15"/>
      <c r="AJ702" s="15"/>
      <c r="AK702" s="15"/>
      <c r="AL702" s="15"/>
      <c r="AM702" s="15">
        <v>32</v>
      </c>
      <c r="AN702" s="24" t="s">
        <v>129</v>
      </c>
      <c r="AO702" s="15"/>
      <c r="AP702" s="24"/>
      <c r="AQ702" s="15"/>
      <c r="AR702" s="24"/>
      <c r="AS702" s="15"/>
      <c r="AT702" s="24"/>
      <c r="AU702" s="15"/>
      <c r="AV702" s="24"/>
      <c r="AW702" s="15"/>
      <c r="AX702" s="24"/>
      <c r="AY702" s="15"/>
      <c r="AZ702" s="15"/>
      <c r="BA702" s="15"/>
      <c r="BB702" s="15"/>
      <c r="BC702" s="15"/>
      <c r="BD702" s="15"/>
      <c r="BE702" s="15"/>
      <c r="BF702" s="24"/>
      <c r="BG702" s="15"/>
      <c r="BH702" s="24"/>
      <c r="BI702" s="15"/>
      <c r="BJ702" s="24"/>
      <c r="BK702" s="15"/>
      <c r="BL702" s="24"/>
      <c r="BM702" s="15"/>
      <c r="BN702" s="24"/>
      <c r="BO702" s="15"/>
      <c r="BP702" s="24"/>
      <c r="BQ702" s="15"/>
      <c r="BR702" s="24"/>
      <c r="BS702" s="15">
        <v>33</v>
      </c>
      <c r="BT702" s="24" t="s">
        <v>168</v>
      </c>
      <c r="BU702" s="15"/>
      <c r="BV702" s="24"/>
      <c r="BW702" s="15"/>
      <c r="BX702" s="24"/>
      <c r="BY702" s="15"/>
      <c r="BZ702" s="24"/>
      <c r="CA702" s="15"/>
      <c r="CB702" s="24"/>
      <c r="CC702" s="15"/>
      <c r="CD702" s="24"/>
      <c r="CE702" s="15"/>
      <c r="CF702" s="24"/>
      <c r="CG702" s="15"/>
      <c r="CH702" s="25"/>
      <c r="CI702" s="15"/>
      <c r="CJ702" s="25"/>
      <c r="CK702" s="15"/>
      <c r="CL702" s="25"/>
      <c r="CM702" s="15"/>
      <c r="CN702" s="25"/>
      <c r="CO702" s="15"/>
      <c r="CP702" s="25"/>
      <c r="CQ702" s="15"/>
      <c r="CR702" s="25"/>
      <c r="CS702" s="15">
        <f t="shared" si="132"/>
        <v>0</v>
      </c>
      <c r="CT702" s="15">
        <f t="shared" si="133"/>
        <v>0</v>
      </c>
      <c r="CU702" s="15">
        <f t="shared" si="134"/>
        <v>0</v>
      </c>
      <c r="CV702" s="15">
        <f t="shared" si="135"/>
        <v>0</v>
      </c>
      <c r="CW702" s="15"/>
      <c r="CX702" s="15"/>
      <c r="CY702" s="15">
        <f t="shared" si="136"/>
        <v>0</v>
      </c>
      <c r="CZ702" s="15">
        <f>GG702</f>
        <v>0</v>
      </c>
      <c r="DA702" s="19"/>
      <c r="DB702" s="17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7"/>
      <c r="DQ702" s="15"/>
      <c r="DR702" s="15"/>
      <c r="DS702" s="15"/>
      <c r="DT702" s="15"/>
      <c r="DU702" s="15"/>
      <c r="DV702" s="15"/>
      <c r="DW702" s="15"/>
      <c r="DX702" s="20"/>
      <c r="DY702" s="15"/>
      <c r="DZ702" s="20"/>
      <c r="EA702" s="15"/>
      <c r="EB702" s="20"/>
      <c r="EC702" s="15"/>
      <c r="ED702" s="20"/>
      <c r="EE702" s="15"/>
      <c r="EF702" s="20"/>
      <c r="EG702" s="15">
        <v>64</v>
      </c>
      <c r="EH702" s="20">
        <v>9</v>
      </c>
      <c r="EI702" s="15"/>
      <c r="EJ702" s="20"/>
      <c r="EK702" s="15"/>
      <c r="EL702" s="20"/>
      <c r="EM702" s="15"/>
      <c r="EN702" s="20"/>
      <c r="EO702" s="15"/>
      <c r="EP702" s="20"/>
      <c r="EQ702" s="15"/>
      <c r="ER702" s="20"/>
      <c r="ES702" s="15"/>
      <c r="ET702" s="20"/>
      <c r="EU702" s="15"/>
      <c r="EV702" s="20"/>
      <c r="EW702" s="15"/>
      <c r="EX702" s="20"/>
      <c r="EY702" s="15"/>
      <c r="EZ702" s="20"/>
      <c r="FA702" s="15"/>
      <c r="FB702" s="20"/>
      <c r="FC702" s="15"/>
      <c r="FD702" s="20"/>
      <c r="FE702" s="15"/>
      <c r="FF702" s="20"/>
      <c r="FG702" s="15"/>
      <c r="FH702" s="20"/>
      <c r="FI702" s="15"/>
      <c r="FJ702" s="20"/>
      <c r="FK702" s="15"/>
      <c r="FL702" s="20"/>
      <c r="FM702" s="15"/>
      <c r="FN702" s="20"/>
      <c r="FO702" s="15"/>
      <c r="FP702" s="20"/>
      <c r="FQ702" s="15"/>
      <c r="FR702" s="20"/>
      <c r="FS702" s="15"/>
      <c r="FT702" s="20"/>
      <c r="FU702" s="15"/>
      <c r="FV702" s="20"/>
      <c r="FW702" s="15"/>
      <c r="FX702" s="20"/>
      <c r="FY702" s="15"/>
      <c r="FZ702" s="20"/>
      <c r="GA702" s="15"/>
      <c r="GB702" s="20"/>
      <c r="GC702" s="15"/>
      <c r="GD702" s="20"/>
      <c r="GE702" s="15"/>
      <c r="GF702" s="20"/>
      <c r="GG702" s="170"/>
    </row>
    <row r="703" spans="1:189" s="2" customFormat="1" ht="15" customHeight="1" x14ac:dyDescent="0.3">
      <c r="A703" s="15" t="s">
        <v>130</v>
      </c>
      <c r="B703" s="15" t="s">
        <v>126</v>
      </c>
      <c r="C703" s="15" t="s">
        <v>1560</v>
      </c>
      <c r="D703" s="15" t="s">
        <v>1561</v>
      </c>
      <c r="E703" s="15" t="str">
        <f t="shared" si="130"/>
        <v>Nikklyn Pennington</v>
      </c>
      <c r="F703" s="15" t="s">
        <v>128</v>
      </c>
      <c r="G703" s="15">
        <v>999916608</v>
      </c>
      <c r="H703" s="15">
        <f t="shared" si="131"/>
        <v>360.75</v>
      </c>
      <c r="I703" s="15"/>
      <c r="J703" s="17">
        <f>(O703+P703+R703+S703+T703+U703)/2</f>
        <v>123.75</v>
      </c>
      <c r="K703" s="16"/>
      <c r="L703" s="15"/>
      <c r="M703" s="15"/>
      <c r="N703" s="15"/>
      <c r="O703" s="15">
        <f t="shared" ref="O703:O734" si="141">SUM(EE703, EI703, EK703, EM703)</f>
        <v>93.5</v>
      </c>
      <c r="P703" s="15">
        <v>0</v>
      </c>
      <c r="Q703" s="15">
        <f t="shared" ref="Q703:Q734" si="142">COUNT(DI703:DV703)</f>
        <v>1</v>
      </c>
      <c r="R703" s="15">
        <v>0</v>
      </c>
      <c r="S703" s="15">
        <v>0</v>
      </c>
      <c r="T703" s="15">
        <f t="shared" ref="T703:T734" si="143">EC703</f>
        <v>90</v>
      </c>
      <c r="U703" s="15">
        <f t="shared" ref="U703:U734" si="144">SUM(EG703)</f>
        <v>64</v>
      </c>
      <c r="V703" s="15"/>
      <c r="W703" s="15"/>
      <c r="X703" s="15"/>
      <c r="Y703" s="15"/>
      <c r="Z703" s="16"/>
      <c r="AA703" s="15"/>
      <c r="AB703" s="24"/>
      <c r="AC703" s="15"/>
      <c r="AD703" s="24"/>
      <c r="AE703" s="15"/>
      <c r="AF703" s="24"/>
      <c r="AG703" s="15"/>
      <c r="AH703" s="24"/>
      <c r="AI703" s="15"/>
      <c r="AJ703" s="24"/>
      <c r="AK703" s="15"/>
      <c r="AL703" s="24"/>
      <c r="AM703" s="15">
        <v>32</v>
      </c>
      <c r="AN703" s="24" t="s">
        <v>129</v>
      </c>
      <c r="AO703" s="15"/>
      <c r="AP703" s="24"/>
      <c r="AQ703" s="15"/>
      <c r="AR703" s="24"/>
      <c r="AS703" s="15"/>
      <c r="AT703" s="24"/>
      <c r="AU703" s="15"/>
      <c r="AV703" s="24"/>
      <c r="AW703" s="15"/>
      <c r="AX703" s="24"/>
      <c r="AY703" s="15">
        <v>99</v>
      </c>
      <c r="AZ703" s="24">
        <v>5</v>
      </c>
      <c r="BA703" s="15"/>
      <c r="BB703" s="24"/>
      <c r="BC703" s="15"/>
      <c r="BD703" s="24"/>
      <c r="BE703" s="15"/>
      <c r="BF703" s="24"/>
      <c r="BG703" s="15">
        <v>63</v>
      </c>
      <c r="BH703" s="24">
        <v>5</v>
      </c>
      <c r="BI703" s="15"/>
      <c r="BJ703" s="24"/>
      <c r="BK703" s="15"/>
      <c r="BL703" s="24"/>
      <c r="BM703" s="15"/>
      <c r="BN703" s="24"/>
      <c r="BO703" s="15"/>
      <c r="BP703" s="24"/>
      <c r="BQ703" s="15">
        <v>113</v>
      </c>
      <c r="BR703" s="24">
        <v>3</v>
      </c>
      <c r="BS703" s="15"/>
      <c r="BT703" s="24"/>
      <c r="BU703" s="15">
        <v>71</v>
      </c>
      <c r="BV703" s="24">
        <v>4</v>
      </c>
      <c r="BW703" s="15"/>
      <c r="BX703" s="24"/>
      <c r="BY703" s="15"/>
      <c r="BZ703" s="24"/>
      <c r="CA703" s="15">
        <v>84</v>
      </c>
      <c r="CB703" s="24">
        <v>5</v>
      </c>
      <c r="CC703" s="15"/>
      <c r="CD703" s="24"/>
      <c r="CE703" s="15"/>
      <c r="CF703" s="24"/>
      <c r="CG703" s="15"/>
      <c r="CH703" s="25"/>
      <c r="CI703" s="15"/>
      <c r="CJ703" s="25"/>
      <c r="CK703" s="15"/>
      <c r="CL703" s="25"/>
      <c r="CM703" s="15"/>
      <c r="CN703" s="25"/>
      <c r="CO703" s="15"/>
      <c r="CP703" s="24"/>
      <c r="CQ703" s="15"/>
      <c r="CR703" s="24"/>
      <c r="CS703" s="15">
        <f t="shared" si="132"/>
        <v>0</v>
      </c>
      <c r="CT703" s="15">
        <f t="shared" si="133"/>
        <v>158</v>
      </c>
      <c r="CU703" s="15">
        <f t="shared" si="134"/>
        <v>2</v>
      </c>
      <c r="CV703" s="15">
        <f t="shared" si="135"/>
        <v>79</v>
      </c>
      <c r="CW703" s="15"/>
      <c r="CX703" s="15"/>
      <c r="CY703" s="15">
        <f t="shared" si="136"/>
        <v>0</v>
      </c>
      <c r="CZ703" s="15">
        <f>GG703</f>
        <v>0</v>
      </c>
      <c r="DA703" s="20"/>
      <c r="DB703" s="17">
        <v>64</v>
      </c>
      <c r="DC703" s="15"/>
      <c r="DD703" s="15"/>
      <c r="DE703" s="15"/>
      <c r="DF703" s="15"/>
      <c r="DG703" s="15"/>
      <c r="DH703" s="15">
        <v>120</v>
      </c>
      <c r="DI703" s="15"/>
      <c r="DJ703" s="15">
        <v>60</v>
      </c>
      <c r="DK703" s="15"/>
      <c r="DL703" s="15"/>
      <c r="DM703" s="15"/>
      <c r="DN703" s="15"/>
      <c r="DO703" s="15"/>
      <c r="DP703" s="17"/>
      <c r="DQ703" s="15"/>
      <c r="DR703" s="15"/>
      <c r="DS703" s="15"/>
      <c r="DT703" s="15"/>
      <c r="DU703" s="15"/>
      <c r="DV703" s="15"/>
      <c r="DW703" s="15">
        <v>79</v>
      </c>
      <c r="DX703" s="20">
        <v>4</v>
      </c>
      <c r="DY703" s="15"/>
      <c r="DZ703" s="20"/>
      <c r="EA703" s="15"/>
      <c r="EB703" s="20"/>
      <c r="EC703" s="15">
        <v>90</v>
      </c>
      <c r="ED703" s="20">
        <v>4</v>
      </c>
      <c r="EE703" s="15">
        <v>37.5</v>
      </c>
      <c r="EF703" s="20"/>
      <c r="EG703" s="15">
        <v>64</v>
      </c>
      <c r="EH703" s="20" t="s">
        <v>129</v>
      </c>
      <c r="EI703" s="15"/>
      <c r="EJ703" s="20"/>
      <c r="EK703" s="15">
        <v>56</v>
      </c>
      <c r="EL703" s="20">
        <v>3</v>
      </c>
      <c r="EM703" s="15"/>
      <c r="EN703" s="20"/>
      <c r="EO703" s="15"/>
      <c r="EP703" s="20"/>
      <c r="EQ703" s="15"/>
      <c r="ER703" s="20"/>
      <c r="ES703" s="15"/>
      <c r="ET703" s="20"/>
      <c r="EU703" s="15">
        <v>68</v>
      </c>
      <c r="EV703" s="20">
        <v>3</v>
      </c>
      <c r="EW703" s="15"/>
      <c r="EX703" s="20"/>
      <c r="EY703" s="15">
        <v>90</v>
      </c>
      <c r="EZ703" s="20">
        <v>2</v>
      </c>
      <c r="FA703" s="15"/>
      <c r="FB703" s="20"/>
      <c r="FC703" s="15"/>
      <c r="FD703" s="20"/>
      <c r="FE703" s="15"/>
      <c r="FF703" s="20"/>
      <c r="FG703" s="15"/>
      <c r="FH703" s="20"/>
      <c r="FI703" s="15"/>
      <c r="FJ703" s="20"/>
      <c r="FK703" s="15"/>
      <c r="FL703" s="20"/>
      <c r="FM703" s="15"/>
      <c r="FN703" s="20"/>
      <c r="FO703" s="15"/>
      <c r="FP703" s="20"/>
      <c r="FQ703" s="15"/>
      <c r="FR703" s="20"/>
      <c r="FS703" s="15"/>
      <c r="FT703" s="20"/>
      <c r="FU703" s="15"/>
      <c r="FV703" s="20"/>
      <c r="FW703" s="15"/>
      <c r="FX703" s="20"/>
      <c r="FY703" s="15"/>
      <c r="FZ703" s="20"/>
      <c r="GA703" s="15"/>
      <c r="GB703" s="20"/>
      <c r="GC703" s="15">
        <v>79</v>
      </c>
      <c r="GD703" s="20">
        <v>4</v>
      </c>
      <c r="GE703" s="15"/>
      <c r="GF703" s="20"/>
      <c r="GG703" s="170"/>
    </row>
    <row r="704" spans="1:189" s="2" customFormat="1" ht="15" customHeight="1" x14ac:dyDescent="0.3">
      <c r="A704" s="15" t="s">
        <v>146</v>
      </c>
      <c r="B704" s="15" t="s">
        <v>126</v>
      </c>
      <c r="C704" s="15" t="s">
        <v>183</v>
      </c>
      <c r="D704" s="15" t="s">
        <v>923</v>
      </c>
      <c r="E704" s="15" t="str">
        <f t="shared" si="130"/>
        <v>Ethan He</v>
      </c>
      <c r="F704" s="15" t="s">
        <v>135</v>
      </c>
      <c r="G704" s="15">
        <v>999916628</v>
      </c>
      <c r="H704" s="15">
        <f t="shared" si="131"/>
        <v>209.2</v>
      </c>
      <c r="I704" s="15"/>
      <c r="J704" s="15"/>
      <c r="K704" s="16"/>
      <c r="L704" s="15"/>
      <c r="M704" s="15"/>
      <c r="N704" s="15"/>
      <c r="O704" s="15">
        <f t="shared" si="141"/>
        <v>0</v>
      </c>
      <c r="P704" s="15">
        <v>0</v>
      </c>
      <c r="Q704" s="15">
        <f t="shared" si="142"/>
        <v>1</v>
      </c>
      <c r="R704" s="15">
        <v>0</v>
      </c>
      <c r="S704" s="15">
        <v>0</v>
      </c>
      <c r="T704" s="15">
        <f t="shared" si="143"/>
        <v>19.2</v>
      </c>
      <c r="U704" s="15">
        <f t="shared" si="144"/>
        <v>24</v>
      </c>
      <c r="V704" s="15"/>
      <c r="W704" s="15"/>
      <c r="X704" s="15"/>
      <c r="Y704" s="15"/>
      <c r="Z704" s="16"/>
      <c r="AA704" s="15"/>
      <c r="AB704" s="24"/>
      <c r="AC704" s="15"/>
      <c r="AD704" s="15"/>
      <c r="AE704" s="15"/>
      <c r="AF704" s="15"/>
      <c r="AG704" s="15">
        <v>120</v>
      </c>
      <c r="AH704" s="24">
        <v>1</v>
      </c>
      <c r="AI704" s="15"/>
      <c r="AJ704" s="15"/>
      <c r="AK704" s="15"/>
      <c r="AL704" s="15"/>
      <c r="AM704" s="15"/>
      <c r="AN704" s="24"/>
      <c r="AO704" s="15"/>
      <c r="AP704" s="24"/>
      <c r="AQ704" s="15"/>
      <c r="AR704" s="24"/>
      <c r="AS704" s="15"/>
      <c r="AT704" s="24"/>
      <c r="AU704" s="15"/>
      <c r="AV704" s="24"/>
      <c r="AW704" s="15"/>
      <c r="AX704" s="24"/>
      <c r="AY704" s="15"/>
      <c r="AZ704" s="15"/>
      <c r="BA704" s="15"/>
      <c r="BB704" s="15"/>
      <c r="BC704" s="15"/>
      <c r="BD704" s="15"/>
      <c r="BE704" s="15"/>
      <c r="BF704" s="24"/>
      <c r="BG704" s="15"/>
      <c r="BH704" s="24"/>
      <c r="BI704" s="15"/>
      <c r="BJ704" s="24"/>
      <c r="BK704" s="15"/>
      <c r="BL704" s="24"/>
      <c r="BM704" s="15"/>
      <c r="BN704" s="24"/>
      <c r="BO704" s="15"/>
      <c r="BP704" s="24"/>
      <c r="BQ704" s="15"/>
      <c r="BR704" s="24"/>
      <c r="BS704" s="15"/>
      <c r="BT704" s="24"/>
      <c r="BU704" s="15"/>
      <c r="BV704" s="24"/>
      <c r="BW704" s="15"/>
      <c r="BX704" s="24"/>
      <c r="BY704" s="15"/>
      <c r="BZ704" s="24"/>
      <c r="CA704" s="15"/>
      <c r="CB704" s="24"/>
      <c r="CC704" s="15"/>
      <c r="CD704" s="24"/>
      <c r="CE704" s="15"/>
      <c r="CF704" s="24"/>
      <c r="CG704" s="15"/>
      <c r="CH704" s="25"/>
      <c r="CI704" s="15"/>
      <c r="CJ704" s="25"/>
      <c r="CK704" s="15"/>
      <c r="CL704" s="25"/>
      <c r="CM704" s="15"/>
      <c r="CN704" s="25"/>
      <c r="CO704" s="15"/>
      <c r="CP704" s="24"/>
      <c r="CQ704" s="15"/>
      <c r="CR704" s="24"/>
      <c r="CS704" s="15">
        <f t="shared" si="132"/>
        <v>0</v>
      </c>
      <c r="CT704" s="15">
        <f t="shared" si="133"/>
        <v>96</v>
      </c>
      <c r="CU704" s="15">
        <f t="shared" si="134"/>
        <v>1</v>
      </c>
      <c r="CV704" s="15">
        <f t="shared" si="135"/>
        <v>70</v>
      </c>
      <c r="CW704" s="15"/>
      <c r="CX704" s="15"/>
      <c r="CY704" s="15">
        <f t="shared" si="136"/>
        <v>0</v>
      </c>
      <c r="CZ704" s="15">
        <f>GG704</f>
        <v>0</v>
      </c>
      <c r="DA704" s="20"/>
      <c r="DB704" s="17"/>
      <c r="DC704" s="15"/>
      <c r="DD704" s="15"/>
      <c r="DE704" s="15"/>
      <c r="DF704" s="15"/>
      <c r="DG704" s="15">
        <v>120</v>
      </c>
      <c r="DH704" s="15"/>
      <c r="DI704" s="15">
        <v>68</v>
      </c>
      <c r="DJ704" s="15"/>
      <c r="DK704" s="15"/>
      <c r="DL704" s="15"/>
      <c r="DM704" s="15"/>
      <c r="DN704" s="15"/>
      <c r="DO704" s="15"/>
      <c r="DP704" s="17"/>
      <c r="DQ704" s="15"/>
      <c r="DR704" s="15"/>
      <c r="DS704" s="15"/>
      <c r="DT704" s="15"/>
      <c r="DU704" s="15"/>
      <c r="DV704" s="15"/>
      <c r="DW704" s="15">
        <v>12.6</v>
      </c>
      <c r="DX704" s="20">
        <v>2</v>
      </c>
      <c r="DY704" s="15"/>
      <c r="DZ704" s="20"/>
      <c r="EA704" s="15"/>
      <c r="EB704" s="20"/>
      <c r="EC704" s="15">
        <v>19.2</v>
      </c>
      <c r="ED704" s="20"/>
      <c r="EE704" s="15"/>
      <c r="EF704" s="20"/>
      <c r="EG704" s="15">
        <v>24</v>
      </c>
      <c r="EH704" s="20">
        <v>1</v>
      </c>
      <c r="EI704" s="15"/>
      <c r="EJ704" s="20"/>
      <c r="EK704" s="15"/>
      <c r="EL704" s="20"/>
      <c r="EM704" s="15"/>
      <c r="EN704" s="20"/>
      <c r="EO704" s="15"/>
      <c r="EP704" s="20"/>
      <c r="EQ704" s="15"/>
      <c r="ER704" s="20"/>
      <c r="ES704" s="15"/>
      <c r="ET704" s="20"/>
      <c r="EU704" s="15"/>
      <c r="EV704" s="20"/>
      <c r="EW704" s="15"/>
      <c r="EX704" s="20"/>
      <c r="EY704" s="15">
        <v>36</v>
      </c>
      <c r="EZ704" s="20">
        <v>1</v>
      </c>
      <c r="FA704" s="15"/>
      <c r="FB704" s="20"/>
      <c r="FC704" s="15"/>
      <c r="FD704" s="20"/>
      <c r="FE704" s="15"/>
      <c r="FF704" s="20"/>
      <c r="FG704" s="15"/>
      <c r="FH704" s="20"/>
      <c r="FI704" s="15"/>
      <c r="FJ704" s="20"/>
      <c r="FK704" s="15"/>
      <c r="FL704" s="20"/>
      <c r="FM704" s="15"/>
      <c r="FN704" s="20"/>
      <c r="FO704" s="15">
        <v>60</v>
      </c>
      <c r="FP704" s="20"/>
      <c r="FQ704" s="15"/>
      <c r="FR704" s="20"/>
      <c r="FS704" s="15"/>
      <c r="FT704" s="20"/>
      <c r="FU704" s="15"/>
      <c r="FV704" s="20"/>
      <c r="FW704" s="15"/>
      <c r="FX704" s="20"/>
      <c r="FY704" s="15"/>
      <c r="FZ704" s="20"/>
      <c r="GA704" s="15"/>
      <c r="GB704" s="20"/>
      <c r="GC704" s="15"/>
      <c r="GD704" s="20"/>
      <c r="GE704" s="15">
        <v>70</v>
      </c>
      <c r="GF704" s="20">
        <v>1</v>
      </c>
      <c r="GG704" s="170"/>
    </row>
    <row r="705" spans="1:189" s="2" customFormat="1" ht="15" customHeight="1" x14ac:dyDescent="0.3">
      <c r="A705" s="15" t="s">
        <v>125</v>
      </c>
      <c r="B705" s="15" t="s">
        <v>126</v>
      </c>
      <c r="C705" s="15" t="s">
        <v>534</v>
      </c>
      <c r="D705" s="15" t="s">
        <v>532</v>
      </c>
      <c r="E705" s="15" t="str">
        <f t="shared" si="130"/>
        <v>Hyerim Cho</v>
      </c>
      <c r="F705" s="15" t="s">
        <v>128</v>
      </c>
      <c r="G705" s="15">
        <v>999916630</v>
      </c>
      <c r="H705" s="15">
        <f t="shared" si="131"/>
        <v>68</v>
      </c>
      <c r="I705" s="15"/>
      <c r="J705" s="15"/>
      <c r="K705" s="16"/>
      <c r="L705" s="15"/>
      <c r="M705" s="15"/>
      <c r="N705" s="15"/>
      <c r="O705" s="15">
        <f t="shared" si="141"/>
        <v>0</v>
      </c>
      <c r="P705" s="15">
        <v>0</v>
      </c>
      <c r="Q705" s="15">
        <f t="shared" si="142"/>
        <v>0</v>
      </c>
      <c r="R705" s="15">
        <v>0</v>
      </c>
      <c r="S705" s="15">
        <v>0</v>
      </c>
      <c r="T705" s="15">
        <f t="shared" si="143"/>
        <v>0</v>
      </c>
      <c r="U705" s="15">
        <f t="shared" si="144"/>
        <v>0</v>
      </c>
      <c r="V705" s="15"/>
      <c r="W705" s="15"/>
      <c r="X705" s="15"/>
      <c r="Y705" s="15"/>
      <c r="Z705" s="16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>
        <f t="shared" si="132"/>
        <v>0</v>
      </c>
      <c r="CT705" s="15">
        <f t="shared" si="133"/>
        <v>68</v>
      </c>
      <c r="CU705" s="15">
        <f t="shared" si="134"/>
        <v>1</v>
      </c>
      <c r="CV705" s="15">
        <f t="shared" si="135"/>
        <v>0</v>
      </c>
      <c r="CW705" s="15"/>
      <c r="CX705" s="15"/>
      <c r="CY705" s="15">
        <f t="shared" si="136"/>
        <v>0</v>
      </c>
      <c r="CZ705" s="15">
        <f>GG705</f>
        <v>0</v>
      </c>
      <c r="DA705" s="16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20"/>
      <c r="DY705" s="15"/>
      <c r="DZ705" s="20"/>
      <c r="EA705" s="15"/>
      <c r="EB705" s="20"/>
      <c r="EC705" s="15"/>
      <c r="ED705" s="20"/>
      <c r="EE705" s="15"/>
      <c r="EF705" s="20"/>
      <c r="EG705" s="15"/>
      <c r="EH705" s="20"/>
      <c r="EI705" s="15"/>
      <c r="EJ705" s="20"/>
      <c r="EK705" s="15"/>
      <c r="EL705" s="20"/>
      <c r="EM705" s="15"/>
      <c r="EN705" s="20"/>
      <c r="EO705" s="15"/>
      <c r="EP705" s="20"/>
      <c r="EQ705" s="15"/>
      <c r="ER705" s="20"/>
      <c r="ES705" s="15"/>
      <c r="ET705" s="20"/>
      <c r="EU705" s="15"/>
      <c r="EV705" s="20"/>
      <c r="EW705" s="15"/>
      <c r="EX705" s="20"/>
      <c r="EY705" s="15">
        <v>68</v>
      </c>
      <c r="EZ705" s="20">
        <v>3</v>
      </c>
      <c r="FA705" s="15"/>
      <c r="FB705" s="20"/>
      <c r="FC705" s="15"/>
      <c r="FD705" s="20"/>
      <c r="FE705" s="15"/>
      <c r="FF705" s="20"/>
      <c r="FG705" s="15"/>
      <c r="FH705" s="20"/>
      <c r="FI705" s="15"/>
      <c r="FJ705" s="20"/>
      <c r="FK705" s="15"/>
      <c r="FL705" s="20"/>
      <c r="FM705" s="15"/>
      <c r="FN705" s="20"/>
      <c r="FO705" s="15"/>
      <c r="FP705" s="20"/>
      <c r="FQ705" s="15"/>
      <c r="FR705" s="20"/>
      <c r="FS705" s="15"/>
      <c r="FT705" s="20"/>
      <c r="FU705" s="15"/>
      <c r="FV705" s="20"/>
      <c r="FW705" s="15"/>
      <c r="FX705" s="20"/>
      <c r="FY705" s="15"/>
      <c r="FZ705" s="20"/>
      <c r="GA705" s="15"/>
      <c r="GB705" s="20"/>
      <c r="GC705" s="15"/>
      <c r="GD705" s="20"/>
      <c r="GE705" s="15"/>
      <c r="GF705" s="20"/>
      <c r="GG705" s="170"/>
    </row>
    <row r="706" spans="1:189" s="2" customFormat="1" ht="15" customHeight="1" x14ac:dyDescent="0.3">
      <c r="A706" s="15" t="s">
        <v>130</v>
      </c>
      <c r="B706" s="15" t="s">
        <v>126</v>
      </c>
      <c r="C706" s="15" t="s">
        <v>1942</v>
      </c>
      <c r="D706" s="15" t="s">
        <v>1941</v>
      </c>
      <c r="E706" s="15" t="str">
        <f t="shared" si="130"/>
        <v>Si Xin Melody Wei</v>
      </c>
      <c r="F706" s="15" t="s">
        <v>128</v>
      </c>
      <c r="G706" s="15">
        <v>999916631</v>
      </c>
      <c r="H706" s="15">
        <f t="shared" si="131"/>
        <v>305.5</v>
      </c>
      <c r="I706" s="15"/>
      <c r="J706" s="17">
        <f>(O706+P706+R706+S706+T706+U706)/2</f>
        <v>76.5</v>
      </c>
      <c r="K706" s="16"/>
      <c r="L706" s="15"/>
      <c r="M706" s="15"/>
      <c r="N706" s="15"/>
      <c r="O706" s="15">
        <f t="shared" si="141"/>
        <v>0</v>
      </c>
      <c r="P706" s="15">
        <v>0</v>
      </c>
      <c r="Q706" s="15">
        <f t="shared" si="142"/>
        <v>1</v>
      </c>
      <c r="R706" s="15">
        <v>0</v>
      </c>
      <c r="S706" s="15">
        <v>0</v>
      </c>
      <c r="T706" s="15">
        <f t="shared" si="143"/>
        <v>68</v>
      </c>
      <c r="U706" s="15">
        <f t="shared" si="144"/>
        <v>85</v>
      </c>
      <c r="V706" s="15"/>
      <c r="W706" s="15"/>
      <c r="X706" s="15"/>
      <c r="Y706" s="15"/>
      <c r="Z706" s="16"/>
      <c r="AA706" s="15"/>
      <c r="AB706" s="24"/>
      <c r="AC706" s="15"/>
      <c r="AD706" s="15"/>
      <c r="AE706" s="15"/>
      <c r="AF706" s="15"/>
      <c r="AG706" s="15"/>
      <c r="AH706" s="24"/>
      <c r="AI706" s="15"/>
      <c r="AJ706" s="15"/>
      <c r="AK706" s="15"/>
      <c r="AL706" s="15"/>
      <c r="AM706" s="15"/>
      <c r="AN706" s="24"/>
      <c r="AO706" s="15"/>
      <c r="AP706" s="24"/>
      <c r="AQ706" s="15"/>
      <c r="AR706" s="24"/>
      <c r="AS706" s="15"/>
      <c r="AT706" s="24"/>
      <c r="AU706" s="15"/>
      <c r="AV706" s="24"/>
      <c r="AW706" s="15"/>
      <c r="AX706" s="24"/>
      <c r="AY706" s="15"/>
      <c r="AZ706" s="15"/>
      <c r="BA706" s="15"/>
      <c r="BB706" s="15"/>
      <c r="BC706" s="15"/>
      <c r="BD706" s="15"/>
      <c r="BE706" s="15"/>
      <c r="BF706" s="24"/>
      <c r="BG706" s="15"/>
      <c r="BH706" s="24"/>
      <c r="BI706" s="15"/>
      <c r="BJ706" s="24"/>
      <c r="BK706" s="15"/>
      <c r="BL706" s="24"/>
      <c r="BM706" s="15"/>
      <c r="BN706" s="24"/>
      <c r="BO706" s="15"/>
      <c r="BP706" s="24"/>
      <c r="BQ706" s="15"/>
      <c r="BR706" s="24"/>
      <c r="BS706" s="15"/>
      <c r="BT706" s="24"/>
      <c r="BU706" s="15">
        <f>0.4*52.5</f>
        <v>21</v>
      </c>
      <c r="BV706" s="24">
        <v>2</v>
      </c>
      <c r="BW706" s="15"/>
      <c r="BX706" s="24"/>
      <c r="BY706" s="15"/>
      <c r="BZ706" s="24"/>
      <c r="CA706" s="15">
        <f>0.4*90</f>
        <v>36</v>
      </c>
      <c r="CB706" s="24">
        <v>3</v>
      </c>
      <c r="CC706" s="15"/>
      <c r="CD706" s="24"/>
      <c r="CE706" s="15"/>
      <c r="CF706" s="24"/>
      <c r="CG706" s="15"/>
      <c r="CH706" s="25"/>
      <c r="CI706" s="15">
        <v>54</v>
      </c>
      <c r="CJ706" s="25">
        <v>7</v>
      </c>
      <c r="CK706" s="15"/>
      <c r="CL706" s="25"/>
      <c r="CM706" s="15"/>
      <c r="CN706" s="25"/>
      <c r="CO706" s="15"/>
      <c r="CP706" s="24"/>
      <c r="CQ706" s="15"/>
      <c r="CR706" s="24"/>
      <c r="CS706" s="15">
        <f t="shared" si="132"/>
        <v>0</v>
      </c>
      <c r="CT706" s="15">
        <f t="shared" si="133"/>
        <v>122</v>
      </c>
      <c r="CU706" s="15">
        <f t="shared" si="134"/>
        <v>1</v>
      </c>
      <c r="CV706" s="15">
        <f t="shared" si="135"/>
        <v>59</v>
      </c>
      <c r="CW706" s="15"/>
      <c r="CX706" s="15"/>
      <c r="CY706" s="15">
        <f t="shared" si="136"/>
        <v>48</v>
      </c>
      <c r="CZ706" s="15">
        <f>GG706</f>
        <v>0</v>
      </c>
      <c r="DA706" s="20"/>
      <c r="DB706" s="17">
        <v>64</v>
      </c>
      <c r="DC706" s="15"/>
      <c r="DD706" s="15">
        <v>34</v>
      </c>
      <c r="DE706" s="15"/>
      <c r="DF706" s="15"/>
      <c r="DG706" s="15">
        <v>68</v>
      </c>
      <c r="DH706" s="15"/>
      <c r="DI706" s="15">
        <v>68</v>
      </c>
      <c r="DJ706" s="15"/>
      <c r="DK706" s="15"/>
      <c r="DL706" s="15"/>
      <c r="DM706" s="15"/>
      <c r="DN706" s="15"/>
      <c r="DO706" s="15"/>
      <c r="DP706" s="17"/>
      <c r="DQ706" s="15"/>
      <c r="DR706" s="15"/>
      <c r="DS706" s="15"/>
      <c r="DT706" s="15"/>
      <c r="DU706" s="15"/>
      <c r="DV706" s="15"/>
      <c r="DW706" s="15">
        <v>79</v>
      </c>
      <c r="DX706" s="20">
        <v>3</v>
      </c>
      <c r="DY706" s="15"/>
      <c r="DZ706" s="20"/>
      <c r="EA706" s="15"/>
      <c r="EB706" s="20"/>
      <c r="EC706" s="15">
        <v>68</v>
      </c>
      <c r="ED706" s="20">
        <v>8</v>
      </c>
      <c r="EE706" s="15"/>
      <c r="EF706" s="20"/>
      <c r="EG706" s="15">
        <v>85</v>
      </c>
      <c r="EH706" s="20">
        <v>8</v>
      </c>
      <c r="EI706" s="15"/>
      <c r="EJ706" s="20"/>
      <c r="EK706" s="15"/>
      <c r="EL706" s="20"/>
      <c r="EM706" s="15"/>
      <c r="EN706" s="20"/>
      <c r="EO706" s="15">
        <v>48</v>
      </c>
      <c r="EP706" s="20"/>
      <c r="EQ706" s="15"/>
      <c r="ER706" s="20"/>
      <c r="ES706" s="15"/>
      <c r="ET706" s="20"/>
      <c r="EU706" s="15"/>
      <c r="EV706" s="20"/>
      <c r="EW706" s="15"/>
      <c r="EX706" s="20"/>
      <c r="EY706" s="15"/>
      <c r="EZ706" s="20"/>
      <c r="FA706" s="15"/>
      <c r="FB706" s="20"/>
      <c r="FC706" s="15"/>
      <c r="FD706" s="20"/>
      <c r="FE706" s="15"/>
      <c r="FF706" s="20"/>
      <c r="FG706" s="15"/>
      <c r="FH706" s="20"/>
      <c r="FI706" s="15"/>
      <c r="FJ706" s="20"/>
      <c r="FK706" s="15"/>
      <c r="FL706" s="20"/>
      <c r="FM706" s="15"/>
      <c r="FN706" s="20"/>
      <c r="FO706" s="15">
        <v>68</v>
      </c>
      <c r="FP706" s="20"/>
      <c r="FQ706" s="15"/>
      <c r="FR706" s="20"/>
      <c r="FS706" s="15">
        <v>54</v>
      </c>
      <c r="FT706" s="20">
        <v>7</v>
      </c>
      <c r="FU706" s="15"/>
      <c r="FV706" s="20"/>
      <c r="FW706" s="15"/>
      <c r="FX706" s="20"/>
      <c r="FY706" s="15"/>
      <c r="FZ706" s="20"/>
      <c r="GA706" s="15"/>
      <c r="GB706" s="20"/>
      <c r="GC706" s="15"/>
      <c r="GD706" s="20"/>
      <c r="GE706" s="15">
        <v>59</v>
      </c>
      <c r="GF706" s="20">
        <v>8</v>
      </c>
      <c r="GG706" s="170"/>
    </row>
    <row r="707" spans="1:189" s="2" customFormat="1" ht="15" customHeight="1" x14ac:dyDescent="0.3">
      <c r="A707" s="15" t="s">
        <v>130</v>
      </c>
      <c r="B707" s="15" t="s">
        <v>142</v>
      </c>
      <c r="C707" s="15" t="s">
        <v>785</v>
      </c>
      <c r="D707" s="15" t="s">
        <v>901</v>
      </c>
      <c r="E707" s="15" t="str">
        <f t="shared" si="130"/>
        <v>Emerson Hall</v>
      </c>
      <c r="F707" s="15" t="s">
        <v>128</v>
      </c>
      <c r="G707" s="15">
        <v>999916637</v>
      </c>
      <c r="H707" s="15">
        <f t="shared" si="131"/>
        <v>70</v>
      </c>
      <c r="I707" s="15"/>
      <c r="J707" s="15"/>
      <c r="K707" s="16"/>
      <c r="L707" s="15"/>
      <c r="M707" s="15"/>
      <c r="N707" s="15"/>
      <c r="O707" s="15">
        <f t="shared" si="141"/>
        <v>40</v>
      </c>
      <c r="P707" s="15">
        <v>0</v>
      </c>
      <c r="Q707" s="15">
        <f t="shared" si="142"/>
        <v>0</v>
      </c>
      <c r="R707" s="15">
        <v>0</v>
      </c>
      <c r="S707" s="15">
        <v>0</v>
      </c>
      <c r="T707" s="15">
        <f t="shared" si="143"/>
        <v>0</v>
      </c>
      <c r="U707" s="15">
        <f t="shared" si="144"/>
        <v>0</v>
      </c>
      <c r="V707" s="15"/>
      <c r="W707" s="15"/>
      <c r="X707" s="15"/>
      <c r="Y707" s="15"/>
      <c r="Z707" s="16"/>
      <c r="AA707" s="15"/>
      <c r="AB707" s="24"/>
      <c r="AC707" s="15"/>
      <c r="AD707" s="15"/>
      <c r="AE707" s="15">
        <v>90</v>
      </c>
      <c r="AF707" s="24">
        <v>2</v>
      </c>
      <c r="AG707" s="15"/>
      <c r="AH707" s="24"/>
      <c r="AI707" s="15"/>
      <c r="AJ707" s="24"/>
      <c r="AK707" s="15"/>
      <c r="AL707" s="24"/>
      <c r="AM707" s="15"/>
      <c r="AN707" s="24"/>
      <c r="AO707" s="15"/>
      <c r="AP707" s="24"/>
      <c r="AQ707" s="15"/>
      <c r="AR707" s="24"/>
      <c r="AS707" s="15"/>
      <c r="AT707" s="24"/>
      <c r="AU707" s="15"/>
      <c r="AV707" s="24"/>
      <c r="AW707" s="15"/>
      <c r="AX707" s="24"/>
      <c r="AY707" s="15"/>
      <c r="AZ707" s="15"/>
      <c r="BA707" s="15"/>
      <c r="BB707" s="15"/>
      <c r="BC707" s="15"/>
      <c r="BD707" s="15"/>
      <c r="BE707" s="15"/>
      <c r="BF707" s="24"/>
      <c r="BG707" s="15"/>
      <c r="BH707" s="24"/>
      <c r="BI707" s="15"/>
      <c r="BJ707" s="24"/>
      <c r="BK707" s="15"/>
      <c r="BL707" s="24"/>
      <c r="BM707" s="15"/>
      <c r="BN707" s="24"/>
      <c r="BO707" s="15"/>
      <c r="BP707" s="24"/>
      <c r="BQ707" s="15"/>
      <c r="BR707" s="24"/>
      <c r="BS707" s="15">
        <v>105</v>
      </c>
      <c r="BT707" s="24">
        <v>2</v>
      </c>
      <c r="BU707" s="15"/>
      <c r="BV707" s="24"/>
      <c r="BW707" s="15"/>
      <c r="BX707" s="24"/>
      <c r="BY707" s="15"/>
      <c r="BZ707" s="24"/>
      <c r="CA707" s="15">
        <v>90</v>
      </c>
      <c r="CB707" s="24">
        <v>3</v>
      </c>
      <c r="CC707" s="15"/>
      <c r="CD707" s="24"/>
      <c r="CE707" s="15"/>
      <c r="CF707" s="24"/>
      <c r="CG707" s="15"/>
      <c r="CH707" s="25"/>
      <c r="CI707" s="15"/>
      <c r="CJ707" s="25"/>
      <c r="CK707" s="15"/>
      <c r="CL707" s="25"/>
      <c r="CM707" s="15"/>
      <c r="CN707" s="25"/>
      <c r="CO707" s="15"/>
      <c r="CP707" s="24"/>
      <c r="CQ707" s="15"/>
      <c r="CR707" s="24"/>
      <c r="CS707" s="15">
        <f t="shared" si="132"/>
        <v>0</v>
      </c>
      <c r="CT707" s="15">
        <f t="shared" si="133"/>
        <v>30</v>
      </c>
      <c r="CU707" s="15">
        <f t="shared" si="134"/>
        <v>1</v>
      </c>
      <c r="CV707" s="15">
        <f t="shared" si="135"/>
        <v>0</v>
      </c>
      <c r="CW707" s="15"/>
      <c r="CX707" s="15"/>
      <c r="CY707" s="15">
        <f t="shared" si="136"/>
        <v>0</v>
      </c>
      <c r="CZ707" s="15">
        <f>GG707</f>
        <v>0</v>
      </c>
      <c r="DA707" s="20"/>
      <c r="DB707" s="17"/>
      <c r="DC707" s="15">
        <v>30</v>
      </c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7"/>
      <c r="DQ707" s="15"/>
      <c r="DR707" s="15"/>
      <c r="DS707" s="15"/>
      <c r="DT707" s="15"/>
      <c r="DU707" s="15"/>
      <c r="DV707" s="15"/>
      <c r="DW707" s="15"/>
      <c r="DX707" s="20"/>
      <c r="DY707" s="15"/>
      <c r="DZ707" s="20"/>
      <c r="EA707" s="15"/>
      <c r="EB707" s="20"/>
      <c r="EC707" s="15"/>
      <c r="ED707" s="20"/>
      <c r="EE707" s="15">
        <f>0.4*100</f>
        <v>40</v>
      </c>
      <c r="EF707" s="20"/>
      <c r="EG707" s="15"/>
      <c r="EH707" s="20"/>
      <c r="EI707" s="15"/>
      <c r="EJ707" s="20"/>
      <c r="EK707" s="15"/>
      <c r="EL707" s="20"/>
      <c r="EM707" s="15"/>
      <c r="EN707" s="20"/>
      <c r="EO707" s="15"/>
      <c r="EP707" s="20"/>
      <c r="EQ707" s="15">
        <v>30</v>
      </c>
      <c r="ER707" s="20">
        <v>1</v>
      </c>
      <c r="ES707" s="15"/>
      <c r="ET707" s="20"/>
      <c r="EU707" s="15"/>
      <c r="EV707" s="20"/>
      <c r="EW707" s="15"/>
      <c r="EX707" s="20"/>
      <c r="EY707" s="15"/>
      <c r="EZ707" s="20"/>
      <c r="FA707" s="15"/>
      <c r="FB707" s="20"/>
      <c r="FC707" s="15"/>
      <c r="FD707" s="20"/>
      <c r="FE707" s="15"/>
      <c r="FF707" s="20"/>
      <c r="FG707" s="15"/>
      <c r="FH707" s="20"/>
      <c r="FI707" s="15"/>
      <c r="FJ707" s="20"/>
      <c r="FK707" s="15"/>
      <c r="FL707" s="20"/>
      <c r="FM707" s="15"/>
      <c r="FN707" s="20"/>
      <c r="FO707" s="15"/>
      <c r="FP707" s="20"/>
      <c r="FQ707" s="15"/>
      <c r="FR707" s="20"/>
      <c r="FS707" s="15"/>
      <c r="FT707" s="20"/>
      <c r="FU707" s="15"/>
      <c r="FV707" s="20"/>
      <c r="FW707" s="15"/>
      <c r="FX707" s="20"/>
      <c r="FY707" s="15"/>
      <c r="FZ707" s="20"/>
      <c r="GA707" s="15"/>
      <c r="GB707" s="20"/>
      <c r="GC707" s="15"/>
      <c r="GD707" s="20"/>
      <c r="GE707" s="15"/>
      <c r="GF707" s="20"/>
      <c r="GG707" s="170"/>
    </row>
    <row r="708" spans="1:189" s="2" customFormat="1" ht="15" customHeight="1" x14ac:dyDescent="0.3">
      <c r="A708" s="15" t="s">
        <v>130</v>
      </c>
      <c r="B708" s="15" t="s">
        <v>126</v>
      </c>
      <c r="C708" s="15" t="s">
        <v>1404</v>
      </c>
      <c r="D708" s="15" t="s">
        <v>1405</v>
      </c>
      <c r="E708" s="15" t="str">
        <f t="shared" si="130"/>
        <v>Brizia Meza</v>
      </c>
      <c r="F708" s="15" t="s">
        <v>128</v>
      </c>
      <c r="G708" s="15">
        <v>999916643</v>
      </c>
      <c r="H708" s="15">
        <f t="shared" si="131"/>
        <v>163</v>
      </c>
      <c r="I708" s="15"/>
      <c r="J708" s="15"/>
      <c r="K708" s="16"/>
      <c r="L708" s="15"/>
      <c r="M708" s="15"/>
      <c r="N708" s="15"/>
      <c r="O708" s="15">
        <f t="shared" si="141"/>
        <v>0</v>
      </c>
      <c r="P708" s="15">
        <v>0</v>
      </c>
      <c r="Q708" s="15">
        <f t="shared" si="142"/>
        <v>0</v>
      </c>
      <c r="R708" s="15">
        <v>0</v>
      </c>
      <c r="S708" s="15">
        <v>0</v>
      </c>
      <c r="T708" s="15">
        <f t="shared" si="143"/>
        <v>0</v>
      </c>
      <c r="U708" s="15">
        <f t="shared" si="144"/>
        <v>0</v>
      </c>
      <c r="V708" s="15"/>
      <c r="W708" s="15"/>
      <c r="X708" s="15"/>
      <c r="Y708" s="15"/>
      <c r="Z708" s="16"/>
      <c r="AA708" s="15"/>
      <c r="AB708" s="24"/>
      <c r="AC708" s="15"/>
      <c r="AD708" s="15"/>
      <c r="AE708" s="15"/>
      <c r="AF708" s="15"/>
      <c r="AG708" s="15"/>
      <c r="AH708" s="24"/>
      <c r="AI708" s="15"/>
      <c r="AJ708" s="15"/>
      <c r="AK708" s="15"/>
      <c r="AL708" s="15"/>
      <c r="AM708" s="15">
        <v>32</v>
      </c>
      <c r="AN708" s="24" t="s">
        <v>129</v>
      </c>
      <c r="AO708" s="15"/>
      <c r="AP708" s="24"/>
      <c r="AQ708" s="15"/>
      <c r="AR708" s="24"/>
      <c r="AS708" s="15"/>
      <c r="AT708" s="24"/>
      <c r="AU708" s="15"/>
      <c r="AV708" s="24"/>
      <c r="AW708" s="15"/>
      <c r="AX708" s="24"/>
      <c r="AY708" s="15"/>
      <c r="AZ708" s="15"/>
      <c r="BA708" s="15"/>
      <c r="BB708" s="15"/>
      <c r="BC708" s="15"/>
      <c r="BD708" s="15"/>
      <c r="BE708" s="15">
        <v>68</v>
      </c>
      <c r="BF708" s="24">
        <v>3</v>
      </c>
      <c r="BG708" s="15"/>
      <c r="BH708" s="24"/>
      <c r="BI708" s="15"/>
      <c r="BJ708" s="24"/>
      <c r="BK708" s="15"/>
      <c r="BL708" s="24"/>
      <c r="BM708" s="15"/>
      <c r="BN708" s="24"/>
      <c r="BO708" s="15"/>
      <c r="BP708" s="24"/>
      <c r="BQ708" s="15">
        <v>64</v>
      </c>
      <c r="BR708" s="24" t="s">
        <v>182</v>
      </c>
      <c r="BS708" s="15">
        <v>63</v>
      </c>
      <c r="BT708" s="24">
        <v>6</v>
      </c>
      <c r="BU708" s="15"/>
      <c r="BV708" s="24"/>
      <c r="BW708" s="15"/>
      <c r="BX708" s="24"/>
      <c r="BY708" s="15"/>
      <c r="BZ708" s="24"/>
      <c r="CA708" s="15">
        <v>68</v>
      </c>
      <c r="CB708" s="24">
        <v>8</v>
      </c>
      <c r="CC708" s="15"/>
      <c r="CD708" s="24"/>
      <c r="CE708" s="15"/>
      <c r="CF708" s="24"/>
      <c r="CG708" s="15"/>
      <c r="CH708" s="25"/>
      <c r="CI708" s="15"/>
      <c r="CJ708" s="25"/>
      <c r="CK708" s="15"/>
      <c r="CL708" s="25"/>
      <c r="CM708" s="15"/>
      <c r="CN708" s="25"/>
      <c r="CO708" s="15"/>
      <c r="CP708" s="24"/>
      <c r="CQ708" s="15"/>
      <c r="CR708" s="24"/>
      <c r="CS708" s="15">
        <f t="shared" si="132"/>
        <v>0</v>
      </c>
      <c r="CT708" s="15">
        <f t="shared" si="133"/>
        <v>119</v>
      </c>
      <c r="CU708" s="15">
        <f t="shared" si="134"/>
        <v>2</v>
      </c>
      <c r="CV708" s="15">
        <f t="shared" si="135"/>
        <v>44</v>
      </c>
      <c r="CW708" s="15"/>
      <c r="CX708" s="15"/>
      <c r="CY708" s="15">
        <f t="shared" si="136"/>
        <v>0</v>
      </c>
      <c r="CZ708" s="15">
        <f>GG708</f>
        <v>0</v>
      </c>
      <c r="DA708" s="20"/>
      <c r="DB708" s="17"/>
      <c r="DC708" s="15"/>
      <c r="DD708" s="15"/>
      <c r="DE708" s="15">
        <v>51</v>
      </c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7"/>
      <c r="DQ708" s="15"/>
      <c r="DR708" s="15"/>
      <c r="DS708" s="15"/>
      <c r="DT708" s="15"/>
      <c r="DU708" s="15"/>
      <c r="DV708" s="15"/>
      <c r="DW708" s="15"/>
      <c r="DX708" s="20"/>
      <c r="DY708" s="15"/>
      <c r="DZ708" s="20"/>
      <c r="EA708" s="15"/>
      <c r="EB708" s="20"/>
      <c r="EC708" s="15"/>
      <c r="ED708" s="20"/>
      <c r="EE708" s="15"/>
      <c r="EF708" s="20"/>
      <c r="EG708" s="15"/>
      <c r="EH708" s="20"/>
      <c r="EI708" s="15"/>
      <c r="EJ708" s="20"/>
      <c r="EK708" s="15"/>
      <c r="EL708" s="20"/>
      <c r="EM708" s="15"/>
      <c r="EN708" s="20"/>
      <c r="EO708" s="15"/>
      <c r="EP708" s="20"/>
      <c r="EQ708" s="15"/>
      <c r="ER708" s="20"/>
      <c r="ES708" s="15"/>
      <c r="ET708" s="20"/>
      <c r="EU708" s="15"/>
      <c r="EV708" s="20"/>
      <c r="EW708" s="15">
        <v>51</v>
      </c>
      <c r="EX708" s="20">
        <v>8</v>
      </c>
      <c r="EY708" s="15"/>
      <c r="EZ708" s="20"/>
      <c r="FA708" s="15"/>
      <c r="FB708" s="20"/>
      <c r="FC708" s="15"/>
      <c r="FD708" s="20"/>
      <c r="FE708" s="15"/>
      <c r="FF708" s="20"/>
      <c r="FG708" s="15"/>
      <c r="FH708" s="20"/>
      <c r="FI708" s="15"/>
      <c r="FJ708" s="20"/>
      <c r="FK708" s="15"/>
      <c r="FL708" s="20"/>
      <c r="FM708" s="15"/>
      <c r="FN708" s="20"/>
      <c r="FO708" s="15"/>
      <c r="FP708" s="20"/>
      <c r="FQ708" s="15">
        <v>68</v>
      </c>
      <c r="FR708" s="20">
        <v>4</v>
      </c>
      <c r="FS708" s="15"/>
      <c r="FT708" s="20"/>
      <c r="FU708" s="15"/>
      <c r="FV708" s="20"/>
      <c r="FW708" s="15"/>
      <c r="FX708" s="20"/>
      <c r="FY708" s="15"/>
      <c r="FZ708" s="20"/>
      <c r="GA708" s="15"/>
      <c r="GB708" s="20"/>
      <c r="GC708" s="15"/>
      <c r="GD708" s="20"/>
      <c r="GE708" s="15">
        <v>44</v>
      </c>
      <c r="GF708" s="20" t="s">
        <v>129</v>
      </c>
      <c r="GG708" s="170"/>
    </row>
    <row r="709" spans="1:189" s="2" customFormat="1" ht="15" customHeight="1" x14ac:dyDescent="0.3">
      <c r="A709" s="15" t="s">
        <v>2905</v>
      </c>
      <c r="B709" s="15" t="s">
        <v>126</v>
      </c>
      <c r="C709" s="15" t="s">
        <v>1047</v>
      </c>
      <c r="D709" s="15" t="s">
        <v>1223</v>
      </c>
      <c r="E709" s="15" t="str">
        <f t="shared" si="130"/>
        <v>Jun Lee</v>
      </c>
      <c r="F709" s="15" t="s">
        <v>135</v>
      </c>
      <c r="G709" s="15">
        <v>999916658</v>
      </c>
      <c r="H709" s="15">
        <f t="shared" si="131"/>
        <v>99</v>
      </c>
      <c r="I709" s="15"/>
      <c r="J709" s="15"/>
      <c r="K709" s="16"/>
      <c r="L709" s="15"/>
      <c r="M709" s="15"/>
      <c r="N709" s="15"/>
      <c r="O709" s="15">
        <f t="shared" si="141"/>
        <v>0</v>
      </c>
      <c r="P709" s="15">
        <v>0</v>
      </c>
      <c r="Q709" s="15">
        <f t="shared" si="142"/>
        <v>0</v>
      </c>
      <c r="R709" s="15">
        <v>0</v>
      </c>
      <c r="S709" s="15">
        <v>0</v>
      </c>
      <c r="T709" s="15">
        <f t="shared" si="143"/>
        <v>0</v>
      </c>
      <c r="U709" s="15">
        <f t="shared" si="144"/>
        <v>0</v>
      </c>
      <c r="V709" s="15"/>
      <c r="W709" s="15"/>
      <c r="X709" s="15"/>
      <c r="Y709" s="15"/>
      <c r="Z709" s="16"/>
      <c r="AA709" s="15"/>
      <c r="AB709" s="24"/>
      <c r="AC709" s="15"/>
      <c r="AD709" s="15"/>
      <c r="AE709" s="15"/>
      <c r="AF709" s="15"/>
      <c r="AG709" s="15"/>
      <c r="AH709" s="24"/>
      <c r="AI709" s="15"/>
      <c r="AJ709" s="15"/>
      <c r="AK709" s="15"/>
      <c r="AL709" s="15"/>
      <c r="AM709" s="15"/>
      <c r="AN709" s="24"/>
      <c r="AO709" s="15"/>
      <c r="AP709" s="24"/>
      <c r="AQ709" s="15"/>
      <c r="AR709" s="24"/>
      <c r="AS709" s="15"/>
      <c r="AT709" s="24"/>
      <c r="AU709" s="15"/>
      <c r="AV709" s="24"/>
      <c r="AW709" s="15"/>
      <c r="AX709" s="24"/>
      <c r="AY709" s="15"/>
      <c r="AZ709" s="15"/>
      <c r="BA709" s="15"/>
      <c r="BB709" s="15"/>
      <c r="BC709" s="15"/>
      <c r="BD709" s="15"/>
      <c r="BE709" s="15"/>
      <c r="BF709" s="24"/>
      <c r="BG709" s="15"/>
      <c r="BH709" s="24"/>
      <c r="BI709" s="15"/>
      <c r="BJ709" s="24"/>
      <c r="BK709" s="15"/>
      <c r="BL709" s="24"/>
      <c r="BM709" s="15"/>
      <c r="BN709" s="24"/>
      <c r="BO709" s="15"/>
      <c r="BP709" s="24"/>
      <c r="BQ709" s="15"/>
      <c r="BR709" s="24"/>
      <c r="BS709" s="15"/>
      <c r="BT709" s="24"/>
      <c r="BU709" s="15"/>
      <c r="BV709" s="24"/>
      <c r="BW709" s="15"/>
      <c r="BX709" s="24"/>
      <c r="BY709" s="15"/>
      <c r="BZ709" s="24"/>
      <c r="CA709" s="15"/>
      <c r="CB709" s="24"/>
      <c r="CC709" s="15"/>
      <c r="CD709" s="24"/>
      <c r="CE709" s="15"/>
      <c r="CF709" s="24"/>
      <c r="CG709" s="15"/>
      <c r="CH709" s="25"/>
      <c r="CI709" s="15"/>
      <c r="CJ709" s="25"/>
      <c r="CK709" s="15"/>
      <c r="CL709" s="25"/>
      <c r="CM709" s="15"/>
      <c r="CN709" s="25"/>
      <c r="CO709" s="15"/>
      <c r="CP709" s="25"/>
      <c r="CQ709" s="15"/>
      <c r="CR709" s="25"/>
      <c r="CS709" s="15">
        <f t="shared" si="132"/>
        <v>0</v>
      </c>
      <c r="CT709" s="15">
        <f t="shared" si="133"/>
        <v>0</v>
      </c>
      <c r="CU709" s="15">
        <f t="shared" si="134"/>
        <v>0</v>
      </c>
      <c r="CV709" s="15">
        <f t="shared" si="135"/>
        <v>0</v>
      </c>
      <c r="CW709" s="15"/>
      <c r="CX709" s="15"/>
      <c r="CY709" s="15">
        <f t="shared" si="136"/>
        <v>99</v>
      </c>
      <c r="CZ709" s="15">
        <f>GG709</f>
        <v>0</v>
      </c>
      <c r="DA709" s="19"/>
      <c r="DB709" s="17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7"/>
      <c r="DQ709" s="15"/>
      <c r="DR709" s="15"/>
      <c r="DS709" s="15"/>
      <c r="DT709" s="15"/>
      <c r="DU709" s="15"/>
      <c r="DV709" s="15"/>
      <c r="DW709" s="15"/>
      <c r="DX709" s="20"/>
      <c r="DY709" s="15"/>
      <c r="DZ709" s="20"/>
      <c r="EA709" s="15"/>
      <c r="EB709" s="20"/>
      <c r="EC709" s="15"/>
      <c r="ED709" s="20"/>
      <c r="EE709" s="15"/>
      <c r="EF709" s="20"/>
      <c r="EG709" s="15"/>
      <c r="EH709" s="20"/>
      <c r="EI709" s="15"/>
      <c r="EJ709" s="20"/>
      <c r="EK709" s="15"/>
      <c r="EL709" s="20"/>
      <c r="EM709" s="15"/>
      <c r="EN709" s="20"/>
      <c r="EO709" s="15">
        <v>99</v>
      </c>
      <c r="EP709" s="20">
        <v>6</v>
      </c>
      <c r="EQ709" s="15"/>
      <c r="ER709" s="20"/>
      <c r="ES709" s="15"/>
      <c r="ET709" s="20"/>
      <c r="EU709" s="15"/>
      <c r="EV709" s="20"/>
      <c r="EW709" s="15"/>
      <c r="EX709" s="20"/>
      <c r="EY709" s="15"/>
      <c r="EZ709" s="20"/>
      <c r="FA709" s="15"/>
      <c r="FB709" s="20"/>
      <c r="FC709" s="15"/>
      <c r="FD709" s="20"/>
      <c r="FE709" s="15"/>
      <c r="FF709" s="20"/>
      <c r="FG709" s="15"/>
      <c r="FH709" s="20"/>
      <c r="FI709" s="15"/>
      <c r="FJ709" s="20"/>
      <c r="FK709" s="15"/>
      <c r="FL709" s="20"/>
      <c r="FM709" s="15"/>
      <c r="FN709" s="20"/>
      <c r="FO709" s="15"/>
      <c r="FP709" s="20"/>
      <c r="FQ709" s="15"/>
      <c r="FR709" s="20"/>
      <c r="FS709" s="15"/>
      <c r="FT709" s="20"/>
      <c r="FU709" s="15"/>
      <c r="FV709" s="20"/>
      <c r="FW709" s="15"/>
      <c r="FX709" s="20"/>
      <c r="FY709" s="15"/>
      <c r="FZ709" s="20"/>
      <c r="GA709" s="15"/>
      <c r="GB709" s="20"/>
      <c r="GC709" s="15"/>
      <c r="GD709" s="20"/>
      <c r="GE709" s="15"/>
      <c r="GF709" s="20"/>
      <c r="GG709" s="170"/>
    </row>
    <row r="710" spans="1:189" s="2" customFormat="1" ht="15" customHeight="1" x14ac:dyDescent="0.3">
      <c r="A710" s="15" t="s">
        <v>130</v>
      </c>
      <c r="B710" s="15" t="s">
        <v>126</v>
      </c>
      <c r="C710" s="15" t="s">
        <v>616</v>
      </c>
      <c r="D710" s="15" t="s">
        <v>617</v>
      </c>
      <c r="E710" s="15" t="str">
        <f t="shared" ref="E710:E773" si="145">CONCATENATE(C710, " ",D710)</f>
        <v>Karlee Dang</v>
      </c>
      <c r="F710" s="15" t="s">
        <v>128</v>
      </c>
      <c r="G710" s="15">
        <v>999916672</v>
      </c>
      <c r="H710" s="15">
        <f t="shared" ref="H710:H773" si="146">(L710+M710+N710+O710+P710+R710+S710+T710+U710+V710+X710+Y710+CT710+CY710+CS710+CV710)-J710</f>
        <v>525.5</v>
      </c>
      <c r="I710" s="15"/>
      <c r="J710" s="17">
        <f>(O710+P710+R710+S710+T710+U710)/2</f>
        <v>172.5</v>
      </c>
      <c r="K710" s="16"/>
      <c r="L710" s="15"/>
      <c r="M710" s="15"/>
      <c r="N710" s="15"/>
      <c r="O710" s="15">
        <f t="shared" si="141"/>
        <v>75</v>
      </c>
      <c r="P710" s="15">
        <v>0</v>
      </c>
      <c r="Q710" s="15">
        <f t="shared" si="142"/>
        <v>1</v>
      </c>
      <c r="R710" s="15">
        <v>0</v>
      </c>
      <c r="S710" s="15">
        <v>0</v>
      </c>
      <c r="T710" s="15">
        <f t="shared" si="143"/>
        <v>120</v>
      </c>
      <c r="U710" s="15">
        <f t="shared" si="144"/>
        <v>150</v>
      </c>
      <c r="V710" s="15"/>
      <c r="W710" s="15"/>
      <c r="X710" s="15"/>
      <c r="Y710" s="15"/>
      <c r="Z710" s="16"/>
      <c r="AA710" s="15"/>
      <c r="AB710" s="24"/>
      <c r="AC710" s="15"/>
      <c r="AD710" s="15"/>
      <c r="AE710" s="15"/>
      <c r="AF710" s="15"/>
      <c r="AG710" s="15">
        <v>63</v>
      </c>
      <c r="AH710" s="24">
        <v>5</v>
      </c>
      <c r="AI710" s="15"/>
      <c r="AJ710" s="15"/>
      <c r="AK710" s="15"/>
      <c r="AL710" s="15"/>
      <c r="AM710" s="15"/>
      <c r="AN710" s="24"/>
      <c r="AO710" s="15"/>
      <c r="AP710" s="24"/>
      <c r="AQ710" s="15"/>
      <c r="AR710" s="24"/>
      <c r="AS710" s="15"/>
      <c r="AT710" s="24"/>
      <c r="AU710" s="17">
        <v>34</v>
      </c>
      <c r="AV710" s="24">
        <v>3</v>
      </c>
      <c r="AW710" s="17"/>
      <c r="AX710" s="24"/>
      <c r="AY710" s="15"/>
      <c r="AZ710" s="15"/>
      <c r="BA710" s="15"/>
      <c r="BB710" s="15"/>
      <c r="BC710" s="15"/>
      <c r="BD710" s="15"/>
      <c r="BE710" s="15"/>
      <c r="BF710" s="24"/>
      <c r="BG710" s="15">
        <v>90</v>
      </c>
      <c r="BH710" s="24">
        <v>2</v>
      </c>
      <c r="BI710" s="15"/>
      <c r="BJ710" s="24"/>
      <c r="BK710" s="15"/>
      <c r="BL710" s="24"/>
      <c r="BM710" s="15"/>
      <c r="BN710" s="24"/>
      <c r="BO710" s="15"/>
      <c r="BP710" s="24"/>
      <c r="BQ710" s="15"/>
      <c r="BR710" s="24"/>
      <c r="BS710" s="15"/>
      <c r="BT710" s="24"/>
      <c r="BU710" s="15">
        <v>79</v>
      </c>
      <c r="BV710" s="24">
        <v>3</v>
      </c>
      <c r="BW710" s="15"/>
      <c r="BX710" s="24"/>
      <c r="BY710" s="15"/>
      <c r="BZ710" s="24"/>
      <c r="CA710" s="15">
        <v>90</v>
      </c>
      <c r="CB710" s="24">
        <v>3</v>
      </c>
      <c r="CC710" s="15"/>
      <c r="CD710" s="24"/>
      <c r="CE710" s="15"/>
      <c r="CF710" s="24"/>
      <c r="CG710" s="15"/>
      <c r="CH710" s="25"/>
      <c r="CI710" s="15"/>
      <c r="CJ710" s="25"/>
      <c r="CK710" s="15">
        <v>64</v>
      </c>
      <c r="CL710" s="25" t="s">
        <v>129</v>
      </c>
      <c r="CM710" s="15"/>
      <c r="CN710" s="25"/>
      <c r="CO710" s="15"/>
      <c r="CP710" s="24"/>
      <c r="CQ710" s="15"/>
      <c r="CR710" s="24"/>
      <c r="CS710" s="15">
        <f t="shared" ref="CS710:CS773" si="147">SUM(FE710)</f>
        <v>0</v>
      </c>
      <c r="CT710" s="15">
        <f t="shared" ref="CT710:CT773" si="148">SUM(EQ710,ES710,EU710,EW710,FA710,EY710,FC710,FG710,FI710,FK710,FM710,FQ710,FS710,FU710,FW710,FY710,GA710,FO710)</f>
        <v>226</v>
      </c>
      <c r="CU710" s="15">
        <f t="shared" ref="CU710:CU773" si="149">COUNT(ER710,ET710,EV710,EX710,FB710,EZ710,FD710,FH710,FJ710,FL710,FN710,FR710,FT710,FV710,FX710,FZ710,GB710)</f>
        <v>2</v>
      </c>
      <c r="CV710" s="15">
        <f t="shared" ref="CV710:CV773" si="150">GC710+GE710</f>
        <v>63</v>
      </c>
      <c r="CW710" s="15"/>
      <c r="CX710" s="15"/>
      <c r="CY710" s="15">
        <f t="shared" ref="CY710:CY773" si="151">EO710</f>
        <v>64</v>
      </c>
      <c r="CZ710" s="15">
        <f>GG710</f>
        <v>0</v>
      </c>
      <c r="DA710" s="20"/>
      <c r="DB710" s="17">
        <v>85</v>
      </c>
      <c r="DC710" s="15"/>
      <c r="DD710" s="15">
        <v>60</v>
      </c>
      <c r="DE710" s="15"/>
      <c r="DF710" s="15"/>
      <c r="DG710" s="15">
        <v>120</v>
      </c>
      <c r="DH710" s="15"/>
      <c r="DI710" s="15">
        <v>90</v>
      </c>
      <c r="DJ710" s="15"/>
      <c r="DK710" s="15"/>
      <c r="DL710" s="15"/>
      <c r="DM710" s="15"/>
      <c r="DN710" s="15"/>
      <c r="DO710" s="15"/>
      <c r="DP710" s="17"/>
      <c r="DQ710" s="15"/>
      <c r="DR710" s="15"/>
      <c r="DS710" s="15"/>
      <c r="DT710" s="15"/>
      <c r="DU710" s="15"/>
      <c r="DV710" s="15"/>
      <c r="DW710" s="15">
        <v>140</v>
      </c>
      <c r="DX710" s="20">
        <v>1</v>
      </c>
      <c r="DY710" s="15"/>
      <c r="DZ710" s="20"/>
      <c r="EA710" s="15"/>
      <c r="EB710" s="20"/>
      <c r="EC710" s="15">
        <v>120</v>
      </c>
      <c r="ED710" s="20">
        <v>2</v>
      </c>
      <c r="EE710" s="15"/>
      <c r="EF710" s="20"/>
      <c r="EG710" s="15">
        <v>150</v>
      </c>
      <c r="EH710" s="20">
        <v>2</v>
      </c>
      <c r="EI710" s="15"/>
      <c r="EJ710" s="20"/>
      <c r="EK710" s="15">
        <v>75</v>
      </c>
      <c r="EL710" s="20">
        <v>2</v>
      </c>
      <c r="EM710" s="15"/>
      <c r="EN710" s="20"/>
      <c r="EO710" s="15">
        <v>64</v>
      </c>
      <c r="EP710" s="20"/>
      <c r="EQ710" s="15"/>
      <c r="ER710" s="20"/>
      <c r="ES710" s="15"/>
      <c r="ET710" s="20"/>
      <c r="EU710" s="15">
        <v>68</v>
      </c>
      <c r="EV710" s="20">
        <v>4</v>
      </c>
      <c r="EW710" s="15"/>
      <c r="EX710" s="20"/>
      <c r="EY710" s="15"/>
      <c r="EZ710" s="20"/>
      <c r="FA710" s="15"/>
      <c r="FB710" s="20"/>
      <c r="FC710" s="15"/>
      <c r="FD710" s="20"/>
      <c r="FE710" s="15"/>
      <c r="FF710" s="20"/>
      <c r="FG710" s="15"/>
      <c r="FH710" s="20"/>
      <c r="FI710" s="15"/>
      <c r="FJ710" s="20"/>
      <c r="FK710" s="15"/>
      <c r="FL710" s="20"/>
      <c r="FM710" s="15"/>
      <c r="FN710" s="20"/>
      <c r="FO710" s="15">
        <v>90</v>
      </c>
      <c r="FP710" s="20"/>
      <c r="FQ710" s="15"/>
      <c r="FR710" s="20"/>
      <c r="FS710" s="15">
        <v>68</v>
      </c>
      <c r="FT710" s="20">
        <v>3</v>
      </c>
      <c r="FU710" s="15"/>
      <c r="FV710" s="20"/>
      <c r="FW710" s="15"/>
      <c r="FX710" s="20"/>
      <c r="FY710" s="15"/>
      <c r="FZ710" s="20"/>
      <c r="GA710" s="15"/>
      <c r="GB710" s="20"/>
      <c r="GC710" s="15"/>
      <c r="GD710" s="20"/>
      <c r="GE710" s="15">
        <v>63</v>
      </c>
      <c r="GF710" s="20">
        <v>7</v>
      </c>
      <c r="GG710" s="170"/>
    </row>
    <row r="711" spans="1:189" s="2" customFormat="1" ht="15" customHeight="1" x14ac:dyDescent="0.3">
      <c r="A711" s="17" t="s">
        <v>125</v>
      </c>
      <c r="B711" s="15" t="s">
        <v>142</v>
      </c>
      <c r="C711" s="15" t="s">
        <v>792</v>
      </c>
      <c r="D711" s="15" t="s">
        <v>793</v>
      </c>
      <c r="E711" s="15" t="str">
        <f t="shared" si="145"/>
        <v>Meghan Frieswick</v>
      </c>
      <c r="F711" s="15" t="s">
        <v>128</v>
      </c>
      <c r="G711" s="15">
        <v>999916673</v>
      </c>
      <c r="H711" s="15">
        <f t="shared" si="146"/>
        <v>290</v>
      </c>
      <c r="I711" s="15"/>
      <c r="J711" s="17">
        <f>(O711+P711+R711+S711+T711+U711)/2</f>
        <v>10</v>
      </c>
      <c r="K711" s="16"/>
      <c r="L711" s="15"/>
      <c r="M711" s="15"/>
      <c r="N711" s="15"/>
      <c r="O711" s="15">
        <f t="shared" si="141"/>
        <v>20</v>
      </c>
      <c r="P711" s="15">
        <v>0</v>
      </c>
      <c r="Q711" s="15">
        <f t="shared" si="142"/>
        <v>1</v>
      </c>
      <c r="R711" s="15">
        <v>0</v>
      </c>
      <c r="S711" s="15">
        <v>0</v>
      </c>
      <c r="T711" s="15">
        <f t="shared" si="143"/>
        <v>0</v>
      </c>
      <c r="U711" s="15">
        <f t="shared" si="144"/>
        <v>0</v>
      </c>
      <c r="V711" s="15"/>
      <c r="W711" s="15"/>
      <c r="X711" s="15"/>
      <c r="Y711" s="15"/>
      <c r="Z711" s="16"/>
      <c r="AA711" s="15"/>
      <c r="AB711" s="24"/>
      <c r="AC711" s="15"/>
      <c r="AD711" s="15"/>
      <c r="AE711" s="15"/>
      <c r="AF711" s="15"/>
      <c r="AG711" s="15">
        <v>90</v>
      </c>
      <c r="AH711" s="24">
        <v>2</v>
      </c>
      <c r="AI711" s="15"/>
      <c r="AJ711" s="15"/>
      <c r="AK711" s="15"/>
      <c r="AL711" s="15"/>
      <c r="AM711" s="15"/>
      <c r="AN711" s="24"/>
      <c r="AO711" s="15"/>
      <c r="AP711" s="24"/>
      <c r="AQ711" s="15"/>
      <c r="AR711" s="24"/>
      <c r="AS711" s="15"/>
      <c r="AT711" s="24"/>
      <c r="AU711" s="15"/>
      <c r="AV711" s="24"/>
      <c r="AW711" s="15"/>
      <c r="AX711" s="24"/>
      <c r="AY711" s="15"/>
      <c r="AZ711" s="15"/>
      <c r="BA711" s="15"/>
      <c r="BB711" s="15"/>
      <c r="BC711" s="15"/>
      <c r="BD711" s="15"/>
      <c r="BE711" s="15"/>
      <c r="BF711" s="24"/>
      <c r="BG711" s="15">
        <v>120</v>
      </c>
      <c r="BH711" s="24">
        <v>1</v>
      </c>
      <c r="BI711" s="15"/>
      <c r="BJ711" s="24"/>
      <c r="BK711" s="15"/>
      <c r="BL711" s="24"/>
      <c r="BM711" s="15"/>
      <c r="BN711" s="24"/>
      <c r="BO711" s="15"/>
      <c r="BP711" s="24"/>
      <c r="BQ711" s="15"/>
      <c r="BR711" s="24"/>
      <c r="BS711" s="15"/>
      <c r="BT711" s="24"/>
      <c r="BU711" s="15">
        <v>79</v>
      </c>
      <c r="BV711" s="24">
        <v>3</v>
      </c>
      <c r="BW711" s="15"/>
      <c r="BX711" s="24"/>
      <c r="BY711" s="15"/>
      <c r="BZ711" s="24"/>
      <c r="CA711" s="15">
        <f>0.4*60</f>
        <v>24</v>
      </c>
      <c r="CB711" s="24">
        <v>2</v>
      </c>
      <c r="CC711" s="15"/>
      <c r="CD711" s="24"/>
      <c r="CE711" s="15"/>
      <c r="CF711" s="24"/>
      <c r="CG711" s="15"/>
      <c r="CH711" s="25"/>
      <c r="CI711" s="15"/>
      <c r="CJ711" s="25"/>
      <c r="CK711" s="15"/>
      <c r="CL711" s="25"/>
      <c r="CM711" s="15"/>
      <c r="CN711" s="25"/>
      <c r="CO711" s="15"/>
      <c r="CP711" s="25"/>
      <c r="CQ711" s="15"/>
      <c r="CR711" s="25"/>
      <c r="CS711" s="15">
        <f t="shared" si="147"/>
        <v>0</v>
      </c>
      <c r="CT711" s="15">
        <f t="shared" si="148"/>
        <v>210</v>
      </c>
      <c r="CU711" s="15">
        <f t="shared" si="149"/>
        <v>2</v>
      </c>
      <c r="CV711" s="15">
        <f t="shared" si="150"/>
        <v>70</v>
      </c>
      <c r="CW711" s="15"/>
      <c r="CX711" s="15"/>
      <c r="CY711" s="15">
        <f t="shared" si="151"/>
        <v>0</v>
      </c>
      <c r="CZ711" s="15">
        <f>GG711</f>
        <v>0</v>
      </c>
      <c r="DA711" s="19"/>
      <c r="DB711" s="17"/>
      <c r="DC711" s="15"/>
      <c r="DD711" s="15">
        <v>120</v>
      </c>
      <c r="DE711" s="15"/>
      <c r="DF711" s="15"/>
      <c r="DG711" s="15">
        <v>120</v>
      </c>
      <c r="DH711" s="15"/>
      <c r="DI711" s="15"/>
      <c r="DJ711" s="15"/>
      <c r="DK711" s="15"/>
      <c r="DL711" s="15"/>
      <c r="DM711" s="15"/>
      <c r="DN711" s="15"/>
      <c r="DO711" s="15"/>
      <c r="DP711" s="17"/>
      <c r="DQ711" s="15"/>
      <c r="DR711" s="15"/>
      <c r="DS711" s="15">
        <v>24</v>
      </c>
      <c r="DT711" s="15"/>
      <c r="DU711" s="15"/>
      <c r="DV711" s="15"/>
      <c r="DW711" s="15">
        <v>56</v>
      </c>
      <c r="DX711" s="20">
        <v>1</v>
      </c>
      <c r="DY711" s="15"/>
      <c r="DZ711" s="20"/>
      <c r="EA711" s="15"/>
      <c r="EB711" s="20"/>
      <c r="EC711" s="15"/>
      <c r="ED711" s="20"/>
      <c r="EE711" s="15"/>
      <c r="EF711" s="20"/>
      <c r="EG711" s="15"/>
      <c r="EH711" s="20"/>
      <c r="EI711" s="15"/>
      <c r="EJ711" s="20"/>
      <c r="EK711" s="15">
        <v>20</v>
      </c>
      <c r="EL711" s="20">
        <v>1</v>
      </c>
      <c r="EM711" s="15"/>
      <c r="EN711" s="20"/>
      <c r="EO711" s="15"/>
      <c r="EP711" s="20"/>
      <c r="EQ711" s="15"/>
      <c r="ER711" s="20"/>
      <c r="ES711" s="15"/>
      <c r="ET711" s="20"/>
      <c r="EU711" s="15">
        <v>120</v>
      </c>
      <c r="EV711" s="20">
        <v>1</v>
      </c>
      <c r="EW711" s="15"/>
      <c r="EX711" s="20"/>
      <c r="EY711" s="15"/>
      <c r="EZ711" s="20"/>
      <c r="FA711" s="15"/>
      <c r="FB711" s="20"/>
      <c r="FC711" s="15"/>
      <c r="FD711" s="20"/>
      <c r="FE711" s="15"/>
      <c r="FF711" s="20"/>
      <c r="FG711" s="15"/>
      <c r="FH711" s="20"/>
      <c r="FI711" s="15"/>
      <c r="FJ711" s="20"/>
      <c r="FK711" s="15"/>
      <c r="FL711" s="20"/>
      <c r="FM711" s="15"/>
      <c r="FN711" s="20"/>
      <c r="FO711" s="15"/>
      <c r="FP711" s="20"/>
      <c r="FQ711" s="15"/>
      <c r="FR711" s="20"/>
      <c r="FS711" s="15">
        <v>90</v>
      </c>
      <c r="FT711" s="20">
        <v>2</v>
      </c>
      <c r="FU711" s="15"/>
      <c r="FV711" s="20"/>
      <c r="FW711" s="15"/>
      <c r="FX711" s="20"/>
      <c r="FY711" s="15"/>
      <c r="FZ711" s="20"/>
      <c r="GA711" s="15"/>
      <c r="GB711" s="20"/>
      <c r="GC711" s="15"/>
      <c r="GD711" s="20"/>
      <c r="GE711" s="15">
        <v>70</v>
      </c>
      <c r="GF711" s="20">
        <v>1</v>
      </c>
      <c r="GG711" s="170"/>
    </row>
    <row r="712" spans="1:189" s="2" customFormat="1" ht="15" customHeight="1" x14ac:dyDescent="0.3">
      <c r="A712" s="15" t="s">
        <v>2906</v>
      </c>
      <c r="B712" s="15" t="s">
        <v>126</v>
      </c>
      <c r="C712" s="15" t="s">
        <v>1184</v>
      </c>
      <c r="D712" s="15" t="s">
        <v>1185</v>
      </c>
      <c r="E712" s="15" t="str">
        <f t="shared" si="145"/>
        <v>Ray Kyi</v>
      </c>
      <c r="F712" s="15" t="s">
        <v>135</v>
      </c>
      <c r="G712" s="15">
        <v>999916683</v>
      </c>
      <c r="H712" s="15">
        <f t="shared" si="146"/>
        <v>466</v>
      </c>
      <c r="I712" s="15"/>
      <c r="J712" s="15"/>
      <c r="K712" s="16"/>
      <c r="L712" s="15"/>
      <c r="M712" s="15"/>
      <c r="N712" s="15"/>
      <c r="O712" s="15">
        <f t="shared" si="141"/>
        <v>100</v>
      </c>
      <c r="P712" s="15">
        <v>0</v>
      </c>
      <c r="Q712" s="15">
        <f t="shared" si="142"/>
        <v>1</v>
      </c>
      <c r="R712" s="15">
        <v>0</v>
      </c>
      <c r="S712" s="15">
        <v>0</v>
      </c>
      <c r="T712" s="15">
        <f t="shared" si="143"/>
        <v>72</v>
      </c>
      <c r="U712" s="15">
        <f t="shared" si="144"/>
        <v>106</v>
      </c>
      <c r="V712" s="15"/>
      <c r="W712" s="15"/>
      <c r="X712" s="15"/>
      <c r="Y712" s="15"/>
      <c r="Z712" s="16"/>
      <c r="AA712" s="15">
        <v>113</v>
      </c>
      <c r="AB712" s="24">
        <v>3</v>
      </c>
      <c r="AC712" s="15"/>
      <c r="AD712" s="24"/>
      <c r="AE712" s="15"/>
      <c r="AF712" s="24"/>
      <c r="AG712" s="15"/>
      <c r="AH712" s="24"/>
      <c r="AI712" s="15"/>
      <c r="AJ712" s="24"/>
      <c r="AK712" s="15"/>
      <c r="AL712" s="24"/>
      <c r="AM712" s="15">
        <v>37.5</v>
      </c>
      <c r="AN712" s="24"/>
      <c r="AO712" s="15"/>
      <c r="AP712" s="24"/>
      <c r="AQ712" s="15"/>
      <c r="AR712" s="24"/>
      <c r="AS712" s="15">
        <v>120</v>
      </c>
      <c r="AT712" s="24">
        <v>1</v>
      </c>
      <c r="AU712" s="15"/>
      <c r="AV712" s="24"/>
      <c r="AW712" s="15"/>
      <c r="AX712" s="24"/>
      <c r="AY712" s="15">
        <v>113</v>
      </c>
      <c r="AZ712" s="24">
        <v>3</v>
      </c>
      <c r="BA712" s="15"/>
      <c r="BB712" s="24"/>
      <c r="BC712" s="15"/>
      <c r="BD712" s="24"/>
      <c r="BE712" s="15"/>
      <c r="BF712" s="24"/>
      <c r="BG712" s="15"/>
      <c r="BH712" s="24"/>
      <c r="BI712" s="15"/>
      <c r="BJ712" s="24"/>
      <c r="BK712" s="15"/>
      <c r="BL712" s="24"/>
      <c r="BM712" s="15"/>
      <c r="BN712" s="24"/>
      <c r="BO712" s="15"/>
      <c r="BP712" s="24"/>
      <c r="BQ712" s="15"/>
      <c r="BR712" s="24"/>
      <c r="BS712" s="15">
        <v>52.5</v>
      </c>
      <c r="BT712" s="24">
        <v>2</v>
      </c>
      <c r="BU712" s="15"/>
      <c r="BV712" s="24"/>
      <c r="BW712" s="15"/>
      <c r="BX712" s="24"/>
      <c r="BY712" s="15"/>
      <c r="BZ712" s="24"/>
      <c r="CA712" s="15">
        <v>90</v>
      </c>
      <c r="CB712" s="24"/>
      <c r="CC712" s="15"/>
      <c r="CD712" s="24"/>
      <c r="CE712" s="15"/>
      <c r="CF712" s="24"/>
      <c r="CG712" s="15"/>
      <c r="CH712" s="25"/>
      <c r="CI712" s="15"/>
      <c r="CJ712" s="25"/>
      <c r="CK712" s="15">
        <v>113</v>
      </c>
      <c r="CL712" s="25">
        <v>3</v>
      </c>
      <c r="CM712" s="15">
        <v>113</v>
      </c>
      <c r="CN712" s="25">
        <v>3</v>
      </c>
      <c r="CO712" s="15"/>
      <c r="CP712" s="25"/>
      <c r="CQ712" s="15"/>
      <c r="CR712" s="25"/>
      <c r="CS712" s="15">
        <f t="shared" si="147"/>
        <v>0</v>
      </c>
      <c r="CT712" s="15">
        <f t="shared" si="148"/>
        <v>45</v>
      </c>
      <c r="CU712" s="15">
        <f t="shared" si="149"/>
        <v>1</v>
      </c>
      <c r="CV712" s="15">
        <f t="shared" si="150"/>
        <v>79</v>
      </c>
      <c r="CW712" s="15"/>
      <c r="CX712" s="15"/>
      <c r="CY712" s="15">
        <f t="shared" si="151"/>
        <v>64</v>
      </c>
      <c r="CZ712" s="15">
        <f>GG712</f>
        <v>0</v>
      </c>
      <c r="DA712" s="19"/>
      <c r="DB712" s="17"/>
      <c r="DC712" s="15">
        <v>45</v>
      </c>
      <c r="DD712" s="15"/>
      <c r="DE712" s="15"/>
      <c r="DF712" s="15">
        <v>60</v>
      </c>
      <c r="DG712" s="15"/>
      <c r="DH712" s="15"/>
      <c r="DI712" s="15"/>
      <c r="DJ712" s="15"/>
      <c r="DK712" s="15"/>
      <c r="DL712" s="15"/>
      <c r="DM712" s="15"/>
      <c r="DN712" s="15">
        <v>45</v>
      </c>
      <c r="DO712" s="15"/>
      <c r="DP712" s="17"/>
      <c r="DQ712" s="15"/>
      <c r="DR712" s="15"/>
      <c r="DS712" s="15"/>
      <c r="DT712" s="15"/>
      <c r="DU712" s="15"/>
      <c r="DV712" s="15"/>
      <c r="DW712" s="15"/>
      <c r="DX712" s="20"/>
      <c r="DY712" s="15"/>
      <c r="DZ712" s="20"/>
      <c r="EA712" s="15">
        <v>79</v>
      </c>
      <c r="EB712" s="20">
        <v>3</v>
      </c>
      <c r="EC712" s="15">
        <v>72</v>
      </c>
      <c r="ED712" s="20">
        <v>7</v>
      </c>
      <c r="EE712" s="15"/>
      <c r="EF712" s="20"/>
      <c r="EG712" s="15">
        <v>106</v>
      </c>
      <c r="EH712" s="20">
        <v>5</v>
      </c>
      <c r="EI712" s="15">
        <v>50</v>
      </c>
      <c r="EJ712" s="20">
        <v>1</v>
      </c>
      <c r="EK712" s="15">
        <v>50</v>
      </c>
      <c r="EL712" s="20">
        <v>1</v>
      </c>
      <c r="EM712" s="15"/>
      <c r="EN712" s="20"/>
      <c r="EO712" s="15">
        <v>64</v>
      </c>
      <c r="EP712" s="20"/>
      <c r="EQ712" s="15"/>
      <c r="ER712" s="20"/>
      <c r="ES712" s="15"/>
      <c r="ET712" s="20"/>
      <c r="EU712" s="15"/>
      <c r="EV712" s="20"/>
      <c r="EW712" s="15"/>
      <c r="EX712" s="20"/>
      <c r="EY712" s="15"/>
      <c r="EZ712" s="20"/>
      <c r="FA712" s="15">
        <v>45</v>
      </c>
      <c r="FB712" s="20">
        <v>2</v>
      </c>
      <c r="FC712" s="15"/>
      <c r="FD712" s="20"/>
      <c r="FE712" s="15"/>
      <c r="FF712" s="20"/>
      <c r="FG712" s="15"/>
      <c r="FH712" s="20"/>
      <c r="FI712" s="15"/>
      <c r="FJ712" s="20"/>
      <c r="FK712" s="15"/>
      <c r="FL712" s="20"/>
      <c r="FM712" s="15"/>
      <c r="FN712" s="20"/>
      <c r="FO712" s="15"/>
      <c r="FP712" s="20"/>
      <c r="FQ712" s="15"/>
      <c r="FR712" s="20"/>
      <c r="FS712" s="15"/>
      <c r="FT712" s="20"/>
      <c r="FU712" s="15"/>
      <c r="FV712" s="20"/>
      <c r="FW712" s="15"/>
      <c r="FX712" s="20"/>
      <c r="FY712" s="15"/>
      <c r="FZ712" s="20"/>
      <c r="GA712" s="15"/>
      <c r="GB712" s="20"/>
      <c r="GC712" s="15"/>
      <c r="GD712" s="20"/>
      <c r="GE712" s="15">
        <v>79</v>
      </c>
      <c r="GF712" s="20">
        <v>3</v>
      </c>
      <c r="GG712" s="170"/>
    </row>
    <row r="713" spans="1:189" s="2" customFormat="1" ht="15" customHeight="1" x14ac:dyDescent="0.3">
      <c r="A713" s="15" t="s">
        <v>133</v>
      </c>
      <c r="B713" s="15" t="s">
        <v>126</v>
      </c>
      <c r="C713" s="15" t="s">
        <v>987</v>
      </c>
      <c r="D713" s="15" t="s">
        <v>1849</v>
      </c>
      <c r="E713" s="15" t="str">
        <f t="shared" si="145"/>
        <v>Blake Tran</v>
      </c>
      <c r="F713" s="15" t="s">
        <v>128</v>
      </c>
      <c r="G713" s="15">
        <v>999916695</v>
      </c>
      <c r="H713" s="15">
        <f t="shared" si="146"/>
        <v>234</v>
      </c>
      <c r="I713" s="15"/>
      <c r="J713" s="15"/>
      <c r="K713" s="16"/>
      <c r="L713" s="15"/>
      <c r="M713" s="15"/>
      <c r="N713" s="15"/>
      <c r="O713" s="15">
        <f t="shared" si="141"/>
        <v>0</v>
      </c>
      <c r="P713" s="15">
        <v>0</v>
      </c>
      <c r="Q713" s="15">
        <f t="shared" si="142"/>
        <v>1</v>
      </c>
      <c r="R713" s="15">
        <v>0</v>
      </c>
      <c r="S713" s="15">
        <v>0</v>
      </c>
      <c r="T713" s="15">
        <f t="shared" si="143"/>
        <v>36</v>
      </c>
      <c r="U713" s="15">
        <f t="shared" si="144"/>
        <v>0</v>
      </c>
      <c r="V713" s="15"/>
      <c r="W713" s="15"/>
      <c r="X713" s="15"/>
      <c r="Y713" s="15"/>
      <c r="Z713" s="16"/>
      <c r="AA713" s="15"/>
      <c r="AB713" s="24"/>
      <c r="AC713" s="15"/>
      <c r="AD713" s="15"/>
      <c r="AE713" s="15"/>
      <c r="AF713" s="15"/>
      <c r="AG713" s="15"/>
      <c r="AH713" s="24"/>
      <c r="AI713" s="15"/>
      <c r="AJ713" s="15"/>
      <c r="AK713" s="15"/>
      <c r="AL713" s="15"/>
      <c r="AM713" s="15"/>
      <c r="AN713" s="24"/>
      <c r="AO713" s="15"/>
      <c r="AP713" s="24"/>
      <c r="AQ713" s="15"/>
      <c r="AR713" s="24"/>
      <c r="AS713" s="15"/>
      <c r="AT713" s="24"/>
      <c r="AU713" s="15"/>
      <c r="AV713" s="24"/>
      <c r="AW713" s="15"/>
      <c r="AX713" s="24"/>
      <c r="AY713" s="15"/>
      <c r="AZ713" s="15"/>
      <c r="BA713" s="15"/>
      <c r="BB713" s="15"/>
      <c r="BC713" s="15"/>
      <c r="BD713" s="15"/>
      <c r="BE713" s="15"/>
      <c r="BF713" s="24"/>
      <c r="BG713" s="15"/>
      <c r="BH713" s="24"/>
      <c r="BI713" s="15"/>
      <c r="BJ713" s="24"/>
      <c r="BK713" s="15"/>
      <c r="BL713" s="24"/>
      <c r="BM713" s="15"/>
      <c r="BN713" s="24"/>
      <c r="BO713" s="15"/>
      <c r="BP713" s="24"/>
      <c r="BQ713" s="15"/>
      <c r="BR713" s="24"/>
      <c r="BS713" s="15"/>
      <c r="BT713" s="24"/>
      <c r="BU713" s="15"/>
      <c r="BV713" s="24"/>
      <c r="BW713" s="15"/>
      <c r="BX713" s="24"/>
      <c r="BY713" s="15"/>
      <c r="BZ713" s="24"/>
      <c r="CA713" s="15">
        <v>90</v>
      </c>
      <c r="CB713" s="15">
        <v>3</v>
      </c>
      <c r="CC713" s="15"/>
      <c r="CD713" s="24"/>
      <c r="CE713" s="15"/>
      <c r="CF713" s="15"/>
      <c r="CG713" s="15">
        <f>0.4*45</f>
        <v>18</v>
      </c>
      <c r="CH713" s="25">
        <v>2</v>
      </c>
      <c r="CI713" s="15"/>
      <c r="CJ713" s="25"/>
      <c r="CK713" s="15"/>
      <c r="CL713" s="15"/>
      <c r="CM713" s="15"/>
      <c r="CN713" s="15"/>
      <c r="CO713" s="15"/>
      <c r="CP713" s="15"/>
      <c r="CQ713" s="15"/>
      <c r="CR713" s="15"/>
      <c r="CS713" s="15">
        <f t="shared" si="147"/>
        <v>0</v>
      </c>
      <c r="CT713" s="15">
        <f t="shared" si="148"/>
        <v>63</v>
      </c>
      <c r="CU713" s="15">
        <f t="shared" si="149"/>
        <v>1</v>
      </c>
      <c r="CV713" s="15">
        <f t="shared" si="150"/>
        <v>71</v>
      </c>
      <c r="CW713" s="15"/>
      <c r="CX713" s="15"/>
      <c r="CY713" s="15">
        <f t="shared" si="151"/>
        <v>64</v>
      </c>
      <c r="CZ713" s="15">
        <f>GG713</f>
        <v>0</v>
      </c>
      <c r="DA713" s="16"/>
      <c r="DB713" s="17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>
        <f>0.4*68</f>
        <v>27.200000000000003</v>
      </c>
      <c r="DP713" s="17"/>
      <c r="DQ713" s="15"/>
      <c r="DR713" s="15"/>
      <c r="DS713" s="15"/>
      <c r="DT713" s="15"/>
      <c r="DU713" s="15"/>
      <c r="DV713" s="15"/>
      <c r="DW713" s="15"/>
      <c r="DX713" s="20"/>
      <c r="DY713" s="15">
        <f>0.4*140</f>
        <v>56</v>
      </c>
      <c r="DZ713" s="20">
        <v>1</v>
      </c>
      <c r="EA713" s="15"/>
      <c r="EB713" s="20"/>
      <c r="EC713" s="15">
        <f>0.4*90</f>
        <v>36</v>
      </c>
      <c r="ED713" s="20">
        <v>4</v>
      </c>
      <c r="EE713" s="15"/>
      <c r="EF713" s="20"/>
      <c r="EG713" s="15"/>
      <c r="EH713" s="20"/>
      <c r="EI713" s="15"/>
      <c r="EJ713" s="20"/>
      <c r="EK713" s="15"/>
      <c r="EL713" s="20"/>
      <c r="EM713" s="15"/>
      <c r="EN713" s="20"/>
      <c r="EO713" s="15">
        <v>64</v>
      </c>
      <c r="EP713" s="20"/>
      <c r="EQ713" s="15"/>
      <c r="ER713" s="20"/>
      <c r="ES713" s="15"/>
      <c r="ET713" s="20"/>
      <c r="EU713" s="15"/>
      <c r="EV713" s="20"/>
      <c r="EW713" s="15"/>
      <c r="EX713" s="20"/>
      <c r="EY713" s="15"/>
      <c r="EZ713" s="20"/>
      <c r="FA713" s="15"/>
      <c r="FB713" s="20"/>
      <c r="FC713" s="15">
        <v>63</v>
      </c>
      <c r="FD713" s="20">
        <v>5</v>
      </c>
      <c r="FE713" s="15"/>
      <c r="FF713" s="20"/>
      <c r="FG713" s="15"/>
      <c r="FH713" s="20"/>
      <c r="FI713" s="15"/>
      <c r="FJ713" s="20"/>
      <c r="FK713" s="15"/>
      <c r="FL713" s="20"/>
      <c r="FM713" s="15"/>
      <c r="FN713" s="20"/>
      <c r="FO713" s="15"/>
      <c r="FP713" s="20"/>
      <c r="FQ713" s="15"/>
      <c r="FR713" s="20"/>
      <c r="FS713" s="15"/>
      <c r="FT713" s="20"/>
      <c r="FU713" s="15"/>
      <c r="FV713" s="20"/>
      <c r="FW713" s="15"/>
      <c r="FX713" s="20"/>
      <c r="FY713" s="15"/>
      <c r="FZ713" s="20"/>
      <c r="GA713" s="15"/>
      <c r="GB713" s="20"/>
      <c r="GC713" s="15">
        <v>71</v>
      </c>
      <c r="GD713" s="20">
        <v>5</v>
      </c>
      <c r="GE713" s="15"/>
      <c r="GF713" s="20"/>
      <c r="GG713" s="170"/>
    </row>
    <row r="714" spans="1:189" s="2" customFormat="1" ht="15" customHeight="1" x14ac:dyDescent="0.3">
      <c r="A714" s="15" t="s">
        <v>130</v>
      </c>
      <c r="B714" s="15" t="s">
        <v>126</v>
      </c>
      <c r="C714" s="15" t="s">
        <v>1149</v>
      </c>
      <c r="D714" s="15" t="s">
        <v>1150</v>
      </c>
      <c r="E714" s="15" t="str">
        <f t="shared" si="145"/>
        <v>Leora Kokotov</v>
      </c>
      <c r="F714" s="15" t="s">
        <v>128</v>
      </c>
      <c r="G714" s="15">
        <v>999916698</v>
      </c>
      <c r="H714" s="15">
        <f t="shared" si="146"/>
        <v>25.5</v>
      </c>
      <c r="I714" s="15"/>
      <c r="J714" s="17">
        <f>(O714+P714+R714+S714+T714+U714)/2</f>
        <v>25.5</v>
      </c>
      <c r="K714" s="16"/>
      <c r="L714" s="15"/>
      <c r="M714" s="15"/>
      <c r="N714" s="15"/>
      <c r="O714" s="15">
        <f t="shared" si="141"/>
        <v>0</v>
      </c>
      <c r="P714" s="15">
        <v>0</v>
      </c>
      <c r="Q714" s="15">
        <f t="shared" si="142"/>
        <v>0</v>
      </c>
      <c r="R714" s="15">
        <v>0</v>
      </c>
      <c r="S714" s="15">
        <v>0</v>
      </c>
      <c r="T714" s="15">
        <f t="shared" si="143"/>
        <v>51</v>
      </c>
      <c r="U714" s="15">
        <f t="shared" si="144"/>
        <v>0</v>
      </c>
      <c r="V714" s="15"/>
      <c r="W714" s="15"/>
      <c r="X714" s="15"/>
      <c r="Y714" s="15"/>
      <c r="Z714" s="16"/>
      <c r="AA714" s="15"/>
      <c r="AB714" s="24"/>
      <c r="AC714" s="15"/>
      <c r="AD714" s="15"/>
      <c r="AE714" s="15"/>
      <c r="AF714" s="15"/>
      <c r="AG714" s="15"/>
      <c r="AH714" s="24"/>
      <c r="AI714" s="15"/>
      <c r="AJ714" s="15"/>
      <c r="AK714" s="15"/>
      <c r="AL714" s="15"/>
      <c r="AM714" s="15"/>
      <c r="AN714" s="24"/>
      <c r="AO714" s="15"/>
      <c r="AP714" s="24"/>
      <c r="AQ714" s="15"/>
      <c r="AR714" s="24"/>
      <c r="AS714" s="15"/>
      <c r="AT714" s="24"/>
      <c r="AU714" s="15"/>
      <c r="AV714" s="24"/>
      <c r="AW714" s="15"/>
      <c r="AX714" s="24"/>
      <c r="AY714" s="15"/>
      <c r="AZ714" s="15"/>
      <c r="BA714" s="15"/>
      <c r="BB714" s="15"/>
      <c r="BC714" s="15"/>
      <c r="BD714" s="15"/>
      <c r="BE714" s="15"/>
      <c r="BF714" s="24"/>
      <c r="BG714" s="15"/>
      <c r="BH714" s="24"/>
      <c r="BI714" s="15"/>
      <c r="BJ714" s="24"/>
      <c r="BK714" s="15"/>
      <c r="BL714" s="24"/>
      <c r="BM714" s="15">
        <v>105</v>
      </c>
      <c r="BN714" s="24">
        <v>2</v>
      </c>
      <c r="BO714" s="15"/>
      <c r="BP714" s="24"/>
      <c r="BQ714" s="15"/>
      <c r="BR714" s="24"/>
      <c r="BS714" s="15"/>
      <c r="BT714" s="24"/>
      <c r="BU714" s="15"/>
      <c r="BV714" s="24"/>
      <c r="BW714" s="15"/>
      <c r="BX714" s="24"/>
      <c r="BY714" s="15"/>
      <c r="BZ714" s="24"/>
      <c r="CA714" s="15">
        <f>0.3*51</f>
        <v>15.299999999999999</v>
      </c>
      <c r="CB714" s="24" t="s">
        <v>129</v>
      </c>
      <c r="CC714" s="15"/>
      <c r="CD714" s="24"/>
      <c r="CE714" s="15"/>
      <c r="CF714" s="24"/>
      <c r="CG714" s="15">
        <f>0.3*90</f>
        <v>27</v>
      </c>
      <c r="CH714" s="25">
        <v>2</v>
      </c>
      <c r="CI714" s="15"/>
      <c r="CJ714" s="25"/>
      <c r="CK714" s="15"/>
      <c r="CL714" s="25"/>
      <c r="CM714" s="15"/>
      <c r="CN714" s="25"/>
      <c r="CO714" s="15"/>
      <c r="CP714" s="24"/>
      <c r="CQ714" s="15"/>
      <c r="CR714" s="24"/>
      <c r="CS714" s="15">
        <f t="shared" si="147"/>
        <v>0</v>
      </c>
      <c r="CT714" s="15">
        <f t="shared" si="148"/>
        <v>0</v>
      </c>
      <c r="CU714" s="15">
        <f t="shared" si="149"/>
        <v>0</v>
      </c>
      <c r="CV714" s="15">
        <f t="shared" si="150"/>
        <v>0</v>
      </c>
      <c r="CW714" s="15"/>
      <c r="CX714" s="15"/>
      <c r="CY714" s="15">
        <f t="shared" si="151"/>
        <v>0</v>
      </c>
      <c r="CZ714" s="15">
        <f>GG714</f>
        <v>0</v>
      </c>
      <c r="DA714" s="20"/>
      <c r="DB714" s="17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7"/>
      <c r="DQ714" s="15"/>
      <c r="DR714" s="15"/>
      <c r="DS714" s="15"/>
      <c r="DT714" s="15"/>
      <c r="DU714" s="15"/>
      <c r="DV714" s="15"/>
      <c r="DW714" s="15"/>
      <c r="DX714" s="20"/>
      <c r="DY714" s="15">
        <v>59</v>
      </c>
      <c r="DZ714" s="20">
        <v>8</v>
      </c>
      <c r="EA714" s="15"/>
      <c r="EB714" s="20"/>
      <c r="EC714" s="15">
        <v>51</v>
      </c>
      <c r="ED714" s="20" t="s">
        <v>129</v>
      </c>
      <c r="EE714" s="15"/>
      <c r="EF714" s="20"/>
      <c r="EG714" s="15"/>
      <c r="EH714" s="20"/>
      <c r="EI714" s="15"/>
      <c r="EJ714" s="20"/>
      <c r="EK714" s="15"/>
      <c r="EL714" s="20"/>
      <c r="EM714" s="15"/>
      <c r="EN714" s="20"/>
      <c r="EO714" s="15"/>
      <c r="EP714" s="20"/>
      <c r="EQ714" s="15"/>
      <c r="ER714" s="20"/>
      <c r="ES714" s="15"/>
      <c r="ET714" s="20"/>
      <c r="EU714" s="15"/>
      <c r="EV714" s="20"/>
      <c r="EW714" s="15"/>
      <c r="EX714" s="20"/>
      <c r="EY714" s="15"/>
      <c r="EZ714" s="20"/>
      <c r="FA714" s="15"/>
      <c r="FB714" s="20"/>
      <c r="FC714" s="15"/>
      <c r="FD714" s="20"/>
      <c r="FE714" s="15"/>
      <c r="FF714" s="20"/>
      <c r="FG714" s="15"/>
      <c r="FH714" s="20"/>
      <c r="FI714" s="15"/>
      <c r="FJ714" s="20"/>
      <c r="FK714" s="15"/>
      <c r="FL714" s="20"/>
      <c r="FM714" s="15"/>
      <c r="FN714" s="20"/>
      <c r="FO714" s="15"/>
      <c r="FP714" s="20"/>
      <c r="FQ714" s="15"/>
      <c r="FR714" s="20"/>
      <c r="FS714" s="15"/>
      <c r="FT714" s="20"/>
      <c r="FU714" s="15"/>
      <c r="FV714" s="20"/>
      <c r="FW714" s="15"/>
      <c r="FX714" s="20"/>
      <c r="FY714" s="15"/>
      <c r="FZ714" s="20"/>
      <c r="GA714" s="15"/>
      <c r="GB714" s="20"/>
      <c r="GC714" s="15"/>
      <c r="GD714" s="20"/>
      <c r="GE714" s="15"/>
      <c r="GF714" s="20"/>
      <c r="GG714" s="170"/>
    </row>
    <row r="715" spans="1:189" s="2" customFormat="1" ht="15" customHeight="1" x14ac:dyDescent="0.3">
      <c r="A715" s="15" t="s">
        <v>2903</v>
      </c>
      <c r="B715" s="15" t="s">
        <v>126</v>
      </c>
      <c r="C715" s="15" t="s">
        <v>671</v>
      </c>
      <c r="D715" s="15" t="s">
        <v>672</v>
      </c>
      <c r="E715" s="15" t="str">
        <f t="shared" si="145"/>
        <v>Tyler Diedolf</v>
      </c>
      <c r="F715" s="15" t="s">
        <v>135</v>
      </c>
      <c r="G715" s="15">
        <v>999916703</v>
      </c>
      <c r="H715" s="15">
        <f t="shared" si="146"/>
        <v>188</v>
      </c>
      <c r="I715" s="15"/>
      <c r="J715" s="15"/>
      <c r="K715" s="16"/>
      <c r="L715" s="15"/>
      <c r="M715" s="15"/>
      <c r="N715" s="15"/>
      <c r="O715" s="15">
        <f t="shared" si="141"/>
        <v>0</v>
      </c>
      <c r="P715" s="15">
        <v>0</v>
      </c>
      <c r="Q715" s="15">
        <f t="shared" si="142"/>
        <v>0</v>
      </c>
      <c r="R715" s="15">
        <v>0</v>
      </c>
      <c r="S715" s="15">
        <v>0</v>
      </c>
      <c r="T715" s="15">
        <f t="shared" si="143"/>
        <v>0</v>
      </c>
      <c r="U715" s="15">
        <f t="shared" si="144"/>
        <v>0</v>
      </c>
      <c r="V715" s="15"/>
      <c r="W715" s="15"/>
      <c r="X715" s="15"/>
      <c r="Y715" s="15"/>
      <c r="Z715" s="16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>
        <f t="shared" si="147"/>
        <v>0</v>
      </c>
      <c r="CT715" s="15">
        <f t="shared" si="148"/>
        <v>188</v>
      </c>
      <c r="CU715" s="15">
        <f t="shared" si="149"/>
        <v>2</v>
      </c>
      <c r="CV715" s="15">
        <f t="shared" si="150"/>
        <v>0</v>
      </c>
      <c r="CW715" s="15"/>
      <c r="CX715" s="15"/>
      <c r="CY715" s="15">
        <f t="shared" si="151"/>
        <v>0</v>
      </c>
      <c r="CZ715" s="15">
        <f>GG715</f>
        <v>0</v>
      </c>
      <c r="DA715" s="16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20"/>
      <c r="DY715" s="15"/>
      <c r="DZ715" s="20"/>
      <c r="EA715" s="15"/>
      <c r="EB715" s="20"/>
      <c r="EC715" s="15"/>
      <c r="ED715" s="20"/>
      <c r="EE715" s="15"/>
      <c r="EF715" s="20"/>
      <c r="EG715" s="15"/>
      <c r="EH715" s="20"/>
      <c r="EI715" s="15"/>
      <c r="EJ715" s="20"/>
      <c r="EK715" s="15"/>
      <c r="EL715" s="20"/>
      <c r="EM715" s="15"/>
      <c r="EN715" s="20"/>
      <c r="EO715" s="15"/>
      <c r="EP715" s="20"/>
      <c r="EQ715" s="15"/>
      <c r="ER715" s="20"/>
      <c r="ES715" s="15"/>
      <c r="ET715" s="20"/>
      <c r="EU715" s="15"/>
      <c r="EV715" s="20"/>
      <c r="EW715" s="15"/>
      <c r="EX715" s="20"/>
      <c r="EY715" s="15">
        <v>120</v>
      </c>
      <c r="EZ715" s="20">
        <v>1</v>
      </c>
      <c r="FA715" s="15"/>
      <c r="FB715" s="20"/>
      <c r="FC715" s="15"/>
      <c r="FD715" s="20"/>
      <c r="FE715" s="15"/>
      <c r="FF715" s="20"/>
      <c r="FG715" s="15"/>
      <c r="FH715" s="20"/>
      <c r="FI715" s="15"/>
      <c r="FJ715" s="20"/>
      <c r="FK715" s="15"/>
      <c r="FL715" s="20"/>
      <c r="FM715" s="15"/>
      <c r="FN715" s="20"/>
      <c r="FO715" s="15"/>
      <c r="FP715" s="20"/>
      <c r="FQ715" s="15"/>
      <c r="FR715" s="20"/>
      <c r="FS715" s="15">
        <v>68</v>
      </c>
      <c r="FT715" s="20">
        <v>3</v>
      </c>
      <c r="FU715" s="15"/>
      <c r="FV715" s="20"/>
      <c r="FW715" s="15"/>
      <c r="FX715" s="20"/>
      <c r="FY715" s="15"/>
      <c r="FZ715" s="20"/>
      <c r="GA715" s="15"/>
      <c r="GB715" s="20"/>
      <c r="GC715" s="15"/>
      <c r="GD715" s="20"/>
      <c r="GE715" s="15"/>
      <c r="GF715" s="20"/>
      <c r="GG715" s="170"/>
    </row>
    <row r="716" spans="1:189" s="2" customFormat="1" ht="15" customHeight="1" x14ac:dyDescent="0.3">
      <c r="A716" s="15" t="s">
        <v>130</v>
      </c>
      <c r="B716" s="15" t="s">
        <v>142</v>
      </c>
      <c r="C716" s="15" t="s">
        <v>301</v>
      </c>
      <c r="D716" s="15" t="s">
        <v>1526</v>
      </c>
      <c r="E716" s="15" t="str">
        <f t="shared" si="145"/>
        <v>Dylan Palma</v>
      </c>
      <c r="F716" s="15" t="s">
        <v>135</v>
      </c>
      <c r="G716" s="15">
        <v>999916706</v>
      </c>
      <c r="H716" s="15">
        <f t="shared" si="146"/>
        <v>185</v>
      </c>
      <c r="I716" s="15"/>
      <c r="J716" s="17">
        <f>(O716+P716+R716+S716+T716+U716)/2</f>
        <v>95</v>
      </c>
      <c r="K716" s="16"/>
      <c r="L716" s="15"/>
      <c r="M716" s="15"/>
      <c r="N716" s="15"/>
      <c r="O716" s="15">
        <f t="shared" si="141"/>
        <v>100</v>
      </c>
      <c r="P716" s="15">
        <v>0</v>
      </c>
      <c r="Q716" s="15">
        <f t="shared" si="142"/>
        <v>0</v>
      </c>
      <c r="R716" s="15">
        <v>0</v>
      </c>
      <c r="S716" s="15">
        <v>0</v>
      </c>
      <c r="T716" s="15">
        <f t="shared" si="143"/>
        <v>90</v>
      </c>
      <c r="U716" s="15">
        <f t="shared" si="144"/>
        <v>0</v>
      </c>
      <c r="V716" s="15"/>
      <c r="W716" s="15"/>
      <c r="X716" s="15"/>
      <c r="Y716" s="15"/>
      <c r="Z716" s="16"/>
      <c r="AA716" s="15"/>
      <c r="AB716" s="24"/>
      <c r="AC716" s="15"/>
      <c r="AD716" s="15"/>
      <c r="AE716" s="15"/>
      <c r="AF716" s="15"/>
      <c r="AG716" s="15"/>
      <c r="AH716" s="24"/>
      <c r="AI716" s="15"/>
      <c r="AJ716" s="15"/>
      <c r="AK716" s="15"/>
      <c r="AL716" s="15"/>
      <c r="AM716" s="15"/>
      <c r="AN716" s="24"/>
      <c r="AO716" s="15"/>
      <c r="AP716" s="24"/>
      <c r="AQ716" s="15"/>
      <c r="AR716" s="24"/>
      <c r="AS716" s="15"/>
      <c r="AT716" s="24"/>
      <c r="AU716" s="15"/>
      <c r="AV716" s="24"/>
      <c r="AW716" s="15"/>
      <c r="AX716" s="24"/>
      <c r="AY716" s="15"/>
      <c r="AZ716" s="15"/>
      <c r="BA716" s="15"/>
      <c r="BB716" s="15"/>
      <c r="BC716" s="15"/>
      <c r="BD716" s="15"/>
      <c r="BE716" s="15"/>
      <c r="BF716" s="24"/>
      <c r="BG716" s="15"/>
      <c r="BH716" s="24"/>
      <c r="BI716" s="15"/>
      <c r="BJ716" s="24"/>
      <c r="BK716" s="15"/>
      <c r="BL716" s="24"/>
      <c r="BM716" s="15"/>
      <c r="BN716" s="24"/>
      <c r="BO716" s="15"/>
      <c r="BP716" s="24"/>
      <c r="BQ716" s="15"/>
      <c r="BR716" s="24"/>
      <c r="BS716" s="15"/>
      <c r="BT716" s="24"/>
      <c r="BU716" s="15">
        <f>0.4*140</f>
        <v>56</v>
      </c>
      <c r="BV716" s="24">
        <v>1</v>
      </c>
      <c r="BW716" s="15"/>
      <c r="BX716" s="24"/>
      <c r="BY716" s="15"/>
      <c r="BZ716" s="24"/>
      <c r="CA716" s="15"/>
      <c r="CB716" s="24"/>
      <c r="CC716" s="15"/>
      <c r="CD716" s="24"/>
      <c r="CE716" s="15"/>
      <c r="CF716" s="24"/>
      <c r="CG716" s="15"/>
      <c r="CH716" s="25"/>
      <c r="CI716" s="15"/>
      <c r="CJ716" s="25"/>
      <c r="CK716" s="15"/>
      <c r="CL716" s="25"/>
      <c r="CM716" s="15"/>
      <c r="CN716" s="25"/>
      <c r="CO716" s="15"/>
      <c r="CP716" s="24"/>
      <c r="CQ716" s="15"/>
      <c r="CR716" s="24"/>
      <c r="CS716" s="15">
        <f t="shared" si="147"/>
        <v>0</v>
      </c>
      <c r="CT716" s="15">
        <f t="shared" si="148"/>
        <v>90</v>
      </c>
      <c r="CU716" s="15">
        <f t="shared" si="149"/>
        <v>1</v>
      </c>
      <c r="CV716" s="15">
        <f t="shared" si="150"/>
        <v>0</v>
      </c>
      <c r="CW716" s="15"/>
      <c r="CX716" s="15"/>
      <c r="CY716" s="15">
        <f t="shared" si="151"/>
        <v>0</v>
      </c>
      <c r="CZ716" s="15">
        <f>GG716</f>
        <v>0</v>
      </c>
      <c r="DA716" s="20"/>
      <c r="DB716" s="17"/>
      <c r="DC716" s="15"/>
      <c r="DD716" s="15">
        <v>120</v>
      </c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7"/>
      <c r="DQ716" s="15"/>
      <c r="DR716" s="15"/>
      <c r="DS716" s="15"/>
      <c r="DT716" s="15"/>
      <c r="DU716" s="15"/>
      <c r="DV716" s="15"/>
      <c r="DW716" s="15">
        <v>79</v>
      </c>
      <c r="DX716" s="20">
        <v>3</v>
      </c>
      <c r="DY716" s="15"/>
      <c r="DZ716" s="20"/>
      <c r="EA716" s="15"/>
      <c r="EB716" s="20"/>
      <c r="EC716" s="15">
        <v>90</v>
      </c>
      <c r="ED716" s="20">
        <v>4</v>
      </c>
      <c r="EE716" s="15"/>
      <c r="EF716" s="20"/>
      <c r="EG716" s="15"/>
      <c r="EH716" s="20"/>
      <c r="EI716" s="15"/>
      <c r="EJ716" s="20"/>
      <c r="EK716" s="15">
        <v>100</v>
      </c>
      <c r="EL716" s="20">
        <v>1</v>
      </c>
      <c r="EM716" s="15"/>
      <c r="EN716" s="20"/>
      <c r="EO716" s="15"/>
      <c r="EP716" s="20"/>
      <c r="EQ716" s="15"/>
      <c r="ER716" s="20"/>
      <c r="ES716" s="15"/>
      <c r="ET716" s="20"/>
      <c r="EU716" s="15">
        <v>90</v>
      </c>
      <c r="EV716" s="20">
        <v>2</v>
      </c>
      <c r="EW716" s="15"/>
      <c r="EX716" s="20"/>
      <c r="EY716" s="15"/>
      <c r="EZ716" s="20"/>
      <c r="FA716" s="15"/>
      <c r="FB716" s="20"/>
      <c r="FC716" s="15"/>
      <c r="FD716" s="20"/>
      <c r="FE716" s="15"/>
      <c r="FF716" s="20"/>
      <c r="FG716" s="15"/>
      <c r="FH716" s="20"/>
      <c r="FI716" s="15"/>
      <c r="FJ716" s="20"/>
      <c r="FK716" s="15"/>
      <c r="FL716" s="20"/>
      <c r="FM716" s="15"/>
      <c r="FN716" s="20"/>
      <c r="FO716" s="15">
        <v>0</v>
      </c>
      <c r="FP716" s="20"/>
      <c r="FQ716" s="15"/>
      <c r="FR716" s="20"/>
      <c r="FS716" s="15"/>
      <c r="FT716" s="20"/>
      <c r="FU716" s="15"/>
      <c r="FV716" s="20"/>
      <c r="FW716" s="15"/>
      <c r="FX716" s="20"/>
      <c r="FY716" s="15"/>
      <c r="FZ716" s="20"/>
      <c r="GA716" s="15"/>
      <c r="GB716" s="20"/>
      <c r="GC716" s="15"/>
      <c r="GD716" s="20"/>
      <c r="GE716" s="15"/>
      <c r="GF716" s="20"/>
      <c r="GG716" s="170"/>
    </row>
    <row r="717" spans="1:189" s="2" customFormat="1" ht="15" customHeight="1" x14ac:dyDescent="0.3">
      <c r="A717" s="15" t="s">
        <v>2903</v>
      </c>
      <c r="B717" s="15" t="s">
        <v>142</v>
      </c>
      <c r="C717" s="15" t="s">
        <v>1737</v>
      </c>
      <c r="D717" s="15" t="s">
        <v>1738</v>
      </c>
      <c r="E717" s="15" t="str">
        <f t="shared" si="145"/>
        <v>Aeris Silvia</v>
      </c>
      <c r="F717" s="15" t="s">
        <v>128</v>
      </c>
      <c r="G717" s="15">
        <v>999916711</v>
      </c>
      <c r="H717" s="15">
        <f t="shared" si="146"/>
        <v>45</v>
      </c>
      <c r="I717" s="15"/>
      <c r="J717" s="17">
        <f>(O717+P717+R717+S717+T717+U717)/2</f>
        <v>45</v>
      </c>
      <c r="K717" s="16"/>
      <c r="L717" s="15"/>
      <c r="M717" s="15"/>
      <c r="N717" s="15"/>
      <c r="O717" s="15">
        <f t="shared" si="141"/>
        <v>0</v>
      </c>
      <c r="P717" s="15">
        <v>0</v>
      </c>
      <c r="Q717" s="15">
        <f t="shared" si="142"/>
        <v>0</v>
      </c>
      <c r="R717" s="15">
        <v>0</v>
      </c>
      <c r="S717" s="15">
        <v>0</v>
      </c>
      <c r="T717" s="15">
        <f t="shared" si="143"/>
        <v>90</v>
      </c>
      <c r="U717" s="15">
        <f t="shared" si="144"/>
        <v>0</v>
      </c>
      <c r="V717" s="15"/>
      <c r="W717" s="15"/>
      <c r="X717" s="15"/>
      <c r="Y717" s="15"/>
      <c r="Z717" s="16"/>
      <c r="AA717" s="15"/>
      <c r="AB717" s="24"/>
      <c r="AC717" s="15"/>
      <c r="AD717" s="15"/>
      <c r="AE717" s="15"/>
      <c r="AF717" s="15"/>
      <c r="AG717" s="15"/>
      <c r="AH717" s="24"/>
      <c r="AI717" s="15"/>
      <c r="AJ717" s="15"/>
      <c r="AK717" s="15"/>
      <c r="AL717" s="15"/>
      <c r="AM717" s="15">
        <f>0.4*37.5</f>
        <v>15</v>
      </c>
      <c r="AN717" s="24">
        <v>2</v>
      </c>
      <c r="AO717" s="15"/>
      <c r="AP717" s="24"/>
      <c r="AQ717" s="15"/>
      <c r="AR717" s="24"/>
      <c r="AS717" s="15"/>
      <c r="AT717" s="24"/>
      <c r="AU717" s="15"/>
      <c r="AV717" s="24"/>
      <c r="AW717" s="15"/>
      <c r="AX717" s="24"/>
      <c r="AY717" s="15"/>
      <c r="AZ717" s="15"/>
      <c r="BA717" s="15"/>
      <c r="BB717" s="15"/>
      <c r="BC717" s="15"/>
      <c r="BD717" s="15"/>
      <c r="BE717" s="15"/>
      <c r="BF717" s="24"/>
      <c r="BG717" s="15"/>
      <c r="BH717" s="24"/>
      <c r="BI717" s="15"/>
      <c r="BJ717" s="24"/>
      <c r="BK717" s="15"/>
      <c r="BL717" s="24"/>
      <c r="BM717" s="15"/>
      <c r="BN717" s="24"/>
      <c r="BO717" s="15"/>
      <c r="BP717" s="24"/>
      <c r="BQ717" s="15"/>
      <c r="BR717" s="24"/>
      <c r="BS717" s="15"/>
      <c r="BT717" s="24"/>
      <c r="BU717" s="15">
        <v>70</v>
      </c>
      <c r="BV717" s="24">
        <v>1</v>
      </c>
      <c r="BW717" s="15"/>
      <c r="BX717" s="24"/>
      <c r="BY717" s="15"/>
      <c r="BZ717" s="24"/>
      <c r="CA717" s="15">
        <f>0.3*160</f>
        <v>48</v>
      </c>
      <c r="CB717" s="24">
        <v>1</v>
      </c>
      <c r="CC717" s="15"/>
      <c r="CD717" s="24"/>
      <c r="CE717" s="15"/>
      <c r="CF717" s="24"/>
      <c r="CG717" s="15"/>
      <c r="CH717" s="25"/>
      <c r="CI717" s="15"/>
      <c r="CJ717" s="25"/>
      <c r="CK717" s="15"/>
      <c r="CL717" s="25"/>
      <c r="CM717" s="15"/>
      <c r="CN717" s="25"/>
      <c r="CO717" s="15"/>
      <c r="CP717" s="25"/>
      <c r="CQ717" s="15"/>
      <c r="CR717" s="25"/>
      <c r="CS717" s="15">
        <f t="shared" si="147"/>
        <v>0</v>
      </c>
      <c r="CT717" s="15">
        <f t="shared" si="148"/>
        <v>0</v>
      </c>
      <c r="CU717" s="15">
        <f t="shared" si="149"/>
        <v>0</v>
      </c>
      <c r="CV717" s="15">
        <f t="shared" si="150"/>
        <v>0</v>
      </c>
      <c r="CW717" s="15"/>
      <c r="CX717" s="15"/>
      <c r="CY717" s="15">
        <f t="shared" si="151"/>
        <v>0</v>
      </c>
      <c r="CZ717" s="15">
        <f>GG717</f>
        <v>0</v>
      </c>
      <c r="DA717" s="19"/>
      <c r="DB717" s="17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7"/>
      <c r="DQ717" s="15"/>
      <c r="DR717" s="15"/>
      <c r="DS717" s="15"/>
      <c r="DT717" s="15"/>
      <c r="DU717" s="15"/>
      <c r="DV717" s="15"/>
      <c r="DW717" s="15"/>
      <c r="DX717" s="20"/>
      <c r="DY717" s="15"/>
      <c r="DZ717" s="20"/>
      <c r="EA717" s="15">
        <v>52.5</v>
      </c>
      <c r="EB717" s="20">
        <v>2</v>
      </c>
      <c r="EC717" s="15">
        <v>90</v>
      </c>
      <c r="ED717" s="20">
        <v>4</v>
      </c>
      <c r="EE717" s="15"/>
      <c r="EF717" s="20"/>
      <c r="EG717" s="15"/>
      <c r="EH717" s="20"/>
      <c r="EI717" s="15"/>
      <c r="EJ717" s="20"/>
      <c r="EK717" s="15"/>
      <c r="EL717" s="20"/>
      <c r="EM717" s="15"/>
      <c r="EN717" s="20"/>
      <c r="EO717" s="15"/>
      <c r="EP717" s="20"/>
      <c r="EQ717" s="15"/>
      <c r="ER717" s="20"/>
      <c r="ES717" s="15"/>
      <c r="ET717" s="20"/>
      <c r="EU717" s="15"/>
      <c r="EV717" s="20"/>
      <c r="EW717" s="15"/>
      <c r="EX717" s="20"/>
      <c r="EY717" s="15"/>
      <c r="EZ717" s="20"/>
      <c r="FA717" s="15"/>
      <c r="FB717" s="20"/>
      <c r="FC717" s="15"/>
      <c r="FD717" s="20"/>
      <c r="FE717" s="15"/>
      <c r="FF717" s="20"/>
      <c r="FG717" s="15"/>
      <c r="FH717" s="20"/>
      <c r="FI717" s="15"/>
      <c r="FJ717" s="20"/>
      <c r="FK717" s="15"/>
      <c r="FL717" s="20"/>
      <c r="FM717" s="15"/>
      <c r="FN717" s="20"/>
      <c r="FO717" s="15"/>
      <c r="FP717" s="20"/>
      <c r="FQ717" s="15"/>
      <c r="FR717" s="20"/>
      <c r="FS717" s="15"/>
      <c r="FT717" s="20"/>
      <c r="FU717" s="15"/>
      <c r="FV717" s="20"/>
      <c r="FW717" s="15"/>
      <c r="FX717" s="20"/>
      <c r="FY717" s="15"/>
      <c r="FZ717" s="20"/>
      <c r="GA717" s="15"/>
      <c r="GB717" s="20"/>
      <c r="GC717" s="15"/>
      <c r="GD717" s="20"/>
      <c r="GE717" s="15"/>
      <c r="GF717" s="20"/>
      <c r="GG717" s="170"/>
    </row>
    <row r="718" spans="1:189" s="2" customFormat="1" ht="15" customHeight="1" x14ac:dyDescent="0.3">
      <c r="A718" s="15" t="s">
        <v>130</v>
      </c>
      <c r="B718" s="15" t="s">
        <v>142</v>
      </c>
      <c r="C718" s="15" t="s">
        <v>1778</v>
      </c>
      <c r="D718" s="15" t="s">
        <v>1779</v>
      </c>
      <c r="E718" s="15" t="str">
        <f t="shared" si="145"/>
        <v>Siddharth Srikrishna</v>
      </c>
      <c r="F718" s="15" t="s">
        <v>135</v>
      </c>
      <c r="G718" s="15">
        <v>999916723</v>
      </c>
      <c r="H718" s="15">
        <f t="shared" si="146"/>
        <v>199</v>
      </c>
      <c r="I718" s="15"/>
      <c r="J718" s="15"/>
      <c r="K718" s="16"/>
      <c r="L718" s="15"/>
      <c r="M718" s="15"/>
      <c r="N718" s="15"/>
      <c r="O718" s="15">
        <f t="shared" si="141"/>
        <v>0</v>
      </c>
      <c r="P718" s="15">
        <v>0</v>
      </c>
      <c r="Q718" s="15">
        <f t="shared" si="142"/>
        <v>1</v>
      </c>
      <c r="R718" s="15">
        <v>0</v>
      </c>
      <c r="S718" s="15">
        <v>0</v>
      </c>
      <c r="T718" s="15">
        <f t="shared" si="143"/>
        <v>120</v>
      </c>
      <c r="U718" s="15">
        <f t="shared" si="144"/>
        <v>0</v>
      </c>
      <c r="V718" s="15"/>
      <c r="W718" s="15"/>
      <c r="X718" s="15"/>
      <c r="Y718" s="15"/>
      <c r="Z718" s="16"/>
      <c r="AA718" s="15"/>
      <c r="AB718" s="24"/>
      <c r="AC718" s="15"/>
      <c r="AD718" s="15"/>
      <c r="AE718" s="15"/>
      <c r="AF718" s="15"/>
      <c r="AG718" s="15"/>
      <c r="AH718" s="24"/>
      <c r="AI718" s="15"/>
      <c r="AJ718" s="15"/>
      <c r="AK718" s="15"/>
      <c r="AL718" s="15"/>
      <c r="AM718" s="15"/>
      <c r="AN718" s="24"/>
      <c r="AO718" s="15"/>
      <c r="AP718" s="24"/>
      <c r="AQ718" s="15"/>
      <c r="AR718" s="24"/>
      <c r="AS718" s="15">
        <v>120</v>
      </c>
      <c r="AT718" s="24">
        <v>1</v>
      </c>
      <c r="AU718" s="15"/>
      <c r="AV718" s="24"/>
      <c r="AW718" s="15"/>
      <c r="AX718" s="24"/>
      <c r="AY718" s="15"/>
      <c r="AZ718" s="15"/>
      <c r="BA718" s="15"/>
      <c r="BB718" s="15"/>
      <c r="BC718" s="15"/>
      <c r="BD718" s="15"/>
      <c r="BE718" s="15"/>
      <c r="BF718" s="24"/>
      <c r="BG718" s="15"/>
      <c r="BH718" s="24"/>
      <c r="BI718" s="15"/>
      <c r="BJ718" s="24"/>
      <c r="BK718" s="15"/>
      <c r="BL718" s="24"/>
      <c r="BM718" s="15"/>
      <c r="BN718" s="24"/>
      <c r="BO718" s="15"/>
      <c r="BP718" s="24"/>
      <c r="BQ718" s="15"/>
      <c r="BR718" s="24"/>
      <c r="BS718" s="15">
        <v>35</v>
      </c>
      <c r="BT718" s="24">
        <v>1</v>
      </c>
      <c r="BU718" s="15"/>
      <c r="BV718" s="24"/>
      <c r="BW718" s="15"/>
      <c r="BX718" s="24"/>
      <c r="BY718" s="15"/>
      <c r="BZ718" s="24"/>
      <c r="CA718" s="15">
        <v>78</v>
      </c>
      <c r="CB718" s="24"/>
      <c r="CC718" s="15"/>
      <c r="CD718" s="24"/>
      <c r="CE718" s="15"/>
      <c r="CF718" s="24"/>
      <c r="CG718" s="15"/>
      <c r="CH718" s="25"/>
      <c r="CI718" s="15"/>
      <c r="CJ718" s="25"/>
      <c r="CK718" s="15"/>
      <c r="CL718" s="25"/>
      <c r="CM718" s="15"/>
      <c r="CN718" s="25"/>
      <c r="CO718" s="15"/>
      <c r="CP718" s="24"/>
      <c r="CQ718" s="15"/>
      <c r="CR718" s="24"/>
      <c r="CS718" s="15">
        <f t="shared" si="147"/>
        <v>0</v>
      </c>
      <c r="CT718" s="15">
        <f t="shared" si="148"/>
        <v>0</v>
      </c>
      <c r="CU718" s="15">
        <f t="shared" si="149"/>
        <v>0</v>
      </c>
      <c r="CV718" s="15">
        <f t="shared" si="150"/>
        <v>79</v>
      </c>
      <c r="CW718" s="15"/>
      <c r="CX718" s="15"/>
      <c r="CY718" s="15">
        <f t="shared" si="151"/>
        <v>0</v>
      </c>
      <c r="CZ718" s="15">
        <f>GG718</f>
        <v>0</v>
      </c>
      <c r="DA718" s="20"/>
      <c r="DB718" s="17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7"/>
      <c r="DQ718" s="15"/>
      <c r="DR718" s="15"/>
      <c r="DS718" s="15"/>
      <c r="DT718" s="15">
        <v>63</v>
      </c>
      <c r="DU718" s="15"/>
      <c r="DV718" s="15"/>
      <c r="DW718" s="15"/>
      <c r="DX718" s="20"/>
      <c r="DY718" s="15"/>
      <c r="DZ718" s="20"/>
      <c r="EA718" s="15">
        <v>105</v>
      </c>
      <c r="EB718" s="20">
        <v>2</v>
      </c>
      <c r="EC718" s="15">
        <v>120</v>
      </c>
      <c r="ED718" s="20">
        <v>2</v>
      </c>
      <c r="EE718" s="15"/>
      <c r="EF718" s="20"/>
      <c r="EG718" s="15"/>
      <c r="EH718" s="20"/>
      <c r="EI718" s="15"/>
      <c r="EJ718" s="20"/>
      <c r="EK718" s="15"/>
      <c r="EL718" s="20"/>
      <c r="EM718" s="15"/>
      <c r="EN718" s="20"/>
      <c r="EO718" s="15"/>
      <c r="EP718" s="20"/>
      <c r="EQ718" s="15"/>
      <c r="ER718" s="20"/>
      <c r="ES718" s="15"/>
      <c r="ET718" s="20"/>
      <c r="EU718" s="15"/>
      <c r="EV718" s="20"/>
      <c r="EW718" s="15"/>
      <c r="EX718" s="20"/>
      <c r="EY718" s="15"/>
      <c r="EZ718" s="20"/>
      <c r="FA718" s="15"/>
      <c r="FB718" s="20"/>
      <c r="FC718" s="15"/>
      <c r="FD718" s="20"/>
      <c r="FE718" s="15"/>
      <c r="FF718" s="20"/>
      <c r="FG718" s="15"/>
      <c r="FH718" s="20"/>
      <c r="FI718" s="15"/>
      <c r="FJ718" s="20"/>
      <c r="FK718" s="15"/>
      <c r="FL718" s="20"/>
      <c r="FM718" s="15"/>
      <c r="FN718" s="20"/>
      <c r="FO718" s="15"/>
      <c r="FP718" s="20"/>
      <c r="FQ718" s="15"/>
      <c r="FR718" s="20"/>
      <c r="FS718" s="15"/>
      <c r="FT718" s="20"/>
      <c r="FU718" s="15"/>
      <c r="FV718" s="20"/>
      <c r="FW718" s="15"/>
      <c r="FX718" s="20"/>
      <c r="FY718" s="15"/>
      <c r="FZ718" s="20"/>
      <c r="GA718" s="15"/>
      <c r="GB718" s="20"/>
      <c r="GC718" s="15"/>
      <c r="GD718" s="20"/>
      <c r="GE718" s="15">
        <v>79</v>
      </c>
      <c r="GF718" s="20">
        <v>3</v>
      </c>
      <c r="GG718" s="170"/>
    </row>
    <row r="719" spans="1:189" s="2" customFormat="1" ht="15" customHeight="1" x14ac:dyDescent="0.3">
      <c r="A719" s="15" t="s">
        <v>130</v>
      </c>
      <c r="B719" s="15" t="s">
        <v>126</v>
      </c>
      <c r="C719" s="15" t="s">
        <v>333</v>
      </c>
      <c r="D719" s="15" t="s">
        <v>334</v>
      </c>
      <c r="E719" s="15" t="str">
        <f t="shared" si="145"/>
        <v>Kaila Mika Bayudan</v>
      </c>
      <c r="F719" s="15" t="s">
        <v>128</v>
      </c>
      <c r="G719" s="15">
        <v>999916725</v>
      </c>
      <c r="H719" s="15">
        <f t="shared" si="146"/>
        <v>154.5</v>
      </c>
      <c r="I719" s="15"/>
      <c r="J719" s="17">
        <f>(O719+P719+R719+S719+T719+U719)/2</f>
        <v>57.5</v>
      </c>
      <c r="K719" s="16"/>
      <c r="L719" s="15"/>
      <c r="M719" s="15"/>
      <c r="N719" s="15"/>
      <c r="O719" s="15">
        <f t="shared" si="141"/>
        <v>0</v>
      </c>
      <c r="P719" s="15">
        <v>0</v>
      </c>
      <c r="Q719" s="15">
        <f t="shared" si="142"/>
        <v>1</v>
      </c>
      <c r="R719" s="15">
        <v>0</v>
      </c>
      <c r="S719" s="15">
        <v>0</v>
      </c>
      <c r="T719" s="15">
        <f t="shared" si="143"/>
        <v>51</v>
      </c>
      <c r="U719" s="15">
        <f t="shared" si="144"/>
        <v>64</v>
      </c>
      <c r="V719" s="15"/>
      <c r="W719" s="15"/>
      <c r="X719" s="15"/>
      <c r="Y719" s="15"/>
      <c r="Z719" s="16"/>
      <c r="AA719" s="15"/>
      <c r="AB719" s="24"/>
      <c r="AC719" s="15"/>
      <c r="AD719" s="15"/>
      <c r="AE719" s="15"/>
      <c r="AF719" s="15"/>
      <c r="AG719" s="15"/>
      <c r="AH719" s="24"/>
      <c r="AI719" s="15"/>
      <c r="AJ719" s="15"/>
      <c r="AK719" s="15"/>
      <c r="AL719" s="15"/>
      <c r="AM719" s="15"/>
      <c r="AN719" s="24"/>
      <c r="AO719" s="15"/>
      <c r="AP719" s="24"/>
      <c r="AQ719" s="15"/>
      <c r="AR719" s="24"/>
      <c r="AS719" s="15"/>
      <c r="AT719" s="24"/>
      <c r="AU719" s="15"/>
      <c r="AV719" s="24"/>
      <c r="AW719" s="15"/>
      <c r="AX719" s="24"/>
      <c r="AY719" s="15"/>
      <c r="AZ719" s="15"/>
      <c r="BA719" s="15"/>
      <c r="BB719" s="15"/>
      <c r="BC719" s="15"/>
      <c r="BD719" s="15"/>
      <c r="BE719" s="15"/>
      <c r="BF719" s="24"/>
      <c r="BG719" s="15"/>
      <c r="BH719" s="24"/>
      <c r="BI719" s="15"/>
      <c r="BJ719" s="24"/>
      <c r="BK719" s="15"/>
      <c r="BL719" s="24"/>
      <c r="BM719" s="15"/>
      <c r="BN719" s="24"/>
      <c r="BO719" s="15"/>
      <c r="BP719" s="24"/>
      <c r="BQ719" s="15"/>
      <c r="BR719" s="24"/>
      <c r="BS719" s="15">
        <v>39.5</v>
      </c>
      <c r="BT719" s="25">
        <v>3</v>
      </c>
      <c r="BU719" s="15"/>
      <c r="BV719" s="24"/>
      <c r="BW719" s="15"/>
      <c r="BX719" s="24"/>
      <c r="BY719" s="15"/>
      <c r="BZ719" s="24"/>
      <c r="CA719" s="15">
        <v>90</v>
      </c>
      <c r="CB719" s="24">
        <v>3</v>
      </c>
      <c r="CC719" s="15"/>
      <c r="CD719" s="24"/>
      <c r="CE719" s="15"/>
      <c r="CF719" s="24"/>
      <c r="CG719" s="15"/>
      <c r="CH719" s="25"/>
      <c r="CI719" s="15"/>
      <c r="CJ719" s="25"/>
      <c r="CK719" s="15">
        <v>56.5</v>
      </c>
      <c r="CL719" s="25">
        <v>3</v>
      </c>
      <c r="CM719" s="15"/>
      <c r="CN719" s="25"/>
      <c r="CO719" s="15"/>
      <c r="CP719" s="24"/>
      <c r="CQ719" s="15"/>
      <c r="CR719" s="24"/>
      <c r="CS719" s="15">
        <f t="shared" si="147"/>
        <v>0</v>
      </c>
      <c r="CT719" s="15">
        <f t="shared" si="148"/>
        <v>0</v>
      </c>
      <c r="CU719" s="15">
        <f t="shared" si="149"/>
        <v>0</v>
      </c>
      <c r="CV719" s="15">
        <f t="shared" si="150"/>
        <v>33</v>
      </c>
      <c r="CW719" s="15"/>
      <c r="CX719" s="15"/>
      <c r="CY719" s="15">
        <f t="shared" si="151"/>
        <v>64</v>
      </c>
      <c r="CZ719" s="15">
        <f>GG719</f>
        <v>0</v>
      </c>
      <c r="DA719" s="20"/>
      <c r="DB719" s="17">
        <v>64</v>
      </c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7"/>
      <c r="DQ719" s="15"/>
      <c r="DR719" s="15"/>
      <c r="DS719" s="15"/>
      <c r="DT719" s="15">
        <v>90</v>
      </c>
      <c r="DU719" s="15"/>
      <c r="DV719" s="15"/>
      <c r="DW719" s="15"/>
      <c r="DX719" s="20"/>
      <c r="DY719" s="15"/>
      <c r="DZ719" s="20"/>
      <c r="EA719" s="15">
        <v>79</v>
      </c>
      <c r="EB719" s="20">
        <v>3</v>
      </c>
      <c r="EC719" s="15">
        <v>51</v>
      </c>
      <c r="ED719" s="20" t="s">
        <v>129</v>
      </c>
      <c r="EE719" s="15"/>
      <c r="EF719" s="20"/>
      <c r="EG719" s="15">
        <v>64</v>
      </c>
      <c r="EH719" s="20" t="s">
        <v>129</v>
      </c>
      <c r="EI719" s="15"/>
      <c r="EJ719" s="20"/>
      <c r="EK719" s="15"/>
      <c r="EL719" s="20"/>
      <c r="EM719" s="15"/>
      <c r="EN719" s="20"/>
      <c r="EO719" s="15">
        <v>64</v>
      </c>
      <c r="EP719" s="20"/>
      <c r="EQ719" s="15"/>
      <c r="ER719" s="20"/>
      <c r="ES719" s="15"/>
      <c r="ET719" s="20"/>
      <c r="EU719" s="15"/>
      <c r="EV719" s="20"/>
      <c r="EW719" s="15"/>
      <c r="EX719" s="20"/>
      <c r="EY719" s="15"/>
      <c r="EZ719" s="20"/>
      <c r="FA719" s="15"/>
      <c r="FB719" s="20"/>
      <c r="FC719" s="15"/>
      <c r="FD719" s="20"/>
      <c r="FE719" s="15"/>
      <c r="FF719" s="20"/>
      <c r="FG719" s="15"/>
      <c r="FH719" s="20"/>
      <c r="FI719" s="15"/>
      <c r="FJ719" s="20"/>
      <c r="FK719" s="15"/>
      <c r="FL719" s="20"/>
      <c r="FM719" s="15"/>
      <c r="FN719" s="20"/>
      <c r="FO719" s="15"/>
      <c r="FP719" s="20"/>
      <c r="FQ719" s="15"/>
      <c r="FR719" s="20"/>
      <c r="FS719" s="15"/>
      <c r="FT719" s="20"/>
      <c r="FU719" s="15"/>
      <c r="FV719" s="20"/>
      <c r="FW719" s="15"/>
      <c r="FX719" s="20"/>
      <c r="FY719" s="15"/>
      <c r="FZ719" s="20"/>
      <c r="GA719" s="15"/>
      <c r="GB719" s="20"/>
      <c r="GC719" s="15"/>
      <c r="GD719" s="20"/>
      <c r="GE719" s="15">
        <v>33</v>
      </c>
      <c r="GF719" s="20" t="s">
        <v>168</v>
      </c>
      <c r="GG719" s="170"/>
    </row>
    <row r="720" spans="1:189" s="2" customFormat="1" ht="15" customHeight="1" x14ac:dyDescent="0.3">
      <c r="A720" s="17" t="s">
        <v>133</v>
      </c>
      <c r="B720" s="15" t="s">
        <v>126</v>
      </c>
      <c r="C720" s="15" t="s">
        <v>274</v>
      </c>
      <c r="D720" s="15" t="s">
        <v>1968</v>
      </c>
      <c r="E720" s="15" t="str">
        <f t="shared" si="145"/>
        <v>Emma Yang</v>
      </c>
      <c r="F720" s="15" t="s">
        <v>128</v>
      </c>
      <c r="G720" s="15">
        <v>999916727</v>
      </c>
      <c r="H720" s="15">
        <f t="shared" si="146"/>
        <v>491.4</v>
      </c>
      <c r="I720" s="15"/>
      <c r="J720" s="17">
        <f>(O720+P720+R720+S720+T720+U720)/2</f>
        <v>31.4</v>
      </c>
      <c r="K720" s="16"/>
      <c r="L720" s="15"/>
      <c r="M720" s="15"/>
      <c r="N720" s="15"/>
      <c r="O720" s="15">
        <f t="shared" si="141"/>
        <v>30</v>
      </c>
      <c r="P720" s="15">
        <v>0</v>
      </c>
      <c r="Q720" s="15">
        <f t="shared" si="142"/>
        <v>1</v>
      </c>
      <c r="R720" s="15">
        <v>0</v>
      </c>
      <c r="S720" s="15">
        <v>0</v>
      </c>
      <c r="T720" s="15">
        <f t="shared" si="143"/>
        <v>12.8</v>
      </c>
      <c r="U720" s="15">
        <f t="shared" si="144"/>
        <v>20</v>
      </c>
      <c r="V720" s="15"/>
      <c r="W720" s="15"/>
      <c r="X720" s="15"/>
      <c r="Y720" s="15"/>
      <c r="Z720" s="16"/>
      <c r="AA720" s="15"/>
      <c r="AB720" s="24"/>
      <c r="AC720" s="15"/>
      <c r="AD720" s="15"/>
      <c r="AE720" s="15"/>
      <c r="AF720" s="15"/>
      <c r="AG720" s="15"/>
      <c r="AH720" s="24"/>
      <c r="AI720" s="15"/>
      <c r="AJ720" s="15"/>
      <c r="AK720" s="15"/>
      <c r="AL720" s="15"/>
      <c r="AM720" s="15"/>
      <c r="AN720" s="24"/>
      <c r="AO720" s="15"/>
      <c r="AP720" s="24"/>
      <c r="AQ720" s="15"/>
      <c r="AR720" s="24"/>
      <c r="AS720" s="15"/>
      <c r="AT720" s="24"/>
      <c r="AU720" s="15"/>
      <c r="AV720" s="24"/>
      <c r="AW720" s="15"/>
      <c r="AX720" s="24"/>
      <c r="AY720" s="15"/>
      <c r="AZ720" s="15"/>
      <c r="BA720" s="15"/>
      <c r="BB720" s="15"/>
      <c r="BC720" s="15"/>
      <c r="BD720" s="15"/>
      <c r="BE720" s="15"/>
      <c r="BF720" s="24"/>
      <c r="BG720" s="15"/>
      <c r="BH720" s="24"/>
      <c r="BI720" s="15"/>
      <c r="BJ720" s="24"/>
      <c r="BK720" s="15"/>
      <c r="BL720" s="24"/>
      <c r="BM720" s="15">
        <f>0.4*140</f>
        <v>56</v>
      </c>
      <c r="BN720" s="24">
        <v>1</v>
      </c>
      <c r="BO720" s="15"/>
      <c r="BP720" s="24"/>
      <c r="BQ720" s="15">
        <v>50</v>
      </c>
      <c r="BR720" s="24">
        <v>1</v>
      </c>
      <c r="BS720" s="15"/>
      <c r="BT720" s="24"/>
      <c r="BU720" s="15"/>
      <c r="BV720" s="24"/>
      <c r="BW720" s="15"/>
      <c r="BX720" s="24"/>
      <c r="BY720" s="15"/>
      <c r="BZ720" s="24"/>
      <c r="CA720" s="15">
        <f>0.4*160</f>
        <v>64</v>
      </c>
      <c r="CB720" s="24">
        <v>1</v>
      </c>
      <c r="CC720" s="15"/>
      <c r="CD720" s="24"/>
      <c r="CE720" s="15"/>
      <c r="CF720" s="24"/>
      <c r="CG720" s="15">
        <f>0.4*68</f>
        <v>27.200000000000003</v>
      </c>
      <c r="CH720" s="25">
        <v>3</v>
      </c>
      <c r="CI720" s="15"/>
      <c r="CJ720" s="25"/>
      <c r="CK720" s="15">
        <f>0.4*100</f>
        <v>40</v>
      </c>
      <c r="CL720" s="25">
        <v>1</v>
      </c>
      <c r="CM720" s="15"/>
      <c r="CN720" s="25"/>
      <c r="CO720" s="15"/>
      <c r="CP720" s="25"/>
      <c r="CQ720" s="15"/>
      <c r="CR720" s="25"/>
      <c r="CS720" s="15">
        <f t="shared" si="147"/>
        <v>0</v>
      </c>
      <c r="CT720" s="15">
        <f t="shared" si="148"/>
        <v>120</v>
      </c>
      <c r="CU720" s="15">
        <f t="shared" si="149"/>
        <v>1</v>
      </c>
      <c r="CV720" s="15">
        <f t="shared" si="150"/>
        <v>140</v>
      </c>
      <c r="CW720" s="15"/>
      <c r="CX720" s="15"/>
      <c r="CY720" s="15">
        <f t="shared" si="151"/>
        <v>200</v>
      </c>
      <c r="CZ720" s="15">
        <f>GG720</f>
        <v>0</v>
      </c>
      <c r="DA720" s="19"/>
      <c r="DB720" s="17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>
        <f>0.4*48</f>
        <v>19.200000000000003</v>
      </c>
      <c r="DP720" s="17"/>
      <c r="DQ720" s="15"/>
      <c r="DR720" s="15"/>
      <c r="DS720" s="15"/>
      <c r="DT720" s="15"/>
      <c r="DU720" s="15"/>
      <c r="DV720" s="15"/>
      <c r="DW720" s="15"/>
      <c r="DX720" s="20"/>
      <c r="DY720" s="15">
        <f>0.4*28</f>
        <v>11.200000000000001</v>
      </c>
      <c r="DZ720" s="20">
        <v>1</v>
      </c>
      <c r="EA720" s="15"/>
      <c r="EB720" s="20"/>
      <c r="EC720" s="15">
        <f>0.4*32</f>
        <v>12.8</v>
      </c>
      <c r="ED720" s="20">
        <v>1</v>
      </c>
      <c r="EE720" s="15"/>
      <c r="EF720" s="20"/>
      <c r="EG720" s="15">
        <f>0.4*50</f>
        <v>20</v>
      </c>
      <c r="EH720" s="20">
        <v>1</v>
      </c>
      <c r="EI720" s="15">
        <f>0.4*75</f>
        <v>30</v>
      </c>
      <c r="EJ720" s="20">
        <v>2</v>
      </c>
      <c r="EK720" s="15"/>
      <c r="EL720" s="20"/>
      <c r="EM720" s="15"/>
      <c r="EN720" s="20"/>
      <c r="EO720" s="15">
        <v>200</v>
      </c>
      <c r="EP720" s="20">
        <v>1</v>
      </c>
      <c r="EQ720" s="15"/>
      <c r="ER720" s="20"/>
      <c r="ES720" s="15"/>
      <c r="ET720" s="20"/>
      <c r="EU720" s="15"/>
      <c r="EV720" s="20"/>
      <c r="EW720" s="15"/>
      <c r="EX720" s="20"/>
      <c r="EY720" s="15"/>
      <c r="EZ720" s="20"/>
      <c r="FA720" s="15"/>
      <c r="FB720" s="20"/>
      <c r="FC720" s="15">
        <v>120</v>
      </c>
      <c r="FD720" s="20">
        <v>1</v>
      </c>
      <c r="FE720" s="15"/>
      <c r="FF720" s="20"/>
      <c r="FG720" s="15"/>
      <c r="FH720" s="20"/>
      <c r="FI720" s="15"/>
      <c r="FJ720" s="20"/>
      <c r="FK720" s="15"/>
      <c r="FL720" s="20"/>
      <c r="FM720" s="15"/>
      <c r="FN720" s="20"/>
      <c r="FO720" s="15"/>
      <c r="FP720" s="20"/>
      <c r="FQ720" s="15"/>
      <c r="FR720" s="20"/>
      <c r="FS720" s="15"/>
      <c r="FT720" s="20"/>
      <c r="FU720" s="15"/>
      <c r="FV720" s="20"/>
      <c r="FW720" s="15"/>
      <c r="FX720" s="20"/>
      <c r="FY720" s="15"/>
      <c r="FZ720" s="20"/>
      <c r="GA720" s="15"/>
      <c r="GB720" s="20"/>
      <c r="GC720" s="15">
        <v>140</v>
      </c>
      <c r="GD720" s="20">
        <v>1</v>
      </c>
      <c r="GE720" s="15"/>
      <c r="GF720" s="20"/>
      <c r="GG720" s="170"/>
    </row>
    <row r="721" spans="1:189" s="2" customFormat="1" ht="15" customHeight="1" x14ac:dyDescent="0.3">
      <c r="A721" s="17" t="s">
        <v>133</v>
      </c>
      <c r="B721" s="15" t="s">
        <v>126</v>
      </c>
      <c r="C721" s="15" t="s">
        <v>374</v>
      </c>
      <c r="D721" s="15" t="s">
        <v>1106</v>
      </c>
      <c r="E721" s="15" t="str">
        <f t="shared" si="145"/>
        <v>Sean Kim</v>
      </c>
      <c r="F721" s="15" t="s">
        <v>135</v>
      </c>
      <c r="G721" s="15">
        <v>999916729</v>
      </c>
      <c r="H721" s="15">
        <f t="shared" si="146"/>
        <v>302.5</v>
      </c>
      <c r="I721" s="15"/>
      <c r="J721" s="17">
        <f>(O721+P721+R721+S721+T721+U721)/2</f>
        <v>56.5</v>
      </c>
      <c r="K721" s="16"/>
      <c r="L721" s="15"/>
      <c r="M721" s="15"/>
      <c r="N721" s="15"/>
      <c r="O721" s="15">
        <f t="shared" si="141"/>
        <v>0</v>
      </c>
      <c r="P721" s="15">
        <v>0</v>
      </c>
      <c r="Q721" s="15">
        <f t="shared" si="142"/>
        <v>0</v>
      </c>
      <c r="R721" s="15">
        <v>0</v>
      </c>
      <c r="S721" s="15">
        <v>0</v>
      </c>
      <c r="T721" s="15">
        <f t="shared" si="143"/>
        <v>0</v>
      </c>
      <c r="U721" s="15">
        <f t="shared" si="144"/>
        <v>113</v>
      </c>
      <c r="V721" s="15"/>
      <c r="W721" s="15"/>
      <c r="X721" s="15"/>
      <c r="Y721" s="15"/>
      <c r="Z721" s="16"/>
      <c r="AA721" s="15"/>
      <c r="AB721" s="24"/>
      <c r="AC721" s="15"/>
      <c r="AD721" s="15"/>
      <c r="AE721" s="15"/>
      <c r="AF721" s="15"/>
      <c r="AG721" s="15"/>
      <c r="AH721" s="24"/>
      <c r="AI721" s="15"/>
      <c r="AJ721" s="15"/>
      <c r="AK721" s="15"/>
      <c r="AL721" s="15"/>
      <c r="AM721" s="15"/>
      <c r="AN721" s="24"/>
      <c r="AO721" s="15"/>
      <c r="AP721" s="24"/>
      <c r="AQ721" s="15"/>
      <c r="AR721" s="24"/>
      <c r="AS721" s="15"/>
      <c r="AT721" s="24"/>
      <c r="AU721" s="15"/>
      <c r="AV721" s="24"/>
      <c r="AW721" s="15"/>
      <c r="AX721" s="24"/>
      <c r="AY721" s="15"/>
      <c r="AZ721" s="15"/>
      <c r="BA721" s="15"/>
      <c r="BB721" s="15"/>
      <c r="BC721" s="15"/>
      <c r="BD721" s="15"/>
      <c r="BE721" s="15"/>
      <c r="BF721" s="24"/>
      <c r="BG721" s="15"/>
      <c r="BH721" s="24"/>
      <c r="BI721" s="15"/>
      <c r="BJ721" s="24"/>
      <c r="BK721" s="15"/>
      <c r="BL721" s="24"/>
      <c r="BM721" s="15"/>
      <c r="BN721" s="24"/>
      <c r="BO721" s="15">
        <v>90</v>
      </c>
      <c r="BP721" s="24">
        <v>2</v>
      </c>
      <c r="BQ721" s="15"/>
      <c r="BR721" s="24"/>
      <c r="BS721" s="15"/>
      <c r="BT721" s="24"/>
      <c r="BU721" s="15">
        <v>71</v>
      </c>
      <c r="BV721" s="24">
        <v>4</v>
      </c>
      <c r="BW721" s="15"/>
      <c r="BX721" s="24"/>
      <c r="BY721" s="15"/>
      <c r="BZ721" s="24"/>
      <c r="CA721" s="15"/>
      <c r="CB721" s="24"/>
      <c r="CC721" s="15"/>
      <c r="CD721" s="24"/>
      <c r="CE721" s="15"/>
      <c r="CF721" s="24"/>
      <c r="CG721" s="15"/>
      <c r="CH721" s="25"/>
      <c r="CI721" s="15"/>
      <c r="CJ721" s="25"/>
      <c r="CK721" s="15"/>
      <c r="CL721" s="25"/>
      <c r="CM721" s="15"/>
      <c r="CN721" s="25"/>
      <c r="CO721" s="15"/>
      <c r="CP721" s="25"/>
      <c r="CQ721" s="15"/>
      <c r="CR721" s="25"/>
      <c r="CS721" s="15">
        <f t="shared" si="147"/>
        <v>0</v>
      </c>
      <c r="CT721" s="15">
        <f t="shared" si="148"/>
        <v>68</v>
      </c>
      <c r="CU721" s="15">
        <f t="shared" si="149"/>
        <v>1</v>
      </c>
      <c r="CV721" s="15">
        <f t="shared" si="150"/>
        <v>79</v>
      </c>
      <c r="CW721" s="15"/>
      <c r="CX721" s="15"/>
      <c r="CY721" s="15">
        <f t="shared" si="151"/>
        <v>99</v>
      </c>
      <c r="CZ721" s="15">
        <f>GG721</f>
        <v>0</v>
      </c>
      <c r="DA721" s="19"/>
      <c r="DB721" s="17">
        <v>113</v>
      </c>
      <c r="DC721" s="15"/>
      <c r="DD721" s="15"/>
      <c r="DE721" s="15"/>
      <c r="DF721" s="15"/>
      <c r="DG721" s="15"/>
      <c r="DH721" s="15">
        <v>60</v>
      </c>
      <c r="DI721" s="15"/>
      <c r="DJ721" s="15"/>
      <c r="DK721" s="15"/>
      <c r="DL721" s="15"/>
      <c r="DM721" s="15"/>
      <c r="DN721" s="15"/>
      <c r="DO721" s="15"/>
      <c r="DP721" s="17"/>
      <c r="DQ721" s="15"/>
      <c r="DR721" s="15"/>
      <c r="DS721" s="15"/>
      <c r="DT721" s="15"/>
      <c r="DU721" s="15"/>
      <c r="DV721" s="15"/>
      <c r="DW721" s="15">
        <v>52.5</v>
      </c>
      <c r="DX721" s="20"/>
      <c r="DY721" s="15"/>
      <c r="DZ721" s="20"/>
      <c r="EA721" s="15"/>
      <c r="EB721" s="20"/>
      <c r="EC721" s="15"/>
      <c r="ED721" s="20"/>
      <c r="EE721" s="15"/>
      <c r="EF721" s="20"/>
      <c r="EG721" s="15">
        <v>113</v>
      </c>
      <c r="EH721" s="20">
        <v>3</v>
      </c>
      <c r="EI721" s="15"/>
      <c r="EJ721" s="20"/>
      <c r="EK721" s="15"/>
      <c r="EL721" s="20"/>
      <c r="EM721" s="15"/>
      <c r="EN721" s="20"/>
      <c r="EO721" s="15">
        <v>99</v>
      </c>
      <c r="EP721" s="20"/>
      <c r="EQ721" s="15"/>
      <c r="ER721" s="20"/>
      <c r="ES721" s="15"/>
      <c r="ET721" s="20"/>
      <c r="EU721" s="15"/>
      <c r="EV721" s="20"/>
      <c r="EW721" s="15"/>
      <c r="EX721" s="20"/>
      <c r="EY721" s="15">
        <v>68</v>
      </c>
      <c r="EZ721" s="20">
        <v>3</v>
      </c>
      <c r="FA721" s="15"/>
      <c r="FB721" s="20"/>
      <c r="FC721" s="15"/>
      <c r="FD721" s="20"/>
      <c r="FE721" s="15"/>
      <c r="FF721" s="20"/>
      <c r="FG721" s="15"/>
      <c r="FH721" s="20"/>
      <c r="FI721" s="15"/>
      <c r="FJ721" s="20"/>
      <c r="FK721" s="15"/>
      <c r="FL721" s="20"/>
      <c r="FM721" s="15"/>
      <c r="FN721" s="20"/>
      <c r="FO721" s="15"/>
      <c r="FP721" s="20"/>
      <c r="FQ721" s="15"/>
      <c r="FR721" s="20"/>
      <c r="FS721" s="15"/>
      <c r="FT721" s="20"/>
      <c r="FU721" s="15"/>
      <c r="FV721" s="20"/>
      <c r="FW721" s="15"/>
      <c r="FX721" s="20"/>
      <c r="FY721" s="15"/>
      <c r="FZ721" s="20"/>
      <c r="GA721" s="15"/>
      <c r="GB721" s="20"/>
      <c r="GC721" s="15"/>
      <c r="GD721" s="20"/>
      <c r="GE721" s="15">
        <v>79</v>
      </c>
      <c r="GF721" s="20">
        <v>4</v>
      </c>
      <c r="GG721" s="170"/>
    </row>
    <row r="722" spans="1:189" s="2" customFormat="1" ht="15" customHeight="1" x14ac:dyDescent="0.3">
      <c r="A722" s="83" t="s">
        <v>130</v>
      </c>
      <c r="B722" s="83" t="s">
        <v>142</v>
      </c>
      <c r="C722" s="83" t="s">
        <v>1134</v>
      </c>
      <c r="D722" s="83" t="s">
        <v>1106</v>
      </c>
      <c r="E722" s="15" t="str">
        <f t="shared" si="145"/>
        <v>Taehee Kim</v>
      </c>
      <c r="F722" s="83" t="s">
        <v>128</v>
      </c>
      <c r="G722" s="83">
        <v>999916764</v>
      </c>
      <c r="H722" s="15">
        <f t="shared" si="146"/>
        <v>68</v>
      </c>
      <c r="I722" s="15"/>
      <c r="J722" s="15"/>
      <c r="K722" s="16"/>
      <c r="L722" s="15"/>
      <c r="M722" s="15"/>
      <c r="N722" s="15"/>
      <c r="O722" s="15">
        <f t="shared" si="141"/>
        <v>0</v>
      </c>
      <c r="P722" s="15">
        <v>0</v>
      </c>
      <c r="Q722" s="15">
        <f t="shared" si="142"/>
        <v>0</v>
      </c>
      <c r="R722" s="15">
        <v>0</v>
      </c>
      <c r="S722" s="15">
        <v>0</v>
      </c>
      <c r="T722" s="15">
        <f t="shared" si="143"/>
        <v>0</v>
      </c>
      <c r="U722" s="15">
        <f t="shared" si="144"/>
        <v>0</v>
      </c>
      <c r="V722" s="15"/>
      <c r="W722" s="15"/>
      <c r="X722" s="15"/>
      <c r="Y722" s="15"/>
      <c r="Z722" s="16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>
        <f t="shared" si="147"/>
        <v>0</v>
      </c>
      <c r="CT722" s="15">
        <f t="shared" si="148"/>
        <v>68</v>
      </c>
      <c r="CU722" s="15">
        <f t="shared" si="149"/>
        <v>1</v>
      </c>
      <c r="CV722" s="15">
        <f t="shared" si="150"/>
        <v>0</v>
      </c>
      <c r="CW722" s="15"/>
      <c r="CX722" s="15"/>
      <c r="CY722" s="15">
        <f t="shared" si="151"/>
        <v>0</v>
      </c>
      <c r="CZ722" s="15">
        <f>GG722</f>
        <v>0</v>
      </c>
      <c r="DA722" s="16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20"/>
      <c r="DY722" s="15"/>
      <c r="DZ722" s="20"/>
      <c r="EA722" s="15"/>
      <c r="EB722" s="20"/>
      <c r="EC722" s="15"/>
      <c r="ED722" s="20"/>
      <c r="EE722" s="15"/>
      <c r="EF722" s="20"/>
      <c r="EG722" s="15"/>
      <c r="EH722" s="20"/>
      <c r="EI722" s="15"/>
      <c r="EJ722" s="20"/>
      <c r="EK722" s="15"/>
      <c r="EL722" s="20"/>
      <c r="EM722" s="15"/>
      <c r="EN722" s="20"/>
      <c r="EO722" s="15"/>
      <c r="EP722" s="20"/>
      <c r="EQ722" s="15"/>
      <c r="ER722" s="20"/>
      <c r="ES722" s="15"/>
      <c r="ET722" s="20"/>
      <c r="EU722" s="15"/>
      <c r="EV722" s="20"/>
      <c r="EW722" s="15"/>
      <c r="EX722" s="20"/>
      <c r="EY722" s="15"/>
      <c r="EZ722" s="20"/>
      <c r="FA722" s="15"/>
      <c r="FB722" s="20"/>
      <c r="FC722" s="15"/>
      <c r="FD722" s="20"/>
      <c r="FE722" s="15"/>
      <c r="FF722" s="20"/>
      <c r="FG722" s="15"/>
      <c r="FH722" s="20"/>
      <c r="FI722" s="15"/>
      <c r="FJ722" s="20"/>
      <c r="FK722" s="15"/>
      <c r="FL722" s="20"/>
      <c r="FM722" s="15"/>
      <c r="FN722" s="20"/>
      <c r="FO722" s="15"/>
      <c r="FP722" s="20"/>
      <c r="FQ722" s="15"/>
      <c r="FR722" s="20"/>
      <c r="FS722" s="15"/>
      <c r="FT722" s="20"/>
      <c r="FU722" s="15">
        <v>68</v>
      </c>
      <c r="FV722" s="20">
        <v>4</v>
      </c>
      <c r="FW722" s="15"/>
      <c r="FX722" s="20"/>
      <c r="FY722" s="15"/>
      <c r="FZ722" s="20"/>
      <c r="GA722" s="15"/>
      <c r="GB722" s="20"/>
      <c r="GC722" s="15"/>
      <c r="GD722" s="20"/>
      <c r="GE722" s="15"/>
      <c r="GF722" s="20"/>
      <c r="GG722" s="170"/>
    </row>
    <row r="723" spans="1:189" s="2" customFormat="1" ht="15" customHeight="1" x14ac:dyDescent="0.3">
      <c r="A723" s="15" t="s">
        <v>146</v>
      </c>
      <c r="B723" s="15" t="s">
        <v>126</v>
      </c>
      <c r="C723" s="15" t="s">
        <v>397</v>
      </c>
      <c r="D723" s="15" t="s">
        <v>398</v>
      </c>
      <c r="E723" s="15" t="str">
        <f t="shared" si="145"/>
        <v>Midori Brothers</v>
      </c>
      <c r="F723" s="15" t="s">
        <v>128</v>
      </c>
      <c r="G723" s="15">
        <v>999916768</v>
      </c>
      <c r="H723" s="15">
        <f t="shared" si="146"/>
        <v>95</v>
      </c>
      <c r="I723" s="15"/>
      <c r="J723" s="17">
        <f>(O723+P723+R723+S723+T723+U723)/2</f>
        <v>65</v>
      </c>
      <c r="K723" s="16"/>
      <c r="L723" s="15"/>
      <c r="M723" s="15"/>
      <c r="N723" s="15"/>
      <c r="O723" s="15">
        <f t="shared" si="141"/>
        <v>0</v>
      </c>
      <c r="P723" s="15">
        <v>0</v>
      </c>
      <c r="Q723" s="15">
        <f t="shared" si="142"/>
        <v>0</v>
      </c>
      <c r="R723" s="15">
        <v>0</v>
      </c>
      <c r="S723" s="15">
        <v>0</v>
      </c>
      <c r="T723" s="15">
        <f t="shared" si="143"/>
        <v>80</v>
      </c>
      <c r="U723" s="15">
        <f t="shared" si="144"/>
        <v>50</v>
      </c>
      <c r="V723" s="15"/>
      <c r="W723" s="15"/>
      <c r="X723" s="15"/>
      <c r="Y723" s="15"/>
      <c r="Z723" s="16"/>
      <c r="AA723" s="15"/>
      <c r="AB723" s="24"/>
      <c r="AC723" s="15"/>
      <c r="AD723" s="15"/>
      <c r="AE723" s="15"/>
      <c r="AF723" s="15"/>
      <c r="AG723" s="15"/>
      <c r="AH723" s="24"/>
      <c r="AI723" s="15"/>
      <c r="AJ723" s="15"/>
      <c r="AK723" s="15"/>
      <c r="AL723" s="15"/>
      <c r="AM723" s="15"/>
      <c r="AN723" s="24"/>
      <c r="AO723" s="15"/>
      <c r="AP723" s="24"/>
      <c r="AQ723" s="15"/>
      <c r="AR723" s="24"/>
      <c r="AS723" s="15"/>
      <c r="AT723" s="24"/>
      <c r="AU723" s="15"/>
      <c r="AV723" s="24"/>
      <c r="AW723" s="15"/>
      <c r="AX723" s="24"/>
      <c r="AY723" s="15"/>
      <c r="AZ723" s="15"/>
      <c r="BA723" s="15"/>
      <c r="BB723" s="15"/>
      <c r="BC723" s="15"/>
      <c r="BD723" s="15"/>
      <c r="BE723" s="15"/>
      <c r="BF723" s="24"/>
      <c r="BG723" s="15"/>
      <c r="BH723" s="24"/>
      <c r="BI723" s="15"/>
      <c r="BJ723" s="24"/>
      <c r="BK723" s="15"/>
      <c r="BL723" s="24"/>
      <c r="BM723" s="15"/>
      <c r="BN723" s="24"/>
      <c r="BO723" s="15">
        <v>120</v>
      </c>
      <c r="BP723" s="24">
        <v>1</v>
      </c>
      <c r="BQ723" s="15"/>
      <c r="BR723" s="24"/>
      <c r="BS723" s="15"/>
      <c r="BT723" s="24"/>
      <c r="BU723" s="15"/>
      <c r="BV723" s="24"/>
      <c r="BW723" s="15"/>
      <c r="BX723" s="24"/>
      <c r="BY723" s="15"/>
      <c r="BZ723" s="24"/>
      <c r="CA723" s="15"/>
      <c r="CB723" s="24"/>
      <c r="CC723" s="15"/>
      <c r="CD723" s="24"/>
      <c r="CE723" s="15"/>
      <c r="CF723" s="24"/>
      <c r="CG723" s="15"/>
      <c r="CH723" s="25"/>
      <c r="CI723" s="15"/>
      <c r="CJ723" s="25"/>
      <c r="CK723" s="15"/>
      <c r="CL723" s="25"/>
      <c r="CM723" s="15"/>
      <c r="CN723" s="25"/>
      <c r="CO723" s="15"/>
      <c r="CP723" s="24"/>
      <c r="CQ723" s="15"/>
      <c r="CR723" s="24"/>
      <c r="CS723" s="15">
        <f t="shared" si="147"/>
        <v>0</v>
      </c>
      <c r="CT723" s="15">
        <f t="shared" si="148"/>
        <v>30</v>
      </c>
      <c r="CU723" s="15">
        <f t="shared" si="149"/>
        <v>1</v>
      </c>
      <c r="CV723" s="15">
        <f t="shared" si="150"/>
        <v>0</v>
      </c>
      <c r="CW723" s="15"/>
      <c r="CX723" s="15"/>
      <c r="CY723" s="15">
        <f t="shared" si="151"/>
        <v>0</v>
      </c>
      <c r="CZ723" s="15">
        <f>GG723</f>
        <v>0</v>
      </c>
      <c r="DA723" s="20"/>
      <c r="DB723" s="17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7"/>
      <c r="DQ723" s="15"/>
      <c r="DR723" s="15"/>
      <c r="DS723" s="15"/>
      <c r="DT723" s="15"/>
      <c r="DU723" s="15"/>
      <c r="DV723" s="15"/>
      <c r="DW723" s="15">
        <v>35</v>
      </c>
      <c r="DX723" s="20">
        <v>1</v>
      </c>
      <c r="DY723" s="15"/>
      <c r="DZ723" s="20"/>
      <c r="EA723" s="15"/>
      <c r="EB723" s="20"/>
      <c r="EC723" s="15">
        <v>80</v>
      </c>
      <c r="ED723" s="20">
        <v>1</v>
      </c>
      <c r="EE723" s="15"/>
      <c r="EF723" s="20"/>
      <c r="EG723" s="15">
        <v>50</v>
      </c>
      <c r="EH723" s="20">
        <v>1</v>
      </c>
      <c r="EI723" s="15"/>
      <c r="EJ723" s="20"/>
      <c r="EK723" s="15"/>
      <c r="EL723" s="20"/>
      <c r="EM723" s="15"/>
      <c r="EN723" s="20"/>
      <c r="EO723" s="15"/>
      <c r="EP723" s="20"/>
      <c r="EQ723" s="15"/>
      <c r="ER723" s="20"/>
      <c r="ES723" s="15"/>
      <c r="ET723" s="20"/>
      <c r="EU723" s="15"/>
      <c r="EV723" s="20"/>
      <c r="EW723" s="15"/>
      <c r="EX723" s="20"/>
      <c r="EY723" s="15"/>
      <c r="EZ723" s="20"/>
      <c r="FA723" s="15"/>
      <c r="FB723" s="20"/>
      <c r="FC723" s="15"/>
      <c r="FD723" s="20"/>
      <c r="FE723" s="15"/>
      <c r="FF723" s="20"/>
      <c r="FG723" s="15">
        <v>30</v>
      </c>
      <c r="FH723" s="20">
        <v>1</v>
      </c>
      <c r="FI723" s="15"/>
      <c r="FJ723" s="20"/>
      <c r="FK723" s="15"/>
      <c r="FL723" s="20"/>
      <c r="FM723" s="15"/>
      <c r="FN723" s="20"/>
      <c r="FO723" s="15"/>
      <c r="FP723" s="20"/>
      <c r="FQ723" s="15"/>
      <c r="FR723" s="20"/>
      <c r="FS723" s="15"/>
      <c r="FT723" s="20"/>
      <c r="FU723" s="15"/>
      <c r="FV723" s="20"/>
      <c r="FW723" s="15"/>
      <c r="FX723" s="20"/>
      <c r="FY723" s="15"/>
      <c r="FZ723" s="20"/>
      <c r="GA723" s="15"/>
      <c r="GB723" s="20"/>
      <c r="GC723" s="15"/>
      <c r="GD723" s="20"/>
      <c r="GE723" s="15"/>
      <c r="GF723" s="20"/>
      <c r="GG723" s="170"/>
    </row>
    <row r="724" spans="1:189" s="2" customFormat="1" ht="15" customHeight="1" x14ac:dyDescent="0.3">
      <c r="A724" s="17" t="s">
        <v>130</v>
      </c>
      <c r="B724" s="17" t="s">
        <v>126</v>
      </c>
      <c r="C724" s="17" t="s">
        <v>767</v>
      </c>
      <c r="D724" s="17" t="s">
        <v>1064</v>
      </c>
      <c r="E724" s="15" t="str">
        <f t="shared" si="145"/>
        <v>Devin Kaneshiro</v>
      </c>
      <c r="F724" s="17" t="s">
        <v>135</v>
      </c>
      <c r="G724" s="15">
        <v>999916782</v>
      </c>
      <c r="H724" s="15">
        <f t="shared" si="146"/>
        <v>38</v>
      </c>
      <c r="I724" s="15"/>
      <c r="J724" s="15"/>
      <c r="K724" s="16"/>
      <c r="L724" s="15"/>
      <c r="M724" s="15"/>
      <c r="N724" s="15"/>
      <c r="O724" s="15">
        <f t="shared" si="141"/>
        <v>0</v>
      </c>
      <c r="P724" s="15">
        <v>0</v>
      </c>
      <c r="Q724" s="15">
        <f t="shared" si="142"/>
        <v>1</v>
      </c>
      <c r="R724" s="15">
        <v>0</v>
      </c>
      <c r="S724" s="15">
        <v>0</v>
      </c>
      <c r="T724" s="15">
        <f t="shared" si="143"/>
        <v>38</v>
      </c>
      <c r="U724" s="15">
        <f t="shared" si="144"/>
        <v>0</v>
      </c>
      <c r="V724" s="15"/>
      <c r="W724" s="15"/>
      <c r="X724" s="15"/>
      <c r="Y724" s="15"/>
      <c r="Z724" s="16"/>
      <c r="AA724" s="15"/>
      <c r="AB724" s="24"/>
      <c r="AC724" s="15"/>
      <c r="AD724" s="15"/>
      <c r="AE724" s="15"/>
      <c r="AF724" s="15"/>
      <c r="AG724" s="15"/>
      <c r="AH724" s="24"/>
      <c r="AI724" s="15"/>
      <c r="AJ724" s="15"/>
      <c r="AK724" s="15"/>
      <c r="AL724" s="15"/>
      <c r="AM724" s="15"/>
      <c r="AN724" s="24"/>
      <c r="AO724" s="15"/>
      <c r="AP724" s="24"/>
      <c r="AQ724" s="15"/>
      <c r="AR724" s="24"/>
      <c r="AS724" s="15"/>
      <c r="AT724" s="24"/>
      <c r="AU724" s="15"/>
      <c r="AV724" s="24"/>
      <c r="AW724" s="15"/>
      <c r="AX724" s="24"/>
      <c r="AY724" s="15"/>
      <c r="AZ724" s="15"/>
      <c r="BA724" s="15"/>
      <c r="BB724" s="15"/>
      <c r="BC724" s="15"/>
      <c r="BD724" s="15"/>
      <c r="BE724" s="15"/>
      <c r="BF724" s="24"/>
      <c r="BG724" s="15"/>
      <c r="BH724" s="24"/>
      <c r="BI724" s="15"/>
      <c r="BJ724" s="24"/>
      <c r="BK724" s="15"/>
      <c r="BL724" s="24"/>
      <c r="BM724" s="15"/>
      <c r="BN724" s="24"/>
      <c r="BO724" s="15"/>
      <c r="BP724" s="24"/>
      <c r="BQ724" s="15"/>
      <c r="BR724" s="24"/>
      <c r="BS724" s="15"/>
      <c r="BT724" s="24"/>
      <c r="BU724" s="15"/>
      <c r="BV724" s="24"/>
      <c r="BW724" s="15"/>
      <c r="BX724" s="24"/>
      <c r="BY724" s="15"/>
      <c r="BZ724" s="24"/>
      <c r="CA724" s="15"/>
      <c r="CB724" s="24"/>
      <c r="CC724" s="15"/>
      <c r="CD724" s="24"/>
      <c r="CE724" s="15"/>
      <c r="CF724" s="24"/>
      <c r="CG724" s="15"/>
      <c r="CH724" s="25"/>
      <c r="CI724" s="15"/>
      <c r="CJ724" s="25"/>
      <c r="CK724" s="15"/>
      <c r="CL724" s="25"/>
      <c r="CM724" s="15"/>
      <c r="CN724" s="25"/>
      <c r="CO724" s="15"/>
      <c r="CP724" s="25"/>
      <c r="CQ724" s="15"/>
      <c r="CR724" s="25"/>
      <c r="CS724" s="15">
        <f t="shared" si="147"/>
        <v>0</v>
      </c>
      <c r="CT724" s="15">
        <f t="shared" si="148"/>
        <v>0</v>
      </c>
      <c r="CU724" s="15">
        <f t="shared" si="149"/>
        <v>0</v>
      </c>
      <c r="CV724" s="15">
        <f t="shared" si="150"/>
        <v>0</v>
      </c>
      <c r="CW724" s="15"/>
      <c r="CX724" s="15"/>
      <c r="CY724" s="15">
        <f t="shared" si="151"/>
        <v>0</v>
      </c>
      <c r="CZ724" s="15">
        <f>GG724</f>
        <v>0</v>
      </c>
      <c r="DA724" s="19"/>
      <c r="DB724" s="17"/>
      <c r="DC724" s="17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7"/>
      <c r="DQ724" s="17"/>
      <c r="DR724" s="17"/>
      <c r="DS724" s="17"/>
      <c r="DT724" s="17"/>
      <c r="DU724" s="17">
        <v>68</v>
      </c>
      <c r="DV724" s="17"/>
      <c r="DW724" s="15"/>
      <c r="DX724" s="20"/>
      <c r="DY724" s="15"/>
      <c r="DZ724" s="20"/>
      <c r="EA724" s="15"/>
      <c r="EB724" s="20"/>
      <c r="EC724" s="15">
        <v>38</v>
      </c>
      <c r="ED724" s="20" t="s">
        <v>168</v>
      </c>
      <c r="EE724" s="15"/>
      <c r="EF724" s="20"/>
      <c r="EG724" s="15"/>
      <c r="EH724" s="20"/>
      <c r="EI724" s="15"/>
      <c r="EJ724" s="20"/>
      <c r="EK724" s="15"/>
      <c r="EL724" s="20"/>
      <c r="EM724" s="15"/>
      <c r="EN724" s="20"/>
      <c r="EO724" s="15"/>
      <c r="EP724" s="20"/>
      <c r="EQ724" s="17"/>
      <c r="ER724" s="20"/>
      <c r="ES724" s="15"/>
      <c r="ET724" s="20"/>
      <c r="EU724" s="15"/>
      <c r="EV724" s="20"/>
      <c r="EW724" s="15"/>
      <c r="EX724" s="20"/>
      <c r="EY724" s="15"/>
      <c r="EZ724" s="20"/>
      <c r="FA724" s="15"/>
      <c r="FB724" s="20"/>
      <c r="FC724" s="15"/>
      <c r="FD724" s="20"/>
      <c r="FE724" s="15"/>
      <c r="FF724" s="20"/>
      <c r="FG724" s="15"/>
      <c r="FH724" s="20"/>
      <c r="FI724" s="15"/>
      <c r="FJ724" s="20"/>
      <c r="FK724" s="15"/>
      <c r="FL724" s="20"/>
      <c r="FM724" s="15"/>
      <c r="FN724" s="20"/>
      <c r="FO724" s="15"/>
      <c r="FP724" s="20"/>
      <c r="FQ724" s="15"/>
      <c r="FR724" s="20"/>
      <c r="FS724" s="15"/>
      <c r="FT724" s="20"/>
      <c r="FU724" s="15"/>
      <c r="FV724" s="20"/>
      <c r="FW724" s="15"/>
      <c r="FX724" s="20"/>
      <c r="FY724" s="15"/>
      <c r="FZ724" s="20"/>
      <c r="GA724" s="15"/>
      <c r="GB724" s="20"/>
      <c r="GC724" s="15"/>
      <c r="GD724" s="20"/>
      <c r="GE724" s="15"/>
      <c r="GF724" s="20"/>
      <c r="GG724" s="170"/>
    </row>
    <row r="725" spans="1:189" s="2" customFormat="1" ht="15" customHeight="1" x14ac:dyDescent="0.3">
      <c r="A725" s="15" t="s">
        <v>130</v>
      </c>
      <c r="B725" s="15" t="s">
        <v>126</v>
      </c>
      <c r="C725" s="15" t="s">
        <v>826</v>
      </c>
      <c r="D725" s="15" t="s">
        <v>1076</v>
      </c>
      <c r="E725" s="15" t="str">
        <f t="shared" si="145"/>
        <v>Mia Kato</v>
      </c>
      <c r="F725" s="15" t="s">
        <v>128</v>
      </c>
      <c r="G725" s="15">
        <v>999916784</v>
      </c>
      <c r="H725" s="15">
        <f t="shared" si="146"/>
        <v>260</v>
      </c>
      <c r="I725" s="15"/>
      <c r="J725" s="15"/>
      <c r="K725" s="16"/>
      <c r="L725" s="15"/>
      <c r="M725" s="15"/>
      <c r="N725" s="15"/>
      <c r="O725" s="15">
        <f t="shared" si="141"/>
        <v>72</v>
      </c>
      <c r="P725" s="15">
        <v>0</v>
      </c>
      <c r="Q725" s="15">
        <f t="shared" si="142"/>
        <v>1</v>
      </c>
      <c r="R725" s="15">
        <v>0</v>
      </c>
      <c r="S725" s="15">
        <v>0</v>
      </c>
      <c r="T725" s="15">
        <f t="shared" si="143"/>
        <v>38</v>
      </c>
      <c r="U725" s="15">
        <f t="shared" si="144"/>
        <v>0</v>
      </c>
      <c r="V725" s="15"/>
      <c r="W725" s="15"/>
      <c r="X725" s="15"/>
      <c r="Y725" s="15"/>
      <c r="Z725" s="16"/>
      <c r="AA725" s="15"/>
      <c r="AB725" s="24"/>
      <c r="AC725" s="15"/>
      <c r="AD725" s="15"/>
      <c r="AE725" s="15"/>
      <c r="AF725" s="15"/>
      <c r="AG725" s="15"/>
      <c r="AH725" s="24"/>
      <c r="AI725" s="15"/>
      <c r="AJ725" s="15"/>
      <c r="AK725" s="15"/>
      <c r="AL725" s="15"/>
      <c r="AM725" s="15"/>
      <c r="AN725" s="24"/>
      <c r="AO725" s="15"/>
      <c r="AP725" s="24"/>
      <c r="AQ725" s="15"/>
      <c r="AR725" s="24"/>
      <c r="AS725" s="15"/>
      <c r="AT725" s="24"/>
      <c r="AU725" s="15"/>
      <c r="AV725" s="24"/>
      <c r="AW725" s="15"/>
      <c r="AX725" s="24"/>
      <c r="AY725" s="15"/>
      <c r="AZ725" s="15"/>
      <c r="BA725" s="15"/>
      <c r="BB725" s="15"/>
      <c r="BC725" s="15"/>
      <c r="BD725" s="15"/>
      <c r="BE725" s="15"/>
      <c r="BF725" s="24"/>
      <c r="BG725" s="15"/>
      <c r="BH725" s="24"/>
      <c r="BI725" s="15"/>
      <c r="BJ725" s="24"/>
      <c r="BK725" s="15"/>
      <c r="BL725" s="24"/>
      <c r="BM725" s="15">
        <v>33</v>
      </c>
      <c r="BN725" s="24" t="s">
        <v>168</v>
      </c>
      <c r="BO725" s="15"/>
      <c r="BP725" s="24"/>
      <c r="BQ725" s="15">
        <v>48</v>
      </c>
      <c r="BR725" s="24" t="s">
        <v>168</v>
      </c>
      <c r="BS725" s="15"/>
      <c r="BT725" s="24"/>
      <c r="BU725" s="15"/>
      <c r="BV725" s="24"/>
      <c r="BW725" s="15"/>
      <c r="BX725" s="24"/>
      <c r="BY725" s="15"/>
      <c r="BZ725" s="24"/>
      <c r="CA725" s="15">
        <v>38</v>
      </c>
      <c r="CB725" s="24" t="s">
        <v>168</v>
      </c>
      <c r="CC725" s="15"/>
      <c r="CD725" s="24"/>
      <c r="CE725" s="15"/>
      <c r="CF725" s="24"/>
      <c r="CG725" s="15"/>
      <c r="CH725" s="25"/>
      <c r="CI725" s="15"/>
      <c r="CJ725" s="25"/>
      <c r="CK725" s="15"/>
      <c r="CL725" s="25"/>
      <c r="CM725" s="15"/>
      <c r="CN725" s="25"/>
      <c r="CO725" s="15"/>
      <c r="CP725" s="25"/>
      <c r="CQ725" s="15"/>
      <c r="CR725" s="25"/>
      <c r="CS725" s="15">
        <f t="shared" si="147"/>
        <v>0</v>
      </c>
      <c r="CT725" s="15">
        <f t="shared" si="148"/>
        <v>58</v>
      </c>
      <c r="CU725" s="15">
        <f t="shared" si="149"/>
        <v>1</v>
      </c>
      <c r="CV725" s="15">
        <f t="shared" si="150"/>
        <v>44</v>
      </c>
      <c r="CW725" s="15"/>
      <c r="CX725" s="15"/>
      <c r="CY725" s="15">
        <f t="shared" si="151"/>
        <v>48</v>
      </c>
      <c r="CZ725" s="15">
        <f>GG725</f>
        <v>0</v>
      </c>
      <c r="DA725" s="19"/>
      <c r="DB725" s="17">
        <v>48</v>
      </c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>
        <v>38</v>
      </c>
      <c r="DP725" s="17"/>
      <c r="DQ725" s="15"/>
      <c r="DR725" s="15"/>
      <c r="DS725" s="15"/>
      <c r="DT725" s="15"/>
      <c r="DU725" s="15"/>
      <c r="DV725" s="15"/>
      <c r="DW725" s="15"/>
      <c r="DX725" s="20"/>
      <c r="DY725" s="15">
        <v>44</v>
      </c>
      <c r="DZ725" s="20" t="s">
        <v>129</v>
      </c>
      <c r="EA725" s="15"/>
      <c r="EB725" s="20"/>
      <c r="EC725" s="15">
        <v>38</v>
      </c>
      <c r="ED725" s="20" t="s">
        <v>168</v>
      </c>
      <c r="EE725" s="15"/>
      <c r="EF725" s="20"/>
      <c r="EG725" s="15"/>
      <c r="EH725" s="20"/>
      <c r="EI725" s="15">
        <v>24</v>
      </c>
      <c r="EJ725" s="20" t="s">
        <v>168</v>
      </c>
      <c r="EK725" s="15"/>
      <c r="EL725" s="20"/>
      <c r="EM725" s="15">
        <v>48</v>
      </c>
      <c r="EN725" s="20">
        <v>6</v>
      </c>
      <c r="EO725" s="15">
        <v>48</v>
      </c>
      <c r="EP725" s="20"/>
      <c r="EQ725" s="15"/>
      <c r="ER725" s="20"/>
      <c r="ES725" s="15"/>
      <c r="ET725" s="20"/>
      <c r="EU725" s="15"/>
      <c r="EV725" s="20"/>
      <c r="EW725" s="15"/>
      <c r="EX725" s="20"/>
      <c r="EY725" s="15"/>
      <c r="EZ725" s="20"/>
      <c r="FA725" s="15"/>
      <c r="FB725" s="20"/>
      <c r="FC725" s="15">
        <v>58</v>
      </c>
      <c r="FD725" s="20">
        <v>6</v>
      </c>
      <c r="FE725" s="15"/>
      <c r="FF725" s="20"/>
      <c r="FG725" s="15"/>
      <c r="FH725" s="20"/>
      <c r="FI725" s="15"/>
      <c r="FJ725" s="20"/>
      <c r="FK725" s="15"/>
      <c r="FL725" s="20"/>
      <c r="FM725" s="15"/>
      <c r="FN725" s="20"/>
      <c r="FO725" s="15"/>
      <c r="FP725" s="20"/>
      <c r="FQ725" s="15"/>
      <c r="FR725" s="20"/>
      <c r="FS725" s="15"/>
      <c r="FT725" s="20"/>
      <c r="FU725" s="15"/>
      <c r="FV725" s="20"/>
      <c r="FW725" s="15"/>
      <c r="FX725" s="20"/>
      <c r="FY725" s="15"/>
      <c r="FZ725" s="20"/>
      <c r="GA725" s="15"/>
      <c r="GB725" s="20"/>
      <c r="GC725" s="15">
        <v>44</v>
      </c>
      <c r="GD725" s="20" t="s">
        <v>129</v>
      </c>
      <c r="GE725" s="15"/>
      <c r="GF725" s="20"/>
      <c r="GG725" s="170"/>
    </row>
    <row r="726" spans="1:189" s="2" customFormat="1" ht="15" customHeight="1" x14ac:dyDescent="0.3">
      <c r="A726" s="15" t="s">
        <v>146</v>
      </c>
      <c r="B726" s="15" t="s">
        <v>126</v>
      </c>
      <c r="C726" s="15" t="s">
        <v>232</v>
      </c>
      <c r="D726" s="15" t="s">
        <v>1695</v>
      </c>
      <c r="E726" s="15" t="str">
        <f t="shared" si="145"/>
        <v>Liam Setiawan</v>
      </c>
      <c r="F726" s="15" t="s">
        <v>135</v>
      </c>
      <c r="G726" s="15">
        <v>999916811</v>
      </c>
      <c r="H726" s="15">
        <f t="shared" si="146"/>
        <v>233</v>
      </c>
      <c r="I726" s="15"/>
      <c r="J726" s="15"/>
      <c r="K726" s="16"/>
      <c r="L726" s="15"/>
      <c r="M726" s="15"/>
      <c r="N726" s="15"/>
      <c r="O726" s="15">
        <f t="shared" si="141"/>
        <v>0</v>
      </c>
      <c r="P726" s="15">
        <v>0</v>
      </c>
      <c r="Q726" s="15">
        <f t="shared" si="142"/>
        <v>0</v>
      </c>
      <c r="R726" s="15">
        <v>0</v>
      </c>
      <c r="S726" s="15">
        <v>0</v>
      </c>
      <c r="T726" s="15">
        <f t="shared" si="143"/>
        <v>120</v>
      </c>
      <c r="U726" s="15">
        <f t="shared" si="144"/>
        <v>113</v>
      </c>
      <c r="V726" s="15"/>
      <c r="W726" s="15"/>
      <c r="X726" s="15"/>
      <c r="Y726" s="15"/>
      <c r="Z726" s="16"/>
      <c r="AA726" s="15"/>
      <c r="AB726" s="24"/>
      <c r="AC726" s="15"/>
      <c r="AD726" s="15"/>
      <c r="AE726" s="15"/>
      <c r="AF726" s="15"/>
      <c r="AG726" s="15"/>
      <c r="AH726" s="24"/>
      <c r="AI726" s="15"/>
      <c r="AJ726" s="15"/>
      <c r="AK726" s="15"/>
      <c r="AL726" s="15"/>
      <c r="AM726" s="15">
        <v>25</v>
      </c>
      <c r="AN726" s="24">
        <v>1</v>
      </c>
      <c r="AO726" s="15"/>
      <c r="AP726" s="24"/>
      <c r="AQ726" s="15"/>
      <c r="AR726" s="24"/>
      <c r="AS726" s="15"/>
      <c r="AT726" s="24"/>
      <c r="AU726" s="15"/>
      <c r="AV726" s="24"/>
      <c r="AW726" s="15"/>
      <c r="AX726" s="24"/>
      <c r="AY726" s="15"/>
      <c r="AZ726" s="15"/>
      <c r="BA726" s="15"/>
      <c r="BB726" s="15"/>
      <c r="BC726" s="15"/>
      <c r="BD726" s="15"/>
      <c r="BE726" s="15"/>
      <c r="BF726" s="24"/>
      <c r="BG726" s="15"/>
      <c r="BH726" s="24"/>
      <c r="BI726" s="15"/>
      <c r="BJ726" s="24"/>
      <c r="BK726" s="15"/>
      <c r="BL726" s="24"/>
      <c r="BM726" s="15"/>
      <c r="BN726" s="24"/>
      <c r="BO726" s="15"/>
      <c r="BP726" s="24"/>
      <c r="BQ726" s="15">
        <f>0.4*50</f>
        <v>20</v>
      </c>
      <c r="BR726" s="24">
        <v>1</v>
      </c>
      <c r="BS726" s="15">
        <f>0.4*35</f>
        <v>14</v>
      </c>
      <c r="BT726" s="24">
        <v>1</v>
      </c>
      <c r="BU726" s="15"/>
      <c r="BV726" s="24"/>
      <c r="BW726" s="15"/>
      <c r="BX726" s="24"/>
      <c r="BY726" s="15"/>
      <c r="BZ726" s="24"/>
      <c r="CA726" s="15">
        <f>0.4*60</f>
        <v>24</v>
      </c>
      <c r="CB726" s="24">
        <v>2</v>
      </c>
      <c r="CC726" s="15"/>
      <c r="CD726" s="24"/>
      <c r="CE726" s="15"/>
      <c r="CF726" s="24"/>
      <c r="CG726" s="15"/>
      <c r="CH726" s="25"/>
      <c r="CI726" s="15"/>
      <c r="CJ726" s="25"/>
      <c r="CK726" s="15"/>
      <c r="CL726" s="25"/>
      <c r="CM726" s="15"/>
      <c r="CN726" s="25"/>
      <c r="CO726" s="15"/>
      <c r="CP726" s="24"/>
      <c r="CQ726" s="15"/>
      <c r="CR726" s="24"/>
      <c r="CS726" s="15">
        <f t="shared" si="147"/>
        <v>0</v>
      </c>
      <c r="CT726" s="15">
        <f t="shared" si="148"/>
        <v>0</v>
      </c>
      <c r="CU726" s="15">
        <f t="shared" si="149"/>
        <v>0</v>
      </c>
      <c r="CV726" s="15">
        <f t="shared" si="150"/>
        <v>0</v>
      </c>
      <c r="CW726" s="15"/>
      <c r="CX726" s="15"/>
      <c r="CY726" s="15">
        <f t="shared" si="151"/>
        <v>0</v>
      </c>
      <c r="CZ726" s="15">
        <f>GG726</f>
        <v>0</v>
      </c>
      <c r="DA726" s="20"/>
      <c r="DB726" s="17">
        <v>113</v>
      </c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7"/>
      <c r="DQ726" s="15"/>
      <c r="DR726" s="15"/>
      <c r="DS726" s="15"/>
      <c r="DT726" s="15"/>
      <c r="DU726" s="15"/>
      <c r="DV726" s="15"/>
      <c r="DW726" s="15">
        <v>70</v>
      </c>
      <c r="DX726" s="20">
        <v>1</v>
      </c>
      <c r="DY726" s="15"/>
      <c r="DZ726" s="20"/>
      <c r="EA726" s="15"/>
      <c r="EB726" s="20"/>
      <c r="EC726" s="15">
        <v>120</v>
      </c>
      <c r="ED726" s="20">
        <v>2</v>
      </c>
      <c r="EE726" s="15"/>
      <c r="EF726" s="20"/>
      <c r="EG726" s="15">
        <v>113</v>
      </c>
      <c r="EH726" s="20">
        <v>4</v>
      </c>
      <c r="EI726" s="15"/>
      <c r="EJ726" s="20"/>
      <c r="EK726" s="15"/>
      <c r="EL726" s="20"/>
      <c r="EM726" s="15"/>
      <c r="EN726" s="20"/>
      <c r="EO726" s="15"/>
      <c r="EP726" s="20"/>
      <c r="EQ726" s="15"/>
      <c r="ER726" s="20"/>
      <c r="ES726" s="15"/>
      <c r="ET726" s="20"/>
      <c r="EU726" s="15"/>
      <c r="EV726" s="20"/>
      <c r="EW726" s="15"/>
      <c r="EX726" s="20"/>
      <c r="EY726" s="15"/>
      <c r="EZ726" s="20"/>
      <c r="FA726" s="15"/>
      <c r="FB726" s="20"/>
      <c r="FC726" s="15"/>
      <c r="FD726" s="20"/>
      <c r="FE726" s="15"/>
      <c r="FF726" s="20"/>
      <c r="FG726" s="15"/>
      <c r="FH726" s="20"/>
      <c r="FI726" s="15"/>
      <c r="FJ726" s="20"/>
      <c r="FK726" s="15"/>
      <c r="FL726" s="20"/>
      <c r="FM726" s="15"/>
      <c r="FN726" s="20"/>
      <c r="FO726" s="15"/>
      <c r="FP726" s="20"/>
      <c r="FQ726" s="15"/>
      <c r="FR726" s="20"/>
      <c r="FS726" s="15"/>
      <c r="FT726" s="20"/>
      <c r="FU726" s="15"/>
      <c r="FV726" s="20"/>
      <c r="FW726" s="15"/>
      <c r="FX726" s="20"/>
      <c r="FY726" s="15"/>
      <c r="FZ726" s="20"/>
      <c r="GA726" s="15"/>
      <c r="GB726" s="20"/>
      <c r="GC726" s="15"/>
      <c r="GD726" s="20"/>
      <c r="GE726" s="15"/>
      <c r="GF726" s="20"/>
      <c r="GG726" s="170"/>
    </row>
    <row r="727" spans="1:189" s="2" customFormat="1" ht="15" customHeight="1" x14ac:dyDescent="0.3">
      <c r="A727" s="15" t="s">
        <v>2903</v>
      </c>
      <c r="B727" s="15" t="s">
        <v>142</v>
      </c>
      <c r="C727" s="15" t="s">
        <v>451</v>
      </c>
      <c r="D727" s="15" t="s">
        <v>2378</v>
      </c>
      <c r="E727" s="15" t="str">
        <f t="shared" si="145"/>
        <v>Tristan Strickland</v>
      </c>
      <c r="F727" s="15" t="s">
        <v>135</v>
      </c>
      <c r="G727" s="15">
        <v>999916824</v>
      </c>
      <c r="H727" s="15">
        <f t="shared" si="146"/>
        <v>48.75</v>
      </c>
      <c r="I727" s="15"/>
      <c r="J727" s="17">
        <f>(O727+P727+R727+S727+T727+U727)/2</f>
        <v>18.75</v>
      </c>
      <c r="K727" s="16"/>
      <c r="L727" s="15"/>
      <c r="M727" s="15"/>
      <c r="N727" s="15"/>
      <c r="O727" s="15">
        <f t="shared" si="141"/>
        <v>37.5</v>
      </c>
      <c r="P727" s="15">
        <v>0</v>
      </c>
      <c r="Q727" s="15">
        <f t="shared" si="142"/>
        <v>0</v>
      </c>
      <c r="R727" s="15">
        <v>0</v>
      </c>
      <c r="S727" s="15">
        <v>0</v>
      </c>
      <c r="T727" s="15">
        <f t="shared" si="143"/>
        <v>0</v>
      </c>
      <c r="U727" s="15">
        <f t="shared" si="144"/>
        <v>0</v>
      </c>
      <c r="V727" s="15"/>
      <c r="W727" s="15"/>
      <c r="X727" s="15"/>
      <c r="Y727" s="15"/>
      <c r="Z727" s="16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>
        <f t="shared" si="147"/>
        <v>0</v>
      </c>
      <c r="CT727" s="15">
        <f t="shared" si="148"/>
        <v>30</v>
      </c>
      <c r="CU727" s="15">
        <f t="shared" si="149"/>
        <v>1</v>
      </c>
      <c r="CV727" s="15">
        <f t="shared" si="150"/>
        <v>0</v>
      </c>
      <c r="CW727" s="15"/>
      <c r="CX727" s="15"/>
      <c r="CY727" s="15">
        <f t="shared" si="151"/>
        <v>0</v>
      </c>
      <c r="CZ727" s="15">
        <f>GG727</f>
        <v>0</v>
      </c>
      <c r="DA727" s="16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20"/>
      <c r="DY727" s="15"/>
      <c r="DZ727" s="20"/>
      <c r="EA727" s="15"/>
      <c r="EB727" s="20"/>
      <c r="EC727" s="15"/>
      <c r="ED727" s="20"/>
      <c r="EE727" s="15"/>
      <c r="EF727" s="20"/>
      <c r="EG727" s="15"/>
      <c r="EH727" s="20"/>
      <c r="EI727" s="15">
        <v>37.5</v>
      </c>
      <c r="EJ727" s="20">
        <v>2</v>
      </c>
      <c r="EK727" s="15"/>
      <c r="EL727" s="20"/>
      <c r="EM727" s="15"/>
      <c r="EN727" s="20"/>
      <c r="EO727" s="15"/>
      <c r="EP727" s="20"/>
      <c r="EQ727" s="15"/>
      <c r="ER727" s="20"/>
      <c r="ES727" s="15"/>
      <c r="ET727" s="20"/>
      <c r="EU727" s="15"/>
      <c r="EV727" s="20"/>
      <c r="EW727" s="15"/>
      <c r="EX727" s="20"/>
      <c r="EY727" s="15"/>
      <c r="EZ727" s="20"/>
      <c r="FA727" s="15"/>
      <c r="FB727" s="20"/>
      <c r="FC727" s="15"/>
      <c r="FD727" s="20"/>
      <c r="FE727" s="15"/>
      <c r="FF727" s="20"/>
      <c r="FG727" s="15"/>
      <c r="FH727" s="20"/>
      <c r="FI727" s="15"/>
      <c r="FJ727" s="20"/>
      <c r="FK727" s="15">
        <v>30</v>
      </c>
      <c r="FL727" s="20">
        <v>1</v>
      </c>
      <c r="FM727" s="15"/>
      <c r="FN727" s="20"/>
      <c r="FO727" s="15"/>
      <c r="FP727" s="20"/>
      <c r="FQ727" s="15"/>
      <c r="FR727" s="20"/>
      <c r="FS727" s="15"/>
      <c r="FT727" s="20"/>
      <c r="FU727" s="15"/>
      <c r="FV727" s="20"/>
      <c r="FW727" s="15"/>
      <c r="FX727" s="20"/>
      <c r="FY727" s="15"/>
      <c r="FZ727" s="20"/>
      <c r="GA727" s="15"/>
      <c r="GB727" s="20"/>
      <c r="GC727" s="15"/>
      <c r="GD727" s="20"/>
      <c r="GE727" s="15"/>
      <c r="GF727" s="20"/>
      <c r="GG727" s="170"/>
    </row>
    <row r="728" spans="1:189" s="2" customFormat="1" ht="15" customHeight="1" x14ac:dyDescent="0.3">
      <c r="A728" s="15" t="s">
        <v>125</v>
      </c>
      <c r="B728" s="15" t="s">
        <v>142</v>
      </c>
      <c r="C728" s="15" t="s">
        <v>2379</v>
      </c>
      <c r="D728" s="15" t="s">
        <v>2378</v>
      </c>
      <c r="E728" s="15" t="str">
        <f t="shared" si="145"/>
        <v>Spencer  Strickland</v>
      </c>
      <c r="F728" s="15" t="s">
        <v>135</v>
      </c>
      <c r="G728" s="15">
        <v>999916825</v>
      </c>
      <c r="H728" s="15">
        <f t="shared" si="146"/>
        <v>28</v>
      </c>
      <c r="I728" s="15"/>
      <c r="J728" s="15"/>
      <c r="K728" s="16"/>
      <c r="L728" s="15"/>
      <c r="M728" s="15"/>
      <c r="N728" s="15"/>
      <c r="O728" s="15">
        <f t="shared" si="141"/>
        <v>28</v>
      </c>
      <c r="P728" s="15">
        <v>0</v>
      </c>
      <c r="Q728" s="15">
        <f t="shared" si="142"/>
        <v>0</v>
      </c>
      <c r="R728" s="15">
        <v>0</v>
      </c>
      <c r="S728" s="15">
        <v>0</v>
      </c>
      <c r="T728" s="15">
        <f t="shared" si="143"/>
        <v>0</v>
      </c>
      <c r="U728" s="15">
        <f t="shared" si="144"/>
        <v>0</v>
      </c>
      <c r="V728" s="15"/>
      <c r="W728" s="15"/>
      <c r="X728" s="15"/>
      <c r="Y728" s="15"/>
      <c r="Z728" s="16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>
        <f t="shared" si="147"/>
        <v>0</v>
      </c>
      <c r="CT728" s="15">
        <f t="shared" si="148"/>
        <v>0</v>
      </c>
      <c r="CU728" s="15">
        <f t="shared" si="149"/>
        <v>0</v>
      </c>
      <c r="CV728" s="15">
        <f t="shared" si="150"/>
        <v>0</v>
      </c>
      <c r="CW728" s="15"/>
      <c r="CX728" s="15"/>
      <c r="CY728" s="15">
        <f t="shared" si="151"/>
        <v>0</v>
      </c>
      <c r="CZ728" s="15">
        <f>GG728</f>
        <v>0</v>
      </c>
      <c r="DA728" s="16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20"/>
      <c r="DY728" s="15"/>
      <c r="DZ728" s="20"/>
      <c r="EA728" s="15"/>
      <c r="EB728" s="20"/>
      <c r="EC728" s="15"/>
      <c r="ED728" s="20"/>
      <c r="EE728" s="15"/>
      <c r="EF728" s="20"/>
      <c r="EG728" s="15"/>
      <c r="EH728" s="20"/>
      <c r="EI728" s="15">
        <v>28</v>
      </c>
      <c r="EJ728" s="20">
        <v>3</v>
      </c>
      <c r="EK728" s="15"/>
      <c r="EL728" s="20"/>
      <c r="EM728" s="15"/>
      <c r="EN728" s="20"/>
      <c r="EO728" s="15"/>
      <c r="EP728" s="20"/>
      <c r="EQ728" s="15"/>
      <c r="ER728" s="20"/>
      <c r="ES728" s="15"/>
      <c r="ET728" s="20"/>
      <c r="EU728" s="15"/>
      <c r="EV728" s="20"/>
      <c r="EW728" s="15"/>
      <c r="EX728" s="20"/>
      <c r="EY728" s="15"/>
      <c r="EZ728" s="20"/>
      <c r="FA728" s="15"/>
      <c r="FB728" s="20"/>
      <c r="FC728" s="15"/>
      <c r="FD728" s="20"/>
      <c r="FE728" s="15"/>
      <c r="FF728" s="20"/>
      <c r="FG728" s="15"/>
      <c r="FH728" s="20"/>
      <c r="FI728" s="15"/>
      <c r="FJ728" s="20"/>
      <c r="FK728" s="15"/>
      <c r="FL728" s="20"/>
      <c r="FM728" s="15"/>
      <c r="FN728" s="20"/>
      <c r="FO728" s="15"/>
      <c r="FP728" s="20"/>
      <c r="FQ728" s="15"/>
      <c r="FR728" s="20"/>
      <c r="FS728" s="15"/>
      <c r="FT728" s="20"/>
      <c r="FU728" s="15"/>
      <c r="FV728" s="20"/>
      <c r="FW728" s="15"/>
      <c r="FX728" s="20"/>
      <c r="FY728" s="15"/>
      <c r="FZ728" s="20"/>
      <c r="GA728" s="15"/>
      <c r="GB728" s="20"/>
      <c r="GC728" s="15"/>
      <c r="GD728" s="20"/>
      <c r="GE728" s="15"/>
      <c r="GF728" s="20"/>
      <c r="GG728" s="170"/>
    </row>
    <row r="729" spans="1:189" s="2" customFormat="1" ht="15" customHeight="1" x14ac:dyDescent="0.3">
      <c r="A729" s="15" t="s">
        <v>2903</v>
      </c>
      <c r="B729" s="15" t="s">
        <v>126</v>
      </c>
      <c r="C729" s="15" t="s">
        <v>203</v>
      </c>
      <c r="D729" s="15" t="s">
        <v>1957</v>
      </c>
      <c r="E729" s="15" t="str">
        <f t="shared" si="145"/>
        <v>Katelyn Wong</v>
      </c>
      <c r="F729" s="15" t="s">
        <v>128</v>
      </c>
      <c r="G729" s="15">
        <v>999916838</v>
      </c>
      <c r="H729" s="15">
        <f t="shared" si="146"/>
        <v>96.5</v>
      </c>
      <c r="I729" s="15"/>
      <c r="J729" s="17">
        <f>(O729+P729+R729+S729+T729+U729)/2</f>
        <v>25.5</v>
      </c>
      <c r="K729" s="16"/>
      <c r="L729" s="15"/>
      <c r="M729" s="15"/>
      <c r="N729" s="15"/>
      <c r="O729" s="15">
        <f t="shared" si="141"/>
        <v>0</v>
      </c>
      <c r="P729" s="15">
        <v>0</v>
      </c>
      <c r="Q729" s="15">
        <f t="shared" si="142"/>
        <v>0</v>
      </c>
      <c r="R729" s="15">
        <v>0</v>
      </c>
      <c r="S729" s="15">
        <v>0</v>
      </c>
      <c r="T729" s="15">
        <f t="shared" si="143"/>
        <v>51</v>
      </c>
      <c r="U729" s="15">
        <f t="shared" si="144"/>
        <v>0</v>
      </c>
      <c r="V729" s="15"/>
      <c r="W729" s="15"/>
      <c r="X729" s="15"/>
      <c r="Y729" s="15"/>
      <c r="Z729" s="16"/>
      <c r="AA729" s="15"/>
      <c r="AB729" s="24"/>
      <c r="AC729" s="15"/>
      <c r="AD729" s="15"/>
      <c r="AE729" s="15"/>
      <c r="AF729" s="15"/>
      <c r="AG729" s="15"/>
      <c r="AH729" s="24"/>
      <c r="AI729" s="15"/>
      <c r="AJ729" s="15"/>
      <c r="AK729" s="15"/>
      <c r="AL729" s="15"/>
      <c r="AM729" s="15"/>
      <c r="AN729" s="24"/>
      <c r="AO729" s="15"/>
      <c r="AP729" s="24"/>
      <c r="AQ729" s="15"/>
      <c r="AR729" s="24"/>
      <c r="AS729" s="15"/>
      <c r="AT729" s="24"/>
      <c r="AU729" s="15"/>
      <c r="AV729" s="24"/>
      <c r="AW729" s="15"/>
      <c r="AX729" s="24"/>
      <c r="AY729" s="15"/>
      <c r="AZ729" s="15"/>
      <c r="BA729" s="15"/>
      <c r="BB729" s="15"/>
      <c r="BC729" s="15"/>
      <c r="BD729" s="15"/>
      <c r="BE729" s="15"/>
      <c r="BF729" s="24"/>
      <c r="BG729" s="15"/>
      <c r="BH729" s="24"/>
      <c r="BI729" s="15"/>
      <c r="BJ729" s="24"/>
      <c r="BK729" s="15"/>
      <c r="BL729" s="24"/>
      <c r="BM729" s="15">
        <f>0.4*33</f>
        <v>13.200000000000001</v>
      </c>
      <c r="BN729" s="24" t="s">
        <v>168</v>
      </c>
      <c r="BO729" s="15"/>
      <c r="BP729" s="24"/>
      <c r="BQ729" s="15">
        <v>48</v>
      </c>
      <c r="BR729" s="24" t="s">
        <v>168</v>
      </c>
      <c r="BS729" s="15"/>
      <c r="BT729" s="24"/>
      <c r="BU729" s="15"/>
      <c r="BV729" s="24"/>
      <c r="BW729" s="15"/>
      <c r="BX729" s="24"/>
      <c r="BY729" s="15"/>
      <c r="BZ729" s="24"/>
      <c r="CA729" s="15"/>
      <c r="CB729" s="24"/>
      <c r="CC729" s="15"/>
      <c r="CD729" s="24"/>
      <c r="CE729" s="15"/>
      <c r="CF729" s="24"/>
      <c r="CG729" s="15">
        <v>38</v>
      </c>
      <c r="CH729" s="25" t="s">
        <v>129</v>
      </c>
      <c r="CI729" s="15"/>
      <c r="CJ729" s="25"/>
      <c r="CK729" s="15"/>
      <c r="CL729" s="25"/>
      <c r="CM729" s="15"/>
      <c r="CN729" s="25"/>
      <c r="CO729" s="15"/>
      <c r="CP729" s="25"/>
      <c r="CQ729" s="15"/>
      <c r="CR729" s="25"/>
      <c r="CS729" s="15">
        <f t="shared" si="147"/>
        <v>0</v>
      </c>
      <c r="CT729" s="15">
        <f t="shared" si="148"/>
        <v>38</v>
      </c>
      <c r="CU729" s="15">
        <f t="shared" si="149"/>
        <v>0</v>
      </c>
      <c r="CV729" s="15">
        <f t="shared" si="150"/>
        <v>33</v>
      </c>
      <c r="CW729" s="15"/>
      <c r="CX729" s="15"/>
      <c r="CY729" s="15">
        <f t="shared" si="151"/>
        <v>0</v>
      </c>
      <c r="CZ729" s="15">
        <f>GG729</f>
        <v>0</v>
      </c>
      <c r="DA729" s="19"/>
      <c r="DB729" s="17">
        <v>48</v>
      </c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7"/>
      <c r="DQ729" s="15"/>
      <c r="DR729" s="15"/>
      <c r="DS729" s="15"/>
      <c r="DT729" s="15"/>
      <c r="DU729" s="15"/>
      <c r="DV729" s="15"/>
      <c r="DW729" s="15"/>
      <c r="DX729" s="20"/>
      <c r="DY729" s="15">
        <v>44</v>
      </c>
      <c r="DZ729" s="20" t="s">
        <v>129</v>
      </c>
      <c r="EA729" s="15"/>
      <c r="EB729" s="20"/>
      <c r="EC729" s="15">
        <v>51</v>
      </c>
      <c r="ED729" s="20" t="s">
        <v>129</v>
      </c>
      <c r="EE729" s="15"/>
      <c r="EF729" s="20"/>
      <c r="EG729" s="15"/>
      <c r="EH729" s="20"/>
      <c r="EI729" s="15"/>
      <c r="EJ729" s="20"/>
      <c r="EK729" s="15"/>
      <c r="EL729" s="20"/>
      <c r="EM729" s="15"/>
      <c r="EN729" s="20"/>
      <c r="EO729" s="15"/>
      <c r="EP729" s="20"/>
      <c r="EQ729" s="15"/>
      <c r="ER729" s="20"/>
      <c r="ES729" s="15"/>
      <c r="ET729" s="20"/>
      <c r="EU729" s="15"/>
      <c r="EV729" s="20"/>
      <c r="EW729" s="15"/>
      <c r="EX729" s="20"/>
      <c r="EY729" s="15"/>
      <c r="EZ729" s="20"/>
      <c r="FA729" s="15"/>
      <c r="FB729" s="20"/>
      <c r="FC729" s="15">
        <v>38</v>
      </c>
      <c r="FD729" s="20" t="s">
        <v>129</v>
      </c>
      <c r="FE729" s="15"/>
      <c r="FF729" s="20"/>
      <c r="FG729" s="15"/>
      <c r="FH729" s="20"/>
      <c r="FI729" s="15"/>
      <c r="FJ729" s="20"/>
      <c r="FK729" s="15"/>
      <c r="FL729" s="20"/>
      <c r="FM729" s="15"/>
      <c r="FN729" s="20"/>
      <c r="FO729" s="15"/>
      <c r="FP729" s="20"/>
      <c r="FQ729" s="15"/>
      <c r="FR729" s="20"/>
      <c r="FS729" s="15"/>
      <c r="FT729" s="20"/>
      <c r="FU729" s="15"/>
      <c r="FV729" s="20"/>
      <c r="FW729" s="15"/>
      <c r="FX729" s="20"/>
      <c r="FY729" s="15"/>
      <c r="FZ729" s="20"/>
      <c r="GA729" s="15"/>
      <c r="GB729" s="20"/>
      <c r="GC729" s="15">
        <v>33</v>
      </c>
      <c r="GD729" s="20">
        <v>17</v>
      </c>
      <c r="GE729" s="15"/>
      <c r="GF729" s="20"/>
      <c r="GG729" s="170"/>
    </row>
    <row r="730" spans="1:189" s="2" customFormat="1" ht="15" customHeight="1" x14ac:dyDescent="0.3">
      <c r="A730" s="17" t="s">
        <v>133</v>
      </c>
      <c r="B730" s="17" t="s">
        <v>126</v>
      </c>
      <c r="C730" s="17" t="s">
        <v>269</v>
      </c>
      <c r="D730" s="17" t="s">
        <v>270</v>
      </c>
      <c r="E730" s="15" t="str">
        <f t="shared" si="145"/>
        <v>Braeden Astrande</v>
      </c>
      <c r="F730" s="17" t="s">
        <v>135</v>
      </c>
      <c r="G730" s="17">
        <v>999916839</v>
      </c>
      <c r="H730" s="15">
        <f t="shared" si="146"/>
        <v>85.2</v>
      </c>
      <c r="I730" s="15"/>
      <c r="J730" s="15"/>
      <c r="K730" s="16"/>
      <c r="L730" s="15"/>
      <c r="M730" s="15"/>
      <c r="N730" s="15"/>
      <c r="O730" s="15">
        <f t="shared" si="141"/>
        <v>0</v>
      </c>
      <c r="P730" s="15">
        <v>0</v>
      </c>
      <c r="Q730" s="15">
        <f t="shared" si="142"/>
        <v>1</v>
      </c>
      <c r="R730" s="15">
        <v>0</v>
      </c>
      <c r="S730" s="15">
        <v>0</v>
      </c>
      <c r="T730" s="15">
        <f t="shared" si="143"/>
        <v>25.2</v>
      </c>
      <c r="U730" s="15">
        <f t="shared" si="144"/>
        <v>0</v>
      </c>
      <c r="V730" s="15"/>
      <c r="W730" s="15"/>
      <c r="X730" s="15"/>
      <c r="Y730" s="15"/>
      <c r="Z730" s="16"/>
      <c r="AA730" s="15"/>
      <c r="AB730" s="24"/>
      <c r="AC730" s="15"/>
      <c r="AD730" s="15"/>
      <c r="AE730" s="15"/>
      <c r="AF730" s="15"/>
      <c r="AG730" s="15"/>
      <c r="AH730" s="24"/>
      <c r="AI730" s="15"/>
      <c r="AJ730" s="15"/>
      <c r="AK730" s="15"/>
      <c r="AL730" s="15"/>
      <c r="AM730" s="15"/>
      <c r="AN730" s="24"/>
      <c r="AO730" s="15"/>
      <c r="AP730" s="24"/>
      <c r="AQ730" s="15"/>
      <c r="AR730" s="24"/>
      <c r="AS730" s="15"/>
      <c r="AT730" s="24"/>
      <c r="AU730" s="15"/>
      <c r="AV730" s="24"/>
      <c r="AW730" s="15"/>
      <c r="AX730" s="24"/>
      <c r="AY730" s="15"/>
      <c r="AZ730" s="15"/>
      <c r="BA730" s="15"/>
      <c r="BB730" s="15"/>
      <c r="BC730" s="15"/>
      <c r="BD730" s="15"/>
      <c r="BE730" s="15"/>
      <c r="BF730" s="24"/>
      <c r="BG730" s="15"/>
      <c r="BH730" s="24"/>
      <c r="BI730" s="15"/>
      <c r="BJ730" s="24"/>
      <c r="BK730" s="15"/>
      <c r="BL730" s="24"/>
      <c r="BM730" s="15"/>
      <c r="BN730" s="24"/>
      <c r="BO730" s="15"/>
      <c r="BP730" s="24"/>
      <c r="BQ730" s="15"/>
      <c r="BR730" s="24"/>
      <c r="BS730" s="15"/>
      <c r="BT730" s="24"/>
      <c r="BU730" s="15"/>
      <c r="BV730" s="24"/>
      <c r="BW730" s="15"/>
      <c r="BX730" s="24"/>
      <c r="BY730" s="15"/>
      <c r="BZ730" s="24"/>
      <c r="CA730" s="15"/>
      <c r="CB730" s="24"/>
      <c r="CC730" s="15"/>
      <c r="CD730" s="24"/>
      <c r="CE730" s="15"/>
      <c r="CF730" s="24"/>
      <c r="CG730" s="15"/>
      <c r="CH730" s="25"/>
      <c r="CI730" s="15"/>
      <c r="CJ730" s="25"/>
      <c r="CK730" s="15"/>
      <c r="CL730" s="25"/>
      <c r="CM730" s="15"/>
      <c r="CN730" s="25"/>
      <c r="CO730" s="15"/>
      <c r="CP730" s="25"/>
      <c r="CQ730" s="15"/>
      <c r="CR730" s="25"/>
      <c r="CS730" s="15">
        <f t="shared" si="147"/>
        <v>0</v>
      </c>
      <c r="CT730" s="15">
        <f t="shared" si="148"/>
        <v>60</v>
      </c>
      <c r="CU730" s="15">
        <f t="shared" si="149"/>
        <v>1</v>
      </c>
      <c r="CV730" s="15">
        <f t="shared" si="150"/>
        <v>0</v>
      </c>
      <c r="CW730" s="15"/>
      <c r="CX730" s="15"/>
      <c r="CY730" s="15">
        <f t="shared" si="151"/>
        <v>0</v>
      </c>
      <c r="CZ730" s="15">
        <f>GG730</f>
        <v>0</v>
      </c>
      <c r="DA730" s="19"/>
      <c r="DB730" s="17"/>
      <c r="DC730" s="17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7"/>
      <c r="DQ730" s="17"/>
      <c r="DR730" s="17"/>
      <c r="DS730" s="17"/>
      <c r="DT730" s="17"/>
      <c r="DU730" s="17">
        <v>30</v>
      </c>
      <c r="DV730" s="17"/>
      <c r="DW730" s="15"/>
      <c r="DX730" s="20"/>
      <c r="DY730" s="15">
        <v>42</v>
      </c>
      <c r="DZ730" s="20">
        <v>1</v>
      </c>
      <c r="EA730" s="15"/>
      <c r="EB730" s="20"/>
      <c r="EC730" s="15">
        <v>25.2</v>
      </c>
      <c r="ED730" s="20">
        <v>5</v>
      </c>
      <c r="EE730" s="15"/>
      <c r="EF730" s="20"/>
      <c r="EG730" s="15"/>
      <c r="EH730" s="20"/>
      <c r="EI730" s="15"/>
      <c r="EJ730" s="20"/>
      <c r="EK730" s="15"/>
      <c r="EL730" s="20"/>
      <c r="EM730" s="15"/>
      <c r="EN730" s="20"/>
      <c r="EO730" s="15"/>
      <c r="EP730" s="20"/>
      <c r="EQ730" s="17"/>
      <c r="ER730" s="20"/>
      <c r="ES730" s="15"/>
      <c r="ET730" s="20"/>
      <c r="EU730" s="15"/>
      <c r="EV730" s="20"/>
      <c r="EW730" s="15"/>
      <c r="EX730" s="20"/>
      <c r="EY730" s="15"/>
      <c r="EZ730" s="20"/>
      <c r="FA730" s="15"/>
      <c r="FB730" s="20"/>
      <c r="FC730" s="15"/>
      <c r="FD730" s="20"/>
      <c r="FE730" s="15"/>
      <c r="FF730" s="20"/>
      <c r="FG730" s="15"/>
      <c r="FH730" s="20"/>
      <c r="FI730" s="15">
        <v>60</v>
      </c>
      <c r="FJ730" s="20">
        <v>1</v>
      </c>
      <c r="FK730" s="15"/>
      <c r="FL730" s="20"/>
      <c r="FM730" s="15"/>
      <c r="FN730" s="20"/>
      <c r="FO730" s="15"/>
      <c r="FP730" s="20"/>
      <c r="FQ730" s="15"/>
      <c r="FR730" s="20"/>
      <c r="FS730" s="15"/>
      <c r="FT730" s="20"/>
      <c r="FU730" s="15"/>
      <c r="FV730" s="20"/>
      <c r="FW730" s="15"/>
      <c r="FX730" s="20"/>
      <c r="FY730" s="15"/>
      <c r="FZ730" s="20"/>
      <c r="GA730" s="15"/>
      <c r="GB730" s="20"/>
      <c r="GC730" s="15"/>
      <c r="GD730" s="20"/>
      <c r="GE730" s="15"/>
      <c r="GF730" s="20"/>
      <c r="GG730" s="170"/>
    </row>
    <row r="731" spans="1:189" s="2" customFormat="1" ht="15" customHeight="1" x14ac:dyDescent="0.3">
      <c r="A731" s="15" t="s">
        <v>2904</v>
      </c>
      <c r="B731" s="15" t="s">
        <v>126</v>
      </c>
      <c r="C731" s="15" t="s">
        <v>1238</v>
      </c>
      <c r="D731" s="15" t="s">
        <v>1225</v>
      </c>
      <c r="E731" s="15" t="str">
        <f t="shared" si="145"/>
        <v>JOOWON LEE</v>
      </c>
      <c r="F731" s="15" t="s">
        <v>135</v>
      </c>
      <c r="G731" s="15">
        <v>999916849</v>
      </c>
      <c r="H731" s="15">
        <f t="shared" si="146"/>
        <v>59</v>
      </c>
      <c r="I731" s="17"/>
      <c r="J731" s="17"/>
      <c r="K731" s="21"/>
      <c r="L731" s="15"/>
      <c r="M731" s="15"/>
      <c r="N731" s="15"/>
      <c r="O731" s="15">
        <f t="shared" si="141"/>
        <v>8</v>
      </c>
      <c r="P731" s="15">
        <v>0</v>
      </c>
      <c r="Q731" s="15">
        <f t="shared" si="142"/>
        <v>1</v>
      </c>
      <c r="R731" s="15">
        <v>0</v>
      </c>
      <c r="S731" s="15">
        <v>0</v>
      </c>
      <c r="T731" s="15">
        <f t="shared" si="143"/>
        <v>51</v>
      </c>
      <c r="U731" s="15">
        <f t="shared" si="144"/>
        <v>0</v>
      </c>
      <c r="V731" s="15"/>
      <c r="W731" s="15"/>
      <c r="X731" s="15"/>
      <c r="Y731" s="15"/>
      <c r="Z731" s="21"/>
      <c r="AA731" s="17"/>
      <c r="AB731" s="17"/>
      <c r="AC731" s="17"/>
      <c r="AD731" s="17"/>
      <c r="AE731" s="17"/>
      <c r="AF731" s="24"/>
      <c r="AG731" s="17"/>
      <c r="AH731" s="24"/>
      <c r="AI731" s="17"/>
      <c r="AJ731" s="24"/>
      <c r="AK731" s="17"/>
      <c r="AL731" s="24"/>
      <c r="AM731" s="17"/>
      <c r="AN731" s="24"/>
      <c r="AO731" s="17"/>
      <c r="AP731" s="24"/>
      <c r="AQ731" s="17"/>
      <c r="AR731" s="24"/>
      <c r="AS731" s="17"/>
      <c r="AT731" s="24"/>
      <c r="AU731" s="17"/>
      <c r="AV731" s="24"/>
      <c r="AW731" s="17"/>
      <c r="AX731" s="24"/>
      <c r="AY731" s="17"/>
      <c r="AZ731" s="17"/>
      <c r="BA731" s="17"/>
      <c r="BB731" s="24"/>
      <c r="BC731" s="17"/>
      <c r="BD731" s="24"/>
      <c r="BE731" s="17"/>
      <c r="BF731" s="24"/>
      <c r="BG731" s="17"/>
      <c r="BH731" s="24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24"/>
      <c r="CQ731" s="17"/>
      <c r="CR731" s="24"/>
      <c r="CS731" s="15">
        <f t="shared" si="147"/>
        <v>0</v>
      </c>
      <c r="CT731" s="15">
        <f t="shared" si="148"/>
        <v>0</v>
      </c>
      <c r="CU731" s="15">
        <f t="shared" si="149"/>
        <v>0</v>
      </c>
      <c r="CV731" s="15">
        <f t="shared" si="150"/>
        <v>0</v>
      </c>
      <c r="CW731" s="15"/>
      <c r="CX731" s="15"/>
      <c r="CY731" s="15">
        <f t="shared" si="151"/>
        <v>0</v>
      </c>
      <c r="CZ731" s="15">
        <f>GG731</f>
        <v>0</v>
      </c>
      <c r="DA731" s="20"/>
      <c r="DB731" s="17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>
        <v>30</v>
      </c>
      <c r="DP731" s="17"/>
      <c r="DQ731" s="15"/>
      <c r="DR731" s="15"/>
      <c r="DS731" s="15"/>
      <c r="DT731" s="15"/>
      <c r="DU731" s="15"/>
      <c r="DV731" s="15"/>
      <c r="DW731" s="15"/>
      <c r="DX731" s="20"/>
      <c r="DY731" s="15"/>
      <c r="DZ731" s="20"/>
      <c r="EA731" s="15"/>
      <c r="EB731" s="20"/>
      <c r="EC731" s="15">
        <v>51</v>
      </c>
      <c r="ED731" s="20">
        <v>9</v>
      </c>
      <c r="EE731" s="15">
        <v>8</v>
      </c>
      <c r="EF731" s="20"/>
      <c r="EG731" s="15"/>
      <c r="EH731" s="20"/>
      <c r="EI731" s="15"/>
      <c r="EJ731" s="20"/>
      <c r="EK731" s="15"/>
      <c r="EL731" s="20"/>
      <c r="EM731" s="15"/>
      <c r="EN731" s="20"/>
      <c r="EO731" s="15"/>
      <c r="EP731" s="20"/>
      <c r="EQ731" s="15"/>
      <c r="ER731" s="20"/>
      <c r="ES731" s="15"/>
      <c r="ET731" s="20"/>
      <c r="EU731" s="15"/>
      <c r="EV731" s="20"/>
      <c r="EW731" s="15"/>
      <c r="EX731" s="20"/>
      <c r="EY731" s="15"/>
      <c r="EZ731" s="20"/>
      <c r="FA731" s="15"/>
      <c r="FB731" s="20"/>
      <c r="FC731" s="15"/>
      <c r="FD731" s="20"/>
      <c r="FE731" s="15"/>
      <c r="FF731" s="20"/>
      <c r="FG731" s="15"/>
      <c r="FH731" s="20"/>
      <c r="FI731" s="15"/>
      <c r="FJ731" s="20"/>
      <c r="FK731" s="15"/>
      <c r="FL731" s="20"/>
      <c r="FM731" s="15"/>
      <c r="FN731" s="20"/>
      <c r="FO731" s="15"/>
      <c r="FP731" s="20"/>
      <c r="FQ731" s="15"/>
      <c r="FR731" s="20"/>
      <c r="FS731" s="15"/>
      <c r="FT731" s="20"/>
      <c r="FU731" s="15"/>
      <c r="FV731" s="20"/>
      <c r="FW731" s="15"/>
      <c r="FX731" s="20"/>
      <c r="FY731" s="15"/>
      <c r="FZ731" s="20"/>
      <c r="GA731" s="15"/>
      <c r="GB731" s="20"/>
      <c r="GC731" s="15"/>
      <c r="GD731" s="20"/>
      <c r="GE731" s="15"/>
      <c r="GF731" s="20"/>
      <c r="GG731" s="170"/>
    </row>
    <row r="732" spans="1:189" s="2" customFormat="1" ht="15" customHeight="1" x14ac:dyDescent="0.3">
      <c r="A732" s="15" t="s">
        <v>133</v>
      </c>
      <c r="B732" s="15" t="s">
        <v>142</v>
      </c>
      <c r="C732" s="15" t="s">
        <v>1366</v>
      </c>
      <c r="D732" s="15" t="s">
        <v>1367</v>
      </c>
      <c r="E732" s="15" t="str">
        <f t="shared" si="145"/>
        <v>Kevin  Martinez Meja</v>
      </c>
      <c r="F732" s="15" t="s">
        <v>135</v>
      </c>
      <c r="G732" s="15">
        <v>999916851</v>
      </c>
      <c r="H732" s="15">
        <f t="shared" si="146"/>
        <v>275.8</v>
      </c>
      <c r="I732" s="15"/>
      <c r="J732" s="15"/>
      <c r="K732" s="16"/>
      <c r="L732" s="15"/>
      <c r="M732" s="15"/>
      <c r="N732" s="15"/>
      <c r="O732" s="15">
        <f t="shared" si="141"/>
        <v>75</v>
      </c>
      <c r="P732" s="15">
        <v>0</v>
      </c>
      <c r="Q732" s="15">
        <f t="shared" si="142"/>
        <v>0</v>
      </c>
      <c r="R732" s="15">
        <v>0</v>
      </c>
      <c r="S732" s="15">
        <v>0</v>
      </c>
      <c r="T732" s="15">
        <f t="shared" si="143"/>
        <v>28.8</v>
      </c>
      <c r="U732" s="15">
        <f t="shared" si="144"/>
        <v>113</v>
      </c>
      <c r="V732" s="15"/>
      <c r="W732" s="15"/>
      <c r="X732" s="15"/>
      <c r="Y732" s="15"/>
      <c r="Z732" s="16"/>
      <c r="AA732" s="15"/>
      <c r="AB732" s="24"/>
      <c r="AC732" s="15"/>
      <c r="AD732" s="15"/>
      <c r="AE732" s="15"/>
      <c r="AF732" s="15"/>
      <c r="AG732" s="15"/>
      <c r="AH732" s="24"/>
      <c r="AI732" s="15"/>
      <c r="AJ732" s="15"/>
      <c r="AK732" s="15"/>
      <c r="AL732" s="15"/>
      <c r="AM732" s="15"/>
      <c r="AN732" s="24"/>
      <c r="AO732" s="15"/>
      <c r="AP732" s="24"/>
      <c r="AQ732" s="15"/>
      <c r="AR732" s="24"/>
      <c r="AS732" s="15"/>
      <c r="AT732" s="24"/>
      <c r="AU732" s="15"/>
      <c r="AV732" s="24"/>
      <c r="AW732" s="15"/>
      <c r="AX732" s="24"/>
      <c r="AY732" s="15"/>
      <c r="AZ732" s="15"/>
      <c r="BA732" s="15"/>
      <c r="BB732" s="15"/>
      <c r="BC732" s="15"/>
      <c r="BD732" s="15"/>
      <c r="BE732" s="15"/>
      <c r="BF732" s="24"/>
      <c r="BG732" s="15"/>
      <c r="BH732" s="24"/>
      <c r="BI732" s="15"/>
      <c r="BJ732" s="24"/>
      <c r="BK732" s="15"/>
      <c r="BL732" s="24"/>
      <c r="BM732" s="15"/>
      <c r="BN732" s="24"/>
      <c r="BO732" s="15"/>
      <c r="BP732" s="24"/>
      <c r="BQ732" s="15"/>
      <c r="BR732" s="24"/>
      <c r="BS732" s="15"/>
      <c r="BT732" s="24"/>
      <c r="BU732" s="15"/>
      <c r="BV732" s="24"/>
      <c r="BW732" s="15"/>
      <c r="BX732" s="24"/>
      <c r="BY732" s="15"/>
      <c r="BZ732" s="24"/>
      <c r="CA732" s="15"/>
      <c r="CB732" s="24"/>
      <c r="CC732" s="15"/>
      <c r="CD732" s="24"/>
      <c r="CE732" s="15">
        <f>0.3*50</f>
        <v>15</v>
      </c>
      <c r="CF732" s="24">
        <v>1</v>
      </c>
      <c r="CG732" s="15"/>
      <c r="CH732" s="25"/>
      <c r="CI732" s="15"/>
      <c r="CJ732" s="25"/>
      <c r="CK732" s="15"/>
      <c r="CL732" s="25"/>
      <c r="CM732" s="15"/>
      <c r="CN732" s="25"/>
      <c r="CO732" s="15"/>
      <c r="CP732" s="25"/>
      <c r="CQ732" s="15"/>
      <c r="CR732" s="25"/>
      <c r="CS732" s="15">
        <f t="shared" si="147"/>
        <v>0</v>
      </c>
      <c r="CT732" s="15">
        <f t="shared" si="148"/>
        <v>0</v>
      </c>
      <c r="CU732" s="15">
        <f t="shared" si="149"/>
        <v>0</v>
      </c>
      <c r="CV732" s="15">
        <f t="shared" si="150"/>
        <v>59</v>
      </c>
      <c r="CW732" s="15"/>
      <c r="CX732" s="15"/>
      <c r="CY732" s="15">
        <f t="shared" si="151"/>
        <v>0</v>
      </c>
      <c r="CZ732" s="15">
        <f>GG732</f>
        <v>0</v>
      </c>
      <c r="DA732" s="19"/>
      <c r="DB732" s="17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7"/>
      <c r="DQ732" s="15"/>
      <c r="DR732" s="15"/>
      <c r="DS732" s="15"/>
      <c r="DT732" s="15"/>
      <c r="DU732" s="15"/>
      <c r="DV732" s="15"/>
      <c r="DW732" s="15"/>
      <c r="DX732" s="20"/>
      <c r="DY732" s="15"/>
      <c r="DZ732" s="20"/>
      <c r="EA732" s="15">
        <f>0.4*39.5</f>
        <v>15.8</v>
      </c>
      <c r="EB732" s="20">
        <v>3</v>
      </c>
      <c r="EC732" s="15">
        <f>72*0.4</f>
        <v>28.8</v>
      </c>
      <c r="ED732" s="20">
        <v>7</v>
      </c>
      <c r="EE732" s="15"/>
      <c r="EF732" s="20"/>
      <c r="EG732" s="15">
        <v>113</v>
      </c>
      <c r="EH732" s="20">
        <v>3</v>
      </c>
      <c r="EI732" s="15"/>
      <c r="EJ732" s="20"/>
      <c r="EK732" s="15">
        <v>75</v>
      </c>
      <c r="EL732" s="20">
        <v>2</v>
      </c>
      <c r="EM732" s="15"/>
      <c r="EN732" s="20"/>
      <c r="EO732" s="15"/>
      <c r="EP732" s="20"/>
      <c r="EQ732" s="15"/>
      <c r="ER732" s="20"/>
      <c r="ES732" s="15"/>
      <c r="ET732" s="20"/>
      <c r="EU732" s="15"/>
      <c r="EV732" s="20"/>
      <c r="EW732" s="15"/>
      <c r="EX732" s="20"/>
      <c r="EY732" s="15"/>
      <c r="EZ732" s="20"/>
      <c r="FA732" s="15"/>
      <c r="FB732" s="20"/>
      <c r="FC732" s="15"/>
      <c r="FD732" s="20"/>
      <c r="FE732" s="15"/>
      <c r="FF732" s="20"/>
      <c r="FG732" s="15"/>
      <c r="FH732" s="20"/>
      <c r="FI732" s="15"/>
      <c r="FJ732" s="20"/>
      <c r="FK732" s="15"/>
      <c r="FL732" s="20"/>
      <c r="FM732" s="15"/>
      <c r="FN732" s="20"/>
      <c r="FO732" s="15"/>
      <c r="FP732" s="20"/>
      <c r="FQ732" s="15"/>
      <c r="FR732" s="20"/>
      <c r="FS732" s="15"/>
      <c r="FT732" s="20"/>
      <c r="FU732" s="15"/>
      <c r="FV732" s="20"/>
      <c r="FW732" s="15"/>
      <c r="FX732" s="20"/>
      <c r="FY732" s="15"/>
      <c r="FZ732" s="20"/>
      <c r="GA732" s="15"/>
      <c r="GB732" s="20"/>
      <c r="GC732" s="15"/>
      <c r="GD732" s="20"/>
      <c r="GE732" s="15">
        <v>59</v>
      </c>
      <c r="GF732" s="20">
        <v>8</v>
      </c>
      <c r="GG732" s="170"/>
    </row>
    <row r="733" spans="1:189" s="2" customFormat="1" ht="15" customHeight="1" x14ac:dyDescent="0.3">
      <c r="A733" s="17" t="s">
        <v>133</v>
      </c>
      <c r="B733" s="17" t="s">
        <v>126</v>
      </c>
      <c r="C733" s="17" t="s">
        <v>1243</v>
      </c>
      <c r="D733" s="17" t="s">
        <v>1223</v>
      </c>
      <c r="E733" s="15" t="str">
        <f t="shared" si="145"/>
        <v>Kieryn Lee</v>
      </c>
      <c r="F733" s="17" t="s">
        <v>128</v>
      </c>
      <c r="G733" s="15">
        <v>999916871</v>
      </c>
      <c r="H733" s="15">
        <f t="shared" si="146"/>
        <v>246.5</v>
      </c>
      <c r="I733" s="15"/>
      <c r="J733" s="17">
        <f>(O733+P733+R733+S733+T733+U733)/2</f>
        <v>12.5</v>
      </c>
      <c r="K733" s="16"/>
      <c r="L733" s="15"/>
      <c r="M733" s="15"/>
      <c r="N733" s="15"/>
      <c r="O733" s="15">
        <f t="shared" si="141"/>
        <v>25</v>
      </c>
      <c r="P733" s="15">
        <v>0</v>
      </c>
      <c r="Q733" s="15">
        <f t="shared" si="142"/>
        <v>1</v>
      </c>
      <c r="R733" s="15">
        <v>0</v>
      </c>
      <c r="S733" s="15">
        <v>0</v>
      </c>
      <c r="T733" s="15">
        <f t="shared" si="143"/>
        <v>0</v>
      </c>
      <c r="U733" s="15">
        <f t="shared" si="144"/>
        <v>0</v>
      </c>
      <c r="V733" s="15"/>
      <c r="W733" s="15"/>
      <c r="X733" s="15"/>
      <c r="Y733" s="15"/>
      <c r="Z733" s="16"/>
      <c r="AA733" s="15"/>
      <c r="AB733" s="24"/>
      <c r="AC733" s="15"/>
      <c r="AD733" s="15"/>
      <c r="AE733" s="15"/>
      <c r="AF733" s="15"/>
      <c r="AG733" s="15"/>
      <c r="AH733" s="24"/>
      <c r="AI733" s="15"/>
      <c r="AJ733" s="15"/>
      <c r="AK733" s="15"/>
      <c r="AL733" s="15"/>
      <c r="AM733" s="15"/>
      <c r="AN733" s="24"/>
      <c r="AO733" s="15"/>
      <c r="AP733" s="24"/>
      <c r="AQ733" s="15"/>
      <c r="AR733" s="24"/>
      <c r="AS733" s="15"/>
      <c r="AT733" s="24"/>
      <c r="AU733" s="15"/>
      <c r="AV733" s="24"/>
      <c r="AW733" s="15"/>
      <c r="AX733" s="24"/>
      <c r="AY733" s="15"/>
      <c r="AZ733" s="15"/>
      <c r="BA733" s="15"/>
      <c r="BB733" s="15"/>
      <c r="BC733" s="15"/>
      <c r="BD733" s="15"/>
      <c r="BE733" s="15"/>
      <c r="BF733" s="24"/>
      <c r="BG733" s="15"/>
      <c r="BH733" s="24"/>
      <c r="BI733" s="15"/>
      <c r="BJ733" s="24"/>
      <c r="BK733" s="15"/>
      <c r="BL733" s="24"/>
      <c r="BM733" s="15"/>
      <c r="BN733" s="24"/>
      <c r="BO733" s="15"/>
      <c r="BP733" s="24"/>
      <c r="BQ733" s="15"/>
      <c r="BR733" s="24"/>
      <c r="BS733" s="15"/>
      <c r="BT733" s="24"/>
      <c r="BU733" s="15">
        <v>35</v>
      </c>
      <c r="BV733" s="24">
        <v>1</v>
      </c>
      <c r="BW733" s="15"/>
      <c r="BX733" s="24"/>
      <c r="BY733" s="15"/>
      <c r="BZ733" s="24"/>
      <c r="CA733" s="15">
        <v>60</v>
      </c>
      <c r="CB733" s="24">
        <v>2</v>
      </c>
      <c r="CC733" s="15"/>
      <c r="CD733" s="24"/>
      <c r="CE733" s="15"/>
      <c r="CF733" s="24"/>
      <c r="CG733" s="15"/>
      <c r="CH733" s="25"/>
      <c r="CI733" s="15"/>
      <c r="CJ733" s="25"/>
      <c r="CK733" s="15"/>
      <c r="CL733" s="25"/>
      <c r="CM733" s="15"/>
      <c r="CN733" s="25"/>
      <c r="CO733" s="15"/>
      <c r="CP733" s="25"/>
      <c r="CQ733" s="15"/>
      <c r="CR733" s="25"/>
      <c r="CS733" s="15">
        <f t="shared" si="147"/>
        <v>0</v>
      </c>
      <c r="CT733" s="15">
        <f t="shared" si="148"/>
        <v>190</v>
      </c>
      <c r="CU733" s="15">
        <f t="shared" si="149"/>
        <v>2</v>
      </c>
      <c r="CV733" s="15">
        <f t="shared" si="150"/>
        <v>44</v>
      </c>
      <c r="CW733" s="15"/>
      <c r="CX733" s="15"/>
      <c r="CY733" s="15">
        <f t="shared" si="151"/>
        <v>0</v>
      </c>
      <c r="CZ733" s="15">
        <f>GG733</f>
        <v>0</v>
      </c>
      <c r="DA733" s="19"/>
      <c r="DB733" s="17"/>
      <c r="DC733" s="15"/>
      <c r="DD733" s="15"/>
      <c r="DE733" s="15"/>
      <c r="DF733" s="15"/>
      <c r="DG733" s="15">
        <f>0.4*120</f>
        <v>48</v>
      </c>
      <c r="DH733" s="15"/>
      <c r="DI733" s="15">
        <f>0.4*45</f>
        <v>18</v>
      </c>
      <c r="DJ733" s="15"/>
      <c r="DK733" s="15"/>
      <c r="DL733" s="15"/>
      <c r="DM733" s="15"/>
      <c r="DN733" s="15"/>
      <c r="DO733" s="15"/>
      <c r="DP733" s="17"/>
      <c r="DQ733" s="15"/>
      <c r="DR733" s="15"/>
      <c r="DS733" s="15"/>
      <c r="DT733" s="15"/>
      <c r="DU733" s="15"/>
      <c r="DV733" s="15"/>
      <c r="DW733" s="15">
        <f>0.4*52.5</f>
        <v>21</v>
      </c>
      <c r="DX733" s="20">
        <v>2</v>
      </c>
      <c r="DY733" s="15"/>
      <c r="DZ733" s="20"/>
      <c r="EA733" s="15"/>
      <c r="EB733" s="20"/>
      <c r="EC733" s="15"/>
      <c r="ED733" s="20"/>
      <c r="EE733" s="15"/>
      <c r="EF733" s="20"/>
      <c r="EG733" s="15"/>
      <c r="EH733" s="20"/>
      <c r="EI733" s="15"/>
      <c r="EJ733" s="20"/>
      <c r="EK733" s="15">
        <v>25</v>
      </c>
      <c r="EL733" s="20">
        <v>1</v>
      </c>
      <c r="EM733" s="15"/>
      <c r="EN733" s="20"/>
      <c r="EO733" s="15"/>
      <c r="EP733" s="20"/>
      <c r="EQ733" s="15"/>
      <c r="ER733" s="20"/>
      <c r="ES733" s="15"/>
      <c r="ET733" s="20"/>
      <c r="EU733" s="15">
        <v>54</v>
      </c>
      <c r="EV733" s="20">
        <v>7</v>
      </c>
      <c r="EW733" s="15"/>
      <c r="EX733" s="20"/>
      <c r="EY733" s="15"/>
      <c r="EZ733" s="20"/>
      <c r="FA733" s="15"/>
      <c r="FB733" s="20"/>
      <c r="FC733" s="15"/>
      <c r="FD733" s="20"/>
      <c r="FE733" s="15"/>
      <c r="FF733" s="20"/>
      <c r="FG733" s="15"/>
      <c r="FH733" s="20"/>
      <c r="FI733" s="15"/>
      <c r="FJ733" s="20"/>
      <c r="FK733" s="15"/>
      <c r="FL733" s="20"/>
      <c r="FM733" s="15"/>
      <c r="FN733" s="20"/>
      <c r="FO733" s="15">
        <v>68</v>
      </c>
      <c r="FP733" s="20"/>
      <c r="FQ733" s="15"/>
      <c r="FR733" s="20"/>
      <c r="FS733" s="15">
        <v>68</v>
      </c>
      <c r="FT733" s="20">
        <v>4</v>
      </c>
      <c r="FU733" s="15"/>
      <c r="FV733" s="20"/>
      <c r="FW733" s="15"/>
      <c r="FX733" s="20"/>
      <c r="FY733" s="15"/>
      <c r="FZ733" s="20"/>
      <c r="GA733" s="15"/>
      <c r="GB733" s="20"/>
      <c r="GC733" s="15"/>
      <c r="GD733" s="20"/>
      <c r="GE733" s="15">
        <v>44</v>
      </c>
      <c r="GF733" s="20" t="s">
        <v>129</v>
      </c>
      <c r="GG733" s="170"/>
    </row>
    <row r="734" spans="1:189" s="2" customFormat="1" ht="15" customHeight="1" x14ac:dyDescent="0.3">
      <c r="A734" s="15" t="s">
        <v>133</v>
      </c>
      <c r="B734" s="15" t="s">
        <v>134</v>
      </c>
      <c r="C734" s="15" t="s">
        <v>165</v>
      </c>
      <c r="D734" s="15" t="s">
        <v>268</v>
      </c>
      <c r="E734" s="15" t="str">
        <f t="shared" si="145"/>
        <v>Gabriel Ashrafi</v>
      </c>
      <c r="F734" s="15" t="s">
        <v>135</v>
      </c>
      <c r="G734" s="15">
        <v>999916885</v>
      </c>
      <c r="H734" s="15">
        <f t="shared" si="146"/>
        <v>119</v>
      </c>
      <c r="I734" s="17"/>
      <c r="J734" s="17"/>
      <c r="K734" s="21"/>
      <c r="L734" s="15"/>
      <c r="M734" s="15"/>
      <c r="N734" s="15"/>
      <c r="O734" s="15">
        <f t="shared" si="141"/>
        <v>0</v>
      </c>
      <c r="P734" s="15">
        <v>0</v>
      </c>
      <c r="Q734" s="15">
        <f t="shared" si="142"/>
        <v>1</v>
      </c>
      <c r="R734" s="15">
        <v>0</v>
      </c>
      <c r="S734" s="15">
        <v>0</v>
      </c>
      <c r="T734" s="15">
        <f t="shared" si="143"/>
        <v>51</v>
      </c>
      <c r="U734" s="15">
        <f t="shared" si="144"/>
        <v>0</v>
      </c>
      <c r="V734" s="15"/>
      <c r="W734" s="15"/>
      <c r="X734" s="15"/>
      <c r="Y734" s="15"/>
      <c r="Z734" s="21"/>
      <c r="AA734" s="17"/>
      <c r="AB734" s="17"/>
      <c r="AC734" s="17"/>
      <c r="AD734" s="17"/>
      <c r="AE734" s="17"/>
      <c r="AF734" s="24"/>
      <c r="AG734" s="17"/>
      <c r="AH734" s="24"/>
      <c r="AI734" s="17"/>
      <c r="AJ734" s="24"/>
      <c r="AK734" s="17"/>
      <c r="AL734" s="24"/>
      <c r="AM734" s="17"/>
      <c r="AN734" s="24"/>
      <c r="AO734" s="17"/>
      <c r="AP734" s="24"/>
      <c r="AQ734" s="17"/>
      <c r="AR734" s="24"/>
      <c r="AS734" s="17"/>
      <c r="AT734" s="24"/>
      <c r="AU734" s="17"/>
      <c r="AV734" s="24"/>
      <c r="AW734" s="17"/>
      <c r="AX734" s="24"/>
      <c r="AY734" s="17"/>
      <c r="AZ734" s="17"/>
      <c r="BA734" s="17"/>
      <c r="BB734" s="24"/>
      <c r="BC734" s="17"/>
      <c r="BD734" s="24"/>
      <c r="BE734" s="17"/>
      <c r="BF734" s="24"/>
      <c r="BG734" s="17"/>
      <c r="BH734" s="24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24"/>
      <c r="CQ734" s="17"/>
      <c r="CR734" s="24"/>
      <c r="CS734" s="15">
        <f t="shared" si="147"/>
        <v>0</v>
      </c>
      <c r="CT734" s="15">
        <f t="shared" si="148"/>
        <v>68</v>
      </c>
      <c r="CU734" s="15">
        <f t="shared" si="149"/>
        <v>1</v>
      </c>
      <c r="CV734" s="15">
        <f t="shared" si="150"/>
        <v>0</v>
      </c>
      <c r="CW734" s="15"/>
      <c r="CX734" s="15"/>
      <c r="CY734" s="15">
        <f t="shared" si="151"/>
        <v>0</v>
      </c>
      <c r="CZ734" s="15">
        <f>GG734</f>
        <v>0</v>
      </c>
      <c r="DA734" s="20"/>
      <c r="DB734" s="17"/>
      <c r="DC734" s="15"/>
      <c r="DD734" s="15"/>
      <c r="DE734" s="15"/>
      <c r="DF734" s="15"/>
      <c r="DG734" s="15"/>
      <c r="DH734" s="15"/>
      <c r="DI734" s="15"/>
      <c r="DJ734" s="15"/>
      <c r="DK734" s="15">
        <v>60</v>
      </c>
      <c r="DL734" s="15"/>
      <c r="DM734" s="15"/>
      <c r="DN734" s="15"/>
      <c r="DO734" s="15"/>
      <c r="DP734" s="17"/>
      <c r="DQ734" s="15"/>
      <c r="DR734" s="15"/>
      <c r="DS734" s="15"/>
      <c r="DT734" s="15"/>
      <c r="DU734" s="15"/>
      <c r="DV734" s="15"/>
      <c r="DW734" s="15"/>
      <c r="DX734" s="20"/>
      <c r="DY734" s="15"/>
      <c r="DZ734" s="20"/>
      <c r="EA734" s="15"/>
      <c r="EB734" s="20"/>
      <c r="EC734" s="15">
        <v>51</v>
      </c>
      <c r="ED734" s="20" t="s">
        <v>129</v>
      </c>
      <c r="EE734" s="15"/>
      <c r="EF734" s="20"/>
      <c r="EG734" s="15"/>
      <c r="EH734" s="20"/>
      <c r="EI734" s="15"/>
      <c r="EJ734" s="20"/>
      <c r="EK734" s="15"/>
      <c r="EL734" s="20"/>
      <c r="EM734" s="15"/>
      <c r="EN734" s="20"/>
      <c r="EO734" s="15"/>
      <c r="EP734" s="20"/>
      <c r="EQ734" s="15"/>
      <c r="ER734" s="20"/>
      <c r="ES734" s="15"/>
      <c r="ET734" s="20"/>
      <c r="EU734" s="15"/>
      <c r="EV734" s="20"/>
      <c r="EW734" s="15"/>
      <c r="EX734" s="20"/>
      <c r="EY734" s="15"/>
      <c r="EZ734" s="20"/>
      <c r="FA734" s="15"/>
      <c r="FB734" s="20"/>
      <c r="FC734" s="15"/>
      <c r="FD734" s="20"/>
      <c r="FE734" s="15"/>
      <c r="FF734" s="20"/>
      <c r="FG734" s="15"/>
      <c r="FH734" s="20"/>
      <c r="FI734" s="15"/>
      <c r="FJ734" s="20"/>
      <c r="FK734" s="15"/>
      <c r="FL734" s="20"/>
      <c r="FM734" s="15"/>
      <c r="FN734" s="20"/>
      <c r="FO734" s="15"/>
      <c r="FP734" s="20"/>
      <c r="FQ734" s="15"/>
      <c r="FR734" s="20"/>
      <c r="FS734" s="15"/>
      <c r="FT734" s="20"/>
      <c r="FU734" s="15"/>
      <c r="FV734" s="20"/>
      <c r="FW734" s="15">
        <v>68</v>
      </c>
      <c r="FX734" s="20">
        <v>3</v>
      </c>
      <c r="FY734" s="15"/>
      <c r="FZ734" s="20"/>
      <c r="GA734" s="15"/>
      <c r="GB734" s="20"/>
      <c r="GC734" s="15"/>
      <c r="GD734" s="20"/>
      <c r="GE734" s="15"/>
      <c r="GF734" s="20"/>
      <c r="GG734" s="170"/>
    </row>
    <row r="735" spans="1:189" s="2" customFormat="1" ht="15" customHeight="1" x14ac:dyDescent="0.3">
      <c r="A735" s="15" t="s">
        <v>125</v>
      </c>
      <c r="B735" s="15" t="s">
        <v>126</v>
      </c>
      <c r="C735" s="15" t="s">
        <v>425</v>
      </c>
      <c r="D735" s="15" t="s">
        <v>1009</v>
      </c>
      <c r="E735" s="15" t="str">
        <f t="shared" si="145"/>
        <v>Audrey Jamieson</v>
      </c>
      <c r="F735" s="15" t="s">
        <v>128</v>
      </c>
      <c r="G735" s="15">
        <v>999916887</v>
      </c>
      <c r="H735" s="15">
        <f t="shared" si="146"/>
        <v>76</v>
      </c>
      <c r="I735" s="15"/>
      <c r="J735" s="15"/>
      <c r="K735" s="16"/>
      <c r="L735" s="15"/>
      <c r="M735" s="15"/>
      <c r="N735" s="15"/>
      <c r="O735" s="15">
        <f t="shared" ref="O735:O754" si="152">SUM(EE735, EI735, EK735, EM735)</f>
        <v>0</v>
      </c>
      <c r="P735" s="15">
        <v>0</v>
      </c>
      <c r="Q735" s="15">
        <f t="shared" ref="Q735:Q754" si="153">COUNT(DI735:DV735)</f>
        <v>0</v>
      </c>
      <c r="R735" s="15">
        <v>0</v>
      </c>
      <c r="S735" s="15">
        <v>0</v>
      </c>
      <c r="T735" s="15">
        <f t="shared" ref="T735:T754" si="154">EC735</f>
        <v>38</v>
      </c>
      <c r="U735" s="15">
        <f t="shared" ref="U735:U754" si="155">SUM(EG735)</f>
        <v>0</v>
      </c>
      <c r="V735" s="15"/>
      <c r="W735" s="15"/>
      <c r="X735" s="15"/>
      <c r="Y735" s="15"/>
      <c r="Z735" s="16"/>
      <c r="AA735" s="15"/>
      <c r="AB735" s="24"/>
      <c r="AC735" s="15"/>
      <c r="AD735" s="15"/>
      <c r="AE735" s="15"/>
      <c r="AF735" s="15"/>
      <c r="AG735" s="15"/>
      <c r="AH735" s="24"/>
      <c r="AI735" s="15"/>
      <c r="AJ735" s="15"/>
      <c r="AK735" s="15"/>
      <c r="AL735" s="15"/>
      <c r="AM735" s="15"/>
      <c r="AN735" s="24"/>
      <c r="AO735" s="15"/>
      <c r="AP735" s="24"/>
      <c r="AQ735" s="15"/>
      <c r="AR735" s="24"/>
      <c r="AS735" s="15"/>
      <c r="AT735" s="24"/>
      <c r="AU735" s="15"/>
      <c r="AV735" s="24"/>
      <c r="AW735" s="15"/>
      <c r="AX735" s="24"/>
      <c r="AY735" s="15"/>
      <c r="AZ735" s="15"/>
      <c r="BA735" s="15"/>
      <c r="BB735" s="15"/>
      <c r="BC735" s="15"/>
      <c r="BD735" s="15"/>
      <c r="BE735" s="15"/>
      <c r="BF735" s="24"/>
      <c r="BG735" s="15"/>
      <c r="BH735" s="24"/>
      <c r="BI735" s="15"/>
      <c r="BJ735" s="24"/>
      <c r="BK735" s="15"/>
      <c r="BL735" s="24"/>
      <c r="BM735" s="15">
        <v>79</v>
      </c>
      <c r="BN735" s="24">
        <v>3</v>
      </c>
      <c r="BO735" s="15"/>
      <c r="BP735" s="24"/>
      <c r="BQ735" s="15"/>
      <c r="BR735" s="24"/>
      <c r="BS735" s="15"/>
      <c r="BT735" s="24"/>
      <c r="BU735" s="15"/>
      <c r="BV735" s="24"/>
      <c r="BW735" s="15"/>
      <c r="BX735" s="24"/>
      <c r="BY735" s="15"/>
      <c r="BZ735" s="24"/>
      <c r="CA735" s="15">
        <f>0.3*90</f>
        <v>27</v>
      </c>
      <c r="CB735" s="24">
        <v>3</v>
      </c>
      <c r="CC735" s="15"/>
      <c r="CD735" s="24"/>
      <c r="CE735" s="15"/>
      <c r="CF735" s="24"/>
      <c r="CG735" s="15"/>
      <c r="CH735" s="25"/>
      <c r="CI735" s="15"/>
      <c r="CJ735" s="25"/>
      <c r="CK735" s="15"/>
      <c r="CL735" s="25"/>
      <c r="CM735" s="15"/>
      <c r="CN735" s="25"/>
      <c r="CO735" s="15"/>
      <c r="CP735" s="25"/>
      <c r="CQ735" s="15"/>
      <c r="CR735" s="25"/>
      <c r="CS735" s="15">
        <f t="shared" si="147"/>
        <v>0</v>
      </c>
      <c r="CT735" s="15">
        <f t="shared" si="148"/>
        <v>38</v>
      </c>
      <c r="CU735" s="15">
        <f t="shared" si="149"/>
        <v>0</v>
      </c>
      <c r="CV735" s="15">
        <f t="shared" si="150"/>
        <v>0</v>
      </c>
      <c r="CW735" s="15"/>
      <c r="CX735" s="15"/>
      <c r="CY735" s="15">
        <f t="shared" si="151"/>
        <v>0</v>
      </c>
      <c r="CZ735" s="15">
        <f>GG735</f>
        <v>0</v>
      </c>
      <c r="DA735" s="19"/>
      <c r="DB735" s="17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7"/>
      <c r="DQ735" s="15"/>
      <c r="DR735" s="15"/>
      <c r="DS735" s="15"/>
      <c r="DT735" s="15"/>
      <c r="DU735" s="15"/>
      <c r="DV735" s="15"/>
      <c r="DW735" s="15"/>
      <c r="DX735" s="20"/>
      <c r="DY735" s="15">
        <v>33</v>
      </c>
      <c r="DZ735" s="20" t="s">
        <v>168</v>
      </c>
      <c r="EA735" s="15"/>
      <c r="EB735" s="20"/>
      <c r="EC735" s="15">
        <v>38</v>
      </c>
      <c r="ED735" s="20" t="s">
        <v>168</v>
      </c>
      <c r="EE735" s="15"/>
      <c r="EF735" s="20"/>
      <c r="EG735" s="15"/>
      <c r="EH735" s="20"/>
      <c r="EI735" s="15"/>
      <c r="EJ735" s="20"/>
      <c r="EK735" s="15"/>
      <c r="EL735" s="20"/>
      <c r="EM735" s="15"/>
      <c r="EN735" s="20"/>
      <c r="EO735" s="15"/>
      <c r="EP735" s="20"/>
      <c r="EQ735" s="15"/>
      <c r="ER735" s="20"/>
      <c r="ES735" s="15"/>
      <c r="ET735" s="20"/>
      <c r="EU735" s="15"/>
      <c r="EV735" s="20"/>
      <c r="EW735" s="15"/>
      <c r="EX735" s="20"/>
      <c r="EY735" s="15"/>
      <c r="EZ735" s="20"/>
      <c r="FA735" s="15"/>
      <c r="FB735" s="20"/>
      <c r="FC735" s="15">
        <v>38</v>
      </c>
      <c r="FD735" s="20" t="s">
        <v>129</v>
      </c>
      <c r="FE735" s="15"/>
      <c r="FF735" s="20"/>
      <c r="FG735" s="15"/>
      <c r="FH735" s="20"/>
      <c r="FI735" s="15"/>
      <c r="FJ735" s="20"/>
      <c r="FK735" s="15"/>
      <c r="FL735" s="20"/>
      <c r="FM735" s="15"/>
      <c r="FN735" s="20"/>
      <c r="FO735" s="15"/>
      <c r="FP735" s="20"/>
      <c r="FQ735" s="15"/>
      <c r="FR735" s="20"/>
      <c r="FS735" s="15"/>
      <c r="FT735" s="20"/>
      <c r="FU735" s="15"/>
      <c r="FV735" s="20"/>
      <c r="FW735" s="15"/>
      <c r="FX735" s="20"/>
      <c r="FY735" s="15"/>
      <c r="FZ735" s="20"/>
      <c r="GA735" s="15"/>
      <c r="GB735" s="20"/>
      <c r="GC735" s="15"/>
      <c r="GD735" s="20"/>
      <c r="GE735" s="15"/>
      <c r="GF735" s="20"/>
      <c r="GG735" s="170"/>
    </row>
    <row r="736" spans="1:189" s="2" customFormat="1" ht="15" customHeight="1" x14ac:dyDescent="0.3">
      <c r="A736" s="15" t="s">
        <v>130</v>
      </c>
      <c r="B736" s="15" t="s">
        <v>140</v>
      </c>
      <c r="C736" s="15" t="s">
        <v>1430</v>
      </c>
      <c r="D736" s="15" t="s">
        <v>1429</v>
      </c>
      <c r="E736" s="15" t="str">
        <f t="shared" si="145"/>
        <v>Zephyr Montgomery</v>
      </c>
      <c r="F736" s="15" t="s">
        <v>135</v>
      </c>
      <c r="G736" s="15">
        <v>999916890</v>
      </c>
      <c r="H736" s="15">
        <f t="shared" si="146"/>
        <v>78</v>
      </c>
      <c r="I736" s="15"/>
      <c r="J736" s="15"/>
      <c r="K736" s="16"/>
      <c r="L736" s="15"/>
      <c r="M736" s="15"/>
      <c r="N736" s="15"/>
      <c r="O736" s="15">
        <f t="shared" si="152"/>
        <v>10</v>
      </c>
      <c r="P736" s="15">
        <v>0</v>
      </c>
      <c r="Q736" s="15">
        <f t="shared" si="153"/>
        <v>0</v>
      </c>
      <c r="R736" s="15">
        <v>0</v>
      </c>
      <c r="S736" s="15">
        <v>0</v>
      </c>
      <c r="T736" s="15">
        <f t="shared" si="154"/>
        <v>0</v>
      </c>
      <c r="U736" s="15">
        <f t="shared" si="155"/>
        <v>0</v>
      </c>
      <c r="V736" s="15"/>
      <c r="W736" s="15"/>
      <c r="X736" s="15"/>
      <c r="Y736" s="15"/>
      <c r="Z736" s="16"/>
      <c r="AA736" s="15"/>
      <c r="AB736" s="24"/>
      <c r="AC736" s="15"/>
      <c r="AD736" s="15"/>
      <c r="AE736" s="15"/>
      <c r="AF736" s="15"/>
      <c r="AG736" s="15"/>
      <c r="AH736" s="24"/>
      <c r="AI736" s="15"/>
      <c r="AJ736" s="15"/>
      <c r="AK736" s="15"/>
      <c r="AL736" s="15"/>
      <c r="AM736" s="15"/>
      <c r="AN736" s="24"/>
      <c r="AO736" s="15"/>
      <c r="AP736" s="24"/>
      <c r="AQ736" s="15"/>
      <c r="AR736" s="24"/>
      <c r="AS736" s="15"/>
      <c r="AT736" s="24"/>
      <c r="AU736" s="15"/>
      <c r="AV736" s="24"/>
      <c r="AW736" s="15"/>
      <c r="AX736" s="24"/>
      <c r="AY736" s="15"/>
      <c r="AZ736" s="15"/>
      <c r="BA736" s="15"/>
      <c r="BB736" s="15"/>
      <c r="BC736" s="15"/>
      <c r="BD736" s="15"/>
      <c r="BE736" s="15"/>
      <c r="BF736" s="24"/>
      <c r="BG736" s="15"/>
      <c r="BH736" s="24"/>
      <c r="BI736" s="15"/>
      <c r="BJ736" s="24"/>
      <c r="BK736" s="15"/>
      <c r="BL736" s="24"/>
      <c r="BM736" s="15">
        <v>52.5</v>
      </c>
      <c r="BN736" s="24">
        <v>2</v>
      </c>
      <c r="BO736" s="15"/>
      <c r="BP736" s="24"/>
      <c r="BQ736" s="15"/>
      <c r="BR736" s="24"/>
      <c r="BS736" s="15"/>
      <c r="BT736" s="24"/>
      <c r="BU736" s="15"/>
      <c r="BV736" s="24"/>
      <c r="BW736" s="15"/>
      <c r="BX736" s="24"/>
      <c r="BY736" s="15"/>
      <c r="BZ736" s="24"/>
      <c r="CA736" s="15">
        <v>80</v>
      </c>
      <c r="CB736" s="24">
        <v>1</v>
      </c>
      <c r="CC736" s="15"/>
      <c r="CD736" s="24"/>
      <c r="CE736" s="15"/>
      <c r="CF736" s="24"/>
      <c r="CG736" s="15"/>
      <c r="CH736" s="25"/>
      <c r="CI736" s="15"/>
      <c r="CJ736" s="25"/>
      <c r="CK736" s="15"/>
      <c r="CL736" s="25"/>
      <c r="CM736" s="15"/>
      <c r="CN736" s="25"/>
      <c r="CO736" s="15"/>
      <c r="CP736" s="25"/>
      <c r="CQ736" s="15"/>
      <c r="CR736" s="25"/>
      <c r="CS736" s="15">
        <f t="shared" si="147"/>
        <v>0</v>
      </c>
      <c r="CT736" s="15">
        <f t="shared" si="148"/>
        <v>68</v>
      </c>
      <c r="CU736" s="15">
        <f t="shared" si="149"/>
        <v>1</v>
      </c>
      <c r="CV736" s="15">
        <f t="shared" si="150"/>
        <v>0</v>
      </c>
      <c r="CW736" s="15"/>
      <c r="CX736" s="15"/>
      <c r="CY736" s="15">
        <f t="shared" si="151"/>
        <v>0</v>
      </c>
      <c r="CZ736" s="15">
        <f>GG736</f>
        <v>0</v>
      </c>
      <c r="DA736" s="19"/>
      <c r="DB736" s="17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7"/>
      <c r="DQ736" s="15"/>
      <c r="DR736" s="15"/>
      <c r="DS736" s="15"/>
      <c r="DT736" s="15"/>
      <c r="DU736" s="15"/>
      <c r="DV736" s="15"/>
      <c r="DW736" s="15"/>
      <c r="DX736" s="20"/>
      <c r="DY736" s="15">
        <v>42</v>
      </c>
      <c r="DZ736" s="20">
        <v>2</v>
      </c>
      <c r="EA736" s="15"/>
      <c r="EB736" s="20"/>
      <c r="EC736" s="15"/>
      <c r="ED736" s="20"/>
      <c r="EE736" s="15">
        <v>10</v>
      </c>
      <c r="EF736" s="20"/>
      <c r="EG736" s="15"/>
      <c r="EH736" s="20"/>
      <c r="EI736" s="15"/>
      <c r="EJ736" s="20"/>
      <c r="EK736" s="15"/>
      <c r="EL736" s="20"/>
      <c r="EM736" s="15"/>
      <c r="EN736" s="20"/>
      <c r="EO736" s="15"/>
      <c r="EP736" s="20"/>
      <c r="EQ736" s="15"/>
      <c r="ER736" s="20"/>
      <c r="ES736" s="15"/>
      <c r="ET736" s="20"/>
      <c r="EU736" s="15"/>
      <c r="EV736" s="20"/>
      <c r="EW736" s="15"/>
      <c r="EX736" s="20"/>
      <c r="EY736" s="15"/>
      <c r="EZ736" s="20"/>
      <c r="FA736" s="15"/>
      <c r="FB736" s="20"/>
      <c r="FC736" s="15"/>
      <c r="FD736" s="20"/>
      <c r="FE736" s="15"/>
      <c r="FF736" s="20"/>
      <c r="FG736" s="15"/>
      <c r="FH736" s="20"/>
      <c r="FI736" s="15"/>
      <c r="FJ736" s="20"/>
      <c r="FK736" s="15">
        <v>68</v>
      </c>
      <c r="FL736" s="20">
        <v>3</v>
      </c>
      <c r="FM736" s="15"/>
      <c r="FN736" s="20"/>
      <c r="FO736" s="15"/>
      <c r="FP736" s="20"/>
      <c r="FQ736" s="15"/>
      <c r="FR736" s="20"/>
      <c r="FS736" s="15"/>
      <c r="FT736" s="20"/>
      <c r="FU736" s="15"/>
      <c r="FV736" s="20"/>
      <c r="FW736" s="15"/>
      <c r="FX736" s="20"/>
      <c r="FY736" s="15"/>
      <c r="FZ736" s="20"/>
      <c r="GA736" s="15"/>
      <c r="GB736" s="20"/>
      <c r="GC736" s="15"/>
      <c r="GD736" s="20"/>
      <c r="GE736" s="15"/>
      <c r="GF736" s="20"/>
      <c r="GG736" s="170"/>
    </row>
    <row r="737" spans="1:189" s="2" customFormat="1" ht="15" customHeight="1" x14ac:dyDescent="0.3">
      <c r="A737" s="15" t="s">
        <v>130</v>
      </c>
      <c r="B737" s="15" t="s">
        <v>126</v>
      </c>
      <c r="C737" s="15" t="s">
        <v>1785</v>
      </c>
      <c r="D737" s="15" t="s">
        <v>1786</v>
      </c>
      <c r="E737" s="15" t="str">
        <f t="shared" si="145"/>
        <v>Azlyn Stucki</v>
      </c>
      <c r="F737" s="15" t="s">
        <v>128</v>
      </c>
      <c r="G737" s="15">
        <v>999916941</v>
      </c>
      <c r="H737" s="15">
        <f t="shared" si="146"/>
        <v>69.599999999999994</v>
      </c>
      <c r="I737" s="15"/>
      <c r="J737" s="17">
        <f>(O737+P737+R737+S737+T737+U737)/2</f>
        <v>39.6</v>
      </c>
      <c r="K737" s="16"/>
      <c r="L737" s="15"/>
      <c r="M737" s="15"/>
      <c r="N737" s="15"/>
      <c r="O737" s="15">
        <f t="shared" si="152"/>
        <v>52</v>
      </c>
      <c r="P737" s="15">
        <v>0</v>
      </c>
      <c r="Q737" s="15">
        <f t="shared" si="153"/>
        <v>1</v>
      </c>
      <c r="R737" s="15">
        <v>0</v>
      </c>
      <c r="S737" s="15">
        <v>0</v>
      </c>
      <c r="T737" s="15">
        <f t="shared" si="154"/>
        <v>27.200000000000003</v>
      </c>
      <c r="U737" s="15">
        <f t="shared" si="155"/>
        <v>0</v>
      </c>
      <c r="V737" s="15"/>
      <c r="W737" s="15"/>
      <c r="X737" s="15"/>
      <c r="Y737" s="15"/>
      <c r="Z737" s="16"/>
      <c r="AA737" s="15"/>
      <c r="AB737" s="24"/>
      <c r="AC737" s="15"/>
      <c r="AD737" s="15"/>
      <c r="AE737" s="15"/>
      <c r="AF737" s="15"/>
      <c r="AG737" s="15"/>
      <c r="AH737" s="24"/>
      <c r="AI737" s="15"/>
      <c r="AJ737" s="15"/>
      <c r="AK737" s="15"/>
      <c r="AL737" s="15"/>
      <c r="AM737" s="15"/>
      <c r="AN737" s="24"/>
      <c r="AO737" s="15"/>
      <c r="AP737" s="24"/>
      <c r="AQ737" s="15"/>
      <c r="AR737" s="24"/>
      <c r="AS737" s="15"/>
      <c r="AT737" s="24"/>
      <c r="AU737" s="15"/>
      <c r="AV737" s="24"/>
      <c r="AW737" s="15"/>
      <c r="AX737" s="24"/>
      <c r="AY737" s="15"/>
      <c r="AZ737" s="15"/>
      <c r="BA737" s="15"/>
      <c r="BB737" s="15"/>
      <c r="BC737" s="15"/>
      <c r="BD737" s="15"/>
      <c r="BE737" s="15"/>
      <c r="BF737" s="24"/>
      <c r="BG737" s="15"/>
      <c r="BH737" s="24"/>
      <c r="BI737" s="15"/>
      <c r="BJ737" s="24"/>
      <c r="BK737" s="15"/>
      <c r="BL737" s="24"/>
      <c r="BM737" s="15">
        <v>67</v>
      </c>
      <c r="BN737" s="24">
        <v>5</v>
      </c>
      <c r="BO737" s="15"/>
      <c r="BP737" s="24"/>
      <c r="BQ737" s="15"/>
      <c r="BR737" s="24"/>
      <c r="BS737" s="15"/>
      <c r="BT737" s="24"/>
      <c r="BU737" s="15"/>
      <c r="BV737" s="24"/>
      <c r="BW737" s="15"/>
      <c r="BX737" s="24"/>
      <c r="BY737" s="15"/>
      <c r="BZ737" s="24"/>
      <c r="CA737" s="15">
        <f>0.4*72</f>
        <v>28.8</v>
      </c>
      <c r="CB737" s="24"/>
      <c r="CC737" s="15"/>
      <c r="CD737" s="24"/>
      <c r="CE737" s="15"/>
      <c r="CF737" s="24"/>
      <c r="CG737" s="15"/>
      <c r="CH737" s="25"/>
      <c r="CI737" s="15"/>
      <c r="CJ737" s="25"/>
      <c r="CK737" s="15"/>
      <c r="CL737" s="25"/>
      <c r="CM737" s="15"/>
      <c r="CN737" s="25"/>
      <c r="CO737" s="15"/>
      <c r="CP737" s="24"/>
      <c r="CQ737" s="15"/>
      <c r="CR737" s="24"/>
      <c r="CS737" s="15">
        <f t="shared" si="147"/>
        <v>0</v>
      </c>
      <c r="CT737" s="15">
        <f t="shared" si="148"/>
        <v>30</v>
      </c>
      <c r="CU737" s="15">
        <f t="shared" si="149"/>
        <v>1</v>
      </c>
      <c r="CV737" s="15">
        <f t="shared" si="150"/>
        <v>0</v>
      </c>
      <c r="CW737" s="15"/>
      <c r="CX737" s="15"/>
      <c r="CY737" s="15">
        <f t="shared" si="151"/>
        <v>0</v>
      </c>
      <c r="CZ737" s="15">
        <f>GG737</f>
        <v>0</v>
      </c>
      <c r="DA737" s="20"/>
      <c r="DB737" s="17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>
        <f>0.4*90</f>
        <v>36</v>
      </c>
      <c r="DP737" s="17"/>
      <c r="DQ737" s="15"/>
      <c r="DR737" s="15"/>
      <c r="DS737" s="15"/>
      <c r="DT737" s="15"/>
      <c r="DU737" s="15"/>
      <c r="DV737" s="15"/>
      <c r="DW737" s="15"/>
      <c r="DX737" s="20"/>
      <c r="DY737" s="15">
        <f>0.4*79</f>
        <v>31.6</v>
      </c>
      <c r="DZ737" s="20">
        <v>3</v>
      </c>
      <c r="EA737" s="15"/>
      <c r="EB737" s="20"/>
      <c r="EC737" s="15">
        <f>0.4*68</f>
        <v>27.200000000000003</v>
      </c>
      <c r="ED737" s="20">
        <v>8</v>
      </c>
      <c r="EE737" s="15"/>
      <c r="EF737" s="20"/>
      <c r="EG737" s="15"/>
      <c r="EH737" s="20"/>
      <c r="EI737" s="15">
        <v>52</v>
      </c>
      <c r="EJ737" s="20">
        <v>5</v>
      </c>
      <c r="EK737" s="15"/>
      <c r="EL737" s="20"/>
      <c r="EM737" s="15"/>
      <c r="EN737" s="20"/>
      <c r="EO737" s="15"/>
      <c r="EP737" s="20"/>
      <c r="EQ737" s="15"/>
      <c r="ER737" s="20"/>
      <c r="ES737" s="15"/>
      <c r="ET737" s="20"/>
      <c r="EU737" s="15"/>
      <c r="EV737" s="20"/>
      <c r="EW737" s="15"/>
      <c r="EX737" s="20"/>
      <c r="EY737" s="15"/>
      <c r="EZ737" s="20"/>
      <c r="FA737" s="15"/>
      <c r="FB737" s="20"/>
      <c r="FC737" s="15"/>
      <c r="FD737" s="20"/>
      <c r="FE737" s="15"/>
      <c r="FF737" s="20"/>
      <c r="FG737" s="15"/>
      <c r="FH737" s="20"/>
      <c r="FI737" s="15"/>
      <c r="FJ737" s="20"/>
      <c r="FK737" s="15"/>
      <c r="FL737" s="20"/>
      <c r="FM737" s="15"/>
      <c r="FN737" s="20"/>
      <c r="FO737" s="15"/>
      <c r="FP737" s="20"/>
      <c r="FQ737" s="15"/>
      <c r="FR737" s="20"/>
      <c r="FS737" s="15"/>
      <c r="FT737" s="20"/>
      <c r="FU737" s="15"/>
      <c r="FV737" s="20"/>
      <c r="FW737" s="15"/>
      <c r="FX737" s="20"/>
      <c r="FY737" s="15"/>
      <c r="FZ737" s="20"/>
      <c r="GA737" s="15">
        <v>30</v>
      </c>
      <c r="GB737" s="20">
        <v>1</v>
      </c>
      <c r="GC737" s="15"/>
      <c r="GD737" s="20"/>
      <c r="GE737" s="15"/>
      <c r="GF737" s="20"/>
      <c r="GG737" s="170"/>
    </row>
    <row r="738" spans="1:189" s="2" customFormat="1" ht="15" customHeight="1" x14ac:dyDescent="0.3">
      <c r="A738" s="17" t="s">
        <v>125</v>
      </c>
      <c r="B738" s="15" t="s">
        <v>126</v>
      </c>
      <c r="C738" s="15" t="s">
        <v>867</v>
      </c>
      <c r="D738" s="15" t="s">
        <v>868</v>
      </c>
      <c r="E738" s="15" t="str">
        <f t="shared" si="145"/>
        <v>Ana Paola Guimaraes</v>
      </c>
      <c r="F738" s="15" t="s">
        <v>128</v>
      </c>
      <c r="G738" s="15">
        <v>999916953</v>
      </c>
      <c r="H738" s="15">
        <f t="shared" si="146"/>
        <v>141</v>
      </c>
      <c r="I738" s="15"/>
      <c r="J738" s="15"/>
      <c r="K738" s="16"/>
      <c r="L738" s="15"/>
      <c r="M738" s="15"/>
      <c r="N738" s="15"/>
      <c r="O738" s="15">
        <f t="shared" si="152"/>
        <v>32</v>
      </c>
      <c r="P738" s="15">
        <v>0</v>
      </c>
      <c r="Q738" s="15">
        <f t="shared" si="153"/>
        <v>0</v>
      </c>
      <c r="R738" s="15">
        <v>0</v>
      </c>
      <c r="S738" s="15">
        <v>0</v>
      </c>
      <c r="T738" s="15">
        <f t="shared" si="154"/>
        <v>38</v>
      </c>
      <c r="U738" s="15">
        <f t="shared" si="155"/>
        <v>0</v>
      </c>
      <c r="V738" s="15"/>
      <c r="W738" s="15"/>
      <c r="X738" s="15"/>
      <c r="Y738" s="15"/>
      <c r="Z738" s="16"/>
      <c r="AA738" s="15"/>
      <c r="AB738" s="24"/>
      <c r="AC738" s="15"/>
      <c r="AD738" s="15"/>
      <c r="AE738" s="15"/>
      <c r="AF738" s="15"/>
      <c r="AG738" s="15"/>
      <c r="AH738" s="24"/>
      <c r="AI738" s="15"/>
      <c r="AJ738" s="15"/>
      <c r="AK738" s="15"/>
      <c r="AL738" s="15"/>
      <c r="AM738" s="15"/>
      <c r="AN738" s="24"/>
      <c r="AO738" s="15"/>
      <c r="AP738" s="24"/>
      <c r="AQ738" s="15"/>
      <c r="AR738" s="24"/>
      <c r="AS738" s="15"/>
      <c r="AT738" s="24"/>
      <c r="AU738" s="15"/>
      <c r="AV738" s="24"/>
      <c r="AW738" s="15"/>
      <c r="AX738" s="24"/>
      <c r="AY738" s="15"/>
      <c r="AZ738" s="15"/>
      <c r="BA738" s="15"/>
      <c r="BB738" s="15"/>
      <c r="BC738" s="15"/>
      <c r="BD738" s="15"/>
      <c r="BE738" s="15"/>
      <c r="BF738" s="24"/>
      <c r="BG738" s="15"/>
      <c r="BH738" s="24"/>
      <c r="BI738" s="15"/>
      <c r="BJ738" s="24"/>
      <c r="BK738" s="15"/>
      <c r="BL738" s="24"/>
      <c r="BM738" s="15">
        <v>59</v>
      </c>
      <c r="BN738" s="24">
        <v>7</v>
      </c>
      <c r="BO738" s="15"/>
      <c r="BP738" s="24"/>
      <c r="BQ738" s="15"/>
      <c r="BR738" s="24"/>
      <c r="BS738" s="15"/>
      <c r="BT738" s="24"/>
      <c r="BU738" s="15"/>
      <c r="BV738" s="24"/>
      <c r="BW738" s="15"/>
      <c r="BX738" s="24"/>
      <c r="BY738" s="15"/>
      <c r="BZ738" s="24"/>
      <c r="CA738" s="15"/>
      <c r="CB738" s="24"/>
      <c r="CC738" s="15"/>
      <c r="CD738" s="24"/>
      <c r="CE738" s="15"/>
      <c r="CF738" s="24"/>
      <c r="CG738" s="15">
        <f>0.3*90</f>
        <v>27</v>
      </c>
      <c r="CH738" s="25">
        <v>2</v>
      </c>
      <c r="CI738" s="15"/>
      <c r="CJ738" s="25"/>
      <c r="CK738" s="15"/>
      <c r="CL738" s="25"/>
      <c r="CM738" s="15"/>
      <c r="CN738" s="25"/>
      <c r="CO738" s="15"/>
      <c r="CP738" s="25"/>
      <c r="CQ738" s="15"/>
      <c r="CR738" s="25"/>
      <c r="CS738" s="15">
        <f t="shared" si="147"/>
        <v>0</v>
      </c>
      <c r="CT738" s="15">
        <f t="shared" si="148"/>
        <v>38</v>
      </c>
      <c r="CU738" s="15">
        <f t="shared" si="149"/>
        <v>0</v>
      </c>
      <c r="CV738" s="15">
        <f t="shared" si="150"/>
        <v>33</v>
      </c>
      <c r="CW738" s="15"/>
      <c r="CX738" s="15"/>
      <c r="CY738" s="15">
        <f t="shared" si="151"/>
        <v>0</v>
      </c>
      <c r="CZ738" s="15">
        <f>GG738</f>
        <v>0</v>
      </c>
      <c r="DA738" s="19"/>
      <c r="DB738" s="17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7"/>
      <c r="DQ738" s="15"/>
      <c r="DR738" s="15"/>
      <c r="DS738" s="15"/>
      <c r="DT738" s="15"/>
      <c r="DU738" s="15"/>
      <c r="DV738" s="15"/>
      <c r="DW738" s="15"/>
      <c r="DX738" s="20"/>
      <c r="DY738" s="15">
        <v>33</v>
      </c>
      <c r="DZ738" s="20" t="s">
        <v>168</v>
      </c>
      <c r="EA738" s="15"/>
      <c r="EB738" s="20"/>
      <c r="EC738" s="15">
        <v>38</v>
      </c>
      <c r="ED738" s="20" t="s">
        <v>168</v>
      </c>
      <c r="EE738" s="15"/>
      <c r="EF738" s="20"/>
      <c r="EG738" s="15"/>
      <c r="EH738" s="20"/>
      <c r="EI738" s="15">
        <v>32</v>
      </c>
      <c r="EJ738" s="20" t="s">
        <v>129</v>
      </c>
      <c r="EK738" s="15"/>
      <c r="EL738" s="20"/>
      <c r="EM738" s="15"/>
      <c r="EN738" s="20"/>
      <c r="EO738" s="15"/>
      <c r="EP738" s="20"/>
      <c r="EQ738" s="15"/>
      <c r="ER738" s="20"/>
      <c r="ES738" s="15"/>
      <c r="ET738" s="20"/>
      <c r="EU738" s="15"/>
      <c r="EV738" s="20"/>
      <c r="EW738" s="15"/>
      <c r="EX738" s="20"/>
      <c r="EY738" s="15"/>
      <c r="EZ738" s="20"/>
      <c r="FA738" s="15"/>
      <c r="FB738" s="20"/>
      <c r="FC738" s="15">
        <v>38</v>
      </c>
      <c r="FD738" s="20" t="s">
        <v>129</v>
      </c>
      <c r="FE738" s="15"/>
      <c r="FF738" s="20"/>
      <c r="FG738" s="15"/>
      <c r="FH738" s="20"/>
      <c r="FI738" s="15"/>
      <c r="FJ738" s="20"/>
      <c r="FK738" s="15"/>
      <c r="FL738" s="20"/>
      <c r="FM738" s="15"/>
      <c r="FN738" s="20"/>
      <c r="FO738" s="15"/>
      <c r="FP738" s="20"/>
      <c r="FQ738" s="15"/>
      <c r="FR738" s="20"/>
      <c r="FS738" s="15"/>
      <c r="FT738" s="20"/>
      <c r="FU738" s="15"/>
      <c r="FV738" s="20"/>
      <c r="FW738" s="15"/>
      <c r="FX738" s="20"/>
      <c r="FY738" s="15"/>
      <c r="FZ738" s="20"/>
      <c r="GA738" s="15"/>
      <c r="GB738" s="20"/>
      <c r="GC738" s="15">
        <v>33</v>
      </c>
      <c r="GD738" s="20" t="s">
        <v>168</v>
      </c>
      <c r="GE738" s="15"/>
      <c r="GF738" s="20"/>
      <c r="GG738" s="170"/>
    </row>
    <row r="739" spans="1:189" s="2" customFormat="1" ht="15" customHeight="1" x14ac:dyDescent="0.3">
      <c r="A739" s="15" t="s">
        <v>130</v>
      </c>
      <c r="B739" s="15" t="s">
        <v>126</v>
      </c>
      <c r="C739" s="17" t="s">
        <v>438</v>
      </c>
      <c r="D739" s="17" t="s">
        <v>728</v>
      </c>
      <c r="E739" s="15" t="str">
        <f t="shared" si="145"/>
        <v>Jack Elm</v>
      </c>
      <c r="F739" s="15" t="s">
        <v>135</v>
      </c>
      <c r="G739" s="15">
        <v>999916960</v>
      </c>
      <c r="H739" s="15">
        <f t="shared" si="146"/>
        <v>90</v>
      </c>
      <c r="I739" s="17"/>
      <c r="J739" s="17">
        <f>(O739+P739+R739+S739+T739+U739)/2</f>
        <v>0</v>
      </c>
      <c r="K739" s="21"/>
      <c r="L739" s="15"/>
      <c r="M739" s="15"/>
      <c r="N739" s="15"/>
      <c r="O739" s="15">
        <f t="shared" si="152"/>
        <v>0</v>
      </c>
      <c r="P739" s="15">
        <v>0</v>
      </c>
      <c r="Q739" s="15">
        <f t="shared" si="153"/>
        <v>1</v>
      </c>
      <c r="R739" s="15">
        <v>0</v>
      </c>
      <c r="S739" s="15">
        <v>0</v>
      </c>
      <c r="T739" s="15">
        <f t="shared" si="154"/>
        <v>0</v>
      </c>
      <c r="U739" s="15">
        <f t="shared" si="155"/>
        <v>0</v>
      </c>
      <c r="V739" s="15"/>
      <c r="W739" s="15"/>
      <c r="X739" s="15"/>
      <c r="Y739" s="15"/>
      <c r="Z739" s="21"/>
      <c r="AA739" s="17"/>
      <c r="AB739" s="17"/>
      <c r="AC739" s="17"/>
      <c r="AD739" s="17"/>
      <c r="AE739" s="17"/>
      <c r="AF739" s="24"/>
      <c r="AG739" s="17"/>
      <c r="AH739" s="24"/>
      <c r="AI739" s="17"/>
      <c r="AJ739" s="24"/>
      <c r="AK739" s="17"/>
      <c r="AL739" s="24"/>
      <c r="AM739" s="17"/>
      <c r="AN739" s="24"/>
      <c r="AO739" s="17"/>
      <c r="AP739" s="24"/>
      <c r="AQ739" s="17"/>
      <c r="AR739" s="24"/>
      <c r="AS739" s="17"/>
      <c r="AT739" s="24"/>
      <c r="AU739" s="17"/>
      <c r="AV739" s="24"/>
      <c r="AW739" s="17"/>
      <c r="AX739" s="24"/>
      <c r="AY739" s="17"/>
      <c r="AZ739" s="17"/>
      <c r="BA739" s="17"/>
      <c r="BB739" s="24"/>
      <c r="BC739" s="17"/>
      <c r="BD739" s="24"/>
      <c r="BE739" s="17"/>
      <c r="BF739" s="24"/>
      <c r="BG739" s="17"/>
      <c r="BH739" s="24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24"/>
      <c r="CQ739" s="17"/>
      <c r="CR739" s="24"/>
      <c r="CS739" s="15">
        <f t="shared" si="147"/>
        <v>0</v>
      </c>
      <c r="CT739" s="15">
        <f t="shared" si="148"/>
        <v>90</v>
      </c>
      <c r="CU739" s="15">
        <f t="shared" si="149"/>
        <v>1</v>
      </c>
      <c r="CV739" s="15">
        <f t="shared" si="150"/>
        <v>0</v>
      </c>
      <c r="CW739" s="15"/>
      <c r="CX739" s="15"/>
      <c r="CY739" s="15">
        <f t="shared" si="151"/>
        <v>0</v>
      </c>
      <c r="CZ739" s="15">
        <f>GG739</f>
        <v>0</v>
      </c>
      <c r="DA739" s="20"/>
      <c r="DB739" s="17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>
        <v>30</v>
      </c>
      <c r="DO739" s="15"/>
      <c r="DP739" s="17"/>
      <c r="DQ739" s="15"/>
      <c r="DR739" s="15"/>
      <c r="DS739" s="15"/>
      <c r="DT739" s="15"/>
      <c r="DU739" s="15"/>
      <c r="DV739" s="15"/>
      <c r="DW739" s="15"/>
      <c r="DX739" s="20"/>
      <c r="DY739" s="15">
        <v>44</v>
      </c>
      <c r="DZ739" s="20" t="s">
        <v>129</v>
      </c>
      <c r="EA739" s="15"/>
      <c r="EB739" s="20"/>
      <c r="EC739" s="15"/>
      <c r="ED739" s="20"/>
      <c r="EE739" s="15"/>
      <c r="EF739" s="20"/>
      <c r="EG739" s="15"/>
      <c r="EH739" s="20"/>
      <c r="EI739" s="15"/>
      <c r="EJ739" s="20"/>
      <c r="EK739" s="15"/>
      <c r="EL739" s="20"/>
      <c r="EM739" s="15"/>
      <c r="EN739" s="20"/>
      <c r="EO739" s="15"/>
      <c r="EP739" s="20"/>
      <c r="EQ739" s="15"/>
      <c r="ER739" s="20"/>
      <c r="ES739" s="15"/>
      <c r="ET739" s="20"/>
      <c r="EU739" s="15"/>
      <c r="EV739" s="20"/>
      <c r="EW739" s="15"/>
      <c r="EX739" s="20"/>
      <c r="EY739" s="15"/>
      <c r="EZ739" s="20"/>
      <c r="FA739" s="15"/>
      <c r="FB739" s="20"/>
      <c r="FC739" s="15"/>
      <c r="FD739" s="20"/>
      <c r="FE739" s="15"/>
      <c r="FF739" s="20"/>
      <c r="FG739" s="15"/>
      <c r="FH739" s="20"/>
      <c r="FI739" s="15"/>
      <c r="FJ739" s="20"/>
      <c r="FK739" s="15"/>
      <c r="FL739" s="20"/>
      <c r="FM739" s="15"/>
      <c r="FN739" s="20"/>
      <c r="FO739" s="15"/>
      <c r="FP739" s="20"/>
      <c r="FQ739" s="15"/>
      <c r="FR739" s="20"/>
      <c r="FS739" s="15"/>
      <c r="FT739" s="20"/>
      <c r="FU739" s="15"/>
      <c r="FV739" s="20"/>
      <c r="FW739" s="15"/>
      <c r="FX739" s="20"/>
      <c r="FY739" s="15">
        <v>90</v>
      </c>
      <c r="FZ739" s="20">
        <v>2</v>
      </c>
      <c r="GA739" s="15"/>
      <c r="GB739" s="20"/>
      <c r="GC739" s="15"/>
      <c r="GD739" s="20"/>
      <c r="GE739" s="15"/>
      <c r="GF739" s="20"/>
      <c r="GG739" s="170"/>
    </row>
    <row r="740" spans="1:189" s="2" customFormat="1" ht="15" customHeight="1" x14ac:dyDescent="0.3">
      <c r="A740" s="17" t="s">
        <v>125</v>
      </c>
      <c r="B740" s="15" t="s">
        <v>126</v>
      </c>
      <c r="C740" s="15" t="s">
        <v>274</v>
      </c>
      <c r="D740" s="15" t="s">
        <v>343</v>
      </c>
      <c r="E740" s="15" t="str">
        <f t="shared" si="145"/>
        <v>Emma Benson</v>
      </c>
      <c r="F740" s="15" t="s">
        <v>128</v>
      </c>
      <c r="G740" s="15">
        <v>999917008</v>
      </c>
      <c r="H740" s="15">
        <f t="shared" si="146"/>
        <v>119</v>
      </c>
      <c r="I740" s="15"/>
      <c r="J740" s="15"/>
      <c r="K740" s="16"/>
      <c r="L740" s="15"/>
      <c r="M740" s="15"/>
      <c r="N740" s="15"/>
      <c r="O740" s="15">
        <f t="shared" si="152"/>
        <v>0</v>
      </c>
      <c r="P740" s="15">
        <v>0</v>
      </c>
      <c r="Q740" s="15">
        <f t="shared" si="153"/>
        <v>0</v>
      </c>
      <c r="R740" s="15">
        <v>0</v>
      </c>
      <c r="S740" s="15">
        <v>0</v>
      </c>
      <c r="T740" s="15">
        <f t="shared" si="154"/>
        <v>38</v>
      </c>
      <c r="U740" s="15">
        <f t="shared" si="155"/>
        <v>0</v>
      </c>
      <c r="V740" s="15"/>
      <c r="W740" s="15"/>
      <c r="X740" s="15"/>
      <c r="Y740" s="15"/>
      <c r="Z740" s="16"/>
      <c r="AA740" s="15"/>
      <c r="AB740" s="24"/>
      <c r="AC740" s="15"/>
      <c r="AD740" s="15"/>
      <c r="AE740" s="15"/>
      <c r="AF740" s="15"/>
      <c r="AG740" s="15"/>
      <c r="AH740" s="24"/>
      <c r="AI740" s="15"/>
      <c r="AJ740" s="15"/>
      <c r="AK740" s="15"/>
      <c r="AL740" s="15"/>
      <c r="AM740" s="15"/>
      <c r="AN740" s="24"/>
      <c r="AO740" s="15"/>
      <c r="AP740" s="24"/>
      <c r="AQ740" s="15"/>
      <c r="AR740" s="24"/>
      <c r="AS740" s="15"/>
      <c r="AT740" s="24"/>
      <c r="AU740" s="15"/>
      <c r="AV740" s="24"/>
      <c r="AW740" s="15"/>
      <c r="AX740" s="24"/>
      <c r="AY740" s="15"/>
      <c r="AZ740" s="15"/>
      <c r="BA740" s="15"/>
      <c r="BB740" s="15"/>
      <c r="BC740" s="15"/>
      <c r="BD740" s="15"/>
      <c r="BE740" s="15"/>
      <c r="BF740" s="24"/>
      <c r="BG740" s="15"/>
      <c r="BH740" s="24"/>
      <c r="BI740" s="15"/>
      <c r="BJ740" s="24"/>
      <c r="BK740" s="15"/>
      <c r="BL740" s="24"/>
      <c r="BM740" s="15"/>
      <c r="BN740" s="24"/>
      <c r="BO740" s="15"/>
      <c r="BP740" s="24"/>
      <c r="BQ740" s="15"/>
      <c r="BR740" s="24"/>
      <c r="BS740" s="15"/>
      <c r="BT740" s="24"/>
      <c r="BU740" s="15">
        <v>33</v>
      </c>
      <c r="BV740" s="24" t="s">
        <v>168</v>
      </c>
      <c r="BW740" s="15"/>
      <c r="BX740" s="24"/>
      <c r="BY740" s="15"/>
      <c r="BZ740" s="24"/>
      <c r="CA740" s="15">
        <v>38</v>
      </c>
      <c r="CB740" s="24" t="s">
        <v>168</v>
      </c>
      <c r="CC740" s="15"/>
      <c r="CD740" s="24"/>
      <c r="CE740" s="15">
        <v>64</v>
      </c>
      <c r="CF740" s="24" t="s">
        <v>129</v>
      </c>
      <c r="CG740" s="15"/>
      <c r="CH740" s="25"/>
      <c r="CI740" s="15"/>
      <c r="CJ740" s="25"/>
      <c r="CK740" s="15"/>
      <c r="CL740" s="25"/>
      <c r="CM740" s="15"/>
      <c r="CN740" s="25"/>
      <c r="CO740" s="15"/>
      <c r="CP740" s="25"/>
      <c r="CQ740" s="15"/>
      <c r="CR740" s="25"/>
      <c r="CS740" s="15">
        <f t="shared" si="147"/>
        <v>0</v>
      </c>
      <c r="CT740" s="15">
        <f t="shared" si="148"/>
        <v>0</v>
      </c>
      <c r="CU740" s="15">
        <f t="shared" si="149"/>
        <v>0</v>
      </c>
      <c r="CV740" s="15">
        <f t="shared" si="150"/>
        <v>33</v>
      </c>
      <c r="CW740" s="15"/>
      <c r="CX740" s="15"/>
      <c r="CY740" s="15">
        <f t="shared" si="151"/>
        <v>48</v>
      </c>
      <c r="CZ740" s="15">
        <f>GG740</f>
        <v>0</v>
      </c>
      <c r="DA740" s="19"/>
      <c r="DB740" s="17">
        <v>48</v>
      </c>
      <c r="DC740" s="15"/>
      <c r="DD740" s="15"/>
      <c r="DE740" s="15"/>
      <c r="DF740" s="15"/>
      <c r="DG740" s="15"/>
      <c r="DH740" s="15">
        <v>38</v>
      </c>
      <c r="DI740" s="15"/>
      <c r="DJ740" s="15"/>
      <c r="DK740" s="15"/>
      <c r="DL740" s="15"/>
      <c r="DM740" s="15"/>
      <c r="DN740" s="15"/>
      <c r="DO740" s="15"/>
      <c r="DP740" s="17"/>
      <c r="DQ740" s="15"/>
      <c r="DR740" s="15"/>
      <c r="DS740" s="15"/>
      <c r="DT740" s="15"/>
      <c r="DU740" s="15"/>
      <c r="DV740" s="15"/>
      <c r="DW740" s="15">
        <v>33</v>
      </c>
      <c r="DX740" s="20" t="s">
        <v>168</v>
      </c>
      <c r="DY740" s="15"/>
      <c r="DZ740" s="20"/>
      <c r="EA740" s="15"/>
      <c r="EB740" s="20"/>
      <c r="EC740" s="15">
        <v>38</v>
      </c>
      <c r="ED740" s="20" t="s">
        <v>168</v>
      </c>
      <c r="EE740" s="15"/>
      <c r="EF740" s="20"/>
      <c r="EG740" s="15"/>
      <c r="EH740" s="20"/>
      <c r="EI740" s="15"/>
      <c r="EJ740" s="20"/>
      <c r="EK740" s="15"/>
      <c r="EL740" s="20"/>
      <c r="EM740" s="15"/>
      <c r="EN740" s="20"/>
      <c r="EO740" s="15">
        <v>48</v>
      </c>
      <c r="EP740" s="20"/>
      <c r="EQ740" s="15"/>
      <c r="ER740" s="20"/>
      <c r="ES740" s="15"/>
      <c r="ET740" s="20"/>
      <c r="EU740" s="15"/>
      <c r="EV740" s="20"/>
      <c r="EW740" s="15"/>
      <c r="EX740" s="20"/>
      <c r="EY740" s="15"/>
      <c r="EZ740" s="20"/>
      <c r="FA740" s="15"/>
      <c r="FB740" s="20"/>
      <c r="FC740" s="15"/>
      <c r="FD740" s="20"/>
      <c r="FE740" s="15"/>
      <c r="FF740" s="20"/>
      <c r="FG740" s="15"/>
      <c r="FH740" s="20"/>
      <c r="FI740" s="15"/>
      <c r="FJ740" s="20"/>
      <c r="FK740" s="15"/>
      <c r="FL740" s="20"/>
      <c r="FM740" s="15"/>
      <c r="FN740" s="20"/>
      <c r="FO740" s="15"/>
      <c r="FP740" s="20"/>
      <c r="FQ740" s="15"/>
      <c r="FR740" s="20"/>
      <c r="FS740" s="15"/>
      <c r="FT740" s="20"/>
      <c r="FU740" s="15"/>
      <c r="FV740" s="20"/>
      <c r="FW740" s="15"/>
      <c r="FX740" s="20"/>
      <c r="FY740" s="15"/>
      <c r="FZ740" s="20"/>
      <c r="GA740" s="15"/>
      <c r="GB740" s="20"/>
      <c r="GC740" s="15"/>
      <c r="GD740" s="20"/>
      <c r="GE740" s="15">
        <v>33</v>
      </c>
      <c r="GF740" s="20" t="s">
        <v>168</v>
      </c>
      <c r="GG740" s="170"/>
    </row>
    <row r="741" spans="1:189" s="2" customFormat="1" ht="15" customHeight="1" x14ac:dyDescent="0.3">
      <c r="A741" s="15" t="s">
        <v>125</v>
      </c>
      <c r="B741" s="15" t="s">
        <v>140</v>
      </c>
      <c r="C741" s="15" t="s">
        <v>1203</v>
      </c>
      <c r="D741" s="15" t="s">
        <v>3576</v>
      </c>
      <c r="E741" s="15" t="str">
        <f t="shared" si="145"/>
        <v>Lana Maly</v>
      </c>
      <c r="F741" s="15" t="s">
        <v>128</v>
      </c>
      <c r="G741" s="15">
        <v>999917023</v>
      </c>
      <c r="H741" s="15">
        <f t="shared" si="146"/>
        <v>82.5</v>
      </c>
      <c r="I741" s="15"/>
      <c r="J741" s="15"/>
      <c r="K741" s="16"/>
      <c r="L741" s="15"/>
      <c r="M741" s="15"/>
      <c r="N741" s="15"/>
      <c r="O741" s="15">
        <f t="shared" si="152"/>
        <v>0</v>
      </c>
      <c r="P741" s="15">
        <v>0</v>
      </c>
      <c r="Q741" s="15">
        <f t="shared" si="153"/>
        <v>0</v>
      </c>
      <c r="R741" s="15">
        <v>0</v>
      </c>
      <c r="S741" s="15">
        <v>0</v>
      </c>
      <c r="T741" s="15">
        <f t="shared" si="154"/>
        <v>0</v>
      </c>
      <c r="U741" s="15">
        <f t="shared" si="155"/>
        <v>0</v>
      </c>
      <c r="V741" s="15"/>
      <c r="W741" s="15"/>
      <c r="X741" s="15"/>
      <c r="Y741" s="15"/>
      <c r="Z741" s="16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>
        <f t="shared" si="147"/>
        <v>0</v>
      </c>
      <c r="CT741" s="15">
        <f t="shared" si="148"/>
        <v>30</v>
      </c>
      <c r="CU741" s="15">
        <f t="shared" si="149"/>
        <v>1</v>
      </c>
      <c r="CV741" s="15">
        <f t="shared" si="150"/>
        <v>52.5</v>
      </c>
      <c r="CW741" s="15"/>
      <c r="CX741" s="15"/>
      <c r="CY741" s="15">
        <f t="shared" si="151"/>
        <v>0</v>
      </c>
      <c r="CZ741" s="15">
        <f>GG741</f>
        <v>0</v>
      </c>
      <c r="DA741" s="16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20"/>
      <c r="DY741" s="15"/>
      <c r="DZ741" s="20"/>
      <c r="EA741" s="15"/>
      <c r="EB741" s="20"/>
      <c r="EC741" s="15"/>
      <c r="ED741" s="20"/>
      <c r="EE741" s="15"/>
      <c r="EF741" s="20"/>
      <c r="EG741" s="15"/>
      <c r="EH741" s="20"/>
      <c r="EI741" s="15"/>
      <c r="EJ741" s="20"/>
      <c r="EK741" s="15"/>
      <c r="EL741" s="20"/>
      <c r="EM741" s="15"/>
      <c r="EN741" s="20"/>
      <c r="EO741" s="15"/>
      <c r="EP741" s="20"/>
      <c r="EQ741" s="15"/>
      <c r="ER741" s="20"/>
      <c r="ES741" s="15"/>
      <c r="ET741" s="20"/>
      <c r="EU741" s="15"/>
      <c r="EV741" s="20"/>
      <c r="EW741" s="15"/>
      <c r="EX741" s="20"/>
      <c r="EY741" s="15"/>
      <c r="EZ741" s="20"/>
      <c r="FA741" s="15"/>
      <c r="FB741" s="20"/>
      <c r="FC741" s="15"/>
      <c r="FD741" s="20"/>
      <c r="FE741" s="15"/>
      <c r="FF741" s="20"/>
      <c r="FG741" s="15"/>
      <c r="FH741" s="20"/>
      <c r="FI741" s="15"/>
      <c r="FJ741" s="20"/>
      <c r="FK741" s="15"/>
      <c r="FL741" s="20"/>
      <c r="FM741" s="15"/>
      <c r="FN741" s="20"/>
      <c r="FO741" s="15"/>
      <c r="FP741" s="20"/>
      <c r="FQ741" s="15">
        <v>30</v>
      </c>
      <c r="FR741" s="20">
        <v>1</v>
      </c>
      <c r="FS741" s="15"/>
      <c r="FT741" s="20"/>
      <c r="FU741" s="15"/>
      <c r="FV741" s="20"/>
      <c r="FW741" s="15"/>
      <c r="FX741" s="20"/>
      <c r="FY741" s="15"/>
      <c r="FZ741" s="20"/>
      <c r="GA741" s="15"/>
      <c r="GB741" s="20"/>
      <c r="GC741" s="15">
        <v>52.5</v>
      </c>
      <c r="GD741" s="20">
        <v>2</v>
      </c>
      <c r="GE741" s="15"/>
      <c r="GF741" s="20"/>
      <c r="GG741" s="170"/>
    </row>
    <row r="742" spans="1:189" s="2" customFormat="1" ht="15" customHeight="1" x14ac:dyDescent="0.3">
      <c r="A742" s="82" t="s">
        <v>146</v>
      </c>
      <c r="B742" s="82" t="s">
        <v>142</v>
      </c>
      <c r="C742" s="82" t="s">
        <v>2719</v>
      </c>
      <c r="D742" s="82" t="s">
        <v>2016</v>
      </c>
      <c r="E742" s="15" t="str">
        <f t="shared" si="145"/>
        <v xml:space="preserve"> Amelia Dymond</v>
      </c>
      <c r="F742" s="82" t="s">
        <v>128</v>
      </c>
      <c r="G742" s="82">
        <v>999917036</v>
      </c>
      <c r="H742" s="15">
        <f t="shared" si="146"/>
        <v>68</v>
      </c>
      <c r="I742" s="15"/>
      <c r="J742" s="15"/>
      <c r="K742" s="16"/>
      <c r="L742" s="15"/>
      <c r="M742" s="15"/>
      <c r="N742" s="15"/>
      <c r="O742" s="15">
        <f t="shared" si="152"/>
        <v>0</v>
      </c>
      <c r="P742" s="15">
        <v>0</v>
      </c>
      <c r="Q742" s="15">
        <f t="shared" si="153"/>
        <v>0</v>
      </c>
      <c r="R742" s="15">
        <v>0</v>
      </c>
      <c r="S742" s="15">
        <v>0</v>
      </c>
      <c r="T742" s="15">
        <f t="shared" si="154"/>
        <v>0</v>
      </c>
      <c r="U742" s="15">
        <f t="shared" si="155"/>
        <v>0</v>
      </c>
      <c r="V742" s="15"/>
      <c r="W742" s="15"/>
      <c r="X742" s="15"/>
      <c r="Y742" s="15"/>
      <c r="Z742" s="16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>
        <f t="shared" si="147"/>
        <v>0</v>
      </c>
      <c r="CT742" s="15">
        <f t="shared" si="148"/>
        <v>68</v>
      </c>
      <c r="CU742" s="15">
        <f t="shared" si="149"/>
        <v>1</v>
      </c>
      <c r="CV742" s="15">
        <f t="shared" si="150"/>
        <v>0</v>
      </c>
      <c r="CW742" s="15"/>
      <c r="CX742" s="15"/>
      <c r="CY742" s="15">
        <f t="shared" si="151"/>
        <v>0</v>
      </c>
      <c r="CZ742" s="15">
        <f>GG742</f>
        <v>0</v>
      </c>
      <c r="DA742" s="16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20"/>
      <c r="DY742" s="15"/>
      <c r="DZ742" s="20"/>
      <c r="EA742" s="15"/>
      <c r="EB742" s="20"/>
      <c r="EC742" s="15"/>
      <c r="ED742" s="20"/>
      <c r="EE742" s="15"/>
      <c r="EF742" s="20"/>
      <c r="EG742" s="15"/>
      <c r="EH742" s="20"/>
      <c r="EI742" s="15"/>
      <c r="EJ742" s="20"/>
      <c r="EK742" s="15"/>
      <c r="EL742" s="20"/>
      <c r="EM742" s="15"/>
      <c r="EN742" s="20"/>
      <c r="EO742" s="15"/>
      <c r="EP742" s="20"/>
      <c r="EQ742" s="15"/>
      <c r="ER742" s="20"/>
      <c r="ES742" s="15"/>
      <c r="ET742" s="20"/>
      <c r="EU742" s="15"/>
      <c r="EV742" s="20"/>
      <c r="EW742" s="15">
        <v>68</v>
      </c>
      <c r="EX742" s="20">
        <v>4</v>
      </c>
      <c r="EY742" s="15"/>
      <c r="EZ742" s="20"/>
      <c r="FA742" s="15"/>
      <c r="FB742" s="20"/>
      <c r="FC742" s="15"/>
      <c r="FD742" s="20"/>
      <c r="FE742" s="15"/>
      <c r="FF742" s="20"/>
      <c r="FG742" s="15"/>
      <c r="FH742" s="20"/>
      <c r="FI742" s="15"/>
      <c r="FJ742" s="20"/>
      <c r="FK742" s="15"/>
      <c r="FL742" s="20"/>
      <c r="FM742" s="15"/>
      <c r="FN742" s="20"/>
      <c r="FO742" s="15"/>
      <c r="FP742" s="20"/>
      <c r="FQ742" s="15"/>
      <c r="FR742" s="20"/>
      <c r="FS742" s="15"/>
      <c r="FT742" s="20"/>
      <c r="FU742" s="15"/>
      <c r="FV742" s="20"/>
      <c r="FW742" s="15"/>
      <c r="FX742" s="20"/>
      <c r="FY742" s="15"/>
      <c r="FZ742" s="20"/>
      <c r="GA742" s="15"/>
      <c r="GB742" s="20"/>
      <c r="GC742" s="15"/>
      <c r="GD742" s="20"/>
      <c r="GE742" s="15"/>
      <c r="GF742" s="20"/>
      <c r="GG742" s="170"/>
    </row>
    <row r="743" spans="1:189" s="2" customFormat="1" ht="15" customHeight="1" x14ac:dyDescent="0.3">
      <c r="A743" s="17" t="s">
        <v>133</v>
      </c>
      <c r="B743" s="17" t="s">
        <v>142</v>
      </c>
      <c r="C743" s="17" t="s">
        <v>855</v>
      </c>
      <c r="D743" s="17" t="s">
        <v>938</v>
      </c>
      <c r="E743" s="15" t="str">
        <f t="shared" si="145"/>
        <v>Graham Higgins</v>
      </c>
      <c r="F743" s="15" t="s">
        <v>135</v>
      </c>
      <c r="G743" s="15">
        <v>999917048</v>
      </c>
      <c r="H743" s="15">
        <f t="shared" si="146"/>
        <v>82.399999999999991</v>
      </c>
      <c r="I743" s="15"/>
      <c r="J743" s="17">
        <f>(O743+P743+R743+S743+T743+U743)/2</f>
        <v>14.4</v>
      </c>
      <c r="K743" s="16"/>
      <c r="L743" s="15"/>
      <c r="M743" s="15"/>
      <c r="N743" s="15"/>
      <c r="O743" s="15">
        <f t="shared" si="152"/>
        <v>0</v>
      </c>
      <c r="P743" s="15">
        <v>0</v>
      </c>
      <c r="Q743" s="15">
        <f t="shared" si="153"/>
        <v>1</v>
      </c>
      <c r="R743" s="15">
        <v>0</v>
      </c>
      <c r="S743" s="15">
        <v>0</v>
      </c>
      <c r="T743" s="15">
        <f t="shared" si="154"/>
        <v>28.8</v>
      </c>
      <c r="U743" s="15">
        <f t="shared" si="155"/>
        <v>0</v>
      </c>
      <c r="V743" s="15"/>
      <c r="W743" s="15"/>
      <c r="X743" s="15"/>
      <c r="Y743" s="15"/>
      <c r="Z743" s="16"/>
      <c r="AA743" s="15"/>
      <c r="AB743" s="24"/>
      <c r="AC743" s="15"/>
      <c r="AD743" s="15"/>
      <c r="AE743" s="15"/>
      <c r="AF743" s="15"/>
      <c r="AG743" s="15"/>
      <c r="AH743" s="24"/>
      <c r="AI743" s="15"/>
      <c r="AJ743" s="15"/>
      <c r="AK743" s="15"/>
      <c r="AL743" s="15"/>
      <c r="AM743" s="15"/>
      <c r="AN743" s="24"/>
      <c r="AO743" s="15"/>
      <c r="AP743" s="24"/>
      <c r="AQ743" s="15"/>
      <c r="AR743" s="24"/>
      <c r="AS743" s="15"/>
      <c r="AT743" s="24"/>
      <c r="AU743" s="15"/>
      <c r="AV743" s="24"/>
      <c r="AW743" s="15"/>
      <c r="AX743" s="24"/>
      <c r="AY743" s="15"/>
      <c r="AZ743" s="15"/>
      <c r="BA743" s="15"/>
      <c r="BB743" s="15"/>
      <c r="BC743" s="15"/>
      <c r="BD743" s="15"/>
      <c r="BE743" s="15"/>
      <c r="BF743" s="24"/>
      <c r="BG743" s="15"/>
      <c r="BH743" s="24"/>
      <c r="BI743" s="15"/>
      <c r="BJ743" s="24"/>
      <c r="BK743" s="15"/>
      <c r="BL743" s="24"/>
      <c r="BM743" s="15"/>
      <c r="BN743" s="24"/>
      <c r="BO743" s="15"/>
      <c r="BP743" s="24"/>
      <c r="BQ743" s="15"/>
      <c r="BR743" s="24"/>
      <c r="BS743" s="15"/>
      <c r="BT743" s="24"/>
      <c r="BU743" s="15"/>
      <c r="BV743" s="24"/>
      <c r="BW743" s="15"/>
      <c r="BX743" s="24"/>
      <c r="BY743" s="15"/>
      <c r="BZ743" s="24"/>
      <c r="CA743" s="15"/>
      <c r="CB743" s="24"/>
      <c r="CC743" s="15"/>
      <c r="CD743" s="24"/>
      <c r="CE743" s="15"/>
      <c r="CF743" s="24"/>
      <c r="CG743" s="15"/>
      <c r="CH743" s="25"/>
      <c r="CI743" s="15"/>
      <c r="CJ743" s="25"/>
      <c r="CK743" s="15"/>
      <c r="CL743" s="25"/>
      <c r="CM743" s="15"/>
      <c r="CN743" s="25"/>
      <c r="CO743" s="15"/>
      <c r="CP743" s="25"/>
      <c r="CQ743" s="15"/>
      <c r="CR743" s="25"/>
      <c r="CS743" s="15">
        <f t="shared" si="147"/>
        <v>0</v>
      </c>
      <c r="CT743" s="15">
        <f t="shared" si="148"/>
        <v>68</v>
      </c>
      <c r="CU743" s="15">
        <f t="shared" si="149"/>
        <v>1</v>
      </c>
      <c r="CV743" s="15">
        <f t="shared" si="150"/>
        <v>0</v>
      </c>
      <c r="CW743" s="15"/>
      <c r="CX743" s="15"/>
      <c r="CY743" s="15">
        <f t="shared" si="151"/>
        <v>0</v>
      </c>
      <c r="CZ743" s="15">
        <f>GG743</f>
        <v>0</v>
      </c>
      <c r="DA743" s="19"/>
      <c r="DB743" s="17"/>
      <c r="DC743" s="17"/>
      <c r="DD743" s="15"/>
      <c r="DE743" s="15">
        <v>34</v>
      </c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7">
        <v>36</v>
      </c>
      <c r="DQ743" s="17"/>
      <c r="DR743" s="17"/>
      <c r="DS743" s="17"/>
      <c r="DT743" s="17"/>
      <c r="DU743" s="17"/>
      <c r="DV743" s="17"/>
      <c r="DW743" s="15"/>
      <c r="DX743" s="20"/>
      <c r="DY743" s="15"/>
      <c r="DZ743" s="20"/>
      <c r="EA743" s="15"/>
      <c r="EB743" s="20"/>
      <c r="EC743" s="15">
        <v>28.8</v>
      </c>
      <c r="ED743" s="20">
        <v>7</v>
      </c>
      <c r="EE743" s="15"/>
      <c r="EF743" s="20"/>
      <c r="EG743" s="15"/>
      <c r="EH743" s="20"/>
      <c r="EI743" s="15"/>
      <c r="EJ743" s="20"/>
      <c r="EK743" s="15"/>
      <c r="EL743" s="20"/>
      <c r="EM743" s="15"/>
      <c r="EN743" s="20"/>
      <c r="EO743" s="15"/>
      <c r="EP743" s="20"/>
      <c r="EQ743" s="17"/>
      <c r="ER743" s="20"/>
      <c r="ES743" s="15"/>
      <c r="ET743" s="20"/>
      <c r="EU743" s="15"/>
      <c r="EV743" s="20"/>
      <c r="EW743" s="15">
        <v>68</v>
      </c>
      <c r="EX743" s="20">
        <v>3</v>
      </c>
      <c r="EY743" s="15"/>
      <c r="EZ743" s="20"/>
      <c r="FA743" s="15"/>
      <c r="FB743" s="20"/>
      <c r="FC743" s="15"/>
      <c r="FD743" s="20"/>
      <c r="FE743" s="15"/>
      <c r="FF743" s="20"/>
      <c r="FG743" s="15"/>
      <c r="FH743" s="20"/>
      <c r="FI743" s="15"/>
      <c r="FJ743" s="20"/>
      <c r="FK743" s="15"/>
      <c r="FL743" s="20"/>
      <c r="FM743" s="15"/>
      <c r="FN743" s="20"/>
      <c r="FO743" s="15"/>
      <c r="FP743" s="20"/>
      <c r="FQ743" s="15"/>
      <c r="FR743" s="20"/>
      <c r="FS743" s="15"/>
      <c r="FT743" s="20"/>
      <c r="FU743" s="15"/>
      <c r="FV743" s="20"/>
      <c r="FW743" s="15"/>
      <c r="FX743" s="20"/>
      <c r="FY743" s="15"/>
      <c r="FZ743" s="20"/>
      <c r="GA743" s="15"/>
      <c r="GB743" s="20"/>
      <c r="GC743" s="15"/>
      <c r="GD743" s="20"/>
      <c r="GE743" s="15"/>
      <c r="GF743" s="20"/>
      <c r="GG743" s="170"/>
    </row>
    <row r="744" spans="1:189" s="2" customFormat="1" ht="15" customHeight="1" x14ac:dyDescent="0.3">
      <c r="A744" s="15" t="s">
        <v>130</v>
      </c>
      <c r="B744" s="15" t="s">
        <v>142</v>
      </c>
      <c r="C744" s="15" t="s">
        <v>1518</v>
      </c>
      <c r="D744" s="15" t="s">
        <v>1519</v>
      </c>
      <c r="E744" s="15" t="str">
        <f t="shared" si="145"/>
        <v>Ximena Ortiz</v>
      </c>
      <c r="F744" s="15" t="s">
        <v>128</v>
      </c>
      <c r="G744" s="15">
        <v>999917049</v>
      </c>
      <c r="H744" s="15">
        <f t="shared" si="146"/>
        <v>82</v>
      </c>
      <c r="I744" s="15"/>
      <c r="J744" s="17">
        <f>(O744+P744+R744+S744+T744+U744)/2</f>
        <v>82</v>
      </c>
      <c r="K744" s="16"/>
      <c r="L744" s="15"/>
      <c r="M744" s="15"/>
      <c r="N744" s="15"/>
      <c r="O744" s="15">
        <f t="shared" si="152"/>
        <v>0</v>
      </c>
      <c r="P744" s="15">
        <v>0</v>
      </c>
      <c r="Q744" s="15">
        <f t="shared" si="153"/>
        <v>0</v>
      </c>
      <c r="R744" s="15">
        <v>0</v>
      </c>
      <c r="S744" s="15">
        <v>0</v>
      </c>
      <c r="T744" s="15">
        <f t="shared" si="154"/>
        <v>51</v>
      </c>
      <c r="U744" s="15">
        <f t="shared" si="155"/>
        <v>113</v>
      </c>
      <c r="V744" s="15"/>
      <c r="W744" s="15"/>
      <c r="X744" s="15"/>
      <c r="Y744" s="15"/>
      <c r="Z744" s="16"/>
      <c r="AA744" s="15"/>
      <c r="AB744" s="24"/>
      <c r="AC744" s="15"/>
      <c r="AD744" s="15"/>
      <c r="AE744" s="15"/>
      <c r="AF744" s="15"/>
      <c r="AG744" s="15"/>
      <c r="AH744" s="24"/>
      <c r="AI744" s="15"/>
      <c r="AJ744" s="15"/>
      <c r="AK744" s="15"/>
      <c r="AL744" s="15"/>
      <c r="AM744" s="15"/>
      <c r="AN744" s="24"/>
      <c r="AO744" s="15"/>
      <c r="AP744" s="24"/>
      <c r="AQ744" s="15"/>
      <c r="AR744" s="24"/>
      <c r="AS744" s="15"/>
      <c r="AT744" s="24"/>
      <c r="AU744" s="15"/>
      <c r="AV744" s="24"/>
      <c r="AW744" s="15"/>
      <c r="AX744" s="24"/>
      <c r="AY744" s="15"/>
      <c r="AZ744" s="15"/>
      <c r="BA744" s="15"/>
      <c r="BB744" s="15"/>
      <c r="BC744" s="15"/>
      <c r="BD744" s="15"/>
      <c r="BE744" s="15"/>
      <c r="BF744" s="24"/>
      <c r="BG744" s="15"/>
      <c r="BH744" s="24"/>
      <c r="BI744" s="15"/>
      <c r="BJ744" s="24"/>
      <c r="BK744" s="15"/>
      <c r="BL744" s="24"/>
      <c r="BM744" s="15"/>
      <c r="BN744" s="24"/>
      <c r="BO744" s="15"/>
      <c r="BP744" s="24"/>
      <c r="BQ744" s="15"/>
      <c r="BR744" s="24"/>
      <c r="BS744" s="15">
        <f>0.4*140</f>
        <v>56</v>
      </c>
      <c r="BT744" s="24">
        <v>1</v>
      </c>
      <c r="BU744" s="15"/>
      <c r="BV744" s="24"/>
      <c r="BW744" s="15"/>
      <c r="BX744" s="24"/>
      <c r="BY744" s="15"/>
      <c r="BZ744" s="24"/>
      <c r="CA744" s="15"/>
      <c r="CB744" s="24"/>
      <c r="CC744" s="15"/>
      <c r="CD744" s="24"/>
      <c r="CE744" s="15"/>
      <c r="CF744" s="24"/>
      <c r="CG744" s="15"/>
      <c r="CH744" s="25"/>
      <c r="CI744" s="15"/>
      <c r="CJ744" s="25"/>
      <c r="CK744" s="15"/>
      <c r="CL744" s="25"/>
      <c r="CM744" s="15"/>
      <c r="CN744" s="25"/>
      <c r="CO744" s="15"/>
      <c r="CP744" s="24"/>
      <c r="CQ744" s="15"/>
      <c r="CR744" s="24"/>
      <c r="CS744" s="15">
        <f t="shared" si="147"/>
        <v>0</v>
      </c>
      <c r="CT744" s="15">
        <f t="shared" si="148"/>
        <v>0</v>
      </c>
      <c r="CU744" s="15">
        <f t="shared" si="149"/>
        <v>0</v>
      </c>
      <c r="CV744" s="15">
        <f t="shared" si="150"/>
        <v>0</v>
      </c>
      <c r="CW744" s="15"/>
      <c r="CX744" s="15"/>
      <c r="CY744" s="15">
        <f t="shared" si="151"/>
        <v>0</v>
      </c>
      <c r="CZ744" s="15">
        <f>GG744</f>
        <v>0</v>
      </c>
      <c r="DA744" s="20"/>
      <c r="DB744" s="17"/>
      <c r="DC744" s="15"/>
      <c r="DD744" s="15"/>
      <c r="DE744" s="15">
        <v>68</v>
      </c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7"/>
      <c r="DQ744" s="15"/>
      <c r="DR744" s="15"/>
      <c r="DS744" s="15"/>
      <c r="DT744" s="15"/>
      <c r="DU744" s="15"/>
      <c r="DV744" s="15"/>
      <c r="DW744" s="15"/>
      <c r="DX744" s="20"/>
      <c r="DY744" s="15"/>
      <c r="DZ744" s="20"/>
      <c r="EA744" s="15"/>
      <c r="EB744" s="20"/>
      <c r="EC744" s="15">
        <v>51</v>
      </c>
      <c r="ED744" s="20" t="s">
        <v>129</v>
      </c>
      <c r="EE744" s="15"/>
      <c r="EF744" s="20"/>
      <c r="EG744" s="15">
        <v>113</v>
      </c>
      <c r="EH744" s="20">
        <v>3</v>
      </c>
      <c r="EI744" s="15"/>
      <c r="EJ744" s="20"/>
      <c r="EK744" s="15"/>
      <c r="EL744" s="20"/>
      <c r="EM744" s="15"/>
      <c r="EN744" s="20"/>
      <c r="EO744" s="15"/>
      <c r="EP744" s="20"/>
      <c r="EQ744" s="15"/>
      <c r="ER744" s="20"/>
      <c r="ES744" s="15"/>
      <c r="ET744" s="20"/>
      <c r="EU744" s="15"/>
      <c r="EV744" s="20"/>
      <c r="EW744" s="15"/>
      <c r="EX744" s="20"/>
      <c r="EY744" s="15"/>
      <c r="EZ744" s="20"/>
      <c r="FA744" s="15"/>
      <c r="FB744" s="20"/>
      <c r="FC744" s="15"/>
      <c r="FD744" s="20"/>
      <c r="FE744" s="15"/>
      <c r="FF744" s="20"/>
      <c r="FG744" s="15"/>
      <c r="FH744" s="20"/>
      <c r="FI744" s="15"/>
      <c r="FJ744" s="20"/>
      <c r="FK744" s="15"/>
      <c r="FL744" s="20"/>
      <c r="FM744" s="15"/>
      <c r="FN744" s="20"/>
      <c r="FO744" s="15"/>
      <c r="FP744" s="20"/>
      <c r="FQ744" s="15"/>
      <c r="FR744" s="20"/>
      <c r="FS744" s="15"/>
      <c r="FT744" s="20"/>
      <c r="FU744" s="15"/>
      <c r="FV744" s="20"/>
      <c r="FW744" s="15"/>
      <c r="FX744" s="20"/>
      <c r="FY744" s="15"/>
      <c r="FZ744" s="20"/>
      <c r="GA744" s="15"/>
      <c r="GB744" s="20"/>
      <c r="GC744" s="15"/>
      <c r="GD744" s="20"/>
      <c r="GE744" s="15"/>
      <c r="GF744" s="20"/>
      <c r="GG744" s="170"/>
    </row>
    <row r="745" spans="1:189" s="2" customFormat="1" ht="15" customHeight="1" x14ac:dyDescent="0.3">
      <c r="A745" s="15" t="s">
        <v>130</v>
      </c>
      <c r="B745" s="15" t="s">
        <v>126</v>
      </c>
      <c r="C745" s="15" t="s">
        <v>1091</v>
      </c>
      <c r="D745" s="15" t="s">
        <v>1092</v>
      </c>
      <c r="E745" s="15" t="str">
        <f t="shared" si="145"/>
        <v>Abhinav Kemburu</v>
      </c>
      <c r="F745" s="15" t="s">
        <v>135</v>
      </c>
      <c r="G745" s="15">
        <v>999917065</v>
      </c>
      <c r="H745" s="15">
        <f t="shared" si="146"/>
        <v>63</v>
      </c>
      <c r="I745" s="15"/>
      <c r="J745" s="15"/>
      <c r="K745" s="16"/>
      <c r="L745" s="15"/>
      <c r="M745" s="15"/>
      <c r="N745" s="15"/>
      <c r="O745" s="15">
        <f t="shared" si="152"/>
        <v>0</v>
      </c>
      <c r="P745" s="15">
        <v>0</v>
      </c>
      <c r="Q745" s="15">
        <f t="shared" si="153"/>
        <v>0</v>
      </c>
      <c r="R745" s="15">
        <v>0</v>
      </c>
      <c r="S745" s="15">
        <v>0</v>
      </c>
      <c r="T745" s="15">
        <f t="shared" si="154"/>
        <v>0</v>
      </c>
      <c r="U745" s="15">
        <f t="shared" si="155"/>
        <v>0</v>
      </c>
      <c r="V745" s="15"/>
      <c r="W745" s="15"/>
      <c r="X745" s="15"/>
      <c r="Y745" s="15"/>
      <c r="Z745" s="16"/>
      <c r="AA745" s="15"/>
      <c r="AB745" s="24"/>
      <c r="AC745" s="15"/>
      <c r="AD745" s="15"/>
      <c r="AE745" s="15"/>
      <c r="AF745" s="15"/>
      <c r="AG745" s="15"/>
      <c r="AH745" s="24"/>
      <c r="AI745" s="15"/>
      <c r="AJ745" s="15"/>
      <c r="AK745" s="15"/>
      <c r="AL745" s="15"/>
      <c r="AM745" s="15"/>
      <c r="AN745" s="24"/>
      <c r="AO745" s="15"/>
      <c r="AP745" s="24"/>
      <c r="AQ745" s="15"/>
      <c r="AR745" s="24"/>
      <c r="AS745" s="15"/>
      <c r="AT745" s="24"/>
      <c r="AU745" s="15"/>
      <c r="AV745" s="24"/>
      <c r="AW745" s="15"/>
      <c r="AX745" s="24"/>
      <c r="AY745" s="15"/>
      <c r="AZ745" s="15"/>
      <c r="BA745" s="15"/>
      <c r="BB745" s="15"/>
      <c r="BC745" s="15"/>
      <c r="BD745" s="15"/>
      <c r="BE745" s="15"/>
      <c r="BF745" s="24"/>
      <c r="BG745" s="15"/>
      <c r="BH745" s="24"/>
      <c r="BI745" s="15"/>
      <c r="BJ745" s="24"/>
      <c r="BK745" s="15"/>
      <c r="BL745" s="24"/>
      <c r="BM745" s="15"/>
      <c r="BN745" s="24"/>
      <c r="BO745" s="15"/>
      <c r="BP745" s="24"/>
      <c r="BQ745" s="15"/>
      <c r="BR745" s="24"/>
      <c r="BS745" s="15"/>
      <c r="BT745" s="24"/>
      <c r="BU745" s="15">
        <v>44</v>
      </c>
      <c r="BV745" s="24" t="s">
        <v>129</v>
      </c>
      <c r="BW745" s="15"/>
      <c r="BX745" s="24"/>
      <c r="BY745" s="15"/>
      <c r="BZ745" s="24"/>
      <c r="CA745" s="15"/>
      <c r="CB745" s="24"/>
      <c r="CC745" s="15"/>
      <c r="CD745" s="24"/>
      <c r="CE745" s="15"/>
      <c r="CF745" s="24"/>
      <c r="CG745" s="15"/>
      <c r="CH745" s="25"/>
      <c r="CI745" s="15"/>
      <c r="CJ745" s="25"/>
      <c r="CK745" s="15"/>
      <c r="CL745" s="25"/>
      <c r="CM745" s="15"/>
      <c r="CN745" s="25"/>
      <c r="CO745" s="15"/>
      <c r="CP745" s="24"/>
      <c r="CQ745" s="15"/>
      <c r="CR745" s="24"/>
      <c r="CS745" s="15">
        <f t="shared" si="147"/>
        <v>0</v>
      </c>
      <c r="CT745" s="15">
        <f t="shared" si="148"/>
        <v>63</v>
      </c>
      <c r="CU745" s="15">
        <f t="shared" si="149"/>
        <v>1</v>
      </c>
      <c r="CV745" s="15">
        <f t="shared" si="150"/>
        <v>0</v>
      </c>
      <c r="CW745" s="15"/>
      <c r="CX745" s="15"/>
      <c r="CY745" s="15">
        <f t="shared" si="151"/>
        <v>0</v>
      </c>
      <c r="CZ745" s="15">
        <f>GG745</f>
        <v>0</v>
      </c>
      <c r="DA745" s="20"/>
      <c r="DB745" s="17"/>
      <c r="DC745" s="15"/>
      <c r="DD745" s="15"/>
      <c r="DE745" s="15"/>
      <c r="DF745" s="15"/>
      <c r="DG745" s="15"/>
      <c r="DH745" s="15">
        <v>54</v>
      </c>
      <c r="DI745" s="15"/>
      <c r="DJ745" s="15"/>
      <c r="DK745" s="15"/>
      <c r="DL745" s="15"/>
      <c r="DM745" s="15"/>
      <c r="DN745" s="15"/>
      <c r="DO745" s="15"/>
      <c r="DP745" s="17"/>
      <c r="DQ745" s="15"/>
      <c r="DR745" s="15"/>
      <c r="DS745" s="15"/>
      <c r="DT745" s="15"/>
      <c r="DU745" s="15"/>
      <c r="DV745" s="15"/>
      <c r="DW745" s="15">
        <v>44</v>
      </c>
      <c r="DX745" s="20" t="s">
        <v>129</v>
      </c>
      <c r="DY745" s="15"/>
      <c r="DZ745" s="20"/>
      <c r="EA745" s="15"/>
      <c r="EB745" s="20"/>
      <c r="EC745" s="15"/>
      <c r="ED745" s="20"/>
      <c r="EE745" s="15"/>
      <c r="EF745" s="20"/>
      <c r="EG745" s="15"/>
      <c r="EH745" s="20"/>
      <c r="EI745" s="15"/>
      <c r="EJ745" s="20"/>
      <c r="EK745" s="15"/>
      <c r="EL745" s="20"/>
      <c r="EM745" s="15"/>
      <c r="EN745" s="20"/>
      <c r="EO745" s="15"/>
      <c r="EP745" s="20"/>
      <c r="EQ745" s="15"/>
      <c r="ER745" s="20"/>
      <c r="ES745" s="15"/>
      <c r="ET745" s="20"/>
      <c r="EU745" s="15"/>
      <c r="EV745" s="20"/>
      <c r="EW745" s="15"/>
      <c r="EX745" s="20"/>
      <c r="EY745" s="15">
        <v>63</v>
      </c>
      <c r="EZ745" s="20">
        <v>5</v>
      </c>
      <c r="FA745" s="15"/>
      <c r="FB745" s="20"/>
      <c r="FC745" s="15"/>
      <c r="FD745" s="20"/>
      <c r="FE745" s="15"/>
      <c r="FF745" s="20"/>
      <c r="FG745" s="15"/>
      <c r="FH745" s="20"/>
      <c r="FI745" s="15"/>
      <c r="FJ745" s="20"/>
      <c r="FK745" s="15"/>
      <c r="FL745" s="20"/>
      <c r="FM745" s="15"/>
      <c r="FN745" s="20"/>
      <c r="FO745" s="15"/>
      <c r="FP745" s="20"/>
      <c r="FQ745" s="15"/>
      <c r="FR745" s="20"/>
      <c r="FS745" s="15"/>
      <c r="FT745" s="20"/>
      <c r="FU745" s="15"/>
      <c r="FV745" s="20"/>
      <c r="FW745" s="15"/>
      <c r="FX745" s="20"/>
      <c r="FY745" s="15"/>
      <c r="FZ745" s="20"/>
      <c r="GA745" s="15"/>
      <c r="GB745" s="20"/>
      <c r="GC745" s="15"/>
      <c r="GD745" s="20"/>
      <c r="GE745" s="15"/>
      <c r="GF745" s="20"/>
      <c r="GG745" s="170"/>
    </row>
    <row r="746" spans="1:189" s="2" customFormat="1" ht="15" customHeight="1" x14ac:dyDescent="0.3">
      <c r="A746" s="17" t="s">
        <v>125</v>
      </c>
      <c r="B746" s="17" t="s">
        <v>126</v>
      </c>
      <c r="C746" s="15" t="s">
        <v>1227</v>
      </c>
      <c r="D746" s="15" t="s">
        <v>1223</v>
      </c>
      <c r="E746" s="15" t="str">
        <f t="shared" si="145"/>
        <v>Audric Lee</v>
      </c>
      <c r="F746" s="15" t="s">
        <v>135</v>
      </c>
      <c r="G746" s="15">
        <v>999917066</v>
      </c>
      <c r="H746" s="15">
        <f t="shared" si="146"/>
        <v>83.5</v>
      </c>
      <c r="I746" s="15"/>
      <c r="J746" s="17">
        <f>(O746+P746+R746+S746+T746+U746)/2</f>
        <v>25.5</v>
      </c>
      <c r="K746" s="16"/>
      <c r="L746" s="15"/>
      <c r="M746" s="15"/>
      <c r="N746" s="15"/>
      <c r="O746" s="15">
        <f t="shared" si="152"/>
        <v>0</v>
      </c>
      <c r="P746" s="15">
        <v>0</v>
      </c>
      <c r="Q746" s="15">
        <f t="shared" si="153"/>
        <v>0</v>
      </c>
      <c r="R746" s="15">
        <v>0</v>
      </c>
      <c r="S746" s="15">
        <v>0</v>
      </c>
      <c r="T746" s="15">
        <f t="shared" si="154"/>
        <v>51</v>
      </c>
      <c r="U746" s="15">
        <f t="shared" si="155"/>
        <v>0</v>
      </c>
      <c r="V746" s="15"/>
      <c r="W746" s="15"/>
      <c r="X746" s="15"/>
      <c r="Y746" s="15"/>
      <c r="Z746" s="16"/>
      <c r="AA746" s="15"/>
      <c r="AB746" s="24"/>
      <c r="AC746" s="15"/>
      <c r="AD746" s="15"/>
      <c r="AE746" s="15"/>
      <c r="AF746" s="15"/>
      <c r="AG746" s="15"/>
      <c r="AH746" s="24"/>
      <c r="AI746" s="15"/>
      <c r="AJ746" s="15"/>
      <c r="AK746" s="15"/>
      <c r="AL746" s="15"/>
      <c r="AM746" s="15"/>
      <c r="AN746" s="24"/>
      <c r="AO746" s="15"/>
      <c r="AP746" s="24"/>
      <c r="AQ746" s="15"/>
      <c r="AR746" s="24"/>
      <c r="AS746" s="15"/>
      <c r="AT746" s="24"/>
      <c r="AU746" s="15"/>
      <c r="AV746" s="24"/>
      <c r="AW746" s="15"/>
      <c r="AX746" s="24"/>
      <c r="AY746" s="15"/>
      <c r="AZ746" s="15"/>
      <c r="BA746" s="15"/>
      <c r="BB746" s="15"/>
      <c r="BC746" s="15"/>
      <c r="BD746" s="15"/>
      <c r="BE746" s="15">
        <v>38</v>
      </c>
      <c r="BF746" s="24" t="s">
        <v>129</v>
      </c>
      <c r="BG746" s="15"/>
      <c r="BH746" s="24"/>
      <c r="BI746" s="15"/>
      <c r="BJ746" s="24"/>
      <c r="BK746" s="15"/>
      <c r="BL746" s="24"/>
      <c r="BM746" s="15"/>
      <c r="BN746" s="24"/>
      <c r="BO746" s="15"/>
      <c r="BP746" s="24"/>
      <c r="BQ746" s="15"/>
      <c r="BR746" s="24"/>
      <c r="BS746" s="15">
        <v>44</v>
      </c>
      <c r="BT746" s="24" t="s">
        <v>129</v>
      </c>
      <c r="BU746" s="15"/>
      <c r="BV746" s="24"/>
      <c r="BW746" s="15"/>
      <c r="BX746" s="24"/>
      <c r="BY746" s="15"/>
      <c r="BZ746" s="24"/>
      <c r="CA746" s="15">
        <v>38</v>
      </c>
      <c r="CB746" s="24" t="s">
        <v>168</v>
      </c>
      <c r="CC746" s="15"/>
      <c r="CD746" s="24"/>
      <c r="CE746" s="15"/>
      <c r="CF746" s="24"/>
      <c r="CG746" s="15"/>
      <c r="CH746" s="25"/>
      <c r="CI746" s="15"/>
      <c r="CJ746" s="25"/>
      <c r="CK746" s="15"/>
      <c r="CL746" s="25"/>
      <c r="CM746" s="15"/>
      <c r="CN746" s="25"/>
      <c r="CO746" s="15"/>
      <c r="CP746" s="25"/>
      <c r="CQ746" s="15"/>
      <c r="CR746" s="25"/>
      <c r="CS746" s="15">
        <f t="shared" si="147"/>
        <v>0</v>
      </c>
      <c r="CT746" s="15">
        <f t="shared" si="148"/>
        <v>58</v>
      </c>
      <c r="CU746" s="15">
        <f t="shared" si="149"/>
        <v>1</v>
      </c>
      <c r="CV746" s="15">
        <f t="shared" si="150"/>
        <v>0</v>
      </c>
      <c r="CW746" s="15"/>
      <c r="CX746" s="15"/>
      <c r="CY746" s="15">
        <f t="shared" si="151"/>
        <v>0</v>
      </c>
      <c r="CZ746" s="15">
        <f>GG746</f>
        <v>0</v>
      </c>
      <c r="DA746" s="19"/>
      <c r="DB746" s="17"/>
      <c r="DC746" s="15"/>
      <c r="DD746" s="15"/>
      <c r="DE746" s="15">
        <v>63</v>
      </c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7"/>
      <c r="DQ746" s="15"/>
      <c r="DR746" s="15"/>
      <c r="DS746" s="15"/>
      <c r="DT746" s="15"/>
      <c r="DU746" s="15"/>
      <c r="DV746" s="15"/>
      <c r="DW746" s="15"/>
      <c r="DX746" s="20"/>
      <c r="DY746" s="15"/>
      <c r="DZ746" s="20"/>
      <c r="EA746" s="15"/>
      <c r="EB746" s="20"/>
      <c r="EC746" s="15">
        <v>51</v>
      </c>
      <c r="ED746" s="20" t="s">
        <v>129</v>
      </c>
      <c r="EE746" s="15"/>
      <c r="EF746" s="20"/>
      <c r="EG746" s="15"/>
      <c r="EH746" s="20"/>
      <c r="EI746" s="15"/>
      <c r="EJ746" s="20"/>
      <c r="EK746" s="15"/>
      <c r="EL746" s="20"/>
      <c r="EM746" s="15"/>
      <c r="EN746" s="20"/>
      <c r="EO746" s="15"/>
      <c r="EP746" s="20"/>
      <c r="EQ746" s="15"/>
      <c r="ER746" s="20"/>
      <c r="ES746" s="15"/>
      <c r="ET746" s="20"/>
      <c r="EU746" s="15"/>
      <c r="EV746" s="20"/>
      <c r="EW746" s="15">
        <v>58</v>
      </c>
      <c r="EX746" s="20">
        <v>6</v>
      </c>
      <c r="EY746" s="15"/>
      <c r="EZ746" s="20"/>
      <c r="FA746" s="15"/>
      <c r="FB746" s="20"/>
      <c r="FC746" s="15"/>
      <c r="FD746" s="20"/>
      <c r="FE746" s="15"/>
      <c r="FF746" s="20"/>
      <c r="FG746" s="15"/>
      <c r="FH746" s="20"/>
      <c r="FI746" s="15"/>
      <c r="FJ746" s="20"/>
      <c r="FK746" s="15"/>
      <c r="FL746" s="20"/>
      <c r="FM746" s="15"/>
      <c r="FN746" s="20"/>
      <c r="FO746" s="15"/>
      <c r="FP746" s="20"/>
      <c r="FQ746" s="15"/>
      <c r="FR746" s="20"/>
      <c r="FS746" s="15"/>
      <c r="FT746" s="20"/>
      <c r="FU746" s="15"/>
      <c r="FV746" s="20"/>
      <c r="FW746" s="15"/>
      <c r="FX746" s="20"/>
      <c r="FY746" s="15"/>
      <c r="FZ746" s="20"/>
      <c r="GA746" s="15"/>
      <c r="GB746" s="20"/>
      <c r="GC746" s="15"/>
      <c r="GD746" s="20"/>
      <c r="GE746" s="15"/>
      <c r="GF746" s="20"/>
      <c r="GG746" s="170"/>
    </row>
    <row r="747" spans="1:189" s="2" customFormat="1" ht="15" customHeight="1" x14ac:dyDescent="0.3">
      <c r="A747" s="17" t="s">
        <v>125</v>
      </c>
      <c r="B747" s="15" t="s">
        <v>134</v>
      </c>
      <c r="C747" s="15" t="s">
        <v>348</v>
      </c>
      <c r="D747" s="15" t="s">
        <v>1637</v>
      </c>
      <c r="E747" s="15" t="str">
        <f t="shared" si="145"/>
        <v>Abigail Robinson</v>
      </c>
      <c r="F747" s="15" t="s">
        <v>128</v>
      </c>
      <c r="G747" s="15">
        <v>999917073</v>
      </c>
      <c r="H747" s="15">
        <f t="shared" si="146"/>
        <v>51</v>
      </c>
      <c r="I747" s="15"/>
      <c r="J747" s="15"/>
      <c r="K747" s="16"/>
      <c r="L747" s="15"/>
      <c r="M747" s="15"/>
      <c r="N747" s="15"/>
      <c r="O747" s="15">
        <f t="shared" si="152"/>
        <v>0</v>
      </c>
      <c r="P747" s="15">
        <v>0</v>
      </c>
      <c r="Q747" s="15">
        <f t="shared" si="153"/>
        <v>0</v>
      </c>
      <c r="R747" s="15">
        <v>0</v>
      </c>
      <c r="S747" s="15">
        <v>0</v>
      </c>
      <c r="T747" s="15">
        <f t="shared" si="154"/>
        <v>51</v>
      </c>
      <c r="U747" s="15">
        <f t="shared" si="155"/>
        <v>0</v>
      </c>
      <c r="V747" s="15"/>
      <c r="W747" s="15"/>
      <c r="X747" s="15"/>
      <c r="Y747" s="15"/>
      <c r="Z747" s="16"/>
      <c r="AA747" s="15"/>
      <c r="AB747" s="24"/>
      <c r="AC747" s="15"/>
      <c r="AD747" s="15"/>
      <c r="AE747" s="15"/>
      <c r="AF747" s="15"/>
      <c r="AG747" s="15"/>
      <c r="AH747" s="24"/>
      <c r="AI747" s="15"/>
      <c r="AJ747" s="15"/>
      <c r="AK747" s="15"/>
      <c r="AL747" s="15"/>
      <c r="AM747" s="15"/>
      <c r="AN747" s="24"/>
      <c r="AO747" s="15"/>
      <c r="AP747" s="24"/>
      <c r="AQ747" s="15"/>
      <c r="AR747" s="24"/>
      <c r="AS747" s="15"/>
      <c r="AT747" s="24"/>
      <c r="AU747" s="15"/>
      <c r="AV747" s="24"/>
      <c r="AW747" s="15"/>
      <c r="AX747" s="24"/>
      <c r="AY747" s="15"/>
      <c r="AZ747" s="15"/>
      <c r="BA747" s="15"/>
      <c r="BB747" s="15"/>
      <c r="BC747" s="15"/>
      <c r="BD747" s="15"/>
      <c r="BE747" s="15"/>
      <c r="BF747" s="24"/>
      <c r="BG747" s="15"/>
      <c r="BH747" s="24"/>
      <c r="BI747" s="15"/>
      <c r="BJ747" s="24"/>
      <c r="BK747" s="15"/>
      <c r="BL747" s="24"/>
      <c r="BM747" s="15"/>
      <c r="BN747" s="24"/>
      <c r="BO747" s="15"/>
      <c r="BP747" s="24"/>
      <c r="BQ747" s="15"/>
      <c r="BR747" s="24"/>
      <c r="BS747" s="15">
        <f>0.4*39.5</f>
        <v>15.8</v>
      </c>
      <c r="BT747" s="24">
        <v>3</v>
      </c>
      <c r="BU747" s="15"/>
      <c r="BV747" s="24"/>
      <c r="BW747" s="15"/>
      <c r="BX747" s="24"/>
      <c r="BY747" s="15"/>
      <c r="BZ747" s="24"/>
      <c r="CA747" s="15"/>
      <c r="CB747" s="24"/>
      <c r="CC747" s="15"/>
      <c r="CD747" s="24"/>
      <c r="CE747" s="15"/>
      <c r="CF747" s="24"/>
      <c r="CG747" s="15"/>
      <c r="CH747" s="25"/>
      <c r="CI747" s="15"/>
      <c r="CJ747" s="25"/>
      <c r="CK747" s="15"/>
      <c r="CL747" s="25"/>
      <c r="CM747" s="15"/>
      <c r="CN747" s="25"/>
      <c r="CO747" s="15"/>
      <c r="CP747" s="25"/>
      <c r="CQ747" s="15"/>
      <c r="CR747" s="25"/>
      <c r="CS747" s="15">
        <f t="shared" si="147"/>
        <v>0</v>
      </c>
      <c r="CT747" s="15">
        <f t="shared" si="148"/>
        <v>0</v>
      </c>
      <c r="CU747" s="15">
        <f t="shared" si="149"/>
        <v>0</v>
      </c>
      <c r="CV747" s="15">
        <f t="shared" si="150"/>
        <v>0</v>
      </c>
      <c r="CW747" s="15"/>
      <c r="CX747" s="15"/>
      <c r="CY747" s="15">
        <f t="shared" si="151"/>
        <v>0</v>
      </c>
      <c r="CZ747" s="15">
        <f>GG747</f>
        <v>0</v>
      </c>
      <c r="DA747" s="19"/>
      <c r="DB747" s="17"/>
      <c r="DC747" s="15"/>
      <c r="DD747" s="15"/>
      <c r="DE747" s="15">
        <v>45</v>
      </c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7"/>
      <c r="DQ747" s="15"/>
      <c r="DR747" s="15"/>
      <c r="DS747" s="15"/>
      <c r="DT747" s="15"/>
      <c r="DU747" s="15"/>
      <c r="DV747" s="15"/>
      <c r="DW747" s="15"/>
      <c r="DX747" s="20"/>
      <c r="DY747" s="15"/>
      <c r="DZ747" s="20"/>
      <c r="EA747" s="15"/>
      <c r="EB747" s="20"/>
      <c r="EC747" s="15">
        <v>51</v>
      </c>
      <c r="ED747" s="20" t="s">
        <v>129</v>
      </c>
      <c r="EE747" s="15"/>
      <c r="EF747" s="20"/>
      <c r="EG747" s="15"/>
      <c r="EH747" s="20"/>
      <c r="EI747" s="15"/>
      <c r="EJ747" s="20"/>
      <c r="EK747" s="15"/>
      <c r="EL747" s="20"/>
      <c r="EM747" s="15"/>
      <c r="EN747" s="20"/>
      <c r="EO747" s="15"/>
      <c r="EP747" s="20"/>
      <c r="EQ747" s="15"/>
      <c r="ER747" s="20"/>
      <c r="ES747" s="15"/>
      <c r="ET747" s="20"/>
      <c r="EU747" s="15"/>
      <c r="EV747" s="20"/>
      <c r="EW747" s="15"/>
      <c r="EX747" s="20"/>
      <c r="EY747" s="15"/>
      <c r="EZ747" s="20"/>
      <c r="FA747" s="15"/>
      <c r="FB747" s="20"/>
      <c r="FC747" s="15"/>
      <c r="FD747" s="20"/>
      <c r="FE747" s="15"/>
      <c r="FF747" s="20"/>
      <c r="FG747" s="15"/>
      <c r="FH747" s="20"/>
      <c r="FI747" s="15"/>
      <c r="FJ747" s="20"/>
      <c r="FK747" s="15"/>
      <c r="FL747" s="20"/>
      <c r="FM747" s="15"/>
      <c r="FN747" s="20"/>
      <c r="FO747" s="15"/>
      <c r="FP747" s="20"/>
      <c r="FQ747" s="15"/>
      <c r="FR747" s="20"/>
      <c r="FS747" s="15"/>
      <c r="FT747" s="20"/>
      <c r="FU747" s="15"/>
      <c r="FV747" s="20"/>
      <c r="FW747" s="15"/>
      <c r="FX747" s="20"/>
      <c r="FY747" s="15"/>
      <c r="FZ747" s="20"/>
      <c r="GA747" s="15"/>
      <c r="GB747" s="20"/>
      <c r="GC747" s="15"/>
      <c r="GD747" s="20"/>
      <c r="GE747" s="15"/>
      <c r="GF747" s="20"/>
      <c r="GG747" s="170"/>
    </row>
    <row r="748" spans="1:189" s="2" customFormat="1" ht="15" customHeight="1" x14ac:dyDescent="0.3">
      <c r="A748" s="17" t="s">
        <v>125</v>
      </c>
      <c r="B748" s="17" t="s">
        <v>134</v>
      </c>
      <c r="C748" s="17" t="s">
        <v>251</v>
      </c>
      <c r="D748" s="17" t="s">
        <v>1637</v>
      </c>
      <c r="E748" s="15" t="str">
        <f t="shared" si="145"/>
        <v>Emily Robinson</v>
      </c>
      <c r="F748" s="17" t="s">
        <v>128</v>
      </c>
      <c r="G748" s="17">
        <v>999917074</v>
      </c>
      <c r="H748" s="15">
        <f t="shared" si="146"/>
        <v>51</v>
      </c>
      <c r="I748" s="15"/>
      <c r="J748" s="15"/>
      <c r="K748" s="16"/>
      <c r="L748" s="15"/>
      <c r="M748" s="15"/>
      <c r="N748" s="15"/>
      <c r="O748" s="15">
        <f t="shared" si="152"/>
        <v>0</v>
      </c>
      <c r="P748" s="15">
        <v>0</v>
      </c>
      <c r="Q748" s="15">
        <f t="shared" si="153"/>
        <v>1</v>
      </c>
      <c r="R748" s="15">
        <v>0</v>
      </c>
      <c r="S748" s="15">
        <v>0</v>
      </c>
      <c r="T748" s="15">
        <f t="shared" si="154"/>
        <v>51</v>
      </c>
      <c r="U748" s="15">
        <f t="shared" si="155"/>
        <v>0</v>
      </c>
      <c r="V748" s="15"/>
      <c r="W748" s="15"/>
      <c r="X748" s="15"/>
      <c r="Y748" s="15"/>
      <c r="Z748" s="16"/>
      <c r="AA748" s="15"/>
      <c r="AB748" s="24"/>
      <c r="AC748" s="15"/>
      <c r="AD748" s="15"/>
      <c r="AE748" s="15"/>
      <c r="AF748" s="15"/>
      <c r="AG748" s="15"/>
      <c r="AH748" s="24"/>
      <c r="AI748" s="15"/>
      <c r="AJ748" s="15"/>
      <c r="AK748" s="15"/>
      <c r="AL748" s="15"/>
      <c r="AM748" s="15"/>
      <c r="AN748" s="24"/>
      <c r="AO748" s="15"/>
      <c r="AP748" s="24"/>
      <c r="AQ748" s="15"/>
      <c r="AR748" s="24"/>
      <c r="AS748" s="15"/>
      <c r="AT748" s="24"/>
      <c r="AU748" s="15"/>
      <c r="AV748" s="24"/>
      <c r="AW748" s="15"/>
      <c r="AX748" s="24"/>
      <c r="AY748" s="15"/>
      <c r="AZ748" s="15"/>
      <c r="BA748" s="15"/>
      <c r="BB748" s="15"/>
      <c r="BC748" s="15"/>
      <c r="BD748" s="15"/>
      <c r="BE748" s="15"/>
      <c r="BF748" s="24"/>
      <c r="BG748" s="15"/>
      <c r="BH748" s="24"/>
      <c r="BI748" s="15"/>
      <c r="BJ748" s="24"/>
      <c r="BK748" s="15"/>
      <c r="BL748" s="24"/>
      <c r="BM748" s="15"/>
      <c r="BN748" s="24"/>
      <c r="BO748" s="15"/>
      <c r="BP748" s="24"/>
      <c r="BQ748" s="15"/>
      <c r="BR748" s="24"/>
      <c r="BS748" s="15"/>
      <c r="BT748" s="24"/>
      <c r="BU748" s="15"/>
      <c r="BV748" s="24"/>
      <c r="BW748" s="15"/>
      <c r="BX748" s="24"/>
      <c r="BY748" s="15"/>
      <c r="BZ748" s="24"/>
      <c r="CA748" s="15"/>
      <c r="CB748" s="24"/>
      <c r="CC748" s="15"/>
      <c r="CD748" s="24"/>
      <c r="CE748" s="15"/>
      <c r="CF748" s="24"/>
      <c r="CG748" s="15"/>
      <c r="CH748" s="25"/>
      <c r="CI748" s="15"/>
      <c r="CJ748" s="25"/>
      <c r="CK748" s="15"/>
      <c r="CL748" s="25"/>
      <c r="CM748" s="15"/>
      <c r="CN748" s="25"/>
      <c r="CO748" s="15"/>
      <c r="CP748" s="25"/>
      <c r="CQ748" s="15"/>
      <c r="CR748" s="25"/>
      <c r="CS748" s="15">
        <f t="shared" si="147"/>
        <v>0</v>
      </c>
      <c r="CT748" s="15">
        <f t="shared" si="148"/>
        <v>0</v>
      </c>
      <c r="CU748" s="15">
        <f t="shared" si="149"/>
        <v>0</v>
      </c>
      <c r="CV748" s="15">
        <f t="shared" si="150"/>
        <v>0</v>
      </c>
      <c r="CW748" s="15"/>
      <c r="CX748" s="15"/>
      <c r="CY748" s="15">
        <f t="shared" si="151"/>
        <v>0</v>
      </c>
      <c r="CZ748" s="15">
        <f>GG748</f>
        <v>0</v>
      </c>
      <c r="DA748" s="19"/>
      <c r="DB748" s="17"/>
      <c r="DC748" s="17"/>
      <c r="DD748" s="15"/>
      <c r="DE748" s="15">
        <v>34</v>
      </c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7">
        <v>45</v>
      </c>
      <c r="DQ748" s="17"/>
      <c r="DR748" s="17"/>
      <c r="DS748" s="17"/>
      <c r="DT748" s="17"/>
      <c r="DU748" s="17"/>
      <c r="DV748" s="17"/>
      <c r="DW748" s="15"/>
      <c r="DX748" s="20"/>
      <c r="DY748" s="15"/>
      <c r="DZ748" s="20"/>
      <c r="EA748" s="15"/>
      <c r="EB748" s="20"/>
      <c r="EC748" s="15">
        <v>51</v>
      </c>
      <c r="ED748" s="20" t="s">
        <v>129</v>
      </c>
      <c r="EE748" s="15"/>
      <c r="EF748" s="20"/>
      <c r="EG748" s="15"/>
      <c r="EH748" s="20"/>
      <c r="EI748" s="15"/>
      <c r="EJ748" s="20"/>
      <c r="EK748" s="15"/>
      <c r="EL748" s="20"/>
      <c r="EM748" s="15"/>
      <c r="EN748" s="20"/>
      <c r="EO748" s="15"/>
      <c r="EP748" s="20"/>
      <c r="EQ748" s="17"/>
      <c r="ER748" s="20"/>
      <c r="ES748" s="15"/>
      <c r="ET748" s="20"/>
      <c r="EU748" s="15"/>
      <c r="EV748" s="20"/>
      <c r="EW748" s="15"/>
      <c r="EX748" s="20"/>
      <c r="EY748" s="15"/>
      <c r="EZ748" s="20"/>
      <c r="FA748" s="15"/>
      <c r="FB748" s="20"/>
      <c r="FC748" s="15"/>
      <c r="FD748" s="20"/>
      <c r="FE748" s="15"/>
      <c r="FF748" s="20"/>
      <c r="FG748" s="15"/>
      <c r="FH748" s="20"/>
      <c r="FI748" s="15"/>
      <c r="FJ748" s="20"/>
      <c r="FK748" s="15"/>
      <c r="FL748" s="20"/>
      <c r="FM748" s="15"/>
      <c r="FN748" s="20"/>
      <c r="FO748" s="15"/>
      <c r="FP748" s="20"/>
      <c r="FQ748" s="15"/>
      <c r="FR748" s="20"/>
      <c r="FS748" s="15"/>
      <c r="FT748" s="20"/>
      <c r="FU748" s="15"/>
      <c r="FV748" s="20"/>
      <c r="FW748" s="15"/>
      <c r="FX748" s="20"/>
      <c r="FY748" s="15"/>
      <c r="FZ748" s="20"/>
      <c r="GA748" s="15"/>
      <c r="GB748" s="20"/>
      <c r="GC748" s="15"/>
      <c r="GD748" s="20"/>
      <c r="GE748" s="15"/>
      <c r="GF748" s="20"/>
      <c r="GG748" s="170"/>
    </row>
    <row r="749" spans="1:189" s="2" customFormat="1" ht="15" customHeight="1" x14ac:dyDescent="0.3">
      <c r="A749" s="15" t="s">
        <v>130</v>
      </c>
      <c r="B749" s="15" t="s">
        <v>140</v>
      </c>
      <c r="C749" s="15" t="s">
        <v>248</v>
      </c>
      <c r="D749" s="15" t="s">
        <v>3186</v>
      </c>
      <c r="E749" s="15" t="str">
        <f t="shared" si="145"/>
        <v>Isabella WADDINGTON</v>
      </c>
      <c r="F749" s="15" t="s">
        <v>128</v>
      </c>
      <c r="G749" s="15">
        <v>999917109</v>
      </c>
      <c r="H749" s="15">
        <f t="shared" si="146"/>
        <v>98</v>
      </c>
      <c r="I749" s="15"/>
      <c r="J749" s="15"/>
      <c r="K749" s="16"/>
      <c r="L749" s="15"/>
      <c r="M749" s="15"/>
      <c r="N749" s="15"/>
      <c r="O749" s="15">
        <f t="shared" si="152"/>
        <v>0</v>
      </c>
      <c r="P749" s="15">
        <v>0</v>
      </c>
      <c r="Q749" s="15">
        <f t="shared" si="153"/>
        <v>0</v>
      </c>
      <c r="R749" s="15">
        <v>0</v>
      </c>
      <c r="S749" s="15">
        <v>0</v>
      </c>
      <c r="T749" s="15">
        <f t="shared" si="154"/>
        <v>0</v>
      </c>
      <c r="U749" s="15">
        <f t="shared" si="155"/>
        <v>0</v>
      </c>
      <c r="V749" s="15"/>
      <c r="W749" s="15"/>
      <c r="X749" s="15"/>
      <c r="Y749" s="15"/>
      <c r="Z749" s="16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>
        <f t="shared" si="147"/>
        <v>0</v>
      </c>
      <c r="CT749" s="15">
        <f t="shared" si="148"/>
        <v>98</v>
      </c>
      <c r="CU749" s="15">
        <f t="shared" si="149"/>
        <v>1</v>
      </c>
      <c r="CV749" s="15">
        <f t="shared" si="150"/>
        <v>0</v>
      </c>
      <c r="CW749" s="15"/>
      <c r="CX749" s="15"/>
      <c r="CY749" s="15">
        <f t="shared" si="151"/>
        <v>0</v>
      </c>
      <c r="CZ749" s="15">
        <f>GG749</f>
        <v>0</v>
      </c>
      <c r="DA749" s="16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20"/>
      <c r="DY749" s="15"/>
      <c r="DZ749" s="20"/>
      <c r="EA749" s="15"/>
      <c r="EB749" s="20"/>
      <c r="EC749" s="15"/>
      <c r="ED749" s="20"/>
      <c r="EE749" s="15"/>
      <c r="EF749" s="20"/>
      <c r="EG749" s="15"/>
      <c r="EH749" s="20"/>
      <c r="EI749" s="15"/>
      <c r="EJ749" s="20"/>
      <c r="EK749" s="15"/>
      <c r="EL749" s="20"/>
      <c r="EM749" s="15"/>
      <c r="EN749" s="20"/>
      <c r="EO749" s="15"/>
      <c r="EP749" s="20"/>
      <c r="EQ749" s="15"/>
      <c r="ER749" s="20"/>
      <c r="ES749" s="15"/>
      <c r="ET749" s="20"/>
      <c r="EU749" s="15"/>
      <c r="EV749" s="20"/>
      <c r="EW749" s="15"/>
      <c r="EX749" s="20"/>
      <c r="EY749" s="15"/>
      <c r="EZ749" s="20"/>
      <c r="FA749" s="15"/>
      <c r="FB749" s="20"/>
      <c r="FC749" s="15">
        <v>38</v>
      </c>
      <c r="FD749" s="20" t="s">
        <v>129</v>
      </c>
      <c r="FE749" s="15"/>
      <c r="FF749" s="20"/>
      <c r="FG749" s="15"/>
      <c r="FH749" s="20"/>
      <c r="FI749" s="15"/>
      <c r="FJ749" s="20"/>
      <c r="FK749" s="15">
        <v>60</v>
      </c>
      <c r="FL749" s="20">
        <v>1</v>
      </c>
      <c r="FM749" s="15"/>
      <c r="FN749" s="20"/>
      <c r="FO749" s="15"/>
      <c r="FP749" s="20"/>
      <c r="FQ749" s="15"/>
      <c r="FR749" s="20"/>
      <c r="FS749" s="15"/>
      <c r="FT749" s="20"/>
      <c r="FU749" s="15"/>
      <c r="FV749" s="20"/>
      <c r="FW749" s="15"/>
      <c r="FX749" s="20"/>
      <c r="FY749" s="15"/>
      <c r="FZ749" s="20"/>
      <c r="GA749" s="15"/>
      <c r="GB749" s="20"/>
      <c r="GC749" s="15"/>
      <c r="GD749" s="20"/>
      <c r="GE749" s="15"/>
      <c r="GF749" s="20"/>
      <c r="GG749" s="170"/>
    </row>
    <row r="750" spans="1:189" s="2" customFormat="1" ht="15" customHeight="1" x14ac:dyDescent="0.3">
      <c r="A750" s="17" t="s">
        <v>125</v>
      </c>
      <c r="B750" s="15" t="s">
        <v>126</v>
      </c>
      <c r="C750" s="15" t="s">
        <v>224</v>
      </c>
      <c r="D750" s="15" t="s">
        <v>222</v>
      </c>
      <c r="E750" s="15" t="str">
        <f t="shared" si="145"/>
        <v>Jayden S. An</v>
      </c>
      <c r="F750" s="15" t="s">
        <v>135</v>
      </c>
      <c r="G750" s="15">
        <v>999917110</v>
      </c>
      <c r="H750" s="15">
        <f t="shared" si="146"/>
        <v>105.5</v>
      </c>
      <c r="I750" s="15"/>
      <c r="J750" s="17">
        <f>(O750+P750+R750+S750+T750+U750)/2</f>
        <v>57.5</v>
      </c>
      <c r="K750" s="16"/>
      <c r="L750" s="15"/>
      <c r="M750" s="15"/>
      <c r="N750" s="15"/>
      <c r="O750" s="15">
        <f t="shared" si="152"/>
        <v>0</v>
      </c>
      <c r="P750" s="15">
        <v>0</v>
      </c>
      <c r="Q750" s="15">
        <f t="shared" si="153"/>
        <v>0</v>
      </c>
      <c r="R750" s="15">
        <v>0</v>
      </c>
      <c r="S750" s="15">
        <v>0</v>
      </c>
      <c r="T750" s="15">
        <f t="shared" si="154"/>
        <v>51</v>
      </c>
      <c r="U750" s="15">
        <f t="shared" si="155"/>
        <v>64</v>
      </c>
      <c r="V750" s="15"/>
      <c r="W750" s="15"/>
      <c r="X750" s="15"/>
      <c r="Y750" s="15"/>
      <c r="Z750" s="16"/>
      <c r="AA750" s="15"/>
      <c r="AB750" s="24"/>
      <c r="AC750" s="15"/>
      <c r="AD750" s="15"/>
      <c r="AE750" s="15"/>
      <c r="AF750" s="15"/>
      <c r="AG750" s="15"/>
      <c r="AH750" s="24"/>
      <c r="AI750" s="15"/>
      <c r="AJ750" s="15"/>
      <c r="AK750" s="15"/>
      <c r="AL750" s="15"/>
      <c r="AM750" s="15"/>
      <c r="AN750" s="24"/>
      <c r="AO750" s="15"/>
      <c r="AP750" s="24"/>
      <c r="AQ750" s="15"/>
      <c r="AR750" s="24"/>
      <c r="AS750" s="15"/>
      <c r="AT750" s="24"/>
      <c r="AU750" s="15"/>
      <c r="AV750" s="24"/>
      <c r="AW750" s="15"/>
      <c r="AX750" s="24"/>
      <c r="AY750" s="15"/>
      <c r="AZ750" s="15"/>
      <c r="BA750" s="15"/>
      <c r="BB750" s="15"/>
      <c r="BC750" s="15"/>
      <c r="BD750" s="15"/>
      <c r="BE750" s="15"/>
      <c r="BF750" s="24"/>
      <c r="BG750" s="15"/>
      <c r="BH750" s="24"/>
      <c r="BI750" s="15"/>
      <c r="BJ750" s="24"/>
      <c r="BK750" s="15"/>
      <c r="BL750" s="24"/>
      <c r="BM750" s="15"/>
      <c r="BN750" s="24"/>
      <c r="BO750" s="15"/>
      <c r="BP750" s="24"/>
      <c r="BQ750" s="15"/>
      <c r="BR750" s="24"/>
      <c r="BS750" s="15"/>
      <c r="BT750" s="24"/>
      <c r="BU750" s="15">
        <v>33</v>
      </c>
      <c r="BV750" s="24" t="s">
        <v>168</v>
      </c>
      <c r="BW750" s="15"/>
      <c r="BX750" s="24"/>
      <c r="BY750" s="15"/>
      <c r="BZ750" s="24"/>
      <c r="CA750" s="15">
        <v>38</v>
      </c>
      <c r="CB750" s="24" t="s">
        <v>168</v>
      </c>
      <c r="CC750" s="15"/>
      <c r="CD750" s="24"/>
      <c r="CE750" s="15">
        <v>64</v>
      </c>
      <c r="CF750" s="24" t="s">
        <v>129</v>
      </c>
      <c r="CG750" s="15"/>
      <c r="CH750" s="25"/>
      <c r="CI750" s="15"/>
      <c r="CJ750" s="25"/>
      <c r="CK750" s="15"/>
      <c r="CL750" s="25"/>
      <c r="CM750" s="15"/>
      <c r="CN750" s="25"/>
      <c r="CO750" s="15"/>
      <c r="CP750" s="25"/>
      <c r="CQ750" s="15"/>
      <c r="CR750" s="25"/>
      <c r="CS750" s="15">
        <f t="shared" si="147"/>
        <v>0</v>
      </c>
      <c r="CT750" s="15">
        <f t="shared" si="148"/>
        <v>0</v>
      </c>
      <c r="CU750" s="15">
        <f t="shared" si="149"/>
        <v>0</v>
      </c>
      <c r="CV750" s="15">
        <f t="shared" si="150"/>
        <v>0</v>
      </c>
      <c r="CW750" s="15"/>
      <c r="CX750" s="15"/>
      <c r="CY750" s="15">
        <f t="shared" si="151"/>
        <v>48</v>
      </c>
      <c r="CZ750" s="15">
        <f>GG750</f>
        <v>0</v>
      </c>
      <c r="DA750" s="19"/>
      <c r="DB750" s="17">
        <v>48</v>
      </c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7"/>
      <c r="DQ750" s="15"/>
      <c r="DR750" s="15"/>
      <c r="DS750" s="15"/>
      <c r="DT750" s="15"/>
      <c r="DU750" s="15"/>
      <c r="DV750" s="15"/>
      <c r="DW750" s="15">
        <v>59</v>
      </c>
      <c r="DX750" s="20">
        <v>8</v>
      </c>
      <c r="DY750" s="15"/>
      <c r="DZ750" s="20"/>
      <c r="EA750" s="15"/>
      <c r="EB750" s="20"/>
      <c r="EC750" s="15">
        <v>51</v>
      </c>
      <c r="ED750" s="20" t="s">
        <v>129</v>
      </c>
      <c r="EE750" s="15"/>
      <c r="EF750" s="20"/>
      <c r="EG750" s="15">
        <v>64</v>
      </c>
      <c r="EH750" s="20" t="s">
        <v>129</v>
      </c>
      <c r="EI750" s="15"/>
      <c r="EJ750" s="20"/>
      <c r="EK750" s="15"/>
      <c r="EL750" s="20"/>
      <c r="EM750" s="15"/>
      <c r="EN750" s="20"/>
      <c r="EO750" s="15">
        <v>48</v>
      </c>
      <c r="EP750" s="20"/>
      <c r="EQ750" s="15"/>
      <c r="ER750" s="20"/>
      <c r="ES750" s="15"/>
      <c r="ET750" s="20"/>
      <c r="EU750" s="15"/>
      <c r="EV750" s="20"/>
      <c r="EW750" s="15"/>
      <c r="EX750" s="20"/>
      <c r="EY750" s="15"/>
      <c r="EZ750" s="20"/>
      <c r="FA750" s="15"/>
      <c r="FB750" s="20"/>
      <c r="FC750" s="15"/>
      <c r="FD750" s="20"/>
      <c r="FE750" s="15"/>
      <c r="FF750" s="20"/>
      <c r="FG750" s="15"/>
      <c r="FH750" s="20"/>
      <c r="FI750" s="15"/>
      <c r="FJ750" s="20"/>
      <c r="FK750" s="15"/>
      <c r="FL750" s="20"/>
      <c r="FM750" s="15"/>
      <c r="FN750" s="20"/>
      <c r="FO750" s="15"/>
      <c r="FP750" s="20"/>
      <c r="FQ750" s="15"/>
      <c r="FR750" s="20"/>
      <c r="FS750" s="15"/>
      <c r="FT750" s="20"/>
      <c r="FU750" s="15"/>
      <c r="FV750" s="20"/>
      <c r="FW750" s="15"/>
      <c r="FX750" s="20"/>
      <c r="FY750" s="15"/>
      <c r="FZ750" s="20"/>
      <c r="GA750" s="15"/>
      <c r="GB750" s="20"/>
      <c r="GC750" s="15"/>
      <c r="GD750" s="20"/>
      <c r="GE750" s="15"/>
      <c r="GF750" s="20"/>
      <c r="GG750" s="170"/>
    </row>
    <row r="751" spans="1:189" s="2" customFormat="1" ht="15" customHeight="1" x14ac:dyDescent="0.3">
      <c r="A751" s="17" t="s">
        <v>125</v>
      </c>
      <c r="B751" s="15" t="s">
        <v>126</v>
      </c>
      <c r="C751" s="15" t="s">
        <v>199</v>
      </c>
      <c r="D751" s="15" t="s">
        <v>222</v>
      </c>
      <c r="E751" s="15" t="str">
        <f t="shared" si="145"/>
        <v>Brandon An</v>
      </c>
      <c r="F751" s="15" t="s">
        <v>135</v>
      </c>
      <c r="G751" s="15">
        <v>999917111</v>
      </c>
      <c r="H751" s="15">
        <f t="shared" si="146"/>
        <v>179</v>
      </c>
      <c r="I751" s="15"/>
      <c r="J751" s="15"/>
      <c r="K751" s="16"/>
      <c r="L751" s="15"/>
      <c r="M751" s="15"/>
      <c r="N751" s="15"/>
      <c r="O751" s="15">
        <f t="shared" si="152"/>
        <v>0</v>
      </c>
      <c r="P751" s="15">
        <v>0</v>
      </c>
      <c r="Q751" s="15">
        <f t="shared" si="153"/>
        <v>0</v>
      </c>
      <c r="R751" s="15">
        <v>0</v>
      </c>
      <c r="S751" s="15">
        <v>0</v>
      </c>
      <c r="T751" s="15">
        <f t="shared" si="154"/>
        <v>51</v>
      </c>
      <c r="U751" s="15">
        <f t="shared" si="155"/>
        <v>64</v>
      </c>
      <c r="V751" s="15"/>
      <c r="W751" s="15"/>
      <c r="X751" s="15"/>
      <c r="Y751" s="15"/>
      <c r="Z751" s="16"/>
      <c r="AA751" s="15"/>
      <c r="AB751" s="24"/>
      <c r="AC751" s="15"/>
      <c r="AD751" s="15"/>
      <c r="AE751" s="15"/>
      <c r="AF751" s="15"/>
      <c r="AG751" s="15"/>
      <c r="AH751" s="24"/>
      <c r="AI751" s="15"/>
      <c r="AJ751" s="15"/>
      <c r="AK751" s="15"/>
      <c r="AL751" s="15"/>
      <c r="AM751" s="15"/>
      <c r="AN751" s="24"/>
      <c r="AO751" s="15"/>
      <c r="AP751" s="24"/>
      <c r="AQ751" s="15"/>
      <c r="AR751" s="24"/>
      <c r="AS751" s="15"/>
      <c r="AT751" s="24"/>
      <c r="AU751" s="15"/>
      <c r="AV751" s="24"/>
      <c r="AW751" s="15"/>
      <c r="AX751" s="24"/>
      <c r="AY751" s="15"/>
      <c r="AZ751" s="15"/>
      <c r="BA751" s="15"/>
      <c r="BB751" s="15"/>
      <c r="BC751" s="15"/>
      <c r="BD751" s="15"/>
      <c r="BE751" s="15"/>
      <c r="BF751" s="24"/>
      <c r="BG751" s="15"/>
      <c r="BH751" s="24"/>
      <c r="BI751" s="15"/>
      <c r="BJ751" s="24"/>
      <c r="BK751" s="15"/>
      <c r="BL751" s="24"/>
      <c r="BM751" s="15"/>
      <c r="BN751" s="24"/>
      <c r="BO751" s="15"/>
      <c r="BP751" s="24"/>
      <c r="BQ751" s="15"/>
      <c r="BR751" s="24"/>
      <c r="BS751" s="15"/>
      <c r="BT751" s="24"/>
      <c r="BU751" s="15">
        <v>44</v>
      </c>
      <c r="BV751" s="24" t="s">
        <v>129</v>
      </c>
      <c r="BW751" s="15"/>
      <c r="BX751" s="24"/>
      <c r="BY751" s="15"/>
      <c r="BZ751" s="24"/>
      <c r="CA751" s="15">
        <v>38</v>
      </c>
      <c r="CB751" s="24" t="s">
        <v>168</v>
      </c>
      <c r="CC751" s="15"/>
      <c r="CD751" s="24"/>
      <c r="CE751" s="15">
        <v>64</v>
      </c>
      <c r="CF751" s="24" t="s">
        <v>129</v>
      </c>
      <c r="CG751" s="15"/>
      <c r="CH751" s="25"/>
      <c r="CI751" s="15"/>
      <c r="CJ751" s="25"/>
      <c r="CK751" s="15">
        <v>64</v>
      </c>
      <c r="CL751" s="25" t="s">
        <v>129</v>
      </c>
      <c r="CM751" s="15"/>
      <c r="CN751" s="25"/>
      <c r="CO751" s="15"/>
      <c r="CP751" s="25"/>
      <c r="CQ751" s="15"/>
      <c r="CR751" s="25"/>
      <c r="CS751" s="15">
        <f t="shared" si="147"/>
        <v>0</v>
      </c>
      <c r="CT751" s="15">
        <f t="shared" si="148"/>
        <v>0</v>
      </c>
      <c r="CU751" s="15">
        <f t="shared" si="149"/>
        <v>0</v>
      </c>
      <c r="CV751" s="15">
        <f t="shared" si="150"/>
        <v>0</v>
      </c>
      <c r="CW751" s="15"/>
      <c r="CX751" s="15"/>
      <c r="CY751" s="15">
        <f t="shared" si="151"/>
        <v>64</v>
      </c>
      <c r="CZ751" s="15">
        <f>GG751</f>
        <v>0</v>
      </c>
      <c r="DA751" s="19"/>
      <c r="DB751" s="17">
        <v>48</v>
      </c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7"/>
      <c r="DQ751" s="15"/>
      <c r="DR751" s="15"/>
      <c r="DS751" s="15"/>
      <c r="DT751" s="15"/>
      <c r="DU751" s="15"/>
      <c r="DV751" s="15"/>
      <c r="DW751" s="15">
        <v>71</v>
      </c>
      <c r="DX751" s="20">
        <v>5</v>
      </c>
      <c r="DY751" s="15"/>
      <c r="DZ751" s="20"/>
      <c r="EA751" s="15"/>
      <c r="EB751" s="20"/>
      <c r="EC751" s="15">
        <v>51</v>
      </c>
      <c r="ED751" s="20" t="s">
        <v>129</v>
      </c>
      <c r="EE751" s="15"/>
      <c r="EF751" s="20"/>
      <c r="EG751" s="15">
        <v>64</v>
      </c>
      <c r="EH751" s="20" t="s">
        <v>129</v>
      </c>
      <c r="EI751" s="15"/>
      <c r="EJ751" s="20"/>
      <c r="EK751" s="15"/>
      <c r="EL751" s="20"/>
      <c r="EM751" s="15"/>
      <c r="EN751" s="20"/>
      <c r="EO751" s="15">
        <v>64</v>
      </c>
      <c r="EP751" s="20"/>
      <c r="EQ751" s="15"/>
      <c r="ER751" s="20"/>
      <c r="ES751" s="15"/>
      <c r="ET751" s="20"/>
      <c r="EU751" s="15"/>
      <c r="EV751" s="20"/>
      <c r="EW751" s="15"/>
      <c r="EX751" s="20"/>
      <c r="EY751" s="15"/>
      <c r="EZ751" s="20"/>
      <c r="FA751" s="15"/>
      <c r="FB751" s="20"/>
      <c r="FC751" s="15"/>
      <c r="FD751" s="20"/>
      <c r="FE751" s="15"/>
      <c r="FF751" s="20"/>
      <c r="FG751" s="15"/>
      <c r="FH751" s="20"/>
      <c r="FI751" s="15"/>
      <c r="FJ751" s="20"/>
      <c r="FK751" s="15"/>
      <c r="FL751" s="20"/>
      <c r="FM751" s="15"/>
      <c r="FN751" s="20"/>
      <c r="FO751" s="15"/>
      <c r="FP751" s="20"/>
      <c r="FQ751" s="15"/>
      <c r="FR751" s="20"/>
      <c r="FS751" s="15"/>
      <c r="FT751" s="20"/>
      <c r="FU751" s="15"/>
      <c r="FV751" s="20"/>
      <c r="FW751" s="15"/>
      <c r="FX751" s="20"/>
      <c r="FY751" s="15"/>
      <c r="FZ751" s="20"/>
      <c r="GA751" s="15"/>
      <c r="GB751" s="20"/>
      <c r="GC751" s="15"/>
      <c r="GD751" s="20"/>
      <c r="GE751" s="15"/>
      <c r="GF751" s="20"/>
      <c r="GG751" s="170"/>
    </row>
    <row r="752" spans="1:189" s="2" customFormat="1" ht="15" customHeight="1" x14ac:dyDescent="0.3">
      <c r="A752" s="15" t="s">
        <v>2904</v>
      </c>
      <c r="B752" s="82" t="s">
        <v>142</v>
      </c>
      <c r="C752" s="82" t="s">
        <v>2741</v>
      </c>
      <c r="D752" s="82" t="s">
        <v>937</v>
      </c>
      <c r="E752" s="15" t="str">
        <f t="shared" si="145"/>
        <v xml:space="preserve"> Kaitlyn Hickey</v>
      </c>
      <c r="F752" s="82" t="s">
        <v>128</v>
      </c>
      <c r="G752" s="82">
        <v>999917121</v>
      </c>
      <c r="H752" s="15">
        <f t="shared" si="146"/>
        <v>60</v>
      </c>
      <c r="I752" s="15"/>
      <c r="J752" s="15"/>
      <c r="K752" s="16"/>
      <c r="L752" s="15"/>
      <c r="M752" s="15"/>
      <c r="N752" s="15"/>
      <c r="O752" s="15">
        <f t="shared" si="152"/>
        <v>0</v>
      </c>
      <c r="P752" s="15">
        <v>0</v>
      </c>
      <c r="Q752" s="15">
        <f t="shared" si="153"/>
        <v>0</v>
      </c>
      <c r="R752" s="15">
        <v>0</v>
      </c>
      <c r="S752" s="15">
        <v>0</v>
      </c>
      <c r="T752" s="15">
        <f t="shared" si="154"/>
        <v>0</v>
      </c>
      <c r="U752" s="15">
        <f t="shared" si="155"/>
        <v>0</v>
      </c>
      <c r="V752" s="15"/>
      <c r="W752" s="15"/>
      <c r="X752" s="15"/>
      <c r="Y752" s="15"/>
      <c r="Z752" s="16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>
        <f t="shared" si="147"/>
        <v>0</v>
      </c>
      <c r="CT752" s="15">
        <f t="shared" si="148"/>
        <v>60</v>
      </c>
      <c r="CU752" s="15">
        <f t="shared" si="149"/>
        <v>1</v>
      </c>
      <c r="CV752" s="15">
        <f t="shared" si="150"/>
        <v>0</v>
      </c>
      <c r="CW752" s="15"/>
      <c r="CX752" s="15"/>
      <c r="CY752" s="15">
        <f t="shared" si="151"/>
        <v>0</v>
      </c>
      <c r="CZ752" s="15">
        <f>GG752</f>
        <v>0</v>
      </c>
      <c r="DA752" s="16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20"/>
      <c r="DY752" s="15"/>
      <c r="DZ752" s="20"/>
      <c r="EA752" s="15"/>
      <c r="EB752" s="20"/>
      <c r="EC752" s="15"/>
      <c r="ED752" s="20"/>
      <c r="EE752" s="15"/>
      <c r="EF752" s="20"/>
      <c r="EG752" s="15"/>
      <c r="EH752" s="20"/>
      <c r="EI752" s="15"/>
      <c r="EJ752" s="20"/>
      <c r="EK752" s="15"/>
      <c r="EL752" s="20"/>
      <c r="EM752" s="15"/>
      <c r="EN752" s="20"/>
      <c r="EO752" s="15"/>
      <c r="EP752" s="20"/>
      <c r="EQ752" s="15"/>
      <c r="ER752" s="20"/>
      <c r="ES752" s="15"/>
      <c r="ET752" s="20"/>
      <c r="EU752" s="15"/>
      <c r="EV752" s="20"/>
      <c r="EW752" s="15">
        <v>60</v>
      </c>
      <c r="EX752" s="20">
        <v>1</v>
      </c>
      <c r="EY752" s="15"/>
      <c r="EZ752" s="20"/>
      <c r="FA752" s="15"/>
      <c r="FB752" s="20"/>
      <c r="FC752" s="15"/>
      <c r="FD752" s="20"/>
      <c r="FE752" s="15"/>
      <c r="FF752" s="20"/>
      <c r="FG752" s="15"/>
      <c r="FH752" s="20"/>
      <c r="FI752" s="15"/>
      <c r="FJ752" s="20"/>
      <c r="FK752" s="15"/>
      <c r="FL752" s="20"/>
      <c r="FM752" s="15"/>
      <c r="FN752" s="20"/>
      <c r="FO752" s="15"/>
      <c r="FP752" s="20"/>
      <c r="FQ752" s="15"/>
      <c r="FR752" s="20"/>
      <c r="FS752" s="15"/>
      <c r="FT752" s="20"/>
      <c r="FU752" s="15"/>
      <c r="FV752" s="20"/>
      <c r="FW752" s="15"/>
      <c r="FX752" s="20"/>
      <c r="FY752" s="15"/>
      <c r="FZ752" s="20"/>
      <c r="GA752" s="15"/>
      <c r="GB752" s="20"/>
      <c r="GC752" s="15"/>
      <c r="GD752" s="20"/>
      <c r="GE752" s="15"/>
      <c r="GF752" s="20"/>
      <c r="GG752" s="170"/>
    </row>
    <row r="753" spans="1:189" s="2" customFormat="1" ht="15" customHeight="1" x14ac:dyDescent="0.3">
      <c r="A753" s="15" t="s">
        <v>146</v>
      </c>
      <c r="B753" s="15" t="s">
        <v>134</v>
      </c>
      <c r="C753" s="15" t="s">
        <v>1341</v>
      </c>
      <c r="D753" s="15" t="s">
        <v>1342</v>
      </c>
      <c r="E753" s="15" t="str">
        <f t="shared" si="145"/>
        <v>Jorcinn Junryke Maglasang</v>
      </c>
      <c r="F753" s="15" t="s">
        <v>135</v>
      </c>
      <c r="G753" s="15">
        <v>999917172</v>
      </c>
      <c r="H753" s="15">
        <f t="shared" si="146"/>
        <v>51</v>
      </c>
      <c r="I753" s="15"/>
      <c r="J753" s="15"/>
      <c r="K753" s="16"/>
      <c r="L753" s="15"/>
      <c r="M753" s="15"/>
      <c r="N753" s="15"/>
      <c r="O753" s="15">
        <f t="shared" si="152"/>
        <v>0</v>
      </c>
      <c r="P753" s="15">
        <v>0</v>
      </c>
      <c r="Q753" s="15">
        <f t="shared" si="153"/>
        <v>0</v>
      </c>
      <c r="R753" s="15">
        <v>0</v>
      </c>
      <c r="S753" s="15">
        <v>0</v>
      </c>
      <c r="T753" s="15">
        <f t="shared" si="154"/>
        <v>51</v>
      </c>
      <c r="U753" s="15">
        <f t="shared" si="155"/>
        <v>0</v>
      </c>
      <c r="V753" s="15"/>
      <c r="W753" s="15"/>
      <c r="X753" s="15"/>
      <c r="Y753" s="15"/>
      <c r="Z753" s="16"/>
      <c r="AA753" s="15"/>
      <c r="AB753" s="24"/>
      <c r="AC753" s="15"/>
      <c r="AD753" s="15"/>
      <c r="AE753" s="15"/>
      <c r="AF753" s="15"/>
      <c r="AG753" s="15"/>
      <c r="AH753" s="24"/>
      <c r="AI753" s="15"/>
      <c r="AJ753" s="15"/>
      <c r="AK753" s="15"/>
      <c r="AL753" s="15"/>
      <c r="AM753" s="15"/>
      <c r="AN753" s="24"/>
      <c r="AO753" s="15"/>
      <c r="AP753" s="24"/>
      <c r="AQ753" s="15"/>
      <c r="AR753" s="24"/>
      <c r="AS753" s="15"/>
      <c r="AT753" s="24"/>
      <c r="AU753" s="15"/>
      <c r="AV753" s="24"/>
      <c r="AW753" s="15"/>
      <c r="AX753" s="24"/>
      <c r="AY753" s="15"/>
      <c r="AZ753" s="15"/>
      <c r="BA753" s="15"/>
      <c r="BB753" s="15"/>
      <c r="BC753" s="15"/>
      <c r="BD753" s="15"/>
      <c r="BE753" s="15"/>
      <c r="BF753" s="24"/>
      <c r="BG753" s="15"/>
      <c r="BH753" s="24"/>
      <c r="BI753" s="15"/>
      <c r="BJ753" s="24"/>
      <c r="BK753" s="15"/>
      <c r="BL753" s="24"/>
      <c r="BM753" s="15"/>
      <c r="BN753" s="24"/>
      <c r="BO753" s="15"/>
      <c r="BP753" s="24"/>
      <c r="BQ753" s="15"/>
      <c r="BR753" s="24"/>
      <c r="BS753" s="15"/>
      <c r="BT753" s="24"/>
      <c r="BU753" s="15">
        <v>35</v>
      </c>
      <c r="BV753" s="24">
        <v>1</v>
      </c>
      <c r="BW753" s="15"/>
      <c r="BX753" s="24"/>
      <c r="BY753" s="15"/>
      <c r="BZ753" s="24"/>
      <c r="CA753" s="15"/>
      <c r="CB753" s="24"/>
      <c r="CC753" s="15"/>
      <c r="CD753" s="24"/>
      <c r="CE753" s="15"/>
      <c r="CF753" s="24"/>
      <c r="CG753" s="15"/>
      <c r="CH753" s="25"/>
      <c r="CI753" s="15"/>
      <c r="CJ753" s="25"/>
      <c r="CK753" s="15"/>
      <c r="CL753" s="25"/>
      <c r="CM753" s="15"/>
      <c r="CN753" s="25"/>
      <c r="CO753" s="15"/>
      <c r="CP753" s="24"/>
      <c r="CQ753" s="15"/>
      <c r="CR753" s="24"/>
      <c r="CS753" s="15">
        <f t="shared" si="147"/>
        <v>0</v>
      </c>
      <c r="CT753" s="15">
        <f t="shared" si="148"/>
        <v>0</v>
      </c>
      <c r="CU753" s="15">
        <f t="shared" si="149"/>
        <v>0</v>
      </c>
      <c r="CV753" s="15">
        <f t="shared" si="150"/>
        <v>0</v>
      </c>
      <c r="CW753" s="15"/>
      <c r="CX753" s="15"/>
      <c r="CY753" s="15">
        <f t="shared" si="151"/>
        <v>0</v>
      </c>
      <c r="CZ753" s="15">
        <f>GG753</f>
        <v>0</v>
      </c>
      <c r="DA753" s="20"/>
      <c r="DB753" s="17"/>
      <c r="DC753" s="15"/>
      <c r="DD753" s="15"/>
      <c r="DE753" s="15"/>
      <c r="DF753" s="15">
        <f>0.4*30</f>
        <v>12</v>
      </c>
      <c r="DG753" s="15"/>
      <c r="DH753" s="15"/>
      <c r="DI753" s="15"/>
      <c r="DJ753" s="15"/>
      <c r="DK753" s="15"/>
      <c r="DL753" s="15"/>
      <c r="DM753" s="15"/>
      <c r="DN753" s="15"/>
      <c r="DO753" s="15"/>
      <c r="DP753" s="17"/>
      <c r="DQ753" s="15"/>
      <c r="DR753" s="15"/>
      <c r="DS753" s="15"/>
      <c r="DT753" s="15"/>
      <c r="DU753" s="15"/>
      <c r="DV753" s="15"/>
      <c r="DW753" s="15"/>
      <c r="DX753" s="20"/>
      <c r="DY753" s="15"/>
      <c r="DZ753" s="20"/>
      <c r="EA753" s="15"/>
      <c r="EB753" s="20"/>
      <c r="EC753" s="15">
        <v>51</v>
      </c>
      <c r="ED753" s="20" t="s">
        <v>129</v>
      </c>
      <c r="EE753" s="15"/>
      <c r="EF753" s="20"/>
      <c r="EG753" s="15"/>
      <c r="EH753" s="20"/>
      <c r="EI753" s="15"/>
      <c r="EJ753" s="20"/>
      <c r="EK753" s="15"/>
      <c r="EL753" s="20"/>
      <c r="EM753" s="15"/>
      <c r="EN753" s="20"/>
      <c r="EO753" s="15"/>
      <c r="EP753" s="20"/>
      <c r="EQ753" s="15"/>
      <c r="ER753" s="20"/>
      <c r="ES753" s="15"/>
      <c r="ET753" s="20"/>
      <c r="EU753" s="15"/>
      <c r="EV753" s="20"/>
      <c r="EW753" s="15"/>
      <c r="EX753" s="20"/>
      <c r="EY753" s="15"/>
      <c r="EZ753" s="20"/>
      <c r="FA753" s="15"/>
      <c r="FB753" s="20"/>
      <c r="FC753" s="15"/>
      <c r="FD753" s="20"/>
      <c r="FE753" s="15"/>
      <c r="FF753" s="20"/>
      <c r="FG753" s="15"/>
      <c r="FH753" s="20"/>
      <c r="FI753" s="15"/>
      <c r="FJ753" s="20"/>
      <c r="FK753" s="15"/>
      <c r="FL753" s="20"/>
      <c r="FM753" s="15"/>
      <c r="FN753" s="20"/>
      <c r="FO753" s="15"/>
      <c r="FP753" s="20"/>
      <c r="FQ753" s="15"/>
      <c r="FR753" s="20"/>
      <c r="FS753" s="15"/>
      <c r="FT753" s="20"/>
      <c r="FU753" s="15"/>
      <c r="FV753" s="20"/>
      <c r="FW753" s="15"/>
      <c r="FX753" s="20"/>
      <c r="FY753" s="15"/>
      <c r="FZ753" s="20"/>
      <c r="GA753" s="15"/>
      <c r="GB753" s="20"/>
      <c r="GC753" s="15"/>
      <c r="GD753" s="20"/>
      <c r="GE753" s="15"/>
      <c r="GF753" s="20"/>
      <c r="GG753" s="170"/>
    </row>
    <row r="754" spans="1:189" s="2" customFormat="1" ht="15" customHeight="1" x14ac:dyDescent="0.3">
      <c r="A754" s="15" t="s">
        <v>2905</v>
      </c>
      <c r="B754" s="15" t="s">
        <v>126</v>
      </c>
      <c r="C754" s="15" t="s">
        <v>515</v>
      </c>
      <c r="D754" s="15" t="s">
        <v>513</v>
      </c>
      <c r="E754" s="15" t="str">
        <f t="shared" si="145"/>
        <v>Vicka Cheung</v>
      </c>
      <c r="F754" s="15" t="s">
        <v>128</v>
      </c>
      <c r="G754" s="15">
        <v>999917173</v>
      </c>
      <c r="H754" s="15">
        <f t="shared" si="146"/>
        <v>490</v>
      </c>
      <c r="I754" s="15"/>
      <c r="J754" s="15"/>
      <c r="K754" s="16"/>
      <c r="L754" s="15"/>
      <c r="M754" s="15"/>
      <c r="N754" s="15"/>
      <c r="O754" s="15">
        <f t="shared" si="152"/>
        <v>50</v>
      </c>
      <c r="P754" s="15">
        <v>0</v>
      </c>
      <c r="Q754" s="15">
        <f t="shared" si="153"/>
        <v>1</v>
      </c>
      <c r="R754" s="15">
        <v>0</v>
      </c>
      <c r="S754" s="15">
        <v>0</v>
      </c>
      <c r="T754" s="15">
        <f t="shared" si="154"/>
        <v>90</v>
      </c>
      <c r="U754" s="15">
        <f t="shared" si="155"/>
        <v>106</v>
      </c>
      <c r="V754" s="15"/>
      <c r="W754" s="15"/>
      <c r="X754" s="15"/>
      <c r="Y754" s="15"/>
      <c r="Z754" s="16"/>
      <c r="AA754" s="15"/>
      <c r="AB754" s="24"/>
      <c r="AC754" s="15"/>
      <c r="AD754" s="15"/>
      <c r="AE754" s="15">
        <v>120</v>
      </c>
      <c r="AF754" s="24">
        <v>1</v>
      </c>
      <c r="AG754" s="15"/>
      <c r="AH754" s="24"/>
      <c r="AI754" s="15"/>
      <c r="AJ754" s="24"/>
      <c r="AK754" s="15"/>
      <c r="AL754" s="24"/>
      <c r="AM754" s="15"/>
      <c r="AN754" s="24"/>
      <c r="AO754" s="15"/>
      <c r="AP754" s="24"/>
      <c r="AQ754" s="15"/>
      <c r="AR754" s="24"/>
      <c r="AS754" s="15"/>
      <c r="AT754" s="24"/>
      <c r="AU754" s="15"/>
      <c r="AV754" s="24"/>
      <c r="AW754" s="15"/>
      <c r="AX754" s="24"/>
      <c r="AY754" s="15"/>
      <c r="AZ754" s="15"/>
      <c r="BA754" s="15"/>
      <c r="BB754" s="15"/>
      <c r="BC754" s="15"/>
      <c r="BD754" s="15"/>
      <c r="BE754" s="15"/>
      <c r="BF754" s="24"/>
      <c r="BG754" s="15"/>
      <c r="BH754" s="24"/>
      <c r="BI754" s="15"/>
      <c r="BJ754" s="24"/>
      <c r="BK754" s="15"/>
      <c r="BL754" s="24"/>
      <c r="BM754" s="15">
        <v>79</v>
      </c>
      <c r="BN754" s="24">
        <v>3</v>
      </c>
      <c r="BO754" s="15"/>
      <c r="BP754" s="24"/>
      <c r="BQ754" s="15"/>
      <c r="BR754" s="24"/>
      <c r="BS754" s="15"/>
      <c r="BT754" s="24"/>
      <c r="BU754" s="15"/>
      <c r="BV754" s="24"/>
      <c r="BW754" s="15"/>
      <c r="BX754" s="24"/>
      <c r="BY754" s="15"/>
      <c r="BZ754" s="24"/>
      <c r="CA754" s="15">
        <v>90</v>
      </c>
      <c r="CB754" s="24">
        <v>5</v>
      </c>
      <c r="CC754" s="15"/>
      <c r="CD754" s="24"/>
      <c r="CE754" s="15"/>
      <c r="CF754" s="24"/>
      <c r="CG754" s="15">
        <v>45</v>
      </c>
      <c r="CH754" s="25">
        <v>2</v>
      </c>
      <c r="CI754" s="15"/>
      <c r="CJ754" s="25"/>
      <c r="CK754" s="15"/>
      <c r="CL754" s="25"/>
      <c r="CM754" s="15"/>
      <c r="CN754" s="25"/>
      <c r="CO754" s="15">
        <v>10</v>
      </c>
      <c r="CP754" s="25">
        <v>1</v>
      </c>
      <c r="CQ754" s="15"/>
      <c r="CR754" s="25"/>
      <c r="CS754" s="15">
        <f t="shared" si="147"/>
        <v>0</v>
      </c>
      <c r="CT754" s="15">
        <f t="shared" si="148"/>
        <v>60</v>
      </c>
      <c r="CU754" s="15">
        <f t="shared" si="149"/>
        <v>1</v>
      </c>
      <c r="CV754" s="15">
        <f t="shared" si="150"/>
        <v>71</v>
      </c>
      <c r="CW754" s="15"/>
      <c r="CX754" s="15"/>
      <c r="CY754" s="15">
        <f t="shared" si="151"/>
        <v>113</v>
      </c>
      <c r="CZ754" s="15">
        <f>GG754</f>
        <v>0</v>
      </c>
      <c r="DA754" s="19"/>
      <c r="DB754" s="17">
        <v>64</v>
      </c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>
        <v>45</v>
      </c>
      <c r="DP754" s="17"/>
      <c r="DQ754" s="15"/>
      <c r="DR754" s="15"/>
      <c r="DS754" s="15"/>
      <c r="DT754" s="15"/>
      <c r="DU754" s="15"/>
      <c r="DV754" s="15"/>
      <c r="DW754" s="15"/>
      <c r="DX754" s="20"/>
      <c r="DY754" s="15">
        <v>69</v>
      </c>
      <c r="DZ754" s="20">
        <v>3</v>
      </c>
      <c r="EA754" s="15"/>
      <c r="EB754" s="20"/>
      <c r="EC754" s="15">
        <v>90</v>
      </c>
      <c r="ED754" s="20">
        <v>4</v>
      </c>
      <c r="EE754" s="15"/>
      <c r="EF754" s="20"/>
      <c r="EG754" s="15">
        <v>106</v>
      </c>
      <c r="EH754" s="20">
        <v>5</v>
      </c>
      <c r="EI754" s="15">
        <v>50</v>
      </c>
      <c r="EJ754" s="20">
        <v>1</v>
      </c>
      <c r="EK754" s="15"/>
      <c r="EL754" s="20"/>
      <c r="EM754" s="15"/>
      <c r="EN754" s="20"/>
      <c r="EO754" s="15">
        <v>113</v>
      </c>
      <c r="EP754" s="20">
        <v>3</v>
      </c>
      <c r="EQ754" s="15"/>
      <c r="ER754" s="20"/>
      <c r="ES754" s="15"/>
      <c r="ET754" s="20"/>
      <c r="EU754" s="15"/>
      <c r="EV754" s="20"/>
      <c r="EW754" s="15"/>
      <c r="EX754" s="20"/>
      <c r="EY754" s="15"/>
      <c r="EZ754" s="20"/>
      <c r="FA754" s="15"/>
      <c r="FB754" s="20"/>
      <c r="FC754" s="15">
        <v>60</v>
      </c>
      <c r="FD754" s="20">
        <v>1</v>
      </c>
      <c r="FE754" s="15"/>
      <c r="FF754" s="20"/>
      <c r="FG754" s="15"/>
      <c r="FH754" s="20"/>
      <c r="FI754" s="15"/>
      <c r="FJ754" s="20"/>
      <c r="FK754" s="15"/>
      <c r="FL754" s="20"/>
      <c r="FM754" s="15"/>
      <c r="FN754" s="20"/>
      <c r="FO754" s="15"/>
      <c r="FP754" s="20"/>
      <c r="FQ754" s="15"/>
      <c r="FR754" s="20"/>
      <c r="FS754" s="15"/>
      <c r="FT754" s="20"/>
      <c r="FU754" s="15"/>
      <c r="FV754" s="20"/>
      <c r="FW754" s="15"/>
      <c r="FX754" s="20"/>
      <c r="FY754" s="15"/>
      <c r="FZ754" s="20"/>
      <c r="GA754" s="15"/>
      <c r="GB754" s="20"/>
      <c r="GC754" s="15">
        <v>71</v>
      </c>
      <c r="GD754" s="20">
        <v>5</v>
      </c>
      <c r="GE754" s="15"/>
      <c r="GF754" s="20"/>
      <c r="GG754" s="170"/>
    </row>
    <row r="755" spans="1:189" s="2" customFormat="1" ht="15" customHeight="1" x14ac:dyDescent="0.3">
      <c r="A755" s="15" t="s">
        <v>2903</v>
      </c>
      <c r="B755" s="15" t="s">
        <v>142</v>
      </c>
      <c r="C755" s="15" t="s">
        <v>4105</v>
      </c>
      <c r="D755" s="15" t="s">
        <v>4106</v>
      </c>
      <c r="E755" s="15" t="str">
        <f t="shared" si="145"/>
        <v>Abhishek Routray</v>
      </c>
      <c r="F755" s="15" t="s">
        <v>135</v>
      </c>
      <c r="G755" s="15">
        <v>999917175</v>
      </c>
      <c r="H755" s="15">
        <f t="shared" si="146"/>
        <v>52.5</v>
      </c>
      <c r="I755" s="15"/>
      <c r="J755" s="15"/>
      <c r="K755" s="16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6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>
        <f t="shared" si="147"/>
        <v>0</v>
      </c>
      <c r="CT755" s="15">
        <f t="shared" si="148"/>
        <v>0</v>
      </c>
      <c r="CU755" s="15">
        <f t="shared" si="149"/>
        <v>0</v>
      </c>
      <c r="CV755" s="15">
        <f t="shared" si="150"/>
        <v>52.5</v>
      </c>
      <c r="CW755" s="15"/>
      <c r="CX755" s="15"/>
      <c r="CY755" s="15">
        <f t="shared" si="151"/>
        <v>0</v>
      </c>
      <c r="CZ755" s="15">
        <f>GG755</f>
        <v>0</v>
      </c>
      <c r="DA755" s="16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20"/>
      <c r="DY755" s="15"/>
      <c r="DZ755" s="20"/>
      <c r="EA755" s="15"/>
      <c r="EB755" s="20"/>
      <c r="EC755" s="15"/>
      <c r="ED755" s="20"/>
      <c r="EE755" s="15"/>
      <c r="EF755" s="20"/>
      <c r="EG755" s="15"/>
      <c r="EH755" s="20"/>
      <c r="EI755" s="15"/>
      <c r="EJ755" s="20"/>
      <c r="EK755" s="15"/>
      <c r="EL755" s="20"/>
      <c r="EM755" s="15"/>
      <c r="EN755" s="20"/>
      <c r="EO755" s="15"/>
      <c r="EP755" s="20"/>
      <c r="EQ755" s="15"/>
      <c r="ER755" s="20"/>
      <c r="ES755" s="15"/>
      <c r="ET755" s="20"/>
      <c r="EU755" s="15"/>
      <c r="EV755" s="20"/>
      <c r="EW755" s="15"/>
      <c r="EX755" s="20"/>
      <c r="EY755" s="15"/>
      <c r="EZ755" s="16"/>
      <c r="FA755" s="15"/>
      <c r="FB755" s="20"/>
      <c r="FC755" s="15"/>
      <c r="FD755" s="16"/>
      <c r="FE755" s="15"/>
      <c r="FF755" s="16"/>
      <c r="FG755" s="15"/>
      <c r="FH755" s="16"/>
      <c r="FI755" s="15"/>
      <c r="FJ755" s="16"/>
      <c r="FK755" s="15"/>
      <c r="FL755" s="16"/>
      <c r="FM755" s="15"/>
      <c r="FN755" s="16"/>
      <c r="FO755" s="15"/>
      <c r="FP755" s="20"/>
      <c r="FQ755" s="15"/>
      <c r="FR755" s="16"/>
      <c r="FS755" s="15"/>
      <c r="FT755" s="16"/>
      <c r="FU755" s="15"/>
      <c r="FV755" s="16"/>
      <c r="FW755" s="15"/>
      <c r="FX755" s="16"/>
      <c r="FY755" s="15"/>
      <c r="FZ755" s="16"/>
      <c r="GA755" s="15"/>
      <c r="GB755" s="16"/>
      <c r="GC755" s="15"/>
      <c r="GD755" s="20"/>
      <c r="GE755" s="15">
        <v>52.5</v>
      </c>
      <c r="GF755" s="20">
        <v>2</v>
      </c>
      <c r="GG755" s="170"/>
    </row>
    <row r="756" spans="1:189" s="2" customFormat="1" ht="15" customHeight="1" x14ac:dyDescent="0.3">
      <c r="A756" s="15" t="s">
        <v>133</v>
      </c>
      <c r="B756" s="15" t="s">
        <v>142</v>
      </c>
      <c r="C756" s="15" t="s">
        <v>1343</v>
      </c>
      <c r="D756" s="15" t="s">
        <v>1344</v>
      </c>
      <c r="E756" s="15" t="str">
        <f t="shared" si="145"/>
        <v>Michele  Magro Ball</v>
      </c>
      <c r="F756" s="15" t="s">
        <v>135</v>
      </c>
      <c r="G756" s="15">
        <v>999917180</v>
      </c>
      <c r="H756" s="15">
        <f t="shared" si="146"/>
        <v>620</v>
      </c>
      <c r="I756" s="15"/>
      <c r="J756" s="15"/>
      <c r="K756" s="16"/>
      <c r="L756" s="15"/>
      <c r="M756" s="15"/>
      <c r="N756" s="15"/>
      <c r="O756" s="15">
        <f t="shared" ref="O756:O819" si="156">SUM(EE756, EI756, EK756, EM756)</f>
        <v>0</v>
      </c>
      <c r="P756" s="15">
        <v>0</v>
      </c>
      <c r="Q756" s="15">
        <f t="shared" ref="Q756:Q819" si="157">COUNT(DI756:DV756)</f>
        <v>0</v>
      </c>
      <c r="R756" s="15">
        <v>0</v>
      </c>
      <c r="S756" s="15">
        <v>0</v>
      </c>
      <c r="T756" s="15">
        <f t="shared" ref="T756:T819" si="158">EC756</f>
        <v>160</v>
      </c>
      <c r="U756" s="15">
        <f t="shared" ref="U756:U819" si="159">SUM(EG756)</f>
        <v>200</v>
      </c>
      <c r="V756" s="15"/>
      <c r="W756" s="15"/>
      <c r="X756" s="15"/>
      <c r="Y756" s="15"/>
      <c r="Z756" s="16"/>
      <c r="AA756" s="15"/>
      <c r="AB756" s="24"/>
      <c r="AC756" s="15"/>
      <c r="AD756" s="15"/>
      <c r="AE756" s="15"/>
      <c r="AF756" s="15"/>
      <c r="AG756" s="15"/>
      <c r="AH756" s="24"/>
      <c r="AI756" s="15"/>
      <c r="AJ756" s="15"/>
      <c r="AK756" s="15"/>
      <c r="AL756" s="15"/>
      <c r="AM756" s="15"/>
      <c r="AN756" s="24"/>
      <c r="AO756" s="15"/>
      <c r="AP756" s="24"/>
      <c r="AQ756" s="15"/>
      <c r="AR756" s="24"/>
      <c r="AS756" s="15"/>
      <c r="AT756" s="24"/>
      <c r="AU756" s="15"/>
      <c r="AV756" s="24"/>
      <c r="AW756" s="15"/>
      <c r="AX756" s="24"/>
      <c r="AY756" s="15"/>
      <c r="AZ756" s="15"/>
      <c r="BA756" s="15"/>
      <c r="BB756" s="15"/>
      <c r="BC756" s="15"/>
      <c r="BD756" s="15"/>
      <c r="BE756" s="15"/>
      <c r="BF756" s="24"/>
      <c r="BG756" s="15"/>
      <c r="BH756" s="24"/>
      <c r="BI756" s="15"/>
      <c r="BJ756" s="24"/>
      <c r="BK756" s="15"/>
      <c r="BL756" s="24"/>
      <c r="BM756" s="15"/>
      <c r="BN756" s="24"/>
      <c r="BO756" s="15"/>
      <c r="BP756" s="24"/>
      <c r="BQ756" s="15"/>
      <c r="BR756" s="24"/>
      <c r="BS756" s="15"/>
      <c r="BT756" s="24"/>
      <c r="BU756" s="15">
        <v>70</v>
      </c>
      <c r="BV756" s="24">
        <v>1</v>
      </c>
      <c r="BW756" s="15"/>
      <c r="BX756" s="24"/>
      <c r="BY756" s="15"/>
      <c r="BZ756" s="24"/>
      <c r="CA756" s="15">
        <f>0.4*160</f>
        <v>64</v>
      </c>
      <c r="CB756" s="24">
        <v>1</v>
      </c>
      <c r="CC756" s="15"/>
      <c r="CD756" s="24"/>
      <c r="CE756" s="15"/>
      <c r="CF756" s="24"/>
      <c r="CG756" s="15"/>
      <c r="CH756" s="25"/>
      <c r="CI756" s="15"/>
      <c r="CJ756" s="25"/>
      <c r="CK756" s="15">
        <f>0.4*50</f>
        <v>20</v>
      </c>
      <c r="CL756" s="25">
        <v>1</v>
      </c>
      <c r="CM756" s="15"/>
      <c r="CN756" s="25"/>
      <c r="CO756" s="15"/>
      <c r="CP756" s="25"/>
      <c r="CQ756" s="15"/>
      <c r="CR756" s="25"/>
      <c r="CS756" s="15">
        <f t="shared" si="147"/>
        <v>0</v>
      </c>
      <c r="CT756" s="15">
        <f t="shared" si="148"/>
        <v>120</v>
      </c>
      <c r="CU756" s="15">
        <f t="shared" si="149"/>
        <v>1</v>
      </c>
      <c r="CV756" s="15">
        <f t="shared" si="150"/>
        <v>140</v>
      </c>
      <c r="CW756" s="15"/>
      <c r="CX756" s="15"/>
      <c r="CY756" s="15">
        <f t="shared" si="151"/>
        <v>0</v>
      </c>
      <c r="CZ756" s="15">
        <f>GG756</f>
        <v>0</v>
      </c>
      <c r="DA756" s="19"/>
      <c r="DB756" s="17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7"/>
      <c r="DQ756" s="15"/>
      <c r="DR756" s="15"/>
      <c r="DS756" s="15"/>
      <c r="DT756" s="15"/>
      <c r="DU756" s="15"/>
      <c r="DV756" s="15"/>
      <c r="DW756" s="15">
        <v>140</v>
      </c>
      <c r="DX756" s="20">
        <v>1</v>
      </c>
      <c r="DY756" s="15"/>
      <c r="DZ756" s="20"/>
      <c r="EA756" s="15"/>
      <c r="EB756" s="20"/>
      <c r="EC756" s="15">
        <v>160</v>
      </c>
      <c r="ED756" s="20">
        <v>1</v>
      </c>
      <c r="EE756" s="15"/>
      <c r="EF756" s="20"/>
      <c r="EG756" s="15">
        <v>200</v>
      </c>
      <c r="EH756" s="20">
        <v>1</v>
      </c>
      <c r="EI756" s="15"/>
      <c r="EJ756" s="20"/>
      <c r="EK756" s="15"/>
      <c r="EL756" s="20"/>
      <c r="EM756" s="15"/>
      <c r="EN756" s="20"/>
      <c r="EO756" s="15"/>
      <c r="EP756" s="20"/>
      <c r="EQ756" s="15"/>
      <c r="ER756" s="20"/>
      <c r="ES756" s="15"/>
      <c r="ET756" s="20"/>
      <c r="EU756" s="15"/>
      <c r="EV756" s="20"/>
      <c r="EW756" s="15"/>
      <c r="EX756" s="20"/>
      <c r="EY756" s="15"/>
      <c r="EZ756" s="20"/>
      <c r="FA756" s="15"/>
      <c r="FB756" s="20"/>
      <c r="FC756" s="15"/>
      <c r="FD756" s="20"/>
      <c r="FE756" s="15"/>
      <c r="FF756" s="20"/>
      <c r="FG756" s="15"/>
      <c r="FH756" s="20"/>
      <c r="FI756" s="15"/>
      <c r="FJ756" s="20"/>
      <c r="FK756" s="15"/>
      <c r="FL756" s="20"/>
      <c r="FM756" s="15"/>
      <c r="FN756" s="20"/>
      <c r="FO756" s="15"/>
      <c r="FP756" s="20"/>
      <c r="FQ756" s="15"/>
      <c r="FR756" s="20"/>
      <c r="FS756" s="15"/>
      <c r="FT756" s="20"/>
      <c r="FU756" s="15">
        <v>120</v>
      </c>
      <c r="FV756" s="20">
        <v>1</v>
      </c>
      <c r="FW756" s="15"/>
      <c r="FX756" s="20"/>
      <c r="FY756" s="15"/>
      <c r="FZ756" s="20"/>
      <c r="GA756" s="15"/>
      <c r="GB756" s="20"/>
      <c r="GC756" s="15"/>
      <c r="GD756" s="20"/>
      <c r="GE756" s="15">
        <v>140</v>
      </c>
      <c r="GF756" s="20">
        <v>1</v>
      </c>
      <c r="GG756" s="170"/>
    </row>
    <row r="757" spans="1:189" s="2" customFormat="1" ht="15" customHeight="1" x14ac:dyDescent="0.3">
      <c r="A757" s="15" t="s">
        <v>130</v>
      </c>
      <c r="B757" s="15" t="s">
        <v>126</v>
      </c>
      <c r="C757" s="15" t="s">
        <v>1217</v>
      </c>
      <c r="D757" s="15" t="s">
        <v>1907</v>
      </c>
      <c r="E757" s="15" t="str">
        <f t="shared" si="145"/>
        <v>Amanda Vilar</v>
      </c>
      <c r="F757" s="15" t="s">
        <v>128</v>
      </c>
      <c r="G757" s="15">
        <v>999917186</v>
      </c>
      <c r="H757" s="15">
        <f t="shared" si="146"/>
        <v>207</v>
      </c>
      <c r="I757" s="15"/>
      <c r="J757" s="15"/>
      <c r="K757" s="16"/>
      <c r="L757" s="15"/>
      <c r="M757" s="15"/>
      <c r="N757" s="15"/>
      <c r="O757" s="15">
        <f t="shared" si="156"/>
        <v>0</v>
      </c>
      <c r="P757" s="15">
        <v>0</v>
      </c>
      <c r="Q757" s="15">
        <f t="shared" si="157"/>
        <v>0</v>
      </c>
      <c r="R757" s="15">
        <v>0</v>
      </c>
      <c r="S757" s="15">
        <v>0</v>
      </c>
      <c r="T757" s="15">
        <f t="shared" si="158"/>
        <v>36</v>
      </c>
      <c r="U757" s="15">
        <f t="shared" si="159"/>
        <v>30</v>
      </c>
      <c r="V757" s="15"/>
      <c r="W757" s="15"/>
      <c r="X757" s="15"/>
      <c r="Y757" s="15"/>
      <c r="Z757" s="16"/>
      <c r="AA757" s="15"/>
      <c r="AB757" s="24"/>
      <c r="AC757" s="15"/>
      <c r="AD757" s="15"/>
      <c r="AE757" s="15"/>
      <c r="AF757" s="15"/>
      <c r="AG757" s="15"/>
      <c r="AH757" s="24"/>
      <c r="AI757" s="15"/>
      <c r="AJ757" s="15"/>
      <c r="AK757" s="15"/>
      <c r="AL757" s="15"/>
      <c r="AM757" s="15"/>
      <c r="AN757" s="24"/>
      <c r="AO757" s="15"/>
      <c r="AP757" s="24"/>
      <c r="AQ757" s="15"/>
      <c r="AR757" s="24"/>
      <c r="AS757" s="15"/>
      <c r="AT757" s="24"/>
      <c r="AU757" s="15"/>
      <c r="AV757" s="24"/>
      <c r="AW757" s="15"/>
      <c r="AX757" s="24"/>
      <c r="AY757" s="15"/>
      <c r="AZ757" s="15"/>
      <c r="BA757" s="15"/>
      <c r="BB757" s="15"/>
      <c r="BC757" s="15"/>
      <c r="BD757" s="15"/>
      <c r="BE757" s="15"/>
      <c r="BF757" s="24"/>
      <c r="BG757" s="15"/>
      <c r="BH757" s="24"/>
      <c r="BI757" s="15"/>
      <c r="BJ757" s="24"/>
      <c r="BK757" s="15"/>
      <c r="BL757" s="24"/>
      <c r="BM757" s="15"/>
      <c r="BN757" s="24"/>
      <c r="BO757" s="15"/>
      <c r="BP757" s="24"/>
      <c r="BQ757" s="15"/>
      <c r="BR757" s="24"/>
      <c r="BS757" s="15"/>
      <c r="BT757" s="24"/>
      <c r="BU757" s="15">
        <v>67</v>
      </c>
      <c r="BV757" s="24">
        <v>5</v>
      </c>
      <c r="BW757" s="15"/>
      <c r="BX757" s="24"/>
      <c r="BY757" s="15"/>
      <c r="BZ757" s="24"/>
      <c r="CA757" s="15">
        <v>68</v>
      </c>
      <c r="CB757" s="24">
        <v>8</v>
      </c>
      <c r="CC757" s="15"/>
      <c r="CD757" s="24"/>
      <c r="CE757" s="15"/>
      <c r="CF757" s="24"/>
      <c r="CG757" s="15"/>
      <c r="CH757" s="25"/>
      <c r="CI757" s="15"/>
      <c r="CJ757" s="25"/>
      <c r="CK757" s="15"/>
      <c r="CL757" s="25"/>
      <c r="CM757" s="15"/>
      <c r="CN757" s="25"/>
      <c r="CO757" s="15"/>
      <c r="CP757" s="25"/>
      <c r="CQ757" s="15"/>
      <c r="CR757" s="25"/>
      <c r="CS757" s="15">
        <f t="shared" si="147"/>
        <v>0</v>
      </c>
      <c r="CT757" s="15">
        <f t="shared" si="148"/>
        <v>60</v>
      </c>
      <c r="CU757" s="15">
        <f t="shared" si="149"/>
        <v>1</v>
      </c>
      <c r="CV757" s="15">
        <f t="shared" si="150"/>
        <v>33</v>
      </c>
      <c r="CW757" s="15"/>
      <c r="CX757" s="15"/>
      <c r="CY757" s="15">
        <f t="shared" si="151"/>
        <v>48</v>
      </c>
      <c r="CZ757" s="15">
        <f>GG757</f>
        <v>0</v>
      </c>
      <c r="DA757" s="19"/>
      <c r="DB757" s="17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7"/>
      <c r="DQ757" s="15"/>
      <c r="DR757" s="15"/>
      <c r="DS757" s="15"/>
      <c r="DT757" s="15"/>
      <c r="DU757" s="15"/>
      <c r="DV757" s="15"/>
      <c r="DW757" s="15">
        <f>0.3*79</f>
        <v>23.7</v>
      </c>
      <c r="DX757" s="20">
        <v>3</v>
      </c>
      <c r="DY757" s="15"/>
      <c r="DZ757" s="20"/>
      <c r="EA757" s="15"/>
      <c r="EB757" s="20"/>
      <c r="EC757" s="15">
        <f>0.3*120</f>
        <v>36</v>
      </c>
      <c r="ED757" s="20">
        <v>2</v>
      </c>
      <c r="EE757" s="15"/>
      <c r="EF757" s="20"/>
      <c r="EG757" s="15">
        <f>0.3*100</f>
        <v>30</v>
      </c>
      <c r="EH757" s="20">
        <v>2</v>
      </c>
      <c r="EI757" s="15"/>
      <c r="EJ757" s="20"/>
      <c r="EK757" s="15"/>
      <c r="EL757" s="20"/>
      <c r="EM757" s="15"/>
      <c r="EN757" s="20"/>
      <c r="EO757" s="15">
        <v>48</v>
      </c>
      <c r="EP757" s="20"/>
      <c r="EQ757" s="15"/>
      <c r="ER757" s="20"/>
      <c r="ES757" s="15"/>
      <c r="ET757" s="20"/>
      <c r="EU757" s="15"/>
      <c r="EV757" s="20"/>
      <c r="EW757" s="15"/>
      <c r="EX757" s="20"/>
      <c r="EY757" s="15"/>
      <c r="EZ757" s="20"/>
      <c r="FA757" s="15"/>
      <c r="FB757" s="20"/>
      <c r="FC757" s="15"/>
      <c r="FD757" s="20"/>
      <c r="FE757" s="15"/>
      <c r="FF757" s="20"/>
      <c r="FG757" s="15"/>
      <c r="FH757" s="20"/>
      <c r="FI757" s="15"/>
      <c r="FJ757" s="20"/>
      <c r="FK757" s="15"/>
      <c r="FL757" s="20"/>
      <c r="FM757" s="15"/>
      <c r="FN757" s="20"/>
      <c r="FO757" s="15"/>
      <c r="FP757" s="20"/>
      <c r="FQ757" s="15"/>
      <c r="FR757" s="20"/>
      <c r="FS757" s="15"/>
      <c r="FT757" s="20"/>
      <c r="FU757" s="15">
        <v>60</v>
      </c>
      <c r="FV757" s="20">
        <v>1</v>
      </c>
      <c r="FW757" s="15"/>
      <c r="FX757" s="20"/>
      <c r="FY757" s="15"/>
      <c r="FZ757" s="20"/>
      <c r="GA757" s="15"/>
      <c r="GB757" s="20"/>
      <c r="GC757" s="15"/>
      <c r="GD757" s="20"/>
      <c r="GE757" s="15">
        <v>33</v>
      </c>
      <c r="GF757" s="20" t="s">
        <v>168</v>
      </c>
      <c r="GG757" s="170"/>
    </row>
    <row r="758" spans="1:189" s="2" customFormat="1" ht="15" customHeight="1" x14ac:dyDescent="0.3">
      <c r="A758" s="15" t="s">
        <v>2906</v>
      </c>
      <c r="B758" s="15" t="s">
        <v>126</v>
      </c>
      <c r="C758" s="15" t="s">
        <v>1103</v>
      </c>
      <c r="D758" s="15" t="s">
        <v>1102</v>
      </c>
      <c r="E758" s="15" t="str">
        <f t="shared" si="145"/>
        <v>Sopheap Khem</v>
      </c>
      <c r="F758" s="15" t="s">
        <v>135</v>
      </c>
      <c r="G758" s="15">
        <v>999917196</v>
      </c>
      <c r="H758" s="15">
        <f t="shared" si="146"/>
        <v>75</v>
      </c>
      <c r="I758" s="15"/>
      <c r="J758" s="15"/>
      <c r="K758" s="16"/>
      <c r="L758" s="15"/>
      <c r="M758" s="15"/>
      <c r="N758" s="15"/>
      <c r="O758" s="15">
        <f t="shared" si="156"/>
        <v>0</v>
      </c>
      <c r="P758" s="15">
        <v>0</v>
      </c>
      <c r="Q758" s="15">
        <f t="shared" si="157"/>
        <v>0</v>
      </c>
      <c r="R758" s="15">
        <v>0</v>
      </c>
      <c r="S758" s="15">
        <v>0</v>
      </c>
      <c r="T758" s="15">
        <f t="shared" si="158"/>
        <v>0</v>
      </c>
      <c r="U758" s="15">
        <f t="shared" si="159"/>
        <v>0</v>
      </c>
      <c r="V758" s="15"/>
      <c r="W758" s="15"/>
      <c r="X758" s="15"/>
      <c r="Y758" s="15"/>
      <c r="Z758" s="16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>
        <f t="shared" si="147"/>
        <v>0</v>
      </c>
      <c r="CT758" s="15">
        <f t="shared" si="148"/>
        <v>75</v>
      </c>
      <c r="CU758" s="15">
        <f t="shared" si="149"/>
        <v>2</v>
      </c>
      <c r="CV758" s="15">
        <f t="shared" si="150"/>
        <v>0</v>
      </c>
      <c r="CW758" s="15"/>
      <c r="CX758" s="15"/>
      <c r="CY758" s="15">
        <f t="shared" si="151"/>
        <v>0</v>
      </c>
      <c r="CZ758" s="15">
        <f>GG758</f>
        <v>0</v>
      </c>
      <c r="DA758" s="16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20"/>
      <c r="DY758" s="15"/>
      <c r="DZ758" s="20"/>
      <c r="EA758" s="15"/>
      <c r="EB758" s="20"/>
      <c r="EC758" s="15"/>
      <c r="ED758" s="20"/>
      <c r="EE758" s="15"/>
      <c r="EF758" s="20"/>
      <c r="EG758" s="15"/>
      <c r="EH758" s="20"/>
      <c r="EI758" s="15"/>
      <c r="EJ758" s="20"/>
      <c r="EK758" s="15"/>
      <c r="EL758" s="20"/>
      <c r="EM758" s="15"/>
      <c r="EN758" s="20"/>
      <c r="EO758" s="15"/>
      <c r="EP758" s="20"/>
      <c r="EQ758" s="15"/>
      <c r="ER758" s="20"/>
      <c r="ES758" s="15"/>
      <c r="ET758" s="20"/>
      <c r="EU758" s="15"/>
      <c r="EV758" s="20"/>
      <c r="EW758" s="15"/>
      <c r="EX758" s="20"/>
      <c r="EY758" s="15">
        <v>45</v>
      </c>
      <c r="EZ758" s="20">
        <v>2</v>
      </c>
      <c r="FA758" s="15"/>
      <c r="FB758" s="20"/>
      <c r="FC758" s="15"/>
      <c r="FD758" s="20"/>
      <c r="FE758" s="15"/>
      <c r="FF758" s="20"/>
      <c r="FG758" s="15">
        <v>30</v>
      </c>
      <c r="FH758" s="20">
        <v>1</v>
      </c>
      <c r="FI758" s="15"/>
      <c r="FJ758" s="20"/>
      <c r="FK758" s="15"/>
      <c r="FL758" s="20"/>
      <c r="FM758" s="15"/>
      <c r="FN758" s="20"/>
      <c r="FO758" s="15"/>
      <c r="FP758" s="20"/>
      <c r="FQ758" s="15"/>
      <c r="FR758" s="20"/>
      <c r="FS758" s="15"/>
      <c r="FT758" s="20"/>
      <c r="FU758" s="15"/>
      <c r="FV758" s="20"/>
      <c r="FW758" s="15"/>
      <c r="FX758" s="20"/>
      <c r="FY758" s="15"/>
      <c r="FZ758" s="20"/>
      <c r="GA758" s="15"/>
      <c r="GB758" s="20"/>
      <c r="GC758" s="15"/>
      <c r="GD758" s="20"/>
      <c r="GE758" s="15"/>
      <c r="GF758" s="20"/>
      <c r="GG758" s="170"/>
    </row>
    <row r="759" spans="1:189" s="2" customFormat="1" ht="15" customHeight="1" x14ac:dyDescent="0.3">
      <c r="A759" s="17" t="s">
        <v>2903</v>
      </c>
      <c r="B759" s="17" t="s">
        <v>142</v>
      </c>
      <c r="C759" s="17" t="s">
        <v>441</v>
      </c>
      <c r="D759" s="17" t="s">
        <v>1320</v>
      </c>
      <c r="E759" s="15" t="str">
        <f t="shared" si="145"/>
        <v>George Lu</v>
      </c>
      <c r="F759" s="17" t="s">
        <v>135</v>
      </c>
      <c r="G759" s="17">
        <v>999917210</v>
      </c>
      <c r="H759" s="15">
        <f t="shared" si="146"/>
        <v>38</v>
      </c>
      <c r="I759" s="15"/>
      <c r="J759" s="15"/>
      <c r="K759" s="16"/>
      <c r="L759" s="15"/>
      <c r="M759" s="15"/>
      <c r="N759" s="15"/>
      <c r="O759" s="15">
        <f t="shared" si="156"/>
        <v>0</v>
      </c>
      <c r="P759" s="15">
        <v>0</v>
      </c>
      <c r="Q759" s="15">
        <f t="shared" si="157"/>
        <v>0</v>
      </c>
      <c r="R759" s="15">
        <v>0</v>
      </c>
      <c r="S759" s="15">
        <v>0</v>
      </c>
      <c r="T759" s="15">
        <f t="shared" si="158"/>
        <v>0</v>
      </c>
      <c r="U759" s="15">
        <f t="shared" si="159"/>
        <v>0</v>
      </c>
      <c r="V759" s="15"/>
      <c r="W759" s="15"/>
      <c r="X759" s="15"/>
      <c r="Y759" s="15"/>
      <c r="Z759" s="16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>
        <f t="shared" si="147"/>
        <v>38</v>
      </c>
      <c r="CT759" s="15">
        <f t="shared" si="148"/>
        <v>0</v>
      </c>
      <c r="CU759" s="15">
        <f t="shared" si="149"/>
        <v>0</v>
      </c>
      <c r="CV759" s="15">
        <f t="shared" si="150"/>
        <v>0</v>
      </c>
      <c r="CW759" s="15"/>
      <c r="CX759" s="15"/>
      <c r="CY759" s="15">
        <f t="shared" si="151"/>
        <v>0</v>
      </c>
      <c r="CZ759" s="15">
        <f>GG759</f>
        <v>0</v>
      </c>
      <c r="DA759" s="16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20"/>
      <c r="DY759" s="15"/>
      <c r="DZ759" s="20"/>
      <c r="EA759" s="15"/>
      <c r="EB759" s="20"/>
      <c r="EC759" s="15"/>
      <c r="ED759" s="20"/>
      <c r="EE759" s="15"/>
      <c r="EF759" s="20"/>
      <c r="EG759" s="15"/>
      <c r="EH759" s="20"/>
      <c r="EI759" s="15"/>
      <c r="EJ759" s="20"/>
      <c r="EK759" s="15"/>
      <c r="EL759" s="20"/>
      <c r="EM759" s="15"/>
      <c r="EN759" s="20"/>
      <c r="EO759" s="15"/>
      <c r="EP759" s="20"/>
      <c r="EQ759" s="15"/>
      <c r="ER759" s="20"/>
      <c r="ES759" s="15"/>
      <c r="ET759" s="20"/>
      <c r="EU759" s="15"/>
      <c r="EV759" s="20"/>
      <c r="EW759" s="15"/>
      <c r="EX759" s="20"/>
      <c r="EY759" s="15"/>
      <c r="EZ759" s="20"/>
      <c r="FA759" s="15"/>
      <c r="FB759" s="20"/>
      <c r="FC759" s="15"/>
      <c r="FD759" s="20"/>
      <c r="FE759" s="15">
        <v>38</v>
      </c>
      <c r="FF759" s="20" t="s">
        <v>129</v>
      </c>
      <c r="FG759" s="15"/>
      <c r="FH759" s="20"/>
      <c r="FI759" s="15"/>
      <c r="FJ759" s="20"/>
      <c r="FK759" s="15"/>
      <c r="FL759" s="20"/>
      <c r="FM759" s="15"/>
      <c r="FN759" s="20"/>
      <c r="FO759" s="15"/>
      <c r="FP759" s="20"/>
      <c r="FQ759" s="15"/>
      <c r="FR759" s="20"/>
      <c r="FS759" s="15"/>
      <c r="FT759" s="20"/>
      <c r="FU759" s="15"/>
      <c r="FV759" s="20"/>
      <c r="FW759" s="15"/>
      <c r="FX759" s="20"/>
      <c r="FY759" s="15"/>
      <c r="FZ759" s="20"/>
      <c r="GA759" s="15"/>
      <c r="GB759" s="20"/>
      <c r="GC759" s="15"/>
      <c r="GD759" s="20"/>
      <c r="GE759" s="15"/>
      <c r="GF759" s="20"/>
      <c r="GG759" s="170"/>
    </row>
    <row r="760" spans="1:189" s="2" customFormat="1" ht="15" customHeight="1" x14ac:dyDescent="0.3">
      <c r="A760" s="15" t="s">
        <v>2906</v>
      </c>
      <c r="B760" s="15" t="s">
        <v>126</v>
      </c>
      <c r="C760" s="15" t="s">
        <v>1211</v>
      </c>
      <c r="D760" s="15" t="s">
        <v>1212</v>
      </c>
      <c r="E760" s="15" t="str">
        <f t="shared" si="145"/>
        <v>Charity Lawson</v>
      </c>
      <c r="F760" s="15" t="s">
        <v>128</v>
      </c>
      <c r="G760" s="15">
        <v>999917226</v>
      </c>
      <c r="H760" s="15">
        <f t="shared" si="146"/>
        <v>226.75</v>
      </c>
      <c r="I760" s="15"/>
      <c r="J760" s="17">
        <f>(O760+P760+R760+S760+T760+U760)/2</f>
        <v>72.25</v>
      </c>
      <c r="K760" s="16"/>
      <c r="L760" s="15"/>
      <c r="M760" s="15"/>
      <c r="N760" s="15"/>
      <c r="O760" s="15">
        <f t="shared" si="156"/>
        <v>93.5</v>
      </c>
      <c r="P760" s="15">
        <v>0</v>
      </c>
      <c r="Q760" s="15">
        <f t="shared" si="157"/>
        <v>1</v>
      </c>
      <c r="R760" s="15">
        <v>0</v>
      </c>
      <c r="S760" s="15">
        <v>0</v>
      </c>
      <c r="T760" s="15">
        <f t="shared" si="158"/>
        <v>51</v>
      </c>
      <c r="U760" s="15">
        <f t="shared" si="159"/>
        <v>0</v>
      </c>
      <c r="V760" s="15"/>
      <c r="W760" s="15"/>
      <c r="X760" s="15"/>
      <c r="Y760" s="15"/>
      <c r="Z760" s="16"/>
      <c r="AA760" s="15"/>
      <c r="AB760" s="24"/>
      <c r="AC760" s="15"/>
      <c r="AD760" s="24"/>
      <c r="AE760" s="15"/>
      <c r="AF760" s="24"/>
      <c r="AG760" s="15"/>
      <c r="AH760" s="24"/>
      <c r="AI760" s="15"/>
      <c r="AJ760" s="24"/>
      <c r="AK760" s="15"/>
      <c r="AL760" s="24"/>
      <c r="AM760" s="15"/>
      <c r="AN760" s="24"/>
      <c r="AO760" s="15"/>
      <c r="AP760" s="24"/>
      <c r="AQ760" s="15"/>
      <c r="AR760" s="24"/>
      <c r="AS760" s="15"/>
      <c r="AT760" s="24"/>
      <c r="AU760" s="15"/>
      <c r="AV760" s="24"/>
      <c r="AW760" s="15"/>
      <c r="AX760" s="24"/>
      <c r="AY760" s="15">
        <f>0.3*99</f>
        <v>29.7</v>
      </c>
      <c r="AZ760" s="24">
        <v>6</v>
      </c>
      <c r="BA760" s="15"/>
      <c r="BB760" s="24"/>
      <c r="BC760" s="15"/>
      <c r="BD760" s="24"/>
      <c r="BE760" s="15"/>
      <c r="BF760" s="24"/>
      <c r="BG760" s="15"/>
      <c r="BH760" s="24"/>
      <c r="BI760" s="15"/>
      <c r="BJ760" s="24"/>
      <c r="BK760" s="15"/>
      <c r="BL760" s="24"/>
      <c r="BM760" s="15">
        <f>0.3*39.5</f>
        <v>11.85</v>
      </c>
      <c r="BN760" s="24">
        <v>3</v>
      </c>
      <c r="BO760" s="15"/>
      <c r="BP760" s="24"/>
      <c r="BQ760" s="15"/>
      <c r="BR760" s="24"/>
      <c r="BS760" s="15"/>
      <c r="BT760" s="24"/>
      <c r="BU760" s="15"/>
      <c r="BV760" s="24"/>
      <c r="BW760" s="15"/>
      <c r="BX760" s="24"/>
      <c r="BY760" s="15"/>
      <c r="BZ760" s="24"/>
      <c r="CA760" s="15">
        <v>51</v>
      </c>
      <c r="CB760" s="24" t="s">
        <v>129</v>
      </c>
      <c r="CC760" s="15"/>
      <c r="CD760" s="24"/>
      <c r="CE760" s="15"/>
      <c r="CF760" s="24"/>
      <c r="CG760" s="15">
        <v>45</v>
      </c>
      <c r="CH760" s="25">
        <v>2</v>
      </c>
      <c r="CI760" s="15"/>
      <c r="CJ760" s="25"/>
      <c r="CK760" s="15">
        <v>99</v>
      </c>
      <c r="CL760" s="25">
        <v>6</v>
      </c>
      <c r="CM760" s="15">
        <v>64</v>
      </c>
      <c r="CN760" s="25" t="s">
        <v>129</v>
      </c>
      <c r="CO760" s="15"/>
      <c r="CP760" s="25"/>
      <c r="CQ760" s="15"/>
      <c r="CR760" s="25"/>
      <c r="CS760" s="15">
        <f t="shared" si="147"/>
        <v>0</v>
      </c>
      <c r="CT760" s="15">
        <f t="shared" si="148"/>
        <v>30</v>
      </c>
      <c r="CU760" s="15">
        <f t="shared" si="149"/>
        <v>1</v>
      </c>
      <c r="CV760" s="15">
        <f t="shared" si="150"/>
        <v>39.5</v>
      </c>
      <c r="CW760" s="15"/>
      <c r="CX760" s="15"/>
      <c r="CY760" s="15">
        <f t="shared" si="151"/>
        <v>85</v>
      </c>
      <c r="CZ760" s="15">
        <f>GG760</f>
        <v>0</v>
      </c>
      <c r="DA760" s="19"/>
      <c r="DB760" s="17">
        <v>64</v>
      </c>
      <c r="DC760" s="15">
        <v>34</v>
      </c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>
        <v>34</v>
      </c>
      <c r="DP760" s="17"/>
      <c r="DQ760" s="15"/>
      <c r="DR760" s="15"/>
      <c r="DS760" s="15"/>
      <c r="DT760" s="15"/>
      <c r="DU760" s="15"/>
      <c r="DV760" s="15"/>
      <c r="DW760" s="15"/>
      <c r="DX760" s="20"/>
      <c r="DY760" s="15">
        <v>67</v>
      </c>
      <c r="DZ760" s="20">
        <v>6</v>
      </c>
      <c r="EA760" s="15"/>
      <c r="EB760" s="20"/>
      <c r="EC760" s="15">
        <v>51</v>
      </c>
      <c r="ED760" s="20" t="s">
        <v>129</v>
      </c>
      <c r="EE760" s="15">
        <v>28</v>
      </c>
      <c r="EF760" s="20"/>
      <c r="EG760" s="15"/>
      <c r="EH760" s="20"/>
      <c r="EI760" s="15">
        <v>28</v>
      </c>
      <c r="EJ760" s="20">
        <v>3</v>
      </c>
      <c r="EK760" s="15"/>
      <c r="EL760" s="20"/>
      <c r="EM760" s="15">
        <v>37.5</v>
      </c>
      <c r="EN760" s="20">
        <v>2</v>
      </c>
      <c r="EO760" s="15">
        <v>85</v>
      </c>
      <c r="EP760" s="20">
        <v>8</v>
      </c>
      <c r="EQ760" s="15"/>
      <c r="ER760" s="20"/>
      <c r="ES760" s="15"/>
      <c r="ET760" s="20"/>
      <c r="EU760" s="15"/>
      <c r="EV760" s="20"/>
      <c r="EW760" s="15"/>
      <c r="EX760" s="20"/>
      <c r="EY760" s="15"/>
      <c r="EZ760" s="20"/>
      <c r="FA760" s="15"/>
      <c r="FB760" s="20"/>
      <c r="FC760" s="15">
        <v>30</v>
      </c>
      <c r="FD760" s="20">
        <v>1</v>
      </c>
      <c r="FE760" s="15"/>
      <c r="FF760" s="20"/>
      <c r="FG760" s="15"/>
      <c r="FH760" s="20"/>
      <c r="FI760" s="15"/>
      <c r="FJ760" s="20"/>
      <c r="FK760" s="15"/>
      <c r="FL760" s="20"/>
      <c r="FM760" s="15"/>
      <c r="FN760" s="20"/>
      <c r="FO760" s="15"/>
      <c r="FP760" s="20"/>
      <c r="FQ760" s="15"/>
      <c r="FR760" s="20"/>
      <c r="FS760" s="15"/>
      <c r="FT760" s="20"/>
      <c r="FU760" s="15"/>
      <c r="FV760" s="20"/>
      <c r="FW760" s="15"/>
      <c r="FX760" s="20"/>
      <c r="FY760" s="15"/>
      <c r="FZ760" s="20"/>
      <c r="GA760" s="15"/>
      <c r="GB760" s="20"/>
      <c r="GC760" s="15">
        <v>39.5</v>
      </c>
      <c r="GD760" s="20">
        <v>3</v>
      </c>
      <c r="GE760" s="15"/>
      <c r="GF760" s="20"/>
      <c r="GG760" s="170"/>
    </row>
    <row r="761" spans="1:189" s="2" customFormat="1" ht="15" customHeight="1" x14ac:dyDescent="0.3">
      <c r="A761" s="15" t="s">
        <v>130</v>
      </c>
      <c r="B761" s="15" t="s">
        <v>126</v>
      </c>
      <c r="C761" s="15" t="s">
        <v>571</v>
      </c>
      <c r="D761" s="15" t="s">
        <v>1035</v>
      </c>
      <c r="E761" s="15" t="str">
        <f t="shared" si="145"/>
        <v>Yoonwoo Jo</v>
      </c>
      <c r="F761" s="15" t="s">
        <v>135</v>
      </c>
      <c r="G761" s="15">
        <v>999917326</v>
      </c>
      <c r="H761" s="15">
        <f t="shared" si="146"/>
        <v>197</v>
      </c>
      <c r="I761" s="15"/>
      <c r="J761" s="15"/>
      <c r="K761" s="16"/>
      <c r="L761" s="15"/>
      <c r="M761" s="15"/>
      <c r="N761" s="15"/>
      <c r="O761" s="15">
        <f t="shared" si="156"/>
        <v>40</v>
      </c>
      <c r="P761" s="15">
        <v>0</v>
      </c>
      <c r="Q761" s="15">
        <f t="shared" si="157"/>
        <v>1</v>
      </c>
      <c r="R761" s="15">
        <v>0</v>
      </c>
      <c r="S761" s="15">
        <v>0</v>
      </c>
      <c r="T761" s="15">
        <f t="shared" si="158"/>
        <v>36</v>
      </c>
      <c r="U761" s="15">
        <f t="shared" si="159"/>
        <v>0</v>
      </c>
      <c r="V761" s="15"/>
      <c r="W761" s="15"/>
      <c r="X761" s="15"/>
      <c r="Y761" s="15"/>
      <c r="Z761" s="16"/>
      <c r="AA761" s="15"/>
      <c r="AB761" s="24"/>
      <c r="AC761" s="15"/>
      <c r="AD761" s="15"/>
      <c r="AE761" s="15"/>
      <c r="AF761" s="15"/>
      <c r="AG761" s="15"/>
      <c r="AH761" s="24"/>
      <c r="AI761" s="15"/>
      <c r="AJ761" s="15"/>
      <c r="AK761" s="15"/>
      <c r="AL761" s="15"/>
      <c r="AM761" s="15"/>
      <c r="AN761" s="24"/>
      <c r="AO761" s="15"/>
      <c r="AP761" s="24"/>
      <c r="AQ761" s="15"/>
      <c r="AR761" s="24"/>
      <c r="AS761" s="15"/>
      <c r="AT761" s="24"/>
      <c r="AU761" s="15"/>
      <c r="AV761" s="24"/>
      <c r="AW761" s="15"/>
      <c r="AX761" s="24"/>
      <c r="AY761" s="15"/>
      <c r="AZ761" s="15"/>
      <c r="BA761" s="15"/>
      <c r="BB761" s="15"/>
      <c r="BC761" s="15"/>
      <c r="BD761" s="15"/>
      <c r="BE761" s="15"/>
      <c r="BF761" s="24"/>
      <c r="BG761" s="15"/>
      <c r="BH761" s="24"/>
      <c r="BI761" s="15"/>
      <c r="BJ761" s="24"/>
      <c r="BK761" s="15"/>
      <c r="BL761" s="24"/>
      <c r="BM761" s="15"/>
      <c r="BN761" s="24"/>
      <c r="BO761" s="15"/>
      <c r="BP761" s="24"/>
      <c r="BQ761" s="15"/>
      <c r="BR761" s="24"/>
      <c r="BS761" s="15"/>
      <c r="BT761" s="24"/>
      <c r="BU761" s="15"/>
      <c r="BV761" s="24"/>
      <c r="BW761" s="15"/>
      <c r="BX761" s="24"/>
      <c r="BY761" s="15"/>
      <c r="BZ761" s="24"/>
      <c r="CA761" s="15"/>
      <c r="CB761" s="15"/>
      <c r="CC761" s="15"/>
      <c r="CD761" s="24"/>
      <c r="CE761" s="15"/>
      <c r="CF761" s="15"/>
      <c r="CG761" s="15">
        <v>68</v>
      </c>
      <c r="CH761" s="25">
        <v>3</v>
      </c>
      <c r="CI761" s="15"/>
      <c r="CJ761" s="25"/>
      <c r="CK761" s="15"/>
      <c r="CL761" s="15"/>
      <c r="CM761" s="15"/>
      <c r="CN761" s="15"/>
      <c r="CO761" s="15"/>
      <c r="CP761" s="24"/>
      <c r="CQ761" s="15"/>
      <c r="CR761" s="24"/>
      <c r="CS761" s="15">
        <f t="shared" si="147"/>
        <v>0</v>
      </c>
      <c r="CT761" s="15">
        <f t="shared" si="148"/>
        <v>58</v>
      </c>
      <c r="CU761" s="15">
        <f t="shared" si="149"/>
        <v>1</v>
      </c>
      <c r="CV761" s="15">
        <f t="shared" si="150"/>
        <v>63</v>
      </c>
      <c r="CW761" s="15"/>
      <c r="CX761" s="15"/>
      <c r="CY761" s="15">
        <f t="shared" si="151"/>
        <v>0</v>
      </c>
      <c r="CZ761" s="15">
        <f>GG761</f>
        <v>0</v>
      </c>
      <c r="DA761" s="20"/>
      <c r="DB761" s="17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>
        <v>90</v>
      </c>
      <c r="DP761" s="17"/>
      <c r="DQ761" s="15"/>
      <c r="DR761" s="15"/>
      <c r="DS761" s="15"/>
      <c r="DT761" s="15"/>
      <c r="DU761" s="15"/>
      <c r="DV761" s="15"/>
      <c r="DW761" s="15"/>
      <c r="DX761" s="20"/>
      <c r="DY761" s="15">
        <v>56</v>
      </c>
      <c r="DZ761" s="20">
        <v>1</v>
      </c>
      <c r="EA761" s="15"/>
      <c r="EB761" s="20"/>
      <c r="EC761" s="15">
        <v>36</v>
      </c>
      <c r="ED761" s="20">
        <v>4</v>
      </c>
      <c r="EE761" s="15"/>
      <c r="EF761" s="20"/>
      <c r="EG761" s="15"/>
      <c r="EH761" s="20"/>
      <c r="EI761" s="15"/>
      <c r="EJ761" s="20"/>
      <c r="EK761" s="15"/>
      <c r="EL761" s="20"/>
      <c r="EM761" s="15">
        <v>40</v>
      </c>
      <c r="EN761" s="20">
        <v>1</v>
      </c>
      <c r="EO761" s="15"/>
      <c r="EP761" s="20"/>
      <c r="EQ761" s="15"/>
      <c r="ER761" s="20"/>
      <c r="ES761" s="15"/>
      <c r="ET761" s="20"/>
      <c r="EU761" s="15"/>
      <c r="EV761" s="20"/>
      <c r="EW761" s="15"/>
      <c r="EX761" s="20"/>
      <c r="EY761" s="15"/>
      <c r="EZ761" s="20"/>
      <c r="FA761" s="15"/>
      <c r="FB761" s="20"/>
      <c r="FC761" s="15">
        <v>58</v>
      </c>
      <c r="FD761" s="20">
        <v>6</v>
      </c>
      <c r="FE761" s="15"/>
      <c r="FF761" s="20"/>
      <c r="FG761" s="15"/>
      <c r="FH761" s="20"/>
      <c r="FI761" s="15"/>
      <c r="FJ761" s="20"/>
      <c r="FK761" s="15"/>
      <c r="FL761" s="20"/>
      <c r="FM761" s="15"/>
      <c r="FN761" s="20"/>
      <c r="FO761" s="15"/>
      <c r="FP761" s="20"/>
      <c r="FQ761" s="15"/>
      <c r="FR761" s="20"/>
      <c r="FS761" s="15"/>
      <c r="FT761" s="20"/>
      <c r="FU761" s="15"/>
      <c r="FV761" s="20"/>
      <c r="FW761" s="15"/>
      <c r="FX761" s="20"/>
      <c r="FY761" s="15"/>
      <c r="FZ761" s="20"/>
      <c r="GA761" s="15"/>
      <c r="GB761" s="20"/>
      <c r="GC761" s="15">
        <v>63</v>
      </c>
      <c r="GD761" s="20">
        <v>7</v>
      </c>
      <c r="GE761" s="15"/>
      <c r="GF761" s="20"/>
      <c r="GG761" s="170"/>
    </row>
    <row r="762" spans="1:189" s="2" customFormat="1" ht="15" customHeight="1" x14ac:dyDescent="0.3">
      <c r="A762" s="17" t="s">
        <v>125</v>
      </c>
      <c r="B762" s="15" t="s">
        <v>126</v>
      </c>
      <c r="C762" s="15" t="s">
        <v>1036</v>
      </c>
      <c r="D762" s="15" t="s">
        <v>1035</v>
      </c>
      <c r="E762" s="15" t="str">
        <f t="shared" si="145"/>
        <v>Minwoo Jo</v>
      </c>
      <c r="F762" s="15" t="s">
        <v>135</v>
      </c>
      <c r="G762" s="15">
        <v>999917327</v>
      </c>
      <c r="H762" s="15">
        <f t="shared" si="146"/>
        <v>286.5</v>
      </c>
      <c r="I762" s="15"/>
      <c r="J762" s="17">
        <f>(O762+P762+R762+S762+T762+U762)/2</f>
        <v>53.5</v>
      </c>
      <c r="K762" s="16"/>
      <c r="L762" s="15"/>
      <c r="M762" s="15"/>
      <c r="N762" s="15"/>
      <c r="O762" s="15">
        <f t="shared" si="156"/>
        <v>56</v>
      </c>
      <c r="P762" s="15">
        <v>0</v>
      </c>
      <c r="Q762" s="15">
        <f t="shared" si="157"/>
        <v>1</v>
      </c>
      <c r="R762" s="15">
        <v>0</v>
      </c>
      <c r="S762" s="15">
        <v>0</v>
      </c>
      <c r="T762" s="15">
        <f t="shared" si="158"/>
        <v>51</v>
      </c>
      <c r="U762" s="15">
        <f t="shared" si="159"/>
        <v>0</v>
      </c>
      <c r="V762" s="15"/>
      <c r="W762" s="15"/>
      <c r="X762" s="15"/>
      <c r="Y762" s="15"/>
      <c r="Z762" s="16"/>
      <c r="AA762" s="15"/>
      <c r="AB762" s="24"/>
      <c r="AC762" s="15"/>
      <c r="AD762" s="15"/>
      <c r="AE762" s="15"/>
      <c r="AF762" s="15"/>
      <c r="AG762" s="15"/>
      <c r="AH762" s="24"/>
      <c r="AI762" s="15"/>
      <c r="AJ762" s="15"/>
      <c r="AK762" s="15"/>
      <c r="AL762" s="15"/>
      <c r="AM762" s="15"/>
      <c r="AN762" s="24"/>
      <c r="AO762" s="15"/>
      <c r="AP762" s="24"/>
      <c r="AQ762" s="15"/>
      <c r="AR762" s="24"/>
      <c r="AS762" s="15"/>
      <c r="AT762" s="24"/>
      <c r="AU762" s="15"/>
      <c r="AV762" s="24"/>
      <c r="AW762" s="15"/>
      <c r="AX762" s="24"/>
      <c r="AY762" s="15"/>
      <c r="AZ762" s="15"/>
      <c r="BA762" s="15"/>
      <c r="BB762" s="15"/>
      <c r="BC762" s="15"/>
      <c r="BD762" s="15"/>
      <c r="BE762" s="15"/>
      <c r="BF762" s="24"/>
      <c r="BG762" s="15"/>
      <c r="BH762" s="24"/>
      <c r="BI762" s="15"/>
      <c r="BJ762" s="24"/>
      <c r="BK762" s="15"/>
      <c r="BL762" s="24"/>
      <c r="BM762" s="15">
        <v>79</v>
      </c>
      <c r="BN762" s="24">
        <v>3</v>
      </c>
      <c r="BO762" s="15"/>
      <c r="BP762" s="24"/>
      <c r="BQ762" s="15"/>
      <c r="BR762" s="24"/>
      <c r="BS762" s="15"/>
      <c r="BT762" s="24"/>
      <c r="BU762" s="15"/>
      <c r="BV762" s="24"/>
      <c r="BW762" s="15"/>
      <c r="BX762" s="24"/>
      <c r="BY762" s="15"/>
      <c r="BZ762" s="24"/>
      <c r="CA762" s="15">
        <f>0.3*120</f>
        <v>36</v>
      </c>
      <c r="CB762" s="24">
        <v>2</v>
      </c>
      <c r="CC762" s="15"/>
      <c r="CD762" s="24"/>
      <c r="CE762" s="15"/>
      <c r="CF762" s="24"/>
      <c r="CG762" s="15"/>
      <c r="CH762" s="25"/>
      <c r="CI762" s="15"/>
      <c r="CJ762" s="25"/>
      <c r="CK762" s="15">
        <f>0.3*75</f>
        <v>22.5</v>
      </c>
      <c r="CL762" s="25">
        <v>2</v>
      </c>
      <c r="CM762" s="15"/>
      <c r="CN762" s="25"/>
      <c r="CO762" s="15"/>
      <c r="CP762" s="25"/>
      <c r="CQ762" s="15"/>
      <c r="CR762" s="25"/>
      <c r="CS762" s="15">
        <f t="shared" si="147"/>
        <v>0</v>
      </c>
      <c r="CT762" s="15">
        <f t="shared" si="148"/>
        <v>174</v>
      </c>
      <c r="CU762" s="15">
        <f t="shared" si="149"/>
        <v>2</v>
      </c>
      <c r="CV762" s="15">
        <f t="shared" si="150"/>
        <v>59</v>
      </c>
      <c r="CW762" s="15"/>
      <c r="CX762" s="15"/>
      <c r="CY762" s="15">
        <f t="shared" si="151"/>
        <v>0</v>
      </c>
      <c r="CZ762" s="15">
        <f>GG762</f>
        <v>0</v>
      </c>
      <c r="DA762" s="19"/>
      <c r="DB762" s="17">
        <v>48</v>
      </c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>
        <v>63</v>
      </c>
      <c r="DP762" s="17"/>
      <c r="DQ762" s="15"/>
      <c r="DR762" s="15"/>
      <c r="DS762" s="15"/>
      <c r="DT762" s="15"/>
      <c r="DU762" s="15"/>
      <c r="DV762" s="15"/>
      <c r="DW762" s="15"/>
      <c r="DX762" s="20"/>
      <c r="DY762" s="15">
        <v>63</v>
      </c>
      <c r="DZ762" s="20">
        <v>7</v>
      </c>
      <c r="EA762" s="15"/>
      <c r="EB762" s="20"/>
      <c r="EC762" s="15">
        <v>51</v>
      </c>
      <c r="ED762" s="20" t="s">
        <v>129</v>
      </c>
      <c r="EE762" s="15"/>
      <c r="EF762" s="20"/>
      <c r="EG762" s="15"/>
      <c r="EH762" s="20"/>
      <c r="EI762" s="15"/>
      <c r="EJ762" s="20"/>
      <c r="EK762" s="15"/>
      <c r="EL762" s="20"/>
      <c r="EM762" s="15">
        <v>56</v>
      </c>
      <c r="EN762" s="20">
        <v>3</v>
      </c>
      <c r="EO762" s="15"/>
      <c r="EP762" s="20"/>
      <c r="EQ762" s="15">
        <v>68</v>
      </c>
      <c r="ER762" s="20">
        <v>3</v>
      </c>
      <c r="ES762" s="15"/>
      <c r="ET762" s="20"/>
      <c r="EU762" s="15"/>
      <c r="EV762" s="20"/>
      <c r="EW762" s="15"/>
      <c r="EX762" s="20"/>
      <c r="EY762" s="15"/>
      <c r="EZ762" s="20"/>
      <c r="FA762" s="15"/>
      <c r="FB762" s="20"/>
      <c r="FC762" s="15">
        <v>38</v>
      </c>
      <c r="FD762" s="20" t="s">
        <v>129</v>
      </c>
      <c r="FE762" s="15"/>
      <c r="FF762" s="20"/>
      <c r="FG762" s="15"/>
      <c r="FH762" s="20"/>
      <c r="FI762" s="15"/>
      <c r="FJ762" s="20"/>
      <c r="FK762" s="15">
        <v>68</v>
      </c>
      <c r="FL762" s="20">
        <v>3</v>
      </c>
      <c r="FM762" s="15"/>
      <c r="FN762" s="20"/>
      <c r="FO762" s="15"/>
      <c r="FP762" s="20"/>
      <c r="FQ762" s="15"/>
      <c r="FR762" s="20"/>
      <c r="FS762" s="15"/>
      <c r="FT762" s="20"/>
      <c r="FU762" s="15"/>
      <c r="FV762" s="20"/>
      <c r="FW762" s="15"/>
      <c r="FX762" s="20"/>
      <c r="FY762" s="15"/>
      <c r="FZ762" s="20"/>
      <c r="GA762" s="15"/>
      <c r="GB762" s="20"/>
      <c r="GC762" s="15">
        <v>59</v>
      </c>
      <c r="GD762" s="20">
        <v>8</v>
      </c>
      <c r="GE762" s="15"/>
      <c r="GF762" s="20"/>
      <c r="GG762" s="170"/>
    </row>
    <row r="763" spans="1:189" s="2" customFormat="1" ht="15" customHeight="1" x14ac:dyDescent="0.3">
      <c r="A763" s="15" t="s">
        <v>2905</v>
      </c>
      <c r="B763" s="15" t="s">
        <v>126</v>
      </c>
      <c r="C763" s="17" t="s">
        <v>454</v>
      </c>
      <c r="D763" s="17" t="s">
        <v>1035</v>
      </c>
      <c r="E763" s="15" t="str">
        <f t="shared" si="145"/>
        <v>Jennifer Jo</v>
      </c>
      <c r="F763" s="17" t="s">
        <v>128</v>
      </c>
      <c r="G763" s="15">
        <v>999917353</v>
      </c>
      <c r="H763" s="15">
        <f t="shared" si="146"/>
        <v>60</v>
      </c>
      <c r="I763" s="15"/>
      <c r="J763" s="15"/>
      <c r="K763" s="16"/>
      <c r="L763" s="15"/>
      <c r="M763" s="15"/>
      <c r="N763" s="15"/>
      <c r="O763" s="15">
        <f t="shared" si="156"/>
        <v>0</v>
      </c>
      <c r="P763" s="15">
        <v>0</v>
      </c>
      <c r="Q763" s="15">
        <f t="shared" si="157"/>
        <v>0</v>
      </c>
      <c r="R763" s="15">
        <v>0</v>
      </c>
      <c r="S763" s="15">
        <v>0</v>
      </c>
      <c r="T763" s="15">
        <f t="shared" si="158"/>
        <v>0</v>
      </c>
      <c r="U763" s="15">
        <f t="shared" si="159"/>
        <v>0</v>
      </c>
      <c r="V763" s="15"/>
      <c r="W763" s="15"/>
      <c r="X763" s="15"/>
      <c r="Y763" s="15"/>
      <c r="Z763" s="16"/>
      <c r="AA763" s="15"/>
      <c r="AB763" s="24"/>
      <c r="AC763" s="15"/>
      <c r="AD763" s="15"/>
      <c r="AE763" s="15"/>
      <c r="AF763" s="15"/>
      <c r="AG763" s="15"/>
      <c r="AH763" s="24"/>
      <c r="AI763" s="15"/>
      <c r="AJ763" s="15"/>
      <c r="AK763" s="15"/>
      <c r="AL763" s="15"/>
      <c r="AM763" s="15"/>
      <c r="AN763" s="24"/>
      <c r="AO763" s="15"/>
      <c r="AP763" s="24"/>
      <c r="AQ763" s="15"/>
      <c r="AR763" s="24"/>
      <c r="AS763" s="15"/>
      <c r="AT763" s="24"/>
      <c r="AU763" s="15"/>
      <c r="AV763" s="24"/>
      <c r="AW763" s="15"/>
      <c r="AX763" s="24"/>
      <c r="AY763" s="15"/>
      <c r="AZ763" s="15"/>
      <c r="BA763" s="15"/>
      <c r="BB763" s="15"/>
      <c r="BC763" s="15"/>
      <c r="BD763" s="15"/>
      <c r="BE763" s="15"/>
      <c r="BF763" s="24"/>
      <c r="BG763" s="15"/>
      <c r="BH763" s="24"/>
      <c r="BI763" s="15"/>
      <c r="BJ763" s="24"/>
      <c r="BK763" s="15"/>
      <c r="BL763" s="24"/>
      <c r="BM763" s="15"/>
      <c r="BN763" s="24"/>
      <c r="BO763" s="15"/>
      <c r="BP763" s="24"/>
      <c r="BQ763" s="15"/>
      <c r="BR763" s="24"/>
      <c r="BS763" s="15"/>
      <c r="BT763" s="24"/>
      <c r="BU763" s="15"/>
      <c r="BV763" s="24"/>
      <c r="BW763" s="15"/>
      <c r="BX763" s="24"/>
      <c r="BY763" s="15"/>
      <c r="BZ763" s="24"/>
      <c r="CA763" s="15"/>
      <c r="CB763" s="24"/>
      <c r="CC763" s="15"/>
      <c r="CD763" s="24"/>
      <c r="CE763" s="15"/>
      <c r="CF763" s="24"/>
      <c r="CG763" s="15"/>
      <c r="CH763" s="25"/>
      <c r="CI763" s="15"/>
      <c r="CJ763" s="25"/>
      <c r="CK763" s="15"/>
      <c r="CL763" s="25"/>
      <c r="CM763" s="15"/>
      <c r="CN763" s="25"/>
      <c r="CO763" s="15"/>
      <c r="CP763" s="25"/>
      <c r="CQ763" s="15"/>
      <c r="CR763" s="25"/>
      <c r="CS763" s="15">
        <f t="shared" si="147"/>
        <v>0</v>
      </c>
      <c r="CT763" s="15">
        <f t="shared" si="148"/>
        <v>60</v>
      </c>
      <c r="CU763" s="15">
        <f t="shared" si="149"/>
        <v>1</v>
      </c>
      <c r="CV763" s="15">
        <f t="shared" si="150"/>
        <v>0</v>
      </c>
      <c r="CW763" s="15"/>
      <c r="CX763" s="15"/>
      <c r="CY763" s="15">
        <f t="shared" si="151"/>
        <v>0</v>
      </c>
      <c r="CZ763" s="15">
        <f>GG763</f>
        <v>0</v>
      </c>
      <c r="DA763" s="19"/>
      <c r="DB763" s="17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7"/>
      <c r="DQ763" s="15"/>
      <c r="DR763" s="15"/>
      <c r="DS763" s="15"/>
      <c r="DT763" s="15"/>
      <c r="DU763" s="15"/>
      <c r="DV763" s="15"/>
      <c r="DW763" s="15">
        <v>39.5</v>
      </c>
      <c r="DX763" s="20">
        <v>3</v>
      </c>
      <c r="DY763" s="15"/>
      <c r="DZ763" s="20"/>
      <c r="EA763" s="15"/>
      <c r="EB763" s="20"/>
      <c r="EC763" s="15"/>
      <c r="ED763" s="20"/>
      <c r="EE763" s="15"/>
      <c r="EF763" s="20"/>
      <c r="EG763" s="15"/>
      <c r="EH763" s="20"/>
      <c r="EI763" s="15"/>
      <c r="EJ763" s="20"/>
      <c r="EK763" s="15"/>
      <c r="EL763" s="20"/>
      <c r="EM763" s="15"/>
      <c r="EN763" s="20"/>
      <c r="EO763" s="15"/>
      <c r="EP763" s="20"/>
      <c r="EQ763" s="15"/>
      <c r="ER763" s="20"/>
      <c r="ES763" s="15"/>
      <c r="ET763" s="20"/>
      <c r="EU763" s="15"/>
      <c r="EV763" s="20"/>
      <c r="EW763" s="15"/>
      <c r="EX763" s="20"/>
      <c r="EY763" s="15">
        <v>60</v>
      </c>
      <c r="EZ763" s="20">
        <v>1</v>
      </c>
      <c r="FA763" s="15"/>
      <c r="FB763" s="20"/>
      <c r="FC763" s="15"/>
      <c r="FD763" s="20"/>
      <c r="FE763" s="15"/>
      <c r="FF763" s="20"/>
      <c r="FG763" s="15"/>
      <c r="FH763" s="20"/>
      <c r="FI763" s="15"/>
      <c r="FJ763" s="20"/>
      <c r="FK763" s="15"/>
      <c r="FL763" s="20"/>
      <c r="FM763" s="15"/>
      <c r="FN763" s="20"/>
      <c r="FO763" s="15"/>
      <c r="FP763" s="20"/>
      <c r="FQ763" s="15"/>
      <c r="FR763" s="20"/>
      <c r="FS763" s="15"/>
      <c r="FT763" s="20"/>
      <c r="FU763" s="15"/>
      <c r="FV763" s="20"/>
      <c r="FW763" s="15"/>
      <c r="FX763" s="20"/>
      <c r="FY763" s="15"/>
      <c r="FZ763" s="20"/>
      <c r="GA763" s="15"/>
      <c r="GB763" s="20"/>
      <c r="GC763" s="15"/>
      <c r="GD763" s="20"/>
      <c r="GE763" s="15"/>
      <c r="GF763" s="20"/>
      <c r="GG763" s="170"/>
    </row>
    <row r="764" spans="1:189" s="2" customFormat="1" ht="15" customHeight="1" x14ac:dyDescent="0.3">
      <c r="A764" s="15" t="s">
        <v>2903</v>
      </c>
      <c r="B764" s="15" t="s">
        <v>126</v>
      </c>
      <c r="C764" s="15" t="s">
        <v>726</v>
      </c>
      <c r="D764" s="15" t="s">
        <v>727</v>
      </c>
      <c r="E764" s="15" t="str">
        <f t="shared" si="145"/>
        <v>Neil Elder</v>
      </c>
      <c r="F764" s="15" t="s">
        <v>135</v>
      </c>
      <c r="G764" s="15">
        <v>999917367</v>
      </c>
      <c r="H764" s="15">
        <f t="shared" si="146"/>
        <v>106</v>
      </c>
      <c r="I764" s="15"/>
      <c r="J764" s="15"/>
      <c r="K764" s="16"/>
      <c r="L764" s="15"/>
      <c r="M764" s="15"/>
      <c r="N764" s="15"/>
      <c r="O764" s="15">
        <f t="shared" si="156"/>
        <v>0</v>
      </c>
      <c r="P764" s="15">
        <v>0</v>
      </c>
      <c r="Q764" s="15">
        <f t="shared" si="157"/>
        <v>0</v>
      </c>
      <c r="R764" s="15">
        <v>0</v>
      </c>
      <c r="S764" s="15">
        <v>0</v>
      </c>
      <c r="T764" s="15">
        <f t="shared" si="158"/>
        <v>38</v>
      </c>
      <c r="U764" s="15">
        <f t="shared" si="159"/>
        <v>0</v>
      </c>
      <c r="V764" s="15"/>
      <c r="W764" s="15"/>
      <c r="X764" s="15"/>
      <c r="Y764" s="15"/>
      <c r="Z764" s="16"/>
      <c r="AA764" s="15"/>
      <c r="AB764" s="24"/>
      <c r="AC764" s="15"/>
      <c r="AD764" s="15"/>
      <c r="AE764" s="15"/>
      <c r="AF764" s="15"/>
      <c r="AG764" s="15"/>
      <c r="AH764" s="24"/>
      <c r="AI764" s="15"/>
      <c r="AJ764" s="15"/>
      <c r="AK764" s="15"/>
      <c r="AL764" s="15"/>
      <c r="AM764" s="15"/>
      <c r="AN764" s="24"/>
      <c r="AO764" s="15"/>
      <c r="AP764" s="24"/>
      <c r="AQ764" s="15"/>
      <c r="AR764" s="24"/>
      <c r="AS764" s="15"/>
      <c r="AT764" s="24"/>
      <c r="AU764" s="15"/>
      <c r="AV764" s="24"/>
      <c r="AW764" s="15"/>
      <c r="AX764" s="24"/>
      <c r="AY764" s="15"/>
      <c r="AZ764" s="15"/>
      <c r="BA764" s="15"/>
      <c r="BB764" s="15"/>
      <c r="BC764" s="15"/>
      <c r="BD764" s="15"/>
      <c r="BE764" s="15"/>
      <c r="BF764" s="24"/>
      <c r="BG764" s="15"/>
      <c r="BH764" s="24"/>
      <c r="BI764" s="15"/>
      <c r="BJ764" s="24"/>
      <c r="BK764" s="15"/>
      <c r="BL764" s="24"/>
      <c r="BM764" s="15"/>
      <c r="BN764" s="24"/>
      <c r="BO764" s="15"/>
      <c r="BP764" s="24"/>
      <c r="BQ764" s="15"/>
      <c r="BR764" s="24"/>
      <c r="BS764" s="15"/>
      <c r="BT764" s="24"/>
      <c r="BU764" s="15">
        <v>44</v>
      </c>
      <c r="BV764" s="24" t="s">
        <v>129</v>
      </c>
      <c r="BW764" s="15"/>
      <c r="BX764" s="24"/>
      <c r="BY764" s="15"/>
      <c r="BZ764" s="24"/>
      <c r="CA764" s="15">
        <v>38</v>
      </c>
      <c r="CB764" s="24">
        <v>17</v>
      </c>
      <c r="CC764" s="15"/>
      <c r="CD764" s="24"/>
      <c r="CE764" s="15"/>
      <c r="CF764" s="24"/>
      <c r="CG764" s="15"/>
      <c r="CH764" s="25"/>
      <c r="CI764" s="15"/>
      <c r="CJ764" s="25"/>
      <c r="CK764" s="15"/>
      <c r="CL764" s="25"/>
      <c r="CM764" s="15"/>
      <c r="CN764" s="25"/>
      <c r="CO764" s="15"/>
      <c r="CP764" s="25"/>
      <c r="CQ764" s="15"/>
      <c r="CR764" s="25"/>
      <c r="CS764" s="15">
        <f t="shared" si="147"/>
        <v>0</v>
      </c>
      <c r="CT764" s="15">
        <f t="shared" si="148"/>
        <v>68</v>
      </c>
      <c r="CU764" s="15">
        <f t="shared" si="149"/>
        <v>1</v>
      </c>
      <c r="CV764" s="15">
        <f t="shared" si="150"/>
        <v>0</v>
      </c>
      <c r="CW764" s="15"/>
      <c r="CX764" s="15"/>
      <c r="CY764" s="15">
        <f t="shared" si="151"/>
        <v>0</v>
      </c>
      <c r="CZ764" s="15">
        <f>GG764</f>
        <v>0</v>
      </c>
      <c r="DA764" s="19"/>
      <c r="DB764" s="17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7"/>
      <c r="DQ764" s="15"/>
      <c r="DR764" s="15"/>
      <c r="DS764" s="15"/>
      <c r="DT764" s="15"/>
      <c r="DU764" s="15"/>
      <c r="DV764" s="15"/>
      <c r="DW764" s="15">
        <v>33</v>
      </c>
      <c r="DX764" s="20">
        <v>17</v>
      </c>
      <c r="DY764" s="15"/>
      <c r="DZ764" s="20"/>
      <c r="EA764" s="15"/>
      <c r="EB764" s="20"/>
      <c r="EC764" s="15">
        <v>38</v>
      </c>
      <c r="ED764" s="20">
        <v>17</v>
      </c>
      <c r="EE764" s="15"/>
      <c r="EF764" s="20"/>
      <c r="EG764" s="15"/>
      <c r="EH764" s="20"/>
      <c r="EI764" s="15"/>
      <c r="EJ764" s="20"/>
      <c r="EK764" s="15"/>
      <c r="EL764" s="20"/>
      <c r="EM764" s="15"/>
      <c r="EN764" s="20"/>
      <c r="EO764" s="15"/>
      <c r="EP764" s="20"/>
      <c r="EQ764" s="15"/>
      <c r="ER764" s="20"/>
      <c r="ES764" s="15"/>
      <c r="ET764" s="20"/>
      <c r="EU764" s="15"/>
      <c r="EV764" s="20"/>
      <c r="EW764" s="15"/>
      <c r="EX764" s="20"/>
      <c r="EY764" s="15"/>
      <c r="EZ764" s="20"/>
      <c r="FA764" s="15"/>
      <c r="FB764" s="20"/>
      <c r="FC764" s="15"/>
      <c r="FD764" s="20"/>
      <c r="FE764" s="15"/>
      <c r="FF764" s="20"/>
      <c r="FG764" s="15"/>
      <c r="FH764" s="20"/>
      <c r="FI764" s="15"/>
      <c r="FJ764" s="20"/>
      <c r="FK764" s="15"/>
      <c r="FL764" s="20"/>
      <c r="FM764" s="15"/>
      <c r="FN764" s="20"/>
      <c r="FO764" s="15"/>
      <c r="FP764" s="20"/>
      <c r="FQ764" s="15"/>
      <c r="FR764" s="20"/>
      <c r="FS764" s="15"/>
      <c r="FT764" s="20"/>
      <c r="FU764" s="15">
        <v>68</v>
      </c>
      <c r="FV764" s="20">
        <v>4</v>
      </c>
      <c r="FW764" s="15"/>
      <c r="FX764" s="20"/>
      <c r="FY764" s="15"/>
      <c r="FZ764" s="20"/>
      <c r="GA764" s="15"/>
      <c r="GB764" s="20"/>
      <c r="GC764" s="15"/>
      <c r="GD764" s="20"/>
      <c r="GE764" s="15"/>
      <c r="GF764" s="20"/>
      <c r="GG764" s="170"/>
    </row>
    <row r="765" spans="1:189" s="2" customFormat="1" ht="15" customHeight="1" x14ac:dyDescent="0.3">
      <c r="A765" s="15" t="s">
        <v>2903</v>
      </c>
      <c r="B765" s="15" t="s">
        <v>126</v>
      </c>
      <c r="C765" s="15" t="s">
        <v>487</v>
      </c>
      <c r="D765" s="15" t="s">
        <v>668</v>
      </c>
      <c r="E765" s="15" t="str">
        <f t="shared" si="145"/>
        <v>Julian Diaz</v>
      </c>
      <c r="F765" s="15" t="s">
        <v>135</v>
      </c>
      <c r="G765" s="15">
        <v>999917417</v>
      </c>
      <c r="H765" s="15">
        <f t="shared" si="146"/>
        <v>184</v>
      </c>
      <c r="I765" s="15"/>
      <c r="J765" s="15"/>
      <c r="K765" s="16"/>
      <c r="L765" s="15"/>
      <c r="M765" s="15"/>
      <c r="N765" s="15"/>
      <c r="O765" s="15">
        <f t="shared" si="156"/>
        <v>56</v>
      </c>
      <c r="P765" s="15">
        <v>0</v>
      </c>
      <c r="Q765" s="15">
        <f t="shared" si="157"/>
        <v>0</v>
      </c>
      <c r="R765" s="15">
        <v>0</v>
      </c>
      <c r="S765" s="15">
        <v>0</v>
      </c>
      <c r="T765" s="15">
        <f t="shared" si="158"/>
        <v>0</v>
      </c>
      <c r="U765" s="15">
        <f t="shared" si="159"/>
        <v>0</v>
      </c>
      <c r="V765" s="15"/>
      <c r="W765" s="15"/>
      <c r="X765" s="15"/>
      <c r="Y765" s="15"/>
      <c r="Z765" s="16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>
        <f t="shared" si="147"/>
        <v>0</v>
      </c>
      <c r="CT765" s="15">
        <f t="shared" si="148"/>
        <v>128</v>
      </c>
      <c r="CU765" s="15">
        <f t="shared" si="149"/>
        <v>2</v>
      </c>
      <c r="CV765" s="15">
        <f t="shared" si="150"/>
        <v>0</v>
      </c>
      <c r="CW765" s="15"/>
      <c r="CX765" s="15"/>
      <c r="CY765" s="15">
        <f t="shared" si="151"/>
        <v>0</v>
      </c>
      <c r="CZ765" s="15">
        <f>GG765</f>
        <v>0</v>
      </c>
      <c r="DA765" s="16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20"/>
      <c r="DY765" s="15"/>
      <c r="DZ765" s="20"/>
      <c r="EA765" s="15"/>
      <c r="EB765" s="20"/>
      <c r="EC765" s="15"/>
      <c r="ED765" s="20"/>
      <c r="EE765" s="15"/>
      <c r="EF765" s="20"/>
      <c r="EG765" s="15"/>
      <c r="EH765" s="20"/>
      <c r="EI765" s="15"/>
      <c r="EJ765" s="20"/>
      <c r="EK765" s="15"/>
      <c r="EL765" s="20"/>
      <c r="EM765" s="15">
        <v>56</v>
      </c>
      <c r="EN765" s="20">
        <v>4</v>
      </c>
      <c r="EO765" s="15"/>
      <c r="EP765" s="20"/>
      <c r="EQ765" s="15">
        <v>60</v>
      </c>
      <c r="ER765" s="20">
        <v>1</v>
      </c>
      <c r="ES765" s="15"/>
      <c r="ET765" s="20"/>
      <c r="EU765" s="15"/>
      <c r="EV765" s="20"/>
      <c r="EW765" s="15"/>
      <c r="EX765" s="20"/>
      <c r="EY765" s="15"/>
      <c r="EZ765" s="20"/>
      <c r="FA765" s="15"/>
      <c r="FB765" s="20"/>
      <c r="FC765" s="15"/>
      <c r="FD765" s="20"/>
      <c r="FE765" s="15"/>
      <c r="FF765" s="20"/>
      <c r="FG765" s="15"/>
      <c r="FH765" s="20"/>
      <c r="FI765" s="15"/>
      <c r="FJ765" s="20"/>
      <c r="FK765" s="15">
        <v>68</v>
      </c>
      <c r="FL765" s="20">
        <v>4</v>
      </c>
      <c r="FM765" s="15"/>
      <c r="FN765" s="20"/>
      <c r="FO765" s="15"/>
      <c r="FP765" s="20"/>
      <c r="FQ765" s="15"/>
      <c r="FR765" s="20"/>
      <c r="FS765" s="15"/>
      <c r="FT765" s="20"/>
      <c r="FU765" s="15"/>
      <c r="FV765" s="20"/>
      <c r="FW765" s="15"/>
      <c r="FX765" s="20"/>
      <c r="FY765" s="15"/>
      <c r="FZ765" s="20"/>
      <c r="GA765" s="15"/>
      <c r="GB765" s="20"/>
      <c r="GC765" s="15"/>
      <c r="GD765" s="20"/>
      <c r="GE765" s="15"/>
      <c r="GF765" s="20"/>
      <c r="GG765" s="170"/>
    </row>
    <row r="766" spans="1:189" s="2" customFormat="1" ht="15" customHeight="1" x14ac:dyDescent="0.3">
      <c r="A766" s="15" t="s">
        <v>146</v>
      </c>
      <c r="B766" s="15" t="s">
        <v>140</v>
      </c>
      <c r="C766" s="15" t="s">
        <v>4102</v>
      </c>
      <c r="D766" s="15" t="s">
        <v>1563</v>
      </c>
      <c r="E766" s="15" t="str">
        <f t="shared" si="145"/>
        <v>Ava  Perez</v>
      </c>
      <c r="F766" s="15" t="s">
        <v>128</v>
      </c>
      <c r="G766" s="15">
        <v>999917462</v>
      </c>
      <c r="H766" s="15">
        <f t="shared" si="146"/>
        <v>79</v>
      </c>
      <c r="I766" s="15"/>
      <c r="J766" s="15"/>
      <c r="K766" s="16"/>
      <c r="L766" s="15"/>
      <c r="M766" s="15"/>
      <c r="N766" s="15"/>
      <c r="O766" s="15">
        <f t="shared" si="156"/>
        <v>0</v>
      </c>
      <c r="P766" s="15">
        <v>0</v>
      </c>
      <c r="Q766" s="15">
        <f t="shared" si="157"/>
        <v>0</v>
      </c>
      <c r="R766" s="15">
        <v>0</v>
      </c>
      <c r="S766" s="15">
        <v>0</v>
      </c>
      <c r="T766" s="15">
        <f t="shared" si="158"/>
        <v>0</v>
      </c>
      <c r="U766" s="15">
        <f t="shared" si="159"/>
        <v>0</v>
      </c>
      <c r="V766" s="15"/>
      <c r="W766" s="15"/>
      <c r="X766" s="15"/>
      <c r="Y766" s="15"/>
      <c r="Z766" s="16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>
        <f t="shared" si="147"/>
        <v>0</v>
      </c>
      <c r="CT766" s="15">
        <f t="shared" si="148"/>
        <v>0</v>
      </c>
      <c r="CU766" s="15">
        <f t="shared" si="149"/>
        <v>0</v>
      </c>
      <c r="CV766" s="15">
        <f t="shared" si="150"/>
        <v>79</v>
      </c>
      <c r="CW766" s="15"/>
      <c r="CX766" s="15"/>
      <c r="CY766" s="15">
        <f t="shared" si="151"/>
        <v>0</v>
      </c>
      <c r="CZ766" s="15">
        <f>GG766</f>
        <v>0</v>
      </c>
      <c r="DA766" s="16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20"/>
      <c r="DY766" s="15"/>
      <c r="DZ766" s="20"/>
      <c r="EA766" s="15"/>
      <c r="EB766" s="20"/>
      <c r="EC766" s="15"/>
      <c r="ED766" s="20"/>
      <c r="EE766" s="15"/>
      <c r="EF766" s="20"/>
      <c r="EG766" s="15"/>
      <c r="EH766" s="20"/>
      <c r="EI766" s="15"/>
      <c r="EJ766" s="20"/>
      <c r="EK766" s="15"/>
      <c r="EL766" s="20"/>
      <c r="EM766" s="15"/>
      <c r="EN766" s="20"/>
      <c r="EO766" s="15"/>
      <c r="EP766" s="20"/>
      <c r="EQ766" s="15"/>
      <c r="ER766" s="20"/>
      <c r="ES766" s="15"/>
      <c r="ET766" s="20"/>
      <c r="EU766" s="15"/>
      <c r="EV766" s="20"/>
      <c r="EW766" s="15"/>
      <c r="EX766" s="20"/>
      <c r="EY766" s="15"/>
      <c r="EZ766" s="16"/>
      <c r="FA766" s="15"/>
      <c r="FB766" s="20"/>
      <c r="FC766" s="15"/>
      <c r="FD766" s="16"/>
      <c r="FE766" s="15"/>
      <c r="FF766" s="16"/>
      <c r="FG766" s="15"/>
      <c r="FH766" s="16"/>
      <c r="FI766" s="15"/>
      <c r="FJ766" s="16"/>
      <c r="FK766" s="15"/>
      <c r="FL766" s="16"/>
      <c r="FM766" s="15"/>
      <c r="FN766" s="16"/>
      <c r="FO766" s="15"/>
      <c r="FP766" s="20"/>
      <c r="FQ766" s="15"/>
      <c r="FR766" s="16"/>
      <c r="FS766" s="15"/>
      <c r="FT766" s="16"/>
      <c r="FU766" s="15"/>
      <c r="FV766" s="16"/>
      <c r="FW766" s="15"/>
      <c r="FX766" s="16"/>
      <c r="FY766" s="15"/>
      <c r="FZ766" s="16"/>
      <c r="GA766" s="15"/>
      <c r="GB766" s="16"/>
      <c r="GC766" s="15">
        <v>79</v>
      </c>
      <c r="GD766" s="20">
        <v>4</v>
      </c>
      <c r="GE766" s="15"/>
      <c r="GF766" s="20"/>
      <c r="GG766" s="170"/>
    </row>
    <row r="767" spans="1:189" s="2" customFormat="1" ht="15" customHeight="1" x14ac:dyDescent="0.3">
      <c r="A767" s="15" t="s">
        <v>2904</v>
      </c>
      <c r="B767" s="15" t="s">
        <v>126</v>
      </c>
      <c r="C767" s="15" t="s">
        <v>1875</v>
      </c>
      <c r="D767" s="15" t="s">
        <v>1876</v>
      </c>
      <c r="E767" s="15" t="str">
        <f t="shared" si="145"/>
        <v>Namrata Upadhyaya</v>
      </c>
      <c r="F767" s="15" t="s">
        <v>128</v>
      </c>
      <c r="G767" s="15">
        <v>999917497</v>
      </c>
      <c r="H767" s="15">
        <f t="shared" si="146"/>
        <v>60</v>
      </c>
      <c r="I767" s="15"/>
      <c r="J767" s="15"/>
      <c r="K767" s="16"/>
      <c r="L767" s="15"/>
      <c r="M767" s="15"/>
      <c r="N767" s="15"/>
      <c r="O767" s="15">
        <f t="shared" si="156"/>
        <v>0</v>
      </c>
      <c r="P767" s="15">
        <v>0</v>
      </c>
      <c r="Q767" s="15">
        <f t="shared" si="157"/>
        <v>0</v>
      </c>
      <c r="R767" s="15">
        <v>0</v>
      </c>
      <c r="S767" s="15">
        <v>0</v>
      </c>
      <c r="T767" s="15">
        <f t="shared" si="158"/>
        <v>0</v>
      </c>
      <c r="U767" s="15">
        <f t="shared" si="159"/>
        <v>0</v>
      </c>
      <c r="V767" s="15"/>
      <c r="W767" s="15"/>
      <c r="X767" s="15"/>
      <c r="Y767" s="15"/>
      <c r="Z767" s="16"/>
      <c r="AA767" s="15"/>
      <c r="AB767" s="24"/>
      <c r="AC767" s="15"/>
      <c r="AD767" s="15"/>
      <c r="AE767" s="15"/>
      <c r="AF767" s="15"/>
      <c r="AG767" s="15"/>
      <c r="AH767" s="24"/>
      <c r="AI767" s="15"/>
      <c r="AJ767" s="15"/>
      <c r="AK767" s="15"/>
      <c r="AL767" s="15"/>
      <c r="AM767" s="15">
        <v>28</v>
      </c>
      <c r="AN767" s="24">
        <v>3</v>
      </c>
      <c r="AO767" s="15"/>
      <c r="AP767" s="24"/>
      <c r="AQ767" s="15"/>
      <c r="AR767" s="24"/>
      <c r="AS767" s="15"/>
      <c r="AT767" s="24"/>
      <c r="AU767" s="15"/>
      <c r="AV767" s="24"/>
      <c r="AW767" s="15"/>
      <c r="AX767" s="24"/>
      <c r="AY767" s="15"/>
      <c r="AZ767" s="15"/>
      <c r="BA767" s="15"/>
      <c r="BB767" s="15"/>
      <c r="BC767" s="15"/>
      <c r="BD767" s="15"/>
      <c r="BE767" s="15">
        <v>120</v>
      </c>
      <c r="BF767" s="24">
        <v>1</v>
      </c>
      <c r="BG767" s="15"/>
      <c r="BH767" s="24"/>
      <c r="BI767" s="15"/>
      <c r="BJ767" s="24"/>
      <c r="BK767" s="15"/>
      <c r="BL767" s="24"/>
      <c r="BM767" s="15"/>
      <c r="BN767" s="24"/>
      <c r="BO767" s="15"/>
      <c r="BP767" s="24"/>
      <c r="BQ767" s="15">
        <f>15*4.32</f>
        <v>64.800000000000011</v>
      </c>
      <c r="BR767" s="24">
        <v>4</v>
      </c>
      <c r="BS767" s="15">
        <v>140</v>
      </c>
      <c r="BT767" s="24">
        <v>1</v>
      </c>
      <c r="BU767" s="15"/>
      <c r="BV767" s="24"/>
      <c r="BW767" s="15"/>
      <c r="BX767" s="24"/>
      <c r="BY767" s="15"/>
      <c r="BZ767" s="24"/>
      <c r="CA767" s="15"/>
      <c r="CB767" s="24"/>
      <c r="CC767" s="15"/>
      <c r="CD767" s="24"/>
      <c r="CE767" s="15"/>
      <c r="CF767" s="24"/>
      <c r="CG767" s="15"/>
      <c r="CH767" s="25"/>
      <c r="CI767" s="15"/>
      <c r="CJ767" s="25"/>
      <c r="CK767" s="15"/>
      <c r="CL767" s="25"/>
      <c r="CM767" s="15"/>
      <c r="CN767" s="25"/>
      <c r="CO767" s="15"/>
      <c r="CP767" s="25"/>
      <c r="CQ767" s="15"/>
      <c r="CR767" s="25"/>
      <c r="CS767" s="15">
        <f t="shared" si="147"/>
        <v>0</v>
      </c>
      <c r="CT767" s="15">
        <f t="shared" si="148"/>
        <v>60</v>
      </c>
      <c r="CU767" s="15">
        <f t="shared" si="149"/>
        <v>1</v>
      </c>
      <c r="CV767" s="15">
        <f t="shared" si="150"/>
        <v>0</v>
      </c>
      <c r="CW767" s="15"/>
      <c r="CX767" s="15"/>
      <c r="CY767" s="15">
        <f t="shared" si="151"/>
        <v>0</v>
      </c>
      <c r="CZ767" s="15">
        <f>GG767</f>
        <v>0</v>
      </c>
      <c r="DA767" s="19"/>
      <c r="DB767" s="17"/>
      <c r="DC767" s="15"/>
      <c r="DD767" s="15"/>
      <c r="DE767" s="15">
        <v>60</v>
      </c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7"/>
      <c r="DQ767" s="15"/>
      <c r="DR767" s="15"/>
      <c r="DS767" s="15"/>
      <c r="DT767" s="15"/>
      <c r="DU767" s="15"/>
      <c r="DV767" s="15"/>
      <c r="DW767" s="15"/>
      <c r="DX767" s="20"/>
      <c r="DY767" s="15"/>
      <c r="DZ767" s="20"/>
      <c r="EA767" s="15"/>
      <c r="EB767" s="20"/>
      <c r="EC767" s="15"/>
      <c r="ED767" s="20"/>
      <c r="EE767" s="15"/>
      <c r="EF767" s="20"/>
      <c r="EG767" s="15"/>
      <c r="EH767" s="20"/>
      <c r="EI767" s="15"/>
      <c r="EJ767" s="20"/>
      <c r="EK767" s="15"/>
      <c r="EL767" s="20"/>
      <c r="EM767" s="15"/>
      <c r="EN767" s="20"/>
      <c r="EO767" s="15"/>
      <c r="EP767" s="20"/>
      <c r="EQ767" s="15"/>
      <c r="ER767" s="20"/>
      <c r="ES767" s="15"/>
      <c r="ET767" s="20"/>
      <c r="EU767" s="15"/>
      <c r="EV767" s="20"/>
      <c r="EW767" s="15">
        <v>60</v>
      </c>
      <c r="EX767" s="20">
        <v>1</v>
      </c>
      <c r="EY767" s="15"/>
      <c r="EZ767" s="20"/>
      <c r="FA767" s="15"/>
      <c r="FB767" s="20"/>
      <c r="FC767" s="15"/>
      <c r="FD767" s="20"/>
      <c r="FE767" s="15"/>
      <c r="FF767" s="20"/>
      <c r="FG767" s="15"/>
      <c r="FH767" s="20"/>
      <c r="FI767" s="15"/>
      <c r="FJ767" s="20"/>
      <c r="FK767" s="15"/>
      <c r="FL767" s="20"/>
      <c r="FM767" s="15"/>
      <c r="FN767" s="20"/>
      <c r="FO767" s="15"/>
      <c r="FP767" s="20"/>
      <c r="FQ767" s="15"/>
      <c r="FR767" s="20"/>
      <c r="FS767" s="15"/>
      <c r="FT767" s="20"/>
      <c r="FU767" s="15"/>
      <c r="FV767" s="20"/>
      <c r="FW767" s="15"/>
      <c r="FX767" s="20"/>
      <c r="FY767" s="15"/>
      <c r="FZ767" s="20"/>
      <c r="GA767" s="15"/>
      <c r="GB767" s="20"/>
      <c r="GC767" s="15"/>
      <c r="GD767" s="20"/>
      <c r="GE767" s="15"/>
      <c r="GF767" s="20"/>
      <c r="GG767" s="170"/>
    </row>
    <row r="768" spans="1:189" s="2" customFormat="1" ht="15" customHeight="1" x14ac:dyDescent="0.3">
      <c r="A768" s="15" t="s">
        <v>130</v>
      </c>
      <c r="B768" s="15" t="s">
        <v>126</v>
      </c>
      <c r="C768" s="15" t="s">
        <v>3518</v>
      </c>
      <c r="D768" s="15" t="s">
        <v>3519</v>
      </c>
      <c r="E768" s="15" t="str">
        <f t="shared" si="145"/>
        <v>Iniyan Anbazhagan</v>
      </c>
      <c r="F768" s="15" t="s">
        <v>135</v>
      </c>
      <c r="G768" s="15">
        <v>999917621</v>
      </c>
      <c r="H768" s="15">
        <f t="shared" si="146"/>
        <v>34</v>
      </c>
      <c r="I768" s="15"/>
      <c r="J768" s="15"/>
      <c r="K768" s="16"/>
      <c r="L768" s="15"/>
      <c r="M768" s="15"/>
      <c r="N768" s="15"/>
      <c r="O768" s="15">
        <f t="shared" si="156"/>
        <v>0</v>
      </c>
      <c r="P768" s="15">
        <v>0</v>
      </c>
      <c r="Q768" s="15">
        <f t="shared" si="157"/>
        <v>0</v>
      </c>
      <c r="R768" s="15">
        <v>0</v>
      </c>
      <c r="S768" s="15">
        <v>0</v>
      </c>
      <c r="T768" s="15">
        <f t="shared" si="158"/>
        <v>0</v>
      </c>
      <c r="U768" s="15">
        <f t="shared" si="159"/>
        <v>0</v>
      </c>
      <c r="V768" s="15"/>
      <c r="W768" s="15"/>
      <c r="X768" s="15"/>
      <c r="Y768" s="15"/>
      <c r="Z768" s="16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>
        <f t="shared" si="147"/>
        <v>0</v>
      </c>
      <c r="CT768" s="15">
        <f t="shared" si="148"/>
        <v>34</v>
      </c>
      <c r="CU768" s="15">
        <f t="shared" si="149"/>
        <v>1</v>
      </c>
      <c r="CV768" s="15">
        <f t="shared" si="150"/>
        <v>0</v>
      </c>
      <c r="CW768" s="15"/>
      <c r="CX768" s="15"/>
      <c r="CY768" s="15">
        <f t="shared" si="151"/>
        <v>0</v>
      </c>
      <c r="CZ768" s="15">
        <f>GG768</f>
        <v>0</v>
      </c>
      <c r="DA768" s="16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20"/>
      <c r="DY768" s="15"/>
      <c r="DZ768" s="20"/>
      <c r="EA768" s="15"/>
      <c r="EB768" s="20"/>
      <c r="EC768" s="15"/>
      <c r="ED768" s="20"/>
      <c r="EE768" s="15"/>
      <c r="EF768" s="20"/>
      <c r="EG768" s="15"/>
      <c r="EH768" s="20"/>
      <c r="EI768" s="15"/>
      <c r="EJ768" s="20"/>
      <c r="EK768" s="15"/>
      <c r="EL768" s="20"/>
      <c r="EM768" s="15"/>
      <c r="EN768" s="20"/>
      <c r="EO768" s="15"/>
      <c r="EP768" s="20"/>
      <c r="EQ768" s="15"/>
      <c r="ER768" s="20"/>
      <c r="ES768" s="15"/>
      <c r="ET768" s="20"/>
      <c r="EU768" s="15"/>
      <c r="EV768" s="20"/>
      <c r="EW768" s="15"/>
      <c r="EX768" s="20"/>
      <c r="EY768" s="15"/>
      <c r="EZ768" s="20"/>
      <c r="FA768" s="15"/>
      <c r="FB768" s="20"/>
      <c r="FC768" s="15"/>
      <c r="FD768" s="20"/>
      <c r="FE768" s="15"/>
      <c r="FF768" s="20"/>
      <c r="FG768" s="15"/>
      <c r="FH768" s="20"/>
      <c r="FI768" s="15"/>
      <c r="FJ768" s="20"/>
      <c r="FK768" s="15"/>
      <c r="FL768" s="20"/>
      <c r="FM768" s="15">
        <v>34</v>
      </c>
      <c r="FN768" s="20">
        <v>3</v>
      </c>
      <c r="FO768" s="15"/>
      <c r="FP768" s="20"/>
      <c r="FQ768" s="15"/>
      <c r="FR768" s="20"/>
      <c r="FS768" s="15"/>
      <c r="FT768" s="20"/>
      <c r="FU768" s="15"/>
      <c r="FV768" s="20"/>
      <c r="FW768" s="15"/>
      <c r="FX768" s="20"/>
      <c r="FY768" s="15"/>
      <c r="FZ768" s="20"/>
      <c r="GA768" s="15"/>
      <c r="GB768" s="20"/>
      <c r="GC768" s="15"/>
      <c r="GD768" s="20"/>
      <c r="GE768" s="15"/>
      <c r="GF768" s="20"/>
      <c r="GG768" s="170"/>
    </row>
    <row r="769" spans="1:189" s="2" customFormat="1" ht="15" customHeight="1" x14ac:dyDescent="0.3">
      <c r="A769" s="15" t="s">
        <v>130</v>
      </c>
      <c r="B769" s="15" t="s">
        <v>140</v>
      </c>
      <c r="C769" s="15" t="s">
        <v>3180</v>
      </c>
      <c r="D769" s="15" t="s">
        <v>3181</v>
      </c>
      <c r="E769" s="15" t="str">
        <f t="shared" si="145"/>
        <v>Chlaeanna Mielle MAGRACIA</v>
      </c>
      <c r="F769" s="15" t="s">
        <v>128</v>
      </c>
      <c r="G769" s="15">
        <v>999917622</v>
      </c>
      <c r="H769" s="15">
        <f t="shared" si="146"/>
        <v>63</v>
      </c>
      <c r="I769" s="15"/>
      <c r="J769" s="15"/>
      <c r="K769" s="16"/>
      <c r="L769" s="15"/>
      <c r="M769" s="15"/>
      <c r="N769" s="15"/>
      <c r="O769" s="15">
        <f t="shared" si="156"/>
        <v>0</v>
      </c>
      <c r="P769" s="15">
        <v>0</v>
      </c>
      <c r="Q769" s="15">
        <f t="shared" si="157"/>
        <v>0</v>
      </c>
      <c r="R769" s="15">
        <v>0</v>
      </c>
      <c r="S769" s="15">
        <v>0</v>
      </c>
      <c r="T769" s="15">
        <f t="shared" si="158"/>
        <v>0</v>
      </c>
      <c r="U769" s="15">
        <f t="shared" si="159"/>
        <v>0</v>
      </c>
      <c r="V769" s="15"/>
      <c r="W769" s="15"/>
      <c r="X769" s="15"/>
      <c r="Y769" s="15"/>
      <c r="Z769" s="16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>
        <f t="shared" si="147"/>
        <v>0</v>
      </c>
      <c r="CT769" s="15">
        <f t="shared" si="148"/>
        <v>63</v>
      </c>
      <c r="CU769" s="15">
        <f t="shared" si="149"/>
        <v>1</v>
      </c>
      <c r="CV769" s="15">
        <f t="shared" si="150"/>
        <v>0</v>
      </c>
      <c r="CW769" s="15"/>
      <c r="CX769" s="15"/>
      <c r="CY769" s="15">
        <f t="shared" si="151"/>
        <v>0</v>
      </c>
      <c r="CZ769" s="15">
        <f>GG769</f>
        <v>0</v>
      </c>
      <c r="DA769" s="16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20"/>
      <c r="DY769" s="15"/>
      <c r="DZ769" s="20"/>
      <c r="EA769" s="15"/>
      <c r="EB769" s="20"/>
      <c r="EC769" s="15"/>
      <c r="ED769" s="20"/>
      <c r="EE769" s="15"/>
      <c r="EF769" s="20"/>
      <c r="EG769" s="15"/>
      <c r="EH769" s="20"/>
      <c r="EI769" s="15"/>
      <c r="EJ769" s="20"/>
      <c r="EK769" s="15"/>
      <c r="EL769" s="20"/>
      <c r="EM769" s="15"/>
      <c r="EN769" s="20"/>
      <c r="EO769" s="15"/>
      <c r="EP769" s="20"/>
      <c r="EQ769" s="15"/>
      <c r="ER769" s="20"/>
      <c r="ES769" s="15"/>
      <c r="ET769" s="20"/>
      <c r="EU769" s="15"/>
      <c r="EV769" s="20"/>
      <c r="EW769" s="15"/>
      <c r="EX769" s="20"/>
      <c r="EY769" s="15"/>
      <c r="EZ769" s="20"/>
      <c r="FA769" s="15"/>
      <c r="FB769" s="20"/>
      <c r="FC769" s="15">
        <v>63</v>
      </c>
      <c r="FD769" s="20">
        <v>5</v>
      </c>
      <c r="FE769" s="15"/>
      <c r="FF769" s="20"/>
      <c r="FG769" s="15"/>
      <c r="FH769" s="20"/>
      <c r="FI769" s="15"/>
      <c r="FJ769" s="20"/>
      <c r="FK769" s="15"/>
      <c r="FL769" s="20"/>
      <c r="FM769" s="15"/>
      <c r="FN769" s="20"/>
      <c r="FO769" s="15"/>
      <c r="FP769" s="20"/>
      <c r="FQ769" s="15"/>
      <c r="FR769" s="20"/>
      <c r="FS769" s="15"/>
      <c r="FT769" s="20"/>
      <c r="FU769" s="15"/>
      <c r="FV769" s="20"/>
      <c r="FW769" s="15"/>
      <c r="FX769" s="20"/>
      <c r="FY769" s="15"/>
      <c r="FZ769" s="20"/>
      <c r="GA769" s="15"/>
      <c r="GB769" s="20"/>
      <c r="GC769" s="15"/>
      <c r="GD769" s="20"/>
      <c r="GE769" s="15"/>
      <c r="GF769" s="20"/>
      <c r="GG769" s="170"/>
    </row>
    <row r="770" spans="1:189" s="2" customFormat="1" ht="15" customHeight="1" x14ac:dyDescent="0.3">
      <c r="A770" s="15" t="s">
        <v>125</v>
      </c>
      <c r="B770" s="15" t="s">
        <v>126</v>
      </c>
      <c r="C770" s="15" t="s">
        <v>381</v>
      </c>
      <c r="D770" s="15" t="s">
        <v>3254</v>
      </c>
      <c r="E770" s="15" t="str">
        <f t="shared" si="145"/>
        <v>Charlotte BONOMI</v>
      </c>
      <c r="F770" s="15" t="s">
        <v>128</v>
      </c>
      <c r="G770" s="15">
        <v>999917625</v>
      </c>
      <c r="H770" s="15">
        <f t="shared" si="146"/>
        <v>29</v>
      </c>
      <c r="I770" s="15"/>
      <c r="J770" s="15"/>
      <c r="K770" s="16"/>
      <c r="L770" s="15"/>
      <c r="M770" s="15"/>
      <c r="N770" s="15"/>
      <c r="O770" s="15">
        <f t="shared" si="156"/>
        <v>0</v>
      </c>
      <c r="P770" s="15">
        <v>0</v>
      </c>
      <c r="Q770" s="15">
        <f t="shared" si="157"/>
        <v>0</v>
      </c>
      <c r="R770" s="15">
        <v>0</v>
      </c>
      <c r="S770" s="15">
        <v>0</v>
      </c>
      <c r="T770" s="15">
        <f t="shared" si="158"/>
        <v>0</v>
      </c>
      <c r="U770" s="15">
        <f t="shared" si="159"/>
        <v>0</v>
      </c>
      <c r="V770" s="15"/>
      <c r="W770" s="15"/>
      <c r="X770" s="15"/>
      <c r="Y770" s="15"/>
      <c r="Z770" s="16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>
        <f t="shared" si="147"/>
        <v>0</v>
      </c>
      <c r="CT770" s="15">
        <f t="shared" si="148"/>
        <v>29</v>
      </c>
      <c r="CU770" s="15">
        <f t="shared" si="149"/>
        <v>0</v>
      </c>
      <c r="CV770" s="15">
        <f t="shared" si="150"/>
        <v>0</v>
      </c>
      <c r="CW770" s="15"/>
      <c r="CX770" s="15"/>
      <c r="CY770" s="15">
        <f t="shared" si="151"/>
        <v>0</v>
      </c>
      <c r="CZ770" s="15">
        <f>GG770</f>
        <v>0</v>
      </c>
      <c r="DA770" s="16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20"/>
      <c r="DY770" s="15"/>
      <c r="DZ770" s="20"/>
      <c r="EA770" s="15"/>
      <c r="EB770" s="20"/>
      <c r="EC770" s="15"/>
      <c r="ED770" s="20"/>
      <c r="EE770" s="15"/>
      <c r="EF770" s="20"/>
      <c r="EG770" s="15"/>
      <c r="EH770" s="20"/>
      <c r="EI770" s="15"/>
      <c r="EJ770" s="20"/>
      <c r="EK770" s="15"/>
      <c r="EL770" s="20"/>
      <c r="EM770" s="15"/>
      <c r="EN770" s="20"/>
      <c r="EO770" s="15"/>
      <c r="EP770" s="20"/>
      <c r="EQ770" s="15"/>
      <c r="ER770" s="20"/>
      <c r="ES770" s="15"/>
      <c r="ET770" s="20"/>
      <c r="EU770" s="15"/>
      <c r="EV770" s="20"/>
      <c r="EW770" s="15"/>
      <c r="EX770" s="20"/>
      <c r="EY770" s="15"/>
      <c r="EZ770" s="20"/>
      <c r="FA770" s="15"/>
      <c r="FB770" s="20"/>
      <c r="FC770" s="15">
        <v>29</v>
      </c>
      <c r="FD770" s="20" t="s">
        <v>168</v>
      </c>
      <c r="FE770" s="15"/>
      <c r="FF770" s="20"/>
      <c r="FG770" s="15"/>
      <c r="FH770" s="20"/>
      <c r="FI770" s="15"/>
      <c r="FJ770" s="20"/>
      <c r="FK770" s="15"/>
      <c r="FL770" s="20"/>
      <c r="FM770" s="15"/>
      <c r="FN770" s="20"/>
      <c r="FO770" s="15"/>
      <c r="FP770" s="20"/>
      <c r="FQ770" s="15"/>
      <c r="FR770" s="20"/>
      <c r="FS770" s="15"/>
      <c r="FT770" s="20"/>
      <c r="FU770" s="15"/>
      <c r="FV770" s="20"/>
      <c r="FW770" s="15"/>
      <c r="FX770" s="20"/>
      <c r="FY770" s="15"/>
      <c r="FZ770" s="20"/>
      <c r="GA770" s="15"/>
      <c r="GB770" s="20"/>
      <c r="GC770" s="15"/>
      <c r="GD770" s="20"/>
      <c r="GE770" s="15"/>
      <c r="GF770" s="20"/>
      <c r="GG770" s="170"/>
    </row>
    <row r="771" spans="1:189" s="2" customFormat="1" ht="15" customHeight="1" x14ac:dyDescent="0.3">
      <c r="A771" s="17" t="s">
        <v>2903</v>
      </c>
      <c r="B771" s="17" t="s">
        <v>126</v>
      </c>
      <c r="C771" s="17" t="s">
        <v>1074</v>
      </c>
      <c r="D771" s="17" t="s">
        <v>1075</v>
      </c>
      <c r="E771" s="15" t="str">
        <f t="shared" si="145"/>
        <v>Aditi Karthik</v>
      </c>
      <c r="F771" s="17" t="s">
        <v>128</v>
      </c>
      <c r="G771" s="17">
        <v>999917628</v>
      </c>
      <c r="H771" s="15">
        <f t="shared" si="146"/>
        <v>29</v>
      </c>
      <c r="I771" s="15"/>
      <c r="J771" s="15"/>
      <c r="K771" s="16"/>
      <c r="L771" s="15"/>
      <c r="M771" s="15"/>
      <c r="N771" s="15"/>
      <c r="O771" s="15">
        <f t="shared" si="156"/>
        <v>0</v>
      </c>
      <c r="P771" s="15">
        <v>0</v>
      </c>
      <c r="Q771" s="15">
        <f t="shared" si="157"/>
        <v>0</v>
      </c>
      <c r="R771" s="15">
        <v>0</v>
      </c>
      <c r="S771" s="15">
        <v>0</v>
      </c>
      <c r="T771" s="15">
        <f t="shared" si="158"/>
        <v>0</v>
      </c>
      <c r="U771" s="15">
        <f t="shared" si="159"/>
        <v>0</v>
      </c>
      <c r="V771" s="15"/>
      <c r="W771" s="15"/>
      <c r="X771" s="15"/>
      <c r="Y771" s="15"/>
      <c r="Z771" s="16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>
        <f t="shared" si="147"/>
        <v>29</v>
      </c>
      <c r="CT771" s="15">
        <f t="shared" si="148"/>
        <v>0</v>
      </c>
      <c r="CU771" s="15">
        <f t="shared" si="149"/>
        <v>0</v>
      </c>
      <c r="CV771" s="15">
        <f t="shared" si="150"/>
        <v>0</v>
      </c>
      <c r="CW771" s="15"/>
      <c r="CX771" s="15"/>
      <c r="CY771" s="15">
        <f t="shared" si="151"/>
        <v>0</v>
      </c>
      <c r="CZ771" s="15">
        <f>GG771</f>
        <v>0</v>
      </c>
      <c r="DA771" s="16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20"/>
      <c r="DY771" s="15"/>
      <c r="DZ771" s="20"/>
      <c r="EA771" s="15"/>
      <c r="EB771" s="20"/>
      <c r="EC771" s="15"/>
      <c r="ED771" s="20"/>
      <c r="EE771" s="15"/>
      <c r="EF771" s="20"/>
      <c r="EG771" s="15"/>
      <c r="EH771" s="20"/>
      <c r="EI771" s="15"/>
      <c r="EJ771" s="20"/>
      <c r="EK771" s="15"/>
      <c r="EL771" s="20"/>
      <c r="EM771" s="15"/>
      <c r="EN771" s="20"/>
      <c r="EO771" s="15"/>
      <c r="EP771" s="20"/>
      <c r="EQ771" s="15"/>
      <c r="ER771" s="20"/>
      <c r="ES771" s="15"/>
      <c r="ET771" s="20"/>
      <c r="EU771" s="15"/>
      <c r="EV771" s="20"/>
      <c r="EW771" s="15"/>
      <c r="EX771" s="20"/>
      <c r="EY771" s="15"/>
      <c r="EZ771" s="20"/>
      <c r="FA771" s="15"/>
      <c r="FB771" s="20"/>
      <c r="FC771" s="15"/>
      <c r="FD771" s="20"/>
      <c r="FE771" s="15">
        <v>29</v>
      </c>
      <c r="FF771" s="20" t="s">
        <v>168</v>
      </c>
      <c r="FG771" s="15"/>
      <c r="FH771" s="20"/>
      <c r="FI771" s="15"/>
      <c r="FJ771" s="20"/>
      <c r="FK771" s="15"/>
      <c r="FL771" s="20"/>
      <c r="FM771" s="15"/>
      <c r="FN771" s="20"/>
      <c r="FO771" s="15"/>
      <c r="FP771" s="20"/>
      <c r="FQ771" s="15"/>
      <c r="FR771" s="20"/>
      <c r="FS771" s="15"/>
      <c r="FT771" s="20"/>
      <c r="FU771" s="15"/>
      <c r="FV771" s="20"/>
      <c r="FW771" s="15"/>
      <c r="FX771" s="20"/>
      <c r="FY771" s="15"/>
      <c r="FZ771" s="20"/>
      <c r="GA771" s="15"/>
      <c r="GB771" s="20"/>
      <c r="GC771" s="15"/>
      <c r="GD771" s="20"/>
      <c r="GE771" s="15"/>
      <c r="GF771" s="20"/>
      <c r="GG771" s="170"/>
    </row>
    <row r="772" spans="1:189" s="2" customFormat="1" ht="15" customHeight="1" x14ac:dyDescent="0.3">
      <c r="A772" s="17" t="s">
        <v>130</v>
      </c>
      <c r="B772" s="15" t="s">
        <v>126</v>
      </c>
      <c r="C772" s="15" t="s">
        <v>329</v>
      </c>
      <c r="D772" s="15" t="s">
        <v>799</v>
      </c>
      <c r="E772" s="15" t="str">
        <f t="shared" si="145"/>
        <v>Samarth Gaggar</v>
      </c>
      <c r="F772" s="15" t="s">
        <v>135</v>
      </c>
      <c r="G772" s="15">
        <v>999917646</v>
      </c>
      <c r="H772" s="15">
        <f t="shared" si="146"/>
        <v>115</v>
      </c>
      <c r="I772" s="15"/>
      <c r="J772" s="15"/>
      <c r="K772" s="16"/>
      <c r="L772" s="15"/>
      <c r="M772" s="15"/>
      <c r="N772" s="15"/>
      <c r="O772" s="15">
        <f t="shared" si="156"/>
        <v>0</v>
      </c>
      <c r="P772" s="15">
        <v>0</v>
      </c>
      <c r="Q772" s="15">
        <f t="shared" si="157"/>
        <v>0</v>
      </c>
      <c r="R772" s="15">
        <v>0</v>
      </c>
      <c r="S772" s="15">
        <v>0</v>
      </c>
      <c r="T772" s="15">
        <f t="shared" si="158"/>
        <v>0</v>
      </c>
      <c r="U772" s="15">
        <f t="shared" si="159"/>
        <v>0</v>
      </c>
      <c r="V772" s="15"/>
      <c r="W772" s="15"/>
      <c r="X772" s="15"/>
      <c r="Y772" s="15"/>
      <c r="Z772" s="16"/>
      <c r="AA772" s="15"/>
      <c r="AB772" s="24"/>
      <c r="AC772" s="15"/>
      <c r="AD772" s="15"/>
      <c r="AE772" s="15"/>
      <c r="AF772" s="15"/>
      <c r="AG772" s="15"/>
      <c r="AH772" s="24"/>
      <c r="AI772" s="15"/>
      <c r="AJ772" s="15"/>
      <c r="AK772" s="15"/>
      <c r="AL772" s="15"/>
      <c r="AM772" s="15"/>
      <c r="AN772" s="24"/>
      <c r="AO772" s="15"/>
      <c r="AP772" s="24"/>
      <c r="AQ772" s="15"/>
      <c r="AR772" s="24"/>
      <c r="AS772" s="15"/>
      <c r="AT772" s="24"/>
      <c r="AU772" s="15"/>
      <c r="AV772" s="24"/>
      <c r="AW772" s="15"/>
      <c r="AX772" s="24"/>
      <c r="AY772" s="15"/>
      <c r="AZ772" s="15"/>
      <c r="BA772" s="15"/>
      <c r="BB772" s="15"/>
      <c r="BC772" s="15"/>
      <c r="BD772" s="15"/>
      <c r="BE772" s="15"/>
      <c r="BF772" s="24"/>
      <c r="BG772" s="15"/>
      <c r="BH772" s="24"/>
      <c r="BI772" s="15"/>
      <c r="BJ772" s="24"/>
      <c r="BK772" s="15"/>
      <c r="BL772" s="24"/>
      <c r="BM772" s="15"/>
      <c r="BN772" s="24"/>
      <c r="BO772" s="15"/>
      <c r="BP772" s="24"/>
      <c r="BQ772" s="15"/>
      <c r="BR772" s="24"/>
      <c r="BS772" s="15"/>
      <c r="BT772" s="24"/>
      <c r="BU772" s="15"/>
      <c r="BV772" s="24"/>
      <c r="BW772" s="15"/>
      <c r="BX772" s="24"/>
      <c r="BY772" s="15"/>
      <c r="BZ772" s="24"/>
      <c r="CA772" s="15"/>
      <c r="CB772" s="24"/>
      <c r="CC772" s="15"/>
      <c r="CD772" s="24"/>
      <c r="CE772" s="15"/>
      <c r="CF772" s="24"/>
      <c r="CG772" s="15"/>
      <c r="CH772" s="25"/>
      <c r="CI772" s="15"/>
      <c r="CJ772" s="25"/>
      <c r="CK772" s="15"/>
      <c r="CL772" s="25"/>
      <c r="CM772" s="15"/>
      <c r="CN772" s="25"/>
      <c r="CO772" s="15"/>
      <c r="CP772" s="25"/>
      <c r="CQ772" s="15"/>
      <c r="CR772" s="25"/>
      <c r="CS772" s="15">
        <f t="shared" si="147"/>
        <v>0</v>
      </c>
      <c r="CT772" s="15">
        <f t="shared" si="148"/>
        <v>51</v>
      </c>
      <c r="CU772" s="15">
        <f t="shared" si="149"/>
        <v>1</v>
      </c>
      <c r="CV772" s="15">
        <f t="shared" si="150"/>
        <v>0</v>
      </c>
      <c r="CW772" s="15"/>
      <c r="CX772" s="15"/>
      <c r="CY772" s="15">
        <f t="shared" si="151"/>
        <v>64</v>
      </c>
      <c r="CZ772" s="15">
        <f>GG772</f>
        <v>0</v>
      </c>
      <c r="DA772" s="19"/>
      <c r="DB772" s="17">
        <v>48</v>
      </c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7"/>
      <c r="DQ772" s="15"/>
      <c r="DR772" s="15"/>
      <c r="DS772" s="15"/>
      <c r="DT772" s="15"/>
      <c r="DU772" s="15"/>
      <c r="DV772" s="15"/>
      <c r="DW772" s="15"/>
      <c r="DX772" s="20"/>
      <c r="DY772" s="15"/>
      <c r="DZ772" s="20"/>
      <c r="EA772" s="15"/>
      <c r="EB772" s="20"/>
      <c r="EC772" s="15"/>
      <c r="ED772" s="20"/>
      <c r="EE772" s="15"/>
      <c r="EF772" s="20"/>
      <c r="EG772" s="15"/>
      <c r="EH772" s="20"/>
      <c r="EI772" s="15"/>
      <c r="EJ772" s="20"/>
      <c r="EK772" s="15"/>
      <c r="EL772" s="20"/>
      <c r="EM772" s="15"/>
      <c r="EN772" s="20"/>
      <c r="EO772" s="15">
        <v>64</v>
      </c>
      <c r="EP772" s="20"/>
      <c r="EQ772" s="15"/>
      <c r="ER772" s="20"/>
      <c r="ES772" s="15"/>
      <c r="ET772" s="20"/>
      <c r="EU772" s="15"/>
      <c r="EV772" s="20"/>
      <c r="EW772" s="15"/>
      <c r="EX772" s="20"/>
      <c r="EY772" s="15"/>
      <c r="EZ772" s="20"/>
      <c r="FA772" s="15"/>
      <c r="FB772" s="20"/>
      <c r="FC772" s="15">
        <v>51</v>
      </c>
      <c r="FD772" s="20">
        <v>8</v>
      </c>
      <c r="FE772" s="15"/>
      <c r="FF772" s="20"/>
      <c r="FG772" s="15"/>
      <c r="FH772" s="20"/>
      <c r="FI772" s="15"/>
      <c r="FJ772" s="20"/>
      <c r="FK772" s="15"/>
      <c r="FL772" s="20"/>
      <c r="FM772" s="15"/>
      <c r="FN772" s="20"/>
      <c r="FO772" s="15"/>
      <c r="FP772" s="20"/>
      <c r="FQ772" s="15"/>
      <c r="FR772" s="20"/>
      <c r="FS772" s="15"/>
      <c r="FT772" s="20"/>
      <c r="FU772" s="15"/>
      <c r="FV772" s="20"/>
      <c r="FW772" s="15"/>
      <c r="FX772" s="20"/>
      <c r="FY772" s="15"/>
      <c r="FZ772" s="20"/>
      <c r="GA772" s="15"/>
      <c r="GB772" s="20"/>
      <c r="GC772" s="15"/>
      <c r="GD772" s="20"/>
      <c r="GE772" s="15"/>
      <c r="GF772" s="20"/>
      <c r="GG772" s="170"/>
    </row>
    <row r="773" spans="1:189" s="2" customFormat="1" ht="15" customHeight="1" x14ac:dyDescent="0.3">
      <c r="A773" s="15" t="s">
        <v>133</v>
      </c>
      <c r="B773" s="15" t="s">
        <v>134</v>
      </c>
      <c r="C773" s="15" t="s">
        <v>1332</v>
      </c>
      <c r="D773" s="15" t="s">
        <v>1333</v>
      </c>
      <c r="E773" s="15" t="str">
        <f t="shared" si="145"/>
        <v>Aria  Macauley</v>
      </c>
      <c r="F773" s="15" t="s">
        <v>128</v>
      </c>
      <c r="G773" s="15">
        <v>999917656</v>
      </c>
      <c r="H773" s="15">
        <f t="shared" si="146"/>
        <v>135</v>
      </c>
      <c r="I773" s="15"/>
      <c r="J773" s="15"/>
      <c r="K773" s="16"/>
      <c r="L773" s="15"/>
      <c r="M773" s="15"/>
      <c r="N773" s="15"/>
      <c r="O773" s="15">
        <f t="shared" si="156"/>
        <v>0</v>
      </c>
      <c r="P773" s="15">
        <v>0</v>
      </c>
      <c r="Q773" s="15">
        <f t="shared" si="157"/>
        <v>1</v>
      </c>
      <c r="R773" s="15">
        <v>0</v>
      </c>
      <c r="S773" s="15">
        <v>0</v>
      </c>
      <c r="T773" s="15">
        <f t="shared" si="158"/>
        <v>0</v>
      </c>
      <c r="U773" s="15">
        <f t="shared" si="159"/>
        <v>0</v>
      </c>
      <c r="V773" s="15"/>
      <c r="W773" s="15"/>
      <c r="X773" s="15"/>
      <c r="Y773" s="15"/>
      <c r="Z773" s="16"/>
      <c r="AA773" s="15"/>
      <c r="AB773" s="24"/>
      <c r="AC773" s="15"/>
      <c r="AD773" s="15"/>
      <c r="AE773" s="15"/>
      <c r="AF773" s="15"/>
      <c r="AG773" s="15"/>
      <c r="AH773" s="24"/>
      <c r="AI773" s="15"/>
      <c r="AJ773" s="15"/>
      <c r="AK773" s="15"/>
      <c r="AL773" s="15"/>
      <c r="AM773" s="15"/>
      <c r="AN773" s="24"/>
      <c r="AO773" s="15"/>
      <c r="AP773" s="24"/>
      <c r="AQ773" s="15"/>
      <c r="AR773" s="24"/>
      <c r="AS773" s="15"/>
      <c r="AT773" s="24"/>
      <c r="AU773" s="15"/>
      <c r="AV773" s="24"/>
      <c r="AW773" s="15"/>
      <c r="AX773" s="24"/>
      <c r="AY773" s="15"/>
      <c r="AZ773" s="15"/>
      <c r="BA773" s="15"/>
      <c r="BB773" s="15"/>
      <c r="BC773" s="15"/>
      <c r="BD773" s="15"/>
      <c r="BE773" s="15"/>
      <c r="BF773" s="24"/>
      <c r="BG773" s="15"/>
      <c r="BH773" s="24"/>
      <c r="BI773" s="15"/>
      <c r="BJ773" s="24"/>
      <c r="BK773" s="15"/>
      <c r="BL773" s="24"/>
      <c r="BM773" s="15"/>
      <c r="BN773" s="24"/>
      <c r="BO773" s="15"/>
      <c r="BP773" s="24"/>
      <c r="BQ773" s="15"/>
      <c r="BR773" s="24"/>
      <c r="BS773" s="15"/>
      <c r="BT773" s="24"/>
      <c r="BU773" s="15">
        <v>105</v>
      </c>
      <c r="BV773" s="24">
        <v>2</v>
      </c>
      <c r="BW773" s="15"/>
      <c r="BX773" s="24"/>
      <c r="BY773" s="15"/>
      <c r="BZ773" s="24"/>
      <c r="CA773" s="15">
        <f>0.4*45</f>
        <v>18</v>
      </c>
      <c r="CB773" s="24">
        <v>3</v>
      </c>
      <c r="CC773" s="15"/>
      <c r="CD773" s="24"/>
      <c r="CE773" s="15"/>
      <c r="CF773" s="24"/>
      <c r="CG773" s="15"/>
      <c r="CH773" s="25"/>
      <c r="CI773" s="15"/>
      <c r="CJ773" s="25"/>
      <c r="CK773" s="15"/>
      <c r="CL773" s="25"/>
      <c r="CM773" s="15"/>
      <c r="CN773" s="25"/>
      <c r="CO773" s="15"/>
      <c r="CP773" s="25"/>
      <c r="CQ773" s="15"/>
      <c r="CR773" s="25"/>
      <c r="CS773" s="15">
        <f t="shared" si="147"/>
        <v>0</v>
      </c>
      <c r="CT773" s="15">
        <f t="shared" si="148"/>
        <v>135</v>
      </c>
      <c r="CU773" s="15">
        <f t="shared" si="149"/>
        <v>2</v>
      </c>
      <c r="CV773" s="15">
        <f t="shared" si="150"/>
        <v>0</v>
      </c>
      <c r="CW773" s="15"/>
      <c r="CX773" s="15"/>
      <c r="CY773" s="15">
        <f t="shared" si="151"/>
        <v>0</v>
      </c>
      <c r="CZ773" s="15">
        <f>GG773</f>
        <v>0</v>
      </c>
      <c r="DA773" s="19"/>
      <c r="DB773" s="17"/>
      <c r="DC773" s="15"/>
      <c r="DD773" s="15"/>
      <c r="DE773" s="15"/>
      <c r="DF773" s="15"/>
      <c r="DG773" s="15"/>
      <c r="DH773" s="15"/>
      <c r="DI773" s="15">
        <v>68</v>
      </c>
      <c r="DJ773" s="15"/>
      <c r="DK773" s="15"/>
      <c r="DL773" s="15"/>
      <c r="DM773" s="15"/>
      <c r="DN773" s="15"/>
      <c r="DO773" s="15"/>
      <c r="DP773" s="17"/>
      <c r="DQ773" s="15"/>
      <c r="DR773" s="15"/>
      <c r="DS773" s="15"/>
      <c r="DT773" s="15"/>
      <c r="DU773" s="15"/>
      <c r="DV773" s="15"/>
      <c r="DW773" s="15"/>
      <c r="DX773" s="20"/>
      <c r="DY773" s="15"/>
      <c r="DZ773" s="20"/>
      <c r="EA773" s="15"/>
      <c r="EB773" s="20"/>
      <c r="EC773" s="15"/>
      <c r="ED773" s="20"/>
      <c r="EE773" s="15"/>
      <c r="EF773" s="20"/>
      <c r="EG773" s="15"/>
      <c r="EH773" s="20"/>
      <c r="EI773" s="15"/>
      <c r="EJ773" s="20"/>
      <c r="EK773" s="15"/>
      <c r="EL773" s="20"/>
      <c r="EM773" s="15"/>
      <c r="EN773" s="20"/>
      <c r="EO773" s="15"/>
      <c r="EP773" s="20"/>
      <c r="EQ773" s="15"/>
      <c r="ER773" s="20"/>
      <c r="ES773" s="15"/>
      <c r="ET773" s="20"/>
      <c r="EU773" s="15">
        <v>90</v>
      </c>
      <c r="EV773" s="20">
        <v>2</v>
      </c>
      <c r="EW773" s="15"/>
      <c r="EX773" s="20"/>
      <c r="EY773" s="15"/>
      <c r="EZ773" s="20"/>
      <c r="FA773" s="15"/>
      <c r="FB773" s="20"/>
      <c r="FC773" s="15"/>
      <c r="FD773" s="20"/>
      <c r="FE773" s="15"/>
      <c r="FF773" s="20"/>
      <c r="FG773" s="15"/>
      <c r="FH773" s="20"/>
      <c r="FI773" s="15"/>
      <c r="FJ773" s="20"/>
      <c r="FK773" s="15"/>
      <c r="FL773" s="20"/>
      <c r="FM773" s="15"/>
      <c r="FN773" s="20"/>
      <c r="FO773" s="15"/>
      <c r="FP773" s="20"/>
      <c r="FQ773" s="15"/>
      <c r="FR773" s="20"/>
      <c r="FS773" s="15">
        <v>45</v>
      </c>
      <c r="FT773" s="20">
        <v>2</v>
      </c>
      <c r="FU773" s="15"/>
      <c r="FV773" s="20"/>
      <c r="FW773" s="15"/>
      <c r="FX773" s="20"/>
      <c r="FY773" s="15"/>
      <c r="FZ773" s="20"/>
      <c r="GA773" s="15"/>
      <c r="GB773" s="20"/>
      <c r="GC773" s="15"/>
      <c r="GD773" s="20"/>
      <c r="GE773" s="15"/>
      <c r="GF773" s="20"/>
      <c r="GG773" s="170"/>
    </row>
    <row r="774" spans="1:189" s="2" customFormat="1" ht="15" customHeight="1" x14ac:dyDescent="0.3">
      <c r="A774" s="17" t="s">
        <v>125</v>
      </c>
      <c r="B774" s="15" t="s">
        <v>126</v>
      </c>
      <c r="C774" s="15" t="s">
        <v>418</v>
      </c>
      <c r="D774" s="15" t="s">
        <v>737</v>
      </c>
      <c r="E774" s="15" t="str">
        <f t="shared" ref="E774:E837" si="160">CONCATENATE(C774, " ",D774)</f>
        <v>Nina Eslami</v>
      </c>
      <c r="F774" s="15" t="s">
        <v>128</v>
      </c>
      <c r="G774" s="15">
        <v>999917667</v>
      </c>
      <c r="H774" s="15">
        <f t="shared" ref="H774:H837" si="161">(L774+M774+N774+O774+P774+R774+S774+T774+U774+V774+X774+Y774+CT774+CY774+CS774+CV774)-J774</f>
        <v>155.5</v>
      </c>
      <c r="I774" s="17"/>
      <c r="J774" s="17">
        <f>(O774+P774+R774+S774+T774+U774)/2</f>
        <v>28.5</v>
      </c>
      <c r="K774" s="21"/>
      <c r="L774" s="15"/>
      <c r="M774" s="15"/>
      <c r="N774" s="15"/>
      <c r="O774" s="15">
        <f t="shared" si="156"/>
        <v>30</v>
      </c>
      <c r="P774" s="15">
        <v>0</v>
      </c>
      <c r="Q774" s="15">
        <f t="shared" si="157"/>
        <v>1</v>
      </c>
      <c r="R774" s="15">
        <v>0</v>
      </c>
      <c r="S774" s="15">
        <v>0</v>
      </c>
      <c r="T774" s="15">
        <f t="shared" si="158"/>
        <v>27</v>
      </c>
      <c r="U774" s="15">
        <f t="shared" si="159"/>
        <v>0</v>
      </c>
      <c r="V774" s="15"/>
      <c r="W774" s="15"/>
      <c r="X774" s="15"/>
      <c r="Y774" s="15"/>
      <c r="Z774" s="21"/>
      <c r="AA774" s="17"/>
      <c r="AB774" s="17"/>
      <c r="AC774" s="17"/>
      <c r="AD774" s="17"/>
      <c r="AE774" s="17"/>
      <c r="AF774" s="24"/>
      <c r="AG774" s="17"/>
      <c r="AH774" s="24"/>
      <c r="AI774" s="17"/>
      <c r="AJ774" s="24"/>
      <c r="AK774" s="17"/>
      <c r="AL774" s="24"/>
      <c r="AM774" s="17"/>
      <c r="AN774" s="24"/>
      <c r="AO774" s="17"/>
      <c r="AP774" s="24"/>
      <c r="AQ774" s="17"/>
      <c r="AR774" s="24"/>
      <c r="AS774" s="17"/>
      <c r="AT774" s="24"/>
      <c r="AU774" s="17"/>
      <c r="AV774" s="24"/>
      <c r="AW774" s="17"/>
      <c r="AX774" s="24"/>
      <c r="AY774" s="17"/>
      <c r="AZ774" s="17"/>
      <c r="BA774" s="17"/>
      <c r="BB774" s="24"/>
      <c r="BC774" s="17"/>
      <c r="BD774" s="24"/>
      <c r="BE774" s="17"/>
      <c r="BF774" s="24"/>
      <c r="BG774" s="17"/>
      <c r="BH774" s="24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24"/>
      <c r="CQ774" s="17"/>
      <c r="CR774" s="24"/>
      <c r="CS774" s="15">
        <f t="shared" ref="CS774:CS837" si="162">SUM(FE774)</f>
        <v>0</v>
      </c>
      <c r="CT774" s="15">
        <f t="shared" ref="CT774:CT837" si="163">SUM(EQ774,ES774,EU774,EW774,FA774,EY774,FC774,FG774,FI774,FK774,FM774,FQ774,FS774,FU774,FW774,FY774,GA774,FO774)</f>
        <v>127</v>
      </c>
      <c r="CU774" s="15">
        <f t="shared" ref="CU774:CU837" si="164">COUNT(ER774,ET774,EV774,EX774,FB774,EZ774,FD774,FH774,FJ774,FL774,FN774,FR774,FT774,FV774,FX774,FZ774,GB774)</f>
        <v>0</v>
      </c>
      <c r="CV774" s="15">
        <f t="shared" ref="CV774:CV837" si="165">GC774+GE774</f>
        <v>0</v>
      </c>
      <c r="CW774" s="15"/>
      <c r="CX774" s="15"/>
      <c r="CY774" s="15">
        <f t="shared" ref="CY774:CY837" si="166">EO774</f>
        <v>0</v>
      </c>
      <c r="CZ774" s="15">
        <f>GG774</f>
        <v>0</v>
      </c>
      <c r="DA774" s="20"/>
      <c r="DB774" s="17"/>
      <c r="DC774" s="15"/>
      <c r="DD774" s="15">
        <v>54</v>
      </c>
      <c r="DE774" s="15"/>
      <c r="DF774" s="15"/>
      <c r="DG774" s="15">
        <v>60</v>
      </c>
      <c r="DH774" s="15"/>
      <c r="DI774" s="15">
        <v>36</v>
      </c>
      <c r="DJ774" s="15"/>
      <c r="DK774" s="15"/>
      <c r="DL774" s="15"/>
      <c r="DM774" s="15"/>
      <c r="DN774" s="15"/>
      <c r="DO774" s="15"/>
      <c r="DP774" s="17"/>
      <c r="DQ774" s="15"/>
      <c r="DR774" s="15"/>
      <c r="DS774" s="15"/>
      <c r="DT774" s="15"/>
      <c r="DU774" s="15"/>
      <c r="DV774" s="15"/>
      <c r="DW774" s="15">
        <v>20.100000000000001</v>
      </c>
      <c r="DX774" s="20">
        <v>6</v>
      </c>
      <c r="DY774" s="15"/>
      <c r="DZ774" s="20"/>
      <c r="EA774" s="15"/>
      <c r="EB774" s="20"/>
      <c r="EC774" s="15">
        <v>27</v>
      </c>
      <c r="ED774" s="20">
        <v>3</v>
      </c>
      <c r="EE774" s="15"/>
      <c r="EF774" s="20"/>
      <c r="EG774" s="15"/>
      <c r="EH774" s="20"/>
      <c r="EI774" s="15"/>
      <c r="EJ774" s="20"/>
      <c r="EK774" s="15">
        <v>30</v>
      </c>
      <c r="EL774" s="20">
        <v>1</v>
      </c>
      <c r="EM774" s="15"/>
      <c r="EN774" s="20"/>
      <c r="EO774" s="15"/>
      <c r="EP774" s="20"/>
      <c r="EQ774" s="15"/>
      <c r="ER774" s="20"/>
      <c r="ES774" s="15"/>
      <c r="ET774" s="20"/>
      <c r="EU774" s="15">
        <v>38</v>
      </c>
      <c r="EV774" s="20" t="s">
        <v>129</v>
      </c>
      <c r="EW774" s="15"/>
      <c r="EX774" s="20"/>
      <c r="EY774" s="15"/>
      <c r="EZ774" s="20"/>
      <c r="FA774" s="15"/>
      <c r="FB774" s="20"/>
      <c r="FC774" s="15"/>
      <c r="FD774" s="20"/>
      <c r="FE774" s="15"/>
      <c r="FF774" s="20"/>
      <c r="FG774" s="15"/>
      <c r="FH774" s="20"/>
      <c r="FI774" s="15"/>
      <c r="FJ774" s="20"/>
      <c r="FK774" s="15"/>
      <c r="FL774" s="20"/>
      <c r="FM774" s="15"/>
      <c r="FN774" s="20"/>
      <c r="FO774" s="15">
        <v>51</v>
      </c>
      <c r="FP774" s="20"/>
      <c r="FQ774" s="15"/>
      <c r="FR774" s="20"/>
      <c r="FS774" s="15">
        <v>38</v>
      </c>
      <c r="FT774" s="20" t="s">
        <v>129</v>
      </c>
      <c r="FU774" s="15"/>
      <c r="FV774" s="20"/>
      <c r="FW774" s="15"/>
      <c r="FX774" s="20"/>
      <c r="FY774" s="15"/>
      <c r="FZ774" s="20"/>
      <c r="GA774" s="15"/>
      <c r="GB774" s="20"/>
      <c r="GC774" s="15"/>
      <c r="GD774" s="20"/>
      <c r="GE774" s="15"/>
      <c r="GF774" s="20"/>
      <c r="GG774" s="170"/>
    </row>
    <row r="775" spans="1:189" s="2" customFormat="1" ht="15" customHeight="1" x14ac:dyDescent="0.3">
      <c r="A775" s="15" t="s">
        <v>130</v>
      </c>
      <c r="B775" s="15" t="s">
        <v>142</v>
      </c>
      <c r="C775" s="15" t="s">
        <v>581</v>
      </c>
      <c r="D775" s="15" t="s">
        <v>582</v>
      </c>
      <c r="E775" s="15" t="str">
        <f t="shared" si="160"/>
        <v>Toby Coelho</v>
      </c>
      <c r="F775" s="15" t="s">
        <v>135</v>
      </c>
      <c r="G775" s="15">
        <v>999917672</v>
      </c>
      <c r="H775" s="15">
        <f t="shared" si="161"/>
        <v>340</v>
      </c>
      <c r="I775" s="17"/>
      <c r="J775" s="17">
        <f>(O775+P775+R775+S775+T775+U775)/2</f>
        <v>62</v>
      </c>
      <c r="K775" s="21"/>
      <c r="L775" s="15"/>
      <c r="M775" s="15"/>
      <c r="N775" s="15"/>
      <c r="O775" s="15">
        <f t="shared" si="156"/>
        <v>56</v>
      </c>
      <c r="P775" s="15">
        <v>0</v>
      </c>
      <c r="Q775" s="15">
        <f t="shared" si="157"/>
        <v>1</v>
      </c>
      <c r="R775" s="15">
        <v>0</v>
      </c>
      <c r="S775" s="15">
        <v>0</v>
      </c>
      <c r="T775" s="15">
        <f t="shared" si="158"/>
        <v>68</v>
      </c>
      <c r="U775" s="15">
        <f t="shared" si="159"/>
        <v>0</v>
      </c>
      <c r="V775" s="15"/>
      <c r="W775" s="15"/>
      <c r="X775" s="15"/>
      <c r="Y775" s="15"/>
      <c r="Z775" s="21"/>
      <c r="AA775" s="17"/>
      <c r="AB775" s="17"/>
      <c r="AC775" s="17"/>
      <c r="AD775" s="17"/>
      <c r="AE775" s="17"/>
      <c r="AF775" s="24"/>
      <c r="AG775" s="17"/>
      <c r="AH775" s="24"/>
      <c r="AI775" s="17"/>
      <c r="AJ775" s="24"/>
      <c r="AK775" s="17"/>
      <c r="AL775" s="24"/>
      <c r="AM775" s="17"/>
      <c r="AN775" s="24"/>
      <c r="AO775" s="17"/>
      <c r="AP775" s="24"/>
      <c r="AQ775" s="17"/>
      <c r="AR775" s="24"/>
      <c r="AS775" s="17"/>
      <c r="AT775" s="24"/>
      <c r="AU775" s="17"/>
      <c r="AV775" s="24"/>
      <c r="AW775" s="17"/>
      <c r="AX775" s="24"/>
      <c r="AY775" s="17"/>
      <c r="AZ775" s="17"/>
      <c r="BA775" s="17"/>
      <c r="BB775" s="24"/>
      <c r="BC775" s="17"/>
      <c r="BD775" s="24"/>
      <c r="BE775" s="17"/>
      <c r="BF775" s="24"/>
      <c r="BG775" s="17"/>
      <c r="BH775" s="24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24"/>
      <c r="CQ775" s="17"/>
      <c r="CR775" s="24"/>
      <c r="CS775" s="15">
        <f t="shared" si="162"/>
        <v>0</v>
      </c>
      <c r="CT775" s="15">
        <f t="shared" si="163"/>
        <v>234</v>
      </c>
      <c r="CU775" s="15">
        <f t="shared" si="164"/>
        <v>2</v>
      </c>
      <c r="CV775" s="15">
        <f t="shared" si="165"/>
        <v>44</v>
      </c>
      <c r="CW775" s="15"/>
      <c r="CX775" s="15"/>
      <c r="CY775" s="15">
        <f t="shared" si="166"/>
        <v>0</v>
      </c>
      <c r="CZ775" s="15">
        <f>GG775</f>
        <v>0</v>
      </c>
      <c r="DA775" s="20"/>
      <c r="DB775" s="17"/>
      <c r="DC775" s="15"/>
      <c r="DD775" s="15">
        <v>68</v>
      </c>
      <c r="DE775" s="15"/>
      <c r="DF775" s="15"/>
      <c r="DG775" s="15"/>
      <c r="DH775" s="15"/>
      <c r="DI775" s="15">
        <v>68</v>
      </c>
      <c r="DJ775" s="15"/>
      <c r="DK775" s="15"/>
      <c r="DL775" s="15"/>
      <c r="DM775" s="15"/>
      <c r="DN775" s="15"/>
      <c r="DO775" s="15"/>
      <c r="DP775" s="17"/>
      <c r="DQ775" s="15"/>
      <c r="DR775" s="15"/>
      <c r="DS775" s="15"/>
      <c r="DT775" s="15"/>
      <c r="DU775" s="15"/>
      <c r="DV775" s="15"/>
      <c r="DW775" s="15">
        <v>71</v>
      </c>
      <c r="DX775" s="20">
        <v>5</v>
      </c>
      <c r="DY775" s="15"/>
      <c r="DZ775" s="20"/>
      <c r="EA775" s="15"/>
      <c r="EB775" s="20"/>
      <c r="EC775" s="15">
        <v>68</v>
      </c>
      <c r="ED775" s="20">
        <v>8</v>
      </c>
      <c r="EE775" s="15"/>
      <c r="EF775" s="20"/>
      <c r="EG775" s="15"/>
      <c r="EH775" s="20"/>
      <c r="EI775" s="15"/>
      <c r="EJ775" s="20"/>
      <c r="EK775" s="15">
        <v>56</v>
      </c>
      <c r="EL775" s="20">
        <v>3</v>
      </c>
      <c r="EM775" s="15"/>
      <c r="EN775" s="20"/>
      <c r="EO775" s="15"/>
      <c r="EP775" s="20"/>
      <c r="EQ775" s="15"/>
      <c r="ER775" s="20"/>
      <c r="ES775" s="15"/>
      <c r="ET775" s="20"/>
      <c r="EU775" s="15">
        <v>63</v>
      </c>
      <c r="EV775" s="20">
        <v>5</v>
      </c>
      <c r="EW775" s="15"/>
      <c r="EX775" s="20"/>
      <c r="EY775" s="15"/>
      <c r="EZ775" s="20"/>
      <c r="FA775" s="15"/>
      <c r="FB775" s="20"/>
      <c r="FC775" s="15"/>
      <c r="FD775" s="20"/>
      <c r="FE775" s="15"/>
      <c r="FF775" s="20"/>
      <c r="FG775" s="15"/>
      <c r="FH775" s="20"/>
      <c r="FI775" s="15"/>
      <c r="FJ775" s="20"/>
      <c r="FK775" s="15"/>
      <c r="FL775" s="20"/>
      <c r="FM775" s="15"/>
      <c r="FN775" s="20"/>
      <c r="FO775" s="15">
        <v>51</v>
      </c>
      <c r="FP775" s="20"/>
      <c r="FQ775" s="15"/>
      <c r="FR775" s="20"/>
      <c r="FS775" s="15">
        <v>120</v>
      </c>
      <c r="FT775" s="20">
        <v>1</v>
      </c>
      <c r="FU775" s="15"/>
      <c r="FV775" s="20"/>
      <c r="FW775" s="15"/>
      <c r="FX775" s="20"/>
      <c r="FY775" s="15"/>
      <c r="FZ775" s="20"/>
      <c r="GA775" s="15"/>
      <c r="GB775" s="20"/>
      <c r="GC775" s="15"/>
      <c r="GD775" s="20"/>
      <c r="GE775" s="15">
        <v>44</v>
      </c>
      <c r="GF775" s="20" t="s">
        <v>129</v>
      </c>
      <c r="GG775" s="170"/>
    </row>
    <row r="776" spans="1:189" s="2" customFormat="1" ht="15" customHeight="1" x14ac:dyDescent="0.3">
      <c r="A776" s="15" t="s">
        <v>2903</v>
      </c>
      <c r="B776" s="17" t="s">
        <v>126</v>
      </c>
      <c r="C776" s="17" t="s">
        <v>547</v>
      </c>
      <c r="D776" s="17" t="s">
        <v>540</v>
      </c>
      <c r="E776" s="15" t="str">
        <f t="shared" si="160"/>
        <v>Rayun Choi</v>
      </c>
      <c r="F776" s="17" t="s">
        <v>128</v>
      </c>
      <c r="G776" s="15">
        <v>999917678</v>
      </c>
      <c r="H776" s="15">
        <f t="shared" si="161"/>
        <v>19</v>
      </c>
      <c r="I776" s="15"/>
      <c r="J776" s="17">
        <f>(O776+P776+R776+S776+T776+U776)/2</f>
        <v>19</v>
      </c>
      <c r="K776" s="16"/>
      <c r="L776" s="15"/>
      <c r="M776" s="15"/>
      <c r="N776" s="15"/>
      <c r="O776" s="15">
        <f t="shared" si="156"/>
        <v>0</v>
      </c>
      <c r="P776" s="15">
        <v>0</v>
      </c>
      <c r="Q776" s="15">
        <f t="shared" si="157"/>
        <v>0</v>
      </c>
      <c r="R776" s="15">
        <v>0</v>
      </c>
      <c r="S776" s="15">
        <v>0</v>
      </c>
      <c r="T776" s="15">
        <f t="shared" si="158"/>
        <v>38</v>
      </c>
      <c r="U776" s="15">
        <f t="shared" si="159"/>
        <v>0</v>
      </c>
      <c r="V776" s="15"/>
      <c r="W776" s="15"/>
      <c r="X776" s="15"/>
      <c r="Y776" s="15"/>
      <c r="Z776" s="16"/>
      <c r="AA776" s="15"/>
      <c r="AB776" s="24"/>
      <c r="AC776" s="15"/>
      <c r="AD776" s="15"/>
      <c r="AE776" s="15"/>
      <c r="AF776" s="15"/>
      <c r="AG776" s="15"/>
      <c r="AH776" s="24"/>
      <c r="AI776" s="15"/>
      <c r="AJ776" s="15"/>
      <c r="AK776" s="15"/>
      <c r="AL776" s="15"/>
      <c r="AM776" s="15"/>
      <c r="AN776" s="24"/>
      <c r="AO776" s="15"/>
      <c r="AP776" s="24"/>
      <c r="AQ776" s="15"/>
      <c r="AR776" s="24"/>
      <c r="AS776" s="15"/>
      <c r="AT776" s="24"/>
      <c r="AU776" s="15"/>
      <c r="AV776" s="24"/>
      <c r="AW776" s="15"/>
      <c r="AX776" s="24"/>
      <c r="AY776" s="15"/>
      <c r="AZ776" s="15"/>
      <c r="BA776" s="15"/>
      <c r="BB776" s="15"/>
      <c r="BC776" s="15"/>
      <c r="BD776" s="15"/>
      <c r="BE776" s="15"/>
      <c r="BF776" s="24"/>
      <c r="BG776" s="15"/>
      <c r="BH776" s="24"/>
      <c r="BI776" s="15"/>
      <c r="BJ776" s="24"/>
      <c r="BK776" s="15"/>
      <c r="BL776" s="24"/>
      <c r="BM776" s="15">
        <v>33</v>
      </c>
      <c r="BN776" s="24" t="s">
        <v>168</v>
      </c>
      <c r="BO776" s="15"/>
      <c r="BP776" s="24"/>
      <c r="BQ776" s="15"/>
      <c r="BR776" s="24"/>
      <c r="BS776" s="15"/>
      <c r="BT776" s="24"/>
      <c r="BU776" s="15"/>
      <c r="BV776" s="24"/>
      <c r="BW776" s="15"/>
      <c r="BX776" s="24"/>
      <c r="BY776" s="15"/>
      <c r="BZ776" s="24"/>
      <c r="CA776" s="15">
        <v>38</v>
      </c>
      <c r="CB776" s="24" t="s">
        <v>168</v>
      </c>
      <c r="CC776" s="15"/>
      <c r="CD776" s="24"/>
      <c r="CE776" s="15"/>
      <c r="CF776" s="24"/>
      <c r="CG776" s="15">
        <v>29</v>
      </c>
      <c r="CH776" s="25" t="s">
        <v>168</v>
      </c>
      <c r="CI776" s="15"/>
      <c r="CJ776" s="25"/>
      <c r="CK776" s="15"/>
      <c r="CL776" s="25"/>
      <c r="CM776" s="15"/>
      <c r="CN776" s="25"/>
      <c r="CO776" s="15"/>
      <c r="CP776" s="25"/>
      <c r="CQ776" s="15"/>
      <c r="CR776" s="25"/>
      <c r="CS776" s="15">
        <f t="shared" si="162"/>
        <v>0</v>
      </c>
      <c r="CT776" s="15">
        <f t="shared" si="163"/>
        <v>0</v>
      </c>
      <c r="CU776" s="15">
        <f t="shared" si="164"/>
        <v>0</v>
      </c>
      <c r="CV776" s="15">
        <f t="shared" si="165"/>
        <v>0</v>
      </c>
      <c r="CW776" s="15"/>
      <c r="CX776" s="15"/>
      <c r="CY776" s="15">
        <f t="shared" si="166"/>
        <v>0</v>
      </c>
      <c r="CZ776" s="15">
        <f>GG776</f>
        <v>0</v>
      </c>
      <c r="DA776" s="19"/>
      <c r="DB776" s="17">
        <v>48</v>
      </c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7"/>
      <c r="DQ776" s="15"/>
      <c r="DR776" s="15"/>
      <c r="DS776" s="15"/>
      <c r="DT776" s="15"/>
      <c r="DU776" s="15"/>
      <c r="DV776" s="15"/>
      <c r="DW776" s="15"/>
      <c r="DX776" s="20"/>
      <c r="DY776" s="15">
        <v>33</v>
      </c>
      <c r="DZ776" s="20" t="s">
        <v>168</v>
      </c>
      <c r="EA776" s="15"/>
      <c r="EB776" s="20"/>
      <c r="EC776" s="15">
        <v>38</v>
      </c>
      <c r="ED776" s="20" t="s">
        <v>168</v>
      </c>
      <c r="EE776" s="15"/>
      <c r="EF776" s="20"/>
      <c r="EG776" s="15"/>
      <c r="EH776" s="20"/>
      <c r="EI776" s="15"/>
      <c r="EJ776" s="20"/>
      <c r="EK776" s="15"/>
      <c r="EL776" s="20"/>
      <c r="EM776" s="15"/>
      <c r="EN776" s="20"/>
      <c r="EO776" s="15"/>
      <c r="EP776" s="20"/>
      <c r="EQ776" s="15"/>
      <c r="ER776" s="20"/>
      <c r="ES776" s="15"/>
      <c r="ET776" s="20"/>
      <c r="EU776" s="15"/>
      <c r="EV776" s="20"/>
      <c r="EW776" s="15"/>
      <c r="EX776" s="20"/>
      <c r="EY776" s="15"/>
      <c r="EZ776" s="20"/>
      <c r="FA776" s="15"/>
      <c r="FB776" s="20"/>
      <c r="FC776" s="15"/>
      <c r="FD776" s="20"/>
      <c r="FE776" s="15"/>
      <c r="FF776" s="20"/>
      <c r="FG776" s="15"/>
      <c r="FH776" s="20"/>
      <c r="FI776" s="15"/>
      <c r="FJ776" s="20"/>
      <c r="FK776" s="15"/>
      <c r="FL776" s="20"/>
      <c r="FM776" s="15"/>
      <c r="FN776" s="20"/>
      <c r="FO776" s="15"/>
      <c r="FP776" s="20"/>
      <c r="FQ776" s="15"/>
      <c r="FR776" s="20"/>
      <c r="FS776" s="15"/>
      <c r="FT776" s="20"/>
      <c r="FU776" s="15"/>
      <c r="FV776" s="20"/>
      <c r="FW776" s="15"/>
      <c r="FX776" s="20"/>
      <c r="FY776" s="15"/>
      <c r="FZ776" s="20"/>
      <c r="GA776" s="15"/>
      <c r="GB776" s="20"/>
      <c r="GC776" s="15"/>
      <c r="GD776" s="20"/>
      <c r="GE776" s="15"/>
      <c r="GF776" s="20"/>
      <c r="GG776" s="170"/>
    </row>
    <row r="777" spans="1:189" s="2" customFormat="1" ht="15" customHeight="1" x14ac:dyDescent="0.3">
      <c r="A777" s="17" t="s">
        <v>125</v>
      </c>
      <c r="B777" s="17" t="s">
        <v>126</v>
      </c>
      <c r="C777" s="17" t="s">
        <v>444</v>
      </c>
      <c r="D777" s="17" t="s">
        <v>1752</v>
      </c>
      <c r="E777" s="15" t="str">
        <f t="shared" si="160"/>
        <v>Gabriella Smith</v>
      </c>
      <c r="F777" s="17" t="s">
        <v>128</v>
      </c>
      <c r="G777" s="15">
        <v>999917683</v>
      </c>
      <c r="H777" s="15">
        <f t="shared" si="161"/>
        <v>45</v>
      </c>
      <c r="I777" s="15"/>
      <c r="J777" s="15"/>
      <c r="K777" s="16"/>
      <c r="L777" s="15"/>
      <c r="M777" s="15"/>
      <c r="N777" s="15"/>
      <c r="O777" s="15">
        <f t="shared" si="156"/>
        <v>0</v>
      </c>
      <c r="P777" s="15">
        <v>0</v>
      </c>
      <c r="Q777" s="15">
        <f t="shared" si="157"/>
        <v>0</v>
      </c>
      <c r="R777" s="15">
        <v>0</v>
      </c>
      <c r="S777" s="15">
        <v>0</v>
      </c>
      <c r="T777" s="15">
        <f t="shared" si="158"/>
        <v>0</v>
      </c>
      <c r="U777" s="15">
        <f t="shared" si="159"/>
        <v>0</v>
      </c>
      <c r="V777" s="15"/>
      <c r="W777" s="15"/>
      <c r="X777" s="15"/>
      <c r="Y777" s="15"/>
      <c r="Z777" s="16"/>
      <c r="AA777" s="15"/>
      <c r="AB777" s="24"/>
      <c r="AC777" s="15"/>
      <c r="AD777" s="15"/>
      <c r="AE777" s="15"/>
      <c r="AF777" s="15"/>
      <c r="AG777" s="15"/>
      <c r="AH777" s="24"/>
      <c r="AI777" s="15"/>
      <c r="AJ777" s="15"/>
      <c r="AK777" s="15"/>
      <c r="AL777" s="15"/>
      <c r="AM777" s="15"/>
      <c r="AN777" s="24"/>
      <c r="AO777" s="15"/>
      <c r="AP777" s="24"/>
      <c r="AQ777" s="15"/>
      <c r="AR777" s="24"/>
      <c r="AS777" s="15"/>
      <c r="AT777" s="24"/>
      <c r="AU777" s="15"/>
      <c r="AV777" s="24"/>
      <c r="AW777" s="15"/>
      <c r="AX777" s="24"/>
      <c r="AY777" s="15"/>
      <c r="AZ777" s="15"/>
      <c r="BA777" s="15"/>
      <c r="BB777" s="15"/>
      <c r="BC777" s="15"/>
      <c r="BD777" s="15"/>
      <c r="BE777" s="15"/>
      <c r="BF777" s="24"/>
      <c r="BG777" s="15"/>
      <c r="BH777" s="24"/>
      <c r="BI777" s="15"/>
      <c r="BJ777" s="24"/>
      <c r="BK777" s="15"/>
      <c r="BL777" s="24"/>
      <c r="BM777" s="15"/>
      <c r="BN777" s="24"/>
      <c r="BO777" s="15"/>
      <c r="BP777" s="24"/>
      <c r="BQ777" s="15"/>
      <c r="BR777" s="24"/>
      <c r="BS777" s="15"/>
      <c r="BT777" s="24"/>
      <c r="BU777" s="15"/>
      <c r="BV777" s="24"/>
      <c r="BW777" s="15"/>
      <c r="BX777" s="24"/>
      <c r="BY777" s="15"/>
      <c r="BZ777" s="24"/>
      <c r="CA777" s="15"/>
      <c r="CB777" s="24"/>
      <c r="CC777" s="15"/>
      <c r="CD777" s="24"/>
      <c r="CE777" s="15"/>
      <c r="CF777" s="24"/>
      <c r="CG777" s="15"/>
      <c r="CH777" s="25"/>
      <c r="CI777" s="15"/>
      <c r="CJ777" s="25"/>
      <c r="CK777" s="15"/>
      <c r="CL777" s="25"/>
      <c r="CM777" s="15"/>
      <c r="CN777" s="25"/>
      <c r="CO777" s="15"/>
      <c r="CP777" s="25"/>
      <c r="CQ777" s="15"/>
      <c r="CR777" s="25"/>
      <c r="CS777" s="15">
        <f t="shared" si="162"/>
        <v>0</v>
      </c>
      <c r="CT777" s="15">
        <f t="shared" si="163"/>
        <v>45</v>
      </c>
      <c r="CU777" s="15">
        <f t="shared" si="164"/>
        <v>1</v>
      </c>
      <c r="CV777" s="15">
        <f t="shared" si="165"/>
        <v>0</v>
      </c>
      <c r="CW777" s="15"/>
      <c r="CX777" s="15"/>
      <c r="CY777" s="15">
        <f t="shared" si="166"/>
        <v>0</v>
      </c>
      <c r="CZ777" s="15">
        <f>GG777</f>
        <v>0</v>
      </c>
      <c r="DA777" s="19"/>
      <c r="DB777" s="17">
        <v>48</v>
      </c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7"/>
      <c r="DQ777" s="15"/>
      <c r="DR777" s="15"/>
      <c r="DS777" s="15"/>
      <c r="DT777" s="15"/>
      <c r="DU777" s="15"/>
      <c r="DV777" s="15"/>
      <c r="DW777" s="15"/>
      <c r="DX777" s="20"/>
      <c r="DY777" s="15"/>
      <c r="DZ777" s="20"/>
      <c r="EA777" s="15"/>
      <c r="EB777" s="20"/>
      <c r="EC777" s="15"/>
      <c r="ED777" s="20"/>
      <c r="EE777" s="15"/>
      <c r="EF777" s="20"/>
      <c r="EG777" s="15"/>
      <c r="EH777" s="20"/>
      <c r="EI777" s="15"/>
      <c r="EJ777" s="20"/>
      <c r="EK777" s="15"/>
      <c r="EL777" s="20"/>
      <c r="EM777" s="15"/>
      <c r="EN777" s="20"/>
      <c r="EO777" s="15"/>
      <c r="EP777" s="20"/>
      <c r="EQ777" s="15"/>
      <c r="ER777" s="20"/>
      <c r="ES777" s="15"/>
      <c r="ET777" s="20"/>
      <c r="EU777" s="15"/>
      <c r="EV777" s="20"/>
      <c r="EW777" s="15"/>
      <c r="EX777" s="20"/>
      <c r="EY777" s="15"/>
      <c r="EZ777" s="20"/>
      <c r="FA777" s="15">
        <v>45</v>
      </c>
      <c r="FB777" s="20">
        <v>2</v>
      </c>
      <c r="FC777" s="15"/>
      <c r="FD777" s="20"/>
      <c r="FE777" s="15"/>
      <c r="FF777" s="20"/>
      <c r="FG777" s="15"/>
      <c r="FH777" s="20"/>
      <c r="FI777" s="15"/>
      <c r="FJ777" s="20"/>
      <c r="FK777" s="15"/>
      <c r="FL777" s="20"/>
      <c r="FM777" s="15"/>
      <c r="FN777" s="20"/>
      <c r="FO777" s="15"/>
      <c r="FP777" s="20"/>
      <c r="FQ777" s="15"/>
      <c r="FR777" s="20"/>
      <c r="FS777" s="15"/>
      <c r="FT777" s="20"/>
      <c r="FU777" s="15"/>
      <c r="FV777" s="20"/>
      <c r="FW777" s="15"/>
      <c r="FX777" s="20"/>
      <c r="FY777" s="15"/>
      <c r="FZ777" s="20"/>
      <c r="GA777" s="15"/>
      <c r="GB777" s="20"/>
      <c r="GC777" s="15"/>
      <c r="GD777" s="20"/>
      <c r="GE777" s="15"/>
      <c r="GF777" s="20"/>
      <c r="GG777" s="170"/>
    </row>
    <row r="778" spans="1:189" s="2" customFormat="1" ht="15" customHeight="1" x14ac:dyDescent="0.3">
      <c r="A778" s="85" t="s">
        <v>130</v>
      </c>
      <c r="B778" s="85" t="s">
        <v>126</v>
      </c>
      <c r="C778" s="85" t="s">
        <v>3989</v>
      </c>
      <c r="D778" s="85" t="s">
        <v>3990</v>
      </c>
      <c r="E778" s="15" t="str">
        <f t="shared" si="160"/>
        <v>Julianne Healey</v>
      </c>
      <c r="F778" s="85" t="s">
        <v>128</v>
      </c>
      <c r="G778" s="15">
        <v>999917685</v>
      </c>
      <c r="H778" s="15">
        <f t="shared" si="161"/>
        <v>38</v>
      </c>
      <c r="I778" s="15"/>
      <c r="J778" s="15"/>
      <c r="K778" s="16"/>
      <c r="L778" s="15"/>
      <c r="M778" s="15"/>
      <c r="N778" s="15"/>
      <c r="O778" s="15">
        <f t="shared" si="156"/>
        <v>0</v>
      </c>
      <c r="P778" s="15">
        <v>0</v>
      </c>
      <c r="Q778" s="15">
        <f t="shared" si="157"/>
        <v>0</v>
      </c>
      <c r="R778" s="15">
        <v>0</v>
      </c>
      <c r="S778" s="15">
        <v>0</v>
      </c>
      <c r="T778" s="15">
        <f t="shared" si="158"/>
        <v>0</v>
      </c>
      <c r="U778" s="15">
        <f t="shared" si="159"/>
        <v>0</v>
      </c>
      <c r="V778" s="15"/>
      <c r="W778" s="15"/>
      <c r="X778" s="15"/>
      <c r="Y778" s="15"/>
      <c r="Z778" s="16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>
        <f t="shared" si="162"/>
        <v>0</v>
      </c>
      <c r="CT778" s="15">
        <f t="shared" si="163"/>
        <v>38</v>
      </c>
      <c r="CU778" s="15">
        <f t="shared" si="164"/>
        <v>0</v>
      </c>
      <c r="CV778" s="15">
        <f t="shared" si="165"/>
        <v>0</v>
      </c>
      <c r="CW778" s="15"/>
      <c r="CX778" s="15"/>
      <c r="CY778" s="15">
        <f t="shared" si="166"/>
        <v>0</v>
      </c>
      <c r="CZ778" s="15">
        <f>GG778</f>
        <v>0</v>
      </c>
      <c r="DA778" s="16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20"/>
      <c r="DY778" s="15"/>
      <c r="DZ778" s="20"/>
      <c r="EA778" s="15"/>
      <c r="EB778" s="20"/>
      <c r="EC778" s="15"/>
      <c r="ED778" s="20"/>
      <c r="EE778" s="15"/>
      <c r="EF778" s="20"/>
      <c r="EG778" s="15"/>
      <c r="EH778" s="20"/>
      <c r="EI778" s="15"/>
      <c r="EJ778" s="20"/>
      <c r="EK778" s="15"/>
      <c r="EL778" s="20"/>
      <c r="EM778" s="15"/>
      <c r="EN778" s="20"/>
      <c r="EO778" s="15"/>
      <c r="EP778" s="20"/>
      <c r="EQ778" s="15"/>
      <c r="ER778" s="20"/>
      <c r="ES778" s="15"/>
      <c r="ET778" s="20"/>
      <c r="EU778" s="15"/>
      <c r="EV778" s="20"/>
      <c r="EW778" s="15"/>
      <c r="EX778" s="20"/>
      <c r="EY778" s="15"/>
      <c r="EZ778" s="20"/>
      <c r="FA778" s="15"/>
      <c r="FB778" s="20"/>
      <c r="FC778" s="15"/>
      <c r="FD778" s="20"/>
      <c r="FE778" s="15"/>
      <c r="FF778" s="20"/>
      <c r="FG778" s="15"/>
      <c r="FH778" s="20"/>
      <c r="FI778" s="15"/>
      <c r="FJ778" s="20"/>
      <c r="FK778" s="15"/>
      <c r="FL778" s="20"/>
      <c r="FM778" s="15"/>
      <c r="FN778" s="16"/>
      <c r="FO778" s="15">
        <v>38</v>
      </c>
      <c r="FP778" s="20"/>
      <c r="FQ778" s="15"/>
      <c r="FR778" s="16"/>
      <c r="FS778" s="15"/>
      <c r="FT778" s="20"/>
      <c r="FU778" s="15"/>
      <c r="FV778" s="20"/>
      <c r="FW778" s="15"/>
      <c r="FX778" s="20"/>
      <c r="FY778" s="15"/>
      <c r="FZ778" s="20"/>
      <c r="GA778" s="15"/>
      <c r="GB778" s="20"/>
      <c r="GC778" s="15"/>
      <c r="GD778" s="20"/>
      <c r="GE778" s="15"/>
      <c r="GF778" s="20"/>
      <c r="GG778" s="170"/>
    </row>
    <row r="779" spans="1:189" s="2" customFormat="1" ht="15" customHeight="1" x14ac:dyDescent="0.3">
      <c r="A779" s="85" t="s">
        <v>133</v>
      </c>
      <c r="B779" s="85" t="s">
        <v>126</v>
      </c>
      <c r="C779" s="85" t="s">
        <v>535</v>
      </c>
      <c r="D779" s="85" t="s">
        <v>912</v>
      </c>
      <c r="E779" s="15" t="str">
        <f t="shared" si="160"/>
        <v>Ian Hand</v>
      </c>
      <c r="F779" s="85" t="s">
        <v>135</v>
      </c>
      <c r="G779" s="15">
        <v>999917687</v>
      </c>
      <c r="H779" s="15">
        <f t="shared" si="161"/>
        <v>98</v>
      </c>
      <c r="I779" s="15"/>
      <c r="J779" s="15"/>
      <c r="K779" s="16"/>
      <c r="L779" s="15"/>
      <c r="M779" s="15"/>
      <c r="N779" s="15"/>
      <c r="O779" s="15">
        <f t="shared" si="156"/>
        <v>0</v>
      </c>
      <c r="P779" s="15">
        <v>0</v>
      </c>
      <c r="Q779" s="15">
        <f t="shared" si="157"/>
        <v>0</v>
      </c>
      <c r="R779" s="15">
        <v>0</v>
      </c>
      <c r="S779" s="15">
        <v>0</v>
      </c>
      <c r="T779" s="15">
        <f t="shared" si="158"/>
        <v>0</v>
      </c>
      <c r="U779" s="15">
        <f t="shared" si="159"/>
        <v>0</v>
      </c>
      <c r="V779" s="15"/>
      <c r="W779" s="15"/>
      <c r="X779" s="15"/>
      <c r="Y779" s="15"/>
      <c r="Z779" s="16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>
        <f t="shared" si="162"/>
        <v>0</v>
      </c>
      <c r="CT779" s="15">
        <f t="shared" si="163"/>
        <v>98</v>
      </c>
      <c r="CU779" s="15">
        <f t="shared" si="164"/>
        <v>1</v>
      </c>
      <c r="CV779" s="15">
        <f t="shared" si="165"/>
        <v>0</v>
      </c>
      <c r="CW779" s="15"/>
      <c r="CX779" s="15"/>
      <c r="CY779" s="15">
        <f t="shared" si="166"/>
        <v>0</v>
      </c>
      <c r="CZ779" s="15">
        <f>GG779</f>
        <v>0</v>
      </c>
      <c r="DA779" s="16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20"/>
      <c r="DY779" s="15"/>
      <c r="DZ779" s="20"/>
      <c r="EA779" s="15"/>
      <c r="EB779" s="20"/>
      <c r="EC779" s="15"/>
      <c r="ED779" s="20"/>
      <c r="EE779" s="15"/>
      <c r="EF779" s="20"/>
      <c r="EG779" s="15"/>
      <c r="EH779" s="20"/>
      <c r="EI779" s="15"/>
      <c r="EJ779" s="20"/>
      <c r="EK779" s="15"/>
      <c r="EL779" s="20"/>
      <c r="EM779" s="15"/>
      <c r="EN779" s="20"/>
      <c r="EO779" s="15"/>
      <c r="EP779" s="20"/>
      <c r="EQ779" s="15"/>
      <c r="ER779" s="20"/>
      <c r="ES779" s="15"/>
      <c r="ET779" s="20"/>
      <c r="EU779" s="15"/>
      <c r="EV779" s="20"/>
      <c r="EW779" s="15"/>
      <c r="EX779" s="20"/>
      <c r="EY779" s="15"/>
      <c r="EZ779" s="20"/>
      <c r="FA779" s="15"/>
      <c r="FB779" s="20"/>
      <c r="FC779" s="15"/>
      <c r="FD779" s="20"/>
      <c r="FE779" s="15"/>
      <c r="FF779" s="20"/>
      <c r="FG779" s="15"/>
      <c r="FH779" s="20"/>
      <c r="FI779" s="15"/>
      <c r="FJ779" s="20"/>
      <c r="FK779" s="15"/>
      <c r="FL779" s="20"/>
      <c r="FM779" s="15"/>
      <c r="FN779" s="20"/>
      <c r="FO779" s="15">
        <v>68</v>
      </c>
      <c r="FP779" s="20"/>
      <c r="FQ779" s="15"/>
      <c r="FR779" s="20"/>
      <c r="FS779" s="15"/>
      <c r="FT779" s="20"/>
      <c r="FU779" s="15"/>
      <c r="FV779" s="20"/>
      <c r="FW779" s="15"/>
      <c r="FX779" s="20"/>
      <c r="FY779" s="15"/>
      <c r="FZ779" s="20"/>
      <c r="GA779" s="15">
        <v>30</v>
      </c>
      <c r="GB779" s="20">
        <v>1</v>
      </c>
      <c r="GC779" s="15"/>
      <c r="GD779" s="20"/>
      <c r="GE779" s="15"/>
      <c r="GF779" s="20"/>
      <c r="GG779" s="170"/>
    </row>
    <row r="780" spans="1:189" s="2" customFormat="1" ht="15" customHeight="1" x14ac:dyDescent="0.3">
      <c r="A780" s="85" t="s">
        <v>133</v>
      </c>
      <c r="B780" s="85" t="s">
        <v>126</v>
      </c>
      <c r="C780" s="85" t="s">
        <v>4011</v>
      </c>
      <c r="D780" s="85" t="s">
        <v>776</v>
      </c>
      <c r="E780" s="15" t="str">
        <f t="shared" si="160"/>
        <v>Mila Flores</v>
      </c>
      <c r="F780" s="85" t="s">
        <v>128</v>
      </c>
      <c r="G780" s="15">
        <v>999917688</v>
      </c>
      <c r="H780" s="15">
        <f t="shared" si="161"/>
        <v>68</v>
      </c>
      <c r="I780" s="15"/>
      <c r="J780" s="15"/>
      <c r="K780" s="16"/>
      <c r="L780" s="15"/>
      <c r="M780" s="15"/>
      <c r="N780" s="15"/>
      <c r="O780" s="15">
        <f t="shared" si="156"/>
        <v>0</v>
      </c>
      <c r="P780" s="15">
        <v>0</v>
      </c>
      <c r="Q780" s="15">
        <f t="shared" si="157"/>
        <v>0</v>
      </c>
      <c r="R780" s="15">
        <v>0</v>
      </c>
      <c r="S780" s="15">
        <v>0</v>
      </c>
      <c r="T780" s="15">
        <f t="shared" si="158"/>
        <v>0</v>
      </c>
      <c r="U780" s="15">
        <f t="shared" si="159"/>
        <v>0</v>
      </c>
      <c r="V780" s="15"/>
      <c r="W780" s="15"/>
      <c r="X780" s="15"/>
      <c r="Y780" s="15"/>
      <c r="Z780" s="16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>
        <f t="shared" si="162"/>
        <v>0</v>
      </c>
      <c r="CT780" s="15">
        <f t="shared" si="163"/>
        <v>68</v>
      </c>
      <c r="CU780" s="15">
        <f t="shared" si="164"/>
        <v>0</v>
      </c>
      <c r="CV780" s="15">
        <f t="shared" si="165"/>
        <v>0</v>
      </c>
      <c r="CW780" s="15"/>
      <c r="CX780" s="15"/>
      <c r="CY780" s="15">
        <f t="shared" si="166"/>
        <v>0</v>
      </c>
      <c r="CZ780" s="15">
        <f>GG780</f>
        <v>0</v>
      </c>
      <c r="DA780" s="16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20"/>
      <c r="DY780" s="15"/>
      <c r="DZ780" s="20"/>
      <c r="EA780" s="15"/>
      <c r="EB780" s="20"/>
      <c r="EC780" s="15"/>
      <c r="ED780" s="20"/>
      <c r="EE780" s="15"/>
      <c r="EF780" s="20"/>
      <c r="EG780" s="15"/>
      <c r="EH780" s="20"/>
      <c r="EI780" s="15"/>
      <c r="EJ780" s="20"/>
      <c r="EK780" s="15"/>
      <c r="EL780" s="20"/>
      <c r="EM780" s="15"/>
      <c r="EN780" s="20"/>
      <c r="EO780" s="15"/>
      <c r="EP780" s="20"/>
      <c r="EQ780" s="15"/>
      <c r="ER780" s="20"/>
      <c r="ES780" s="15"/>
      <c r="ET780" s="20"/>
      <c r="EU780" s="15"/>
      <c r="EV780" s="20"/>
      <c r="EW780" s="15"/>
      <c r="EX780" s="20"/>
      <c r="EY780" s="15"/>
      <c r="EZ780" s="20"/>
      <c r="FA780" s="15"/>
      <c r="FB780" s="20"/>
      <c r="FC780" s="15"/>
      <c r="FD780" s="20"/>
      <c r="FE780" s="15"/>
      <c r="FF780" s="20"/>
      <c r="FG780" s="15"/>
      <c r="FH780" s="20"/>
      <c r="FI780" s="15"/>
      <c r="FJ780" s="20"/>
      <c r="FK780" s="15"/>
      <c r="FL780" s="20"/>
      <c r="FM780" s="15"/>
      <c r="FN780" s="16"/>
      <c r="FO780" s="15">
        <v>68</v>
      </c>
      <c r="FP780" s="20"/>
      <c r="FQ780" s="15"/>
      <c r="FR780" s="16"/>
      <c r="FS780" s="15"/>
      <c r="FT780" s="20"/>
      <c r="FU780" s="15"/>
      <c r="FV780" s="20"/>
      <c r="FW780" s="15"/>
      <c r="FX780" s="20"/>
      <c r="FY780" s="15"/>
      <c r="FZ780" s="20"/>
      <c r="GA780" s="15"/>
      <c r="GB780" s="20"/>
      <c r="GC780" s="15"/>
      <c r="GD780" s="20"/>
      <c r="GE780" s="15"/>
      <c r="GF780" s="20"/>
      <c r="GG780" s="170"/>
    </row>
    <row r="781" spans="1:189" s="2" customFormat="1" ht="15" customHeight="1" x14ac:dyDescent="0.3">
      <c r="A781" s="15" t="s">
        <v>130</v>
      </c>
      <c r="B781" s="15" t="s">
        <v>142</v>
      </c>
      <c r="C781" s="15" t="s">
        <v>227</v>
      </c>
      <c r="D781" s="15" t="s">
        <v>768</v>
      </c>
      <c r="E781" s="15" t="str">
        <f t="shared" si="160"/>
        <v>Daniel Fisher</v>
      </c>
      <c r="F781" s="15" t="s">
        <v>135</v>
      </c>
      <c r="G781" s="15">
        <v>999917696</v>
      </c>
      <c r="H781" s="15">
        <f t="shared" si="161"/>
        <v>323.8</v>
      </c>
      <c r="I781" s="15"/>
      <c r="J781" s="17">
        <f>(O781+P781+R781+S781+T781+U781)/2</f>
        <v>16.8</v>
      </c>
      <c r="K781" s="16"/>
      <c r="L781" s="15"/>
      <c r="M781" s="15"/>
      <c r="N781" s="15"/>
      <c r="O781" s="15">
        <f t="shared" si="156"/>
        <v>0</v>
      </c>
      <c r="P781" s="15">
        <v>0</v>
      </c>
      <c r="Q781" s="15">
        <f t="shared" si="157"/>
        <v>1</v>
      </c>
      <c r="R781" s="15">
        <v>0</v>
      </c>
      <c r="S781" s="15">
        <v>0</v>
      </c>
      <c r="T781" s="15">
        <f t="shared" si="158"/>
        <v>33.6</v>
      </c>
      <c r="U781" s="15">
        <f t="shared" si="159"/>
        <v>0</v>
      </c>
      <c r="V781" s="15"/>
      <c r="W781" s="15"/>
      <c r="X781" s="15"/>
      <c r="Y781" s="15"/>
      <c r="Z781" s="16"/>
      <c r="AA781" s="15"/>
      <c r="AB781" s="24"/>
      <c r="AC781" s="15"/>
      <c r="AD781" s="15"/>
      <c r="AE781" s="15"/>
      <c r="AF781" s="15"/>
      <c r="AG781" s="15">
        <f>0.4*60</f>
        <v>24</v>
      </c>
      <c r="AH781" s="24">
        <v>1</v>
      </c>
      <c r="AI781" s="15"/>
      <c r="AJ781" s="15"/>
      <c r="AK781" s="15"/>
      <c r="AL781" s="15"/>
      <c r="AM781" s="15"/>
      <c r="AN781" s="24"/>
      <c r="AO781" s="15"/>
      <c r="AP781" s="24"/>
      <c r="AQ781" s="15"/>
      <c r="AR781" s="24"/>
      <c r="AS781" s="15"/>
      <c r="AT781" s="24"/>
      <c r="AU781" s="15"/>
      <c r="AV781" s="24"/>
      <c r="AW781" s="15"/>
      <c r="AX781" s="24"/>
      <c r="AY781" s="15"/>
      <c r="AZ781" s="15"/>
      <c r="BA781" s="15"/>
      <c r="BB781" s="15"/>
      <c r="BC781" s="15"/>
      <c r="BD781" s="15"/>
      <c r="BE781" s="15"/>
      <c r="BF781" s="24"/>
      <c r="BG781" s="15"/>
      <c r="BH781" s="24"/>
      <c r="BI781" s="15"/>
      <c r="BJ781" s="24"/>
      <c r="BK781" s="15"/>
      <c r="BL781" s="24"/>
      <c r="BM781" s="15"/>
      <c r="BN781" s="24"/>
      <c r="BO781" s="15"/>
      <c r="BP781" s="24"/>
      <c r="BQ781" s="15"/>
      <c r="BR781" s="24"/>
      <c r="BS781" s="15"/>
      <c r="BT781" s="24"/>
      <c r="BU781" s="15">
        <v>105</v>
      </c>
      <c r="BV781" s="24">
        <v>2</v>
      </c>
      <c r="BW781" s="15"/>
      <c r="BX781" s="24"/>
      <c r="BY781" s="15"/>
      <c r="BZ781" s="24"/>
      <c r="CA781" s="15"/>
      <c r="CB781" s="24"/>
      <c r="CC781" s="15"/>
      <c r="CD781" s="24"/>
      <c r="CE781" s="15"/>
      <c r="CF781" s="24"/>
      <c r="CG781" s="15"/>
      <c r="CH781" s="25"/>
      <c r="CI781" s="15"/>
      <c r="CJ781" s="25"/>
      <c r="CK781" s="15"/>
      <c r="CL781" s="25"/>
      <c r="CM781" s="15"/>
      <c r="CN781" s="25"/>
      <c r="CO781" s="15"/>
      <c r="CP781" s="24"/>
      <c r="CQ781" s="15"/>
      <c r="CR781" s="24"/>
      <c r="CS781" s="15">
        <f t="shared" si="162"/>
        <v>0</v>
      </c>
      <c r="CT781" s="15">
        <f t="shared" si="163"/>
        <v>248</v>
      </c>
      <c r="CU781" s="15">
        <f t="shared" si="164"/>
        <v>2</v>
      </c>
      <c r="CV781" s="15">
        <f t="shared" si="165"/>
        <v>59</v>
      </c>
      <c r="CW781" s="15"/>
      <c r="CX781" s="15"/>
      <c r="CY781" s="15">
        <f t="shared" si="166"/>
        <v>0</v>
      </c>
      <c r="CZ781" s="15">
        <f>GG781</f>
        <v>0</v>
      </c>
      <c r="DA781" s="20"/>
      <c r="DB781" s="17"/>
      <c r="DC781" s="15"/>
      <c r="DD781" s="15">
        <v>120</v>
      </c>
      <c r="DE781" s="15"/>
      <c r="DF781" s="15"/>
      <c r="DG781" s="15">
        <v>60</v>
      </c>
      <c r="DH781" s="15"/>
      <c r="DI781" s="15">
        <v>36</v>
      </c>
      <c r="DJ781" s="15"/>
      <c r="DK781" s="15"/>
      <c r="DL781" s="15"/>
      <c r="DM781" s="15"/>
      <c r="DN781" s="15"/>
      <c r="DO781" s="15"/>
      <c r="DP781" s="17"/>
      <c r="DQ781" s="15"/>
      <c r="DR781" s="15"/>
      <c r="DS781" s="15"/>
      <c r="DT781" s="15"/>
      <c r="DU781" s="15"/>
      <c r="DV781" s="15"/>
      <c r="DW781" s="15">
        <v>56</v>
      </c>
      <c r="DX781" s="20">
        <v>1</v>
      </c>
      <c r="DY781" s="15"/>
      <c r="DZ781" s="20"/>
      <c r="EA781" s="15"/>
      <c r="EB781" s="20"/>
      <c r="EC781" s="15">
        <v>33.6</v>
      </c>
      <c r="ED781" s="20">
        <v>5</v>
      </c>
      <c r="EE781" s="15"/>
      <c r="EF781" s="20"/>
      <c r="EG781" s="15"/>
      <c r="EH781" s="20"/>
      <c r="EI781" s="15"/>
      <c r="EJ781" s="20"/>
      <c r="EK781" s="15"/>
      <c r="EL781" s="20"/>
      <c r="EM781" s="15"/>
      <c r="EN781" s="20"/>
      <c r="EO781" s="15"/>
      <c r="EP781" s="20"/>
      <c r="EQ781" s="15"/>
      <c r="ER781" s="20"/>
      <c r="ES781" s="15"/>
      <c r="ET781" s="20"/>
      <c r="EU781" s="15">
        <v>68</v>
      </c>
      <c r="EV781" s="20">
        <v>3</v>
      </c>
      <c r="EW781" s="15"/>
      <c r="EX781" s="20"/>
      <c r="EY781" s="15"/>
      <c r="EZ781" s="20"/>
      <c r="FA781" s="15"/>
      <c r="FB781" s="20"/>
      <c r="FC781" s="15"/>
      <c r="FD781" s="20"/>
      <c r="FE781" s="15"/>
      <c r="FF781" s="20"/>
      <c r="FG781" s="15"/>
      <c r="FH781" s="20"/>
      <c r="FI781" s="15"/>
      <c r="FJ781" s="20"/>
      <c r="FK781" s="15"/>
      <c r="FL781" s="20"/>
      <c r="FM781" s="15"/>
      <c r="FN781" s="20"/>
      <c r="FO781" s="15">
        <v>90</v>
      </c>
      <c r="FP781" s="20"/>
      <c r="FQ781" s="15"/>
      <c r="FR781" s="20"/>
      <c r="FS781" s="15">
        <v>90</v>
      </c>
      <c r="FT781" s="20">
        <v>2</v>
      </c>
      <c r="FU781" s="15"/>
      <c r="FV781" s="20"/>
      <c r="FW781" s="15"/>
      <c r="FX781" s="20"/>
      <c r="FY781" s="15"/>
      <c r="FZ781" s="20"/>
      <c r="GA781" s="15"/>
      <c r="GB781" s="20"/>
      <c r="GC781" s="15"/>
      <c r="GD781" s="20"/>
      <c r="GE781" s="15">
        <v>59</v>
      </c>
      <c r="GF781" s="20">
        <v>8</v>
      </c>
      <c r="GG781" s="170"/>
    </row>
    <row r="782" spans="1:189" s="2" customFormat="1" ht="15" customHeight="1" x14ac:dyDescent="0.3">
      <c r="A782" s="15" t="s">
        <v>125</v>
      </c>
      <c r="B782" s="15" t="s">
        <v>126</v>
      </c>
      <c r="C782" s="15" t="s">
        <v>964</v>
      </c>
      <c r="D782" s="15" t="s">
        <v>3252</v>
      </c>
      <c r="E782" s="15" t="str">
        <f t="shared" si="160"/>
        <v>Elly HUH</v>
      </c>
      <c r="F782" s="15" t="s">
        <v>128</v>
      </c>
      <c r="G782" s="15">
        <v>999917707</v>
      </c>
      <c r="H782" s="15">
        <f t="shared" si="161"/>
        <v>29</v>
      </c>
      <c r="I782" s="15"/>
      <c r="J782" s="15"/>
      <c r="K782" s="16"/>
      <c r="L782" s="15"/>
      <c r="M782" s="15"/>
      <c r="N782" s="15"/>
      <c r="O782" s="15">
        <f t="shared" si="156"/>
        <v>0</v>
      </c>
      <c r="P782" s="15">
        <v>0</v>
      </c>
      <c r="Q782" s="15">
        <f t="shared" si="157"/>
        <v>0</v>
      </c>
      <c r="R782" s="15">
        <v>0</v>
      </c>
      <c r="S782" s="15">
        <v>0</v>
      </c>
      <c r="T782" s="15">
        <f t="shared" si="158"/>
        <v>0</v>
      </c>
      <c r="U782" s="15">
        <f t="shared" si="159"/>
        <v>0</v>
      </c>
      <c r="V782" s="15"/>
      <c r="W782" s="15"/>
      <c r="X782" s="15"/>
      <c r="Y782" s="15"/>
      <c r="Z782" s="16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>
        <f t="shared" si="162"/>
        <v>0</v>
      </c>
      <c r="CT782" s="15">
        <f t="shared" si="163"/>
        <v>29</v>
      </c>
      <c r="CU782" s="15">
        <f t="shared" si="164"/>
        <v>0</v>
      </c>
      <c r="CV782" s="15">
        <f t="shared" si="165"/>
        <v>0</v>
      </c>
      <c r="CW782" s="15"/>
      <c r="CX782" s="15"/>
      <c r="CY782" s="15">
        <f t="shared" si="166"/>
        <v>0</v>
      </c>
      <c r="CZ782" s="15">
        <f>GG782</f>
        <v>0</v>
      </c>
      <c r="DA782" s="16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20"/>
      <c r="DY782" s="15"/>
      <c r="DZ782" s="20"/>
      <c r="EA782" s="15"/>
      <c r="EB782" s="20"/>
      <c r="EC782" s="15"/>
      <c r="ED782" s="20"/>
      <c r="EE782" s="15"/>
      <c r="EF782" s="20"/>
      <c r="EG782" s="15"/>
      <c r="EH782" s="20"/>
      <c r="EI782" s="15"/>
      <c r="EJ782" s="20"/>
      <c r="EK782" s="15"/>
      <c r="EL782" s="20"/>
      <c r="EM782" s="15"/>
      <c r="EN782" s="20"/>
      <c r="EO782" s="15"/>
      <c r="EP782" s="20"/>
      <c r="EQ782" s="15"/>
      <c r="ER782" s="20"/>
      <c r="ES782" s="15"/>
      <c r="ET782" s="20"/>
      <c r="EU782" s="15"/>
      <c r="EV782" s="20"/>
      <c r="EW782" s="15"/>
      <c r="EX782" s="20"/>
      <c r="EY782" s="15"/>
      <c r="EZ782" s="20"/>
      <c r="FA782" s="15"/>
      <c r="FB782" s="20"/>
      <c r="FC782" s="15">
        <v>29</v>
      </c>
      <c r="FD782" s="20" t="s">
        <v>168</v>
      </c>
      <c r="FE782" s="15"/>
      <c r="FF782" s="20"/>
      <c r="FG782" s="15"/>
      <c r="FH782" s="20"/>
      <c r="FI782" s="15"/>
      <c r="FJ782" s="20"/>
      <c r="FK782" s="15"/>
      <c r="FL782" s="20"/>
      <c r="FM782" s="15"/>
      <c r="FN782" s="20"/>
      <c r="FO782" s="15"/>
      <c r="FP782" s="20"/>
      <c r="FQ782" s="15"/>
      <c r="FR782" s="20"/>
      <c r="FS782" s="15"/>
      <c r="FT782" s="20"/>
      <c r="FU782" s="15"/>
      <c r="FV782" s="20"/>
      <c r="FW782" s="15"/>
      <c r="FX782" s="20"/>
      <c r="FY782" s="15"/>
      <c r="FZ782" s="20"/>
      <c r="GA782" s="15"/>
      <c r="GB782" s="20"/>
      <c r="GC782" s="15"/>
      <c r="GD782" s="20"/>
      <c r="GE782" s="15"/>
      <c r="GF782" s="20"/>
      <c r="GG782" s="170"/>
    </row>
    <row r="783" spans="1:189" s="2" customFormat="1" ht="15" customHeight="1" x14ac:dyDescent="0.3">
      <c r="A783" s="15" t="s">
        <v>125</v>
      </c>
      <c r="B783" s="15" t="s">
        <v>126</v>
      </c>
      <c r="C783" s="15" t="s">
        <v>1930</v>
      </c>
      <c r="D783" s="15" t="s">
        <v>3502</v>
      </c>
      <c r="E783" s="15" t="str">
        <f t="shared" si="160"/>
        <v>Sing WAN</v>
      </c>
      <c r="F783" s="15" t="s">
        <v>128</v>
      </c>
      <c r="G783" s="15">
        <v>999917710</v>
      </c>
      <c r="H783" s="15">
        <f t="shared" si="161"/>
        <v>76</v>
      </c>
      <c r="I783" s="15"/>
      <c r="J783" s="15"/>
      <c r="K783" s="16"/>
      <c r="L783" s="15"/>
      <c r="M783" s="15"/>
      <c r="N783" s="15"/>
      <c r="O783" s="15">
        <f t="shared" si="156"/>
        <v>0</v>
      </c>
      <c r="P783" s="15">
        <v>0</v>
      </c>
      <c r="Q783" s="15">
        <f t="shared" si="157"/>
        <v>0</v>
      </c>
      <c r="R783" s="15">
        <v>0</v>
      </c>
      <c r="S783" s="15">
        <v>0</v>
      </c>
      <c r="T783" s="15">
        <f t="shared" si="158"/>
        <v>0</v>
      </c>
      <c r="U783" s="15">
        <f t="shared" si="159"/>
        <v>0</v>
      </c>
      <c r="V783" s="15"/>
      <c r="W783" s="15"/>
      <c r="X783" s="15"/>
      <c r="Y783" s="15"/>
      <c r="Z783" s="16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>
        <f t="shared" si="162"/>
        <v>0</v>
      </c>
      <c r="CT783" s="15">
        <f t="shared" si="163"/>
        <v>76</v>
      </c>
      <c r="CU783" s="15">
        <f t="shared" si="164"/>
        <v>0</v>
      </c>
      <c r="CV783" s="15">
        <f t="shared" si="165"/>
        <v>0</v>
      </c>
      <c r="CW783" s="15"/>
      <c r="CX783" s="15"/>
      <c r="CY783" s="15">
        <f t="shared" si="166"/>
        <v>0</v>
      </c>
      <c r="CZ783" s="15">
        <f>GG783</f>
        <v>0</v>
      </c>
      <c r="DA783" s="16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20"/>
      <c r="DY783" s="15"/>
      <c r="DZ783" s="20"/>
      <c r="EA783" s="15"/>
      <c r="EB783" s="20"/>
      <c r="EC783" s="15"/>
      <c r="ED783" s="20"/>
      <c r="EE783" s="15"/>
      <c r="EF783" s="20"/>
      <c r="EG783" s="15"/>
      <c r="EH783" s="20"/>
      <c r="EI783" s="15"/>
      <c r="EJ783" s="20"/>
      <c r="EK783" s="15"/>
      <c r="EL783" s="20"/>
      <c r="EM783" s="15"/>
      <c r="EN783" s="20"/>
      <c r="EO783" s="15"/>
      <c r="EP783" s="20"/>
      <c r="EQ783" s="15"/>
      <c r="ER783" s="20"/>
      <c r="ES783" s="15"/>
      <c r="ET783" s="20"/>
      <c r="EU783" s="15"/>
      <c r="EV783" s="20"/>
      <c r="EW783" s="15"/>
      <c r="EX783" s="20"/>
      <c r="EY783" s="15"/>
      <c r="EZ783" s="20"/>
      <c r="FA783" s="15"/>
      <c r="FB783" s="20"/>
      <c r="FC783" s="15"/>
      <c r="FD783" s="20"/>
      <c r="FE783" s="15"/>
      <c r="FF783" s="20"/>
      <c r="FG783" s="15"/>
      <c r="FH783" s="20"/>
      <c r="FI783" s="15"/>
      <c r="FJ783" s="20"/>
      <c r="FK783" s="15">
        <v>38</v>
      </c>
      <c r="FL783" s="20" t="s">
        <v>129</v>
      </c>
      <c r="FM783" s="15"/>
      <c r="FN783" s="20"/>
      <c r="FO783" s="15"/>
      <c r="FP783" s="20"/>
      <c r="FQ783" s="15"/>
      <c r="FR783" s="20"/>
      <c r="FS783" s="15"/>
      <c r="FT783" s="20"/>
      <c r="FU783" s="15"/>
      <c r="FV783" s="20"/>
      <c r="FW783" s="15"/>
      <c r="FX783" s="20"/>
      <c r="FY783" s="15">
        <v>38</v>
      </c>
      <c r="FZ783" s="20" t="s">
        <v>129</v>
      </c>
      <c r="GA783" s="15"/>
      <c r="GB783" s="20"/>
      <c r="GC783" s="15"/>
      <c r="GD783" s="20"/>
      <c r="GE783" s="15"/>
      <c r="GF783" s="20"/>
      <c r="GG783" s="170"/>
    </row>
    <row r="784" spans="1:189" s="2" customFormat="1" ht="15" customHeight="1" x14ac:dyDescent="0.3">
      <c r="A784" s="15" t="s">
        <v>146</v>
      </c>
      <c r="B784" s="15" t="s">
        <v>142</v>
      </c>
      <c r="C784" s="15" t="s">
        <v>1644</v>
      </c>
      <c r="D784" s="15" t="s">
        <v>1157</v>
      </c>
      <c r="E784" s="15" t="str">
        <f t="shared" si="160"/>
        <v>Julien Roman</v>
      </c>
      <c r="F784" s="15" t="s">
        <v>135</v>
      </c>
      <c r="G784" s="15">
        <v>999917711</v>
      </c>
      <c r="H784" s="15">
        <f t="shared" si="161"/>
        <v>25</v>
      </c>
      <c r="I784" s="15"/>
      <c r="J784" s="15"/>
      <c r="K784" s="16"/>
      <c r="L784" s="15"/>
      <c r="M784" s="15"/>
      <c r="N784" s="15"/>
      <c r="O784" s="15">
        <f t="shared" si="156"/>
        <v>25</v>
      </c>
      <c r="P784" s="15">
        <v>0</v>
      </c>
      <c r="Q784" s="15">
        <f t="shared" si="157"/>
        <v>0</v>
      </c>
      <c r="R784" s="15">
        <v>0</v>
      </c>
      <c r="S784" s="15">
        <v>0</v>
      </c>
      <c r="T784" s="15">
        <f t="shared" si="158"/>
        <v>0</v>
      </c>
      <c r="U784" s="15">
        <f t="shared" si="159"/>
        <v>0</v>
      </c>
      <c r="V784" s="15"/>
      <c r="W784" s="15"/>
      <c r="X784" s="15"/>
      <c r="Y784" s="15"/>
      <c r="Z784" s="16"/>
      <c r="AA784" s="15"/>
      <c r="AB784" s="24"/>
      <c r="AC784" s="15"/>
      <c r="AD784" s="15"/>
      <c r="AE784" s="15"/>
      <c r="AF784" s="15"/>
      <c r="AG784" s="15"/>
      <c r="AH784" s="24"/>
      <c r="AI784" s="15"/>
      <c r="AJ784" s="15"/>
      <c r="AK784" s="15"/>
      <c r="AL784" s="15"/>
      <c r="AM784" s="15"/>
      <c r="AN784" s="24"/>
      <c r="AO784" s="15"/>
      <c r="AP784" s="24"/>
      <c r="AQ784" s="15"/>
      <c r="AR784" s="24"/>
      <c r="AS784" s="15"/>
      <c r="AT784" s="24"/>
      <c r="AU784" s="15"/>
      <c r="AV784" s="24"/>
      <c r="AW784" s="15"/>
      <c r="AX784" s="24"/>
      <c r="AY784" s="15"/>
      <c r="AZ784" s="15"/>
      <c r="BA784" s="15"/>
      <c r="BB784" s="15"/>
      <c r="BC784" s="15"/>
      <c r="BD784" s="15"/>
      <c r="BE784" s="15"/>
      <c r="BF784" s="24"/>
      <c r="BG784" s="15"/>
      <c r="BH784" s="24"/>
      <c r="BI784" s="15"/>
      <c r="BJ784" s="24"/>
      <c r="BK784" s="15"/>
      <c r="BL784" s="24"/>
      <c r="BM784" s="15"/>
      <c r="BN784" s="24"/>
      <c r="BO784" s="15"/>
      <c r="BP784" s="24"/>
      <c r="BQ784" s="15"/>
      <c r="BR784" s="24"/>
      <c r="BS784" s="15"/>
      <c r="BT784" s="24"/>
      <c r="BU784" s="15"/>
      <c r="BV784" s="24"/>
      <c r="BW784" s="15"/>
      <c r="BX784" s="24"/>
      <c r="BY784" s="15"/>
      <c r="BZ784" s="24"/>
      <c r="CA784" s="15"/>
      <c r="CB784" s="24"/>
      <c r="CC784" s="15"/>
      <c r="CD784" s="24"/>
      <c r="CE784" s="15"/>
      <c r="CF784" s="24"/>
      <c r="CG784" s="15"/>
      <c r="CH784" s="25"/>
      <c r="CI784" s="15"/>
      <c r="CJ784" s="25"/>
      <c r="CK784" s="15"/>
      <c r="CL784" s="25"/>
      <c r="CM784" s="15"/>
      <c r="CN784" s="25"/>
      <c r="CO784" s="15"/>
      <c r="CP784" s="24"/>
      <c r="CQ784" s="15"/>
      <c r="CR784" s="24"/>
      <c r="CS784" s="15">
        <f t="shared" si="162"/>
        <v>0</v>
      </c>
      <c r="CT784" s="15">
        <f t="shared" si="163"/>
        <v>0</v>
      </c>
      <c r="CU784" s="15">
        <f t="shared" si="164"/>
        <v>0</v>
      </c>
      <c r="CV784" s="15">
        <f t="shared" si="165"/>
        <v>0</v>
      </c>
      <c r="CW784" s="15"/>
      <c r="CX784" s="15"/>
      <c r="CY784" s="15">
        <f t="shared" si="166"/>
        <v>0</v>
      </c>
      <c r="CZ784" s="15">
        <f>GG784</f>
        <v>0</v>
      </c>
      <c r="DA784" s="20"/>
      <c r="DB784" s="17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7"/>
      <c r="DQ784" s="15"/>
      <c r="DR784" s="15"/>
      <c r="DS784" s="15"/>
      <c r="DT784" s="15"/>
      <c r="DU784" s="15"/>
      <c r="DV784" s="15"/>
      <c r="DW784" s="15"/>
      <c r="DX784" s="20"/>
      <c r="DY784" s="15"/>
      <c r="DZ784" s="20"/>
      <c r="EA784" s="15"/>
      <c r="EB784" s="20"/>
      <c r="EC784" s="15"/>
      <c r="ED784" s="20"/>
      <c r="EE784" s="15"/>
      <c r="EF784" s="20"/>
      <c r="EG784" s="15"/>
      <c r="EH784" s="20"/>
      <c r="EI784" s="15">
        <v>25</v>
      </c>
      <c r="EJ784" s="20">
        <v>1</v>
      </c>
      <c r="EK784" s="15"/>
      <c r="EL784" s="20"/>
      <c r="EM784" s="15"/>
      <c r="EN784" s="20"/>
      <c r="EO784" s="15"/>
      <c r="EP784" s="20"/>
      <c r="EQ784" s="15"/>
      <c r="ER784" s="20"/>
      <c r="ES784" s="15"/>
      <c r="ET784" s="20"/>
      <c r="EU784" s="15"/>
      <c r="EV784" s="20"/>
      <c r="EW784" s="15"/>
      <c r="EX784" s="20"/>
      <c r="EY784" s="15"/>
      <c r="EZ784" s="20"/>
      <c r="FA784" s="15"/>
      <c r="FB784" s="20"/>
      <c r="FC784" s="15"/>
      <c r="FD784" s="20"/>
      <c r="FE784" s="15"/>
      <c r="FF784" s="20"/>
      <c r="FG784" s="15"/>
      <c r="FH784" s="20"/>
      <c r="FI784" s="15"/>
      <c r="FJ784" s="20"/>
      <c r="FK784" s="15"/>
      <c r="FL784" s="20"/>
      <c r="FM784" s="15"/>
      <c r="FN784" s="20"/>
      <c r="FO784" s="15"/>
      <c r="FP784" s="20"/>
      <c r="FQ784" s="15"/>
      <c r="FR784" s="20"/>
      <c r="FS784" s="15"/>
      <c r="FT784" s="20"/>
      <c r="FU784" s="15"/>
      <c r="FV784" s="20"/>
      <c r="FW784" s="15"/>
      <c r="FX784" s="20"/>
      <c r="FY784" s="15"/>
      <c r="FZ784" s="20"/>
      <c r="GA784" s="15"/>
      <c r="GB784" s="20"/>
      <c r="GC784" s="15"/>
      <c r="GD784" s="20"/>
      <c r="GE784" s="15"/>
      <c r="GF784" s="20"/>
      <c r="GG784" s="170"/>
    </row>
    <row r="785" spans="1:189" s="2" customFormat="1" ht="15" customHeight="1" x14ac:dyDescent="0.3">
      <c r="A785" s="15" t="s">
        <v>130</v>
      </c>
      <c r="B785" s="15" t="s">
        <v>142</v>
      </c>
      <c r="C785" s="15" t="s">
        <v>2489</v>
      </c>
      <c r="D785" s="15" t="s">
        <v>2490</v>
      </c>
      <c r="E785" s="15" t="str">
        <f t="shared" si="160"/>
        <v>Lia Sophie Zaikovaty</v>
      </c>
      <c r="F785" s="15" t="s">
        <v>128</v>
      </c>
      <c r="G785" s="15">
        <v>999917739</v>
      </c>
      <c r="H785" s="15">
        <f t="shared" si="161"/>
        <v>37.5</v>
      </c>
      <c r="I785" s="15"/>
      <c r="J785" s="15"/>
      <c r="K785" s="16"/>
      <c r="L785" s="15"/>
      <c r="M785" s="15"/>
      <c r="N785" s="15"/>
      <c r="O785" s="15">
        <f t="shared" si="156"/>
        <v>37.5</v>
      </c>
      <c r="P785" s="15">
        <v>0</v>
      </c>
      <c r="Q785" s="15">
        <f t="shared" si="157"/>
        <v>0</v>
      </c>
      <c r="R785" s="15">
        <v>0</v>
      </c>
      <c r="S785" s="15">
        <v>0</v>
      </c>
      <c r="T785" s="15">
        <f t="shared" si="158"/>
        <v>0</v>
      </c>
      <c r="U785" s="15">
        <f t="shared" si="159"/>
        <v>0</v>
      </c>
      <c r="V785" s="15"/>
      <c r="W785" s="15"/>
      <c r="X785" s="15"/>
      <c r="Y785" s="15"/>
      <c r="Z785" s="16"/>
      <c r="AA785" s="15"/>
      <c r="AB785" s="24"/>
      <c r="AC785" s="15"/>
      <c r="AD785" s="24"/>
      <c r="AE785" s="15"/>
      <c r="AF785" s="24"/>
      <c r="AG785" s="15"/>
      <c r="AH785" s="24"/>
      <c r="AI785" s="15"/>
      <c r="AJ785" s="24"/>
      <c r="AK785" s="15"/>
      <c r="AL785" s="24"/>
      <c r="AM785" s="15"/>
      <c r="AN785" s="24"/>
      <c r="AO785" s="15"/>
      <c r="AP785" s="24"/>
      <c r="AQ785" s="15"/>
      <c r="AR785" s="24"/>
      <c r="AS785" s="15"/>
      <c r="AT785" s="24"/>
      <c r="AU785" s="15"/>
      <c r="AV785" s="24"/>
      <c r="AW785" s="15"/>
      <c r="AX785" s="24"/>
      <c r="AY785" s="15"/>
      <c r="AZ785" s="24"/>
      <c r="BA785" s="15"/>
      <c r="BB785" s="24"/>
      <c r="BC785" s="15"/>
      <c r="BD785" s="24"/>
      <c r="BE785" s="15"/>
      <c r="BF785" s="24"/>
      <c r="BG785" s="15"/>
      <c r="BH785" s="24"/>
      <c r="BI785" s="15"/>
      <c r="BJ785" s="24"/>
      <c r="BK785" s="15"/>
      <c r="BL785" s="24"/>
      <c r="BM785" s="15"/>
      <c r="BN785" s="24"/>
      <c r="BO785" s="15"/>
      <c r="BP785" s="24"/>
      <c r="BQ785" s="15"/>
      <c r="BR785" s="24"/>
      <c r="BS785" s="15"/>
      <c r="BT785" s="24"/>
      <c r="BU785" s="15"/>
      <c r="BV785" s="24"/>
      <c r="BW785" s="15"/>
      <c r="BX785" s="24"/>
      <c r="BY785" s="15"/>
      <c r="BZ785" s="24"/>
      <c r="CA785" s="15"/>
      <c r="CB785" s="24"/>
      <c r="CC785" s="15"/>
      <c r="CD785" s="24"/>
      <c r="CE785" s="15"/>
      <c r="CF785" s="24"/>
      <c r="CG785" s="15"/>
      <c r="CH785" s="25"/>
      <c r="CI785" s="15"/>
      <c r="CJ785" s="25"/>
      <c r="CK785" s="15"/>
      <c r="CL785" s="25"/>
      <c r="CM785" s="15"/>
      <c r="CN785" s="25"/>
      <c r="CO785" s="15"/>
      <c r="CP785" s="25"/>
      <c r="CQ785" s="15"/>
      <c r="CR785" s="25"/>
      <c r="CS785" s="15">
        <f t="shared" si="162"/>
        <v>0</v>
      </c>
      <c r="CT785" s="15">
        <f t="shared" si="163"/>
        <v>0</v>
      </c>
      <c r="CU785" s="15">
        <f t="shared" si="164"/>
        <v>0</v>
      </c>
      <c r="CV785" s="15">
        <f t="shared" si="165"/>
        <v>0</v>
      </c>
      <c r="CW785" s="15"/>
      <c r="CX785" s="15"/>
      <c r="CY785" s="15">
        <f t="shared" si="166"/>
        <v>0</v>
      </c>
      <c r="CZ785" s="15">
        <f>GG785</f>
        <v>0</v>
      </c>
      <c r="DA785" s="19"/>
      <c r="DB785" s="17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7"/>
      <c r="DQ785" s="15"/>
      <c r="DR785" s="15"/>
      <c r="DS785" s="15"/>
      <c r="DT785" s="15"/>
      <c r="DU785" s="15"/>
      <c r="DV785" s="15"/>
      <c r="DW785" s="15"/>
      <c r="DX785" s="20"/>
      <c r="DY785" s="15"/>
      <c r="DZ785" s="20"/>
      <c r="EA785" s="15"/>
      <c r="EB785" s="20"/>
      <c r="EC785" s="15"/>
      <c r="ED785" s="20"/>
      <c r="EE785" s="15"/>
      <c r="EF785" s="20"/>
      <c r="EG785" s="15"/>
      <c r="EH785" s="20"/>
      <c r="EI785" s="15"/>
      <c r="EJ785" s="20"/>
      <c r="EK785" s="15"/>
      <c r="EL785" s="20"/>
      <c r="EM785" s="15">
        <v>37.5</v>
      </c>
      <c r="EN785" s="20">
        <v>2</v>
      </c>
      <c r="EO785" s="15"/>
      <c r="EP785" s="20"/>
      <c r="EQ785" s="15"/>
      <c r="ER785" s="20"/>
      <c r="ES785" s="15"/>
      <c r="ET785" s="20"/>
      <c r="EU785" s="15"/>
      <c r="EV785" s="20"/>
      <c r="EW785" s="15"/>
      <c r="EX785" s="20"/>
      <c r="EY785" s="15"/>
      <c r="EZ785" s="20"/>
      <c r="FA785" s="15"/>
      <c r="FB785" s="20"/>
      <c r="FC785" s="15"/>
      <c r="FD785" s="20"/>
      <c r="FE785" s="15"/>
      <c r="FF785" s="20"/>
      <c r="FG785" s="15"/>
      <c r="FH785" s="20"/>
      <c r="FI785" s="15"/>
      <c r="FJ785" s="20"/>
      <c r="FK785" s="15"/>
      <c r="FL785" s="20"/>
      <c r="FM785" s="15"/>
      <c r="FN785" s="20"/>
      <c r="FO785" s="15"/>
      <c r="FP785" s="20"/>
      <c r="FQ785" s="15"/>
      <c r="FR785" s="20"/>
      <c r="FS785" s="15"/>
      <c r="FT785" s="20"/>
      <c r="FU785" s="15"/>
      <c r="FV785" s="20"/>
      <c r="FW785" s="15"/>
      <c r="FX785" s="20"/>
      <c r="FY785" s="15"/>
      <c r="FZ785" s="20"/>
      <c r="GA785" s="15"/>
      <c r="GB785" s="20"/>
      <c r="GC785" s="15"/>
      <c r="GD785" s="20"/>
      <c r="GE785" s="15"/>
      <c r="GF785" s="20"/>
      <c r="GG785" s="170"/>
    </row>
    <row r="786" spans="1:189" s="2" customFormat="1" ht="15" customHeight="1" x14ac:dyDescent="0.3">
      <c r="A786" s="15" t="s">
        <v>130</v>
      </c>
      <c r="B786" s="15" t="s">
        <v>126</v>
      </c>
      <c r="C786" s="15" t="s">
        <v>444</v>
      </c>
      <c r="D786" s="15" t="s">
        <v>1820</v>
      </c>
      <c r="E786" s="15" t="str">
        <f t="shared" si="160"/>
        <v>Gabriella Terna</v>
      </c>
      <c r="F786" s="15" t="s">
        <v>128</v>
      </c>
      <c r="G786" s="15">
        <v>999917750</v>
      </c>
      <c r="H786" s="15">
        <f t="shared" si="161"/>
        <v>101.625</v>
      </c>
      <c r="I786" s="15"/>
      <c r="J786" s="17">
        <f>(O786+P786+R786+S786+T786+U786)/2</f>
        <v>5.625</v>
      </c>
      <c r="K786" s="16"/>
      <c r="L786" s="15"/>
      <c r="M786" s="15"/>
      <c r="N786" s="15"/>
      <c r="O786" s="15">
        <f t="shared" si="156"/>
        <v>11.25</v>
      </c>
      <c r="P786" s="15">
        <v>0</v>
      </c>
      <c r="Q786" s="15">
        <f t="shared" si="157"/>
        <v>0</v>
      </c>
      <c r="R786" s="15">
        <v>0</v>
      </c>
      <c r="S786" s="15">
        <v>0</v>
      </c>
      <c r="T786" s="15">
        <f t="shared" si="158"/>
        <v>0</v>
      </c>
      <c r="U786" s="15">
        <f t="shared" si="159"/>
        <v>0</v>
      </c>
      <c r="V786" s="15"/>
      <c r="W786" s="15"/>
      <c r="X786" s="15"/>
      <c r="Y786" s="15"/>
      <c r="Z786" s="16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>
        <f t="shared" si="162"/>
        <v>0</v>
      </c>
      <c r="CT786" s="15">
        <f t="shared" si="163"/>
        <v>96</v>
      </c>
      <c r="CU786" s="15">
        <f t="shared" si="164"/>
        <v>1</v>
      </c>
      <c r="CV786" s="15">
        <f t="shared" si="165"/>
        <v>0</v>
      </c>
      <c r="CW786" s="15"/>
      <c r="CX786" s="15"/>
      <c r="CY786" s="15">
        <f t="shared" si="166"/>
        <v>0</v>
      </c>
      <c r="CZ786" s="15">
        <f>GG786</f>
        <v>0</v>
      </c>
      <c r="DA786" s="16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20"/>
      <c r="DY786" s="15"/>
      <c r="DZ786" s="20"/>
      <c r="EA786" s="15"/>
      <c r="EB786" s="20"/>
      <c r="EC786" s="15"/>
      <c r="ED786" s="20"/>
      <c r="EE786" s="15"/>
      <c r="EF786" s="20"/>
      <c r="EG786" s="15"/>
      <c r="EH786" s="20"/>
      <c r="EI786" s="15"/>
      <c r="EJ786" s="20"/>
      <c r="EK786" s="15">
        <v>11.25</v>
      </c>
      <c r="EL786" s="20">
        <v>2</v>
      </c>
      <c r="EM786" s="15"/>
      <c r="EN786" s="20"/>
      <c r="EO786" s="15"/>
      <c r="EP786" s="20"/>
      <c r="EQ786" s="15"/>
      <c r="ER786" s="20"/>
      <c r="ES786" s="15"/>
      <c r="ET786" s="20"/>
      <c r="EU786" s="15">
        <v>38</v>
      </c>
      <c r="EV786" s="20" t="s">
        <v>129</v>
      </c>
      <c r="EW786" s="15"/>
      <c r="EX786" s="20"/>
      <c r="EY786" s="15"/>
      <c r="EZ786" s="20"/>
      <c r="FA786" s="15"/>
      <c r="FB786" s="20"/>
      <c r="FC786" s="15"/>
      <c r="FD786" s="20"/>
      <c r="FE786" s="15"/>
      <c r="FF786" s="20"/>
      <c r="FG786" s="15"/>
      <c r="FH786" s="20"/>
      <c r="FI786" s="15"/>
      <c r="FJ786" s="20"/>
      <c r="FK786" s="15"/>
      <c r="FL786" s="20"/>
      <c r="FM786" s="15"/>
      <c r="FN786" s="20"/>
      <c r="FO786" s="15"/>
      <c r="FP786" s="20"/>
      <c r="FQ786" s="15"/>
      <c r="FR786" s="20"/>
      <c r="FS786" s="15">
        <v>58</v>
      </c>
      <c r="FT786" s="20">
        <v>6</v>
      </c>
      <c r="FU786" s="15"/>
      <c r="FV786" s="20"/>
      <c r="FW786" s="15"/>
      <c r="FX786" s="20"/>
      <c r="FY786" s="15"/>
      <c r="FZ786" s="20"/>
      <c r="GA786" s="15"/>
      <c r="GB786" s="20"/>
      <c r="GC786" s="15"/>
      <c r="GD786" s="20"/>
      <c r="GE786" s="15"/>
      <c r="GF786" s="20"/>
      <c r="GG786" s="170"/>
    </row>
    <row r="787" spans="1:189" s="2" customFormat="1" ht="15" customHeight="1" x14ac:dyDescent="0.3">
      <c r="A787" s="17" t="s">
        <v>125</v>
      </c>
      <c r="B787" s="17" t="s">
        <v>126</v>
      </c>
      <c r="C787" s="17" t="s">
        <v>1182</v>
      </c>
      <c r="D787" s="17" t="s">
        <v>1179</v>
      </c>
      <c r="E787" s="15" t="str">
        <f t="shared" si="160"/>
        <v>Seoyeon Cailyn Kwon</v>
      </c>
      <c r="F787" s="17" t="s">
        <v>128</v>
      </c>
      <c r="G787" s="15">
        <v>999917765</v>
      </c>
      <c r="H787" s="15">
        <f t="shared" si="161"/>
        <v>54</v>
      </c>
      <c r="I787" s="15"/>
      <c r="J787" s="17">
        <f>(O787+P787+R787+S787+T787+U787)/2</f>
        <v>16</v>
      </c>
      <c r="K787" s="16"/>
      <c r="L787" s="15"/>
      <c r="M787" s="15"/>
      <c r="N787" s="15"/>
      <c r="O787" s="15">
        <f t="shared" si="156"/>
        <v>32</v>
      </c>
      <c r="P787" s="15">
        <v>0</v>
      </c>
      <c r="Q787" s="15">
        <f t="shared" si="157"/>
        <v>0</v>
      </c>
      <c r="R787" s="15">
        <v>0</v>
      </c>
      <c r="S787" s="15">
        <v>0</v>
      </c>
      <c r="T787" s="15">
        <f t="shared" si="158"/>
        <v>0</v>
      </c>
      <c r="U787" s="15">
        <f t="shared" si="159"/>
        <v>0</v>
      </c>
      <c r="V787" s="15"/>
      <c r="W787" s="15"/>
      <c r="X787" s="15"/>
      <c r="Y787" s="15"/>
      <c r="Z787" s="16"/>
      <c r="AA787" s="15"/>
      <c r="AB787" s="24"/>
      <c r="AC787" s="15"/>
      <c r="AD787" s="15"/>
      <c r="AE787" s="15"/>
      <c r="AF787" s="15"/>
      <c r="AG787" s="15"/>
      <c r="AH787" s="24"/>
      <c r="AI787" s="15"/>
      <c r="AJ787" s="15"/>
      <c r="AK787" s="15"/>
      <c r="AL787" s="15"/>
      <c r="AM787" s="15"/>
      <c r="AN787" s="24"/>
      <c r="AO787" s="15"/>
      <c r="AP787" s="24"/>
      <c r="AQ787" s="15"/>
      <c r="AR787" s="24"/>
      <c r="AS787" s="15"/>
      <c r="AT787" s="24"/>
      <c r="AU787" s="15"/>
      <c r="AV787" s="24"/>
      <c r="AW787" s="15"/>
      <c r="AX787" s="24"/>
      <c r="AY787" s="15"/>
      <c r="AZ787" s="15"/>
      <c r="BA787" s="15"/>
      <c r="BB787" s="15"/>
      <c r="BC787" s="15"/>
      <c r="BD787" s="15"/>
      <c r="BE787" s="15"/>
      <c r="BF787" s="24"/>
      <c r="BG787" s="15"/>
      <c r="BH787" s="24"/>
      <c r="BI787" s="15"/>
      <c r="BJ787" s="24"/>
      <c r="BK787" s="15"/>
      <c r="BL787" s="24"/>
      <c r="BM787" s="15"/>
      <c r="BN787" s="24"/>
      <c r="BO787" s="15"/>
      <c r="BP787" s="24"/>
      <c r="BQ787" s="15"/>
      <c r="BR787" s="24"/>
      <c r="BS787" s="15"/>
      <c r="BT787" s="24"/>
      <c r="BU787" s="15"/>
      <c r="BV787" s="24"/>
      <c r="BW787" s="15"/>
      <c r="BX787" s="24"/>
      <c r="BY787" s="15"/>
      <c r="BZ787" s="24"/>
      <c r="CA787" s="15"/>
      <c r="CB787" s="24"/>
      <c r="CC787" s="15"/>
      <c r="CD787" s="24"/>
      <c r="CE787" s="15"/>
      <c r="CF787" s="24"/>
      <c r="CG787" s="15"/>
      <c r="CH787" s="25"/>
      <c r="CI787" s="15"/>
      <c r="CJ787" s="25"/>
      <c r="CK787" s="15"/>
      <c r="CL787" s="25"/>
      <c r="CM787" s="15"/>
      <c r="CN787" s="25"/>
      <c r="CO787" s="15"/>
      <c r="CP787" s="25"/>
      <c r="CQ787" s="15"/>
      <c r="CR787" s="25"/>
      <c r="CS787" s="15">
        <f t="shared" si="162"/>
        <v>0</v>
      </c>
      <c r="CT787" s="15">
        <f t="shared" si="163"/>
        <v>38</v>
      </c>
      <c r="CU787" s="15">
        <f t="shared" si="164"/>
        <v>0</v>
      </c>
      <c r="CV787" s="15">
        <f t="shared" si="165"/>
        <v>0</v>
      </c>
      <c r="CW787" s="15"/>
      <c r="CX787" s="15"/>
      <c r="CY787" s="15">
        <f t="shared" si="166"/>
        <v>0</v>
      </c>
      <c r="CZ787" s="15">
        <f>GG787</f>
        <v>0</v>
      </c>
      <c r="DA787" s="19"/>
      <c r="DB787" s="17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7"/>
      <c r="DQ787" s="15"/>
      <c r="DR787" s="15"/>
      <c r="DS787" s="15"/>
      <c r="DT787" s="15"/>
      <c r="DU787" s="15"/>
      <c r="DV787" s="15"/>
      <c r="DW787" s="15"/>
      <c r="DX787" s="20"/>
      <c r="DY787" s="15"/>
      <c r="DZ787" s="20"/>
      <c r="EA787" s="15"/>
      <c r="EB787" s="20"/>
      <c r="EC787" s="15"/>
      <c r="ED787" s="20"/>
      <c r="EE787" s="15"/>
      <c r="EF787" s="20"/>
      <c r="EG787" s="15"/>
      <c r="EH787" s="20"/>
      <c r="EI787" s="15"/>
      <c r="EJ787" s="20"/>
      <c r="EK787" s="15"/>
      <c r="EL787" s="20"/>
      <c r="EM787" s="15">
        <v>32</v>
      </c>
      <c r="EN787" s="20" t="s">
        <v>129</v>
      </c>
      <c r="EO787" s="15"/>
      <c r="EP787" s="20"/>
      <c r="EQ787" s="15"/>
      <c r="ER787" s="20"/>
      <c r="ES787" s="15"/>
      <c r="ET787" s="20"/>
      <c r="EU787" s="15"/>
      <c r="EV787" s="20"/>
      <c r="EW787" s="15"/>
      <c r="EX787" s="20"/>
      <c r="EY787" s="15"/>
      <c r="EZ787" s="20"/>
      <c r="FA787" s="15"/>
      <c r="FB787" s="20"/>
      <c r="FC787" s="15">
        <v>38</v>
      </c>
      <c r="FD787" s="20" t="s">
        <v>129</v>
      </c>
      <c r="FE787" s="15"/>
      <c r="FF787" s="20"/>
      <c r="FG787" s="15"/>
      <c r="FH787" s="20"/>
      <c r="FI787" s="15"/>
      <c r="FJ787" s="20"/>
      <c r="FK787" s="15"/>
      <c r="FL787" s="20"/>
      <c r="FM787" s="15"/>
      <c r="FN787" s="20"/>
      <c r="FO787" s="15"/>
      <c r="FP787" s="20"/>
      <c r="FQ787" s="15"/>
      <c r="FR787" s="20"/>
      <c r="FS787" s="15"/>
      <c r="FT787" s="20"/>
      <c r="FU787" s="15"/>
      <c r="FV787" s="20"/>
      <c r="FW787" s="15"/>
      <c r="FX787" s="20"/>
      <c r="FY787" s="15"/>
      <c r="FZ787" s="20"/>
      <c r="GA787" s="15"/>
      <c r="GB787" s="20"/>
      <c r="GC787" s="15"/>
      <c r="GD787" s="20"/>
      <c r="GE787" s="15"/>
      <c r="GF787" s="20"/>
      <c r="GG787" s="170"/>
    </row>
    <row r="788" spans="1:189" s="2" customFormat="1" ht="15" customHeight="1" x14ac:dyDescent="0.3">
      <c r="A788" s="15" t="s">
        <v>133</v>
      </c>
      <c r="B788" s="15" t="s">
        <v>140</v>
      </c>
      <c r="C788" s="15" t="s">
        <v>420</v>
      </c>
      <c r="D788" s="15" t="s">
        <v>1160</v>
      </c>
      <c r="E788" s="15" t="str">
        <f t="shared" si="160"/>
        <v>Wyatt Kozaczka</v>
      </c>
      <c r="F788" s="15" t="s">
        <v>135</v>
      </c>
      <c r="G788" s="15">
        <v>999917771</v>
      </c>
      <c r="H788" s="15">
        <f t="shared" si="161"/>
        <v>28</v>
      </c>
      <c r="I788" s="17"/>
      <c r="J788" s="17"/>
      <c r="K788" s="21"/>
      <c r="L788" s="15"/>
      <c r="M788" s="15"/>
      <c r="N788" s="15"/>
      <c r="O788" s="15">
        <f t="shared" si="156"/>
        <v>28</v>
      </c>
      <c r="P788" s="15">
        <v>0</v>
      </c>
      <c r="Q788" s="15">
        <f t="shared" si="157"/>
        <v>2</v>
      </c>
      <c r="R788" s="15">
        <v>0</v>
      </c>
      <c r="S788" s="15">
        <v>0</v>
      </c>
      <c r="T788" s="15">
        <f t="shared" si="158"/>
        <v>0</v>
      </c>
      <c r="U788" s="15">
        <f t="shared" si="159"/>
        <v>0</v>
      </c>
      <c r="V788" s="15"/>
      <c r="W788" s="15"/>
      <c r="X788" s="15"/>
      <c r="Y788" s="15"/>
      <c r="Z788" s="21"/>
      <c r="AA788" s="17"/>
      <c r="AB788" s="17"/>
      <c r="AC788" s="17"/>
      <c r="AD788" s="17"/>
      <c r="AE788" s="17"/>
      <c r="AF788" s="24"/>
      <c r="AG788" s="17"/>
      <c r="AH788" s="24"/>
      <c r="AI788" s="17"/>
      <c r="AJ788" s="24"/>
      <c r="AK788" s="17"/>
      <c r="AL788" s="24"/>
      <c r="AM788" s="17"/>
      <c r="AN788" s="24"/>
      <c r="AO788" s="17"/>
      <c r="AP788" s="24"/>
      <c r="AQ788" s="17"/>
      <c r="AR788" s="24"/>
      <c r="AS788" s="17"/>
      <c r="AT788" s="24"/>
      <c r="AU788" s="17"/>
      <c r="AV788" s="24"/>
      <c r="AW788" s="17"/>
      <c r="AX788" s="24"/>
      <c r="AY788" s="17"/>
      <c r="AZ788" s="17"/>
      <c r="BA788" s="17"/>
      <c r="BB788" s="24"/>
      <c r="BC788" s="17"/>
      <c r="BD788" s="24"/>
      <c r="BE788" s="17"/>
      <c r="BF788" s="24"/>
      <c r="BG788" s="17"/>
      <c r="BH788" s="24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24"/>
      <c r="CQ788" s="17"/>
      <c r="CR788" s="24"/>
      <c r="CS788" s="15">
        <f t="shared" si="162"/>
        <v>0</v>
      </c>
      <c r="CT788" s="15">
        <f t="shared" si="163"/>
        <v>0</v>
      </c>
      <c r="CU788" s="15">
        <f t="shared" si="164"/>
        <v>0</v>
      </c>
      <c r="CV788" s="15">
        <f t="shared" si="165"/>
        <v>0</v>
      </c>
      <c r="CW788" s="15"/>
      <c r="CX788" s="15"/>
      <c r="CY788" s="15">
        <f t="shared" si="166"/>
        <v>0</v>
      </c>
      <c r="CZ788" s="15">
        <f>GG788</f>
        <v>0</v>
      </c>
      <c r="DA788" s="20"/>
      <c r="DB788" s="17"/>
      <c r="DC788" s="15"/>
      <c r="DD788" s="15"/>
      <c r="DE788" s="15"/>
      <c r="DF788" s="15"/>
      <c r="DG788" s="15">
        <f>0.4*34</f>
        <v>13.600000000000001</v>
      </c>
      <c r="DH788" s="15"/>
      <c r="DI788" s="15">
        <f>0.4*68</f>
        <v>27.200000000000003</v>
      </c>
      <c r="DJ788" s="15"/>
      <c r="DK788" s="15"/>
      <c r="DL788" s="15"/>
      <c r="DM788" s="15"/>
      <c r="DN788" s="15"/>
      <c r="DO788" s="15"/>
      <c r="DP788" s="17"/>
      <c r="DQ788" s="15"/>
      <c r="DR788" s="15"/>
      <c r="DS788" s="15">
        <f>0.4*60</f>
        <v>24</v>
      </c>
      <c r="DT788" s="15"/>
      <c r="DU788" s="15"/>
      <c r="DV788" s="15"/>
      <c r="DW788" s="15"/>
      <c r="DX788" s="20"/>
      <c r="DY788" s="15"/>
      <c r="DZ788" s="20"/>
      <c r="EA788" s="15"/>
      <c r="EB788" s="20"/>
      <c r="EC788" s="15"/>
      <c r="ED788" s="20"/>
      <c r="EE788" s="15"/>
      <c r="EF788" s="20"/>
      <c r="EG788" s="15"/>
      <c r="EH788" s="20"/>
      <c r="EI788" s="15"/>
      <c r="EJ788" s="20"/>
      <c r="EK788" s="15">
        <v>28</v>
      </c>
      <c r="EL788" s="20">
        <v>3</v>
      </c>
      <c r="EM788" s="15"/>
      <c r="EN788" s="20"/>
      <c r="EO788" s="15"/>
      <c r="EP788" s="20"/>
      <c r="EQ788" s="15"/>
      <c r="ER788" s="20"/>
      <c r="ES788" s="15"/>
      <c r="ET788" s="20"/>
      <c r="EU788" s="15"/>
      <c r="EV788" s="20"/>
      <c r="EW788" s="15"/>
      <c r="EX788" s="20"/>
      <c r="EY788" s="15"/>
      <c r="EZ788" s="20"/>
      <c r="FA788" s="15"/>
      <c r="FB788" s="20"/>
      <c r="FC788" s="15"/>
      <c r="FD788" s="20"/>
      <c r="FE788" s="15"/>
      <c r="FF788" s="20"/>
      <c r="FG788" s="15"/>
      <c r="FH788" s="20"/>
      <c r="FI788" s="15"/>
      <c r="FJ788" s="20"/>
      <c r="FK788" s="15"/>
      <c r="FL788" s="20"/>
      <c r="FM788" s="15"/>
      <c r="FN788" s="20"/>
      <c r="FO788" s="15"/>
      <c r="FP788" s="20"/>
      <c r="FQ788" s="15"/>
      <c r="FR788" s="20"/>
      <c r="FS788" s="15"/>
      <c r="FT788" s="20"/>
      <c r="FU788" s="15"/>
      <c r="FV788" s="20"/>
      <c r="FW788" s="15"/>
      <c r="FX788" s="20"/>
      <c r="FY788" s="15"/>
      <c r="FZ788" s="20"/>
      <c r="GA788" s="15"/>
      <c r="GB788" s="20"/>
      <c r="GC788" s="15"/>
      <c r="GD788" s="20"/>
      <c r="GE788" s="15"/>
      <c r="GF788" s="20"/>
      <c r="GG788" s="170"/>
    </row>
    <row r="789" spans="1:189" s="2" customFormat="1" ht="15" customHeight="1" x14ac:dyDescent="0.3">
      <c r="A789" s="17" t="s">
        <v>125</v>
      </c>
      <c r="B789" s="17" t="s">
        <v>126</v>
      </c>
      <c r="C789" s="17" t="s">
        <v>508</v>
      </c>
      <c r="D789" s="17" t="s">
        <v>1982</v>
      </c>
      <c r="E789" s="15" t="str">
        <f t="shared" si="160"/>
        <v>Tiffany Yoo</v>
      </c>
      <c r="F789" s="17" t="s">
        <v>128</v>
      </c>
      <c r="G789" s="15">
        <v>999917779</v>
      </c>
      <c r="H789" s="15">
        <f t="shared" si="161"/>
        <v>54</v>
      </c>
      <c r="I789" s="15"/>
      <c r="J789" s="17">
        <f>(O789+P789+R789+S789+T789+U789)/2</f>
        <v>16</v>
      </c>
      <c r="K789" s="16"/>
      <c r="L789" s="15"/>
      <c r="M789" s="15"/>
      <c r="N789" s="15"/>
      <c r="O789" s="15">
        <f t="shared" si="156"/>
        <v>32</v>
      </c>
      <c r="P789" s="15">
        <v>0</v>
      </c>
      <c r="Q789" s="15">
        <f t="shared" si="157"/>
        <v>0</v>
      </c>
      <c r="R789" s="15">
        <v>0</v>
      </c>
      <c r="S789" s="15">
        <v>0</v>
      </c>
      <c r="T789" s="15">
        <f t="shared" si="158"/>
        <v>0</v>
      </c>
      <c r="U789" s="15">
        <f t="shared" si="159"/>
        <v>0</v>
      </c>
      <c r="V789" s="15"/>
      <c r="W789" s="15"/>
      <c r="X789" s="15"/>
      <c r="Y789" s="15"/>
      <c r="Z789" s="16"/>
      <c r="AA789" s="15"/>
      <c r="AB789" s="24"/>
      <c r="AC789" s="15"/>
      <c r="AD789" s="15"/>
      <c r="AE789" s="15"/>
      <c r="AF789" s="15"/>
      <c r="AG789" s="15"/>
      <c r="AH789" s="24"/>
      <c r="AI789" s="15"/>
      <c r="AJ789" s="15"/>
      <c r="AK789" s="15"/>
      <c r="AL789" s="15"/>
      <c r="AM789" s="15"/>
      <c r="AN789" s="24"/>
      <c r="AO789" s="15"/>
      <c r="AP789" s="24"/>
      <c r="AQ789" s="15"/>
      <c r="AR789" s="24"/>
      <c r="AS789" s="15"/>
      <c r="AT789" s="24"/>
      <c r="AU789" s="15"/>
      <c r="AV789" s="24"/>
      <c r="AW789" s="15"/>
      <c r="AX789" s="24"/>
      <c r="AY789" s="15"/>
      <c r="AZ789" s="15"/>
      <c r="BA789" s="15"/>
      <c r="BB789" s="15"/>
      <c r="BC789" s="15"/>
      <c r="BD789" s="15"/>
      <c r="BE789" s="15"/>
      <c r="BF789" s="24"/>
      <c r="BG789" s="15"/>
      <c r="BH789" s="24"/>
      <c r="BI789" s="15"/>
      <c r="BJ789" s="24"/>
      <c r="BK789" s="15"/>
      <c r="BL789" s="24"/>
      <c r="BM789" s="15"/>
      <c r="BN789" s="24"/>
      <c r="BO789" s="15"/>
      <c r="BP789" s="24"/>
      <c r="BQ789" s="15"/>
      <c r="BR789" s="24"/>
      <c r="BS789" s="15"/>
      <c r="BT789" s="24"/>
      <c r="BU789" s="15"/>
      <c r="BV789" s="24"/>
      <c r="BW789" s="15"/>
      <c r="BX789" s="24"/>
      <c r="BY789" s="15"/>
      <c r="BZ789" s="24"/>
      <c r="CA789" s="15"/>
      <c r="CB789" s="24"/>
      <c r="CC789" s="15"/>
      <c r="CD789" s="24"/>
      <c r="CE789" s="15"/>
      <c r="CF789" s="24"/>
      <c r="CG789" s="15"/>
      <c r="CH789" s="25"/>
      <c r="CI789" s="15"/>
      <c r="CJ789" s="25"/>
      <c r="CK789" s="15"/>
      <c r="CL789" s="25"/>
      <c r="CM789" s="15"/>
      <c r="CN789" s="25"/>
      <c r="CO789" s="15"/>
      <c r="CP789" s="25"/>
      <c r="CQ789" s="15"/>
      <c r="CR789" s="25"/>
      <c r="CS789" s="15">
        <f t="shared" si="162"/>
        <v>0</v>
      </c>
      <c r="CT789" s="15">
        <f t="shared" si="163"/>
        <v>38</v>
      </c>
      <c r="CU789" s="15">
        <f t="shared" si="164"/>
        <v>0</v>
      </c>
      <c r="CV789" s="15">
        <f t="shared" si="165"/>
        <v>0</v>
      </c>
      <c r="CW789" s="15"/>
      <c r="CX789" s="15"/>
      <c r="CY789" s="15">
        <f t="shared" si="166"/>
        <v>0</v>
      </c>
      <c r="CZ789" s="15">
        <f>GG789</f>
        <v>0</v>
      </c>
      <c r="DA789" s="19"/>
      <c r="DB789" s="17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7"/>
      <c r="DQ789" s="15"/>
      <c r="DR789" s="15"/>
      <c r="DS789" s="15"/>
      <c r="DT789" s="15"/>
      <c r="DU789" s="15"/>
      <c r="DV789" s="15"/>
      <c r="DW789" s="15"/>
      <c r="DX789" s="20"/>
      <c r="DY789" s="15"/>
      <c r="DZ789" s="20"/>
      <c r="EA789" s="15"/>
      <c r="EB789" s="20"/>
      <c r="EC789" s="15"/>
      <c r="ED789" s="20"/>
      <c r="EE789" s="15"/>
      <c r="EF789" s="20"/>
      <c r="EG789" s="15"/>
      <c r="EH789" s="20"/>
      <c r="EI789" s="15"/>
      <c r="EJ789" s="20"/>
      <c r="EK789" s="15"/>
      <c r="EL789" s="20"/>
      <c r="EM789" s="15">
        <v>32</v>
      </c>
      <c r="EN789" s="20" t="s">
        <v>129</v>
      </c>
      <c r="EO789" s="15"/>
      <c r="EP789" s="20"/>
      <c r="EQ789" s="15"/>
      <c r="ER789" s="20"/>
      <c r="ES789" s="15"/>
      <c r="ET789" s="20"/>
      <c r="EU789" s="15"/>
      <c r="EV789" s="20"/>
      <c r="EW789" s="15"/>
      <c r="EX789" s="20"/>
      <c r="EY789" s="15"/>
      <c r="EZ789" s="20"/>
      <c r="FA789" s="15"/>
      <c r="FB789" s="20"/>
      <c r="FC789" s="15">
        <v>38</v>
      </c>
      <c r="FD789" s="20" t="s">
        <v>129</v>
      </c>
      <c r="FE789" s="15"/>
      <c r="FF789" s="20"/>
      <c r="FG789" s="15"/>
      <c r="FH789" s="20"/>
      <c r="FI789" s="15"/>
      <c r="FJ789" s="20"/>
      <c r="FK789" s="15"/>
      <c r="FL789" s="20"/>
      <c r="FM789" s="15"/>
      <c r="FN789" s="20"/>
      <c r="FO789" s="15"/>
      <c r="FP789" s="20"/>
      <c r="FQ789" s="15"/>
      <c r="FR789" s="20"/>
      <c r="FS789" s="15"/>
      <c r="FT789" s="20"/>
      <c r="FU789" s="15"/>
      <c r="FV789" s="20"/>
      <c r="FW789" s="15"/>
      <c r="FX789" s="20"/>
      <c r="FY789" s="15"/>
      <c r="FZ789" s="20"/>
      <c r="GA789" s="15"/>
      <c r="GB789" s="20"/>
      <c r="GC789" s="15"/>
      <c r="GD789" s="20"/>
      <c r="GE789" s="15"/>
      <c r="GF789" s="20"/>
      <c r="GG789" s="170"/>
    </row>
    <row r="790" spans="1:189" s="2" customFormat="1" ht="15" customHeight="1" x14ac:dyDescent="0.3">
      <c r="A790" s="17" t="s">
        <v>125</v>
      </c>
      <c r="B790" s="17" t="s">
        <v>126</v>
      </c>
      <c r="C790" s="17" t="s">
        <v>1983</v>
      </c>
      <c r="D790" s="17" t="s">
        <v>1982</v>
      </c>
      <c r="E790" s="15" t="str">
        <f t="shared" si="160"/>
        <v>Ellice Yoo</v>
      </c>
      <c r="F790" s="17" t="s">
        <v>128</v>
      </c>
      <c r="G790" s="15">
        <v>999917780</v>
      </c>
      <c r="H790" s="15">
        <f t="shared" si="161"/>
        <v>54</v>
      </c>
      <c r="I790" s="15"/>
      <c r="J790" s="17">
        <f>(O790+P790+R790+S790+T790+U790)/2</f>
        <v>16</v>
      </c>
      <c r="K790" s="16"/>
      <c r="L790" s="15"/>
      <c r="M790" s="15"/>
      <c r="N790" s="15"/>
      <c r="O790" s="15">
        <f t="shared" si="156"/>
        <v>32</v>
      </c>
      <c r="P790" s="15">
        <v>0</v>
      </c>
      <c r="Q790" s="15">
        <f t="shared" si="157"/>
        <v>0</v>
      </c>
      <c r="R790" s="15">
        <v>0</v>
      </c>
      <c r="S790" s="15">
        <v>0</v>
      </c>
      <c r="T790" s="15">
        <f t="shared" si="158"/>
        <v>0</v>
      </c>
      <c r="U790" s="15">
        <f t="shared" si="159"/>
        <v>0</v>
      </c>
      <c r="V790" s="15"/>
      <c r="W790" s="15"/>
      <c r="X790" s="15"/>
      <c r="Y790" s="15"/>
      <c r="Z790" s="16"/>
      <c r="AA790" s="15"/>
      <c r="AB790" s="24"/>
      <c r="AC790" s="15"/>
      <c r="AD790" s="15"/>
      <c r="AE790" s="15"/>
      <c r="AF790" s="15"/>
      <c r="AG790" s="15"/>
      <c r="AH790" s="24"/>
      <c r="AI790" s="15"/>
      <c r="AJ790" s="15"/>
      <c r="AK790" s="15"/>
      <c r="AL790" s="15"/>
      <c r="AM790" s="15"/>
      <c r="AN790" s="24"/>
      <c r="AO790" s="15"/>
      <c r="AP790" s="24"/>
      <c r="AQ790" s="15"/>
      <c r="AR790" s="24"/>
      <c r="AS790" s="15"/>
      <c r="AT790" s="24"/>
      <c r="AU790" s="15"/>
      <c r="AV790" s="24"/>
      <c r="AW790" s="15"/>
      <c r="AX790" s="24"/>
      <c r="AY790" s="15"/>
      <c r="AZ790" s="15"/>
      <c r="BA790" s="15"/>
      <c r="BB790" s="15"/>
      <c r="BC790" s="15"/>
      <c r="BD790" s="15"/>
      <c r="BE790" s="15"/>
      <c r="BF790" s="24"/>
      <c r="BG790" s="15"/>
      <c r="BH790" s="24"/>
      <c r="BI790" s="15"/>
      <c r="BJ790" s="24"/>
      <c r="BK790" s="15"/>
      <c r="BL790" s="24"/>
      <c r="BM790" s="15"/>
      <c r="BN790" s="24"/>
      <c r="BO790" s="15"/>
      <c r="BP790" s="24"/>
      <c r="BQ790" s="15"/>
      <c r="BR790" s="24"/>
      <c r="BS790" s="15"/>
      <c r="BT790" s="24"/>
      <c r="BU790" s="15"/>
      <c r="BV790" s="24"/>
      <c r="BW790" s="15"/>
      <c r="BX790" s="24"/>
      <c r="BY790" s="15"/>
      <c r="BZ790" s="24"/>
      <c r="CA790" s="15"/>
      <c r="CB790" s="24"/>
      <c r="CC790" s="15"/>
      <c r="CD790" s="24"/>
      <c r="CE790" s="15"/>
      <c r="CF790" s="24"/>
      <c r="CG790" s="15"/>
      <c r="CH790" s="25"/>
      <c r="CI790" s="15"/>
      <c r="CJ790" s="25"/>
      <c r="CK790" s="15"/>
      <c r="CL790" s="25"/>
      <c r="CM790" s="15"/>
      <c r="CN790" s="25"/>
      <c r="CO790" s="15"/>
      <c r="CP790" s="25"/>
      <c r="CQ790" s="15"/>
      <c r="CR790" s="25"/>
      <c r="CS790" s="15">
        <f t="shared" si="162"/>
        <v>0</v>
      </c>
      <c r="CT790" s="15">
        <f t="shared" si="163"/>
        <v>38</v>
      </c>
      <c r="CU790" s="15">
        <f t="shared" si="164"/>
        <v>0</v>
      </c>
      <c r="CV790" s="15">
        <f t="shared" si="165"/>
        <v>0</v>
      </c>
      <c r="CW790" s="15"/>
      <c r="CX790" s="15"/>
      <c r="CY790" s="15">
        <f t="shared" si="166"/>
        <v>0</v>
      </c>
      <c r="CZ790" s="15">
        <f>GG790</f>
        <v>0</v>
      </c>
      <c r="DA790" s="19"/>
      <c r="DB790" s="17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7"/>
      <c r="DQ790" s="15"/>
      <c r="DR790" s="15"/>
      <c r="DS790" s="15"/>
      <c r="DT790" s="15"/>
      <c r="DU790" s="15"/>
      <c r="DV790" s="15"/>
      <c r="DW790" s="15"/>
      <c r="DX790" s="20"/>
      <c r="DY790" s="15"/>
      <c r="DZ790" s="20"/>
      <c r="EA790" s="15"/>
      <c r="EB790" s="20"/>
      <c r="EC790" s="15"/>
      <c r="ED790" s="20"/>
      <c r="EE790" s="15"/>
      <c r="EF790" s="20"/>
      <c r="EG790" s="15"/>
      <c r="EH790" s="20"/>
      <c r="EI790" s="15"/>
      <c r="EJ790" s="20"/>
      <c r="EK790" s="15"/>
      <c r="EL790" s="20"/>
      <c r="EM790" s="15">
        <v>32</v>
      </c>
      <c r="EN790" s="20" t="s">
        <v>129</v>
      </c>
      <c r="EO790" s="15"/>
      <c r="EP790" s="20"/>
      <c r="EQ790" s="15"/>
      <c r="ER790" s="20"/>
      <c r="ES790" s="15"/>
      <c r="ET790" s="20"/>
      <c r="EU790" s="15"/>
      <c r="EV790" s="20"/>
      <c r="EW790" s="15"/>
      <c r="EX790" s="20"/>
      <c r="EY790" s="15"/>
      <c r="EZ790" s="20"/>
      <c r="FA790" s="15"/>
      <c r="FB790" s="20"/>
      <c r="FC790" s="15">
        <v>38</v>
      </c>
      <c r="FD790" s="20" t="s">
        <v>129</v>
      </c>
      <c r="FE790" s="15"/>
      <c r="FF790" s="20"/>
      <c r="FG790" s="15"/>
      <c r="FH790" s="20"/>
      <c r="FI790" s="15"/>
      <c r="FJ790" s="20"/>
      <c r="FK790" s="15"/>
      <c r="FL790" s="20"/>
      <c r="FM790" s="15"/>
      <c r="FN790" s="20"/>
      <c r="FO790" s="15"/>
      <c r="FP790" s="20"/>
      <c r="FQ790" s="15"/>
      <c r="FR790" s="20"/>
      <c r="FS790" s="15"/>
      <c r="FT790" s="20"/>
      <c r="FU790" s="15"/>
      <c r="FV790" s="20"/>
      <c r="FW790" s="15"/>
      <c r="FX790" s="20"/>
      <c r="FY790" s="15"/>
      <c r="FZ790" s="20"/>
      <c r="GA790" s="15"/>
      <c r="GB790" s="20"/>
      <c r="GC790" s="15"/>
      <c r="GD790" s="20"/>
      <c r="GE790" s="15"/>
      <c r="GF790" s="20"/>
      <c r="GG790" s="170"/>
    </row>
    <row r="791" spans="1:189" s="2" customFormat="1" ht="15" customHeight="1" x14ac:dyDescent="0.3">
      <c r="A791" s="15" t="s">
        <v>2903</v>
      </c>
      <c r="B791" s="15" t="s">
        <v>126</v>
      </c>
      <c r="C791" s="15" t="s">
        <v>1538</v>
      </c>
      <c r="D791" s="15" t="s">
        <v>1532</v>
      </c>
      <c r="E791" s="15" t="str">
        <f t="shared" si="160"/>
        <v>Kulee Park</v>
      </c>
      <c r="F791" s="15" t="s">
        <v>128</v>
      </c>
      <c r="G791" s="15">
        <v>999917793</v>
      </c>
      <c r="H791" s="15">
        <f t="shared" si="161"/>
        <v>64</v>
      </c>
      <c r="I791" s="15"/>
      <c r="J791" s="15"/>
      <c r="K791" s="16"/>
      <c r="L791" s="15"/>
      <c r="M791" s="15"/>
      <c r="N791" s="15"/>
      <c r="O791" s="15">
        <f t="shared" si="156"/>
        <v>0</v>
      </c>
      <c r="P791" s="15">
        <v>0</v>
      </c>
      <c r="Q791" s="15">
        <f t="shared" si="157"/>
        <v>0</v>
      </c>
      <c r="R791" s="15">
        <v>0</v>
      </c>
      <c r="S791" s="15">
        <v>0</v>
      </c>
      <c r="T791" s="15">
        <f t="shared" si="158"/>
        <v>0</v>
      </c>
      <c r="U791" s="15">
        <f t="shared" si="159"/>
        <v>0</v>
      </c>
      <c r="V791" s="15"/>
      <c r="W791" s="15"/>
      <c r="X791" s="15"/>
      <c r="Y791" s="15"/>
      <c r="Z791" s="16"/>
      <c r="AA791" s="15"/>
      <c r="AB791" s="24"/>
      <c r="AC791" s="15"/>
      <c r="AD791" s="15"/>
      <c r="AE791" s="15"/>
      <c r="AF791" s="15"/>
      <c r="AG791" s="15"/>
      <c r="AH791" s="24"/>
      <c r="AI791" s="15"/>
      <c r="AJ791" s="15"/>
      <c r="AK791" s="15"/>
      <c r="AL791" s="15"/>
      <c r="AM791" s="15"/>
      <c r="AN791" s="24"/>
      <c r="AO791" s="15"/>
      <c r="AP791" s="24"/>
      <c r="AQ791" s="15"/>
      <c r="AR791" s="24"/>
      <c r="AS791" s="15"/>
      <c r="AT791" s="24"/>
      <c r="AU791" s="15"/>
      <c r="AV791" s="24"/>
      <c r="AW791" s="15"/>
      <c r="AX791" s="24"/>
      <c r="AY791" s="15"/>
      <c r="AZ791" s="15"/>
      <c r="BA791" s="15"/>
      <c r="BB791" s="15"/>
      <c r="BC791" s="15"/>
      <c r="BD791" s="15"/>
      <c r="BE791" s="15"/>
      <c r="BF791" s="24"/>
      <c r="BG791" s="15"/>
      <c r="BH791" s="24"/>
      <c r="BI791" s="15"/>
      <c r="BJ791" s="24"/>
      <c r="BK791" s="15"/>
      <c r="BL791" s="24"/>
      <c r="BM791" s="15"/>
      <c r="BN791" s="24"/>
      <c r="BO791" s="15"/>
      <c r="BP791" s="24"/>
      <c r="BQ791" s="15"/>
      <c r="BR791" s="24"/>
      <c r="BS791" s="15"/>
      <c r="BT791" s="24"/>
      <c r="BU791" s="15"/>
      <c r="BV791" s="24"/>
      <c r="BW791" s="15"/>
      <c r="BX791" s="24"/>
      <c r="BY791" s="15"/>
      <c r="BZ791" s="24"/>
      <c r="CA791" s="15"/>
      <c r="CB791" s="24"/>
      <c r="CC791" s="15"/>
      <c r="CD791" s="24"/>
      <c r="CE791" s="15"/>
      <c r="CF791" s="24"/>
      <c r="CG791" s="15"/>
      <c r="CH791" s="25"/>
      <c r="CI791" s="15"/>
      <c r="CJ791" s="25"/>
      <c r="CK791" s="15"/>
      <c r="CL791" s="25"/>
      <c r="CM791" s="15"/>
      <c r="CN791" s="25"/>
      <c r="CO791" s="15"/>
      <c r="CP791" s="25"/>
      <c r="CQ791" s="15"/>
      <c r="CR791" s="25"/>
      <c r="CS791" s="15">
        <f t="shared" si="162"/>
        <v>0</v>
      </c>
      <c r="CT791" s="15">
        <f t="shared" si="163"/>
        <v>0</v>
      </c>
      <c r="CU791" s="15">
        <f t="shared" si="164"/>
        <v>0</v>
      </c>
      <c r="CV791" s="15">
        <f t="shared" si="165"/>
        <v>0</v>
      </c>
      <c r="CW791" s="15"/>
      <c r="CX791" s="15"/>
      <c r="CY791" s="15">
        <f t="shared" si="166"/>
        <v>64</v>
      </c>
      <c r="CZ791" s="15">
        <f>GG791</f>
        <v>0</v>
      </c>
      <c r="DA791" s="19"/>
      <c r="DB791" s="17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7"/>
      <c r="DQ791" s="15"/>
      <c r="DR791" s="15"/>
      <c r="DS791" s="15"/>
      <c r="DT791" s="15"/>
      <c r="DU791" s="15"/>
      <c r="DV791" s="15"/>
      <c r="DW791" s="15"/>
      <c r="DX791" s="20"/>
      <c r="DY791" s="15"/>
      <c r="DZ791" s="20"/>
      <c r="EA791" s="15"/>
      <c r="EB791" s="20"/>
      <c r="EC791" s="15"/>
      <c r="ED791" s="20"/>
      <c r="EE791" s="15"/>
      <c r="EF791" s="20"/>
      <c r="EG791" s="15"/>
      <c r="EH791" s="20"/>
      <c r="EI791" s="15"/>
      <c r="EJ791" s="20"/>
      <c r="EK791" s="15"/>
      <c r="EL791" s="20"/>
      <c r="EM791" s="15"/>
      <c r="EN791" s="20"/>
      <c r="EO791" s="15">
        <v>64</v>
      </c>
      <c r="EP791" s="20"/>
      <c r="EQ791" s="15"/>
      <c r="ER791" s="20"/>
      <c r="ES791" s="15"/>
      <c r="ET791" s="20"/>
      <c r="EU791" s="15"/>
      <c r="EV791" s="20"/>
      <c r="EW791" s="15"/>
      <c r="EX791" s="20"/>
      <c r="EY791" s="15"/>
      <c r="EZ791" s="20"/>
      <c r="FA791" s="15"/>
      <c r="FB791" s="20"/>
      <c r="FC791" s="15"/>
      <c r="FD791" s="20"/>
      <c r="FE791" s="15"/>
      <c r="FF791" s="20"/>
      <c r="FG791" s="15"/>
      <c r="FH791" s="20"/>
      <c r="FI791" s="15"/>
      <c r="FJ791" s="20"/>
      <c r="FK791" s="15"/>
      <c r="FL791" s="20"/>
      <c r="FM791" s="15"/>
      <c r="FN791" s="20"/>
      <c r="FO791" s="15"/>
      <c r="FP791" s="20"/>
      <c r="FQ791" s="15"/>
      <c r="FR791" s="20"/>
      <c r="FS791" s="15"/>
      <c r="FT791" s="20"/>
      <c r="FU791" s="15"/>
      <c r="FV791" s="20"/>
      <c r="FW791" s="15"/>
      <c r="FX791" s="20"/>
      <c r="FY791" s="15"/>
      <c r="FZ791" s="20"/>
      <c r="GA791" s="15"/>
      <c r="GB791" s="20"/>
      <c r="GC791" s="15"/>
      <c r="GD791" s="20"/>
      <c r="GE791" s="15"/>
      <c r="GF791" s="20"/>
      <c r="GG791" s="170"/>
    </row>
    <row r="792" spans="1:189" s="2" customFormat="1" ht="15" customHeight="1" x14ac:dyDescent="0.3">
      <c r="A792" s="15" t="s">
        <v>2903</v>
      </c>
      <c r="B792" s="15" t="s">
        <v>142</v>
      </c>
      <c r="C792" s="15" t="s">
        <v>765</v>
      </c>
      <c r="D792" s="15" t="s">
        <v>766</v>
      </c>
      <c r="E792" s="15" t="str">
        <f t="shared" si="160"/>
        <v>Danica Fiore</v>
      </c>
      <c r="F792" s="15" t="s">
        <v>128</v>
      </c>
      <c r="G792" s="15">
        <v>999917804</v>
      </c>
      <c r="H792" s="15">
        <f t="shared" si="161"/>
        <v>195</v>
      </c>
      <c r="I792" s="15"/>
      <c r="J792" s="17">
        <f>(O792+P792+R792+S792+T792+U792)/2</f>
        <v>0</v>
      </c>
      <c r="K792" s="16"/>
      <c r="L792" s="15"/>
      <c r="M792" s="15"/>
      <c r="N792" s="15"/>
      <c r="O792" s="15">
        <f t="shared" si="156"/>
        <v>0</v>
      </c>
      <c r="P792" s="15">
        <v>0</v>
      </c>
      <c r="Q792" s="15">
        <f t="shared" si="157"/>
        <v>1</v>
      </c>
      <c r="R792" s="15">
        <v>0</v>
      </c>
      <c r="S792" s="15">
        <v>0</v>
      </c>
      <c r="T792" s="15">
        <f t="shared" si="158"/>
        <v>0</v>
      </c>
      <c r="U792" s="15">
        <f t="shared" si="159"/>
        <v>0</v>
      </c>
      <c r="V792" s="15"/>
      <c r="W792" s="15"/>
      <c r="X792" s="15"/>
      <c r="Y792" s="15"/>
      <c r="Z792" s="16"/>
      <c r="AA792" s="15"/>
      <c r="AB792" s="24"/>
      <c r="AC792" s="15"/>
      <c r="AD792" s="15"/>
      <c r="AE792" s="15"/>
      <c r="AF792" s="15"/>
      <c r="AG792" s="15">
        <f>0.4*60</f>
        <v>24</v>
      </c>
      <c r="AH792" s="24">
        <v>1</v>
      </c>
      <c r="AI792" s="15"/>
      <c r="AJ792" s="15"/>
      <c r="AK792" s="15"/>
      <c r="AL792" s="15"/>
      <c r="AM792" s="15"/>
      <c r="AN792" s="24"/>
      <c r="AO792" s="15"/>
      <c r="AP792" s="24"/>
      <c r="AQ792" s="15"/>
      <c r="AR792" s="24"/>
      <c r="AS792" s="15"/>
      <c r="AT792" s="24"/>
      <c r="AU792" s="15"/>
      <c r="AV792" s="24"/>
      <c r="AW792" s="15"/>
      <c r="AX792" s="24"/>
      <c r="AY792" s="15"/>
      <c r="AZ792" s="15"/>
      <c r="BA792" s="15"/>
      <c r="BB792" s="15"/>
      <c r="BC792" s="15"/>
      <c r="BD792" s="15"/>
      <c r="BE792" s="15"/>
      <c r="BF792" s="24"/>
      <c r="BG792" s="15">
        <f>0.4*120</f>
        <v>48</v>
      </c>
      <c r="BH792" s="24">
        <v>1</v>
      </c>
      <c r="BI792" s="15"/>
      <c r="BJ792" s="24"/>
      <c r="BK792" s="15"/>
      <c r="BL792" s="24"/>
      <c r="BM792" s="15"/>
      <c r="BN792" s="24"/>
      <c r="BO792" s="15"/>
      <c r="BP792" s="24"/>
      <c r="BQ792" s="15"/>
      <c r="BR792" s="24"/>
      <c r="BS792" s="15"/>
      <c r="BT792" s="24"/>
      <c r="BU792" s="15">
        <f>0.4*52.5</f>
        <v>21</v>
      </c>
      <c r="BV792" s="24">
        <v>2</v>
      </c>
      <c r="BW792" s="15"/>
      <c r="BX792" s="24"/>
      <c r="BY792" s="15"/>
      <c r="BZ792" s="24"/>
      <c r="CA792" s="15">
        <v>90</v>
      </c>
      <c r="CB792" s="24">
        <v>3</v>
      </c>
      <c r="CC792" s="15"/>
      <c r="CD792" s="24"/>
      <c r="CE792" s="15"/>
      <c r="CF792" s="24"/>
      <c r="CG792" s="15"/>
      <c r="CH792" s="25"/>
      <c r="CI792" s="15"/>
      <c r="CJ792" s="25"/>
      <c r="CK792" s="15"/>
      <c r="CL792" s="25"/>
      <c r="CM792" s="15"/>
      <c r="CN792" s="25"/>
      <c r="CO792" s="15"/>
      <c r="CP792" s="25"/>
      <c r="CQ792" s="15"/>
      <c r="CR792" s="25"/>
      <c r="CS792" s="15">
        <f t="shared" si="162"/>
        <v>0</v>
      </c>
      <c r="CT792" s="15">
        <f t="shared" si="163"/>
        <v>195</v>
      </c>
      <c r="CU792" s="15">
        <f t="shared" si="164"/>
        <v>2</v>
      </c>
      <c r="CV792" s="15">
        <f t="shared" si="165"/>
        <v>0</v>
      </c>
      <c r="CW792" s="15"/>
      <c r="CX792" s="15"/>
      <c r="CY792" s="15">
        <f t="shared" si="166"/>
        <v>0</v>
      </c>
      <c r="CZ792" s="15">
        <f>GG792</f>
        <v>0</v>
      </c>
      <c r="DA792" s="19"/>
      <c r="DB792" s="17"/>
      <c r="DC792" s="15"/>
      <c r="DD792" s="15"/>
      <c r="DE792" s="15"/>
      <c r="DF792" s="15"/>
      <c r="DG792" s="15">
        <v>60</v>
      </c>
      <c r="DH792" s="15"/>
      <c r="DI792" s="15">
        <v>12</v>
      </c>
      <c r="DJ792" s="15"/>
      <c r="DK792" s="15"/>
      <c r="DL792" s="15"/>
      <c r="DM792" s="15"/>
      <c r="DN792" s="15"/>
      <c r="DO792" s="15"/>
      <c r="DP792" s="17"/>
      <c r="DQ792" s="15"/>
      <c r="DR792" s="15"/>
      <c r="DS792" s="15"/>
      <c r="DT792" s="15"/>
      <c r="DU792" s="15"/>
      <c r="DV792" s="15"/>
      <c r="DW792" s="15"/>
      <c r="DX792" s="20"/>
      <c r="DY792" s="15"/>
      <c r="DZ792" s="20"/>
      <c r="EA792" s="15"/>
      <c r="EB792" s="20"/>
      <c r="EC792" s="15"/>
      <c r="ED792" s="20"/>
      <c r="EE792" s="15"/>
      <c r="EF792" s="20"/>
      <c r="EG792" s="15"/>
      <c r="EH792" s="20"/>
      <c r="EI792" s="15"/>
      <c r="EJ792" s="20"/>
      <c r="EK792" s="15"/>
      <c r="EL792" s="20"/>
      <c r="EM792" s="15"/>
      <c r="EN792" s="20"/>
      <c r="EO792" s="15"/>
      <c r="EP792" s="20"/>
      <c r="EQ792" s="15"/>
      <c r="ER792" s="20"/>
      <c r="ES792" s="15"/>
      <c r="ET792" s="20"/>
      <c r="EU792" s="15">
        <v>45</v>
      </c>
      <c r="EV792" s="20">
        <v>2</v>
      </c>
      <c r="EW792" s="15"/>
      <c r="EX792" s="20"/>
      <c r="EY792" s="15"/>
      <c r="EZ792" s="20"/>
      <c r="FA792" s="15"/>
      <c r="FB792" s="20"/>
      <c r="FC792" s="15"/>
      <c r="FD792" s="20"/>
      <c r="FE792" s="15"/>
      <c r="FF792" s="20"/>
      <c r="FG792" s="15"/>
      <c r="FH792" s="20"/>
      <c r="FI792" s="15"/>
      <c r="FJ792" s="20"/>
      <c r="FK792" s="15"/>
      <c r="FL792" s="20"/>
      <c r="FM792" s="15"/>
      <c r="FN792" s="20"/>
      <c r="FO792" s="15">
        <v>60</v>
      </c>
      <c r="FP792" s="20"/>
      <c r="FQ792" s="15"/>
      <c r="FR792" s="20"/>
      <c r="FS792" s="15">
        <v>90</v>
      </c>
      <c r="FT792" s="20">
        <v>2</v>
      </c>
      <c r="FU792" s="15"/>
      <c r="FV792" s="20"/>
      <c r="FW792" s="15"/>
      <c r="FX792" s="20"/>
      <c r="FY792" s="15"/>
      <c r="FZ792" s="20"/>
      <c r="GA792" s="15"/>
      <c r="GB792" s="20"/>
      <c r="GC792" s="15"/>
      <c r="GD792" s="20"/>
      <c r="GE792" s="15"/>
      <c r="GF792" s="20"/>
      <c r="GG792" s="170"/>
    </row>
    <row r="793" spans="1:189" s="2" customFormat="1" ht="15" customHeight="1" x14ac:dyDescent="0.3">
      <c r="A793" s="15" t="s">
        <v>2905</v>
      </c>
      <c r="B793" s="15" t="s">
        <v>142</v>
      </c>
      <c r="C793" s="15" t="s">
        <v>433</v>
      </c>
      <c r="D793" s="15" t="s">
        <v>1527</v>
      </c>
      <c r="E793" s="15" t="str">
        <f t="shared" si="160"/>
        <v>David Pancoast</v>
      </c>
      <c r="F793" s="15" t="s">
        <v>135</v>
      </c>
      <c r="G793" s="15">
        <v>999917815</v>
      </c>
      <c r="H793" s="15">
        <f t="shared" si="161"/>
        <v>60</v>
      </c>
      <c r="I793" s="15"/>
      <c r="J793" s="15"/>
      <c r="K793" s="16"/>
      <c r="L793" s="15"/>
      <c r="M793" s="15"/>
      <c r="N793" s="15"/>
      <c r="O793" s="15">
        <f t="shared" si="156"/>
        <v>0</v>
      </c>
      <c r="P793" s="15">
        <v>0</v>
      </c>
      <c r="Q793" s="15">
        <f t="shared" si="157"/>
        <v>1</v>
      </c>
      <c r="R793" s="15">
        <v>0</v>
      </c>
      <c r="S793" s="15">
        <v>0</v>
      </c>
      <c r="T793" s="15">
        <f t="shared" si="158"/>
        <v>0</v>
      </c>
      <c r="U793" s="15">
        <f t="shared" si="159"/>
        <v>0</v>
      </c>
      <c r="V793" s="15"/>
      <c r="W793" s="15"/>
      <c r="X793" s="15"/>
      <c r="Y793" s="15"/>
      <c r="Z793" s="16"/>
      <c r="AA793" s="15"/>
      <c r="AB793" s="24"/>
      <c r="AC793" s="15"/>
      <c r="AD793" s="15"/>
      <c r="AE793" s="15"/>
      <c r="AF793" s="15"/>
      <c r="AG793" s="15"/>
      <c r="AH793" s="24"/>
      <c r="AI793" s="15"/>
      <c r="AJ793" s="15"/>
      <c r="AK793" s="15"/>
      <c r="AL793" s="15"/>
      <c r="AM793" s="15"/>
      <c r="AN793" s="24"/>
      <c r="AO793" s="15">
        <v>120</v>
      </c>
      <c r="AP793" s="24">
        <v>1</v>
      </c>
      <c r="AQ793" s="15"/>
      <c r="AR793" s="24"/>
      <c r="AS793" s="15"/>
      <c r="AT793" s="24"/>
      <c r="AU793" s="15"/>
      <c r="AV793" s="24"/>
      <c r="AW793" s="15"/>
      <c r="AX793" s="24"/>
      <c r="AY793" s="15"/>
      <c r="AZ793" s="15"/>
      <c r="BA793" s="15"/>
      <c r="BB793" s="15"/>
      <c r="BC793" s="15"/>
      <c r="BD793" s="15"/>
      <c r="BE793" s="15"/>
      <c r="BF793" s="24"/>
      <c r="BG793" s="15"/>
      <c r="BH793" s="24"/>
      <c r="BI793" s="15"/>
      <c r="BJ793" s="24"/>
      <c r="BK793" s="15"/>
      <c r="BL793" s="24"/>
      <c r="BM793" s="15"/>
      <c r="BN793" s="24"/>
      <c r="BO793" s="15"/>
      <c r="BP793" s="24"/>
      <c r="BQ793" s="15"/>
      <c r="BR793" s="24"/>
      <c r="BS793" s="15"/>
      <c r="BT793" s="24"/>
      <c r="BU793" s="15"/>
      <c r="BV793" s="24"/>
      <c r="BW793" s="15"/>
      <c r="BX793" s="24"/>
      <c r="BY793" s="15"/>
      <c r="BZ793" s="24"/>
      <c r="CA793" s="15"/>
      <c r="CB793" s="24"/>
      <c r="CC793" s="15"/>
      <c r="CD793" s="24"/>
      <c r="CE793" s="15"/>
      <c r="CF793" s="24"/>
      <c r="CG793" s="15"/>
      <c r="CH793" s="25"/>
      <c r="CI793" s="15"/>
      <c r="CJ793" s="25"/>
      <c r="CK793" s="15"/>
      <c r="CL793" s="25"/>
      <c r="CM793" s="15"/>
      <c r="CN793" s="25"/>
      <c r="CO793" s="15"/>
      <c r="CP793" s="25"/>
      <c r="CQ793" s="15"/>
      <c r="CR793" s="25"/>
      <c r="CS793" s="15">
        <f t="shared" si="162"/>
        <v>0</v>
      </c>
      <c r="CT793" s="15">
        <f t="shared" si="163"/>
        <v>60</v>
      </c>
      <c r="CU793" s="15">
        <f t="shared" si="164"/>
        <v>1</v>
      </c>
      <c r="CV793" s="15">
        <f t="shared" si="165"/>
        <v>0</v>
      </c>
      <c r="CW793" s="15"/>
      <c r="CX793" s="15"/>
      <c r="CY793" s="15">
        <f t="shared" si="166"/>
        <v>0</v>
      </c>
      <c r="CZ793" s="15">
        <f>GG793</f>
        <v>0</v>
      </c>
      <c r="DA793" s="19"/>
      <c r="DB793" s="17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>
        <v>30</v>
      </c>
      <c r="DM793" s="15"/>
      <c r="DN793" s="15"/>
      <c r="DO793" s="15"/>
      <c r="DP793" s="17"/>
      <c r="DQ793" s="15"/>
      <c r="DR793" s="15"/>
      <c r="DS793" s="15"/>
      <c r="DT793" s="15"/>
      <c r="DU793" s="15"/>
      <c r="DV793" s="15"/>
      <c r="DW793" s="15"/>
      <c r="DX793" s="20"/>
      <c r="DY793" s="15">
        <v>35</v>
      </c>
      <c r="DZ793" s="20">
        <v>1</v>
      </c>
      <c r="EA793" s="15"/>
      <c r="EB793" s="20"/>
      <c r="EC793" s="15"/>
      <c r="ED793" s="20"/>
      <c r="EE793" s="15"/>
      <c r="EF793" s="20"/>
      <c r="EG793" s="15"/>
      <c r="EH793" s="20"/>
      <c r="EI793" s="15"/>
      <c r="EJ793" s="20"/>
      <c r="EK793" s="15"/>
      <c r="EL793" s="20"/>
      <c r="EM793" s="15"/>
      <c r="EN793" s="20"/>
      <c r="EO793" s="15"/>
      <c r="EP793" s="20"/>
      <c r="EQ793" s="15"/>
      <c r="ER793" s="20"/>
      <c r="ES793" s="15"/>
      <c r="ET793" s="20"/>
      <c r="EU793" s="15"/>
      <c r="EV793" s="20"/>
      <c r="EW793" s="15"/>
      <c r="EX793" s="20"/>
      <c r="EY793" s="15"/>
      <c r="EZ793" s="20"/>
      <c r="FA793" s="15"/>
      <c r="FB793" s="20"/>
      <c r="FC793" s="15"/>
      <c r="FD793" s="20"/>
      <c r="FE793" s="15"/>
      <c r="FF793" s="20"/>
      <c r="FG793" s="15"/>
      <c r="FH793" s="20"/>
      <c r="FI793" s="15"/>
      <c r="FJ793" s="20"/>
      <c r="FK793" s="15"/>
      <c r="FL793" s="20"/>
      <c r="FM793" s="15"/>
      <c r="FN793" s="20"/>
      <c r="FO793" s="15"/>
      <c r="FP793" s="20"/>
      <c r="FQ793" s="15"/>
      <c r="FR793" s="20"/>
      <c r="FS793" s="15"/>
      <c r="FT793" s="20"/>
      <c r="FU793" s="15"/>
      <c r="FV793" s="20"/>
      <c r="FW793" s="15"/>
      <c r="FX793" s="20"/>
      <c r="FY793" s="15">
        <v>60</v>
      </c>
      <c r="FZ793" s="20">
        <v>1</v>
      </c>
      <c r="GA793" s="15"/>
      <c r="GB793" s="20"/>
      <c r="GC793" s="15"/>
      <c r="GD793" s="20"/>
      <c r="GE793" s="15"/>
      <c r="GF793" s="20"/>
      <c r="GG793" s="170"/>
    </row>
    <row r="794" spans="1:189" s="2" customFormat="1" ht="15" customHeight="1" x14ac:dyDescent="0.3">
      <c r="A794" s="15" t="s">
        <v>2903</v>
      </c>
      <c r="B794" s="15" t="s">
        <v>126</v>
      </c>
      <c r="C794" s="17" t="s">
        <v>1427</v>
      </c>
      <c r="D794" s="17" t="s">
        <v>1428</v>
      </c>
      <c r="E794" s="15" t="str">
        <f t="shared" si="160"/>
        <v>Andre Montero</v>
      </c>
      <c r="F794" s="17" t="s">
        <v>135</v>
      </c>
      <c r="G794" s="15">
        <v>999917832</v>
      </c>
      <c r="H794" s="15">
        <f t="shared" si="161"/>
        <v>313.5</v>
      </c>
      <c r="I794" s="15"/>
      <c r="J794" s="15"/>
      <c r="K794" s="16"/>
      <c r="L794" s="15"/>
      <c r="M794" s="15"/>
      <c r="N794" s="15"/>
      <c r="O794" s="15">
        <f t="shared" si="156"/>
        <v>118.5</v>
      </c>
      <c r="P794" s="15">
        <v>0</v>
      </c>
      <c r="Q794" s="15">
        <f t="shared" si="157"/>
        <v>1</v>
      </c>
      <c r="R794" s="15">
        <v>0</v>
      </c>
      <c r="S794" s="15">
        <v>0</v>
      </c>
      <c r="T794" s="15">
        <f t="shared" si="158"/>
        <v>0</v>
      </c>
      <c r="U794" s="15">
        <f t="shared" si="159"/>
        <v>0</v>
      </c>
      <c r="V794" s="15"/>
      <c r="W794" s="15"/>
      <c r="X794" s="15"/>
      <c r="Y794" s="15"/>
      <c r="Z794" s="16"/>
      <c r="AA794" s="15"/>
      <c r="AB794" s="24"/>
      <c r="AC794" s="15"/>
      <c r="AD794" s="15"/>
      <c r="AE794" s="15"/>
      <c r="AF794" s="15"/>
      <c r="AG794" s="15"/>
      <c r="AH794" s="24"/>
      <c r="AI794" s="15"/>
      <c r="AJ794" s="15"/>
      <c r="AK794" s="15"/>
      <c r="AL794" s="15"/>
      <c r="AM794" s="15"/>
      <c r="AN794" s="24"/>
      <c r="AO794" s="15"/>
      <c r="AP794" s="24"/>
      <c r="AQ794" s="15"/>
      <c r="AR794" s="24"/>
      <c r="AS794" s="15"/>
      <c r="AT794" s="24"/>
      <c r="AU794" s="15"/>
      <c r="AV794" s="24"/>
      <c r="AW794" s="15"/>
      <c r="AX794" s="24"/>
      <c r="AY794" s="15"/>
      <c r="AZ794" s="15"/>
      <c r="BA794" s="15"/>
      <c r="BB794" s="15"/>
      <c r="BC794" s="15"/>
      <c r="BD794" s="15"/>
      <c r="BE794" s="15"/>
      <c r="BF794" s="24"/>
      <c r="BG794" s="15"/>
      <c r="BH794" s="24"/>
      <c r="BI794" s="15"/>
      <c r="BJ794" s="24"/>
      <c r="BK794" s="15"/>
      <c r="BL794" s="24"/>
      <c r="BM794" s="15"/>
      <c r="BN794" s="24"/>
      <c r="BO794" s="15"/>
      <c r="BP794" s="24"/>
      <c r="BQ794" s="15"/>
      <c r="BR794" s="24"/>
      <c r="BS794" s="15"/>
      <c r="BT794" s="24"/>
      <c r="BU794" s="15"/>
      <c r="BV794" s="24"/>
      <c r="BW794" s="15"/>
      <c r="BX794" s="24"/>
      <c r="BY794" s="15"/>
      <c r="BZ794" s="24"/>
      <c r="CA794" s="15"/>
      <c r="CB794" s="24"/>
      <c r="CC794" s="15"/>
      <c r="CD794" s="24"/>
      <c r="CE794" s="15"/>
      <c r="CF794" s="24"/>
      <c r="CG794" s="15">
        <v>63</v>
      </c>
      <c r="CH794" s="25">
        <v>5</v>
      </c>
      <c r="CI794" s="15"/>
      <c r="CJ794" s="25"/>
      <c r="CK794" s="15"/>
      <c r="CL794" s="25"/>
      <c r="CM794" s="15"/>
      <c r="CN794" s="25"/>
      <c r="CO794" s="15">
        <v>10</v>
      </c>
      <c r="CP794" s="25">
        <v>1</v>
      </c>
      <c r="CQ794" s="15"/>
      <c r="CR794" s="25"/>
      <c r="CS794" s="15">
        <f t="shared" si="162"/>
        <v>0</v>
      </c>
      <c r="CT794" s="15">
        <f t="shared" si="163"/>
        <v>131</v>
      </c>
      <c r="CU794" s="15">
        <f t="shared" si="164"/>
        <v>2</v>
      </c>
      <c r="CV794" s="15">
        <f t="shared" si="165"/>
        <v>0</v>
      </c>
      <c r="CW794" s="15"/>
      <c r="CX794" s="15"/>
      <c r="CY794" s="15">
        <f t="shared" si="166"/>
        <v>64</v>
      </c>
      <c r="CZ794" s="15">
        <f>GG794</f>
        <v>0</v>
      </c>
      <c r="DA794" s="19"/>
      <c r="DB794" s="17">
        <v>36</v>
      </c>
      <c r="DC794" s="15">
        <v>68</v>
      </c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>
        <v>51</v>
      </c>
      <c r="DP794" s="17"/>
      <c r="DQ794" s="15"/>
      <c r="DR794" s="15"/>
      <c r="DS794" s="15"/>
      <c r="DT794" s="15"/>
      <c r="DU794" s="15"/>
      <c r="DV794" s="15"/>
      <c r="DW794" s="15"/>
      <c r="DX794" s="20"/>
      <c r="DY794" s="15"/>
      <c r="DZ794" s="20"/>
      <c r="EA794" s="15"/>
      <c r="EB794" s="20"/>
      <c r="EC794" s="15"/>
      <c r="ED794" s="20"/>
      <c r="EE794" s="15">
        <v>25</v>
      </c>
      <c r="EF794" s="20"/>
      <c r="EG794" s="15"/>
      <c r="EH794" s="20"/>
      <c r="EI794" s="15">
        <v>37.5</v>
      </c>
      <c r="EJ794" s="20">
        <v>2</v>
      </c>
      <c r="EK794" s="15"/>
      <c r="EL794" s="20"/>
      <c r="EM794" s="15">
        <v>56</v>
      </c>
      <c r="EN794" s="20">
        <v>3</v>
      </c>
      <c r="EO794" s="15">
        <v>64</v>
      </c>
      <c r="EP794" s="20"/>
      <c r="EQ794" s="15"/>
      <c r="ER794" s="20"/>
      <c r="ES794" s="15"/>
      <c r="ET794" s="20"/>
      <c r="EU794" s="15"/>
      <c r="EV794" s="20"/>
      <c r="EW794" s="15"/>
      <c r="EX794" s="20"/>
      <c r="EY794" s="15"/>
      <c r="EZ794" s="20"/>
      <c r="FA794" s="15"/>
      <c r="FB794" s="20"/>
      <c r="FC794" s="15">
        <v>68</v>
      </c>
      <c r="FD794" s="20">
        <v>4</v>
      </c>
      <c r="FE794" s="15"/>
      <c r="FF794" s="20"/>
      <c r="FG794" s="15"/>
      <c r="FH794" s="20"/>
      <c r="FI794" s="15"/>
      <c r="FJ794" s="20"/>
      <c r="FK794" s="15">
        <v>63</v>
      </c>
      <c r="FL794" s="20">
        <v>5</v>
      </c>
      <c r="FM794" s="15"/>
      <c r="FN794" s="20"/>
      <c r="FO794" s="15"/>
      <c r="FP794" s="20"/>
      <c r="FQ794" s="15"/>
      <c r="FR794" s="20"/>
      <c r="FS794" s="15"/>
      <c r="FT794" s="20"/>
      <c r="FU794" s="15"/>
      <c r="FV794" s="20"/>
      <c r="FW794" s="15"/>
      <c r="FX794" s="20"/>
      <c r="FY794" s="15"/>
      <c r="FZ794" s="20"/>
      <c r="GA794" s="15"/>
      <c r="GB794" s="20"/>
      <c r="GC794" s="15"/>
      <c r="GD794" s="20"/>
      <c r="GE794" s="15"/>
      <c r="GF794" s="20"/>
      <c r="GG794" s="170"/>
    </row>
    <row r="795" spans="1:189" s="2" customFormat="1" ht="15" customHeight="1" x14ac:dyDescent="0.3">
      <c r="A795" s="17" t="s">
        <v>2903</v>
      </c>
      <c r="B795" s="17" t="s">
        <v>142</v>
      </c>
      <c r="C795" s="17" t="s">
        <v>3309</v>
      </c>
      <c r="D795" s="17" t="s">
        <v>1345</v>
      </c>
      <c r="E795" s="15" t="str">
        <f t="shared" si="160"/>
        <v>Ayush  Mahapatra</v>
      </c>
      <c r="F795" s="17" t="s">
        <v>135</v>
      </c>
      <c r="G795" s="17">
        <v>999917840</v>
      </c>
      <c r="H795" s="15">
        <f t="shared" si="161"/>
        <v>38</v>
      </c>
      <c r="I795" s="15"/>
      <c r="J795" s="15"/>
      <c r="K795" s="16"/>
      <c r="L795" s="15"/>
      <c r="M795" s="15"/>
      <c r="N795" s="15"/>
      <c r="O795" s="15">
        <f t="shared" si="156"/>
        <v>0</v>
      </c>
      <c r="P795" s="15">
        <v>0</v>
      </c>
      <c r="Q795" s="15">
        <f t="shared" si="157"/>
        <v>0</v>
      </c>
      <c r="R795" s="15">
        <v>0</v>
      </c>
      <c r="S795" s="15">
        <v>0</v>
      </c>
      <c r="T795" s="15">
        <f t="shared" si="158"/>
        <v>0</v>
      </c>
      <c r="U795" s="15">
        <f t="shared" si="159"/>
        <v>0</v>
      </c>
      <c r="V795" s="15"/>
      <c r="W795" s="15"/>
      <c r="X795" s="15"/>
      <c r="Y795" s="15"/>
      <c r="Z795" s="16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>
        <f t="shared" si="162"/>
        <v>38</v>
      </c>
      <c r="CT795" s="15">
        <f t="shared" si="163"/>
        <v>0</v>
      </c>
      <c r="CU795" s="15">
        <f t="shared" si="164"/>
        <v>0</v>
      </c>
      <c r="CV795" s="15">
        <f t="shared" si="165"/>
        <v>0</v>
      </c>
      <c r="CW795" s="15"/>
      <c r="CX795" s="15"/>
      <c r="CY795" s="15">
        <f t="shared" si="166"/>
        <v>0</v>
      </c>
      <c r="CZ795" s="15">
        <f>GG795</f>
        <v>0</v>
      </c>
      <c r="DA795" s="16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20"/>
      <c r="DY795" s="15"/>
      <c r="DZ795" s="20"/>
      <c r="EA795" s="15"/>
      <c r="EB795" s="20"/>
      <c r="EC795" s="15"/>
      <c r="ED795" s="20"/>
      <c r="EE795" s="15"/>
      <c r="EF795" s="20"/>
      <c r="EG795" s="15"/>
      <c r="EH795" s="20"/>
      <c r="EI795" s="15"/>
      <c r="EJ795" s="20"/>
      <c r="EK795" s="15"/>
      <c r="EL795" s="20"/>
      <c r="EM795" s="15"/>
      <c r="EN795" s="20"/>
      <c r="EO795" s="15"/>
      <c r="EP795" s="20"/>
      <c r="EQ795" s="15"/>
      <c r="ER795" s="20"/>
      <c r="ES795" s="15"/>
      <c r="ET795" s="20"/>
      <c r="EU795" s="15"/>
      <c r="EV795" s="20"/>
      <c r="EW795" s="15"/>
      <c r="EX795" s="20"/>
      <c r="EY795" s="15"/>
      <c r="EZ795" s="20"/>
      <c r="FA795" s="15"/>
      <c r="FB795" s="20"/>
      <c r="FC795" s="15"/>
      <c r="FD795" s="20"/>
      <c r="FE795" s="15">
        <v>38</v>
      </c>
      <c r="FF795" s="20" t="s">
        <v>129</v>
      </c>
      <c r="FG795" s="15"/>
      <c r="FH795" s="20"/>
      <c r="FI795" s="15"/>
      <c r="FJ795" s="20"/>
      <c r="FK795" s="15"/>
      <c r="FL795" s="20"/>
      <c r="FM795" s="15"/>
      <c r="FN795" s="20"/>
      <c r="FO795" s="15"/>
      <c r="FP795" s="20"/>
      <c r="FQ795" s="15"/>
      <c r="FR795" s="20"/>
      <c r="FS795" s="15"/>
      <c r="FT795" s="20"/>
      <c r="FU795" s="15"/>
      <c r="FV795" s="20"/>
      <c r="FW795" s="15"/>
      <c r="FX795" s="20"/>
      <c r="FY795" s="15"/>
      <c r="FZ795" s="20"/>
      <c r="GA795" s="15"/>
      <c r="GB795" s="20"/>
      <c r="GC795" s="15"/>
      <c r="GD795" s="20"/>
      <c r="GE795" s="15"/>
      <c r="GF795" s="20"/>
      <c r="GG795" s="170"/>
    </row>
    <row r="796" spans="1:189" s="2" customFormat="1" ht="15" customHeight="1" x14ac:dyDescent="0.3">
      <c r="A796" s="17" t="s">
        <v>133</v>
      </c>
      <c r="B796" s="15" t="s">
        <v>134</v>
      </c>
      <c r="C796" s="15" t="s">
        <v>225</v>
      </c>
      <c r="D796" s="15" t="s">
        <v>222</v>
      </c>
      <c r="E796" s="15" t="str">
        <f t="shared" si="160"/>
        <v>Matthew An</v>
      </c>
      <c r="F796" s="15" t="s">
        <v>135</v>
      </c>
      <c r="G796" s="15">
        <v>999917870</v>
      </c>
      <c r="H796" s="15">
        <f t="shared" si="161"/>
        <v>25.5</v>
      </c>
      <c r="I796" s="15"/>
      <c r="J796" s="17">
        <f>(O796+P796+R796+S796+T796+U796)/2</f>
        <v>25.5</v>
      </c>
      <c r="K796" s="16"/>
      <c r="L796" s="15"/>
      <c r="M796" s="15"/>
      <c r="N796" s="15"/>
      <c r="O796" s="15">
        <f t="shared" si="156"/>
        <v>0</v>
      </c>
      <c r="P796" s="15">
        <v>0</v>
      </c>
      <c r="Q796" s="15">
        <f t="shared" si="157"/>
        <v>0</v>
      </c>
      <c r="R796" s="15">
        <v>0</v>
      </c>
      <c r="S796" s="15">
        <v>0</v>
      </c>
      <c r="T796" s="15">
        <f t="shared" si="158"/>
        <v>51</v>
      </c>
      <c r="U796" s="15">
        <f t="shared" si="159"/>
        <v>0</v>
      </c>
      <c r="V796" s="15"/>
      <c r="W796" s="15"/>
      <c r="X796" s="15"/>
      <c r="Y796" s="15"/>
      <c r="Z796" s="16"/>
      <c r="AA796" s="15"/>
      <c r="AB796" s="24"/>
      <c r="AC796" s="15"/>
      <c r="AD796" s="15"/>
      <c r="AE796" s="15"/>
      <c r="AF796" s="15"/>
      <c r="AG796" s="15"/>
      <c r="AH796" s="24"/>
      <c r="AI796" s="15"/>
      <c r="AJ796" s="15"/>
      <c r="AK796" s="15"/>
      <c r="AL796" s="15"/>
      <c r="AM796" s="15"/>
      <c r="AN796" s="24"/>
      <c r="AO796" s="15"/>
      <c r="AP796" s="24"/>
      <c r="AQ796" s="15"/>
      <c r="AR796" s="24"/>
      <c r="AS796" s="15"/>
      <c r="AT796" s="24"/>
      <c r="AU796" s="15">
        <v>68</v>
      </c>
      <c r="AV796" s="24">
        <v>3</v>
      </c>
      <c r="AW796" s="15"/>
      <c r="AX796" s="24"/>
      <c r="AY796" s="15"/>
      <c r="AZ796" s="15"/>
      <c r="BA796" s="15"/>
      <c r="BB796" s="15"/>
      <c r="BC796" s="15"/>
      <c r="BD796" s="15"/>
      <c r="BE796" s="15"/>
      <c r="BF796" s="24"/>
      <c r="BG796" s="15"/>
      <c r="BH796" s="24"/>
      <c r="BI796" s="15"/>
      <c r="BJ796" s="24"/>
      <c r="BK796" s="15"/>
      <c r="BL796" s="24"/>
      <c r="BM796" s="15"/>
      <c r="BN796" s="24"/>
      <c r="BO796" s="15"/>
      <c r="BP796" s="24"/>
      <c r="BQ796" s="15"/>
      <c r="BR796" s="24"/>
      <c r="BS796" s="15"/>
      <c r="BT796" s="24"/>
      <c r="BU796" s="15">
        <f>0.4*71</f>
        <v>28.400000000000002</v>
      </c>
      <c r="BV796" s="24">
        <v>4</v>
      </c>
      <c r="BW796" s="15"/>
      <c r="BX796" s="24"/>
      <c r="BY796" s="15"/>
      <c r="BZ796" s="24"/>
      <c r="CA796" s="15">
        <f>0.4*90</f>
        <v>36</v>
      </c>
      <c r="CB796" s="24">
        <v>3</v>
      </c>
      <c r="CC796" s="15"/>
      <c r="CD796" s="24"/>
      <c r="CE796" s="15"/>
      <c r="CF796" s="24"/>
      <c r="CG796" s="15"/>
      <c r="CH796" s="25"/>
      <c r="CI796" s="15"/>
      <c r="CJ796" s="25"/>
      <c r="CK796" s="15"/>
      <c r="CL796" s="25"/>
      <c r="CM796" s="15"/>
      <c r="CN796" s="25"/>
      <c r="CO796" s="15"/>
      <c r="CP796" s="25"/>
      <c r="CQ796" s="15"/>
      <c r="CR796" s="25"/>
      <c r="CS796" s="15">
        <f t="shared" si="162"/>
        <v>0</v>
      </c>
      <c r="CT796" s="15">
        <f t="shared" si="163"/>
        <v>0</v>
      </c>
      <c r="CU796" s="15">
        <f t="shared" si="164"/>
        <v>0</v>
      </c>
      <c r="CV796" s="15">
        <f t="shared" si="165"/>
        <v>0</v>
      </c>
      <c r="CW796" s="15"/>
      <c r="CX796" s="15"/>
      <c r="CY796" s="15">
        <f t="shared" si="166"/>
        <v>0</v>
      </c>
      <c r="CZ796" s="15">
        <f>GG796</f>
        <v>0</v>
      </c>
      <c r="DA796" s="19"/>
      <c r="DB796" s="17"/>
      <c r="DC796" s="15"/>
      <c r="DD796" s="15"/>
      <c r="DE796" s="15"/>
      <c r="DF796" s="15"/>
      <c r="DG796" s="15">
        <v>68</v>
      </c>
      <c r="DH796" s="15"/>
      <c r="DI796" s="15"/>
      <c r="DJ796" s="15"/>
      <c r="DK796" s="15"/>
      <c r="DL796" s="15"/>
      <c r="DM796" s="15"/>
      <c r="DN796" s="15"/>
      <c r="DO796" s="15"/>
      <c r="DP796" s="17"/>
      <c r="DQ796" s="15"/>
      <c r="DR796" s="15"/>
      <c r="DS796" s="15"/>
      <c r="DT796" s="15"/>
      <c r="DU796" s="15"/>
      <c r="DV796" s="15"/>
      <c r="DW796" s="15"/>
      <c r="DX796" s="20"/>
      <c r="DY796" s="15"/>
      <c r="DZ796" s="20"/>
      <c r="EA796" s="15"/>
      <c r="EB796" s="20"/>
      <c r="EC796" s="15">
        <v>51</v>
      </c>
      <c r="ED796" s="20" t="s">
        <v>129</v>
      </c>
      <c r="EE796" s="15"/>
      <c r="EF796" s="20"/>
      <c r="EG796" s="15"/>
      <c r="EH796" s="20"/>
      <c r="EI796" s="15"/>
      <c r="EJ796" s="20"/>
      <c r="EK796" s="15"/>
      <c r="EL796" s="20"/>
      <c r="EM796" s="15"/>
      <c r="EN796" s="20"/>
      <c r="EO796" s="15"/>
      <c r="EP796" s="20"/>
      <c r="EQ796" s="15"/>
      <c r="ER796" s="20"/>
      <c r="ES796" s="15"/>
      <c r="ET796" s="20"/>
      <c r="EU796" s="15"/>
      <c r="EV796" s="20"/>
      <c r="EW796" s="15"/>
      <c r="EX796" s="20"/>
      <c r="EY796" s="15"/>
      <c r="EZ796" s="20"/>
      <c r="FA796" s="15"/>
      <c r="FB796" s="20"/>
      <c r="FC796" s="15"/>
      <c r="FD796" s="20"/>
      <c r="FE796" s="15"/>
      <c r="FF796" s="20"/>
      <c r="FG796" s="15"/>
      <c r="FH796" s="20"/>
      <c r="FI796" s="15"/>
      <c r="FJ796" s="20"/>
      <c r="FK796" s="15"/>
      <c r="FL796" s="20"/>
      <c r="FM796" s="15"/>
      <c r="FN796" s="20"/>
      <c r="FO796" s="15"/>
      <c r="FP796" s="20"/>
      <c r="FQ796" s="15"/>
      <c r="FR796" s="20"/>
      <c r="FS796" s="15"/>
      <c r="FT796" s="20"/>
      <c r="FU796" s="15"/>
      <c r="FV796" s="20"/>
      <c r="FW796" s="15"/>
      <c r="FX796" s="20"/>
      <c r="FY796" s="15"/>
      <c r="FZ796" s="20"/>
      <c r="GA796" s="15"/>
      <c r="GB796" s="20"/>
      <c r="GC796" s="15"/>
      <c r="GD796" s="20"/>
      <c r="GE796" s="15"/>
      <c r="GF796" s="20"/>
      <c r="GG796" s="170"/>
    </row>
    <row r="797" spans="1:189" s="2" customFormat="1" ht="15" customHeight="1" x14ac:dyDescent="0.3">
      <c r="A797" s="15" t="s">
        <v>133</v>
      </c>
      <c r="B797" s="15" t="s">
        <v>126</v>
      </c>
      <c r="C797" s="15" t="s">
        <v>1896</v>
      </c>
      <c r="D797" s="15" t="s">
        <v>1897</v>
      </c>
      <c r="E797" s="15" t="str">
        <f t="shared" si="160"/>
        <v>Bryce Zachary Venerick</v>
      </c>
      <c r="F797" s="15" t="s">
        <v>135</v>
      </c>
      <c r="G797" s="15">
        <v>999917874</v>
      </c>
      <c r="H797" s="15">
        <f t="shared" si="161"/>
        <v>446</v>
      </c>
      <c r="I797" s="15"/>
      <c r="J797" s="15"/>
      <c r="K797" s="16"/>
      <c r="L797" s="15"/>
      <c r="M797" s="15"/>
      <c r="N797" s="15"/>
      <c r="O797" s="15">
        <f t="shared" si="156"/>
        <v>0</v>
      </c>
      <c r="P797" s="15">
        <v>0</v>
      </c>
      <c r="Q797" s="15">
        <f t="shared" si="157"/>
        <v>0</v>
      </c>
      <c r="R797" s="15">
        <v>0</v>
      </c>
      <c r="S797" s="15">
        <v>0</v>
      </c>
      <c r="T797" s="15">
        <f t="shared" si="158"/>
        <v>68</v>
      </c>
      <c r="U797" s="15">
        <f t="shared" si="159"/>
        <v>106</v>
      </c>
      <c r="V797" s="15"/>
      <c r="W797" s="15"/>
      <c r="X797" s="15"/>
      <c r="Y797" s="15"/>
      <c r="Z797" s="16"/>
      <c r="AA797" s="15"/>
      <c r="AB797" s="24"/>
      <c r="AC797" s="15"/>
      <c r="AD797" s="15"/>
      <c r="AE797" s="15"/>
      <c r="AF797" s="15"/>
      <c r="AG797" s="15"/>
      <c r="AH797" s="24"/>
      <c r="AI797" s="15"/>
      <c r="AJ797" s="15"/>
      <c r="AK797" s="15"/>
      <c r="AL797" s="15"/>
      <c r="AM797" s="15"/>
      <c r="AN797" s="24"/>
      <c r="AO797" s="15"/>
      <c r="AP797" s="24"/>
      <c r="AQ797" s="15"/>
      <c r="AR797" s="24"/>
      <c r="AS797" s="15"/>
      <c r="AT797" s="24"/>
      <c r="AU797" s="15"/>
      <c r="AV797" s="24"/>
      <c r="AW797" s="15"/>
      <c r="AX797" s="24"/>
      <c r="AY797" s="15"/>
      <c r="AZ797" s="15"/>
      <c r="BA797" s="15"/>
      <c r="BB797" s="15"/>
      <c r="BC797" s="15"/>
      <c r="BD797" s="15"/>
      <c r="BE797" s="15"/>
      <c r="BF797" s="24"/>
      <c r="BG797" s="15"/>
      <c r="BH797" s="24"/>
      <c r="BI797" s="15"/>
      <c r="BJ797" s="24"/>
      <c r="BK797" s="15"/>
      <c r="BL797" s="24"/>
      <c r="BM797" s="15"/>
      <c r="BN797" s="24"/>
      <c r="BO797" s="15">
        <v>120</v>
      </c>
      <c r="BP797" s="24">
        <v>1</v>
      </c>
      <c r="BQ797" s="15"/>
      <c r="BR797" s="24"/>
      <c r="BS797" s="15"/>
      <c r="BT797" s="24"/>
      <c r="BU797" s="15">
        <v>105</v>
      </c>
      <c r="BV797" s="24">
        <v>2</v>
      </c>
      <c r="BW797" s="15"/>
      <c r="BX797" s="24"/>
      <c r="BY797" s="15"/>
      <c r="BZ797" s="24"/>
      <c r="CA797" s="15"/>
      <c r="CB797" s="24"/>
      <c r="CC797" s="15"/>
      <c r="CD797" s="24"/>
      <c r="CE797" s="15"/>
      <c r="CF797" s="24"/>
      <c r="CG797" s="15"/>
      <c r="CH797" s="25"/>
      <c r="CI797" s="15"/>
      <c r="CJ797" s="25"/>
      <c r="CK797" s="15"/>
      <c r="CL797" s="25"/>
      <c r="CM797" s="15"/>
      <c r="CN797" s="25"/>
      <c r="CO797" s="15"/>
      <c r="CP797" s="25"/>
      <c r="CQ797" s="15"/>
      <c r="CR797" s="25"/>
      <c r="CS797" s="15">
        <f t="shared" si="162"/>
        <v>0</v>
      </c>
      <c r="CT797" s="15">
        <f t="shared" si="163"/>
        <v>166</v>
      </c>
      <c r="CU797" s="15">
        <f t="shared" si="164"/>
        <v>3</v>
      </c>
      <c r="CV797" s="15">
        <f t="shared" si="165"/>
        <v>0</v>
      </c>
      <c r="CW797" s="15"/>
      <c r="CX797" s="15"/>
      <c r="CY797" s="15">
        <f t="shared" si="166"/>
        <v>106</v>
      </c>
      <c r="CZ797" s="15">
        <f>GG797</f>
        <v>0</v>
      </c>
      <c r="DA797" s="19"/>
      <c r="DB797" s="17">
        <v>85</v>
      </c>
      <c r="DC797" s="15"/>
      <c r="DD797" s="15"/>
      <c r="DE797" s="15"/>
      <c r="DF797" s="15"/>
      <c r="DG797" s="15"/>
      <c r="DH797" s="15">
        <v>90</v>
      </c>
      <c r="DI797" s="15"/>
      <c r="DJ797" s="15"/>
      <c r="DK797" s="15"/>
      <c r="DL797" s="15"/>
      <c r="DM797" s="15"/>
      <c r="DN797" s="15"/>
      <c r="DO797" s="15"/>
      <c r="DP797" s="17"/>
      <c r="DQ797" s="15"/>
      <c r="DR797" s="15"/>
      <c r="DS797" s="15"/>
      <c r="DT797" s="15"/>
      <c r="DU797" s="15"/>
      <c r="DV797" s="15"/>
      <c r="DW797" s="15">
        <v>79</v>
      </c>
      <c r="DX797" s="20">
        <v>4</v>
      </c>
      <c r="DY797" s="15"/>
      <c r="DZ797" s="20"/>
      <c r="EA797" s="15"/>
      <c r="EB797" s="20"/>
      <c r="EC797" s="15">
        <v>68</v>
      </c>
      <c r="ED797" s="20">
        <v>8</v>
      </c>
      <c r="EE797" s="15"/>
      <c r="EF797" s="20"/>
      <c r="EG797" s="15">
        <v>106</v>
      </c>
      <c r="EH797" s="20">
        <v>5</v>
      </c>
      <c r="EI797" s="15"/>
      <c r="EJ797" s="20"/>
      <c r="EK797" s="15"/>
      <c r="EL797" s="20"/>
      <c r="EM797" s="15"/>
      <c r="EN797" s="20"/>
      <c r="EO797" s="15">
        <v>106</v>
      </c>
      <c r="EP797" s="20"/>
      <c r="EQ797" s="15"/>
      <c r="ER797" s="20"/>
      <c r="ES797" s="15"/>
      <c r="ET797" s="20"/>
      <c r="EU797" s="15">
        <v>68</v>
      </c>
      <c r="EV797" s="20">
        <v>3</v>
      </c>
      <c r="EW797" s="15"/>
      <c r="EX797" s="20"/>
      <c r="EY797" s="15">
        <v>68</v>
      </c>
      <c r="EZ797" s="20">
        <v>3</v>
      </c>
      <c r="FA797" s="15">
        <v>30</v>
      </c>
      <c r="FB797" s="20">
        <v>1</v>
      </c>
      <c r="FC797" s="15"/>
      <c r="FD797" s="20"/>
      <c r="FE797" s="15"/>
      <c r="FF797" s="20"/>
      <c r="FG797" s="15"/>
      <c r="FH797" s="20"/>
      <c r="FI797" s="15"/>
      <c r="FJ797" s="20"/>
      <c r="FK797" s="15"/>
      <c r="FL797" s="20"/>
      <c r="FM797" s="15"/>
      <c r="FN797" s="20"/>
      <c r="FO797" s="15"/>
      <c r="FP797" s="20"/>
      <c r="FQ797" s="15"/>
      <c r="FR797" s="20"/>
      <c r="FS797" s="15"/>
      <c r="FT797" s="20"/>
      <c r="FU797" s="15"/>
      <c r="FV797" s="20"/>
      <c r="FW797" s="15"/>
      <c r="FX797" s="20"/>
      <c r="FY797" s="15"/>
      <c r="FZ797" s="20"/>
      <c r="GA797" s="15"/>
      <c r="GB797" s="20"/>
      <c r="GC797" s="15"/>
      <c r="GD797" s="20"/>
      <c r="GE797" s="15"/>
      <c r="GF797" s="20"/>
      <c r="GG797" s="170"/>
    </row>
    <row r="798" spans="1:189" s="2" customFormat="1" ht="15" customHeight="1" x14ac:dyDescent="0.3">
      <c r="A798" s="15" t="s">
        <v>130</v>
      </c>
      <c r="B798" s="15" t="s">
        <v>126</v>
      </c>
      <c r="C798" s="15" t="s">
        <v>1704</v>
      </c>
      <c r="D798" s="15" t="s">
        <v>1703</v>
      </c>
      <c r="E798" s="15" t="str">
        <f t="shared" si="160"/>
        <v>Suwarna Sharma</v>
      </c>
      <c r="F798" s="15" t="s">
        <v>128</v>
      </c>
      <c r="G798" s="15">
        <v>999917878</v>
      </c>
      <c r="H798" s="15">
        <f t="shared" si="161"/>
        <v>68</v>
      </c>
      <c r="I798" s="15"/>
      <c r="J798" s="15"/>
      <c r="K798" s="16"/>
      <c r="L798" s="15"/>
      <c r="M798" s="15"/>
      <c r="N798" s="15"/>
      <c r="O798" s="15">
        <f t="shared" si="156"/>
        <v>0</v>
      </c>
      <c r="P798" s="15">
        <v>0</v>
      </c>
      <c r="Q798" s="15">
        <f t="shared" si="157"/>
        <v>0</v>
      </c>
      <c r="R798" s="15">
        <v>0</v>
      </c>
      <c r="S798" s="15">
        <v>0</v>
      </c>
      <c r="T798" s="15">
        <f t="shared" si="158"/>
        <v>0</v>
      </c>
      <c r="U798" s="15">
        <f t="shared" si="159"/>
        <v>0</v>
      </c>
      <c r="V798" s="15"/>
      <c r="W798" s="15"/>
      <c r="X798" s="15"/>
      <c r="Y798" s="15"/>
      <c r="Z798" s="16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>
        <f t="shared" si="162"/>
        <v>0</v>
      </c>
      <c r="CT798" s="15">
        <f t="shared" si="163"/>
        <v>68</v>
      </c>
      <c r="CU798" s="15">
        <f t="shared" si="164"/>
        <v>1</v>
      </c>
      <c r="CV798" s="15">
        <f t="shared" si="165"/>
        <v>0</v>
      </c>
      <c r="CW798" s="15"/>
      <c r="CX798" s="15"/>
      <c r="CY798" s="15">
        <f t="shared" si="166"/>
        <v>0</v>
      </c>
      <c r="CZ798" s="15">
        <f>GG798</f>
        <v>0</v>
      </c>
      <c r="DA798" s="16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20"/>
      <c r="DY798" s="15"/>
      <c r="DZ798" s="20"/>
      <c r="EA798" s="15"/>
      <c r="EB798" s="20"/>
      <c r="EC798" s="15"/>
      <c r="ED798" s="20"/>
      <c r="EE798" s="15"/>
      <c r="EF798" s="20"/>
      <c r="EG798" s="15"/>
      <c r="EH798" s="20"/>
      <c r="EI798" s="15"/>
      <c r="EJ798" s="20"/>
      <c r="EK798" s="15"/>
      <c r="EL798" s="20"/>
      <c r="EM798" s="15"/>
      <c r="EN798" s="20"/>
      <c r="EO798" s="15"/>
      <c r="EP798" s="20"/>
      <c r="EQ798" s="15"/>
      <c r="ER798" s="20"/>
      <c r="ES798" s="15"/>
      <c r="ET798" s="20"/>
      <c r="EU798" s="15"/>
      <c r="EV798" s="20"/>
      <c r="EW798" s="15"/>
      <c r="EX798" s="20"/>
      <c r="EY798" s="15">
        <v>68</v>
      </c>
      <c r="EZ798" s="20">
        <v>4</v>
      </c>
      <c r="FA798" s="15"/>
      <c r="FB798" s="20"/>
      <c r="FC798" s="15"/>
      <c r="FD798" s="20"/>
      <c r="FE798" s="15"/>
      <c r="FF798" s="20"/>
      <c r="FG798" s="15"/>
      <c r="FH798" s="20"/>
      <c r="FI798" s="15"/>
      <c r="FJ798" s="20"/>
      <c r="FK798" s="15"/>
      <c r="FL798" s="20"/>
      <c r="FM798" s="15"/>
      <c r="FN798" s="20"/>
      <c r="FO798" s="15"/>
      <c r="FP798" s="20"/>
      <c r="FQ798" s="15"/>
      <c r="FR798" s="20"/>
      <c r="FS798" s="15"/>
      <c r="FT798" s="20"/>
      <c r="FU798" s="15"/>
      <c r="FV798" s="20"/>
      <c r="FW798" s="15"/>
      <c r="FX798" s="20"/>
      <c r="FY798" s="15"/>
      <c r="FZ798" s="20"/>
      <c r="GA798" s="15"/>
      <c r="GB798" s="20"/>
      <c r="GC798" s="15"/>
      <c r="GD798" s="20"/>
      <c r="GE798" s="15"/>
      <c r="GF798" s="20"/>
      <c r="GG798" s="170"/>
    </row>
    <row r="799" spans="1:189" s="2" customFormat="1" ht="15" customHeight="1" x14ac:dyDescent="0.3">
      <c r="A799" s="15" t="s">
        <v>133</v>
      </c>
      <c r="B799" s="15" t="s">
        <v>140</v>
      </c>
      <c r="C799" s="15" t="s">
        <v>434</v>
      </c>
      <c r="D799" s="15" t="s">
        <v>1007</v>
      </c>
      <c r="E799" s="15" t="str">
        <f t="shared" si="160"/>
        <v>Lucas Jacques</v>
      </c>
      <c r="F799" s="15" t="s">
        <v>135</v>
      </c>
      <c r="G799" s="15">
        <v>999917885</v>
      </c>
      <c r="H799" s="15">
        <f t="shared" si="161"/>
        <v>64.7</v>
      </c>
      <c r="I799" s="15"/>
      <c r="J799" s="15"/>
      <c r="K799" s="16"/>
      <c r="L799" s="15"/>
      <c r="M799" s="15"/>
      <c r="N799" s="15"/>
      <c r="O799" s="15">
        <f t="shared" si="156"/>
        <v>37.5</v>
      </c>
      <c r="P799" s="15">
        <v>0</v>
      </c>
      <c r="Q799" s="15">
        <f t="shared" si="157"/>
        <v>0</v>
      </c>
      <c r="R799" s="15">
        <v>0</v>
      </c>
      <c r="S799" s="15">
        <v>0</v>
      </c>
      <c r="T799" s="15">
        <f t="shared" si="158"/>
        <v>27.200000000000003</v>
      </c>
      <c r="U799" s="15">
        <f t="shared" si="159"/>
        <v>0</v>
      </c>
      <c r="V799" s="15"/>
      <c r="W799" s="15"/>
      <c r="X799" s="15"/>
      <c r="Y799" s="15"/>
      <c r="Z799" s="16"/>
      <c r="AA799" s="15"/>
      <c r="AB799" s="24"/>
      <c r="AC799" s="15"/>
      <c r="AD799" s="15"/>
      <c r="AE799" s="15"/>
      <c r="AF799" s="15"/>
      <c r="AG799" s="15"/>
      <c r="AH799" s="24"/>
      <c r="AI799" s="15"/>
      <c r="AJ799" s="15"/>
      <c r="AK799" s="15"/>
      <c r="AL799" s="15"/>
      <c r="AM799" s="15"/>
      <c r="AN799" s="24"/>
      <c r="AO799" s="15"/>
      <c r="AP799" s="24"/>
      <c r="AQ799" s="15"/>
      <c r="AR799" s="24"/>
      <c r="AS799" s="15"/>
      <c r="AT799" s="24"/>
      <c r="AU799" s="15"/>
      <c r="AV799" s="24"/>
      <c r="AW799" s="15"/>
      <c r="AX799" s="24"/>
      <c r="AY799" s="15"/>
      <c r="AZ799" s="15"/>
      <c r="BA799" s="15"/>
      <c r="BB799" s="15"/>
      <c r="BC799" s="15"/>
      <c r="BD799" s="15"/>
      <c r="BE799" s="15"/>
      <c r="BF799" s="24"/>
      <c r="BG799" s="15"/>
      <c r="BH799" s="24"/>
      <c r="BI799" s="15"/>
      <c r="BJ799" s="24"/>
      <c r="BK799" s="15"/>
      <c r="BL799" s="24"/>
      <c r="BM799" s="15"/>
      <c r="BN799" s="24"/>
      <c r="BO799" s="15"/>
      <c r="BP799" s="24"/>
      <c r="BQ799" s="15"/>
      <c r="BR799" s="24"/>
      <c r="BS799" s="15"/>
      <c r="BT799" s="24"/>
      <c r="BU799" s="15"/>
      <c r="BV799" s="24"/>
      <c r="BW799" s="15"/>
      <c r="BX799" s="24"/>
      <c r="BY799" s="15"/>
      <c r="BZ799" s="24"/>
      <c r="CA799" s="15"/>
      <c r="CB799" s="24"/>
      <c r="CC799" s="15"/>
      <c r="CD799" s="24"/>
      <c r="CE799" s="15"/>
      <c r="CF799" s="24"/>
      <c r="CG799" s="15"/>
      <c r="CH799" s="25"/>
      <c r="CI799" s="15"/>
      <c r="CJ799" s="25"/>
      <c r="CK799" s="15"/>
      <c r="CL799" s="25"/>
      <c r="CM799" s="15"/>
      <c r="CN799" s="25"/>
      <c r="CO799" s="15"/>
      <c r="CP799" s="25"/>
      <c r="CQ799" s="15"/>
      <c r="CR799" s="25"/>
      <c r="CS799" s="15">
        <f t="shared" si="162"/>
        <v>0</v>
      </c>
      <c r="CT799" s="15">
        <f t="shared" si="163"/>
        <v>0</v>
      </c>
      <c r="CU799" s="15">
        <f t="shared" si="164"/>
        <v>0</v>
      </c>
      <c r="CV799" s="15">
        <f t="shared" si="165"/>
        <v>0</v>
      </c>
      <c r="CW799" s="15"/>
      <c r="CX799" s="15"/>
      <c r="CY799" s="15">
        <f t="shared" si="166"/>
        <v>0</v>
      </c>
      <c r="CZ799" s="15">
        <f>GG799</f>
        <v>0</v>
      </c>
      <c r="DA799" s="19"/>
      <c r="DB799" s="17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7"/>
      <c r="DQ799" s="15"/>
      <c r="DR799" s="15"/>
      <c r="DS799" s="15"/>
      <c r="DT799" s="15"/>
      <c r="DU799" s="15"/>
      <c r="DV799" s="15"/>
      <c r="DW799" s="15">
        <f>0.4*79</f>
        <v>31.6</v>
      </c>
      <c r="DX799" s="20">
        <v>3</v>
      </c>
      <c r="DY799" s="15"/>
      <c r="DZ799" s="20"/>
      <c r="EA799" s="15"/>
      <c r="EB799" s="20"/>
      <c r="EC799" s="15">
        <f>0.4*68</f>
        <v>27.200000000000003</v>
      </c>
      <c r="ED799" s="20">
        <v>8</v>
      </c>
      <c r="EE799" s="15"/>
      <c r="EF799" s="20"/>
      <c r="EG799" s="15"/>
      <c r="EH799" s="20"/>
      <c r="EI799" s="15"/>
      <c r="EJ799" s="20"/>
      <c r="EK799" s="15">
        <v>37.5</v>
      </c>
      <c r="EL799" s="20">
        <v>2</v>
      </c>
      <c r="EM799" s="15"/>
      <c r="EN799" s="20"/>
      <c r="EO799" s="15"/>
      <c r="EP799" s="20"/>
      <c r="EQ799" s="15"/>
      <c r="ER799" s="20"/>
      <c r="ES799" s="15"/>
      <c r="ET799" s="20"/>
      <c r="EU799" s="15"/>
      <c r="EV799" s="20"/>
      <c r="EW799" s="15"/>
      <c r="EX799" s="20"/>
      <c r="EY799" s="15"/>
      <c r="EZ799" s="20"/>
      <c r="FA799" s="15"/>
      <c r="FB799" s="20"/>
      <c r="FC799" s="15"/>
      <c r="FD799" s="20"/>
      <c r="FE799" s="15"/>
      <c r="FF799" s="20"/>
      <c r="FG799" s="15"/>
      <c r="FH799" s="20"/>
      <c r="FI799" s="15"/>
      <c r="FJ799" s="20"/>
      <c r="FK799" s="15"/>
      <c r="FL799" s="20"/>
      <c r="FM799" s="15"/>
      <c r="FN799" s="20"/>
      <c r="FO799" s="15"/>
      <c r="FP799" s="20"/>
      <c r="FQ799" s="15"/>
      <c r="FR799" s="20"/>
      <c r="FS799" s="15"/>
      <c r="FT799" s="20"/>
      <c r="FU799" s="15"/>
      <c r="FV799" s="20"/>
      <c r="FW799" s="15"/>
      <c r="FX799" s="20"/>
      <c r="FY799" s="15"/>
      <c r="FZ799" s="20"/>
      <c r="GA799" s="15"/>
      <c r="GB799" s="20"/>
      <c r="GC799" s="15"/>
      <c r="GD799" s="20"/>
      <c r="GE799" s="15"/>
      <c r="GF799" s="20"/>
      <c r="GG799" s="170"/>
    </row>
    <row r="800" spans="1:189" s="2" customFormat="1" ht="15" customHeight="1" x14ac:dyDescent="0.3">
      <c r="A800" s="15" t="s">
        <v>130</v>
      </c>
      <c r="B800" s="15" t="s">
        <v>142</v>
      </c>
      <c r="C800" s="15" t="s">
        <v>939</v>
      </c>
      <c r="D800" s="15" t="s">
        <v>940</v>
      </c>
      <c r="E800" s="15" t="str">
        <f t="shared" si="160"/>
        <v>Grayson Hill</v>
      </c>
      <c r="F800" s="15" t="s">
        <v>135</v>
      </c>
      <c r="G800" s="15">
        <v>999917890</v>
      </c>
      <c r="H800" s="15">
        <f t="shared" si="161"/>
        <v>87.4</v>
      </c>
      <c r="I800" s="15"/>
      <c r="J800" s="17">
        <f>(O800+P800+R800+S800+T800+U800)/2</f>
        <v>24.4</v>
      </c>
      <c r="K800" s="16"/>
      <c r="L800" s="15"/>
      <c r="M800" s="15"/>
      <c r="N800" s="15"/>
      <c r="O800" s="15">
        <f t="shared" si="156"/>
        <v>20</v>
      </c>
      <c r="P800" s="15">
        <v>0</v>
      </c>
      <c r="Q800" s="15">
        <f t="shared" si="157"/>
        <v>2</v>
      </c>
      <c r="R800" s="15">
        <v>0</v>
      </c>
      <c r="S800" s="15">
        <v>0</v>
      </c>
      <c r="T800" s="15">
        <f t="shared" si="158"/>
        <v>28.8</v>
      </c>
      <c r="U800" s="15">
        <f t="shared" si="159"/>
        <v>0</v>
      </c>
      <c r="V800" s="15"/>
      <c r="W800" s="15"/>
      <c r="X800" s="15"/>
      <c r="Y800" s="15"/>
      <c r="Z800" s="16"/>
      <c r="AA800" s="15"/>
      <c r="AB800" s="24"/>
      <c r="AC800" s="15"/>
      <c r="AD800" s="15"/>
      <c r="AE800" s="15"/>
      <c r="AF800" s="15"/>
      <c r="AG800" s="15">
        <v>34</v>
      </c>
      <c r="AH800" s="24">
        <v>3</v>
      </c>
      <c r="AI800" s="15"/>
      <c r="AJ800" s="15"/>
      <c r="AK800" s="15"/>
      <c r="AL800" s="15"/>
      <c r="AM800" s="15"/>
      <c r="AN800" s="24"/>
      <c r="AO800" s="15"/>
      <c r="AP800" s="24"/>
      <c r="AQ800" s="15"/>
      <c r="AR800" s="24"/>
      <c r="AS800" s="15"/>
      <c r="AT800" s="24"/>
      <c r="AU800" s="15">
        <v>30</v>
      </c>
      <c r="AV800" s="24">
        <v>2</v>
      </c>
      <c r="AW800" s="15"/>
      <c r="AX800" s="24"/>
      <c r="AY800" s="15"/>
      <c r="AZ800" s="15"/>
      <c r="BA800" s="15"/>
      <c r="BB800" s="15"/>
      <c r="BC800" s="15"/>
      <c r="BD800" s="15"/>
      <c r="BE800" s="15"/>
      <c r="BF800" s="24"/>
      <c r="BG800" s="15"/>
      <c r="BH800" s="24"/>
      <c r="BI800" s="15"/>
      <c r="BJ800" s="24"/>
      <c r="BK800" s="15"/>
      <c r="BL800" s="24"/>
      <c r="BM800" s="15"/>
      <c r="BN800" s="24"/>
      <c r="BO800" s="15"/>
      <c r="BP800" s="24"/>
      <c r="BQ800" s="15"/>
      <c r="BR800" s="24"/>
      <c r="BS800" s="15"/>
      <c r="BT800" s="24"/>
      <c r="BU800" s="15">
        <f>0.4*79</f>
        <v>31.6</v>
      </c>
      <c r="BV800" s="24">
        <v>3</v>
      </c>
      <c r="BW800" s="15"/>
      <c r="BX800" s="24"/>
      <c r="BY800" s="15"/>
      <c r="BZ800" s="24"/>
      <c r="CA800" s="15">
        <f>0.4*84</f>
        <v>33.6</v>
      </c>
      <c r="CB800" s="24">
        <v>5</v>
      </c>
      <c r="CC800" s="15"/>
      <c r="CD800" s="24"/>
      <c r="CE800" s="15"/>
      <c r="CF800" s="24"/>
      <c r="CG800" s="15"/>
      <c r="CH800" s="25"/>
      <c r="CI800" s="15"/>
      <c r="CJ800" s="25"/>
      <c r="CK800" s="15"/>
      <c r="CL800" s="25"/>
      <c r="CM800" s="15"/>
      <c r="CN800" s="25"/>
      <c r="CO800" s="15"/>
      <c r="CP800" s="24"/>
      <c r="CQ800" s="15"/>
      <c r="CR800" s="24"/>
      <c r="CS800" s="15">
        <f t="shared" si="162"/>
        <v>0</v>
      </c>
      <c r="CT800" s="15">
        <f t="shared" si="163"/>
        <v>63</v>
      </c>
      <c r="CU800" s="15">
        <f t="shared" si="164"/>
        <v>1</v>
      </c>
      <c r="CV800" s="15">
        <f t="shared" si="165"/>
        <v>0</v>
      </c>
      <c r="CW800" s="15"/>
      <c r="CX800" s="15"/>
      <c r="CY800" s="15">
        <f t="shared" si="166"/>
        <v>0</v>
      </c>
      <c r="CZ800" s="15">
        <f>GG800</f>
        <v>0</v>
      </c>
      <c r="DA800" s="20"/>
      <c r="DB800" s="17"/>
      <c r="DC800" s="15"/>
      <c r="DD800" s="15">
        <v>60</v>
      </c>
      <c r="DE800" s="15"/>
      <c r="DF800" s="15"/>
      <c r="DG800" s="15"/>
      <c r="DH800" s="15"/>
      <c r="DI800" s="15">
        <v>24</v>
      </c>
      <c r="DJ800" s="15"/>
      <c r="DK800" s="15"/>
      <c r="DL800" s="15"/>
      <c r="DM800" s="15"/>
      <c r="DN800" s="15"/>
      <c r="DO800" s="15"/>
      <c r="DP800" s="17"/>
      <c r="DQ800" s="15"/>
      <c r="DR800" s="15"/>
      <c r="DS800" s="15">
        <v>12</v>
      </c>
      <c r="DT800" s="15"/>
      <c r="DU800" s="15"/>
      <c r="DV800" s="15"/>
      <c r="DW800" s="15">
        <v>42</v>
      </c>
      <c r="DX800" s="20">
        <v>2</v>
      </c>
      <c r="DY800" s="15"/>
      <c r="DZ800" s="20"/>
      <c r="EA800" s="15"/>
      <c r="EB800" s="20"/>
      <c r="EC800" s="15">
        <v>28.8</v>
      </c>
      <c r="ED800" s="20">
        <v>7</v>
      </c>
      <c r="EE800" s="15"/>
      <c r="EF800" s="20"/>
      <c r="EG800" s="15"/>
      <c r="EH800" s="20"/>
      <c r="EI800" s="15"/>
      <c r="EJ800" s="20"/>
      <c r="EK800" s="15">
        <v>20</v>
      </c>
      <c r="EL800" s="20">
        <v>1</v>
      </c>
      <c r="EM800" s="15"/>
      <c r="EN800" s="20"/>
      <c r="EO800" s="15"/>
      <c r="EP800" s="20"/>
      <c r="EQ800" s="15"/>
      <c r="ER800" s="20"/>
      <c r="ES800" s="15"/>
      <c r="ET800" s="20"/>
      <c r="EU800" s="15">
        <v>63</v>
      </c>
      <c r="EV800" s="20">
        <v>5</v>
      </c>
      <c r="EW800" s="15"/>
      <c r="EX800" s="20"/>
      <c r="EY800" s="15"/>
      <c r="EZ800" s="20"/>
      <c r="FA800" s="15"/>
      <c r="FB800" s="20"/>
      <c r="FC800" s="15"/>
      <c r="FD800" s="20"/>
      <c r="FE800" s="15"/>
      <c r="FF800" s="20"/>
      <c r="FG800" s="15"/>
      <c r="FH800" s="20"/>
      <c r="FI800" s="15"/>
      <c r="FJ800" s="20"/>
      <c r="FK800" s="15"/>
      <c r="FL800" s="20"/>
      <c r="FM800" s="15"/>
      <c r="FN800" s="20"/>
      <c r="FO800" s="15"/>
      <c r="FP800" s="20"/>
      <c r="FQ800" s="15"/>
      <c r="FR800" s="20"/>
      <c r="FS800" s="15"/>
      <c r="FT800" s="20"/>
      <c r="FU800" s="15"/>
      <c r="FV800" s="20"/>
      <c r="FW800" s="15"/>
      <c r="FX800" s="20"/>
      <c r="FY800" s="15"/>
      <c r="FZ800" s="20"/>
      <c r="GA800" s="15"/>
      <c r="GB800" s="20"/>
      <c r="GC800" s="15"/>
      <c r="GD800" s="20"/>
      <c r="GE800" s="15"/>
      <c r="GF800" s="20"/>
      <c r="GG800" s="170"/>
    </row>
    <row r="801" spans="1:189" s="2" customFormat="1" ht="15" customHeight="1" x14ac:dyDescent="0.3">
      <c r="A801" s="85" t="s">
        <v>130</v>
      </c>
      <c r="B801" s="85" t="s">
        <v>134</v>
      </c>
      <c r="C801" s="85" t="s">
        <v>1742</v>
      </c>
      <c r="D801" s="85" t="s">
        <v>1743</v>
      </c>
      <c r="E801" s="15" t="str">
        <f t="shared" si="160"/>
        <v>Darsh Sinha</v>
      </c>
      <c r="F801" s="85" t="s">
        <v>135</v>
      </c>
      <c r="G801" s="15">
        <v>999917899</v>
      </c>
      <c r="H801" s="15">
        <f t="shared" si="161"/>
        <v>45</v>
      </c>
      <c r="I801" s="15"/>
      <c r="J801" s="15"/>
      <c r="K801" s="16"/>
      <c r="L801" s="15"/>
      <c r="M801" s="15"/>
      <c r="N801" s="15"/>
      <c r="O801" s="15">
        <f t="shared" si="156"/>
        <v>0</v>
      </c>
      <c r="P801" s="15">
        <v>0</v>
      </c>
      <c r="Q801" s="15">
        <f t="shared" si="157"/>
        <v>0</v>
      </c>
      <c r="R801" s="15">
        <v>0</v>
      </c>
      <c r="S801" s="15">
        <v>0</v>
      </c>
      <c r="T801" s="15">
        <f t="shared" si="158"/>
        <v>0</v>
      </c>
      <c r="U801" s="15">
        <f t="shared" si="159"/>
        <v>0</v>
      </c>
      <c r="V801" s="15"/>
      <c r="W801" s="15"/>
      <c r="X801" s="15"/>
      <c r="Y801" s="15"/>
      <c r="Z801" s="16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>
        <f t="shared" si="162"/>
        <v>0</v>
      </c>
      <c r="CT801" s="15">
        <f t="shared" si="163"/>
        <v>45</v>
      </c>
      <c r="CU801" s="15">
        <f t="shared" si="164"/>
        <v>1</v>
      </c>
      <c r="CV801" s="15">
        <f t="shared" si="165"/>
        <v>0</v>
      </c>
      <c r="CW801" s="15"/>
      <c r="CX801" s="15"/>
      <c r="CY801" s="15">
        <f t="shared" si="166"/>
        <v>0</v>
      </c>
      <c r="CZ801" s="15">
        <f>GG801</f>
        <v>0</v>
      </c>
      <c r="DA801" s="16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20"/>
      <c r="DY801" s="15"/>
      <c r="DZ801" s="20"/>
      <c r="EA801" s="15"/>
      <c r="EB801" s="20"/>
      <c r="EC801" s="15"/>
      <c r="ED801" s="20"/>
      <c r="EE801" s="15"/>
      <c r="EF801" s="20"/>
      <c r="EG801" s="15"/>
      <c r="EH801" s="20"/>
      <c r="EI801" s="15"/>
      <c r="EJ801" s="20"/>
      <c r="EK801" s="15"/>
      <c r="EL801" s="20"/>
      <c r="EM801" s="15"/>
      <c r="EN801" s="20"/>
      <c r="EO801" s="15"/>
      <c r="EP801" s="20"/>
      <c r="EQ801" s="15"/>
      <c r="ER801" s="20"/>
      <c r="ES801" s="15"/>
      <c r="ET801" s="20"/>
      <c r="EU801" s="15">
        <v>45</v>
      </c>
      <c r="EV801" s="20">
        <v>2</v>
      </c>
      <c r="EW801" s="15"/>
      <c r="EX801" s="20"/>
      <c r="EY801" s="15"/>
      <c r="EZ801" s="20"/>
      <c r="FA801" s="15"/>
      <c r="FB801" s="20"/>
      <c r="FC801" s="15"/>
      <c r="FD801" s="20"/>
      <c r="FE801" s="15"/>
      <c r="FF801" s="20"/>
      <c r="FG801" s="15"/>
      <c r="FH801" s="20"/>
      <c r="FI801" s="15"/>
      <c r="FJ801" s="20"/>
      <c r="FK801" s="15"/>
      <c r="FL801" s="20"/>
      <c r="FM801" s="15"/>
      <c r="FN801" s="20"/>
      <c r="FO801" s="15"/>
      <c r="FP801" s="20"/>
      <c r="FQ801" s="15"/>
      <c r="FR801" s="20"/>
      <c r="FS801" s="15"/>
      <c r="FT801" s="20"/>
      <c r="FU801" s="15"/>
      <c r="FV801" s="20"/>
      <c r="FW801" s="15"/>
      <c r="FX801" s="20"/>
      <c r="FY801" s="15"/>
      <c r="FZ801" s="20"/>
      <c r="GA801" s="15"/>
      <c r="GB801" s="20"/>
      <c r="GC801" s="15"/>
      <c r="GD801" s="20"/>
      <c r="GE801" s="15"/>
      <c r="GF801" s="20"/>
      <c r="GG801" s="170"/>
    </row>
    <row r="802" spans="1:189" s="2" customFormat="1" ht="15" customHeight="1" x14ac:dyDescent="0.3">
      <c r="A802" s="15" t="s">
        <v>130</v>
      </c>
      <c r="B802" s="15" t="s">
        <v>142</v>
      </c>
      <c r="C802" s="15" t="s">
        <v>612</v>
      </c>
      <c r="D802" s="15" t="s">
        <v>613</v>
      </c>
      <c r="E802" s="15" t="str">
        <f t="shared" si="160"/>
        <v>Kate Dagostino</v>
      </c>
      <c r="F802" s="15" t="s">
        <v>128</v>
      </c>
      <c r="G802" s="15">
        <v>999917918</v>
      </c>
      <c r="H802" s="15">
        <f t="shared" si="161"/>
        <v>323.59999999999997</v>
      </c>
      <c r="I802" s="17"/>
      <c r="J802" s="17">
        <f>(O802+P802+R802+S802+T802+U802)/2</f>
        <v>40.6</v>
      </c>
      <c r="K802" s="21"/>
      <c r="L802" s="15"/>
      <c r="M802" s="15"/>
      <c r="N802" s="15"/>
      <c r="O802" s="15">
        <f t="shared" si="156"/>
        <v>50</v>
      </c>
      <c r="P802" s="15">
        <v>0</v>
      </c>
      <c r="Q802" s="15">
        <f t="shared" si="157"/>
        <v>1</v>
      </c>
      <c r="R802" s="15">
        <v>0</v>
      </c>
      <c r="S802" s="15">
        <v>0</v>
      </c>
      <c r="T802" s="15">
        <f t="shared" si="158"/>
        <v>31.200000000000003</v>
      </c>
      <c r="U802" s="15">
        <f t="shared" si="159"/>
        <v>0</v>
      </c>
      <c r="V802" s="15"/>
      <c r="W802" s="15"/>
      <c r="X802" s="15"/>
      <c r="Y802" s="15"/>
      <c r="Z802" s="21"/>
      <c r="AA802" s="17"/>
      <c r="AB802" s="17"/>
      <c r="AC802" s="17"/>
      <c r="AD802" s="17"/>
      <c r="AE802" s="17"/>
      <c r="AF802" s="24"/>
      <c r="AG802" s="17"/>
      <c r="AH802" s="24"/>
      <c r="AI802" s="17"/>
      <c r="AJ802" s="24"/>
      <c r="AK802" s="17"/>
      <c r="AL802" s="24"/>
      <c r="AM802" s="17"/>
      <c r="AN802" s="24"/>
      <c r="AO802" s="17"/>
      <c r="AP802" s="24"/>
      <c r="AQ802" s="17"/>
      <c r="AR802" s="24"/>
      <c r="AS802" s="17"/>
      <c r="AT802" s="24"/>
      <c r="AU802" s="17"/>
      <c r="AV802" s="24"/>
      <c r="AW802" s="17"/>
      <c r="AX802" s="24"/>
      <c r="AY802" s="17"/>
      <c r="AZ802" s="17"/>
      <c r="BA802" s="17"/>
      <c r="BB802" s="24"/>
      <c r="BC802" s="17"/>
      <c r="BD802" s="24"/>
      <c r="BE802" s="17"/>
      <c r="BF802" s="24"/>
      <c r="BG802" s="17"/>
      <c r="BH802" s="24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24"/>
      <c r="CQ802" s="17"/>
      <c r="CR802" s="24"/>
      <c r="CS802" s="15">
        <f t="shared" si="162"/>
        <v>0</v>
      </c>
      <c r="CT802" s="15">
        <f t="shared" si="163"/>
        <v>204</v>
      </c>
      <c r="CU802" s="15">
        <f t="shared" si="164"/>
        <v>2</v>
      </c>
      <c r="CV802" s="15">
        <f t="shared" si="165"/>
        <v>79</v>
      </c>
      <c r="CW802" s="15"/>
      <c r="CX802" s="15"/>
      <c r="CY802" s="15">
        <f t="shared" si="166"/>
        <v>0</v>
      </c>
      <c r="CZ802" s="15">
        <f>GG802</f>
        <v>0</v>
      </c>
      <c r="DA802" s="20"/>
      <c r="DB802" s="17"/>
      <c r="DC802" s="15"/>
      <c r="DD802" s="15"/>
      <c r="DE802" s="15"/>
      <c r="DF802" s="15"/>
      <c r="DG802" s="15">
        <f>0.4*60</f>
        <v>24</v>
      </c>
      <c r="DH802" s="15"/>
      <c r="DI802" s="15">
        <f>0.4*60</f>
        <v>24</v>
      </c>
      <c r="DJ802" s="15"/>
      <c r="DK802" s="15"/>
      <c r="DL802" s="15"/>
      <c r="DM802" s="15"/>
      <c r="DN802" s="15"/>
      <c r="DO802" s="15"/>
      <c r="DP802" s="17"/>
      <c r="DQ802" s="15"/>
      <c r="DR802" s="15"/>
      <c r="DS802" s="15"/>
      <c r="DT802" s="15"/>
      <c r="DU802" s="15"/>
      <c r="DV802" s="15"/>
      <c r="DW802" s="15">
        <f>0.4*70</f>
        <v>28</v>
      </c>
      <c r="DX802" s="20">
        <v>1</v>
      </c>
      <c r="DY802" s="15"/>
      <c r="DZ802" s="20"/>
      <c r="EA802" s="15"/>
      <c r="EB802" s="20"/>
      <c r="EC802" s="15">
        <f>0.4*78</f>
        <v>31.200000000000003</v>
      </c>
      <c r="ED802" s="20">
        <v>6</v>
      </c>
      <c r="EE802" s="15"/>
      <c r="EF802" s="20"/>
      <c r="EG802" s="15"/>
      <c r="EH802" s="20"/>
      <c r="EI802" s="15"/>
      <c r="EJ802" s="20"/>
      <c r="EK802" s="15">
        <v>50</v>
      </c>
      <c r="EL802" s="20">
        <v>1</v>
      </c>
      <c r="EM802" s="15"/>
      <c r="EN802" s="20"/>
      <c r="EO802" s="15"/>
      <c r="EP802" s="20"/>
      <c r="EQ802" s="15"/>
      <c r="ER802" s="20"/>
      <c r="ES802" s="15"/>
      <c r="ET802" s="20"/>
      <c r="EU802" s="15">
        <v>68</v>
      </c>
      <c r="EV802" s="20">
        <v>3</v>
      </c>
      <c r="EW802" s="15"/>
      <c r="EX802" s="20"/>
      <c r="EY802" s="15"/>
      <c r="EZ802" s="20"/>
      <c r="FA802" s="15"/>
      <c r="FB802" s="20"/>
      <c r="FC802" s="15"/>
      <c r="FD802" s="20"/>
      <c r="FE802" s="15"/>
      <c r="FF802" s="20"/>
      <c r="FG802" s="15"/>
      <c r="FH802" s="20"/>
      <c r="FI802" s="15"/>
      <c r="FJ802" s="20"/>
      <c r="FK802" s="15"/>
      <c r="FL802" s="20"/>
      <c r="FM802" s="15"/>
      <c r="FN802" s="20"/>
      <c r="FO802" s="15">
        <v>68</v>
      </c>
      <c r="FP802" s="20"/>
      <c r="FQ802" s="15"/>
      <c r="FR802" s="20"/>
      <c r="FS802" s="15">
        <v>68</v>
      </c>
      <c r="FT802" s="20">
        <v>3</v>
      </c>
      <c r="FU802" s="15"/>
      <c r="FV802" s="20"/>
      <c r="FW802" s="15"/>
      <c r="FX802" s="20"/>
      <c r="FY802" s="15"/>
      <c r="FZ802" s="20"/>
      <c r="GA802" s="15"/>
      <c r="GB802" s="20"/>
      <c r="GC802" s="15"/>
      <c r="GD802" s="20"/>
      <c r="GE802" s="15">
        <v>79</v>
      </c>
      <c r="GF802" s="20">
        <v>4</v>
      </c>
      <c r="GG802" s="170"/>
    </row>
    <row r="803" spans="1:189" s="2" customFormat="1" ht="15" customHeight="1" x14ac:dyDescent="0.3">
      <c r="A803" s="15" t="s">
        <v>130</v>
      </c>
      <c r="B803" s="15" t="s">
        <v>126</v>
      </c>
      <c r="C803" s="15" t="s">
        <v>614</v>
      </c>
      <c r="D803" s="15" t="s">
        <v>613</v>
      </c>
      <c r="E803" s="15" t="str">
        <f t="shared" si="160"/>
        <v>Leah Dagostino</v>
      </c>
      <c r="F803" s="15" t="s">
        <v>128</v>
      </c>
      <c r="G803" s="15">
        <v>999917919</v>
      </c>
      <c r="H803" s="15">
        <f t="shared" si="161"/>
        <v>170.8</v>
      </c>
      <c r="I803" s="17"/>
      <c r="J803" s="17"/>
      <c r="K803" s="21"/>
      <c r="L803" s="15"/>
      <c r="M803" s="15"/>
      <c r="N803" s="15"/>
      <c r="O803" s="15">
        <f t="shared" si="156"/>
        <v>16.8</v>
      </c>
      <c r="P803" s="15">
        <v>0</v>
      </c>
      <c r="Q803" s="15">
        <f t="shared" si="157"/>
        <v>1</v>
      </c>
      <c r="R803" s="15">
        <v>0</v>
      </c>
      <c r="S803" s="15">
        <v>0</v>
      </c>
      <c r="T803" s="15">
        <f t="shared" si="158"/>
        <v>27</v>
      </c>
      <c r="U803" s="15">
        <f t="shared" si="159"/>
        <v>0</v>
      </c>
      <c r="V803" s="15"/>
      <c r="W803" s="15"/>
      <c r="X803" s="15"/>
      <c r="Y803" s="15"/>
      <c r="Z803" s="21"/>
      <c r="AA803" s="17"/>
      <c r="AB803" s="17"/>
      <c r="AC803" s="17"/>
      <c r="AD803" s="17"/>
      <c r="AE803" s="17"/>
      <c r="AF803" s="24"/>
      <c r="AG803" s="17"/>
      <c r="AH803" s="24"/>
      <c r="AI803" s="17"/>
      <c r="AJ803" s="24"/>
      <c r="AK803" s="17"/>
      <c r="AL803" s="24"/>
      <c r="AM803" s="17"/>
      <c r="AN803" s="24"/>
      <c r="AO803" s="17"/>
      <c r="AP803" s="24"/>
      <c r="AQ803" s="17"/>
      <c r="AR803" s="24"/>
      <c r="AS803" s="17"/>
      <c r="AT803" s="24"/>
      <c r="AU803" s="17"/>
      <c r="AV803" s="24"/>
      <c r="AW803" s="17"/>
      <c r="AX803" s="24"/>
      <c r="AY803" s="17"/>
      <c r="AZ803" s="17"/>
      <c r="BA803" s="17"/>
      <c r="BB803" s="24"/>
      <c r="BC803" s="17"/>
      <c r="BD803" s="24"/>
      <c r="BE803" s="17"/>
      <c r="BF803" s="24"/>
      <c r="BG803" s="17"/>
      <c r="BH803" s="24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24"/>
      <c r="CQ803" s="17"/>
      <c r="CR803" s="24"/>
      <c r="CS803" s="15">
        <f t="shared" si="162"/>
        <v>0</v>
      </c>
      <c r="CT803" s="15">
        <f t="shared" si="163"/>
        <v>127</v>
      </c>
      <c r="CU803" s="15">
        <f t="shared" si="164"/>
        <v>1</v>
      </c>
      <c r="CV803" s="15">
        <f t="shared" si="165"/>
        <v>0</v>
      </c>
      <c r="CW803" s="15"/>
      <c r="CX803" s="15"/>
      <c r="CY803" s="15">
        <f t="shared" si="166"/>
        <v>0</v>
      </c>
      <c r="CZ803" s="15">
        <f>GG803</f>
        <v>0</v>
      </c>
      <c r="DA803" s="20"/>
      <c r="DB803" s="17"/>
      <c r="DC803" s="15"/>
      <c r="DD803" s="15"/>
      <c r="DE803" s="15"/>
      <c r="DF803" s="15"/>
      <c r="DG803" s="15">
        <v>45</v>
      </c>
      <c r="DH803" s="15"/>
      <c r="DI803" s="15">
        <v>27</v>
      </c>
      <c r="DJ803" s="15"/>
      <c r="DK803" s="15"/>
      <c r="DL803" s="15"/>
      <c r="DM803" s="15"/>
      <c r="DN803" s="15"/>
      <c r="DO803" s="15"/>
      <c r="DP803" s="17"/>
      <c r="DQ803" s="15"/>
      <c r="DR803" s="15"/>
      <c r="DS803" s="15"/>
      <c r="DT803" s="15"/>
      <c r="DU803" s="15"/>
      <c r="DV803" s="15"/>
      <c r="DW803" s="15">
        <v>23.7</v>
      </c>
      <c r="DX803" s="20">
        <v>4</v>
      </c>
      <c r="DY803" s="15"/>
      <c r="DZ803" s="20"/>
      <c r="EA803" s="15"/>
      <c r="EB803" s="20"/>
      <c r="EC803" s="15">
        <v>27</v>
      </c>
      <c r="ED803" s="20">
        <v>4</v>
      </c>
      <c r="EE803" s="15"/>
      <c r="EF803" s="20"/>
      <c r="EG803" s="15"/>
      <c r="EH803" s="20"/>
      <c r="EI803" s="15"/>
      <c r="EJ803" s="20"/>
      <c r="EK803" s="15">
        <v>16.8</v>
      </c>
      <c r="EL803" s="20">
        <v>3</v>
      </c>
      <c r="EM803" s="15"/>
      <c r="EN803" s="20"/>
      <c r="EO803" s="15"/>
      <c r="EP803" s="20"/>
      <c r="EQ803" s="15"/>
      <c r="ER803" s="20"/>
      <c r="ES803" s="15"/>
      <c r="ET803" s="20"/>
      <c r="EU803" s="15">
        <v>38</v>
      </c>
      <c r="EV803" s="20" t="s">
        <v>129</v>
      </c>
      <c r="EW803" s="15"/>
      <c r="EX803" s="20"/>
      <c r="EY803" s="15"/>
      <c r="EZ803" s="20"/>
      <c r="FA803" s="15"/>
      <c r="FB803" s="20"/>
      <c r="FC803" s="15"/>
      <c r="FD803" s="20"/>
      <c r="FE803" s="15"/>
      <c r="FF803" s="20"/>
      <c r="FG803" s="15"/>
      <c r="FH803" s="20"/>
      <c r="FI803" s="15"/>
      <c r="FJ803" s="20"/>
      <c r="FK803" s="15"/>
      <c r="FL803" s="20"/>
      <c r="FM803" s="15"/>
      <c r="FN803" s="20"/>
      <c r="FO803" s="15">
        <v>38</v>
      </c>
      <c r="FP803" s="20"/>
      <c r="FQ803" s="15"/>
      <c r="FR803" s="20"/>
      <c r="FS803" s="15">
        <v>51</v>
      </c>
      <c r="FT803" s="20">
        <v>8</v>
      </c>
      <c r="FU803" s="15"/>
      <c r="FV803" s="20"/>
      <c r="FW803" s="15"/>
      <c r="FX803" s="20"/>
      <c r="FY803" s="15"/>
      <c r="FZ803" s="20"/>
      <c r="GA803" s="15"/>
      <c r="GB803" s="20"/>
      <c r="GC803" s="15"/>
      <c r="GD803" s="20"/>
      <c r="GE803" s="15"/>
      <c r="GF803" s="20"/>
      <c r="GG803" s="170"/>
    </row>
    <row r="804" spans="1:189" s="2" customFormat="1" ht="15" customHeight="1" x14ac:dyDescent="0.3">
      <c r="A804" s="15" t="s">
        <v>130</v>
      </c>
      <c r="B804" s="15" t="s">
        <v>126</v>
      </c>
      <c r="C804" s="15" t="s">
        <v>1180</v>
      </c>
      <c r="D804" s="15" t="s">
        <v>1981</v>
      </c>
      <c r="E804" s="15" t="str">
        <f t="shared" si="160"/>
        <v>Elyse Yip</v>
      </c>
      <c r="F804" s="15" t="s">
        <v>128</v>
      </c>
      <c r="G804" s="15">
        <v>999917929</v>
      </c>
      <c r="H804" s="15">
        <f t="shared" si="161"/>
        <v>154</v>
      </c>
      <c r="I804" s="15"/>
      <c r="J804" s="17">
        <f>(O804+P804+R804+S804+T804+U804)/2</f>
        <v>28</v>
      </c>
      <c r="K804" s="16"/>
      <c r="L804" s="15"/>
      <c r="M804" s="15"/>
      <c r="N804" s="15"/>
      <c r="O804" s="15">
        <f t="shared" si="156"/>
        <v>56</v>
      </c>
      <c r="P804" s="15">
        <v>0</v>
      </c>
      <c r="Q804" s="15">
        <f t="shared" si="157"/>
        <v>0</v>
      </c>
      <c r="R804" s="15">
        <v>0</v>
      </c>
      <c r="S804" s="15">
        <v>0</v>
      </c>
      <c r="T804" s="15">
        <f t="shared" si="158"/>
        <v>0</v>
      </c>
      <c r="U804" s="15">
        <f t="shared" si="159"/>
        <v>0</v>
      </c>
      <c r="V804" s="15"/>
      <c r="W804" s="15"/>
      <c r="X804" s="15"/>
      <c r="Y804" s="15"/>
      <c r="Z804" s="16"/>
      <c r="AA804" s="15"/>
      <c r="AB804" s="24"/>
      <c r="AC804" s="15"/>
      <c r="AD804" s="15"/>
      <c r="AE804" s="15"/>
      <c r="AF804" s="15"/>
      <c r="AG804" s="15"/>
      <c r="AH804" s="24"/>
      <c r="AI804" s="15"/>
      <c r="AJ804" s="15"/>
      <c r="AK804" s="15"/>
      <c r="AL804" s="15"/>
      <c r="AM804" s="15"/>
      <c r="AN804" s="24"/>
      <c r="AO804" s="15"/>
      <c r="AP804" s="24"/>
      <c r="AQ804" s="15"/>
      <c r="AR804" s="24"/>
      <c r="AS804" s="15"/>
      <c r="AT804" s="24"/>
      <c r="AU804" s="15">
        <v>90</v>
      </c>
      <c r="AV804" s="24">
        <v>2</v>
      </c>
      <c r="AW804" s="15"/>
      <c r="AX804" s="24"/>
      <c r="AY804" s="15"/>
      <c r="AZ804" s="15"/>
      <c r="BA804" s="15"/>
      <c r="BB804" s="15"/>
      <c r="BC804" s="15"/>
      <c r="BD804" s="15"/>
      <c r="BE804" s="15"/>
      <c r="BF804" s="24"/>
      <c r="BG804" s="15"/>
      <c r="BH804" s="24"/>
      <c r="BI804" s="15"/>
      <c r="BJ804" s="24"/>
      <c r="BK804" s="15"/>
      <c r="BL804" s="24"/>
      <c r="BM804" s="15"/>
      <c r="BN804" s="24"/>
      <c r="BO804" s="15"/>
      <c r="BP804" s="24"/>
      <c r="BQ804" s="15"/>
      <c r="BR804" s="24"/>
      <c r="BS804" s="15"/>
      <c r="BT804" s="24"/>
      <c r="BU804" s="15"/>
      <c r="BV804" s="24"/>
      <c r="BW804" s="15"/>
      <c r="BX804" s="24"/>
      <c r="BY804" s="15"/>
      <c r="BZ804" s="24"/>
      <c r="CA804" s="15"/>
      <c r="CB804" s="24"/>
      <c r="CC804" s="15"/>
      <c r="CD804" s="24"/>
      <c r="CE804" s="15"/>
      <c r="CF804" s="24"/>
      <c r="CG804" s="15"/>
      <c r="CH804" s="25"/>
      <c r="CI804" s="15"/>
      <c r="CJ804" s="25"/>
      <c r="CK804" s="15">
        <f>0.4*63</f>
        <v>25.200000000000003</v>
      </c>
      <c r="CL804" s="25">
        <v>5</v>
      </c>
      <c r="CM804" s="15"/>
      <c r="CN804" s="25"/>
      <c r="CO804" s="15"/>
      <c r="CP804" s="24"/>
      <c r="CQ804" s="15"/>
      <c r="CR804" s="24"/>
      <c r="CS804" s="15">
        <f t="shared" si="162"/>
        <v>0</v>
      </c>
      <c r="CT804" s="15">
        <f t="shared" si="163"/>
        <v>126</v>
      </c>
      <c r="CU804" s="15">
        <f t="shared" si="164"/>
        <v>1</v>
      </c>
      <c r="CV804" s="15">
        <f t="shared" si="165"/>
        <v>0</v>
      </c>
      <c r="CW804" s="15"/>
      <c r="CX804" s="15"/>
      <c r="CY804" s="15">
        <f t="shared" si="166"/>
        <v>0</v>
      </c>
      <c r="CZ804" s="15">
        <f>GG804</f>
        <v>0</v>
      </c>
      <c r="DA804" s="20"/>
      <c r="DB804" s="17"/>
      <c r="DC804" s="15"/>
      <c r="DD804" s="15"/>
      <c r="DE804" s="15"/>
      <c r="DF804" s="15"/>
      <c r="DG804" s="15">
        <v>68</v>
      </c>
      <c r="DH804" s="15"/>
      <c r="DI804" s="15"/>
      <c r="DJ804" s="15"/>
      <c r="DK804" s="15"/>
      <c r="DL804" s="15"/>
      <c r="DM804" s="15"/>
      <c r="DN804" s="15"/>
      <c r="DO804" s="15"/>
      <c r="DP804" s="17"/>
      <c r="DQ804" s="15"/>
      <c r="DR804" s="15"/>
      <c r="DS804" s="15"/>
      <c r="DT804" s="15"/>
      <c r="DU804" s="15"/>
      <c r="DV804" s="15"/>
      <c r="DW804" s="15"/>
      <c r="DX804" s="20"/>
      <c r="DY804" s="15"/>
      <c r="DZ804" s="20"/>
      <c r="EA804" s="15"/>
      <c r="EB804" s="20"/>
      <c r="EC804" s="15"/>
      <c r="ED804" s="20"/>
      <c r="EE804" s="15"/>
      <c r="EF804" s="20"/>
      <c r="EG804" s="15"/>
      <c r="EH804" s="20"/>
      <c r="EI804" s="15"/>
      <c r="EJ804" s="20"/>
      <c r="EK804" s="15">
        <v>56</v>
      </c>
      <c r="EL804" s="20">
        <v>3</v>
      </c>
      <c r="EM804" s="15"/>
      <c r="EN804" s="20"/>
      <c r="EO804" s="15"/>
      <c r="EP804" s="20"/>
      <c r="EQ804" s="15"/>
      <c r="ER804" s="20"/>
      <c r="ES804" s="15"/>
      <c r="ET804" s="20"/>
      <c r="EU804" s="15">
        <v>58</v>
      </c>
      <c r="EV804" s="20">
        <v>6</v>
      </c>
      <c r="EW804" s="15"/>
      <c r="EX804" s="20"/>
      <c r="EY804" s="15"/>
      <c r="EZ804" s="20"/>
      <c r="FA804" s="15"/>
      <c r="FB804" s="20"/>
      <c r="FC804" s="15"/>
      <c r="FD804" s="20"/>
      <c r="FE804" s="15"/>
      <c r="FF804" s="20"/>
      <c r="FG804" s="15"/>
      <c r="FH804" s="20"/>
      <c r="FI804" s="15"/>
      <c r="FJ804" s="20"/>
      <c r="FK804" s="15"/>
      <c r="FL804" s="20"/>
      <c r="FM804" s="15"/>
      <c r="FN804" s="20"/>
      <c r="FO804" s="15">
        <v>68</v>
      </c>
      <c r="FP804" s="20"/>
      <c r="FQ804" s="15"/>
      <c r="FR804" s="20"/>
      <c r="FS804" s="15"/>
      <c r="FT804" s="20"/>
      <c r="FU804" s="15"/>
      <c r="FV804" s="20"/>
      <c r="FW804" s="15"/>
      <c r="FX804" s="20"/>
      <c r="FY804" s="15"/>
      <c r="FZ804" s="20"/>
      <c r="GA804" s="15"/>
      <c r="GB804" s="20"/>
      <c r="GC804" s="15"/>
      <c r="GD804" s="20"/>
      <c r="GE804" s="15"/>
      <c r="GF804" s="20"/>
      <c r="GG804" s="170"/>
    </row>
    <row r="805" spans="1:189" s="2" customFormat="1" ht="15" customHeight="1" x14ac:dyDescent="0.3">
      <c r="A805" s="17" t="s">
        <v>130</v>
      </c>
      <c r="B805" s="15" t="s">
        <v>126</v>
      </c>
      <c r="C805" s="15" t="s">
        <v>1232</v>
      </c>
      <c r="D805" s="15" t="s">
        <v>1981</v>
      </c>
      <c r="E805" s="15" t="str">
        <f t="shared" si="160"/>
        <v>Enoch Yip</v>
      </c>
      <c r="F805" s="15" t="s">
        <v>135</v>
      </c>
      <c r="G805" s="15">
        <v>999917930</v>
      </c>
      <c r="H805" s="15">
        <f t="shared" si="161"/>
        <v>164</v>
      </c>
      <c r="I805" s="15"/>
      <c r="J805" s="15"/>
      <c r="K805" s="16"/>
      <c r="L805" s="15"/>
      <c r="M805" s="15"/>
      <c r="N805" s="15"/>
      <c r="O805" s="15">
        <f t="shared" si="156"/>
        <v>42</v>
      </c>
      <c r="P805" s="15">
        <v>0</v>
      </c>
      <c r="Q805" s="15">
        <f t="shared" si="157"/>
        <v>0</v>
      </c>
      <c r="R805" s="15">
        <v>0</v>
      </c>
      <c r="S805" s="15">
        <v>0</v>
      </c>
      <c r="T805" s="15">
        <f t="shared" si="158"/>
        <v>0</v>
      </c>
      <c r="U805" s="15">
        <f t="shared" si="159"/>
        <v>0</v>
      </c>
      <c r="V805" s="15"/>
      <c r="W805" s="15"/>
      <c r="X805" s="15"/>
      <c r="Y805" s="15"/>
      <c r="Z805" s="16"/>
      <c r="AA805" s="15"/>
      <c r="AB805" s="24"/>
      <c r="AC805" s="15"/>
      <c r="AD805" s="15"/>
      <c r="AE805" s="15"/>
      <c r="AF805" s="15"/>
      <c r="AG805" s="15"/>
      <c r="AH805" s="24"/>
      <c r="AI805" s="15"/>
      <c r="AJ805" s="15"/>
      <c r="AK805" s="15"/>
      <c r="AL805" s="15"/>
      <c r="AM805" s="15"/>
      <c r="AN805" s="24"/>
      <c r="AO805" s="15"/>
      <c r="AP805" s="24"/>
      <c r="AQ805" s="15"/>
      <c r="AR805" s="24"/>
      <c r="AS805" s="15"/>
      <c r="AT805" s="24"/>
      <c r="AU805" s="15">
        <f>0.3*38</f>
        <v>11.4</v>
      </c>
      <c r="AV805" s="24" t="s">
        <v>129</v>
      </c>
      <c r="AW805" s="15"/>
      <c r="AX805" s="24"/>
      <c r="AY805" s="15"/>
      <c r="AZ805" s="15"/>
      <c r="BA805" s="15"/>
      <c r="BB805" s="15"/>
      <c r="BC805" s="15"/>
      <c r="BD805" s="15"/>
      <c r="BE805" s="15"/>
      <c r="BF805" s="24"/>
      <c r="BG805" s="15"/>
      <c r="BH805" s="24"/>
      <c r="BI805" s="15"/>
      <c r="BJ805" s="24"/>
      <c r="BK805" s="15"/>
      <c r="BL805" s="24"/>
      <c r="BM805" s="15"/>
      <c r="BN805" s="24"/>
      <c r="BO805" s="15"/>
      <c r="BP805" s="24"/>
      <c r="BQ805" s="15"/>
      <c r="BR805" s="24"/>
      <c r="BS805" s="15"/>
      <c r="BT805" s="24"/>
      <c r="BU805" s="15"/>
      <c r="BV805" s="24"/>
      <c r="BW805" s="15"/>
      <c r="BX805" s="24"/>
      <c r="BY805" s="15"/>
      <c r="BZ805" s="24"/>
      <c r="CA805" s="15"/>
      <c r="CB805" s="24"/>
      <c r="CC805" s="15"/>
      <c r="CD805" s="24"/>
      <c r="CE805" s="15"/>
      <c r="CF805" s="24"/>
      <c r="CG805" s="15"/>
      <c r="CH805" s="25"/>
      <c r="CI805" s="15">
        <v>51</v>
      </c>
      <c r="CJ805" s="25">
        <v>8</v>
      </c>
      <c r="CK805" s="15"/>
      <c r="CL805" s="25"/>
      <c r="CM805" s="15"/>
      <c r="CN805" s="25"/>
      <c r="CO805" s="15"/>
      <c r="CP805" s="25"/>
      <c r="CQ805" s="15"/>
      <c r="CR805" s="25"/>
      <c r="CS805" s="15">
        <f t="shared" si="162"/>
        <v>0</v>
      </c>
      <c r="CT805" s="15">
        <f t="shared" si="163"/>
        <v>122</v>
      </c>
      <c r="CU805" s="15">
        <f t="shared" si="164"/>
        <v>1</v>
      </c>
      <c r="CV805" s="15">
        <f t="shared" si="165"/>
        <v>0</v>
      </c>
      <c r="CW805" s="15"/>
      <c r="CX805" s="15"/>
      <c r="CY805" s="15">
        <f t="shared" si="166"/>
        <v>0</v>
      </c>
      <c r="CZ805" s="15">
        <f>GG805</f>
        <v>0</v>
      </c>
      <c r="DA805" s="19"/>
      <c r="DB805" s="17"/>
      <c r="DC805" s="15"/>
      <c r="DD805" s="15"/>
      <c r="DE805" s="15"/>
      <c r="DF805" s="15"/>
      <c r="DG805" s="15">
        <v>63</v>
      </c>
      <c r="DH805" s="15"/>
      <c r="DI805" s="15"/>
      <c r="DJ805" s="15"/>
      <c r="DK805" s="15"/>
      <c r="DL805" s="15"/>
      <c r="DM805" s="15"/>
      <c r="DN805" s="15"/>
      <c r="DO805" s="15"/>
      <c r="DP805" s="17"/>
      <c r="DQ805" s="15"/>
      <c r="DR805" s="15"/>
      <c r="DS805" s="15"/>
      <c r="DT805" s="15"/>
      <c r="DU805" s="15"/>
      <c r="DV805" s="15"/>
      <c r="DW805" s="15"/>
      <c r="DX805" s="20"/>
      <c r="DY805" s="15"/>
      <c r="DZ805" s="20"/>
      <c r="EA805" s="15"/>
      <c r="EB805" s="20"/>
      <c r="EC805" s="15"/>
      <c r="ED805" s="20"/>
      <c r="EE805" s="15"/>
      <c r="EF805" s="20"/>
      <c r="EG805" s="15"/>
      <c r="EH805" s="20"/>
      <c r="EI805" s="15"/>
      <c r="EJ805" s="20"/>
      <c r="EK805" s="15">
        <v>42</v>
      </c>
      <c r="EL805" s="20">
        <v>8</v>
      </c>
      <c r="EM805" s="15"/>
      <c r="EN805" s="20"/>
      <c r="EO805" s="15"/>
      <c r="EP805" s="20"/>
      <c r="EQ805" s="15"/>
      <c r="ER805" s="20"/>
      <c r="ES805" s="15"/>
      <c r="ET805" s="20"/>
      <c r="EU805" s="15">
        <v>68</v>
      </c>
      <c r="EV805" s="20">
        <v>3</v>
      </c>
      <c r="EW805" s="15"/>
      <c r="EX805" s="20"/>
      <c r="EY805" s="15"/>
      <c r="EZ805" s="20"/>
      <c r="FA805" s="15"/>
      <c r="FB805" s="20"/>
      <c r="FC805" s="15"/>
      <c r="FD805" s="20"/>
      <c r="FE805" s="15"/>
      <c r="FF805" s="20"/>
      <c r="FG805" s="15"/>
      <c r="FH805" s="20"/>
      <c r="FI805" s="15"/>
      <c r="FJ805" s="20"/>
      <c r="FK805" s="15"/>
      <c r="FL805" s="20"/>
      <c r="FM805" s="15"/>
      <c r="FN805" s="20"/>
      <c r="FO805" s="15">
        <v>54</v>
      </c>
      <c r="FP805" s="20"/>
      <c r="FQ805" s="15"/>
      <c r="FR805" s="20"/>
      <c r="FS805" s="15"/>
      <c r="FT805" s="20"/>
      <c r="FU805" s="15"/>
      <c r="FV805" s="20"/>
      <c r="FW805" s="15"/>
      <c r="FX805" s="20"/>
      <c r="FY805" s="15"/>
      <c r="FZ805" s="20"/>
      <c r="GA805" s="15"/>
      <c r="GB805" s="20"/>
      <c r="GC805" s="15"/>
      <c r="GD805" s="20"/>
      <c r="GE805" s="15"/>
      <c r="GF805" s="20"/>
      <c r="GG805" s="170"/>
    </row>
    <row r="806" spans="1:189" s="2" customFormat="1" ht="15" customHeight="1" x14ac:dyDescent="0.3">
      <c r="A806" s="15" t="s">
        <v>2903</v>
      </c>
      <c r="B806" s="15" t="s">
        <v>126</v>
      </c>
      <c r="C806" s="17" t="s">
        <v>2208</v>
      </c>
      <c r="D806" s="17" t="s">
        <v>1798</v>
      </c>
      <c r="E806" s="15" t="str">
        <f t="shared" si="160"/>
        <v>Jules Swanson</v>
      </c>
      <c r="F806" s="17" t="s">
        <v>128</v>
      </c>
      <c r="G806" s="15">
        <v>999917944</v>
      </c>
      <c r="H806" s="15">
        <f t="shared" si="161"/>
        <v>29</v>
      </c>
      <c r="I806" s="15"/>
      <c r="J806" s="15"/>
      <c r="K806" s="16"/>
      <c r="L806" s="15"/>
      <c r="M806" s="15"/>
      <c r="N806" s="15"/>
      <c r="O806" s="15">
        <f t="shared" si="156"/>
        <v>0</v>
      </c>
      <c r="P806" s="15">
        <v>0</v>
      </c>
      <c r="Q806" s="15">
        <f t="shared" si="157"/>
        <v>0</v>
      </c>
      <c r="R806" s="15">
        <v>0</v>
      </c>
      <c r="S806" s="15">
        <v>0</v>
      </c>
      <c r="T806" s="15">
        <f t="shared" si="158"/>
        <v>29</v>
      </c>
      <c r="U806" s="15">
        <f t="shared" si="159"/>
        <v>0</v>
      </c>
      <c r="V806" s="15"/>
      <c r="W806" s="15"/>
      <c r="X806" s="15"/>
      <c r="Y806" s="15"/>
      <c r="Z806" s="16"/>
      <c r="AA806" s="15"/>
      <c r="AB806" s="24"/>
      <c r="AC806" s="15"/>
      <c r="AD806" s="15"/>
      <c r="AE806" s="15"/>
      <c r="AF806" s="15"/>
      <c r="AG806" s="15"/>
      <c r="AH806" s="24"/>
      <c r="AI806" s="15"/>
      <c r="AJ806" s="15"/>
      <c r="AK806" s="15"/>
      <c r="AL806" s="15"/>
      <c r="AM806" s="15"/>
      <c r="AN806" s="24"/>
      <c r="AO806" s="15"/>
      <c r="AP806" s="24"/>
      <c r="AQ806" s="15"/>
      <c r="AR806" s="24"/>
      <c r="AS806" s="15"/>
      <c r="AT806" s="24"/>
      <c r="AU806" s="15"/>
      <c r="AV806" s="24"/>
      <c r="AW806" s="15"/>
      <c r="AX806" s="24"/>
      <c r="AY806" s="15"/>
      <c r="AZ806" s="15"/>
      <c r="BA806" s="15"/>
      <c r="BB806" s="15"/>
      <c r="BC806" s="15"/>
      <c r="BD806" s="15"/>
      <c r="BE806" s="15"/>
      <c r="BF806" s="24"/>
      <c r="BG806" s="15"/>
      <c r="BH806" s="24"/>
      <c r="BI806" s="15"/>
      <c r="BJ806" s="24"/>
      <c r="BK806" s="15"/>
      <c r="BL806" s="24"/>
      <c r="BM806" s="15"/>
      <c r="BN806" s="24"/>
      <c r="BO806" s="15"/>
      <c r="BP806" s="24"/>
      <c r="BQ806" s="15"/>
      <c r="BR806" s="24"/>
      <c r="BS806" s="15"/>
      <c r="BT806" s="24"/>
      <c r="BU806" s="15"/>
      <c r="BV806" s="24"/>
      <c r="BW806" s="15"/>
      <c r="BX806" s="24"/>
      <c r="BY806" s="15"/>
      <c r="BZ806" s="24"/>
      <c r="CA806" s="15"/>
      <c r="CB806" s="24"/>
      <c r="CC806" s="15"/>
      <c r="CD806" s="24"/>
      <c r="CE806" s="15"/>
      <c r="CF806" s="24"/>
      <c r="CG806" s="15"/>
      <c r="CH806" s="25"/>
      <c r="CI806" s="15"/>
      <c r="CJ806" s="25"/>
      <c r="CK806" s="15"/>
      <c r="CL806" s="25"/>
      <c r="CM806" s="15"/>
      <c r="CN806" s="25"/>
      <c r="CO806" s="15"/>
      <c r="CP806" s="25"/>
      <c r="CQ806" s="15"/>
      <c r="CR806" s="25"/>
      <c r="CS806" s="15">
        <f t="shared" si="162"/>
        <v>0</v>
      </c>
      <c r="CT806" s="15">
        <f t="shared" si="163"/>
        <v>0</v>
      </c>
      <c r="CU806" s="15">
        <f t="shared" si="164"/>
        <v>0</v>
      </c>
      <c r="CV806" s="15">
        <f t="shared" si="165"/>
        <v>0</v>
      </c>
      <c r="CW806" s="15"/>
      <c r="CX806" s="15"/>
      <c r="CY806" s="15">
        <f t="shared" si="166"/>
        <v>0</v>
      </c>
      <c r="CZ806" s="15">
        <f>GG806</f>
        <v>0</v>
      </c>
      <c r="DA806" s="19"/>
      <c r="DB806" s="17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7"/>
      <c r="DQ806" s="15"/>
      <c r="DR806" s="15"/>
      <c r="DS806" s="15"/>
      <c r="DT806" s="15"/>
      <c r="DU806" s="15"/>
      <c r="DV806" s="15"/>
      <c r="DW806" s="15"/>
      <c r="DX806" s="20"/>
      <c r="DY806" s="15"/>
      <c r="DZ806" s="20"/>
      <c r="EA806" s="15"/>
      <c r="EB806" s="20"/>
      <c r="EC806" s="15">
        <v>29</v>
      </c>
      <c r="ED806" s="20">
        <v>33</v>
      </c>
      <c r="EE806" s="15"/>
      <c r="EF806" s="20"/>
      <c r="EG806" s="15"/>
      <c r="EH806" s="20"/>
      <c r="EI806" s="15"/>
      <c r="EJ806" s="20"/>
      <c r="EK806" s="15"/>
      <c r="EL806" s="20"/>
      <c r="EM806" s="15"/>
      <c r="EN806" s="20"/>
      <c r="EO806" s="15"/>
      <c r="EP806" s="20"/>
      <c r="EQ806" s="15"/>
      <c r="ER806" s="20"/>
      <c r="ES806" s="15"/>
      <c r="ET806" s="20"/>
      <c r="EU806" s="15"/>
      <c r="EV806" s="20"/>
      <c r="EW806" s="15"/>
      <c r="EX806" s="20"/>
      <c r="EY806" s="15"/>
      <c r="EZ806" s="20"/>
      <c r="FA806" s="15"/>
      <c r="FB806" s="20"/>
      <c r="FC806" s="15"/>
      <c r="FD806" s="20"/>
      <c r="FE806" s="15"/>
      <c r="FF806" s="20"/>
      <c r="FG806" s="15"/>
      <c r="FH806" s="20"/>
      <c r="FI806" s="15"/>
      <c r="FJ806" s="20"/>
      <c r="FK806" s="15"/>
      <c r="FL806" s="20"/>
      <c r="FM806" s="15"/>
      <c r="FN806" s="20"/>
      <c r="FO806" s="15"/>
      <c r="FP806" s="20"/>
      <c r="FQ806" s="15"/>
      <c r="FR806" s="20"/>
      <c r="FS806" s="15"/>
      <c r="FT806" s="20"/>
      <c r="FU806" s="15"/>
      <c r="FV806" s="20"/>
      <c r="FW806" s="15"/>
      <c r="FX806" s="20"/>
      <c r="FY806" s="15"/>
      <c r="FZ806" s="20"/>
      <c r="GA806" s="15"/>
      <c r="GB806" s="20"/>
      <c r="GC806" s="15"/>
      <c r="GD806" s="20"/>
      <c r="GE806" s="15"/>
      <c r="GF806" s="20"/>
      <c r="GG806" s="170"/>
    </row>
    <row r="807" spans="1:189" s="2" customFormat="1" ht="15" customHeight="1" x14ac:dyDescent="0.3">
      <c r="A807" s="15" t="s">
        <v>130</v>
      </c>
      <c r="B807" s="15" t="s">
        <v>140</v>
      </c>
      <c r="C807" s="15" t="s">
        <v>1578</v>
      </c>
      <c r="D807" s="15" t="s">
        <v>1579</v>
      </c>
      <c r="E807" s="15" t="str">
        <f t="shared" si="160"/>
        <v>Iri Pingali</v>
      </c>
      <c r="F807" s="15" t="s">
        <v>135</v>
      </c>
      <c r="G807" s="15">
        <v>999917945</v>
      </c>
      <c r="H807" s="15">
        <f t="shared" si="161"/>
        <v>151.6</v>
      </c>
      <c r="I807" s="15"/>
      <c r="J807" s="17">
        <f>(O807+P807+R807+S807+T807+U807)/2</f>
        <v>38.6</v>
      </c>
      <c r="K807" s="16"/>
      <c r="L807" s="15"/>
      <c r="M807" s="15"/>
      <c r="N807" s="15"/>
      <c r="O807" s="15">
        <f t="shared" si="156"/>
        <v>50</v>
      </c>
      <c r="P807" s="15">
        <v>0</v>
      </c>
      <c r="Q807" s="15">
        <f t="shared" si="157"/>
        <v>0</v>
      </c>
      <c r="R807" s="15">
        <v>0</v>
      </c>
      <c r="S807" s="15">
        <v>0</v>
      </c>
      <c r="T807" s="15">
        <f t="shared" si="158"/>
        <v>27.200000000000003</v>
      </c>
      <c r="U807" s="15">
        <f t="shared" si="159"/>
        <v>0</v>
      </c>
      <c r="V807" s="15"/>
      <c r="W807" s="15"/>
      <c r="X807" s="15"/>
      <c r="Y807" s="15"/>
      <c r="Z807" s="16"/>
      <c r="AA807" s="15"/>
      <c r="AB807" s="24"/>
      <c r="AC807" s="15"/>
      <c r="AD807" s="15"/>
      <c r="AE807" s="15"/>
      <c r="AF807" s="15"/>
      <c r="AG807" s="15"/>
      <c r="AH807" s="24"/>
      <c r="AI807" s="15"/>
      <c r="AJ807" s="15"/>
      <c r="AK807" s="15"/>
      <c r="AL807" s="15"/>
      <c r="AM807" s="15"/>
      <c r="AN807" s="24"/>
      <c r="AO807" s="15"/>
      <c r="AP807" s="24"/>
      <c r="AQ807" s="15"/>
      <c r="AR807" s="24"/>
      <c r="AS807" s="15"/>
      <c r="AT807" s="24"/>
      <c r="AU807" s="15">
        <v>120</v>
      </c>
      <c r="AV807" s="24">
        <v>1</v>
      </c>
      <c r="AW807" s="15"/>
      <c r="AX807" s="24"/>
      <c r="AY807" s="15"/>
      <c r="AZ807" s="15"/>
      <c r="BA807" s="15"/>
      <c r="BB807" s="15"/>
      <c r="BC807" s="15"/>
      <c r="BD807" s="15"/>
      <c r="BE807" s="15"/>
      <c r="BF807" s="24"/>
      <c r="BG807" s="15"/>
      <c r="BH807" s="24"/>
      <c r="BI807" s="15"/>
      <c r="BJ807" s="24"/>
      <c r="BK807" s="15"/>
      <c r="BL807" s="24"/>
      <c r="BM807" s="15"/>
      <c r="BN807" s="24"/>
      <c r="BO807" s="15"/>
      <c r="BP807" s="24"/>
      <c r="BQ807" s="15"/>
      <c r="BR807" s="24"/>
      <c r="BS807" s="15"/>
      <c r="BT807" s="24"/>
      <c r="BU807" s="15">
        <v>52.5</v>
      </c>
      <c r="BV807" s="24">
        <v>2</v>
      </c>
      <c r="BW807" s="15"/>
      <c r="BX807" s="24"/>
      <c r="BY807" s="15"/>
      <c r="BZ807" s="24"/>
      <c r="CA807" s="15">
        <f>0.4*120</f>
        <v>48</v>
      </c>
      <c r="CB807" s="24">
        <v>2</v>
      </c>
      <c r="CC807" s="15"/>
      <c r="CD807" s="24"/>
      <c r="CE807" s="15"/>
      <c r="CF807" s="24"/>
      <c r="CG807" s="15"/>
      <c r="CH807" s="25"/>
      <c r="CI807" s="15"/>
      <c r="CJ807" s="25"/>
      <c r="CK807" s="15"/>
      <c r="CL807" s="25"/>
      <c r="CM807" s="15"/>
      <c r="CN807" s="25"/>
      <c r="CO807" s="15"/>
      <c r="CP807" s="24"/>
      <c r="CQ807" s="15"/>
      <c r="CR807" s="24"/>
      <c r="CS807" s="15">
        <f t="shared" si="162"/>
        <v>0</v>
      </c>
      <c r="CT807" s="15">
        <f t="shared" si="163"/>
        <v>113</v>
      </c>
      <c r="CU807" s="15">
        <f t="shared" si="164"/>
        <v>1</v>
      </c>
      <c r="CV807" s="15">
        <f t="shared" si="165"/>
        <v>0</v>
      </c>
      <c r="CW807" s="15"/>
      <c r="CX807" s="15"/>
      <c r="CY807" s="15">
        <f t="shared" si="166"/>
        <v>0</v>
      </c>
      <c r="CZ807" s="15">
        <f>GG807</f>
        <v>0</v>
      </c>
      <c r="DA807" s="20"/>
      <c r="DB807" s="17"/>
      <c r="DC807" s="15"/>
      <c r="DD807" s="15">
        <f>0.4*90</f>
        <v>36</v>
      </c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7"/>
      <c r="DQ807" s="15"/>
      <c r="DR807" s="15"/>
      <c r="DS807" s="15"/>
      <c r="DT807" s="15"/>
      <c r="DU807" s="15"/>
      <c r="DV807" s="15"/>
      <c r="DW807" s="15">
        <f>0.4*79</f>
        <v>31.6</v>
      </c>
      <c r="DX807" s="20">
        <v>4</v>
      </c>
      <c r="DY807" s="15"/>
      <c r="DZ807" s="20"/>
      <c r="EA807" s="15"/>
      <c r="EB807" s="20"/>
      <c r="EC807" s="15">
        <f>0.4*68</f>
        <v>27.200000000000003</v>
      </c>
      <c r="ED807" s="20">
        <v>8</v>
      </c>
      <c r="EE807" s="15"/>
      <c r="EF807" s="20"/>
      <c r="EG807" s="15"/>
      <c r="EH807" s="20"/>
      <c r="EI807" s="15"/>
      <c r="EJ807" s="20"/>
      <c r="EK807" s="15">
        <v>50</v>
      </c>
      <c r="EL807" s="20">
        <v>1</v>
      </c>
      <c r="EM807" s="15"/>
      <c r="EN807" s="20"/>
      <c r="EO807" s="15"/>
      <c r="EP807" s="20"/>
      <c r="EQ807" s="15"/>
      <c r="ER807" s="20"/>
      <c r="ES807" s="15"/>
      <c r="ET807" s="20"/>
      <c r="EU807" s="15">
        <v>45</v>
      </c>
      <c r="EV807" s="20">
        <v>2</v>
      </c>
      <c r="EW807" s="15"/>
      <c r="EX807" s="20"/>
      <c r="EY807" s="15"/>
      <c r="EZ807" s="20"/>
      <c r="FA807" s="15"/>
      <c r="FB807" s="20"/>
      <c r="FC807" s="15"/>
      <c r="FD807" s="20"/>
      <c r="FE807" s="15"/>
      <c r="FF807" s="20"/>
      <c r="FG807" s="15"/>
      <c r="FH807" s="20"/>
      <c r="FI807" s="15"/>
      <c r="FJ807" s="20"/>
      <c r="FK807" s="15"/>
      <c r="FL807" s="20"/>
      <c r="FM807" s="15"/>
      <c r="FN807" s="20"/>
      <c r="FO807" s="15">
        <v>68</v>
      </c>
      <c r="FP807" s="20"/>
      <c r="FQ807" s="15"/>
      <c r="FR807" s="20"/>
      <c r="FS807" s="15"/>
      <c r="FT807" s="20"/>
      <c r="FU807" s="15"/>
      <c r="FV807" s="20"/>
      <c r="FW807" s="15"/>
      <c r="FX807" s="20"/>
      <c r="FY807" s="15"/>
      <c r="FZ807" s="20"/>
      <c r="GA807" s="15"/>
      <c r="GB807" s="20"/>
      <c r="GC807" s="15"/>
      <c r="GD807" s="20"/>
      <c r="GE807" s="15"/>
      <c r="GF807" s="20"/>
      <c r="GG807" s="170"/>
    </row>
    <row r="808" spans="1:189" s="2" customFormat="1" ht="15" customHeight="1" x14ac:dyDescent="0.3">
      <c r="A808" s="15" t="s">
        <v>2907</v>
      </c>
      <c r="B808" s="15" t="s">
        <v>126</v>
      </c>
      <c r="C808" s="15" t="s">
        <v>993</v>
      </c>
      <c r="D808" s="15" t="s">
        <v>994</v>
      </c>
      <c r="E808" s="15" t="str">
        <f t="shared" si="160"/>
        <v>Mildred Ioannides</v>
      </c>
      <c r="F808" s="15" t="s">
        <v>128</v>
      </c>
      <c r="G808" s="15">
        <v>999917960</v>
      </c>
      <c r="H808" s="15">
        <f t="shared" si="161"/>
        <v>311</v>
      </c>
      <c r="I808" s="15"/>
      <c r="J808" s="15"/>
      <c r="K808" s="16"/>
      <c r="L808" s="15"/>
      <c r="M808" s="15"/>
      <c r="N808" s="15"/>
      <c r="O808" s="15">
        <f t="shared" si="156"/>
        <v>0</v>
      </c>
      <c r="P808" s="15">
        <v>0</v>
      </c>
      <c r="Q808" s="15">
        <f t="shared" si="157"/>
        <v>0</v>
      </c>
      <c r="R808" s="15">
        <v>0</v>
      </c>
      <c r="S808" s="15">
        <v>0</v>
      </c>
      <c r="T808" s="15">
        <f t="shared" si="158"/>
        <v>60</v>
      </c>
      <c r="U808" s="15">
        <f t="shared" si="159"/>
        <v>75</v>
      </c>
      <c r="V808" s="15"/>
      <c r="W808" s="15"/>
      <c r="X808" s="15"/>
      <c r="Y808" s="15"/>
      <c r="Z808" s="16"/>
      <c r="AA808" s="15"/>
      <c r="AB808" s="24"/>
      <c r="AC808" s="15"/>
      <c r="AD808" s="15"/>
      <c r="AE808" s="15"/>
      <c r="AF808" s="15"/>
      <c r="AG808" s="15"/>
      <c r="AH808" s="24"/>
      <c r="AI808" s="15"/>
      <c r="AJ808" s="15"/>
      <c r="AK808" s="15"/>
      <c r="AL808" s="15"/>
      <c r="AM808" s="15"/>
      <c r="AN808" s="24"/>
      <c r="AO808" s="15"/>
      <c r="AP808" s="24"/>
      <c r="AQ808" s="15"/>
      <c r="AR808" s="24"/>
      <c r="AS808" s="15"/>
      <c r="AT808" s="24"/>
      <c r="AU808" s="15">
        <v>90</v>
      </c>
      <c r="AV808" s="24">
        <v>2</v>
      </c>
      <c r="AW808" s="15"/>
      <c r="AX808" s="24"/>
      <c r="AY808" s="15"/>
      <c r="AZ808" s="15"/>
      <c r="BA808" s="15"/>
      <c r="BB808" s="15"/>
      <c r="BC808" s="15"/>
      <c r="BD808" s="15"/>
      <c r="BE808" s="15"/>
      <c r="BF808" s="24"/>
      <c r="BG808" s="15"/>
      <c r="BH808" s="24"/>
      <c r="BI808" s="15"/>
      <c r="BJ808" s="24"/>
      <c r="BK808" s="15"/>
      <c r="BL808" s="24"/>
      <c r="BM808" s="15"/>
      <c r="BN808" s="24"/>
      <c r="BO808" s="15"/>
      <c r="BP808" s="24"/>
      <c r="BQ808" s="15"/>
      <c r="BR808" s="24"/>
      <c r="BS808" s="15"/>
      <c r="BT808" s="24"/>
      <c r="BU808" s="15"/>
      <c r="BV808" s="24"/>
      <c r="BW808" s="15"/>
      <c r="BX808" s="24"/>
      <c r="BY808" s="15"/>
      <c r="BZ808" s="24"/>
      <c r="CA808" s="15"/>
      <c r="CB808" s="24"/>
      <c r="CC808" s="15"/>
      <c r="CD808" s="24"/>
      <c r="CE808" s="15"/>
      <c r="CF808" s="24"/>
      <c r="CG808" s="15"/>
      <c r="CH808" s="25"/>
      <c r="CI808" s="15"/>
      <c r="CJ808" s="25"/>
      <c r="CK808" s="15"/>
      <c r="CL808" s="25"/>
      <c r="CM808" s="15"/>
      <c r="CN808" s="25"/>
      <c r="CO808" s="15"/>
      <c r="CP808" s="25"/>
      <c r="CQ808" s="15"/>
      <c r="CR808" s="25"/>
      <c r="CS808" s="15">
        <f t="shared" si="162"/>
        <v>0</v>
      </c>
      <c r="CT808" s="15">
        <f t="shared" si="163"/>
        <v>0</v>
      </c>
      <c r="CU808" s="15">
        <f t="shared" si="164"/>
        <v>0</v>
      </c>
      <c r="CV808" s="15">
        <f t="shared" si="165"/>
        <v>70</v>
      </c>
      <c r="CW808" s="15"/>
      <c r="CX808" s="15"/>
      <c r="CY808" s="15">
        <f t="shared" si="166"/>
        <v>106</v>
      </c>
      <c r="CZ808" s="15">
        <f>GG808</f>
        <v>0</v>
      </c>
      <c r="DA808" s="19"/>
      <c r="DB808" s="17"/>
      <c r="DC808" s="15"/>
      <c r="DD808" s="15">
        <v>30</v>
      </c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7"/>
      <c r="DQ808" s="15"/>
      <c r="DR808" s="15"/>
      <c r="DS808" s="15"/>
      <c r="DT808" s="15"/>
      <c r="DU808" s="15"/>
      <c r="DV808" s="15"/>
      <c r="DW808" s="15">
        <v>52.5</v>
      </c>
      <c r="DX808" s="20">
        <v>2</v>
      </c>
      <c r="DY808" s="15"/>
      <c r="DZ808" s="20"/>
      <c r="EA808" s="15"/>
      <c r="EB808" s="20"/>
      <c r="EC808" s="15">
        <v>60</v>
      </c>
      <c r="ED808" s="20">
        <v>2</v>
      </c>
      <c r="EE808" s="15"/>
      <c r="EF808" s="20"/>
      <c r="EG808" s="15">
        <v>75</v>
      </c>
      <c r="EH808" s="20">
        <v>2</v>
      </c>
      <c r="EI808" s="15"/>
      <c r="EJ808" s="20"/>
      <c r="EK808" s="15"/>
      <c r="EL808" s="20"/>
      <c r="EM808" s="15"/>
      <c r="EN808" s="20"/>
      <c r="EO808" s="15">
        <v>106</v>
      </c>
      <c r="EP808" s="20">
        <v>5</v>
      </c>
      <c r="EQ808" s="15"/>
      <c r="ER808" s="20"/>
      <c r="ES808" s="15"/>
      <c r="ET808" s="20"/>
      <c r="EU808" s="15"/>
      <c r="EV808" s="20"/>
      <c r="EW808" s="15"/>
      <c r="EX808" s="20"/>
      <c r="EY808" s="15"/>
      <c r="EZ808" s="20"/>
      <c r="FA808" s="15"/>
      <c r="FB808" s="20"/>
      <c r="FC808" s="15"/>
      <c r="FD808" s="20"/>
      <c r="FE808" s="15"/>
      <c r="FF808" s="20"/>
      <c r="FG808" s="15"/>
      <c r="FH808" s="20"/>
      <c r="FI808" s="15"/>
      <c r="FJ808" s="20"/>
      <c r="FK808" s="15"/>
      <c r="FL808" s="20"/>
      <c r="FM808" s="15"/>
      <c r="FN808" s="20"/>
      <c r="FO808" s="15"/>
      <c r="FP808" s="20"/>
      <c r="FQ808" s="15"/>
      <c r="FR808" s="20"/>
      <c r="FS808" s="15"/>
      <c r="FT808" s="20"/>
      <c r="FU808" s="15"/>
      <c r="FV808" s="20"/>
      <c r="FW808" s="15"/>
      <c r="FX808" s="20"/>
      <c r="FY808" s="15"/>
      <c r="FZ808" s="20"/>
      <c r="GA808" s="15"/>
      <c r="GB808" s="20"/>
      <c r="GC808" s="15"/>
      <c r="GD808" s="20"/>
      <c r="GE808" s="15">
        <v>70</v>
      </c>
      <c r="GF808" s="20">
        <v>1</v>
      </c>
      <c r="GG808" s="170"/>
    </row>
    <row r="809" spans="1:189" s="2" customFormat="1" ht="15" customHeight="1" x14ac:dyDescent="0.3">
      <c r="A809" s="15" t="s">
        <v>2903</v>
      </c>
      <c r="B809" s="15" t="s">
        <v>126</v>
      </c>
      <c r="C809" s="15" t="s">
        <v>2324</v>
      </c>
      <c r="D809" s="15" t="s">
        <v>2325</v>
      </c>
      <c r="E809" s="15" t="str">
        <f t="shared" si="160"/>
        <v>Maylin Horchler</v>
      </c>
      <c r="F809" s="15" t="s">
        <v>128</v>
      </c>
      <c r="G809" s="15">
        <v>999917977</v>
      </c>
      <c r="H809" s="15">
        <f t="shared" si="161"/>
        <v>70</v>
      </c>
      <c r="I809" s="15"/>
      <c r="J809" s="15"/>
      <c r="K809" s="16"/>
      <c r="L809" s="15"/>
      <c r="M809" s="15"/>
      <c r="N809" s="15"/>
      <c r="O809" s="15">
        <f t="shared" si="156"/>
        <v>32</v>
      </c>
      <c r="P809" s="15">
        <v>0</v>
      </c>
      <c r="Q809" s="15">
        <f t="shared" si="157"/>
        <v>0</v>
      </c>
      <c r="R809" s="15">
        <v>0</v>
      </c>
      <c r="S809" s="15">
        <v>0</v>
      </c>
      <c r="T809" s="15">
        <f t="shared" si="158"/>
        <v>0</v>
      </c>
      <c r="U809" s="15">
        <f t="shared" si="159"/>
        <v>0</v>
      </c>
      <c r="V809" s="15"/>
      <c r="W809" s="15"/>
      <c r="X809" s="15"/>
      <c r="Y809" s="15"/>
      <c r="Z809" s="16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>
        <f t="shared" si="162"/>
        <v>0</v>
      </c>
      <c r="CT809" s="15">
        <f t="shared" si="163"/>
        <v>38</v>
      </c>
      <c r="CU809" s="15">
        <f t="shared" si="164"/>
        <v>0</v>
      </c>
      <c r="CV809" s="15">
        <f t="shared" si="165"/>
        <v>0</v>
      </c>
      <c r="CW809" s="15"/>
      <c r="CX809" s="15"/>
      <c r="CY809" s="15">
        <f t="shared" si="166"/>
        <v>0</v>
      </c>
      <c r="CZ809" s="15">
        <f>GG809</f>
        <v>0</v>
      </c>
      <c r="DA809" s="16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20"/>
      <c r="DY809" s="15"/>
      <c r="DZ809" s="20"/>
      <c r="EA809" s="15"/>
      <c r="EB809" s="20"/>
      <c r="EC809" s="15"/>
      <c r="ED809" s="20"/>
      <c r="EE809" s="15"/>
      <c r="EF809" s="20"/>
      <c r="EG809" s="15"/>
      <c r="EH809" s="20"/>
      <c r="EI809" s="15"/>
      <c r="EJ809" s="20"/>
      <c r="EK809" s="15">
        <v>32</v>
      </c>
      <c r="EL809" s="20" t="s">
        <v>129</v>
      </c>
      <c r="EM809" s="15"/>
      <c r="EN809" s="20"/>
      <c r="EO809" s="15"/>
      <c r="EP809" s="20"/>
      <c r="EQ809" s="15"/>
      <c r="ER809" s="20"/>
      <c r="ES809" s="15"/>
      <c r="ET809" s="20"/>
      <c r="EU809" s="15">
        <v>38</v>
      </c>
      <c r="EV809" s="20" t="s">
        <v>129</v>
      </c>
      <c r="EW809" s="15"/>
      <c r="EX809" s="20"/>
      <c r="EY809" s="15"/>
      <c r="EZ809" s="20"/>
      <c r="FA809" s="15"/>
      <c r="FB809" s="20"/>
      <c r="FC809" s="15"/>
      <c r="FD809" s="20"/>
      <c r="FE809" s="15"/>
      <c r="FF809" s="20"/>
      <c r="FG809" s="15"/>
      <c r="FH809" s="20"/>
      <c r="FI809" s="15"/>
      <c r="FJ809" s="20"/>
      <c r="FK809" s="15"/>
      <c r="FL809" s="20"/>
      <c r="FM809" s="15"/>
      <c r="FN809" s="20"/>
      <c r="FO809" s="15"/>
      <c r="FP809" s="20"/>
      <c r="FQ809" s="15"/>
      <c r="FR809" s="20"/>
      <c r="FS809" s="15"/>
      <c r="FT809" s="20"/>
      <c r="FU809" s="15"/>
      <c r="FV809" s="20"/>
      <c r="FW809" s="15"/>
      <c r="FX809" s="20"/>
      <c r="FY809" s="15"/>
      <c r="FZ809" s="20"/>
      <c r="GA809" s="15"/>
      <c r="GB809" s="20"/>
      <c r="GC809" s="15"/>
      <c r="GD809" s="20"/>
      <c r="GE809" s="15"/>
      <c r="GF809" s="20"/>
      <c r="GG809" s="170"/>
    </row>
    <row r="810" spans="1:189" s="2" customFormat="1" ht="15" customHeight="1" x14ac:dyDescent="0.3">
      <c r="A810" s="15" t="s">
        <v>2903</v>
      </c>
      <c r="B810" s="15" t="s">
        <v>126</v>
      </c>
      <c r="C810" s="15" t="s">
        <v>1217</v>
      </c>
      <c r="D810" s="15" t="s">
        <v>1223</v>
      </c>
      <c r="E810" s="15" t="str">
        <f t="shared" si="160"/>
        <v>Amanda Lee</v>
      </c>
      <c r="F810" s="17" t="s">
        <v>128</v>
      </c>
      <c r="G810" s="15">
        <v>999917979</v>
      </c>
      <c r="H810" s="15">
        <f t="shared" si="161"/>
        <v>119</v>
      </c>
      <c r="I810" s="15"/>
      <c r="J810" s="15"/>
      <c r="K810" s="16"/>
      <c r="L810" s="15"/>
      <c r="M810" s="15"/>
      <c r="N810" s="15"/>
      <c r="O810" s="15">
        <f t="shared" si="156"/>
        <v>0</v>
      </c>
      <c r="P810" s="15">
        <v>0</v>
      </c>
      <c r="Q810" s="15">
        <f t="shared" si="157"/>
        <v>0</v>
      </c>
      <c r="R810" s="15">
        <v>0</v>
      </c>
      <c r="S810" s="15">
        <v>0</v>
      </c>
      <c r="T810" s="15">
        <f t="shared" si="158"/>
        <v>0</v>
      </c>
      <c r="U810" s="15">
        <f t="shared" si="159"/>
        <v>0</v>
      </c>
      <c r="V810" s="15"/>
      <c r="W810" s="15"/>
      <c r="X810" s="15"/>
      <c r="Y810" s="15"/>
      <c r="Z810" s="16"/>
      <c r="AA810" s="15"/>
      <c r="AB810" s="24"/>
      <c r="AC810" s="15"/>
      <c r="AD810" s="15"/>
      <c r="AE810" s="15"/>
      <c r="AF810" s="15"/>
      <c r="AG810" s="15"/>
      <c r="AH810" s="24"/>
      <c r="AI810" s="15"/>
      <c r="AJ810" s="15"/>
      <c r="AK810" s="15"/>
      <c r="AL810" s="15"/>
      <c r="AM810" s="15"/>
      <c r="AN810" s="24"/>
      <c r="AO810" s="15"/>
      <c r="AP810" s="24"/>
      <c r="AQ810" s="15"/>
      <c r="AR810" s="24"/>
      <c r="AS810" s="15"/>
      <c r="AT810" s="24"/>
      <c r="AU810" s="15"/>
      <c r="AV810" s="24"/>
      <c r="AW810" s="15"/>
      <c r="AX810" s="24"/>
      <c r="AY810" s="15"/>
      <c r="AZ810" s="15"/>
      <c r="BA810" s="15"/>
      <c r="BB810" s="15"/>
      <c r="BC810" s="15"/>
      <c r="BD810" s="15"/>
      <c r="BE810" s="15"/>
      <c r="BF810" s="24"/>
      <c r="BG810" s="15"/>
      <c r="BH810" s="24"/>
      <c r="BI810" s="15"/>
      <c r="BJ810" s="24"/>
      <c r="BK810" s="15"/>
      <c r="BL810" s="24"/>
      <c r="BM810" s="15"/>
      <c r="BN810" s="24"/>
      <c r="BO810" s="15"/>
      <c r="BP810" s="24"/>
      <c r="BQ810" s="15"/>
      <c r="BR810" s="24"/>
      <c r="BS810" s="15"/>
      <c r="BT810" s="24"/>
      <c r="BU810" s="15"/>
      <c r="BV810" s="24"/>
      <c r="BW810" s="15"/>
      <c r="BX810" s="24"/>
      <c r="BY810" s="15"/>
      <c r="BZ810" s="24"/>
      <c r="CA810" s="15"/>
      <c r="CB810" s="24"/>
      <c r="CC810" s="15"/>
      <c r="CD810" s="24"/>
      <c r="CE810" s="15"/>
      <c r="CF810" s="24"/>
      <c r="CG810" s="15"/>
      <c r="CH810" s="25"/>
      <c r="CI810" s="15"/>
      <c r="CJ810" s="25"/>
      <c r="CK810" s="15"/>
      <c r="CL810" s="25"/>
      <c r="CM810" s="15"/>
      <c r="CN810" s="25"/>
      <c r="CO810" s="15"/>
      <c r="CP810" s="25"/>
      <c r="CQ810" s="15"/>
      <c r="CR810" s="25"/>
      <c r="CS810" s="15">
        <f t="shared" si="162"/>
        <v>0</v>
      </c>
      <c r="CT810" s="15">
        <f t="shared" si="163"/>
        <v>119</v>
      </c>
      <c r="CU810" s="15">
        <f t="shared" si="164"/>
        <v>1</v>
      </c>
      <c r="CV810" s="15">
        <f t="shared" si="165"/>
        <v>0</v>
      </c>
      <c r="CW810" s="15"/>
      <c r="CX810" s="15"/>
      <c r="CY810" s="15">
        <f t="shared" si="166"/>
        <v>0</v>
      </c>
      <c r="CZ810" s="15">
        <f>GG810</f>
        <v>0</v>
      </c>
      <c r="DA810" s="19"/>
      <c r="DB810" s="17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7"/>
      <c r="DQ810" s="15"/>
      <c r="DR810" s="15"/>
      <c r="DS810" s="15"/>
      <c r="DT810" s="15"/>
      <c r="DU810" s="15"/>
      <c r="DV810" s="15"/>
      <c r="DW810" s="15">
        <v>33</v>
      </c>
      <c r="DX810" s="20">
        <v>17</v>
      </c>
      <c r="DY810" s="15"/>
      <c r="DZ810" s="20"/>
      <c r="EA810" s="15"/>
      <c r="EB810" s="20"/>
      <c r="EC810" s="15"/>
      <c r="ED810" s="20"/>
      <c r="EE810" s="15"/>
      <c r="EF810" s="20"/>
      <c r="EG810" s="15"/>
      <c r="EH810" s="20"/>
      <c r="EI810" s="15"/>
      <c r="EJ810" s="20"/>
      <c r="EK810" s="15"/>
      <c r="EL810" s="20"/>
      <c r="EM810" s="15"/>
      <c r="EN810" s="20"/>
      <c r="EO810" s="15"/>
      <c r="EP810" s="20"/>
      <c r="EQ810" s="15"/>
      <c r="ER810" s="20"/>
      <c r="ES810" s="15"/>
      <c r="ET810" s="20"/>
      <c r="EU810" s="15">
        <v>68</v>
      </c>
      <c r="EV810" s="20">
        <v>4</v>
      </c>
      <c r="EW810" s="15"/>
      <c r="EX810" s="20"/>
      <c r="EY810" s="15"/>
      <c r="EZ810" s="20"/>
      <c r="FA810" s="15"/>
      <c r="FB810" s="20"/>
      <c r="FC810" s="15"/>
      <c r="FD810" s="20"/>
      <c r="FE810" s="15"/>
      <c r="FF810" s="20"/>
      <c r="FG810" s="15"/>
      <c r="FH810" s="20"/>
      <c r="FI810" s="15"/>
      <c r="FJ810" s="20"/>
      <c r="FK810" s="15"/>
      <c r="FL810" s="20"/>
      <c r="FM810" s="15"/>
      <c r="FN810" s="20"/>
      <c r="FO810" s="15">
        <v>51</v>
      </c>
      <c r="FP810" s="20"/>
      <c r="FQ810" s="15"/>
      <c r="FR810" s="20"/>
      <c r="FS810" s="15"/>
      <c r="FT810" s="20"/>
      <c r="FU810" s="15"/>
      <c r="FV810" s="20"/>
      <c r="FW810" s="15"/>
      <c r="FX810" s="20"/>
      <c r="FY810" s="15"/>
      <c r="FZ810" s="20"/>
      <c r="GA810" s="15"/>
      <c r="GB810" s="20"/>
      <c r="GC810" s="15"/>
      <c r="GD810" s="20"/>
      <c r="GE810" s="15"/>
      <c r="GF810" s="20"/>
      <c r="GG810" s="170"/>
    </row>
    <row r="811" spans="1:189" s="2" customFormat="1" ht="15" customHeight="1" x14ac:dyDescent="0.3">
      <c r="A811" s="15" t="s">
        <v>130</v>
      </c>
      <c r="B811" s="15" t="s">
        <v>126</v>
      </c>
      <c r="C811" s="15" t="s">
        <v>248</v>
      </c>
      <c r="D811" s="15" t="s">
        <v>3746</v>
      </c>
      <c r="E811" s="15" t="str">
        <f t="shared" si="160"/>
        <v>Isabella Medina-Cabrera</v>
      </c>
      <c r="F811" s="15" t="s">
        <v>128</v>
      </c>
      <c r="G811" s="15">
        <v>999918016</v>
      </c>
      <c r="H811" s="15">
        <f t="shared" si="161"/>
        <v>68</v>
      </c>
      <c r="I811" s="15"/>
      <c r="J811" s="15"/>
      <c r="K811" s="16"/>
      <c r="L811" s="15"/>
      <c r="M811" s="15"/>
      <c r="N811" s="15"/>
      <c r="O811" s="15">
        <f t="shared" si="156"/>
        <v>0</v>
      </c>
      <c r="P811" s="15">
        <v>0</v>
      </c>
      <c r="Q811" s="15">
        <f t="shared" si="157"/>
        <v>0</v>
      </c>
      <c r="R811" s="15">
        <v>0</v>
      </c>
      <c r="S811" s="15">
        <v>0</v>
      </c>
      <c r="T811" s="15">
        <f t="shared" si="158"/>
        <v>0</v>
      </c>
      <c r="U811" s="15">
        <f t="shared" si="159"/>
        <v>0</v>
      </c>
      <c r="V811" s="15"/>
      <c r="W811" s="15"/>
      <c r="X811" s="15"/>
      <c r="Y811" s="15"/>
      <c r="Z811" s="16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>
        <f t="shared" si="162"/>
        <v>0</v>
      </c>
      <c r="CT811" s="15">
        <f t="shared" si="163"/>
        <v>68</v>
      </c>
      <c r="CU811" s="15">
        <f t="shared" si="164"/>
        <v>1</v>
      </c>
      <c r="CV811" s="15">
        <f t="shared" si="165"/>
        <v>0</v>
      </c>
      <c r="CW811" s="15"/>
      <c r="CX811" s="15"/>
      <c r="CY811" s="15">
        <f t="shared" si="166"/>
        <v>0</v>
      </c>
      <c r="CZ811" s="15">
        <f>GG811</f>
        <v>0</v>
      </c>
      <c r="DA811" s="16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20"/>
      <c r="DY811" s="15"/>
      <c r="DZ811" s="20"/>
      <c r="EA811" s="15"/>
      <c r="EB811" s="20"/>
      <c r="EC811" s="15"/>
      <c r="ED811" s="20"/>
      <c r="EE811" s="15"/>
      <c r="EF811" s="20"/>
      <c r="EG811" s="15"/>
      <c r="EH811" s="20"/>
      <c r="EI811" s="15"/>
      <c r="EJ811" s="20"/>
      <c r="EK811" s="15"/>
      <c r="EL811" s="20"/>
      <c r="EM811" s="15"/>
      <c r="EN811" s="20"/>
      <c r="EO811" s="15"/>
      <c r="EP811" s="20"/>
      <c r="EQ811" s="15"/>
      <c r="ER811" s="20"/>
      <c r="ES811" s="15"/>
      <c r="ET811" s="20"/>
      <c r="EU811" s="15"/>
      <c r="EV811" s="20"/>
      <c r="EW811" s="15"/>
      <c r="EX811" s="20"/>
      <c r="EY811" s="15"/>
      <c r="EZ811" s="20"/>
      <c r="FA811" s="15"/>
      <c r="FB811" s="20"/>
      <c r="FC811" s="15"/>
      <c r="FD811" s="20"/>
      <c r="FE811" s="15"/>
      <c r="FF811" s="20"/>
      <c r="FG811" s="15"/>
      <c r="FH811" s="20"/>
      <c r="FI811" s="15"/>
      <c r="FJ811" s="20"/>
      <c r="FK811" s="15"/>
      <c r="FL811" s="20"/>
      <c r="FM811" s="15"/>
      <c r="FN811" s="20"/>
      <c r="FO811" s="15"/>
      <c r="FP811" s="20"/>
      <c r="FQ811" s="15"/>
      <c r="FR811" s="20"/>
      <c r="FS811" s="15"/>
      <c r="FT811" s="20"/>
      <c r="FU811" s="15"/>
      <c r="FV811" s="20"/>
      <c r="FW811" s="15"/>
      <c r="FX811" s="20"/>
      <c r="FY811" s="15">
        <v>68</v>
      </c>
      <c r="FZ811" s="20">
        <v>3</v>
      </c>
      <c r="GA811" s="15"/>
      <c r="GB811" s="20"/>
      <c r="GC811" s="15"/>
      <c r="GD811" s="20"/>
      <c r="GE811" s="15"/>
      <c r="GF811" s="20"/>
      <c r="GG811" s="170"/>
    </row>
    <row r="812" spans="1:189" s="2" customFormat="1" ht="15" customHeight="1" x14ac:dyDescent="0.3">
      <c r="A812" s="15" t="s">
        <v>2906</v>
      </c>
      <c r="B812" s="15" t="s">
        <v>134</v>
      </c>
      <c r="C812" s="15" t="s">
        <v>646</v>
      </c>
      <c r="D812" s="15" t="s">
        <v>1595</v>
      </c>
      <c r="E812" s="15" t="str">
        <f t="shared" si="160"/>
        <v>Anthony Quilon</v>
      </c>
      <c r="F812" s="15" t="s">
        <v>135</v>
      </c>
      <c r="G812" s="15">
        <v>999918018</v>
      </c>
      <c r="H812" s="15">
        <f t="shared" si="161"/>
        <v>30</v>
      </c>
      <c r="I812" s="15"/>
      <c r="J812" s="15"/>
      <c r="K812" s="16"/>
      <c r="L812" s="15"/>
      <c r="M812" s="15"/>
      <c r="N812" s="15"/>
      <c r="O812" s="15">
        <f t="shared" si="156"/>
        <v>0</v>
      </c>
      <c r="P812" s="15">
        <v>0</v>
      </c>
      <c r="Q812" s="15">
        <f t="shared" si="157"/>
        <v>1</v>
      </c>
      <c r="R812" s="15">
        <v>0</v>
      </c>
      <c r="S812" s="15">
        <v>0</v>
      </c>
      <c r="T812" s="15">
        <f t="shared" si="158"/>
        <v>0</v>
      </c>
      <c r="U812" s="15">
        <f t="shared" si="159"/>
        <v>0</v>
      </c>
      <c r="V812" s="15"/>
      <c r="W812" s="15"/>
      <c r="X812" s="15"/>
      <c r="Y812" s="15"/>
      <c r="Z812" s="16"/>
      <c r="AA812" s="15"/>
      <c r="AB812" s="24"/>
      <c r="AC812" s="15"/>
      <c r="AD812" s="15"/>
      <c r="AE812" s="15"/>
      <c r="AF812" s="15"/>
      <c r="AG812" s="15"/>
      <c r="AH812" s="24"/>
      <c r="AI812" s="15"/>
      <c r="AJ812" s="15"/>
      <c r="AK812" s="15"/>
      <c r="AL812" s="15"/>
      <c r="AM812" s="15"/>
      <c r="AN812" s="24"/>
      <c r="AO812" s="15"/>
      <c r="AP812" s="24"/>
      <c r="AQ812" s="15"/>
      <c r="AR812" s="24"/>
      <c r="AS812" s="15"/>
      <c r="AT812" s="24"/>
      <c r="AU812" s="15"/>
      <c r="AV812" s="24"/>
      <c r="AW812" s="15"/>
      <c r="AX812" s="24"/>
      <c r="AY812" s="15"/>
      <c r="AZ812" s="15"/>
      <c r="BA812" s="15"/>
      <c r="BB812" s="15"/>
      <c r="BC812" s="15"/>
      <c r="BD812" s="15"/>
      <c r="BE812" s="15"/>
      <c r="BF812" s="24"/>
      <c r="BG812" s="15"/>
      <c r="BH812" s="24"/>
      <c r="BI812" s="15"/>
      <c r="BJ812" s="24"/>
      <c r="BK812" s="15"/>
      <c r="BL812" s="24"/>
      <c r="BM812" s="15">
        <f>0.4*52.5</f>
        <v>21</v>
      </c>
      <c r="BN812" s="24">
        <v>2</v>
      </c>
      <c r="BO812" s="15"/>
      <c r="BP812" s="24"/>
      <c r="BQ812" s="15"/>
      <c r="BR812" s="24"/>
      <c r="BS812" s="15"/>
      <c r="BT812" s="24"/>
      <c r="BU812" s="15"/>
      <c r="BV812" s="24"/>
      <c r="BW812" s="15"/>
      <c r="BX812" s="24"/>
      <c r="BY812" s="15"/>
      <c r="BZ812" s="24"/>
      <c r="CA812" s="15">
        <f>0.4*60</f>
        <v>24</v>
      </c>
      <c r="CB812" s="24">
        <v>2</v>
      </c>
      <c r="CC812" s="15"/>
      <c r="CD812" s="24"/>
      <c r="CE812" s="15"/>
      <c r="CF812" s="24"/>
      <c r="CG812" s="15"/>
      <c r="CH812" s="25"/>
      <c r="CI812" s="15"/>
      <c r="CJ812" s="25"/>
      <c r="CK812" s="15">
        <v>50</v>
      </c>
      <c r="CL812" s="25">
        <v>1</v>
      </c>
      <c r="CM812" s="15"/>
      <c r="CN812" s="25"/>
      <c r="CO812" s="15">
        <v>10</v>
      </c>
      <c r="CP812" s="25">
        <v>1</v>
      </c>
      <c r="CQ812" s="15"/>
      <c r="CR812" s="25"/>
      <c r="CS812" s="15">
        <f t="shared" si="162"/>
        <v>0</v>
      </c>
      <c r="CT812" s="15">
        <f t="shared" si="163"/>
        <v>30</v>
      </c>
      <c r="CU812" s="15">
        <f t="shared" si="164"/>
        <v>1</v>
      </c>
      <c r="CV812" s="15">
        <f t="shared" si="165"/>
        <v>0</v>
      </c>
      <c r="CW812" s="15"/>
      <c r="CX812" s="15"/>
      <c r="CY812" s="15">
        <f t="shared" si="166"/>
        <v>0</v>
      </c>
      <c r="CZ812" s="15">
        <f>GG812</f>
        <v>0</v>
      </c>
      <c r="DA812" s="19"/>
      <c r="DB812" s="17"/>
      <c r="DC812" s="15">
        <v>30</v>
      </c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>
        <v>45</v>
      </c>
      <c r="DP812" s="17"/>
      <c r="DQ812" s="15"/>
      <c r="DR812" s="15"/>
      <c r="DS812" s="15"/>
      <c r="DT812" s="15"/>
      <c r="DU812" s="15"/>
      <c r="DV812" s="15"/>
      <c r="DW812" s="15"/>
      <c r="DX812" s="20"/>
      <c r="DY812" s="15"/>
      <c r="DZ812" s="20"/>
      <c r="EA812" s="15"/>
      <c r="EB812" s="20"/>
      <c r="EC812" s="15"/>
      <c r="ED812" s="20"/>
      <c r="EE812" s="15"/>
      <c r="EF812" s="20"/>
      <c r="EG812" s="15"/>
      <c r="EH812" s="20"/>
      <c r="EI812" s="15"/>
      <c r="EJ812" s="20"/>
      <c r="EK812" s="15"/>
      <c r="EL812" s="20"/>
      <c r="EM812" s="15"/>
      <c r="EN812" s="20"/>
      <c r="EO812" s="15"/>
      <c r="EP812" s="20"/>
      <c r="EQ812" s="15">
        <v>30</v>
      </c>
      <c r="ER812" s="20">
        <v>1</v>
      </c>
      <c r="ES812" s="15"/>
      <c r="ET812" s="20"/>
      <c r="EU812" s="15"/>
      <c r="EV812" s="20"/>
      <c r="EW812" s="15"/>
      <c r="EX812" s="20"/>
      <c r="EY812" s="15"/>
      <c r="EZ812" s="20"/>
      <c r="FA812" s="15"/>
      <c r="FB812" s="20"/>
      <c r="FC812" s="15"/>
      <c r="FD812" s="20"/>
      <c r="FE812" s="15"/>
      <c r="FF812" s="20"/>
      <c r="FG812" s="15"/>
      <c r="FH812" s="20"/>
      <c r="FI812" s="15"/>
      <c r="FJ812" s="20"/>
      <c r="FK812" s="15"/>
      <c r="FL812" s="20"/>
      <c r="FM812" s="15"/>
      <c r="FN812" s="20"/>
      <c r="FO812" s="15"/>
      <c r="FP812" s="20"/>
      <c r="FQ812" s="15"/>
      <c r="FR812" s="20"/>
      <c r="FS812" s="15"/>
      <c r="FT812" s="20"/>
      <c r="FU812" s="15"/>
      <c r="FV812" s="20"/>
      <c r="FW812" s="15"/>
      <c r="FX812" s="20"/>
      <c r="FY812" s="15"/>
      <c r="FZ812" s="20"/>
      <c r="GA812" s="15"/>
      <c r="GB812" s="20"/>
      <c r="GC812" s="15"/>
      <c r="GD812" s="20"/>
      <c r="GE812" s="15"/>
      <c r="GF812" s="20"/>
      <c r="GG812" s="170"/>
    </row>
    <row r="813" spans="1:189" s="2" customFormat="1" ht="15" customHeight="1" x14ac:dyDescent="0.3">
      <c r="A813" s="82" t="s">
        <v>133</v>
      </c>
      <c r="B813" s="82" t="s">
        <v>134</v>
      </c>
      <c r="C813" s="82" t="s">
        <v>2877</v>
      </c>
      <c r="D813" s="82" t="s">
        <v>1674</v>
      </c>
      <c r="E813" s="15" t="str">
        <f t="shared" si="160"/>
        <v xml:space="preserve"> Saashin Sathish</v>
      </c>
      <c r="F813" s="82" t="s">
        <v>135</v>
      </c>
      <c r="G813" s="82">
        <v>999918021</v>
      </c>
      <c r="H813" s="15">
        <f t="shared" si="161"/>
        <v>128</v>
      </c>
      <c r="I813" s="15"/>
      <c r="J813" s="15"/>
      <c r="K813" s="16"/>
      <c r="L813" s="15"/>
      <c r="M813" s="15"/>
      <c r="N813" s="15"/>
      <c r="O813" s="15">
        <f t="shared" si="156"/>
        <v>0</v>
      </c>
      <c r="P813" s="15">
        <v>0</v>
      </c>
      <c r="Q813" s="15">
        <f t="shared" si="157"/>
        <v>0</v>
      </c>
      <c r="R813" s="15">
        <v>0</v>
      </c>
      <c r="S813" s="15">
        <v>0</v>
      </c>
      <c r="T813" s="15">
        <f t="shared" si="158"/>
        <v>0</v>
      </c>
      <c r="U813" s="15">
        <f t="shared" si="159"/>
        <v>0</v>
      </c>
      <c r="V813" s="15"/>
      <c r="W813" s="15"/>
      <c r="X813" s="15"/>
      <c r="Y813" s="15"/>
      <c r="Z813" s="16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>
        <f t="shared" si="162"/>
        <v>0</v>
      </c>
      <c r="CT813" s="15">
        <f t="shared" si="163"/>
        <v>128</v>
      </c>
      <c r="CU813" s="15">
        <f t="shared" si="164"/>
        <v>2</v>
      </c>
      <c r="CV813" s="15">
        <f t="shared" si="165"/>
        <v>0</v>
      </c>
      <c r="CW813" s="15"/>
      <c r="CX813" s="15"/>
      <c r="CY813" s="15">
        <f t="shared" si="166"/>
        <v>0</v>
      </c>
      <c r="CZ813" s="15">
        <f>GG813</f>
        <v>0</v>
      </c>
      <c r="DA813" s="16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20"/>
      <c r="DY813" s="15"/>
      <c r="DZ813" s="20"/>
      <c r="EA813" s="15"/>
      <c r="EB813" s="20"/>
      <c r="EC813" s="15"/>
      <c r="ED813" s="20"/>
      <c r="EE813" s="15"/>
      <c r="EF813" s="20"/>
      <c r="EG813" s="15"/>
      <c r="EH813" s="20"/>
      <c r="EI813" s="15"/>
      <c r="EJ813" s="20"/>
      <c r="EK813" s="15"/>
      <c r="EL813" s="20"/>
      <c r="EM813" s="15"/>
      <c r="EN813" s="20"/>
      <c r="EO813" s="15"/>
      <c r="EP813" s="20"/>
      <c r="EQ813" s="15"/>
      <c r="ER813" s="20"/>
      <c r="ES813" s="15"/>
      <c r="ET813" s="20"/>
      <c r="EU813" s="15"/>
      <c r="EV813" s="20"/>
      <c r="EW813" s="15">
        <v>68</v>
      </c>
      <c r="EX813" s="20">
        <v>3</v>
      </c>
      <c r="EY813" s="15"/>
      <c r="EZ813" s="20"/>
      <c r="FA813" s="15"/>
      <c r="FB813" s="20"/>
      <c r="FC813" s="15"/>
      <c r="FD813" s="20"/>
      <c r="FE813" s="15"/>
      <c r="FF813" s="20"/>
      <c r="FG813" s="15"/>
      <c r="FH813" s="20"/>
      <c r="FI813" s="15"/>
      <c r="FJ813" s="20"/>
      <c r="FK813" s="15"/>
      <c r="FL813" s="20"/>
      <c r="FM813" s="15"/>
      <c r="FN813" s="20"/>
      <c r="FO813" s="15"/>
      <c r="FP813" s="20"/>
      <c r="FQ813" s="15">
        <v>60</v>
      </c>
      <c r="FR813" s="20">
        <v>1</v>
      </c>
      <c r="FS813" s="15"/>
      <c r="FT813" s="20"/>
      <c r="FU813" s="15"/>
      <c r="FV813" s="20"/>
      <c r="FW813" s="15"/>
      <c r="FX813" s="20"/>
      <c r="FY813" s="15"/>
      <c r="FZ813" s="20"/>
      <c r="GA813" s="15"/>
      <c r="GB813" s="20"/>
      <c r="GC813" s="15"/>
      <c r="GD813" s="20"/>
      <c r="GE813" s="15"/>
      <c r="GF813" s="20"/>
      <c r="GG813" s="170"/>
    </row>
    <row r="814" spans="1:189" s="2" customFormat="1" ht="15" customHeight="1" x14ac:dyDescent="0.3">
      <c r="A814" s="15" t="s">
        <v>2904</v>
      </c>
      <c r="B814" s="82" t="s">
        <v>134</v>
      </c>
      <c r="C814" s="82" t="s">
        <v>2738</v>
      </c>
      <c r="D814" s="82" t="s">
        <v>776</v>
      </c>
      <c r="E814" s="15" t="str">
        <f t="shared" si="160"/>
        <v xml:space="preserve"> Juana Flores</v>
      </c>
      <c r="F814" s="82" t="s">
        <v>128</v>
      </c>
      <c r="G814" s="82">
        <v>999918024</v>
      </c>
      <c r="H814" s="15">
        <f t="shared" si="161"/>
        <v>90</v>
      </c>
      <c r="I814" s="15"/>
      <c r="J814" s="15"/>
      <c r="K814" s="16"/>
      <c r="L814" s="15"/>
      <c r="M814" s="15"/>
      <c r="N814" s="15"/>
      <c r="O814" s="15">
        <f t="shared" si="156"/>
        <v>0</v>
      </c>
      <c r="P814" s="15">
        <v>0</v>
      </c>
      <c r="Q814" s="15">
        <f t="shared" si="157"/>
        <v>0</v>
      </c>
      <c r="R814" s="15">
        <v>0</v>
      </c>
      <c r="S814" s="15">
        <v>0</v>
      </c>
      <c r="T814" s="15">
        <f t="shared" si="158"/>
        <v>0</v>
      </c>
      <c r="U814" s="15">
        <f t="shared" si="159"/>
        <v>0</v>
      </c>
      <c r="V814" s="15"/>
      <c r="W814" s="15"/>
      <c r="X814" s="15"/>
      <c r="Y814" s="15"/>
      <c r="Z814" s="16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>
        <f t="shared" si="162"/>
        <v>0</v>
      </c>
      <c r="CT814" s="15">
        <f t="shared" si="163"/>
        <v>90</v>
      </c>
      <c r="CU814" s="15">
        <f t="shared" si="164"/>
        <v>2</v>
      </c>
      <c r="CV814" s="15">
        <f t="shared" si="165"/>
        <v>0</v>
      </c>
      <c r="CW814" s="15"/>
      <c r="CX814" s="15"/>
      <c r="CY814" s="15">
        <f t="shared" si="166"/>
        <v>0</v>
      </c>
      <c r="CZ814" s="15">
        <f>GG814</f>
        <v>0</v>
      </c>
      <c r="DA814" s="16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20"/>
      <c r="DY814" s="15"/>
      <c r="DZ814" s="20"/>
      <c r="EA814" s="15"/>
      <c r="EB814" s="20"/>
      <c r="EC814" s="15"/>
      <c r="ED814" s="20"/>
      <c r="EE814" s="15"/>
      <c r="EF814" s="20"/>
      <c r="EG814" s="15"/>
      <c r="EH814" s="20"/>
      <c r="EI814" s="15"/>
      <c r="EJ814" s="20"/>
      <c r="EK814" s="15"/>
      <c r="EL814" s="20"/>
      <c r="EM814" s="15"/>
      <c r="EN814" s="20"/>
      <c r="EO814" s="15"/>
      <c r="EP814" s="20"/>
      <c r="EQ814" s="15"/>
      <c r="ER814" s="20"/>
      <c r="ES814" s="15"/>
      <c r="ET814" s="20"/>
      <c r="EU814" s="15"/>
      <c r="EV814" s="20"/>
      <c r="EW814" s="15">
        <v>60</v>
      </c>
      <c r="EX814" s="20">
        <v>1</v>
      </c>
      <c r="EY814" s="15"/>
      <c r="EZ814" s="20"/>
      <c r="FA814" s="15"/>
      <c r="FB814" s="20"/>
      <c r="FC814" s="15"/>
      <c r="FD814" s="20"/>
      <c r="FE814" s="15"/>
      <c r="FF814" s="20"/>
      <c r="FG814" s="15"/>
      <c r="FH814" s="20"/>
      <c r="FI814" s="15"/>
      <c r="FJ814" s="20"/>
      <c r="FK814" s="15"/>
      <c r="FL814" s="20"/>
      <c r="FM814" s="15"/>
      <c r="FN814" s="20"/>
      <c r="FO814" s="15"/>
      <c r="FP814" s="20"/>
      <c r="FQ814" s="15">
        <v>30</v>
      </c>
      <c r="FR814" s="20">
        <v>1</v>
      </c>
      <c r="FS814" s="15"/>
      <c r="FT814" s="20"/>
      <c r="FU814" s="15"/>
      <c r="FV814" s="20"/>
      <c r="FW814" s="15"/>
      <c r="FX814" s="20"/>
      <c r="FY814" s="15"/>
      <c r="FZ814" s="20"/>
      <c r="GA814" s="15"/>
      <c r="GB814" s="20"/>
      <c r="GC814" s="15"/>
      <c r="GD814" s="20"/>
      <c r="GE814" s="15"/>
      <c r="GF814" s="20"/>
      <c r="GG814" s="170"/>
    </row>
    <row r="815" spans="1:189" s="2" customFormat="1" ht="15" customHeight="1" x14ac:dyDescent="0.3">
      <c r="A815" s="17" t="s">
        <v>146</v>
      </c>
      <c r="B815" s="17" t="s">
        <v>126</v>
      </c>
      <c r="C815" s="17" t="s">
        <v>986</v>
      </c>
      <c r="D815" s="17" t="s">
        <v>985</v>
      </c>
      <c r="E815" s="15" t="str">
        <f t="shared" si="160"/>
        <v>Yejin Hyun</v>
      </c>
      <c r="F815" s="17" t="s">
        <v>128</v>
      </c>
      <c r="G815" s="17">
        <v>999918049</v>
      </c>
      <c r="H815" s="15">
        <f t="shared" si="161"/>
        <v>30</v>
      </c>
      <c r="I815" s="15"/>
      <c r="J815" s="15"/>
      <c r="K815" s="16"/>
      <c r="L815" s="15"/>
      <c r="M815" s="15"/>
      <c r="N815" s="15"/>
      <c r="O815" s="15">
        <f t="shared" si="156"/>
        <v>0</v>
      </c>
      <c r="P815" s="15">
        <v>0</v>
      </c>
      <c r="Q815" s="15">
        <f t="shared" si="157"/>
        <v>0</v>
      </c>
      <c r="R815" s="15">
        <v>0</v>
      </c>
      <c r="S815" s="15">
        <v>0</v>
      </c>
      <c r="T815" s="15">
        <f t="shared" si="158"/>
        <v>0</v>
      </c>
      <c r="U815" s="15">
        <f t="shared" si="159"/>
        <v>0</v>
      </c>
      <c r="V815" s="15"/>
      <c r="W815" s="15"/>
      <c r="X815" s="15"/>
      <c r="Y815" s="15"/>
      <c r="Z815" s="16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>
        <f t="shared" si="162"/>
        <v>0</v>
      </c>
      <c r="CT815" s="15">
        <f t="shared" si="163"/>
        <v>30</v>
      </c>
      <c r="CU815" s="15">
        <f t="shared" si="164"/>
        <v>1</v>
      </c>
      <c r="CV815" s="15">
        <f t="shared" si="165"/>
        <v>0</v>
      </c>
      <c r="CW815" s="15"/>
      <c r="CX815" s="15"/>
      <c r="CY815" s="15">
        <f t="shared" si="166"/>
        <v>0</v>
      </c>
      <c r="CZ815" s="15">
        <f>GG815</f>
        <v>0</v>
      </c>
      <c r="DA815" s="16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20"/>
      <c r="DY815" s="15"/>
      <c r="DZ815" s="20"/>
      <c r="EA815" s="15"/>
      <c r="EB815" s="20"/>
      <c r="EC815" s="15"/>
      <c r="ED815" s="20"/>
      <c r="EE815" s="15"/>
      <c r="EF815" s="20"/>
      <c r="EG815" s="15"/>
      <c r="EH815" s="20"/>
      <c r="EI815" s="15"/>
      <c r="EJ815" s="20"/>
      <c r="EK815" s="15"/>
      <c r="EL815" s="20"/>
      <c r="EM815" s="15"/>
      <c r="EN815" s="20"/>
      <c r="EO815" s="15"/>
      <c r="EP815" s="20"/>
      <c r="EQ815" s="15"/>
      <c r="ER815" s="20"/>
      <c r="ES815" s="15"/>
      <c r="ET815" s="20"/>
      <c r="EU815" s="15"/>
      <c r="EV815" s="20"/>
      <c r="EW815" s="15"/>
      <c r="EX815" s="20"/>
      <c r="EY815" s="15"/>
      <c r="EZ815" s="20"/>
      <c r="FA815" s="15"/>
      <c r="FB815" s="20"/>
      <c r="FC815" s="15"/>
      <c r="FD815" s="20"/>
      <c r="FE815" s="15"/>
      <c r="FF815" s="20"/>
      <c r="FG815" s="15"/>
      <c r="FH815" s="20"/>
      <c r="FI815" s="15"/>
      <c r="FJ815" s="20"/>
      <c r="FK815" s="15"/>
      <c r="FL815" s="20"/>
      <c r="FM815" s="15"/>
      <c r="FN815" s="20"/>
      <c r="FO815" s="15"/>
      <c r="FP815" s="20"/>
      <c r="FQ815" s="15"/>
      <c r="FR815" s="20"/>
      <c r="FS815" s="15">
        <v>30</v>
      </c>
      <c r="FT815" s="20">
        <v>1</v>
      </c>
      <c r="FU815" s="15"/>
      <c r="FV815" s="20"/>
      <c r="FW815" s="15"/>
      <c r="FX815" s="20"/>
      <c r="FY815" s="15"/>
      <c r="FZ815" s="20"/>
      <c r="GA815" s="15"/>
      <c r="GB815" s="20"/>
      <c r="GC815" s="15"/>
      <c r="GD815" s="20"/>
      <c r="GE815" s="15"/>
      <c r="GF815" s="20"/>
      <c r="GG815" s="170"/>
    </row>
    <row r="816" spans="1:189" s="2" customFormat="1" ht="15" customHeight="1" x14ac:dyDescent="0.3">
      <c r="A816" s="15" t="s">
        <v>133</v>
      </c>
      <c r="B816" s="15" t="s">
        <v>142</v>
      </c>
      <c r="C816" s="15" t="s">
        <v>1120</v>
      </c>
      <c r="D816" s="15" t="s">
        <v>1106</v>
      </c>
      <c r="E816" s="15" t="str">
        <f t="shared" si="160"/>
        <v>Eunice Kim</v>
      </c>
      <c r="F816" s="15" t="s">
        <v>128</v>
      </c>
      <c r="G816" s="15">
        <v>999918052</v>
      </c>
      <c r="H816" s="15">
        <f t="shared" si="161"/>
        <v>363</v>
      </c>
      <c r="I816" s="15"/>
      <c r="J816" s="15"/>
      <c r="K816" s="16"/>
      <c r="L816" s="15"/>
      <c r="M816" s="15"/>
      <c r="N816" s="15"/>
      <c r="O816" s="15">
        <f t="shared" si="156"/>
        <v>0</v>
      </c>
      <c r="P816" s="15">
        <v>0</v>
      </c>
      <c r="Q816" s="15">
        <f t="shared" si="157"/>
        <v>2</v>
      </c>
      <c r="R816" s="15">
        <v>0</v>
      </c>
      <c r="S816" s="15">
        <v>0</v>
      </c>
      <c r="T816" s="15">
        <f t="shared" si="158"/>
        <v>78</v>
      </c>
      <c r="U816" s="15">
        <f t="shared" si="159"/>
        <v>0</v>
      </c>
      <c r="V816" s="15"/>
      <c r="W816" s="15"/>
      <c r="X816" s="15"/>
      <c r="Y816" s="15"/>
      <c r="Z816" s="16"/>
      <c r="AA816" s="15"/>
      <c r="AB816" s="24"/>
      <c r="AC816" s="15"/>
      <c r="AD816" s="15"/>
      <c r="AE816" s="15"/>
      <c r="AF816" s="15"/>
      <c r="AG816" s="15"/>
      <c r="AH816" s="24"/>
      <c r="AI816" s="15"/>
      <c r="AJ816" s="15"/>
      <c r="AK816" s="15"/>
      <c r="AL816" s="15"/>
      <c r="AM816" s="15"/>
      <c r="AN816" s="24"/>
      <c r="AO816" s="15">
        <v>120</v>
      </c>
      <c r="AP816" s="24">
        <v>1</v>
      </c>
      <c r="AQ816" s="15">
        <v>30</v>
      </c>
      <c r="AR816" s="24">
        <v>1</v>
      </c>
      <c r="AS816" s="15"/>
      <c r="AT816" s="24"/>
      <c r="AU816" s="15"/>
      <c r="AV816" s="24"/>
      <c r="AW816" s="15"/>
      <c r="AX816" s="24"/>
      <c r="AY816" s="15"/>
      <c r="AZ816" s="15"/>
      <c r="BA816" s="15"/>
      <c r="BB816" s="15"/>
      <c r="BC816" s="15"/>
      <c r="BD816" s="15"/>
      <c r="BE816" s="15"/>
      <c r="BF816" s="24"/>
      <c r="BG816" s="15"/>
      <c r="BH816" s="24"/>
      <c r="BI816" s="15"/>
      <c r="BJ816" s="24"/>
      <c r="BK816" s="15"/>
      <c r="BL816" s="24"/>
      <c r="BM816" s="15"/>
      <c r="BN816" s="24"/>
      <c r="BO816" s="15"/>
      <c r="BP816" s="24"/>
      <c r="BQ816" s="15"/>
      <c r="BR816" s="24"/>
      <c r="BS816" s="15"/>
      <c r="BT816" s="24"/>
      <c r="BU816" s="15"/>
      <c r="BV816" s="24"/>
      <c r="BW816" s="15"/>
      <c r="BX816" s="24"/>
      <c r="BY816" s="15"/>
      <c r="BZ816" s="24"/>
      <c r="CA816" s="15"/>
      <c r="CB816" s="24"/>
      <c r="CC816" s="15"/>
      <c r="CD816" s="24"/>
      <c r="CE816" s="15"/>
      <c r="CF816" s="24"/>
      <c r="CG816" s="15"/>
      <c r="CH816" s="25"/>
      <c r="CI816" s="15"/>
      <c r="CJ816" s="25"/>
      <c r="CK816" s="15"/>
      <c r="CL816" s="25"/>
      <c r="CM816" s="15"/>
      <c r="CN816" s="25"/>
      <c r="CO816" s="15"/>
      <c r="CP816" s="25"/>
      <c r="CQ816" s="15"/>
      <c r="CR816" s="25"/>
      <c r="CS816" s="15">
        <f t="shared" si="162"/>
        <v>0</v>
      </c>
      <c r="CT816" s="15">
        <f t="shared" si="163"/>
        <v>180</v>
      </c>
      <c r="CU816" s="15">
        <f t="shared" si="164"/>
        <v>2</v>
      </c>
      <c r="CV816" s="15">
        <f t="shared" si="165"/>
        <v>105</v>
      </c>
      <c r="CW816" s="15"/>
      <c r="CX816" s="15"/>
      <c r="CY816" s="15">
        <f t="shared" si="166"/>
        <v>0</v>
      </c>
      <c r="CZ816" s="15">
        <f>GG816</f>
        <v>0</v>
      </c>
      <c r="DA816" s="19"/>
      <c r="DB816" s="17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>
        <v>120</v>
      </c>
      <c r="DM816" s="15"/>
      <c r="DN816" s="15">
        <v>120</v>
      </c>
      <c r="DO816" s="15"/>
      <c r="DP816" s="17"/>
      <c r="DQ816" s="15"/>
      <c r="DR816" s="15"/>
      <c r="DS816" s="15"/>
      <c r="DT816" s="15"/>
      <c r="DU816" s="15"/>
      <c r="DV816" s="15"/>
      <c r="DW816" s="15"/>
      <c r="DX816" s="20"/>
      <c r="DY816" s="15">
        <v>105</v>
      </c>
      <c r="DZ816" s="20">
        <v>2</v>
      </c>
      <c r="EA816" s="15"/>
      <c r="EB816" s="20"/>
      <c r="EC816" s="15">
        <v>78</v>
      </c>
      <c r="ED816" s="20">
        <v>6</v>
      </c>
      <c r="EE816" s="15"/>
      <c r="EF816" s="20"/>
      <c r="EG816" s="15"/>
      <c r="EH816" s="20"/>
      <c r="EI816" s="15"/>
      <c r="EJ816" s="20"/>
      <c r="EK816" s="15"/>
      <c r="EL816" s="20"/>
      <c r="EM816" s="15"/>
      <c r="EN816" s="20"/>
      <c r="EO816" s="15"/>
      <c r="EP816" s="20"/>
      <c r="EQ816" s="15"/>
      <c r="ER816" s="20"/>
      <c r="ES816" s="15"/>
      <c r="ET816" s="20"/>
      <c r="EU816" s="15"/>
      <c r="EV816" s="20"/>
      <c r="EW816" s="15"/>
      <c r="EX816" s="20"/>
      <c r="EY816" s="15"/>
      <c r="EZ816" s="20"/>
      <c r="FA816" s="15"/>
      <c r="FB816" s="20"/>
      <c r="FC816" s="15"/>
      <c r="FD816" s="20"/>
      <c r="FE816" s="15"/>
      <c r="FF816" s="20"/>
      <c r="FG816" s="15"/>
      <c r="FH816" s="20"/>
      <c r="FI816" s="15"/>
      <c r="FJ816" s="20"/>
      <c r="FK816" s="15"/>
      <c r="FL816" s="20"/>
      <c r="FM816" s="15">
        <v>60</v>
      </c>
      <c r="FN816" s="20">
        <v>1</v>
      </c>
      <c r="FO816" s="15"/>
      <c r="FP816" s="20"/>
      <c r="FQ816" s="15"/>
      <c r="FR816" s="20"/>
      <c r="FS816" s="15"/>
      <c r="FT816" s="20"/>
      <c r="FU816" s="15"/>
      <c r="FV816" s="20"/>
      <c r="FW816" s="15"/>
      <c r="FX816" s="20"/>
      <c r="FY816" s="15">
        <v>120</v>
      </c>
      <c r="FZ816" s="20">
        <v>1</v>
      </c>
      <c r="GA816" s="15"/>
      <c r="GB816" s="20"/>
      <c r="GC816" s="15">
        <v>105</v>
      </c>
      <c r="GD816" s="20">
        <v>2</v>
      </c>
      <c r="GE816" s="15"/>
      <c r="GF816" s="20"/>
      <c r="GG816" s="170"/>
    </row>
    <row r="817" spans="1:189" s="2" customFormat="1" ht="15" customHeight="1" x14ac:dyDescent="0.3">
      <c r="A817" s="15" t="s">
        <v>146</v>
      </c>
      <c r="B817" s="15" t="s">
        <v>142</v>
      </c>
      <c r="C817" s="15" t="s">
        <v>1137</v>
      </c>
      <c r="D817" s="15" t="s">
        <v>1106</v>
      </c>
      <c r="E817" s="15" t="str">
        <f t="shared" si="160"/>
        <v>Theodore Kim</v>
      </c>
      <c r="F817" s="15" t="s">
        <v>135</v>
      </c>
      <c r="G817" s="15">
        <v>999918053</v>
      </c>
      <c r="H817" s="15">
        <f t="shared" si="161"/>
        <v>244</v>
      </c>
      <c r="I817" s="15"/>
      <c r="J817" s="15"/>
      <c r="K817" s="16"/>
      <c r="L817" s="15"/>
      <c r="M817" s="15"/>
      <c r="N817" s="15"/>
      <c r="O817" s="15">
        <f t="shared" si="156"/>
        <v>0</v>
      </c>
      <c r="P817" s="15">
        <v>0</v>
      </c>
      <c r="Q817" s="15">
        <f t="shared" si="157"/>
        <v>2</v>
      </c>
      <c r="R817" s="15">
        <v>0</v>
      </c>
      <c r="S817" s="15">
        <v>0</v>
      </c>
      <c r="T817" s="15">
        <f t="shared" si="158"/>
        <v>84</v>
      </c>
      <c r="U817" s="15">
        <f t="shared" si="159"/>
        <v>0</v>
      </c>
      <c r="V817" s="15"/>
      <c r="W817" s="15"/>
      <c r="X817" s="15"/>
      <c r="Y817" s="15"/>
      <c r="Z817" s="16"/>
      <c r="AA817" s="15"/>
      <c r="AB817" s="24"/>
      <c r="AC817" s="15"/>
      <c r="AD817" s="15"/>
      <c r="AE817" s="15"/>
      <c r="AF817" s="15"/>
      <c r="AG817" s="15"/>
      <c r="AH817" s="24"/>
      <c r="AI817" s="15"/>
      <c r="AJ817" s="15"/>
      <c r="AK817" s="15"/>
      <c r="AL817" s="15"/>
      <c r="AM817" s="15"/>
      <c r="AN817" s="24"/>
      <c r="AO817" s="15">
        <v>120</v>
      </c>
      <c r="AP817" s="24">
        <v>1</v>
      </c>
      <c r="AQ817" s="15">
        <v>30</v>
      </c>
      <c r="AR817" s="24">
        <v>1</v>
      </c>
      <c r="AS817" s="15"/>
      <c r="AT817" s="24"/>
      <c r="AU817" s="15"/>
      <c r="AV817" s="24"/>
      <c r="AW817" s="15"/>
      <c r="AX817" s="24"/>
      <c r="AY817" s="15"/>
      <c r="AZ817" s="15"/>
      <c r="BA817" s="15"/>
      <c r="BB817" s="15"/>
      <c r="BC817" s="15"/>
      <c r="BD817" s="15"/>
      <c r="BE817" s="15"/>
      <c r="BF817" s="24"/>
      <c r="BG817" s="15"/>
      <c r="BH817" s="24"/>
      <c r="BI817" s="15"/>
      <c r="BJ817" s="24"/>
      <c r="BK817" s="15"/>
      <c r="BL817" s="24"/>
      <c r="BM817" s="15"/>
      <c r="BN817" s="24"/>
      <c r="BO817" s="15"/>
      <c r="BP817" s="24"/>
      <c r="BQ817" s="15"/>
      <c r="BR817" s="24"/>
      <c r="BS817" s="15"/>
      <c r="BT817" s="24"/>
      <c r="BU817" s="15"/>
      <c r="BV817" s="24"/>
      <c r="BW817" s="15"/>
      <c r="BX817" s="24"/>
      <c r="BY817" s="15"/>
      <c r="BZ817" s="24"/>
      <c r="CA817" s="15"/>
      <c r="CB817" s="24"/>
      <c r="CC817" s="15"/>
      <c r="CD817" s="24"/>
      <c r="CE817" s="15"/>
      <c r="CF817" s="24"/>
      <c r="CG817" s="15"/>
      <c r="CH817" s="25"/>
      <c r="CI817" s="15"/>
      <c r="CJ817" s="25"/>
      <c r="CK817" s="15"/>
      <c r="CL817" s="25"/>
      <c r="CM817" s="15"/>
      <c r="CN817" s="25"/>
      <c r="CO817" s="15"/>
      <c r="CP817" s="24"/>
      <c r="CQ817" s="15"/>
      <c r="CR817" s="24"/>
      <c r="CS817" s="15">
        <f t="shared" si="162"/>
        <v>0</v>
      </c>
      <c r="CT817" s="15">
        <f t="shared" si="163"/>
        <v>90</v>
      </c>
      <c r="CU817" s="15">
        <f t="shared" si="164"/>
        <v>2</v>
      </c>
      <c r="CV817" s="15">
        <f t="shared" si="165"/>
        <v>70</v>
      </c>
      <c r="CW817" s="15"/>
      <c r="CX817" s="15"/>
      <c r="CY817" s="15">
        <f t="shared" si="166"/>
        <v>0</v>
      </c>
      <c r="CZ817" s="15">
        <f>GG817</f>
        <v>0</v>
      </c>
      <c r="DA817" s="20"/>
      <c r="DB817" s="17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>
        <v>60</v>
      </c>
      <c r="DM817" s="15"/>
      <c r="DN817" s="15">
        <v>30</v>
      </c>
      <c r="DO817" s="15"/>
      <c r="DP817" s="17"/>
      <c r="DQ817" s="15"/>
      <c r="DR817" s="15"/>
      <c r="DS817" s="15"/>
      <c r="DT817" s="15"/>
      <c r="DU817" s="15"/>
      <c r="DV817" s="15"/>
      <c r="DW817" s="15"/>
      <c r="DX817" s="20"/>
      <c r="DY817" s="15">
        <v>70</v>
      </c>
      <c r="DZ817" s="20">
        <v>1</v>
      </c>
      <c r="EA817" s="15"/>
      <c r="EB817" s="20"/>
      <c r="EC817" s="15">
        <v>84</v>
      </c>
      <c r="ED817" s="20">
        <v>5</v>
      </c>
      <c r="EE817" s="15"/>
      <c r="EF817" s="20"/>
      <c r="EG817" s="15"/>
      <c r="EH817" s="20"/>
      <c r="EI817" s="15"/>
      <c r="EJ817" s="20"/>
      <c r="EK817" s="15"/>
      <c r="EL817" s="20"/>
      <c r="EM817" s="15"/>
      <c r="EN817" s="20"/>
      <c r="EO817" s="15"/>
      <c r="EP817" s="20"/>
      <c r="EQ817" s="15"/>
      <c r="ER817" s="20"/>
      <c r="ES817" s="15"/>
      <c r="ET817" s="20"/>
      <c r="EU817" s="15"/>
      <c r="EV817" s="20"/>
      <c r="EW817" s="15"/>
      <c r="EX817" s="20"/>
      <c r="EY817" s="15"/>
      <c r="EZ817" s="20"/>
      <c r="FA817" s="15"/>
      <c r="FB817" s="20"/>
      <c r="FC817" s="15"/>
      <c r="FD817" s="20"/>
      <c r="FE817" s="15"/>
      <c r="FF817" s="20"/>
      <c r="FG817" s="15"/>
      <c r="FH817" s="20"/>
      <c r="FI817" s="15"/>
      <c r="FJ817" s="20"/>
      <c r="FK817" s="15"/>
      <c r="FL817" s="20"/>
      <c r="FM817" s="15">
        <v>30</v>
      </c>
      <c r="FN817" s="20">
        <v>1</v>
      </c>
      <c r="FO817" s="15"/>
      <c r="FP817" s="20"/>
      <c r="FQ817" s="15"/>
      <c r="FR817" s="20"/>
      <c r="FS817" s="15"/>
      <c r="FT817" s="20"/>
      <c r="FU817" s="15"/>
      <c r="FV817" s="20"/>
      <c r="FW817" s="15"/>
      <c r="FX817" s="20"/>
      <c r="FY817" s="15">
        <v>60</v>
      </c>
      <c r="FZ817" s="20">
        <v>1</v>
      </c>
      <c r="GA817" s="15"/>
      <c r="GB817" s="20"/>
      <c r="GC817" s="15">
        <v>70</v>
      </c>
      <c r="GD817" s="20">
        <v>1</v>
      </c>
      <c r="GE817" s="15"/>
      <c r="GF817" s="20"/>
      <c r="GG817" s="170"/>
    </row>
    <row r="818" spans="1:189" s="2" customFormat="1" ht="15" customHeight="1" x14ac:dyDescent="0.3">
      <c r="A818" s="17" t="s">
        <v>133</v>
      </c>
      <c r="B818" s="15" t="s">
        <v>142</v>
      </c>
      <c r="C818" s="15" t="s">
        <v>872</v>
      </c>
      <c r="D818" s="15" t="s">
        <v>873</v>
      </c>
      <c r="E818" s="15" t="str">
        <f t="shared" si="160"/>
        <v>Abel Gumeta</v>
      </c>
      <c r="F818" s="15" t="s">
        <v>135</v>
      </c>
      <c r="G818" s="15">
        <v>999918064</v>
      </c>
      <c r="H818" s="15">
        <f t="shared" si="161"/>
        <v>110.7</v>
      </c>
      <c r="I818" s="15"/>
      <c r="J818" s="17">
        <f>(O818+P818+R818+S818+T818+U818)/2</f>
        <v>31.7</v>
      </c>
      <c r="K818" s="16"/>
      <c r="L818" s="15"/>
      <c r="M818" s="15"/>
      <c r="N818" s="15"/>
      <c r="O818" s="15">
        <f t="shared" si="156"/>
        <v>40</v>
      </c>
      <c r="P818" s="15">
        <v>0</v>
      </c>
      <c r="Q818" s="15">
        <f t="shared" si="157"/>
        <v>1</v>
      </c>
      <c r="R818" s="15">
        <v>0</v>
      </c>
      <c r="S818" s="15">
        <v>0</v>
      </c>
      <c r="T818" s="15">
        <f t="shared" si="158"/>
        <v>23.4</v>
      </c>
      <c r="U818" s="15">
        <f t="shared" si="159"/>
        <v>0</v>
      </c>
      <c r="V818" s="15"/>
      <c r="W818" s="15"/>
      <c r="X818" s="15"/>
      <c r="Y818" s="15"/>
      <c r="Z818" s="16"/>
      <c r="AA818" s="15"/>
      <c r="AB818" s="24"/>
      <c r="AC818" s="15"/>
      <c r="AD818" s="15"/>
      <c r="AE818" s="15"/>
      <c r="AF818" s="15"/>
      <c r="AG818" s="15"/>
      <c r="AH818" s="24"/>
      <c r="AI818" s="15"/>
      <c r="AJ818" s="15"/>
      <c r="AK818" s="15"/>
      <c r="AL818" s="15"/>
      <c r="AM818" s="15"/>
      <c r="AN818" s="24"/>
      <c r="AO818" s="15"/>
      <c r="AP818" s="24"/>
      <c r="AQ818" s="15"/>
      <c r="AR818" s="24"/>
      <c r="AS818" s="15"/>
      <c r="AT818" s="24"/>
      <c r="AU818" s="15"/>
      <c r="AV818" s="24"/>
      <c r="AW818" s="15"/>
      <c r="AX818" s="24"/>
      <c r="AY818" s="15"/>
      <c r="AZ818" s="15"/>
      <c r="BA818" s="15"/>
      <c r="BB818" s="15"/>
      <c r="BC818" s="15"/>
      <c r="BD818" s="15"/>
      <c r="BE818" s="15"/>
      <c r="BF818" s="24"/>
      <c r="BG818" s="15"/>
      <c r="BH818" s="24"/>
      <c r="BI818" s="15"/>
      <c r="BJ818" s="24"/>
      <c r="BK818" s="15"/>
      <c r="BL818" s="24"/>
      <c r="BM818" s="15">
        <v>79</v>
      </c>
      <c r="BN818" s="24">
        <v>3</v>
      </c>
      <c r="BO818" s="15"/>
      <c r="BP818" s="24"/>
      <c r="BQ818" s="15"/>
      <c r="BR818" s="24"/>
      <c r="BS818" s="15"/>
      <c r="BT818" s="24"/>
      <c r="BU818" s="15"/>
      <c r="BV818" s="24"/>
      <c r="BW818" s="15"/>
      <c r="BX818" s="24"/>
      <c r="BY818" s="15"/>
      <c r="BZ818" s="24"/>
      <c r="CA818" s="15">
        <f>0.4*31.2</f>
        <v>12.48</v>
      </c>
      <c r="CB818" s="24">
        <v>6</v>
      </c>
      <c r="CC818" s="15"/>
      <c r="CD818" s="24"/>
      <c r="CE818" s="15"/>
      <c r="CF818" s="24"/>
      <c r="CG818" s="15"/>
      <c r="CH818" s="25"/>
      <c r="CI818" s="15"/>
      <c r="CJ818" s="25"/>
      <c r="CK818" s="15"/>
      <c r="CL818" s="25"/>
      <c r="CM818" s="15"/>
      <c r="CN818" s="25"/>
      <c r="CO818" s="15"/>
      <c r="CP818" s="25"/>
      <c r="CQ818" s="15"/>
      <c r="CR818" s="25"/>
      <c r="CS818" s="15">
        <f t="shared" si="162"/>
        <v>0</v>
      </c>
      <c r="CT818" s="15">
        <f t="shared" si="163"/>
        <v>0</v>
      </c>
      <c r="CU818" s="15">
        <f t="shared" si="164"/>
        <v>0</v>
      </c>
      <c r="CV818" s="15">
        <f t="shared" si="165"/>
        <v>79</v>
      </c>
      <c r="CW818" s="15"/>
      <c r="CX818" s="15"/>
      <c r="CY818" s="15">
        <f t="shared" si="166"/>
        <v>0</v>
      </c>
      <c r="CZ818" s="15">
        <f>GG818</f>
        <v>0</v>
      </c>
      <c r="DA818" s="19"/>
      <c r="DB818" s="17"/>
      <c r="DC818" s="15">
        <f>0.4*60</f>
        <v>24</v>
      </c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7">
        <v>120</v>
      </c>
      <c r="DQ818" s="15"/>
      <c r="DR818" s="15"/>
      <c r="DS818" s="15"/>
      <c r="DT818" s="15"/>
      <c r="DU818" s="15"/>
      <c r="DV818" s="15"/>
      <c r="DW818" s="15"/>
      <c r="DX818" s="20"/>
      <c r="DY818" s="15"/>
      <c r="DZ818" s="20"/>
      <c r="EA818" s="15"/>
      <c r="EB818" s="20"/>
      <c r="EC818" s="15">
        <v>23.4</v>
      </c>
      <c r="ED818" s="20">
        <v>6</v>
      </c>
      <c r="EE818" s="15">
        <v>40</v>
      </c>
      <c r="EF818" s="20"/>
      <c r="EG818" s="15"/>
      <c r="EH818" s="20"/>
      <c r="EI818" s="15"/>
      <c r="EJ818" s="20"/>
      <c r="EK818" s="15"/>
      <c r="EL818" s="20"/>
      <c r="EM818" s="15"/>
      <c r="EN818" s="20"/>
      <c r="EO818" s="15"/>
      <c r="EP818" s="20"/>
      <c r="EQ818" s="15"/>
      <c r="ER818" s="20"/>
      <c r="ES818" s="15"/>
      <c r="ET818" s="20"/>
      <c r="EU818" s="15"/>
      <c r="EV818" s="20"/>
      <c r="EW818" s="15"/>
      <c r="EX818" s="20"/>
      <c r="EY818" s="15"/>
      <c r="EZ818" s="20"/>
      <c r="FA818" s="15"/>
      <c r="FB818" s="20"/>
      <c r="FC818" s="15"/>
      <c r="FD818" s="20"/>
      <c r="FE818" s="15"/>
      <c r="FF818" s="20"/>
      <c r="FG818" s="15"/>
      <c r="FH818" s="20"/>
      <c r="FI818" s="15"/>
      <c r="FJ818" s="20"/>
      <c r="FK818" s="15"/>
      <c r="FL818" s="20"/>
      <c r="FM818" s="15"/>
      <c r="FN818" s="20"/>
      <c r="FO818" s="15"/>
      <c r="FP818" s="20"/>
      <c r="FQ818" s="15"/>
      <c r="FR818" s="20"/>
      <c r="FS818" s="15"/>
      <c r="FT818" s="20"/>
      <c r="FU818" s="15"/>
      <c r="FV818" s="20"/>
      <c r="FW818" s="15"/>
      <c r="FX818" s="20"/>
      <c r="FY818" s="15"/>
      <c r="FZ818" s="20"/>
      <c r="GA818" s="15"/>
      <c r="GB818" s="20"/>
      <c r="GC818" s="15">
        <v>79</v>
      </c>
      <c r="GD818" s="20">
        <v>3</v>
      </c>
      <c r="GE818" s="15"/>
      <c r="GF818" s="20"/>
      <c r="GG818" s="170"/>
    </row>
    <row r="819" spans="1:189" s="2" customFormat="1" ht="15" customHeight="1" x14ac:dyDescent="0.3">
      <c r="A819" s="15" t="s">
        <v>133</v>
      </c>
      <c r="B819" s="15" t="s">
        <v>126</v>
      </c>
      <c r="C819" s="15" t="s">
        <v>1242</v>
      </c>
      <c r="D819" s="15" t="s">
        <v>1984</v>
      </c>
      <c r="E819" s="15" t="str">
        <f t="shared" si="160"/>
        <v>Kaylin Yoon</v>
      </c>
      <c r="F819" s="15" t="s">
        <v>128</v>
      </c>
      <c r="G819" s="15">
        <v>999918072</v>
      </c>
      <c r="H819" s="15">
        <f t="shared" si="161"/>
        <v>274.89999999999998</v>
      </c>
      <c r="I819" s="15"/>
      <c r="J819" s="15"/>
      <c r="K819" s="16"/>
      <c r="L819" s="15"/>
      <c r="M819" s="15"/>
      <c r="N819" s="15"/>
      <c r="O819" s="15">
        <f t="shared" si="156"/>
        <v>4.5</v>
      </c>
      <c r="P819" s="15">
        <v>0</v>
      </c>
      <c r="Q819" s="15">
        <f t="shared" si="157"/>
        <v>0</v>
      </c>
      <c r="R819" s="15">
        <v>0</v>
      </c>
      <c r="S819" s="15">
        <v>0</v>
      </c>
      <c r="T819" s="15">
        <f t="shared" si="158"/>
        <v>14.4</v>
      </c>
      <c r="U819" s="15">
        <f t="shared" si="159"/>
        <v>9</v>
      </c>
      <c r="V819" s="15"/>
      <c r="W819" s="15"/>
      <c r="X819" s="15"/>
      <c r="Y819" s="15"/>
      <c r="Z819" s="16"/>
      <c r="AA819" s="15"/>
      <c r="AB819" s="24"/>
      <c r="AC819" s="15"/>
      <c r="AD819" s="15"/>
      <c r="AE819" s="15"/>
      <c r="AF819" s="15"/>
      <c r="AG819" s="15"/>
      <c r="AH819" s="24"/>
      <c r="AI819" s="15"/>
      <c r="AJ819" s="15"/>
      <c r="AK819" s="15"/>
      <c r="AL819" s="15"/>
      <c r="AM819" s="15">
        <v>25</v>
      </c>
      <c r="AN819" s="24">
        <v>1</v>
      </c>
      <c r="AO819" s="15"/>
      <c r="AP819" s="24"/>
      <c r="AQ819" s="15"/>
      <c r="AR819" s="24"/>
      <c r="AS819" s="15"/>
      <c r="AT819" s="24"/>
      <c r="AU819" s="15"/>
      <c r="AV819" s="24"/>
      <c r="AW819" s="15"/>
      <c r="AX819" s="24"/>
      <c r="AY819" s="15"/>
      <c r="AZ819" s="15"/>
      <c r="BA819" s="15"/>
      <c r="BB819" s="15"/>
      <c r="BC819" s="15"/>
      <c r="BD819" s="15"/>
      <c r="BE819" s="15"/>
      <c r="BF819" s="24"/>
      <c r="BG819" s="15"/>
      <c r="BH819" s="24"/>
      <c r="BI819" s="15"/>
      <c r="BJ819" s="24"/>
      <c r="BK819" s="15"/>
      <c r="BL819" s="24"/>
      <c r="BM819" s="15"/>
      <c r="BN819" s="24"/>
      <c r="BO819" s="15"/>
      <c r="BP819" s="24"/>
      <c r="BQ819" s="15"/>
      <c r="BR819" s="24"/>
      <c r="BS819" s="15">
        <f>0.4*70</f>
        <v>28</v>
      </c>
      <c r="BT819" s="24">
        <v>1</v>
      </c>
      <c r="BU819" s="15"/>
      <c r="BV819" s="24"/>
      <c r="BW819" s="15"/>
      <c r="BX819" s="24"/>
      <c r="BY819" s="15"/>
      <c r="BZ819" s="24"/>
      <c r="CA819" s="15">
        <v>72</v>
      </c>
      <c r="CB819" s="24">
        <v>7</v>
      </c>
      <c r="CC819" s="15"/>
      <c r="CD819" s="24"/>
      <c r="CE819" s="15"/>
      <c r="CF819" s="24"/>
      <c r="CG819" s="15"/>
      <c r="CH819" s="25"/>
      <c r="CI819" s="15"/>
      <c r="CJ819" s="25"/>
      <c r="CK819" s="15"/>
      <c r="CL819" s="25"/>
      <c r="CM819" s="15"/>
      <c r="CN819" s="25"/>
      <c r="CO819" s="15"/>
      <c r="CP819" s="25"/>
      <c r="CQ819" s="15"/>
      <c r="CR819" s="25"/>
      <c r="CS819" s="15">
        <f t="shared" si="162"/>
        <v>0</v>
      </c>
      <c r="CT819" s="15">
        <f t="shared" si="163"/>
        <v>188</v>
      </c>
      <c r="CU819" s="15">
        <f t="shared" si="164"/>
        <v>2</v>
      </c>
      <c r="CV819" s="15">
        <f t="shared" si="165"/>
        <v>59</v>
      </c>
      <c r="CW819" s="15"/>
      <c r="CX819" s="15"/>
      <c r="CY819" s="15">
        <f t="shared" si="166"/>
        <v>0</v>
      </c>
      <c r="CZ819" s="15">
        <f>GG819</f>
        <v>0</v>
      </c>
      <c r="DA819" s="19"/>
      <c r="DB819" s="17"/>
      <c r="DC819" s="15"/>
      <c r="DD819" s="15"/>
      <c r="DE819" s="15">
        <v>60</v>
      </c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7"/>
      <c r="DQ819" s="15"/>
      <c r="DR819" s="15"/>
      <c r="DS819" s="15"/>
      <c r="DT819" s="15"/>
      <c r="DU819" s="15"/>
      <c r="DV819" s="15"/>
      <c r="DW819" s="15"/>
      <c r="DX819" s="20"/>
      <c r="DY819" s="15"/>
      <c r="DZ819" s="20"/>
      <c r="EA819" s="15"/>
      <c r="EB819" s="20"/>
      <c r="EC819" s="15">
        <v>14.4</v>
      </c>
      <c r="ED819" s="20">
        <v>2</v>
      </c>
      <c r="EE819" s="15">
        <v>4.5</v>
      </c>
      <c r="EF819" s="20"/>
      <c r="EG819" s="15">
        <v>9</v>
      </c>
      <c r="EH819" s="20">
        <v>2</v>
      </c>
      <c r="EI819" s="15"/>
      <c r="EJ819" s="20"/>
      <c r="EK819" s="15"/>
      <c r="EL819" s="20"/>
      <c r="EM819" s="15"/>
      <c r="EN819" s="20"/>
      <c r="EO819" s="15"/>
      <c r="EP819" s="20"/>
      <c r="EQ819" s="15"/>
      <c r="ER819" s="20"/>
      <c r="ES819" s="15"/>
      <c r="ET819" s="20"/>
      <c r="EU819" s="15"/>
      <c r="EV819" s="20"/>
      <c r="EW819" s="15">
        <v>120</v>
      </c>
      <c r="EX819" s="20">
        <v>1</v>
      </c>
      <c r="EY819" s="15"/>
      <c r="EZ819" s="20"/>
      <c r="FA819" s="15"/>
      <c r="FB819" s="20"/>
      <c r="FC819" s="15"/>
      <c r="FD819" s="20"/>
      <c r="FE819" s="15"/>
      <c r="FF819" s="20"/>
      <c r="FG819" s="15"/>
      <c r="FH819" s="20"/>
      <c r="FI819" s="15"/>
      <c r="FJ819" s="20"/>
      <c r="FK819" s="15"/>
      <c r="FL819" s="20"/>
      <c r="FM819" s="15"/>
      <c r="FN819" s="20"/>
      <c r="FO819" s="15"/>
      <c r="FP819" s="20"/>
      <c r="FQ819" s="15">
        <v>68</v>
      </c>
      <c r="FR819" s="20">
        <v>3</v>
      </c>
      <c r="FS819" s="15"/>
      <c r="FT819" s="20"/>
      <c r="FU819" s="15"/>
      <c r="FV819" s="20"/>
      <c r="FW819" s="15"/>
      <c r="FX819" s="20"/>
      <c r="FY819" s="15"/>
      <c r="FZ819" s="20"/>
      <c r="GA819" s="15"/>
      <c r="GB819" s="20"/>
      <c r="GC819" s="15">
        <v>59</v>
      </c>
      <c r="GD819" s="20">
        <v>8</v>
      </c>
      <c r="GE819" s="15"/>
      <c r="GF819" s="20"/>
      <c r="GG819" s="170"/>
    </row>
    <row r="820" spans="1:189" s="2" customFormat="1" ht="15" customHeight="1" x14ac:dyDescent="0.3">
      <c r="A820" s="17" t="s">
        <v>125</v>
      </c>
      <c r="B820" s="15" t="s">
        <v>126</v>
      </c>
      <c r="C820" s="15" t="s">
        <v>568</v>
      </c>
      <c r="D820" s="15" t="s">
        <v>1984</v>
      </c>
      <c r="E820" s="15" t="str">
        <f t="shared" si="160"/>
        <v>Kaitlyn Yoon</v>
      </c>
      <c r="F820" s="15" t="s">
        <v>128</v>
      </c>
      <c r="G820" s="15">
        <v>999918082</v>
      </c>
      <c r="H820" s="15">
        <f t="shared" si="161"/>
        <v>62</v>
      </c>
      <c r="I820" s="15"/>
      <c r="J820" s="17">
        <f>(O820+P820+R820+S820+T820+U820)/2</f>
        <v>0</v>
      </c>
      <c r="K820" s="16"/>
      <c r="L820" s="15"/>
      <c r="M820" s="15"/>
      <c r="N820" s="15"/>
      <c r="O820" s="15">
        <f t="shared" ref="O820:O883" si="167">SUM(EE820, EI820, EK820, EM820)</f>
        <v>0</v>
      </c>
      <c r="P820" s="15">
        <v>0</v>
      </c>
      <c r="Q820" s="15">
        <f t="shared" ref="Q820:Q883" si="168">COUNT(DI820:DV820)</f>
        <v>1</v>
      </c>
      <c r="R820" s="15">
        <v>0</v>
      </c>
      <c r="S820" s="15">
        <v>0</v>
      </c>
      <c r="T820" s="15">
        <f t="shared" ref="T820:T883" si="169">EC820</f>
        <v>0</v>
      </c>
      <c r="U820" s="15">
        <f t="shared" ref="U820:U883" si="170">SUM(EG820)</f>
        <v>0</v>
      </c>
      <c r="V820" s="15"/>
      <c r="W820" s="15"/>
      <c r="X820" s="15"/>
      <c r="Y820" s="15"/>
      <c r="Z820" s="16"/>
      <c r="AA820" s="15"/>
      <c r="AB820" s="24"/>
      <c r="AC820" s="15"/>
      <c r="AD820" s="15"/>
      <c r="AE820" s="15"/>
      <c r="AF820" s="15"/>
      <c r="AG820" s="15"/>
      <c r="AH820" s="24"/>
      <c r="AI820" s="15"/>
      <c r="AJ820" s="15"/>
      <c r="AK820" s="15"/>
      <c r="AL820" s="15"/>
      <c r="AM820" s="15"/>
      <c r="AN820" s="24"/>
      <c r="AO820" s="15"/>
      <c r="AP820" s="24"/>
      <c r="AQ820" s="15"/>
      <c r="AR820" s="24"/>
      <c r="AS820" s="15"/>
      <c r="AT820" s="24"/>
      <c r="AU820" s="15"/>
      <c r="AV820" s="24"/>
      <c r="AW820" s="15"/>
      <c r="AX820" s="24"/>
      <c r="AY820" s="15"/>
      <c r="AZ820" s="15"/>
      <c r="BA820" s="15"/>
      <c r="BB820" s="15"/>
      <c r="BC820" s="15"/>
      <c r="BD820" s="15"/>
      <c r="BE820" s="15"/>
      <c r="BF820" s="24"/>
      <c r="BG820" s="15"/>
      <c r="BH820" s="24"/>
      <c r="BI820" s="15"/>
      <c r="BJ820" s="24"/>
      <c r="BK820" s="15"/>
      <c r="BL820" s="24"/>
      <c r="BM820" s="15">
        <v>79</v>
      </c>
      <c r="BN820" s="24">
        <v>3</v>
      </c>
      <c r="BO820" s="15"/>
      <c r="BP820" s="24"/>
      <c r="BQ820" s="15"/>
      <c r="BR820" s="24"/>
      <c r="BS820" s="15"/>
      <c r="BT820" s="24"/>
      <c r="BU820" s="15"/>
      <c r="BV820" s="24"/>
      <c r="BW820" s="15"/>
      <c r="BX820" s="24"/>
      <c r="BY820" s="15"/>
      <c r="BZ820" s="24"/>
      <c r="CA820" s="15">
        <f>0.4*51</f>
        <v>20.400000000000002</v>
      </c>
      <c r="CB820" s="24">
        <v>8</v>
      </c>
      <c r="CC820" s="15"/>
      <c r="CD820" s="24"/>
      <c r="CE820" s="15"/>
      <c r="CF820" s="24"/>
      <c r="CG820" s="15"/>
      <c r="CH820" s="25"/>
      <c r="CI820" s="15"/>
      <c r="CJ820" s="25"/>
      <c r="CK820" s="15"/>
      <c r="CL820" s="25"/>
      <c r="CM820" s="15"/>
      <c r="CN820" s="25"/>
      <c r="CO820" s="15"/>
      <c r="CP820" s="25"/>
      <c r="CQ820" s="15"/>
      <c r="CR820" s="25"/>
      <c r="CS820" s="15">
        <f t="shared" si="162"/>
        <v>0</v>
      </c>
      <c r="CT820" s="15">
        <f t="shared" si="163"/>
        <v>29</v>
      </c>
      <c r="CU820" s="15">
        <f t="shared" si="164"/>
        <v>0</v>
      </c>
      <c r="CV820" s="15">
        <f t="shared" si="165"/>
        <v>33</v>
      </c>
      <c r="CW820" s="15"/>
      <c r="CX820" s="15"/>
      <c r="CY820" s="15">
        <f t="shared" si="166"/>
        <v>0</v>
      </c>
      <c r="CZ820" s="15">
        <f>GG820</f>
        <v>0</v>
      </c>
      <c r="DA820" s="19"/>
      <c r="DB820" s="17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>
        <v>38</v>
      </c>
      <c r="DP820" s="17"/>
      <c r="DQ820" s="15"/>
      <c r="DR820" s="15"/>
      <c r="DS820" s="15"/>
      <c r="DT820" s="15"/>
      <c r="DU820" s="15"/>
      <c r="DV820" s="15"/>
      <c r="DW820" s="15"/>
      <c r="DX820" s="20"/>
      <c r="DY820" s="15">
        <v>31.5</v>
      </c>
      <c r="DZ820" s="20">
        <v>2</v>
      </c>
      <c r="EA820" s="15"/>
      <c r="EB820" s="20"/>
      <c r="EC820" s="15"/>
      <c r="ED820" s="20"/>
      <c r="EE820" s="15"/>
      <c r="EF820" s="20"/>
      <c r="EG820" s="15"/>
      <c r="EH820" s="20"/>
      <c r="EI820" s="15"/>
      <c r="EJ820" s="20"/>
      <c r="EK820" s="15"/>
      <c r="EL820" s="20"/>
      <c r="EM820" s="15"/>
      <c r="EN820" s="20"/>
      <c r="EO820" s="15"/>
      <c r="EP820" s="20"/>
      <c r="EQ820" s="15"/>
      <c r="ER820" s="20"/>
      <c r="ES820" s="15"/>
      <c r="ET820" s="20"/>
      <c r="EU820" s="15"/>
      <c r="EV820" s="20"/>
      <c r="EW820" s="15"/>
      <c r="EX820" s="20"/>
      <c r="EY820" s="15"/>
      <c r="EZ820" s="20"/>
      <c r="FA820" s="15"/>
      <c r="FB820" s="20"/>
      <c r="FC820" s="15">
        <v>29</v>
      </c>
      <c r="FD820" s="20" t="s">
        <v>168</v>
      </c>
      <c r="FE820" s="15"/>
      <c r="FF820" s="20"/>
      <c r="FG820" s="15"/>
      <c r="FH820" s="20"/>
      <c r="FI820" s="15"/>
      <c r="FJ820" s="20"/>
      <c r="FK820" s="15"/>
      <c r="FL820" s="20"/>
      <c r="FM820" s="15"/>
      <c r="FN820" s="20"/>
      <c r="FO820" s="15"/>
      <c r="FP820" s="20"/>
      <c r="FQ820" s="15"/>
      <c r="FR820" s="20"/>
      <c r="FS820" s="15"/>
      <c r="FT820" s="20"/>
      <c r="FU820" s="15"/>
      <c r="FV820" s="20"/>
      <c r="FW820" s="15"/>
      <c r="FX820" s="20"/>
      <c r="FY820" s="15"/>
      <c r="FZ820" s="20"/>
      <c r="GA820" s="15"/>
      <c r="GB820" s="20"/>
      <c r="GC820" s="15">
        <v>33</v>
      </c>
      <c r="GD820" s="20" t="s">
        <v>168</v>
      </c>
      <c r="GE820" s="15"/>
      <c r="GF820" s="20"/>
      <c r="GG820" s="170"/>
    </row>
    <row r="821" spans="1:189" s="2" customFormat="1" ht="15" customHeight="1" x14ac:dyDescent="0.3">
      <c r="A821" s="17" t="s">
        <v>133</v>
      </c>
      <c r="B821" s="15" t="s">
        <v>126</v>
      </c>
      <c r="C821" s="15" t="s">
        <v>1188</v>
      </c>
      <c r="D821" s="15" t="s">
        <v>1187</v>
      </c>
      <c r="E821" s="15" t="str">
        <f t="shared" si="160"/>
        <v>Reese Lai</v>
      </c>
      <c r="F821" s="15" t="s">
        <v>128</v>
      </c>
      <c r="G821" s="15">
        <v>999918085</v>
      </c>
      <c r="H821" s="15">
        <f t="shared" si="161"/>
        <v>109</v>
      </c>
      <c r="I821" s="15"/>
      <c r="J821" s="17">
        <f>(O821+P821+R821+S821+T821+U821)/2</f>
        <v>0</v>
      </c>
      <c r="K821" s="16"/>
      <c r="L821" s="15"/>
      <c r="M821" s="15"/>
      <c r="N821" s="15"/>
      <c r="O821" s="15">
        <f t="shared" si="167"/>
        <v>0</v>
      </c>
      <c r="P821" s="15">
        <v>0</v>
      </c>
      <c r="Q821" s="15">
        <f t="shared" si="168"/>
        <v>0</v>
      </c>
      <c r="R821" s="15">
        <v>0</v>
      </c>
      <c r="S821" s="15">
        <v>0</v>
      </c>
      <c r="T821" s="15">
        <f t="shared" si="169"/>
        <v>0</v>
      </c>
      <c r="U821" s="15">
        <f t="shared" si="170"/>
        <v>0</v>
      </c>
      <c r="V821" s="15"/>
      <c r="W821" s="15"/>
      <c r="X821" s="15"/>
      <c r="Y821" s="15"/>
      <c r="Z821" s="16"/>
      <c r="AA821" s="15"/>
      <c r="AB821" s="24"/>
      <c r="AC821" s="15"/>
      <c r="AD821" s="15"/>
      <c r="AE821" s="15">
        <v>90</v>
      </c>
      <c r="AF821" s="24">
        <v>2</v>
      </c>
      <c r="AG821" s="15"/>
      <c r="AH821" s="24"/>
      <c r="AI821" s="15"/>
      <c r="AJ821" s="24"/>
      <c r="AK821" s="15"/>
      <c r="AL821" s="24"/>
      <c r="AM821" s="15"/>
      <c r="AN821" s="24"/>
      <c r="AO821" s="15"/>
      <c r="AP821" s="24"/>
      <c r="AQ821" s="15"/>
      <c r="AR821" s="24"/>
      <c r="AS821" s="15"/>
      <c r="AT821" s="24"/>
      <c r="AU821" s="15"/>
      <c r="AV821" s="24"/>
      <c r="AW821" s="15"/>
      <c r="AX821" s="24"/>
      <c r="AY821" s="15"/>
      <c r="AZ821" s="15"/>
      <c r="BA821" s="15"/>
      <c r="BB821" s="15"/>
      <c r="BC821" s="15"/>
      <c r="BD821" s="15"/>
      <c r="BE821" s="15"/>
      <c r="BF821" s="24"/>
      <c r="BG821" s="15"/>
      <c r="BH821" s="24"/>
      <c r="BI821" s="15"/>
      <c r="BJ821" s="24"/>
      <c r="BK821" s="15"/>
      <c r="BL821" s="24"/>
      <c r="BM821" s="15"/>
      <c r="BN821" s="24"/>
      <c r="BO821" s="15"/>
      <c r="BP821" s="24"/>
      <c r="BQ821" s="15"/>
      <c r="BR821" s="24"/>
      <c r="BS821" s="15"/>
      <c r="BT821" s="24"/>
      <c r="BU821" s="15"/>
      <c r="BV821" s="24"/>
      <c r="BW821" s="15"/>
      <c r="BX821" s="24"/>
      <c r="BY821" s="15"/>
      <c r="BZ821" s="24"/>
      <c r="CA821" s="15"/>
      <c r="CB821" s="24"/>
      <c r="CC821" s="15"/>
      <c r="CD821" s="24"/>
      <c r="CE821" s="15"/>
      <c r="CF821" s="24"/>
      <c r="CG821" s="15"/>
      <c r="CH821" s="25"/>
      <c r="CI821" s="15"/>
      <c r="CJ821" s="25"/>
      <c r="CK821" s="15"/>
      <c r="CL821" s="25"/>
      <c r="CM821" s="15"/>
      <c r="CN821" s="25"/>
      <c r="CO821" s="15"/>
      <c r="CP821" s="25"/>
      <c r="CQ821" s="15"/>
      <c r="CR821" s="25"/>
      <c r="CS821" s="15">
        <f t="shared" si="162"/>
        <v>0</v>
      </c>
      <c r="CT821" s="15">
        <f t="shared" si="163"/>
        <v>45</v>
      </c>
      <c r="CU821" s="15">
        <f t="shared" si="164"/>
        <v>1</v>
      </c>
      <c r="CV821" s="15">
        <f t="shared" si="165"/>
        <v>0</v>
      </c>
      <c r="CW821" s="15"/>
      <c r="CX821" s="15"/>
      <c r="CY821" s="15">
        <f t="shared" si="166"/>
        <v>64</v>
      </c>
      <c r="CZ821" s="15">
        <f>GG821</f>
        <v>0</v>
      </c>
      <c r="DA821" s="19"/>
      <c r="DB821" s="17">
        <v>75</v>
      </c>
      <c r="DC821" s="15">
        <v>45</v>
      </c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7"/>
      <c r="DQ821" s="15"/>
      <c r="DR821" s="15"/>
      <c r="DS821" s="15"/>
      <c r="DT821" s="15"/>
      <c r="DU821" s="15"/>
      <c r="DV821" s="15"/>
      <c r="DW821" s="15"/>
      <c r="DX821" s="20"/>
      <c r="DY821" s="15"/>
      <c r="DZ821" s="20"/>
      <c r="EA821" s="15"/>
      <c r="EB821" s="20"/>
      <c r="EC821" s="15"/>
      <c r="ED821" s="20"/>
      <c r="EE821" s="15"/>
      <c r="EF821" s="20"/>
      <c r="EG821" s="15"/>
      <c r="EH821" s="20"/>
      <c r="EI821" s="15"/>
      <c r="EJ821" s="20"/>
      <c r="EK821" s="15"/>
      <c r="EL821" s="20"/>
      <c r="EM821" s="15"/>
      <c r="EN821" s="20"/>
      <c r="EO821" s="15">
        <v>64</v>
      </c>
      <c r="EP821" s="20"/>
      <c r="EQ821" s="15">
        <v>45</v>
      </c>
      <c r="ER821" s="20">
        <v>2</v>
      </c>
      <c r="ES821" s="15"/>
      <c r="ET821" s="20"/>
      <c r="EU821" s="15"/>
      <c r="EV821" s="20"/>
      <c r="EW821" s="15"/>
      <c r="EX821" s="20"/>
      <c r="EY821" s="15"/>
      <c r="EZ821" s="20"/>
      <c r="FA821" s="15"/>
      <c r="FB821" s="20"/>
      <c r="FC821" s="15"/>
      <c r="FD821" s="20"/>
      <c r="FE821" s="15"/>
      <c r="FF821" s="20"/>
      <c r="FG821" s="15"/>
      <c r="FH821" s="20"/>
      <c r="FI821" s="15"/>
      <c r="FJ821" s="20"/>
      <c r="FK821" s="15"/>
      <c r="FL821" s="20"/>
      <c r="FM821" s="15"/>
      <c r="FN821" s="20"/>
      <c r="FO821" s="15"/>
      <c r="FP821" s="20"/>
      <c r="FQ821" s="15"/>
      <c r="FR821" s="20"/>
      <c r="FS821" s="15"/>
      <c r="FT821" s="20"/>
      <c r="FU821" s="15"/>
      <c r="FV821" s="20"/>
      <c r="FW821" s="15"/>
      <c r="FX821" s="20"/>
      <c r="FY821" s="15"/>
      <c r="FZ821" s="20"/>
      <c r="GA821" s="15"/>
      <c r="GB821" s="20"/>
      <c r="GC821" s="15"/>
      <c r="GD821" s="20"/>
      <c r="GE821" s="15"/>
      <c r="GF821" s="20"/>
      <c r="GG821" s="170"/>
    </row>
    <row r="822" spans="1:189" s="2" customFormat="1" ht="15" customHeight="1" x14ac:dyDescent="0.3">
      <c r="A822" s="17" t="s">
        <v>133</v>
      </c>
      <c r="B822" s="15" t="s">
        <v>126</v>
      </c>
      <c r="C822" s="15" t="s">
        <v>1809</v>
      </c>
      <c r="D822" s="15" t="s">
        <v>1810</v>
      </c>
      <c r="E822" s="15" t="str">
        <f t="shared" si="160"/>
        <v>Aemilie Tang</v>
      </c>
      <c r="F822" s="15" t="s">
        <v>128</v>
      </c>
      <c r="G822" s="15">
        <v>999918088</v>
      </c>
      <c r="H822" s="15">
        <f t="shared" si="161"/>
        <v>60</v>
      </c>
      <c r="I822" s="15"/>
      <c r="J822" s="17">
        <f>(O822+P822+R822+S822+T822+U822)/2</f>
        <v>0</v>
      </c>
      <c r="K822" s="16"/>
      <c r="L822" s="15"/>
      <c r="M822" s="15"/>
      <c r="N822" s="15"/>
      <c r="O822" s="15">
        <f t="shared" si="167"/>
        <v>0</v>
      </c>
      <c r="P822" s="15">
        <v>0</v>
      </c>
      <c r="Q822" s="15">
        <f t="shared" si="168"/>
        <v>0</v>
      </c>
      <c r="R822" s="15">
        <v>0</v>
      </c>
      <c r="S822" s="15">
        <v>0</v>
      </c>
      <c r="T822" s="15">
        <f t="shared" si="169"/>
        <v>0</v>
      </c>
      <c r="U822" s="15">
        <f t="shared" si="170"/>
        <v>0</v>
      </c>
      <c r="V822" s="15"/>
      <c r="W822" s="15"/>
      <c r="X822" s="15"/>
      <c r="Y822" s="15"/>
      <c r="Z822" s="16"/>
      <c r="AA822" s="15"/>
      <c r="AB822" s="24"/>
      <c r="AC822" s="15"/>
      <c r="AD822" s="15"/>
      <c r="AE822" s="15">
        <v>90</v>
      </c>
      <c r="AF822" s="24">
        <v>2</v>
      </c>
      <c r="AG822" s="15"/>
      <c r="AH822" s="24"/>
      <c r="AI822" s="15"/>
      <c r="AJ822" s="24"/>
      <c r="AK822" s="15"/>
      <c r="AL822" s="24"/>
      <c r="AM822" s="15"/>
      <c r="AN822" s="24"/>
      <c r="AO822" s="15"/>
      <c r="AP822" s="24"/>
      <c r="AQ822" s="15"/>
      <c r="AR822" s="24"/>
      <c r="AS822" s="15"/>
      <c r="AT822" s="24"/>
      <c r="AU822" s="15"/>
      <c r="AV822" s="24"/>
      <c r="AW822" s="15"/>
      <c r="AX822" s="24"/>
      <c r="AY822" s="15"/>
      <c r="AZ822" s="15"/>
      <c r="BA822" s="15"/>
      <c r="BB822" s="15"/>
      <c r="BC822" s="15"/>
      <c r="BD822" s="15"/>
      <c r="BE822" s="15"/>
      <c r="BF822" s="24"/>
      <c r="BG822" s="15"/>
      <c r="BH822" s="24"/>
      <c r="BI822" s="15"/>
      <c r="BJ822" s="24"/>
      <c r="BK822" s="15"/>
      <c r="BL822" s="24"/>
      <c r="BM822" s="15"/>
      <c r="BN822" s="24"/>
      <c r="BO822" s="15"/>
      <c r="BP822" s="24"/>
      <c r="BQ822" s="15"/>
      <c r="BR822" s="24"/>
      <c r="BS822" s="15"/>
      <c r="BT822" s="24"/>
      <c r="BU822" s="15"/>
      <c r="BV822" s="24"/>
      <c r="BW822" s="15"/>
      <c r="BX822" s="24"/>
      <c r="BY822" s="15"/>
      <c r="BZ822" s="24"/>
      <c r="CA822" s="15"/>
      <c r="CB822" s="24"/>
      <c r="CC822" s="15"/>
      <c r="CD822" s="24"/>
      <c r="CE822" s="15"/>
      <c r="CF822" s="24"/>
      <c r="CG822" s="15"/>
      <c r="CH822" s="25"/>
      <c r="CI822" s="15"/>
      <c r="CJ822" s="25"/>
      <c r="CK822" s="15"/>
      <c r="CL822" s="25"/>
      <c r="CM822" s="15"/>
      <c r="CN822" s="25"/>
      <c r="CO822" s="15"/>
      <c r="CP822" s="25"/>
      <c r="CQ822" s="15"/>
      <c r="CR822" s="25"/>
      <c r="CS822" s="15">
        <f t="shared" si="162"/>
        <v>0</v>
      </c>
      <c r="CT822" s="15">
        <f t="shared" si="163"/>
        <v>60</v>
      </c>
      <c r="CU822" s="15">
        <f t="shared" si="164"/>
        <v>1</v>
      </c>
      <c r="CV822" s="15">
        <f t="shared" si="165"/>
        <v>0</v>
      </c>
      <c r="CW822" s="15"/>
      <c r="CX822" s="15"/>
      <c r="CY822" s="15">
        <f t="shared" si="166"/>
        <v>0</v>
      </c>
      <c r="CZ822" s="15">
        <f>GG822</f>
        <v>0</v>
      </c>
      <c r="DA822" s="19"/>
      <c r="DB822" s="17">
        <v>100</v>
      </c>
      <c r="DC822" s="15">
        <v>60</v>
      </c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7"/>
      <c r="DQ822" s="15"/>
      <c r="DR822" s="15"/>
      <c r="DS822" s="15"/>
      <c r="DT822" s="15"/>
      <c r="DU822" s="15"/>
      <c r="DV822" s="15"/>
      <c r="DW822" s="15"/>
      <c r="DX822" s="20"/>
      <c r="DY822" s="15"/>
      <c r="DZ822" s="20"/>
      <c r="EA822" s="15"/>
      <c r="EB822" s="20"/>
      <c r="EC822" s="15"/>
      <c r="ED822" s="20"/>
      <c r="EE822" s="15"/>
      <c r="EF822" s="20"/>
      <c r="EG822" s="15"/>
      <c r="EH822" s="20"/>
      <c r="EI822" s="15"/>
      <c r="EJ822" s="20"/>
      <c r="EK822" s="15"/>
      <c r="EL822" s="20"/>
      <c r="EM822" s="15"/>
      <c r="EN822" s="20"/>
      <c r="EO822" s="15"/>
      <c r="EP822" s="20"/>
      <c r="EQ822" s="15">
        <v>60</v>
      </c>
      <c r="ER822" s="20">
        <v>1</v>
      </c>
      <c r="ES822" s="15"/>
      <c r="ET822" s="20"/>
      <c r="EU822" s="15"/>
      <c r="EV822" s="20"/>
      <c r="EW822" s="15"/>
      <c r="EX822" s="20"/>
      <c r="EY822" s="15"/>
      <c r="EZ822" s="20"/>
      <c r="FA822" s="15"/>
      <c r="FB822" s="20"/>
      <c r="FC822" s="15"/>
      <c r="FD822" s="20"/>
      <c r="FE822" s="15"/>
      <c r="FF822" s="20"/>
      <c r="FG822" s="15"/>
      <c r="FH822" s="20"/>
      <c r="FI822" s="15"/>
      <c r="FJ822" s="20"/>
      <c r="FK822" s="15"/>
      <c r="FL822" s="20"/>
      <c r="FM822" s="15"/>
      <c r="FN822" s="20"/>
      <c r="FO822" s="15"/>
      <c r="FP822" s="20"/>
      <c r="FQ822" s="15"/>
      <c r="FR822" s="20"/>
      <c r="FS822" s="15"/>
      <c r="FT822" s="20"/>
      <c r="FU822" s="15"/>
      <c r="FV822" s="20"/>
      <c r="FW822" s="15"/>
      <c r="FX822" s="20"/>
      <c r="FY822" s="15"/>
      <c r="FZ822" s="20"/>
      <c r="GA822" s="15"/>
      <c r="GB822" s="20"/>
      <c r="GC822" s="15"/>
      <c r="GD822" s="20"/>
      <c r="GE822" s="15"/>
      <c r="GF822" s="20"/>
      <c r="GG822" s="170"/>
    </row>
    <row r="823" spans="1:189" s="2" customFormat="1" ht="15" customHeight="1" x14ac:dyDescent="0.3">
      <c r="A823" s="15" t="s">
        <v>133</v>
      </c>
      <c r="B823" s="15" t="s">
        <v>126</v>
      </c>
      <c r="C823" s="15" t="s">
        <v>275</v>
      </c>
      <c r="D823" s="15" t="s">
        <v>2511</v>
      </c>
      <c r="E823" s="15" t="str">
        <f t="shared" si="160"/>
        <v>Logan Krakowski</v>
      </c>
      <c r="F823" s="15" t="s">
        <v>135</v>
      </c>
      <c r="G823" s="15">
        <v>999918101</v>
      </c>
      <c r="H823" s="15">
        <f t="shared" si="161"/>
        <v>64</v>
      </c>
      <c r="I823" s="15"/>
      <c r="J823" s="15"/>
      <c r="K823" s="16"/>
      <c r="L823" s="15"/>
      <c r="M823" s="15"/>
      <c r="N823" s="15"/>
      <c r="O823" s="15">
        <f t="shared" si="167"/>
        <v>0</v>
      </c>
      <c r="P823" s="15">
        <v>0</v>
      </c>
      <c r="Q823" s="15">
        <f t="shared" si="168"/>
        <v>0</v>
      </c>
      <c r="R823" s="15">
        <v>0</v>
      </c>
      <c r="S823" s="15">
        <v>0</v>
      </c>
      <c r="T823" s="15">
        <f t="shared" si="169"/>
        <v>0</v>
      </c>
      <c r="U823" s="15">
        <f t="shared" si="170"/>
        <v>0</v>
      </c>
      <c r="V823" s="15"/>
      <c r="W823" s="15"/>
      <c r="X823" s="15"/>
      <c r="Y823" s="15"/>
      <c r="Z823" s="16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>
        <f t="shared" si="162"/>
        <v>0</v>
      </c>
      <c r="CT823" s="15">
        <f t="shared" si="163"/>
        <v>0</v>
      </c>
      <c r="CU823" s="15">
        <f t="shared" si="164"/>
        <v>0</v>
      </c>
      <c r="CV823" s="15">
        <f t="shared" si="165"/>
        <v>0</v>
      </c>
      <c r="CW823" s="15"/>
      <c r="CX823" s="15"/>
      <c r="CY823" s="15">
        <f t="shared" si="166"/>
        <v>64</v>
      </c>
      <c r="CZ823" s="15">
        <f>GG823</f>
        <v>0</v>
      </c>
      <c r="DA823" s="16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20"/>
      <c r="DY823" s="15"/>
      <c r="DZ823" s="20"/>
      <c r="EA823" s="15"/>
      <c r="EB823" s="20"/>
      <c r="EC823" s="15"/>
      <c r="ED823" s="20"/>
      <c r="EE823" s="15"/>
      <c r="EF823" s="20"/>
      <c r="EG823" s="15"/>
      <c r="EH823" s="20"/>
      <c r="EI823" s="15"/>
      <c r="EJ823" s="20"/>
      <c r="EK823" s="15"/>
      <c r="EL823" s="20"/>
      <c r="EM823" s="15"/>
      <c r="EN823" s="20"/>
      <c r="EO823" s="15">
        <v>64</v>
      </c>
      <c r="EP823" s="20"/>
      <c r="EQ823" s="15"/>
      <c r="ER823" s="20"/>
      <c r="ES823" s="15"/>
      <c r="ET823" s="20"/>
      <c r="EU823" s="15"/>
      <c r="EV823" s="20"/>
      <c r="EW823" s="15"/>
      <c r="EX823" s="20"/>
      <c r="EY823" s="15"/>
      <c r="EZ823" s="20"/>
      <c r="FA823" s="15"/>
      <c r="FB823" s="20"/>
      <c r="FC823" s="15"/>
      <c r="FD823" s="20"/>
      <c r="FE823" s="15"/>
      <c r="FF823" s="20"/>
      <c r="FG823" s="15"/>
      <c r="FH823" s="20"/>
      <c r="FI823" s="15"/>
      <c r="FJ823" s="20"/>
      <c r="FK823" s="15"/>
      <c r="FL823" s="20"/>
      <c r="FM823" s="15"/>
      <c r="FN823" s="20"/>
      <c r="FO823" s="15"/>
      <c r="FP823" s="20"/>
      <c r="FQ823" s="15"/>
      <c r="FR823" s="20"/>
      <c r="FS823" s="15"/>
      <c r="FT823" s="20"/>
      <c r="FU823" s="15"/>
      <c r="FV823" s="20"/>
      <c r="FW823" s="15"/>
      <c r="FX823" s="20"/>
      <c r="FY823" s="15"/>
      <c r="FZ823" s="20"/>
      <c r="GA823" s="15"/>
      <c r="GB823" s="20"/>
      <c r="GC823" s="15"/>
      <c r="GD823" s="20"/>
      <c r="GE823" s="15"/>
      <c r="GF823" s="20"/>
      <c r="GG823" s="170"/>
    </row>
    <row r="824" spans="1:189" s="2" customFormat="1" ht="15" customHeight="1" x14ac:dyDescent="0.3">
      <c r="A824" s="15" t="s">
        <v>2903</v>
      </c>
      <c r="B824" s="15" t="s">
        <v>126</v>
      </c>
      <c r="C824" s="15" t="s">
        <v>296</v>
      </c>
      <c r="D824" s="15" t="s">
        <v>878</v>
      </c>
      <c r="E824" s="15" t="str">
        <f t="shared" si="160"/>
        <v>Samuel Guo</v>
      </c>
      <c r="F824" s="15" t="s">
        <v>135</v>
      </c>
      <c r="G824" s="15">
        <v>999918119</v>
      </c>
      <c r="H824" s="15">
        <f t="shared" si="161"/>
        <v>48</v>
      </c>
      <c r="I824" s="15"/>
      <c r="J824" s="17">
        <f>(O824+P824+R824+S824+T824+U824)/2</f>
        <v>0</v>
      </c>
      <c r="K824" s="16"/>
      <c r="L824" s="15"/>
      <c r="M824" s="15"/>
      <c r="N824" s="15"/>
      <c r="O824" s="15">
        <f t="shared" si="167"/>
        <v>0</v>
      </c>
      <c r="P824" s="15">
        <v>0</v>
      </c>
      <c r="Q824" s="15">
        <f t="shared" si="168"/>
        <v>0</v>
      </c>
      <c r="R824" s="15">
        <v>0</v>
      </c>
      <c r="S824" s="15">
        <v>0</v>
      </c>
      <c r="T824" s="15">
        <f t="shared" si="169"/>
        <v>0</v>
      </c>
      <c r="U824" s="15">
        <f t="shared" si="170"/>
        <v>0</v>
      </c>
      <c r="V824" s="15"/>
      <c r="W824" s="15"/>
      <c r="X824" s="15"/>
      <c r="Y824" s="15"/>
      <c r="Z824" s="16"/>
      <c r="AA824" s="15"/>
      <c r="AB824" s="24"/>
      <c r="AC824" s="15"/>
      <c r="AD824" s="15"/>
      <c r="AE824" s="15"/>
      <c r="AF824" s="15"/>
      <c r="AG824" s="15"/>
      <c r="AH824" s="24"/>
      <c r="AI824" s="15"/>
      <c r="AJ824" s="15"/>
      <c r="AK824" s="15"/>
      <c r="AL824" s="15"/>
      <c r="AM824" s="15"/>
      <c r="AN824" s="24"/>
      <c r="AO824" s="15"/>
      <c r="AP824" s="24"/>
      <c r="AQ824" s="15"/>
      <c r="AR824" s="24"/>
      <c r="AS824" s="15"/>
      <c r="AT824" s="24"/>
      <c r="AU824" s="15"/>
      <c r="AV824" s="24"/>
      <c r="AW824" s="15"/>
      <c r="AX824" s="24"/>
      <c r="AY824" s="15"/>
      <c r="AZ824" s="15"/>
      <c r="BA824" s="15"/>
      <c r="BB824" s="15"/>
      <c r="BC824" s="15"/>
      <c r="BD824" s="15"/>
      <c r="BE824" s="15"/>
      <c r="BF824" s="24"/>
      <c r="BG824" s="15"/>
      <c r="BH824" s="24"/>
      <c r="BI824" s="15"/>
      <c r="BJ824" s="24"/>
      <c r="BK824" s="15"/>
      <c r="BL824" s="24"/>
      <c r="BM824" s="15"/>
      <c r="BN824" s="24"/>
      <c r="BO824" s="15"/>
      <c r="BP824" s="24"/>
      <c r="BQ824" s="15"/>
      <c r="BR824" s="24"/>
      <c r="BS824" s="15"/>
      <c r="BT824" s="24"/>
      <c r="BU824" s="15"/>
      <c r="BV824" s="24"/>
      <c r="BW824" s="15"/>
      <c r="BX824" s="24"/>
      <c r="BY824" s="15"/>
      <c r="BZ824" s="24"/>
      <c r="CA824" s="15"/>
      <c r="CB824" s="24"/>
      <c r="CC824" s="15"/>
      <c r="CD824" s="24"/>
      <c r="CE824" s="15"/>
      <c r="CF824" s="24"/>
      <c r="CG824" s="15">
        <v>38</v>
      </c>
      <c r="CH824" s="25" t="s">
        <v>129</v>
      </c>
      <c r="CI824" s="15"/>
      <c r="CJ824" s="25"/>
      <c r="CK824" s="15"/>
      <c r="CL824" s="25"/>
      <c r="CM824" s="15"/>
      <c r="CN824" s="25"/>
      <c r="CO824" s="15">
        <v>11.5</v>
      </c>
      <c r="CP824" s="25">
        <v>3</v>
      </c>
      <c r="CQ824" s="15"/>
      <c r="CR824" s="25"/>
      <c r="CS824" s="15">
        <f t="shared" si="162"/>
        <v>0</v>
      </c>
      <c r="CT824" s="15">
        <f t="shared" si="163"/>
        <v>0</v>
      </c>
      <c r="CU824" s="15">
        <f t="shared" si="164"/>
        <v>0</v>
      </c>
      <c r="CV824" s="15">
        <f t="shared" si="165"/>
        <v>0</v>
      </c>
      <c r="CW824" s="15"/>
      <c r="CX824" s="15"/>
      <c r="CY824" s="15">
        <f t="shared" si="166"/>
        <v>48</v>
      </c>
      <c r="CZ824" s="15">
        <f>GG824</f>
        <v>0</v>
      </c>
      <c r="DA824" s="19"/>
      <c r="DB824" s="17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7"/>
      <c r="DQ824" s="15"/>
      <c r="DR824" s="15"/>
      <c r="DS824" s="15"/>
      <c r="DT824" s="15"/>
      <c r="DU824" s="15"/>
      <c r="DV824" s="15"/>
      <c r="DW824" s="15"/>
      <c r="DX824" s="20"/>
      <c r="DY824" s="15">
        <v>44</v>
      </c>
      <c r="DZ824" s="20" t="s">
        <v>129</v>
      </c>
      <c r="EA824" s="15"/>
      <c r="EB824" s="20"/>
      <c r="EC824" s="15"/>
      <c r="ED824" s="20"/>
      <c r="EE824" s="15"/>
      <c r="EF824" s="20"/>
      <c r="EG824" s="15"/>
      <c r="EH824" s="20"/>
      <c r="EI824" s="15"/>
      <c r="EJ824" s="20"/>
      <c r="EK824" s="15"/>
      <c r="EL824" s="20"/>
      <c r="EM824" s="15"/>
      <c r="EN824" s="20"/>
      <c r="EO824" s="15">
        <v>48</v>
      </c>
      <c r="EP824" s="20"/>
      <c r="EQ824" s="15"/>
      <c r="ER824" s="20"/>
      <c r="ES824" s="15"/>
      <c r="ET824" s="20"/>
      <c r="EU824" s="15"/>
      <c r="EV824" s="20"/>
      <c r="EW824" s="15"/>
      <c r="EX824" s="20"/>
      <c r="EY824" s="15"/>
      <c r="EZ824" s="20"/>
      <c r="FA824" s="15"/>
      <c r="FB824" s="20"/>
      <c r="FC824" s="15"/>
      <c r="FD824" s="20"/>
      <c r="FE824" s="15"/>
      <c r="FF824" s="20"/>
      <c r="FG824" s="15"/>
      <c r="FH824" s="20"/>
      <c r="FI824" s="15"/>
      <c r="FJ824" s="20"/>
      <c r="FK824" s="15"/>
      <c r="FL824" s="20"/>
      <c r="FM824" s="15"/>
      <c r="FN824" s="20"/>
      <c r="FO824" s="15"/>
      <c r="FP824" s="20"/>
      <c r="FQ824" s="15"/>
      <c r="FR824" s="20"/>
      <c r="FS824" s="15"/>
      <c r="FT824" s="20"/>
      <c r="FU824" s="15"/>
      <c r="FV824" s="20"/>
      <c r="FW824" s="15"/>
      <c r="FX824" s="20"/>
      <c r="FY824" s="15"/>
      <c r="FZ824" s="20"/>
      <c r="GA824" s="15"/>
      <c r="GB824" s="20"/>
      <c r="GC824" s="15"/>
      <c r="GD824" s="20"/>
      <c r="GE824" s="15"/>
      <c r="GF824" s="20"/>
      <c r="GG824" s="170"/>
    </row>
    <row r="825" spans="1:189" s="2" customFormat="1" ht="15" customHeight="1" x14ac:dyDescent="0.3">
      <c r="A825" s="15" t="s">
        <v>146</v>
      </c>
      <c r="B825" s="15" t="s">
        <v>134</v>
      </c>
      <c r="C825" s="15" t="s">
        <v>3495</v>
      </c>
      <c r="D825" s="15" t="s">
        <v>3496</v>
      </c>
      <c r="E825" s="15" t="str">
        <f t="shared" si="160"/>
        <v>Keahimaikalaniihoowelaahanauikeahou CARDONA</v>
      </c>
      <c r="F825" s="15" t="s">
        <v>128</v>
      </c>
      <c r="G825" s="15">
        <v>999918121</v>
      </c>
      <c r="H825" s="15">
        <f t="shared" si="161"/>
        <v>112</v>
      </c>
      <c r="I825" s="15"/>
      <c r="J825" s="15"/>
      <c r="K825" s="16"/>
      <c r="L825" s="15"/>
      <c r="M825" s="15"/>
      <c r="N825" s="15"/>
      <c r="O825" s="15">
        <f t="shared" si="167"/>
        <v>0</v>
      </c>
      <c r="P825" s="15">
        <v>0</v>
      </c>
      <c r="Q825" s="15">
        <f t="shared" si="168"/>
        <v>0</v>
      </c>
      <c r="R825" s="15">
        <v>0</v>
      </c>
      <c r="S825" s="15">
        <v>0</v>
      </c>
      <c r="T825" s="15">
        <f t="shared" si="169"/>
        <v>0</v>
      </c>
      <c r="U825" s="15">
        <f t="shared" si="170"/>
        <v>0</v>
      </c>
      <c r="V825" s="15"/>
      <c r="W825" s="15"/>
      <c r="X825" s="15"/>
      <c r="Y825" s="15"/>
      <c r="Z825" s="16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>
        <f t="shared" si="162"/>
        <v>0</v>
      </c>
      <c r="CT825" s="15">
        <f t="shared" si="163"/>
        <v>45</v>
      </c>
      <c r="CU825" s="15">
        <f t="shared" si="164"/>
        <v>1</v>
      </c>
      <c r="CV825" s="15">
        <f t="shared" si="165"/>
        <v>67</v>
      </c>
      <c r="CW825" s="15"/>
      <c r="CX825" s="15"/>
      <c r="CY825" s="15">
        <f t="shared" si="166"/>
        <v>0</v>
      </c>
      <c r="CZ825" s="15">
        <f>GG825</f>
        <v>0</v>
      </c>
      <c r="DA825" s="16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20"/>
      <c r="DY825" s="15"/>
      <c r="DZ825" s="20"/>
      <c r="EA825" s="15"/>
      <c r="EB825" s="20"/>
      <c r="EC825" s="15"/>
      <c r="ED825" s="20"/>
      <c r="EE825" s="15"/>
      <c r="EF825" s="20"/>
      <c r="EG825" s="15"/>
      <c r="EH825" s="20"/>
      <c r="EI825" s="15"/>
      <c r="EJ825" s="20"/>
      <c r="EK825" s="15"/>
      <c r="EL825" s="20"/>
      <c r="EM825" s="15"/>
      <c r="EN825" s="20"/>
      <c r="EO825" s="15"/>
      <c r="EP825" s="20"/>
      <c r="EQ825" s="15"/>
      <c r="ER825" s="20"/>
      <c r="ES825" s="15"/>
      <c r="ET825" s="20"/>
      <c r="EU825" s="15"/>
      <c r="EV825" s="20"/>
      <c r="EW825" s="15"/>
      <c r="EX825" s="20"/>
      <c r="EY825" s="15"/>
      <c r="EZ825" s="20"/>
      <c r="FA825" s="15"/>
      <c r="FB825" s="20"/>
      <c r="FC825" s="15"/>
      <c r="FD825" s="20"/>
      <c r="FE825" s="15"/>
      <c r="FF825" s="20"/>
      <c r="FG825" s="15"/>
      <c r="FH825" s="20"/>
      <c r="FI825" s="15"/>
      <c r="FJ825" s="20"/>
      <c r="FK825" s="15">
        <v>45</v>
      </c>
      <c r="FL825" s="20">
        <v>2</v>
      </c>
      <c r="FM825" s="15"/>
      <c r="FN825" s="20"/>
      <c r="FO825" s="15"/>
      <c r="FP825" s="20"/>
      <c r="FQ825" s="15"/>
      <c r="FR825" s="20"/>
      <c r="FS825" s="15"/>
      <c r="FT825" s="20"/>
      <c r="FU825" s="15"/>
      <c r="FV825" s="20"/>
      <c r="FW825" s="15"/>
      <c r="FX825" s="20"/>
      <c r="FY825" s="15"/>
      <c r="FZ825" s="20"/>
      <c r="GA825" s="15"/>
      <c r="GB825" s="20"/>
      <c r="GC825" s="15">
        <v>67</v>
      </c>
      <c r="GD825" s="20">
        <v>6</v>
      </c>
      <c r="GE825" s="15"/>
      <c r="GF825" s="20"/>
      <c r="GG825" s="170"/>
    </row>
    <row r="826" spans="1:189" s="2" customFormat="1" ht="15" customHeight="1" x14ac:dyDescent="0.3">
      <c r="A826" s="15" t="s">
        <v>125</v>
      </c>
      <c r="B826" s="15" t="s">
        <v>140</v>
      </c>
      <c r="C826" s="15" t="s">
        <v>708</v>
      </c>
      <c r="D826" s="15" t="s">
        <v>1093</v>
      </c>
      <c r="E826" s="15" t="str">
        <f t="shared" si="160"/>
        <v>Douglas Kennedy</v>
      </c>
      <c r="F826" s="15" t="s">
        <v>135</v>
      </c>
      <c r="G826" s="15">
        <v>999918122</v>
      </c>
      <c r="H826" s="15">
        <f t="shared" si="161"/>
        <v>90</v>
      </c>
      <c r="I826" s="17"/>
      <c r="J826" s="17"/>
      <c r="K826" s="21"/>
      <c r="L826" s="15"/>
      <c r="M826" s="15"/>
      <c r="N826" s="15"/>
      <c r="O826" s="15">
        <f t="shared" si="167"/>
        <v>0</v>
      </c>
      <c r="P826" s="15">
        <v>0</v>
      </c>
      <c r="Q826" s="15">
        <f t="shared" si="168"/>
        <v>1</v>
      </c>
      <c r="R826" s="15">
        <v>0</v>
      </c>
      <c r="S826" s="15">
        <v>0</v>
      </c>
      <c r="T826" s="15">
        <f t="shared" si="169"/>
        <v>90</v>
      </c>
      <c r="U826" s="15">
        <f t="shared" si="170"/>
        <v>0</v>
      </c>
      <c r="V826" s="15"/>
      <c r="W826" s="15"/>
      <c r="X826" s="15"/>
      <c r="Y826" s="15"/>
      <c r="Z826" s="21"/>
      <c r="AA826" s="17"/>
      <c r="AB826" s="17"/>
      <c r="AC826" s="17"/>
      <c r="AD826" s="17"/>
      <c r="AE826" s="17"/>
      <c r="AF826" s="24"/>
      <c r="AG826" s="17"/>
      <c r="AH826" s="24"/>
      <c r="AI826" s="17"/>
      <c r="AJ826" s="24"/>
      <c r="AK826" s="17"/>
      <c r="AL826" s="24"/>
      <c r="AM826" s="17"/>
      <c r="AN826" s="24"/>
      <c r="AO826" s="17"/>
      <c r="AP826" s="24"/>
      <c r="AQ826" s="17"/>
      <c r="AR826" s="24"/>
      <c r="AS826" s="17"/>
      <c r="AT826" s="24"/>
      <c r="AU826" s="17"/>
      <c r="AV826" s="24"/>
      <c r="AW826" s="17"/>
      <c r="AX826" s="24"/>
      <c r="AY826" s="17"/>
      <c r="AZ826" s="17"/>
      <c r="BA826" s="17"/>
      <c r="BB826" s="24"/>
      <c r="BC826" s="17"/>
      <c r="BD826" s="24"/>
      <c r="BE826" s="17"/>
      <c r="BF826" s="24"/>
      <c r="BG826" s="17"/>
      <c r="BH826" s="24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24"/>
      <c r="CQ826" s="17"/>
      <c r="CR826" s="24"/>
      <c r="CS826" s="15">
        <f t="shared" si="162"/>
        <v>0</v>
      </c>
      <c r="CT826" s="15">
        <f t="shared" si="163"/>
        <v>0</v>
      </c>
      <c r="CU826" s="15">
        <f t="shared" si="164"/>
        <v>0</v>
      </c>
      <c r="CV826" s="15">
        <f t="shared" si="165"/>
        <v>0</v>
      </c>
      <c r="CW826" s="15"/>
      <c r="CX826" s="15"/>
      <c r="CY826" s="15">
        <f t="shared" si="166"/>
        <v>0</v>
      </c>
      <c r="CZ826" s="15">
        <f>GG826</f>
        <v>0</v>
      </c>
      <c r="DA826" s="20"/>
      <c r="DB826" s="17"/>
      <c r="DC826" s="15"/>
      <c r="DD826" s="15"/>
      <c r="DE826" s="15"/>
      <c r="DF826" s="15"/>
      <c r="DG826" s="15">
        <v>30</v>
      </c>
      <c r="DH826" s="15"/>
      <c r="DI826" s="15">
        <v>60</v>
      </c>
      <c r="DJ826" s="15"/>
      <c r="DK826" s="15"/>
      <c r="DL826" s="15"/>
      <c r="DM826" s="15"/>
      <c r="DN826" s="15"/>
      <c r="DO826" s="15"/>
      <c r="DP826" s="17"/>
      <c r="DQ826" s="15"/>
      <c r="DR826" s="15"/>
      <c r="DS826" s="15"/>
      <c r="DT826" s="15"/>
      <c r="DU826" s="15"/>
      <c r="DV826" s="15"/>
      <c r="DW826" s="15">
        <v>70</v>
      </c>
      <c r="DX826" s="20">
        <v>1</v>
      </c>
      <c r="DY826" s="15"/>
      <c r="DZ826" s="20"/>
      <c r="EA826" s="15"/>
      <c r="EB826" s="20"/>
      <c r="EC826" s="15">
        <v>90</v>
      </c>
      <c r="ED826" s="20">
        <v>3</v>
      </c>
      <c r="EE826" s="15"/>
      <c r="EF826" s="20"/>
      <c r="EG826" s="15"/>
      <c r="EH826" s="20"/>
      <c r="EI826" s="15"/>
      <c r="EJ826" s="20"/>
      <c r="EK826" s="15"/>
      <c r="EL826" s="20"/>
      <c r="EM826" s="15"/>
      <c r="EN826" s="20"/>
      <c r="EO826" s="15"/>
      <c r="EP826" s="20"/>
      <c r="EQ826" s="15"/>
      <c r="ER826" s="20"/>
      <c r="ES826" s="15"/>
      <c r="ET826" s="20"/>
      <c r="EU826" s="15"/>
      <c r="EV826" s="20"/>
      <c r="EW826" s="15"/>
      <c r="EX826" s="20"/>
      <c r="EY826" s="15"/>
      <c r="EZ826" s="20"/>
      <c r="FA826" s="15"/>
      <c r="FB826" s="20"/>
      <c r="FC826" s="15"/>
      <c r="FD826" s="20"/>
      <c r="FE826" s="15"/>
      <c r="FF826" s="20"/>
      <c r="FG826" s="15"/>
      <c r="FH826" s="20"/>
      <c r="FI826" s="15"/>
      <c r="FJ826" s="20"/>
      <c r="FK826" s="15"/>
      <c r="FL826" s="20"/>
      <c r="FM826" s="15"/>
      <c r="FN826" s="20"/>
      <c r="FO826" s="15"/>
      <c r="FP826" s="20"/>
      <c r="FQ826" s="15"/>
      <c r="FR826" s="20"/>
      <c r="FS826" s="15"/>
      <c r="FT826" s="20"/>
      <c r="FU826" s="15"/>
      <c r="FV826" s="20"/>
      <c r="FW826" s="15"/>
      <c r="FX826" s="20"/>
      <c r="FY826" s="15"/>
      <c r="FZ826" s="20"/>
      <c r="GA826" s="15"/>
      <c r="GB826" s="20"/>
      <c r="GC826" s="15"/>
      <c r="GD826" s="20"/>
      <c r="GE826" s="15"/>
      <c r="GF826" s="20"/>
      <c r="GG826" s="170"/>
    </row>
    <row r="827" spans="1:189" s="2" customFormat="1" ht="15" customHeight="1" x14ac:dyDescent="0.3">
      <c r="A827" s="15" t="s">
        <v>130</v>
      </c>
      <c r="B827" s="17" t="s">
        <v>126</v>
      </c>
      <c r="C827" s="17" t="s">
        <v>143</v>
      </c>
      <c r="D827" s="17" t="s">
        <v>144</v>
      </c>
      <c r="E827" s="15" t="str">
        <f t="shared" si="160"/>
        <v>Eliath Abraham</v>
      </c>
      <c r="F827" s="17" t="s">
        <v>135</v>
      </c>
      <c r="G827" s="17">
        <v>999918147</v>
      </c>
      <c r="H827" s="15">
        <f t="shared" si="161"/>
        <v>73.625</v>
      </c>
      <c r="I827" s="15"/>
      <c r="J827" s="17">
        <f>(O827+P827+R827+S827+T827+U827)/2</f>
        <v>5.625</v>
      </c>
      <c r="K827" s="16"/>
      <c r="L827" s="15"/>
      <c r="M827" s="15"/>
      <c r="N827" s="15"/>
      <c r="O827" s="15">
        <f t="shared" si="167"/>
        <v>11.25</v>
      </c>
      <c r="P827" s="15">
        <v>0</v>
      </c>
      <c r="Q827" s="15">
        <f t="shared" si="168"/>
        <v>0</v>
      </c>
      <c r="R827" s="15">
        <v>0</v>
      </c>
      <c r="S827" s="15">
        <v>0</v>
      </c>
      <c r="T827" s="15">
        <f t="shared" si="169"/>
        <v>0</v>
      </c>
      <c r="U827" s="15">
        <f t="shared" si="170"/>
        <v>0</v>
      </c>
      <c r="V827" s="15"/>
      <c r="W827" s="15"/>
      <c r="X827" s="15"/>
      <c r="Y827" s="15"/>
      <c r="Z827" s="16"/>
      <c r="AA827" s="15"/>
      <c r="AB827" s="24"/>
      <c r="AC827" s="15"/>
      <c r="AD827" s="15"/>
      <c r="AE827" s="15"/>
      <c r="AF827" s="15"/>
      <c r="AG827" s="15"/>
      <c r="AH827" s="24"/>
      <c r="AI827" s="15"/>
      <c r="AJ827" s="15"/>
      <c r="AK827" s="15"/>
      <c r="AL827" s="15"/>
      <c r="AM827" s="15"/>
      <c r="AN827" s="24"/>
      <c r="AO827" s="15"/>
      <c r="AP827" s="24"/>
      <c r="AQ827" s="15"/>
      <c r="AR827" s="24"/>
      <c r="AS827" s="15"/>
      <c r="AT827" s="24"/>
      <c r="AU827" s="15"/>
      <c r="AV827" s="24"/>
      <c r="AW827" s="15"/>
      <c r="AX827" s="24"/>
      <c r="AY827" s="15"/>
      <c r="AZ827" s="15"/>
      <c r="BA827" s="15"/>
      <c r="BB827" s="15"/>
      <c r="BC827" s="15"/>
      <c r="BD827" s="15"/>
      <c r="BE827" s="15"/>
      <c r="BF827" s="24"/>
      <c r="BG827" s="15"/>
      <c r="BH827" s="24"/>
      <c r="BI827" s="15"/>
      <c r="BJ827" s="24"/>
      <c r="BK827" s="15"/>
      <c r="BL827" s="24"/>
      <c r="BM827" s="15"/>
      <c r="BN827" s="24"/>
      <c r="BO827" s="15"/>
      <c r="BP827" s="24"/>
      <c r="BQ827" s="15"/>
      <c r="BR827" s="24"/>
      <c r="BS827" s="15"/>
      <c r="BT827" s="24"/>
      <c r="BU827" s="15"/>
      <c r="BV827" s="24"/>
      <c r="BW827" s="15"/>
      <c r="BX827" s="24"/>
      <c r="BY827" s="15"/>
      <c r="BZ827" s="24"/>
      <c r="CA827" s="15"/>
      <c r="CB827" s="24"/>
      <c r="CC827" s="15"/>
      <c r="CD827" s="24"/>
      <c r="CE827" s="15"/>
      <c r="CF827" s="24"/>
      <c r="CG827" s="15"/>
      <c r="CH827" s="25"/>
      <c r="CI827" s="15"/>
      <c r="CJ827" s="25"/>
      <c r="CK827" s="15"/>
      <c r="CL827" s="25"/>
      <c r="CM827" s="15"/>
      <c r="CN827" s="25"/>
      <c r="CO827" s="15"/>
      <c r="CP827" s="25"/>
      <c r="CQ827" s="15"/>
      <c r="CR827" s="25"/>
      <c r="CS827" s="15">
        <f t="shared" si="162"/>
        <v>0</v>
      </c>
      <c r="CT827" s="15">
        <f t="shared" si="163"/>
        <v>68</v>
      </c>
      <c r="CU827" s="15">
        <f t="shared" si="164"/>
        <v>1</v>
      </c>
      <c r="CV827" s="15">
        <f t="shared" si="165"/>
        <v>0</v>
      </c>
      <c r="CW827" s="15"/>
      <c r="CX827" s="15"/>
      <c r="CY827" s="15">
        <f t="shared" si="166"/>
        <v>0</v>
      </c>
      <c r="CZ827" s="15">
        <f>GG827</f>
        <v>0</v>
      </c>
      <c r="DA827" s="19"/>
      <c r="DB827" s="17"/>
      <c r="DC827" s="17">
        <v>60</v>
      </c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7"/>
      <c r="DQ827" s="17"/>
      <c r="DR827" s="17"/>
      <c r="DS827" s="17"/>
      <c r="DT827" s="17"/>
      <c r="DU827" s="17"/>
      <c r="DV827" s="17"/>
      <c r="DW827" s="15"/>
      <c r="DX827" s="20"/>
      <c r="DY827" s="15"/>
      <c r="DZ827" s="20"/>
      <c r="EA827" s="15"/>
      <c r="EB827" s="20"/>
      <c r="EC827" s="15"/>
      <c r="ED827" s="20"/>
      <c r="EE827" s="15">
        <f>0.3*37.5</f>
        <v>11.25</v>
      </c>
      <c r="EF827" s="20"/>
      <c r="EG827" s="15"/>
      <c r="EH827" s="20"/>
      <c r="EI827" s="15"/>
      <c r="EJ827" s="20"/>
      <c r="EK827" s="15"/>
      <c r="EL827" s="20"/>
      <c r="EM827" s="15"/>
      <c r="EN827" s="20"/>
      <c r="EO827" s="15"/>
      <c r="EP827" s="20"/>
      <c r="EQ827" s="17">
        <v>68</v>
      </c>
      <c r="ER827" s="20">
        <v>3</v>
      </c>
      <c r="ES827" s="15"/>
      <c r="ET827" s="20"/>
      <c r="EU827" s="15"/>
      <c r="EV827" s="20"/>
      <c r="EW827" s="15"/>
      <c r="EX827" s="20"/>
      <c r="EY827" s="15"/>
      <c r="EZ827" s="20"/>
      <c r="FA827" s="15"/>
      <c r="FB827" s="20"/>
      <c r="FC827" s="15"/>
      <c r="FD827" s="20"/>
      <c r="FE827" s="15"/>
      <c r="FF827" s="20"/>
      <c r="FG827" s="15"/>
      <c r="FH827" s="20"/>
      <c r="FI827" s="15"/>
      <c r="FJ827" s="20"/>
      <c r="FK827" s="15"/>
      <c r="FL827" s="20"/>
      <c r="FM827" s="15"/>
      <c r="FN827" s="20"/>
      <c r="FO827" s="15"/>
      <c r="FP827" s="20"/>
      <c r="FQ827" s="15"/>
      <c r="FR827" s="20"/>
      <c r="FS827" s="15"/>
      <c r="FT827" s="20"/>
      <c r="FU827" s="15"/>
      <c r="FV827" s="20"/>
      <c r="FW827" s="15"/>
      <c r="FX827" s="20"/>
      <c r="FY827" s="15"/>
      <c r="FZ827" s="20"/>
      <c r="GA827" s="15"/>
      <c r="GB827" s="20"/>
      <c r="GC827" s="15"/>
      <c r="GD827" s="20"/>
      <c r="GE827" s="15"/>
      <c r="GF827" s="20"/>
      <c r="GG827" s="170"/>
    </row>
    <row r="828" spans="1:189" s="2" customFormat="1" ht="15" customHeight="1" x14ac:dyDescent="0.3">
      <c r="A828" s="17" t="s">
        <v>133</v>
      </c>
      <c r="B828" s="17" t="s">
        <v>142</v>
      </c>
      <c r="C828" s="17" t="s">
        <v>147</v>
      </c>
      <c r="D828" s="17" t="s">
        <v>144</v>
      </c>
      <c r="E828" s="15" t="str">
        <f t="shared" si="160"/>
        <v>Ethaniel Abraham</v>
      </c>
      <c r="F828" s="17" t="s">
        <v>135</v>
      </c>
      <c r="G828" s="15">
        <v>999918148</v>
      </c>
      <c r="H828" s="15">
        <f t="shared" si="161"/>
        <v>145</v>
      </c>
      <c r="I828" s="15"/>
      <c r="J828" s="17">
        <f>(O828+P828+R828+S828+T828+U828)/2</f>
        <v>25</v>
      </c>
      <c r="K828" s="16"/>
      <c r="L828" s="15"/>
      <c r="M828" s="15"/>
      <c r="N828" s="15"/>
      <c r="O828" s="15">
        <f t="shared" si="167"/>
        <v>50</v>
      </c>
      <c r="P828" s="15">
        <v>0</v>
      </c>
      <c r="Q828" s="15">
        <f t="shared" si="168"/>
        <v>0</v>
      </c>
      <c r="R828" s="15">
        <v>0</v>
      </c>
      <c r="S828" s="15">
        <v>0</v>
      </c>
      <c r="T828" s="15">
        <f t="shared" si="169"/>
        <v>0</v>
      </c>
      <c r="U828" s="15">
        <f t="shared" si="170"/>
        <v>0</v>
      </c>
      <c r="V828" s="15"/>
      <c r="W828" s="15"/>
      <c r="X828" s="15"/>
      <c r="Y828" s="15"/>
      <c r="Z828" s="16"/>
      <c r="AA828" s="15"/>
      <c r="AB828" s="24"/>
      <c r="AC828" s="15"/>
      <c r="AD828" s="15"/>
      <c r="AE828" s="15"/>
      <c r="AF828" s="15"/>
      <c r="AG828" s="15"/>
      <c r="AH828" s="24"/>
      <c r="AI828" s="15"/>
      <c r="AJ828" s="15"/>
      <c r="AK828" s="15"/>
      <c r="AL828" s="15"/>
      <c r="AM828" s="15"/>
      <c r="AN828" s="24"/>
      <c r="AO828" s="15"/>
      <c r="AP828" s="24"/>
      <c r="AQ828" s="15"/>
      <c r="AR828" s="24"/>
      <c r="AS828" s="15"/>
      <c r="AT828" s="24"/>
      <c r="AU828" s="15"/>
      <c r="AV828" s="24"/>
      <c r="AW828" s="15"/>
      <c r="AX828" s="24"/>
      <c r="AY828" s="15"/>
      <c r="AZ828" s="15"/>
      <c r="BA828" s="15"/>
      <c r="BB828" s="15"/>
      <c r="BC828" s="15"/>
      <c r="BD828" s="15"/>
      <c r="BE828" s="15"/>
      <c r="BF828" s="24"/>
      <c r="BG828" s="15"/>
      <c r="BH828" s="24"/>
      <c r="BI828" s="15"/>
      <c r="BJ828" s="24"/>
      <c r="BK828" s="15"/>
      <c r="BL828" s="24"/>
      <c r="BM828" s="15"/>
      <c r="BN828" s="24"/>
      <c r="BO828" s="15"/>
      <c r="BP828" s="24"/>
      <c r="BQ828" s="15"/>
      <c r="BR828" s="24"/>
      <c r="BS828" s="15"/>
      <c r="BT828" s="24"/>
      <c r="BU828" s="15"/>
      <c r="BV828" s="24"/>
      <c r="BW828" s="15"/>
      <c r="BX828" s="24"/>
      <c r="BY828" s="15"/>
      <c r="BZ828" s="24"/>
      <c r="CA828" s="15"/>
      <c r="CB828" s="24"/>
      <c r="CC828" s="15"/>
      <c r="CD828" s="24"/>
      <c r="CE828" s="15"/>
      <c r="CF828" s="24"/>
      <c r="CG828" s="15"/>
      <c r="CH828" s="25"/>
      <c r="CI828" s="15"/>
      <c r="CJ828" s="25"/>
      <c r="CK828" s="15"/>
      <c r="CL828" s="25"/>
      <c r="CM828" s="15"/>
      <c r="CN828" s="25"/>
      <c r="CO828" s="15"/>
      <c r="CP828" s="25"/>
      <c r="CQ828" s="15"/>
      <c r="CR828" s="25"/>
      <c r="CS828" s="15">
        <f t="shared" si="162"/>
        <v>0</v>
      </c>
      <c r="CT828" s="15">
        <f t="shared" si="163"/>
        <v>120</v>
      </c>
      <c r="CU828" s="15">
        <f t="shared" si="164"/>
        <v>1</v>
      </c>
      <c r="CV828" s="15">
        <f t="shared" si="165"/>
        <v>0</v>
      </c>
      <c r="CW828" s="15"/>
      <c r="CX828" s="15"/>
      <c r="CY828" s="15">
        <f t="shared" si="166"/>
        <v>0</v>
      </c>
      <c r="CZ828" s="15">
        <f>GG828</f>
        <v>0</v>
      </c>
      <c r="DA828" s="19"/>
      <c r="DB828" s="17"/>
      <c r="DC828" s="17">
        <v>68</v>
      </c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7"/>
      <c r="DQ828" s="17"/>
      <c r="DR828" s="17"/>
      <c r="DS828" s="17"/>
      <c r="DT828" s="17"/>
      <c r="DU828" s="17"/>
      <c r="DV828" s="17"/>
      <c r="DW828" s="15"/>
      <c r="DX828" s="20"/>
      <c r="DY828" s="15"/>
      <c r="DZ828" s="20"/>
      <c r="EA828" s="15"/>
      <c r="EB828" s="20"/>
      <c r="EC828" s="15"/>
      <c r="ED828" s="20"/>
      <c r="EE828" s="15">
        <v>50</v>
      </c>
      <c r="EF828" s="20"/>
      <c r="EG828" s="15"/>
      <c r="EH828" s="20"/>
      <c r="EI828" s="15"/>
      <c r="EJ828" s="20"/>
      <c r="EK828" s="15"/>
      <c r="EL828" s="20"/>
      <c r="EM828" s="15"/>
      <c r="EN828" s="20"/>
      <c r="EO828" s="15"/>
      <c r="EP828" s="20"/>
      <c r="EQ828" s="17">
        <v>120</v>
      </c>
      <c r="ER828" s="20">
        <v>1</v>
      </c>
      <c r="ES828" s="15"/>
      <c r="ET828" s="20"/>
      <c r="EU828" s="15"/>
      <c r="EV828" s="20"/>
      <c r="EW828" s="15"/>
      <c r="EX828" s="20"/>
      <c r="EY828" s="15"/>
      <c r="EZ828" s="20"/>
      <c r="FA828" s="15"/>
      <c r="FB828" s="20"/>
      <c r="FC828" s="15"/>
      <c r="FD828" s="20"/>
      <c r="FE828" s="15"/>
      <c r="FF828" s="20"/>
      <c r="FG828" s="15"/>
      <c r="FH828" s="20"/>
      <c r="FI828" s="15"/>
      <c r="FJ828" s="20"/>
      <c r="FK828" s="15"/>
      <c r="FL828" s="20"/>
      <c r="FM828" s="15"/>
      <c r="FN828" s="20"/>
      <c r="FO828" s="15"/>
      <c r="FP828" s="20"/>
      <c r="FQ828" s="15"/>
      <c r="FR828" s="20"/>
      <c r="FS828" s="15"/>
      <c r="FT828" s="20"/>
      <c r="FU828" s="15"/>
      <c r="FV828" s="20"/>
      <c r="FW828" s="15"/>
      <c r="FX828" s="20"/>
      <c r="FY828" s="15"/>
      <c r="FZ828" s="20"/>
      <c r="GA828" s="15"/>
      <c r="GB828" s="20"/>
      <c r="GC828" s="15"/>
      <c r="GD828" s="20"/>
      <c r="GE828" s="15"/>
      <c r="GF828" s="20"/>
      <c r="GG828" s="170"/>
    </row>
    <row r="829" spans="1:189" s="2" customFormat="1" ht="15" customHeight="1" x14ac:dyDescent="0.3">
      <c r="A829" s="15" t="s">
        <v>130</v>
      </c>
      <c r="B829" s="15" t="s">
        <v>140</v>
      </c>
      <c r="C829" s="15" t="s">
        <v>718</v>
      </c>
      <c r="D829" s="15" t="s">
        <v>719</v>
      </c>
      <c r="E829" s="15" t="str">
        <f t="shared" si="160"/>
        <v>Johann Duron</v>
      </c>
      <c r="F829" s="15" t="s">
        <v>135</v>
      </c>
      <c r="G829" s="15">
        <v>999918156</v>
      </c>
      <c r="H829" s="15">
        <f t="shared" si="161"/>
        <v>83.600000000000009</v>
      </c>
      <c r="I829" s="15"/>
      <c r="J829" s="17">
        <f>(O829+P829+R829+S829+T829+U829)/2</f>
        <v>15.6</v>
      </c>
      <c r="K829" s="16"/>
      <c r="L829" s="15"/>
      <c r="M829" s="15"/>
      <c r="N829" s="15"/>
      <c r="O829" s="15">
        <f t="shared" si="167"/>
        <v>0</v>
      </c>
      <c r="P829" s="15">
        <v>0</v>
      </c>
      <c r="Q829" s="15">
        <f t="shared" si="168"/>
        <v>0</v>
      </c>
      <c r="R829" s="15">
        <v>0</v>
      </c>
      <c r="S829" s="15">
        <v>0</v>
      </c>
      <c r="T829" s="15">
        <f t="shared" si="169"/>
        <v>31.2</v>
      </c>
      <c r="U829" s="15">
        <f t="shared" si="170"/>
        <v>0</v>
      </c>
      <c r="V829" s="15"/>
      <c r="W829" s="15"/>
      <c r="X829" s="15"/>
      <c r="Y829" s="15"/>
      <c r="Z829" s="16"/>
      <c r="AA829" s="15"/>
      <c r="AB829" s="24"/>
      <c r="AC829" s="15"/>
      <c r="AD829" s="15"/>
      <c r="AE829" s="15">
        <v>90</v>
      </c>
      <c r="AF829" s="24">
        <v>2</v>
      </c>
      <c r="AG829" s="15"/>
      <c r="AH829" s="24"/>
      <c r="AI829" s="15"/>
      <c r="AJ829" s="24"/>
      <c r="AK829" s="15"/>
      <c r="AL829" s="24"/>
      <c r="AM829" s="15"/>
      <c r="AN829" s="24"/>
      <c r="AO829" s="15"/>
      <c r="AP829" s="24"/>
      <c r="AQ829" s="15"/>
      <c r="AR829" s="24"/>
      <c r="AS829" s="15"/>
      <c r="AT829" s="24"/>
      <c r="AU829" s="15"/>
      <c r="AV829" s="24"/>
      <c r="AW829" s="15"/>
      <c r="AX829" s="24"/>
      <c r="AY829" s="15"/>
      <c r="AZ829" s="15"/>
      <c r="BA829" s="15"/>
      <c r="BB829" s="15"/>
      <c r="BC829" s="15"/>
      <c r="BD829" s="15"/>
      <c r="BE829" s="15"/>
      <c r="BF829" s="24"/>
      <c r="BG829" s="15"/>
      <c r="BH829" s="24"/>
      <c r="BI829" s="15"/>
      <c r="BJ829" s="24"/>
      <c r="BK829" s="15"/>
      <c r="BL829" s="24"/>
      <c r="BM829" s="15">
        <v>79</v>
      </c>
      <c r="BN829" s="24">
        <v>3</v>
      </c>
      <c r="BO829" s="15"/>
      <c r="BP829" s="24"/>
      <c r="BQ829" s="15"/>
      <c r="BR829" s="24"/>
      <c r="BS829" s="15"/>
      <c r="BT829" s="24"/>
      <c r="BU829" s="15"/>
      <c r="BV829" s="24"/>
      <c r="BW829" s="15"/>
      <c r="BX829" s="24"/>
      <c r="BY829" s="15"/>
      <c r="BZ829" s="24"/>
      <c r="CA829" s="15">
        <f>0.4*84</f>
        <v>33.6</v>
      </c>
      <c r="CB829" s="24">
        <v>5</v>
      </c>
      <c r="CC829" s="15"/>
      <c r="CD829" s="24"/>
      <c r="CE829" s="15"/>
      <c r="CF829" s="24"/>
      <c r="CG829" s="15"/>
      <c r="CH829" s="25"/>
      <c r="CI829" s="15"/>
      <c r="CJ829" s="25"/>
      <c r="CK829" s="15"/>
      <c r="CL829" s="25"/>
      <c r="CM829" s="15"/>
      <c r="CN829" s="25"/>
      <c r="CO829" s="15"/>
      <c r="CP829" s="24"/>
      <c r="CQ829" s="15"/>
      <c r="CR829" s="24"/>
      <c r="CS829" s="15">
        <f t="shared" si="162"/>
        <v>0</v>
      </c>
      <c r="CT829" s="15">
        <f t="shared" si="163"/>
        <v>68</v>
      </c>
      <c r="CU829" s="15">
        <f t="shared" si="164"/>
        <v>1</v>
      </c>
      <c r="CV829" s="15">
        <f t="shared" si="165"/>
        <v>0</v>
      </c>
      <c r="CW829" s="15"/>
      <c r="CX829" s="15"/>
      <c r="CY829" s="15">
        <f t="shared" si="166"/>
        <v>0</v>
      </c>
      <c r="CZ829" s="15">
        <f>GG829</f>
        <v>0</v>
      </c>
      <c r="DA829" s="20"/>
      <c r="DB829" s="17"/>
      <c r="DC829" s="15">
        <v>34</v>
      </c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7"/>
      <c r="DQ829" s="15"/>
      <c r="DR829" s="15"/>
      <c r="DS829" s="15"/>
      <c r="DT829" s="15"/>
      <c r="DU829" s="15"/>
      <c r="DV829" s="15"/>
      <c r="DW829" s="15"/>
      <c r="DX829" s="20"/>
      <c r="DY829" s="15">
        <v>28.4</v>
      </c>
      <c r="DZ829" s="20">
        <v>5</v>
      </c>
      <c r="EA829" s="15"/>
      <c r="EB829" s="20"/>
      <c r="EC829" s="15">
        <v>31.2</v>
      </c>
      <c r="ED829" s="20">
        <v>6</v>
      </c>
      <c r="EE829" s="15"/>
      <c r="EF829" s="20"/>
      <c r="EG829" s="15"/>
      <c r="EH829" s="20"/>
      <c r="EI829" s="15"/>
      <c r="EJ829" s="20"/>
      <c r="EK829" s="15"/>
      <c r="EL829" s="20"/>
      <c r="EM829" s="15"/>
      <c r="EN829" s="20"/>
      <c r="EO829" s="15"/>
      <c r="EP829" s="20"/>
      <c r="EQ829" s="15">
        <v>68</v>
      </c>
      <c r="ER829" s="20">
        <v>3</v>
      </c>
      <c r="ES829" s="15"/>
      <c r="ET829" s="20"/>
      <c r="EU829" s="15"/>
      <c r="EV829" s="20"/>
      <c r="EW829" s="15"/>
      <c r="EX829" s="20"/>
      <c r="EY829" s="15"/>
      <c r="EZ829" s="20"/>
      <c r="FA829" s="15"/>
      <c r="FB829" s="20"/>
      <c r="FC829" s="15"/>
      <c r="FD829" s="20"/>
      <c r="FE829" s="15"/>
      <c r="FF829" s="20"/>
      <c r="FG829" s="15"/>
      <c r="FH829" s="20"/>
      <c r="FI829" s="15"/>
      <c r="FJ829" s="20"/>
      <c r="FK829" s="15"/>
      <c r="FL829" s="20"/>
      <c r="FM829" s="15"/>
      <c r="FN829" s="20"/>
      <c r="FO829" s="15"/>
      <c r="FP829" s="20"/>
      <c r="FQ829" s="15"/>
      <c r="FR829" s="20"/>
      <c r="FS829" s="15"/>
      <c r="FT829" s="20"/>
      <c r="FU829" s="15"/>
      <c r="FV829" s="20"/>
      <c r="FW829" s="15"/>
      <c r="FX829" s="20"/>
      <c r="FY829" s="15"/>
      <c r="FZ829" s="20"/>
      <c r="GA829" s="15"/>
      <c r="GB829" s="20"/>
      <c r="GC829" s="15"/>
      <c r="GD829" s="20"/>
      <c r="GE829" s="15"/>
      <c r="GF829" s="20"/>
      <c r="GG829" s="170"/>
    </row>
    <row r="830" spans="1:189" s="2" customFormat="1" ht="15" customHeight="1" x14ac:dyDescent="0.3">
      <c r="A830" s="15" t="s">
        <v>130</v>
      </c>
      <c r="B830" s="15" t="s">
        <v>142</v>
      </c>
      <c r="C830" s="15" t="s">
        <v>1550</v>
      </c>
      <c r="D830" s="15" t="s">
        <v>1551</v>
      </c>
      <c r="E830" s="15" t="str">
        <f t="shared" si="160"/>
        <v>Nogales Patterson</v>
      </c>
      <c r="F830" s="15" t="s">
        <v>135</v>
      </c>
      <c r="G830" s="15">
        <v>999918166</v>
      </c>
      <c r="H830" s="15">
        <f t="shared" si="161"/>
        <v>34</v>
      </c>
      <c r="I830" s="15"/>
      <c r="J830" s="15"/>
      <c r="K830" s="16"/>
      <c r="L830" s="15"/>
      <c r="M830" s="15"/>
      <c r="N830" s="15"/>
      <c r="O830" s="15">
        <f t="shared" si="167"/>
        <v>0</v>
      </c>
      <c r="P830" s="15">
        <v>0</v>
      </c>
      <c r="Q830" s="15">
        <f t="shared" si="168"/>
        <v>0</v>
      </c>
      <c r="R830" s="15">
        <v>0</v>
      </c>
      <c r="S830" s="15">
        <v>0</v>
      </c>
      <c r="T830" s="15">
        <f t="shared" si="169"/>
        <v>0</v>
      </c>
      <c r="U830" s="15">
        <f t="shared" si="170"/>
        <v>0</v>
      </c>
      <c r="V830" s="15"/>
      <c r="W830" s="15"/>
      <c r="X830" s="15"/>
      <c r="Y830" s="15"/>
      <c r="Z830" s="16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>
        <f t="shared" si="162"/>
        <v>0</v>
      </c>
      <c r="CT830" s="15">
        <f t="shared" si="163"/>
        <v>34</v>
      </c>
      <c r="CU830" s="15">
        <f t="shared" si="164"/>
        <v>1</v>
      </c>
      <c r="CV830" s="15">
        <f t="shared" si="165"/>
        <v>0</v>
      </c>
      <c r="CW830" s="15"/>
      <c r="CX830" s="15"/>
      <c r="CY830" s="15">
        <f t="shared" si="166"/>
        <v>0</v>
      </c>
      <c r="CZ830" s="15">
        <f>GG830</f>
        <v>0</v>
      </c>
      <c r="DA830" s="16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20"/>
      <c r="DY830" s="15"/>
      <c r="DZ830" s="20"/>
      <c r="EA830" s="15"/>
      <c r="EB830" s="20"/>
      <c r="EC830" s="15"/>
      <c r="ED830" s="20"/>
      <c r="EE830" s="15"/>
      <c r="EF830" s="20"/>
      <c r="EG830" s="15"/>
      <c r="EH830" s="20"/>
      <c r="EI830" s="15"/>
      <c r="EJ830" s="20"/>
      <c r="EK830" s="15"/>
      <c r="EL830" s="20"/>
      <c r="EM830" s="15"/>
      <c r="EN830" s="20"/>
      <c r="EO830" s="15"/>
      <c r="EP830" s="20"/>
      <c r="EQ830" s="15">
        <v>34</v>
      </c>
      <c r="ER830" s="20">
        <v>3</v>
      </c>
      <c r="ES830" s="15"/>
      <c r="ET830" s="20"/>
      <c r="EU830" s="15"/>
      <c r="EV830" s="20"/>
      <c r="EW830" s="15"/>
      <c r="EX830" s="20"/>
      <c r="EY830" s="15"/>
      <c r="EZ830" s="20"/>
      <c r="FA830" s="15"/>
      <c r="FB830" s="20"/>
      <c r="FC830" s="15"/>
      <c r="FD830" s="20"/>
      <c r="FE830" s="15"/>
      <c r="FF830" s="20"/>
      <c r="FG830" s="15"/>
      <c r="FH830" s="20"/>
      <c r="FI830" s="15"/>
      <c r="FJ830" s="20"/>
      <c r="FK830" s="15"/>
      <c r="FL830" s="20"/>
      <c r="FM830" s="15"/>
      <c r="FN830" s="20"/>
      <c r="FO830" s="15"/>
      <c r="FP830" s="20"/>
      <c r="FQ830" s="15"/>
      <c r="FR830" s="20"/>
      <c r="FS830" s="15"/>
      <c r="FT830" s="20"/>
      <c r="FU830" s="15"/>
      <c r="FV830" s="20"/>
      <c r="FW830" s="15"/>
      <c r="FX830" s="20"/>
      <c r="FY830" s="15"/>
      <c r="FZ830" s="20"/>
      <c r="GA830" s="15"/>
      <c r="GB830" s="20"/>
      <c r="GC830" s="15"/>
      <c r="GD830" s="20"/>
      <c r="GE830" s="15"/>
      <c r="GF830" s="20"/>
      <c r="GG830" s="170"/>
    </row>
    <row r="831" spans="1:189" s="2" customFormat="1" ht="15" customHeight="1" x14ac:dyDescent="0.3">
      <c r="A831" s="17" t="s">
        <v>133</v>
      </c>
      <c r="B831" s="17" t="s">
        <v>142</v>
      </c>
      <c r="C831" s="17" t="s">
        <v>1372</v>
      </c>
      <c r="D831" s="17" t="s">
        <v>1951</v>
      </c>
      <c r="E831" s="15" t="str">
        <f t="shared" si="160"/>
        <v>Charles Williams</v>
      </c>
      <c r="F831" s="17" t="s">
        <v>135</v>
      </c>
      <c r="G831" s="17">
        <v>999918178</v>
      </c>
      <c r="H831" s="15">
        <f t="shared" si="161"/>
        <v>86.75</v>
      </c>
      <c r="I831" s="15"/>
      <c r="J831" s="17">
        <f>(O831+P831+R831+S831+T831+U831)/2</f>
        <v>18.75</v>
      </c>
      <c r="K831" s="16"/>
      <c r="L831" s="15"/>
      <c r="M831" s="15"/>
      <c r="N831" s="15"/>
      <c r="O831" s="15">
        <f t="shared" si="167"/>
        <v>37.5</v>
      </c>
      <c r="P831" s="15">
        <v>0</v>
      </c>
      <c r="Q831" s="15">
        <f t="shared" si="168"/>
        <v>0</v>
      </c>
      <c r="R831" s="15">
        <v>0</v>
      </c>
      <c r="S831" s="15">
        <v>0</v>
      </c>
      <c r="T831" s="15">
        <f t="shared" si="169"/>
        <v>0</v>
      </c>
      <c r="U831" s="15">
        <f t="shared" si="170"/>
        <v>0</v>
      </c>
      <c r="V831" s="15"/>
      <c r="W831" s="15"/>
      <c r="X831" s="15"/>
      <c r="Y831" s="15"/>
      <c r="Z831" s="16"/>
      <c r="AA831" s="15"/>
      <c r="AB831" s="24"/>
      <c r="AC831" s="15"/>
      <c r="AD831" s="15"/>
      <c r="AE831" s="15"/>
      <c r="AF831" s="15"/>
      <c r="AG831" s="15"/>
      <c r="AH831" s="24"/>
      <c r="AI831" s="15"/>
      <c r="AJ831" s="15"/>
      <c r="AK831" s="15"/>
      <c r="AL831" s="15"/>
      <c r="AM831" s="15"/>
      <c r="AN831" s="24"/>
      <c r="AO831" s="15"/>
      <c r="AP831" s="24"/>
      <c r="AQ831" s="15"/>
      <c r="AR831" s="24"/>
      <c r="AS831" s="15"/>
      <c r="AT831" s="24"/>
      <c r="AU831" s="15"/>
      <c r="AV831" s="24"/>
      <c r="AW831" s="15"/>
      <c r="AX831" s="24"/>
      <c r="AY831" s="15"/>
      <c r="AZ831" s="15"/>
      <c r="BA831" s="15"/>
      <c r="BB831" s="15"/>
      <c r="BC831" s="15"/>
      <c r="BD831" s="15"/>
      <c r="BE831" s="15"/>
      <c r="BF831" s="24"/>
      <c r="BG831" s="15"/>
      <c r="BH831" s="24"/>
      <c r="BI831" s="15"/>
      <c r="BJ831" s="24"/>
      <c r="BK831" s="15"/>
      <c r="BL831" s="24"/>
      <c r="BM831" s="15"/>
      <c r="BN831" s="24"/>
      <c r="BO831" s="15"/>
      <c r="BP831" s="24"/>
      <c r="BQ831" s="15"/>
      <c r="BR831" s="24"/>
      <c r="BS831" s="15"/>
      <c r="BT831" s="24"/>
      <c r="BU831" s="15"/>
      <c r="BV831" s="24"/>
      <c r="BW831" s="15"/>
      <c r="BX831" s="24"/>
      <c r="BY831" s="15"/>
      <c r="BZ831" s="24"/>
      <c r="CA831" s="15"/>
      <c r="CB831" s="24"/>
      <c r="CC831" s="15"/>
      <c r="CD831" s="24"/>
      <c r="CE831" s="15"/>
      <c r="CF831" s="24"/>
      <c r="CG831" s="15"/>
      <c r="CH831" s="25"/>
      <c r="CI831" s="15"/>
      <c r="CJ831" s="25"/>
      <c r="CK831" s="15"/>
      <c r="CL831" s="25"/>
      <c r="CM831" s="15"/>
      <c r="CN831" s="25"/>
      <c r="CO831" s="15"/>
      <c r="CP831" s="25"/>
      <c r="CQ831" s="15"/>
      <c r="CR831" s="25"/>
      <c r="CS831" s="15">
        <f t="shared" si="162"/>
        <v>0</v>
      </c>
      <c r="CT831" s="15">
        <f t="shared" si="163"/>
        <v>68</v>
      </c>
      <c r="CU831" s="15">
        <f t="shared" si="164"/>
        <v>1</v>
      </c>
      <c r="CV831" s="15">
        <f t="shared" si="165"/>
        <v>0</v>
      </c>
      <c r="CW831" s="15"/>
      <c r="CX831" s="15"/>
      <c r="CY831" s="15">
        <f t="shared" si="166"/>
        <v>0</v>
      </c>
      <c r="CZ831" s="15">
        <f>GG831</f>
        <v>0</v>
      </c>
      <c r="DA831" s="19"/>
      <c r="DB831" s="17"/>
      <c r="DC831" s="17">
        <v>120</v>
      </c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7"/>
      <c r="DQ831" s="17"/>
      <c r="DR831" s="17"/>
      <c r="DS831" s="17"/>
      <c r="DT831" s="17"/>
      <c r="DU831" s="17"/>
      <c r="DV831" s="17"/>
      <c r="DW831" s="15"/>
      <c r="DX831" s="20"/>
      <c r="DY831" s="15"/>
      <c r="DZ831" s="20"/>
      <c r="EA831" s="15"/>
      <c r="EB831" s="20"/>
      <c r="EC831" s="15"/>
      <c r="ED831" s="20"/>
      <c r="EE831" s="15">
        <v>37.5</v>
      </c>
      <c r="EF831" s="20"/>
      <c r="EG831" s="15"/>
      <c r="EH831" s="20"/>
      <c r="EI831" s="15"/>
      <c r="EJ831" s="20"/>
      <c r="EK831" s="15"/>
      <c r="EL831" s="20"/>
      <c r="EM831" s="15"/>
      <c r="EN831" s="20"/>
      <c r="EO831" s="15"/>
      <c r="EP831" s="20"/>
      <c r="EQ831" s="17">
        <v>68</v>
      </c>
      <c r="ER831" s="20">
        <v>3</v>
      </c>
      <c r="ES831" s="15"/>
      <c r="ET831" s="20"/>
      <c r="EU831" s="15"/>
      <c r="EV831" s="20"/>
      <c r="EW831" s="15"/>
      <c r="EX831" s="20"/>
      <c r="EY831" s="15"/>
      <c r="EZ831" s="20"/>
      <c r="FA831" s="15"/>
      <c r="FB831" s="20"/>
      <c r="FC831" s="15"/>
      <c r="FD831" s="20"/>
      <c r="FE831" s="15"/>
      <c r="FF831" s="20"/>
      <c r="FG831" s="15"/>
      <c r="FH831" s="20"/>
      <c r="FI831" s="15"/>
      <c r="FJ831" s="20"/>
      <c r="FK831" s="15"/>
      <c r="FL831" s="20"/>
      <c r="FM831" s="15"/>
      <c r="FN831" s="20"/>
      <c r="FO831" s="15"/>
      <c r="FP831" s="20"/>
      <c r="FQ831" s="15"/>
      <c r="FR831" s="20"/>
      <c r="FS831" s="15"/>
      <c r="FT831" s="20"/>
      <c r="FU831" s="15"/>
      <c r="FV831" s="20"/>
      <c r="FW831" s="15"/>
      <c r="FX831" s="20"/>
      <c r="FY831" s="15"/>
      <c r="FZ831" s="20"/>
      <c r="GA831" s="15"/>
      <c r="GB831" s="20"/>
      <c r="GC831" s="15"/>
      <c r="GD831" s="20"/>
      <c r="GE831" s="15"/>
      <c r="GF831" s="20"/>
      <c r="GG831" s="170"/>
    </row>
    <row r="832" spans="1:189" s="2" customFormat="1" ht="15" customHeight="1" x14ac:dyDescent="0.3">
      <c r="A832" s="15" t="s">
        <v>2903</v>
      </c>
      <c r="B832" s="15" t="s">
        <v>126</v>
      </c>
      <c r="C832" s="15" t="s">
        <v>1353</v>
      </c>
      <c r="D832" s="15" t="s">
        <v>1354</v>
      </c>
      <c r="E832" s="15" t="str">
        <f t="shared" si="160"/>
        <v>Valeria Malay</v>
      </c>
      <c r="F832" s="15" t="s">
        <v>128</v>
      </c>
      <c r="G832" s="15">
        <v>999918184</v>
      </c>
      <c r="H832" s="15">
        <f t="shared" si="161"/>
        <v>48</v>
      </c>
      <c r="I832" s="15"/>
      <c r="J832" s="17">
        <f>(O832+P832+R832+S832+T832+U832)/2</f>
        <v>0</v>
      </c>
      <c r="K832" s="16"/>
      <c r="L832" s="15"/>
      <c r="M832" s="15"/>
      <c r="N832" s="15"/>
      <c r="O832" s="15">
        <f t="shared" si="167"/>
        <v>0</v>
      </c>
      <c r="P832" s="15">
        <v>0</v>
      </c>
      <c r="Q832" s="15">
        <f t="shared" si="168"/>
        <v>0</v>
      </c>
      <c r="R832" s="15">
        <v>0</v>
      </c>
      <c r="S832" s="15">
        <v>0</v>
      </c>
      <c r="T832" s="15">
        <f t="shared" si="169"/>
        <v>0</v>
      </c>
      <c r="U832" s="15">
        <f t="shared" si="170"/>
        <v>0</v>
      </c>
      <c r="V832" s="15"/>
      <c r="W832" s="15"/>
      <c r="X832" s="15"/>
      <c r="Y832" s="15"/>
      <c r="Z832" s="16"/>
      <c r="AA832" s="15"/>
      <c r="AB832" s="24"/>
      <c r="AC832" s="15"/>
      <c r="AD832" s="15"/>
      <c r="AE832" s="15"/>
      <c r="AF832" s="15"/>
      <c r="AG832" s="15">
        <v>38</v>
      </c>
      <c r="AH832" s="24" t="s">
        <v>129</v>
      </c>
      <c r="AI832" s="15"/>
      <c r="AJ832" s="15"/>
      <c r="AK832" s="15"/>
      <c r="AL832" s="15"/>
      <c r="AM832" s="15"/>
      <c r="AN832" s="24"/>
      <c r="AO832" s="15"/>
      <c r="AP832" s="24"/>
      <c r="AQ832" s="15"/>
      <c r="AR832" s="24"/>
      <c r="AS832" s="15"/>
      <c r="AT832" s="24"/>
      <c r="AU832" s="15"/>
      <c r="AV832" s="24"/>
      <c r="AW832" s="15"/>
      <c r="AX832" s="24"/>
      <c r="AY832" s="15"/>
      <c r="AZ832" s="15"/>
      <c r="BA832" s="15"/>
      <c r="BB832" s="15"/>
      <c r="BC832" s="15"/>
      <c r="BD832" s="15"/>
      <c r="BE832" s="15"/>
      <c r="BF832" s="24"/>
      <c r="BG832" s="15"/>
      <c r="BH832" s="24"/>
      <c r="BI832" s="15"/>
      <c r="BJ832" s="24"/>
      <c r="BK832" s="15"/>
      <c r="BL832" s="24"/>
      <c r="BM832" s="15"/>
      <c r="BN832" s="24"/>
      <c r="BO832" s="15"/>
      <c r="BP832" s="24"/>
      <c r="BQ832" s="15"/>
      <c r="BR832" s="24"/>
      <c r="BS832" s="15"/>
      <c r="BT832" s="24"/>
      <c r="BU832" s="15"/>
      <c r="BV832" s="24"/>
      <c r="BW832" s="15"/>
      <c r="BX832" s="24"/>
      <c r="BY832" s="15"/>
      <c r="BZ832" s="24"/>
      <c r="CA832" s="15"/>
      <c r="CB832" s="24"/>
      <c r="CC832" s="15"/>
      <c r="CD832" s="24"/>
      <c r="CE832" s="15"/>
      <c r="CF832" s="24"/>
      <c r="CG832" s="15"/>
      <c r="CH832" s="25"/>
      <c r="CI832" s="15"/>
      <c r="CJ832" s="25"/>
      <c r="CK832" s="15"/>
      <c r="CL832" s="25"/>
      <c r="CM832" s="15"/>
      <c r="CN832" s="25"/>
      <c r="CO832" s="15"/>
      <c r="CP832" s="25"/>
      <c r="CQ832" s="15"/>
      <c r="CR832" s="25"/>
      <c r="CS832" s="15">
        <f t="shared" si="162"/>
        <v>0</v>
      </c>
      <c r="CT832" s="15">
        <f t="shared" si="163"/>
        <v>0</v>
      </c>
      <c r="CU832" s="15">
        <f t="shared" si="164"/>
        <v>0</v>
      </c>
      <c r="CV832" s="15">
        <f t="shared" si="165"/>
        <v>0</v>
      </c>
      <c r="CW832" s="15"/>
      <c r="CX832" s="15"/>
      <c r="CY832" s="15">
        <f t="shared" si="166"/>
        <v>48</v>
      </c>
      <c r="CZ832" s="15">
        <f>GG832</f>
        <v>0</v>
      </c>
      <c r="DA832" s="19"/>
      <c r="DB832" s="17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7"/>
      <c r="DQ832" s="15"/>
      <c r="DR832" s="15"/>
      <c r="DS832" s="15"/>
      <c r="DT832" s="15"/>
      <c r="DU832" s="15"/>
      <c r="DV832" s="15"/>
      <c r="DW832" s="15"/>
      <c r="DX832" s="20"/>
      <c r="DY832" s="15"/>
      <c r="DZ832" s="20"/>
      <c r="EA832" s="15"/>
      <c r="EB832" s="20"/>
      <c r="EC832" s="15"/>
      <c r="ED832" s="20"/>
      <c r="EE832" s="15"/>
      <c r="EF832" s="20"/>
      <c r="EG832" s="15"/>
      <c r="EH832" s="20"/>
      <c r="EI832" s="15"/>
      <c r="EJ832" s="20"/>
      <c r="EK832" s="15"/>
      <c r="EL832" s="20"/>
      <c r="EM832" s="15"/>
      <c r="EN832" s="20"/>
      <c r="EO832" s="15">
        <v>48</v>
      </c>
      <c r="EP832" s="20"/>
      <c r="EQ832" s="15"/>
      <c r="ER832" s="20"/>
      <c r="ES832" s="15"/>
      <c r="ET832" s="20"/>
      <c r="EU832" s="15"/>
      <c r="EV832" s="20"/>
      <c r="EW832" s="15"/>
      <c r="EX832" s="20"/>
      <c r="EY832" s="15"/>
      <c r="EZ832" s="20"/>
      <c r="FA832" s="15"/>
      <c r="FB832" s="20"/>
      <c r="FC832" s="15"/>
      <c r="FD832" s="20"/>
      <c r="FE832" s="15"/>
      <c r="FF832" s="20"/>
      <c r="FG832" s="15"/>
      <c r="FH832" s="20"/>
      <c r="FI832" s="15"/>
      <c r="FJ832" s="20"/>
      <c r="FK832" s="15"/>
      <c r="FL832" s="20"/>
      <c r="FM832" s="15"/>
      <c r="FN832" s="20"/>
      <c r="FO832" s="15"/>
      <c r="FP832" s="20"/>
      <c r="FQ832" s="15"/>
      <c r="FR832" s="20"/>
      <c r="FS832" s="15"/>
      <c r="FT832" s="20"/>
      <c r="FU832" s="15"/>
      <c r="FV832" s="20"/>
      <c r="FW832" s="15"/>
      <c r="FX832" s="20"/>
      <c r="FY832" s="15"/>
      <c r="FZ832" s="20"/>
      <c r="GA832" s="15"/>
      <c r="GB832" s="20"/>
      <c r="GC832" s="15"/>
      <c r="GD832" s="20"/>
      <c r="GE832" s="15"/>
      <c r="GF832" s="20"/>
      <c r="GG832" s="170"/>
    </row>
    <row r="833" spans="1:189" s="2" customFormat="1" ht="15" customHeight="1" x14ac:dyDescent="0.3">
      <c r="A833" s="15" t="s">
        <v>130</v>
      </c>
      <c r="B833" s="15" t="s">
        <v>142</v>
      </c>
      <c r="C833" s="15" t="s">
        <v>744</v>
      </c>
      <c r="D833" s="15" t="s">
        <v>768</v>
      </c>
      <c r="E833" s="15" t="str">
        <f t="shared" si="160"/>
        <v>Victoria Fisher</v>
      </c>
      <c r="F833" s="15" t="s">
        <v>128</v>
      </c>
      <c r="G833" s="15">
        <v>999918194</v>
      </c>
      <c r="H833" s="15">
        <f t="shared" si="161"/>
        <v>317</v>
      </c>
      <c r="I833" s="15"/>
      <c r="J833" s="15"/>
      <c r="K833" s="16"/>
      <c r="L833" s="15"/>
      <c r="M833" s="15"/>
      <c r="N833" s="15"/>
      <c r="O833" s="15">
        <f t="shared" si="167"/>
        <v>0</v>
      </c>
      <c r="P833" s="15">
        <v>0</v>
      </c>
      <c r="Q833" s="15">
        <f t="shared" si="168"/>
        <v>1</v>
      </c>
      <c r="R833" s="15">
        <v>0</v>
      </c>
      <c r="S833" s="15">
        <v>0</v>
      </c>
      <c r="T833" s="15">
        <f t="shared" si="169"/>
        <v>0</v>
      </c>
      <c r="U833" s="15">
        <f t="shared" si="170"/>
        <v>0</v>
      </c>
      <c r="V833" s="15"/>
      <c r="W833" s="15"/>
      <c r="X833" s="15"/>
      <c r="Y833" s="15"/>
      <c r="Z833" s="16"/>
      <c r="AA833" s="15"/>
      <c r="AB833" s="24"/>
      <c r="AC833" s="15"/>
      <c r="AD833" s="15"/>
      <c r="AE833" s="15"/>
      <c r="AF833" s="15"/>
      <c r="AG833" s="15">
        <v>30</v>
      </c>
      <c r="AH833" s="24">
        <v>1</v>
      </c>
      <c r="AI833" s="15"/>
      <c r="AJ833" s="15"/>
      <c r="AK833" s="15"/>
      <c r="AL833" s="15"/>
      <c r="AM833" s="15"/>
      <c r="AN833" s="24"/>
      <c r="AO833" s="15"/>
      <c r="AP833" s="24"/>
      <c r="AQ833" s="15"/>
      <c r="AR833" s="24"/>
      <c r="AS833" s="15"/>
      <c r="AT833" s="24"/>
      <c r="AU833" s="15"/>
      <c r="AV833" s="24"/>
      <c r="AW833" s="15"/>
      <c r="AX833" s="24"/>
      <c r="AY833" s="15"/>
      <c r="AZ833" s="15"/>
      <c r="BA833" s="15"/>
      <c r="BB833" s="15"/>
      <c r="BC833" s="15"/>
      <c r="BD833" s="15"/>
      <c r="BE833" s="15"/>
      <c r="BF833" s="24"/>
      <c r="BG833" s="15">
        <v>90</v>
      </c>
      <c r="BH833" s="24">
        <v>2</v>
      </c>
      <c r="BI833" s="15"/>
      <c r="BJ833" s="24"/>
      <c r="BK833" s="15"/>
      <c r="BL833" s="24"/>
      <c r="BM833" s="15"/>
      <c r="BN833" s="24"/>
      <c r="BO833" s="15"/>
      <c r="BP833" s="24"/>
      <c r="BQ833" s="15"/>
      <c r="BR833" s="24"/>
      <c r="BS833" s="15"/>
      <c r="BT833" s="24"/>
      <c r="BU833" s="15">
        <v>79</v>
      </c>
      <c r="BV833" s="24">
        <v>3</v>
      </c>
      <c r="BW833" s="15"/>
      <c r="BX833" s="24"/>
      <c r="BY833" s="15"/>
      <c r="BZ833" s="24"/>
      <c r="CA833" s="15"/>
      <c r="CB833" s="24"/>
      <c r="CC833" s="15"/>
      <c r="CD833" s="24"/>
      <c r="CE833" s="15"/>
      <c r="CF833" s="24"/>
      <c r="CG833" s="15"/>
      <c r="CH833" s="25"/>
      <c r="CI833" s="15"/>
      <c r="CJ833" s="25"/>
      <c r="CK833" s="15"/>
      <c r="CL833" s="25"/>
      <c r="CM833" s="15"/>
      <c r="CN833" s="25"/>
      <c r="CO833" s="15"/>
      <c r="CP833" s="25"/>
      <c r="CQ833" s="15"/>
      <c r="CR833" s="25"/>
      <c r="CS833" s="15">
        <f t="shared" si="162"/>
        <v>0</v>
      </c>
      <c r="CT833" s="15">
        <f t="shared" si="163"/>
        <v>246</v>
      </c>
      <c r="CU833" s="15">
        <f t="shared" si="164"/>
        <v>2</v>
      </c>
      <c r="CV833" s="15">
        <f t="shared" si="165"/>
        <v>71</v>
      </c>
      <c r="CW833" s="15"/>
      <c r="CX833" s="15"/>
      <c r="CY833" s="15">
        <f t="shared" si="166"/>
        <v>0</v>
      </c>
      <c r="CZ833" s="15">
        <f>GG833</f>
        <v>0</v>
      </c>
      <c r="DA833" s="19"/>
      <c r="DB833" s="17"/>
      <c r="DC833" s="15"/>
      <c r="DD833" s="15">
        <v>90</v>
      </c>
      <c r="DE833" s="15"/>
      <c r="DF833" s="15"/>
      <c r="DG833" s="15">
        <v>45</v>
      </c>
      <c r="DH833" s="15"/>
      <c r="DI833" s="15">
        <v>48</v>
      </c>
      <c r="DJ833" s="15"/>
      <c r="DK833" s="15"/>
      <c r="DL833" s="15"/>
      <c r="DM833" s="15"/>
      <c r="DN833" s="15"/>
      <c r="DO833" s="15"/>
      <c r="DP833" s="17"/>
      <c r="DQ833" s="15"/>
      <c r="DR833" s="15"/>
      <c r="DS833" s="15"/>
      <c r="DT833" s="15"/>
      <c r="DU833" s="15"/>
      <c r="DV833" s="15"/>
      <c r="DW833" s="15"/>
      <c r="DX833" s="20"/>
      <c r="DY833" s="15"/>
      <c r="DZ833" s="20"/>
      <c r="EA833" s="15"/>
      <c r="EB833" s="20"/>
      <c r="EC833" s="15"/>
      <c r="ED833" s="20"/>
      <c r="EE833" s="15"/>
      <c r="EF833" s="20"/>
      <c r="EG833" s="15"/>
      <c r="EH833" s="20"/>
      <c r="EI833" s="15"/>
      <c r="EJ833" s="20"/>
      <c r="EK833" s="15"/>
      <c r="EL833" s="20"/>
      <c r="EM833" s="15"/>
      <c r="EN833" s="20"/>
      <c r="EO833" s="15"/>
      <c r="EP833" s="20"/>
      <c r="EQ833" s="15"/>
      <c r="ER833" s="20"/>
      <c r="ES833" s="15"/>
      <c r="ET833" s="20"/>
      <c r="EU833" s="15">
        <v>120</v>
      </c>
      <c r="EV833" s="20">
        <v>1</v>
      </c>
      <c r="EW833" s="15"/>
      <c r="EX833" s="20"/>
      <c r="EY833" s="15"/>
      <c r="EZ833" s="20"/>
      <c r="FA833" s="15"/>
      <c r="FB833" s="20"/>
      <c r="FC833" s="15"/>
      <c r="FD833" s="20"/>
      <c r="FE833" s="15"/>
      <c r="FF833" s="20"/>
      <c r="FG833" s="15"/>
      <c r="FH833" s="20"/>
      <c r="FI833" s="15"/>
      <c r="FJ833" s="20"/>
      <c r="FK833" s="15"/>
      <c r="FL833" s="20"/>
      <c r="FM833" s="15"/>
      <c r="FN833" s="20"/>
      <c r="FO833" s="15">
        <v>68</v>
      </c>
      <c r="FP833" s="20"/>
      <c r="FQ833" s="15"/>
      <c r="FR833" s="20"/>
      <c r="FS833" s="15">
        <v>58</v>
      </c>
      <c r="FT833" s="20">
        <v>6</v>
      </c>
      <c r="FU833" s="15"/>
      <c r="FV833" s="20"/>
      <c r="FW833" s="15"/>
      <c r="FX833" s="20"/>
      <c r="FY833" s="15"/>
      <c r="FZ833" s="20"/>
      <c r="GA833" s="15"/>
      <c r="GB833" s="20"/>
      <c r="GC833" s="15"/>
      <c r="GD833" s="20"/>
      <c r="GE833" s="15">
        <v>71</v>
      </c>
      <c r="GF833" s="20">
        <v>5</v>
      </c>
      <c r="GG833" s="170"/>
    </row>
    <row r="834" spans="1:189" s="2" customFormat="1" ht="15" customHeight="1" x14ac:dyDescent="0.3">
      <c r="A834" s="15" t="s">
        <v>2905</v>
      </c>
      <c r="B834" s="15" t="s">
        <v>126</v>
      </c>
      <c r="C834" s="15" t="s">
        <v>1268</v>
      </c>
      <c r="D834" s="15" t="s">
        <v>1688</v>
      </c>
      <c r="E834" s="15" t="str">
        <f t="shared" si="160"/>
        <v>Teresa Semmunegus</v>
      </c>
      <c r="F834" s="15" t="s">
        <v>128</v>
      </c>
      <c r="G834" s="15">
        <v>999918201</v>
      </c>
      <c r="H834" s="15">
        <f t="shared" si="161"/>
        <v>85</v>
      </c>
      <c r="I834" s="15"/>
      <c r="J834" s="15"/>
      <c r="K834" s="16"/>
      <c r="L834" s="15"/>
      <c r="M834" s="15"/>
      <c r="N834" s="15"/>
      <c r="O834" s="15">
        <f t="shared" si="167"/>
        <v>25</v>
      </c>
      <c r="P834" s="15">
        <v>0</v>
      </c>
      <c r="Q834" s="15">
        <f t="shared" si="168"/>
        <v>1</v>
      </c>
      <c r="R834" s="15">
        <v>0</v>
      </c>
      <c r="S834" s="15">
        <v>0</v>
      </c>
      <c r="T834" s="15">
        <f t="shared" si="169"/>
        <v>0</v>
      </c>
      <c r="U834" s="15">
        <f t="shared" si="170"/>
        <v>0</v>
      </c>
      <c r="V834" s="15"/>
      <c r="W834" s="15"/>
      <c r="X834" s="15"/>
      <c r="Y834" s="15"/>
      <c r="Z834" s="16"/>
      <c r="AA834" s="15"/>
      <c r="AB834" s="24"/>
      <c r="AC834" s="15"/>
      <c r="AD834" s="15"/>
      <c r="AE834" s="15"/>
      <c r="AF834" s="15"/>
      <c r="AG834" s="15">
        <v>68</v>
      </c>
      <c r="AH834" s="24">
        <v>3</v>
      </c>
      <c r="AI834" s="15"/>
      <c r="AJ834" s="15"/>
      <c r="AK834" s="15"/>
      <c r="AL834" s="15"/>
      <c r="AM834" s="15"/>
      <c r="AN834" s="24"/>
      <c r="AO834" s="15"/>
      <c r="AP834" s="24"/>
      <c r="AQ834" s="15"/>
      <c r="AR834" s="24"/>
      <c r="AS834" s="15"/>
      <c r="AT834" s="24"/>
      <c r="AU834" s="15"/>
      <c r="AV834" s="24"/>
      <c r="AW834" s="15"/>
      <c r="AX834" s="24"/>
      <c r="AY834" s="15"/>
      <c r="AZ834" s="15"/>
      <c r="BA834" s="15"/>
      <c r="BB834" s="15"/>
      <c r="BC834" s="15"/>
      <c r="BD834" s="15"/>
      <c r="BE834" s="15"/>
      <c r="BF834" s="24"/>
      <c r="BG834" s="15"/>
      <c r="BH834" s="24"/>
      <c r="BI834" s="15"/>
      <c r="BJ834" s="24"/>
      <c r="BK834" s="15"/>
      <c r="BL834" s="24"/>
      <c r="BM834" s="15"/>
      <c r="BN834" s="24"/>
      <c r="BO834" s="15"/>
      <c r="BP834" s="24"/>
      <c r="BQ834" s="15"/>
      <c r="BR834" s="24"/>
      <c r="BS834" s="15"/>
      <c r="BT834" s="24"/>
      <c r="BU834" s="15"/>
      <c r="BV834" s="24"/>
      <c r="BW834" s="15"/>
      <c r="BX834" s="24"/>
      <c r="BY834" s="15"/>
      <c r="BZ834" s="24"/>
      <c r="CA834" s="15"/>
      <c r="CB834" s="24"/>
      <c r="CC834" s="15"/>
      <c r="CD834" s="24"/>
      <c r="CE834" s="15"/>
      <c r="CF834" s="24"/>
      <c r="CG834" s="15"/>
      <c r="CH834" s="25"/>
      <c r="CI834" s="15"/>
      <c r="CJ834" s="25"/>
      <c r="CK834" s="15"/>
      <c r="CL834" s="25"/>
      <c r="CM834" s="15"/>
      <c r="CN834" s="25"/>
      <c r="CO834" s="15"/>
      <c r="CP834" s="25"/>
      <c r="CQ834" s="15"/>
      <c r="CR834" s="25"/>
      <c r="CS834" s="15">
        <f t="shared" si="162"/>
        <v>0</v>
      </c>
      <c r="CT834" s="15">
        <f t="shared" si="163"/>
        <v>60</v>
      </c>
      <c r="CU834" s="15">
        <f t="shared" si="164"/>
        <v>0</v>
      </c>
      <c r="CV834" s="15">
        <f t="shared" si="165"/>
        <v>0</v>
      </c>
      <c r="CW834" s="15"/>
      <c r="CX834" s="15"/>
      <c r="CY834" s="15">
        <f t="shared" si="166"/>
        <v>0</v>
      </c>
      <c r="CZ834" s="15">
        <f>GG834</f>
        <v>0</v>
      </c>
      <c r="DA834" s="19"/>
      <c r="DB834" s="17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7"/>
      <c r="DQ834" s="15"/>
      <c r="DR834" s="15"/>
      <c r="DS834" s="15">
        <v>30</v>
      </c>
      <c r="DT834" s="15"/>
      <c r="DU834" s="15"/>
      <c r="DV834" s="15"/>
      <c r="DW834" s="15"/>
      <c r="DX834" s="20"/>
      <c r="DY834" s="15"/>
      <c r="DZ834" s="20"/>
      <c r="EA834" s="15"/>
      <c r="EB834" s="20"/>
      <c r="EC834" s="15"/>
      <c r="ED834" s="20"/>
      <c r="EE834" s="15"/>
      <c r="EF834" s="20"/>
      <c r="EG834" s="15"/>
      <c r="EH834" s="20"/>
      <c r="EI834" s="15"/>
      <c r="EJ834" s="20"/>
      <c r="EK834" s="15">
        <v>25</v>
      </c>
      <c r="EL834" s="20">
        <v>1</v>
      </c>
      <c r="EM834" s="15"/>
      <c r="EN834" s="20"/>
      <c r="EO834" s="15"/>
      <c r="EP834" s="20"/>
      <c r="EQ834" s="15"/>
      <c r="ER834" s="20"/>
      <c r="ES834" s="15"/>
      <c r="ET834" s="20"/>
      <c r="EU834" s="15"/>
      <c r="EV834" s="20"/>
      <c r="EW834" s="15"/>
      <c r="EX834" s="20"/>
      <c r="EY834" s="15"/>
      <c r="EZ834" s="20"/>
      <c r="FA834" s="15"/>
      <c r="FB834" s="20"/>
      <c r="FC834" s="15"/>
      <c r="FD834" s="20"/>
      <c r="FE834" s="15"/>
      <c r="FF834" s="20"/>
      <c r="FG834" s="15"/>
      <c r="FH834" s="20"/>
      <c r="FI834" s="15"/>
      <c r="FJ834" s="20"/>
      <c r="FK834" s="15"/>
      <c r="FL834" s="20"/>
      <c r="FM834" s="15"/>
      <c r="FN834" s="20"/>
      <c r="FO834" s="15">
        <v>60</v>
      </c>
      <c r="FP834" s="20"/>
      <c r="FQ834" s="15"/>
      <c r="FR834" s="20"/>
      <c r="FS834" s="15"/>
      <c r="FT834" s="20"/>
      <c r="FU834" s="15"/>
      <c r="FV834" s="20"/>
      <c r="FW834" s="15"/>
      <c r="FX834" s="20"/>
      <c r="FY834" s="15"/>
      <c r="FZ834" s="20"/>
      <c r="GA834" s="15"/>
      <c r="GB834" s="20"/>
      <c r="GC834" s="15"/>
      <c r="GD834" s="20"/>
      <c r="GE834" s="15"/>
      <c r="GF834" s="20"/>
      <c r="GG834" s="170"/>
    </row>
    <row r="835" spans="1:189" s="2" customFormat="1" ht="15" customHeight="1" x14ac:dyDescent="0.3">
      <c r="A835" s="82" t="s">
        <v>130</v>
      </c>
      <c r="B835" s="82" t="s">
        <v>142</v>
      </c>
      <c r="C835" s="82" t="s">
        <v>2686</v>
      </c>
      <c r="D835" s="82" t="s">
        <v>2687</v>
      </c>
      <c r="E835" s="15" t="str">
        <f t="shared" si="160"/>
        <v xml:space="preserve"> Olivia Schellsmidt</v>
      </c>
      <c r="F835" s="82" t="s">
        <v>128</v>
      </c>
      <c r="G835" s="82">
        <v>999918204</v>
      </c>
      <c r="H835" s="15">
        <f t="shared" si="161"/>
        <v>120</v>
      </c>
      <c r="I835" s="15"/>
      <c r="J835" s="15"/>
      <c r="K835" s="16"/>
      <c r="L835" s="15"/>
      <c r="M835" s="15"/>
      <c r="N835" s="15"/>
      <c r="O835" s="15">
        <f t="shared" si="167"/>
        <v>0</v>
      </c>
      <c r="P835" s="15">
        <v>0</v>
      </c>
      <c r="Q835" s="15">
        <f t="shared" si="168"/>
        <v>0</v>
      </c>
      <c r="R835" s="15">
        <v>0</v>
      </c>
      <c r="S835" s="15">
        <v>0</v>
      </c>
      <c r="T835" s="15">
        <f t="shared" si="169"/>
        <v>0</v>
      </c>
      <c r="U835" s="15">
        <f t="shared" si="170"/>
        <v>0</v>
      </c>
      <c r="V835" s="15"/>
      <c r="W835" s="15"/>
      <c r="X835" s="15"/>
      <c r="Y835" s="15"/>
      <c r="Z835" s="16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>
        <f t="shared" si="162"/>
        <v>0</v>
      </c>
      <c r="CT835" s="15">
        <f t="shared" si="163"/>
        <v>120</v>
      </c>
      <c r="CU835" s="15">
        <f t="shared" si="164"/>
        <v>1</v>
      </c>
      <c r="CV835" s="15">
        <f t="shared" si="165"/>
        <v>0</v>
      </c>
      <c r="CW835" s="15"/>
      <c r="CX835" s="15"/>
      <c r="CY835" s="15">
        <f t="shared" si="166"/>
        <v>0</v>
      </c>
      <c r="CZ835" s="15">
        <f>GG835</f>
        <v>0</v>
      </c>
      <c r="DA835" s="16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20"/>
      <c r="DY835" s="15"/>
      <c r="DZ835" s="20"/>
      <c r="EA835" s="15"/>
      <c r="EB835" s="20"/>
      <c r="EC835" s="15"/>
      <c r="ED835" s="20"/>
      <c r="EE835" s="15"/>
      <c r="EF835" s="20"/>
      <c r="EG835" s="15"/>
      <c r="EH835" s="20"/>
      <c r="EI835" s="15"/>
      <c r="EJ835" s="20"/>
      <c r="EK835" s="15"/>
      <c r="EL835" s="20"/>
      <c r="EM835" s="15"/>
      <c r="EN835" s="20"/>
      <c r="EO835" s="15"/>
      <c r="EP835" s="20"/>
      <c r="EQ835" s="15"/>
      <c r="ER835" s="20"/>
      <c r="ES835" s="15"/>
      <c r="ET835" s="20"/>
      <c r="EU835" s="15"/>
      <c r="EV835" s="20"/>
      <c r="EW835" s="15">
        <v>120</v>
      </c>
      <c r="EX835" s="20">
        <v>1</v>
      </c>
      <c r="EY835" s="15"/>
      <c r="EZ835" s="20"/>
      <c r="FA835" s="15"/>
      <c r="FB835" s="20"/>
      <c r="FC835" s="15"/>
      <c r="FD835" s="20"/>
      <c r="FE835" s="15"/>
      <c r="FF835" s="20"/>
      <c r="FG835" s="15"/>
      <c r="FH835" s="20"/>
      <c r="FI835" s="15"/>
      <c r="FJ835" s="20"/>
      <c r="FK835" s="15"/>
      <c r="FL835" s="20"/>
      <c r="FM835" s="15"/>
      <c r="FN835" s="20"/>
      <c r="FO835" s="15"/>
      <c r="FP835" s="20"/>
      <c r="FQ835" s="15"/>
      <c r="FR835" s="20"/>
      <c r="FS835" s="15"/>
      <c r="FT835" s="20"/>
      <c r="FU835" s="15"/>
      <c r="FV835" s="20"/>
      <c r="FW835" s="15"/>
      <c r="FX835" s="20"/>
      <c r="FY835" s="15"/>
      <c r="FZ835" s="20"/>
      <c r="GA835" s="15"/>
      <c r="GB835" s="20"/>
      <c r="GC835" s="15"/>
      <c r="GD835" s="20"/>
      <c r="GE835" s="15"/>
      <c r="GF835" s="20"/>
      <c r="GG835" s="170"/>
    </row>
    <row r="836" spans="1:189" s="2" customFormat="1" ht="15" customHeight="1" x14ac:dyDescent="0.3">
      <c r="A836" s="15" t="s">
        <v>130</v>
      </c>
      <c r="B836" s="15" t="s">
        <v>134</v>
      </c>
      <c r="C836" s="15" t="s">
        <v>1803</v>
      </c>
      <c r="D836" s="15" t="s">
        <v>1804</v>
      </c>
      <c r="E836" s="15" t="str">
        <f t="shared" si="160"/>
        <v>Samuelehui Tahi</v>
      </c>
      <c r="F836" s="15" t="s">
        <v>135</v>
      </c>
      <c r="G836" s="15">
        <v>999918218</v>
      </c>
      <c r="H836" s="15">
        <f t="shared" si="161"/>
        <v>42</v>
      </c>
      <c r="I836" s="15"/>
      <c r="J836" s="17">
        <f>(O836+P836+R836+S836+T836+U836)/2</f>
        <v>42</v>
      </c>
      <c r="K836" s="16"/>
      <c r="L836" s="15"/>
      <c r="M836" s="15"/>
      <c r="N836" s="15"/>
      <c r="O836" s="15">
        <f t="shared" si="167"/>
        <v>0</v>
      </c>
      <c r="P836" s="15">
        <v>0</v>
      </c>
      <c r="Q836" s="15">
        <f t="shared" si="168"/>
        <v>1</v>
      </c>
      <c r="R836" s="15">
        <v>0</v>
      </c>
      <c r="S836" s="15">
        <v>0</v>
      </c>
      <c r="T836" s="15">
        <f t="shared" si="169"/>
        <v>84</v>
      </c>
      <c r="U836" s="15">
        <f t="shared" si="170"/>
        <v>0</v>
      </c>
      <c r="V836" s="15"/>
      <c r="W836" s="15"/>
      <c r="X836" s="15"/>
      <c r="Y836" s="15"/>
      <c r="Z836" s="16"/>
      <c r="AA836" s="15"/>
      <c r="AB836" s="24"/>
      <c r="AC836" s="15"/>
      <c r="AD836" s="15"/>
      <c r="AE836" s="15"/>
      <c r="AF836" s="15"/>
      <c r="AG836" s="15"/>
      <c r="AH836" s="24"/>
      <c r="AI836" s="15"/>
      <c r="AJ836" s="15"/>
      <c r="AK836" s="15"/>
      <c r="AL836" s="15"/>
      <c r="AM836" s="15"/>
      <c r="AN836" s="24"/>
      <c r="AO836" s="15"/>
      <c r="AP836" s="24"/>
      <c r="AQ836" s="15"/>
      <c r="AR836" s="24"/>
      <c r="AS836" s="15"/>
      <c r="AT836" s="24"/>
      <c r="AU836" s="15"/>
      <c r="AV836" s="24"/>
      <c r="AW836" s="15"/>
      <c r="AX836" s="24"/>
      <c r="AY836" s="15"/>
      <c r="AZ836" s="15"/>
      <c r="BA836" s="15"/>
      <c r="BB836" s="15"/>
      <c r="BC836" s="15"/>
      <c r="BD836" s="15"/>
      <c r="BE836" s="15"/>
      <c r="BF836" s="24"/>
      <c r="BG836" s="15"/>
      <c r="BH836" s="24"/>
      <c r="BI836" s="15"/>
      <c r="BJ836" s="24"/>
      <c r="BK836" s="15"/>
      <c r="BL836" s="24"/>
      <c r="BM836" s="15"/>
      <c r="BN836" s="24"/>
      <c r="BO836" s="15"/>
      <c r="BP836" s="24"/>
      <c r="BQ836" s="15">
        <v>75</v>
      </c>
      <c r="BR836" s="24">
        <v>2</v>
      </c>
      <c r="BS836" s="15">
        <f>0.4*79</f>
        <v>31.6</v>
      </c>
      <c r="BT836" s="24">
        <v>3</v>
      </c>
      <c r="BU836" s="15"/>
      <c r="BV836" s="24"/>
      <c r="BW836" s="15"/>
      <c r="BX836" s="24"/>
      <c r="BY836" s="15"/>
      <c r="BZ836" s="24"/>
      <c r="CA836" s="15">
        <f>0.4*90</f>
        <v>36</v>
      </c>
      <c r="CB836" s="24">
        <v>3</v>
      </c>
      <c r="CC836" s="15"/>
      <c r="CD836" s="24"/>
      <c r="CE836" s="15"/>
      <c r="CF836" s="24"/>
      <c r="CG836" s="15"/>
      <c r="CH836" s="25"/>
      <c r="CI836" s="15"/>
      <c r="CJ836" s="25"/>
      <c r="CK836" s="15"/>
      <c r="CL836" s="25"/>
      <c r="CM836" s="15"/>
      <c r="CN836" s="25"/>
      <c r="CO836" s="15"/>
      <c r="CP836" s="24"/>
      <c r="CQ836" s="15"/>
      <c r="CR836" s="24"/>
      <c r="CS836" s="15">
        <f t="shared" si="162"/>
        <v>0</v>
      </c>
      <c r="CT836" s="15">
        <f t="shared" si="163"/>
        <v>0</v>
      </c>
      <c r="CU836" s="15">
        <f t="shared" si="164"/>
        <v>0</v>
      </c>
      <c r="CV836" s="15">
        <f t="shared" si="165"/>
        <v>0</v>
      </c>
      <c r="CW836" s="15"/>
      <c r="CX836" s="15"/>
      <c r="CY836" s="15">
        <f t="shared" si="166"/>
        <v>0</v>
      </c>
      <c r="CZ836" s="15">
        <f>GG836</f>
        <v>0</v>
      </c>
      <c r="DA836" s="20"/>
      <c r="DB836" s="17"/>
      <c r="DC836" s="15"/>
      <c r="DD836" s="15"/>
      <c r="DE836" s="15">
        <v>90</v>
      </c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7">
        <v>60</v>
      </c>
      <c r="DQ836" s="15"/>
      <c r="DR836" s="15"/>
      <c r="DS836" s="15"/>
      <c r="DT836" s="15"/>
      <c r="DU836" s="15"/>
      <c r="DV836" s="15"/>
      <c r="DW836" s="15"/>
      <c r="DX836" s="20"/>
      <c r="DY836" s="15"/>
      <c r="DZ836" s="20"/>
      <c r="EA836" s="15"/>
      <c r="EB836" s="20"/>
      <c r="EC836" s="15">
        <v>84</v>
      </c>
      <c r="ED836" s="20">
        <v>5</v>
      </c>
      <c r="EE836" s="15"/>
      <c r="EF836" s="20"/>
      <c r="EG836" s="15"/>
      <c r="EH836" s="20"/>
      <c r="EI836" s="15"/>
      <c r="EJ836" s="20"/>
      <c r="EK836" s="15"/>
      <c r="EL836" s="20"/>
      <c r="EM836" s="15"/>
      <c r="EN836" s="20"/>
      <c r="EO836" s="15"/>
      <c r="EP836" s="20"/>
      <c r="EQ836" s="15"/>
      <c r="ER836" s="20"/>
      <c r="ES836" s="15"/>
      <c r="ET836" s="20"/>
      <c r="EU836" s="15"/>
      <c r="EV836" s="20"/>
      <c r="EW836" s="15"/>
      <c r="EX836" s="20"/>
      <c r="EY836" s="15"/>
      <c r="EZ836" s="20"/>
      <c r="FA836" s="15"/>
      <c r="FB836" s="20"/>
      <c r="FC836" s="15"/>
      <c r="FD836" s="20"/>
      <c r="FE836" s="15"/>
      <c r="FF836" s="20"/>
      <c r="FG836" s="15"/>
      <c r="FH836" s="20"/>
      <c r="FI836" s="15"/>
      <c r="FJ836" s="20"/>
      <c r="FK836" s="15"/>
      <c r="FL836" s="20"/>
      <c r="FM836" s="15"/>
      <c r="FN836" s="20"/>
      <c r="FO836" s="15"/>
      <c r="FP836" s="20"/>
      <c r="FQ836" s="15"/>
      <c r="FR836" s="20"/>
      <c r="FS836" s="15"/>
      <c r="FT836" s="20"/>
      <c r="FU836" s="15"/>
      <c r="FV836" s="20"/>
      <c r="FW836" s="15"/>
      <c r="FX836" s="20"/>
      <c r="FY836" s="15"/>
      <c r="FZ836" s="20"/>
      <c r="GA836" s="15"/>
      <c r="GB836" s="20"/>
      <c r="GC836" s="15"/>
      <c r="GD836" s="20"/>
      <c r="GE836" s="15"/>
      <c r="GF836" s="20"/>
      <c r="GG836" s="170"/>
    </row>
    <row r="837" spans="1:189" s="2" customFormat="1" ht="15" customHeight="1" x14ac:dyDescent="0.3">
      <c r="A837" s="17" t="s">
        <v>146</v>
      </c>
      <c r="B837" s="17" t="s">
        <v>134</v>
      </c>
      <c r="C837" s="17" t="s">
        <v>987</v>
      </c>
      <c r="D837" s="17" t="s">
        <v>988</v>
      </c>
      <c r="E837" s="15" t="str">
        <f t="shared" si="160"/>
        <v>Blake Ibarra</v>
      </c>
      <c r="F837" s="15" t="s">
        <v>135</v>
      </c>
      <c r="G837" s="15">
        <v>999918224</v>
      </c>
      <c r="H837" s="15">
        <f t="shared" si="161"/>
        <v>48</v>
      </c>
      <c r="I837" s="15"/>
      <c r="J837" s="15"/>
      <c r="K837" s="16"/>
      <c r="L837" s="15"/>
      <c r="M837" s="15"/>
      <c r="N837" s="15"/>
      <c r="O837" s="15">
        <f t="shared" si="167"/>
        <v>48</v>
      </c>
      <c r="P837" s="15">
        <v>0</v>
      </c>
      <c r="Q837" s="15">
        <f t="shared" si="168"/>
        <v>0</v>
      </c>
      <c r="R837" s="15">
        <v>0</v>
      </c>
      <c r="S837" s="15">
        <v>0</v>
      </c>
      <c r="T837" s="15">
        <f t="shared" si="169"/>
        <v>0</v>
      </c>
      <c r="U837" s="15">
        <f t="shared" si="170"/>
        <v>0</v>
      </c>
      <c r="V837" s="15"/>
      <c r="W837" s="15"/>
      <c r="X837" s="15"/>
      <c r="Y837" s="15"/>
      <c r="Z837" s="16"/>
      <c r="AA837" s="15"/>
      <c r="AB837" s="24"/>
      <c r="AC837" s="15"/>
      <c r="AD837" s="15"/>
      <c r="AE837" s="15"/>
      <c r="AF837" s="15"/>
      <c r="AG837" s="15"/>
      <c r="AH837" s="24"/>
      <c r="AI837" s="15"/>
      <c r="AJ837" s="15"/>
      <c r="AK837" s="15"/>
      <c r="AL837" s="15"/>
      <c r="AM837" s="15"/>
      <c r="AN837" s="24"/>
      <c r="AO837" s="15"/>
      <c r="AP837" s="24"/>
      <c r="AQ837" s="15"/>
      <c r="AR837" s="24"/>
      <c r="AS837" s="15"/>
      <c r="AT837" s="24"/>
      <c r="AU837" s="15"/>
      <c r="AV837" s="24"/>
      <c r="AW837" s="15"/>
      <c r="AX837" s="24"/>
      <c r="AY837" s="15"/>
      <c r="AZ837" s="15"/>
      <c r="BA837" s="15"/>
      <c r="BB837" s="15"/>
      <c r="BC837" s="15"/>
      <c r="BD837" s="15"/>
      <c r="BE837" s="15"/>
      <c r="BF837" s="24"/>
      <c r="BG837" s="15"/>
      <c r="BH837" s="24"/>
      <c r="BI837" s="15"/>
      <c r="BJ837" s="24"/>
      <c r="BK837" s="15"/>
      <c r="BL837" s="24"/>
      <c r="BM837" s="15"/>
      <c r="BN837" s="24"/>
      <c r="BO837" s="15"/>
      <c r="BP837" s="24"/>
      <c r="BQ837" s="15"/>
      <c r="BR837" s="24"/>
      <c r="BS837" s="15"/>
      <c r="BT837" s="24"/>
      <c r="BU837" s="15"/>
      <c r="BV837" s="24"/>
      <c r="BW837" s="15"/>
      <c r="BX837" s="24"/>
      <c r="BY837" s="15"/>
      <c r="BZ837" s="24"/>
      <c r="CA837" s="15"/>
      <c r="CB837" s="24"/>
      <c r="CC837" s="15"/>
      <c r="CD837" s="24"/>
      <c r="CE837" s="15"/>
      <c r="CF837" s="24"/>
      <c r="CG837" s="15"/>
      <c r="CH837" s="25"/>
      <c r="CI837" s="15"/>
      <c r="CJ837" s="25"/>
      <c r="CK837" s="15"/>
      <c r="CL837" s="25"/>
      <c r="CM837" s="15"/>
      <c r="CN837" s="25"/>
      <c r="CO837" s="15"/>
      <c r="CP837" s="25"/>
      <c r="CQ837" s="15"/>
      <c r="CR837" s="25"/>
      <c r="CS837" s="15">
        <f t="shared" si="162"/>
        <v>0</v>
      </c>
      <c r="CT837" s="15">
        <f t="shared" si="163"/>
        <v>0</v>
      </c>
      <c r="CU837" s="15">
        <f t="shared" si="164"/>
        <v>0</v>
      </c>
      <c r="CV837" s="15">
        <f t="shared" si="165"/>
        <v>0</v>
      </c>
      <c r="CW837" s="15"/>
      <c r="CX837" s="15"/>
      <c r="CY837" s="15">
        <f t="shared" si="166"/>
        <v>0</v>
      </c>
      <c r="CZ837" s="15">
        <f>GG837</f>
        <v>0</v>
      </c>
      <c r="DA837" s="19"/>
      <c r="DB837" s="17"/>
      <c r="DC837" s="17">
        <v>45</v>
      </c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7"/>
      <c r="DQ837" s="17"/>
      <c r="DR837" s="17"/>
      <c r="DS837" s="17"/>
      <c r="DT837" s="17"/>
      <c r="DU837" s="17"/>
      <c r="DV837" s="17"/>
      <c r="DW837" s="15"/>
      <c r="DX837" s="20"/>
      <c r="DY837" s="15"/>
      <c r="DZ837" s="20"/>
      <c r="EA837" s="15"/>
      <c r="EB837" s="20"/>
      <c r="EC837" s="15"/>
      <c r="ED837" s="20"/>
      <c r="EE837" s="15">
        <v>48</v>
      </c>
      <c r="EF837" s="20"/>
      <c r="EG837" s="15"/>
      <c r="EH837" s="20"/>
      <c r="EI837" s="15"/>
      <c r="EJ837" s="20"/>
      <c r="EK837" s="15"/>
      <c r="EL837" s="20"/>
      <c r="EM837" s="15"/>
      <c r="EN837" s="20"/>
      <c r="EO837" s="15"/>
      <c r="EP837" s="20"/>
      <c r="EQ837" s="17"/>
      <c r="ER837" s="20"/>
      <c r="ES837" s="15"/>
      <c r="ET837" s="20"/>
      <c r="EU837" s="15"/>
      <c r="EV837" s="20"/>
      <c r="EW837" s="15"/>
      <c r="EX837" s="20"/>
      <c r="EY837" s="15"/>
      <c r="EZ837" s="20"/>
      <c r="FA837" s="15"/>
      <c r="FB837" s="20"/>
      <c r="FC837" s="15"/>
      <c r="FD837" s="20"/>
      <c r="FE837" s="15"/>
      <c r="FF837" s="20"/>
      <c r="FG837" s="15"/>
      <c r="FH837" s="20"/>
      <c r="FI837" s="15"/>
      <c r="FJ837" s="20"/>
      <c r="FK837" s="15"/>
      <c r="FL837" s="20"/>
      <c r="FM837" s="15"/>
      <c r="FN837" s="20"/>
      <c r="FO837" s="15"/>
      <c r="FP837" s="20"/>
      <c r="FQ837" s="15"/>
      <c r="FR837" s="20"/>
      <c r="FS837" s="15"/>
      <c r="FT837" s="20"/>
      <c r="FU837" s="15"/>
      <c r="FV837" s="20"/>
      <c r="FW837" s="15"/>
      <c r="FX837" s="20"/>
      <c r="FY837" s="15"/>
      <c r="FZ837" s="20"/>
      <c r="GA837" s="15"/>
      <c r="GB837" s="20"/>
      <c r="GC837" s="15"/>
      <c r="GD837" s="20"/>
      <c r="GE837" s="15"/>
      <c r="GF837" s="20"/>
      <c r="GG837" s="170"/>
    </row>
    <row r="838" spans="1:189" s="2" customFormat="1" ht="15" customHeight="1" x14ac:dyDescent="0.3">
      <c r="A838" s="15" t="s">
        <v>125</v>
      </c>
      <c r="B838" s="15" t="s">
        <v>134</v>
      </c>
      <c r="C838" s="15" t="s">
        <v>1057</v>
      </c>
      <c r="D838" s="15" t="s">
        <v>1050</v>
      </c>
      <c r="E838" s="15" t="str">
        <f t="shared" ref="E838:E901" si="171">CONCATENATE(C838, " ",D838)</f>
        <v>MICHAEL JUNG</v>
      </c>
      <c r="F838" s="15" t="s">
        <v>135</v>
      </c>
      <c r="G838" s="15">
        <v>999918232</v>
      </c>
      <c r="H838" s="15">
        <f t="shared" ref="H838:H901" si="172">(L838+M838+N838+O838+P838+R838+S838+T838+U838+V838+X838+Y838+CT838+CY838+CS838+CV838)-J838</f>
        <v>90</v>
      </c>
      <c r="I838" s="17"/>
      <c r="J838" s="17"/>
      <c r="K838" s="21"/>
      <c r="L838" s="15"/>
      <c r="M838" s="15"/>
      <c r="N838" s="15"/>
      <c r="O838" s="15">
        <f t="shared" si="167"/>
        <v>0</v>
      </c>
      <c r="P838" s="15">
        <v>0</v>
      </c>
      <c r="Q838" s="15">
        <f t="shared" si="168"/>
        <v>1</v>
      </c>
      <c r="R838" s="15">
        <v>0</v>
      </c>
      <c r="S838" s="15">
        <v>0</v>
      </c>
      <c r="T838" s="15">
        <f t="shared" si="169"/>
        <v>90</v>
      </c>
      <c r="U838" s="15">
        <f t="shared" si="170"/>
        <v>0</v>
      </c>
      <c r="V838" s="15"/>
      <c r="W838" s="15"/>
      <c r="X838" s="15"/>
      <c r="Y838" s="15"/>
      <c r="Z838" s="21"/>
      <c r="AA838" s="17"/>
      <c r="AB838" s="17"/>
      <c r="AC838" s="17"/>
      <c r="AD838" s="17"/>
      <c r="AE838" s="17"/>
      <c r="AF838" s="24"/>
      <c r="AG838" s="17"/>
      <c r="AH838" s="24"/>
      <c r="AI838" s="17"/>
      <c r="AJ838" s="24"/>
      <c r="AK838" s="17"/>
      <c r="AL838" s="24"/>
      <c r="AM838" s="17"/>
      <c r="AN838" s="24"/>
      <c r="AO838" s="17"/>
      <c r="AP838" s="24"/>
      <c r="AQ838" s="17"/>
      <c r="AR838" s="24"/>
      <c r="AS838" s="17"/>
      <c r="AT838" s="24"/>
      <c r="AU838" s="17"/>
      <c r="AV838" s="24"/>
      <c r="AW838" s="17"/>
      <c r="AX838" s="24"/>
      <c r="AY838" s="17"/>
      <c r="AZ838" s="17"/>
      <c r="BA838" s="17"/>
      <c r="BB838" s="24"/>
      <c r="BC838" s="17"/>
      <c r="BD838" s="24"/>
      <c r="BE838" s="17"/>
      <c r="BF838" s="24"/>
      <c r="BG838" s="17"/>
      <c r="BH838" s="24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24"/>
      <c r="CQ838" s="17"/>
      <c r="CR838" s="24"/>
      <c r="CS838" s="15">
        <f t="shared" ref="CS838:CS901" si="173">SUM(FE838)</f>
        <v>0</v>
      </c>
      <c r="CT838" s="15">
        <f t="shared" ref="CT838:CT901" si="174">SUM(EQ838,ES838,EU838,EW838,FA838,EY838,FC838,FG838,FI838,FK838,FM838,FQ838,FS838,FU838,FW838,FY838,GA838,FO838)</f>
        <v>0</v>
      </c>
      <c r="CU838" s="15">
        <f t="shared" ref="CU838:CU901" si="175">COUNT(ER838,ET838,EV838,EX838,FB838,EZ838,FD838,FH838,FJ838,FL838,FN838,FR838,FT838,FV838,FX838,FZ838,GB838)</f>
        <v>0</v>
      </c>
      <c r="CV838" s="15">
        <f t="shared" ref="CV838:CV901" si="176">GC838+GE838</f>
        <v>0</v>
      </c>
      <c r="CW838" s="15"/>
      <c r="CX838" s="15"/>
      <c r="CY838" s="15">
        <f t="shared" ref="CY838:CY901" si="177">EO838</f>
        <v>0</v>
      </c>
      <c r="CZ838" s="15">
        <f>GG838</f>
        <v>0</v>
      </c>
      <c r="DA838" s="20"/>
      <c r="DB838" s="17"/>
      <c r="DC838" s="15"/>
      <c r="DD838" s="15"/>
      <c r="DE838" s="15"/>
      <c r="DF838" s="15"/>
      <c r="DG838" s="15">
        <v>45</v>
      </c>
      <c r="DH838" s="15"/>
      <c r="DI838" s="15">
        <v>30</v>
      </c>
      <c r="DJ838" s="15"/>
      <c r="DK838" s="15"/>
      <c r="DL838" s="15"/>
      <c r="DM838" s="15"/>
      <c r="DN838" s="15"/>
      <c r="DO838" s="15"/>
      <c r="DP838" s="17"/>
      <c r="DQ838" s="15"/>
      <c r="DR838" s="15"/>
      <c r="DS838" s="15"/>
      <c r="DT838" s="15"/>
      <c r="DU838" s="15"/>
      <c r="DV838" s="15"/>
      <c r="DW838" s="15"/>
      <c r="DX838" s="20"/>
      <c r="DY838" s="15"/>
      <c r="DZ838" s="20"/>
      <c r="EA838" s="15"/>
      <c r="EB838" s="20"/>
      <c r="EC838" s="15">
        <v>90</v>
      </c>
      <c r="ED838" s="20">
        <v>3</v>
      </c>
      <c r="EE838" s="15"/>
      <c r="EF838" s="20"/>
      <c r="EG838" s="15"/>
      <c r="EH838" s="20"/>
      <c r="EI838" s="15"/>
      <c r="EJ838" s="20"/>
      <c r="EK838" s="15"/>
      <c r="EL838" s="20"/>
      <c r="EM838" s="15"/>
      <c r="EN838" s="20"/>
      <c r="EO838" s="15"/>
      <c r="EP838" s="20"/>
      <c r="EQ838" s="15"/>
      <c r="ER838" s="20"/>
      <c r="ES838" s="15"/>
      <c r="ET838" s="20"/>
      <c r="EU838" s="15"/>
      <c r="EV838" s="20"/>
      <c r="EW838" s="15"/>
      <c r="EX838" s="20"/>
      <c r="EY838" s="15"/>
      <c r="EZ838" s="20"/>
      <c r="FA838" s="15"/>
      <c r="FB838" s="20"/>
      <c r="FC838" s="15"/>
      <c r="FD838" s="20"/>
      <c r="FE838" s="15"/>
      <c r="FF838" s="20"/>
      <c r="FG838" s="15"/>
      <c r="FH838" s="20"/>
      <c r="FI838" s="15"/>
      <c r="FJ838" s="20"/>
      <c r="FK838" s="15"/>
      <c r="FL838" s="20"/>
      <c r="FM838" s="15"/>
      <c r="FN838" s="20"/>
      <c r="FO838" s="15"/>
      <c r="FP838" s="20"/>
      <c r="FQ838" s="15"/>
      <c r="FR838" s="20"/>
      <c r="FS838" s="15"/>
      <c r="FT838" s="20"/>
      <c r="FU838" s="15"/>
      <c r="FV838" s="20"/>
      <c r="FW838" s="15"/>
      <c r="FX838" s="20"/>
      <c r="FY838" s="15"/>
      <c r="FZ838" s="20"/>
      <c r="GA838" s="15"/>
      <c r="GB838" s="20"/>
      <c r="GC838" s="15"/>
      <c r="GD838" s="20"/>
      <c r="GE838" s="15"/>
      <c r="GF838" s="20"/>
      <c r="GG838" s="170"/>
    </row>
    <row r="839" spans="1:189" s="2" customFormat="1" ht="15" customHeight="1" x14ac:dyDescent="0.3">
      <c r="A839" s="15" t="s">
        <v>2903</v>
      </c>
      <c r="B839" s="15" t="s">
        <v>142</v>
      </c>
      <c r="C839" s="15" t="s">
        <v>187</v>
      </c>
      <c r="D839" s="15" t="s">
        <v>188</v>
      </c>
      <c r="E839" s="15" t="str">
        <f t="shared" si="171"/>
        <v>Kamar Ajraoui</v>
      </c>
      <c r="F839" s="15" t="s">
        <v>128</v>
      </c>
      <c r="G839" s="15">
        <v>999918244</v>
      </c>
      <c r="H839" s="15">
        <f t="shared" si="172"/>
        <v>95</v>
      </c>
      <c r="I839" s="15"/>
      <c r="J839" s="15"/>
      <c r="K839" s="16"/>
      <c r="L839" s="15"/>
      <c r="M839" s="15"/>
      <c r="N839" s="15"/>
      <c r="O839" s="15">
        <f t="shared" si="167"/>
        <v>0</v>
      </c>
      <c r="P839" s="15">
        <v>0</v>
      </c>
      <c r="Q839" s="15">
        <f t="shared" si="168"/>
        <v>0</v>
      </c>
      <c r="R839" s="15">
        <v>0</v>
      </c>
      <c r="S839" s="15">
        <v>0</v>
      </c>
      <c r="T839" s="15">
        <f t="shared" si="169"/>
        <v>60</v>
      </c>
      <c r="U839" s="15">
        <f t="shared" si="170"/>
        <v>0</v>
      </c>
      <c r="V839" s="15"/>
      <c r="W839" s="15"/>
      <c r="X839" s="15"/>
      <c r="Y839" s="15"/>
      <c r="Z839" s="16"/>
      <c r="AA839" s="15"/>
      <c r="AB839" s="24"/>
      <c r="AC839" s="15"/>
      <c r="AD839" s="15"/>
      <c r="AE839" s="15"/>
      <c r="AF839" s="15"/>
      <c r="AG839" s="15"/>
      <c r="AH839" s="24"/>
      <c r="AI839" s="15"/>
      <c r="AJ839" s="15"/>
      <c r="AK839" s="15"/>
      <c r="AL839" s="15"/>
      <c r="AM839" s="15"/>
      <c r="AN839" s="24"/>
      <c r="AO839" s="15"/>
      <c r="AP839" s="24"/>
      <c r="AQ839" s="15"/>
      <c r="AR839" s="24"/>
      <c r="AS839" s="15"/>
      <c r="AT839" s="24"/>
      <c r="AU839" s="15"/>
      <c r="AV839" s="24"/>
      <c r="AW839" s="15"/>
      <c r="AX839" s="24"/>
      <c r="AY839" s="15"/>
      <c r="AZ839" s="15"/>
      <c r="BA839" s="15"/>
      <c r="BB839" s="15"/>
      <c r="BC839" s="15"/>
      <c r="BD839" s="15"/>
      <c r="BE839" s="15"/>
      <c r="BF839" s="24"/>
      <c r="BG839" s="15">
        <v>90</v>
      </c>
      <c r="BH839" s="24">
        <v>2</v>
      </c>
      <c r="BI839" s="15"/>
      <c r="BJ839" s="24"/>
      <c r="BK839" s="15"/>
      <c r="BL839" s="24"/>
      <c r="BM839" s="15"/>
      <c r="BN839" s="24"/>
      <c r="BO839" s="15"/>
      <c r="BP839" s="24"/>
      <c r="BQ839" s="15"/>
      <c r="BR839" s="24"/>
      <c r="BS839" s="15"/>
      <c r="BT839" s="24"/>
      <c r="BU839" s="15"/>
      <c r="BV839" s="24"/>
      <c r="BW839" s="15"/>
      <c r="BX839" s="24"/>
      <c r="BY839" s="15"/>
      <c r="BZ839" s="24"/>
      <c r="CA839" s="15">
        <f>0.3*60</f>
        <v>18</v>
      </c>
      <c r="CB839" s="24">
        <v>2</v>
      </c>
      <c r="CC839" s="15"/>
      <c r="CD839" s="24"/>
      <c r="CE839" s="15"/>
      <c r="CF839" s="24"/>
      <c r="CG839" s="15"/>
      <c r="CH839" s="25"/>
      <c r="CI839" s="15"/>
      <c r="CJ839" s="25"/>
      <c r="CK839" s="15"/>
      <c r="CL839" s="25"/>
      <c r="CM839" s="15"/>
      <c r="CN839" s="25"/>
      <c r="CO839" s="15"/>
      <c r="CP839" s="25"/>
      <c r="CQ839" s="15"/>
      <c r="CR839" s="25"/>
      <c r="CS839" s="15">
        <f t="shared" si="173"/>
        <v>0</v>
      </c>
      <c r="CT839" s="15">
        <f t="shared" si="174"/>
        <v>0</v>
      </c>
      <c r="CU839" s="15">
        <f t="shared" si="175"/>
        <v>0</v>
      </c>
      <c r="CV839" s="15">
        <f t="shared" si="176"/>
        <v>35</v>
      </c>
      <c r="CW839" s="15"/>
      <c r="CX839" s="15"/>
      <c r="CY839" s="15">
        <f t="shared" si="177"/>
        <v>0</v>
      </c>
      <c r="CZ839" s="15">
        <f>GG839</f>
        <v>0</v>
      </c>
      <c r="DA839" s="19"/>
      <c r="DB839" s="17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7"/>
      <c r="DQ839" s="15"/>
      <c r="DR839" s="15"/>
      <c r="DS839" s="15"/>
      <c r="DT839" s="15"/>
      <c r="DU839" s="15"/>
      <c r="DV839" s="15"/>
      <c r="DW839" s="15">
        <v>35</v>
      </c>
      <c r="DX839" s="20">
        <v>1</v>
      </c>
      <c r="DY839" s="15"/>
      <c r="DZ839" s="20"/>
      <c r="EA839" s="15"/>
      <c r="EB839" s="20"/>
      <c r="EC839" s="15">
        <v>60</v>
      </c>
      <c r="ED839" s="20">
        <v>2</v>
      </c>
      <c r="EE839" s="15"/>
      <c r="EF839" s="20"/>
      <c r="EG839" s="15"/>
      <c r="EH839" s="20"/>
      <c r="EI839" s="15"/>
      <c r="EJ839" s="20"/>
      <c r="EK839" s="15"/>
      <c r="EL839" s="20"/>
      <c r="EM839" s="15"/>
      <c r="EN839" s="20"/>
      <c r="EO839" s="15"/>
      <c r="EP839" s="20"/>
      <c r="EQ839" s="15"/>
      <c r="ER839" s="20"/>
      <c r="ES839" s="15"/>
      <c r="ET839" s="20"/>
      <c r="EU839" s="15"/>
      <c r="EV839" s="20"/>
      <c r="EW839" s="15"/>
      <c r="EX839" s="20"/>
      <c r="EY839" s="15"/>
      <c r="EZ839" s="20"/>
      <c r="FA839" s="15"/>
      <c r="FB839" s="20"/>
      <c r="FC839" s="15"/>
      <c r="FD839" s="20"/>
      <c r="FE839" s="15"/>
      <c r="FF839" s="20"/>
      <c r="FG839" s="15"/>
      <c r="FH839" s="20"/>
      <c r="FI839" s="15"/>
      <c r="FJ839" s="20"/>
      <c r="FK839" s="15"/>
      <c r="FL839" s="20"/>
      <c r="FM839" s="15"/>
      <c r="FN839" s="20"/>
      <c r="FO839" s="15"/>
      <c r="FP839" s="20"/>
      <c r="FQ839" s="15"/>
      <c r="FR839" s="20"/>
      <c r="FS839" s="15"/>
      <c r="FT839" s="20"/>
      <c r="FU839" s="15"/>
      <c r="FV839" s="20"/>
      <c r="FW839" s="15"/>
      <c r="FX839" s="20"/>
      <c r="FY839" s="15"/>
      <c r="FZ839" s="20"/>
      <c r="GA839" s="15"/>
      <c r="GB839" s="20"/>
      <c r="GC839" s="15"/>
      <c r="GD839" s="20"/>
      <c r="GE839" s="15">
        <v>35</v>
      </c>
      <c r="GF839" s="20">
        <v>1</v>
      </c>
      <c r="GG839" s="170"/>
    </row>
    <row r="840" spans="1:189" s="2" customFormat="1" ht="15" customHeight="1" x14ac:dyDescent="0.3">
      <c r="A840" s="85" t="s">
        <v>146</v>
      </c>
      <c r="B840" s="85" t="s">
        <v>142</v>
      </c>
      <c r="C840" s="85" t="s">
        <v>2653</v>
      </c>
      <c r="D840" s="85" t="s">
        <v>2654</v>
      </c>
      <c r="E840" s="15" t="str">
        <f t="shared" si="171"/>
        <v>Leonora Yap</v>
      </c>
      <c r="F840" s="85" t="s">
        <v>128</v>
      </c>
      <c r="G840" s="15">
        <v>999918249</v>
      </c>
      <c r="H840" s="15">
        <f t="shared" si="172"/>
        <v>380</v>
      </c>
      <c r="I840" s="15"/>
      <c r="J840" s="15"/>
      <c r="K840" s="16"/>
      <c r="L840" s="15"/>
      <c r="M840" s="15"/>
      <c r="N840" s="15"/>
      <c r="O840" s="15">
        <f t="shared" si="167"/>
        <v>0</v>
      </c>
      <c r="P840" s="15">
        <v>0</v>
      </c>
      <c r="Q840" s="15">
        <f t="shared" si="168"/>
        <v>0</v>
      </c>
      <c r="R840" s="15">
        <v>0</v>
      </c>
      <c r="S840" s="15">
        <v>0</v>
      </c>
      <c r="T840" s="15">
        <f t="shared" si="169"/>
        <v>0</v>
      </c>
      <c r="U840" s="15">
        <f t="shared" si="170"/>
        <v>0</v>
      </c>
      <c r="V840" s="15"/>
      <c r="W840" s="15"/>
      <c r="X840" s="15"/>
      <c r="Y840" s="15"/>
      <c r="Z840" s="16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>
        <f t="shared" si="173"/>
        <v>0</v>
      </c>
      <c r="CT840" s="15">
        <f t="shared" si="174"/>
        <v>240</v>
      </c>
      <c r="CU840" s="15">
        <f t="shared" si="175"/>
        <v>2</v>
      </c>
      <c r="CV840" s="15">
        <f t="shared" si="176"/>
        <v>140</v>
      </c>
      <c r="CW840" s="15"/>
      <c r="CX840" s="15"/>
      <c r="CY840" s="15">
        <f t="shared" si="177"/>
        <v>0</v>
      </c>
      <c r="CZ840" s="15">
        <f>GG840</f>
        <v>0</v>
      </c>
      <c r="DA840" s="16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20"/>
      <c r="DY840" s="15"/>
      <c r="DZ840" s="20"/>
      <c r="EA840" s="15"/>
      <c r="EB840" s="20"/>
      <c r="EC840" s="15"/>
      <c r="ED840" s="20"/>
      <c r="EE840" s="15"/>
      <c r="EF840" s="20"/>
      <c r="EG840" s="15"/>
      <c r="EH840" s="20"/>
      <c r="EI840" s="15"/>
      <c r="EJ840" s="20"/>
      <c r="EK840" s="15"/>
      <c r="EL840" s="20"/>
      <c r="EM840" s="15"/>
      <c r="EN840" s="20"/>
      <c r="EO840" s="15"/>
      <c r="EP840" s="20"/>
      <c r="EQ840" s="15"/>
      <c r="ER840" s="20"/>
      <c r="ES840" s="15"/>
      <c r="ET840" s="20"/>
      <c r="EU840" s="15">
        <v>60</v>
      </c>
      <c r="EV840" s="20">
        <v>1</v>
      </c>
      <c r="EW840" s="15"/>
      <c r="EX840" s="20"/>
      <c r="EY840" s="15"/>
      <c r="EZ840" s="20"/>
      <c r="FA840" s="15"/>
      <c r="FB840" s="20"/>
      <c r="FC840" s="15"/>
      <c r="FD840" s="20"/>
      <c r="FE840" s="15"/>
      <c r="FF840" s="20"/>
      <c r="FG840" s="15"/>
      <c r="FH840" s="20"/>
      <c r="FI840" s="15"/>
      <c r="FJ840" s="20"/>
      <c r="FK840" s="15"/>
      <c r="FL840" s="20"/>
      <c r="FM840" s="15"/>
      <c r="FN840" s="20"/>
      <c r="FO840" s="15">
        <v>120</v>
      </c>
      <c r="FP840" s="20"/>
      <c r="FQ840" s="15"/>
      <c r="FR840" s="20"/>
      <c r="FS840" s="15">
        <v>60</v>
      </c>
      <c r="FT840" s="20">
        <v>1</v>
      </c>
      <c r="FU840" s="15"/>
      <c r="FV840" s="20"/>
      <c r="FW840" s="15"/>
      <c r="FX840" s="20"/>
      <c r="FY840" s="15"/>
      <c r="FZ840" s="20"/>
      <c r="GA840" s="15"/>
      <c r="GB840" s="20"/>
      <c r="GC840" s="15"/>
      <c r="GD840" s="20"/>
      <c r="GE840" s="15">
        <v>140</v>
      </c>
      <c r="GF840" s="20">
        <v>1</v>
      </c>
      <c r="GG840" s="170"/>
    </row>
    <row r="841" spans="1:189" s="2" customFormat="1" ht="15" customHeight="1" x14ac:dyDescent="0.3">
      <c r="A841" s="15" t="s">
        <v>2904</v>
      </c>
      <c r="B841" s="15" t="s">
        <v>126</v>
      </c>
      <c r="C841" s="15" t="s">
        <v>282</v>
      </c>
      <c r="D841" s="15" t="s">
        <v>892</v>
      </c>
      <c r="E841" s="15" t="str">
        <f t="shared" si="171"/>
        <v>Elizabeth Haberkorn</v>
      </c>
      <c r="F841" s="15" t="s">
        <v>128</v>
      </c>
      <c r="G841" s="15">
        <v>999918258</v>
      </c>
      <c r="H841" s="15">
        <f t="shared" si="172"/>
        <v>283</v>
      </c>
      <c r="I841" s="15"/>
      <c r="J841" s="15"/>
      <c r="K841" s="16"/>
      <c r="L841" s="15"/>
      <c r="M841" s="15"/>
      <c r="N841" s="15"/>
      <c r="O841" s="15">
        <f t="shared" si="167"/>
        <v>0</v>
      </c>
      <c r="P841" s="15">
        <v>0</v>
      </c>
      <c r="Q841" s="15">
        <f t="shared" si="168"/>
        <v>1</v>
      </c>
      <c r="R841" s="15">
        <v>0</v>
      </c>
      <c r="S841" s="15">
        <v>0</v>
      </c>
      <c r="T841" s="15">
        <f t="shared" si="169"/>
        <v>51</v>
      </c>
      <c r="U841" s="15">
        <f t="shared" si="170"/>
        <v>85</v>
      </c>
      <c r="V841" s="15"/>
      <c r="W841" s="15"/>
      <c r="X841" s="15"/>
      <c r="Y841" s="15"/>
      <c r="Z841" s="16"/>
      <c r="AA841" s="15"/>
      <c r="AB841" s="24"/>
      <c r="AC841" s="15"/>
      <c r="AD841" s="15"/>
      <c r="AE841" s="15"/>
      <c r="AF841" s="15"/>
      <c r="AG841" s="15"/>
      <c r="AH841" s="24"/>
      <c r="AI841" s="15"/>
      <c r="AJ841" s="15"/>
      <c r="AK841" s="15"/>
      <c r="AL841" s="15"/>
      <c r="AM841" s="15"/>
      <c r="AN841" s="24"/>
      <c r="AO841" s="15"/>
      <c r="AP841" s="24"/>
      <c r="AQ841" s="15"/>
      <c r="AR841" s="24"/>
      <c r="AS841" s="15"/>
      <c r="AT841" s="24"/>
      <c r="AU841" s="15"/>
      <c r="AV841" s="24"/>
      <c r="AW841" s="15"/>
      <c r="AX841" s="24"/>
      <c r="AY841" s="15"/>
      <c r="AZ841" s="15"/>
      <c r="BA841" s="15"/>
      <c r="BB841" s="15"/>
      <c r="BC841" s="15"/>
      <c r="BD841" s="15"/>
      <c r="BE841" s="15"/>
      <c r="BF841" s="24"/>
      <c r="BG841" s="15"/>
      <c r="BH841" s="24"/>
      <c r="BI841" s="15"/>
      <c r="BJ841" s="24"/>
      <c r="BK841" s="15"/>
      <c r="BL841" s="24"/>
      <c r="BM841" s="15"/>
      <c r="BN841" s="24"/>
      <c r="BO841" s="15"/>
      <c r="BP841" s="24"/>
      <c r="BQ841" s="15"/>
      <c r="BR841" s="24"/>
      <c r="BS841" s="15"/>
      <c r="BT841" s="24"/>
      <c r="BU841" s="15"/>
      <c r="BV841" s="24"/>
      <c r="BW841" s="15"/>
      <c r="BX841" s="24"/>
      <c r="BY841" s="15"/>
      <c r="BZ841" s="24"/>
      <c r="CA841" s="15"/>
      <c r="CB841" s="24"/>
      <c r="CC841" s="15"/>
      <c r="CD841" s="24"/>
      <c r="CE841" s="15"/>
      <c r="CF841" s="24"/>
      <c r="CG841" s="15"/>
      <c r="CH841" s="25"/>
      <c r="CI841" s="15"/>
      <c r="CJ841" s="25"/>
      <c r="CK841" s="15"/>
      <c r="CL841" s="25"/>
      <c r="CM841" s="15"/>
      <c r="CN841" s="25"/>
      <c r="CO841" s="15"/>
      <c r="CP841" s="25"/>
      <c r="CQ841" s="15"/>
      <c r="CR841" s="25"/>
      <c r="CS841" s="15">
        <f t="shared" si="173"/>
        <v>0</v>
      </c>
      <c r="CT841" s="15">
        <f t="shared" si="174"/>
        <v>68</v>
      </c>
      <c r="CU841" s="15">
        <f t="shared" si="175"/>
        <v>1</v>
      </c>
      <c r="CV841" s="15">
        <f t="shared" si="176"/>
        <v>79</v>
      </c>
      <c r="CW841" s="15"/>
      <c r="CX841" s="15"/>
      <c r="CY841" s="15">
        <f t="shared" si="177"/>
        <v>0</v>
      </c>
      <c r="CZ841" s="15">
        <f>GG841</f>
        <v>0</v>
      </c>
      <c r="DA841" s="19"/>
      <c r="DB841" s="17"/>
      <c r="DC841" s="15"/>
      <c r="DD841" s="15"/>
      <c r="DE841" s="15"/>
      <c r="DF841" s="15"/>
      <c r="DG841" s="15"/>
      <c r="DH841" s="15"/>
      <c r="DI841" s="15">
        <v>68</v>
      </c>
      <c r="DJ841" s="15"/>
      <c r="DK841" s="15"/>
      <c r="DL841" s="15"/>
      <c r="DM841" s="15"/>
      <c r="DN841" s="15"/>
      <c r="DO841" s="15"/>
      <c r="DP841" s="17"/>
      <c r="DQ841" s="15"/>
      <c r="DR841" s="15"/>
      <c r="DS841" s="15"/>
      <c r="DT841" s="15"/>
      <c r="DU841" s="15"/>
      <c r="DV841" s="15"/>
      <c r="DW841" s="15">
        <v>79</v>
      </c>
      <c r="DX841" s="20">
        <v>3</v>
      </c>
      <c r="DY841" s="15"/>
      <c r="DZ841" s="20"/>
      <c r="EA841" s="15"/>
      <c r="EB841" s="20"/>
      <c r="EC841" s="15">
        <v>51</v>
      </c>
      <c r="ED841" s="20">
        <v>9</v>
      </c>
      <c r="EE841" s="15"/>
      <c r="EF841" s="20"/>
      <c r="EG841" s="15">
        <v>85</v>
      </c>
      <c r="EH841" s="20">
        <v>5</v>
      </c>
      <c r="EI841" s="15"/>
      <c r="EJ841" s="20"/>
      <c r="EK841" s="15"/>
      <c r="EL841" s="20"/>
      <c r="EM841" s="15"/>
      <c r="EN841" s="20"/>
      <c r="EO841" s="15"/>
      <c r="EP841" s="20"/>
      <c r="EQ841" s="15"/>
      <c r="ER841" s="20"/>
      <c r="ES841" s="15"/>
      <c r="ET841" s="20"/>
      <c r="EU841" s="15"/>
      <c r="EV841" s="20"/>
      <c r="EW841" s="15"/>
      <c r="EX841" s="20"/>
      <c r="EY841" s="15"/>
      <c r="EZ841" s="20"/>
      <c r="FA841" s="15"/>
      <c r="FB841" s="20"/>
      <c r="FC841" s="15"/>
      <c r="FD841" s="20"/>
      <c r="FE841" s="15"/>
      <c r="FF841" s="20"/>
      <c r="FG841" s="15"/>
      <c r="FH841" s="20"/>
      <c r="FI841" s="15"/>
      <c r="FJ841" s="20"/>
      <c r="FK841" s="15"/>
      <c r="FL841" s="20"/>
      <c r="FM841" s="15"/>
      <c r="FN841" s="20"/>
      <c r="FO841" s="15"/>
      <c r="FP841" s="20"/>
      <c r="FQ841" s="15"/>
      <c r="FR841" s="20"/>
      <c r="FS841" s="15">
        <v>68</v>
      </c>
      <c r="FT841" s="20">
        <v>4</v>
      </c>
      <c r="FU841" s="15"/>
      <c r="FV841" s="20"/>
      <c r="FW841" s="15"/>
      <c r="FX841" s="20"/>
      <c r="FY841" s="15"/>
      <c r="FZ841" s="20"/>
      <c r="GA841" s="15"/>
      <c r="GB841" s="20"/>
      <c r="GC841" s="15"/>
      <c r="GD841" s="20"/>
      <c r="GE841" s="15">
        <v>79</v>
      </c>
      <c r="GF841" s="20">
        <v>3</v>
      </c>
      <c r="GG841" s="170"/>
    </row>
    <row r="842" spans="1:189" s="2" customFormat="1" ht="15" customHeight="1" x14ac:dyDescent="0.3">
      <c r="A842" s="15" t="s">
        <v>146</v>
      </c>
      <c r="B842" s="15" t="s">
        <v>126</v>
      </c>
      <c r="C842" s="15" t="s">
        <v>148</v>
      </c>
      <c r="D842" s="15" t="s">
        <v>1106</v>
      </c>
      <c r="E842" s="15" t="str">
        <f t="shared" si="171"/>
        <v>Kai Kim</v>
      </c>
      <c r="F842" s="15" t="s">
        <v>135</v>
      </c>
      <c r="G842" s="15">
        <v>999918259</v>
      </c>
      <c r="H842" s="15">
        <f t="shared" si="172"/>
        <v>135</v>
      </c>
      <c r="I842" s="17"/>
      <c r="J842" s="17">
        <f>(O842+P842+R842+S842+T842+U842)/2</f>
        <v>40</v>
      </c>
      <c r="K842" s="21"/>
      <c r="L842" s="15"/>
      <c r="M842" s="15"/>
      <c r="N842" s="15"/>
      <c r="O842" s="15">
        <f t="shared" si="167"/>
        <v>0</v>
      </c>
      <c r="P842" s="15">
        <v>0</v>
      </c>
      <c r="Q842" s="15">
        <f t="shared" si="168"/>
        <v>1</v>
      </c>
      <c r="R842" s="15">
        <v>0</v>
      </c>
      <c r="S842" s="15">
        <v>0</v>
      </c>
      <c r="T842" s="15">
        <f t="shared" si="169"/>
        <v>80</v>
      </c>
      <c r="U842" s="15">
        <f t="shared" si="170"/>
        <v>0</v>
      </c>
      <c r="V842" s="15"/>
      <c r="W842" s="15"/>
      <c r="X842" s="15"/>
      <c r="Y842" s="15"/>
      <c r="Z842" s="21"/>
      <c r="AA842" s="17"/>
      <c r="AB842" s="17"/>
      <c r="AC842" s="17"/>
      <c r="AD842" s="17"/>
      <c r="AE842" s="17"/>
      <c r="AF842" s="24"/>
      <c r="AG842" s="17"/>
      <c r="AH842" s="24"/>
      <c r="AI842" s="17"/>
      <c r="AJ842" s="24"/>
      <c r="AK842" s="17"/>
      <c r="AL842" s="24"/>
      <c r="AM842" s="17"/>
      <c r="AN842" s="24"/>
      <c r="AO842" s="17"/>
      <c r="AP842" s="24"/>
      <c r="AQ842" s="17"/>
      <c r="AR842" s="24"/>
      <c r="AS842" s="17"/>
      <c r="AT842" s="24"/>
      <c r="AU842" s="17"/>
      <c r="AV842" s="24"/>
      <c r="AW842" s="17"/>
      <c r="AX842" s="24"/>
      <c r="AY842" s="17"/>
      <c r="AZ842" s="17"/>
      <c r="BA842" s="17"/>
      <c r="BB842" s="24"/>
      <c r="BC842" s="17"/>
      <c r="BD842" s="24"/>
      <c r="BE842" s="17"/>
      <c r="BF842" s="24"/>
      <c r="BG842" s="17"/>
      <c r="BH842" s="24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24"/>
      <c r="CQ842" s="17"/>
      <c r="CR842" s="24"/>
      <c r="CS842" s="15">
        <f t="shared" si="173"/>
        <v>0</v>
      </c>
      <c r="CT842" s="15">
        <f t="shared" si="174"/>
        <v>45</v>
      </c>
      <c r="CU842" s="15">
        <f t="shared" si="175"/>
        <v>1</v>
      </c>
      <c r="CV842" s="15">
        <f t="shared" si="176"/>
        <v>0</v>
      </c>
      <c r="CW842" s="15"/>
      <c r="CX842" s="15"/>
      <c r="CY842" s="15">
        <f t="shared" si="177"/>
        <v>50</v>
      </c>
      <c r="CZ842" s="15">
        <f>GG842</f>
        <v>0</v>
      </c>
      <c r="DA842" s="20"/>
      <c r="DB842" s="17">
        <v>50</v>
      </c>
      <c r="DC842" s="15"/>
      <c r="DD842" s="15"/>
      <c r="DE842" s="15"/>
      <c r="DF842" s="15"/>
      <c r="DG842" s="15"/>
      <c r="DH842" s="15"/>
      <c r="DI842" s="15">
        <f>30*0.4</f>
        <v>12</v>
      </c>
      <c r="DJ842" s="15"/>
      <c r="DK842" s="15"/>
      <c r="DL842" s="15"/>
      <c r="DM842" s="15"/>
      <c r="DN842" s="15"/>
      <c r="DO842" s="15"/>
      <c r="DP842" s="17"/>
      <c r="DQ842" s="15"/>
      <c r="DR842" s="15"/>
      <c r="DS842" s="15"/>
      <c r="DT842" s="15"/>
      <c r="DU842" s="15"/>
      <c r="DV842" s="15"/>
      <c r="DW842" s="15"/>
      <c r="DX842" s="20"/>
      <c r="DY842" s="15"/>
      <c r="DZ842" s="20"/>
      <c r="EA842" s="15"/>
      <c r="EB842" s="20"/>
      <c r="EC842" s="15">
        <v>80</v>
      </c>
      <c r="ED842" s="20">
        <v>1</v>
      </c>
      <c r="EE842" s="15"/>
      <c r="EF842" s="20"/>
      <c r="EG842" s="15"/>
      <c r="EH842" s="20"/>
      <c r="EI842" s="15"/>
      <c r="EJ842" s="20"/>
      <c r="EK842" s="15"/>
      <c r="EL842" s="20"/>
      <c r="EM842" s="15"/>
      <c r="EN842" s="20"/>
      <c r="EO842" s="15">
        <v>50</v>
      </c>
      <c r="EP842" s="20">
        <v>1</v>
      </c>
      <c r="EQ842" s="15"/>
      <c r="ER842" s="20"/>
      <c r="ES842" s="15"/>
      <c r="ET842" s="20"/>
      <c r="EU842" s="15"/>
      <c r="EV842" s="20"/>
      <c r="EW842" s="15"/>
      <c r="EX842" s="20"/>
      <c r="EY842" s="15"/>
      <c r="EZ842" s="20"/>
      <c r="FA842" s="15"/>
      <c r="FB842" s="20"/>
      <c r="FC842" s="15"/>
      <c r="FD842" s="20"/>
      <c r="FE842" s="15"/>
      <c r="FF842" s="20"/>
      <c r="FG842" s="15"/>
      <c r="FH842" s="20"/>
      <c r="FI842" s="15"/>
      <c r="FJ842" s="20"/>
      <c r="FK842" s="15"/>
      <c r="FL842" s="20"/>
      <c r="FM842" s="15"/>
      <c r="FN842" s="20"/>
      <c r="FO842" s="15"/>
      <c r="FP842" s="20"/>
      <c r="FQ842" s="15">
        <v>45</v>
      </c>
      <c r="FR842" s="20">
        <v>2</v>
      </c>
      <c r="FS842" s="15"/>
      <c r="FT842" s="20"/>
      <c r="FU842" s="15"/>
      <c r="FV842" s="20"/>
      <c r="FW842" s="15"/>
      <c r="FX842" s="20"/>
      <c r="FY842" s="15"/>
      <c r="FZ842" s="20"/>
      <c r="GA842" s="15"/>
      <c r="GB842" s="20"/>
      <c r="GC842" s="15"/>
      <c r="GD842" s="20"/>
      <c r="GE842" s="15"/>
      <c r="GF842" s="20"/>
      <c r="GG842" s="170"/>
    </row>
    <row r="843" spans="1:189" s="2" customFormat="1" ht="15" customHeight="1" x14ac:dyDescent="0.3">
      <c r="A843" s="17" t="s">
        <v>2903</v>
      </c>
      <c r="B843" s="17" t="s">
        <v>142</v>
      </c>
      <c r="C843" s="17" t="s">
        <v>450</v>
      </c>
      <c r="D843" s="17" t="s">
        <v>1253</v>
      </c>
      <c r="E843" s="15" t="str">
        <f t="shared" si="171"/>
        <v>Alexander Lei</v>
      </c>
      <c r="F843" s="17" t="s">
        <v>135</v>
      </c>
      <c r="G843" s="17">
        <v>999918261</v>
      </c>
      <c r="H843" s="15">
        <f t="shared" si="172"/>
        <v>75</v>
      </c>
      <c r="I843" s="15"/>
      <c r="J843" s="15"/>
      <c r="K843" s="16"/>
      <c r="L843" s="15"/>
      <c r="M843" s="15"/>
      <c r="N843" s="15"/>
      <c r="O843" s="15">
        <f t="shared" si="167"/>
        <v>0</v>
      </c>
      <c r="P843" s="15">
        <v>0</v>
      </c>
      <c r="Q843" s="15">
        <f t="shared" si="168"/>
        <v>0</v>
      </c>
      <c r="R843" s="15">
        <v>0</v>
      </c>
      <c r="S843" s="15">
        <v>0</v>
      </c>
      <c r="T843" s="15">
        <f t="shared" si="169"/>
        <v>0</v>
      </c>
      <c r="U843" s="15">
        <f t="shared" si="170"/>
        <v>0</v>
      </c>
      <c r="V843" s="15"/>
      <c r="W843" s="15"/>
      <c r="X843" s="15"/>
      <c r="Y843" s="15"/>
      <c r="Z843" s="16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>
        <f t="shared" si="173"/>
        <v>75</v>
      </c>
      <c r="CT843" s="15">
        <f t="shared" si="174"/>
        <v>0</v>
      </c>
      <c r="CU843" s="15">
        <f t="shared" si="175"/>
        <v>0</v>
      </c>
      <c r="CV843" s="15">
        <f t="shared" si="176"/>
        <v>0</v>
      </c>
      <c r="CW843" s="15"/>
      <c r="CX843" s="15"/>
      <c r="CY843" s="15">
        <f t="shared" si="177"/>
        <v>0</v>
      </c>
      <c r="CZ843" s="15">
        <f>GG843</f>
        <v>0</v>
      </c>
      <c r="DA843" s="16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20"/>
      <c r="DY843" s="15"/>
      <c r="DZ843" s="20"/>
      <c r="EA843" s="15"/>
      <c r="EB843" s="20"/>
      <c r="EC843" s="15"/>
      <c r="ED843" s="20"/>
      <c r="EE843" s="15"/>
      <c r="EF843" s="20"/>
      <c r="EG843" s="15"/>
      <c r="EH843" s="20"/>
      <c r="EI843" s="15"/>
      <c r="EJ843" s="20"/>
      <c r="EK843" s="15"/>
      <c r="EL843" s="20"/>
      <c r="EM843" s="15"/>
      <c r="EN843" s="20"/>
      <c r="EO843" s="15"/>
      <c r="EP843" s="20"/>
      <c r="EQ843" s="15"/>
      <c r="ER843" s="20"/>
      <c r="ES843" s="15"/>
      <c r="ET843" s="20"/>
      <c r="EU843" s="15"/>
      <c r="EV843" s="20"/>
      <c r="EW843" s="15"/>
      <c r="EX843" s="20"/>
      <c r="EY843" s="15"/>
      <c r="EZ843" s="20"/>
      <c r="FA843" s="15"/>
      <c r="FB843" s="20"/>
      <c r="FC843" s="15"/>
      <c r="FD843" s="20"/>
      <c r="FE843" s="15">
        <v>75</v>
      </c>
      <c r="FF843" s="20">
        <v>2</v>
      </c>
      <c r="FG843" s="15"/>
      <c r="FH843" s="20"/>
      <c r="FI843" s="15"/>
      <c r="FJ843" s="20"/>
      <c r="FK843" s="15"/>
      <c r="FL843" s="20"/>
      <c r="FM843" s="15"/>
      <c r="FN843" s="20"/>
      <c r="FO843" s="15"/>
      <c r="FP843" s="20"/>
      <c r="FQ843" s="15"/>
      <c r="FR843" s="20"/>
      <c r="FS843" s="15"/>
      <c r="FT843" s="20"/>
      <c r="FU843" s="15"/>
      <c r="FV843" s="20"/>
      <c r="FW843" s="15"/>
      <c r="FX843" s="20"/>
      <c r="FY843" s="15"/>
      <c r="FZ843" s="20"/>
      <c r="GA843" s="15"/>
      <c r="GB843" s="20"/>
      <c r="GC843" s="15"/>
      <c r="GD843" s="20"/>
      <c r="GE843" s="15"/>
      <c r="GF843" s="20"/>
      <c r="GG843" s="170"/>
    </row>
    <row r="844" spans="1:189" s="2" customFormat="1" ht="15" customHeight="1" x14ac:dyDescent="0.3">
      <c r="A844" s="15" t="s">
        <v>2904</v>
      </c>
      <c r="B844" s="17" t="s">
        <v>126</v>
      </c>
      <c r="C844" s="17" t="s">
        <v>1468</v>
      </c>
      <c r="D844" s="17" t="s">
        <v>3594</v>
      </c>
      <c r="E844" s="15" t="str">
        <f t="shared" si="171"/>
        <v>Matt Neiva de Paula</v>
      </c>
      <c r="F844" s="17" t="s">
        <v>135</v>
      </c>
      <c r="G844" s="17">
        <v>999918262</v>
      </c>
      <c r="H844" s="15">
        <f t="shared" si="172"/>
        <v>68</v>
      </c>
      <c r="I844" s="15"/>
      <c r="J844" s="15"/>
      <c r="K844" s="16"/>
      <c r="L844" s="15"/>
      <c r="M844" s="15"/>
      <c r="N844" s="15"/>
      <c r="O844" s="15">
        <f t="shared" si="167"/>
        <v>0</v>
      </c>
      <c r="P844" s="15">
        <v>0</v>
      </c>
      <c r="Q844" s="15">
        <f t="shared" si="168"/>
        <v>0</v>
      </c>
      <c r="R844" s="15">
        <v>0</v>
      </c>
      <c r="S844" s="15">
        <v>0</v>
      </c>
      <c r="T844" s="15">
        <f t="shared" si="169"/>
        <v>0</v>
      </c>
      <c r="U844" s="15">
        <f t="shared" si="170"/>
        <v>0</v>
      </c>
      <c r="V844" s="15"/>
      <c r="W844" s="15"/>
      <c r="X844" s="15"/>
      <c r="Y844" s="15"/>
      <c r="Z844" s="16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>
        <f t="shared" si="173"/>
        <v>0</v>
      </c>
      <c r="CT844" s="15">
        <f t="shared" si="174"/>
        <v>68</v>
      </c>
      <c r="CU844" s="15">
        <f t="shared" si="175"/>
        <v>1</v>
      </c>
      <c r="CV844" s="15">
        <f t="shared" si="176"/>
        <v>0</v>
      </c>
      <c r="CW844" s="15"/>
      <c r="CX844" s="15"/>
      <c r="CY844" s="15">
        <f t="shared" si="177"/>
        <v>0</v>
      </c>
      <c r="CZ844" s="15">
        <f>GG844</f>
        <v>0</v>
      </c>
      <c r="DA844" s="16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20"/>
      <c r="DY844" s="15"/>
      <c r="DZ844" s="20"/>
      <c r="EA844" s="15"/>
      <c r="EB844" s="20"/>
      <c r="EC844" s="15"/>
      <c r="ED844" s="20"/>
      <c r="EE844" s="15"/>
      <c r="EF844" s="20"/>
      <c r="EG844" s="15"/>
      <c r="EH844" s="20"/>
      <c r="EI844" s="15"/>
      <c r="EJ844" s="20"/>
      <c r="EK844" s="15"/>
      <c r="EL844" s="20"/>
      <c r="EM844" s="15"/>
      <c r="EN844" s="20"/>
      <c r="EO844" s="15"/>
      <c r="EP844" s="20"/>
      <c r="EQ844" s="15"/>
      <c r="ER844" s="20"/>
      <c r="ES844" s="15"/>
      <c r="ET844" s="20"/>
      <c r="EU844" s="15"/>
      <c r="EV844" s="20"/>
      <c r="EW844" s="15"/>
      <c r="EX844" s="20"/>
      <c r="EY844" s="15"/>
      <c r="EZ844" s="20"/>
      <c r="FA844" s="15"/>
      <c r="FB844" s="20"/>
      <c r="FC844" s="15"/>
      <c r="FD844" s="20"/>
      <c r="FE844" s="15"/>
      <c r="FF844" s="20"/>
      <c r="FG844" s="15"/>
      <c r="FH844" s="20"/>
      <c r="FI844" s="15"/>
      <c r="FJ844" s="20"/>
      <c r="FK844" s="15"/>
      <c r="FL844" s="20"/>
      <c r="FM844" s="15"/>
      <c r="FN844" s="20"/>
      <c r="FO844" s="15"/>
      <c r="FP844" s="20"/>
      <c r="FQ844" s="15"/>
      <c r="FR844" s="20"/>
      <c r="FS844" s="15">
        <v>68</v>
      </c>
      <c r="FT844" s="20">
        <v>4</v>
      </c>
      <c r="FU844" s="15"/>
      <c r="FV844" s="20"/>
      <c r="FW844" s="15"/>
      <c r="FX844" s="20"/>
      <c r="FY844" s="15"/>
      <c r="FZ844" s="20"/>
      <c r="GA844" s="15"/>
      <c r="GB844" s="20"/>
      <c r="GC844" s="15"/>
      <c r="GD844" s="20"/>
      <c r="GE844" s="15"/>
      <c r="GF844" s="20"/>
      <c r="GG844" s="170"/>
    </row>
    <row r="845" spans="1:189" s="2" customFormat="1" ht="15" customHeight="1" x14ac:dyDescent="0.3">
      <c r="A845" s="15" t="s">
        <v>2904</v>
      </c>
      <c r="B845" s="15" t="s">
        <v>142</v>
      </c>
      <c r="C845" s="15" t="s">
        <v>662</v>
      </c>
      <c r="D845" s="15" t="s">
        <v>663</v>
      </c>
      <c r="E845" s="15" t="str">
        <f t="shared" si="171"/>
        <v>Maeva Dhaynaut</v>
      </c>
      <c r="F845" s="15" t="s">
        <v>128</v>
      </c>
      <c r="G845" s="15">
        <v>999918270</v>
      </c>
      <c r="H845" s="15">
        <f t="shared" si="172"/>
        <v>120</v>
      </c>
      <c r="I845" s="15"/>
      <c r="J845" s="15"/>
      <c r="K845" s="16"/>
      <c r="L845" s="15"/>
      <c r="M845" s="15"/>
      <c r="N845" s="15"/>
      <c r="O845" s="15">
        <f t="shared" si="167"/>
        <v>0</v>
      </c>
      <c r="P845" s="15">
        <v>0</v>
      </c>
      <c r="Q845" s="15">
        <f t="shared" si="168"/>
        <v>0</v>
      </c>
      <c r="R845" s="15">
        <v>0</v>
      </c>
      <c r="S845" s="15">
        <v>0</v>
      </c>
      <c r="T845" s="15">
        <f t="shared" si="169"/>
        <v>120</v>
      </c>
      <c r="U845" s="15">
        <f t="shared" si="170"/>
        <v>0</v>
      </c>
      <c r="V845" s="15"/>
      <c r="W845" s="15"/>
      <c r="X845" s="15"/>
      <c r="Y845" s="15"/>
      <c r="Z845" s="16"/>
      <c r="AA845" s="15"/>
      <c r="AB845" s="24"/>
      <c r="AC845" s="15"/>
      <c r="AD845" s="15"/>
      <c r="AE845" s="15"/>
      <c r="AF845" s="15"/>
      <c r="AG845" s="15">
        <v>30</v>
      </c>
      <c r="AH845" s="24">
        <v>1</v>
      </c>
      <c r="AI845" s="15"/>
      <c r="AJ845" s="15"/>
      <c r="AK845" s="15"/>
      <c r="AL845" s="15"/>
      <c r="AM845" s="15"/>
      <c r="AN845" s="24"/>
      <c r="AO845" s="15"/>
      <c r="AP845" s="24"/>
      <c r="AQ845" s="15"/>
      <c r="AR845" s="24"/>
      <c r="AS845" s="15"/>
      <c r="AT845" s="24"/>
      <c r="AU845" s="15"/>
      <c r="AV845" s="24"/>
      <c r="AW845" s="15"/>
      <c r="AX845" s="24"/>
      <c r="AY845" s="15"/>
      <c r="AZ845" s="15"/>
      <c r="BA845" s="15"/>
      <c r="BB845" s="15"/>
      <c r="BC845" s="15"/>
      <c r="BD845" s="15"/>
      <c r="BE845" s="15"/>
      <c r="BF845" s="24"/>
      <c r="BG845" s="15"/>
      <c r="BH845" s="24"/>
      <c r="BI845" s="15"/>
      <c r="BJ845" s="24"/>
      <c r="BK845" s="15"/>
      <c r="BL845" s="24"/>
      <c r="BM845" s="15"/>
      <c r="BN845" s="24"/>
      <c r="BO845" s="15"/>
      <c r="BP845" s="24"/>
      <c r="BQ845" s="15"/>
      <c r="BR845" s="24"/>
      <c r="BS845" s="15"/>
      <c r="BT845" s="24"/>
      <c r="BU845" s="15"/>
      <c r="BV845" s="24"/>
      <c r="BW845" s="15"/>
      <c r="BX845" s="24"/>
      <c r="BY845" s="15"/>
      <c r="BZ845" s="24"/>
      <c r="CA845" s="15"/>
      <c r="CB845" s="24"/>
      <c r="CC845" s="15"/>
      <c r="CD845" s="24"/>
      <c r="CE845" s="15"/>
      <c r="CF845" s="24"/>
      <c r="CG845" s="15"/>
      <c r="CH845" s="25"/>
      <c r="CI845" s="15"/>
      <c r="CJ845" s="25"/>
      <c r="CK845" s="15"/>
      <c r="CL845" s="25"/>
      <c r="CM845" s="15"/>
      <c r="CN845" s="25"/>
      <c r="CO845" s="15"/>
      <c r="CP845" s="25"/>
      <c r="CQ845" s="15"/>
      <c r="CR845" s="25"/>
      <c r="CS845" s="15">
        <f t="shared" si="173"/>
        <v>0</v>
      </c>
      <c r="CT845" s="15">
        <f t="shared" si="174"/>
        <v>0</v>
      </c>
      <c r="CU845" s="15">
        <f t="shared" si="175"/>
        <v>0</v>
      </c>
      <c r="CV845" s="15">
        <f t="shared" si="176"/>
        <v>0</v>
      </c>
      <c r="CW845" s="15"/>
      <c r="CX845" s="15"/>
      <c r="CY845" s="15">
        <f t="shared" si="177"/>
        <v>0</v>
      </c>
      <c r="CZ845" s="15">
        <f>GG845</f>
        <v>0</v>
      </c>
      <c r="DA845" s="19"/>
      <c r="DB845" s="17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7"/>
      <c r="DQ845" s="15"/>
      <c r="DR845" s="15"/>
      <c r="DS845" s="15"/>
      <c r="DT845" s="15"/>
      <c r="DU845" s="15"/>
      <c r="DV845" s="15"/>
      <c r="DW845" s="15">
        <v>52.5</v>
      </c>
      <c r="DX845" s="20">
        <v>2</v>
      </c>
      <c r="DY845" s="15"/>
      <c r="DZ845" s="20"/>
      <c r="EA845" s="15"/>
      <c r="EB845" s="20"/>
      <c r="EC845" s="15">
        <v>120</v>
      </c>
      <c r="ED845" s="20">
        <v>2</v>
      </c>
      <c r="EE845" s="15"/>
      <c r="EF845" s="20"/>
      <c r="EG845" s="15"/>
      <c r="EH845" s="20"/>
      <c r="EI845" s="15"/>
      <c r="EJ845" s="20"/>
      <c r="EK845" s="15"/>
      <c r="EL845" s="20"/>
      <c r="EM845" s="15"/>
      <c r="EN845" s="20"/>
      <c r="EO845" s="15"/>
      <c r="EP845" s="20"/>
      <c r="EQ845" s="15"/>
      <c r="ER845" s="20"/>
      <c r="ES845" s="15"/>
      <c r="ET845" s="20"/>
      <c r="EU845" s="15"/>
      <c r="EV845" s="20"/>
      <c r="EW845" s="15"/>
      <c r="EX845" s="20"/>
      <c r="EY845" s="15"/>
      <c r="EZ845" s="20"/>
      <c r="FA845" s="15"/>
      <c r="FB845" s="20"/>
      <c r="FC845" s="15"/>
      <c r="FD845" s="20"/>
      <c r="FE845" s="15"/>
      <c r="FF845" s="20"/>
      <c r="FG845" s="15"/>
      <c r="FH845" s="20"/>
      <c r="FI845" s="15"/>
      <c r="FJ845" s="20"/>
      <c r="FK845" s="15"/>
      <c r="FL845" s="20"/>
      <c r="FM845" s="15"/>
      <c r="FN845" s="20"/>
      <c r="FO845" s="15"/>
      <c r="FP845" s="20"/>
      <c r="FQ845" s="15"/>
      <c r="FR845" s="20"/>
      <c r="FS845" s="15"/>
      <c r="FT845" s="20"/>
      <c r="FU845" s="15"/>
      <c r="FV845" s="20"/>
      <c r="FW845" s="15"/>
      <c r="FX845" s="20"/>
      <c r="FY845" s="15"/>
      <c r="FZ845" s="20"/>
      <c r="GA845" s="15"/>
      <c r="GB845" s="20"/>
      <c r="GC845" s="15"/>
      <c r="GD845" s="20"/>
      <c r="GE845" s="15"/>
      <c r="GF845" s="20"/>
      <c r="GG845" s="170"/>
    </row>
    <row r="846" spans="1:189" s="2" customFormat="1" ht="15" customHeight="1" x14ac:dyDescent="0.3">
      <c r="A846" s="15" t="s">
        <v>130</v>
      </c>
      <c r="B846" s="15" t="s">
        <v>126</v>
      </c>
      <c r="C846" s="15" t="s">
        <v>517</v>
      </c>
      <c r="D846" s="15" t="s">
        <v>1566</v>
      </c>
      <c r="E846" s="15" t="str">
        <f t="shared" si="171"/>
        <v>Mika Perl</v>
      </c>
      <c r="F846" s="15" t="s">
        <v>128</v>
      </c>
      <c r="G846" s="15">
        <v>999918282</v>
      </c>
      <c r="H846" s="15">
        <f t="shared" si="172"/>
        <v>62</v>
      </c>
      <c r="I846" s="15"/>
      <c r="J846" s="15"/>
      <c r="K846" s="16"/>
      <c r="L846" s="15"/>
      <c r="M846" s="15"/>
      <c r="N846" s="15"/>
      <c r="O846" s="15">
        <f t="shared" si="167"/>
        <v>0</v>
      </c>
      <c r="P846" s="15">
        <v>0</v>
      </c>
      <c r="Q846" s="15">
        <f t="shared" si="168"/>
        <v>0</v>
      </c>
      <c r="R846" s="15">
        <v>0</v>
      </c>
      <c r="S846" s="15">
        <v>0</v>
      </c>
      <c r="T846" s="15">
        <f t="shared" si="169"/>
        <v>0</v>
      </c>
      <c r="U846" s="15">
        <f t="shared" si="170"/>
        <v>0</v>
      </c>
      <c r="V846" s="15"/>
      <c r="W846" s="15"/>
      <c r="X846" s="15"/>
      <c r="Y846" s="15"/>
      <c r="Z846" s="16"/>
      <c r="AA846" s="15"/>
      <c r="AB846" s="24"/>
      <c r="AC846" s="15"/>
      <c r="AD846" s="15"/>
      <c r="AE846" s="15"/>
      <c r="AF846" s="15"/>
      <c r="AG846" s="15"/>
      <c r="AH846" s="24"/>
      <c r="AI846" s="15"/>
      <c r="AJ846" s="15"/>
      <c r="AK846" s="15"/>
      <c r="AL846" s="15"/>
      <c r="AM846" s="15"/>
      <c r="AN846" s="24"/>
      <c r="AO846" s="15"/>
      <c r="AP846" s="24"/>
      <c r="AQ846" s="15"/>
      <c r="AR846" s="24"/>
      <c r="AS846" s="15"/>
      <c r="AT846" s="24"/>
      <c r="AU846" s="15"/>
      <c r="AV846" s="24"/>
      <c r="AW846" s="15"/>
      <c r="AX846" s="24"/>
      <c r="AY846" s="15"/>
      <c r="AZ846" s="15"/>
      <c r="BA846" s="15"/>
      <c r="BB846" s="15"/>
      <c r="BC846" s="15"/>
      <c r="BD846" s="15"/>
      <c r="BE846" s="15"/>
      <c r="BF846" s="24"/>
      <c r="BG846" s="15"/>
      <c r="BH846" s="24"/>
      <c r="BI846" s="15"/>
      <c r="BJ846" s="24"/>
      <c r="BK846" s="15"/>
      <c r="BL846" s="24"/>
      <c r="BM846" s="15"/>
      <c r="BN846" s="24"/>
      <c r="BO846" s="15"/>
      <c r="BP846" s="24"/>
      <c r="BQ846" s="15"/>
      <c r="BR846" s="24"/>
      <c r="BS846" s="15"/>
      <c r="BT846" s="24"/>
      <c r="BU846" s="15"/>
      <c r="BV846" s="24"/>
      <c r="BW846" s="15"/>
      <c r="BX846" s="24"/>
      <c r="BY846" s="15"/>
      <c r="BZ846" s="24"/>
      <c r="CA846" s="15"/>
      <c r="CB846" s="15"/>
      <c r="CC846" s="15"/>
      <c r="CD846" s="24"/>
      <c r="CE846" s="15"/>
      <c r="CF846" s="15"/>
      <c r="CG846" s="15">
        <v>68</v>
      </c>
      <c r="CH846" s="25">
        <v>3</v>
      </c>
      <c r="CI846" s="15"/>
      <c r="CJ846" s="25"/>
      <c r="CK846" s="15"/>
      <c r="CL846" s="15"/>
      <c r="CM846" s="15"/>
      <c r="CN846" s="15"/>
      <c r="CO846" s="15"/>
      <c r="CP846" s="15"/>
      <c r="CQ846" s="15"/>
      <c r="CR846" s="15"/>
      <c r="CS846" s="15">
        <f t="shared" si="173"/>
        <v>0</v>
      </c>
      <c r="CT846" s="15">
        <f t="shared" si="174"/>
        <v>29</v>
      </c>
      <c r="CU846" s="15">
        <f t="shared" si="175"/>
        <v>0</v>
      </c>
      <c r="CV846" s="15">
        <f t="shared" si="176"/>
        <v>33</v>
      </c>
      <c r="CW846" s="15"/>
      <c r="CX846" s="15"/>
      <c r="CY846" s="15">
        <f t="shared" si="177"/>
        <v>0</v>
      </c>
      <c r="CZ846" s="15">
        <f>GG846</f>
        <v>0</v>
      </c>
      <c r="DA846" s="16"/>
      <c r="DB846" s="17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7"/>
      <c r="DQ846" s="15"/>
      <c r="DR846" s="15"/>
      <c r="DS846" s="15"/>
      <c r="DT846" s="15"/>
      <c r="DU846" s="15"/>
      <c r="DV846" s="15"/>
      <c r="DW846" s="15"/>
      <c r="DX846" s="20"/>
      <c r="DY846" s="15">
        <v>23.7</v>
      </c>
      <c r="DZ846" s="20">
        <v>3</v>
      </c>
      <c r="EA846" s="15"/>
      <c r="EB846" s="20"/>
      <c r="EC846" s="15"/>
      <c r="ED846" s="20"/>
      <c r="EE846" s="15"/>
      <c r="EF846" s="20"/>
      <c r="EG846" s="15"/>
      <c r="EH846" s="20"/>
      <c r="EI846" s="15"/>
      <c r="EJ846" s="20"/>
      <c r="EK846" s="15"/>
      <c r="EL846" s="20"/>
      <c r="EM846" s="15"/>
      <c r="EN846" s="20"/>
      <c r="EO846" s="15"/>
      <c r="EP846" s="20"/>
      <c r="EQ846" s="15"/>
      <c r="ER846" s="20"/>
      <c r="ES846" s="15"/>
      <c r="ET846" s="20"/>
      <c r="EU846" s="15"/>
      <c r="EV846" s="20"/>
      <c r="EW846" s="15"/>
      <c r="EX846" s="20"/>
      <c r="EY846" s="15"/>
      <c r="EZ846" s="20"/>
      <c r="FA846" s="15"/>
      <c r="FB846" s="20"/>
      <c r="FC846" s="15">
        <v>29</v>
      </c>
      <c r="FD846" s="20" t="s">
        <v>168</v>
      </c>
      <c r="FE846" s="15"/>
      <c r="FF846" s="20"/>
      <c r="FG846" s="15"/>
      <c r="FH846" s="20"/>
      <c r="FI846" s="15"/>
      <c r="FJ846" s="20"/>
      <c r="FK846" s="15"/>
      <c r="FL846" s="20"/>
      <c r="FM846" s="15"/>
      <c r="FN846" s="20"/>
      <c r="FO846" s="15"/>
      <c r="FP846" s="20"/>
      <c r="FQ846" s="15"/>
      <c r="FR846" s="20"/>
      <c r="FS846" s="15"/>
      <c r="FT846" s="20"/>
      <c r="FU846" s="15"/>
      <c r="FV846" s="20"/>
      <c r="FW846" s="15"/>
      <c r="FX846" s="20"/>
      <c r="FY846" s="15"/>
      <c r="FZ846" s="20"/>
      <c r="GA846" s="15"/>
      <c r="GB846" s="20"/>
      <c r="GC846" s="15">
        <v>33</v>
      </c>
      <c r="GD846" s="20" t="s">
        <v>168</v>
      </c>
      <c r="GE846" s="15"/>
      <c r="GF846" s="20"/>
      <c r="GG846" s="170"/>
    </row>
    <row r="847" spans="1:189" s="2" customFormat="1" ht="15" customHeight="1" x14ac:dyDescent="0.3">
      <c r="A847" s="17" t="s">
        <v>130</v>
      </c>
      <c r="B847" s="17" t="s">
        <v>126</v>
      </c>
      <c r="C847" s="17" t="s">
        <v>997</v>
      </c>
      <c r="D847" s="17" t="s">
        <v>998</v>
      </c>
      <c r="E847" s="15" t="str">
        <f t="shared" si="171"/>
        <v>Aydin Islam</v>
      </c>
      <c r="F847" s="17" t="s">
        <v>135</v>
      </c>
      <c r="G847" s="17">
        <v>999918290</v>
      </c>
      <c r="H847" s="15">
        <f t="shared" si="172"/>
        <v>38</v>
      </c>
      <c r="I847" s="15"/>
      <c r="J847" s="15"/>
      <c r="K847" s="16"/>
      <c r="L847" s="15"/>
      <c r="M847" s="15"/>
      <c r="N847" s="15"/>
      <c r="O847" s="15">
        <f t="shared" si="167"/>
        <v>0</v>
      </c>
      <c r="P847" s="15">
        <v>0</v>
      </c>
      <c r="Q847" s="15">
        <f t="shared" si="168"/>
        <v>0</v>
      </c>
      <c r="R847" s="15">
        <v>0</v>
      </c>
      <c r="S847" s="15">
        <v>0</v>
      </c>
      <c r="T847" s="15">
        <f t="shared" si="169"/>
        <v>0</v>
      </c>
      <c r="U847" s="15">
        <f t="shared" si="170"/>
        <v>0</v>
      </c>
      <c r="V847" s="15"/>
      <c r="W847" s="15"/>
      <c r="X847" s="15"/>
      <c r="Y847" s="15"/>
      <c r="Z847" s="16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>
        <f t="shared" si="173"/>
        <v>0</v>
      </c>
      <c r="CT847" s="15">
        <f t="shared" si="174"/>
        <v>38</v>
      </c>
      <c r="CU847" s="15">
        <f t="shared" si="175"/>
        <v>0</v>
      </c>
      <c r="CV847" s="15">
        <f t="shared" si="176"/>
        <v>0</v>
      </c>
      <c r="CW847" s="15"/>
      <c r="CX847" s="15"/>
      <c r="CY847" s="15">
        <f t="shared" si="177"/>
        <v>0</v>
      </c>
      <c r="CZ847" s="15">
        <f>GG847</f>
        <v>0</v>
      </c>
      <c r="DA847" s="16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20"/>
      <c r="DY847" s="15"/>
      <c r="DZ847" s="20"/>
      <c r="EA847" s="15"/>
      <c r="EB847" s="20"/>
      <c r="EC847" s="15"/>
      <c r="ED847" s="20"/>
      <c r="EE847" s="15"/>
      <c r="EF847" s="20"/>
      <c r="EG847" s="15"/>
      <c r="EH847" s="20"/>
      <c r="EI847" s="15"/>
      <c r="EJ847" s="20"/>
      <c r="EK847" s="15"/>
      <c r="EL847" s="20"/>
      <c r="EM847" s="15"/>
      <c r="EN847" s="20"/>
      <c r="EO847" s="15"/>
      <c r="EP847" s="20"/>
      <c r="EQ847" s="15"/>
      <c r="ER847" s="20"/>
      <c r="ES847" s="15"/>
      <c r="ET847" s="20"/>
      <c r="EU847" s="15"/>
      <c r="EV847" s="20"/>
      <c r="EW847" s="15"/>
      <c r="EX847" s="20"/>
      <c r="EY847" s="15"/>
      <c r="EZ847" s="20"/>
      <c r="FA847" s="15"/>
      <c r="FB847" s="20"/>
      <c r="FC847" s="15"/>
      <c r="FD847" s="20"/>
      <c r="FE847" s="15"/>
      <c r="FF847" s="20"/>
      <c r="FG847" s="15"/>
      <c r="FH847" s="20"/>
      <c r="FI847" s="15"/>
      <c r="FJ847" s="20"/>
      <c r="FK847" s="15"/>
      <c r="FL847" s="20"/>
      <c r="FM847" s="15"/>
      <c r="FN847" s="20"/>
      <c r="FO847" s="15"/>
      <c r="FP847" s="20"/>
      <c r="FQ847" s="15"/>
      <c r="FR847" s="20"/>
      <c r="FS847" s="15">
        <v>38</v>
      </c>
      <c r="FT847" s="20" t="s">
        <v>129</v>
      </c>
      <c r="FU847" s="15"/>
      <c r="FV847" s="20"/>
      <c r="FW847" s="15"/>
      <c r="FX847" s="20"/>
      <c r="FY847" s="15"/>
      <c r="FZ847" s="20"/>
      <c r="GA847" s="15"/>
      <c r="GB847" s="20"/>
      <c r="GC847" s="15"/>
      <c r="GD847" s="20"/>
      <c r="GE847" s="15"/>
      <c r="GF847" s="20"/>
      <c r="GG847" s="170"/>
    </row>
    <row r="848" spans="1:189" s="2" customFormat="1" ht="15" customHeight="1" x14ac:dyDescent="0.3">
      <c r="A848" s="15" t="s">
        <v>2906</v>
      </c>
      <c r="B848" s="15" t="s">
        <v>126</v>
      </c>
      <c r="C848" s="15" t="s">
        <v>3751</v>
      </c>
      <c r="D848" s="15" t="s">
        <v>1800</v>
      </c>
      <c r="E848" s="15" t="str">
        <f t="shared" si="171"/>
        <v>CYNTHIA  TA</v>
      </c>
      <c r="F848" s="15" t="s">
        <v>128</v>
      </c>
      <c r="G848" s="15">
        <v>999918366</v>
      </c>
      <c r="H848" s="15">
        <f t="shared" si="172"/>
        <v>90</v>
      </c>
      <c r="I848" s="15"/>
      <c r="J848" s="15"/>
      <c r="K848" s="16"/>
      <c r="L848" s="15"/>
      <c r="M848" s="15"/>
      <c r="N848" s="15"/>
      <c r="O848" s="15">
        <f t="shared" si="167"/>
        <v>0</v>
      </c>
      <c r="P848" s="15">
        <v>0</v>
      </c>
      <c r="Q848" s="15">
        <f t="shared" si="168"/>
        <v>0</v>
      </c>
      <c r="R848" s="15">
        <v>0</v>
      </c>
      <c r="S848" s="15">
        <v>0</v>
      </c>
      <c r="T848" s="15">
        <f t="shared" si="169"/>
        <v>0</v>
      </c>
      <c r="U848" s="15">
        <f t="shared" si="170"/>
        <v>0</v>
      </c>
      <c r="V848" s="15"/>
      <c r="W848" s="15"/>
      <c r="X848" s="15"/>
      <c r="Y848" s="15"/>
      <c r="Z848" s="16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>
        <f t="shared" si="173"/>
        <v>0</v>
      </c>
      <c r="CT848" s="15">
        <f t="shared" si="174"/>
        <v>90</v>
      </c>
      <c r="CU848" s="15">
        <f t="shared" si="175"/>
        <v>1</v>
      </c>
      <c r="CV848" s="15">
        <f t="shared" si="176"/>
        <v>0</v>
      </c>
      <c r="CW848" s="15"/>
      <c r="CX848" s="15"/>
      <c r="CY848" s="15">
        <f t="shared" si="177"/>
        <v>0</v>
      </c>
      <c r="CZ848" s="15">
        <f>GG848</f>
        <v>0</v>
      </c>
      <c r="DA848" s="16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20"/>
      <c r="DY848" s="15"/>
      <c r="DZ848" s="20"/>
      <c r="EA848" s="15"/>
      <c r="EB848" s="20"/>
      <c r="EC848" s="15"/>
      <c r="ED848" s="20"/>
      <c r="EE848" s="15"/>
      <c r="EF848" s="20"/>
      <c r="EG848" s="15"/>
      <c r="EH848" s="20"/>
      <c r="EI848" s="15"/>
      <c r="EJ848" s="20"/>
      <c r="EK848" s="15"/>
      <c r="EL848" s="20"/>
      <c r="EM848" s="15"/>
      <c r="EN848" s="20"/>
      <c r="EO848" s="15"/>
      <c r="EP848" s="20"/>
      <c r="EQ848" s="15"/>
      <c r="ER848" s="20"/>
      <c r="ES848" s="15"/>
      <c r="ET848" s="20"/>
      <c r="EU848" s="15"/>
      <c r="EV848" s="20"/>
      <c r="EW848" s="15"/>
      <c r="EX848" s="20"/>
      <c r="EY848" s="15"/>
      <c r="EZ848" s="20"/>
      <c r="FA848" s="15"/>
      <c r="FB848" s="20"/>
      <c r="FC848" s="15"/>
      <c r="FD848" s="20"/>
      <c r="FE848" s="15"/>
      <c r="FF848" s="20"/>
      <c r="FG848" s="15"/>
      <c r="FH848" s="20"/>
      <c r="FI848" s="15"/>
      <c r="FJ848" s="20"/>
      <c r="FK848" s="15"/>
      <c r="FL848" s="20"/>
      <c r="FM848" s="15"/>
      <c r="FN848" s="20"/>
      <c r="FO848" s="15"/>
      <c r="FP848" s="20"/>
      <c r="FQ848" s="15"/>
      <c r="FR848" s="20"/>
      <c r="FS848" s="15"/>
      <c r="FT848" s="20"/>
      <c r="FU848" s="15"/>
      <c r="FV848" s="20"/>
      <c r="FW848" s="15"/>
      <c r="FX848" s="20"/>
      <c r="FY848" s="15">
        <v>90</v>
      </c>
      <c r="FZ848" s="20">
        <v>2</v>
      </c>
      <c r="GA848" s="15"/>
      <c r="GB848" s="20"/>
      <c r="GC848" s="15"/>
      <c r="GD848" s="20"/>
      <c r="GE848" s="15"/>
      <c r="GF848" s="20"/>
      <c r="GG848" s="170"/>
    </row>
    <row r="849" spans="1:189" s="2" customFormat="1" ht="15" customHeight="1" x14ac:dyDescent="0.3">
      <c r="A849" s="15" t="s">
        <v>2903</v>
      </c>
      <c r="B849" s="15" t="s">
        <v>126</v>
      </c>
      <c r="C849" s="15" t="s">
        <v>863</v>
      </c>
      <c r="D849" s="15" t="s">
        <v>864</v>
      </c>
      <c r="E849" s="15" t="str">
        <f t="shared" si="171"/>
        <v>Iromi Guerra-Perez</v>
      </c>
      <c r="F849" s="15" t="s">
        <v>128</v>
      </c>
      <c r="G849" s="15">
        <v>999918369</v>
      </c>
      <c r="H849" s="15">
        <f t="shared" si="172"/>
        <v>48</v>
      </c>
      <c r="I849" s="15"/>
      <c r="J849" s="15"/>
      <c r="K849" s="16"/>
      <c r="L849" s="15"/>
      <c r="M849" s="15"/>
      <c r="N849" s="15"/>
      <c r="O849" s="15">
        <f t="shared" si="167"/>
        <v>0</v>
      </c>
      <c r="P849" s="15">
        <v>0</v>
      </c>
      <c r="Q849" s="15">
        <f t="shared" si="168"/>
        <v>0</v>
      </c>
      <c r="R849" s="15">
        <v>0</v>
      </c>
      <c r="S849" s="15">
        <v>0</v>
      </c>
      <c r="T849" s="15">
        <f t="shared" si="169"/>
        <v>0</v>
      </c>
      <c r="U849" s="15">
        <f t="shared" si="170"/>
        <v>0</v>
      </c>
      <c r="V849" s="15"/>
      <c r="W849" s="15"/>
      <c r="X849" s="15"/>
      <c r="Y849" s="15"/>
      <c r="Z849" s="16"/>
      <c r="AA849" s="15"/>
      <c r="AB849" s="24"/>
      <c r="AC849" s="15"/>
      <c r="AD849" s="15"/>
      <c r="AE849" s="15"/>
      <c r="AF849" s="15"/>
      <c r="AG849" s="15"/>
      <c r="AH849" s="24"/>
      <c r="AI849" s="15"/>
      <c r="AJ849" s="15"/>
      <c r="AK849" s="15"/>
      <c r="AL849" s="15"/>
      <c r="AM849" s="15"/>
      <c r="AN849" s="24"/>
      <c r="AO849" s="15"/>
      <c r="AP849" s="24"/>
      <c r="AQ849" s="15">
        <v>51</v>
      </c>
      <c r="AR849" s="24">
        <v>8</v>
      </c>
      <c r="AS849" s="15"/>
      <c r="AT849" s="24"/>
      <c r="AU849" s="15"/>
      <c r="AV849" s="24"/>
      <c r="AW849" s="15"/>
      <c r="AX849" s="24"/>
      <c r="AY849" s="15"/>
      <c r="AZ849" s="15"/>
      <c r="BA849" s="15"/>
      <c r="BB849" s="15"/>
      <c r="BC849" s="15"/>
      <c r="BD849" s="15"/>
      <c r="BE849" s="15"/>
      <c r="BF849" s="24"/>
      <c r="BG849" s="15"/>
      <c r="BH849" s="24"/>
      <c r="BI849" s="15"/>
      <c r="BJ849" s="24"/>
      <c r="BK849" s="15"/>
      <c r="BL849" s="24"/>
      <c r="BM849" s="15">
        <v>44</v>
      </c>
      <c r="BN849" s="24" t="s">
        <v>129</v>
      </c>
      <c r="BO849" s="15"/>
      <c r="BP849" s="24"/>
      <c r="BQ849" s="15"/>
      <c r="BR849" s="24"/>
      <c r="BS849" s="15"/>
      <c r="BT849" s="24"/>
      <c r="BU849" s="15"/>
      <c r="BV849" s="24"/>
      <c r="BW849" s="15"/>
      <c r="BX849" s="24"/>
      <c r="BY849" s="15"/>
      <c r="BZ849" s="24"/>
      <c r="CA849" s="15">
        <v>38</v>
      </c>
      <c r="CB849" s="24">
        <v>17</v>
      </c>
      <c r="CC849" s="15"/>
      <c r="CD849" s="24"/>
      <c r="CE849" s="15"/>
      <c r="CF849" s="24"/>
      <c r="CG849" s="15"/>
      <c r="CH849" s="25"/>
      <c r="CI849" s="15"/>
      <c r="CJ849" s="25"/>
      <c r="CK849" s="15"/>
      <c r="CL849" s="25"/>
      <c r="CM849" s="15"/>
      <c r="CN849" s="25"/>
      <c r="CO849" s="15"/>
      <c r="CP849" s="25"/>
      <c r="CQ849" s="15"/>
      <c r="CR849" s="25"/>
      <c r="CS849" s="15">
        <f t="shared" si="173"/>
        <v>0</v>
      </c>
      <c r="CT849" s="15">
        <f t="shared" si="174"/>
        <v>0</v>
      </c>
      <c r="CU849" s="15">
        <f t="shared" si="175"/>
        <v>0</v>
      </c>
      <c r="CV849" s="15">
        <f t="shared" si="176"/>
        <v>0</v>
      </c>
      <c r="CW849" s="15"/>
      <c r="CX849" s="15"/>
      <c r="CY849" s="15">
        <f t="shared" si="177"/>
        <v>48</v>
      </c>
      <c r="CZ849" s="15">
        <f>GG849</f>
        <v>0</v>
      </c>
      <c r="DA849" s="19"/>
      <c r="DB849" s="17">
        <v>36</v>
      </c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7"/>
      <c r="DQ849" s="15"/>
      <c r="DR849" s="15"/>
      <c r="DS849" s="15"/>
      <c r="DT849" s="15"/>
      <c r="DU849" s="15"/>
      <c r="DV849" s="15"/>
      <c r="DW849" s="15"/>
      <c r="DX849" s="20"/>
      <c r="DY849" s="15"/>
      <c r="DZ849" s="20"/>
      <c r="EA849" s="15"/>
      <c r="EB849" s="20"/>
      <c r="EC849" s="15"/>
      <c r="ED849" s="20"/>
      <c r="EE849" s="15"/>
      <c r="EF849" s="20"/>
      <c r="EG849" s="15"/>
      <c r="EH849" s="20"/>
      <c r="EI849" s="15"/>
      <c r="EJ849" s="20"/>
      <c r="EK849" s="15"/>
      <c r="EL849" s="20"/>
      <c r="EM849" s="15"/>
      <c r="EN849" s="20"/>
      <c r="EO849" s="15">
        <v>48</v>
      </c>
      <c r="EP849" s="20"/>
      <c r="EQ849" s="15"/>
      <c r="ER849" s="20"/>
      <c r="ES849" s="15"/>
      <c r="ET849" s="20"/>
      <c r="EU849" s="15"/>
      <c r="EV849" s="20"/>
      <c r="EW849" s="15"/>
      <c r="EX849" s="20"/>
      <c r="EY849" s="15"/>
      <c r="EZ849" s="20"/>
      <c r="FA849" s="15"/>
      <c r="FB849" s="20"/>
      <c r="FC849" s="15"/>
      <c r="FD849" s="20"/>
      <c r="FE849" s="15"/>
      <c r="FF849" s="20"/>
      <c r="FG849" s="15"/>
      <c r="FH849" s="20"/>
      <c r="FI849" s="15"/>
      <c r="FJ849" s="20"/>
      <c r="FK849" s="15"/>
      <c r="FL849" s="20"/>
      <c r="FM849" s="15"/>
      <c r="FN849" s="20"/>
      <c r="FO849" s="15"/>
      <c r="FP849" s="20"/>
      <c r="FQ849" s="15"/>
      <c r="FR849" s="20"/>
      <c r="FS849" s="15"/>
      <c r="FT849" s="20"/>
      <c r="FU849" s="15"/>
      <c r="FV849" s="20"/>
      <c r="FW849" s="15"/>
      <c r="FX849" s="20"/>
      <c r="FY849" s="15"/>
      <c r="FZ849" s="20"/>
      <c r="GA849" s="15"/>
      <c r="GB849" s="20"/>
      <c r="GC849" s="15"/>
      <c r="GD849" s="20"/>
      <c r="GE849" s="15"/>
      <c r="GF849" s="20"/>
      <c r="GG849" s="170"/>
    </row>
    <row r="850" spans="1:189" s="2" customFormat="1" ht="15" customHeight="1" x14ac:dyDescent="0.3">
      <c r="A850" s="17" t="s">
        <v>125</v>
      </c>
      <c r="B850" s="15" t="s">
        <v>126</v>
      </c>
      <c r="C850" s="15" t="s">
        <v>989</v>
      </c>
      <c r="D850" s="15" t="s">
        <v>990</v>
      </c>
      <c r="E850" s="15" t="str">
        <f t="shared" si="171"/>
        <v>Ingrid Ibarra-Perez</v>
      </c>
      <c r="F850" s="15" t="s">
        <v>128</v>
      </c>
      <c r="G850" s="15">
        <v>999918370</v>
      </c>
      <c r="H850" s="15">
        <f t="shared" si="172"/>
        <v>38</v>
      </c>
      <c r="I850" s="15"/>
      <c r="J850" s="15"/>
      <c r="K850" s="16"/>
      <c r="L850" s="15"/>
      <c r="M850" s="15"/>
      <c r="N850" s="15"/>
      <c r="O850" s="15">
        <f t="shared" si="167"/>
        <v>0</v>
      </c>
      <c r="P850" s="15">
        <v>0</v>
      </c>
      <c r="Q850" s="15">
        <f t="shared" si="168"/>
        <v>1</v>
      </c>
      <c r="R850" s="15">
        <v>0</v>
      </c>
      <c r="S850" s="15">
        <v>0</v>
      </c>
      <c r="T850" s="15">
        <f t="shared" si="169"/>
        <v>38</v>
      </c>
      <c r="U850" s="15">
        <f t="shared" si="170"/>
        <v>0</v>
      </c>
      <c r="V850" s="15"/>
      <c r="W850" s="15"/>
      <c r="X850" s="15"/>
      <c r="Y850" s="15"/>
      <c r="Z850" s="16"/>
      <c r="AA850" s="15"/>
      <c r="AB850" s="24"/>
      <c r="AC850" s="15"/>
      <c r="AD850" s="15"/>
      <c r="AE850" s="15"/>
      <c r="AF850" s="15"/>
      <c r="AG850" s="15"/>
      <c r="AH850" s="24"/>
      <c r="AI850" s="15"/>
      <c r="AJ850" s="15"/>
      <c r="AK850" s="15"/>
      <c r="AL850" s="15"/>
      <c r="AM850" s="15"/>
      <c r="AN850" s="24"/>
      <c r="AO850" s="15"/>
      <c r="AP850" s="24"/>
      <c r="AQ850" s="15">
        <v>68</v>
      </c>
      <c r="AR850" s="24">
        <v>3</v>
      </c>
      <c r="AS850" s="15"/>
      <c r="AT850" s="24"/>
      <c r="AU850" s="15"/>
      <c r="AV850" s="24"/>
      <c r="AW850" s="15"/>
      <c r="AX850" s="24"/>
      <c r="AY850" s="15"/>
      <c r="AZ850" s="15"/>
      <c r="BA850" s="15"/>
      <c r="BB850" s="15"/>
      <c r="BC850" s="15"/>
      <c r="BD850" s="15"/>
      <c r="BE850" s="15"/>
      <c r="BF850" s="24"/>
      <c r="BG850" s="15"/>
      <c r="BH850" s="24"/>
      <c r="BI850" s="15"/>
      <c r="BJ850" s="24"/>
      <c r="BK850" s="15"/>
      <c r="BL850" s="24"/>
      <c r="BM850" s="15">
        <v>33</v>
      </c>
      <c r="BN850" s="24" t="s">
        <v>168</v>
      </c>
      <c r="BO850" s="15"/>
      <c r="BP850" s="24"/>
      <c r="BQ850" s="15"/>
      <c r="BR850" s="24"/>
      <c r="BS850" s="15"/>
      <c r="BT850" s="24"/>
      <c r="BU850" s="15"/>
      <c r="BV850" s="24"/>
      <c r="BW850" s="15"/>
      <c r="BX850" s="24"/>
      <c r="BY850" s="15"/>
      <c r="BZ850" s="24"/>
      <c r="CA850" s="15">
        <v>38</v>
      </c>
      <c r="CB850" s="24" t="s">
        <v>168</v>
      </c>
      <c r="CC850" s="15"/>
      <c r="CD850" s="24"/>
      <c r="CE850" s="15"/>
      <c r="CF850" s="24"/>
      <c r="CG850" s="15"/>
      <c r="CH850" s="25"/>
      <c r="CI850" s="15"/>
      <c r="CJ850" s="25"/>
      <c r="CK850" s="15"/>
      <c r="CL850" s="25"/>
      <c r="CM850" s="15"/>
      <c r="CN850" s="25"/>
      <c r="CO850" s="15"/>
      <c r="CP850" s="25"/>
      <c r="CQ850" s="15"/>
      <c r="CR850" s="25"/>
      <c r="CS850" s="15">
        <f t="shared" si="173"/>
        <v>0</v>
      </c>
      <c r="CT850" s="15">
        <f t="shared" si="174"/>
        <v>0</v>
      </c>
      <c r="CU850" s="15">
        <f t="shared" si="175"/>
        <v>0</v>
      </c>
      <c r="CV850" s="15">
        <f t="shared" si="176"/>
        <v>0</v>
      </c>
      <c r="CW850" s="15"/>
      <c r="CX850" s="15"/>
      <c r="CY850" s="15">
        <f t="shared" si="177"/>
        <v>0</v>
      </c>
      <c r="CZ850" s="15">
        <f>GG850</f>
        <v>0</v>
      </c>
      <c r="DA850" s="19"/>
      <c r="DB850" s="17">
        <v>48</v>
      </c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>
        <v>63</v>
      </c>
      <c r="DO850" s="15"/>
      <c r="DP850" s="17"/>
      <c r="DQ850" s="15"/>
      <c r="DR850" s="15"/>
      <c r="DS850" s="15"/>
      <c r="DT850" s="15"/>
      <c r="DU850" s="15"/>
      <c r="DV850" s="15"/>
      <c r="DW850" s="15"/>
      <c r="DX850" s="20"/>
      <c r="DY850" s="15">
        <v>33</v>
      </c>
      <c r="DZ850" s="20" t="s">
        <v>168</v>
      </c>
      <c r="EA850" s="15"/>
      <c r="EB850" s="20"/>
      <c r="EC850" s="15">
        <v>38</v>
      </c>
      <c r="ED850" s="20" t="s">
        <v>168</v>
      </c>
      <c r="EE850" s="15"/>
      <c r="EF850" s="20"/>
      <c r="EG850" s="15"/>
      <c r="EH850" s="20"/>
      <c r="EI850" s="15"/>
      <c r="EJ850" s="20"/>
      <c r="EK850" s="15"/>
      <c r="EL850" s="20"/>
      <c r="EM850" s="15"/>
      <c r="EN850" s="20"/>
      <c r="EO850" s="15"/>
      <c r="EP850" s="20"/>
      <c r="EQ850" s="15"/>
      <c r="ER850" s="20"/>
      <c r="ES850" s="15"/>
      <c r="ET850" s="20"/>
      <c r="EU850" s="15"/>
      <c r="EV850" s="20"/>
      <c r="EW850" s="15"/>
      <c r="EX850" s="20"/>
      <c r="EY850" s="15"/>
      <c r="EZ850" s="20"/>
      <c r="FA850" s="15"/>
      <c r="FB850" s="20"/>
      <c r="FC850" s="15"/>
      <c r="FD850" s="20"/>
      <c r="FE850" s="15"/>
      <c r="FF850" s="20"/>
      <c r="FG850" s="15"/>
      <c r="FH850" s="20"/>
      <c r="FI850" s="15"/>
      <c r="FJ850" s="20"/>
      <c r="FK850" s="15"/>
      <c r="FL850" s="20"/>
      <c r="FM850" s="15"/>
      <c r="FN850" s="20"/>
      <c r="FO850" s="15"/>
      <c r="FP850" s="20"/>
      <c r="FQ850" s="15"/>
      <c r="FR850" s="20"/>
      <c r="FS850" s="15"/>
      <c r="FT850" s="20"/>
      <c r="FU850" s="15"/>
      <c r="FV850" s="20"/>
      <c r="FW850" s="15"/>
      <c r="FX850" s="20"/>
      <c r="FY850" s="15"/>
      <c r="FZ850" s="20"/>
      <c r="GA850" s="15"/>
      <c r="GB850" s="20"/>
      <c r="GC850" s="15"/>
      <c r="GD850" s="20"/>
      <c r="GE850" s="15"/>
      <c r="GF850" s="20"/>
      <c r="GG850" s="170"/>
    </row>
    <row r="851" spans="1:189" s="2" customFormat="1" ht="15" customHeight="1" x14ac:dyDescent="0.3">
      <c r="A851" s="15" t="s">
        <v>2903</v>
      </c>
      <c r="B851" s="15" t="s">
        <v>126</v>
      </c>
      <c r="C851" s="15" t="s">
        <v>195</v>
      </c>
      <c r="D851" s="15" t="s">
        <v>196</v>
      </c>
      <c r="E851" s="15" t="str">
        <f t="shared" si="171"/>
        <v>Sahar Alcozai</v>
      </c>
      <c r="F851" s="15" t="s">
        <v>128</v>
      </c>
      <c r="G851" s="15">
        <v>999918374</v>
      </c>
      <c r="H851" s="15">
        <f t="shared" si="172"/>
        <v>138</v>
      </c>
      <c r="I851" s="15"/>
      <c r="J851" s="15"/>
      <c r="K851" s="16"/>
      <c r="L851" s="15"/>
      <c r="M851" s="15"/>
      <c r="N851" s="15"/>
      <c r="O851" s="15">
        <f t="shared" si="167"/>
        <v>0</v>
      </c>
      <c r="P851" s="15">
        <v>0</v>
      </c>
      <c r="Q851" s="15">
        <f t="shared" si="168"/>
        <v>1</v>
      </c>
      <c r="R851" s="15">
        <v>0</v>
      </c>
      <c r="S851" s="15">
        <v>0</v>
      </c>
      <c r="T851" s="15">
        <f t="shared" si="169"/>
        <v>0</v>
      </c>
      <c r="U851" s="15">
        <f t="shared" si="170"/>
        <v>0</v>
      </c>
      <c r="V851" s="15"/>
      <c r="W851" s="15"/>
      <c r="X851" s="15"/>
      <c r="Y851" s="15"/>
      <c r="Z851" s="16"/>
      <c r="AA851" s="15"/>
      <c r="AB851" s="24"/>
      <c r="AC851" s="15"/>
      <c r="AD851" s="15"/>
      <c r="AE851" s="15"/>
      <c r="AF851" s="15"/>
      <c r="AG851" s="15"/>
      <c r="AH851" s="24"/>
      <c r="AI851" s="15"/>
      <c r="AJ851" s="15"/>
      <c r="AK851" s="15"/>
      <c r="AL851" s="15"/>
      <c r="AM851" s="15"/>
      <c r="AN851" s="24"/>
      <c r="AO851" s="15"/>
      <c r="AP851" s="24"/>
      <c r="AQ851" s="15"/>
      <c r="AR851" s="24"/>
      <c r="AS851" s="15"/>
      <c r="AT851" s="24"/>
      <c r="AU851" s="15"/>
      <c r="AV851" s="24"/>
      <c r="AW851" s="15"/>
      <c r="AX851" s="24"/>
      <c r="AY851" s="15"/>
      <c r="AZ851" s="15"/>
      <c r="BA851" s="15"/>
      <c r="BB851" s="15"/>
      <c r="BC851" s="15"/>
      <c r="BD851" s="15"/>
      <c r="BE851" s="15"/>
      <c r="BF851" s="24"/>
      <c r="BG851" s="15"/>
      <c r="BH851" s="24"/>
      <c r="BI851" s="15"/>
      <c r="BJ851" s="24"/>
      <c r="BK851" s="15"/>
      <c r="BL851" s="24"/>
      <c r="BM851" s="15">
        <v>44</v>
      </c>
      <c r="BN851" s="24" t="s">
        <v>129</v>
      </c>
      <c r="BO851" s="15"/>
      <c r="BP851" s="24"/>
      <c r="BQ851" s="15"/>
      <c r="BR851" s="24"/>
      <c r="BS851" s="15"/>
      <c r="BT851" s="24"/>
      <c r="BU851" s="15"/>
      <c r="BV851" s="24"/>
      <c r="BW851" s="15"/>
      <c r="BX851" s="24"/>
      <c r="BY851" s="15"/>
      <c r="BZ851" s="24"/>
      <c r="CA851" s="15">
        <v>38</v>
      </c>
      <c r="CB851" s="24">
        <v>17</v>
      </c>
      <c r="CC851" s="15"/>
      <c r="CD851" s="24"/>
      <c r="CE851" s="15"/>
      <c r="CF851" s="24"/>
      <c r="CG851" s="15">
        <v>58</v>
      </c>
      <c r="CH851" s="25">
        <v>6</v>
      </c>
      <c r="CI851" s="15"/>
      <c r="CJ851" s="25"/>
      <c r="CK851" s="15"/>
      <c r="CL851" s="25"/>
      <c r="CM851" s="15"/>
      <c r="CN851" s="25"/>
      <c r="CO851" s="15"/>
      <c r="CP851" s="25"/>
      <c r="CQ851" s="15"/>
      <c r="CR851" s="25"/>
      <c r="CS851" s="15">
        <f t="shared" si="173"/>
        <v>0</v>
      </c>
      <c r="CT851" s="15">
        <f t="shared" si="174"/>
        <v>58</v>
      </c>
      <c r="CU851" s="15">
        <f t="shared" si="175"/>
        <v>1</v>
      </c>
      <c r="CV851" s="15">
        <f t="shared" si="176"/>
        <v>44</v>
      </c>
      <c r="CW851" s="15"/>
      <c r="CX851" s="15"/>
      <c r="CY851" s="15">
        <f t="shared" si="177"/>
        <v>36</v>
      </c>
      <c r="CZ851" s="15">
        <f>GG851</f>
        <v>0</v>
      </c>
      <c r="DA851" s="19"/>
      <c r="DB851" s="17">
        <v>48</v>
      </c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>
        <v>38</v>
      </c>
      <c r="DP851" s="17"/>
      <c r="DQ851" s="15"/>
      <c r="DR851" s="15"/>
      <c r="DS851" s="15"/>
      <c r="DT851" s="15"/>
      <c r="DU851" s="15"/>
      <c r="DV851" s="15"/>
      <c r="DW851" s="15"/>
      <c r="DX851" s="20"/>
      <c r="DY851" s="15"/>
      <c r="DZ851" s="20"/>
      <c r="EA851" s="15"/>
      <c r="EB851" s="20"/>
      <c r="EC851" s="15"/>
      <c r="ED851" s="20"/>
      <c r="EE851" s="15"/>
      <c r="EF851" s="20"/>
      <c r="EG851" s="15"/>
      <c r="EH851" s="20"/>
      <c r="EI851" s="15"/>
      <c r="EJ851" s="20"/>
      <c r="EK851" s="15"/>
      <c r="EL851" s="20"/>
      <c r="EM851" s="15"/>
      <c r="EN851" s="20"/>
      <c r="EO851" s="15">
        <v>36</v>
      </c>
      <c r="EP851" s="20"/>
      <c r="EQ851" s="15"/>
      <c r="ER851" s="20"/>
      <c r="ES851" s="15"/>
      <c r="ET851" s="20"/>
      <c r="EU851" s="15"/>
      <c r="EV851" s="20"/>
      <c r="EW851" s="15"/>
      <c r="EX851" s="20"/>
      <c r="EY851" s="15"/>
      <c r="EZ851" s="20"/>
      <c r="FA851" s="15"/>
      <c r="FB851" s="20"/>
      <c r="FC851" s="15">
        <v>58</v>
      </c>
      <c r="FD851" s="20">
        <v>6</v>
      </c>
      <c r="FE851" s="15"/>
      <c r="FF851" s="20"/>
      <c r="FG851" s="15"/>
      <c r="FH851" s="20"/>
      <c r="FI851" s="15"/>
      <c r="FJ851" s="20"/>
      <c r="FK851" s="15"/>
      <c r="FL851" s="20"/>
      <c r="FM851" s="15"/>
      <c r="FN851" s="20"/>
      <c r="FO851" s="15"/>
      <c r="FP851" s="20"/>
      <c r="FQ851" s="15"/>
      <c r="FR851" s="20"/>
      <c r="FS851" s="15"/>
      <c r="FT851" s="20"/>
      <c r="FU851" s="15"/>
      <c r="FV851" s="20"/>
      <c r="FW851" s="15"/>
      <c r="FX851" s="20"/>
      <c r="FY851" s="15"/>
      <c r="FZ851" s="20"/>
      <c r="GA851" s="15"/>
      <c r="GB851" s="20"/>
      <c r="GC851" s="15">
        <v>44</v>
      </c>
      <c r="GD851" s="20">
        <v>9</v>
      </c>
      <c r="GE851" s="15"/>
      <c r="GF851" s="20"/>
      <c r="GG851" s="170"/>
    </row>
    <row r="852" spans="1:189" s="2" customFormat="1" ht="15" customHeight="1" x14ac:dyDescent="0.3">
      <c r="A852" s="15" t="s">
        <v>2903</v>
      </c>
      <c r="B852" s="15" t="s">
        <v>126</v>
      </c>
      <c r="C852" s="15" t="s">
        <v>358</v>
      </c>
      <c r="D852" s="15" t="s">
        <v>359</v>
      </c>
      <c r="E852" s="15" t="str">
        <f t="shared" si="171"/>
        <v>Arav Bhosle</v>
      </c>
      <c r="F852" s="15" t="s">
        <v>135</v>
      </c>
      <c r="G852" s="15">
        <v>999918384</v>
      </c>
      <c r="H852" s="15">
        <f t="shared" si="172"/>
        <v>45</v>
      </c>
      <c r="I852" s="15"/>
      <c r="J852" s="15"/>
      <c r="K852" s="16"/>
      <c r="L852" s="15"/>
      <c r="M852" s="15"/>
      <c r="N852" s="15"/>
      <c r="O852" s="15">
        <f t="shared" si="167"/>
        <v>0</v>
      </c>
      <c r="P852" s="15">
        <v>0</v>
      </c>
      <c r="Q852" s="15">
        <f t="shared" si="168"/>
        <v>0</v>
      </c>
      <c r="R852" s="15">
        <v>0</v>
      </c>
      <c r="S852" s="15">
        <v>0</v>
      </c>
      <c r="T852" s="15">
        <f t="shared" si="169"/>
        <v>0</v>
      </c>
      <c r="U852" s="15">
        <f t="shared" si="170"/>
        <v>0</v>
      </c>
      <c r="V852" s="15"/>
      <c r="W852" s="15"/>
      <c r="X852" s="15"/>
      <c r="Y852" s="15"/>
      <c r="Z852" s="16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>
        <f t="shared" si="173"/>
        <v>0</v>
      </c>
      <c r="CT852" s="15">
        <f t="shared" si="174"/>
        <v>45</v>
      </c>
      <c r="CU852" s="15">
        <f t="shared" si="175"/>
        <v>1</v>
      </c>
      <c r="CV852" s="15">
        <f t="shared" si="176"/>
        <v>0</v>
      </c>
      <c r="CW852" s="15"/>
      <c r="CX852" s="15"/>
      <c r="CY852" s="15">
        <f t="shared" si="177"/>
        <v>0</v>
      </c>
      <c r="CZ852" s="15">
        <f>GG852</f>
        <v>0</v>
      </c>
      <c r="DA852" s="16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20"/>
      <c r="DY852" s="15"/>
      <c r="DZ852" s="20"/>
      <c r="EA852" s="15"/>
      <c r="EB852" s="20"/>
      <c r="EC852" s="15"/>
      <c r="ED852" s="20"/>
      <c r="EE852" s="15"/>
      <c r="EF852" s="20"/>
      <c r="EG852" s="15"/>
      <c r="EH852" s="20"/>
      <c r="EI852" s="15"/>
      <c r="EJ852" s="20"/>
      <c r="EK852" s="15"/>
      <c r="EL852" s="20"/>
      <c r="EM852" s="15"/>
      <c r="EN852" s="20"/>
      <c r="EO852" s="15"/>
      <c r="EP852" s="20"/>
      <c r="EQ852" s="15"/>
      <c r="ER852" s="20"/>
      <c r="ES852" s="15"/>
      <c r="ET852" s="20"/>
      <c r="EU852" s="15"/>
      <c r="EV852" s="20"/>
      <c r="EW852" s="15"/>
      <c r="EX852" s="20"/>
      <c r="EY852" s="15"/>
      <c r="EZ852" s="20"/>
      <c r="FA852" s="15"/>
      <c r="FB852" s="20"/>
      <c r="FC852" s="15"/>
      <c r="FD852" s="20"/>
      <c r="FE852" s="15"/>
      <c r="FF852" s="20"/>
      <c r="FG852" s="15"/>
      <c r="FH852" s="20"/>
      <c r="FI852" s="15"/>
      <c r="FJ852" s="20"/>
      <c r="FK852" s="15"/>
      <c r="FL852" s="20"/>
      <c r="FM852" s="15"/>
      <c r="FN852" s="20"/>
      <c r="FO852" s="15"/>
      <c r="FP852" s="20"/>
      <c r="FQ852" s="15"/>
      <c r="FR852" s="20"/>
      <c r="FS852" s="15"/>
      <c r="FT852" s="20"/>
      <c r="FU852" s="15"/>
      <c r="FV852" s="20"/>
      <c r="FW852" s="15">
        <v>45</v>
      </c>
      <c r="FX852" s="20">
        <v>2</v>
      </c>
      <c r="FY852" s="15"/>
      <c r="FZ852" s="20"/>
      <c r="GA852" s="15"/>
      <c r="GB852" s="20"/>
      <c r="GC852" s="15"/>
      <c r="GD852" s="20"/>
      <c r="GE852" s="15"/>
      <c r="GF852" s="20"/>
      <c r="GG852" s="170"/>
    </row>
    <row r="853" spans="1:189" s="2" customFormat="1" ht="15" customHeight="1" x14ac:dyDescent="0.3">
      <c r="A853" s="15" t="s">
        <v>2903</v>
      </c>
      <c r="B853" s="15" t="s">
        <v>126</v>
      </c>
      <c r="C853" s="15" t="s">
        <v>907</v>
      </c>
      <c r="D853" s="15" t="s">
        <v>904</v>
      </c>
      <c r="E853" s="15" t="str">
        <f t="shared" si="171"/>
        <v>Donghoon Han</v>
      </c>
      <c r="F853" s="15" t="s">
        <v>135</v>
      </c>
      <c r="G853" s="15">
        <v>999918398</v>
      </c>
      <c r="H853" s="15">
        <f t="shared" si="172"/>
        <v>84</v>
      </c>
      <c r="I853" s="15"/>
      <c r="J853" s="17">
        <f>(O853+P853+R853+S853+T853+U853)/2</f>
        <v>16</v>
      </c>
      <c r="K853" s="16"/>
      <c r="L853" s="15"/>
      <c r="M853" s="15"/>
      <c r="N853" s="15"/>
      <c r="O853" s="15">
        <f t="shared" si="167"/>
        <v>32</v>
      </c>
      <c r="P853" s="15">
        <v>0</v>
      </c>
      <c r="Q853" s="15">
        <f t="shared" si="168"/>
        <v>1</v>
      </c>
      <c r="R853" s="15">
        <v>0</v>
      </c>
      <c r="S853" s="15">
        <v>0</v>
      </c>
      <c r="T853" s="15">
        <f t="shared" si="169"/>
        <v>0</v>
      </c>
      <c r="U853" s="15">
        <f t="shared" si="170"/>
        <v>0</v>
      </c>
      <c r="V853" s="15"/>
      <c r="W853" s="15"/>
      <c r="X853" s="15"/>
      <c r="Y853" s="15"/>
      <c r="Z853" s="16"/>
      <c r="AA853" s="15"/>
      <c r="AB853" s="24"/>
      <c r="AC853" s="15"/>
      <c r="AD853" s="15"/>
      <c r="AE853" s="15"/>
      <c r="AF853" s="15"/>
      <c r="AG853" s="15"/>
      <c r="AH853" s="24"/>
      <c r="AI853" s="15"/>
      <c r="AJ853" s="15"/>
      <c r="AK853" s="15"/>
      <c r="AL853" s="15"/>
      <c r="AM853" s="15">
        <f>0.4*25</f>
        <v>10</v>
      </c>
      <c r="AN853" s="24">
        <v>1</v>
      </c>
      <c r="AO853" s="15"/>
      <c r="AP853" s="24"/>
      <c r="AQ853" s="15">
        <f>0.4*120</f>
        <v>48</v>
      </c>
      <c r="AR853" s="24">
        <v>1</v>
      </c>
      <c r="AS853" s="15"/>
      <c r="AT853" s="24"/>
      <c r="AU853" s="15"/>
      <c r="AV853" s="24"/>
      <c r="AW853" s="15"/>
      <c r="AX853" s="24"/>
      <c r="AY853" s="15"/>
      <c r="AZ853" s="15"/>
      <c r="BA853" s="15"/>
      <c r="BB853" s="15"/>
      <c r="BC853" s="15"/>
      <c r="BD853" s="15"/>
      <c r="BE853" s="15"/>
      <c r="BF853" s="24"/>
      <c r="BG853" s="15"/>
      <c r="BH853" s="24"/>
      <c r="BI853" s="15"/>
      <c r="BJ853" s="24"/>
      <c r="BK853" s="15"/>
      <c r="BL853" s="24"/>
      <c r="BM853" s="15"/>
      <c r="BN853" s="24"/>
      <c r="BO853" s="15"/>
      <c r="BP853" s="24"/>
      <c r="BQ853" s="15">
        <v>100</v>
      </c>
      <c r="BR853" s="24">
        <v>1</v>
      </c>
      <c r="BS853" s="15"/>
      <c r="BT853" s="24"/>
      <c r="BU853" s="15"/>
      <c r="BV853" s="24"/>
      <c r="BW853" s="15"/>
      <c r="BX853" s="24"/>
      <c r="BY853" s="15"/>
      <c r="BZ853" s="24"/>
      <c r="CA853" s="15">
        <f>0.3*40</f>
        <v>12</v>
      </c>
      <c r="CB853" s="24">
        <v>1</v>
      </c>
      <c r="CC853" s="15"/>
      <c r="CD853" s="24"/>
      <c r="CE853" s="15"/>
      <c r="CF853" s="24"/>
      <c r="CG853" s="15"/>
      <c r="CH853" s="25"/>
      <c r="CI853" s="15"/>
      <c r="CJ853" s="25"/>
      <c r="CK853" s="15"/>
      <c r="CL853" s="25"/>
      <c r="CM853" s="15"/>
      <c r="CN853" s="25"/>
      <c r="CO853" s="15"/>
      <c r="CP853" s="25"/>
      <c r="CQ853" s="15"/>
      <c r="CR853" s="25"/>
      <c r="CS853" s="15">
        <f t="shared" si="173"/>
        <v>0</v>
      </c>
      <c r="CT853" s="15">
        <f t="shared" si="174"/>
        <v>68</v>
      </c>
      <c r="CU853" s="15">
        <f t="shared" si="175"/>
        <v>0</v>
      </c>
      <c r="CV853" s="15">
        <f t="shared" si="176"/>
        <v>0</v>
      </c>
      <c r="CW853" s="15"/>
      <c r="CX853" s="15"/>
      <c r="CY853" s="15">
        <f t="shared" si="177"/>
        <v>0</v>
      </c>
      <c r="CZ853" s="15">
        <f>GG853</f>
        <v>0</v>
      </c>
      <c r="DA853" s="19"/>
      <c r="DB853" s="17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>
        <v>54</v>
      </c>
      <c r="DO853" s="15"/>
      <c r="DP853" s="17"/>
      <c r="DQ853" s="15"/>
      <c r="DR853" s="15"/>
      <c r="DS853" s="15"/>
      <c r="DT853" s="15"/>
      <c r="DU853" s="15"/>
      <c r="DV853" s="15"/>
      <c r="DW853" s="15"/>
      <c r="DX853" s="20"/>
      <c r="DY853" s="15"/>
      <c r="DZ853" s="20"/>
      <c r="EA853" s="15"/>
      <c r="EB853" s="20"/>
      <c r="EC853" s="15"/>
      <c r="ED853" s="20"/>
      <c r="EE853" s="15"/>
      <c r="EF853" s="20"/>
      <c r="EG853" s="15"/>
      <c r="EH853" s="20"/>
      <c r="EI853" s="15"/>
      <c r="EJ853" s="20"/>
      <c r="EK853" s="15">
        <v>32</v>
      </c>
      <c r="EL853" s="20" t="s">
        <v>129</v>
      </c>
      <c r="EM853" s="15"/>
      <c r="EN853" s="20"/>
      <c r="EO853" s="15"/>
      <c r="EP853" s="20"/>
      <c r="EQ853" s="15"/>
      <c r="ER853" s="20"/>
      <c r="ES853" s="15"/>
      <c r="ET853" s="20"/>
      <c r="EU853" s="15"/>
      <c r="EV853" s="20"/>
      <c r="EW853" s="15"/>
      <c r="EX853" s="20"/>
      <c r="EY853" s="15"/>
      <c r="EZ853" s="20"/>
      <c r="FA853" s="15"/>
      <c r="FB853" s="20"/>
      <c r="FC853" s="15"/>
      <c r="FD853" s="20"/>
      <c r="FE853" s="15"/>
      <c r="FF853" s="20"/>
      <c r="FG853" s="15"/>
      <c r="FH853" s="20"/>
      <c r="FI853" s="15"/>
      <c r="FJ853" s="20"/>
      <c r="FK853" s="15"/>
      <c r="FL853" s="20"/>
      <c r="FM853" s="15"/>
      <c r="FN853" s="20"/>
      <c r="FO853" s="15">
        <v>68</v>
      </c>
      <c r="FP853" s="20"/>
      <c r="FQ853" s="15"/>
      <c r="FR853" s="20"/>
      <c r="FS853" s="15"/>
      <c r="FT853" s="20"/>
      <c r="FU853" s="15"/>
      <c r="FV853" s="20"/>
      <c r="FW853" s="15"/>
      <c r="FX853" s="20"/>
      <c r="FY853" s="15"/>
      <c r="FZ853" s="20"/>
      <c r="GA853" s="15"/>
      <c r="GB853" s="20"/>
      <c r="GC853" s="15"/>
      <c r="GD853" s="20"/>
      <c r="GE853" s="15"/>
      <c r="GF853" s="20"/>
      <c r="GG853" s="170"/>
    </row>
    <row r="854" spans="1:189" s="2" customFormat="1" ht="15" customHeight="1" x14ac:dyDescent="0.3">
      <c r="A854" s="15" t="s">
        <v>2903</v>
      </c>
      <c r="B854" s="15" t="s">
        <v>126</v>
      </c>
      <c r="C854" s="15" t="s">
        <v>910</v>
      </c>
      <c r="D854" s="15" t="s">
        <v>904</v>
      </c>
      <c r="E854" s="15" t="str">
        <f t="shared" si="171"/>
        <v>Jihoon Han</v>
      </c>
      <c r="F854" s="15" t="s">
        <v>135</v>
      </c>
      <c r="G854" s="15">
        <v>999918399</v>
      </c>
      <c r="H854" s="15">
        <f t="shared" si="172"/>
        <v>212</v>
      </c>
      <c r="I854" s="15"/>
      <c r="J854" s="15"/>
      <c r="K854" s="16"/>
      <c r="L854" s="15"/>
      <c r="M854" s="15"/>
      <c r="N854" s="15"/>
      <c r="O854" s="15">
        <f t="shared" si="167"/>
        <v>56</v>
      </c>
      <c r="P854" s="15">
        <v>0</v>
      </c>
      <c r="Q854" s="15">
        <f t="shared" si="168"/>
        <v>1</v>
      </c>
      <c r="R854" s="15">
        <v>0</v>
      </c>
      <c r="S854" s="15">
        <v>0</v>
      </c>
      <c r="T854" s="15">
        <f t="shared" si="169"/>
        <v>0</v>
      </c>
      <c r="U854" s="15">
        <f t="shared" si="170"/>
        <v>0</v>
      </c>
      <c r="V854" s="15"/>
      <c r="W854" s="15"/>
      <c r="X854" s="15"/>
      <c r="Y854" s="15"/>
      <c r="Z854" s="16"/>
      <c r="AA854" s="15"/>
      <c r="AB854" s="24"/>
      <c r="AC854" s="15"/>
      <c r="AD854" s="15"/>
      <c r="AE854" s="15"/>
      <c r="AF854" s="15"/>
      <c r="AG854" s="15"/>
      <c r="AH854" s="24"/>
      <c r="AI854" s="15"/>
      <c r="AJ854" s="15"/>
      <c r="AK854" s="15"/>
      <c r="AL854" s="15"/>
      <c r="AM854" s="15">
        <f>0.4*25</f>
        <v>10</v>
      </c>
      <c r="AN854" s="24">
        <v>1</v>
      </c>
      <c r="AO854" s="15"/>
      <c r="AP854" s="24"/>
      <c r="AQ854" s="15">
        <f>0.4*120</f>
        <v>48</v>
      </c>
      <c r="AR854" s="24">
        <v>1</v>
      </c>
      <c r="AS854" s="15"/>
      <c r="AT854" s="24"/>
      <c r="AU854" s="15"/>
      <c r="AV854" s="24"/>
      <c r="AW854" s="15"/>
      <c r="AX854" s="24"/>
      <c r="AY854" s="15"/>
      <c r="AZ854" s="15"/>
      <c r="BA854" s="15"/>
      <c r="BB854" s="15"/>
      <c r="BC854" s="15"/>
      <c r="BD854" s="15"/>
      <c r="BE854" s="15"/>
      <c r="BF854" s="24"/>
      <c r="BG854" s="15"/>
      <c r="BH854" s="24"/>
      <c r="BI854" s="15"/>
      <c r="BJ854" s="24"/>
      <c r="BK854" s="15"/>
      <c r="BL854" s="24"/>
      <c r="BM854" s="15"/>
      <c r="BN854" s="24"/>
      <c r="BO854" s="15"/>
      <c r="BP854" s="24"/>
      <c r="BQ854" s="15">
        <v>50</v>
      </c>
      <c r="BR854" s="24">
        <v>1</v>
      </c>
      <c r="BS854" s="15">
        <v>35</v>
      </c>
      <c r="BT854" s="24">
        <v>1</v>
      </c>
      <c r="BU854" s="15"/>
      <c r="BV854" s="24"/>
      <c r="BW854" s="15"/>
      <c r="BX854" s="24"/>
      <c r="BY854" s="15"/>
      <c r="BZ854" s="24"/>
      <c r="CA854" s="15">
        <f>0.3*40</f>
        <v>12</v>
      </c>
      <c r="CB854" s="24">
        <v>1</v>
      </c>
      <c r="CC854" s="15"/>
      <c r="CD854" s="24"/>
      <c r="CE854" s="15"/>
      <c r="CF854" s="24"/>
      <c r="CG854" s="15"/>
      <c r="CH854" s="25"/>
      <c r="CI854" s="15"/>
      <c r="CJ854" s="25"/>
      <c r="CK854" s="15"/>
      <c r="CL854" s="25"/>
      <c r="CM854" s="15"/>
      <c r="CN854" s="25"/>
      <c r="CO854" s="15"/>
      <c r="CP854" s="25"/>
      <c r="CQ854" s="15"/>
      <c r="CR854" s="25"/>
      <c r="CS854" s="15">
        <f t="shared" si="173"/>
        <v>0</v>
      </c>
      <c r="CT854" s="15">
        <f t="shared" si="174"/>
        <v>108</v>
      </c>
      <c r="CU854" s="15">
        <f t="shared" si="175"/>
        <v>1</v>
      </c>
      <c r="CV854" s="15">
        <f t="shared" si="176"/>
        <v>0</v>
      </c>
      <c r="CW854" s="15"/>
      <c r="CX854" s="15"/>
      <c r="CY854" s="15">
        <f t="shared" si="177"/>
        <v>48</v>
      </c>
      <c r="CZ854" s="15">
        <f>GG854</f>
        <v>0</v>
      </c>
      <c r="DA854" s="19"/>
      <c r="DB854" s="17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>
        <v>60</v>
      </c>
      <c r="DO854" s="15"/>
      <c r="DP854" s="17"/>
      <c r="DQ854" s="15"/>
      <c r="DR854" s="15"/>
      <c r="DS854" s="15"/>
      <c r="DT854" s="15"/>
      <c r="DU854" s="15"/>
      <c r="DV854" s="15"/>
      <c r="DW854" s="15"/>
      <c r="DX854" s="20"/>
      <c r="DY854" s="15"/>
      <c r="DZ854" s="20"/>
      <c r="EA854" s="15"/>
      <c r="EB854" s="20"/>
      <c r="EC854" s="15"/>
      <c r="ED854" s="20"/>
      <c r="EE854" s="15"/>
      <c r="EF854" s="20"/>
      <c r="EG854" s="15"/>
      <c r="EH854" s="20"/>
      <c r="EI854" s="15"/>
      <c r="EJ854" s="20"/>
      <c r="EK854" s="15">
        <v>56</v>
      </c>
      <c r="EL854" s="20">
        <v>3</v>
      </c>
      <c r="EM854" s="15"/>
      <c r="EN854" s="20"/>
      <c r="EO854" s="15">
        <v>48</v>
      </c>
      <c r="EP854" s="20"/>
      <c r="EQ854" s="15"/>
      <c r="ER854" s="20"/>
      <c r="ES854" s="15"/>
      <c r="ET854" s="20"/>
      <c r="EU854" s="15">
        <v>54</v>
      </c>
      <c r="EV854" s="20">
        <v>7</v>
      </c>
      <c r="EW854" s="15"/>
      <c r="EX854" s="20"/>
      <c r="EY854" s="15"/>
      <c r="EZ854" s="20"/>
      <c r="FA854" s="15"/>
      <c r="FB854" s="20"/>
      <c r="FC854" s="15"/>
      <c r="FD854" s="20"/>
      <c r="FE854" s="15"/>
      <c r="FF854" s="20"/>
      <c r="FG854" s="15"/>
      <c r="FH854" s="20"/>
      <c r="FI854" s="15"/>
      <c r="FJ854" s="20"/>
      <c r="FK854" s="15"/>
      <c r="FL854" s="20"/>
      <c r="FM854" s="15"/>
      <c r="FN854" s="20"/>
      <c r="FO854" s="15">
        <v>54</v>
      </c>
      <c r="FP854" s="20"/>
      <c r="FQ854" s="15"/>
      <c r="FR854" s="20"/>
      <c r="FS854" s="15"/>
      <c r="FT854" s="20"/>
      <c r="FU854" s="15"/>
      <c r="FV854" s="20"/>
      <c r="FW854" s="15"/>
      <c r="FX854" s="20"/>
      <c r="FY854" s="15"/>
      <c r="FZ854" s="20"/>
      <c r="GA854" s="15"/>
      <c r="GB854" s="20"/>
      <c r="GC854" s="15"/>
      <c r="GD854" s="20"/>
      <c r="GE854" s="15"/>
      <c r="GF854" s="20"/>
      <c r="GG854" s="170"/>
    </row>
    <row r="855" spans="1:189" s="2" customFormat="1" ht="15" customHeight="1" x14ac:dyDescent="0.3">
      <c r="A855" s="15" t="s">
        <v>2903</v>
      </c>
      <c r="B855" s="17" t="s">
        <v>134</v>
      </c>
      <c r="C855" s="17" t="s">
        <v>770</v>
      </c>
      <c r="D855" s="17" t="s">
        <v>1952</v>
      </c>
      <c r="E855" s="15" t="str">
        <f t="shared" si="171"/>
        <v>Kennedy  Willwams</v>
      </c>
      <c r="F855" s="17" t="s">
        <v>128</v>
      </c>
      <c r="G855" s="15">
        <v>999918415</v>
      </c>
      <c r="H855" s="15">
        <f t="shared" si="172"/>
        <v>155</v>
      </c>
      <c r="I855" s="15"/>
      <c r="J855" s="17">
        <f>(O855+P855+R855+S855+T855+U855)/2</f>
        <v>155</v>
      </c>
      <c r="K855" s="16"/>
      <c r="L855" s="15"/>
      <c r="M855" s="15"/>
      <c r="N855" s="15"/>
      <c r="O855" s="15">
        <f t="shared" si="167"/>
        <v>0</v>
      </c>
      <c r="P855" s="15">
        <v>0</v>
      </c>
      <c r="Q855" s="15">
        <f t="shared" si="168"/>
        <v>0</v>
      </c>
      <c r="R855" s="15">
        <v>0</v>
      </c>
      <c r="S855" s="15">
        <v>0</v>
      </c>
      <c r="T855" s="15">
        <f t="shared" si="169"/>
        <v>160</v>
      </c>
      <c r="U855" s="15">
        <f t="shared" si="170"/>
        <v>150</v>
      </c>
      <c r="V855" s="15"/>
      <c r="W855" s="15"/>
      <c r="X855" s="15"/>
      <c r="Y855" s="15"/>
      <c r="Z855" s="16"/>
      <c r="AA855" s="15"/>
      <c r="AB855" s="24"/>
      <c r="AC855" s="15"/>
      <c r="AD855" s="15"/>
      <c r="AE855" s="15"/>
      <c r="AF855" s="15"/>
      <c r="AG855" s="15"/>
      <c r="AH855" s="24"/>
      <c r="AI855" s="15"/>
      <c r="AJ855" s="15"/>
      <c r="AK855" s="15"/>
      <c r="AL855" s="15"/>
      <c r="AM855" s="15">
        <v>50</v>
      </c>
      <c r="AN855" s="24">
        <v>1</v>
      </c>
      <c r="AO855" s="15"/>
      <c r="AP855" s="24"/>
      <c r="AQ855" s="15"/>
      <c r="AR855" s="24"/>
      <c r="AS855" s="15"/>
      <c r="AT855" s="24"/>
      <c r="AU855" s="15"/>
      <c r="AV855" s="24"/>
      <c r="AW855" s="15"/>
      <c r="AX855" s="24"/>
      <c r="AY855" s="15"/>
      <c r="AZ855" s="15"/>
      <c r="BA855" s="15"/>
      <c r="BB855" s="15"/>
      <c r="BC855" s="15"/>
      <c r="BD855" s="15"/>
      <c r="BE855" s="15"/>
      <c r="BF855" s="24"/>
      <c r="BG855" s="15"/>
      <c r="BH855" s="24"/>
      <c r="BI855" s="15"/>
      <c r="BJ855" s="24"/>
      <c r="BK855" s="15"/>
      <c r="BL855" s="24"/>
      <c r="BM855" s="15"/>
      <c r="BN855" s="24"/>
      <c r="BO855" s="15"/>
      <c r="BP855" s="24"/>
      <c r="BQ855" s="15"/>
      <c r="BR855" s="24"/>
      <c r="BS855" s="15"/>
      <c r="BT855" s="24"/>
      <c r="BU855" s="15"/>
      <c r="BV855" s="24"/>
      <c r="BW855" s="15"/>
      <c r="BX855" s="24"/>
      <c r="BY855" s="15"/>
      <c r="BZ855" s="24"/>
      <c r="CA855" s="15"/>
      <c r="CB855" s="24"/>
      <c r="CC855" s="15"/>
      <c r="CD855" s="24"/>
      <c r="CE855" s="15"/>
      <c r="CF855" s="24"/>
      <c r="CG855" s="15"/>
      <c r="CH855" s="25"/>
      <c r="CI855" s="15"/>
      <c r="CJ855" s="25"/>
      <c r="CK855" s="15"/>
      <c r="CL855" s="25"/>
      <c r="CM855" s="15"/>
      <c r="CN855" s="25"/>
      <c r="CO855" s="15"/>
      <c r="CP855" s="25"/>
      <c r="CQ855" s="15"/>
      <c r="CR855" s="25"/>
      <c r="CS855" s="15">
        <f t="shared" si="173"/>
        <v>0</v>
      </c>
      <c r="CT855" s="15">
        <f t="shared" si="174"/>
        <v>0</v>
      </c>
      <c r="CU855" s="15">
        <f t="shared" si="175"/>
        <v>0</v>
      </c>
      <c r="CV855" s="15">
        <f t="shared" si="176"/>
        <v>0</v>
      </c>
      <c r="CW855" s="15"/>
      <c r="CX855" s="15"/>
      <c r="CY855" s="15">
        <f t="shared" si="177"/>
        <v>0</v>
      </c>
      <c r="CZ855" s="15">
        <f>GG855</f>
        <v>0</v>
      </c>
      <c r="DA855" s="19"/>
      <c r="DB855" s="17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7"/>
      <c r="DQ855" s="15"/>
      <c r="DR855" s="15"/>
      <c r="DS855" s="15"/>
      <c r="DT855" s="15"/>
      <c r="DU855" s="15"/>
      <c r="DV855" s="15"/>
      <c r="DW855" s="15"/>
      <c r="DX855" s="20"/>
      <c r="DY855" s="15"/>
      <c r="DZ855" s="20"/>
      <c r="EA855" s="15">
        <v>35</v>
      </c>
      <c r="EB855" s="20">
        <v>1</v>
      </c>
      <c r="EC855" s="15">
        <v>160</v>
      </c>
      <c r="ED855" s="20">
        <v>1</v>
      </c>
      <c r="EE855" s="15"/>
      <c r="EF855" s="20"/>
      <c r="EG855" s="15">
        <v>150</v>
      </c>
      <c r="EH855" s="20">
        <v>2</v>
      </c>
      <c r="EI855" s="15"/>
      <c r="EJ855" s="20"/>
      <c r="EK855" s="15"/>
      <c r="EL855" s="20"/>
      <c r="EM855" s="15"/>
      <c r="EN855" s="20"/>
      <c r="EO855" s="15"/>
      <c r="EP855" s="20"/>
      <c r="EQ855" s="15"/>
      <c r="ER855" s="20"/>
      <c r="ES855" s="15"/>
      <c r="ET855" s="20"/>
      <c r="EU855" s="15"/>
      <c r="EV855" s="20"/>
      <c r="EW855" s="15"/>
      <c r="EX855" s="20"/>
      <c r="EY855" s="15"/>
      <c r="EZ855" s="20"/>
      <c r="FA855" s="15"/>
      <c r="FB855" s="20"/>
      <c r="FC855" s="15"/>
      <c r="FD855" s="20"/>
      <c r="FE855" s="15"/>
      <c r="FF855" s="20"/>
      <c r="FG855" s="15"/>
      <c r="FH855" s="20"/>
      <c r="FI855" s="15"/>
      <c r="FJ855" s="20"/>
      <c r="FK855" s="15"/>
      <c r="FL855" s="20"/>
      <c r="FM855" s="15"/>
      <c r="FN855" s="20"/>
      <c r="FO855" s="15"/>
      <c r="FP855" s="20"/>
      <c r="FQ855" s="15"/>
      <c r="FR855" s="20"/>
      <c r="FS855" s="15"/>
      <c r="FT855" s="20"/>
      <c r="FU855" s="15"/>
      <c r="FV855" s="20"/>
      <c r="FW855" s="15"/>
      <c r="FX855" s="20"/>
      <c r="FY855" s="15"/>
      <c r="FZ855" s="20"/>
      <c r="GA855" s="15"/>
      <c r="GB855" s="20"/>
      <c r="GC855" s="15"/>
      <c r="GD855" s="20"/>
      <c r="GE855" s="15"/>
      <c r="GF855" s="20"/>
      <c r="GG855" s="170"/>
    </row>
    <row r="856" spans="1:189" s="2" customFormat="1" ht="15" customHeight="1" x14ac:dyDescent="0.3">
      <c r="A856" s="17" t="s">
        <v>2903</v>
      </c>
      <c r="B856" s="17" t="s">
        <v>142</v>
      </c>
      <c r="C856" s="17" t="s">
        <v>824</v>
      </c>
      <c r="D856" s="17" t="s">
        <v>962</v>
      </c>
      <c r="E856" s="15" t="str">
        <f t="shared" si="171"/>
        <v>Harrison Huang</v>
      </c>
      <c r="F856" s="17" t="s">
        <v>135</v>
      </c>
      <c r="G856" s="17">
        <v>999918428</v>
      </c>
      <c r="H856" s="15">
        <f t="shared" si="172"/>
        <v>38</v>
      </c>
      <c r="I856" s="15"/>
      <c r="J856" s="15"/>
      <c r="K856" s="16"/>
      <c r="L856" s="15"/>
      <c r="M856" s="15"/>
      <c r="N856" s="15"/>
      <c r="O856" s="15">
        <f t="shared" si="167"/>
        <v>0</v>
      </c>
      <c r="P856" s="15">
        <v>0</v>
      </c>
      <c r="Q856" s="15">
        <f t="shared" si="168"/>
        <v>0</v>
      </c>
      <c r="R856" s="15">
        <v>0</v>
      </c>
      <c r="S856" s="15">
        <v>0</v>
      </c>
      <c r="T856" s="15">
        <f t="shared" si="169"/>
        <v>0</v>
      </c>
      <c r="U856" s="15">
        <f t="shared" si="170"/>
        <v>0</v>
      </c>
      <c r="V856" s="15"/>
      <c r="W856" s="15"/>
      <c r="X856" s="15"/>
      <c r="Y856" s="15"/>
      <c r="Z856" s="16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>
        <f t="shared" si="173"/>
        <v>38</v>
      </c>
      <c r="CT856" s="15">
        <f t="shared" si="174"/>
        <v>0</v>
      </c>
      <c r="CU856" s="15">
        <f t="shared" si="175"/>
        <v>0</v>
      </c>
      <c r="CV856" s="15">
        <f t="shared" si="176"/>
        <v>0</v>
      </c>
      <c r="CW856" s="15"/>
      <c r="CX856" s="15"/>
      <c r="CY856" s="15">
        <f t="shared" si="177"/>
        <v>0</v>
      </c>
      <c r="CZ856" s="15">
        <f>GG856</f>
        <v>0</v>
      </c>
      <c r="DA856" s="16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20"/>
      <c r="DY856" s="15"/>
      <c r="DZ856" s="20"/>
      <c r="EA856" s="15"/>
      <c r="EB856" s="20"/>
      <c r="EC856" s="15"/>
      <c r="ED856" s="20"/>
      <c r="EE856" s="15"/>
      <c r="EF856" s="20"/>
      <c r="EG856" s="15"/>
      <c r="EH856" s="20"/>
      <c r="EI856" s="15"/>
      <c r="EJ856" s="20"/>
      <c r="EK856" s="15"/>
      <c r="EL856" s="20"/>
      <c r="EM856" s="15"/>
      <c r="EN856" s="20"/>
      <c r="EO856" s="15"/>
      <c r="EP856" s="20"/>
      <c r="EQ856" s="15"/>
      <c r="ER856" s="20"/>
      <c r="ES856" s="15"/>
      <c r="ET856" s="20"/>
      <c r="EU856" s="15"/>
      <c r="EV856" s="20"/>
      <c r="EW856" s="15"/>
      <c r="EX856" s="20"/>
      <c r="EY856" s="15"/>
      <c r="EZ856" s="20"/>
      <c r="FA856" s="15"/>
      <c r="FB856" s="20"/>
      <c r="FC856" s="15"/>
      <c r="FD856" s="20"/>
      <c r="FE856" s="15">
        <v>38</v>
      </c>
      <c r="FF856" s="20" t="s">
        <v>129</v>
      </c>
      <c r="FG856" s="15"/>
      <c r="FH856" s="20"/>
      <c r="FI856" s="15"/>
      <c r="FJ856" s="20"/>
      <c r="FK856" s="15"/>
      <c r="FL856" s="20"/>
      <c r="FM856" s="15"/>
      <c r="FN856" s="20"/>
      <c r="FO856" s="15"/>
      <c r="FP856" s="20"/>
      <c r="FQ856" s="15"/>
      <c r="FR856" s="20"/>
      <c r="FS856" s="15"/>
      <c r="FT856" s="20"/>
      <c r="FU856" s="15"/>
      <c r="FV856" s="20"/>
      <c r="FW856" s="15"/>
      <c r="FX856" s="20"/>
      <c r="FY856" s="15"/>
      <c r="FZ856" s="20"/>
      <c r="GA856" s="15"/>
      <c r="GB856" s="20"/>
      <c r="GC856" s="15"/>
      <c r="GD856" s="20"/>
      <c r="GE856" s="15"/>
      <c r="GF856" s="20"/>
      <c r="GG856" s="170"/>
    </row>
    <row r="857" spans="1:189" s="2" customFormat="1" ht="15" customHeight="1" x14ac:dyDescent="0.3">
      <c r="A857" s="17" t="s">
        <v>2903</v>
      </c>
      <c r="B857" s="17" t="s">
        <v>142</v>
      </c>
      <c r="C857" s="17" t="s">
        <v>251</v>
      </c>
      <c r="D857" s="17" t="s">
        <v>779</v>
      </c>
      <c r="E857" s="15" t="str">
        <f t="shared" si="171"/>
        <v>Emily Ford</v>
      </c>
      <c r="F857" s="17" t="s">
        <v>128</v>
      </c>
      <c r="G857" s="17">
        <v>999918431</v>
      </c>
      <c r="H857" s="15">
        <f t="shared" si="172"/>
        <v>56</v>
      </c>
      <c r="I857" s="15"/>
      <c r="J857" s="15"/>
      <c r="K857" s="16"/>
      <c r="L857" s="15"/>
      <c r="M857" s="15"/>
      <c r="N857" s="15"/>
      <c r="O857" s="15">
        <f t="shared" si="167"/>
        <v>0</v>
      </c>
      <c r="P857" s="15">
        <v>0</v>
      </c>
      <c r="Q857" s="15">
        <f t="shared" si="168"/>
        <v>0</v>
      </c>
      <c r="R857" s="15">
        <v>0</v>
      </c>
      <c r="S857" s="15">
        <v>0</v>
      </c>
      <c r="T857" s="15">
        <f t="shared" si="169"/>
        <v>0</v>
      </c>
      <c r="U857" s="15">
        <f t="shared" si="170"/>
        <v>0</v>
      </c>
      <c r="V857" s="15"/>
      <c r="W857" s="15"/>
      <c r="X857" s="15"/>
      <c r="Y857" s="15"/>
      <c r="Z857" s="16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>
        <f t="shared" si="173"/>
        <v>56</v>
      </c>
      <c r="CT857" s="15">
        <f t="shared" si="174"/>
        <v>0</v>
      </c>
      <c r="CU857" s="15">
        <f t="shared" si="175"/>
        <v>0</v>
      </c>
      <c r="CV857" s="15">
        <f t="shared" si="176"/>
        <v>0</v>
      </c>
      <c r="CW857" s="15"/>
      <c r="CX857" s="15"/>
      <c r="CY857" s="15">
        <f t="shared" si="177"/>
        <v>0</v>
      </c>
      <c r="CZ857" s="15">
        <f>GG857</f>
        <v>0</v>
      </c>
      <c r="DA857" s="16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20"/>
      <c r="DY857" s="15"/>
      <c r="DZ857" s="20"/>
      <c r="EA857" s="15"/>
      <c r="EB857" s="20"/>
      <c r="EC857" s="15"/>
      <c r="ED857" s="20"/>
      <c r="EE857" s="15"/>
      <c r="EF857" s="20"/>
      <c r="EG857" s="15"/>
      <c r="EH857" s="20"/>
      <c r="EI857" s="15"/>
      <c r="EJ857" s="20"/>
      <c r="EK857" s="15"/>
      <c r="EL857" s="20"/>
      <c r="EM857" s="15"/>
      <c r="EN857" s="20"/>
      <c r="EO857" s="15"/>
      <c r="EP857" s="20"/>
      <c r="EQ857" s="15"/>
      <c r="ER857" s="20"/>
      <c r="ES857" s="15"/>
      <c r="ET857" s="20"/>
      <c r="EU857" s="15"/>
      <c r="EV857" s="20"/>
      <c r="EW857" s="15"/>
      <c r="EX857" s="20"/>
      <c r="EY857" s="15"/>
      <c r="EZ857" s="20"/>
      <c r="FA857" s="15"/>
      <c r="FB857" s="20"/>
      <c r="FC857" s="15"/>
      <c r="FD857" s="20"/>
      <c r="FE857" s="15">
        <v>56</v>
      </c>
      <c r="FF857" s="20">
        <v>3</v>
      </c>
      <c r="FG857" s="15"/>
      <c r="FH857" s="20"/>
      <c r="FI857" s="15"/>
      <c r="FJ857" s="20"/>
      <c r="FK857" s="15"/>
      <c r="FL857" s="20"/>
      <c r="FM857" s="15"/>
      <c r="FN857" s="20"/>
      <c r="FO857" s="15"/>
      <c r="FP857" s="20"/>
      <c r="FQ857" s="15"/>
      <c r="FR857" s="20"/>
      <c r="FS857" s="15"/>
      <c r="FT857" s="20"/>
      <c r="FU857" s="15"/>
      <c r="FV857" s="20"/>
      <c r="FW857" s="15"/>
      <c r="FX857" s="20"/>
      <c r="FY857" s="15"/>
      <c r="FZ857" s="20"/>
      <c r="GA857" s="15"/>
      <c r="GB857" s="20"/>
      <c r="GC857" s="15"/>
      <c r="GD857" s="20"/>
      <c r="GE857" s="15"/>
      <c r="GF857" s="20"/>
      <c r="GG857" s="170"/>
    </row>
    <row r="858" spans="1:189" s="2" customFormat="1" ht="15" customHeight="1" x14ac:dyDescent="0.3">
      <c r="A858" s="17" t="s">
        <v>130</v>
      </c>
      <c r="B858" s="17" t="s">
        <v>142</v>
      </c>
      <c r="C858" s="17" t="s">
        <v>150</v>
      </c>
      <c r="D858" s="17" t="s">
        <v>151</v>
      </c>
      <c r="E858" s="15" t="str">
        <f t="shared" si="171"/>
        <v>King Acosta</v>
      </c>
      <c r="F858" s="17" t="s">
        <v>135</v>
      </c>
      <c r="G858" s="17">
        <v>999918444</v>
      </c>
      <c r="H858" s="15">
        <f t="shared" si="172"/>
        <v>51</v>
      </c>
      <c r="I858" s="15"/>
      <c r="J858" s="15"/>
      <c r="K858" s="16"/>
      <c r="L858" s="15"/>
      <c r="M858" s="15"/>
      <c r="N858" s="15"/>
      <c r="O858" s="15">
        <f t="shared" si="167"/>
        <v>0</v>
      </c>
      <c r="P858" s="15">
        <v>0</v>
      </c>
      <c r="Q858" s="15">
        <f t="shared" si="168"/>
        <v>1</v>
      </c>
      <c r="R858" s="15">
        <v>0</v>
      </c>
      <c r="S858" s="15">
        <v>0</v>
      </c>
      <c r="T858" s="15">
        <f t="shared" si="169"/>
        <v>51</v>
      </c>
      <c r="U858" s="15">
        <f t="shared" si="170"/>
        <v>0</v>
      </c>
      <c r="V858" s="15"/>
      <c r="W858" s="15"/>
      <c r="X858" s="15"/>
      <c r="Y858" s="15"/>
      <c r="Z858" s="16"/>
      <c r="AA858" s="15"/>
      <c r="AB858" s="24"/>
      <c r="AC858" s="15"/>
      <c r="AD858" s="15"/>
      <c r="AE858" s="15"/>
      <c r="AF858" s="15"/>
      <c r="AG858" s="15"/>
      <c r="AH858" s="24"/>
      <c r="AI858" s="15"/>
      <c r="AJ858" s="15"/>
      <c r="AK858" s="15"/>
      <c r="AL858" s="15"/>
      <c r="AM858" s="15"/>
      <c r="AN858" s="24"/>
      <c r="AO858" s="15"/>
      <c r="AP858" s="24"/>
      <c r="AQ858" s="15"/>
      <c r="AR858" s="24"/>
      <c r="AS858" s="15"/>
      <c r="AT858" s="24"/>
      <c r="AU858" s="15"/>
      <c r="AV858" s="24"/>
      <c r="AW858" s="15"/>
      <c r="AX858" s="24"/>
      <c r="AY858" s="15"/>
      <c r="AZ858" s="15"/>
      <c r="BA858" s="15"/>
      <c r="BB858" s="15"/>
      <c r="BC858" s="15"/>
      <c r="BD858" s="15"/>
      <c r="BE858" s="15"/>
      <c r="BF858" s="24"/>
      <c r="BG858" s="15"/>
      <c r="BH858" s="24"/>
      <c r="BI858" s="15"/>
      <c r="BJ858" s="24"/>
      <c r="BK858" s="15"/>
      <c r="BL858" s="24"/>
      <c r="BM858" s="15"/>
      <c r="BN858" s="24"/>
      <c r="BO858" s="15"/>
      <c r="BP858" s="24"/>
      <c r="BQ858" s="15"/>
      <c r="BR858" s="24"/>
      <c r="BS858" s="15"/>
      <c r="BT858" s="24"/>
      <c r="BU858" s="15"/>
      <c r="BV858" s="24"/>
      <c r="BW858" s="15"/>
      <c r="BX858" s="24"/>
      <c r="BY858" s="15"/>
      <c r="BZ858" s="24"/>
      <c r="CA858" s="15"/>
      <c r="CB858" s="24"/>
      <c r="CC858" s="15"/>
      <c r="CD858" s="24"/>
      <c r="CE858" s="15"/>
      <c r="CF858" s="24"/>
      <c r="CG858" s="15"/>
      <c r="CH858" s="25"/>
      <c r="CI858" s="15"/>
      <c r="CJ858" s="25"/>
      <c r="CK858" s="15"/>
      <c r="CL858" s="25"/>
      <c r="CM858" s="15"/>
      <c r="CN858" s="25"/>
      <c r="CO858" s="15"/>
      <c r="CP858" s="25"/>
      <c r="CQ858" s="15"/>
      <c r="CR858" s="25"/>
      <c r="CS858" s="15">
        <f t="shared" si="173"/>
        <v>0</v>
      </c>
      <c r="CT858" s="15">
        <f t="shared" si="174"/>
        <v>0</v>
      </c>
      <c r="CU858" s="15">
        <f t="shared" si="175"/>
        <v>0</v>
      </c>
      <c r="CV858" s="15">
        <f t="shared" si="176"/>
        <v>0</v>
      </c>
      <c r="CW858" s="15"/>
      <c r="CX858" s="15"/>
      <c r="CY858" s="15">
        <f t="shared" si="177"/>
        <v>0</v>
      </c>
      <c r="CZ858" s="15">
        <f>GG858</f>
        <v>0</v>
      </c>
      <c r="DA858" s="19"/>
      <c r="DB858" s="17"/>
      <c r="DC858" s="17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7"/>
      <c r="DQ858" s="17"/>
      <c r="DR858" s="17"/>
      <c r="DS858" s="17"/>
      <c r="DT858" s="17"/>
      <c r="DU858" s="17">
        <v>34</v>
      </c>
      <c r="DV858" s="17"/>
      <c r="DW858" s="15"/>
      <c r="DX858" s="20"/>
      <c r="DY858" s="15">
        <v>79</v>
      </c>
      <c r="DZ858" s="20">
        <v>3</v>
      </c>
      <c r="EA858" s="15"/>
      <c r="EB858" s="20"/>
      <c r="EC858" s="15">
        <v>51</v>
      </c>
      <c r="ED858" s="20" t="s">
        <v>129</v>
      </c>
      <c r="EE858" s="15"/>
      <c r="EF858" s="20"/>
      <c r="EG858" s="15"/>
      <c r="EH858" s="20"/>
      <c r="EI858" s="15"/>
      <c r="EJ858" s="20"/>
      <c r="EK858" s="15"/>
      <c r="EL858" s="20"/>
      <c r="EM858" s="15"/>
      <c r="EN858" s="20"/>
      <c r="EO858" s="15"/>
      <c r="EP858" s="20"/>
      <c r="EQ858" s="17"/>
      <c r="ER858" s="20"/>
      <c r="ES858" s="15"/>
      <c r="ET858" s="20"/>
      <c r="EU858" s="15"/>
      <c r="EV858" s="20"/>
      <c r="EW858" s="15"/>
      <c r="EX858" s="20"/>
      <c r="EY858" s="15"/>
      <c r="EZ858" s="20"/>
      <c r="FA858" s="15"/>
      <c r="FB858" s="20"/>
      <c r="FC858" s="15"/>
      <c r="FD858" s="20"/>
      <c r="FE858" s="15"/>
      <c r="FF858" s="20"/>
      <c r="FG858" s="15"/>
      <c r="FH858" s="20"/>
      <c r="FI858" s="15"/>
      <c r="FJ858" s="20"/>
      <c r="FK858" s="15"/>
      <c r="FL858" s="20"/>
      <c r="FM858" s="15"/>
      <c r="FN858" s="20"/>
      <c r="FO858" s="15"/>
      <c r="FP858" s="20"/>
      <c r="FQ858" s="15"/>
      <c r="FR858" s="20"/>
      <c r="FS858" s="15"/>
      <c r="FT858" s="20"/>
      <c r="FU858" s="15"/>
      <c r="FV858" s="20"/>
      <c r="FW858" s="15"/>
      <c r="FX858" s="20"/>
      <c r="FY858" s="15"/>
      <c r="FZ858" s="20"/>
      <c r="GA858" s="15"/>
      <c r="GB858" s="20"/>
      <c r="GC858" s="15"/>
      <c r="GD858" s="20"/>
      <c r="GE858" s="15"/>
      <c r="GF858" s="20"/>
      <c r="GG858" s="170"/>
    </row>
    <row r="859" spans="1:189" s="2" customFormat="1" ht="15" customHeight="1" x14ac:dyDescent="0.3">
      <c r="A859" s="15" t="s">
        <v>130</v>
      </c>
      <c r="B859" s="15" t="s">
        <v>126</v>
      </c>
      <c r="C859" s="15" t="s">
        <v>1684</v>
      </c>
      <c r="D859" s="15" t="s">
        <v>1683</v>
      </c>
      <c r="E859" s="15" t="str">
        <f t="shared" si="171"/>
        <v>Nicola Schubkegel</v>
      </c>
      <c r="F859" s="15" t="s">
        <v>128</v>
      </c>
      <c r="G859" s="15">
        <v>999918473</v>
      </c>
      <c r="H859" s="15">
        <f t="shared" si="172"/>
        <v>38</v>
      </c>
      <c r="I859" s="15"/>
      <c r="J859" s="15"/>
      <c r="K859" s="16"/>
      <c r="L859" s="15"/>
      <c r="M859" s="15"/>
      <c r="N859" s="15"/>
      <c r="O859" s="15">
        <f t="shared" si="167"/>
        <v>0</v>
      </c>
      <c r="P859" s="15">
        <v>0</v>
      </c>
      <c r="Q859" s="15">
        <f t="shared" si="168"/>
        <v>1</v>
      </c>
      <c r="R859" s="15">
        <v>0</v>
      </c>
      <c r="S859" s="15">
        <v>0</v>
      </c>
      <c r="T859" s="15">
        <f t="shared" si="169"/>
        <v>38</v>
      </c>
      <c r="U859" s="15">
        <f t="shared" si="170"/>
        <v>0</v>
      </c>
      <c r="V859" s="15"/>
      <c r="W859" s="15"/>
      <c r="X859" s="15"/>
      <c r="Y859" s="15"/>
      <c r="Z859" s="16"/>
      <c r="AA859" s="15"/>
      <c r="AB859" s="24"/>
      <c r="AC859" s="15"/>
      <c r="AD859" s="15"/>
      <c r="AE859" s="15"/>
      <c r="AF859" s="15"/>
      <c r="AG859" s="15"/>
      <c r="AH859" s="24"/>
      <c r="AI859" s="15"/>
      <c r="AJ859" s="15"/>
      <c r="AK859" s="15"/>
      <c r="AL859" s="15"/>
      <c r="AM859" s="15"/>
      <c r="AN859" s="24"/>
      <c r="AO859" s="15">
        <v>60</v>
      </c>
      <c r="AP859" s="24">
        <v>1</v>
      </c>
      <c r="AQ859" s="15">
        <f>120*0.5</f>
        <v>60</v>
      </c>
      <c r="AR859" s="24">
        <v>1</v>
      </c>
      <c r="AS859" s="15"/>
      <c r="AT859" s="24"/>
      <c r="AU859" s="15"/>
      <c r="AV859" s="24"/>
      <c r="AW859" s="15"/>
      <c r="AX859" s="24"/>
      <c r="AY859" s="15"/>
      <c r="AZ859" s="15"/>
      <c r="BA859" s="15"/>
      <c r="BB859" s="15"/>
      <c r="BC859" s="15"/>
      <c r="BD859" s="15"/>
      <c r="BE859" s="15"/>
      <c r="BF859" s="24"/>
      <c r="BG859" s="15"/>
      <c r="BH859" s="24"/>
      <c r="BI859" s="15"/>
      <c r="BJ859" s="24"/>
      <c r="BK859" s="15"/>
      <c r="BL859" s="24"/>
      <c r="BM859" s="15">
        <v>59</v>
      </c>
      <c r="BN859" s="24">
        <v>7</v>
      </c>
      <c r="BO859" s="15"/>
      <c r="BP859" s="24"/>
      <c r="BQ859" s="15"/>
      <c r="BR859" s="24"/>
      <c r="BS859" s="15"/>
      <c r="BT859" s="24"/>
      <c r="BU859" s="15"/>
      <c r="BV859" s="24"/>
      <c r="BW859" s="15"/>
      <c r="BX859" s="24"/>
      <c r="BY859" s="15"/>
      <c r="BZ859" s="24"/>
      <c r="CA859" s="15">
        <v>51</v>
      </c>
      <c r="CB859" s="24" t="s">
        <v>129</v>
      </c>
      <c r="CC859" s="15"/>
      <c r="CD859" s="24"/>
      <c r="CE859" s="15"/>
      <c r="CF859" s="24"/>
      <c r="CG859" s="15"/>
      <c r="CH859" s="25"/>
      <c r="CI859" s="15"/>
      <c r="CJ859" s="25"/>
      <c r="CK859" s="15"/>
      <c r="CL859" s="25"/>
      <c r="CM859" s="15"/>
      <c r="CN859" s="25"/>
      <c r="CO859" s="15"/>
      <c r="CP859" s="24"/>
      <c r="CQ859" s="15"/>
      <c r="CR859" s="24"/>
      <c r="CS859" s="15">
        <f t="shared" si="173"/>
        <v>0</v>
      </c>
      <c r="CT859" s="15">
        <f t="shared" si="174"/>
        <v>0</v>
      </c>
      <c r="CU859" s="15">
        <f t="shared" si="175"/>
        <v>0</v>
      </c>
      <c r="CV859" s="15">
        <f t="shared" si="176"/>
        <v>0</v>
      </c>
      <c r="CW859" s="15"/>
      <c r="CX859" s="15"/>
      <c r="CY859" s="15">
        <f t="shared" si="177"/>
        <v>0</v>
      </c>
      <c r="CZ859" s="15">
        <f>GG859</f>
        <v>0</v>
      </c>
      <c r="DA859" s="20"/>
      <c r="DB859" s="17">
        <v>48</v>
      </c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>
        <v>68</v>
      </c>
      <c r="DO859" s="15"/>
      <c r="DP859" s="17"/>
      <c r="DQ859" s="15"/>
      <c r="DR859" s="15"/>
      <c r="DS859" s="15"/>
      <c r="DT859" s="15"/>
      <c r="DU859" s="15"/>
      <c r="DV859" s="15"/>
      <c r="DW859" s="15"/>
      <c r="DX859" s="20"/>
      <c r="DY859" s="15">
        <v>33</v>
      </c>
      <c r="DZ859" s="20" t="s">
        <v>168</v>
      </c>
      <c r="EA859" s="15"/>
      <c r="EB859" s="20"/>
      <c r="EC859" s="15">
        <v>38</v>
      </c>
      <c r="ED859" s="20" t="s">
        <v>168</v>
      </c>
      <c r="EE859" s="15"/>
      <c r="EF859" s="20"/>
      <c r="EG859" s="15"/>
      <c r="EH859" s="20"/>
      <c r="EI859" s="15"/>
      <c r="EJ859" s="20"/>
      <c r="EK859" s="15"/>
      <c r="EL859" s="20"/>
      <c r="EM859" s="15"/>
      <c r="EN859" s="20"/>
      <c r="EO859" s="15"/>
      <c r="EP859" s="20"/>
      <c r="EQ859" s="15"/>
      <c r="ER859" s="20"/>
      <c r="ES859" s="15"/>
      <c r="ET859" s="20"/>
      <c r="EU859" s="15"/>
      <c r="EV859" s="20"/>
      <c r="EW859" s="15"/>
      <c r="EX859" s="20"/>
      <c r="EY859" s="15"/>
      <c r="EZ859" s="20"/>
      <c r="FA859" s="15"/>
      <c r="FB859" s="20"/>
      <c r="FC859" s="15"/>
      <c r="FD859" s="20"/>
      <c r="FE859" s="15"/>
      <c r="FF859" s="20"/>
      <c r="FG859" s="15"/>
      <c r="FH859" s="20"/>
      <c r="FI859" s="15"/>
      <c r="FJ859" s="20"/>
      <c r="FK859" s="15"/>
      <c r="FL859" s="20"/>
      <c r="FM859" s="15"/>
      <c r="FN859" s="20"/>
      <c r="FO859" s="15"/>
      <c r="FP859" s="20"/>
      <c r="FQ859" s="15"/>
      <c r="FR859" s="20"/>
      <c r="FS859" s="15"/>
      <c r="FT859" s="20"/>
      <c r="FU859" s="15"/>
      <c r="FV859" s="20"/>
      <c r="FW859" s="15"/>
      <c r="FX859" s="20"/>
      <c r="FY859" s="15"/>
      <c r="FZ859" s="20"/>
      <c r="GA859" s="15"/>
      <c r="GB859" s="20"/>
      <c r="GC859" s="15"/>
      <c r="GD859" s="20"/>
      <c r="GE859" s="15"/>
      <c r="GF859" s="20"/>
      <c r="GG859" s="170"/>
    </row>
    <row r="860" spans="1:189" s="2" customFormat="1" ht="15" customHeight="1" x14ac:dyDescent="0.3">
      <c r="A860" s="15" t="s">
        <v>2904</v>
      </c>
      <c r="B860" s="15" t="s">
        <v>126</v>
      </c>
      <c r="C860" s="15" t="s">
        <v>585</v>
      </c>
      <c r="D860" s="15" t="s">
        <v>1683</v>
      </c>
      <c r="E860" s="15" t="str">
        <f t="shared" si="171"/>
        <v>Nathan Schubkegel</v>
      </c>
      <c r="F860" s="15" t="s">
        <v>135</v>
      </c>
      <c r="G860" s="15">
        <v>999918474</v>
      </c>
      <c r="H860" s="15">
        <f t="shared" si="172"/>
        <v>132</v>
      </c>
      <c r="I860" s="15"/>
      <c r="J860" s="15"/>
      <c r="K860" s="16"/>
      <c r="L860" s="15"/>
      <c r="M860" s="15"/>
      <c r="N860" s="15"/>
      <c r="O860" s="15">
        <f t="shared" si="167"/>
        <v>0</v>
      </c>
      <c r="P860" s="15">
        <v>0</v>
      </c>
      <c r="Q860" s="15">
        <f t="shared" si="168"/>
        <v>1</v>
      </c>
      <c r="R860" s="15">
        <v>0</v>
      </c>
      <c r="S860" s="15">
        <v>0</v>
      </c>
      <c r="T860" s="15">
        <f t="shared" si="169"/>
        <v>68</v>
      </c>
      <c r="U860" s="15">
        <f t="shared" si="170"/>
        <v>0</v>
      </c>
      <c r="V860" s="15"/>
      <c r="W860" s="15"/>
      <c r="X860" s="15"/>
      <c r="Y860" s="15"/>
      <c r="Z860" s="16"/>
      <c r="AA860" s="15"/>
      <c r="AB860" s="24"/>
      <c r="AC860" s="15"/>
      <c r="AD860" s="15"/>
      <c r="AE860" s="15"/>
      <c r="AF860" s="15"/>
      <c r="AG860" s="15"/>
      <c r="AH860" s="24"/>
      <c r="AI860" s="15"/>
      <c r="AJ860" s="15"/>
      <c r="AK860" s="15"/>
      <c r="AL860" s="15"/>
      <c r="AM860" s="15"/>
      <c r="AN860" s="24"/>
      <c r="AO860" s="15">
        <v>30</v>
      </c>
      <c r="AP860" s="24">
        <v>1</v>
      </c>
      <c r="AQ860" s="15">
        <v>120</v>
      </c>
      <c r="AR860" s="24">
        <v>1</v>
      </c>
      <c r="AS860" s="15"/>
      <c r="AT860" s="24"/>
      <c r="AU860" s="15"/>
      <c r="AV860" s="24"/>
      <c r="AW860" s="15"/>
      <c r="AX860" s="24"/>
      <c r="AY860" s="15"/>
      <c r="AZ860" s="15"/>
      <c r="BA860" s="15"/>
      <c r="BB860" s="15"/>
      <c r="BC860" s="15"/>
      <c r="BD860" s="15"/>
      <c r="BE860" s="15"/>
      <c r="BF860" s="24"/>
      <c r="BG860" s="15"/>
      <c r="BH860" s="24"/>
      <c r="BI860" s="15"/>
      <c r="BJ860" s="24"/>
      <c r="BK860" s="15"/>
      <c r="BL860" s="24"/>
      <c r="BM860" s="15"/>
      <c r="BN860" s="24"/>
      <c r="BO860" s="15"/>
      <c r="BP860" s="24"/>
      <c r="BQ860" s="15"/>
      <c r="BR860" s="24"/>
      <c r="BS860" s="15"/>
      <c r="BT860" s="24"/>
      <c r="BU860" s="15"/>
      <c r="BV860" s="24"/>
      <c r="BW860" s="15"/>
      <c r="BX860" s="24"/>
      <c r="BY860" s="15"/>
      <c r="BZ860" s="24"/>
      <c r="CA860" s="15"/>
      <c r="CB860" s="24"/>
      <c r="CC860" s="15"/>
      <c r="CD860" s="24"/>
      <c r="CE860" s="15"/>
      <c r="CF860" s="24"/>
      <c r="CG860" s="15"/>
      <c r="CH860" s="25"/>
      <c r="CI860" s="15"/>
      <c r="CJ860" s="25"/>
      <c r="CK860" s="15"/>
      <c r="CL860" s="25"/>
      <c r="CM860" s="15"/>
      <c r="CN860" s="25"/>
      <c r="CO860" s="15"/>
      <c r="CP860" s="25"/>
      <c r="CQ860" s="15"/>
      <c r="CR860" s="25"/>
      <c r="CS860" s="15">
        <f t="shared" si="173"/>
        <v>0</v>
      </c>
      <c r="CT860" s="15">
        <f t="shared" si="174"/>
        <v>0</v>
      </c>
      <c r="CU860" s="15">
        <f t="shared" si="175"/>
        <v>0</v>
      </c>
      <c r="CV860" s="15">
        <f t="shared" si="176"/>
        <v>0</v>
      </c>
      <c r="CW860" s="15"/>
      <c r="CX860" s="15"/>
      <c r="CY860" s="15">
        <f t="shared" si="177"/>
        <v>64</v>
      </c>
      <c r="CZ860" s="15">
        <f>GG860</f>
        <v>0</v>
      </c>
      <c r="DA860" s="19"/>
      <c r="DB860" s="17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>
        <v>45</v>
      </c>
      <c r="DO860" s="15"/>
      <c r="DP860" s="17"/>
      <c r="DQ860" s="15"/>
      <c r="DR860" s="15"/>
      <c r="DS860" s="15"/>
      <c r="DT860" s="15"/>
      <c r="DU860" s="15"/>
      <c r="DV860" s="15"/>
      <c r="DW860" s="15"/>
      <c r="DX860" s="20"/>
      <c r="DY860" s="15">
        <v>52.5</v>
      </c>
      <c r="DZ860" s="20">
        <v>2</v>
      </c>
      <c r="EA860" s="15"/>
      <c r="EB860" s="20"/>
      <c r="EC860" s="15">
        <v>68</v>
      </c>
      <c r="ED860" s="20">
        <v>5</v>
      </c>
      <c r="EE860" s="15"/>
      <c r="EF860" s="20"/>
      <c r="EG860" s="15"/>
      <c r="EH860" s="20"/>
      <c r="EI860" s="15"/>
      <c r="EJ860" s="20"/>
      <c r="EK860" s="15"/>
      <c r="EL860" s="20"/>
      <c r="EM860" s="15"/>
      <c r="EN860" s="20"/>
      <c r="EO860" s="15">
        <v>64</v>
      </c>
      <c r="EP860" s="20"/>
      <c r="EQ860" s="15"/>
      <c r="ER860" s="20"/>
      <c r="ES860" s="15"/>
      <c r="ET860" s="20"/>
      <c r="EU860" s="15"/>
      <c r="EV860" s="20"/>
      <c r="EW860" s="15"/>
      <c r="EX860" s="20"/>
      <c r="EY860" s="15"/>
      <c r="EZ860" s="20"/>
      <c r="FA860" s="15"/>
      <c r="FB860" s="20"/>
      <c r="FC860" s="15"/>
      <c r="FD860" s="20"/>
      <c r="FE860" s="15"/>
      <c r="FF860" s="20"/>
      <c r="FG860" s="15"/>
      <c r="FH860" s="20"/>
      <c r="FI860" s="15"/>
      <c r="FJ860" s="20"/>
      <c r="FK860" s="15"/>
      <c r="FL860" s="20"/>
      <c r="FM860" s="15"/>
      <c r="FN860" s="20"/>
      <c r="FO860" s="15"/>
      <c r="FP860" s="20"/>
      <c r="FQ860" s="15"/>
      <c r="FR860" s="20"/>
      <c r="FS860" s="15"/>
      <c r="FT860" s="20"/>
      <c r="FU860" s="15"/>
      <c r="FV860" s="20"/>
      <c r="FW860" s="15"/>
      <c r="FX860" s="20"/>
      <c r="FY860" s="15"/>
      <c r="FZ860" s="20"/>
      <c r="GA860" s="15"/>
      <c r="GB860" s="20"/>
      <c r="GC860" s="15"/>
      <c r="GD860" s="20"/>
      <c r="GE860" s="15"/>
      <c r="GF860" s="20"/>
      <c r="GG860" s="170"/>
    </row>
    <row r="861" spans="1:189" s="2" customFormat="1" ht="15" customHeight="1" x14ac:dyDescent="0.3">
      <c r="A861" s="17" t="s">
        <v>125</v>
      </c>
      <c r="B861" s="15" t="s">
        <v>126</v>
      </c>
      <c r="C861" s="15" t="s">
        <v>1217</v>
      </c>
      <c r="D861" s="15" t="s">
        <v>1810</v>
      </c>
      <c r="E861" s="15" t="str">
        <f t="shared" si="171"/>
        <v>Amanda Tang</v>
      </c>
      <c r="F861" s="15" t="s">
        <v>128</v>
      </c>
      <c r="G861" s="15">
        <v>999918486</v>
      </c>
      <c r="H861" s="15">
        <f t="shared" si="172"/>
        <v>68</v>
      </c>
      <c r="I861" s="15"/>
      <c r="J861" s="17">
        <f>(O861+P861+R861+S861+T861+U861)/2</f>
        <v>0</v>
      </c>
      <c r="K861" s="16"/>
      <c r="L861" s="15"/>
      <c r="M861" s="15"/>
      <c r="N861" s="15"/>
      <c r="O861" s="15">
        <f t="shared" si="167"/>
        <v>0</v>
      </c>
      <c r="P861" s="15">
        <v>0</v>
      </c>
      <c r="Q861" s="15">
        <f t="shared" si="168"/>
        <v>1</v>
      </c>
      <c r="R861" s="15">
        <v>0</v>
      </c>
      <c r="S861" s="15">
        <v>0</v>
      </c>
      <c r="T861" s="15">
        <f t="shared" si="169"/>
        <v>0</v>
      </c>
      <c r="U861" s="15">
        <f t="shared" si="170"/>
        <v>0</v>
      </c>
      <c r="V861" s="15"/>
      <c r="W861" s="15"/>
      <c r="X861" s="15"/>
      <c r="Y861" s="15"/>
      <c r="Z861" s="16"/>
      <c r="AA861" s="15"/>
      <c r="AB861" s="24"/>
      <c r="AC861" s="15"/>
      <c r="AD861" s="15"/>
      <c r="AE861" s="15"/>
      <c r="AF861" s="15"/>
      <c r="AG861" s="15"/>
      <c r="AH861" s="24"/>
      <c r="AI861" s="15"/>
      <c r="AJ861" s="15"/>
      <c r="AK861" s="15"/>
      <c r="AL861" s="15"/>
      <c r="AM861" s="15"/>
      <c r="AN861" s="24"/>
      <c r="AO861" s="15"/>
      <c r="AP861" s="24"/>
      <c r="AQ861" s="15">
        <v>63</v>
      </c>
      <c r="AR861" s="24">
        <v>5</v>
      </c>
      <c r="AS861" s="15"/>
      <c r="AT861" s="24"/>
      <c r="AU861" s="15"/>
      <c r="AV861" s="24"/>
      <c r="AW861" s="15"/>
      <c r="AX861" s="24"/>
      <c r="AY861" s="15"/>
      <c r="AZ861" s="15"/>
      <c r="BA861" s="15"/>
      <c r="BB861" s="15"/>
      <c r="BC861" s="15"/>
      <c r="BD861" s="15"/>
      <c r="BE861" s="15"/>
      <c r="BF861" s="24"/>
      <c r="BG861" s="15"/>
      <c r="BH861" s="24"/>
      <c r="BI861" s="15"/>
      <c r="BJ861" s="24"/>
      <c r="BK861" s="15"/>
      <c r="BL861" s="24"/>
      <c r="BM861" s="15"/>
      <c r="BN861" s="24"/>
      <c r="BO861" s="15"/>
      <c r="BP861" s="24"/>
      <c r="BQ861" s="15"/>
      <c r="BR861" s="24"/>
      <c r="BS861" s="15"/>
      <c r="BT861" s="24"/>
      <c r="BU861" s="15"/>
      <c r="BV861" s="24"/>
      <c r="BW861" s="15"/>
      <c r="BX861" s="24"/>
      <c r="BY861" s="15"/>
      <c r="BZ861" s="24"/>
      <c r="CA861" s="15"/>
      <c r="CB861" s="24"/>
      <c r="CC861" s="15"/>
      <c r="CD861" s="24"/>
      <c r="CE861" s="15"/>
      <c r="CF861" s="24"/>
      <c r="CG861" s="15"/>
      <c r="CH861" s="25"/>
      <c r="CI861" s="15"/>
      <c r="CJ861" s="25"/>
      <c r="CK861" s="15"/>
      <c r="CL861" s="25"/>
      <c r="CM861" s="15"/>
      <c r="CN861" s="25"/>
      <c r="CO861" s="15"/>
      <c r="CP861" s="25"/>
      <c r="CQ861" s="15"/>
      <c r="CR861" s="25"/>
      <c r="CS861" s="15">
        <f t="shared" si="173"/>
        <v>0</v>
      </c>
      <c r="CT861" s="15">
        <f t="shared" si="174"/>
        <v>68</v>
      </c>
      <c r="CU861" s="15">
        <f t="shared" si="175"/>
        <v>1</v>
      </c>
      <c r="CV861" s="15">
        <f t="shared" si="176"/>
        <v>0</v>
      </c>
      <c r="CW861" s="15"/>
      <c r="CX861" s="15"/>
      <c r="CY861" s="15">
        <f t="shared" si="177"/>
        <v>0</v>
      </c>
      <c r="CZ861" s="15">
        <f>GG861</f>
        <v>0</v>
      </c>
      <c r="DA861" s="19"/>
      <c r="DB861" s="17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>
        <v>90</v>
      </c>
      <c r="DO861" s="15"/>
      <c r="DP861" s="17"/>
      <c r="DQ861" s="15"/>
      <c r="DR861" s="15"/>
      <c r="DS861" s="15"/>
      <c r="DT861" s="15"/>
      <c r="DU861" s="15"/>
      <c r="DV861" s="15"/>
      <c r="DW861" s="15"/>
      <c r="DX861" s="20"/>
      <c r="DY861" s="15">
        <v>33</v>
      </c>
      <c r="DZ861" s="20" t="s">
        <v>168</v>
      </c>
      <c r="EA861" s="15"/>
      <c r="EB861" s="20"/>
      <c r="EC861" s="15"/>
      <c r="ED861" s="20"/>
      <c r="EE861" s="15"/>
      <c r="EF861" s="20"/>
      <c r="EG861" s="15"/>
      <c r="EH861" s="20"/>
      <c r="EI861" s="15"/>
      <c r="EJ861" s="20"/>
      <c r="EK861" s="15"/>
      <c r="EL861" s="20"/>
      <c r="EM861" s="15"/>
      <c r="EN861" s="20"/>
      <c r="EO861" s="15"/>
      <c r="EP861" s="20"/>
      <c r="EQ861" s="15"/>
      <c r="ER861" s="20"/>
      <c r="ES861" s="15"/>
      <c r="ET861" s="20"/>
      <c r="EU861" s="15"/>
      <c r="EV861" s="20"/>
      <c r="EW861" s="15"/>
      <c r="EX861" s="20"/>
      <c r="EY861" s="15"/>
      <c r="EZ861" s="20"/>
      <c r="FA861" s="15"/>
      <c r="FB861" s="20"/>
      <c r="FC861" s="15"/>
      <c r="FD861" s="20"/>
      <c r="FE861" s="15"/>
      <c r="FF861" s="20"/>
      <c r="FG861" s="15"/>
      <c r="FH861" s="20"/>
      <c r="FI861" s="15"/>
      <c r="FJ861" s="20"/>
      <c r="FK861" s="15"/>
      <c r="FL861" s="20"/>
      <c r="FM861" s="15"/>
      <c r="FN861" s="20"/>
      <c r="FO861" s="15"/>
      <c r="FP861" s="20"/>
      <c r="FQ861" s="15"/>
      <c r="FR861" s="20"/>
      <c r="FS861" s="15"/>
      <c r="FT861" s="20"/>
      <c r="FU861" s="15"/>
      <c r="FV861" s="20"/>
      <c r="FW861" s="15"/>
      <c r="FX861" s="20"/>
      <c r="FY861" s="15">
        <v>68</v>
      </c>
      <c r="FZ861" s="20">
        <v>3</v>
      </c>
      <c r="GA861" s="15"/>
      <c r="GB861" s="20"/>
      <c r="GC861" s="15"/>
      <c r="GD861" s="20"/>
      <c r="GE861" s="15"/>
      <c r="GF861" s="20"/>
      <c r="GG861" s="170"/>
    </row>
    <row r="862" spans="1:189" s="2" customFormat="1" ht="15" customHeight="1" x14ac:dyDescent="0.3">
      <c r="A862" s="17" t="s">
        <v>130</v>
      </c>
      <c r="B862" s="17" t="s">
        <v>142</v>
      </c>
      <c r="C862" s="17" t="s">
        <v>788</v>
      </c>
      <c r="D862" s="17" t="s">
        <v>789</v>
      </c>
      <c r="E862" s="15" t="str">
        <f t="shared" si="171"/>
        <v>Junyi Frenzel</v>
      </c>
      <c r="F862" s="17" t="s">
        <v>128</v>
      </c>
      <c r="G862" s="17">
        <v>999918495</v>
      </c>
      <c r="H862" s="15">
        <f t="shared" si="172"/>
        <v>120</v>
      </c>
      <c r="I862" s="15"/>
      <c r="J862" s="15"/>
      <c r="K862" s="16"/>
      <c r="L862" s="15"/>
      <c r="M862" s="15"/>
      <c r="N862" s="15"/>
      <c r="O862" s="15">
        <f t="shared" si="167"/>
        <v>0</v>
      </c>
      <c r="P862" s="15">
        <v>0</v>
      </c>
      <c r="Q862" s="15">
        <f t="shared" si="168"/>
        <v>0</v>
      </c>
      <c r="R862" s="15">
        <v>0</v>
      </c>
      <c r="S862" s="15">
        <v>0</v>
      </c>
      <c r="T862" s="15">
        <f t="shared" si="169"/>
        <v>0</v>
      </c>
      <c r="U862" s="15">
        <f t="shared" si="170"/>
        <v>0</v>
      </c>
      <c r="V862" s="15"/>
      <c r="W862" s="15"/>
      <c r="X862" s="15"/>
      <c r="Y862" s="15"/>
      <c r="Z862" s="16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>
        <f t="shared" si="173"/>
        <v>0</v>
      </c>
      <c r="CT862" s="15">
        <f t="shared" si="174"/>
        <v>120</v>
      </c>
      <c r="CU862" s="15">
        <f t="shared" si="175"/>
        <v>1</v>
      </c>
      <c r="CV862" s="15">
        <f t="shared" si="176"/>
        <v>0</v>
      </c>
      <c r="CW862" s="15"/>
      <c r="CX862" s="15"/>
      <c r="CY862" s="15">
        <f t="shared" si="177"/>
        <v>0</v>
      </c>
      <c r="CZ862" s="15">
        <f>GG862</f>
        <v>0</v>
      </c>
      <c r="DA862" s="16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20"/>
      <c r="DY862" s="15"/>
      <c r="DZ862" s="20"/>
      <c r="EA862" s="15"/>
      <c r="EB862" s="20"/>
      <c r="EC862" s="15"/>
      <c r="ED862" s="20"/>
      <c r="EE862" s="15"/>
      <c r="EF862" s="20"/>
      <c r="EG862" s="15"/>
      <c r="EH862" s="20"/>
      <c r="EI862" s="15"/>
      <c r="EJ862" s="20"/>
      <c r="EK862" s="15"/>
      <c r="EL862" s="20"/>
      <c r="EM862" s="15"/>
      <c r="EN862" s="20"/>
      <c r="EO862" s="15"/>
      <c r="EP862" s="20"/>
      <c r="EQ862" s="15"/>
      <c r="ER862" s="20"/>
      <c r="ES862" s="15"/>
      <c r="ET862" s="20"/>
      <c r="EU862" s="15"/>
      <c r="EV862" s="20"/>
      <c r="EW862" s="15"/>
      <c r="EX862" s="20"/>
      <c r="EY862" s="15"/>
      <c r="EZ862" s="20"/>
      <c r="FA862" s="15"/>
      <c r="FB862" s="20"/>
      <c r="FC862" s="15"/>
      <c r="FD862" s="20"/>
      <c r="FE862" s="15"/>
      <c r="FF862" s="20"/>
      <c r="FG862" s="15"/>
      <c r="FH862" s="20"/>
      <c r="FI862" s="15"/>
      <c r="FJ862" s="20"/>
      <c r="FK862" s="15"/>
      <c r="FL862" s="20"/>
      <c r="FM862" s="15"/>
      <c r="FN862" s="20"/>
      <c r="FO862" s="15"/>
      <c r="FP862" s="20"/>
      <c r="FQ862" s="15"/>
      <c r="FR862" s="20"/>
      <c r="FS862" s="15">
        <v>120</v>
      </c>
      <c r="FT862" s="20">
        <v>1</v>
      </c>
      <c r="FU862" s="15"/>
      <c r="FV862" s="20"/>
      <c r="FW862" s="15"/>
      <c r="FX862" s="20"/>
      <c r="FY862" s="15"/>
      <c r="FZ862" s="20"/>
      <c r="GA862" s="15"/>
      <c r="GB862" s="20"/>
      <c r="GC862" s="15"/>
      <c r="GD862" s="20"/>
      <c r="GE862" s="15"/>
      <c r="GF862" s="20"/>
      <c r="GG862" s="170"/>
    </row>
    <row r="863" spans="1:189" s="2" customFormat="1" ht="15" customHeight="1" x14ac:dyDescent="0.3">
      <c r="A863" s="15" t="s">
        <v>2904</v>
      </c>
      <c r="B863" s="15" t="s">
        <v>142</v>
      </c>
      <c r="C863" s="15" t="s">
        <v>467</v>
      </c>
      <c r="D863" s="15" t="s">
        <v>468</v>
      </c>
      <c r="E863" s="15" t="str">
        <f t="shared" si="171"/>
        <v>Annalisa Caskey</v>
      </c>
      <c r="F863" s="15" t="s">
        <v>128</v>
      </c>
      <c r="G863" s="15">
        <v>999918517</v>
      </c>
      <c r="H863" s="15">
        <f t="shared" si="172"/>
        <v>160</v>
      </c>
      <c r="I863" s="15"/>
      <c r="J863" s="15"/>
      <c r="K863" s="16"/>
      <c r="L863" s="15"/>
      <c r="M863" s="15"/>
      <c r="N863" s="15"/>
      <c r="O863" s="15">
        <f t="shared" si="167"/>
        <v>0</v>
      </c>
      <c r="P863" s="15">
        <v>0</v>
      </c>
      <c r="Q863" s="15">
        <f t="shared" si="168"/>
        <v>1</v>
      </c>
      <c r="R863" s="15">
        <v>0</v>
      </c>
      <c r="S863" s="15">
        <v>0</v>
      </c>
      <c r="T863" s="15">
        <f t="shared" si="169"/>
        <v>160</v>
      </c>
      <c r="U863" s="15">
        <f t="shared" si="170"/>
        <v>0</v>
      </c>
      <c r="V863" s="15"/>
      <c r="W863" s="15"/>
      <c r="X863" s="15"/>
      <c r="Y863" s="15"/>
      <c r="Z863" s="16"/>
      <c r="AA863" s="15"/>
      <c r="AB863" s="24"/>
      <c r="AC863" s="15"/>
      <c r="AD863" s="15"/>
      <c r="AE863" s="15"/>
      <c r="AF863" s="15"/>
      <c r="AG863" s="15"/>
      <c r="AH863" s="24"/>
      <c r="AI863" s="15"/>
      <c r="AJ863" s="15"/>
      <c r="AK863" s="15"/>
      <c r="AL863" s="15"/>
      <c r="AM863" s="15"/>
      <c r="AN863" s="24"/>
      <c r="AO863" s="15">
        <v>120</v>
      </c>
      <c r="AP863" s="24">
        <v>1</v>
      </c>
      <c r="AQ863" s="15"/>
      <c r="AR863" s="24"/>
      <c r="AS863" s="15"/>
      <c r="AT863" s="24"/>
      <c r="AU863" s="15"/>
      <c r="AV863" s="24"/>
      <c r="AW863" s="15"/>
      <c r="AX863" s="24"/>
      <c r="AY863" s="15"/>
      <c r="AZ863" s="15"/>
      <c r="BA863" s="15"/>
      <c r="BB863" s="15"/>
      <c r="BC863" s="15"/>
      <c r="BD863" s="15"/>
      <c r="BE863" s="15"/>
      <c r="BF863" s="24"/>
      <c r="BG863" s="15"/>
      <c r="BH863" s="24"/>
      <c r="BI863" s="15"/>
      <c r="BJ863" s="24"/>
      <c r="BK863" s="15"/>
      <c r="BL863" s="24"/>
      <c r="BM863" s="15"/>
      <c r="BN863" s="24"/>
      <c r="BO863" s="15"/>
      <c r="BP863" s="24"/>
      <c r="BQ863" s="15"/>
      <c r="BR863" s="24"/>
      <c r="BS863" s="15"/>
      <c r="BT863" s="24"/>
      <c r="BU863" s="15"/>
      <c r="BV863" s="24"/>
      <c r="BW863" s="15"/>
      <c r="BX863" s="24"/>
      <c r="BY863" s="15"/>
      <c r="BZ863" s="24"/>
      <c r="CA863" s="15"/>
      <c r="CB863" s="24"/>
      <c r="CC863" s="15"/>
      <c r="CD863" s="24"/>
      <c r="CE863" s="15"/>
      <c r="CF863" s="24"/>
      <c r="CG863" s="15"/>
      <c r="CH863" s="25"/>
      <c r="CI863" s="15"/>
      <c r="CJ863" s="25"/>
      <c r="CK863" s="15"/>
      <c r="CL863" s="25"/>
      <c r="CM863" s="15"/>
      <c r="CN863" s="25"/>
      <c r="CO863" s="15"/>
      <c r="CP863" s="25"/>
      <c r="CQ863" s="15"/>
      <c r="CR863" s="25"/>
      <c r="CS863" s="15">
        <f t="shared" si="173"/>
        <v>0</v>
      </c>
      <c r="CT863" s="15">
        <f t="shared" si="174"/>
        <v>0</v>
      </c>
      <c r="CU863" s="15">
        <f t="shared" si="175"/>
        <v>0</v>
      </c>
      <c r="CV863" s="15">
        <f t="shared" si="176"/>
        <v>0</v>
      </c>
      <c r="CW863" s="15"/>
      <c r="CX863" s="15"/>
      <c r="CY863" s="15">
        <f t="shared" si="177"/>
        <v>0</v>
      </c>
      <c r="CZ863" s="15">
        <f>GG863</f>
        <v>0</v>
      </c>
      <c r="DA863" s="19"/>
      <c r="DB863" s="17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>
        <v>30</v>
      </c>
      <c r="DM863" s="15"/>
      <c r="DN863" s="15"/>
      <c r="DO863" s="15"/>
      <c r="DP863" s="17"/>
      <c r="DQ863" s="15"/>
      <c r="DR863" s="15"/>
      <c r="DS863" s="15"/>
      <c r="DT863" s="15"/>
      <c r="DU863" s="15"/>
      <c r="DV863" s="15"/>
      <c r="DW863" s="15"/>
      <c r="DX863" s="20"/>
      <c r="DY863" s="15">
        <v>35</v>
      </c>
      <c r="DZ863" s="20">
        <v>1</v>
      </c>
      <c r="EA863" s="15"/>
      <c r="EB863" s="20"/>
      <c r="EC863" s="15">
        <v>160</v>
      </c>
      <c r="ED863" s="20">
        <v>1</v>
      </c>
      <c r="EE863" s="15"/>
      <c r="EF863" s="20"/>
      <c r="EG863" s="15"/>
      <c r="EH863" s="20"/>
      <c r="EI863" s="15"/>
      <c r="EJ863" s="20"/>
      <c r="EK863" s="15"/>
      <c r="EL863" s="20"/>
      <c r="EM863" s="15"/>
      <c r="EN863" s="20"/>
      <c r="EO863" s="15"/>
      <c r="EP863" s="20"/>
      <c r="EQ863" s="15"/>
      <c r="ER863" s="20"/>
      <c r="ES863" s="15"/>
      <c r="ET863" s="20"/>
      <c r="EU863" s="15"/>
      <c r="EV863" s="20"/>
      <c r="EW863" s="15"/>
      <c r="EX863" s="20"/>
      <c r="EY863" s="15"/>
      <c r="EZ863" s="20"/>
      <c r="FA863" s="15"/>
      <c r="FB863" s="20"/>
      <c r="FC863" s="15"/>
      <c r="FD863" s="20"/>
      <c r="FE863" s="15"/>
      <c r="FF863" s="20"/>
      <c r="FG863" s="15"/>
      <c r="FH863" s="20"/>
      <c r="FI863" s="15"/>
      <c r="FJ863" s="20"/>
      <c r="FK863" s="15"/>
      <c r="FL863" s="20"/>
      <c r="FM863" s="15"/>
      <c r="FN863" s="20"/>
      <c r="FO863" s="15"/>
      <c r="FP863" s="20"/>
      <c r="FQ863" s="15"/>
      <c r="FR863" s="20"/>
      <c r="FS863" s="15"/>
      <c r="FT863" s="20"/>
      <c r="FU863" s="15"/>
      <c r="FV863" s="20"/>
      <c r="FW863" s="15"/>
      <c r="FX863" s="20"/>
      <c r="FY863" s="15"/>
      <c r="FZ863" s="20"/>
      <c r="GA863" s="15"/>
      <c r="GB863" s="20"/>
      <c r="GC863" s="15"/>
      <c r="GD863" s="20"/>
      <c r="GE863" s="15"/>
      <c r="GF863" s="20"/>
      <c r="GG863" s="170"/>
    </row>
    <row r="864" spans="1:189" s="2" customFormat="1" ht="15" customHeight="1" x14ac:dyDescent="0.3">
      <c r="A864" s="15" t="s">
        <v>130</v>
      </c>
      <c r="B864" s="15" t="s">
        <v>142</v>
      </c>
      <c r="C864" s="15" t="s">
        <v>1934</v>
      </c>
      <c r="D864" s="15" t="s">
        <v>1931</v>
      </c>
      <c r="E864" s="15" t="str">
        <f t="shared" si="171"/>
        <v>Norah Wang</v>
      </c>
      <c r="F864" s="15" t="s">
        <v>128</v>
      </c>
      <c r="G864" s="15">
        <v>999918527</v>
      </c>
      <c r="H864" s="15">
        <f t="shared" si="172"/>
        <v>120</v>
      </c>
      <c r="I864" s="15"/>
      <c r="J864" s="17">
        <f>(O864+P864+R864+S864+T864+U864)/2</f>
        <v>0</v>
      </c>
      <c r="K864" s="16"/>
      <c r="L864" s="15"/>
      <c r="M864" s="15"/>
      <c r="N864" s="15"/>
      <c r="O864" s="15">
        <f t="shared" si="167"/>
        <v>0</v>
      </c>
      <c r="P864" s="15">
        <v>0</v>
      </c>
      <c r="Q864" s="15">
        <f t="shared" si="168"/>
        <v>1</v>
      </c>
      <c r="R864" s="15">
        <v>0</v>
      </c>
      <c r="S864" s="15">
        <v>0</v>
      </c>
      <c r="T864" s="15">
        <f t="shared" si="169"/>
        <v>0</v>
      </c>
      <c r="U864" s="15">
        <f t="shared" si="170"/>
        <v>0</v>
      </c>
      <c r="V864" s="15"/>
      <c r="W864" s="15"/>
      <c r="X864" s="15"/>
      <c r="Y864" s="15"/>
      <c r="Z864" s="16"/>
      <c r="AA864" s="15"/>
      <c r="AB864" s="15"/>
      <c r="AC864" s="15"/>
      <c r="AD864" s="15"/>
      <c r="AE864" s="15"/>
      <c r="AF864" s="24"/>
      <c r="AG864" s="15"/>
      <c r="AH864" s="24"/>
      <c r="AI864" s="15"/>
      <c r="AJ864" s="24"/>
      <c r="AK864" s="15"/>
      <c r="AL864" s="24"/>
      <c r="AM864" s="15"/>
      <c r="AN864" s="24"/>
      <c r="AO864" s="15"/>
      <c r="AP864" s="24"/>
      <c r="AQ864" s="15"/>
      <c r="AR864" s="24"/>
      <c r="AS864" s="15"/>
      <c r="AT864" s="24"/>
      <c r="AU864" s="15"/>
      <c r="AV864" s="24"/>
      <c r="AW864" s="15"/>
      <c r="AX864" s="24"/>
      <c r="AY864" s="15"/>
      <c r="AZ864" s="15"/>
      <c r="BA864" s="15"/>
      <c r="BB864" s="24"/>
      <c r="BC864" s="15"/>
      <c r="BD864" s="24"/>
      <c r="BE864" s="15"/>
      <c r="BF864" s="24"/>
      <c r="BG864" s="15"/>
      <c r="BH864" s="24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24"/>
      <c r="CQ864" s="15"/>
      <c r="CR864" s="24"/>
      <c r="CS864" s="15">
        <f t="shared" si="173"/>
        <v>0</v>
      </c>
      <c r="CT864" s="15">
        <f t="shared" si="174"/>
        <v>120</v>
      </c>
      <c r="CU864" s="15">
        <f t="shared" si="175"/>
        <v>1</v>
      </c>
      <c r="CV864" s="15">
        <f t="shared" si="176"/>
        <v>0</v>
      </c>
      <c r="CW864" s="15"/>
      <c r="CX864" s="15"/>
      <c r="CY864" s="15">
        <f t="shared" si="177"/>
        <v>0</v>
      </c>
      <c r="CZ864" s="15">
        <f>GG864</f>
        <v>0</v>
      </c>
      <c r="DA864" s="20"/>
      <c r="DB864" s="17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>
        <v>45</v>
      </c>
      <c r="DM864" s="15"/>
      <c r="DN864" s="15"/>
      <c r="DO864" s="15"/>
      <c r="DP864" s="17"/>
      <c r="DQ864" s="15"/>
      <c r="DR864" s="15"/>
      <c r="DS864" s="15"/>
      <c r="DT864" s="15"/>
      <c r="DU864" s="15"/>
      <c r="DV864" s="15"/>
      <c r="DW864" s="15"/>
      <c r="DX864" s="20"/>
      <c r="DY864" s="15">
        <v>26.8</v>
      </c>
      <c r="DZ864" s="20">
        <v>6</v>
      </c>
      <c r="EA864" s="15"/>
      <c r="EB864" s="20"/>
      <c r="EC864" s="15"/>
      <c r="ED864" s="20"/>
      <c r="EE864" s="15"/>
      <c r="EF864" s="20"/>
      <c r="EG864" s="15"/>
      <c r="EH864" s="20"/>
      <c r="EI864" s="15"/>
      <c r="EJ864" s="20"/>
      <c r="EK864" s="15"/>
      <c r="EL864" s="20"/>
      <c r="EM864" s="15"/>
      <c r="EN864" s="20"/>
      <c r="EO864" s="15"/>
      <c r="EP864" s="20"/>
      <c r="EQ864" s="15"/>
      <c r="ER864" s="20"/>
      <c r="ES864" s="15"/>
      <c r="ET864" s="20"/>
      <c r="EU864" s="15"/>
      <c r="EV864" s="20"/>
      <c r="EW864" s="15"/>
      <c r="EX864" s="20"/>
      <c r="EY864" s="15"/>
      <c r="EZ864" s="20"/>
      <c r="FA864" s="15"/>
      <c r="FB864" s="20"/>
      <c r="FC864" s="15"/>
      <c r="FD864" s="20"/>
      <c r="FE864" s="15"/>
      <c r="FF864" s="20"/>
      <c r="FG864" s="15"/>
      <c r="FH864" s="20"/>
      <c r="FI864" s="15"/>
      <c r="FJ864" s="20"/>
      <c r="FK864" s="15"/>
      <c r="FL864" s="20"/>
      <c r="FM864" s="15"/>
      <c r="FN864" s="20"/>
      <c r="FO864" s="15"/>
      <c r="FP864" s="20"/>
      <c r="FQ864" s="15"/>
      <c r="FR864" s="20"/>
      <c r="FS864" s="15"/>
      <c r="FT864" s="20"/>
      <c r="FU864" s="15"/>
      <c r="FV864" s="20"/>
      <c r="FW864" s="15"/>
      <c r="FX864" s="20"/>
      <c r="FY864" s="15">
        <v>120</v>
      </c>
      <c r="FZ864" s="20">
        <v>1</v>
      </c>
      <c r="GA864" s="15"/>
      <c r="GB864" s="20"/>
      <c r="GC864" s="15"/>
      <c r="GD864" s="20"/>
      <c r="GE864" s="15"/>
      <c r="GF864" s="20"/>
      <c r="GG864" s="170"/>
    </row>
    <row r="865" spans="1:189" s="2" customFormat="1" ht="15" customHeight="1" x14ac:dyDescent="0.3">
      <c r="A865" s="17" t="s">
        <v>133</v>
      </c>
      <c r="B865" s="15" t="s">
        <v>140</v>
      </c>
      <c r="C865" s="15" t="s">
        <v>368</v>
      </c>
      <c r="D865" s="15" t="s">
        <v>369</v>
      </c>
      <c r="E865" s="15" t="str">
        <f t="shared" si="171"/>
        <v>Judah Bloxham</v>
      </c>
      <c r="F865" s="15" t="s">
        <v>135</v>
      </c>
      <c r="G865" s="15">
        <v>999918533</v>
      </c>
      <c r="H865" s="15">
        <f t="shared" si="172"/>
        <v>104.8</v>
      </c>
      <c r="I865" s="15"/>
      <c r="J865" s="17">
        <f>(O865+P865+R865+S865+T865+U865)/2</f>
        <v>44.8</v>
      </c>
      <c r="K865" s="16"/>
      <c r="L865" s="15"/>
      <c r="M865" s="15"/>
      <c r="N865" s="15"/>
      <c r="O865" s="15">
        <f t="shared" si="167"/>
        <v>56</v>
      </c>
      <c r="P865" s="15">
        <v>0</v>
      </c>
      <c r="Q865" s="15">
        <f t="shared" si="168"/>
        <v>1</v>
      </c>
      <c r="R865" s="15">
        <v>0</v>
      </c>
      <c r="S865" s="15">
        <v>0</v>
      </c>
      <c r="T865" s="15">
        <f t="shared" si="169"/>
        <v>33.6</v>
      </c>
      <c r="U865" s="15">
        <f t="shared" si="170"/>
        <v>0</v>
      </c>
      <c r="V865" s="15"/>
      <c r="W865" s="15"/>
      <c r="X865" s="15"/>
      <c r="Y865" s="15"/>
      <c r="Z865" s="16"/>
      <c r="AA865" s="15"/>
      <c r="AB865" s="24"/>
      <c r="AC865" s="15"/>
      <c r="AD865" s="15"/>
      <c r="AE865" s="15"/>
      <c r="AF865" s="15"/>
      <c r="AG865" s="15"/>
      <c r="AH865" s="24"/>
      <c r="AI865" s="15"/>
      <c r="AJ865" s="15"/>
      <c r="AK865" s="15"/>
      <c r="AL865" s="15"/>
      <c r="AM865" s="15"/>
      <c r="AN865" s="24"/>
      <c r="AO865" s="15"/>
      <c r="AP865" s="24"/>
      <c r="AQ865" s="15"/>
      <c r="AR865" s="24"/>
      <c r="AS865" s="15"/>
      <c r="AT865" s="24"/>
      <c r="AU865" s="15"/>
      <c r="AV865" s="24"/>
      <c r="AW865" s="15"/>
      <c r="AX865" s="24"/>
      <c r="AY865" s="15"/>
      <c r="AZ865" s="15"/>
      <c r="BA865" s="15"/>
      <c r="BB865" s="15"/>
      <c r="BC865" s="15"/>
      <c r="BD865" s="15"/>
      <c r="BE865" s="15"/>
      <c r="BF865" s="24"/>
      <c r="BG865" s="15"/>
      <c r="BH865" s="24"/>
      <c r="BI865" s="15"/>
      <c r="BJ865" s="24"/>
      <c r="BK865" s="15"/>
      <c r="BL865" s="24"/>
      <c r="BM865" s="15">
        <v>140</v>
      </c>
      <c r="BN865" s="24">
        <v>1</v>
      </c>
      <c r="BO865" s="15"/>
      <c r="BP865" s="24"/>
      <c r="BQ865" s="15"/>
      <c r="BR865" s="24"/>
      <c r="BS865" s="15"/>
      <c r="BT865" s="24"/>
      <c r="BU865" s="15"/>
      <c r="BV865" s="24"/>
      <c r="BW865" s="15"/>
      <c r="BX865" s="24"/>
      <c r="BY865" s="15"/>
      <c r="BZ865" s="24"/>
      <c r="CA865" s="15">
        <f>0.4*120</f>
        <v>48</v>
      </c>
      <c r="CB865" s="24">
        <v>2</v>
      </c>
      <c r="CC865" s="15"/>
      <c r="CD865" s="24"/>
      <c r="CE865" s="15"/>
      <c r="CF865" s="24"/>
      <c r="CG865" s="15"/>
      <c r="CH865" s="25"/>
      <c r="CI865" s="15"/>
      <c r="CJ865" s="25"/>
      <c r="CK865" s="15"/>
      <c r="CL865" s="25"/>
      <c r="CM865" s="15"/>
      <c r="CN865" s="25"/>
      <c r="CO865" s="15"/>
      <c r="CP865" s="25"/>
      <c r="CQ865" s="15"/>
      <c r="CR865" s="25"/>
      <c r="CS865" s="15">
        <f t="shared" si="173"/>
        <v>0</v>
      </c>
      <c r="CT865" s="15">
        <f t="shared" si="174"/>
        <v>60</v>
      </c>
      <c r="CU865" s="15">
        <f t="shared" si="175"/>
        <v>1</v>
      </c>
      <c r="CV865" s="15">
        <f t="shared" si="176"/>
        <v>0</v>
      </c>
      <c r="CW865" s="15"/>
      <c r="CX865" s="15"/>
      <c r="CY865" s="15">
        <f t="shared" si="177"/>
        <v>0</v>
      </c>
      <c r="CZ865" s="15">
        <f>GG865</f>
        <v>0</v>
      </c>
      <c r="DA865" s="19"/>
      <c r="DB865" s="17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>
        <f>0.4*90</f>
        <v>36</v>
      </c>
      <c r="DP865" s="17"/>
      <c r="DQ865" s="15"/>
      <c r="DR865" s="15"/>
      <c r="DS865" s="15"/>
      <c r="DT865" s="15"/>
      <c r="DU865" s="15"/>
      <c r="DV865" s="15"/>
      <c r="DW865" s="15"/>
      <c r="DX865" s="20"/>
      <c r="DY865" s="15">
        <f>0.4*79</f>
        <v>31.6</v>
      </c>
      <c r="DZ865" s="20">
        <v>3</v>
      </c>
      <c r="EA865" s="15"/>
      <c r="EB865" s="20"/>
      <c r="EC865" s="15">
        <f>0.4*84</f>
        <v>33.6</v>
      </c>
      <c r="ED865" s="20">
        <v>5</v>
      </c>
      <c r="EE865" s="15"/>
      <c r="EF865" s="20"/>
      <c r="EG865" s="15"/>
      <c r="EH865" s="20"/>
      <c r="EI865" s="15"/>
      <c r="EJ865" s="20"/>
      <c r="EK865" s="15">
        <v>56</v>
      </c>
      <c r="EL865" s="20">
        <v>3</v>
      </c>
      <c r="EM865" s="15"/>
      <c r="EN865" s="20"/>
      <c r="EO865" s="15"/>
      <c r="EP865" s="20"/>
      <c r="EQ865" s="15"/>
      <c r="ER865" s="20"/>
      <c r="ES865" s="15"/>
      <c r="ET865" s="20"/>
      <c r="EU865" s="15"/>
      <c r="EV865" s="20"/>
      <c r="EW865" s="15"/>
      <c r="EX865" s="20"/>
      <c r="EY865" s="15"/>
      <c r="EZ865" s="20"/>
      <c r="FA865" s="15"/>
      <c r="FB865" s="20"/>
      <c r="FC865" s="15"/>
      <c r="FD865" s="20"/>
      <c r="FE865" s="15"/>
      <c r="FF865" s="20"/>
      <c r="FG865" s="15"/>
      <c r="FH865" s="20"/>
      <c r="FI865" s="15"/>
      <c r="FJ865" s="20"/>
      <c r="FK865" s="15"/>
      <c r="FL865" s="20"/>
      <c r="FM865" s="15"/>
      <c r="FN865" s="20"/>
      <c r="FO865" s="15"/>
      <c r="FP865" s="20"/>
      <c r="FQ865" s="15"/>
      <c r="FR865" s="20"/>
      <c r="FS865" s="15"/>
      <c r="FT865" s="20"/>
      <c r="FU865" s="15"/>
      <c r="FV865" s="20"/>
      <c r="FW865" s="15"/>
      <c r="FX865" s="20"/>
      <c r="FY865" s="15"/>
      <c r="FZ865" s="20"/>
      <c r="GA865" s="15">
        <v>60</v>
      </c>
      <c r="GB865" s="20">
        <v>1</v>
      </c>
      <c r="GC865" s="15"/>
      <c r="GD865" s="20"/>
      <c r="GE865" s="15"/>
      <c r="GF865" s="20"/>
      <c r="GG865" s="170"/>
    </row>
    <row r="866" spans="1:189" s="2" customFormat="1" ht="15" customHeight="1" x14ac:dyDescent="0.3">
      <c r="A866" s="15" t="s">
        <v>130</v>
      </c>
      <c r="B866" s="17" t="s">
        <v>126</v>
      </c>
      <c r="C866" s="17" t="s">
        <v>1199</v>
      </c>
      <c r="D866" s="17" t="s">
        <v>1200</v>
      </c>
      <c r="E866" s="15" t="str">
        <f t="shared" si="171"/>
        <v>Nikolina Lapcevic</v>
      </c>
      <c r="F866" s="17" t="s">
        <v>128</v>
      </c>
      <c r="G866" s="17">
        <v>999918547</v>
      </c>
      <c r="H866" s="15">
        <f t="shared" si="172"/>
        <v>25.5</v>
      </c>
      <c r="I866" s="15"/>
      <c r="J866" s="17">
        <f>(O866+P866+R866+S866+T866+U866)/2</f>
        <v>25.5</v>
      </c>
      <c r="K866" s="16"/>
      <c r="L866" s="15"/>
      <c r="M866" s="15"/>
      <c r="N866" s="15"/>
      <c r="O866" s="15">
        <f t="shared" si="167"/>
        <v>0</v>
      </c>
      <c r="P866" s="15">
        <v>0</v>
      </c>
      <c r="Q866" s="15">
        <f t="shared" si="168"/>
        <v>1</v>
      </c>
      <c r="R866" s="15">
        <v>0</v>
      </c>
      <c r="S866" s="15">
        <v>0</v>
      </c>
      <c r="T866" s="15">
        <f t="shared" si="169"/>
        <v>51</v>
      </c>
      <c r="U866" s="15">
        <f t="shared" si="170"/>
        <v>0</v>
      </c>
      <c r="V866" s="15"/>
      <c r="W866" s="15"/>
      <c r="X866" s="15"/>
      <c r="Y866" s="15"/>
      <c r="Z866" s="16"/>
      <c r="AA866" s="15"/>
      <c r="AB866" s="24"/>
      <c r="AC866" s="15"/>
      <c r="AD866" s="15"/>
      <c r="AE866" s="15"/>
      <c r="AF866" s="15"/>
      <c r="AG866" s="15"/>
      <c r="AH866" s="24"/>
      <c r="AI866" s="15"/>
      <c r="AJ866" s="15"/>
      <c r="AK866" s="15"/>
      <c r="AL866" s="15"/>
      <c r="AM866" s="15"/>
      <c r="AN866" s="24"/>
      <c r="AO866" s="15"/>
      <c r="AP866" s="24"/>
      <c r="AQ866" s="15"/>
      <c r="AR866" s="24"/>
      <c r="AS866" s="15"/>
      <c r="AT866" s="24"/>
      <c r="AU866" s="15"/>
      <c r="AV866" s="24"/>
      <c r="AW866" s="15"/>
      <c r="AX866" s="24"/>
      <c r="AY866" s="15"/>
      <c r="AZ866" s="15"/>
      <c r="BA866" s="15"/>
      <c r="BB866" s="15"/>
      <c r="BC866" s="15"/>
      <c r="BD866" s="15"/>
      <c r="BE866" s="15"/>
      <c r="BF866" s="24"/>
      <c r="BG866" s="15"/>
      <c r="BH866" s="24"/>
      <c r="BI866" s="15"/>
      <c r="BJ866" s="24"/>
      <c r="BK866" s="15"/>
      <c r="BL866" s="24"/>
      <c r="BM866" s="15"/>
      <c r="BN866" s="24"/>
      <c r="BO866" s="15"/>
      <c r="BP866" s="24"/>
      <c r="BQ866" s="15"/>
      <c r="BR866" s="24"/>
      <c r="BS866" s="15"/>
      <c r="BT866" s="24"/>
      <c r="BU866" s="15"/>
      <c r="BV866" s="24"/>
      <c r="BW866" s="15"/>
      <c r="BX866" s="24"/>
      <c r="BY866" s="15"/>
      <c r="BZ866" s="24"/>
      <c r="CA866" s="15"/>
      <c r="CB866" s="24"/>
      <c r="CC866" s="15"/>
      <c r="CD866" s="24"/>
      <c r="CE866" s="15"/>
      <c r="CF866" s="24"/>
      <c r="CG866" s="15"/>
      <c r="CH866" s="25"/>
      <c r="CI866" s="15"/>
      <c r="CJ866" s="25"/>
      <c r="CK866" s="15"/>
      <c r="CL866" s="25"/>
      <c r="CM866" s="15"/>
      <c r="CN866" s="25"/>
      <c r="CO866" s="15"/>
      <c r="CP866" s="25"/>
      <c r="CQ866" s="15"/>
      <c r="CR866" s="25"/>
      <c r="CS866" s="15">
        <f t="shared" si="173"/>
        <v>0</v>
      </c>
      <c r="CT866" s="15">
        <f t="shared" si="174"/>
        <v>0</v>
      </c>
      <c r="CU866" s="15">
        <f t="shared" si="175"/>
        <v>0</v>
      </c>
      <c r="CV866" s="15">
        <f t="shared" si="176"/>
        <v>0</v>
      </c>
      <c r="CW866" s="15"/>
      <c r="CX866" s="15"/>
      <c r="CY866" s="15">
        <f t="shared" si="177"/>
        <v>0</v>
      </c>
      <c r="CZ866" s="15">
        <f>GG866</f>
        <v>0</v>
      </c>
      <c r="DA866" s="19"/>
      <c r="DB866" s="17"/>
      <c r="DC866" s="17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7"/>
      <c r="DQ866" s="17"/>
      <c r="DR866" s="17"/>
      <c r="DS866" s="17"/>
      <c r="DT866" s="17">
        <v>68</v>
      </c>
      <c r="DU866" s="17"/>
      <c r="DV866" s="17"/>
      <c r="DW866" s="15"/>
      <c r="DX866" s="20"/>
      <c r="DY866" s="15"/>
      <c r="DZ866" s="20"/>
      <c r="EA866" s="15">
        <v>71</v>
      </c>
      <c r="EB866" s="20">
        <v>5</v>
      </c>
      <c r="EC866" s="15">
        <v>51</v>
      </c>
      <c r="ED866" s="20" t="s">
        <v>129</v>
      </c>
      <c r="EE866" s="15"/>
      <c r="EF866" s="20"/>
      <c r="EG866" s="15"/>
      <c r="EH866" s="20"/>
      <c r="EI866" s="15"/>
      <c r="EJ866" s="20"/>
      <c r="EK866" s="15"/>
      <c r="EL866" s="20"/>
      <c r="EM866" s="15"/>
      <c r="EN866" s="20"/>
      <c r="EO866" s="15"/>
      <c r="EP866" s="20"/>
      <c r="EQ866" s="17"/>
      <c r="ER866" s="20"/>
      <c r="ES866" s="15"/>
      <c r="ET866" s="20"/>
      <c r="EU866" s="15"/>
      <c r="EV866" s="20"/>
      <c r="EW866" s="15"/>
      <c r="EX866" s="20"/>
      <c r="EY866" s="15"/>
      <c r="EZ866" s="20"/>
      <c r="FA866" s="15"/>
      <c r="FB866" s="20"/>
      <c r="FC866" s="15"/>
      <c r="FD866" s="20"/>
      <c r="FE866" s="15"/>
      <c r="FF866" s="20"/>
      <c r="FG866" s="15"/>
      <c r="FH866" s="20"/>
      <c r="FI866" s="15"/>
      <c r="FJ866" s="20"/>
      <c r="FK866" s="15"/>
      <c r="FL866" s="20"/>
      <c r="FM866" s="15"/>
      <c r="FN866" s="20"/>
      <c r="FO866" s="15"/>
      <c r="FP866" s="20"/>
      <c r="FQ866" s="15"/>
      <c r="FR866" s="20"/>
      <c r="FS866" s="15"/>
      <c r="FT866" s="20"/>
      <c r="FU866" s="15"/>
      <c r="FV866" s="20"/>
      <c r="FW866" s="15"/>
      <c r="FX866" s="20"/>
      <c r="FY866" s="15"/>
      <c r="FZ866" s="20"/>
      <c r="GA866" s="15"/>
      <c r="GB866" s="20"/>
      <c r="GC866" s="15"/>
      <c r="GD866" s="20"/>
      <c r="GE866" s="15"/>
      <c r="GF866" s="20"/>
      <c r="GG866" s="170"/>
    </row>
    <row r="867" spans="1:189" s="2" customFormat="1" ht="15" customHeight="1" x14ac:dyDescent="0.3">
      <c r="A867" s="15" t="s">
        <v>146</v>
      </c>
      <c r="B867" s="15" t="s">
        <v>140</v>
      </c>
      <c r="C867" s="15" t="s">
        <v>474</v>
      </c>
      <c r="D867" s="15" t="s">
        <v>1595</v>
      </c>
      <c r="E867" s="15" t="str">
        <f t="shared" si="171"/>
        <v>Natalie Quilon</v>
      </c>
      <c r="F867" s="15" t="s">
        <v>128</v>
      </c>
      <c r="G867" s="15">
        <v>999918558</v>
      </c>
      <c r="H867" s="15">
        <f t="shared" si="172"/>
        <v>314.2</v>
      </c>
      <c r="I867" s="15"/>
      <c r="J867" s="15"/>
      <c r="K867" s="16"/>
      <c r="L867" s="15"/>
      <c r="M867" s="15"/>
      <c r="N867" s="15"/>
      <c r="O867" s="15">
        <f t="shared" si="167"/>
        <v>40</v>
      </c>
      <c r="P867" s="15">
        <v>0</v>
      </c>
      <c r="Q867" s="15">
        <f t="shared" si="168"/>
        <v>1</v>
      </c>
      <c r="R867" s="15">
        <v>0</v>
      </c>
      <c r="S867" s="15">
        <v>0</v>
      </c>
      <c r="T867" s="15">
        <f t="shared" si="169"/>
        <v>31.200000000000003</v>
      </c>
      <c r="U867" s="15">
        <f t="shared" si="170"/>
        <v>0</v>
      </c>
      <c r="V867" s="15"/>
      <c r="W867" s="15"/>
      <c r="X867" s="15"/>
      <c r="Y867" s="15"/>
      <c r="Z867" s="16"/>
      <c r="AA867" s="15"/>
      <c r="AB867" s="24"/>
      <c r="AC867" s="15"/>
      <c r="AD867" s="15"/>
      <c r="AE867" s="15"/>
      <c r="AF867" s="15"/>
      <c r="AG867" s="15"/>
      <c r="AH867" s="24"/>
      <c r="AI867" s="15"/>
      <c r="AJ867" s="15"/>
      <c r="AK867" s="15"/>
      <c r="AL867" s="15"/>
      <c r="AM867" s="15"/>
      <c r="AN867" s="24"/>
      <c r="AO867" s="15"/>
      <c r="AP867" s="24"/>
      <c r="AQ867" s="15"/>
      <c r="AR867" s="24"/>
      <c r="AS867" s="15"/>
      <c r="AT867" s="24"/>
      <c r="AU867" s="15"/>
      <c r="AV867" s="24"/>
      <c r="AW867" s="15"/>
      <c r="AX867" s="24"/>
      <c r="AY867" s="15"/>
      <c r="AZ867" s="15"/>
      <c r="BA867" s="15"/>
      <c r="BB867" s="15"/>
      <c r="BC867" s="15"/>
      <c r="BD867" s="15"/>
      <c r="BE867" s="15"/>
      <c r="BF867" s="24"/>
      <c r="BG867" s="15"/>
      <c r="BH867" s="24"/>
      <c r="BI867" s="15"/>
      <c r="BJ867" s="24"/>
      <c r="BK867" s="15"/>
      <c r="BL867" s="24"/>
      <c r="BM867" s="15">
        <v>70</v>
      </c>
      <c r="BN867" s="24">
        <v>1</v>
      </c>
      <c r="BO867" s="15"/>
      <c r="BP867" s="24"/>
      <c r="BQ867" s="15"/>
      <c r="BR867" s="24"/>
      <c r="BS867" s="15"/>
      <c r="BT867" s="24"/>
      <c r="BU867" s="15"/>
      <c r="BV867" s="24"/>
      <c r="BW867" s="15"/>
      <c r="BX867" s="24"/>
      <c r="BY867" s="15"/>
      <c r="BZ867" s="24"/>
      <c r="CA867" s="15">
        <f>0.4*80</f>
        <v>32</v>
      </c>
      <c r="CB867" s="24">
        <v>1</v>
      </c>
      <c r="CC867" s="15"/>
      <c r="CD867" s="24"/>
      <c r="CE867" s="15"/>
      <c r="CF867" s="24"/>
      <c r="CG867" s="15"/>
      <c r="CH867" s="25"/>
      <c r="CI867" s="15"/>
      <c r="CJ867" s="25"/>
      <c r="CK867" s="15"/>
      <c r="CL867" s="25"/>
      <c r="CM867" s="15"/>
      <c r="CN867" s="25"/>
      <c r="CO867" s="15">
        <f>0.4*20</f>
        <v>8</v>
      </c>
      <c r="CP867" s="24">
        <v>1</v>
      </c>
      <c r="CQ867" s="15"/>
      <c r="CR867" s="24"/>
      <c r="CS867" s="15">
        <f t="shared" si="173"/>
        <v>0</v>
      </c>
      <c r="CT867" s="15">
        <f t="shared" si="174"/>
        <v>243</v>
      </c>
      <c r="CU867" s="15">
        <f t="shared" si="175"/>
        <v>3</v>
      </c>
      <c r="CV867" s="15">
        <f t="shared" si="176"/>
        <v>0</v>
      </c>
      <c r="CW867" s="15"/>
      <c r="CX867" s="15"/>
      <c r="CY867" s="15">
        <f t="shared" si="177"/>
        <v>0</v>
      </c>
      <c r="CZ867" s="15">
        <f>GG867</f>
        <v>0</v>
      </c>
      <c r="DA867" s="20"/>
      <c r="DB867" s="17"/>
      <c r="DC867" s="15">
        <v>60</v>
      </c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>
        <f>0.4*63</f>
        <v>25.200000000000003</v>
      </c>
      <c r="DP867" s="17"/>
      <c r="DQ867" s="15"/>
      <c r="DR867" s="15"/>
      <c r="DS867" s="15"/>
      <c r="DT867" s="15"/>
      <c r="DU867" s="15"/>
      <c r="DV867" s="15"/>
      <c r="DW867" s="15"/>
      <c r="DX867" s="20"/>
      <c r="DY867" s="15"/>
      <c r="DZ867" s="20"/>
      <c r="EA867" s="15"/>
      <c r="EB867" s="20"/>
      <c r="EC867" s="15">
        <f>0.4*78</f>
        <v>31.200000000000003</v>
      </c>
      <c r="ED867" s="20">
        <v>6</v>
      </c>
      <c r="EE867" s="15"/>
      <c r="EF867" s="20"/>
      <c r="EG867" s="15"/>
      <c r="EH867" s="20"/>
      <c r="EI867" s="15">
        <f>0.4*75</f>
        <v>30</v>
      </c>
      <c r="EJ867" s="20">
        <v>2</v>
      </c>
      <c r="EK867" s="15"/>
      <c r="EL867" s="20"/>
      <c r="EM867" s="15">
        <f>0.4*25</f>
        <v>10</v>
      </c>
      <c r="EN867" s="20">
        <v>1</v>
      </c>
      <c r="EO867" s="15"/>
      <c r="EP867" s="20"/>
      <c r="EQ867" s="15">
        <v>60</v>
      </c>
      <c r="ER867" s="20">
        <v>1</v>
      </c>
      <c r="ES867" s="15"/>
      <c r="ET867" s="20"/>
      <c r="EU867" s="15"/>
      <c r="EV867" s="20"/>
      <c r="EW867" s="15"/>
      <c r="EX867" s="20"/>
      <c r="EY867" s="15"/>
      <c r="EZ867" s="20"/>
      <c r="FA867" s="15"/>
      <c r="FB867" s="20"/>
      <c r="FC867" s="15">
        <v>63</v>
      </c>
      <c r="FD867" s="20">
        <v>5</v>
      </c>
      <c r="FE867" s="15"/>
      <c r="FF867" s="20"/>
      <c r="FG867" s="15"/>
      <c r="FH867" s="20"/>
      <c r="FI867" s="15"/>
      <c r="FJ867" s="20"/>
      <c r="FK867" s="15">
        <v>120</v>
      </c>
      <c r="FL867" s="20">
        <v>1</v>
      </c>
      <c r="FM867" s="15"/>
      <c r="FN867" s="20"/>
      <c r="FO867" s="15"/>
      <c r="FP867" s="20"/>
      <c r="FQ867" s="15"/>
      <c r="FR867" s="20"/>
      <c r="FS867" s="15"/>
      <c r="FT867" s="20"/>
      <c r="FU867" s="15"/>
      <c r="FV867" s="20"/>
      <c r="FW867" s="15"/>
      <c r="FX867" s="20"/>
      <c r="FY867" s="15"/>
      <c r="FZ867" s="20"/>
      <c r="GA867" s="15"/>
      <c r="GB867" s="20"/>
      <c r="GC867" s="15"/>
      <c r="GD867" s="20"/>
      <c r="GE867" s="15"/>
      <c r="GF867" s="20"/>
      <c r="GG867" s="170"/>
    </row>
    <row r="868" spans="1:189" s="2" customFormat="1" ht="15" customHeight="1" x14ac:dyDescent="0.3">
      <c r="A868" s="15" t="s">
        <v>133</v>
      </c>
      <c r="B868" s="15" t="s">
        <v>140</v>
      </c>
      <c r="C868" s="15" t="s">
        <v>425</v>
      </c>
      <c r="D868" s="15" t="s">
        <v>1595</v>
      </c>
      <c r="E868" s="15" t="str">
        <f t="shared" si="171"/>
        <v>Audrey Quilon</v>
      </c>
      <c r="F868" s="15" t="s">
        <v>128</v>
      </c>
      <c r="G868" s="15">
        <v>999918559</v>
      </c>
      <c r="H868" s="15">
        <f t="shared" si="172"/>
        <v>108</v>
      </c>
      <c r="I868" s="15"/>
      <c r="J868" s="15"/>
      <c r="K868" s="16"/>
      <c r="L868" s="15"/>
      <c r="M868" s="15"/>
      <c r="N868" s="15"/>
      <c r="O868" s="15">
        <f t="shared" si="167"/>
        <v>108</v>
      </c>
      <c r="P868" s="15">
        <v>0</v>
      </c>
      <c r="Q868" s="15">
        <f t="shared" si="168"/>
        <v>0</v>
      </c>
      <c r="R868" s="15">
        <v>0</v>
      </c>
      <c r="S868" s="15">
        <v>0</v>
      </c>
      <c r="T868" s="15">
        <f t="shared" si="169"/>
        <v>0</v>
      </c>
      <c r="U868" s="15">
        <f t="shared" si="170"/>
        <v>0</v>
      </c>
      <c r="V868" s="15"/>
      <c r="W868" s="15"/>
      <c r="X868" s="15"/>
      <c r="Y868" s="15"/>
      <c r="Z868" s="16"/>
      <c r="AA868" s="15"/>
      <c r="AB868" s="24"/>
      <c r="AC868" s="15"/>
      <c r="AD868" s="15"/>
      <c r="AE868" s="15"/>
      <c r="AF868" s="15"/>
      <c r="AG868" s="15"/>
      <c r="AH868" s="24"/>
      <c r="AI868" s="15"/>
      <c r="AJ868" s="15"/>
      <c r="AK868" s="15"/>
      <c r="AL868" s="15"/>
      <c r="AM868" s="15"/>
      <c r="AN868" s="24"/>
      <c r="AO868" s="15"/>
      <c r="AP868" s="24"/>
      <c r="AQ868" s="15"/>
      <c r="AR868" s="24"/>
      <c r="AS868" s="15"/>
      <c r="AT868" s="24"/>
      <c r="AU868" s="15"/>
      <c r="AV868" s="24"/>
      <c r="AW868" s="15"/>
      <c r="AX868" s="24"/>
      <c r="AY868" s="15"/>
      <c r="AZ868" s="15"/>
      <c r="BA868" s="15"/>
      <c r="BB868" s="15"/>
      <c r="BC868" s="15"/>
      <c r="BD868" s="15"/>
      <c r="BE868" s="15"/>
      <c r="BF868" s="24"/>
      <c r="BG868" s="15"/>
      <c r="BH868" s="24"/>
      <c r="BI868" s="15"/>
      <c r="BJ868" s="24"/>
      <c r="BK868" s="15"/>
      <c r="BL868" s="24"/>
      <c r="BM868" s="15">
        <v>79</v>
      </c>
      <c r="BN868" s="24">
        <v>3</v>
      </c>
      <c r="BO868" s="15"/>
      <c r="BP868" s="24"/>
      <c r="BQ868" s="15"/>
      <c r="BR868" s="24"/>
      <c r="BS868" s="15"/>
      <c r="BT868" s="24"/>
      <c r="BU868" s="15"/>
      <c r="BV868" s="24"/>
      <c r="BW868" s="15"/>
      <c r="BX868" s="24"/>
      <c r="BY868" s="15"/>
      <c r="BZ868" s="24"/>
      <c r="CA868" s="15">
        <v>78</v>
      </c>
      <c r="CB868" s="24">
        <v>6</v>
      </c>
      <c r="CC868" s="15"/>
      <c r="CD868" s="24"/>
      <c r="CE868" s="15"/>
      <c r="CF868" s="24"/>
      <c r="CG868" s="15"/>
      <c r="CH868" s="25"/>
      <c r="CI868" s="15"/>
      <c r="CJ868" s="25"/>
      <c r="CK868" s="15"/>
      <c r="CL868" s="25"/>
      <c r="CM868" s="15"/>
      <c r="CN868" s="25"/>
      <c r="CO868" s="15"/>
      <c r="CP868" s="25"/>
      <c r="CQ868" s="15"/>
      <c r="CR868" s="25"/>
      <c r="CS868" s="15">
        <f t="shared" si="173"/>
        <v>0</v>
      </c>
      <c r="CT868" s="15">
        <f t="shared" si="174"/>
        <v>0</v>
      </c>
      <c r="CU868" s="15">
        <f t="shared" si="175"/>
        <v>0</v>
      </c>
      <c r="CV868" s="15">
        <f t="shared" si="176"/>
        <v>0</v>
      </c>
      <c r="CW868" s="15"/>
      <c r="CX868" s="15"/>
      <c r="CY868" s="15">
        <f t="shared" si="177"/>
        <v>0</v>
      </c>
      <c r="CZ868" s="15">
        <f>GG868</f>
        <v>0</v>
      </c>
      <c r="DA868" s="19"/>
      <c r="DB868" s="17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7"/>
      <c r="DQ868" s="15"/>
      <c r="DR868" s="15"/>
      <c r="DS868" s="15"/>
      <c r="DT868" s="15"/>
      <c r="DU868" s="15"/>
      <c r="DV868" s="15"/>
      <c r="DW868" s="15"/>
      <c r="DX868" s="20"/>
      <c r="DY868" s="15"/>
      <c r="DZ868" s="20"/>
      <c r="EA868" s="15"/>
      <c r="EB868" s="20"/>
      <c r="EC868" s="15"/>
      <c r="ED868" s="20"/>
      <c r="EE868" s="15"/>
      <c r="EF868" s="20"/>
      <c r="EG868" s="15"/>
      <c r="EH868" s="20"/>
      <c r="EI868" s="15">
        <v>52</v>
      </c>
      <c r="EJ868" s="20">
        <v>5</v>
      </c>
      <c r="EK868" s="15"/>
      <c r="EL868" s="20"/>
      <c r="EM868" s="15">
        <v>56</v>
      </c>
      <c r="EN868" s="20">
        <v>3</v>
      </c>
      <c r="EO868" s="15"/>
      <c r="EP868" s="20"/>
      <c r="EQ868" s="15"/>
      <c r="ER868" s="20"/>
      <c r="ES868" s="15"/>
      <c r="ET868" s="20"/>
      <c r="EU868" s="15"/>
      <c r="EV868" s="20"/>
      <c r="EW868" s="15"/>
      <c r="EX868" s="20"/>
      <c r="EY868" s="15"/>
      <c r="EZ868" s="20"/>
      <c r="FA868" s="15"/>
      <c r="FB868" s="20"/>
      <c r="FC868" s="15"/>
      <c r="FD868" s="20"/>
      <c r="FE868" s="15"/>
      <c r="FF868" s="20"/>
      <c r="FG868" s="15"/>
      <c r="FH868" s="20"/>
      <c r="FI868" s="15"/>
      <c r="FJ868" s="20"/>
      <c r="FK868" s="15"/>
      <c r="FL868" s="20"/>
      <c r="FM868" s="15"/>
      <c r="FN868" s="20"/>
      <c r="FO868" s="15"/>
      <c r="FP868" s="20"/>
      <c r="FQ868" s="15"/>
      <c r="FR868" s="20"/>
      <c r="FS868" s="15"/>
      <c r="FT868" s="20"/>
      <c r="FU868" s="15"/>
      <c r="FV868" s="20"/>
      <c r="FW868" s="15"/>
      <c r="FX868" s="20"/>
      <c r="FY868" s="15"/>
      <c r="FZ868" s="20"/>
      <c r="GA868" s="15"/>
      <c r="GB868" s="20"/>
      <c r="GC868" s="15"/>
      <c r="GD868" s="20"/>
      <c r="GE868" s="15"/>
      <c r="GF868" s="20"/>
      <c r="GG868" s="170"/>
    </row>
    <row r="869" spans="1:189" s="2" customFormat="1" ht="15" customHeight="1" x14ac:dyDescent="0.3">
      <c r="A869" s="17" t="s">
        <v>125</v>
      </c>
      <c r="B869" s="15" t="s">
        <v>142</v>
      </c>
      <c r="C869" s="15" t="s">
        <v>1528</v>
      </c>
      <c r="D869" s="15" t="s">
        <v>1527</v>
      </c>
      <c r="E869" s="15" t="str">
        <f t="shared" si="171"/>
        <v>Isabel Pancoast</v>
      </c>
      <c r="F869" s="15" t="s">
        <v>128</v>
      </c>
      <c r="G869" s="15">
        <v>999918561</v>
      </c>
      <c r="H869" s="15">
        <f t="shared" si="172"/>
        <v>68</v>
      </c>
      <c r="I869" s="15"/>
      <c r="J869" s="15"/>
      <c r="K869" s="16"/>
      <c r="L869" s="15"/>
      <c r="M869" s="15"/>
      <c r="N869" s="15"/>
      <c r="O869" s="15">
        <f t="shared" si="167"/>
        <v>0</v>
      </c>
      <c r="P869" s="15">
        <v>0</v>
      </c>
      <c r="Q869" s="15">
        <f t="shared" si="168"/>
        <v>1</v>
      </c>
      <c r="R869" s="15">
        <v>0</v>
      </c>
      <c r="S869" s="15">
        <v>0</v>
      </c>
      <c r="T869" s="15">
        <f t="shared" si="169"/>
        <v>0</v>
      </c>
      <c r="U869" s="15">
        <f t="shared" si="170"/>
        <v>0</v>
      </c>
      <c r="V869" s="15"/>
      <c r="W869" s="15"/>
      <c r="X869" s="15"/>
      <c r="Y869" s="15"/>
      <c r="Z869" s="16"/>
      <c r="AA869" s="15"/>
      <c r="AB869" s="24"/>
      <c r="AC869" s="15"/>
      <c r="AD869" s="15"/>
      <c r="AE869" s="15"/>
      <c r="AF869" s="15"/>
      <c r="AG869" s="15"/>
      <c r="AH869" s="24"/>
      <c r="AI869" s="15"/>
      <c r="AJ869" s="15"/>
      <c r="AK869" s="15"/>
      <c r="AL869" s="15"/>
      <c r="AM869" s="15"/>
      <c r="AN869" s="24"/>
      <c r="AO869" s="15">
        <v>120</v>
      </c>
      <c r="AP869" s="24">
        <v>1</v>
      </c>
      <c r="AQ869" s="15"/>
      <c r="AR869" s="24"/>
      <c r="AS869" s="15"/>
      <c r="AT869" s="24"/>
      <c r="AU869" s="15"/>
      <c r="AV869" s="24"/>
      <c r="AW869" s="15"/>
      <c r="AX869" s="24"/>
      <c r="AY869" s="15"/>
      <c r="AZ869" s="15"/>
      <c r="BA869" s="15"/>
      <c r="BB869" s="15"/>
      <c r="BC869" s="15"/>
      <c r="BD869" s="15"/>
      <c r="BE869" s="15"/>
      <c r="BF869" s="24"/>
      <c r="BG869" s="15"/>
      <c r="BH869" s="24"/>
      <c r="BI869" s="15"/>
      <c r="BJ869" s="24"/>
      <c r="BK869" s="15"/>
      <c r="BL869" s="24"/>
      <c r="BM869" s="15"/>
      <c r="BN869" s="24"/>
      <c r="BO869" s="15"/>
      <c r="BP869" s="24"/>
      <c r="BQ869" s="15"/>
      <c r="BR869" s="24"/>
      <c r="BS869" s="15"/>
      <c r="BT869" s="24"/>
      <c r="BU869" s="15"/>
      <c r="BV869" s="24"/>
      <c r="BW869" s="15"/>
      <c r="BX869" s="24"/>
      <c r="BY869" s="15"/>
      <c r="BZ869" s="24"/>
      <c r="CA869" s="15"/>
      <c r="CB869" s="24"/>
      <c r="CC869" s="15"/>
      <c r="CD869" s="24"/>
      <c r="CE869" s="15"/>
      <c r="CF869" s="24"/>
      <c r="CG869" s="15"/>
      <c r="CH869" s="25"/>
      <c r="CI869" s="15"/>
      <c r="CJ869" s="25"/>
      <c r="CK869" s="15"/>
      <c r="CL869" s="25"/>
      <c r="CM869" s="15"/>
      <c r="CN869" s="25"/>
      <c r="CO869" s="15"/>
      <c r="CP869" s="25"/>
      <c r="CQ869" s="15"/>
      <c r="CR869" s="25"/>
      <c r="CS869" s="15">
        <f t="shared" si="173"/>
        <v>0</v>
      </c>
      <c r="CT869" s="15">
        <f t="shared" si="174"/>
        <v>68</v>
      </c>
      <c r="CU869" s="15">
        <f t="shared" si="175"/>
        <v>1</v>
      </c>
      <c r="CV869" s="15">
        <f t="shared" si="176"/>
        <v>0</v>
      </c>
      <c r="CW869" s="15"/>
      <c r="CX869" s="15"/>
      <c r="CY869" s="15">
        <f t="shared" si="177"/>
        <v>0</v>
      </c>
      <c r="CZ869" s="15">
        <f>GG869</f>
        <v>0</v>
      </c>
      <c r="DA869" s="19"/>
      <c r="DB869" s="17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>
        <v>60</v>
      </c>
      <c r="DM869" s="15"/>
      <c r="DN869" s="15"/>
      <c r="DO869" s="15"/>
      <c r="DP869" s="17"/>
      <c r="DQ869" s="15"/>
      <c r="DR869" s="15"/>
      <c r="DS869" s="15"/>
      <c r="DT869" s="15"/>
      <c r="DU869" s="15"/>
      <c r="DV869" s="15"/>
      <c r="DW869" s="15"/>
      <c r="DX869" s="20"/>
      <c r="DY869" s="15">
        <v>79</v>
      </c>
      <c r="DZ869" s="20">
        <v>3</v>
      </c>
      <c r="EA869" s="15"/>
      <c r="EB869" s="20"/>
      <c r="EC869" s="15"/>
      <c r="ED869" s="20"/>
      <c r="EE869" s="15"/>
      <c r="EF869" s="20"/>
      <c r="EG869" s="15"/>
      <c r="EH869" s="20"/>
      <c r="EI869" s="15"/>
      <c r="EJ869" s="20"/>
      <c r="EK869" s="15"/>
      <c r="EL869" s="20"/>
      <c r="EM869" s="15"/>
      <c r="EN869" s="20"/>
      <c r="EO869" s="15"/>
      <c r="EP869" s="20"/>
      <c r="EQ869" s="15"/>
      <c r="ER869" s="20"/>
      <c r="ES869" s="15"/>
      <c r="ET869" s="20"/>
      <c r="EU869" s="15"/>
      <c r="EV869" s="20"/>
      <c r="EW869" s="15"/>
      <c r="EX869" s="20"/>
      <c r="EY869" s="15"/>
      <c r="EZ869" s="20"/>
      <c r="FA869" s="15"/>
      <c r="FB869" s="20"/>
      <c r="FC869" s="15"/>
      <c r="FD869" s="20"/>
      <c r="FE869" s="15"/>
      <c r="FF869" s="20"/>
      <c r="FG869" s="15"/>
      <c r="FH869" s="20"/>
      <c r="FI869" s="15"/>
      <c r="FJ869" s="20"/>
      <c r="FK869" s="15"/>
      <c r="FL869" s="20"/>
      <c r="FM869" s="15"/>
      <c r="FN869" s="20"/>
      <c r="FO869" s="15"/>
      <c r="FP869" s="20"/>
      <c r="FQ869" s="15"/>
      <c r="FR869" s="20"/>
      <c r="FS869" s="15"/>
      <c r="FT869" s="20"/>
      <c r="FU869" s="15"/>
      <c r="FV869" s="20"/>
      <c r="FW869" s="15"/>
      <c r="FX869" s="20"/>
      <c r="FY869" s="15">
        <v>68</v>
      </c>
      <c r="FZ869" s="20">
        <v>3</v>
      </c>
      <c r="GA869" s="15"/>
      <c r="GB869" s="20"/>
      <c r="GC869" s="15"/>
      <c r="GD869" s="20"/>
      <c r="GE869" s="15"/>
      <c r="GF869" s="20"/>
      <c r="GG869" s="170"/>
    </row>
    <row r="870" spans="1:189" s="2" customFormat="1" ht="15" customHeight="1" x14ac:dyDescent="0.3">
      <c r="A870" s="17" t="s">
        <v>2903</v>
      </c>
      <c r="B870" s="17" t="s">
        <v>142</v>
      </c>
      <c r="C870" s="17" t="s">
        <v>153</v>
      </c>
      <c r="D870" s="17" t="s">
        <v>154</v>
      </c>
      <c r="E870" s="15" t="str">
        <f t="shared" si="171"/>
        <v>Ajalae Adams</v>
      </c>
      <c r="F870" s="17" t="s">
        <v>128</v>
      </c>
      <c r="G870" s="17">
        <v>999918572</v>
      </c>
      <c r="H870" s="15">
        <f t="shared" si="172"/>
        <v>38</v>
      </c>
      <c r="I870" s="15"/>
      <c r="J870" s="15"/>
      <c r="K870" s="16"/>
      <c r="L870" s="15"/>
      <c r="M870" s="15"/>
      <c r="N870" s="15"/>
      <c r="O870" s="15">
        <f t="shared" si="167"/>
        <v>0</v>
      </c>
      <c r="P870" s="15">
        <v>0</v>
      </c>
      <c r="Q870" s="15">
        <f t="shared" si="168"/>
        <v>0</v>
      </c>
      <c r="R870" s="15">
        <v>0</v>
      </c>
      <c r="S870" s="15">
        <v>0</v>
      </c>
      <c r="T870" s="15">
        <f t="shared" si="169"/>
        <v>0</v>
      </c>
      <c r="U870" s="15">
        <f t="shared" si="170"/>
        <v>0</v>
      </c>
      <c r="V870" s="15"/>
      <c r="W870" s="15"/>
      <c r="X870" s="15"/>
      <c r="Y870" s="15"/>
      <c r="Z870" s="16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>
        <f t="shared" si="173"/>
        <v>38</v>
      </c>
      <c r="CT870" s="15">
        <f t="shared" si="174"/>
        <v>0</v>
      </c>
      <c r="CU870" s="15">
        <f t="shared" si="175"/>
        <v>0</v>
      </c>
      <c r="CV870" s="15">
        <f t="shared" si="176"/>
        <v>0</v>
      </c>
      <c r="CW870" s="15"/>
      <c r="CX870" s="15"/>
      <c r="CY870" s="15">
        <f t="shared" si="177"/>
        <v>0</v>
      </c>
      <c r="CZ870" s="15">
        <f>GG870</f>
        <v>0</v>
      </c>
      <c r="DA870" s="16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20"/>
      <c r="DY870" s="15"/>
      <c r="DZ870" s="20"/>
      <c r="EA870" s="15"/>
      <c r="EB870" s="20"/>
      <c r="EC870" s="15"/>
      <c r="ED870" s="20"/>
      <c r="EE870" s="15"/>
      <c r="EF870" s="20"/>
      <c r="EG870" s="15"/>
      <c r="EH870" s="20"/>
      <c r="EI870" s="15"/>
      <c r="EJ870" s="20"/>
      <c r="EK870" s="15"/>
      <c r="EL870" s="20"/>
      <c r="EM870" s="15"/>
      <c r="EN870" s="20"/>
      <c r="EO870" s="15"/>
      <c r="EP870" s="20"/>
      <c r="EQ870" s="15"/>
      <c r="ER870" s="20"/>
      <c r="ES870" s="15"/>
      <c r="ET870" s="20"/>
      <c r="EU870" s="15"/>
      <c r="EV870" s="20"/>
      <c r="EW870" s="15"/>
      <c r="EX870" s="20"/>
      <c r="EY870" s="15"/>
      <c r="EZ870" s="20"/>
      <c r="FA870" s="15"/>
      <c r="FB870" s="20"/>
      <c r="FC870" s="15"/>
      <c r="FD870" s="20"/>
      <c r="FE870" s="15">
        <v>38</v>
      </c>
      <c r="FF870" s="20" t="s">
        <v>129</v>
      </c>
      <c r="FG870" s="15"/>
      <c r="FH870" s="20"/>
      <c r="FI870" s="15"/>
      <c r="FJ870" s="20"/>
      <c r="FK870" s="15"/>
      <c r="FL870" s="20"/>
      <c r="FM870" s="15"/>
      <c r="FN870" s="20"/>
      <c r="FO870" s="15"/>
      <c r="FP870" s="20"/>
      <c r="FQ870" s="15"/>
      <c r="FR870" s="20"/>
      <c r="FS870" s="15"/>
      <c r="FT870" s="20"/>
      <c r="FU870" s="15"/>
      <c r="FV870" s="20"/>
      <c r="FW870" s="15"/>
      <c r="FX870" s="20"/>
      <c r="FY870" s="15"/>
      <c r="FZ870" s="20"/>
      <c r="GA870" s="15"/>
      <c r="GB870" s="20"/>
      <c r="GC870" s="15"/>
      <c r="GD870" s="20"/>
      <c r="GE870" s="15"/>
      <c r="GF870" s="20"/>
      <c r="GG870" s="170"/>
    </row>
    <row r="871" spans="1:189" s="2" customFormat="1" ht="15" customHeight="1" x14ac:dyDescent="0.3">
      <c r="A871" s="15" t="s">
        <v>2903</v>
      </c>
      <c r="B871" s="15" t="s">
        <v>126</v>
      </c>
      <c r="C871" s="17" t="s">
        <v>1710</v>
      </c>
      <c r="D871" s="17" t="s">
        <v>1711</v>
      </c>
      <c r="E871" s="15" t="str">
        <f t="shared" si="171"/>
        <v>Iden Sheng</v>
      </c>
      <c r="F871" s="17" t="s">
        <v>128</v>
      </c>
      <c r="G871" s="17">
        <v>999918573</v>
      </c>
      <c r="H871" s="15">
        <f t="shared" si="172"/>
        <v>80</v>
      </c>
      <c r="I871" s="15"/>
      <c r="J871" s="15"/>
      <c r="K871" s="16"/>
      <c r="L871" s="15"/>
      <c r="M871" s="15"/>
      <c r="N871" s="15"/>
      <c r="O871" s="15">
        <f t="shared" si="167"/>
        <v>0</v>
      </c>
      <c r="P871" s="15">
        <v>0</v>
      </c>
      <c r="Q871" s="15">
        <f t="shared" si="168"/>
        <v>2</v>
      </c>
      <c r="R871" s="15">
        <v>0</v>
      </c>
      <c r="S871" s="15">
        <v>0</v>
      </c>
      <c r="T871" s="15">
        <f t="shared" si="169"/>
        <v>0</v>
      </c>
      <c r="U871" s="15">
        <f t="shared" si="170"/>
        <v>0</v>
      </c>
      <c r="V871" s="15"/>
      <c r="W871" s="15"/>
      <c r="X871" s="15"/>
      <c r="Y871" s="15"/>
      <c r="Z871" s="16"/>
      <c r="AA871" s="15"/>
      <c r="AB871" s="24"/>
      <c r="AC871" s="15"/>
      <c r="AD871" s="15"/>
      <c r="AE871" s="15"/>
      <c r="AF871" s="15"/>
      <c r="AG871" s="15"/>
      <c r="AH871" s="24"/>
      <c r="AI871" s="15"/>
      <c r="AJ871" s="15"/>
      <c r="AK871" s="15"/>
      <c r="AL871" s="15"/>
      <c r="AM871" s="15"/>
      <c r="AN871" s="24"/>
      <c r="AO871" s="15"/>
      <c r="AP871" s="24"/>
      <c r="AQ871" s="15"/>
      <c r="AR871" s="24"/>
      <c r="AS871" s="15"/>
      <c r="AT871" s="24"/>
      <c r="AU871" s="15"/>
      <c r="AV871" s="24"/>
      <c r="AW871" s="15"/>
      <c r="AX871" s="24"/>
      <c r="AY871" s="15"/>
      <c r="AZ871" s="15"/>
      <c r="BA871" s="15"/>
      <c r="BB871" s="15"/>
      <c r="BC871" s="15"/>
      <c r="BD871" s="15"/>
      <c r="BE871" s="15"/>
      <c r="BF871" s="24"/>
      <c r="BG871" s="15"/>
      <c r="BH871" s="24"/>
      <c r="BI871" s="15"/>
      <c r="BJ871" s="24"/>
      <c r="BK871" s="15"/>
      <c r="BL871" s="24"/>
      <c r="BM871" s="15"/>
      <c r="BN871" s="24"/>
      <c r="BO871" s="15"/>
      <c r="BP871" s="24"/>
      <c r="BQ871" s="15"/>
      <c r="BR871" s="24"/>
      <c r="BS871" s="15"/>
      <c r="BT871" s="24"/>
      <c r="BU871" s="15"/>
      <c r="BV871" s="24"/>
      <c r="BW871" s="15"/>
      <c r="BX871" s="24"/>
      <c r="BY871" s="15"/>
      <c r="BZ871" s="24"/>
      <c r="CA871" s="15"/>
      <c r="CB871" s="24"/>
      <c r="CC871" s="15"/>
      <c r="CD871" s="24"/>
      <c r="CE871" s="15"/>
      <c r="CF871" s="24"/>
      <c r="CG871" s="15"/>
      <c r="CH871" s="25"/>
      <c r="CI871" s="15"/>
      <c r="CJ871" s="25"/>
      <c r="CK871" s="15"/>
      <c r="CL871" s="25"/>
      <c r="CM871" s="15"/>
      <c r="CN871" s="25"/>
      <c r="CO871" s="15"/>
      <c r="CP871" s="25"/>
      <c r="CQ871" s="15"/>
      <c r="CR871" s="25"/>
      <c r="CS871" s="15">
        <f t="shared" si="173"/>
        <v>29</v>
      </c>
      <c r="CT871" s="15">
        <f t="shared" si="174"/>
        <v>51</v>
      </c>
      <c r="CU871" s="15">
        <f t="shared" si="175"/>
        <v>1</v>
      </c>
      <c r="CV871" s="15">
        <f t="shared" si="176"/>
        <v>0</v>
      </c>
      <c r="CW871" s="15"/>
      <c r="CX871" s="15"/>
      <c r="CY871" s="15">
        <f t="shared" si="177"/>
        <v>0</v>
      </c>
      <c r="CZ871" s="15">
        <f>GG871</f>
        <v>0</v>
      </c>
      <c r="DA871" s="19"/>
      <c r="DB871" s="17"/>
      <c r="DC871" s="17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7"/>
      <c r="DQ871" s="17">
        <v>51</v>
      </c>
      <c r="DR871" s="17">
        <v>32</v>
      </c>
      <c r="DS871" s="17"/>
      <c r="DT871" s="17"/>
      <c r="DU871" s="17"/>
      <c r="DV871" s="17"/>
      <c r="DW871" s="15"/>
      <c r="DX871" s="20"/>
      <c r="DY871" s="15"/>
      <c r="DZ871" s="20"/>
      <c r="EA871" s="15"/>
      <c r="EB871" s="20"/>
      <c r="EC871" s="15"/>
      <c r="ED871" s="20"/>
      <c r="EE871" s="15"/>
      <c r="EF871" s="20"/>
      <c r="EG871" s="15"/>
      <c r="EH871" s="20"/>
      <c r="EI871" s="15"/>
      <c r="EJ871" s="20"/>
      <c r="EK871" s="15"/>
      <c r="EL871" s="20"/>
      <c r="EM871" s="15"/>
      <c r="EN871" s="20"/>
      <c r="EO871" s="15"/>
      <c r="EP871" s="20"/>
      <c r="EQ871" s="17"/>
      <c r="ER871" s="20"/>
      <c r="ES871" s="15">
        <v>51</v>
      </c>
      <c r="ET871" s="20">
        <v>8</v>
      </c>
      <c r="EU871" s="15"/>
      <c r="EV871" s="20"/>
      <c r="EW871" s="15"/>
      <c r="EX871" s="20"/>
      <c r="EY871" s="15"/>
      <c r="EZ871" s="20"/>
      <c r="FA871" s="15"/>
      <c r="FB871" s="20"/>
      <c r="FC871" s="15"/>
      <c r="FD871" s="20"/>
      <c r="FE871" s="15">
        <v>29</v>
      </c>
      <c r="FF871" s="20" t="s">
        <v>168</v>
      </c>
      <c r="FG871" s="15"/>
      <c r="FH871" s="20"/>
      <c r="FI871" s="15"/>
      <c r="FJ871" s="20"/>
      <c r="FK871" s="15"/>
      <c r="FL871" s="20"/>
      <c r="FM871" s="15"/>
      <c r="FN871" s="20"/>
      <c r="FO871" s="15"/>
      <c r="FP871" s="20"/>
      <c r="FQ871" s="15"/>
      <c r="FR871" s="20"/>
      <c r="FS871" s="15"/>
      <c r="FT871" s="20"/>
      <c r="FU871" s="15"/>
      <c r="FV871" s="20"/>
      <c r="FW871" s="15"/>
      <c r="FX871" s="20"/>
      <c r="FY871" s="15"/>
      <c r="FZ871" s="20"/>
      <c r="GA871" s="15"/>
      <c r="GB871" s="20"/>
      <c r="GC871" s="15"/>
      <c r="GD871" s="20"/>
      <c r="GE871" s="15"/>
      <c r="GF871" s="20"/>
      <c r="GG871" s="170"/>
    </row>
    <row r="872" spans="1:189" s="2" customFormat="1" ht="15" customHeight="1" x14ac:dyDescent="0.3">
      <c r="A872" s="17" t="s">
        <v>2903</v>
      </c>
      <c r="B872" s="17" t="s">
        <v>134</v>
      </c>
      <c r="C872" s="17" t="s">
        <v>682</v>
      </c>
      <c r="D872" s="17" t="s">
        <v>1706</v>
      </c>
      <c r="E872" s="15" t="str">
        <f t="shared" si="171"/>
        <v>Lucy Shattuck</v>
      </c>
      <c r="F872" s="17" t="s">
        <v>128</v>
      </c>
      <c r="G872" s="17">
        <v>999918576</v>
      </c>
      <c r="H872" s="15">
        <f t="shared" si="172"/>
        <v>38</v>
      </c>
      <c r="I872" s="15"/>
      <c r="J872" s="15"/>
      <c r="K872" s="16"/>
      <c r="L872" s="15"/>
      <c r="M872" s="15"/>
      <c r="N872" s="15"/>
      <c r="O872" s="15">
        <f t="shared" si="167"/>
        <v>0</v>
      </c>
      <c r="P872" s="15">
        <v>0</v>
      </c>
      <c r="Q872" s="15">
        <f t="shared" si="168"/>
        <v>0</v>
      </c>
      <c r="R872" s="15">
        <v>0</v>
      </c>
      <c r="S872" s="15">
        <v>0</v>
      </c>
      <c r="T872" s="15">
        <f t="shared" si="169"/>
        <v>0</v>
      </c>
      <c r="U872" s="15">
        <f t="shared" si="170"/>
        <v>0</v>
      </c>
      <c r="V872" s="15"/>
      <c r="W872" s="15"/>
      <c r="X872" s="15"/>
      <c r="Y872" s="15"/>
      <c r="Z872" s="16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>
        <f t="shared" si="173"/>
        <v>38</v>
      </c>
      <c r="CT872" s="15">
        <f t="shared" si="174"/>
        <v>0</v>
      </c>
      <c r="CU872" s="15">
        <f t="shared" si="175"/>
        <v>0</v>
      </c>
      <c r="CV872" s="15">
        <f t="shared" si="176"/>
        <v>0</v>
      </c>
      <c r="CW872" s="15"/>
      <c r="CX872" s="15"/>
      <c r="CY872" s="15">
        <f t="shared" si="177"/>
        <v>0</v>
      </c>
      <c r="CZ872" s="15">
        <f>GG872</f>
        <v>0</v>
      </c>
      <c r="DA872" s="16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20"/>
      <c r="DY872" s="15"/>
      <c r="DZ872" s="20"/>
      <c r="EA872" s="15"/>
      <c r="EB872" s="20"/>
      <c r="EC872" s="15"/>
      <c r="ED872" s="20"/>
      <c r="EE872" s="15"/>
      <c r="EF872" s="20"/>
      <c r="EG872" s="15"/>
      <c r="EH872" s="20"/>
      <c r="EI872" s="15"/>
      <c r="EJ872" s="20"/>
      <c r="EK872" s="15"/>
      <c r="EL872" s="20"/>
      <c r="EM872" s="15"/>
      <c r="EN872" s="20"/>
      <c r="EO872" s="15"/>
      <c r="EP872" s="20"/>
      <c r="EQ872" s="15"/>
      <c r="ER872" s="20"/>
      <c r="ES872" s="15"/>
      <c r="ET872" s="20"/>
      <c r="EU872" s="15"/>
      <c r="EV872" s="20"/>
      <c r="EW872" s="15"/>
      <c r="EX872" s="20"/>
      <c r="EY872" s="15"/>
      <c r="EZ872" s="20"/>
      <c r="FA872" s="15"/>
      <c r="FB872" s="20"/>
      <c r="FC872" s="15"/>
      <c r="FD872" s="20"/>
      <c r="FE872" s="15">
        <v>38</v>
      </c>
      <c r="FF872" s="20" t="s">
        <v>129</v>
      </c>
      <c r="FG872" s="15"/>
      <c r="FH872" s="20"/>
      <c r="FI872" s="15"/>
      <c r="FJ872" s="20"/>
      <c r="FK872" s="15"/>
      <c r="FL872" s="20"/>
      <c r="FM872" s="15"/>
      <c r="FN872" s="20"/>
      <c r="FO872" s="15"/>
      <c r="FP872" s="20"/>
      <c r="FQ872" s="15"/>
      <c r="FR872" s="20"/>
      <c r="FS872" s="15"/>
      <c r="FT872" s="20"/>
      <c r="FU872" s="15"/>
      <c r="FV872" s="20"/>
      <c r="FW872" s="15"/>
      <c r="FX872" s="20"/>
      <c r="FY872" s="15"/>
      <c r="FZ872" s="20"/>
      <c r="GA872" s="15"/>
      <c r="GB872" s="20"/>
      <c r="GC872" s="15"/>
      <c r="GD872" s="20"/>
      <c r="GE872" s="15"/>
      <c r="GF872" s="20"/>
      <c r="GG872" s="170"/>
    </row>
    <row r="873" spans="1:189" s="2" customFormat="1" ht="15" customHeight="1" x14ac:dyDescent="0.3">
      <c r="A873" s="17" t="s">
        <v>2903</v>
      </c>
      <c r="B873" s="17" t="s">
        <v>134</v>
      </c>
      <c r="C873" s="17" t="s">
        <v>1493</v>
      </c>
      <c r="D873" s="17" t="s">
        <v>1494</v>
      </c>
      <c r="E873" s="15" t="str">
        <f t="shared" si="171"/>
        <v>Lisha Nouhan</v>
      </c>
      <c r="F873" s="17" t="s">
        <v>128</v>
      </c>
      <c r="G873" s="17">
        <v>999918577</v>
      </c>
      <c r="H873" s="15">
        <f t="shared" si="172"/>
        <v>48</v>
      </c>
      <c r="I873" s="15"/>
      <c r="J873" s="15"/>
      <c r="K873" s="16"/>
      <c r="L873" s="15"/>
      <c r="M873" s="15"/>
      <c r="N873" s="15"/>
      <c r="O873" s="15">
        <f t="shared" si="167"/>
        <v>0</v>
      </c>
      <c r="P873" s="15">
        <v>0</v>
      </c>
      <c r="Q873" s="15">
        <f t="shared" si="168"/>
        <v>0</v>
      </c>
      <c r="R873" s="15">
        <v>0</v>
      </c>
      <c r="S873" s="15">
        <v>0</v>
      </c>
      <c r="T873" s="15">
        <f t="shared" si="169"/>
        <v>0</v>
      </c>
      <c r="U873" s="15">
        <f t="shared" si="170"/>
        <v>0</v>
      </c>
      <c r="V873" s="15"/>
      <c r="W873" s="15"/>
      <c r="X873" s="15"/>
      <c r="Y873" s="15"/>
      <c r="Z873" s="16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>
        <f t="shared" si="173"/>
        <v>48</v>
      </c>
      <c r="CT873" s="15">
        <f t="shared" si="174"/>
        <v>0</v>
      </c>
      <c r="CU873" s="15">
        <f t="shared" si="175"/>
        <v>0</v>
      </c>
      <c r="CV873" s="15">
        <f t="shared" si="176"/>
        <v>0</v>
      </c>
      <c r="CW873" s="15"/>
      <c r="CX873" s="15"/>
      <c r="CY873" s="15">
        <f t="shared" si="177"/>
        <v>0</v>
      </c>
      <c r="CZ873" s="15">
        <f>GG873</f>
        <v>0</v>
      </c>
      <c r="DA873" s="16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20"/>
      <c r="DY873" s="15"/>
      <c r="DZ873" s="20"/>
      <c r="EA873" s="15"/>
      <c r="EB873" s="20"/>
      <c r="EC873" s="15"/>
      <c r="ED873" s="20"/>
      <c r="EE873" s="15"/>
      <c r="EF873" s="20"/>
      <c r="EG873" s="15"/>
      <c r="EH873" s="20"/>
      <c r="EI873" s="15"/>
      <c r="EJ873" s="20"/>
      <c r="EK873" s="15"/>
      <c r="EL873" s="20"/>
      <c r="EM873" s="15"/>
      <c r="EN873" s="20"/>
      <c r="EO873" s="15"/>
      <c r="EP873" s="20"/>
      <c r="EQ873" s="15"/>
      <c r="ER873" s="20"/>
      <c r="ES873" s="15"/>
      <c r="ET873" s="20"/>
      <c r="EU873" s="15"/>
      <c r="EV873" s="20"/>
      <c r="EW873" s="15"/>
      <c r="EX873" s="20"/>
      <c r="EY873" s="15"/>
      <c r="EZ873" s="20"/>
      <c r="FA873" s="15"/>
      <c r="FB873" s="20"/>
      <c r="FC873" s="15"/>
      <c r="FD873" s="20"/>
      <c r="FE873" s="15">
        <v>48</v>
      </c>
      <c r="FF873" s="20">
        <v>6</v>
      </c>
      <c r="FG873" s="15"/>
      <c r="FH873" s="20"/>
      <c r="FI873" s="15"/>
      <c r="FJ873" s="20"/>
      <c r="FK873" s="15"/>
      <c r="FL873" s="20"/>
      <c r="FM873" s="15"/>
      <c r="FN873" s="20"/>
      <c r="FO873" s="15"/>
      <c r="FP873" s="20"/>
      <c r="FQ873" s="15"/>
      <c r="FR873" s="20"/>
      <c r="FS873" s="15"/>
      <c r="FT873" s="20"/>
      <c r="FU873" s="15"/>
      <c r="FV873" s="20"/>
      <c r="FW873" s="15"/>
      <c r="FX873" s="20"/>
      <c r="FY873" s="15"/>
      <c r="FZ873" s="20"/>
      <c r="GA873" s="15"/>
      <c r="GB873" s="20"/>
      <c r="GC873" s="15"/>
      <c r="GD873" s="20"/>
      <c r="GE873" s="15"/>
      <c r="GF873" s="20"/>
      <c r="GG873" s="170"/>
    </row>
    <row r="874" spans="1:189" s="2" customFormat="1" ht="15" customHeight="1" x14ac:dyDescent="0.3">
      <c r="A874" s="15" t="s">
        <v>2903</v>
      </c>
      <c r="B874" s="83" t="s">
        <v>134</v>
      </c>
      <c r="C874" s="83" t="s">
        <v>1679</v>
      </c>
      <c r="D874" s="84" t="s">
        <v>1680</v>
      </c>
      <c r="E874" s="15" t="str">
        <f t="shared" si="171"/>
        <v>Price Schaeffer</v>
      </c>
      <c r="F874" s="83" t="s">
        <v>135</v>
      </c>
      <c r="G874" s="83">
        <v>999918578</v>
      </c>
      <c r="H874" s="15">
        <f t="shared" si="172"/>
        <v>68</v>
      </c>
      <c r="I874" s="15"/>
      <c r="J874" s="15"/>
      <c r="K874" s="16"/>
      <c r="L874" s="15"/>
      <c r="M874" s="15"/>
      <c r="N874" s="15"/>
      <c r="O874" s="15">
        <f t="shared" si="167"/>
        <v>0</v>
      </c>
      <c r="P874" s="15">
        <v>0</v>
      </c>
      <c r="Q874" s="15">
        <f t="shared" si="168"/>
        <v>0</v>
      </c>
      <c r="R874" s="15">
        <v>0</v>
      </c>
      <c r="S874" s="15">
        <v>0</v>
      </c>
      <c r="T874" s="15">
        <f t="shared" si="169"/>
        <v>0</v>
      </c>
      <c r="U874" s="15">
        <f t="shared" si="170"/>
        <v>0</v>
      </c>
      <c r="V874" s="15"/>
      <c r="W874" s="15"/>
      <c r="X874" s="15"/>
      <c r="Y874" s="15"/>
      <c r="Z874" s="16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>
        <f t="shared" si="173"/>
        <v>38</v>
      </c>
      <c r="CT874" s="15">
        <f t="shared" si="174"/>
        <v>30</v>
      </c>
      <c r="CU874" s="15">
        <f t="shared" si="175"/>
        <v>1</v>
      </c>
      <c r="CV874" s="15">
        <f t="shared" si="176"/>
        <v>0</v>
      </c>
      <c r="CW874" s="15"/>
      <c r="CX874" s="15"/>
      <c r="CY874" s="15">
        <f t="shared" si="177"/>
        <v>0</v>
      </c>
      <c r="CZ874" s="15">
        <f>GG874</f>
        <v>0</v>
      </c>
      <c r="DA874" s="16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20"/>
      <c r="DY874" s="15"/>
      <c r="DZ874" s="20"/>
      <c r="EA874" s="15"/>
      <c r="EB874" s="20"/>
      <c r="EC874" s="15"/>
      <c r="ED874" s="20"/>
      <c r="EE874" s="15"/>
      <c r="EF874" s="20"/>
      <c r="EG874" s="15"/>
      <c r="EH874" s="20"/>
      <c r="EI874" s="15"/>
      <c r="EJ874" s="20"/>
      <c r="EK874" s="15"/>
      <c r="EL874" s="20"/>
      <c r="EM874" s="15"/>
      <c r="EN874" s="20"/>
      <c r="EO874" s="15"/>
      <c r="EP874" s="20"/>
      <c r="EQ874" s="15"/>
      <c r="ER874" s="20"/>
      <c r="ES874" s="15">
        <v>30</v>
      </c>
      <c r="ET874" s="20">
        <v>1</v>
      </c>
      <c r="EU874" s="15"/>
      <c r="EV874" s="20"/>
      <c r="EW874" s="15"/>
      <c r="EX874" s="20"/>
      <c r="EY874" s="15"/>
      <c r="EZ874" s="20"/>
      <c r="FA874" s="15"/>
      <c r="FB874" s="20"/>
      <c r="FC874" s="15"/>
      <c r="FD874" s="20"/>
      <c r="FE874" s="15">
        <v>38</v>
      </c>
      <c r="FF874" s="20" t="s">
        <v>129</v>
      </c>
      <c r="FG874" s="15"/>
      <c r="FH874" s="20"/>
      <c r="FI874" s="15"/>
      <c r="FJ874" s="20"/>
      <c r="FK874" s="15"/>
      <c r="FL874" s="20"/>
      <c r="FM874" s="15"/>
      <c r="FN874" s="20"/>
      <c r="FO874" s="15"/>
      <c r="FP874" s="20"/>
      <c r="FQ874" s="15"/>
      <c r="FR874" s="20"/>
      <c r="FS874" s="15"/>
      <c r="FT874" s="20"/>
      <c r="FU874" s="15"/>
      <c r="FV874" s="20"/>
      <c r="FW874" s="15"/>
      <c r="FX874" s="20"/>
      <c r="FY874" s="15"/>
      <c r="FZ874" s="20"/>
      <c r="GA874" s="15"/>
      <c r="GB874" s="20"/>
      <c r="GC874" s="15"/>
      <c r="GD874" s="20"/>
      <c r="GE874" s="15"/>
      <c r="GF874" s="20"/>
      <c r="GG874" s="170"/>
    </row>
    <row r="875" spans="1:189" s="2" customFormat="1" ht="15" customHeight="1" x14ac:dyDescent="0.3">
      <c r="A875" s="17" t="s">
        <v>125</v>
      </c>
      <c r="B875" s="15" t="s">
        <v>126</v>
      </c>
      <c r="C875" s="15" t="s">
        <v>1479</v>
      </c>
      <c r="D875" s="15" t="s">
        <v>1868</v>
      </c>
      <c r="E875" s="15" t="str">
        <f t="shared" si="171"/>
        <v>Clara Tu</v>
      </c>
      <c r="F875" s="15" t="s">
        <v>128</v>
      </c>
      <c r="G875" s="15">
        <v>999918592</v>
      </c>
      <c r="H875" s="15">
        <f t="shared" si="172"/>
        <v>232</v>
      </c>
      <c r="I875" s="15"/>
      <c r="J875" s="17">
        <f>(O875+P875+R875+S875+T875+U875)/2</f>
        <v>0</v>
      </c>
      <c r="K875" s="16"/>
      <c r="L875" s="15"/>
      <c r="M875" s="15"/>
      <c r="N875" s="15"/>
      <c r="O875" s="15">
        <f t="shared" si="167"/>
        <v>0</v>
      </c>
      <c r="P875" s="15">
        <v>0</v>
      </c>
      <c r="Q875" s="15">
        <f t="shared" si="168"/>
        <v>1</v>
      </c>
      <c r="R875" s="15">
        <v>0</v>
      </c>
      <c r="S875" s="15">
        <v>0</v>
      </c>
      <c r="T875" s="15">
        <f t="shared" si="169"/>
        <v>0</v>
      </c>
      <c r="U875" s="15">
        <f t="shared" si="170"/>
        <v>0</v>
      </c>
      <c r="V875" s="15"/>
      <c r="W875" s="15"/>
      <c r="X875" s="15"/>
      <c r="Y875" s="15"/>
      <c r="Z875" s="16"/>
      <c r="AA875" s="15"/>
      <c r="AB875" s="24"/>
      <c r="AC875" s="15"/>
      <c r="AD875" s="15"/>
      <c r="AE875" s="15"/>
      <c r="AF875" s="15"/>
      <c r="AG875" s="15"/>
      <c r="AH875" s="24"/>
      <c r="AI875" s="15"/>
      <c r="AJ875" s="15"/>
      <c r="AK875" s="15"/>
      <c r="AL875" s="15"/>
      <c r="AM875" s="15"/>
      <c r="AN875" s="24"/>
      <c r="AO875" s="15"/>
      <c r="AP875" s="24"/>
      <c r="AQ875" s="15"/>
      <c r="AR875" s="24"/>
      <c r="AS875" s="15"/>
      <c r="AT875" s="24"/>
      <c r="AU875" s="15">
        <v>120</v>
      </c>
      <c r="AV875" s="24">
        <v>1</v>
      </c>
      <c r="AW875" s="15"/>
      <c r="AX875" s="24"/>
      <c r="AY875" s="15"/>
      <c r="AZ875" s="15"/>
      <c r="BA875" s="15"/>
      <c r="BB875" s="15"/>
      <c r="BC875" s="15"/>
      <c r="BD875" s="15"/>
      <c r="BE875" s="15"/>
      <c r="BF875" s="24"/>
      <c r="BG875" s="15"/>
      <c r="BH875" s="24"/>
      <c r="BI875" s="15"/>
      <c r="BJ875" s="24"/>
      <c r="BK875" s="15"/>
      <c r="BL875" s="24"/>
      <c r="BM875" s="15"/>
      <c r="BN875" s="24"/>
      <c r="BO875" s="15">
        <v>60</v>
      </c>
      <c r="BP875" s="24">
        <v>1</v>
      </c>
      <c r="BQ875" s="15"/>
      <c r="BR875" s="24"/>
      <c r="BS875" s="15"/>
      <c r="BT875" s="24"/>
      <c r="BU875" s="15">
        <v>140</v>
      </c>
      <c r="BV875" s="24">
        <v>1</v>
      </c>
      <c r="BW875" s="15"/>
      <c r="BX875" s="24"/>
      <c r="BY875" s="15"/>
      <c r="BZ875" s="24"/>
      <c r="CA875" s="15">
        <v>160</v>
      </c>
      <c r="CB875" s="24">
        <v>1</v>
      </c>
      <c r="CC875" s="15"/>
      <c r="CD875" s="24"/>
      <c r="CE875" s="15"/>
      <c r="CF875" s="24"/>
      <c r="CG875" s="15"/>
      <c r="CH875" s="25"/>
      <c r="CI875" s="15"/>
      <c r="CJ875" s="25"/>
      <c r="CK875" s="15">
        <v>200</v>
      </c>
      <c r="CL875" s="25">
        <v>1</v>
      </c>
      <c r="CM875" s="15"/>
      <c r="CN875" s="25"/>
      <c r="CO875" s="15"/>
      <c r="CP875" s="25"/>
      <c r="CQ875" s="15"/>
      <c r="CR875" s="25"/>
      <c r="CS875" s="15">
        <f t="shared" si="173"/>
        <v>0</v>
      </c>
      <c r="CT875" s="15">
        <f t="shared" si="174"/>
        <v>188</v>
      </c>
      <c r="CU875" s="15">
        <f t="shared" si="175"/>
        <v>2</v>
      </c>
      <c r="CV875" s="15">
        <f t="shared" si="176"/>
        <v>44</v>
      </c>
      <c r="CW875" s="15"/>
      <c r="CX875" s="15"/>
      <c r="CY875" s="15">
        <f t="shared" si="177"/>
        <v>0</v>
      </c>
      <c r="CZ875" s="15">
        <f>GG875</f>
        <v>0</v>
      </c>
      <c r="DA875" s="19"/>
      <c r="DB875" s="17"/>
      <c r="DC875" s="15"/>
      <c r="DD875" s="15">
        <v>120</v>
      </c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7"/>
      <c r="DQ875" s="15"/>
      <c r="DR875" s="15"/>
      <c r="DS875" s="15">
        <v>120</v>
      </c>
      <c r="DT875" s="15"/>
      <c r="DU875" s="15"/>
      <c r="DV875" s="15"/>
      <c r="DW875" s="15">
        <v>42</v>
      </c>
      <c r="DX875" s="20">
        <v>1</v>
      </c>
      <c r="DY875" s="15"/>
      <c r="DZ875" s="20"/>
      <c r="EA875" s="15"/>
      <c r="EB875" s="20"/>
      <c r="EC875" s="15"/>
      <c r="ED875" s="20"/>
      <c r="EE875" s="15"/>
      <c r="EF875" s="20"/>
      <c r="EG875" s="15"/>
      <c r="EH875" s="20"/>
      <c r="EI875" s="15"/>
      <c r="EJ875" s="20"/>
      <c r="EK875" s="15"/>
      <c r="EL875" s="20"/>
      <c r="EM875" s="15"/>
      <c r="EN875" s="20"/>
      <c r="EO875" s="15"/>
      <c r="EP875" s="20"/>
      <c r="EQ875" s="15"/>
      <c r="ER875" s="20"/>
      <c r="ES875" s="15"/>
      <c r="ET875" s="20"/>
      <c r="EU875" s="15"/>
      <c r="EV875" s="20"/>
      <c r="EW875" s="15"/>
      <c r="EX875" s="20"/>
      <c r="EY875" s="15"/>
      <c r="EZ875" s="20"/>
      <c r="FA875" s="15"/>
      <c r="FB875" s="20"/>
      <c r="FC875" s="15"/>
      <c r="FD875" s="20"/>
      <c r="FE875" s="15"/>
      <c r="FF875" s="20"/>
      <c r="FG875" s="15">
        <v>68</v>
      </c>
      <c r="FH875" s="20">
        <v>3</v>
      </c>
      <c r="FI875" s="15"/>
      <c r="FJ875" s="20"/>
      <c r="FK875" s="15"/>
      <c r="FL875" s="20"/>
      <c r="FM875" s="15"/>
      <c r="FN875" s="20"/>
      <c r="FO875" s="15"/>
      <c r="FP875" s="20"/>
      <c r="FQ875" s="15"/>
      <c r="FR875" s="20"/>
      <c r="FS875" s="15">
        <v>120</v>
      </c>
      <c r="FT875" s="20">
        <v>1</v>
      </c>
      <c r="FU875" s="15"/>
      <c r="FV875" s="20"/>
      <c r="FW875" s="15"/>
      <c r="FX875" s="20"/>
      <c r="FY875" s="15"/>
      <c r="FZ875" s="20"/>
      <c r="GA875" s="15"/>
      <c r="GB875" s="20"/>
      <c r="GC875" s="15"/>
      <c r="GD875" s="20"/>
      <c r="GE875" s="15">
        <v>44</v>
      </c>
      <c r="GF875" s="20" t="s">
        <v>129</v>
      </c>
      <c r="GG875" s="170"/>
    </row>
    <row r="876" spans="1:189" s="2" customFormat="1" ht="15" customHeight="1" x14ac:dyDescent="0.3">
      <c r="A876" s="17" t="s">
        <v>125</v>
      </c>
      <c r="B876" s="17" t="s">
        <v>142</v>
      </c>
      <c r="C876" s="17" t="s">
        <v>3616</v>
      </c>
      <c r="D876" s="17" t="s">
        <v>786</v>
      </c>
      <c r="E876" s="15" t="str">
        <f t="shared" si="171"/>
        <v>Eduardo   Franco Calva</v>
      </c>
      <c r="F876" s="17" t="s">
        <v>135</v>
      </c>
      <c r="G876" s="17">
        <v>999918642</v>
      </c>
      <c r="H876" s="15">
        <f t="shared" si="172"/>
        <v>68</v>
      </c>
      <c r="I876" s="15"/>
      <c r="J876" s="15"/>
      <c r="K876" s="16"/>
      <c r="L876" s="15"/>
      <c r="M876" s="15"/>
      <c r="N876" s="15"/>
      <c r="O876" s="15">
        <f t="shared" si="167"/>
        <v>0</v>
      </c>
      <c r="P876" s="15">
        <v>0</v>
      </c>
      <c r="Q876" s="15">
        <f t="shared" si="168"/>
        <v>0</v>
      </c>
      <c r="R876" s="15">
        <v>0</v>
      </c>
      <c r="S876" s="15">
        <v>0</v>
      </c>
      <c r="T876" s="15">
        <f t="shared" si="169"/>
        <v>0</v>
      </c>
      <c r="U876" s="15">
        <f t="shared" si="170"/>
        <v>0</v>
      </c>
      <c r="V876" s="15"/>
      <c r="W876" s="15"/>
      <c r="X876" s="15"/>
      <c r="Y876" s="15"/>
      <c r="Z876" s="16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>
        <f t="shared" si="173"/>
        <v>0</v>
      </c>
      <c r="CT876" s="15">
        <f t="shared" si="174"/>
        <v>68</v>
      </c>
      <c r="CU876" s="15">
        <f t="shared" si="175"/>
        <v>1</v>
      </c>
      <c r="CV876" s="15">
        <f t="shared" si="176"/>
        <v>0</v>
      </c>
      <c r="CW876" s="15"/>
      <c r="CX876" s="15"/>
      <c r="CY876" s="15">
        <f t="shared" si="177"/>
        <v>0</v>
      </c>
      <c r="CZ876" s="15">
        <f>GG876</f>
        <v>0</v>
      </c>
      <c r="DA876" s="16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20"/>
      <c r="DY876" s="15"/>
      <c r="DZ876" s="20"/>
      <c r="EA876" s="15"/>
      <c r="EB876" s="20"/>
      <c r="EC876" s="15"/>
      <c r="ED876" s="20"/>
      <c r="EE876" s="15"/>
      <c r="EF876" s="20"/>
      <c r="EG876" s="15"/>
      <c r="EH876" s="20"/>
      <c r="EI876" s="15"/>
      <c r="EJ876" s="20"/>
      <c r="EK876" s="15"/>
      <c r="EL876" s="20"/>
      <c r="EM876" s="15"/>
      <c r="EN876" s="20"/>
      <c r="EO876" s="15"/>
      <c r="EP876" s="20"/>
      <c r="EQ876" s="15"/>
      <c r="ER876" s="20"/>
      <c r="ES876" s="15"/>
      <c r="ET876" s="20"/>
      <c r="EU876" s="15"/>
      <c r="EV876" s="20"/>
      <c r="EW876" s="15"/>
      <c r="EX876" s="20"/>
      <c r="EY876" s="15"/>
      <c r="EZ876" s="20"/>
      <c r="FA876" s="15"/>
      <c r="FB876" s="20"/>
      <c r="FC876" s="15"/>
      <c r="FD876" s="20"/>
      <c r="FE876" s="15"/>
      <c r="FF876" s="20"/>
      <c r="FG876" s="15"/>
      <c r="FH876" s="20"/>
      <c r="FI876" s="15"/>
      <c r="FJ876" s="20"/>
      <c r="FK876" s="15"/>
      <c r="FL876" s="20"/>
      <c r="FM876" s="15"/>
      <c r="FN876" s="20"/>
      <c r="FO876" s="15"/>
      <c r="FP876" s="20"/>
      <c r="FQ876" s="15"/>
      <c r="FR876" s="20"/>
      <c r="FS876" s="15">
        <v>68</v>
      </c>
      <c r="FT876" s="20">
        <v>3</v>
      </c>
      <c r="FU876" s="15"/>
      <c r="FV876" s="20"/>
      <c r="FW876" s="15"/>
      <c r="FX876" s="20"/>
      <c r="FY876" s="15"/>
      <c r="FZ876" s="20"/>
      <c r="GA876" s="15"/>
      <c r="GB876" s="20"/>
      <c r="GC876" s="15"/>
      <c r="GD876" s="20"/>
      <c r="GE876" s="15"/>
      <c r="GF876" s="20"/>
      <c r="GG876" s="170"/>
    </row>
    <row r="877" spans="1:189" s="2" customFormat="1" ht="15" customHeight="1" x14ac:dyDescent="0.3">
      <c r="A877" s="17" t="s">
        <v>146</v>
      </c>
      <c r="B877" s="17" t="s">
        <v>140</v>
      </c>
      <c r="C877" s="17" t="s">
        <v>391</v>
      </c>
      <c r="D877" s="17" t="s">
        <v>392</v>
      </c>
      <c r="E877" s="15" t="str">
        <f t="shared" si="171"/>
        <v>Ayla Braz Calva</v>
      </c>
      <c r="F877" s="17" t="s">
        <v>128</v>
      </c>
      <c r="G877" s="17">
        <v>999918643</v>
      </c>
      <c r="H877" s="15">
        <f t="shared" si="172"/>
        <v>34</v>
      </c>
      <c r="I877" s="15"/>
      <c r="J877" s="15"/>
      <c r="K877" s="16"/>
      <c r="L877" s="15"/>
      <c r="M877" s="15"/>
      <c r="N877" s="15"/>
      <c r="O877" s="15">
        <f t="shared" si="167"/>
        <v>0</v>
      </c>
      <c r="P877" s="15">
        <v>0</v>
      </c>
      <c r="Q877" s="15">
        <f t="shared" si="168"/>
        <v>0</v>
      </c>
      <c r="R877" s="15">
        <v>0</v>
      </c>
      <c r="S877" s="15">
        <v>0</v>
      </c>
      <c r="T877" s="15">
        <f t="shared" si="169"/>
        <v>0</v>
      </c>
      <c r="U877" s="15">
        <f t="shared" si="170"/>
        <v>0</v>
      </c>
      <c r="V877" s="15"/>
      <c r="W877" s="15"/>
      <c r="X877" s="15"/>
      <c r="Y877" s="15"/>
      <c r="Z877" s="16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>
        <f t="shared" si="173"/>
        <v>0</v>
      </c>
      <c r="CT877" s="15">
        <f t="shared" si="174"/>
        <v>34</v>
      </c>
      <c r="CU877" s="15">
        <f t="shared" si="175"/>
        <v>1</v>
      </c>
      <c r="CV877" s="15">
        <f t="shared" si="176"/>
        <v>0</v>
      </c>
      <c r="CW877" s="15"/>
      <c r="CX877" s="15"/>
      <c r="CY877" s="15">
        <f t="shared" si="177"/>
        <v>0</v>
      </c>
      <c r="CZ877" s="15">
        <f>GG877</f>
        <v>0</v>
      </c>
      <c r="DA877" s="16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20"/>
      <c r="DY877" s="15"/>
      <c r="DZ877" s="20"/>
      <c r="EA877" s="15"/>
      <c r="EB877" s="20"/>
      <c r="EC877" s="15"/>
      <c r="ED877" s="20"/>
      <c r="EE877" s="15"/>
      <c r="EF877" s="20"/>
      <c r="EG877" s="15"/>
      <c r="EH877" s="20"/>
      <c r="EI877" s="15"/>
      <c r="EJ877" s="20"/>
      <c r="EK877" s="15"/>
      <c r="EL877" s="20"/>
      <c r="EM877" s="15"/>
      <c r="EN877" s="20"/>
      <c r="EO877" s="15"/>
      <c r="EP877" s="20"/>
      <c r="EQ877" s="15"/>
      <c r="ER877" s="20"/>
      <c r="ES877" s="15"/>
      <c r="ET877" s="20"/>
      <c r="EU877" s="15"/>
      <c r="EV877" s="20"/>
      <c r="EW877" s="15"/>
      <c r="EX877" s="20"/>
      <c r="EY877" s="15"/>
      <c r="EZ877" s="20"/>
      <c r="FA877" s="15"/>
      <c r="FB877" s="20"/>
      <c r="FC877" s="15"/>
      <c r="FD877" s="20"/>
      <c r="FE877" s="15"/>
      <c r="FF877" s="20"/>
      <c r="FG877" s="15"/>
      <c r="FH877" s="20"/>
      <c r="FI877" s="15"/>
      <c r="FJ877" s="20"/>
      <c r="FK877" s="15"/>
      <c r="FL877" s="20"/>
      <c r="FM877" s="15"/>
      <c r="FN877" s="20"/>
      <c r="FO877" s="15"/>
      <c r="FP877" s="20"/>
      <c r="FQ877" s="15"/>
      <c r="FR877" s="20"/>
      <c r="FS877" s="15">
        <v>34</v>
      </c>
      <c r="FT877" s="20">
        <v>3</v>
      </c>
      <c r="FU877" s="15"/>
      <c r="FV877" s="20"/>
      <c r="FW877" s="15"/>
      <c r="FX877" s="20"/>
      <c r="FY877" s="15"/>
      <c r="FZ877" s="20"/>
      <c r="GA877" s="15"/>
      <c r="GB877" s="20"/>
      <c r="GC877" s="15"/>
      <c r="GD877" s="20"/>
      <c r="GE877" s="15"/>
      <c r="GF877" s="20"/>
      <c r="GG877" s="170"/>
    </row>
    <row r="878" spans="1:189" s="2" customFormat="1" ht="15" customHeight="1" x14ac:dyDescent="0.3">
      <c r="A878" s="17" t="s">
        <v>125</v>
      </c>
      <c r="B878" s="17" t="s">
        <v>140</v>
      </c>
      <c r="C878" s="15" t="s">
        <v>338</v>
      </c>
      <c r="D878" s="15" t="s">
        <v>862</v>
      </c>
      <c r="E878" s="15" t="str">
        <f t="shared" si="171"/>
        <v>Nicholas Gruber</v>
      </c>
      <c r="F878" s="15" t="s">
        <v>135</v>
      </c>
      <c r="G878" s="15">
        <v>999918644</v>
      </c>
      <c r="H878" s="15">
        <f t="shared" si="172"/>
        <v>160</v>
      </c>
      <c r="I878" s="15"/>
      <c r="J878" s="15"/>
      <c r="K878" s="16"/>
      <c r="L878" s="15"/>
      <c r="M878" s="15"/>
      <c r="N878" s="15"/>
      <c r="O878" s="15">
        <f t="shared" si="167"/>
        <v>0</v>
      </c>
      <c r="P878" s="15">
        <v>0</v>
      </c>
      <c r="Q878" s="15">
        <f t="shared" si="168"/>
        <v>1</v>
      </c>
      <c r="R878" s="15">
        <v>0</v>
      </c>
      <c r="S878" s="15">
        <v>0</v>
      </c>
      <c r="T878" s="15">
        <f t="shared" si="169"/>
        <v>160</v>
      </c>
      <c r="U878" s="15">
        <f t="shared" si="170"/>
        <v>0</v>
      </c>
      <c r="V878" s="15"/>
      <c r="W878" s="15"/>
      <c r="X878" s="15"/>
      <c r="Y878" s="15"/>
      <c r="Z878" s="16"/>
      <c r="AA878" s="15"/>
      <c r="AB878" s="24"/>
      <c r="AC878" s="15"/>
      <c r="AD878" s="15"/>
      <c r="AE878" s="15"/>
      <c r="AF878" s="15"/>
      <c r="AG878" s="15"/>
      <c r="AH878" s="24"/>
      <c r="AI878" s="15"/>
      <c r="AJ878" s="15"/>
      <c r="AK878" s="15"/>
      <c r="AL878" s="15"/>
      <c r="AM878" s="15"/>
      <c r="AN878" s="24"/>
      <c r="AO878" s="15"/>
      <c r="AP878" s="24"/>
      <c r="AQ878" s="15"/>
      <c r="AR878" s="24"/>
      <c r="AS878" s="15">
        <v>120</v>
      </c>
      <c r="AT878" s="24">
        <v>1</v>
      </c>
      <c r="AU878" s="15"/>
      <c r="AV878" s="24"/>
      <c r="AW878" s="15"/>
      <c r="AX878" s="24"/>
      <c r="AY878" s="15"/>
      <c r="AZ878" s="15"/>
      <c r="BA878" s="15"/>
      <c r="BB878" s="15"/>
      <c r="BC878" s="15"/>
      <c r="BD878" s="15"/>
      <c r="BE878" s="15"/>
      <c r="BF878" s="24"/>
      <c r="BG878" s="15"/>
      <c r="BH878" s="24"/>
      <c r="BI878" s="15"/>
      <c r="BJ878" s="24"/>
      <c r="BK878" s="15"/>
      <c r="BL878" s="24"/>
      <c r="BM878" s="15"/>
      <c r="BN878" s="24"/>
      <c r="BO878" s="15"/>
      <c r="BP878" s="24"/>
      <c r="BQ878" s="15"/>
      <c r="BR878" s="24"/>
      <c r="BS878" s="15"/>
      <c r="BT878" s="24"/>
      <c r="BU878" s="15"/>
      <c r="BV878" s="24"/>
      <c r="BW878" s="15"/>
      <c r="BX878" s="24"/>
      <c r="BY878" s="15"/>
      <c r="BZ878" s="24"/>
      <c r="CA878" s="15"/>
      <c r="CB878" s="24"/>
      <c r="CC878" s="15"/>
      <c r="CD878" s="24"/>
      <c r="CE878" s="15"/>
      <c r="CF878" s="24"/>
      <c r="CG878" s="15"/>
      <c r="CH878" s="25"/>
      <c r="CI878" s="15"/>
      <c r="CJ878" s="25"/>
      <c r="CK878" s="15"/>
      <c r="CL878" s="25"/>
      <c r="CM878" s="15"/>
      <c r="CN878" s="25"/>
      <c r="CO878" s="15"/>
      <c r="CP878" s="25"/>
      <c r="CQ878" s="15"/>
      <c r="CR878" s="25"/>
      <c r="CS878" s="15">
        <f t="shared" si="173"/>
        <v>0</v>
      </c>
      <c r="CT878" s="15">
        <f t="shared" si="174"/>
        <v>0</v>
      </c>
      <c r="CU878" s="15">
        <f t="shared" si="175"/>
        <v>0</v>
      </c>
      <c r="CV878" s="15">
        <f t="shared" si="176"/>
        <v>0</v>
      </c>
      <c r="CW878" s="15"/>
      <c r="CX878" s="15"/>
      <c r="CY878" s="15">
        <f t="shared" si="177"/>
        <v>0</v>
      </c>
      <c r="CZ878" s="15">
        <f>GG878</f>
        <v>0</v>
      </c>
      <c r="DA878" s="19"/>
      <c r="DB878" s="17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7"/>
      <c r="DQ878" s="15"/>
      <c r="DR878" s="15"/>
      <c r="DS878" s="15"/>
      <c r="DT878" s="15">
        <v>45</v>
      </c>
      <c r="DU878" s="15"/>
      <c r="DV878" s="15"/>
      <c r="DW878" s="15"/>
      <c r="DX878" s="20"/>
      <c r="DY878" s="15"/>
      <c r="DZ878" s="20"/>
      <c r="EA878" s="15">
        <v>35</v>
      </c>
      <c r="EB878" s="20">
        <v>1</v>
      </c>
      <c r="EC878" s="15">
        <v>160</v>
      </c>
      <c r="ED878" s="20">
        <v>1</v>
      </c>
      <c r="EE878" s="15"/>
      <c r="EF878" s="20"/>
      <c r="EG878" s="15"/>
      <c r="EH878" s="20"/>
      <c r="EI878" s="15"/>
      <c r="EJ878" s="20"/>
      <c r="EK878" s="15"/>
      <c r="EL878" s="20"/>
      <c r="EM878" s="15"/>
      <c r="EN878" s="20"/>
      <c r="EO878" s="15"/>
      <c r="EP878" s="20"/>
      <c r="EQ878" s="15"/>
      <c r="ER878" s="20"/>
      <c r="ES878" s="15"/>
      <c r="ET878" s="20"/>
      <c r="EU878" s="15"/>
      <c r="EV878" s="20"/>
      <c r="EW878" s="15"/>
      <c r="EX878" s="20"/>
      <c r="EY878" s="15"/>
      <c r="EZ878" s="20"/>
      <c r="FA878" s="15"/>
      <c r="FB878" s="20"/>
      <c r="FC878" s="15"/>
      <c r="FD878" s="20"/>
      <c r="FE878" s="15"/>
      <c r="FF878" s="20"/>
      <c r="FG878" s="15"/>
      <c r="FH878" s="20"/>
      <c r="FI878" s="15"/>
      <c r="FJ878" s="20"/>
      <c r="FK878" s="15"/>
      <c r="FL878" s="20"/>
      <c r="FM878" s="15"/>
      <c r="FN878" s="20"/>
      <c r="FO878" s="15"/>
      <c r="FP878" s="20"/>
      <c r="FQ878" s="15"/>
      <c r="FR878" s="20"/>
      <c r="FS878" s="15"/>
      <c r="FT878" s="20"/>
      <c r="FU878" s="15"/>
      <c r="FV878" s="20"/>
      <c r="FW878" s="15"/>
      <c r="FX878" s="20"/>
      <c r="FY878" s="15"/>
      <c r="FZ878" s="20"/>
      <c r="GA878" s="15"/>
      <c r="GB878" s="20"/>
      <c r="GC878" s="15"/>
      <c r="GD878" s="20"/>
      <c r="GE878" s="15"/>
      <c r="GF878" s="20"/>
      <c r="GG878" s="170"/>
    </row>
    <row r="879" spans="1:189" s="2" customFormat="1" ht="15" customHeight="1" x14ac:dyDescent="0.3">
      <c r="A879" s="15" t="s">
        <v>130</v>
      </c>
      <c r="B879" s="15" t="s">
        <v>126</v>
      </c>
      <c r="C879" s="15" t="s">
        <v>1707</v>
      </c>
      <c r="D879" s="15" t="s">
        <v>1708</v>
      </c>
      <c r="E879" s="15" t="str">
        <f t="shared" si="171"/>
        <v>Madeline Sheff</v>
      </c>
      <c r="F879" s="15" t="s">
        <v>128</v>
      </c>
      <c r="G879" s="15">
        <v>999918659</v>
      </c>
      <c r="H879" s="15">
        <f t="shared" si="172"/>
        <v>34</v>
      </c>
      <c r="I879" s="15"/>
      <c r="J879" s="15"/>
      <c r="K879" s="16"/>
      <c r="L879" s="15"/>
      <c r="M879" s="15"/>
      <c r="N879" s="15"/>
      <c r="O879" s="15">
        <f t="shared" si="167"/>
        <v>0</v>
      </c>
      <c r="P879" s="15">
        <v>0</v>
      </c>
      <c r="Q879" s="15">
        <f t="shared" si="168"/>
        <v>0</v>
      </c>
      <c r="R879" s="15">
        <v>0</v>
      </c>
      <c r="S879" s="15">
        <v>0</v>
      </c>
      <c r="T879" s="15">
        <f t="shared" si="169"/>
        <v>0</v>
      </c>
      <c r="U879" s="15">
        <f t="shared" si="170"/>
        <v>0</v>
      </c>
      <c r="V879" s="15"/>
      <c r="W879" s="15"/>
      <c r="X879" s="15"/>
      <c r="Y879" s="15"/>
      <c r="Z879" s="16"/>
      <c r="AA879" s="15"/>
      <c r="AB879" s="24"/>
      <c r="AC879" s="15"/>
      <c r="AD879" s="15"/>
      <c r="AE879" s="15"/>
      <c r="AF879" s="15"/>
      <c r="AG879" s="15"/>
      <c r="AH879" s="24"/>
      <c r="AI879" s="15"/>
      <c r="AJ879" s="15"/>
      <c r="AK879" s="15"/>
      <c r="AL879" s="15"/>
      <c r="AM879" s="15"/>
      <c r="AN879" s="24"/>
      <c r="AO879" s="15">
        <v>90</v>
      </c>
      <c r="AP879" s="24">
        <v>2</v>
      </c>
      <c r="AQ879" s="15"/>
      <c r="AR879" s="24"/>
      <c r="AS879" s="15"/>
      <c r="AT879" s="24"/>
      <c r="AU879" s="15"/>
      <c r="AV879" s="24"/>
      <c r="AW879" s="15"/>
      <c r="AX879" s="24"/>
      <c r="AY879" s="15"/>
      <c r="AZ879" s="15"/>
      <c r="BA879" s="15"/>
      <c r="BB879" s="15"/>
      <c r="BC879" s="15"/>
      <c r="BD879" s="15"/>
      <c r="BE879" s="15"/>
      <c r="BF879" s="24"/>
      <c r="BG879" s="15"/>
      <c r="BH879" s="24"/>
      <c r="BI879" s="15"/>
      <c r="BJ879" s="24"/>
      <c r="BK879" s="15"/>
      <c r="BL879" s="24"/>
      <c r="BM879" s="15"/>
      <c r="BN879" s="24"/>
      <c r="BO879" s="15"/>
      <c r="BP879" s="24"/>
      <c r="BQ879" s="15"/>
      <c r="BR879" s="24"/>
      <c r="BS879" s="15"/>
      <c r="BT879" s="24"/>
      <c r="BU879" s="15"/>
      <c r="BV879" s="24"/>
      <c r="BW879" s="15"/>
      <c r="BX879" s="24"/>
      <c r="BY879" s="15"/>
      <c r="BZ879" s="24"/>
      <c r="CA879" s="15"/>
      <c r="CB879" s="24"/>
      <c r="CC879" s="15"/>
      <c r="CD879" s="24"/>
      <c r="CE879" s="15"/>
      <c r="CF879" s="24"/>
      <c r="CG879" s="15"/>
      <c r="CH879" s="25"/>
      <c r="CI879" s="15"/>
      <c r="CJ879" s="25"/>
      <c r="CK879" s="15"/>
      <c r="CL879" s="25"/>
      <c r="CM879" s="15"/>
      <c r="CN879" s="25"/>
      <c r="CO879" s="15"/>
      <c r="CP879" s="24"/>
      <c r="CQ879" s="15"/>
      <c r="CR879" s="24"/>
      <c r="CS879" s="15">
        <f t="shared" si="173"/>
        <v>0</v>
      </c>
      <c r="CT879" s="15">
        <f t="shared" si="174"/>
        <v>34</v>
      </c>
      <c r="CU879" s="15">
        <f t="shared" si="175"/>
        <v>1</v>
      </c>
      <c r="CV879" s="15">
        <f t="shared" si="176"/>
        <v>0</v>
      </c>
      <c r="CW879" s="15"/>
      <c r="CX879" s="15"/>
      <c r="CY879" s="15">
        <f t="shared" si="177"/>
        <v>0</v>
      </c>
      <c r="CZ879" s="15">
        <f>GG879</f>
        <v>0</v>
      </c>
      <c r="DA879" s="20"/>
      <c r="DB879" s="17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7"/>
      <c r="DQ879" s="15"/>
      <c r="DR879" s="15"/>
      <c r="DS879" s="15"/>
      <c r="DT879" s="15"/>
      <c r="DU879" s="15"/>
      <c r="DV879" s="15"/>
      <c r="DW879" s="15"/>
      <c r="DX879" s="20"/>
      <c r="DY879" s="15">
        <v>23.7</v>
      </c>
      <c r="DZ879" s="20">
        <v>4</v>
      </c>
      <c r="EA879" s="15"/>
      <c r="EB879" s="20"/>
      <c r="EC879" s="15"/>
      <c r="ED879" s="20"/>
      <c r="EE879" s="15"/>
      <c r="EF879" s="20"/>
      <c r="EG879" s="15"/>
      <c r="EH879" s="20"/>
      <c r="EI879" s="15"/>
      <c r="EJ879" s="20"/>
      <c r="EK879" s="15"/>
      <c r="EL879" s="20"/>
      <c r="EM879" s="15"/>
      <c r="EN879" s="20"/>
      <c r="EO879" s="15"/>
      <c r="EP879" s="20"/>
      <c r="EQ879" s="15"/>
      <c r="ER879" s="20"/>
      <c r="ES879" s="15"/>
      <c r="ET879" s="20"/>
      <c r="EU879" s="15"/>
      <c r="EV879" s="20"/>
      <c r="EW879" s="15"/>
      <c r="EX879" s="20"/>
      <c r="EY879" s="15"/>
      <c r="EZ879" s="20"/>
      <c r="FA879" s="15"/>
      <c r="FB879" s="20"/>
      <c r="FC879" s="15"/>
      <c r="FD879" s="20"/>
      <c r="FE879" s="15"/>
      <c r="FF879" s="20"/>
      <c r="FG879" s="15"/>
      <c r="FH879" s="20"/>
      <c r="FI879" s="15"/>
      <c r="FJ879" s="20"/>
      <c r="FK879" s="15"/>
      <c r="FL879" s="20"/>
      <c r="FM879" s="15">
        <v>34</v>
      </c>
      <c r="FN879" s="20">
        <v>3</v>
      </c>
      <c r="FO879" s="15"/>
      <c r="FP879" s="20"/>
      <c r="FQ879" s="15"/>
      <c r="FR879" s="20"/>
      <c r="FS879" s="15"/>
      <c r="FT879" s="20"/>
      <c r="FU879" s="15"/>
      <c r="FV879" s="20"/>
      <c r="FW879" s="15"/>
      <c r="FX879" s="20"/>
      <c r="FY879" s="15"/>
      <c r="FZ879" s="20"/>
      <c r="GA879" s="15"/>
      <c r="GB879" s="20"/>
      <c r="GC879" s="15"/>
      <c r="GD879" s="20"/>
      <c r="GE879" s="15"/>
      <c r="GF879" s="20"/>
      <c r="GG879" s="170"/>
    </row>
    <row r="880" spans="1:189" s="2" customFormat="1" ht="15" customHeight="1" x14ac:dyDescent="0.3">
      <c r="A880" s="17" t="s">
        <v>133</v>
      </c>
      <c r="B880" s="15" t="s">
        <v>140</v>
      </c>
      <c r="C880" s="15" t="s">
        <v>496</v>
      </c>
      <c r="D880" s="15" t="s">
        <v>497</v>
      </c>
      <c r="E880" s="15" t="str">
        <f t="shared" si="171"/>
        <v>Serena Chay</v>
      </c>
      <c r="F880" s="15" t="s">
        <v>128</v>
      </c>
      <c r="G880" s="15">
        <v>999918662</v>
      </c>
      <c r="H880" s="15">
        <f t="shared" si="172"/>
        <v>113</v>
      </c>
      <c r="I880" s="17"/>
      <c r="J880" s="17">
        <f>(O880+P880+R880+S880+T880+U880)/2</f>
        <v>0</v>
      </c>
      <c r="K880" s="21"/>
      <c r="L880" s="15"/>
      <c r="M880" s="15"/>
      <c r="N880" s="15"/>
      <c r="O880" s="15">
        <f t="shared" si="167"/>
        <v>0</v>
      </c>
      <c r="P880" s="15">
        <v>0</v>
      </c>
      <c r="Q880" s="15">
        <f t="shared" si="168"/>
        <v>1</v>
      </c>
      <c r="R880" s="15">
        <v>0</v>
      </c>
      <c r="S880" s="15">
        <v>0</v>
      </c>
      <c r="T880" s="15">
        <f t="shared" si="169"/>
        <v>0</v>
      </c>
      <c r="U880" s="15">
        <f t="shared" si="170"/>
        <v>0</v>
      </c>
      <c r="V880" s="15"/>
      <c r="W880" s="15"/>
      <c r="X880" s="15"/>
      <c r="Y880" s="15"/>
      <c r="Z880" s="21"/>
      <c r="AA880" s="17"/>
      <c r="AB880" s="17"/>
      <c r="AC880" s="17"/>
      <c r="AD880" s="17"/>
      <c r="AE880" s="17"/>
      <c r="AF880" s="24"/>
      <c r="AG880" s="17"/>
      <c r="AH880" s="24"/>
      <c r="AI880" s="17"/>
      <c r="AJ880" s="24"/>
      <c r="AK880" s="17"/>
      <c r="AL880" s="24"/>
      <c r="AM880" s="17"/>
      <c r="AN880" s="24"/>
      <c r="AO880" s="17"/>
      <c r="AP880" s="24"/>
      <c r="AQ880" s="17"/>
      <c r="AR880" s="24"/>
      <c r="AS880" s="17"/>
      <c r="AT880" s="24"/>
      <c r="AU880" s="17"/>
      <c r="AV880" s="24"/>
      <c r="AW880" s="17"/>
      <c r="AX880" s="24"/>
      <c r="AY880" s="17"/>
      <c r="AZ880" s="17"/>
      <c r="BA880" s="17"/>
      <c r="BB880" s="24"/>
      <c r="BC880" s="17"/>
      <c r="BD880" s="24"/>
      <c r="BE880" s="17"/>
      <c r="BF880" s="24"/>
      <c r="BG880" s="17"/>
      <c r="BH880" s="24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24"/>
      <c r="CQ880" s="17"/>
      <c r="CR880" s="24"/>
      <c r="CS880" s="15">
        <f t="shared" si="173"/>
        <v>0</v>
      </c>
      <c r="CT880" s="15">
        <f t="shared" si="174"/>
        <v>113</v>
      </c>
      <c r="CU880" s="15">
        <f t="shared" si="175"/>
        <v>1</v>
      </c>
      <c r="CV880" s="15">
        <f t="shared" si="176"/>
        <v>0</v>
      </c>
      <c r="CW880" s="15"/>
      <c r="CX880" s="15"/>
      <c r="CY880" s="15">
        <f t="shared" si="177"/>
        <v>0</v>
      </c>
      <c r="CZ880" s="15">
        <f>GG880</f>
        <v>0</v>
      </c>
      <c r="DA880" s="20"/>
      <c r="DB880" s="17"/>
      <c r="DC880" s="15"/>
      <c r="DD880" s="15">
        <v>45</v>
      </c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7"/>
      <c r="DQ880" s="15"/>
      <c r="DR880" s="15"/>
      <c r="DS880" s="15">
        <v>12</v>
      </c>
      <c r="DT880" s="15"/>
      <c r="DU880" s="15"/>
      <c r="DV880" s="15"/>
      <c r="DW880" s="15"/>
      <c r="DX880" s="20"/>
      <c r="DY880" s="15"/>
      <c r="DZ880" s="20"/>
      <c r="EA880" s="15"/>
      <c r="EB880" s="20"/>
      <c r="EC880" s="15"/>
      <c r="ED880" s="20"/>
      <c r="EE880" s="15"/>
      <c r="EF880" s="20"/>
      <c r="EG880" s="15"/>
      <c r="EH880" s="20"/>
      <c r="EI880" s="15"/>
      <c r="EJ880" s="20"/>
      <c r="EK880" s="15"/>
      <c r="EL880" s="20"/>
      <c r="EM880" s="15"/>
      <c r="EN880" s="20"/>
      <c r="EO880" s="15"/>
      <c r="EP880" s="20"/>
      <c r="EQ880" s="15"/>
      <c r="ER880" s="20"/>
      <c r="ES880" s="15"/>
      <c r="ET880" s="20"/>
      <c r="EU880" s="15">
        <v>68</v>
      </c>
      <c r="EV880" s="20">
        <v>3</v>
      </c>
      <c r="EW880" s="15"/>
      <c r="EX880" s="20"/>
      <c r="EY880" s="15"/>
      <c r="EZ880" s="20"/>
      <c r="FA880" s="15"/>
      <c r="FB880" s="20"/>
      <c r="FC880" s="15"/>
      <c r="FD880" s="20"/>
      <c r="FE880" s="15"/>
      <c r="FF880" s="20"/>
      <c r="FG880" s="15"/>
      <c r="FH880" s="20"/>
      <c r="FI880" s="15"/>
      <c r="FJ880" s="20"/>
      <c r="FK880" s="15"/>
      <c r="FL880" s="20"/>
      <c r="FM880" s="15"/>
      <c r="FN880" s="20"/>
      <c r="FO880" s="15">
        <v>45</v>
      </c>
      <c r="FP880" s="20"/>
      <c r="FQ880" s="15"/>
      <c r="FR880" s="20"/>
      <c r="FS880" s="15"/>
      <c r="FT880" s="20"/>
      <c r="FU880" s="15"/>
      <c r="FV880" s="20"/>
      <c r="FW880" s="15"/>
      <c r="FX880" s="20"/>
      <c r="FY880" s="15"/>
      <c r="FZ880" s="20"/>
      <c r="GA880" s="15"/>
      <c r="GB880" s="20"/>
      <c r="GC880" s="15"/>
      <c r="GD880" s="20"/>
      <c r="GE880" s="15"/>
      <c r="GF880" s="20"/>
      <c r="GG880" s="170"/>
    </row>
    <row r="881" spans="1:189" s="2" customFormat="1" ht="15" customHeight="1" x14ac:dyDescent="0.3">
      <c r="A881" s="17" t="s">
        <v>2903</v>
      </c>
      <c r="B881" s="17" t="s">
        <v>126</v>
      </c>
      <c r="C881" s="17" t="s">
        <v>457</v>
      </c>
      <c r="D881" s="17" t="s">
        <v>458</v>
      </c>
      <c r="E881" s="15" t="str">
        <f t="shared" si="171"/>
        <v>Shawn Nigel Canonizado</v>
      </c>
      <c r="F881" s="17" t="s">
        <v>135</v>
      </c>
      <c r="G881" s="17">
        <v>999918692</v>
      </c>
      <c r="H881" s="15">
        <f t="shared" si="172"/>
        <v>38</v>
      </c>
      <c r="I881" s="15"/>
      <c r="J881" s="15"/>
      <c r="K881" s="16"/>
      <c r="L881" s="15"/>
      <c r="M881" s="15"/>
      <c r="N881" s="15"/>
      <c r="O881" s="15">
        <f t="shared" si="167"/>
        <v>0</v>
      </c>
      <c r="P881" s="15">
        <v>0</v>
      </c>
      <c r="Q881" s="15">
        <f t="shared" si="168"/>
        <v>0</v>
      </c>
      <c r="R881" s="15">
        <v>0</v>
      </c>
      <c r="S881" s="15">
        <v>0</v>
      </c>
      <c r="T881" s="15">
        <f t="shared" si="169"/>
        <v>0</v>
      </c>
      <c r="U881" s="15">
        <f t="shared" si="170"/>
        <v>0</v>
      </c>
      <c r="V881" s="15"/>
      <c r="W881" s="15"/>
      <c r="X881" s="15"/>
      <c r="Y881" s="15"/>
      <c r="Z881" s="16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>
        <f t="shared" si="173"/>
        <v>38</v>
      </c>
      <c r="CT881" s="15">
        <f t="shared" si="174"/>
        <v>0</v>
      </c>
      <c r="CU881" s="15">
        <f t="shared" si="175"/>
        <v>0</v>
      </c>
      <c r="CV881" s="15">
        <f t="shared" si="176"/>
        <v>0</v>
      </c>
      <c r="CW881" s="15"/>
      <c r="CX881" s="15"/>
      <c r="CY881" s="15">
        <f t="shared" si="177"/>
        <v>0</v>
      </c>
      <c r="CZ881" s="15">
        <f>GG881</f>
        <v>0</v>
      </c>
      <c r="DA881" s="16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20"/>
      <c r="DY881" s="15"/>
      <c r="DZ881" s="20"/>
      <c r="EA881" s="15"/>
      <c r="EB881" s="20"/>
      <c r="EC881" s="15"/>
      <c r="ED881" s="20"/>
      <c r="EE881" s="15"/>
      <c r="EF881" s="20"/>
      <c r="EG881" s="15"/>
      <c r="EH881" s="20"/>
      <c r="EI881" s="15"/>
      <c r="EJ881" s="20"/>
      <c r="EK881" s="15"/>
      <c r="EL881" s="20"/>
      <c r="EM881" s="15"/>
      <c r="EN881" s="20"/>
      <c r="EO881" s="15"/>
      <c r="EP881" s="20"/>
      <c r="EQ881" s="15"/>
      <c r="ER881" s="20"/>
      <c r="ES881" s="15"/>
      <c r="ET881" s="20"/>
      <c r="EU881" s="15"/>
      <c r="EV881" s="20"/>
      <c r="EW881" s="15"/>
      <c r="EX881" s="20"/>
      <c r="EY881" s="15"/>
      <c r="EZ881" s="20"/>
      <c r="FA881" s="15"/>
      <c r="FB881" s="20"/>
      <c r="FC881" s="15"/>
      <c r="FD881" s="20"/>
      <c r="FE881" s="15">
        <v>38</v>
      </c>
      <c r="FF881" s="20" t="s">
        <v>129</v>
      </c>
      <c r="FG881" s="15"/>
      <c r="FH881" s="20"/>
      <c r="FI881" s="15"/>
      <c r="FJ881" s="20"/>
      <c r="FK881" s="15"/>
      <c r="FL881" s="20"/>
      <c r="FM881" s="15"/>
      <c r="FN881" s="20"/>
      <c r="FO881" s="15"/>
      <c r="FP881" s="20"/>
      <c r="FQ881" s="15"/>
      <c r="FR881" s="20"/>
      <c r="FS881" s="15"/>
      <c r="FT881" s="20"/>
      <c r="FU881" s="15"/>
      <c r="FV881" s="20"/>
      <c r="FW881" s="15"/>
      <c r="FX881" s="20"/>
      <c r="FY881" s="15"/>
      <c r="FZ881" s="20"/>
      <c r="GA881" s="15"/>
      <c r="GB881" s="20"/>
      <c r="GC881" s="15"/>
      <c r="GD881" s="20"/>
      <c r="GE881" s="15"/>
      <c r="GF881" s="20"/>
      <c r="GG881" s="170"/>
    </row>
    <row r="882" spans="1:189" s="2" customFormat="1" ht="15" customHeight="1" x14ac:dyDescent="0.3">
      <c r="A882" s="15" t="s">
        <v>2903</v>
      </c>
      <c r="B882" s="17" t="s">
        <v>126</v>
      </c>
      <c r="C882" s="17" t="s">
        <v>310</v>
      </c>
      <c r="D882" s="17" t="s">
        <v>1840</v>
      </c>
      <c r="E882" s="15" t="str">
        <f t="shared" si="171"/>
        <v>Anna Thornton</v>
      </c>
      <c r="F882" s="17" t="s">
        <v>128</v>
      </c>
      <c r="G882" s="17">
        <v>999918693</v>
      </c>
      <c r="H882" s="15">
        <f t="shared" si="172"/>
        <v>29</v>
      </c>
      <c r="I882" s="15"/>
      <c r="J882" s="15"/>
      <c r="K882" s="16"/>
      <c r="L882" s="15"/>
      <c r="M882" s="15"/>
      <c r="N882" s="15"/>
      <c r="O882" s="15">
        <f t="shared" si="167"/>
        <v>0</v>
      </c>
      <c r="P882" s="15">
        <v>0</v>
      </c>
      <c r="Q882" s="15">
        <f t="shared" si="168"/>
        <v>0</v>
      </c>
      <c r="R882" s="15">
        <v>0</v>
      </c>
      <c r="S882" s="15">
        <v>0</v>
      </c>
      <c r="T882" s="15">
        <f t="shared" si="169"/>
        <v>0</v>
      </c>
      <c r="U882" s="15">
        <f t="shared" si="170"/>
        <v>0</v>
      </c>
      <c r="V882" s="15"/>
      <c r="W882" s="15"/>
      <c r="X882" s="15"/>
      <c r="Y882" s="15"/>
      <c r="Z882" s="16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>
        <f t="shared" si="173"/>
        <v>0</v>
      </c>
      <c r="CT882" s="15">
        <f t="shared" si="174"/>
        <v>29</v>
      </c>
      <c r="CU882" s="15">
        <f t="shared" si="175"/>
        <v>0</v>
      </c>
      <c r="CV882" s="15">
        <f t="shared" si="176"/>
        <v>0</v>
      </c>
      <c r="CW882" s="15"/>
      <c r="CX882" s="15"/>
      <c r="CY882" s="15">
        <f t="shared" si="177"/>
        <v>0</v>
      </c>
      <c r="CZ882" s="15">
        <f>GG882</f>
        <v>0</v>
      </c>
      <c r="DA882" s="16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20"/>
      <c r="DY882" s="15"/>
      <c r="DZ882" s="20"/>
      <c r="EA882" s="15"/>
      <c r="EB882" s="20"/>
      <c r="EC882" s="15"/>
      <c r="ED882" s="20"/>
      <c r="EE882" s="15"/>
      <c r="EF882" s="20"/>
      <c r="EG882" s="15"/>
      <c r="EH882" s="20"/>
      <c r="EI882" s="15"/>
      <c r="EJ882" s="20"/>
      <c r="EK882" s="15"/>
      <c r="EL882" s="20"/>
      <c r="EM882" s="15"/>
      <c r="EN882" s="20"/>
      <c r="EO882" s="15"/>
      <c r="EP882" s="20"/>
      <c r="EQ882" s="15"/>
      <c r="ER882" s="20"/>
      <c r="ES882" s="15"/>
      <c r="ET882" s="20"/>
      <c r="EU882" s="15"/>
      <c r="EV882" s="20"/>
      <c r="EW882" s="15"/>
      <c r="EX882" s="20"/>
      <c r="EY882" s="15"/>
      <c r="EZ882" s="20"/>
      <c r="FA882" s="15"/>
      <c r="FB882" s="20"/>
      <c r="FC882" s="15"/>
      <c r="FD882" s="20"/>
      <c r="FE882" s="15"/>
      <c r="FF882" s="20"/>
      <c r="FG882" s="15"/>
      <c r="FH882" s="20"/>
      <c r="FI882" s="15"/>
      <c r="FJ882" s="20"/>
      <c r="FK882" s="15"/>
      <c r="FL882" s="20"/>
      <c r="FM882" s="15"/>
      <c r="FN882" s="20"/>
      <c r="FO882" s="15"/>
      <c r="FP882" s="20"/>
      <c r="FQ882" s="15"/>
      <c r="FR882" s="20"/>
      <c r="FS882" s="15">
        <v>29</v>
      </c>
      <c r="FT882" s="20" t="s">
        <v>168</v>
      </c>
      <c r="FU882" s="15"/>
      <c r="FV882" s="20"/>
      <c r="FW882" s="15"/>
      <c r="FX882" s="20"/>
      <c r="FY882" s="15"/>
      <c r="FZ882" s="20"/>
      <c r="GA882" s="15"/>
      <c r="GB882" s="20"/>
      <c r="GC882" s="15"/>
      <c r="GD882" s="20"/>
      <c r="GE882" s="15"/>
      <c r="GF882" s="20"/>
      <c r="GG882" s="170"/>
    </row>
    <row r="883" spans="1:189" s="2" customFormat="1" ht="15" customHeight="1" x14ac:dyDescent="0.3">
      <c r="A883" s="15" t="s">
        <v>2903</v>
      </c>
      <c r="B883" s="15" t="s">
        <v>126</v>
      </c>
      <c r="C883" s="15" t="s">
        <v>2118</v>
      </c>
      <c r="D883" s="15" t="s">
        <v>2119</v>
      </c>
      <c r="E883" s="15" t="str">
        <f t="shared" si="171"/>
        <v>Amina Shikhalieva</v>
      </c>
      <c r="F883" s="17" t="s">
        <v>128</v>
      </c>
      <c r="G883" s="15">
        <v>999918711</v>
      </c>
      <c r="H883" s="15">
        <f t="shared" si="172"/>
        <v>38</v>
      </c>
      <c r="I883" s="15"/>
      <c r="J883" s="15"/>
      <c r="K883" s="16"/>
      <c r="L883" s="15"/>
      <c r="M883" s="15"/>
      <c r="N883" s="15"/>
      <c r="O883" s="15">
        <f t="shared" si="167"/>
        <v>0</v>
      </c>
      <c r="P883" s="15">
        <v>0</v>
      </c>
      <c r="Q883" s="15">
        <f t="shared" si="168"/>
        <v>1</v>
      </c>
      <c r="R883" s="15">
        <v>0</v>
      </c>
      <c r="S883" s="15">
        <v>0</v>
      </c>
      <c r="T883" s="15">
        <f t="shared" si="169"/>
        <v>0</v>
      </c>
      <c r="U883" s="15">
        <f t="shared" si="170"/>
        <v>0</v>
      </c>
      <c r="V883" s="15"/>
      <c r="W883" s="15"/>
      <c r="X883" s="15"/>
      <c r="Y883" s="15"/>
      <c r="Z883" s="16"/>
      <c r="AA883" s="15"/>
      <c r="AB883" s="24"/>
      <c r="AC883" s="15"/>
      <c r="AD883" s="15"/>
      <c r="AE883" s="15"/>
      <c r="AF883" s="15"/>
      <c r="AG883" s="15"/>
      <c r="AH883" s="24"/>
      <c r="AI883" s="15"/>
      <c r="AJ883" s="15"/>
      <c r="AK883" s="15"/>
      <c r="AL883" s="15"/>
      <c r="AM883" s="15"/>
      <c r="AN883" s="24"/>
      <c r="AO883" s="15"/>
      <c r="AP883" s="24"/>
      <c r="AQ883" s="15"/>
      <c r="AR883" s="24"/>
      <c r="AS883" s="15"/>
      <c r="AT883" s="24"/>
      <c r="AU883" s="15"/>
      <c r="AV883" s="24"/>
      <c r="AW883" s="15"/>
      <c r="AX883" s="24"/>
      <c r="AY883" s="15"/>
      <c r="AZ883" s="15"/>
      <c r="BA883" s="15"/>
      <c r="BB883" s="15"/>
      <c r="BC883" s="15"/>
      <c r="BD883" s="15"/>
      <c r="BE883" s="15"/>
      <c r="BF883" s="24"/>
      <c r="BG883" s="15"/>
      <c r="BH883" s="24"/>
      <c r="BI883" s="15"/>
      <c r="BJ883" s="24"/>
      <c r="BK883" s="15"/>
      <c r="BL883" s="24"/>
      <c r="BM883" s="15"/>
      <c r="BN883" s="24"/>
      <c r="BO883" s="15"/>
      <c r="BP883" s="24"/>
      <c r="BQ883" s="15"/>
      <c r="BR883" s="24"/>
      <c r="BS883" s="15"/>
      <c r="BT883" s="24"/>
      <c r="BU883" s="15"/>
      <c r="BV883" s="24"/>
      <c r="BW883" s="15"/>
      <c r="BX883" s="24"/>
      <c r="BY883" s="15"/>
      <c r="BZ883" s="24"/>
      <c r="CA883" s="15"/>
      <c r="CB883" s="24"/>
      <c r="CC883" s="15"/>
      <c r="CD883" s="24"/>
      <c r="CE883" s="15"/>
      <c r="CF883" s="24"/>
      <c r="CG883" s="15"/>
      <c r="CH883" s="25"/>
      <c r="CI883" s="15"/>
      <c r="CJ883" s="25"/>
      <c r="CK883" s="15"/>
      <c r="CL883" s="25"/>
      <c r="CM883" s="15"/>
      <c r="CN883" s="25"/>
      <c r="CO883" s="15"/>
      <c r="CP883" s="25"/>
      <c r="CQ883" s="15"/>
      <c r="CR883" s="25"/>
      <c r="CS883" s="15">
        <f t="shared" si="173"/>
        <v>0</v>
      </c>
      <c r="CT883" s="15">
        <f t="shared" si="174"/>
        <v>38</v>
      </c>
      <c r="CU883" s="15">
        <f t="shared" si="175"/>
        <v>0</v>
      </c>
      <c r="CV883" s="15">
        <f t="shared" si="176"/>
        <v>0</v>
      </c>
      <c r="CW883" s="15"/>
      <c r="CX883" s="15"/>
      <c r="CY883" s="15">
        <f t="shared" si="177"/>
        <v>0</v>
      </c>
      <c r="CZ883" s="15">
        <f>GG883</f>
        <v>0</v>
      </c>
      <c r="DA883" s="19"/>
      <c r="DB883" s="17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7"/>
      <c r="DQ883" s="15"/>
      <c r="DR883" s="15">
        <v>12.8</v>
      </c>
      <c r="DS883" s="15"/>
      <c r="DT883" s="15"/>
      <c r="DU883" s="15"/>
      <c r="DV883" s="15"/>
      <c r="DW883" s="15"/>
      <c r="DX883" s="20"/>
      <c r="DY883" s="15"/>
      <c r="DZ883" s="20"/>
      <c r="EA883" s="15"/>
      <c r="EB883" s="20"/>
      <c r="EC883" s="15"/>
      <c r="ED883" s="20"/>
      <c r="EE883" s="15"/>
      <c r="EF883" s="20"/>
      <c r="EG883" s="15"/>
      <c r="EH883" s="20"/>
      <c r="EI883" s="15"/>
      <c r="EJ883" s="20"/>
      <c r="EK883" s="15"/>
      <c r="EL883" s="20"/>
      <c r="EM883" s="15"/>
      <c r="EN883" s="20"/>
      <c r="EO883" s="15"/>
      <c r="EP883" s="20"/>
      <c r="EQ883" s="15"/>
      <c r="ER883" s="20"/>
      <c r="ES883" s="15"/>
      <c r="ET883" s="20"/>
      <c r="EU883" s="15">
        <v>38</v>
      </c>
      <c r="EV883" s="20" t="s">
        <v>129</v>
      </c>
      <c r="EW883" s="15"/>
      <c r="EX883" s="20"/>
      <c r="EY883" s="15"/>
      <c r="EZ883" s="20"/>
      <c r="FA883" s="15"/>
      <c r="FB883" s="20"/>
      <c r="FC883" s="15"/>
      <c r="FD883" s="20"/>
      <c r="FE883" s="15"/>
      <c r="FF883" s="20"/>
      <c r="FG883" s="15"/>
      <c r="FH883" s="20"/>
      <c r="FI883" s="15"/>
      <c r="FJ883" s="20"/>
      <c r="FK883" s="15"/>
      <c r="FL883" s="20"/>
      <c r="FM883" s="15"/>
      <c r="FN883" s="20"/>
      <c r="FO883" s="15"/>
      <c r="FP883" s="20"/>
      <c r="FQ883" s="15"/>
      <c r="FR883" s="20"/>
      <c r="FS883" s="15"/>
      <c r="FT883" s="20"/>
      <c r="FU883" s="15"/>
      <c r="FV883" s="20"/>
      <c r="FW883" s="15"/>
      <c r="FX883" s="20"/>
      <c r="FY883" s="15"/>
      <c r="FZ883" s="20"/>
      <c r="GA883" s="15"/>
      <c r="GB883" s="20"/>
      <c r="GC883" s="15"/>
      <c r="GD883" s="20"/>
      <c r="GE883" s="15"/>
      <c r="GF883" s="20"/>
      <c r="GG883" s="170"/>
    </row>
    <row r="884" spans="1:189" s="2" customFormat="1" ht="15" customHeight="1" x14ac:dyDescent="0.3">
      <c r="A884" s="17" t="s">
        <v>133</v>
      </c>
      <c r="B884" s="15" t="s">
        <v>126</v>
      </c>
      <c r="C884" s="15" t="s">
        <v>1965</v>
      </c>
      <c r="D884" s="15" t="s">
        <v>1966</v>
      </c>
      <c r="E884" s="15" t="str">
        <f t="shared" si="171"/>
        <v>Aaron Zhengyang Xu</v>
      </c>
      <c r="F884" s="15" t="s">
        <v>135</v>
      </c>
      <c r="G884" s="15">
        <v>999918722</v>
      </c>
      <c r="H884" s="15">
        <f t="shared" si="172"/>
        <v>351</v>
      </c>
      <c r="I884" s="15"/>
      <c r="J884" s="17">
        <f>(O884+P884+R884+S884+T884+U884)/2</f>
        <v>32</v>
      </c>
      <c r="K884" s="16"/>
      <c r="L884" s="15"/>
      <c r="M884" s="15"/>
      <c r="N884" s="15"/>
      <c r="O884" s="15">
        <f t="shared" ref="O884:O947" si="178">SUM(EE884, EI884, EK884, EM884)</f>
        <v>0</v>
      </c>
      <c r="P884" s="15">
        <v>0</v>
      </c>
      <c r="Q884" s="15">
        <f t="shared" ref="Q884:Q947" si="179">COUNT(DI884:DV884)</f>
        <v>0</v>
      </c>
      <c r="R884" s="15">
        <v>0</v>
      </c>
      <c r="S884" s="15">
        <v>0</v>
      </c>
      <c r="T884" s="15">
        <f t="shared" ref="T884:T947" si="180">EC884</f>
        <v>64</v>
      </c>
      <c r="U884" s="15">
        <f t="shared" ref="U884:U947" si="181">SUM(EG884)</f>
        <v>0</v>
      </c>
      <c r="V884" s="15"/>
      <c r="W884" s="15"/>
      <c r="X884" s="15"/>
      <c r="Y884" s="15"/>
      <c r="Z884" s="16"/>
      <c r="AA884" s="15"/>
      <c r="AB884" s="15"/>
      <c r="AC884" s="15"/>
      <c r="AD884" s="15"/>
      <c r="AE884" s="15"/>
      <c r="AF884" s="24"/>
      <c r="AG884" s="15"/>
      <c r="AH884" s="24"/>
      <c r="AI884" s="15"/>
      <c r="AJ884" s="24"/>
      <c r="AK884" s="15"/>
      <c r="AL884" s="24"/>
      <c r="AM884" s="15"/>
      <c r="AN884" s="24"/>
      <c r="AO884" s="15"/>
      <c r="AP884" s="24"/>
      <c r="AQ884" s="15"/>
      <c r="AR884" s="24"/>
      <c r="AS884" s="15"/>
      <c r="AT884" s="24"/>
      <c r="AU884" s="15"/>
      <c r="AV884" s="24"/>
      <c r="AW884" s="15"/>
      <c r="AX884" s="24"/>
      <c r="AY884" s="15"/>
      <c r="AZ884" s="15"/>
      <c r="BA884" s="15"/>
      <c r="BB884" s="24"/>
      <c r="BC884" s="15"/>
      <c r="BD884" s="24"/>
      <c r="BE884" s="15"/>
      <c r="BF884" s="24"/>
      <c r="BG884" s="15"/>
      <c r="BH884" s="24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24"/>
      <c r="CQ884" s="15"/>
      <c r="CR884" s="24"/>
      <c r="CS884" s="15">
        <f t="shared" si="173"/>
        <v>0</v>
      </c>
      <c r="CT884" s="15">
        <f t="shared" si="174"/>
        <v>90</v>
      </c>
      <c r="CU884" s="15">
        <f t="shared" si="175"/>
        <v>0</v>
      </c>
      <c r="CV884" s="15">
        <f t="shared" si="176"/>
        <v>79</v>
      </c>
      <c r="CW884" s="15"/>
      <c r="CX884" s="15"/>
      <c r="CY884" s="15">
        <f t="shared" si="177"/>
        <v>150</v>
      </c>
      <c r="CZ884" s="15">
        <f>GG884</f>
        <v>0</v>
      </c>
      <c r="DA884" s="20"/>
      <c r="DB884" s="17"/>
      <c r="DC884" s="15"/>
      <c r="DD884" s="15">
        <f>0.4*30</f>
        <v>12</v>
      </c>
      <c r="DE884" s="15"/>
      <c r="DF884" s="15"/>
      <c r="DG884" s="15">
        <f>0.4*120</f>
        <v>48</v>
      </c>
      <c r="DH884" s="15"/>
      <c r="DI884" s="15"/>
      <c r="DJ884" s="15"/>
      <c r="DK884" s="15"/>
      <c r="DL884" s="15"/>
      <c r="DM884" s="15"/>
      <c r="DN884" s="15"/>
      <c r="DO884" s="15"/>
      <c r="DP884" s="17"/>
      <c r="DQ884" s="15"/>
      <c r="DR884" s="15"/>
      <c r="DS884" s="15"/>
      <c r="DT884" s="15"/>
      <c r="DU884" s="15"/>
      <c r="DV884" s="15"/>
      <c r="DW884" s="15">
        <f>0.4*140</f>
        <v>56</v>
      </c>
      <c r="DX884" s="20">
        <v>1</v>
      </c>
      <c r="DY884" s="15"/>
      <c r="DZ884" s="20"/>
      <c r="EA884" s="15"/>
      <c r="EB884" s="20"/>
      <c r="EC884" s="15">
        <f>0.4*160</f>
        <v>64</v>
      </c>
      <c r="ED884" s="20">
        <v>1</v>
      </c>
      <c r="EE884" s="15"/>
      <c r="EF884" s="20"/>
      <c r="EG884" s="15"/>
      <c r="EH884" s="20"/>
      <c r="EI884" s="15"/>
      <c r="EJ884" s="20"/>
      <c r="EK884" s="15"/>
      <c r="EL884" s="20"/>
      <c r="EM884" s="15"/>
      <c r="EN884" s="20"/>
      <c r="EO884" s="15">
        <v>150</v>
      </c>
      <c r="EP884" s="20">
        <v>2</v>
      </c>
      <c r="EQ884" s="15"/>
      <c r="ER884" s="20"/>
      <c r="ES884" s="15"/>
      <c r="ET884" s="20"/>
      <c r="EU884" s="15"/>
      <c r="EV884" s="20"/>
      <c r="EW884" s="15"/>
      <c r="EX884" s="20"/>
      <c r="EY884" s="15"/>
      <c r="EZ884" s="20"/>
      <c r="FA884" s="15"/>
      <c r="FB884" s="20"/>
      <c r="FC884" s="15"/>
      <c r="FD884" s="20"/>
      <c r="FE884" s="15"/>
      <c r="FF884" s="20"/>
      <c r="FG884" s="15"/>
      <c r="FH884" s="20"/>
      <c r="FI884" s="15"/>
      <c r="FJ884" s="20"/>
      <c r="FK884" s="15"/>
      <c r="FL884" s="20"/>
      <c r="FM884" s="15"/>
      <c r="FN884" s="20"/>
      <c r="FO884" s="15">
        <v>90</v>
      </c>
      <c r="FP884" s="20"/>
      <c r="FQ884" s="15"/>
      <c r="FR884" s="20"/>
      <c r="FS884" s="15"/>
      <c r="FT884" s="20"/>
      <c r="FU884" s="15"/>
      <c r="FV884" s="20"/>
      <c r="FW884" s="15"/>
      <c r="FX884" s="20"/>
      <c r="FY884" s="15"/>
      <c r="FZ884" s="20"/>
      <c r="GA884" s="15"/>
      <c r="GB884" s="20"/>
      <c r="GC884" s="15"/>
      <c r="GD884" s="20"/>
      <c r="GE884" s="15">
        <v>79</v>
      </c>
      <c r="GF884" s="20">
        <v>3</v>
      </c>
      <c r="GG884" s="170"/>
    </row>
    <row r="885" spans="1:189" s="2" customFormat="1" ht="15" customHeight="1" x14ac:dyDescent="0.3">
      <c r="A885" s="17" t="s">
        <v>2903</v>
      </c>
      <c r="B885" s="17" t="s">
        <v>126</v>
      </c>
      <c r="C885" s="17" t="s">
        <v>157</v>
      </c>
      <c r="D885" s="17" t="s">
        <v>1567</v>
      </c>
      <c r="E885" s="15" t="str">
        <f t="shared" si="171"/>
        <v>Olivia Peterson</v>
      </c>
      <c r="F885" s="17" t="s">
        <v>128</v>
      </c>
      <c r="G885" s="17">
        <v>999918728</v>
      </c>
      <c r="H885" s="15">
        <f t="shared" si="172"/>
        <v>29</v>
      </c>
      <c r="I885" s="15"/>
      <c r="J885" s="15"/>
      <c r="K885" s="16"/>
      <c r="L885" s="15"/>
      <c r="M885" s="15"/>
      <c r="N885" s="15"/>
      <c r="O885" s="15">
        <f t="shared" si="178"/>
        <v>0</v>
      </c>
      <c r="P885" s="15">
        <v>0</v>
      </c>
      <c r="Q885" s="15">
        <f t="shared" si="179"/>
        <v>0</v>
      </c>
      <c r="R885" s="15">
        <v>0</v>
      </c>
      <c r="S885" s="15">
        <v>0</v>
      </c>
      <c r="T885" s="15">
        <f t="shared" si="180"/>
        <v>0</v>
      </c>
      <c r="U885" s="15">
        <f t="shared" si="181"/>
        <v>0</v>
      </c>
      <c r="V885" s="15"/>
      <c r="W885" s="15"/>
      <c r="X885" s="15"/>
      <c r="Y885" s="15"/>
      <c r="Z885" s="16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>
        <f t="shared" si="173"/>
        <v>29</v>
      </c>
      <c r="CT885" s="15">
        <f t="shared" si="174"/>
        <v>0</v>
      </c>
      <c r="CU885" s="15">
        <f t="shared" si="175"/>
        <v>0</v>
      </c>
      <c r="CV885" s="15">
        <f t="shared" si="176"/>
        <v>0</v>
      </c>
      <c r="CW885" s="15"/>
      <c r="CX885" s="15"/>
      <c r="CY885" s="15">
        <f t="shared" si="177"/>
        <v>0</v>
      </c>
      <c r="CZ885" s="15">
        <f>GG885</f>
        <v>0</v>
      </c>
      <c r="DA885" s="16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20"/>
      <c r="DY885" s="15"/>
      <c r="DZ885" s="20"/>
      <c r="EA885" s="15"/>
      <c r="EB885" s="20"/>
      <c r="EC885" s="15"/>
      <c r="ED885" s="20"/>
      <c r="EE885" s="15"/>
      <c r="EF885" s="20"/>
      <c r="EG885" s="15"/>
      <c r="EH885" s="20"/>
      <c r="EI885" s="15"/>
      <c r="EJ885" s="20"/>
      <c r="EK885" s="15"/>
      <c r="EL885" s="20"/>
      <c r="EM885" s="15"/>
      <c r="EN885" s="20"/>
      <c r="EO885" s="15"/>
      <c r="EP885" s="20"/>
      <c r="EQ885" s="15"/>
      <c r="ER885" s="20"/>
      <c r="ES885" s="15"/>
      <c r="ET885" s="20"/>
      <c r="EU885" s="15"/>
      <c r="EV885" s="20"/>
      <c r="EW885" s="15"/>
      <c r="EX885" s="20"/>
      <c r="EY885" s="15"/>
      <c r="EZ885" s="20"/>
      <c r="FA885" s="15"/>
      <c r="FB885" s="20"/>
      <c r="FC885" s="15"/>
      <c r="FD885" s="20"/>
      <c r="FE885" s="15">
        <v>29</v>
      </c>
      <c r="FF885" s="20" t="s">
        <v>168</v>
      </c>
      <c r="FG885" s="15"/>
      <c r="FH885" s="20"/>
      <c r="FI885" s="15"/>
      <c r="FJ885" s="20"/>
      <c r="FK885" s="15"/>
      <c r="FL885" s="20"/>
      <c r="FM885" s="15"/>
      <c r="FN885" s="20"/>
      <c r="FO885" s="15"/>
      <c r="FP885" s="20"/>
      <c r="FQ885" s="15"/>
      <c r="FR885" s="20"/>
      <c r="FS885" s="15"/>
      <c r="FT885" s="20"/>
      <c r="FU885" s="15"/>
      <c r="FV885" s="20"/>
      <c r="FW885" s="15"/>
      <c r="FX885" s="20"/>
      <c r="FY885" s="15"/>
      <c r="FZ885" s="20"/>
      <c r="GA885" s="15"/>
      <c r="GB885" s="20"/>
      <c r="GC885" s="15"/>
      <c r="GD885" s="20"/>
      <c r="GE885" s="15"/>
      <c r="GF885" s="20"/>
      <c r="GG885" s="170"/>
    </row>
    <row r="886" spans="1:189" s="2" customFormat="1" ht="15" customHeight="1" x14ac:dyDescent="0.3">
      <c r="A886" s="17" t="s">
        <v>2903</v>
      </c>
      <c r="B886" s="17" t="s">
        <v>142</v>
      </c>
      <c r="C886" s="17" t="s">
        <v>206</v>
      </c>
      <c r="D886" s="17" t="s">
        <v>207</v>
      </c>
      <c r="E886" s="15" t="str">
        <f t="shared" si="171"/>
        <v>Quinn Alper</v>
      </c>
      <c r="F886" s="17" t="s">
        <v>135</v>
      </c>
      <c r="G886" s="17">
        <v>999918731</v>
      </c>
      <c r="H886" s="15">
        <f t="shared" si="172"/>
        <v>38</v>
      </c>
      <c r="I886" s="15"/>
      <c r="J886" s="15"/>
      <c r="K886" s="16"/>
      <c r="L886" s="15"/>
      <c r="M886" s="15"/>
      <c r="N886" s="15"/>
      <c r="O886" s="15">
        <f t="shared" si="178"/>
        <v>0</v>
      </c>
      <c r="P886" s="15">
        <v>0</v>
      </c>
      <c r="Q886" s="15">
        <f t="shared" si="179"/>
        <v>0</v>
      </c>
      <c r="R886" s="15">
        <v>0</v>
      </c>
      <c r="S886" s="15">
        <v>0</v>
      </c>
      <c r="T886" s="15">
        <f t="shared" si="180"/>
        <v>0</v>
      </c>
      <c r="U886" s="15">
        <f t="shared" si="181"/>
        <v>0</v>
      </c>
      <c r="V886" s="15"/>
      <c r="W886" s="15"/>
      <c r="X886" s="15"/>
      <c r="Y886" s="15"/>
      <c r="Z886" s="16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>
        <f t="shared" si="173"/>
        <v>38</v>
      </c>
      <c r="CT886" s="15">
        <f t="shared" si="174"/>
        <v>0</v>
      </c>
      <c r="CU886" s="15">
        <f t="shared" si="175"/>
        <v>0</v>
      </c>
      <c r="CV886" s="15">
        <f t="shared" si="176"/>
        <v>0</v>
      </c>
      <c r="CW886" s="15"/>
      <c r="CX886" s="15"/>
      <c r="CY886" s="15">
        <f t="shared" si="177"/>
        <v>0</v>
      </c>
      <c r="CZ886" s="15">
        <f>GG886</f>
        <v>0</v>
      </c>
      <c r="DA886" s="16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20"/>
      <c r="DY886" s="15"/>
      <c r="DZ886" s="20"/>
      <c r="EA886" s="15"/>
      <c r="EB886" s="20"/>
      <c r="EC886" s="15"/>
      <c r="ED886" s="20"/>
      <c r="EE886" s="15"/>
      <c r="EF886" s="20"/>
      <c r="EG886" s="15"/>
      <c r="EH886" s="20"/>
      <c r="EI886" s="15"/>
      <c r="EJ886" s="20"/>
      <c r="EK886" s="15"/>
      <c r="EL886" s="20"/>
      <c r="EM886" s="15"/>
      <c r="EN886" s="20"/>
      <c r="EO886" s="15"/>
      <c r="EP886" s="20"/>
      <c r="EQ886" s="15"/>
      <c r="ER886" s="20"/>
      <c r="ES886" s="15"/>
      <c r="ET886" s="20"/>
      <c r="EU886" s="15"/>
      <c r="EV886" s="20"/>
      <c r="EW886" s="15"/>
      <c r="EX886" s="20"/>
      <c r="EY886" s="15"/>
      <c r="EZ886" s="20"/>
      <c r="FA886" s="15"/>
      <c r="FB886" s="20"/>
      <c r="FC886" s="15"/>
      <c r="FD886" s="20"/>
      <c r="FE886" s="15">
        <v>38</v>
      </c>
      <c r="FF886" s="20" t="s">
        <v>129</v>
      </c>
      <c r="FG886" s="15"/>
      <c r="FH886" s="20"/>
      <c r="FI886" s="15"/>
      <c r="FJ886" s="20"/>
      <c r="FK886" s="15"/>
      <c r="FL886" s="20"/>
      <c r="FM886" s="15"/>
      <c r="FN886" s="20"/>
      <c r="FO886" s="15"/>
      <c r="FP886" s="20"/>
      <c r="FQ886" s="15"/>
      <c r="FR886" s="20"/>
      <c r="FS886" s="15"/>
      <c r="FT886" s="20"/>
      <c r="FU886" s="15"/>
      <c r="FV886" s="20"/>
      <c r="FW886" s="15"/>
      <c r="FX886" s="20"/>
      <c r="FY886" s="15"/>
      <c r="FZ886" s="20"/>
      <c r="GA886" s="15"/>
      <c r="GB886" s="20"/>
      <c r="GC886" s="15"/>
      <c r="GD886" s="20"/>
      <c r="GE886" s="15"/>
      <c r="GF886" s="20"/>
      <c r="GG886" s="170"/>
    </row>
    <row r="887" spans="1:189" s="2" customFormat="1" ht="15" customHeight="1" x14ac:dyDescent="0.3">
      <c r="A887" s="17" t="s">
        <v>2903</v>
      </c>
      <c r="B887" s="17" t="s">
        <v>140</v>
      </c>
      <c r="C887" s="17" t="s">
        <v>1241</v>
      </c>
      <c r="D887" s="17" t="s">
        <v>1223</v>
      </c>
      <c r="E887" s="15" t="str">
        <f t="shared" si="171"/>
        <v>Kai-Zhan Lee</v>
      </c>
      <c r="F887" s="17" t="s">
        <v>135</v>
      </c>
      <c r="G887" s="17">
        <v>999918755</v>
      </c>
      <c r="H887" s="15">
        <f t="shared" si="172"/>
        <v>56</v>
      </c>
      <c r="I887" s="15"/>
      <c r="J887" s="15"/>
      <c r="K887" s="16"/>
      <c r="L887" s="15"/>
      <c r="M887" s="15"/>
      <c r="N887" s="15"/>
      <c r="O887" s="15">
        <f t="shared" si="178"/>
        <v>0</v>
      </c>
      <c r="P887" s="15">
        <v>0</v>
      </c>
      <c r="Q887" s="15">
        <f t="shared" si="179"/>
        <v>0</v>
      </c>
      <c r="R887" s="15">
        <v>0</v>
      </c>
      <c r="S887" s="15">
        <v>0</v>
      </c>
      <c r="T887" s="15">
        <f t="shared" si="180"/>
        <v>0</v>
      </c>
      <c r="U887" s="15">
        <f t="shared" si="181"/>
        <v>0</v>
      </c>
      <c r="V887" s="15"/>
      <c r="W887" s="15"/>
      <c r="X887" s="15"/>
      <c r="Y887" s="15"/>
      <c r="Z887" s="16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>
        <f t="shared" si="173"/>
        <v>56</v>
      </c>
      <c r="CT887" s="15">
        <f t="shared" si="174"/>
        <v>0</v>
      </c>
      <c r="CU887" s="15">
        <f t="shared" si="175"/>
        <v>0</v>
      </c>
      <c r="CV887" s="15">
        <f t="shared" si="176"/>
        <v>0</v>
      </c>
      <c r="CW887" s="15"/>
      <c r="CX887" s="15"/>
      <c r="CY887" s="15">
        <f t="shared" si="177"/>
        <v>0</v>
      </c>
      <c r="CZ887" s="15">
        <f>GG887</f>
        <v>0</v>
      </c>
      <c r="DA887" s="16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20"/>
      <c r="DY887" s="15"/>
      <c r="DZ887" s="20"/>
      <c r="EA887" s="15"/>
      <c r="EB887" s="20"/>
      <c r="EC887" s="15"/>
      <c r="ED887" s="20"/>
      <c r="EE887" s="15"/>
      <c r="EF887" s="20"/>
      <c r="EG887" s="15"/>
      <c r="EH887" s="20"/>
      <c r="EI887" s="15"/>
      <c r="EJ887" s="20"/>
      <c r="EK887" s="15"/>
      <c r="EL887" s="20"/>
      <c r="EM887" s="15"/>
      <c r="EN887" s="20"/>
      <c r="EO887" s="15"/>
      <c r="EP887" s="20"/>
      <c r="EQ887" s="15"/>
      <c r="ER887" s="20"/>
      <c r="ES887" s="15"/>
      <c r="ET887" s="20"/>
      <c r="EU887" s="15"/>
      <c r="EV887" s="20"/>
      <c r="EW887" s="15"/>
      <c r="EX887" s="20"/>
      <c r="EY887" s="15"/>
      <c r="EZ887" s="20"/>
      <c r="FA887" s="15"/>
      <c r="FB887" s="20"/>
      <c r="FC887" s="15"/>
      <c r="FD887" s="20"/>
      <c r="FE887" s="15">
        <v>56</v>
      </c>
      <c r="FF887" s="20">
        <v>4</v>
      </c>
      <c r="FG887" s="15"/>
      <c r="FH887" s="20"/>
      <c r="FI887" s="15"/>
      <c r="FJ887" s="20"/>
      <c r="FK887" s="15"/>
      <c r="FL887" s="20"/>
      <c r="FM887" s="15"/>
      <c r="FN887" s="20"/>
      <c r="FO887" s="15"/>
      <c r="FP887" s="20"/>
      <c r="FQ887" s="15"/>
      <c r="FR887" s="20"/>
      <c r="FS887" s="15"/>
      <c r="FT887" s="20"/>
      <c r="FU887" s="15"/>
      <c r="FV887" s="20"/>
      <c r="FW887" s="15"/>
      <c r="FX887" s="20"/>
      <c r="FY887" s="15"/>
      <c r="FZ887" s="20"/>
      <c r="GA887" s="15"/>
      <c r="GB887" s="20"/>
      <c r="GC887" s="15"/>
      <c r="GD887" s="20"/>
      <c r="GE887" s="15"/>
      <c r="GF887" s="20"/>
      <c r="GG887" s="170"/>
    </row>
    <row r="888" spans="1:189" s="2" customFormat="1" ht="15" customHeight="1" x14ac:dyDescent="0.3">
      <c r="A888" s="17" t="s">
        <v>2903</v>
      </c>
      <c r="B888" s="17" t="s">
        <v>142</v>
      </c>
      <c r="C888" s="17" t="s">
        <v>227</v>
      </c>
      <c r="D888" s="17" t="s">
        <v>1262</v>
      </c>
      <c r="E888" s="15" t="str">
        <f t="shared" si="171"/>
        <v>Daniel Li</v>
      </c>
      <c r="F888" s="17" t="s">
        <v>135</v>
      </c>
      <c r="G888" s="17">
        <v>999918767</v>
      </c>
      <c r="H888" s="15">
        <f t="shared" si="172"/>
        <v>48</v>
      </c>
      <c r="I888" s="15"/>
      <c r="J888" s="15"/>
      <c r="K888" s="16"/>
      <c r="L888" s="15"/>
      <c r="M888" s="15"/>
      <c r="N888" s="15"/>
      <c r="O888" s="15">
        <f t="shared" si="178"/>
        <v>0</v>
      </c>
      <c r="P888" s="15">
        <v>0</v>
      </c>
      <c r="Q888" s="15">
        <f t="shared" si="179"/>
        <v>0</v>
      </c>
      <c r="R888" s="15">
        <v>0</v>
      </c>
      <c r="S888" s="15">
        <v>0</v>
      </c>
      <c r="T888" s="15">
        <f t="shared" si="180"/>
        <v>0</v>
      </c>
      <c r="U888" s="15">
        <f t="shared" si="181"/>
        <v>0</v>
      </c>
      <c r="V888" s="15"/>
      <c r="W888" s="15"/>
      <c r="X888" s="15"/>
      <c r="Y888" s="15"/>
      <c r="Z888" s="16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>
        <f t="shared" si="173"/>
        <v>48</v>
      </c>
      <c r="CT888" s="15">
        <f t="shared" si="174"/>
        <v>0</v>
      </c>
      <c r="CU888" s="15">
        <f t="shared" si="175"/>
        <v>0</v>
      </c>
      <c r="CV888" s="15">
        <f t="shared" si="176"/>
        <v>0</v>
      </c>
      <c r="CW888" s="15"/>
      <c r="CX888" s="15"/>
      <c r="CY888" s="15">
        <f t="shared" si="177"/>
        <v>0</v>
      </c>
      <c r="CZ888" s="15">
        <f>GG888</f>
        <v>0</v>
      </c>
      <c r="DA888" s="16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20"/>
      <c r="DY888" s="15"/>
      <c r="DZ888" s="20"/>
      <c r="EA888" s="15"/>
      <c r="EB888" s="20"/>
      <c r="EC888" s="15"/>
      <c r="ED888" s="20"/>
      <c r="EE888" s="15"/>
      <c r="EF888" s="20"/>
      <c r="EG888" s="15"/>
      <c r="EH888" s="20"/>
      <c r="EI888" s="15"/>
      <c r="EJ888" s="20"/>
      <c r="EK888" s="15"/>
      <c r="EL888" s="20"/>
      <c r="EM888" s="15"/>
      <c r="EN888" s="20"/>
      <c r="EO888" s="15"/>
      <c r="EP888" s="20"/>
      <c r="EQ888" s="15"/>
      <c r="ER888" s="20"/>
      <c r="ES888" s="15"/>
      <c r="ET888" s="20"/>
      <c r="EU888" s="15"/>
      <c r="EV888" s="20"/>
      <c r="EW888" s="15"/>
      <c r="EX888" s="20"/>
      <c r="EY888" s="15"/>
      <c r="EZ888" s="20"/>
      <c r="FA888" s="15"/>
      <c r="FB888" s="20"/>
      <c r="FC888" s="15"/>
      <c r="FD888" s="20"/>
      <c r="FE888" s="15">
        <v>48</v>
      </c>
      <c r="FF888" s="20">
        <v>6</v>
      </c>
      <c r="FG888" s="15"/>
      <c r="FH888" s="20"/>
      <c r="FI888" s="15"/>
      <c r="FJ888" s="20"/>
      <c r="FK888" s="15"/>
      <c r="FL888" s="20"/>
      <c r="FM888" s="15"/>
      <c r="FN888" s="20"/>
      <c r="FO888" s="15"/>
      <c r="FP888" s="20"/>
      <c r="FQ888" s="15"/>
      <c r="FR888" s="20"/>
      <c r="FS888" s="15"/>
      <c r="FT888" s="20"/>
      <c r="FU888" s="15"/>
      <c r="FV888" s="20"/>
      <c r="FW888" s="15"/>
      <c r="FX888" s="20"/>
      <c r="FY888" s="15"/>
      <c r="FZ888" s="20"/>
      <c r="GA888" s="15"/>
      <c r="GB888" s="20"/>
      <c r="GC888" s="15"/>
      <c r="GD888" s="20"/>
      <c r="GE888" s="15"/>
      <c r="GF888" s="20"/>
      <c r="GG888" s="170"/>
    </row>
    <row r="889" spans="1:189" s="2" customFormat="1" ht="15" customHeight="1" x14ac:dyDescent="0.3">
      <c r="A889" s="15" t="s">
        <v>2903</v>
      </c>
      <c r="B889" s="15" t="s">
        <v>140</v>
      </c>
      <c r="C889" s="15" t="s">
        <v>227</v>
      </c>
      <c r="D889" s="15" t="s">
        <v>1262</v>
      </c>
      <c r="E889" s="15" t="str">
        <f t="shared" si="171"/>
        <v>Daniel Li</v>
      </c>
      <c r="F889" s="15" t="s">
        <v>135</v>
      </c>
      <c r="G889" s="15">
        <v>999918767</v>
      </c>
      <c r="H889" s="15">
        <f t="shared" si="172"/>
        <v>48</v>
      </c>
      <c r="I889" s="17"/>
      <c r="J889" s="17"/>
      <c r="K889" s="21"/>
      <c r="L889" s="15"/>
      <c r="M889" s="15"/>
      <c r="N889" s="15"/>
      <c r="O889" s="15">
        <f t="shared" si="178"/>
        <v>0</v>
      </c>
      <c r="P889" s="15">
        <v>0</v>
      </c>
      <c r="Q889" s="15">
        <f t="shared" si="179"/>
        <v>1</v>
      </c>
      <c r="R889" s="15">
        <v>0</v>
      </c>
      <c r="S889" s="15">
        <v>0</v>
      </c>
      <c r="T889" s="15">
        <f t="shared" si="180"/>
        <v>0</v>
      </c>
      <c r="U889" s="15">
        <f t="shared" si="181"/>
        <v>0</v>
      </c>
      <c r="V889" s="15"/>
      <c r="W889" s="15"/>
      <c r="X889" s="15"/>
      <c r="Y889" s="15"/>
      <c r="Z889" s="21"/>
      <c r="AA889" s="17"/>
      <c r="AB889" s="17"/>
      <c r="AC889" s="17"/>
      <c r="AD889" s="17"/>
      <c r="AE889" s="17"/>
      <c r="AF889" s="24"/>
      <c r="AG889" s="17"/>
      <c r="AH889" s="24"/>
      <c r="AI889" s="17"/>
      <c r="AJ889" s="24"/>
      <c r="AK889" s="17"/>
      <c r="AL889" s="24"/>
      <c r="AM889" s="17"/>
      <c r="AN889" s="24"/>
      <c r="AO889" s="17"/>
      <c r="AP889" s="24"/>
      <c r="AQ889" s="17"/>
      <c r="AR889" s="24"/>
      <c r="AS889" s="17"/>
      <c r="AT889" s="24"/>
      <c r="AU889" s="17"/>
      <c r="AV889" s="24"/>
      <c r="AW889" s="17"/>
      <c r="AX889" s="24"/>
      <c r="AY889" s="17"/>
      <c r="AZ889" s="17"/>
      <c r="BA889" s="17"/>
      <c r="BB889" s="24"/>
      <c r="BC889" s="17"/>
      <c r="BD889" s="24"/>
      <c r="BE889" s="17"/>
      <c r="BF889" s="24"/>
      <c r="BG889" s="17"/>
      <c r="BH889" s="24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24"/>
      <c r="CQ889" s="17"/>
      <c r="CR889" s="24"/>
      <c r="CS889" s="15">
        <f t="shared" si="173"/>
        <v>48</v>
      </c>
      <c r="CT889" s="15">
        <f t="shared" si="174"/>
        <v>0</v>
      </c>
      <c r="CU889" s="15">
        <f t="shared" si="175"/>
        <v>0</v>
      </c>
      <c r="CV889" s="15">
        <f t="shared" si="176"/>
        <v>0</v>
      </c>
      <c r="CW889" s="15"/>
      <c r="CX889" s="15"/>
      <c r="CY889" s="15">
        <f t="shared" si="177"/>
        <v>0</v>
      </c>
      <c r="CZ889" s="15">
        <f>GG889</f>
        <v>0</v>
      </c>
      <c r="DA889" s="20"/>
      <c r="DB889" s="17"/>
      <c r="DC889" s="15"/>
      <c r="DD889" s="15"/>
      <c r="DE889" s="15"/>
      <c r="DF889" s="15"/>
      <c r="DG889" s="15"/>
      <c r="DH889" s="15"/>
      <c r="DI889" s="15">
        <v>45</v>
      </c>
      <c r="DJ889" s="15"/>
      <c r="DK889" s="15"/>
      <c r="DL889" s="15"/>
      <c r="DM889" s="15"/>
      <c r="DN889" s="15"/>
      <c r="DO889" s="15"/>
      <c r="DP889" s="17"/>
      <c r="DQ889" s="15"/>
      <c r="DR889" s="15"/>
      <c r="DS889" s="15"/>
      <c r="DT889" s="15"/>
      <c r="DU889" s="15"/>
      <c r="DV889" s="15"/>
      <c r="DW889" s="15">
        <v>35</v>
      </c>
      <c r="DX889" s="20">
        <v>1</v>
      </c>
      <c r="DY889" s="15"/>
      <c r="DZ889" s="20"/>
      <c r="EA889" s="15"/>
      <c r="EB889" s="20"/>
      <c r="EC889" s="15"/>
      <c r="ED889" s="20"/>
      <c r="EE889" s="15"/>
      <c r="EF889" s="20"/>
      <c r="EG889" s="15"/>
      <c r="EH889" s="20"/>
      <c r="EI889" s="15"/>
      <c r="EJ889" s="20"/>
      <c r="EK889" s="15"/>
      <c r="EL889" s="20"/>
      <c r="EM889" s="15"/>
      <c r="EN889" s="20"/>
      <c r="EO889" s="15"/>
      <c r="EP889" s="20"/>
      <c r="EQ889" s="15"/>
      <c r="ER889" s="20"/>
      <c r="ES889" s="15"/>
      <c r="ET889" s="20"/>
      <c r="EU889" s="15"/>
      <c r="EV889" s="20"/>
      <c r="EW889" s="15"/>
      <c r="EX889" s="20"/>
      <c r="EY889" s="15"/>
      <c r="EZ889" s="20"/>
      <c r="FA889" s="15"/>
      <c r="FB889" s="20"/>
      <c r="FC889" s="15"/>
      <c r="FD889" s="20"/>
      <c r="FE889" s="15">
        <v>48</v>
      </c>
      <c r="FF889" s="20">
        <v>6</v>
      </c>
      <c r="FG889" s="15"/>
      <c r="FH889" s="20"/>
      <c r="FI889" s="15"/>
      <c r="FJ889" s="20"/>
      <c r="FK889" s="15"/>
      <c r="FL889" s="20"/>
      <c r="FM889" s="15"/>
      <c r="FN889" s="20"/>
      <c r="FO889" s="15"/>
      <c r="FP889" s="20"/>
      <c r="FQ889" s="15"/>
      <c r="FR889" s="20"/>
      <c r="FS889" s="15"/>
      <c r="FT889" s="20"/>
      <c r="FU889" s="15"/>
      <c r="FV889" s="20"/>
      <c r="FW889" s="15"/>
      <c r="FX889" s="20"/>
      <c r="FY889" s="15"/>
      <c r="FZ889" s="20"/>
      <c r="GA889" s="15"/>
      <c r="GB889" s="20"/>
      <c r="GC889" s="15"/>
      <c r="GD889" s="20"/>
      <c r="GE889" s="15"/>
      <c r="GF889" s="20"/>
      <c r="GG889" s="170"/>
    </row>
    <row r="890" spans="1:189" s="2" customFormat="1" ht="15" customHeight="1" x14ac:dyDescent="0.3">
      <c r="A890" s="17" t="s">
        <v>2903</v>
      </c>
      <c r="B890" s="17" t="s">
        <v>126</v>
      </c>
      <c r="C890" s="17" t="s">
        <v>963</v>
      </c>
      <c r="D890" s="17" t="s">
        <v>1931</v>
      </c>
      <c r="E890" s="15" t="str">
        <f t="shared" si="171"/>
        <v>Jessie Wang</v>
      </c>
      <c r="F890" s="17" t="s">
        <v>128</v>
      </c>
      <c r="G890" s="17">
        <v>999918770</v>
      </c>
      <c r="H890" s="15">
        <f t="shared" si="172"/>
        <v>38</v>
      </c>
      <c r="I890" s="15"/>
      <c r="J890" s="15"/>
      <c r="K890" s="16"/>
      <c r="L890" s="15"/>
      <c r="M890" s="15"/>
      <c r="N890" s="15"/>
      <c r="O890" s="15">
        <f t="shared" si="178"/>
        <v>0</v>
      </c>
      <c r="P890" s="15">
        <v>0</v>
      </c>
      <c r="Q890" s="15">
        <f t="shared" si="179"/>
        <v>0</v>
      </c>
      <c r="R890" s="15">
        <v>0</v>
      </c>
      <c r="S890" s="15">
        <v>0</v>
      </c>
      <c r="T890" s="15">
        <f t="shared" si="180"/>
        <v>0</v>
      </c>
      <c r="U890" s="15">
        <f t="shared" si="181"/>
        <v>0</v>
      </c>
      <c r="V890" s="15"/>
      <c r="W890" s="15"/>
      <c r="X890" s="15"/>
      <c r="Y890" s="15"/>
      <c r="Z890" s="16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>
        <f t="shared" si="173"/>
        <v>38</v>
      </c>
      <c r="CT890" s="15">
        <f t="shared" si="174"/>
        <v>0</v>
      </c>
      <c r="CU890" s="15">
        <f t="shared" si="175"/>
        <v>0</v>
      </c>
      <c r="CV890" s="15">
        <f t="shared" si="176"/>
        <v>0</v>
      </c>
      <c r="CW890" s="15"/>
      <c r="CX890" s="15"/>
      <c r="CY890" s="15">
        <f t="shared" si="177"/>
        <v>0</v>
      </c>
      <c r="CZ890" s="15">
        <f>GG890</f>
        <v>0</v>
      </c>
      <c r="DA890" s="16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20"/>
      <c r="DY890" s="15"/>
      <c r="DZ890" s="20"/>
      <c r="EA890" s="15"/>
      <c r="EB890" s="20"/>
      <c r="EC890" s="15"/>
      <c r="ED890" s="20"/>
      <c r="EE890" s="15"/>
      <c r="EF890" s="20"/>
      <c r="EG890" s="15"/>
      <c r="EH890" s="20"/>
      <c r="EI890" s="15"/>
      <c r="EJ890" s="20"/>
      <c r="EK890" s="15"/>
      <c r="EL890" s="20"/>
      <c r="EM890" s="15"/>
      <c r="EN890" s="20"/>
      <c r="EO890" s="15"/>
      <c r="EP890" s="20"/>
      <c r="EQ890" s="15"/>
      <c r="ER890" s="20"/>
      <c r="ES890" s="15"/>
      <c r="ET890" s="20"/>
      <c r="EU890" s="15"/>
      <c r="EV890" s="20"/>
      <c r="EW890" s="15"/>
      <c r="EX890" s="20"/>
      <c r="EY890" s="15"/>
      <c r="EZ890" s="20"/>
      <c r="FA890" s="15"/>
      <c r="FB890" s="20"/>
      <c r="FC890" s="15"/>
      <c r="FD890" s="20"/>
      <c r="FE890" s="15">
        <v>38</v>
      </c>
      <c r="FF890" s="20" t="s">
        <v>129</v>
      </c>
      <c r="FG890" s="15"/>
      <c r="FH890" s="20"/>
      <c r="FI890" s="15"/>
      <c r="FJ890" s="20"/>
      <c r="FK890" s="15"/>
      <c r="FL890" s="20"/>
      <c r="FM890" s="15"/>
      <c r="FN890" s="20"/>
      <c r="FO890" s="15"/>
      <c r="FP890" s="20"/>
      <c r="FQ890" s="15"/>
      <c r="FR890" s="20"/>
      <c r="FS890" s="15"/>
      <c r="FT890" s="20"/>
      <c r="FU890" s="15"/>
      <c r="FV890" s="20"/>
      <c r="FW890" s="15"/>
      <c r="FX890" s="20"/>
      <c r="FY890" s="15"/>
      <c r="FZ890" s="20"/>
      <c r="GA890" s="15"/>
      <c r="GB890" s="20"/>
      <c r="GC890" s="15"/>
      <c r="GD890" s="20"/>
      <c r="GE890" s="15"/>
      <c r="GF890" s="20"/>
      <c r="GG890" s="170"/>
    </row>
    <row r="891" spans="1:189" s="2" customFormat="1" ht="15" customHeight="1" x14ac:dyDescent="0.3">
      <c r="A891" s="15" t="s">
        <v>2903</v>
      </c>
      <c r="B891" s="17" t="s">
        <v>1842</v>
      </c>
      <c r="C891" s="17" t="s">
        <v>612</v>
      </c>
      <c r="D891" s="17" t="s">
        <v>1843</v>
      </c>
      <c r="E891" s="15" t="str">
        <f t="shared" si="171"/>
        <v>Kate Tierney</v>
      </c>
      <c r="F891" s="17" t="s">
        <v>128</v>
      </c>
      <c r="G891" s="17">
        <v>999918771</v>
      </c>
      <c r="H891" s="15">
        <f t="shared" si="172"/>
        <v>145</v>
      </c>
      <c r="I891" s="15"/>
      <c r="J891" s="15"/>
      <c r="K891" s="16"/>
      <c r="L891" s="15"/>
      <c r="M891" s="15"/>
      <c r="N891" s="15"/>
      <c r="O891" s="15">
        <f t="shared" si="178"/>
        <v>0</v>
      </c>
      <c r="P891" s="15">
        <v>0</v>
      </c>
      <c r="Q891" s="15">
        <f t="shared" si="179"/>
        <v>1</v>
      </c>
      <c r="R891" s="15">
        <v>0</v>
      </c>
      <c r="S891" s="15">
        <v>0</v>
      </c>
      <c r="T891" s="15">
        <f t="shared" si="180"/>
        <v>38</v>
      </c>
      <c r="U891" s="15">
        <f t="shared" si="181"/>
        <v>0</v>
      </c>
      <c r="V891" s="15"/>
      <c r="W891" s="15"/>
      <c r="X891" s="15"/>
      <c r="Y891" s="15"/>
      <c r="Z891" s="16"/>
      <c r="AA891" s="15"/>
      <c r="AB891" s="24"/>
      <c r="AC891" s="15"/>
      <c r="AD891" s="15"/>
      <c r="AE891" s="15"/>
      <c r="AF891" s="15"/>
      <c r="AG891" s="15"/>
      <c r="AH891" s="24"/>
      <c r="AI891" s="15"/>
      <c r="AJ891" s="15"/>
      <c r="AK891" s="15"/>
      <c r="AL891" s="15"/>
      <c r="AM891" s="15"/>
      <c r="AN891" s="24"/>
      <c r="AO891" s="15"/>
      <c r="AP891" s="24"/>
      <c r="AQ891" s="15"/>
      <c r="AR891" s="24"/>
      <c r="AS891" s="15"/>
      <c r="AT891" s="24"/>
      <c r="AU891" s="15"/>
      <c r="AV891" s="24"/>
      <c r="AW891" s="15"/>
      <c r="AX891" s="24"/>
      <c r="AY891" s="15"/>
      <c r="AZ891" s="15"/>
      <c r="BA891" s="15"/>
      <c r="BB891" s="15"/>
      <c r="BC891" s="15"/>
      <c r="BD891" s="15"/>
      <c r="BE891" s="15"/>
      <c r="BF891" s="24"/>
      <c r="BG891" s="15"/>
      <c r="BH891" s="24"/>
      <c r="BI891" s="15"/>
      <c r="BJ891" s="24"/>
      <c r="BK891" s="15"/>
      <c r="BL891" s="24"/>
      <c r="BM891" s="15"/>
      <c r="BN891" s="24"/>
      <c r="BO891" s="15"/>
      <c r="BP891" s="24"/>
      <c r="BQ891" s="15"/>
      <c r="BR891" s="24"/>
      <c r="BS891" s="15"/>
      <c r="BT891" s="24"/>
      <c r="BU891" s="15"/>
      <c r="BV891" s="24"/>
      <c r="BW891" s="15"/>
      <c r="BX891" s="24"/>
      <c r="BY891" s="15"/>
      <c r="BZ891" s="24"/>
      <c r="CA891" s="15"/>
      <c r="CB891" s="24"/>
      <c r="CC891" s="15"/>
      <c r="CD891" s="24"/>
      <c r="CE891" s="15"/>
      <c r="CF891" s="24"/>
      <c r="CG891" s="15"/>
      <c r="CH891" s="25"/>
      <c r="CI891" s="15"/>
      <c r="CJ891" s="25"/>
      <c r="CK891" s="15"/>
      <c r="CL891" s="25"/>
      <c r="CM891" s="15"/>
      <c r="CN891" s="25"/>
      <c r="CO891" s="15"/>
      <c r="CP891" s="25"/>
      <c r="CQ891" s="15"/>
      <c r="CR891" s="25"/>
      <c r="CS891" s="15">
        <f t="shared" si="173"/>
        <v>38</v>
      </c>
      <c r="CT891" s="15">
        <f t="shared" si="174"/>
        <v>0</v>
      </c>
      <c r="CU891" s="15">
        <f t="shared" si="175"/>
        <v>0</v>
      </c>
      <c r="CV891" s="15">
        <f t="shared" si="176"/>
        <v>33</v>
      </c>
      <c r="CW891" s="15"/>
      <c r="CX891" s="15"/>
      <c r="CY891" s="15">
        <f t="shared" si="177"/>
        <v>36</v>
      </c>
      <c r="CZ891" s="15">
        <f>GG891</f>
        <v>0</v>
      </c>
      <c r="DA891" s="19"/>
      <c r="DB891" s="17"/>
      <c r="DC891" s="17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7"/>
      <c r="DQ891" s="17"/>
      <c r="DR891" s="17"/>
      <c r="DS891" s="17"/>
      <c r="DT891" s="17">
        <v>68</v>
      </c>
      <c r="DU891" s="17"/>
      <c r="DV891" s="17"/>
      <c r="DW891" s="15"/>
      <c r="DX891" s="20"/>
      <c r="DY891" s="15"/>
      <c r="DZ891" s="20"/>
      <c r="EA891" s="15">
        <v>44</v>
      </c>
      <c r="EB891" s="20">
        <v>9</v>
      </c>
      <c r="EC891" s="15">
        <v>38</v>
      </c>
      <c r="ED891" s="20">
        <v>17</v>
      </c>
      <c r="EE891" s="15"/>
      <c r="EF891" s="20"/>
      <c r="EG891" s="15"/>
      <c r="EH891" s="20"/>
      <c r="EI891" s="15"/>
      <c r="EJ891" s="20"/>
      <c r="EK891" s="15"/>
      <c r="EL891" s="20"/>
      <c r="EM891" s="15"/>
      <c r="EN891" s="20"/>
      <c r="EO891" s="15">
        <v>36</v>
      </c>
      <c r="EP891" s="20"/>
      <c r="EQ891" s="17"/>
      <c r="ER891" s="20"/>
      <c r="ES891" s="15"/>
      <c r="ET891" s="20"/>
      <c r="EU891" s="15"/>
      <c r="EV891" s="20"/>
      <c r="EW891" s="15"/>
      <c r="EX891" s="20"/>
      <c r="EY891" s="15"/>
      <c r="EZ891" s="20"/>
      <c r="FA891" s="15"/>
      <c r="FB891" s="20"/>
      <c r="FC891" s="15"/>
      <c r="FD891" s="20"/>
      <c r="FE891" s="15">
        <v>38</v>
      </c>
      <c r="FF891" s="20" t="s">
        <v>129</v>
      </c>
      <c r="FG891" s="15"/>
      <c r="FH891" s="20"/>
      <c r="FI891" s="15"/>
      <c r="FJ891" s="20"/>
      <c r="FK891" s="15"/>
      <c r="FL891" s="20"/>
      <c r="FM891" s="15"/>
      <c r="FN891" s="20"/>
      <c r="FO891" s="15"/>
      <c r="FP891" s="20"/>
      <c r="FQ891" s="15"/>
      <c r="FR891" s="20"/>
      <c r="FS891" s="15"/>
      <c r="FT891" s="20"/>
      <c r="FU891" s="15"/>
      <c r="FV891" s="20"/>
      <c r="FW891" s="15"/>
      <c r="FX891" s="20"/>
      <c r="FY891" s="15"/>
      <c r="FZ891" s="20"/>
      <c r="GA891" s="15"/>
      <c r="GB891" s="20"/>
      <c r="GC891" s="15"/>
      <c r="GD891" s="20"/>
      <c r="GE891" s="15">
        <v>33</v>
      </c>
      <c r="GF891" s="20">
        <v>17</v>
      </c>
      <c r="GG891" s="170"/>
    </row>
    <row r="892" spans="1:189" s="2" customFormat="1" ht="15" customHeight="1" x14ac:dyDescent="0.3">
      <c r="A892" s="17" t="s">
        <v>2903</v>
      </c>
      <c r="B892" s="17" t="s">
        <v>142</v>
      </c>
      <c r="C892" s="17" t="s">
        <v>3417</v>
      </c>
      <c r="D892" s="17" t="s">
        <v>1223</v>
      </c>
      <c r="E892" s="15" t="str">
        <f t="shared" si="171"/>
        <v>Fei-Tzen Lee</v>
      </c>
      <c r="F892" s="17" t="s">
        <v>128</v>
      </c>
      <c r="G892" s="17">
        <v>999918775</v>
      </c>
      <c r="H892" s="15">
        <f t="shared" si="172"/>
        <v>38</v>
      </c>
      <c r="I892" s="15"/>
      <c r="J892" s="15"/>
      <c r="K892" s="16"/>
      <c r="L892" s="15"/>
      <c r="M892" s="15"/>
      <c r="N892" s="15"/>
      <c r="O892" s="15">
        <f t="shared" si="178"/>
        <v>0</v>
      </c>
      <c r="P892" s="15">
        <v>0</v>
      </c>
      <c r="Q892" s="15">
        <f t="shared" si="179"/>
        <v>0</v>
      </c>
      <c r="R892" s="15">
        <v>0</v>
      </c>
      <c r="S892" s="15">
        <v>0</v>
      </c>
      <c r="T892" s="15">
        <f t="shared" si="180"/>
        <v>0</v>
      </c>
      <c r="U892" s="15">
        <f t="shared" si="181"/>
        <v>0</v>
      </c>
      <c r="V892" s="15"/>
      <c r="W892" s="15"/>
      <c r="X892" s="15"/>
      <c r="Y892" s="15"/>
      <c r="Z892" s="16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>
        <f t="shared" si="173"/>
        <v>38</v>
      </c>
      <c r="CT892" s="15">
        <f t="shared" si="174"/>
        <v>0</v>
      </c>
      <c r="CU892" s="15">
        <f t="shared" si="175"/>
        <v>0</v>
      </c>
      <c r="CV892" s="15">
        <f t="shared" si="176"/>
        <v>0</v>
      </c>
      <c r="CW892" s="15"/>
      <c r="CX892" s="15"/>
      <c r="CY892" s="15">
        <f t="shared" si="177"/>
        <v>0</v>
      </c>
      <c r="CZ892" s="15">
        <f>GG892</f>
        <v>0</v>
      </c>
      <c r="DA892" s="16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20"/>
      <c r="DY892" s="15"/>
      <c r="DZ892" s="20"/>
      <c r="EA892" s="15"/>
      <c r="EB892" s="20"/>
      <c r="EC892" s="15"/>
      <c r="ED892" s="20"/>
      <c r="EE892" s="15"/>
      <c r="EF892" s="20"/>
      <c r="EG892" s="15"/>
      <c r="EH892" s="20"/>
      <c r="EI892" s="15"/>
      <c r="EJ892" s="20"/>
      <c r="EK892" s="15"/>
      <c r="EL892" s="20"/>
      <c r="EM892" s="15"/>
      <c r="EN892" s="20"/>
      <c r="EO892" s="15"/>
      <c r="EP892" s="20"/>
      <c r="EQ892" s="15"/>
      <c r="ER892" s="20"/>
      <c r="ES892" s="15"/>
      <c r="ET892" s="20"/>
      <c r="EU892" s="15"/>
      <c r="EV892" s="20"/>
      <c r="EW892" s="15"/>
      <c r="EX892" s="20"/>
      <c r="EY892" s="15"/>
      <c r="EZ892" s="20"/>
      <c r="FA892" s="15"/>
      <c r="FB892" s="20"/>
      <c r="FC892" s="15"/>
      <c r="FD892" s="20"/>
      <c r="FE892" s="15">
        <v>38</v>
      </c>
      <c r="FF892" s="20" t="s">
        <v>129</v>
      </c>
      <c r="FG892" s="15"/>
      <c r="FH892" s="20"/>
      <c r="FI892" s="15"/>
      <c r="FJ892" s="20"/>
      <c r="FK892" s="15"/>
      <c r="FL892" s="20"/>
      <c r="FM892" s="15"/>
      <c r="FN892" s="20"/>
      <c r="FO892" s="15"/>
      <c r="FP892" s="20"/>
      <c r="FQ892" s="15"/>
      <c r="FR892" s="20"/>
      <c r="FS892" s="15"/>
      <c r="FT892" s="20"/>
      <c r="FU892" s="15"/>
      <c r="FV892" s="20"/>
      <c r="FW892" s="15"/>
      <c r="FX892" s="20"/>
      <c r="FY892" s="15"/>
      <c r="FZ892" s="20"/>
      <c r="GA892" s="15"/>
      <c r="GB892" s="20"/>
      <c r="GC892" s="15"/>
      <c r="GD892" s="20"/>
      <c r="GE892" s="15"/>
      <c r="GF892" s="20"/>
      <c r="GG892" s="170"/>
    </row>
    <row r="893" spans="1:189" s="2" customFormat="1" ht="15" customHeight="1" x14ac:dyDescent="0.3">
      <c r="A893" s="15" t="s">
        <v>2903</v>
      </c>
      <c r="B893" s="17" t="s">
        <v>126</v>
      </c>
      <c r="C893" s="17" t="s">
        <v>490</v>
      </c>
      <c r="D893" s="17" t="s">
        <v>1106</v>
      </c>
      <c r="E893" s="15" t="str">
        <f t="shared" si="171"/>
        <v>Claire Kim</v>
      </c>
      <c r="F893" s="17" t="s">
        <v>128</v>
      </c>
      <c r="G893" s="17">
        <v>999918780</v>
      </c>
      <c r="H893" s="15">
        <f t="shared" si="172"/>
        <v>67</v>
      </c>
      <c r="I893" s="15"/>
      <c r="J893" s="15"/>
      <c r="K893" s="16"/>
      <c r="L893" s="15"/>
      <c r="M893" s="15"/>
      <c r="N893" s="15"/>
      <c r="O893" s="15">
        <f t="shared" si="178"/>
        <v>0</v>
      </c>
      <c r="P893" s="15">
        <v>0</v>
      </c>
      <c r="Q893" s="15">
        <f t="shared" si="179"/>
        <v>0</v>
      </c>
      <c r="R893" s="15">
        <v>0</v>
      </c>
      <c r="S893" s="15">
        <v>0</v>
      </c>
      <c r="T893" s="15">
        <f t="shared" si="180"/>
        <v>0</v>
      </c>
      <c r="U893" s="15">
        <f t="shared" si="181"/>
        <v>0</v>
      </c>
      <c r="V893" s="15"/>
      <c r="W893" s="15"/>
      <c r="X893" s="15"/>
      <c r="Y893" s="15"/>
      <c r="Z893" s="16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>
        <f t="shared" si="173"/>
        <v>38</v>
      </c>
      <c r="CT893" s="15">
        <f t="shared" si="174"/>
        <v>29</v>
      </c>
      <c r="CU893" s="15">
        <f t="shared" si="175"/>
        <v>0</v>
      </c>
      <c r="CV893" s="15">
        <f t="shared" si="176"/>
        <v>0</v>
      </c>
      <c r="CW893" s="15"/>
      <c r="CX893" s="15"/>
      <c r="CY893" s="15">
        <f t="shared" si="177"/>
        <v>0</v>
      </c>
      <c r="CZ893" s="15">
        <f>GG893</f>
        <v>0</v>
      </c>
      <c r="DA893" s="16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20"/>
      <c r="DY893" s="15"/>
      <c r="DZ893" s="20"/>
      <c r="EA893" s="15"/>
      <c r="EB893" s="20"/>
      <c r="EC893" s="15"/>
      <c r="ED893" s="20"/>
      <c r="EE893" s="15"/>
      <c r="EF893" s="20"/>
      <c r="EG893" s="15"/>
      <c r="EH893" s="20"/>
      <c r="EI893" s="15"/>
      <c r="EJ893" s="20"/>
      <c r="EK893" s="15"/>
      <c r="EL893" s="20"/>
      <c r="EM893" s="15"/>
      <c r="EN893" s="20"/>
      <c r="EO893" s="15"/>
      <c r="EP893" s="20"/>
      <c r="EQ893" s="15"/>
      <c r="ER893" s="20"/>
      <c r="ES893" s="15"/>
      <c r="ET893" s="20"/>
      <c r="EU893" s="15"/>
      <c r="EV893" s="20"/>
      <c r="EW893" s="15"/>
      <c r="EX893" s="20"/>
      <c r="EY893" s="15"/>
      <c r="EZ893" s="20"/>
      <c r="FA893" s="15"/>
      <c r="FB893" s="20"/>
      <c r="FC893" s="15"/>
      <c r="FD893" s="20"/>
      <c r="FE893" s="15">
        <v>38</v>
      </c>
      <c r="FF893" s="20" t="s">
        <v>129</v>
      </c>
      <c r="FG893" s="15"/>
      <c r="FH893" s="20"/>
      <c r="FI893" s="15"/>
      <c r="FJ893" s="20"/>
      <c r="FK893" s="15"/>
      <c r="FL893" s="20"/>
      <c r="FM893" s="15"/>
      <c r="FN893" s="20"/>
      <c r="FO893" s="15"/>
      <c r="FP893" s="20"/>
      <c r="FQ893" s="15"/>
      <c r="FR893" s="20"/>
      <c r="FS893" s="15">
        <v>29</v>
      </c>
      <c r="FT893" s="20" t="s">
        <v>168</v>
      </c>
      <c r="FU893" s="15"/>
      <c r="FV893" s="20"/>
      <c r="FW893" s="15"/>
      <c r="FX893" s="20"/>
      <c r="FY893" s="15"/>
      <c r="FZ893" s="20"/>
      <c r="GA893" s="15"/>
      <c r="GB893" s="20"/>
      <c r="GC893" s="15"/>
      <c r="GD893" s="20"/>
      <c r="GE893" s="15"/>
      <c r="GF893" s="20"/>
      <c r="GG893" s="170"/>
    </row>
    <row r="894" spans="1:189" s="2" customFormat="1" ht="15" customHeight="1" x14ac:dyDescent="0.3">
      <c r="A894" s="17" t="s">
        <v>2903</v>
      </c>
      <c r="B894" s="17" t="s">
        <v>126</v>
      </c>
      <c r="C894" s="17" t="s">
        <v>491</v>
      </c>
      <c r="D894" s="17" t="s">
        <v>3280</v>
      </c>
      <c r="E894" s="15" t="str">
        <f t="shared" si="171"/>
        <v>John Magira</v>
      </c>
      <c r="F894" s="17" t="s">
        <v>135</v>
      </c>
      <c r="G894" s="17">
        <v>999918781</v>
      </c>
      <c r="H894" s="15">
        <f t="shared" si="172"/>
        <v>29</v>
      </c>
      <c r="I894" s="15"/>
      <c r="J894" s="15"/>
      <c r="K894" s="16"/>
      <c r="L894" s="15"/>
      <c r="M894" s="15"/>
      <c r="N894" s="15"/>
      <c r="O894" s="15">
        <f t="shared" si="178"/>
        <v>0</v>
      </c>
      <c r="P894" s="15">
        <v>0</v>
      </c>
      <c r="Q894" s="15">
        <f t="shared" si="179"/>
        <v>0</v>
      </c>
      <c r="R894" s="15">
        <v>0</v>
      </c>
      <c r="S894" s="15">
        <v>0</v>
      </c>
      <c r="T894" s="15">
        <f t="shared" si="180"/>
        <v>0</v>
      </c>
      <c r="U894" s="15">
        <f t="shared" si="181"/>
        <v>0</v>
      </c>
      <c r="V894" s="15"/>
      <c r="W894" s="15"/>
      <c r="X894" s="15"/>
      <c r="Y894" s="15"/>
      <c r="Z894" s="16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>
        <f t="shared" si="173"/>
        <v>29</v>
      </c>
      <c r="CT894" s="15">
        <f t="shared" si="174"/>
        <v>0</v>
      </c>
      <c r="CU894" s="15">
        <f t="shared" si="175"/>
        <v>0</v>
      </c>
      <c r="CV894" s="15">
        <f t="shared" si="176"/>
        <v>0</v>
      </c>
      <c r="CW894" s="15"/>
      <c r="CX894" s="15"/>
      <c r="CY894" s="15">
        <f t="shared" si="177"/>
        <v>0</v>
      </c>
      <c r="CZ894" s="15">
        <f>GG894</f>
        <v>0</v>
      </c>
      <c r="DA894" s="16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20"/>
      <c r="DY894" s="15"/>
      <c r="DZ894" s="20"/>
      <c r="EA894" s="15"/>
      <c r="EB894" s="20"/>
      <c r="EC894" s="15"/>
      <c r="ED894" s="20"/>
      <c r="EE894" s="15"/>
      <c r="EF894" s="20"/>
      <c r="EG894" s="15"/>
      <c r="EH894" s="20"/>
      <c r="EI894" s="15"/>
      <c r="EJ894" s="20"/>
      <c r="EK894" s="15"/>
      <c r="EL894" s="20"/>
      <c r="EM894" s="15"/>
      <c r="EN894" s="20"/>
      <c r="EO894" s="15"/>
      <c r="EP894" s="20"/>
      <c r="EQ894" s="15"/>
      <c r="ER894" s="20"/>
      <c r="ES894" s="15"/>
      <c r="ET894" s="20"/>
      <c r="EU894" s="15"/>
      <c r="EV894" s="20"/>
      <c r="EW894" s="15"/>
      <c r="EX894" s="20"/>
      <c r="EY894" s="15"/>
      <c r="EZ894" s="20"/>
      <c r="FA894" s="15"/>
      <c r="FB894" s="20"/>
      <c r="FC894" s="15"/>
      <c r="FD894" s="20"/>
      <c r="FE894" s="15">
        <v>29</v>
      </c>
      <c r="FF894" s="20" t="s">
        <v>168</v>
      </c>
      <c r="FG894" s="15"/>
      <c r="FH894" s="20"/>
      <c r="FI894" s="15"/>
      <c r="FJ894" s="20"/>
      <c r="FK894" s="15"/>
      <c r="FL894" s="20"/>
      <c r="FM894" s="15"/>
      <c r="FN894" s="20"/>
      <c r="FO894" s="15"/>
      <c r="FP894" s="20"/>
      <c r="FQ894" s="15"/>
      <c r="FR894" s="20"/>
      <c r="FS894" s="15"/>
      <c r="FT894" s="20"/>
      <c r="FU894" s="15"/>
      <c r="FV894" s="20"/>
      <c r="FW894" s="15"/>
      <c r="FX894" s="20"/>
      <c r="FY894" s="15"/>
      <c r="FZ894" s="20"/>
      <c r="GA894" s="15"/>
      <c r="GB894" s="20"/>
      <c r="GC894" s="15"/>
      <c r="GD894" s="20"/>
      <c r="GE894" s="15"/>
      <c r="GF894" s="20"/>
      <c r="GG894" s="170"/>
    </row>
    <row r="895" spans="1:189" s="2" customFormat="1" ht="15" customHeight="1" x14ac:dyDescent="0.3">
      <c r="A895" s="17" t="s">
        <v>2903</v>
      </c>
      <c r="B895" s="17" t="s">
        <v>140</v>
      </c>
      <c r="C895" s="17" t="s">
        <v>326</v>
      </c>
      <c r="D895" s="17" t="s">
        <v>423</v>
      </c>
      <c r="E895" s="15" t="str">
        <f t="shared" si="171"/>
        <v>Noah Butcher</v>
      </c>
      <c r="F895" s="17" t="s">
        <v>135</v>
      </c>
      <c r="G895" s="17">
        <v>999918789</v>
      </c>
      <c r="H895" s="15">
        <f t="shared" si="172"/>
        <v>38</v>
      </c>
      <c r="I895" s="15"/>
      <c r="J895" s="15"/>
      <c r="K895" s="16"/>
      <c r="L895" s="15"/>
      <c r="M895" s="15"/>
      <c r="N895" s="15"/>
      <c r="O895" s="15">
        <f t="shared" si="178"/>
        <v>0</v>
      </c>
      <c r="P895" s="15">
        <v>0</v>
      </c>
      <c r="Q895" s="15">
        <f t="shared" si="179"/>
        <v>0</v>
      </c>
      <c r="R895" s="15">
        <v>0</v>
      </c>
      <c r="S895" s="15">
        <v>0</v>
      </c>
      <c r="T895" s="15">
        <f t="shared" si="180"/>
        <v>0</v>
      </c>
      <c r="U895" s="15">
        <f t="shared" si="181"/>
        <v>0</v>
      </c>
      <c r="V895" s="15"/>
      <c r="W895" s="15"/>
      <c r="X895" s="15"/>
      <c r="Y895" s="15"/>
      <c r="Z895" s="16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>
        <f t="shared" si="173"/>
        <v>38</v>
      </c>
      <c r="CT895" s="15">
        <f t="shared" si="174"/>
        <v>0</v>
      </c>
      <c r="CU895" s="15">
        <f t="shared" si="175"/>
        <v>0</v>
      </c>
      <c r="CV895" s="15">
        <f t="shared" si="176"/>
        <v>0</v>
      </c>
      <c r="CW895" s="15"/>
      <c r="CX895" s="15"/>
      <c r="CY895" s="15">
        <f t="shared" si="177"/>
        <v>0</v>
      </c>
      <c r="CZ895" s="15">
        <f>GG895</f>
        <v>0</v>
      </c>
      <c r="DA895" s="16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20"/>
      <c r="DY895" s="15"/>
      <c r="DZ895" s="20"/>
      <c r="EA895" s="15"/>
      <c r="EB895" s="20"/>
      <c r="EC895" s="15"/>
      <c r="ED895" s="20"/>
      <c r="EE895" s="15"/>
      <c r="EF895" s="20"/>
      <c r="EG895" s="15"/>
      <c r="EH895" s="20"/>
      <c r="EI895" s="15"/>
      <c r="EJ895" s="20"/>
      <c r="EK895" s="15"/>
      <c r="EL895" s="20"/>
      <c r="EM895" s="15"/>
      <c r="EN895" s="20"/>
      <c r="EO895" s="15"/>
      <c r="EP895" s="20"/>
      <c r="EQ895" s="15"/>
      <c r="ER895" s="20"/>
      <c r="ES895" s="15"/>
      <c r="ET895" s="20"/>
      <c r="EU895" s="15"/>
      <c r="EV895" s="20"/>
      <c r="EW895" s="15"/>
      <c r="EX895" s="20"/>
      <c r="EY895" s="15"/>
      <c r="EZ895" s="20"/>
      <c r="FA895" s="15"/>
      <c r="FB895" s="20"/>
      <c r="FC895" s="15"/>
      <c r="FD895" s="20"/>
      <c r="FE895" s="15">
        <v>38</v>
      </c>
      <c r="FF895" s="20" t="s">
        <v>129</v>
      </c>
      <c r="FG895" s="15"/>
      <c r="FH895" s="20"/>
      <c r="FI895" s="15"/>
      <c r="FJ895" s="20"/>
      <c r="FK895" s="15"/>
      <c r="FL895" s="20"/>
      <c r="FM895" s="15"/>
      <c r="FN895" s="20"/>
      <c r="FO895" s="15"/>
      <c r="FP895" s="20"/>
      <c r="FQ895" s="15"/>
      <c r="FR895" s="20"/>
      <c r="FS895" s="15"/>
      <c r="FT895" s="20"/>
      <c r="FU895" s="15"/>
      <c r="FV895" s="20"/>
      <c r="FW895" s="15"/>
      <c r="FX895" s="20"/>
      <c r="FY895" s="15"/>
      <c r="FZ895" s="20"/>
      <c r="GA895" s="15"/>
      <c r="GB895" s="20"/>
      <c r="GC895" s="15"/>
      <c r="GD895" s="20"/>
      <c r="GE895" s="15"/>
      <c r="GF895" s="20"/>
      <c r="GG895" s="170"/>
    </row>
    <row r="896" spans="1:189" s="2" customFormat="1" ht="15" customHeight="1" x14ac:dyDescent="0.3">
      <c r="A896" s="17" t="s">
        <v>130</v>
      </c>
      <c r="B896" s="17" t="s">
        <v>134</v>
      </c>
      <c r="C896" s="17" t="s">
        <v>298</v>
      </c>
      <c r="D896" s="17" t="s">
        <v>1587</v>
      </c>
      <c r="E896" s="15" t="str">
        <f t="shared" si="171"/>
        <v>Caleb Posner-O'Connell</v>
      </c>
      <c r="F896" s="17" t="s">
        <v>135</v>
      </c>
      <c r="G896" s="17">
        <v>999918790</v>
      </c>
      <c r="H896" s="15">
        <f t="shared" si="172"/>
        <v>68</v>
      </c>
      <c r="I896" s="15"/>
      <c r="J896" s="15"/>
      <c r="K896" s="16"/>
      <c r="L896" s="15"/>
      <c r="M896" s="15"/>
      <c r="N896" s="15"/>
      <c r="O896" s="15">
        <f t="shared" si="178"/>
        <v>0</v>
      </c>
      <c r="P896" s="15">
        <v>0</v>
      </c>
      <c r="Q896" s="15">
        <f t="shared" si="179"/>
        <v>0</v>
      </c>
      <c r="R896" s="15">
        <v>0</v>
      </c>
      <c r="S896" s="15">
        <v>0</v>
      </c>
      <c r="T896" s="15">
        <f t="shared" si="180"/>
        <v>0</v>
      </c>
      <c r="U896" s="15">
        <f t="shared" si="181"/>
        <v>0</v>
      </c>
      <c r="V896" s="15"/>
      <c r="W896" s="15"/>
      <c r="X896" s="15"/>
      <c r="Y896" s="15"/>
      <c r="Z896" s="16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>
        <f t="shared" si="173"/>
        <v>0</v>
      </c>
      <c r="CT896" s="15">
        <f t="shared" si="174"/>
        <v>68</v>
      </c>
      <c r="CU896" s="15">
        <f t="shared" si="175"/>
        <v>1</v>
      </c>
      <c r="CV896" s="15">
        <f t="shared" si="176"/>
        <v>0</v>
      </c>
      <c r="CW896" s="15"/>
      <c r="CX896" s="15"/>
      <c r="CY896" s="15">
        <f t="shared" si="177"/>
        <v>0</v>
      </c>
      <c r="CZ896" s="15">
        <f>GG896</f>
        <v>0</v>
      </c>
      <c r="DA896" s="16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20"/>
      <c r="DY896" s="15"/>
      <c r="DZ896" s="20"/>
      <c r="EA896" s="15"/>
      <c r="EB896" s="20"/>
      <c r="EC896" s="15"/>
      <c r="ED896" s="20"/>
      <c r="EE896" s="15"/>
      <c r="EF896" s="20"/>
      <c r="EG896" s="15"/>
      <c r="EH896" s="20"/>
      <c r="EI896" s="15"/>
      <c r="EJ896" s="20"/>
      <c r="EK896" s="15"/>
      <c r="EL896" s="20"/>
      <c r="EM896" s="15"/>
      <c r="EN896" s="20"/>
      <c r="EO896" s="15"/>
      <c r="EP896" s="20"/>
      <c r="EQ896" s="15"/>
      <c r="ER896" s="20"/>
      <c r="ES896" s="15"/>
      <c r="ET896" s="20"/>
      <c r="EU896" s="15"/>
      <c r="EV896" s="20"/>
      <c r="EW896" s="15"/>
      <c r="EX896" s="20"/>
      <c r="EY896" s="15"/>
      <c r="EZ896" s="20"/>
      <c r="FA896" s="15"/>
      <c r="FB896" s="20"/>
      <c r="FC896" s="15"/>
      <c r="FD896" s="20"/>
      <c r="FE896" s="15"/>
      <c r="FF896" s="20"/>
      <c r="FG896" s="15"/>
      <c r="FH896" s="20"/>
      <c r="FI896" s="15"/>
      <c r="FJ896" s="20"/>
      <c r="FK896" s="15"/>
      <c r="FL896" s="20"/>
      <c r="FM896" s="15"/>
      <c r="FN896" s="20"/>
      <c r="FO896" s="15"/>
      <c r="FP896" s="20"/>
      <c r="FQ896" s="15"/>
      <c r="FR896" s="20"/>
      <c r="FS896" s="15">
        <v>68</v>
      </c>
      <c r="FT896" s="20">
        <v>3</v>
      </c>
      <c r="FU896" s="15"/>
      <c r="FV896" s="20"/>
      <c r="FW896" s="15"/>
      <c r="FX896" s="20"/>
      <c r="FY896" s="15"/>
      <c r="FZ896" s="20"/>
      <c r="GA896" s="15"/>
      <c r="GB896" s="20"/>
      <c r="GC896" s="15"/>
      <c r="GD896" s="20"/>
      <c r="GE896" s="15"/>
      <c r="GF896" s="20"/>
      <c r="GG896" s="170"/>
    </row>
    <row r="897" spans="1:189" s="2" customFormat="1" ht="15" customHeight="1" x14ac:dyDescent="0.3">
      <c r="A897" s="17" t="s">
        <v>2903</v>
      </c>
      <c r="B897" s="17" t="s">
        <v>142</v>
      </c>
      <c r="C897" s="17" t="s">
        <v>218</v>
      </c>
      <c r="D897" s="17" t="s">
        <v>3416</v>
      </c>
      <c r="E897" s="15" t="str">
        <f t="shared" si="171"/>
        <v>Stephanie Yuen</v>
      </c>
      <c r="F897" s="17" t="s">
        <v>128</v>
      </c>
      <c r="G897" s="17">
        <v>999918795</v>
      </c>
      <c r="H897" s="15">
        <f t="shared" si="172"/>
        <v>38</v>
      </c>
      <c r="I897" s="15"/>
      <c r="J897" s="15"/>
      <c r="K897" s="16"/>
      <c r="L897" s="15"/>
      <c r="M897" s="15"/>
      <c r="N897" s="15"/>
      <c r="O897" s="15">
        <f t="shared" si="178"/>
        <v>0</v>
      </c>
      <c r="P897" s="15">
        <v>0</v>
      </c>
      <c r="Q897" s="15">
        <f t="shared" si="179"/>
        <v>0</v>
      </c>
      <c r="R897" s="15">
        <v>0</v>
      </c>
      <c r="S897" s="15">
        <v>0</v>
      </c>
      <c r="T897" s="15">
        <f t="shared" si="180"/>
        <v>0</v>
      </c>
      <c r="U897" s="15">
        <f t="shared" si="181"/>
        <v>0</v>
      </c>
      <c r="V897" s="15"/>
      <c r="W897" s="15"/>
      <c r="X897" s="15"/>
      <c r="Y897" s="15"/>
      <c r="Z897" s="16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>
        <f t="shared" si="173"/>
        <v>38</v>
      </c>
      <c r="CT897" s="15">
        <f t="shared" si="174"/>
        <v>0</v>
      </c>
      <c r="CU897" s="15">
        <f t="shared" si="175"/>
        <v>0</v>
      </c>
      <c r="CV897" s="15">
        <f t="shared" si="176"/>
        <v>0</v>
      </c>
      <c r="CW897" s="15"/>
      <c r="CX897" s="15"/>
      <c r="CY897" s="15">
        <f t="shared" si="177"/>
        <v>0</v>
      </c>
      <c r="CZ897" s="15">
        <f>GG897</f>
        <v>0</v>
      </c>
      <c r="DA897" s="16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20"/>
      <c r="DY897" s="15"/>
      <c r="DZ897" s="20"/>
      <c r="EA897" s="15"/>
      <c r="EB897" s="20"/>
      <c r="EC897" s="15"/>
      <c r="ED897" s="20"/>
      <c r="EE897" s="15"/>
      <c r="EF897" s="20"/>
      <c r="EG897" s="15"/>
      <c r="EH897" s="20"/>
      <c r="EI897" s="15"/>
      <c r="EJ897" s="20"/>
      <c r="EK897" s="15"/>
      <c r="EL897" s="20"/>
      <c r="EM897" s="15"/>
      <c r="EN897" s="20"/>
      <c r="EO897" s="15"/>
      <c r="EP897" s="20"/>
      <c r="EQ897" s="15"/>
      <c r="ER897" s="20"/>
      <c r="ES897" s="15"/>
      <c r="ET897" s="20"/>
      <c r="EU897" s="15"/>
      <c r="EV897" s="20"/>
      <c r="EW897" s="15"/>
      <c r="EX897" s="20"/>
      <c r="EY897" s="15"/>
      <c r="EZ897" s="20"/>
      <c r="FA897" s="15"/>
      <c r="FB897" s="20"/>
      <c r="FC897" s="15"/>
      <c r="FD897" s="20"/>
      <c r="FE897" s="15">
        <v>38</v>
      </c>
      <c r="FF897" s="20" t="s">
        <v>129</v>
      </c>
      <c r="FG897" s="15"/>
      <c r="FH897" s="20"/>
      <c r="FI897" s="15"/>
      <c r="FJ897" s="20"/>
      <c r="FK897" s="15"/>
      <c r="FL897" s="20"/>
      <c r="FM897" s="15"/>
      <c r="FN897" s="20"/>
      <c r="FO897" s="15"/>
      <c r="FP897" s="20"/>
      <c r="FQ897" s="15"/>
      <c r="FR897" s="20"/>
      <c r="FS897" s="15"/>
      <c r="FT897" s="20"/>
      <c r="FU897" s="15"/>
      <c r="FV897" s="20"/>
      <c r="FW897" s="15"/>
      <c r="FX897" s="20"/>
      <c r="FY897" s="15"/>
      <c r="FZ897" s="20"/>
      <c r="GA897" s="15"/>
      <c r="GB897" s="20"/>
      <c r="GC897" s="15"/>
      <c r="GD897" s="20"/>
      <c r="GE897" s="15"/>
      <c r="GF897" s="20"/>
      <c r="GG897" s="170"/>
    </row>
    <row r="898" spans="1:189" s="2" customFormat="1" ht="15" customHeight="1" x14ac:dyDescent="0.3">
      <c r="A898" s="15" t="s">
        <v>2903</v>
      </c>
      <c r="B898" s="15" t="s">
        <v>142</v>
      </c>
      <c r="C898" s="15" t="s">
        <v>316</v>
      </c>
      <c r="D898" s="15" t="s">
        <v>734</v>
      </c>
      <c r="E898" s="15" t="str">
        <f t="shared" si="171"/>
        <v>Jordan Engstrom</v>
      </c>
      <c r="F898" s="15" t="s">
        <v>128</v>
      </c>
      <c r="G898" s="15">
        <v>999918820</v>
      </c>
      <c r="H898" s="15">
        <f t="shared" si="172"/>
        <v>72</v>
      </c>
      <c r="I898" s="15"/>
      <c r="J898" s="15"/>
      <c r="K898" s="16"/>
      <c r="L898" s="15"/>
      <c r="M898" s="15"/>
      <c r="N898" s="15"/>
      <c r="O898" s="15">
        <f t="shared" si="178"/>
        <v>0</v>
      </c>
      <c r="P898" s="15">
        <v>0</v>
      </c>
      <c r="Q898" s="15">
        <f t="shared" si="179"/>
        <v>1</v>
      </c>
      <c r="R898" s="15">
        <v>0</v>
      </c>
      <c r="S898" s="15">
        <v>0</v>
      </c>
      <c r="T898" s="15">
        <f t="shared" si="180"/>
        <v>0</v>
      </c>
      <c r="U898" s="15">
        <f t="shared" si="181"/>
        <v>0</v>
      </c>
      <c r="V898" s="15"/>
      <c r="W898" s="15"/>
      <c r="X898" s="15"/>
      <c r="Y898" s="15"/>
      <c r="Z898" s="16"/>
      <c r="AA898" s="15"/>
      <c r="AB898" s="24"/>
      <c r="AC898" s="15"/>
      <c r="AD898" s="15"/>
      <c r="AE898" s="15"/>
      <c r="AF898" s="15"/>
      <c r="AG898" s="15"/>
      <c r="AH898" s="24"/>
      <c r="AI898" s="15"/>
      <c r="AJ898" s="15"/>
      <c r="AK898" s="15"/>
      <c r="AL898" s="15"/>
      <c r="AM898" s="15"/>
      <c r="AN898" s="24"/>
      <c r="AO898" s="15"/>
      <c r="AP898" s="24"/>
      <c r="AQ898" s="15"/>
      <c r="AR898" s="24"/>
      <c r="AS898" s="15"/>
      <c r="AT898" s="24"/>
      <c r="AU898" s="15"/>
      <c r="AV898" s="24"/>
      <c r="AW898" s="15">
        <v>44</v>
      </c>
      <c r="AX898" s="24">
        <v>7</v>
      </c>
      <c r="AY898" s="15"/>
      <c r="AZ898" s="15"/>
      <c r="BA898" s="15"/>
      <c r="BB898" s="15"/>
      <c r="BC898" s="15"/>
      <c r="BD898" s="15"/>
      <c r="BE898" s="15"/>
      <c r="BF898" s="24"/>
      <c r="BG898" s="15"/>
      <c r="BH898" s="24"/>
      <c r="BI898" s="15"/>
      <c r="BJ898" s="24"/>
      <c r="BK898" s="15"/>
      <c r="BL898" s="24"/>
      <c r="BM898" s="15"/>
      <c r="BN898" s="24"/>
      <c r="BO898" s="15"/>
      <c r="BP898" s="24"/>
      <c r="BQ898" s="15"/>
      <c r="BR898" s="24"/>
      <c r="BS898" s="15">
        <v>52.5</v>
      </c>
      <c r="BT898" s="24">
        <v>2</v>
      </c>
      <c r="BU898" s="15"/>
      <c r="BV898" s="24"/>
      <c r="BW898" s="15"/>
      <c r="BX898" s="24"/>
      <c r="BY898" s="15"/>
      <c r="BZ898" s="24"/>
      <c r="CA898" s="15"/>
      <c r="CB898" s="24"/>
      <c r="CC898" s="15"/>
      <c r="CD898" s="24"/>
      <c r="CE898" s="15"/>
      <c r="CF898" s="24"/>
      <c r="CG898" s="15"/>
      <c r="CH898" s="25"/>
      <c r="CI898" s="15"/>
      <c r="CJ898" s="25"/>
      <c r="CK898" s="15"/>
      <c r="CL898" s="25"/>
      <c r="CM898" s="15"/>
      <c r="CN898" s="25"/>
      <c r="CO898" s="15"/>
      <c r="CP898" s="25"/>
      <c r="CQ898" s="15"/>
      <c r="CR898" s="25"/>
      <c r="CS898" s="15">
        <f t="shared" si="173"/>
        <v>38</v>
      </c>
      <c r="CT898" s="15">
        <f t="shared" si="174"/>
        <v>34</v>
      </c>
      <c r="CU898" s="15">
        <f t="shared" si="175"/>
        <v>1</v>
      </c>
      <c r="CV898" s="15">
        <f t="shared" si="176"/>
        <v>0</v>
      </c>
      <c r="CW898" s="15"/>
      <c r="CX898" s="15"/>
      <c r="CY898" s="15">
        <f t="shared" si="177"/>
        <v>0</v>
      </c>
      <c r="CZ898" s="15">
        <f>GG898</f>
        <v>0</v>
      </c>
      <c r="DA898" s="19"/>
      <c r="DB898" s="17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7"/>
      <c r="DQ898" s="15"/>
      <c r="DR898" s="15">
        <v>12.8</v>
      </c>
      <c r="DS898" s="15"/>
      <c r="DT898" s="15"/>
      <c r="DU898" s="15"/>
      <c r="DV898" s="15"/>
      <c r="DW898" s="15"/>
      <c r="DX898" s="20"/>
      <c r="DY898" s="15"/>
      <c r="DZ898" s="20"/>
      <c r="EA898" s="15"/>
      <c r="EB898" s="20"/>
      <c r="EC898" s="15"/>
      <c r="ED898" s="20"/>
      <c r="EE898" s="15"/>
      <c r="EF898" s="20"/>
      <c r="EG898" s="15"/>
      <c r="EH898" s="20"/>
      <c r="EI898" s="15"/>
      <c r="EJ898" s="20"/>
      <c r="EK898" s="15"/>
      <c r="EL898" s="20"/>
      <c r="EM898" s="15"/>
      <c r="EN898" s="20"/>
      <c r="EO898" s="15"/>
      <c r="EP898" s="20"/>
      <c r="EQ898" s="15"/>
      <c r="ER898" s="20"/>
      <c r="ES898" s="15"/>
      <c r="ET898" s="20"/>
      <c r="EU898" s="15"/>
      <c r="EV898" s="20"/>
      <c r="EW898" s="15">
        <v>34</v>
      </c>
      <c r="EX898" s="20">
        <v>3</v>
      </c>
      <c r="EY898" s="15"/>
      <c r="EZ898" s="20"/>
      <c r="FA898" s="15"/>
      <c r="FB898" s="20"/>
      <c r="FC898" s="15"/>
      <c r="FD898" s="20"/>
      <c r="FE898" s="15">
        <v>38</v>
      </c>
      <c r="FF898" s="20" t="s">
        <v>129</v>
      </c>
      <c r="FG898" s="15"/>
      <c r="FH898" s="20"/>
      <c r="FI898" s="15"/>
      <c r="FJ898" s="20"/>
      <c r="FK898" s="15"/>
      <c r="FL898" s="20"/>
      <c r="FM898" s="15"/>
      <c r="FN898" s="20"/>
      <c r="FO898" s="15"/>
      <c r="FP898" s="20"/>
      <c r="FQ898" s="15"/>
      <c r="FR898" s="20"/>
      <c r="FS898" s="15"/>
      <c r="FT898" s="20"/>
      <c r="FU898" s="15"/>
      <c r="FV898" s="20"/>
      <c r="FW898" s="15"/>
      <c r="FX898" s="20"/>
      <c r="FY898" s="15"/>
      <c r="FZ898" s="20"/>
      <c r="GA898" s="15"/>
      <c r="GB898" s="20"/>
      <c r="GC898" s="15"/>
      <c r="GD898" s="20"/>
      <c r="GE898" s="15"/>
      <c r="GF898" s="20"/>
      <c r="GG898" s="170"/>
    </row>
    <row r="899" spans="1:189" s="2" customFormat="1" ht="15" customHeight="1" x14ac:dyDescent="0.3">
      <c r="A899" s="17" t="s">
        <v>125</v>
      </c>
      <c r="B899" s="17" t="s">
        <v>142</v>
      </c>
      <c r="C899" s="17" t="s">
        <v>654</v>
      </c>
      <c r="D899" s="17" t="s">
        <v>1761</v>
      </c>
      <c r="E899" s="15" t="str">
        <f t="shared" si="171"/>
        <v>Mathew Solano</v>
      </c>
      <c r="F899" s="17" t="s">
        <v>135</v>
      </c>
      <c r="G899" s="17">
        <v>999918822</v>
      </c>
      <c r="H899" s="15">
        <f t="shared" si="172"/>
        <v>58</v>
      </c>
      <c r="I899" s="15"/>
      <c r="J899" s="15"/>
      <c r="K899" s="16"/>
      <c r="L899" s="15"/>
      <c r="M899" s="15"/>
      <c r="N899" s="15"/>
      <c r="O899" s="15">
        <f t="shared" si="178"/>
        <v>0</v>
      </c>
      <c r="P899" s="15">
        <v>0</v>
      </c>
      <c r="Q899" s="15">
        <f t="shared" si="179"/>
        <v>0</v>
      </c>
      <c r="R899" s="15">
        <v>0</v>
      </c>
      <c r="S899" s="15">
        <v>0</v>
      </c>
      <c r="T899" s="15">
        <f t="shared" si="180"/>
        <v>0</v>
      </c>
      <c r="U899" s="15">
        <f t="shared" si="181"/>
        <v>0</v>
      </c>
      <c r="V899" s="15"/>
      <c r="W899" s="15"/>
      <c r="X899" s="15"/>
      <c r="Y899" s="15"/>
      <c r="Z899" s="16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>
        <f t="shared" si="173"/>
        <v>0</v>
      </c>
      <c r="CT899" s="15">
        <f t="shared" si="174"/>
        <v>58</v>
      </c>
      <c r="CU899" s="15">
        <f t="shared" si="175"/>
        <v>1</v>
      </c>
      <c r="CV899" s="15">
        <f t="shared" si="176"/>
        <v>0</v>
      </c>
      <c r="CW899" s="15"/>
      <c r="CX899" s="15"/>
      <c r="CY899" s="15">
        <f t="shared" si="177"/>
        <v>0</v>
      </c>
      <c r="CZ899" s="15">
        <f>GG899</f>
        <v>0</v>
      </c>
      <c r="DA899" s="16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20"/>
      <c r="DY899" s="15"/>
      <c r="DZ899" s="20"/>
      <c r="EA899" s="15"/>
      <c r="EB899" s="20"/>
      <c r="EC899" s="15"/>
      <c r="ED899" s="20"/>
      <c r="EE899" s="15"/>
      <c r="EF899" s="20"/>
      <c r="EG899" s="15"/>
      <c r="EH899" s="20"/>
      <c r="EI899" s="15"/>
      <c r="EJ899" s="20"/>
      <c r="EK899" s="15"/>
      <c r="EL899" s="20"/>
      <c r="EM899" s="15"/>
      <c r="EN899" s="20"/>
      <c r="EO899" s="15"/>
      <c r="EP899" s="20"/>
      <c r="EQ899" s="15"/>
      <c r="ER899" s="20"/>
      <c r="ES899" s="15"/>
      <c r="ET899" s="20"/>
      <c r="EU899" s="15"/>
      <c r="EV899" s="20"/>
      <c r="EW899" s="15"/>
      <c r="EX899" s="20"/>
      <c r="EY899" s="15"/>
      <c r="EZ899" s="20"/>
      <c r="FA899" s="15"/>
      <c r="FB899" s="20"/>
      <c r="FC899" s="15"/>
      <c r="FD899" s="20"/>
      <c r="FE899" s="15"/>
      <c r="FF899" s="20"/>
      <c r="FG899" s="15"/>
      <c r="FH899" s="20"/>
      <c r="FI899" s="15"/>
      <c r="FJ899" s="20"/>
      <c r="FK899" s="15"/>
      <c r="FL899" s="20"/>
      <c r="FM899" s="15"/>
      <c r="FN899" s="20"/>
      <c r="FO899" s="15"/>
      <c r="FP899" s="20"/>
      <c r="FQ899" s="15"/>
      <c r="FR899" s="20"/>
      <c r="FS899" s="15">
        <v>58</v>
      </c>
      <c r="FT899" s="20">
        <v>6</v>
      </c>
      <c r="FU899" s="15"/>
      <c r="FV899" s="20"/>
      <c r="FW899" s="15"/>
      <c r="FX899" s="20"/>
      <c r="FY899" s="15"/>
      <c r="FZ899" s="20"/>
      <c r="GA899" s="15"/>
      <c r="GB899" s="20"/>
      <c r="GC899" s="15"/>
      <c r="GD899" s="20"/>
      <c r="GE899" s="15"/>
      <c r="GF899" s="20"/>
      <c r="GG899" s="170"/>
    </row>
    <row r="900" spans="1:189" s="2" customFormat="1" ht="15" customHeight="1" x14ac:dyDescent="0.3">
      <c r="A900" s="17" t="s">
        <v>125</v>
      </c>
      <c r="B900" s="17" t="s">
        <v>142</v>
      </c>
      <c r="C900" s="17" t="s">
        <v>253</v>
      </c>
      <c r="D900" s="17" t="s">
        <v>1761</v>
      </c>
      <c r="E900" s="15" t="str">
        <f t="shared" si="171"/>
        <v>Andrew Solano</v>
      </c>
      <c r="F900" s="17" t="s">
        <v>135</v>
      </c>
      <c r="G900" s="17">
        <v>999918823</v>
      </c>
      <c r="H900" s="15">
        <f t="shared" si="172"/>
        <v>63</v>
      </c>
      <c r="I900" s="15"/>
      <c r="J900" s="15"/>
      <c r="K900" s="16"/>
      <c r="L900" s="15"/>
      <c r="M900" s="15"/>
      <c r="N900" s="15"/>
      <c r="O900" s="15">
        <f t="shared" si="178"/>
        <v>0</v>
      </c>
      <c r="P900" s="15">
        <v>0</v>
      </c>
      <c r="Q900" s="15">
        <f t="shared" si="179"/>
        <v>0</v>
      </c>
      <c r="R900" s="15">
        <v>0</v>
      </c>
      <c r="S900" s="15">
        <v>0</v>
      </c>
      <c r="T900" s="15">
        <f t="shared" si="180"/>
        <v>0</v>
      </c>
      <c r="U900" s="15">
        <f t="shared" si="181"/>
        <v>0</v>
      </c>
      <c r="V900" s="15"/>
      <c r="W900" s="15"/>
      <c r="X900" s="15"/>
      <c r="Y900" s="15"/>
      <c r="Z900" s="16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>
        <f t="shared" si="173"/>
        <v>0</v>
      </c>
      <c r="CT900" s="15">
        <f t="shared" si="174"/>
        <v>63</v>
      </c>
      <c r="CU900" s="15">
        <f t="shared" si="175"/>
        <v>1</v>
      </c>
      <c r="CV900" s="15">
        <f t="shared" si="176"/>
        <v>0</v>
      </c>
      <c r="CW900" s="15"/>
      <c r="CX900" s="15"/>
      <c r="CY900" s="15">
        <f t="shared" si="177"/>
        <v>0</v>
      </c>
      <c r="CZ900" s="15">
        <f>GG900</f>
        <v>0</v>
      </c>
      <c r="DA900" s="16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20"/>
      <c r="DY900" s="15"/>
      <c r="DZ900" s="20"/>
      <c r="EA900" s="15"/>
      <c r="EB900" s="20"/>
      <c r="EC900" s="15"/>
      <c r="ED900" s="20"/>
      <c r="EE900" s="15"/>
      <c r="EF900" s="20"/>
      <c r="EG900" s="15"/>
      <c r="EH900" s="20"/>
      <c r="EI900" s="15"/>
      <c r="EJ900" s="20"/>
      <c r="EK900" s="15"/>
      <c r="EL900" s="20"/>
      <c r="EM900" s="15"/>
      <c r="EN900" s="20"/>
      <c r="EO900" s="15"/>
      <c r="EP900" s="20"/>
      <c r="EQ900" s="15"/>
      <c r="ER900" s="20"/>
      <c r="ES900" s="15"/>
      <c r="ET900" s="20"/>
      <c r="EU900" s="15"/>
      <c r="EV900" s="20"/>
      <c r="EW900" s="15"/>
      <c r="EX900" s="20"/>
      <c r="EY900" s="15"/>
      <c r="EZ900" s="20"/>
      <c r="FA900" s="15"/>
      <c r="FB900" s="20"/>
      <c r="FC900" s="15"/>
      <c r="FD900" s="20"/>
      <c r="FE900" s="15"/>
      <c r="FF900" s="20"/>
      <c r="FG900" s="15"/>
      <c r="FH900" s="20"/>
      <c r="FI900" s="15"/>
      <c r="FJ900" s="20"/>
      <c r="FK900" s="15"/>
      <c r="FL900" s="20"/>
      <c r="FM900" s="15"/>
      <c r="FN900" s="20"/>
      <c r="FO900" s="15"/>
      <c r="FP900" s="20"/>
      <c r="FQ900" s="15"/>
      <c r="FR900" s="20"/>
      <c r="FS900" s="15">
        <v>63</v>
      </c>
      <c r="FT900" s="20">
        <v>5</v>
      </c>
      <c r="FU900" s="15"/>
      <c r="FV900" s="20"/>
      <c r="FW900" s="15"/>
      <c r="FX900" s="20"/>
      <c r="FY900" s="15"/>
      <c r="FZ900" s="20"/>
      <c r="GA900" s="15"/>
      <c r="GB900" s="20"/>
      <c r="GC900" s="15"/>
      <c r="GD900" s="20"/>
      <c r="GE900" s="15"/>
      <c r="GF900" s="20"/>
      <c r="GG900" s="170"/>
    </row>
    <row r="901" spans="1:189" s="2" customFormat="1" ht="15" customHeight="1" x14ac:dyDescent="0.3">
      <c r="A901" s="15" t="s">
        <v>2903</v>
      </c>
      <c r="B901" s="15" t="s">
        <v>126</v>
      </c>
      <c r="C901" s="15" t="s">
        <v>223</v>
      </c>
      <c r="D901" s="15" t="s">
        <v>222</v>
      </c>
      <c r="E901" s="15" t="str">
        <f t="shared" si="171"/>
        <v>Hyunchan An</v>
      </c>
      <c r="F901" s="15" t="s">
        <v>135</v>
      </c>
      <c r="G901" s="15">
        <v>999918849</v>
      </c>
      <c r="H901" s="15">
        <f t="shared" si="172"/>
        <v>420.5</v>
      </c>
      <c r="I901" s="15"/>
      <c r="J901" s="17">
        <f>(O901+P901+R901+S901+T901+U901)/2</f>
        <v>95.5</v>
      </c>
      <c r="K901" s="16"/>
      <c r="L901" s="15"/>
      <c r="M901" s="15"/>
      <c r="N901" s="15"/>
      <c r="O901" s="15">
        <f t="shared" si="178"/>
        <v>75</v>
      </c>
      <c r="P901" s="15">
        <v>0</v>
      </c>
      <c r="Q901" s="15">
        <f t="shared" si="179"/>
        <v>1</v>
      </c>
      <c r="R901" s="15">
        <v>0</v>
      </c>
      <c r="S901" s="15">
        <v>0</v>
      </c>
      <c r="T901" s="15">
        <f t="shared" si="180"/>
        <v>68</v>
      </c>
      <c r="U901" s="15">
        <f t="shared" si="181"/>
        <v>48</v>
      </c>
      <c r="V901" s="15"/>
      <c r="W901" s="15"/>
      <c r="X901" s="15"/>
      <c r="Y901" s="15"/>
      <c r="Z901" s="16"/>
      <c r="AA901" s="15"/>
      <c r="AB901" s="24"/>
      <c r="AC901" s="15"/>
      <c r="AD901" s="15"/>
      <c r="AE901" s="15"/>
      <c r="AF901" s="15"/>
      <c r="AG901" s="15"/>
      <c r="AH901" s="24"/>
      <c r="AI901" s="15"/>
      <c r="AJ901" s="15"/>
      <c r="AK901" s="15"/>
      <c r="AL901" s="15"/>
      <c r="AM901" s="15"/>
      <c r="AN901" s="24"/>
      <c r="AO901" s="15"/>
      <c r="AP901" s="24"/>
      <c r="AQ901" s="15"/>
      <c r="AR901" s="24"/>
      <c r="AS901" s="15"/>
      <c r="AT901" s="24"/>
      <c r="AU901" s="15"/>
      <c r="AV901" s="24"/>
      <c r="AW901" s="15"/>
      <c r="AX901" s="24"/>
      <c r="AY901" s="15"/>
      <c r="AZ901" s="15"/>
      <c r="BA901" s="15"/>
      <c r="BB901" s="15"/>
      <c r="BC901" s="15"/>
      <c r="BD901" s="15"/>
      <c r="BE901" s="15"/>
      <c r="BF901" s="24"/>
      <c r="BG901" s="15"/>
      <c r="BH901" s="24"/>
      <c r="BI901" s="15"/>
      <c r="BJ901" s="24"/>
      <c r="BK901" s="15"/>
      <c r="BL901" s="24"/>
      <c r="BM901" s="15"/>
      <c r="BN901" s="24"/>
      <c r="BO901" s="15"/>
      <c r="BP901" s="24"/>
      <c r="BQ901" s="15"/>
      <c r="BR901" s="24"/>
      <c r="BS901" s="15"/>
      <c r="BT901" s="24"/>
      <c r="BU901" s="15"/>
      <c r="BV901" s="24"/>
      <c r="BW901" s="15"/>
      <c r="BX901" s="24"/>
      <c r="BY901" s="15"/>
      <c r="BZ901" s="24"/>
      <c r="CA901" s="15">
        <v>51</v>
      </c>
      <c r="CB901" s="25" t="s">
        <v>129</v>
      </c>
      <c r="CC901" s="15"/>
      <c r="CD901" s="24"/>
      <c r="CE901" s="15"/>
      <c r="CF901" s="24"/>
      <c r="CG901" s="15">
        <v>38</v>
      </c>
      <c r="CH901" s="25" t="s">
        <v>129</v>
      </c>
      <c r="CI901" s="15"/>
      <c r="CJ901" s="25"/>
      <c r="CK901" s="15">
        <v>64</v>
      </c>
      <c r="CL901" s="25" t="s">
        <v>129</v>
      </c>
      <c r="CM901" s="15"/>
      <c r="CN901" s="25"/>
      <c r="CO901" s="15"/>
      <c r="CP901" s="25"/>
      <c r="CQ901" s="15"/>
      <c r="CR901" s="25"/>
      <c r="CS901" s="15">
        <f t="shared" si="173"/>
        <v>0</v>
      </c>
      <c r="CT901" s="15">
        <f t="shared" si="174"/>
        <v>210</v>
      </c>
      <c r="CU901" s="15">
        <f t="shared" si="175"/>
        <v>2</v>
      </c>
      <c r="CV901" s="15">
        <f t="shared" si="176"/>
        <v>79</v>
      </c>
      <c r="CW901" s="15"/>
      <c r="CX901" s="15"/>
      <c r="CY901" s="15">
        <f t="shared" si="177"/>
        <v>36</v>
      </c>
      <c r="CZ901" s="15">
        <f>GG901</f>
        <v>0</v>
      </c>
      <c r="DA901" s="19"/>
      <c r="DB901" s="17">
        <v>106</v>
      </c>
      <c r="DC901" s="15">
        <v>90</v>
      </c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>
        <v>120</v>
      </c>
      <c r="DP901" s="17"/>
      <c r="DQ901" s="15"/>
      <c r="DR901" s="15"/>
      <c r="DS901" s="15"/>
      <c r="DT901" s="15"/>
      <c r="DU901" s="15"/>
      <c r="DV901" s="15"/>
      <c r="DW901" s="15"/>
      <c r="DX901" s="20"/>
      <c r="DY901" s="15">
        <v>79</v>
      </c>
      <c r="DZ901" s="20">
        <v>3</v>
      </c>
      <c r="EA901" s="15"/>
      <c r="EB901" s="20"/>
      <c r="EC901" s="15">
        <v>68</v>
      </c>
      <c r="ED901" s="20">
        <v>8</v>
      </c>
      <c r="EE901" s="15"/>
      <c r="EF901" s="20"/>
      <c r="EG901" s="15">
        <v>48</v>
      </c>
      <c r="EH901" s="20" t="s">
        <v>168</v>
      </c>
      <c r="EI901" s="15"/>
      <c r="EJ901" s="20"/>
      <c r="EK901" s="15"/>
      <c r="EL901" s="20"/>
      <c r="EM901" s="15">
        <v>75</v>
      </c>
      <c r="EN901" s="20">
        <v>2</v>
      </c>
      <c r="EO901" s="15">
        <v>36</v>
      </c>
      <c r="EP901" s="20"/>
      <c r="EQ901" s="15"/>
      <c r="ER901" s="20"/>
      <c r="ES901" s="15"/>
      <c r="ET901" s="20"/>
      <c r="EU901" s="15"/>
      <c r="EV901" s="20"/>
      <c r="EW901" s="15"/>
      <c r="EX901" s="20"/>
      <c r="EY901" s="15"/>
      <c r="EZ901" s="20"/>
      <c r="FA901" s="15"/>
      <c r="FB901" s="20"/>
      <c r="FC901" s="15">
        <v>90</v>
      </c>
      <c r="FD901" s="20">
        <v>2</v>
      </c>
      <c r="FE901" s="15"/>
      <c r="FF901" s="20"/>
      <c r="FG901" s="15"/>
      <c r="FH901" s="20"/>
      <c r="FI901" s="15"/>
      <c r="FJ901" s="20"/>
      <c r="FK901" s="15">
        <v>120</v>
      </c>
      <c r="FL901" s="20">
        <v>1</v>
      </c>
      <c r="FM901" s="15"/>
      <c r="FN901" s="20"/>
      <c r="FO901" s="15"/>
      <c r="FP901" s="20"/>
      <c r="FQ901" s="15"/>
      <c r="FR901" s="20"/>
      <c r="FS901" s="15"/>
      <c r="FT901" s="20"/>
      <c r="FU901" s="15"/>
      <c r="FV901" s="20"/>
      <c r="FW901" s="15"/>
      <c r="FX901" s="20"/>
      <c r="FY901" s="15"/>
      <c r="FZ901" s="20"/>
      <c r="GA901" s="15"/>
      <c r="GB901" s="20"/>
      <c r="GC901" s="15">
        <v>79</v>
      </c>
      <c r="GD901" s="20">
        <v>3</v>
      </c>
      <c r="GE901" s="15"/>
      <c r="GF901" s="20"/>
      <c r="GG901" s="170"/>
    </row>
    <row r="902" spans="1:189" s="2" customFormat="1" ht="15" customHeight="1" x14ac:dyDescent="0.3">
      <c r="A902" s="17" t="s">
        <v>125</v>
      </c>
      <c r="B902" s="15" t="s">
        <v>126</v>
      </c>
      <c r="C902" s="15" t="s">
        <v>567</v>
      </c>
      <c r="D902" s="15" t="s">
        <v>566</v>
      </c>
      <c r="E902" s="15" t="str">
        <f t="shared" ref="E902:E965" si="182">CONCATENATE(C902, " ",D902)</f>
        <v>Jiho Chung</v>
      </c>
      <c r="F902" s="15" t="s">
        <v>135</v>
      </c>
      <c r="G902" s="15">
        <v>999918850</v>
      </c>
      <c r="H902" s="15">
        <f t="shared" ref="H902:H965" si="183">(L902+M902+N902+O902+P902+R902+S902+T902+U902+V902+X902+Y902+CT902+CY902+CS902+CV902)-J902</f>
        <v>106</v>
      </c>
      <c r="I902" s="15"/>
      <c r="J902" s="15"/>
      <c r="K902" s="16"/>
      <c r="L902" s="15"/>
      <c r="M902" s="15"/>
      <c r="N902" s="15"/>
      <c r="O902" s="15">
        <f t="shared" si="178"/>
        <v>42</v>
      </c>
      <c r="P902" s="15">
        <v>0</v>
      </c>
      <c r="Q902" s="15">
        <f t="shared" si="179"/>
        <v>1</v>
      </c>
      <c r="R902" s="15">
        <v>0</v>
      </c>
      <c r="S902" s="15">
        <v>0</v>
      </c>
      <c r="T902" s="15">
        <f t="shared" si="180"/>
        <v>0</v>
      </c>
      <c r="U902" s="15">
        <f t="shared" si="181"/>
        <v>0</v>
      </c>
      <c r="V902" s="15"/>
      <c r="W902" s="15"/>
      <c r="X902" s="15"/>
      <c r="Y902" s="15"/>
      <c r="Z902" s="16"/>
      <c r="AA902" s="15"/>
      <c r="AB902" s="24"/>
      <c r="AC902" s="15"/>
      <c r="AD902" s="15"/>
      <c r="AE902" s="15"/>
      <c r="AF902" s="15"/>
      <c r="AG902" s="15"/>
      <c r="AH902" s="24"/>
      <c r="AI902" s="15"/>
      <c r="AJ902" s="15"/>
      <c r="AK902" s="15"/>
      <c r="AL902" s="15"/>
      <c r="AM902" s="15"/>
      <c r="AN902" s="24"/>
      <c r="AO902" s="15"/>
      <c r="AP902" s="24"/>
      <c r="AQ902" s="15">
        <v>120</v>
      </c>
      <c r="AR902" s="24">
        <v>1</v>
      </c>
      <c r="AS902" s="15"/>
      <c r="AT902" s="24"/>
      <c r="AU902" s="15"/>
      <c r="AV902" s="24"/>
      <c r="AW902" s="15"/>
      <c r="AX902" s="24"/>
      <c r="AY902" s="15"/>
      <c r="AZ902" s="15"/>
      <c r="BA902" s="15"/>
      <c r="BB902" s="15"/>
      <c r="BC902" s="15"/>
      <c r="BD902" s="15"/>
      <c r="BE902" s="15"/>
      <c r="BF902" s="24"/>
      <c r="BG902" s="15"/>
      <c r="BH902" s="24"/>
      <c r="BI902" s="15"/>
      <c r="BJ902" s="24"/>
      <c r="BK902" s="15"/>
      <c r="BL902" s="24"/>
      <c r="BM902" s="15">
        <v>79</v>
      </c>
      <c r="BN902" s="24">
        <v>3</v>
      </c>
      <c r="BO902" s="15"/>
      <c r="BP902" s="24"/>
      <c r="BQ902" s="15"/>
      <c r="BR902" s="24"/>
      <c r="BS902" s="15"/>
      <c r="BT902" s="24"/>
      <c r="BU902" s="15"/>
      <c r="BV902" s="24"/>
      <c r="BW902" s="15"/>
      <c r="BX902" s="24"/>
      <c r="BY902" s="15"/>
      <c r="BZ902" s="24"/>
      <c r="CA902" s="15">
        <f>0.3*160</f>
        <v>48</v>
      </c>
      <c r="CB902" s="24">
        <v>1</v>
      </c>
      <c r="CC902" s="15"/>
      <c r="CD902" s="24"/>
      <c r="CE902" s="15"/>
      <c r="CF902" s="24"/>
      <c r="CG902" s="15">
        <f>0.3*120</f>
        <v>36</v>
      </c>
      <c r="CH902" s="25">
        <v>1</v>
      </c>
      <c r="CI902" s="15"/>
      <c r="CJ902" s="25"/>
      <c r="CK902" s="15">
        <f>0.3*100</f>
        <v>30</v>
      </c>
      <c r="CL902" s="25">
        <v>1</v>
      </c>
      <c r="CM902" s="15"/>
      <c r="CN902" s="25"/>
      <c r="CO902" s="15"/>
      <c r="CP902" s="25"/>
      <c r="CQ902" s="15"/>
      <c r="CR902" s="25"/>
      <c r="CS902" s="15">
        <f t="shared" ref="CS902:CS965" si="184">SUM(FE902)</f>
        <v>0</v>
      </c>
      <c r="CT902" s="15">
        <f t="shared" ref="CT902:CT965" si="185">SUM(EQ902,ES902,EU902,EW902,FA902,EY902,FC902,FG902,FI902,FK902,FM902,FQ902,FS902,FU902,FW902,FY902,GA902,FO902)</f>
        <v>0</v>
      </c>
      <c r="CU902" s="15">
        <f t="shared" ref="CU902:CU965" si="186">COUNT(ER902,ET902,EV902,EX902,FB902,EZ902,FD902,FH902,FJ902,FL902,FN902,FR902,FT902,FV902,FX902,FZ902,GB902)</f>
        <v>0</v>
      </c>
      <c r="CV902" s="15">
        <f t="shared" ref="CV902:CV965" si="187">GC902+GE902</f>
        <v>0</v>
      </c>
      <c r="CW902" s="15"/>
      <c r="CX902" s="15"/>
      <c r="CY902" s="15">
        <f t="shared" ref="CY902:CY965" si="188">EO902</f>
        <v>64</v>
      </c>
      <c r="CZ902" s="15">
        <f>GG902</f>
        <v>0</v>
      </c>
      <c r="DA902" s="19"/>
      <c r="DB902" s="17">
        <v>48</v>
      </c>
      <c r="DC902" s="15">
        <v>58</v>
      </c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>
        <v>38</v>
      </c>
      <c r="DP902" s="17"/>
      <c r="DQ902" s="15"/>
      <c r="DR902" s="15"/>
      <c r="DS902" s="15"/>
      <c r="DT902" s="15"/>
      <c r="DU902" s="15"/>
      <c r="DV902" s="15"/>
      <c r="DW902" s="15"/>
      <c r="DX902" s="20"/>
      <c r="DY902" s="15"/>
      <c r="DZ902" s="20"/>
      <c r="EA902" s="15"/>
      <c r="EB902" s="20"/>
      <c r="EC902" s="15"/>
      <c r="ED902" s="20"/>
      <c r="EE902" s="15"/>
      <c r="EF902" s="20"/>
      <c r="EG902" s="15"/>
      <c r="EH902" s="20"/>
      <c r="EI902" s="15"/>
      <c r="EJ902" s="20"/>
      <c r="EK902" s="15"/>
      <c r="EL902" s="20"/>
      <c r="EM902" s="15">
        <v>42</v>
      </c>
      <c r="EN902" s="20">
        <v>8</v>
      </c>
      <c r="EO902" s="15">
        <v>64</v>
      </c>
      <c r="EP902" s="20"/>
      <c r="EQ902" s="15"/>
      <c r="ER902" s="20"/>
      <c r="ES902" s="15"/>
      <c r="ET902" s="20"/>
      <c r="EU902" s="15"/>
      <c r="EV902" s="20"/>
      <c r="EW902" s="15"/>
      <c r="EX902" s="20"/>
      <c r="EY902" s="15"/>
      <c r="EZ902" s="20"/>
      <c r="FA902" s="15"/>
      <c r="FB902" s="20"/>
      <c r="FC902" s="15"/>
      <c r="FD902" s="20"/>
      <c r="FE902" s="15"/>
      <c r="FF902" s="20"/>
      <c r="FG902" s="15"/>
      <c r="FH902" s="20"/>
      <c r="FI902" s="15"/>
      <c r="FJ902" s="20"/>
      <c r="FK902" s="15"/>
      <c r="FL902" s="20"/>
      <c r="FM902" s="15"/>
      <c r="FN902" s="20"/>
      <c r="FO902" s="15"/>
      <c r="FP902" s="20"/>
      <c r="FQ902" s="15"/>
      <c r="FR902" s="20"/>
      <c r="FS902" s="15"/>
      <c r="FT902" s="20"/>
      <c r="FU902" s="15"/>
      <c r="FV902" s="20"/>
      <c r="FW902" s="15"/>
      <c r="FX902" s="20"/>
      <c r="FY902" s="15"/>
      <c r="FZ902" s="20"/>
      <c r="GA902" s="15"/>
      <c r="GB902" s="20"/>
      <c r="GC902" s="15"/>
      <c r="GD902" s="20"/>
      <c r="GE902" s="15"/>
      <c r="GF902" s="20"/>
      <c r="GG902" s="170"/>
    </row>
    <row r="903" spans="1:189" s="2" customFormat="1" ht="15" customHeight="1" x14ac:dyDescent="0.3">
      <c r="A903" s="15" t="s">
        <v>130</v>
      </c>
      <c r="B903" s="17" t="s">
        <v>126</v>
      </c>
      <c r="C903" s="15" t="s">
        <v>183</v>
      </c>
      <c r="D903" s="15" t="s">
        <v>400</v>
      </c>
      <c r="E903" s="15" t="str">
        <f t="shared" si="182"/>
        <v>Ethan Brower</v>
      </c>
      <c r="F903" s="15" t="s">
        <v>135</v>
      </c>
      <c r="G903" s="15">
        <v>999918851</v>
      </c>
      <c r="H903" s="15">
        <f t="shared" si="183"/>
        <v>252</v>
      </c>
      <c r="I903" s="15"/>
      <c r="J903" s="15"/>
      <c r="K903" s="16"/>
      <c r="L903" s="15"/>
      <c r="M903" s="15"/>
      <c r="N903" s="15"/>
      <c r="O903" s="15">
        <f t="shared" si="178"/>
        <v>0</v>
      </c>
      <c r="P903" s="15">
        <v>0</v>
      </c>
      <c r="Q903" s="15">
        <f t="shared" si="179"/>
        <v>0</v>
      </c>
      <c r="R903" s="15">
        <v>0</v>
      </c>
      <c r="S903" s="15">
        <v>0</v>
      </c>
      <c r="T903" s="15">
        <f t="shared" si="180"/>
        <v>0</v>
      </c>
      <c r="U903" s="15">
        <f t="shared" si="181"/>
        <v>0</v>
      </c>
      <c r="V903" s="15"/>
      <c r="W903" s="15"/>
      <c r="X903" s="15"/>
      <c r="Y903" s="15"/>
      <c r="Z903" s="16"/>
      <c r="AA903" s="15"/>
      <c r="AB903" s="24"/>
      <c r="AC903" s="15"/>
      <c r="AD903" s="15"/>
      <c r="AE903" s="15"/>
      <c r="AF903" s="15"/>
      <c r="AG903" s="15"/>
      <c r="AH903" s="24"/>
      <c r="AI903" s="15"/>
      <c r="AJ903" s="15"/>
      <c r="AK903" s="15"/>
      <c r="AL903" s="15"/>
      <c r="AM903" s="15"/>
      <c r="AN903" s="24"/>
      <c r="AO903" s="15"/>
      <c r="AP903" s="24"/>
      <c r="AQ903" s="15"/>
      <c r="AR903" s="24"/>
      <c r="AS903" s="15"/>
      <c r="AT903" s="24"/>
      <c r="AU903" s="15"/>
      <c r="AV903" s="24"/>
      <c r="AW903" s="15"/>
      <c r="AX903" s="24"/>
      <c r="AY903" s="15"/>
      <c r="AZ903" s="15"/>
      <c r="BA903" s="15"/>
      <c r="BB903" s="15"/>
      <c r="BC903" s="15"/>
      <c r="BD903" s="15"/>
      <c r="BE903" s="15"/>
      <c r="BF903" s="24"/>
      <c r="BG903" s="15"/>
      <c r="BH903" s="24"/>
      <c r="BI903" s="15"/>
      <c r="BJ903" s="24"/>
      <c r="BK903" s="15"/>
      <c r="BL903" s="24"/>
      <c r="BM903" s="15"/>
      <c r="BN903" s="24"/>
      <c r="BO903" s="15">
        <v>68</v>
      </c>
      <c r="BP903" s="24">
        <v>3</v>
      </c>
      <c r="BQ903" s="15"/>
      <c r="BR903" s="24"/>
      <c r="BS903" s="15"/>
      <c r="BT903" s="24"/>
      <c r="BU903" s="15">
        <v>33</v>
      </c>
      <c r="BV903" s="24" t="s">
        <v>168</v>
      </c>
      <c r="BW903" s="15"/>
      <c r="BX903" s="24"/>
      <c r="BY903" s="15"/>
      <c r="BZ903" s="24"/>
      <c r="CA903" s="15"/>
      <c r="CB903" s="24"/>
      <c r="CC903" s="15"/>
      <c r="CD903" s="24"/>
      <c r="CE903" s="15"/>
      <c r="CF903" s="24"/>
      <c r="CG903" s="15"/>
      <c r="CH903" s="25"/>
      <c r="CI903" s="15"/>
      <c r="CJ903" s="25"/>
      <c r="CK903" s="15"/>
      <c r="CL903" s="25"/>
      <c r="CM903" s="15"/>
      <c r="CN903" s="25"/>
      <c r="CO903" s="15"/>
      <c r="CP903" s="25"/>
      <c r="CQ903" s="15"/>
      <c r="CR903" s="25"/>
      <c r="CS903" s="15">
        <f t="shared" si="184"/>
        <v>0</v>
      </c>
      <c r="CT903" s="15">
        <f t="shared" si="185"/>
        <v>188</v>
      </c>
      <c r="CU903" s="15">
        <f t="shared" si="186"/>
        <v>2</v>
      </c>
      <c r="CV903" s="15">
        <f t="shared" si="187"/>
        <v>0</v>
      </c>
      <c r="CW903" s="15"/>
      <c r="CX903" s="15"/>
      <c r="CY903" s="15">
        <f t="shared" si="188"/>
        <v>64</v>
      </c>
      <c r="CZ903" s="15">
        <f>GG903</f>
        <v>0</v>
      </c>
      <c r="DA903" s="19"/>
      <c r="DB903" s="17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7"/>
      <c r="DQ903" s="15"/>
      <c r="DR903" s="15"/>
      <c r="DS903" s="15"/>
      <c r="DT903" s="15"/>
      <c r="DU903" s="15"/>
      <c r="DV903" s="15"/>
      <c r="DW903" s="15">
        <v>44</v>
      </c>
      <c r="DX903" s="20" t="s">
        <v>129</v>
      </c>
      <c r="DY903" s="15"/>
      <c r="DZ903" s="20"/>
      <c r="EA903" s="15"/>
      <c r="EB903" s="20"/>
      <c r="EC903" s="15"/>
      <c r="ED903" s="20"/>
      <c r="EE903" s="15"/>
      <c r="EF903" s="20"/>
      <c r="EG903" s="15"/>
      <c r="EH903" s="20"/>
      <c r="EI903" s="15"/>
      <c r="EJ903" s="20"/>
      <c r="EK903" s="15"/>
      <c r="EL903" s="20"/>
      <c r="EM903" s="15"/>
      <c r="EN903" s="20"/>
      <c r="EO903" s="15">
        <v>64</v>
      </c>
      <c r="EP903" s="20"/>
      <c r="EQ903" s="15"/>
      <c r="ER903" s="20"/>
      <c r="ES903" s="15"/>
      <c r="ET903" s="20"/>
      <c r="EU903" s="15"/>
      <c r="EV903" s="20"/>
      <c r="EW903" s="15"/>
      <c r="EX903" s="20"/>
      <c r="EY903" s="15">
        <v>68</v>
      </c>
      <c r="EZ903" s="20">
        <v>3</v>
      </c>
      <c r="FA903" s="15"/>
      <c r="FB903" s="20"/>
      <c r="FC903" s="15"/>
      <c r="FD903" s="20"/>
      <c r="FE903" s="15"/>
      <c r="FF903" s="20"/>
      <c r="FG903" s="15">
        <v>120</v>
      </c>
      <c r="FH903" s="20">
        <v>1</v>
      </c>
      <c r="FI903" s="15"/>
      <c r="FJ903" s="20"/>
      <c r="FK903" s="15"/>
      <c r="FL903" s="20"/>
      <c r="FM903" s="15"/>
      <c r="FN903" s="20"/>
      <c r="FO903" s="15"/>
      <c r="FP903" s="20"/>
      <c r="FQ903" s="15"/>
      <c r="FR903" s="20"/>
      <c r="FS903" s="15"/>
      <c r="FT903" s="20"/>
      <c r="FU903" s="15"/>
      <c r="FV903" s="20"/>
      <c r="FW903" s="15"/>
      <c r="FX903" s="20"/>
      <c r="FY903" s="15"/>
      <c r="FZ903" s="20"/>
      <c r="GA903" s="15"/>
      <c r="GB903" s="20"/>
      <c r="GC903" s="15"/>
      <c r="GD903" s="20"/>
      <c r="GE903" s="15"/>
      <c r="GF903" s="20"/>
      <c r="GG903" s="170"/>
    </row>
    <row r="904" spans="1:189" s="2" customFormat="1" ht="15" customHeight="1" x14ac:dyDescent="0.3">
      <c r="A904" s="17" t="s">
        <v>2903</v>
      </c>
      <c r="B904" s="17" t="s">
        <v>134</v>
      </c>
      <c r="C904" s="17" t="s">
        <v>282</v>
      </c>
      <c r="D904" s="17" t="s">
        <v>1789</v>
      </c>
      <c r="E904" s="15" t="str">
        <f t="shared" si="182"/>
        <v>Elizabeth Suh</v>
      </c>
      <c r="F904" s="17" t="s">
        <v>128</v>
      </c>
      <c r="G904" s="17">
        <v>999918853</v>
      </c>
      <c r="H904" s="15">
        <f t="shared" si="183"/>
        <v>38</v>
      </c>
      <c r="I904" s="15"/>
      <c r="J904" s="15"/>
      <c r="K904" s="16"/>
      <c r="L904" s="15"/>
      <c r="M904" s="15"/>
      <c r="N904" s="15"/>
      <c r="O904" s="15">
        <f t="shared" si="178"/>
        <v>0</v>
      </c>
      <c r="P904" s="15">
        <v>0</v>
      </c>
      <c r="Q904" s="15">
        <f t="shared" si="179"/>
        <v>0</v>
      </c>
      <c r="R904" s="15">
        <v>0</v>
      </c>
      <c r="S904" s="15">
        <v>0</v>
      </c>
      <c r="T904" s="15">
        <f t="shared" si="180"/>
        <v>0</v>
      </c>
      <c r="U904" s="15">
        <f t="shared" si="181"/>
        <v>0</v>
      </c>
      <c r="V904" s="15"/>
      <c r="W904" s="15"/>
      <c r="X904" s="15"/>
      <c r="Y904" s="15"/>
      <c r="Z904" s="16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>
        <f t="shared" si="184"/>
        <v>38</v>
      </c>
      <c r="CT904" s="15">
        <f t="shared" si="185"/>
        <v>0</v>
      </c>
      <c r="CU904" s="15">
        <f t="shared" si="186"/>
        <v>0</v>
      </c>
      <c r="CV904" s="15">
        <f t="shared" si="187"/>
        <v>0</v>
      </c>
      <c r="CW904" s="15"/>
      <c r="CX904" s="15"/>
      <c r="CY904" s="15">
        <f t="shared" si="188"/>
        <v>0</v>
      </c>
      <c r="CZ904" s="15">
        <f>GG904</f>
        <v>0</v>
      </c>
      <c r="DA904" s="16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20"/>
      <c r="DY904" s="15"/>
      <c r="DZ904" s="20"/>
      <c r="EA904" s="15"/>
      <c r="EB904" s="20"/>
      <c r="EC904" s="15"/>
      <c r="ED904" s="20"/>
      <c r="EE904" s="15"/>
      <c r="EF904" s="20"/>
      <c r="EG904" s="15"/>
      <c r="EH904" s="20"/>
      <c r="EI904" s="15"/>
      <c r="EJ904" s="20"/>
      <c r="EK904" s="15"/>
      <c r="EL904" s="20"/>
      <c r="EM904" s="15"/>
      <c r="EN904" s="20"/>
      <c r="EO904" s="15"/>
      <c r="EP904" s="20"/>
      <c r="EQ904" s="15"/>
      <c r="ER904" s="20"/>
      <c r="ES904" s="15"/>
      <c r="ET904" s="20"/>
      <c r="EU904" s="15"/>
      <c r="EV904" s="20"/>
      <c r="EW904" s="15"/>
      <c r="EX904" s="20"/>
      <c r="EY904" s="15"/>
      <c r="EZ904" s="20"/>
      <c r="FA904" s="15"/>
      <c r="FB904" s="20"/>
      <c r="FC904" s="15"/>
      <c r="FD904" s="20"/>
      <c r="FE904" s="15">
        <v>38</v>
      </c>
      <c r="FF904" s="20" t="s">
        <v>129</v>
      </c>
      <c r="FG904" s="15"/>
      <c r="FH904" s="20"/>
      <c r="FI904" s="15"/>
      <c r="FJ904" s="20"/>
      <c r="FK904" s="15"/>
      <c r="FL904" s="20"/>
      <c r="FM904" s="15"/>
      <c r="FN904" s="20"/>
      <c r="FO904" s="15"/>
      <c r="FP904" s="20"/>
      <c r="FQ904" s="15"/>
      <c r="FR904" s="20"/>
      <c r="FS904" s="15"/>
      <c r="FT904" s="20"/>
      <c r="FU904" s="15"/>
      <c r="FV904" s="20"/>
      <c r="FW904" s="15"/>
      <c r="FX904" s="20"/>
      <c r="FY904" s="15"/>
      <c r="FZ904" s="20"/>
      <c r="GA904" s="15"/>
      <c r="GB904" s="20"/>
      <c r="GC904" s="15"/>
      <c r="GD904" s="20"/>
      <c r="GE904" s="15"/>
      <c r="GF904" s="20"/>
      <c r="GG904" s="170"/>
    </row>
    <row r="905" spans="1:189" s="2" customFormat="1" ht="15" customHeight="1" x14ac:dyDescent="0.3">
      <c r="A905" s="17" t="s">
        <v>2903</v>
      </c>
      <c r="B905" s="17" t="s">
        <v>126</v>
      </c>
      <c r="C905" s="17" t="s">
        <v>838</v>
      </c>
      <c r="D905" s="17" t="s">
        <v>1525</v>
      </c>
      <c r="E905" s="15" t="str">
        <f t="shared" si="182"/>
        <v>Alexis Pak</v>
      </c>
      <c r="F905" s="17" t="s">
        <v>128</v>
      </c>
      <c r="G905" s="17">
        <v>999918854</v>
      </c>
      <c r="H905" s="15">
        <f t="shared" si="183"/>
        <v>38</v>
      </c>
      <c r="I905" s="15"/>
      <c r="J905" s="15"/>
      <c r="K905" s="16"/>
      <c r="L905" s="15"/>
      <c r="M905" s="15"/>
      <c r="N905" s="15"/>
      <c r="O905" s="15">
        <f t="shared" si="178"/>
        <v>0</v>
      </c>
      <c r="P905" s="15">
        <v>0</v>
      </c>
      <c r="Q905" s="15">
        <f t="shared" si="179"/>
        <v>0</v>
      </c>
      <c r="R905" s="15">
        <v>0</v>
      </c>
      <c r="S905" s="15">
        <v>0</v>
      </c>
      <c r="T905" s="15">
        <f t="shared" si="180"/>
        <v>0</v>
      </c>
      <c r="U905" s="15">
        <f t="shared" si="181"/>
        <v>0</v>
      </c>
      <c r="V905" s="15"/>
      <c r="W905" s="15"/>
      <c r="X905" s="15"/>
      <c r="Y905" s="15"/>
      <c r="Z905" s="16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>
        <f t="shared" si="184"/>
        <v>38</v>
      </c>
      <c r="CT905" s="15">
        <f t="shared" si="185"/>
        <v>0</v>
      </c>
      <c r="CU905" s="15">
        <f t="shared" si="186"/>
        <v>0</v>
      </c>
      <c r="CV905" s="15">
        <f t="shared" si="187"/>
        <v>0</v>
      </c>
      <c r="CW905" s="15"/>
      <c r="CX905" s="15"/>
      <c r="CY905" s="15">
        <f t="shared" si="188"/>
        <v>0</v>
      </c>
      <c r="CZ905" s="15">
        <f>GG905</f>
        <v>0</v>
      </c>
      <c r="DA905" s="16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20"/>
      <c r="DY905" s="15"/>
      <c r="DZ905" s="20"/>
      <c r="EA905" s="15"/>
      <c r="EB905" s="20"/>
      <c r="EC905" s="15"/>
      <c r="ED905" s="20"/>
      <c r="EE905" s="15"/>
      <c r="EF905" s="20"/>
      <c r="EG905" s="15"/>
      <c r="EH905" s="20"/>
      <c r="EI905" s="15"/>
      <c r="EJ905" s="20"/>
      <c r="EK905" s="15"/>
      <c r="EL905" s="20"/>
      <c r="EM905" s="15"/>
      <c r="EN905" s="20"/>
      <c r="EO905" s="15"/>
      <c r="EP905" s="20"/>
      <c r="EQ905" s="15"/>
      <c r="ER905" s="20"/>
      <c r="ES905" s="15"/>
      <c r="ET905" s="20"/>
      <c r="EU905" s="15"/>
      <c r="EV905" s="20"/>
      <c r="EW905" s="15"/>
      <c r="EX905" s="20"/>
      <c r="EY905" s="15"/>
      <c r="EZ905" s="20"/>
      <c r="FA905" s="15"/>
      <c r="FB905" s="20"/>
      <c r="FC905" s="15"/>
      <c r="FD905" s="20"/>
      <c r="FE905" s="15">
        <v>38</v>
      </c>
      <c r="FF905" s="20" t="s">
        <v>129</v>
      </c>
      <c r="FG905" s="15"/>
      <c r="FH905" s="20"/>
      <c r="FI905" s="15"/>
      <c r="FJ905" s="20"/>
      <c r="FK905" s="15"/>
      <c r="FL905" s="20"/>
      <c r="FM905" s="15"/>
      <c r="FN905" s="20"/>
      <c r="FO905" s="15"/>
      <c r="FP905" s="20"/>
      <c r="FQ905" s="15"/>
      <c r="FR905" s="20"/>
      <c r="FS905" s="15"/>
      <c r="FT905" s="20"/>
      <c r="FU905" s="15"/>
      <c r="FV905" s="20"/>
      <c r="FW905" s="15"/>
      <c r="FX905" s="20"/>
      <c r="FY905" s="15"/>
      <c r="FZ905" s="20"/>
      <c r="GA905" s="15"/>
      <c r="GB905" s="20"/>
      <c r="GC905" s="15"/>
      <c r="GD905" s="20"/>
      <c r="GE905" s="15"/>
      <c r="GF905" s="20"/>
      <c r="GG905" s="170"/>
    </row>
    <row r="906" spans="1:189" s="2" customFormat="1" ht="15" customHeight="1" x14ac:dyDescent="0.3">
      <c r="A906" s="17" t="s">
        <v>2903</v>
      </c>
      <c r="B906" s="17" t="s">
        <v>126</v>
      </c>
      <c r="C906" s="17" t="s">
        <v>2192</v>
      </c>
      <c r="D906" s="17" t="s">
        <v>1262</v>
      </c>
      <c r="E906" s="15" t="str">
        <f t="shared" si="182"/>
        <v>Jeffery Li</v>
      </c>
      <c r="F906" s="17" t="s">
        <v>135</v>
      </c>
      <c r="G906" s="17">
        <v>999918859</v>
      </c>
      <c r="H906" s="15">
        <f t="shared" si="183"/>
        <v>38</v>
      </c>
      <c r="I906" s="15"/>
      <c r="J906" s="15"/>
      <c r="K906" s="16"/>
      <c r="L906" s="15"/>
      <c r="M906" s="15"/>
      <c r="N906" s="15"/>
      <c r="O906" s="15">
        <f t="shared" si="178"/>
        <v>0</v>
      </c>
      <c r="P906" s="15">
        <v>0</v>
      </c>
      <c r="Q906" s="15">
        <f t="shared" si="179"/>
        <v>0</v>
      </c>
      <c r="R906" s="15">
        <v>0</v>
      </c>
      <c r="S906" s="15">
        <v>0</v>
      </c>
      <c r="T906" s="15">
        <f t="shared" si="180"/>
        <v>0</v>
      </c>
      <c r="U906" s="15">
        <f t="shared" si="181"/>
        <v>0</v>
      </c>
      <c r="V906" s="15"/>
      <c r="W906" s="15"/>
      <c r="X906" s="15"/>
      <c r="Y906" s="15"/>
      <c r="Z906" s="16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>
        <f t="shared" si="184"/>
        <v>38</v>
      </c>
      <c r="CT906" s="15">
        <f t="shared" si="185"/>
        <v>0</v>
      </c>
      <c r="CU906" s="15">
        <f t="shared" si="186"/>
        <v>0</v>
      </c>
      <c r="CV906" s="15">
        <f t="shared" si="187"/>
        <v>0</v>
      </c>
      <c r="CW906" s="15"/>
      <c r="CX906" s="15"/>
      <c r="CY906" s="15">
        <f t="shared" si="188"/>
        <v>0</v>
      </c>
      <c r="CZ906" s="15">
        <f>GG906</f>
        <v>0</v>
      </c>
      <c r="DA906" s="16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20"/>
      <c r="DY906" s="15"/>
      <c r="DZ906" s="20"/>
      <c r="EA906" s="15"/>
      <c r="EB906" s="20"/>
      <c r="EC906" s="15"/>
      <c r="ED906" s="20"/>
      <c r="EE906" s="15"/>
      <c r="EF906" s="20"/>
      <c r="EG906" s="15"/>
      <c r="EH906" s="20"/>
      <c r="EI906" s="15"/>
      <c r="EJ906" s="20"/>
      <c r="EK906" s="15"/>
      <c r="EL906" s="20"/>
      <c r="EM906" s="15"/>
      <c r="EN906" s="20"/>
      <c r="EO906" s="15"/>
      <c r="EP906" s="20"/>
      <c r="EQ906" s="15"/>
      <c r="ER906" s="20"/>
      <c r="ES906" s="15"/>
      <c r="ET906" s="20"/>
      <c r="EU906" s="15"/>
      <c r="EV906" s="20"/>
      <c r="EW906" s="15"/>
      <c r="EX906" s="20"/>
      <c r="EY906" s="15"/>
      <c r="EZ906" s="20"/>
      <c r="FA906" s="15"/>
      <c r="FB906" s="20"/>
      <c r="FC906" s="15"/>
      <c r="FD906" s="20"/>
      <c r="FE906" s="15">
        <v>38</v>
      </c>
      <c r="FF906" s="20" t="s">
        <v>129</v>
      </c>
      <c r="FG906" s="15"/>
      <c r="FH906" s="20"/>
      <c r="FI906" s="15"/>
      <c r="FJ906" s="20"/>
      <c r="FK906" s="15"/>
      <c r="FL906" s="20"/>
      <c r="FM906" s="15"/>
      <c r="FN906" s="20"/>
      <c r="FO906" s="15"/>
      <c r="FP906" s="20"/>
      <c r="FQ906" s="15"/>
      <c r="FR906" s="20"/>
      <c r="FS906" s="15"/>
      <c r="FT906" s="20"/>
      <c r="FU906" s="15"/>
      <c r="FV906" s="20"/>
      <c r="FW906" s="15"/>
      <c r="FX906" s="20"/>
      <c r="FY906" s="15"/>
      <c r="FZ906" s="20"/>
      <c r="GA906" s="15"/>
      <c r="GB906" s="20"/>
      <c r="GC906" s="15"/>
      <c r="GD906" s="20"/>
      <c r="GE906" s="15"/>
      <c r="GF906" s="20"/>
      <c r="GG906" s="170"/>
    </row>
    <row r="907" spans="1:189" s="2" customFormat="1" ht="15" customHeight="1" x14ac:dyDescent="0.3">
      <c r="A907" s="17" t="s">
        <v>2903</v>
      </c>
      <c r="B907" s="17" t="s">
        <v>140</v>
      </c>
      <c r="C907" s="17" t="s">
        <v>203</v>
      </c>
      <c r="D907" s="17" t="s">
        <v>1254</v>
      </c>
      <c r="E907" s="15" t="str">
        <f t="shared" si="182"/>
        <v>Katelyn Lepard</v>
      </c>
      <c r="F907" s="17" t="s">
        <v>128</v>
      </c>
      <c r="G907" s="17">
        <v>999918866</v>
      </c>
      <c r="H907" s="15">
        <f t="shared" si="183"/>
        <v>38</v>
      </c>
      <c r="I907" s="15"/>
      <c r="J907" s="15"/>
      <c r="K907" s="16"/>
      <c r="L907" s="15"/>
      <c r="M907" s="15"/>
      <c r="N907" s="15"/>
      <c r="O907" s="15">
        <f t="shared" si="178"/>
        <v>0</v>
      </c>
      <c r="P907" s="15">
        <v>0</v>
      </c>
      <c r="Q907" s="15">
        <f t="shared" si="179"/>
        <v>0</v>
      </c>
      <c r="R907" s="15">
        <v>0</v>
      </c>
      <c r="S907" s="15">
        <v>0</v>
      </c>
      <c r="T907" s="15">
        <f t="shared" si="180"/>
        <v>0</v>
      </c>
      <c r="U907" s="15">
        <f t="shared" si="181"/>
        <v>0</v>
      </c>
      <c r="V907" s="15"/>
      <c r="W907" s="15"/>
      <c r="X907" s="15"/>
      <c r="Y907" s="15"/>
      <c r="Z907" s="16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>
        <f t="shared" si="184"/>
        <v>38</v>
      </c>
      <c r="CT907" s="15">
        <f t="shared" si="185"/>
        <v>0</v>
      </c>
      <c r="CU907" s="15">
        <f t="shared" si="186"/>
        <v>0</v>
      </c>
      <c r="CV907" s="15">
        <f t="shared" si="187"/>
        <v>0</v>
      </c>
      <c r="CW907" s="15"/>
      <c r="CX907" s="15"/>
      <c r="CY907" s="15">
        <f t="shared" si="188"/>
        <v>0</v>
      </c>
      <c r="CZ907" s="15">
        <f>GG907</f>
        <v>0</v>
      </c>
      <c r="DA907" s="16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20"/>
      <c r="DY907" s="15"/>
      <c r="DZ907" s="20"/>
      <c r="EA907" s="15"/>
      <c r="EB907" s="20"/>
      <c r="EC907" s="15"/>
      <c r="ED907" s="20"/>
      <c r="EE907" s="15"/>
      <c r="EF907" s="20"/>
      <c r="EG907" s="15"/>
      <c r="EH907" s="20"/>
      <c r="EI907" s="15"/>
      <c r="EJ907" s="20"/>
      <c r="EK907" s="15"/>
      <c r="EL907" s="20"/>
      <c r="EM907" s="15"/>
      <c r="EN907" s="20"/>
      <c r="EO907" s="15"/>
      <c r="EP907" s="20"/>
      <c r="EQ907" s="15"/>
      <c r="ER907" s="20"/>
      <c r="ES907" s="15"/>
      <c r="ET907" s="20"/>
      <c r="EU907" s="15"/>
      <c r="EV907" s="20"/>
      <c r="EW907" s="15"/>
      <c r="EX907" s="20"/>
      <c r="EY907" s="15"/>
      <c r="EZ907" s="20"/>
      <c r="FA907" s="15"/>
      <c r="FB907" s="20"/>
      <c r="FC907" s="15"/>
      <c r="FD907" s="20"/>
      <c r="FE907" s="15">
        <v>38</v>
      </c>
      <c r="FF907" s="20" t="s">
        <v>129</v>
      </c>
      <c r="FG907" s="15"/>
      <c r="FH907" s="20"/>
      <c r="FI907" s="15"/>
      <c r="FJ907" s="20"/>
      <c r="FK907" s="15"/>
      <c r="FL907" s="20"/>
      <c r="FM907" s="15"/>
      <c r="FN907" s="20"/>
      <c r="FO907" s="15"/>
      <c r="FP907" s="20"/>
      <c r="FQ907" s="15"/>
      <c r="FR907" s="20"/>
      <c r="FS907" s="15"/>
      <c r="FT907" s="20"/>
      <c r="FU907" s="15"/>
      <c r="FV907" s="20"/>
      <c r="FW907" s="15"/>
      <c r="FX907" s="20"/>
      <c r="FY907" s="15"/>
      <c r="FZ907" s="20"/>
      <c r="GA907" s="15"/>
      <c r="GB907" s="20"/>
      <c r="GC907" s="15"/>
      <c r="GD907" s="20"/>
      <c r="GE907" s="15"/>
      <c r="GF907" s="20"/>
      <c r="GG907" s="170"/>
    </row>
    <row r="908" spans="1:189" s="2" customFormat="1" ht="15" customHeight="1" x14ac:dyDescent="0.3">
      <c r="A908" s="15" t="s">
        <v>2903</v>
      </c>
      <c r="B908" s="17" t="s">
        <v>142</v>
      </c>
      <c r="C908" s="17" t="s">
        <v>906</v>
      </c>
      <c r="D908" s="17" t="s">
        <v>1868</v>
      </c>
      <c r="E908" s="15" t="str">
        <f t="shared" si="182"/>
        <v>Christine Tu</v>
      </c>
      <c r="F908" s="17" t="s">
        <v>128</v>
      </c>
      <c r="G908" s="17">
        <v>999918876</v>
      </c>
      <c r="H908" s="15">
        <f t="shared" si="183"/>
        <v>143</v>
      </c>
      <c r="I908" s="15"/>
      <c r="J908" s="15"/>
      <c r="K908" s="16"/>
      <c r="L908" s="15"/>
      <c r="M908" s="15"/>
      <c r="N908" s="15"/>
      <c r="O908" s="15">
        <f t="shared" si="178"/>
        <v>0</v>
      </c>
      <c r="P908" s="15">
        <v>0</v>
      </c>
      <c r="Q908" s="15">
        <f t="shared" si="179"/>
        <v>0</v>
      </c>
      <c r="R908" s="15">
        <v>0</v>
      </c>
      <c r="S908" s="15">
        <v>0</v>
      </c>
      <c r="T908" s="15">
        <f t="shared" si="180"/>
        <v>0</v>
      </c>
      <c r="U908" s="15">
        <f t="shared" si="181"/>
        <v>0</v>
      </c>
      <c r="V908" s="15"/>
      <c r="W908" s="15"/>
      <c r="X908" s="15"/>
      <c r="Y908" s="15"/>
      <c r="Z908" s="16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>
        <f t="shared" si="184"/>
        <v>75</v>
      </c>
      <c r="CT908" s="15">
        <f t="shared" si="185"/>
        <v>68</v>
      </c>
      <c r="CU908" s="15">
        <f t="shared" si="186"/>
        <v>1</v>
      </c>
      <c r="CV908" s="15">
        <f t="shared" si="187"/>
        <v>0</v>
      </c>
      <c r="CW908" s="15"/>
      <c r="CX908" s="15"/>
      <c r="CY908" s="15">
        <f t="shared" si="188"/>
        <v>0</v>
      </c>
      <c r="CZ908" s="15">
        <f>GG908</f>
        <v>0</v>
      </c>
      <c r="DA908" s="16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20"/>
      <c r="DY908" s="15"/>
      <c r="DZ908" s="20"/>
      <c r="EA908" s="15"/>
      <c r="EB908" s="20"/>
      <c r="EC908" s="15"/>
      <c r="ED908" s="20"/>
      <c r="EE908" s="15"/>
      <c r="EF908" s="20"/>
      <c r="EG908" s="15"/>
      <c r="EH908" s="20"/>
      <c r="EI908" s="24"/>
      <c r="EJ908" s="20"/>
      <c r="EK908" s="15"/>
      <c r="EL908" s="20"/>
      <c r="EM908" s="15"/>
      <c r="EN908" s="20"/>
      <c r="EO908" s="15"/>
      <c r="EP908" s="20"/>
      <c r="EQ908" s="15"/>
      <c r="ER908" s="20"/>
      <c r="ES908" s="15"/>
      <c r="ET908" s="20"/>
      <c r="EU908" s="15"/>
      <c r="EV908" s="20"/>
      <c r="EW908" s="15"/>
      <c r="EX908" s="16"/>
      <c r="EY908" s="15"/>
      <c r="EZ908" s="20"/>
      <c r="FA908" s="15"/>
      <c r="FB908" s="20"/>
      <c r="FC908" s="15"/>
      <c r="FD908" s="20"/>
      <c r="FE908" s="15">
        <v>75</v>
      </c>
      <c r="FF908" s="20">
        <v>2</v>
      </c>
      <c r="FG908" s="15"/>
      <c r="FH908" s="20"/>
      <c r="FI908" s="15"/>
      <c r="FJ908" s="20"/>
      <c r="FK908" s="15"/>
      <c r="FL908" s="20"/>
      <c r="FM908" s="15"/>
      <c r="FN908" s="20"/>
      <c r="FO908" s="15"/>
      <c r="FP908" s="20"/>
      <c r="FQ908" s="15"/>
      <c r="FR908" s="20"/>
      <c r="FS908" s="15">
        <v>68</v>
      </c>
      <c r="FT908" s="20">
        <v>3</v>
      </c>
      <c r="FU908" s="15"/>
      <c r="FV908" s="20"/>
      <c r="FW908" s="15"/>
      <c r="FX908" s="20"/>
      <c r="FY908" s="15"/>
      <c r="FZ908" s="20"/>
      <c r="GA908" s="15"/>
      <c r="GB908" s="20"/>
      <c r="GC908" s="15"/>
      <c r="GD908" s="20"/>
      <c r="GE908" s="15"/>
      <c r="GF908" s="20"/>
      <c r="GG908" s="170"/>
    </row>
    <row r="909" spans="1:189" s="2" customFormat="1" ht="15" customHeight="1" x14ac:dyDescent="0.3">
      <c r="A909" s="17" t="s">
        <v>2903</v>
      </c>
      <c r="B909" s="17" t="s">
        <v>140</v>
      </c>
      <c r="C909" s="17" t="s">
        <v>141</v>
      </c>
      <c r="D909" s="17" t="s">
        <v>1628</v>
      </c>
      <c r="E909" s="15" t="str">
        <f t="shared" si="182"/>
        <v>Katherine Rioux</v>
      </c>
      <c r="F909" s="17" t="s">
        <v>128</v>
      </c>
      <c r="G909" s="17">
        <v>999918882</v>
      </c>
      <c r="H909" s="15">
        <f t="shared" si="183"/>
        <v>38</v>
      </c>
      <c r="I909" s="15"/>
      <c r="J909" s="15"/>
      <c r="K909" s="16"/>
      <c r="L909" s="15"/>
      <c r="M909" s="15"/>
      <c r="N909" s="15"/>
      <c r="O909" s="15">
        <f t="shared" si="178"/>
        <v>0</v>
      </c>
      <c r="P909" s="15">
        <v>0</v>
      </c>
      <c r="Q909" s="15">
        <f t="shared" si="179"/>
        <v>0</v>
      </c>
      <c r="R909" s="15">
        <v>0</v>
      </c>
      <c r="S909" s="15">
        <v>0</v>
      </c>
      <c r="T909" s="15">
        <f t="shared" si="180"/>
        <v>0</v>
      </c>
      <c r="U909" s="15">
        <f t="shared" si="181"/>
        <v>0</v>
      </c>
      <c r="V909" s="15"/>
      <c r="W909" s="15"/>
      <c r="X909" s="15"/>
      <c r="Y909" s="15"/>
      <c r="Z909" s="16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>
        <f t="shared" si="184"/>
        <v>38</v>
      </c>
      <c r="CT909" s="15">
        <f t="shared" si="185"/>
        <v>0</v>
      </c>
      <c r="CU909" s="15">
        <f t="shared" si="186"/>
        <v>0</v>
      </c>
      <c r="CV909" s="15">
        <f t="shared" si="187"/>
        <v>0</v>
      </c>
      <c r="CW909" s="15"/>
      <c r="CX909" s="15"/>
      <c r="CY909" s="15">
        <f t="shared" si="188"/>
        <v>0</v>
      </c>
      <c r="CZ909" s="15">
        <f>GG909</f>
        <v>0</v>
      </c>
      <c r="DA909" s="16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20"/>
      <c r="DY909" s="15"/>
      <c r="DZ909" s="20"/>
      <c r="EA909" s="15"/>
      <c r="EB909" s="20"/>
      <c r="EC909" s="15"/>
      <c r="ED909" s="20"/>
      <c r="EE909" s="15"/>
      <c r="EF909" s="20"/>
      <c r="EG909" s="15"/>
      <c r="EH909" s="20"/>
      <c r="EI909" s="15"/>
      <c r="EJ909" s="20"/>
      <c r="EK909" s="15"/>
      <c r="EL909" s="20"/>
      <c r="EM909" s="15"/>
      <c r="EN909" s="20"/>
      <c r="EO909" s="15"/>
      <c r="EP909" s="20"/>
      <c r="EQ909" s="15"/>
      <c r="ER909" s="20"/>
      <c r="ES909" s="15"/>
      <c r="ET909" s="20"/>
      <c r="EU909" s="15"/>
      <c r="EV909" s="20"/>
      <c r="EW909" s="15"/>
      <c r="EX909" s="20"/>
      <c r="EY909" s="15"/>
      <c r="EZ909" s="20"/>
      <c r="FA909" s="15"/>
      <c r="FB909" s="20"/>
      <c r="FC909" s="15"/>
      <c r="FD909" s="20"/>
      <c r="FE909" s="15">
        <v>38</v>
      </c>
      <c r="FF909" s="20" t="s">
        <v>129</v>
      </c>
      <c r="FG909" s="15"/>
      <c r="FH909" s="20"/>
      <c r="FI909" s="15"/>
      <c r="FJ909" s="20"/>
      <c r="FK909" s="15"/>
      <c r="FL909" s="20"/>
      <c r="FM909" s="15"/>
      <c r="FN909" s="20"/>
      <c r="FO909" s="15"/>
      <c r="FP909" s="20"/>
      <c r="FQ909" s="15"/>
      <c r="FR909" s="20"/>
      <c r="FS909" s="15"/>
      <c r="FT909" s="20"/>
      <c r="FU909" s="15"/>
      <c r="FV909" s="20"/>
      <c r="FW909" s="15"/>
      <c r="FX909" s="20"/>
      <c r="FY909" s="15"/>
      <c r="FZ909" s="20"/>
      <c r="GA909" s="15"/>
      <c r="GB909" s="20"/>
      <c r="GC909" s="15"/>
      <c r="GD909" s="20"/>
      <c r="GE909" s="15"/>
      <c r="GF909" s="20"/>
      <c r="GG909" s="170"/>
    </row>
    <row r="910" spans="1:189" s="2" customFormat="1" ht="15" customHeight="1" x14ac:dyDescent="0.3">
      <c r="A910" s="17" t="s">
        <v>133</v>
      </c>
      <c r="B910" s="15" t="s">
        <v>142</v>
      </c>
      <c r="C910" s="15" t="s">
        <v>535</v>
      </c>
      <c r="D910" s="15" t="s">
        <v>532</v>
      </c>
      <c r="E910" s="15" t="str">
        <f t="shared" si="182"/>
        <v>Ian Cho</v>
      </c>
      <c r="F910" s="15" t="s">
        <v>135</v>
      </c>
      <c r="G910" s="17">
        <v>999918883</v>
      </c>
      <c r="H910" s="15">
        <f t="shared" si="183"/>
        <v>36</v>
      </c>
      <c r="I910" s="17"/>
      <c r="J910" s="17">
        <f>(O910+P910+R910+S910+T910+U910)/2</f>
        <v>36</v>
      </c>
      <c r="K910" s="21"/>
      <c r="L910" s="15"/>
      <c r="M910" s="15"/>
      <c r="N910" s="15"/>
      <c r="O910" s="15">
        <f t="shared" si="178"/>
        <v>0</v>
      </c>
      <c r="P910" s="15">
        <v>0</v>
      </c>
      <c r="Q910" s="15">
        <f t="shared" si="179"/>
        <v>1</v>
      </c>
      <c r="R910" s="15">
        <v>0</v>
      </c>
      <c r="S910" s="15">
        <v>0</v>
      </c>
      <c r="T910" s="15">
        <f t="shared" si="180"/>
        <v>72</v>
      </c>
      <c r="U910" s="15">
        <f t="shared" si="181"/>
        <v>0</v>
      </c>
      <c r="V910" s="15"/>
      <c r="W910" s="15"/>
      <c r="X910" s="15"/>
      <c r="Y910" s="15"/>
      <c r="Z910" s="21"/>
      <c r="AA910" s="17"/>
      <c r="AB910" s="17"/>
      <c r="AC910" s="17"/>
      <c r="AD910" s="17"/>
      <c r="AE910" s="17"/>
      <c r="AF910" s="24"/>
      <c r="AG910" s="17"/>
      <c r="AH910" s="24"/>
      <c r="AI910" s="17"/>
      <c r="AJ910" s="24"/>
      <c r="AK910" s="17"/>
      <c r="AL910" s="24"/>
      <c r="AM910" s="17"/>
      <c r="AN910" s="24"/>
      <c r="AO910" s="17"/>
      <c r="AP910" s="24"/>
      <c r="AQ910" s="17"/>
      <c r="AR910" s="24"/>
      <c r="AS910" s="17"/>
      <c r="AT910" s="24"/>
      <c r="AU910" s="17"/>
      <c r="AV910" s="24"/>
      <c r="AW910" s="17"/>
      <c r="AX910" s="24"/>
      <c r="AY910" s="17"/>
      <c r="AZ910" s="17"/>
      <c r="BA910" s="17"/>
      <c r="BB910" s="24"/>
      <c r="BC910" s="17"/>
      <c r="BD910" s="24"/>
      <c r="BE910" s="17"/>
      <c r="BF910" s="24"/>
      <c r="BG910" s="17"/>
      <c r="BH910" s="24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24"/>
      <c r="CQ910" s="17"/>
      <c r="CR910" s="24"/>
      <c r="CS910" s="15">
        <f t="shared" si="184"/>
        <v>0</v>
      </c>
      <c r="CT910" s="15">
        <f t="shared" si="185"/>
        <v>0</v>
      </c>
      <c r="CU910" s="15">
        <f t="shared" si="186"/>
        <v>0</v>
      </c>
      <c r="CV910" s="15">
        <f t="shared" si="187"/>
        <v>0</v>
      </c>
      <c r="CW910" s="15"/>
      <c r="CX910" s="15"/>
      <c r="CY910" s="15">
        <f t="shared" si="188"/>
        <v>0</v>
      </c>
      <c r="CZ910" s="15">
        <f>GG910</f>
        <v>0</v>
      </c>
      <c r="DA910" s="20"/>
      <c r="DB910" s="17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>
        <v>90</v>
      </c>
      <c r="DP910" s="17"/>
      <c r="DQ910" s="15"/>
      <c r="DR910" s="15"/>
      <c r="DS910" s="15"/>
      <c r="DT910" s="15"/>
      <c r="DU910" s="15"/>
      <c r="DV910" s="15"/>
      <c r="DW910" s="15"/>
      <c r="DX910" s="20"/>
      <c r="DY910" s="15">
        <v>52.5</v>
      </c>
      <c r="DZ910" s="20">
        <v>2</v>
      </c>
      <c r="EA910" s="15"/>
      <c r="EB910" s="20"/>
      <c r="EC910" s="15">
        <v>72</v>
      </c>
      <c r="ED910" s="20">
        <v>7</v>
      </c>
      <c r="EE910" s="15"/>
      <c r="EF910" s="20"/>
      <c r="EG910" s="15"/>
      <c r="EH910" s="20"/>
      <c r="EI910" s="15"/>
      <c r="EJ910" s="20"/>
      <c r="EK910" s="15"/>
      <c r="EL910" s="20"/>
      <c r="EM910" s="15"/>
      <c r="EN910" s="20"/>
      <c r="EO910" s="15"/>
      <c r="EP910" s="20"/>
      <c r="EQ910" s="15"/>
      <c r="ER910" s="20"/>
      <c r="ES910" s="15"/>
      <c r="ET910" s="20"/>
      <c r="EU910" s="15"/>
      <c r="EV910" s="20"/>
      <c r="EW910" s="15"/>
      <c r="EX910" s="20"/>
      <c r="EY910" s="15"/>
      <c r="EZ910" s="20"/>
      <c r="FA910" s="15"/>
      <c r="FB910" s="20"/>
      <c r="FC910" s="15"/>
      <c r="FD910" s="20"/>
      <c r="FE910" s="15"/>
      <c r="FF910" s="20"/>
      <c r="FG910" s="15"/>
      <c r="FH910" s="20"/>
      <c r="FI910" s="15"/>
      <c r="FJ910" s="20"/>
      <c r="FK910" s="15"/>
      <c r="FL910" s="20"/>
      <c r="FM910" s="15"/>
      <c r="FN910" s="20"/>
      <c r="FO910" s="15"/>
      <c r="FP910" s="20"/>
      <c r="FQ910" s="15"/>
      <c r="FR910" s="20"/>
      <c r="FS910" s="15"/>
      <c r="FT910" s="20"/>
      <c r="FU910" s="15"/>
      <c r="FV910" s="20"/>
      <c r="FW910" s="15"/>
      <c r="FX910" s="20"/>
      <c r="FY910" s="15"/>
      <c r="FZ910" s="20"/>
      <c r="GA910" s="15"/>
      <c r="GB910" s="20"/>
      <c r="GC910" s="15"/>
      <c r="GD910" s="20"/>
      <c r="GE910" s="15"/>
      <c r="GF910" s="20"/>
      <c r="GG910" s="170"/>
    </row>
    <row r="911" spans="1:189" s="2" customFormat="1" ht="15" customHeight="1" x14ac:dyDescent="0.3">
      <c r="A911" s="17" t="s">
        <v>2903</v>
      </c>
      <c r="B911" s="17" t="s">
        <v>140</v>
      </c>
      <c r="C911" s="17" t="s">
        <v>3286</v>
      </c>
      <c r="D911" s="17" t="s">
        <v>1475</v>
      </c>
      <c r="E911" s="15" t="str">
        <f t="shared" si="182"/>
        <v>Tivon Nguyen</v>
      </c>
      <c r="F911" s="17" t="s">
        <v>135</v>
      </c>
      <c r="G911" s="17">
        <v>999918884</v>
      </c>
      <c r="H911" s="15">
        <f t="shared" si="183"/>
        <v>52</v>
      </c>
      <c r="I911" s="15"/>
      <c r="J911" s="15"/>
      <c r="K911" s="16"/>
      <c r="L911" s="15"/>
      <c r="M911" s="15"/>
      <c r="N911" s="15"/>
      <c r="O911" s="15">
        <f t="shared" si="178"/>
        <v>0</v>
      </c>
      <c r="P911" s="15">
        <v>0</v>
      </c>
      <c r="Q911" s="15">
        <f t="shared" si="179"/>
        <v>0</v>
      </c>
      <c r="R911" s="15">
        <v>0</v>
      </c>
      <c r="S911" s="15">
        <v>0</v>
      </c>
      <c r="T911" s="15">
        <f t="shared" si="180"/>
        <v>0</v>
      </c>
      <c r="U911" s="15">
        <f t="shared" si="181"/>
        <v>0</v>
      </c>
      <c r="V911" s="15"/>
      <c r="W911" s="15"/>
      <c r="X911" s="15"/>
      <c r="Y911" s="15"/>
      <c r="Z911" s="16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>
        <f t="shared" si="184"/>
        <v>52</v>
      </c>
      <c r="CT911" s="15">
        <f t="shared" si="185"/>
        <v>0</v>
      </c>
      <c r="CU911" s="15">
        <f t="shared" si="186"/>
        <v>0</v>
      </c>
      <c r="CV911" s="15">
        <f t="shared" si="187"/>
        <v>0</v>
      </c>
      <c r="CW911" s="15"/>
      <c r="CX911" s="15"/>
      <c r="CY911" s="15">
        <f t="shared" si="188"/>
        <v>0</v>
      </c>
      <c r="CZ911" s="15">
        <f>GG911</f>
        <v>0</v>
      </c>
      <c r="DA911" s="16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20"/>
      <c r="DY911" s="15"/>
      <c r="DZ911" s="20"/>
      <c r="EA911" s="15"/>
      <c r="EB911" s="20"/>
      <c r="EC911" s="15"/>
      <c r="ED911" s="20"/>
      <c r="EE911" s="15"/>
      <c r="EF911" s="20"/>
      <c r="EG911" s="15"/>
      <c r="EH911" s="20"/>
      <c r="EI911" s="15"/>
      <c r="EJ911" s="20"/>
      <c r="EK911" s="15"/>
      <c r="EL911" s="20"/>
      <c r="EM911" s="15"/>
      <c r="EN911" s="20"/>
      <c r="EO911" s="15"/>
      <c r="EP911" s="20"/>
      <c r="EQ911" s="15"/>
      <c r="ER911" s="20"/>
      <c r="ES911" s="15"/>
      <c r="ET911" s="20"/>
      <c r="EU911" s="15"/>
      <c r="EV911" s="20"/>
      <c r="EW911" s="15"/>
      <c r="EX911" s="20"/>
      <c r="EY911" s="15"/>
      <c r="EZ911" s="20"/>
      <c r="FA911" s="15"/>
      <c r="FB911" s="20"/>
      <c r="FC911" s="15"/>
      <c r="FD911" s="20"/>
      <c r="FE911" s="15">
        <v>52</v>
      </c>
      <c r="FF911" s="20">
        <v>5</v>
      </c>
      <c r="FG911" s="15"/>
      <c r="FH911" s="20"/>
      <c r="FI911" s="15"/>
      <c r="FJ911" s="20"/>
      <c r="FK911" s="15"/>
      <c r="FL911" s="20"/>
      <c r="FM911" s="15"/>
      <c r="FN911" s="20"/>
      <c r="FO911" s="15"/>
      <c r="FP911" s="20"/>
      <c r="FQ911" s="15"/>
      <c r="FR911" s="20"/>
      <c r="FS911" s="15"/>
      <c r="FT911" s="20"/>
      <c r="FU911" s="15"/>
      <c r="FV911" s="20"/>
      <c r="FW911" s="15"/>
      <c r="FX911" s="20"/>
      <c r="FY911" s="15"/>
      <c r="FZ911" s="20"/>
      <c r="GA911" s="15"/>
      <c r="GB911" s="20"/>
      <c r="GC911" s="15"/>
      <c r="GD911" s="20"/>
      <c r="GE911" s="15"/>
      <c r="GF911" s="20"/>
      <c r="GG911" s="170"/>
    </row>
    <row r="912" spans="1:189" s="2" customFormat="1" ht="15" customHeight="1" x14ac:dyDescent="0.3">
      <c r="A912" s="17" t="s">
        <v>2903</v>
      </c>
      <c r="B912" s="17" t="s">
        <v>142</v>
      </c>
      <c r="C912" s="17" t="s">
        <v>823</v>
      </c>
      <c r="D912" s="17" t="s">
        <v>2186</v>
      </c>
      <c r="E912" s="15" t="str">
        <f t="shared" si="182"/>
        <v>Alankrita Ghosh</v>
      </c>
      <c r="F912" s="17" t="s">
        <v>128</v>
      </c>
      <c r="G912" s="17">
        <v>999918889</v>
      </c>
      <c r="H912" s="15">
        <f t="shared" si="183"/>
        <v>100</v>
      </c>
      <c r="I912" s="15"/>
      <c r="J912" s="15"/>
      <c r="K912" s="16"/>
      <c r="L912" s="15"/>
      <c r="M912" s="15"/>
      <c r="N912" s="15"/>
      <c r="O912" s="15">
        <f t="shared" si="178"/>
        <v>0</v>
      </c>
      <c r="P912" s="15">
        <v>0</v>
      </c>
      <c r="Q912" s="15">
        <f t="shared" si="179"/>
        <v>0</v>
      </c>
      <c r="R912" s="15">
        <v>0</v>
      </c>
      <c r="S912" s="15">
        <v>0</v>
      </c>
      <c r="T912" s="15">
        <f t="shared" si="180"/>
        <v>0</v>
      </c>
      <c r="U912" s="15">
        <f t="shared" si="181"/>
        <v>0</v>
      </c>
      <c r="V912" s="15"/>
      <c r="W912" s="15"/>
      <c r="X912" s="15"/>
      <c r="Y912" s="15"/>
      <c r="Z912" s="16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>
        <f t="shared" si="184"/>
        <v>100</v>
      </c>
      <c r="CT912" s="15">
        <f t="shared" si="185"/>
        <v>0</v>
      </c>
      <c r="CU912" s="15">
        <f t="shared" si="186"/>
        <v>0</v>
      </c>
      <c r="CV912" s="15">
        <f t="shared" si="187"/>
        <v>0</v>
      </c>
      <c r="CW912" s="15"/>
      <c r="CX912" s="15"/>
      <c r="CY912" s="15">
        <f t="shared" si="188"/>
        <v>0</v>
      </c>
      <c r="CZ912" s="15">
        <f>GG912</f>
        <v>0</v>
      </c>
      <c r="DA912" s="16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20"/>
      <c r="DY912" s="15"/>
      <c r="DZ912" s="20"/>
      <c r="EA912" s="15"/>
      <c r="EB912" s="20"/>
      <c r="EC912" s="15"/>
      <c r="ED912" s="20"/>
      <c r="EE912" s="15"/>
      <c r="EF912" s="20"/>
      <c r="EG912" s="15"/>
      <c r="EH912" s="20"/>
      <c r="EI912" s="15"/>
      <c r="EJ912" s="20"/>
      <c r="EK912" s="15"/>
      <c r="EL912" s="20"/>
      <c r="EM912" s="15"/>
      <c r="EN912" s="20"/>
      <c r="EO912" s="15"/>
      <c r="EP912" s="20"/>
      <c r="EQ912" s="15"/>
      <c r="ER912" s="20"/>
      <c r="ES912" s="15"/>
      <c r="ET912" s="20"/>
      <c r="EU912" s="15"/>
      <c r="EV912" s="20"/>
      <c r="EW912" s="15"/>
      <c r="EX912" s="20"/>
      <c r="EY912" s="15"/>
      <c r="EZ912" s="20"/>
      <c r="FA912" s="15"/>
      <c r="FB912" s="20"/>
      <c r="FC912" s="15"/>
      <c r="FD912" s="20"/>
      <c r="FE912" s="15">
        <v>100</v>
      </c>
      <c r="FF912" s="20">
        <v>1</v>
      </c>
      <c r="FG912" s="15"/>
      <c r="FH912" s="20"/>
      <c r="FI912" s="15"/>
      <c r="FJ912" s="20"/>
      <c r="FK912" s="15"/>
      <c r="FL912" s="20"/>
      <c r="FM912" s="15"/>
      <c r="FN912" s="20"/>
      <c r="FO912" s="15"/>
      <c r="FP912" s="20"/>
      <c r="FQ912" s="15"/>
      <c r="FR912" s="20"/>
      <c r="FS912" s="15"/>
      <c r="FT912" s="20"/>
      <c r="FU912" s="15"/>
      <c r="FV912" s="20"/>
      <c r="FW912" s="15"/>
      <c r="FX912" s="20"/>
      <c r="FY912" s="15"/>
      <c r="FZ912" s="20"/>
      <c r="GA912" s="15"/>
      <c r="GB912" s="20"/>
      <c r="GC912" s="15"/>
      <c r="GD912" s="20"/>
      <c r="GE912" s="15"/>
      <c r="GF912" s="20"/>
      <c r="GG912" s="170"/>
    </row>
    <row r="913" spans="1:189" s="2" customFormat="1" ht="15" customHeight="1" x14ac:dyDescent="0.3">
      <c r="A913" s="17" t="s">
        <v>2903</v>
      </c>
      <c r="B913" s="17" t="s">
        <v>134</v>
      </c>
      <c r="C913" s="17" t="s">
        <v>977</v>
      </c>
      <c r="D913" s="17" t="s">
        <v>1368</v>
      </c>
      <c r="E913" s="15" t="str">
        <f t="shared" si="182"/>
        <v>Vera Martinovic</v>
      </c>
      <c r="F913" s="17" t="s">
        <v>128</v>
      </c>
      <c r="G913" s="17">
        <v>999918920</v>
      </c>
      <c r="H913" s="15">
        <f t="shared" si="183"/>
        <v>38</v>
      </c>
      <c r="I913" s="15"/>
      <c r="J913" s="15"/>
      <c r="K913" s="16"/>
      <c r="L913" s="15"/>
      <c r="M913" s="15"/>
      <c r="N913" s="15"/>
      <c r="O913" s="15">
        <f t="shared" si="178"/>
        <v>0</v>
      </c>
      <c r="P913" s="15">
        <v>0</v>
      </c>
      <c r="Q913" s="15">
        <f t="shared" si="179"/>
        <v>0</v>
      </c>
      <c r="R913" s="15">
        <v>0</v>
      </c>
      <c r="S913" s="15">
        <v>0</v>
      </c>
      <c r="T913" s="15">
        <f t="shared" si="180"/>
        <v>0</v>
      </c>
      <c r="U913" s="15">
        <f t="shared" si="181"/>
        <v>0</v>
      </c>
      <c r="V913" s="15"/>
      <c r="W913" s="15"/>
      <c r="X913" s="15"/>
      <c r="Y913" s="15"/>
      <c r="Z913" s="16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>
        <f t="shared" si="184"/>
        <v>38</v>
      </c>
      <c r="CT913" s="15">
        <f t="shared" si="185"/>
        <v>0</v>
      </c>
      <c r="CU913" s="15">
        <f t="shared" si="186"/>
        <v>0</v>
      </c>
      <c r="CV913" s="15">
        <f t="shared" si="187"/>
        <v>0</v>
      </c>
      <c r="CW913" s="15"/>
      <c r="CX913" s="15"/>
      <c r="CY913" s="15">
        <f t="shared" si="188"/>
        <v>0</v>
      </c>
      <c r="CZ913" s="15">
        <f>GG913</f>
        <v>0</v>
      </c>
      <c r="DA913" s="16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20"/>
      <c r="DY913" s="15"/>
      <c r="DZ913" s="20"/>
      <c r="EA913" s="15"/>
      <c r="EB913" s="20"/>
      <c r="EC913" s="15"/>
      <c r="ED913" s="20"/>
      <c r="EE913" s="15"/>
      <c r="EF913" s="20"/>
      <c r="EG913" s="15"/>
      <c r="EH913" s="20"/>
      <c r="EI913" s="15"/>
      <c r="EJ913" s="20"/>
      <c r="EK913" s="15"/>
      <c r="EL913" s="20"/>
      <c r="EM913" s="15"/>
      <c r="EN913" s="20"/>
      <c r="EO913" s="15"/>
      <c r="EP913" s="20"/>
      <c r="EQ913" s="15"/>
      <c r="ER913" s="20"/>
      <c r="ES913" s="15"/>
      <c r="ET913" s="20"/>
      <c r="EU913" s="15"/>
      <c r="EV913" s="20"/>
      <c r="EW913" s="15"/>
      <c r="EX913" s="20"/>
      <c r="EY913" s="15"/>
      <c r="EZ913" s="20"/>
      <c r="FA913" s="15"/>
      <c r="FB913" s="20"/>
      <c r="FC913" s="15"/>
      <c r="FD913" s="20"/>
      <c r="FE913" s="15">
        <v>38</v>
      </c>
      <c r="FF913" s="20" t="s">
        <v>129</v>
      </c>
      <c r="FG913" s="15"/>
      <c r="FH913" s="20"/>
      <c r="FI913" s="15"/>
      <c r="FJ913" s="20"/>
      <c r="FK913" s="15"/>
      <c r="FL913" s="20"/>
      <c r="FM913" s="15"/>
      <c r="FN913" s="20"/>
      <c r="FO913" s="15"/>
      <c r="FP913" s="20"/>
      <c r="FQ913" s="15"/>
      <c r="FR913" s="20"/>
      <c r="FS913" s="15"/>
      <c r="FT913" s="20"/>
      <c r="FU913" s="15"/>
      <c r="FV913" s="20"/>
      <c r="FW913" s="15"/>
      <c r="FX913" s="20"/>
      <c r="FY913" s="15"/>
      <c r="FZ913" s="20"/>
      <c r="GA913" s="15"/>
      <c r="GB913" s="20"/>
      <c r="GC913" s="15"/>
      <c r="GD913" s="20"/>
      <c r="GE913" s="15"/>
      <c r="GF913" s="20"/>
      <c r="GG913" s="170"/>
    </row>
    <row r="914" spans="1:189" s="2" customFormat="1" ht="15" customHeight="1" x14ac:dyDescent="0.3">
      <c r="A914" s="17" t="s">
        <v>2903</v>
      </c>
      <c r="B914" s="17" t="s">
        <v>126</v>
      </c>
      <c r="C914" s="17" t="s">
        <v>1156</v>
      </c>
      <c r="D914" s="17" t="s">
        <v>806</v>
      </c>
      <c r="E914" s="15" t="str">
        <f t="shared" si="182"/>
        <v>Angela Gao</v>
      </c>
      <c r="F914" s="17" t="s">
        <v>128</v>
      </c>
      <c r="G914" s="17">
        <v>999918923</v>
      </c>
      <c r="H914" s="15">
        <f t="shared" si="183"/>
        <v>44</v>
      </c>
      <c r="I914" s="15"/>
      <c r="J914" s="15"/>
      <c r="K914" s="16"/>
      <c r="L914" s="15"/>
      <c r="M914" s="15"/>
      <c r="N914" s="15"/>
      <c r="O914" s="15">
        <f t="shared" si="178"/>
        <v>0</v>
      </c>
      <c r="P914" s="15">
        <v>0</v>
      </c>
      <c r="Q914" s="15">
        <f t="shared" si="179"/>
        <v>0</v>
      </c>
      <c r="R914" s="15">
        <v>0</v>
      </c>
      <c r="S914" s="15">
        <v>0</v>
      </c>
      <c r="T914" s="15">
        <f t="shared" si="180"/>
        <v>0</v>
      </c>
      <c r="U914" s="15">
        <f t="shared" si="181"/>
        <v>0</v>
      </c>
      <c r="V914" s="15"/>
      <c r="W914" s="15"/>
      <c r="X914" s="15"/>
      <c r="Y914" s="15"/>
      <c r="Z914" s="16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>
        <f t="shared" si="184"/>
        <v>44</v>
      </c>
      <c r="CT914" s="15">
        <f t="shared" si="185"/>
        <v>0</v>
      </c>
      <c r="CU914" s="15">
        <f t="shared" si="186"/>
        <v>0</v>
      </c>
      <c r="CV914" s="15">
        <f t="shared" si="187"/>
        <v>0</v>
      </c>
      <c r="CW914" s="15"/>
      <c r="CX914" s="15"/>
      <c r="CY914" s="15">
        <f t="shared" si="188"/>
        <v>0</v>
      </c>
      <c r="CZ914" s="15">
        <f>GG914</f>
        <v>0</v>
      </c>
      <c r="DA914" s="16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20"/>
      <c r="DY914" s="15"/>
      <c r="DZ914" s="20"/>
      <c r="EA914" s="15"/>
      <c r="EB914" s="20"/>
      <c r="EC914" s="15"/>
      <c r="ED914" s="20"/>
      <c r="EE914" s="15"/>
      <c r="EF914" s="20"/>
      <c r="EG914" s="15"/>
      <c r="EH914" s="20"/>
      <c r="EI914" s="15"/>
      <c r="EJ914" s="20"/>
      <c r="EK914" s="15"/>
      <c r="EL914" s="20"/>
      <c r="EM914" s="15"/>
      <c r="EN914" s="20"/>
      <c r="EO914" s="15"/>
      <c r="EP914" s="20"/>
      <c r="EQ914" s="15"/>
      <c r="ER914" s="20"/>
      <c r="ES914" s="15"/>
      <c r="ET914" s="20"/>
      <c r="EU914" s="15"/>
      <c r="EV914" s="20"/>
      <c r="EW914" s="15"/>
      <c r="EX914" s="20"/>
      <c r="EY914" s="15"/>
      <c r="EZ914" s="20"/>
      <c r="FA914" s="15"/>
      <c r="FB914" s="20"/>
      <c r="FC914" s="15"/>
      <c r="FD914" s="20"/>
      <c r="FE914" s="15">
        <v>44</v>
      </c>
      <c r="FF914" s="20">
        <v>7</v>
      </c>
      <c r="FG914" s="15"/>
      <c r="FH914" s="20"/>
      <c r="FI914" s="15"/>
      <c r="FJ914" s="20"/>
      <c r="FK914" s="15"/>
      <c r="FL914" s="20"/>
      <c r="FM914" s="15"/>
      <c r="FN914" s="20"/>
      <c r="FO914" s="15"/>
      <c r="FP914" s="20"/>
      <c r="FQ914" s="15"/>
      <c r="FR914" s="20"/>
      <c r="FS914" s="15"/>
      <c r="FT914" s="20"/>
      <c r="FU914" s="15"/>
      <c r="FV914" s="20"/>
      <c r="FW914" s="15"/>
      <c r="FX914" s="20"/>
      <c r="FY914" s="15"/>
      <c r="FZ914" s="20"/>
      <c r="GA914" s="15"/>
      <c r="GB914" s="20"/>
      <c r="GC914" s="15"/>
      <c r="GD914" s="20"/>
      <c r="GE914" s="15"/>
      <c r="GF914" s="20"/>
      <c r="GG914" s="170"/>
    </row>
    <row r="915" spans="1:189" s="2" customFormat="1" ht="15" customHeight="1" x14ac:dyDescent="0.3">
      <c r="A915" s="17" t="s">
        <v>2903</v>
      </c>
      <c r="B915" s="17" t="s">
        <v>126</v>
      </c>
      <c r="C915" s="17" t="s">
        <v>225</v>
      </c>
      <c r="D915" s="17" t="s">
        <v>671</v>
      </c>
      <c r="E915" s="15" t="str">
        <f t="shared" si="182"/>
        <v>Matthew Tyler</v>
      </c>
      <c r="F915" s="17" t="s">
        <v>135</v>
      </c>
      <c r="G915" s="17">
        <v>999918943</v>
      </c>
      <c r="H915" s="15">
        <f t="shared" si="183"/>
        <v>29</v>
      </c>
      <c r="I915" s="15"/>
      <c r="J915" s="15"/>
      <c r="K915" s="16"/>
      <c r="L915" s="15"/>
      <c r="M915" s="15"/>
      <c r="N915" s="15"/>
      <c r="O915" s="15">
        <f t="shared" si="178"/>
        <v>0</v>
      </c>
      <c r="P915" s="15">
        <v>0</v>
      </c>
      <c r="Q915" s="15">
        <f t="shared" si="179"/>
        <v>0</v>
      </c>
      <c r="R915" s="15">
        <v>0</v>
      </c>
      <c r="S915" s="15">
        <v>0</v>
      </c>
      <c r="T915" s="15">
        <f t="shared" si="180"/>
        <v>0</v>
      </c>
      <c r="U915" s="15">
        <f t="shared" si="181"/>
        <v>0</v>
      </c>
      <c r="V915" s="15"/>
      <c r="W915" s="15"/>
      <c r="X915" s="15"/>
      <c r="Y915" s="15"/>
      <c r="Z915" s="16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>
        <f t="shared" si="184"/>
        <v>29</v>
      </c>
      <c r="CT915" s="15">
        <f t="shared" si="185"/>
        <v>0</v>
      </c>
      <c r="CU915" s="15">
        <f t="shared" si="186"/>
        <v>0</v>
      </c>
      <c r="CV915" s="15">
        <f t="shared" si="187"/>
        <v>0</v>
      </c>
      <c r="CW915" s="15"/>
      <c r="CX915" s="15"/>
      <c r="CY915" s="15">
        <f t="shared" si="188"/>
        <v>0</v>
      </c>
      <c r="CZ915" s="15">
        <f>GG915</f>
        <v>0</v>
      </c>
      <c r="DA915" s="16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20"/>
      <c r="DY915" s="15"/>
      <c r="DZ915" s="20"/>
      <c r="EA915" s="15"/>
      <c r="EB915" s="20"/>
      <c r="EC915" s="15"/>
      <c r="ED915" s="20"/>
      <c r="EE915" s="15"/>
      <c r="EF915" s="20"/>
      <c r="EG915" s="15"/>
      <c r="EH915" s="20"/>
      <c r="EI915" s="15"/>
      <c r="EJ915" s="20"/>
      <c r="EK915" s="15"/>
      <c r="EL915" s="20"/>
      <c r="EM915" s="15"/>
      <c r="EN915" s="20"/>
      <c r="EO915" s="15"/>
      <c r="EP915" s="20"/>
      <c r="EQ915" s="15"/>
      <c r="ER915" s="20"/>
      <c r="ES915" s="15"/>
      <c r="ET915" s="20"/>
      <c r="EU915" s="15"/>
      <c r="EV915" s="20"/>
      <c r="EW915" s="15"/>
      <c r="EX915" s="20"/>
      <c r="EY915" s="15"/>
      <c r="EZ915" s="20"/>
      <c r="FA915" s="15"/>
      <c r="FB915" s="20"/>
      <c r="FC915" s="15"/>
      <c r="FD915" s="20"/>
      <c r="FE915" s="15">
        <v>29</v>
      </c>
      <c r="FF915" s="20" t="s">
        <v>168</v>
      </c>
      <c r="FG915" s="15"/>
      <c r="FH915" s="20"/>
      <c r="FI915" s="15"/>
      <c r="FJ915" s="20"/>
      <c r="FK915" s="15"/>
      <c r="FL915" s="20"/>
      <c r="FM915" s="15"/>
      <c r="FN915" s="20"/>
      <c r="FO915" s="15"/>
      <c r="FP915" s="20"/>
      <c r="FQ915" s="15"/>
      <c r="FR915" s="20"/>
      <c r="FS915" s="15"/>
      <c r="FT915" s="20"/>
      <c r="FU915" s="15"/>
      <c r="FV915" s="20"/>
      <c r="FW915" s="15"/>
      <c r="FX915" s="20"/>
      <c r="FY915" s="15"/>
      <c r="FZ915" s="20"/>
      <c r="GA915" s="15"/>
      <c r="GB915" s="20"/>
      <c r="GC915" s="15"/>
      <c r="GD915" s="20"/>
      <c r="GE915" s="15"/>
      <c r="GF915" s="20"/>
      <c r="GG915" s="170"/>
    </row>
    <row r="916" spans="1:189" s="2" customFormat="1" ht="15" customHeight="1" x14ac:dyDescent="0.3">
      <c r="A916" s="17" t="s">
        <v>2903</v>
      </c>
      <c r="B916" s="17" t="s">
        <v>126</v>
      </c>
      <c r="C916" s="17" t="s">
        <v>1449</v>
      </c>
      <c r="D916" s="17" t="s">
        <v>1450</v>
      </c>
      <c r="E916" s="15" t="str">
        <f t="shared" si="182"/>
        <v>Shion Murakawa</v>
      </c>
      <c r="F916" s="17" t="s">
        <v>135</v>
      </c>
      <c r="G916" s="17">
        <v>999918947</v>
      </c>
      <c r="H916" s="15">
        <f t="shared" si="183"/>
        <v>38</v>
      </c>
      <c r="I916" s="15"/>
      <c r="J916" s="15"/>
      <c r="K916" s="16"/>
      <c r="L916" s="15"/>
      <c r="M916" s="15"/>
      <c r="N916" s="15"/>
      <c r="O916" s="15">
        <f t="shared" si="178"/>
        <v>0</v>
      </c>
      <c r="P916" s="15">
        <v>0</v>
      </c>
      <c r="Q916" s="15">
        <f t="shared" si="179"/>
        <v>0</v>
      </c>
      <c r="R916" s="15">
        <v>0</v>
      </c>
      <c r="S916" s="15">
        <v>0</v>
      </c>
      <c r="T916" s="15">
        <f t="shared" si="180"/>
        <v>0</v>
      </c>
      <c r="U916" s="15">
        <f t="shared" si="181"/>
        <v>0</v>
      </c>
      <c r="V916" s="15"/>
      <c r="W916" s="15"/>
      <c r="X916" s="15"/>
      <c r="Y916" s="15"/>
      <c r="Z916" s="16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>
        <f t="shared" si="184"/>
        <v>38</v>
      </c>
      <c r="CT916" s="15">
        <f t="shared" si="185"/>
        <v>0</v>
      </c>
      <c r="CU916" s="15">
        <f t="shared" si="186"/>
        <v>0</v>
      </c>
      <c r="CV916" s="15">
        <f t="shared" si="187"/>
        <v>0</v>
      </c>
      <c r="CW916" s="15"/>
      <c r="CX916" s="15"/>
      <c r="CY916" s="15">
        <f t="shared" si="188"/>
        <v>0</v>
      </c>
      <c r="CZ916" s="15">
        <f>GG916</f>
        <v>0</v>
      </c>
      <c r="DA916" s="16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20"/>
      <c r="DY916" s="15"/>
      <c r="DZ916" s="20"/>
      <c r="EA916" s="15"/>
      <c r="EB916" s="20"/>
      <c r="EC916" s="15"/>
      <c r="ED916" s="20"/>
      <c r="EE916" s="15"/>
      <c r="EF916" s="20"/>
      <c r="EG916" s="15"/>
      <c r="EH916" s="20"/>
      <c r="EI916" s="15"/>
      <c r="EJ916" s="20"/>
      <c r="EK916" s="15"/>
      <c r="EL916" s="20"/>
      <c r="EM916" s="15"/>
      <c r="EN916" s="20"/>
      <c r="EO916" s="15"/>
      <c r="EP916" s="20"/>
      <c r="EQ916" s="15"/>
      <c r="ER916" s="20"/>
      <c r="ES916" s="15"/>
      <c r="ET916" s="20"/>
      <c r="EU916" s="15"/>
      <c r="EV916" s="20"/>
      <c r="EW916" s="15"/>
      <c r="EX916" s="20"/>
      <c r="EY916" s="15"/>
      <c r="EZ916" s="20"/>
      <c r="FA916" s="15"/>
      <c r="FB916" s="20"/>
      <c r="FC916" s="15"/>
      <c r="FD916" s="20"/>
      <c r="FE916" s="15">
        <v>38</v>
      </c>
      <c r="FF916" s="20" t="s">
        <v>129</v>
      </c>
      <c r="FG916" s="15"/>
      <c r="FH916" s="20"/>
      <c r="FI916" s="15"/>
      <c r="FJ916" s="20"/>
      <c r="FK916" s="15"/>
      <c r="FL916" s="20"/>
      <c r="FM916" s="15"/>
      <c r="FN916" s="20"/>
      <c r="FO916" s="15"/>
      <c r="FP916" s="20"/>
      <c r="FQ916" s="15"/>
      <c r="FR916" s="20"/>
      <c r="FS916" s="15"/>
      <c r="FT916" s="20"/>
      <c r="FU916" s="15"/>
      <c r="FV916" s="20"/>
      <c r="FW916" s="15"/>
      <c r="FX916" s="20"/>
      <c r="FY916" s="15"/>
      <c r="FZ916" s="20"/>
      <c r="GA916" s="15"/>
      <c r="GB916" s="20"/>
      <c r="GC916" s="15"/>
      <c r="GD916" s="20"/>
      <c r="GE916" s="15"/>
      <c r="GF916" s="20"/>
      <c r="GG916" s="170"/>
    </row>
    <row r="917" spans="1:189" s="2" customFormat="1" ht="15" customHeight="1" x14ac:dyDescent="0.3">
      <c r="A917" s="85" t="s">
        <v>133</v>
      </c>
      <c r="B917" s="85" t="s">
        <v>140</v>
      </c>
      <c r="C917" s="85" t="s">
        <v>249</v>
      </c>
      <c r="D917" s="85" t="s">
        <v>350</v>
      </c>
      <c r="E917" s="15" t="str">
        <f t="shared" si="182"/>
        <v>Sebastian Betancourt</v>
      </c>
      <c r="F917" s="85" t="s">
        <v>135</v>
      </c>
      <c r="G917" s="15">
        <v>999918953</v>
      </c>
      <c r="H917" s="15">
        <f t="shared" si="183"/>
        <v>90</v>
      </c>
      <c r="I917" s="15"/>
      <c r="J917" s="15"/>
      <c r="K917" s="16"/>
      <c r="L917" s="15"/>
      <c r="M917" s="15"/>
      <c r="N917" s="15"/>
      <c r="O917" s="15">
        <f t="shared" si="178"/>
        <v>0</v>
      </c>
      <c r="P917" s="15">
        <v>0</v>
      </c>
      <c r="Q917" s="15">
        <f t="shared" si="179"/>
        <v>0</v>
      </c>
      <c r="R917" s="15">
        <v>0</v>
      </c>
      <c r="S917" s="15">
        <v>0</v>
      </c>
      <c r="T917" s="15">
        <f t="shared" si="180"/>
        <v>0</v>
      </c>
      <c r="U917" s="15">
        <f t="shared" si="181"/>
        <v>0</v>
      </c>
      <c r="V917" s="15"/>
      <c r="W917" s="15"/>
      <c r="X917" s="15"/>
      <c r="Y917" s="15"/>
      <c r="Z917" s="16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>
        <f t="shared" si="184"/>
        <v>0</v>
      </c>
      <c r="CT917" s="15">
        <f t="shared" si="185"/>
        <v>90</v>
      </c>
      <c r="CU917" s="15">
        <f t="shared" si="186"/>
        <v>1</v>
      </c>
      <c r="CV917" s="15">
        <f t="shared" si="187"/>
        <v>0</v>
      </c>
      <c r="CW917" s="15"/>
      <c r="CX917" s="15"/>
      <c r="CY917" s="15">
        <f t="shared" si="188"/>
        <v>0</v>
      </c>
      <c r="CZ917" s="15">
        <f>GG917</f>
        <v>0</v>
      </c>
      <c r="DA917" s="16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20"/>
      <c r="DY917" s="15"/>
      <c r="DZ917" s="20"/>
      <c r="EA917" s="15"/>
      <c r="EB917" s="20"/>
      <c r="EC917" s="15"/>
      <c r="ED917" s="20"/>
      <c r="EE917" s="15"/>
      <c r="EF917" s="20"/>
      <c r="EG917" s="15"/>
      <c r="EH917" s="20"/>
      <c r="EI917" s="15"/>
      <c r="EJ917" s="20"/>
      <c r="EK917" s="15"/>
      <c r="EL917" s="20"/>
      <c r="EM917" s="15"/>
      <c r="EN917" s="20"/>
      <c r="EO917" s="15"/>
      <c r="EP917" s="20"/>
      <c r="EQ917" s="15"/>
      <c r="ER917" s="20"/>
      <c r="ES917" s="15"/>
      <c r="ET917" s="20"/>
      <c r="EU917" s="15">
        <v>90</v>
      </c>
      <c r="EV917" s="20">
        <v>2</v>
      </c>
      <c r="EW917" s="15"/>
      <c r="EX917" s="20"/>
      <c r="EY917" s="15"/>
      <c r="EZ917" s="20"/>
      <c r="FA917" s="15"/>
      <c r="FB917" s="20"/>
      <c r="FC917" s="15"/>
      <c r="FD917" s="20"/>
      <c r="FE917" s="15"/>
      <c r="FF917" s="20"/>
      <c r="FG917" s="15"/>
      <c r="FH917" s="20"/>
      <c r="FI917" s="15"/>
      <c r="FJ917" s="20"/>
      <c r="FK917" s="15"/>
      <c r="FL917" s="20"/>
      <c r="FM917" s="15"/>
      <c r="FN917" s="20"/>
      <c r="FO917" s="15"/>
      <c r="FP917" s="20"/>
      <c r="FQ917" s="15"/>
      <c r="FR917" s="20"/>
      <c r="FS917" s="15"/>
      <c r="FT917" s="20"/>
      <c r="FU917" s="15"/>
      <c r="FV917" s="20"/>
      <c r="FW917" s="15"/>
      <c r="FX917" s="20"/>
      <c r="FY917" s="15"/>
      <c r="FZ917" s="20"/>
      <c r="GA917" s="15"/>
      <c r="GB917" s="20"/>
      <c r="GC917" s="15"/>
      <c r="GD917" s="20"/>
      <c r="GE917" s="15"/>
      <c r="GF917" s="20"/>
      <c r="GG917" s="170"/>
    </row>
    <row r="918" spans="1:189" s="2" customFormat="1" ht="15" customHeight="1" x14ac:dyDescent="0.3">
      <c r="A918" s="15" t="s">
        <v>130</v>
      </c>
      <c r="B918" s="15" t="s">
        <v>142</v>
      </c>
      <c r="C918" s="15" t="s">
        <v>808</v>
      </c>
      <c r="D918" s="15" t="s">
        <v>807</v>
      </c>
      <c r="E918" s="15" t="str">
        <f t="shared" si="182"/>
        <v>Jerard Caleb Garcia</v>
      </c>
      <c r="F918" s="15" t="s">
        <v>135</v>
      </c>
      <c r="G918" s="15">
        <v>999918956</v>
      </c>
      <c r="H918" s="15">
        <f t="shared" si="183"/>
        <v>99</v>
      </c>
      <c r="I918" s="15"/>
      <c r="J918" s="17">
        <f>(O918+P918+R918+S918+T918+U918)/2</f>
        <v>99</v>
      </c>
      <c r="K918" s="16"/>
      <c r="L918" s="15"/>
      <c r="M918" s="15"/>
      <c r="N918" s="15"/>
      <c r="O918" s="15">
        <f t="shared" si="178"/>
        <v>150</v>
      </c>
      <c r="P918" s="15">
        <v>0</v>
      </c>
      <c r="Q918" s="15">
        <f t="shared" si="179"/>
        <v>1</v>
      </c>
      <c r="R918" s="15">
        <v>0</v>
      </c>
      <c r="S918" s="15">
        <v>0</v>
      </c>
      <c r="T918" s="15">
        <f t="shared" si="180"/>
        <v>48</v>
      </c>
      <c r="U918" s="15">
        <f t="shared" si="181"/>
        <v>0</v>
      </c>
      <c r="V918" s="15"/>
      <c r="W918" s="15"/>
      <c r="X918" s="15"/>
      <c r="Y918" s="15"/>
      <c r="Z918" s="16"/>
      <c r="AA918" s="15"/>
      <c r="AB918" s="24"/>
      <c r="AC918" s="15"/>
      <c r="AD918" s="15"/>
      <c r="AE918" s="15"/>
      <c r="AF918" s="15"/>
      <c r="AG918" s="15"/>
      <c r="AH918" s="24"/>
      <c r="AI918" s="15"/>
      <c r="AJ918" s="15"/>
      <c r="AK918" s="15"/>
      <c r="AL918" s="15"/>
      <c r="AM918" s="15"/>
      <c r="AN918" s="24"/>
      <c r="AO918" s="15"/>
      <c r="AP918" s="24"/>
      <c r="AQ918" s="15"/>
      <c r="AR918" s="24"/>
      <c r="AS918" s="15"/>
      <c r="AT918" s="24"/>
      <c r="AU918" s="15"/>
      <c r="AV918" s="24"/>
      <c r="AW918" s="15"/>
      <c r="AX918" s="24"/>
      <c r="AY918" s="15"/>
      <c r="AZ918" s="15"/>
      <c r="BA918" s="15"/>
      <c r="BB918" s="15"/>
      <c r="BC918" s="15"/>
      <c r="BD918" s="15"/>
      <c r="BE918" s="15"/>
      <c r="BF918" s="24"/>
      <c r="BG918" s="15"/>
      <c r="BH918" s="24"/>
      <c r="BI918" s="15"/>
      <c r="BJ918" s="24"/>
      <c r="BK918" s="15"/>
      <c r="BL918" s="24"/>
      <c r="BM918" s="15">
        <v>105</v>
      </c>
      <c r="BN918" s="24">
        <v>2</v>
      </c>
      <c r="BO918" s="15"/>
      <c r="BP918" s="24"/>
      <c r="BQ918" s="15"/>
      <c r="BR918" s="24"/>
      <c r="BS918" s="15"/>
      <c r="BT918" s="24"/>
      <c r="BU918" s="15"/>
      <c r="BV918" s="24"/>
      <c r="BW918" s="15"/>
      <c r="BX918" s="24"/>
      <c r="BY918" s="15"/>
      <c r="BZ918" s="24"/>
      <c r="CA918" s="15">
        <f>0.4*120</f>
        <v>48</v>
      </c>
      <c r="CB918" s="24">
        <v>2</v>
      </c>
      <c r="CC918" s="15"/>
      <c r="CD918" s="24"/>
      <c r="CE918" s="15"/>
      <c r="CF918" s="24"/>
      <c r="CG918" s="15"/>
      <c r="CH918" s="25"/>
      <c r="CI918" s="15"/>
      <c r="CJ918" s="25"/>
      <c r="CK918" s="15"/>
      <c r="CL918" s="25"/>
      <c r="CM918" s="15"/>
      <c r="CN918" s="25"/>
      <c r="CO918" s="15"/>
      <c r="CP918" s="24"/>
      <c r="CQ918" s="15"/>
      <c r="CR918" s="24"/>
      <c r="CS918" s="15">
        <f t="shared" si="184"/>
        <v>0</v>
      </c>
      <c r="CT918" s="15">
        <f t="shared" si="185"/>
        <v>0</v>
      </c>
      <c r="CU918" s="15">
        <f t="shared" si="186"/>
        <v>0</v>
      </c>
      <c r="CV918" s="15">
        <f t="shared" si="187"/>
        <v>0</v>
      </c>
      <c r="CW918" s="15"/>
      <c r="CX918" s="15"/>
      <c r="CY918" s="15">
        <f t="shared" si="188"/>
        <v>0</v>
      </c>
      <c r="CZ918" s="15">
        <f>GG918</f>
        <v>0</v>
      </c>
      <c r="DA918" s="20"/>
      <c r="DB918" s="17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>
        <f>0.4*68</f>
        <v>27.200000000000003</v>
      </c>
      <c r="DP918" s="17"/>
      <c r="DQ918" s="15"/>
      <c r="DR918" s="15"/>
      <c r="DS918" s="15"/>
      <c r="DT918" s="15"/>
      <c r="DU918" s="15"/>
      <c r="DV918" s="15"/>
      <c r="DW918" s="15"/>
      <c r="DX918" s="20"/>
      <c r="DY918" s="15"/>
      <c r="DZ918" s="20"/>
      <c r="EA918" s="15"/>
      <c r="EB918" s="20"/>
      <c r="EC918" s="15">
        <f>0.4*120</f>
        <v>48</v>
      </c>
      <c r="ED918" s="20">
        <v>2</v>
      </c>
      <c r="EE918" s="15"/>
      <c r="EF918" s="20"/>
      <c r="EG918" s="15"/>
      <c r="EH918" s="20"/>
      <c r="EI918" s="15">
        <v>100</v>
      </c>
      <c r="EJ918" s="20">
        <v>1</v>
      </c>
      <c r="EK918" s="15"/>
      <c r="EL918" s="20"/>
      <c r="EM918" s="15">
        <v>50</v>
      </c>
      <c r="EN918" s="20">
        <v>1</v>
      </c>
      <c r="EO918" s="15"/>
      <c r="EP918" s="20"/>
      <c r="EQ918" s="15"/>
      <c r="ER918" s="20"/>
      <c r="ES918" s="15"/>
      <c r="ET918" s="20"/>
      <c r="EU918" s="15"/>
      <c r="EV918" s="20"/>
      <c r="EW918" s="15"/>
      <c r="EX918" s="20"/>
      <c r="EY918" s="15"/>
      <c r="EZ918" s="20"/>
      <c r="FA918" s="15"/>
      <c r="FB918" s="20"/>
      <c r="FC918" s="15"/>
      <c r="FD918" s="20"/>
      <c r="FE918" s="15"/>
      <c r="FF918" s="20"/>
      <c r="FG918" s="15"/>
      <c r="FH918" s="20"/>
      <c r="FI918" s="15"/>
      <c r="FJ918" s="20"/>
      <c r="FK918" s="15"/>
      <c r="FL918" s="20"/>
      <c r="FM918" s="15"/>
      <c r="FN918" s="20"/>
      <c r="FO918" s="15"/>
      <c r="FP918" s="20"/>
      <c r="FQ918" s="15"/>
      <c r="FR918" s="20"/>
      <c r="FS918" s="15"/>
      <c r="FT918" s="20"/>
      <c r="FU918" s="15"/>
      <c r="FV918" s="20"/>
      <c r="FW918" s="15"/>
      <c r="FX918" s="20"/>
      <c r="FY918" s="15"/>
      <c r="FZ918" s="20"/>
      <c r="GA918" s="15"/>
      <c r="GB918" s="20"/>
      <c r="GC918" s="15"/>
      <c r="GD918" s="20"/>
      <c r="GE918" s="15"/>
      <c r="GF918" s="20"/>
      <c r="GG918" s="170"/>
    </row>
    <row r="919" spans="1:189" s="2" customFormat="1" ht="15" customHeight="1" x14ac:dyDescent="0.3">
      <c r="A919" s="15" t="s">
        <v>2903</v>
      </c>
      <c r="B919" s="15" t="s">
        <v>142</v>
      </c>
      <c r="C919" s="15" t="s">
        <v>572</v>
      </c>
      <c r="D919" s="15" t="s">
        <v>573</v>
      </c>
      <c r="E919" s="15" t="str">
        <f t="shared" si="182"/>
        <v>Ilaria Cielo</v>
      </c>
      <c r="F919" s="15" t="s">
        <v>128</v>
      </c>
      <c r="G919" s="15">
        <v>999918964</v>
      </c>
      <c r="H919" s="15">
        <f t="shared" si="183"/>
        <v>83</v>
      </c>
      <c r="I919" s="15"/>
      <c r="J919" s="15"/>
      <c r="K919" s="16"/>
      <c r="L919" s="15"/>
      <c r="M919" s="15"/>
      <c r="N919" s="15"/>
      <c r="O919" s="15">
        <f t="shared" si="178"/>
        <v>0</v>
      </c>
      <c r="P919" s="15">
        <v>0</v>
      </c>
      <c r="Q919" s="15">
        <f t="shared" si="179"/>
        <v>1</v>
      </c>
      <c r="R919" s="15">
        <v>0</v>
      </c>
      <c r="S919" s="15">
        <v>0</v>
      </c>
      <c r="T919" s="15">
        <f t="shared" si="180"/>
        <v>0</v>
      </c>
      <c r="U919" s="15">
        <f t="shared" si="181"/>
        <v>0</v>
      </c>
      <c r="V919" s="15"/>
      <c r="W919" s="15"/>
      <c r="X919" s="15"/>
      <c r="Y919" s="15"/>
      <c r="Z919" s="16"/>
      <c r="AA919" s="15"/>
      <c r="AB919" s="24"/>
      <c r="AC919" s="15"/>
      <c r="AD919" s="15"/>
      <c r="AE919" s="15"/>
      <c r="AF919" s="15"/>
      <c r="AG919" s="15"/>
      <c r="AH919" s="24"/>
      <c r="AI919" s="15"/>
      <c r="AJ919" s="15"/>
      <c r="AK919" s="15"/>
      <c r="AL919" s="15"/>
      <c r="AM919" s="15"/>
      <c r="AN919" s="24"/>
      <c r="AO919" s="15"/>
      <c r="AP919" s="24"/>
      <c r="AQ919" s="15"/>
      <c r="AR919" s="24"/>
      <c r="AS919" s="15"/>
      <c r="AT919" s="24"/>
      <c r="AU919" s="15"/>
      <c r="AV919" s="24"/>
      <c r="AW919" s="15">
        <f>0.4*32</f>
        <v>12.8</v>
      </c>
      <c r="AX919" s="24" t="s">
        <v>129</v>
      </c>
      <c r="AY919" s="15"/>
      <c r="AZ919" s="15"/>
      <c r="BA919" s="15"/>
      <c r="BB919" s="15"/>
      <c r="BC919" s="15"/>
      <c r="BD919" s="15"/>
      <c r="BE919" s="15"/>
      <c r="BF919" s="24"/>
      <c r="BG919" s="15"/>
      <c r="BH919" s="24"/>
      <c r="BI919" s="15"/>
      <c r="BJ919" s="24"/>
      <c r="BK919" s="15"/>
      <c r="BL919" s="24"/>
      <c r="BM919" s="15"/>
      <c r="BN919" s="24"/>
      <c r="BO919" s="15"/>
      <c r="BP919" s="24"/>
      <c r="BQ919" s="15"/>
      <c r="BR919" s="24"/>
      <c r="BS919" s="15">
        <v>70</v>
      </c>
      <c r="BT919" s="24">
        <v>1</v>
      </c>
      <c r="BU919" s="15"/>
      <c r="BV919" s="24"/>
      <c r="BW919" s="15"/>
      <c r="BX919" s="24"/>
      <c r="BY919" s="15"/>
      <c r="BZ919" s="24"/>
      <c r="CA919" s="15">
        <f>0.4*80</f>
        <v>32</v>
      </c>
      <c r="CB919" s="24">
        <v>1</v>
      </c>
      <c r="CC919" s="15"/>
      <c r="CD919" s="24"/>
      <c r="CE919" s="15"/>
      <c r="CF919" s="24"/>
      <c r="CG919" s="15"/>
      <c r="CH919" s="25"/>
      <c r="CI919" s="15"/>
      <c r="CJ919" s="25"/>
      <c r="CK919" s="15"/>
      <c r="CL919" s="25"/>
      <c r="CM919" s="15"/>
      <c r="CN919" s="25"/>
      <c r="CO919" s="15"/>
      <c r="CP919" s="25"/>
      <c r="CQ919" s="15"/>
      <c r="CR919" s="25"/>
      <c r="CS919" s="15">
        <f t="shared" si="184"/>
        <v>38</v>
      </c>
      <c r="CT919" s="15">
        <f t="shared" si="185"/>
        <v>45</v>
      </c>
      <c r="CU919" s="15">
        <f t="shared" si="186"/>
        <v>1</v>
      </c>
      <c r="CV919" s="15">
        <f t="shared" si="187"/>
        <v>0</v>
      </c>
      <c r="CW919" s="15"/>
      <c r="CX919" s="15"/>
      <c r="CY919" s="15">
        <f t="shared" si="188"/>
        <v>0</v>
      </c>
      <c r="CZ919" s="15">
        <f>GG919</f>
        <v>0</v>
      </c>
      <c r="DA919" s="19"/>
      <c r="DB919" s="17"/>
      <c r="DC919" s="15"/>
      <c r="DD919" s="15"/>
      <c r="DE919" s="15">
        <v>90</v>
      </c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7"/>
      <c r="DQ919" s="15"/>
      <c r="DR919" s="15">
        <v>19.2</v>
      </c>
      <c r="DS919" s="15"/>
      <c r="DT919" s="15"/>
      <c r="DU919" s="15"/>
      <c r="DV919" s="15"/>
      <c r="DW919" s="15"/>
      <c r="DX919" s="20"/>
      <c r="DY919" s="15"/>
      <c r="DZ919" s="20"/>
      <c r="EA919" s="15"/>
      <c r="EB919" s="20"/>
      <c r="EC919" s="15"/>
      <c r="ED919" s="20"/>
      <c r="EE919" s="15"/>
      <c r="EF919" s="20"/>
      <c r="EG919" s="15"/>
      <c r="EH919" s="20"/>
      <c r="EI919" s="15"/>
      <c r="EJ919" s="20"/>
      <c r="EK919" s="15"/>
      <c r="EL919" s="20"/>
      <c r="EM919" s="15"/>
      <c r="EN919" s="20"/>
      <c r="EO919" s="15"/>
      <c r="EP919" s="20"/>
      <c r="EQ919" s="15"/>
      <c r="ER919" s="20"/>
      <c r="ES919" s="15"/>
      <c r="ET919" s="20"/>
      <c r="EU919" s="15"/>
      <c r="EV919" s="20"/>
      <c r="EW919" s="15">
        <v>45</v>
      </c>
      <c r="EX919" s="20">
        <v>2</v>
      </c>
      <c r="EY919" s="15"/>
      <c r="EZ919" s="20"/>
      <c r="FA919" s="15"/>
      <c r="FB919" s="20"/>
      <c r="FC919" s="15"/>
      <c r="FD919" s="20"/>
      <c r="FE919" s="15">
        <v>38</v>
      </c>
      <c r="FF919" s="20" t="s">
        <v>129</v>
      </c>
      <c r="FG919" s="15"/>
      <c r="FH919" s="20"/>
      <c r="FI919" s="15"/>
      <c r="FJ919" s="20"/>
      <c r="FK919" s="15"/>
      <c r="FL919" s="20"/>
      <c r="FM919" s="15"/>
      <c r="FN919" s="20"/>
      <c r="FO919" s="15"/>
      <c r="FP919" s="20"/>
      <c r="FQ919" s="15"/>
      <c r="FR919" s="20"/>
      <c r="FS919" s="15"/>
      <c r="FT919" s="20"/>
      <c r="FU919" s="15"/>
      <c r="FV919" s="20"/>
      <c r="FW919" s="15"/>
      <c r="FX919" s="20"/>
      <c r="FY919" s="15"/>
      <c r="FZ919" s="20"/>
      <c r="GA919" s="15"/>
      <c r="GB919" s="20"/>
      <c r="GC919" s="15"/>
      <c r="GD919" s="20"/>
      <c r="GE919" s="15"/>
      <c r="GF919" s="20"/>
      <c r="GG919" s="170"/>
    </row>
    <row r="920" spans="1:189" s="2" customFormat="1" ht="15" customHeight="1" x14ac:dyDescent="0.3">
      <c r="A920" s="17" t="s">
        <v>2903</v>
      </c>
      <c r="B920" s="17" t="s">
        <v>142</v>
      </c>
      <c r="C920" s="17" t="s">
        <v>2115</v>
      </c>
      <c r="D920" s="17" t="s">
        <v>1406</v>
      </c>
      <c r="E920" s="15" t="str">
        <f t="shared" si="182"/>
        <v>Ameia Mikula-Noble</v>
      </c>
      <c r="F920" s="17" t="s">
        <v>128</v>
      </c>
      <c r="G920" s="17">
        <v>999918969</v>
      </c>
      <c r="H920" s="15">
        <f t="shared" si="183"/>
        <v>44</v>
      </c>
      <c r="I920" s="15"/>
      <c r="J920" s="15"/>
      <c r="K920" s="16"/>
      <c r="L920" s="15"/>
      <c r="M920" s="15"/>
      <c r="N920" s="15"/>
      <c r="O920" s="15">
        <f t="shared" si="178"/>
        <v>0</v>
      </c>
      <c r="P920" s="15">
        <v>0</v>
      </c>
      <c r="Q920" s="15">
        <f t="shared" si="179"/>
        <v>0</v>
      </c>
      <c r="R920" s="15">
        <v>0</v>
      </c>
      <c r="S920" s="15">
        <v>0</v>
      </c>
      <c r="T920" s="15">
        <f t="shared" si="180"/>
        <v>0</v>
      </c>
      <c r="U920" s="15">
        <f t="shared" si="181"/>
        <v>0</v>
      </c>
      <c r="V920" s="15"/>
      <c r="W920" s="15"/>
      <c r="X920" s="15"/>
      <c r="Y920" s="15"/>
      <c r="Z920" s="16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>
        <f t="shared" si="184"/>
        <v>44</v>
      </c>
      <c r="CT920" s="15">
        <f t="shared" si="185"/>
        <v>0</v>
      </c>
      <c r="CU920" s="15">
        <f t="shared" si="186"/>
        <v>0</v>
      </c>
      <c r="CV920" s="15">
        <f t="shared" si="187"/>
        <v>0</v>
      </c>
      <c r="CW920" s="15"/>
      <c r="CX920" s="15"/>
      <c r="CY920" s="15">
        <f t="shared" si="188"/>
        <v>0</v>
      </c>
      <c r="CZ920" s="15">
        <f>GG920</f>
        <v>0</v>
      </c>
      <c r="DA920" s="16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20"/>
      <c r="DY920" s="15"/>
      <c r="DZ920" s="20"/>
      <c r="EA920" s="15"/>
      <c r="EB920" s="20"/>
      <c r="EC920" s="15"/>
      <c r="ED920" s="20"/>
      <c r="EE920" s="15"/>
      <c r="EF920" s="20"/>
      <c r="EG920" s="15"/>
      <c r="EH920" s="20"/>
      <c r="EI920" s="15"/>
      <c r="EJ920" s="20"/>
      <c r="EK920" s="15"/>
      <c r="EL920" s="20"/>
      <c r="EM920" s="15"/>
      <c r="EN920" s="20"/>
      <c r="EO920" s="15"/>
      <c r="EP920" s="20"/>
      <c r="EQ920" s="15"/>
      <c r="ER920" s="20"/>
      <c r="ES920" s="15"/>
      <c r="ET920" s="20"/>
      <c r="EU920" s="15"/>
      <c r="EV920" s="20"/>
      <c r="EW920" s="15"/>
      <c r="EX920" s="20"/>
      <c r="EY920" s="15"/>
      <c r="EZ920" s="20"/>
      <c r="FA920" s="15"/>
      <c r="FB920" s="20"/>
      <c r="FC920" s="15"/>
      <c r="FD920" s="20"/>
      <c r="FE920" s="15">
        <v>44</v>
      </c>
      <c r="FF920" s="20">
        <v>7</v>
      </c>
      <c r="FG920" s="15"/>
      <c r="FH920" s="20"/>
      <c r="FI920" s="15"/>
      <c r="FJ920" s="20"/>
      <c r="FK920" s="15"/>
      <c r="FL920" s="20"/>
      <c r="FM920" s="15"/>
      <c r="FN920" s="20"/>
      <c r="FO920" s="15"/>
      <c r="FP920" s="20"/>
      <c r="FQ920" s="15"/>
      <c r="FR920" s="20"/>
      <c r="FS920" s="15"/>
      <c r="FT920" s="20"/>
      <c r="FU920" s="15"/>
      <c r="FV920" s="20"/>
      <c r="FW920" s="15"/>
      <c r="FX920" s="20"/>
      <c r="FY920" s="15"/>
      <c r="FZ920" s="20"/>
      <c r="GA920" s="15"/>
      <c r="GB920" s="20"/>
      <c r="GC920" s="15"/>
      <c r="GD920" s="20"/>
      <c r="GE920" s="15"/>
      <c r="GF920" s="20"/>
      <c r="GG920" s="170"/>
    </row>
    <row r="921" spans="1:189" s="2" customFormat="1" ht="15" customHeight="1" x14ac:dyDescent="0.3">
      <c r="A921" s="15" t="s">
        <v>2903</v>
      </c>
      <c r="B921" s="17" t="s">
        <v>142</v>
      </c>
      <c r="C921" s="17" t="s">
        <v>1027</v>
      </c>
      <c r="D921" s="17" t="s">
        <v>1028</v>
      </c>
      <c r="E921" s="15" t="str">
        <f t="shared" si="182"/>
        <v>Cher Jiang</v>
      </c>
      <c r="F921" s="17" t="s">
        <v>128</v>
      </c>
      <c r="G921" s="17">
        <v>999918970</v>
      </c>
      <c r="H921" s="15">
        <f t="shared" si="183"/>
        <v>120</v>
      </c>
      <c r="I921" s="15"/>
      <c r="J921" s="15"/>
      <c r="K921" s="16"/>
      <c r="L921" s="15"/>
      <c r="M921" s="15"/>
      <c r="N921" s="15"/>
      <c r="O921" s="15">
        <f t="shared" si="178"/>
        <v>0</v>
      </c>
      <c r="P921" s="15">
        <v>0</v>
      </c>
      <c r="Q921" s="15">
        <f t="shared" si="179"/>
        <v>0</v>
      </c>
      <c r="R921" s="15">
        <v>0</v>
      </c>
      <c r="S921" s="15">
        <v>0</v>
      </c>
      <c r="T921" s="15">
        <f t="shared" si="180"/>
        <v>0</v>
      </c>
      <c r="U921" s="15">
        <f t="shared" si="181"/>
        <v>0</v>
      </c>
      <c r="V921" s="15"/>
      <c r="W921" s="15"/>
      <c r="X921" s="15"/>
      <c r="Y921" s="15"/>
      <c r="Z921" s="16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>
        <f t="shared" si="184"/>
        <v>0</v>
      </c>
      <c r="CT921" s="15">
        <f t="shared" si="185"/>
        <v>120</v>
      </c>
      <c r="CU921" s="15">
        <f t="shared" si="186"/>
        <v>1</v>
      </c>
      <c r="CV921" s="15">
        <f t="shared" si="187"/>
        <v>0</v>
      </c>
      <c r="CW921" s="15"/>
      <c r="CX921" s="15"/>
      <c r="CY921" s="15">
        <f t="shared" si="188"/>
        <v>0</v>
      </c>
      <c r="CZ921" s="15">
        <f>GG921</f>
        <v>0</v>
      </c>
      <c r="DA921" s="16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20"/>
      <c r="DY921" s="15"/>
      <c r="DZ921" s="20"/>
      <c r="EA921" s="15"/>
      <c r="EB921" s="20"/>
      <c r="EC921" s="15"/>
      <c r="ED921" s="20"/>
      <c r="EE921" s="15"/>
      <c r="EF921" s="20"/>
      <c r="EG921" s="15"/>
      <c r="EH921" s="20"/>
      <c r="EI921" s="24"/>
      <c r="EJ921" s="20"/>
      <c r="EK921" s="15"/>
      <c r="EL921" s="20"/>
      <c r="EM921" s="15"/>
      <c r="EN921" s="20"/>
      <c r="EO921" s="15"/>
      <c r="EP921" s="20"/>
      <c r="EQ921" s="15"/>
      <c r="ER921" s="20"/>
      <c r="ES921" s="15"/>
      <c r="ET921" s="20"/>
      <c r="EU921" s="15"/>
      <c r="EV921" s="20"/>
      <c r="EW921" s="15"/>
      <c r="EX921" s="16"/>
      <c r="EY921" s="15"/>
      <c r="EZ921" s="20"/>
      <c r="FA921" s="15"/>
      <c r="FB921" s="20"/>
      <c r="FC921" s="15"/>
      <c r="FD921" s="20"/>
      <c r="FE921" s="15"/>
      <c r="FF921" s="20"/>
      <c r="FG921" s="15"/>
      <c r="FH921" s="20"/>
      <c r="FI921" s="15"/>
      <c r="FJ921" s="20"/>
      <c r="FK921" s="15"/>
      <c r="FL921" s="20"/>
      <c r="FM921" s="15"/>
      <c r="FN921" s="20"/>
      <c r="FO921" s="15"/>
      <c r="FP921" s="20"/>
      <c r="FQ921" s="15"/>
      <c r="FR921" s="20"/>
      <c r="FS921" s="15">
        <v>120</v>
      </c>
      <c r="FT921" s="20">
        <v>1</v>
      </c>
      <c r="FU921" s="15"/>
      <c r="FV921" s="20"/>
      <c r="FW921" s="15"/>
      <c r="FX921" s="20"/>
      <c r="FY921" s="15"/>
      <c r="FZ921" s="20"/>
      <c r="GA921" s="15"/>
      <c r="GB921" s="20"/>
      <c r="GC921" s="15"/>
      <c r="GD921" s="20"/>
      <c r="GE921" s="15"/>
      <c r="GF921" s="20"/>
      <c r="GG921" s="170"/>
    </row>
    <row r="922" spans="1:189" s="2" customFormat="1" ht="15" customHeight="1" x14ac:dyDescent="0.3">
      <c r="A922" s="17" t="s">
        <v>133</v>
      </c>
      <c r="B922" s="17" t="s">
        <v>140</v>
      </c>
      <c r="C922" s="17" t="s">
        <v>317</v>
      </c>
      <c r="D922" s="17" t="s">
        <v>1588</v>
      </c>
      <c r="E922" s="15" t="str">
        <f t="shared" si="182"/>
        <v>Wesley Prestileo</v>
      </c>
      <c r="F922" s="17" t="s">
        <v>135</v>
      </c>
      <c r="G922" s="17">
        <v>999918974</v>
      </c>
      <c r="H922" s="15">
        <f t="shared" si="183"/>
        <v>63</v>
      </c>
      <c r="I922" s="15"/>
      <c r="J922" s="15"/>
      <c r="K922" s="16"/>
      <c r="L922" s="15"/>
      <c r="M922" s="15"/>
      <c r="N922" s="15"/>
      <c r="O922" s="15">
        <f t="shared" si="178"/>
        <v>0</v>
      </c>
      <c r="P922" s="15">
        <v>0</v>
      </c>
      <c r="Q922" s="15">
        <f t="shared" si="179"/>
        <v>0</v>
      </c>
      <c r="R922" s="15">
        <v>0</v>
      </c>
      <c r="S922" s="15">
        <v>0</v>
      </c>
      <c r="T922" s="15">
        <f t="shared" si="180"/>
        <v>0</v>
      </c>
      <c r="U922" s="15">
        <f t="shared" si="181"/>
        <v>0</v>
      </c>
      <c r="V922" s="15"/>
      <c r="W922" s="15"/>
      <c r="X922" s="15"/>
      <c r="Y922" s="15"/>
      <c r="Z922" s="16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>
        <f t="shared" si="184"/>
        <v>0</v>
      </c>
      <c r="CT922" s="15">
        <f t="shared" si="185"/>
        <v>63</v>
      </c>
      <c r="CU922" s="15">
        <f t="shared" si="186"/>
        <v>1</v>
      </c>
      <c r="CV922" s="15">
        <f t="shared" si="187"/>
        <v>0</v>
      </c>
      <c r="CW922" s="15"/>
      <c r="CX922" s="15"/>
      <c r="CY922" s="15">
        <f t="shared" si="188"/>
        <v>0</v>
      </c>
      <c r="CZ922" s="15">
        <f>GG922</f>
        <v>0</v>
      </c>
      <c r="DA922" s="16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20"/>
      <c r="DY922" s="15"/>
      <c r="DZ922" s="20"/>
      <c r="EA922" s="15"/>
      <c r="EB922" s="20"/>
      <c r="EC922" s="15"/>
      <c r="ED922" s="20"/>
      <c r="EE922" s="15"/>
      <c r="EF922" s="20"/>
      <c r="EG922" s="15"/>
      <c r="EH922" s="20"/>
      <c r="EI922" s="15"/>
      <c r="EJ922" s="20"/>
      <c r="EK922" s="15"/>
      <c r="EL922" s="20"/>
      <c r="EM922" s="15"/>
      <c r="EN922" s="20"/>
      <c r="EO922" s="15"/>
      <c r="EP922" s="20"/>
      <c r="EQ922" s="15"/>
      <c r="ER922" s="20"/>
      <c r="ES922" s="15"/>
      <c r="ET922" s="20"/>
      <c r="EU922" s="15"/>
      <c r="EV922" s="20"/>
      <c r="EW922" s="15"/>
      <c r="EX922" s="20"/>
      <c r="EY922" s="15"/>
      <c r="EZ922" s="20"/>
      <c r="FA922" s="15"/>
      <c r="FB922" s="20"/>
      <c r="FC922" s="15"/>
      <c r="FD922" s="20"/>
      <c r="FE922" s="15"/>
      <c r="FF922" s="20"/>
      <c r="FG922" s="15"/>
      <c r="FH922" s="20"/>
      <c r="FI922" s="15"/>
      <c r="FJ922" s="20"/>
      <c r="FK922" s="15"/>
      <c r="FL922" s="20"/>
      <c r="FM922" s="15"/>
      <c r="FN922" s="20"/>
      <c r="FO922" s="15"/>
      <c r="FP922" s="20"/>
      <c r="FQ922" s="15"/>
      <c r="FR922" s="20"/>
      <c r="FS922" s="15">
        <v>63</v>
      </c>
      <c r="FT922" s="20">
        <v>5</v>
      </c>
      <c r="FU922" s="15"/>
      <c r="FV922" s="20"/>
      <c r="FW922" s="15"/>
      <c r="FX922" s="20"/>
      <c r="FY922" s="15"/>
      <c r="FZ922" s="20"/>
      <c r="GA922" s="15"/>
      <c r="GB922" s="20"/>
      <c r="GC922" s="15"/>
      <c r="GD922" s="20"/>
      <c r="GE922" s="15"/>
      <c r="GF922" s="20"/>
      <c r="GG922" s="170"/>
    </row>
    <row r="923" spans="1:189" s="2" customFormat="1" ht="15" customHeight="1" x14ac:dyDescent="0.3">
      <c r="A923" s="17" t="s">
        <v>130</v>
      </c>
      <c r="B923" s="17" t="s">
        <v>1229</v>
      </c>
      <c r="C923" s="17" t="s">
        <v>1168</v>
      </c>
      <c r="D923" s="17" t="s">
        <v>1223</v>
      </c>
      <c r="E923" s="15" t="str">
        <f t="shared" si="182"/>
        <v>Calvin Lee</v>
      </c>
      <c r="F923" s="17" t="s">
        <v>135</v>
      </c>
      <c r="G923" s="17">
        <v>999918977</v>
      </c>
      <c r="H923" s="15">
        <f t="shared" si="183"/>
        <v>160</v>
      </c>
      <c r="I923" s="15"/>
      <c r="J923" s="15"/>
      <c r="K923" s="16"/>
      <c r="L923" s="15"/>
      <c r="M923" s="15"/>
      <c r="N923" s="15"/>
      <c r="O923" s="15">
        <f t="shared" si="178"/>
        <v>0</v>
      </c>
      <c r="P923" s="15">
        <v>0</v>
      </c>
      <c r="Q923" s="15">
        <f t="shared" si="179"/>
        <v>1</v>
      </c>
      <c r="R923" s="15">
        <v>0</v>
      </c>
      <c r="S923" s="15">
        <v>0</v>
      </c>
      <c r="T923" s="15">
        <f t="shared" si="180"/>
        <v>160</v>
      </c>
      <c r="U923" s="15">
        <f t="shared" si="181"/>
        <v>0</v>
      </c>
      <c r="V923" s="15"/>
      <c r="W923" s="15"/>
      <c r="X923" s="15"/>
      <c r="Y923" s="15"/>
      <c r="Z923" s="16"/>
      <c r="AA923" s="15"/>
      <c r="AB923" s="24"/>
      <c r="AC923" s="15"/>
      <c r="AD923" s="15"/>
      <c r="AE923" s="15"/>
      <c r="AF923" s="15"/>
      <c r="AG923" s="15"/>
      <c r="AH923" s="24"/>
      <c r="AI923" s="15"/>
      <c r="AJ923" s="15"/>
      <c r="AK923" s="15"/>
      <c r="AL923" s="15"/>
      <c r="AM923" s="15"/>
      <c r="AN923" s="24"/>
      <c r="AO923" s="15"/>
      <c r="AP923" s="24"/>
      <c r="AQ923" s="15"/>
      <c r="AR923" s="24"/>
      <c r="AS923" s="15"/>
      <c r="AT923" s="24"/>
      <c r="AU923" s="15"/>
      <c r="AV923" s="24"/>
      <c r="AW923" s="15"/>
      <c r="AX923" s="24"/>
      <c r="AY923" s="15"/>
      <c r="AZ923" s="15"/>
      <c r="BA923" s="15"/>
      <c r="BB923" s="15"/>
      <c r="BC923" s="15"/>
      <c r="BD923" s="15"/>
      <c r="BE923" s="15"/>
      <c r="BF923" s="24"/>
      <c r="BG923" s="15"/>
      <c r="BH923" s="24"/>
      <c r="BI923" s="15"/>
      <c r="BJ923" s="24"/>
      <c r="BK923" s="15"/>
      <c r="BL923" s="24"/>
      <c r="BM923" s="15"/>
      <c r="BN923" s="24"/>
      <c r="BO923" s="15"/>
      <c r="BP923" s="24"/>
      <c r="BQ923" s="15"/>
      <c r="BR923" s="24"/>
      <c r="BS923" s="15"/>
      <c r="BT923" s="24"/>
      <c r="BU923" s="15"/>
      <c r="BV923" s="24"/>
      <c r="BW923" s="15"/>
      <c r="BX923" s="24"/>
      <c r="BY923" s="15"/>
      <c r="BZ923" s="24"/>
      <c r="CA923" s="15"/>
      <c r="CB923" s="24"/>
      <c r="CC923" s="15"/>
      <c r="CD923" s="24"/>
      <c r="CE923" s="15"/>
      <c r="CF923" s="24"/>
      <c r="CG923" s="15"/>
      <c r="CH923" s="25"/>
      <c r="CI923" s="15"/>
      <c r="CJ923" s="25"/>
      <c r="CK923" s="15"/>
      <c r="CL923" s="25"/>
      <c r="CM923" s="15"/>
      <c r="CN923" s="25"/>
      <c r="CO923" s="15"/>
      <c r="CP923" s="25"/>
      <c r="CQ923" s="15"/>
      <c r="CR923" s="25"/>
      <c r="CS923" s="15">
        <f t="shared" si="184"/>
        <v>0</v>
      </c>
      <c r="CT923" s="15">
        <f t="shared" si="185"/>
        <v>0</v>
      </c>
      <c r="CU923" s="15">
        <f t="shared" si="186"/>
        <v>0</v>
      </c>
      <c r="CV923" s="15">
        <f t="shared" si="187"/>
        <v>0</v>
      </c>
      <c r="CW923" s="15"/>
      <c r="CX923" s="15"/>
      <c r="CY923" s="15">
        <f t="shared" si="188"/>
        <v>0</v>
      </c>
      <c r="CZ923" s="15">
        <f>GG923</f>
        <v>0</v>
      </c>
      <c r="DA923" s="19"/>
      <c r="DB923" s="17"/>
      <c r="DC923" s="17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7"/>
      <c r="DQ923" s="17"/>
      <c r="DR923" s="17"/>
      <c r="DS923" s="17"/>
      <c r="DT923" s="17">
        <v>120</v>
      </c>
      <c r="DU923" s="17"/>
      <c r="DV923" s="17"/>
      <c r="DW923" s="15"/>
      <c r="DX923" s="20"/>
      <c r="DY923" s="15"/>
      <c r="DZ923" s="20"/>
      <c r="EA923" s="15">
        <v>140</v>
      </c>
      <c r="EB923" s="20">
        <v>1</v>
      </c>
      <c r="EC923" s="15">
        <v>160</v>
      </c>
      <c r="ED923" s="20">
        <v>1</v>
      </c>
      <c r="EE923" s="15"/>
      <c r="EF923" s="20"/>
      <c r="EG923" s="15"/>
      <c r="EH923" s="20"/>
      <c r="EI923" s="15"/>
      <c r="EJ923" s="20"/>
      <c r="EK923" s="15"/>
      <c r="EL923" s="20"/>
      <c r="EM923" s="15"/>
      <c r="EN923" s="20"/>
      <c r="EO923" s="15"/>
      <c r="EP923" s="20"/>
      <c r="EQ923" s="17"/>
      <c r="ER923" s="20"/>
      <c r="ES923" s="15"/>
      <c r="ET923" s="20"/>
      <c r="EU923" s="15"/>
      <c r="EV923" s="20"/>
      <c r="EW923" s="15"/>
      <c r="EX923" s="20"/>
      <c r="EY923" s="15"/>
      <c r="EZ923" s="20"/>
      <c r="FA923" s="15"/>
      <c r="FB923" s="20"/>
      <c r="FC923" s="15"/>
      <c r="FD923" s="20"/>
      <c r="FE923" s="15"/>
      <c r="FF923" s="20"/>
      <c r="FG923" s="15"/>
      <c r="FH923" s="20"/>
      <c r="FI923" s="15"/>
      <c r="FJ923" s="20"/>
      <c r="FK923" s="15"/>
      <c r="FL923" s="20"/>
      <c r="FM923" s="15"/>
      <c r="FN923" s="20"/>
      <c r="FO923" s="15"/>
      <c r="FP923" s="20"/>
      <c r="FQ923" s="15"/>
      <c r="FR923" s="20"/>
      <c r="FS923" s="15"/>
      <c r="FT923" s="20"/>
      <c r="FU923" s="15"/>
      <c r="FV923" s="20"/>
      <c r="FW923" s="15"/>
      <c r="FX923" s="20"/>
      <c r="FY923" s="15"/>
      <c r="FZ923" s="20"/>
      <c r="GA923" s="15"/>
      <c r="GB923" s="20"/>
      <c r="GC923" s="15"/>
      <c r="GD923" s="20"/>
      <c r="GE923" s="15"/>
      <c r="GF923" s="20"/>
      <c r="GG923" s="170"/>
    </row>
    <row r="924" spans="1:189" s="2" customFormat="1" ht="15" customHeight="1" x14ac:dyDescent="0.3">
      <c r="A924" s="15" t="s">
        <v>2903</v>
      </c>
      <c r="B924" s="15" t="s">
        <v>126</v>
      </c>
      <c r="C924" s="15" t="s">
        <v>1383</v>
      </c>
      <c r="D924" s="15" t="s">
        <v>1384</v>
      </c>
      <c r="E924" s="15" t="str">
        <f t="shared" si="182"/>
        <v>Jay McCormick</v>
      </c>
      <c r="F924" s="15" t="s">
        <v>135</v>
      </c>
      <c r="G924" s="15">
        <v>999918979</v>
      </c>
      <c r="H924" s="15">
        <f t="shared" si="183"/>
        <v>120</v>
      </c>
      <c r="I924" s="17"/>
      <c r="J924" s="17"/>
      <c r="K924" s="21"/>
      <c r="L924" s="15"/>
      <c r="M924" s="15"/>
      <c r="N924" s="15"/>
      <c r="O924" s="15">
        <f t="shared" si="178"/>
        <v>0</v>
      </c>
      <c r="P924" s="15">
        <v>0</v>
      </c>
      <c r="Q924" s="15">
        <f t="shared" si="179"/>
        <v>2</v>
      </c>
      <c r="R924" s="15">
        <v>0</v>
      </c>
      <c r="S924" s="15">
        <v>0</v>
      </c>
      <c r="T924" s="15">
        <f t="shared" si="180"/>
        <v>38</v>
      </c>
      <c r="U924" s="15">
        <f t="shared" si="181"/>
        <v>0</v>
      </c>
      <c r="V924" s="15"/>
      <c r="W924" s="15"/>
      <c r="X924" s="15"/>
      <c r="Y924" s="15"/>
      <c r="Z924" s="21"/>
      <c r="AA924" s="17"/>
      <c r="AB924" s="17"/>
      <c r="AC924" s="17"/>
      <c r="AD924" s="17"/>
      <c r="AE924" s="17"/>
      <c r="AF924" s="24"/>
      <c r="AG924" s="17"/>
      <c r="AH924" s="24"/>
      <c r="AI924" s="17"/>
      <c r="AJ924" s="24"/>
      <c r="AK924" s="17"/>
      <c r="AL924" s="24"/>
      <c r="AM924" s="17"/>
      <c r="AN924" s="24"/>
      <c r="AO924" s="17"/>
      <c r="AP924" s="24"/>
      <c r="AQ924" s="17"/>
      <c r="AR924" s="24"/>
      <c r="AS924" s="17"/>
      <c r="AT924" s="24"/>
      <c r="AU924" s="17"/>
      <c r="AV924" s="24"/>
      <c r="AW924" s="17"/>
      <c r="AX924" s="24"/>
      <c r="AY924" s="17"/>
      <c r="AZ924" s="17"/>
      <c r="BA924" s="17"/>
      <c r="BB924" s="24"/>
      <c r="BC924" s="17"/>
      <c r="BD924" s="24"/>
      <c r="BE924" s="17"/>
      <c r="BF924" s="24"/>
      <c r="BG924" s="17"/>
      <c r="BH924" s="24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24"/>
      <c r="CQ924" s="17"/>
      <c r="CR924" s="24"/>
      <c r="CS924" s="15">
        <f t="shared" si="184"/>
        <v>38</v>
      </c>
      <c r="CT924" s="15">
        <f t="shared" si="185"/>
        <v>0</v>
      </c>
      <c r="CU924" s="15">
        <f t="shared" si="186"/>
        <v>0</v>
      </c>
      <c r="CV924" s="15">
        <f t="shared" si="187"/>
        <v>44</v>
      </c>
      <c r="CW924" s="15"/>
      <c r="CX924" s="15"/>
      <c r="CY924" s="15">
        <f t="shared" si="188"/>
        <v>0</v>
      </c>
      <c r="CZ924" s="15">
        <f>GG924</f>
        <v>0</v>
      </c>
      <c r="DA924" s="20"/>
      <c r="DB924" s="17"/>
      <c r="DC924" s="15"/>
      <c r="DD924" s="15"/>
      <c r="DE924" s="15"/>
      <c r="DF924" s="15"/>
      <c r="DG924" s="15">
        <v>68</v>
      </c>
      <c r="DH924" s="15"/>
      <c r="DI924" s="15">
        <v>63</v>
      </c>
      <c r="DJ924" s="15"/>
      <c r="DK924" s="15"/>
      <c r="DL924" s="15"/>
      <c r="DM924" s="15"/>
      <c r="DN924" s="15"/>
      <c r="DO924" s="15"/>
      <c r="DP924" s="17"/>
      <c r="DQ924" s="15"/>
      <c r="DR924" s="15">
        <v>32</v>
      </c>
      <c r="DS924" s="15"/>
      <c r="DT924" s="15"/>
      <c r="DU924" s="15"/>
      <c r="DV924" s="15"/>
      <c r="DW924" s="15">
        <v>44</v>
      </c>
      <c r="DX924" s="20">
        <v>9</v>
      </c>
      <c r="DY924" s="15"/>
      <c r="DZ924" s="20"/>
      <c r="EA924" s="15"/>
      <c r="EB924" s="20"/>
      <c r="EC924" s="15">
        <v>38</v>
      </c>
      <c r="ED924" s="20">
        <v>17</v>
      </c>
      <c r="EE924" s="15"/>
      <c r="EF924" s="20"/>
      <c r="EG924" s="15"/>
      <c r="EH924" s="20"/>
      <c r="EI924" s="15"/>
      <c r="EJ924" s="20"/>
      <c r="EK924" s="15"/>
      <c r="EL924" s="20"/>
      <c r="EM924" s="15"/>
      <c r="EN924" s="20"/>
      <c r="EO924" s="15"/>
      <c r="EP924" s="20"/>
      <c r="EQ924" s="15"/>
      <c r="ER924" s="20"/>
      <c r="ES924" s="15"/>
      <c r="ET924" s="20"/>
      <c r="EU924" s="15"/>
      <c r="EV924" s="20"/>
      <c r="EW924" s="15"/>
      <c r="EX924" s="20"/>
      <c r="EY924" s="15"/>
      <c r="EZ924" s="20"/>
      <c r="FA924" s="15"/>
      <c r="FB924" s="20"/>
      <c r="FC924" s="15"/>
      <c r="FD924" s="20"/>
      <c r="FE924" s="15">
        <v>38</v>
      </c>
      <c r="FF924" s="20" t="s">
        <v>129</v>
      </c>
      <c r="FG924" s="15"/>
      <c r="FH924" s="20"/>
      <c r="FI924" s="15"/>
      <c r="FJ924" s="20"/>
      <c r="FK924" s="15"/>
      <c r="FL924" s="20"/>
      <c r="FM924" s="15"/>
      <c r="FN924" s="20"/>
      <c r="FO924" s="15"/>
      <c r="FP924" s="20"/>
      <c r="FQ924" s="15"/>
      <c r="FR924" s="20"/>
      <c r="FS924" s="15"/>
      <c r="FT924" s="20"/>
      <c r="FU924" s="15"/>
      <c r="FV924" s="20"/>
      <c r="FW924" s="15"/>
      <c r="FX924" s="20"/>
      <c r="FY924" s="15"/>
      <c r="FZ924" s="20"/>
      <c r="GA924" s="15"/>
      <c r="GB924" s="20"/>
      <c r="GC924" s="15"/>
      <c r="GD924" s="20"/>
      <c r="GE924" s="15">
        <v>44</v>
      </c>
      <c r="GF924" s="20">
        <v>9</v>
      </c>
      <c r="GG924" s="170"/>
    </row>
    <row r="925" spans="1:189" s="2" customFormat="1" ht="15" customHeight="1" x14ac:dyDescent="0.3">
      <c r="A925" s="15" t="s">
        <v>125</v>
      </c>
      <c r="B925" s="15" t="s">
        <v>134</v>
      </c>
      <c r="C925" s="15" t="s">
        <v>703</v>
      </c>
      <c r="D925" s="15" t="s">
        <v>768</v>
      </c>
      <c r="E925" s="15" t="str">
        <f t="shared" si="182"/>
        <v>Caroline Fisher</v>
      </c>
      <c r="F925" s="15" t="s">
        <v>128</v>
      </c>
      <c r="G925" s="15">
        <v>999918992</v>
      </c>
      <c r="H925" s="15">
        <f t="shared" si="183"/>
        <v>147</v>
      </c>
      <c r="I925" s="17"/>
      <c r="J925" s="17"/>
      <c r="K925" s="21"/>
      <c r="L925" s="15"/>
      <c r="M925" s="15"/>
      <c r="N925" s="15"/>
      <c r="O925" s="15">
        <f t="shared" si="178"/>
        <v>0</v>
      </c>
      <c r="P925" s="15">
        <v>0</v>
      </c>
      <c r="Q925" s="15">
        <f t="shared" si="179"/>
        <v>0</v>
      </c>
      <c r="R925" s="15">
        <v>0</v>
      </c>
      <c r="S925" s="15">
        <v>0</v>
      </c>
      <c r="T925" s="15">
        <f t="shared" si="180"/>
        <v>72</v>
      </c>
      <c r="U925" s="15">
        <f t="shared" si="181"/>
        <v>0</v>
      </c>
      <c r="V925" s="15"/>
      <c r="W925" s="15"/>
      <c r="X925" s="15"/>
      <c r="Y925" s="15"/>
      <c r="Z925" s="21"/>
      <c r="AA925" s="17"/>
      <c r="AB925" s="17"/>
      <c r="AC925" s="17"/>
      <c r="AD925" s="17"/>
      <c r="AE925" s="17"/>
      <c r="AF925" s="24"/>
      <c r="AG925" s="17"/>
      <c r="AH925" s="24"/>
      <c r="AI925" s="17"/>
      <c r="AJ925" s="24"/>
      <c r="AK925" s="17"/>
      <c r="AL925" s="24"/>
      <c r="AM925" s="17"/>
      <c r="AN925" s="24"/>
      <c r="AO925" s="17"/>
      <c r="AP925" s="24"/>
      <c r="AQ925" s="17"/>
      <c r="AR925" s="24"/>
      <c r="AS925" s="17"/>
      <c r="AT925" s="24"/>
      <c r="AU925" s="17"/>
      <c r="AV925" s="24"/>
      <c r="AW925" s="17"/>
      <c r="AX925" s="24"/>
      <c r="AY925" s="17"/>
      <c r="AZ925" s="17"/>
      <c r="BA925" s="17"/>
      <c r="BB925" s="24"/>
      <c r="BC925" s="17"/>
      <c r="BD925" s="24"/>
      <c r="BE925" s="17"/>
      <c r="BF925" s="24"/>
      <c r="BG925" s="17"/>
      <c r="BH925" s="24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24"/>
      <c r="CQ925" s="17"/>
      <c r="CR925" s="24"/>
      <c r="CS925" s="15">
        <f t="shared" si="184"/>
        <v>0</v>
      </c>
      <c r="CT925" s="15">
        <f t="shared" si="185"/>
        <v>75</v>
      </c>
      <c r="CU925" s="15">
        <f t="shared" si="186"/>
        <v>1</v>
      </c>
      <c r="CV925" s="15">
        <f t="shared" si="187"/>
        <v>0</v>
      </c>
      <c r="CW925" s="15"/>
      <c r="CX925" s="15"/>
      <c r="CY925" s="15">
        <f t="shared" si="188"/>
        <v>0</v>
      </c>
      <c r="CZ925" s="15">
        <f>GG925</f>
        <v>0</v>
      </c>
      <c r="DA925" s="20"/>
      <c r="DB925" s="17"/>
      <c r="DC925" s="15"/>
      <c r="DD925" s="15">
        <v>45</v>
      </c>
      <c r="DE925" s="15"/>
      <c r="DF925" s="15"/>
      <c r="DG925" s="15">
        <v>30</v>
      </c>
      <c r="DH925" s="15"/>
      <c r="DI925" s="15"/>
      <c r="DJ925" s="15"/>
      <c r="DK925" s="15"/>
      <c r="DL925" s="15"/>
      <c r="DM925" s="15"/>
      <c r="DN925" s="15"/>
      <c r="DO925" s="15"/>
      <c r="DP925" s="17"/>
      <c r="DQ925" s="15"/>
      <c r="DR925" s="15"/>
      <c r="DS925" s="15"/>
      <c r="DT925" s="15"/>
      <c r="DU925" s="15"/>
      <c r="DV925" s="15"/>
      <c r="DW925" s="15">
        <v>52.5</v>
      </c>
      <c r="DX925" s="20">
        <v>2</v>
      </c>
      <c r="DY925" s="15"/>
      <c r="DZ925" s="20"/>
      <c r="EA925" s="15"/>
      <c r="EB925" s="20"/>
      <c r="EC925" s="15">
        <v>72</v>
      </c>
      <c r="ED925" s="20">
        <v>7</v>
      </c>
      <c r="EE925" s="15"/>
      <c r="EF925" s="20"/>
      <c r="EG925" s="15"/>
      <c r="EH925" s="20"/>
      <c r="EI925" s="15"/>
      <c r="EJ925" s="20"/>
      <c r="EK925" s="15"/>
      <c r="EL925" s="20"/>
      <c r="EM925" s="15"/>
      <c r="EN925" s="20"/>
      <c r="EO925" s="15"/>
      <c r="EP925" s="20"/>
      <c r="EQ925" s="15"/>
      <c r="ER925" s="20"/>
      <c r="ES925" s="15"/>
      <c r="ET925" s="20"/>
      <c r="EU925" s="15">
        <v>30</v>
      </c>
      <c r="EV925" s="20">
        <v>1</v>
      </c>
      <c r="EW925" s="15"/>
      <c r="EX925" s="20"/>
      <c r="EY925" s="15"/>
      <c r="EZ925" s="20"/>
      <c r="FA925" s="15"/>
      <c r="FB925" s="20"/>
      <c r="FC925" s="15"/>
      <c r="FD925" s="20"/>
      <c r="FE925" s="15"/>
      <c r="FF925" s="20"/>
      <c r="FG925" s="15"/>
      <c r="FH925" s="20"/>
      <c r="FI925" s="15"/>
      <c r="FJ925" s="20"/>
      <c r="FK925" s="15"/>
      <c r="FL925" s="20"/>
      <c r="FM925" s="15"/>
      <c r="FN925" s="20"/>
      <c r="FO925" s="15">
        <v>45</v>
      </c>
      <c r="FP925" s="20"/>
      <c r="FQ925" s="15"/>
      <c r="FR925" s="20"/>
      <c r="FS925" s="15"/>
      <c r="FT925" s="20"/>
      <c r="FU925" s="15"/>
      <c r="FV925" s="20"/>
      <c r="FW925" s="15"/>
      <c r="FX925" s="20"/>
      <c r="FY925" s="15"/>
      <c r="FZ925" s="20"/>
      <c r="GA925" s="15"/>
      <c r="GB925" s="20"/>
      <c r="GC925" s="15"/>
      <c r="GD925" s="20"/>
      <c r="GE925" s="15"/>
      <c r="GF925" s="20"/>
      <c r="GG925" s="170"/>
    </row>
    <row r="926" spans="1:189" s="2" customFormat="1" ht="15" customHeight="1" x14ac:dyDescent="0.3">
      <c r="A926" s="17" t="s">
        <v>2903</v>
      </c>
      <c r="B926" s="17" t="s">
        <v>140</v>
      </c>
      <c r="C926" s="17" t="s">
        <v>1654</v>
      </c>
      <c r="D926" s="17" t="s">
        <v>1716</v>
      </c>
      <c r="E926" s="15" t="str">
        <f t="shared" si="182"/>
        <v>Robin Sherrer</v>
      </c>
      <c r="F926" s="17" t="s">
        <v>128</v>
      </c>
      <c r="G926" s="17">
        <v>999918995</v>
      </c>
      <c r="H926" s="15">
        <f t="shared" si="183"/>
        <v>38</v>
      </c>
      <c r="I926" s="15"/>
      <c r="J926" s="15"/>
      <c r="K926" s="16"/>
      <c r="L926" s="15"/>
      <c r="M926" s="15"/>
      <c r="N926" s="15"/>
      <c r="O926" s="15">
        <f t="shared" si="178"/>
        <v>0</v>
      </c>
      <c r="P926" s="15">
        <v>0</v>
      </c>
      <c r="Q926" s="15">
        <f t="shared" si="179"/>
        <v>0</v>
      </c>
      <c r="R926" s="15">
        <v>0</v>
      </c>
      <c r="S926" s="15">
        <v>0</v>
      </c>
      <c r="T926" s="15">
        <f t="shared" si="180"/>
        <v>0</v>
      </c>
      <c r="U926" s="15">
        <f t="shared" si="181"/>
        <v>0</v>
      </c>
      <c r="V926" s="15"/>
      <c r="W926" s="15"/>
      <c r="X926" s="15"/>
      <c r="Y926" s="15"/>
      <c r="Z926" s="16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>
        <f t="shared" si="184"/>
        <v>38</v>
      </c>
      <c r="CT926" s="15">
        <f t="shared" si="185"/>
        <v>0</v>
      </c>
      <c r="CU926" s="15">
        <f t="shared" si="186"/>
        <v>0</v>
      </c>
      <c r="CV926" s="15">
        <f t="shared" si="187"/>
        <v>0</v>
      </c>
      <c r="CW926" s="15"/>
      <c r="CX926" s="15"/>
      <c r="CY926" s="15">
        <f t="shared" si="188"/>
        <v>0</v>
      </c>
      <c r="CZ926" s="15">
        <f>GG926</f>
        <v>0</v>
      </c>
      <c r="DA926" s="16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20"/>
      <c r="DY926" s="15"/>
      <c r="DZ926" s="20"/>
      <c r="EA926" s="15"/>
      <c r="EB926" s="20"/>
      <c r="EC926" s="15"/>
      <c r="ED926" s="20"/>
      <c r="EE926" s="15"/>
      <c r="EF926" s="20"/>
      <c r="EG926" s="15"/>
      <c r="EH926" s="20"/>
      <c r="EI926" s="15"/>
      <c r="EJ926" s="20"/>
      <c r="EK926" s="15"/>
      <c r="EL926" s="20"/>
      <c r="EM926" s="15"/>
      <c r="EN926" s="20"/>
      <c r="EO926" s="15"/>
      <c r="EP926" s="20"/>
      <c r="EQ926" s="15"/>
      <c r="ER926" s="20"/>
      <c r="ES926" s="15"/>
      <c r="ET926" s="20"/>
      <c r="EU926" s="15"/>
      <c r="EV926" s="20"/>
      <c r="EW926" s="15"/>
      <c r="EX926" s="20"/>
      <c r="EY926" s="15"/>
      <c r="EZ926" s="20"/>
      <c r="FA926" s="15"/>
      <c r="FB926" s="20"/>
      <c r="FC926" s="15"/>
      <c r="FD926" s="20"/>
      <c r="FE926" s="15">
        <v>38</v>
      </c>
      <c r="FF926" s="20" t="s">
        <v>129</v>
      </c>
      <c r="FG926" s="15"/>
      <c r="FH926" s="20"/>
      <c r="FI926" s="15"/>
      <c r="FJ926" s="20"/>
      <c r="FK926" s="15"/>
      <c r="FL926" s="20"/>
      <c r="FM926" s="15"/>
      <c r="FN926" s="20"/>
      <c r="FO926" s="15"/>
      <c r="FP926" s="20"/>
      <c r="FQ926" s="15"/>
      <c r="FR926" s="20"/>
      <c r="FS926" s="15"/>
      <c r="FT926" s="20"/>
      <c r="FU926" s="15"/>
      <c r="FV926" s="20"/>
      <c r="FW926" s="15"/>
      <c r="FX926" s="20"/>
      <c r="FY926" s="15"/>
      <c r="FZ926" s="20"/>
      <c r="GA926" s="15"/>
      <c r="GB926" s="20"/>
      <c r="GC926" s="15"/>
      <c r="GD926" s="20"/>
      <c r="GE926" s="15"/>
      <c r="GF926" s="20"/>
      <c r="GG926" s="170"/>
    </row>
    <row r="927" spans="1:189" s="2" customFormat="1" ht="15" customHeight="1" x14ac:dyDescent="0.3">
      <c r="A927" s="17" t="s">
        <v>2903</v>
      </c>
      <c r="B927" s="17" t="s">
        <v>140</v>
      </c>
      <c r="C927" s="17" t="s">
        <v>763</v>
      </c>
      <c r="D927" s="17" t="s">
        <v>1801</v>
      </c>
      <c r="E927" s="15" t="str">
        <f t="shared" si="182"/>
        <v>Catherine Ta</v>
      </c>
      <c r="F927" s="17" t="s">
        <v>128</v>
      </c>
      <c r="G927" s="17">
        <v>999919004</v>
      </c>
      <c r="H927" s="15">
        <f t="shared" si="183"/>
        <v>38</v>
      </c>
      <c r="I927" s="15"/>
      <c r="J927" s="15"/>
      <c r="K927" s="16"/>
      <c r="L927" s="15"/>
      <c r="M927" s="15"/>
      <c r="N927" s="15"/>
      <c r="O927" s="15">
        <f t="shared" si="178"/>
        <v>0</v>
      </c>
      <c r="P927" s="15">
        <v>0</v>
      </c>
      <c r="Q927" s="15">
        <f t="shared" si="179"/>
        <v>0</v>
      </c>
      <c r="R927" s="15">
        <v>0</v>
      </c>
      <c r="S927" s="15">
        <v>0</v>
      </c>
      <c r="T927" s="15">
        <f t="shared" si="180"/>
        <v>0</v>
      </c>
      <c r="U927" s="15">
        <f t="shared" si="181"/>
        <v>0</v>
      </c>
      <c r="V927" s="15"/>
      <c r="W927" s="15"/>
      <c r="X927" s="15"/>
      <c r="Y927" s="15"/>
      <c r="Z927" s="16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>
        <f t="shared" si="184"/>
        <v>38</v>
      </c>
      <c r="CT927" s="15">
        <f t="shared" si="185"/>
        <v>0</v>
      </c>
      <c r="CU927" s="15">
        <f t="shared" si="186"/>
        <v>0</v>
      </c>
      <c r="CV927" s="15">
        <f t="shared" si="187"/>
        <v>0</v>
      </c>
      <c r="CW927" s="15"/>
      <c r="CX927" s="15"/>
      <c r="CY927" s="15">
        <f t="shared" si="188"/>
        <v>0</v>
      </c>
      <c r="CZ927" s="15">
        <f>GG927</f>
        <v>0</v>
      </c>
      <c r="DA927" s="16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20"/>
      <c r="DY927" s="15"/>
      <c r="DZ927" s="20"/>
      <c r="EA927" s="15"/>
      <c r="EB927" s="20"/>
      <c r="EC927" s="15"/>
      <c r="ED927" s="20"/>
      <c r="EE927" s="15"/>
      <c r="EF927" s="20"/>
      <c r="EG927" s="15"/>
      <c r="EH927" s="20"/>
      <c r="EI927" s="15"/>
      <c r="EJ927" s="20"/>
      <c r="EK927" s="15"/>
      <c r="EL927" s="20"/>
      <c r="EM927" s="15"/>
      <c r="EN927" s="20"/>
      <c r="EO927" s="15"/>
      <c r="EP927" s="20"/>
      <c r="EQ927" s="15"/>
      <c r="ER927" s="20"/>
      <c r="ES927" s="15"/>
      <c r="ET927" s="20"/>
      <c r="EU927" s="15"/>
      <c r="EV927" s="20"/>
      <c r="EW927" s="15"/>
      <c r="EX927" s="20"/>
      <c r="EY927" s="15"/>
      <c r="EZ927" s="20"/>
      <c r="FA927" s="15"/>
      <c r="FB927" s="20"/>
      <c r="FC927" s="15"/>
      <c r="FD927" s="20"/>
      <c r="FE927" s="15">
        <v>38</v>
      </c>
      <c r="FF927" s="20" t="s">
        <v>129</v>
      </c>
      <c r="FG927" s="15"/>
      <c r="FH927" s="20"/>
      <c r="FI927" s="15"/>
      <c r="FJ927" s="20"/>
      <c r="FK927" s="15"/>
      <c r="FL927" s="20"/>
      <c r="FM927" s="15"/>
      <c r="FN927" s="20"/>
      <c r="FO927" s="15"/>
      <c r="FP927" s="20"/>
      <c r="FQ927" s="15"/>
      <c r="FR927" s="20"/>
      <c r="FS927" s="15"/>
      <c r="FT927" s="20"/>
      <c r="FU927" s="15"/>
      <c r="FV927" s="20"/>
      <c r="FW927" s="15"/>
      <c r="FX927" s="20"/>
      <c r="FY927" s="15"/>
      <c r="FZ927" s="20"/>
      <c r="GA927" s="15"/>
      <c r="GB927" s="20"/>
      <c r="GC927" s="15"/>
      <c r="GD927" s="20"/>
      <c r="GE927" s="15"/>
      <c r="GF927" s="20"/>
      <c r="GG927" s="170"/>
    </row>
    <row r="928" spans="1:189" s="2" customFormat="1" ht="15" customHeight="1" x14ac:dyDescent="0.3">
      <c r="A928" s="15" t="s">
        <v>130</v>
      </c>
      <c r="B928" s="15" t="s">
        <v>140</v>
      </c>
      <c r="C928" s="15" t="s">
        <v>2342</v>
      </c>
      <c r="D928" s="15" t="s">
        <v>550</v>
      </c>
      <c r="E928" s="15" t="str">
        <f t="shared" si="182"/>
        <v>Shayne  Chong</v>
      </c>
      <c r="F928" s="15" t="s">
        <v>135</v>
      </c>
      <c r="G928" s="15">
        <v>999919012</v>
      </c>
      <c r="H928" s="15">
        <f t="shared" si="183"/>
        <v>150</v>
      </c>
      <c r="I928" s="15"/>
      <c r="J928" s="15"/>
      <c r="K928" s="16"/>
      <c r="L928" s="15"/>
      <c r="M928" s="15"/>
      <c r="N928" s="15"/>
      <c r="O928" s="15">
        <f t="shared" si="178"/>
        <v>150</v>
      </c>
      <c r="P928" s="15">
        <v>0</v>
      </c>
      <c r="Q928" s="15">
        <f t="shared" si="179"/>
        <v>0</v>
      </c>
      <c r="R928" s="15">
        <v>0</v>
      </c>
      <c r="S928" s="15">
        <v>0</v>
      </c>
      <c r="T928" s="15">
        <f t="shared" si="180"/>
        <v>0</v>
      </c>
      <c r="U928" s="15">
        <f t="shared" si="181"/>
        <v>0</v>
      </c>
      <c r="V928" s="15"/>
      <c r="W928" s="15"/>
      <c r="X928" s="15"/>
      <c r="Y928" s="15"/>
      <c r="Z928" s="16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>
        <f t="shared" si="184"/>
        <v>0</v>
      </c>
      <c r="CT928" s="15">
        <f t="shared" si="185"/>
        <v>0</v>
      </c>
      <c r="CU928" s="15">
        <f t="shared" si="186"/>
        <v>0</v>
      </c>
      <c r="CV928" s="15">
        <f t="shared" si="187"/>
        <v>0</v>
      </c>
      <c r="CW928" s="15"/>
      <c r="CX928" s="15"/>
      <c r="CY928" s="15">
        <f t="shared" si="188"/>
        <v>0</v>
      </c>
      <c r="CZ928" s="15">
        <f>GG928</f>
        <v>0</v>
      </c>
      <c r="DA928" s="16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20"/>
      <c r="DY928" s="15"/>
      <c r="DZ928" s="20"/>
      <c r="EA928" s="15"/>
      <c r="EB928" s="20"/>
      <c r="EC928" s="15"/>
      <c r="ED928" s="20"/>
      <c r="EE928" s="15"/>
      <c r="EF928" s="20"/>
      <c r="EG928" s="15"/>
      <c r="EH928" s="20"/>
      <c r="EI928" s="15">
        <v>75</v>
      </c>
      <c r="EJ928" s="20">
        <v>2</v>
      </c>
      <c r="EK928" s="15"/>
      <c r="EL928" s="20"/>
      <c r="EM928" s="15">
        <v>75</v>
      </c>
      <c r="EN928" s="20">
        <v>2</v>
      </c>
      <c r="EO928" s="15"/>
      <c r="EP928" s="20"/>
      <c r="EQ928" s="15"/>
      <c r="ER928" s="20"/>
      <c r="ES928" s="15"/>
      <c r="ET928" s="20"/>
      <c r="EU928" s="15"/>
      <c r="EV928" s="20"/>
      <c r="EW928" s="15"/>
      <c r="EX928" s="20"/>
      <c r="EY928" s="15"/>
      <c r="EZ928" s="20"/>
      <c r="FA928" s="15"/>
      <c r="FB928" s="20"/>
      <c r="FC928" s="15"/>
      <c r="FD928" s="20"/>
      <c r="FE928" s="15"/>
      <c r="FF928" s="20"/>
      <c r="FG928" s="15"/>
      <c r="FH928" s="20"/>
      <c r="FI928" s="15"/>
      <c r="FJ928" s="20"/>
      <c r="FK928" s="15"/>
      <c r="FL928" s="20"/>
      <c r="FM928" s="15"/>
      <c r="FN928" s="20"/>
      <c r="FO928" s="15"/>
      <c r="FP928" s="20"/>
      <c r="FQ928" s="15"/>
      <c r="FR928" s="20"/>
      <c r="FS928" s="15"/>
      <c r="FT928" s="20"/>
      <c r="FU928" s="15"/>
      <c r="FV928" s="20"/>
      <c r="FW928" s="15"/>
      <c r="FX928" s="20"/>
      <c r="FY928" s="15"/>
      <c r="FZ928" s="20"/>
      <c r="GA928" s="15"/>
      <c r="GB928" s="20"/>
      <c r="GC928" s="15"/>
      <c r="GD928" s="20"/>
      <c r="GE928" s="15"/>
      <c r="GF928" s="20"/>
      <c r="GG928" s="170"/>
    </row>
    <row r="929" spans="1:189" s="2" customFormat="1" ht="15" customHeight="1" x14ac:dyDescent="0.3">
      <c r="A929" s="17" t="s">
        <v>2903</v>
      </c>
      <c r="B929" s="17" t="s">
        <v>126</v>
      </c>
      <c r="C929" s="17" t="s">
        <v>514</v>
      </c>
      <c r="D929" s="17" t="s">
        <v>1313</v>
      </c>
      <c r="E929" s="15" t="str">
        <f t="shared" si="182"/>
        <v>Joseph Lou</v>
      </c>
      <c r="F929" s="17" t="s">
        <v>135</v>
      </c>
      <c r="G929" s="17">
        <v>999919018</v>
      </c>
      <c r="H929" s="15">
        <f t="shared" si="183"/>
        <v>38</v>
      </c>
      <c r="I929" s="15"/>
      <c r="J929" s="15"/>
      <c r="K929" s="16"/>
      <c r="L929" s="15"/>
      <c r="M929" s="15"/>
      <c r="N929" s="15"/>
      <c r="O929" s="15">
        <f t="shared" si="178"/>
        <v>0</v>
      </c>
      <c r="P929" s="15">
        <v>0</v>
      </c>
      <c r="Q929" s="15">
        <f t="shared" si="179"/>
        <v>0</v>
      </c>
      <c r="R929" s="15">
        <v>0</v>
      </c>
      <c r="S929" s="15">
        <v>0</v>
      </c>
      <c r="T929" s="15">
        <f t="shared" si="180"/>
        <v>0</v>
      </c>
      <c r="U929" s="15">
        <f t="shared" si="181"/>
        <v>0</v>
      </c>
      <c r="V929" s="15"/>
      <c r="W929" s="15"/>
      <c r="X929" s="15"/>
      <c r="Y929" s="15"/>
      <c r="Z929" s="16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>
        <f t="shared" si="184"/>
        <v>38</v>
      </c>
      <c r="CT929" s="15">
        <f t="shared" si="185"/>
        <v>0</v>
      </c>
      <c r="CU929" s="15">
        <f t="shared" si="186"/>
        <v>0</v>
      </c>
      <c r="CV929" s="15">
        <f t="shared" si="187"/>
        <v>0</v>
      </c>
      <c r="CW929" s="15"/>
      <c r="CX929" s="15"/>
      <c r="CY929" s="15">
        <f t="shared" si="188"/>
        <v>0</v>
      </c>
      <c r="CZ929" s="15">
        <f>GG929</f>
        <v>0</v>
      </c>
      <c r="DA929" s="16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20"/>
      <c r="DY929" s="15"/>
      <c r="DZ929" s="20"/>
      <c r="EA929" s="15"/>
      <c r="EB929" s="20"/>
      <c r="EC929" s="15"/>
      <c r="ED929" s="20"/>
      <c r="EE929" s="15"/>
      <c r="EF929" s="20"/>
      <c r="EG929" s="15"/>
      <c r="EH929" s="20"/>
      <c r="EI929" s="15"/>
      <c r="EJ929" s="20"/>
      <c r="EK929" s="15"/>
      <c r="EL929" s="20"/>
      <c r="EM929" s="15"/>
      <c r="EN929" s="20"/>
      <c r="EO929" s="15"/>
      <c r="EP929" s="20"/>
      <c r="EQ929" s="15"/>
      <c r="ER929" s="20"/>
      <c r="ES929" s="15"/>
      <c r="ET929" s="20"/>
      <c r="EU929" s="15"/>
      <c r="EV929" s="20"/>
      <c r="EW929" s="15"/>
      <c r="EX929" s="20"/>
      <c r="EY929" s="15"/>
      <c r="EZ929" s="20"/>
      <c r="FA929" s="15"/>
      <c r="FB929" s="20"/>
      <c r="FC929" s="15"/>
      <c r="FD929" s="20"/>
      <c r="FE929" s="15">
        <v>38</v>
      </c>
      <c r="FF929" s="20" t="s">
        <v>129</v>
      </c>
      <c r="FG929" s="15"/>
      <c r="FH929" s="20"/>
      <c r="FI929" s="15"/>
      <c r="FJ929" s="20"/>
      <c r="FK929" s="15"/>
      <c r="FL929" s="20"/>
      <c r="FM929" s="15"/>
      <c r="FN929" s="20"/>
      <c r="FO929" s="15"/>
      <c r="FP929" s="20"/>
      <c r="FQ929" s="15"/>
      <c r="FR929" s="20"/>
      <c r="FS929" s="15"/>
      <c r="FT929" s="20"/>
      <c r="FU929" s="15"/>
      <c r="FV929" s="20"/>
      <c r="FW929" s="15"/>
      <c r="FX929" s="20"/>
      <c r="FY929" s="15"/>
      <c r="FZ929" s="20"/>
      <c r="GA929" s="15"/>
      <c r="GB929" s="20"/>
      <c r="GC929" s="15"/>
      <c r="GD929" s="20"/>
      <c r="GE929" s="15"/>
      <c r="GF929" s="20"/>
      <c r="GG929" s="170"/>
    </row>
    <row r="930" spans="1:189" s="2" customFormat="1" ht="15" customHeight="1" x14ac:dyDescent="0.3">
      <c r="A930" s="17" t="s">
        <v>2903</v>
      </c>
      <c r="B930" s="17" t="s">
        <v>142</v>
      </c>
      <c r="C930" s="17" t="s">
        <v>507</v>
      </c>
      <c r="D930" s="17" t="s">
        <v>499</v>
      </c>
      <c r="E930" s="15" t="str">
        <f t="shared" si="182"/>
        <v>Sandra Chen</v>
      </c>
      <c r="F930" s="17" t="s">
        <v>128</v>
      </c>
      <c r="G930" s="17">
        <v>999919021</v>
      </c>
      <c r="H930" s="15">
        <f t="shared" si="183"/>
        <v>38</v>
      </c>
      <c r="I930" s="15"/>
      <c r="J930" s="15"/>
      <c r="K930" s="16"/>
      <c r="L930" s="15"/>
      <c r="M930" s="15"/>
      <c r="N930" s="15"/>
      <c r="O930" s="15">
        <f t="shared" si="178"/>
        <v>0</v>
      </c>
      <c r="P930" s="15">
        <v>0</v>
      </c>
      <c r="Q930" s="15">
        <f t="shared" si="179"/>
        <v>0</v>
      </c>
      <c r="R930" s="15">
        <v>0</v>
      </c>
      <c r="S930" s="15">
        <v>0</v>
      </c>
      <c r="T930" s="15">
        <f t="shared" si="180"/>
        <v>0</v>
      </c>
      <c r="U930" s="15">
        <f t="shared" si="181"/>
        <v>0</v>
      </c>
      <c r="V930" s="15"/>
      <c r="W930" s="15"/>
      <c r="X930" s="15"/>
      <c r="Y930" s="15"/>
      <c r="Z930" s="16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>
        <f t="shared" si="184"/>
        <v>38</v>
      </c>
      <c r="CT930" s="15">
        <f t="shared" si="185"/>
        <v>0</v>
      </c>
      <c r="CU930" s="15">
        <f t="shared" si="186"/>
        <v>0</v>
      </c>
      <c r="CV930" s="15">
        <f t="shared" si="187"/>
        <v>0</v>
      </c>
      <c r="CW930" s="15"/>
      <c r="CX930" s="15"/>
      <c r="CY930" s="15">
        <f t="shared" si="188"/>
        <v>0</v>
      </c>
      <c r="CZ930" s="15">
        <f>GG930</f>
        <v>0</v>
      </c>
      <c r="DA930" s="16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20"/>
      <c r="DY930" s="15"/>
      <c r="DZ930" s="20"/>
      <c r="EA930" s="15"/>
      <c r="EB930" s="20"/>
      <c r="EC930" s="15"/>
      <c r="ED930" s="20"/>
      <c r="EE930" s="15"/>
      <c r="EF930" s="20"/>
      <c r="EG930" s="15"/>
      <c r="EH930" s="20"/>
      <c r="EI930" s="15"/>
      <c r="EJ930" s="20"/>
      <c r="EK930" s="15"/>
      <c r="EL930" s="20"/>
      <c r="EM930" s="15"/>
      <c r="EN930" s="20"/>
      <c r="EO930" s="15"/>
      <c r="EP930" s="20"/>
      <c r="EQ930" s="15"/>
      <c r="ER930" s="20"/>
      <c r="ES930" s="15"/>
      <c r="ET930" s="20"/>
      <c r="EU930" s="15"/>
      <c r="EV930" s="20"/>
      <c r="EW930" s="15"/>
      <c r="EX930" s="20"/>
      <c r="EY930" s="15"/>
      <c r="EZ930" s="20"/>
      <c r="FA930" s="15"/>
      <c r="FB930" s="20"/>
      <c r="FC930" s="15"/>
      <c r="FD930" s="20"/>
      <c r="FE930" s="15">
        <v>38</v>
      </c>
      <c r="FF930" s="20" t="s">
        <v>129</v>
      </c>
      <c r="FG930" s="15"/>
      <c r="FH930" s="20"/>
      <c r="FI930" s="15"/>
      <c r="FJ930" s="20"/>
      <c r="FK930" s="15"/>
      <c r="FL930" s="20"/>
      <c r="FM930" s="15"/>
      <c r="FN930" s="20"/>
      <c r="FO930" s="15"/>
      <c r="FP930" s="20"/>
      <c r="FQ930" s="15"/>
      <c r="FR930" s="20"/>
      <c r="FS930" s="15"/>
      <c r="FT930" s="20"/>
      <c r="FU930" s="15"/>
      <c r="FV930" s="20"/>
      <c r="FW930" s="15"/>
      <c r="FX930" s="20"/>
      <c r="FY930" s="15"/>
      <c r="FZ930" s="20"/>
      <c r="GA930" s="15"/>
      <c r="GB930" s="20"/>
      <c r="GC930" s="15"/>
      <c r="GD930" s="20"/>
      <c r="GE930" s="15"/>
      <c r="GF930" s="20"/>
      <c r="GG930" s="170"/>
    </row>
    <row r="931" spans="1:189" s="2" customFormat="1" ht="15" customHeight="1" x14ac:dyDescent="0.3">
      <c r="A931" s="17" t="s">
        <v>2903</v>
      </c>
      <c r="B931" s="17" t="s">
        <v>126</v>
      </c>
      <c r="C931" s="17" t="s">
        <v>1301</v>
      </c>
      <c r="D931" s="17" t="s">
        <v>1106</v>
      </c>
      <c r="E931" s="15" t="str">
        <f t="shared" si="182"/>
        <v>Elise Kim</v>
      </c>
      <c r="F931" s="17" t="s">
        <v>128</v>
      </c>
      <c r="G931" s="17">
        <v>999919023</v>
      </c>
      <c r="H931" s="15">
        <f t="shared" si="183"/>
        <v>38</v>
      </c>
      <c r="I931" s="15"/>
      <c r="J931" s="15"/>
      <c r="K931" s="16"/>
      <c r="L931" s="15"/>
      <c r="M931" s="15"/>
      <c r="N931" s="15"/>
      <c r="O931" s="15">
        <f t="shared" si="178"/>
        <v>0</v>
      </c>
      <c r="P931" s="15">
        <v>0</v>
      </c>
      <c r="Q931" s="15">
        <f t="shared" si="179"/>
        <v>0</v>
      </c>
      <c r="R931" s="15">
        <v>0</v>
      </c>
      <c r="S931" s="15">
        <v>0</v>
      </c>
      <c r="T931" s="15">
        <f t="shared" si="180"/>
        <v>0</v>
      </c>
      <c r="U931" s="15">
        <f t="shared" si="181"/>
        <v>0</v>
      </c>
      <c r="V931" s="15"/>
      <c r="W931" s="15"/>
      <c r="X931" s="15"/>
      <c r="Y931" s="15"/>
      <c r="Z931" s="16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>
        <f t="shared" si="184"/>
        <v>38</v>
      </c>
      <c r="CT931" s="15">
        <f t="shared" si="185"/>
        <v>0</v>
      </c>
      <c r="CU931" s="15">
        <f t="shared" si="186"/>
        <v>0</v>
      </c>
      <c r="CV931" s="15">
        <f t="shared" si="187"/>
        <v>0</v>
      </c>
      <c r="CW931" s="15"/>
      <c r="CX931" s="15"/>
      <c r="CY931" s="15">
        <f t="shared" si="188"/>
        <v>0</v>
      </c>
      <c r="CZ931" s="15">
        <f>GG931</f>
        <v>0</v>
      </c>
      <c r="DA931" s="16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20"/>
      <c r="DY931" s="15"/>
      <c r="DZ931" s="20"/>
      <c r="EA931" s="15"/>
      <c r="EB931" s="20"/>
      <c r="EC931" s="15"/>
      <c r="ED931" s="20"/>
      <c r="EE931" s="15"/>
      <c r="EF931" s="20"/>
      <c r="EG931" s="15"/>
      <c r="EH931" s="20"/>
      <c r="EI931" s="15"/>
      <c r="EJ931" s="20"/>
      <c r="EK931" s="15"/>
      <c r="EL931" s="20"/>
      <c r="EM931" s="15"/>
      <c r="EN931" s="20"/>
      <c r="EO931" s="15"/>
      <c r="EP931" s="20"/>
      <c r="EQ931" s="15"/>
      <c r="ER931" s="20"/>
      <c r="ES931" s="15"/>
      <c r="ET931" s="20"/>
      <c r="EU931" s="15"/>
      <c r="EV931" s="20"/>
      <c r="EW931" s="15"/>
      <c r="EX931" s="20"/>
      <c r="EY931" s="15"/>
      <c r="EZ931" s="20"/>
      <c r="FA931" s="15"/>
      <c r="FB931" s="20"/>
      <c r="FC931" s="15"/>
      <c r="FD931" s="20"/>
      <c r="FE931" s="15">
        <v>38</v>
      </c>
      <c r="FF931" s="20" t="s">
        <v>129</v>
      </c>
      <c r="FG931" s="15"/>
      <c r="FH931" s="20"/>
      <c r="FI931" s="15"/>
      <c r="FJ931" s="20"/>
      <c r="FK931" s="15"/>
      <c r="FL931" s="20"/>
      <c r="FM931" s="15"/>
      <c r="FN931" s="20"/>
      <c r="FO931" s="15"/>
      <c r="FP931" s="20"/>
      <c r="FQ931" s="15"/>
      <c r="FR931" s="20"/>
      <c r="FS931" s="15"/>
      <c r="FT931" s="20"/>
      <c r="FU931" s="15"/>
      <c r="FV931" s="20"/>
      <c r="FW931" s="15"/>
      <c r="FX931" s="20"/>
      <c r="FY931" s="15"/>
      <c r="FZ931" s="20"/>
      <c r="GA931" s="15"/>
      <c r="GB931" s="20"/>
      <c r="GC931" s="15"/>
      <c r="GD931" s="20"/>
      <c r="GE931" s="15"/>
      <c r="GF931" s="20"/>
      <c r="GG931" s="170"/>
    </row>
    <row r="932" spans="1:189" s="2" customFormat="1" ht="15" customHeight="1" x14ac:dyDescent="0.3">
      <c r="A932" s="17" t="s">
        <v>2903</v>
      </c>
      <c r="B932" s="17" t="s">
        <v>126</v>
      </c>
      <c r="C932" s="17" t="s">
        <v>3350</v>
      </c>
      <c r="D932" s="17" t="s">
        <v>1198</v>
      </c>
      <c r="E932" s="15" t="str">
        <f t="shared" si="182"/>
        <v>Yolian Lao</v>
      </c>
      <c r="F932" s="17" t="s">
        <v>128</v>
      </c>
      <c r="G932" s="17">
        <v>999919024</v>
      </c>
      <c r="H932" s="15">
        <f t="shared" si="183"/>
        <v>29</v>
      </c>
      <c r="I932" s="15"/>
      <c r="J932" s="15"/>
      <c r="K932" s="16"/>
      <c r="L932" s="15"/>
      <c r="M932" s="15"/>
      <c r="N932" s="15"/>
      <c r="O932" s="15">
        <f t="shared" si="178"/>
        <v>0</v>
      </c>
      <c r="P932" s="15">
        <v>0</v>
      </c>
      <c r="Q932" s="15">
        <f t="shared" si="179"/>
        <v>0</v>
      </c>
      <c r="R932" s="15">
        <v>0</v>
      </c>
      <c r="S932" s="15">
        <v>0</v>
      </c>
      <c r="T932" s="15">
        <f t="shared" si="180"/>
        <v>0</v>
      </c>
      <c r="U932" s="15">
        <f t="shared" si="181"/>
        <v>0</v>
      </c>
      <c r="V932" s="15"/>
      <c r="W932" s="15"/>
      <c r="X932" s="15"/>
      <c r="Y932" s="15"/>
      <c r="Z932" s="16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>
        <f t="shared" si="184"/>
        <v>29</v>
      </c>
      <c r="CT932" s="15">
        <f t="shared" si="185"/>
        <v>0</v>
      </c>
      <c r="CU932" s="15">
        <f t="shared" si="186"/>
        <v>0</v>
      </c>
      <c r="CV932" s="15">
        <f t="shared" si="187"/>
        <v>0</v>
      </c>
      <c r="CW932" s="15"/>
      <c r="CX932" s="15"/>
      <c r="CY932" s="15">
        <f t="shared" si="188"/>
        <v>0</v>
      </c>
      <c r="CZ932" s="15">
        <f>GG932</f>
        <v>0</v>
      </c>
      <c r="DA932" s="16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20"/>
      <c r="DY932" s="15"/>
      <c r="DZ932" s="20"/>
      <c r="EA932" s="15"/>
      <c r="EB932" s="20"/>
      <c r="EC932" s="15"/>
      <c r="ED932" s="20"/>
      <c r="EE932" s="15"/>
      <c r="EF932" s="20"/>
      <c r="EG932" s="15"/>
      <c r="EH932" s="20"/>
      <c r="EI932" s="15"/>
      <c r="EJ932" s="20"/>
      <c r="EK932" s="15"/>
      <c r="EL932" s="20"/>
      <c r="EM932" s="15"/>
      <c r="EN932" s="20"/>
      <c r="EO932" s="15"/>
      <c r="EP932" s="20"/>
      <c r="EQ932" s="15"/>
      <c r="ER932" s="20"/>
      <c r="ES932" s="15"/>
      <c r="ET932" s="20"/>
      <c r="EU932" s="15"/>
      <c r="EV932" s="20"/>
      <c r="EW932" s="15"/>
      <c r="EX932" s="20"/>
      <c r="EY932" s="15"/>
      <c r="EZ932" s="20"/>
      <c r="FA932" s="15"/>
      <c r="FB932" s="20"/>
      <c r="FC932" s="15"/>
      <c r="FD932" s="20"/>
      <c r="FE932" s="15">
        <v>29</v>
      </c>
      <c r="FF932" s="20" t="s">
        <v>168</v>
      </c>
      <c r="FG932" s="15"/>
      <c r="FH932" s="20"/>
      <c r="FI932" s="15"/>
      <c r="FJ932" s="20"/>
      <c r="FK932" s="15"/>
      <c r="FL932" s="20"/>
      <c r="FM932" s="15"/>
      <c r="FN932" s="20"/>
      <c r="FO932" s="15"/>
      <c r="FP932" s="20"/>
      <c r="FQ932" s="15"/>
      <c r="FR932" s="20"/>
      <c r="FS932" s="15"/>
      <c r="FT932" s="20"/>
      <c r="FU932" s="15"/>
      <c r="FV932" s="20"/>
      <c r="FW932" s="15"/>
      <c r="FX932" s="20"/>
      <c r="FY932" s="15"/>
      <c r="FZ932" s="20"/>
      <c r="GA932" s="15"/>
      <c r="GB932" s="20"/>
      <c r="GC932" s="15"/>
      <c r="GD932" s="20"/>
      <c r="GE932" s="15"/>
      <c r="GF932" s="20"/>
      <c r="GG932" s="170"/>
    </row>
    <row r="933" spans="1:189" s="2" customFormat="1" ht="15" customHeight="1" x14ac:dyDescent="0.3">
      <c r="A933" s="17" t="s">
        <v>2903</v>
      </c>
      <c r="B933" s="17" t="s">
        <v>142</v>
      </c>
      <c r="C933" s="17" t="s">
        <v>1319</v>
      </c>
      <c r="D933" s="17" t="s">
        <v>1320</v>
      </c>
      <c r="E933" s="15" t="str">
        <f t="shared" si="182"/>
        <v>Brandson Lu</v>
      </c>
      <c r="F933" s="17" t="s">
        <v>135</v>
      </c>
      <c r="G933" s="17">
        <v>999919025</v>
      </c>
      <c r="H933" s="15">
        <f t="shared" si="183"/>
        <v>38</v>
      </c>
      <c r="I933" s="15"/>
      <c r="J933" s="15"/>
      <c r="K933" s="16"/>
      <c r="L933" s="15"/>
      <c r="M933" s="15"/>
      <c r="N933" s="15"/>
      <c r="O933" s="15">
        <f t="shared" si="178"/>
        <v>0</v>
      </c>
      <c r="P933" s="15">
        <v>0</v>
      </c>
      <c r="Q933" s="15">
        <f t="shared" si="179"/>
        <v>0</v>
      </c>
      <c r="R933" s="15">
        <v>0</v>
      </c>
      <c r="S933" s="15">
        <v>0</v>
      </c>
      <c r="T933" s="15">
        <f t="shared" si="180"/>
        <v>0</v>
      </c>
      <c r="U933" s="15">
        <f t="shared" si="181"/>
        <v>0</v>
      </c>
      <c r="V933" s="15"/>
      <c r="W933" s="15"/>
      <c r="X933" s="15"/>
      <c r="Y933" s="15"/>
      <c r="Z933" s="16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>
        <f t="shared" si="184"/>
        <v>38</v>
      </c>
      <c r="CT933" s="15">
        <f t="shared" si="185"/>
        <v>0</v>
      </c>
      <c r="CU933" s="15">
        <f t="shared" si="186"/>
        <v>0</v>
      </c>
      <c r="CV933" s="15">
        <f t="shared" si="187"/>
        <v>0</v>
      </c>
      <c r="CW933" s="15"/>
      <c r="CX933" s="15"/>
      <c r="CY933" s="15">
        <f t="shared" si="188"/>
        <v>0</v>
      </c>
      <c r="CZ933" s="15">
        <f>GG933</f>
        <v>0</v>
      </c>
      <c r="DA933" s="16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20"/>
      <c r="DY933" s="15"/>
      <c r="DZ933" s="20"/>
      <c r="EA933" s="15"/>
      <c r="EB933" s="20"/>
      <c r="EC933" s="15"/>
      <c r="ED933" s="20"/>
      <c r="EE933" s="15"/>
      <c r="EF933" s="20"/>
      <c r="EG933" s="15"/>
      <c r="EH933" s="20"/>
      <c r="EI933" s="15"/>
      <c r="EJ933" s="20"/>
      <c r="EK933" s="15"/>
      <c r="EL933" s="20"/>
      <c r="EM933" s="15"/>
      <c r="EN933" s="20"/>
      <c r="EO933" s="15"/>
      <c r="EP933" s="20"/>
      <c r="EQ933" s="15"/>
      <c r="ER933" s="20"/>
      <c r="ES933" s="15"/>
      <c r="ET933" s="20"/>
      <c r="EU933" s="15"/>
      <c r="EV933" s="20"/>
      <c r="EW933" s="15"/>
      <c r="EX933" s="20"/>
      <c r="EY933" s="15"/>
      <c r="EZ933" s="20"/>
      <c r="FA933" s="15"/>
      <c r="FB933" s="20"/>
      <c r="FC933" s="15"/>
      <c r="FD933" s="20"/>
      <c r="FE933" s="15">
        <v>38</v>
      </c>
      <c r="FF933" s="20" t="s">
        <v>129</v>
      </c>
      <c r="FG933" s="15"/>
      <c r="FH933" s="20"/>
      <c r="FI933" s="15"/>
      <c r="FJ933" s="20"/>
      <c r="FK933" s="15"/>
      <c r="FL933" s="20"/>
      <c r="FM933" s="15"/>
      <c r="FN933" s="20"/>
      <c r="FO933" s="15"/>
      <c r="FP933" s="20"/>
      <c r="FQ933" s="15"/>
      <c r="FR933" s="20"/>
      <c r="FS933" s="15"/>
      <c r="FT933" s="20"/>
      <c r="FU933" s="15"/>
      <c r="FV933" s="20"/>
      <c r="FW933" s="15"/>
      <c r="FX933" s="20"/>
      <c r="FY933" s="15"/>
      <c r="FZ933" s="20"/>
      <c r="GA933" s="15"/>
      <c r="GB933" s="20"/>
      <c r="GC933" s="15"/>
      <c r="GD933" s="20"/>
      <c r="GE933" s="15"/>
      <c r="GF933" s="20"/>
      <c r="GG933" s="170"/>
    </row>
    <row r="934" spans="1:189" s="2" customFormat="1" ht="15" customHeight="1" x14ac:dyDescent="0.3">
      <c r="A934" s="17" t="s">
        <v>2903</v>
      </c>
      <c r="B934" s="17" t="s">
        <v>142</v>
      </c>
      <c r="C934" s="17" t="s">
        <v>1660</v>
      </c>
      <c r="D934" s="17" t="s">
        <v>3306</v>
      </c>
      <c r="E934" s="15" t="str">
        <f t="shared" si="182"/>
        <v>Hemanth Anantha</v>
      </c>
      <c r="F934" s="17" t="s">
        <v>135</v>
      </c>
      <c r="G934" s="17">
        <v>999919042</v>
      </c>
      <c r="H934" s="15">
        <f t="shared" si="183"/>
        <v>38</v>
      </c>
      <c r="I934" s="15"/>
      <c r="J934" s="15"/>
      <c r="K934" s="16"/>
      <c r="L934" s="15"/>
      <c r="M934" s="15"/>
      <c r="N934" s="15"/>
      <c r="O934" s="15">
        <f t="shared" si="178"/>
        <v>0</v>
      </c>
      <c r="P934" s="15">
        <v>0</v>
      </c>
      <c r="Q934" s="15">
        <f t="shared" si="179"/>
        <v>0</v>
      </c>
      <c r="R934" s="15">
        <v>0</v>
      </c>
      <c r="S934" s="15">
        <v>0</v>
      </c>
      <c r="T934" s="15">
        <f t="shared" si="180"/>
        <v>0</v>
      </c>
      <c r="U934" s="15">
        <f t="shared" si="181"/>
        <v>0</v>
      </c>
      <c r="V934" s="15"/>
      <c r="W934" s="15"/>
      <c r="X934" s="15"/>
      <c r="Y934" s="15"/>
      <c r="Z934" s="16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>
        <f t="shared" si="184"/>
        <v>38</v>
      </c>
      <c r="CT934" s="15">
        <f t="shared" si="185"/>
        <v>0</v>
      </c>
      <c r="CU934" s="15">
        <f t="shared" si="186"/>
        <v>0</v>
      </c>
      <c r="CV934" s="15">
        <f t="shared" si="187"/>
        <v>0</v>
      </c>
      <c r="CW934" s="15"/>
      <c r="CX934" s="15"/>
      <c r="CY934" s="15">
        <f t="shared" si="188"/>
        <v>0</v>
      </c>
      <c r="CZ934" s="15">
        <f>GG934</f>
        <v>0</v>
      </c>
      <c r="DA934" s="16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20"/>
      <c r="DY934" s="15"/>
      <c r="DZ934" s="20"/>
      <c r="EA934" s="15"/>
      <c r="EB934" s="20"/>
      <c r="EC934" s="15"/>
      <c r="ED934" s="20"/>
      <c r="EE934" s="15"/>
      <c r="EF934" s="20"/>
      <c r="EG934" s="15"/>
      <c r="EH934" s="20"/>
      <c r="EI934" s="15"/>
      <c r="EJ934" s="20"/>
      <c r="EK934" s="15"/>
      <c r="EL934" s="20"/>
      <c r="EM934" s="15"/>
      <c r="EN934" s="20"/>
      <c r="EO934" s="15"/>
      <c r="EP934" s="20"/>
      <c r="EQ934" s="15"/>
      <c r="ER934" s="20"/>
      <c r="ES934" s="15"/>
      <c r="ET934" s="20"/>
      <c r="EU934" s="15"/>
      <c r="EV934" s="20"/>
      <c r="EW934" s="15"/>
      <c r="EX934" s="20"/>
      <c r="EY934" s="15"/>
      <c r="EZ934" s="20"/>
      <c r="FA934" s="15"/>
      <c r="FB934" s="20"/>
      <c r="FC934" s="15"/>
      <c r="FD934" s="20"/>
      <c r="FE934" s="15">
        <v>38</v>
      </c>
      <c r="FF934" s="20" t="s">
        <v>129</v>
      </c>
      <c r="FG934" s="15"/>
      <c r="FH934" s="20"/>
      <c r="FI934" s="15"/>
      <c r="FJ934" s="20"/>
      <c r="FK934" s="15"/>
      <c r="FL934" s="20"/>
      <c r="FM934" s="15"/>
      <c r="FN934" s="20"/>
      <c r="FO934" s="15"/>
      <c r="FP934" s="20"/>
      <c r="FQ934" s="15"/>
      <c r="FR934" s="20"/>
      <c r="FS934" s="15"/>
      <c r="FT934" s="20"/>
      <c r="FU934" s="15"/>
      <c r="FV934" s="20"/>
      <c r="FW934" s="15"/>
      <c r="FX934" s="20"/>
      <c r="FY934" s="15"/>
      <c r="FZ934" s="20"/>
      <c r="GA934" s="15"/>
      <c r="GB934" s="20"/>
      <c r="GC934" s="15"/>
      <c r="GD934" s="20"/>
      <c r="GE934" s="15"/>
      <c r="GF934" s="20"/>
      <c r="GG934" s="170"/>
    </row>
    <row r="935" spans="1:189" s="2" customFormat="1" ht="15" customHeight="1" x14ac:dyDescent="0.3">
      <c r="A935" s="17" t="s">
        <v>2903</v>
      </c>
      <c r="B935" s="17" t="s">
        <v>142</v>
      </c>
      <c r="C935" s="17" t="s">
        <v>345</v>
      </c>
      <c r="D935" s="17" t="s">
        <v>3413</v>
      </c>
      <c r="E935" s="15" t="str">
        <f t="shared" si="182"/>
        <v>Grace Jau</v>
      </c>
      <c r="F935" s="17" t="s">
        <v>128</v>
      </c>
      <c r="G935" s="17">
        <v>999919056</v>
      </c>
      <c r="H935" s="15">
        <f t="shared" si="183"/>
        <v>42</v>
      </c>
      <c r="I935" s="15"/>
      <c r="J935" s="15"/>
      <c r="K935" s="16"/>
      <c r="L935" s="15"/>
      <c r="M935" s="15"/>
      <c r="N935" s="15"/>
      <c r="O935" s="15">
        <f t="shared" si="178"/>
        <v>0</v>
      </c>
      <c r="P935" s="15">
        <v>0</v>
      </c>
      <c r="Q935" s="15">
        <f t="shared" si="179"/>
        <v>0</v>
      </c>
      <c r="R935" s="15">
        <v>0</v>
      </c>
      <c r="S935" s="15">
        <v>0</v>
      </c>
      <c r="T935" s="15">
        <f t="shared" si="180"/>
        <v>0</v>
      </c>
      <c r="U935" s="15">
        <f t="shared" si="181"/>
        <v>0</v>
      </c>
      <c r="V935" s="15"/>
      <c r="W935" s="15"/>
      <c r="X935" s="15"/>
      <c r="Y935" s="15"/>
      <c r="Z935" s="16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>
        <f t="shared" si="184"/>
        <v>42</v>
      </c>
      <c r="CT935" s="15">
        <f t="shared" si="185"/>
        <v>0</v>
      </c>
      <c r="CU935" s="15">
        <f t="shared" si="186"/>
        <v>0</v>
      </c>
      <c r="CV935" s="15">
        <f t="shared" si="187"/>
        <v>0</v>
      </c>
      <c r="CW935" s="15"/>
      <c r="CX935" s="15"/>
      <c r="CY935" s="15">
        <f t="shared" si="188"/>
        <v>0</v>
      </c>
      <c r="CZ935" s="15">
        <f>GG935</f>
        <v>0</v>
      </c>
      <c r="DA935" s="16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20"/>
      <c r="DY935" s="15"/>
      <c r="DZ935" s="20"/>
      <c r="EA935" s="15"/>
      <c r="EB935" s="20"/>
      <c r="EC935" s="15"/>
      <c r="ED935" s="20"/>
      <c r="EE935" s="15"/>
      <c r="EF935" s="20"/>
      <c r="EG935" s="15"/>
      <c r="EH935" s="20"/>
      <c r="EI935" s="15"/>
      <c r="EJ935" s="20"/>
      <c r="EK935" s="15"/>
      <c r="EL935" s="20"/>
      <c r="EM935" s="15"/>
      <c r="EN935" s="20"/>
      <c r="EO935" s="15"/>
      <c r="EP935" s="20"/>
      <c r="EQ935" s="15"/>
      <c r="ER935" s="20"/>
      <c r="ES935" s="15"/>
      <c r="ET935" s="20"/>
      <c r="EU935" s="15"/>
      <c r="EV935" s="20"/>
      <c r="EW935" s="15"/>
      <c r="EX935" s="20"/>
      <c r="EY935" s="15"/>
      <c r="EZ935" s="20"/>
      <c r="FA935" s="15"/>
      <c r="FB935" s="20"/>
      <c r="FC935" s="15"/>
      <c r="FD935" s="20"/>
      <c r="FE935" s="15">
        <v>42</v>
      </c>
      <c r="FF935" s="20">
        <v>8</v>
      </c>
      <c r="FG935" s="15"/>
      <c r="FH935" s="20"/>
      <c r="FI935" s="15"/>
      <c r="FJ935" s="20"/>
      <c r="FK935" s="15"/>
      <c r="FL935" s="20"/>
      <c r="FM935" s="15"/>
      <c r="FN935" s="20"/>
      <c r="FO935" s="15"/>
      <c r="FP935" s="20"/>
      <c r="FQ935" s="15"/>
      <c r="FR935" s="20"/>
      <c r="FS935" s="15"/>
      <c r="FT935" s="20"/>
      <c r="FU935" s="15"/>
      <c r="FV935" s="20"/>
      <c r="FW935" s="15"/>
      <c r="FX935" s="20"/>
      <c r="FY935" s="15"/>
      <c r="FZ935" s="20"/>
      <c r="GA935" s="15"/>
      <c r="GB935" s="20"/>
      <c r="GC935" s="15"/>
      <c r="GD935" s="20"/>
      <c r="GE935" s="15"/>
      <c r="GF935" s="20"/>
      <c r="GG935" s="170"/>
    </row>
    <row r="936" spans="1:189" s="2" customFormat="1" ht="15" customHeight="1" x14ac:dyDescent="0.3">
      <c r="A936" s="15" t="s">
        <v>130</v>
      </c>
      <c r="B936" s="15" t="s">
        <v>142</v>
      </c>
      <c r="C936" s="15" t="s">
        <v>756</v>
      </c>
      <c r="D936" s="15" t="s">
        <v>757</v>
      </c>
      <c r="E936" s="15" t="str">
        <f t="shared" si="182"/>
        <v>Charleigh Ferrell</v>
      </c>
      <c r="F936" s="15" t="s">
        <v>128</v>
      </c>
      <c r="G936" s="15">
        <v>999919064</v>
      </c>
      <c r="H936" s="15">
        <f t="shared" si="183"/>
        <v>25.5</v>
      </c>
      <c r="I936" s="15"/>
      <c r="J936" s="17">
        <f>(O936+P936+R936+S936+T936+U936)/2</f>
        <v>25.5</v>
      </c>
      <c r="K936" s="16"/>
      <c r="L936" s="15"/>
      <c r="M936" s="15"/>
      <c r="N936" s="15"/>
      <c r="O936" s="15">
        <f t="shared" si="178"/>
        <v>0</v>
      </c>
      <c r="P936" s="15">
        <v>0</v>
      </c>
      <c r="Q936" s="15">
        <f t="shared" si="179"/>
        <v>0</v>
      </c>
      <c r="R936" s="15">
        <v>0</v>
      </c>
      <c r="S936" s="15">
        <v>0</v>
      </c>
      <c r="T936" s="15">
        <f t="shared" si="180"/>
        <v>51</v>
      </c>
      <c r="U936" s="15">
        <f t="shared" si="181"/>
        <v>0</v>
      </c>
      <c r="V936" s="15"/>
      <c r="W936" s="15"/>
      <c r="X936" s="15"/>
      <c r="Y936" s="15"/>
      <c r="Z936" s="16"/>
      <c r="AA936" s="15"/>
      <c r="AB936" s="24"/>
      <c r="AC936" s="15"/>
      <c r="AD936" s="15"/>
      <c r="AE936" s="15"/>
      <c r="AF936" s="15"/>
      <c r="AG936" s="15"/>
      <c r="AH936" s="24"/>
      <c r="AI936" s="15"/>
      <c r="AJ936" s="15"/>
      <c r="AK936" s="15"/>
      <c r="AL936" s="15"/>
      <c r="AM936" s="15"/>
      <c r="AN936" s="24"/>
      <c r="AO936" s="15"/>
      <c r="AP936" s="24"/>
      <c r="AQ936" s="15"/>
      <c r="AR936" s="24"/>
      <c r="AS936" s="15"/>
      <c r="AT936" s="24"/>
      <c r="AU936" s="15"/>
      <c r="AV936" s="24"/>
      <c r="AW936" s="15"/>
      <c r="AX936" s="24"/>
      <c r="AY936" s="15"/>
      <c r="AZ936" s="15"/>
      <c r="BA936" s="15"/>
      <c r="BB936" s="15"/>
      <c r="BC936" s="15"/>
      <c r="BD936" s="15"/>
      <c r="BE936" s="15"/>
      <c r="BF936" s="24"/>
      <c r="BG936" s="15"/>
      <c r="BH936" s="24"/>
      <c r="BI936" s="15"/>
      <c r="BJ936" s="24"/>
      <c r="BK936" s="15"/>
      <c r="BL936" s="24"/>
      <c r="BM936" s="15"/>
      <c r="BN936" s="24"/>
      <c r="BO936" s="15"/>
      <c r="BP936" s="24"/>
      <c r="BQ936" s="15"/>
      <c r="BR936" s="24"/>
      <c r="BS936" s="15">
        <f>0.4*79</f>
        <v>31.6</v>
      </c>
      <c r="BT936" s="24">
        <v>3</v>
      </c>
      <c r="BU936" s="15"/>
      <c r="BV936" s="24"/>
      <c r="BW936" s="15"/>
      <c r="BX936" s="24"/>
      <c r="BY936" s="15"/>
      <c r="BZ936" s="24"/>
      <c r="CA936" s="15">
        <v>68</v>
      </c>
      <c r="CB936" s="24">
        <v>8</v>
      </c>
      <c r="CC936" s="15"/>
      <c r="CD936" s="24"/>
      <c r="CE936" s="15"/>
      <c r="CF936" s="24"/>
      <c r="CG936" s="15"/>
      <c r="CH936" s="25"/>
      <c r="CI936" s="15"/>
      <c r="CJ936" s="25"/>
      <c r="CK936" s="15"/>
      <c r="CL936" s="25"/>
      <c r="CM936" s="15"/>
      <c r="CN936" s="25"/>
      <c r="CO936" s="15"/>
      <c r="CP936" s="24"/>
      <c r="CQ936" s="15"/>
      <c r="CR936" s="24"/>
      <c r="CS936" s="15">
        <f t="shared" si="184"/>
        <v>0</v>
      </c>
      <c r="CT936" s="15">
        <f t="shared" si="185"/>
        <v>0</v>
      </c>
      <c r="CU936" s="15">
        <f t="shared" si="186"/>
        <v>0</v>
      </c>
      <c r="CV936" s="15">
        <f t="shared" si="187"/>
        <v>0</v>
      </c>
      <c r="CW936" s="15"/>
      <c r="CX936" s="15"/>
      <c r="CY936" s="15">
        <f t="shared" si="188"/>
        <v>0</v>
      </c>
      <c r="CZ936" s="15">
        <f>GG936</f>
        <v>0</v>
      </c>
      <c r="DA936" s="20"/>
      <c r="DB936" s="17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7"/>
      <c r="DQ936" s="15"/>
      <c r="DR936" s="15"/>
      <c r="DS936" s="15"/>
      <c r="DT936" s="15"/>
      <c r="DU936" s="15"/>
      <c r="DV936" s="15"/>
      <c r="DW936" s="15"/>
      <c r="DX936" s="20"/>
      <c r="DY936" s="15"/>
      <c r="DZ936" s="20"/>
      <c r="EA936" s="15">
        <v>140</v>
      </c>
      <c r="EB936" s="20">
        <v>1</v>
      </c>
      <c r="EC936" s="15">
        <v>51</v>
      </c>
      <c r="ED936" s="20" t="s">
        <v>129</v>
      </c>
      <c r="EE936" s="15"/>
      <c r="EF936" s="20"/>
      <c r="EG936" s="15"/>
      <c r="EH936" s="20"/>
      <c r="EI936" s="15"/>
      <c r="EJ936" s="20"/>
      <c r="EK936" s="15"/>
      <c r="EL936" s="20"/>
      <c r="EM936" s="15"/>
      <c r="EN936" s="20"/>
      <c r="EO936" s="15"/>
      <c r="EP936" s="20"/>
      <c r="EQ936" s="15"/>
      <c r="ER936" s="20"/>
      <c r="ES936" s="15"/>
      <c r="ET936" s="20"/>
      <c r="EU936" s="15"/>
      <c r="EV936" s="20"/>
      <c r="EW936" s="15"/>
      <c r="EX936" s="20"/>
      <c r="EY936" s="15"/>
      <c r="EZ936" s="20"/>
      <c r="FA936" s="15"/>
      <c r="FB936" s="20"/>
      <c r="FC936" s="15"/>
      <c r="FD936" s="20"/>
      <c r="FE936" s="15"/>
      <c r="FF936" s="20"/>
      <c r="FG936" s="15"/>
      <c r="FH936" s="20"/>
      <c r="FI936" s="15"/>
      <c r="FJ936" s="20"/>
      <c r="FK936" s="15"/>
      <c r="FL936" s="20"/>
      <c r="FM936" s="15"/>
      <c r="FN936" s="20"/>
      <c r="FO936" s="15"/>
      <c r="FP936" s="20"/>
      <c r="FQ936" s="15"/>
      <c r="FR936" s="20"/>
      <c r="FS936" s="15"/>
      <c r="FT936" s="20"/>
      <c r="FU936" s="15"/>
      <c r="FV936" s="20"/>
      <c r="FW936" s="15"/>
      <c r="FX936" s="20"/>
      <c r="FY936" s="15"/>
      <c r="FZ936" s="20"/>
      <c r="GA936" s="15"/>
      <c r="GB936" s="20"/>
      <c r="GC936" s="15"/>
      <c r="GD936" s="20"/>
      <c r="GE936" s="15"/>
      <c r="GF936" s="20"/>
      <c r="GG936" s="170"/>
    </row>
    <row r="937" spans="1:189" s="2" customFormat="1" ht="15" customHeight="1" x14ac:dyDescent="0.3">
      <c r="A937" s="17" t="s">
        <v>2903</v>
      </c>
      <c r="B937" s="17" t="s">
        <v>142</v>
      </c>
      <c r="C937" s="17" t="s">
        <v>524</v>
      </c>
      <c r="D937" s="17" t="s">
        <v>1318</v>
      </c>
      <c r="E937" s="15" t="str">
        <f t="shared" si="182"/>
        <v>Caitlin Lowe</v>
      </c>
      <c r="F937" s="17" t="s">
        <v>128</v>
      </c>
      <c r="G937" s="17">
        <v>999919075</v>
      </c>
      <c r="H937" s="15">
        <f t="shared" si="183"/>
        <v>38</v>
      </c>
      <c r="I937" s="15"/>
      <c r="J937" s="15"/>
      <c r="K937" s="16"/>
      <c r="L937" s="15"/>
      <c r="M937" s="15"/>
      <c r="N937" s="15"/>
      <c r="O937" s="15">
        <f t="shared" si="178"/>
        <v>0</v>
      </c>
      <c r="P937" s="15">
        <v>0</v>
      </c>
      <c r="Q937" s="15">
        <f t="shared" si="179"/>
        <v>0</v>
      </c>
      <c r="R937" s="15">
        <v>0</v>
      </c>
      <c r="S937" s="15">
        <v>0</v>
      </c>
      <c r="T937" s="15">
        <f t="shared" si="180"/>
        <v>0</v>
      </c>
      <c r="U937" s="15">
        <f t="shared" si="181"/>
        <v>0</v>
      </c>
      <c r="V937" s="15"/>
      <c r="W937" s="15"/>
      <c r="X937" s="15"/>
      <c r="Y937" s="15"/>
      <c r="Z937" s="16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>
        <f t="shared" si="184"/>
        <v>38</v>
      </c>
      <c r="CT937" s="15">
        <f t="shared" si="185"/>
        <v>0</v>
      </c>
      <c r="CU937" s="15">
        <f t="shared" si="186"/>
        <v>0</v>
      </c>
      <c r="CV937" s="15">
        <f t="shared" si="187"/>
        <v>0</v>
      </c>
      <c r="CW937" s="15"/>
      <c r="CX937" s="15"/>
      <c r="CY937" s="15">
        <f t="shared" si="188"/>
        <v>0</v>
      </c>
      <c r="CZ937" s="15">
        <f>GG937</f>
        <v>0</v>
      </c>
      <c r="DA937" s="16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20"/>
      <c r="DY937" s="15"/>
      <c r="DZ937" s="20"/>
      <c r="EA937" s="15"/>
      <c r="EB937" s="20"/>
      <c r="EC937" s="15"/>
      <c r="ED937" s="20"/>
      <c r="EE937" s="15"/>
      <c r="EF937" s="20"/>
      <c r="EG937" s="15"/>
      <c r="EH937" s="20"/>
      <c r="EI937" s="15"/>
      <c r="EJ937" s="20"/>
      <c r="EK937" s="15"/>
      <c r="EL937" s="20"/>
      <c r="EM937" s="15"/>
      <c r="EN937" s="20"/>
      <c r="EO937" s="15"/>
      <c r="EP937" s="20"/>
      <c r="EQ937" s="15"/>
      <c r="ER937" s="20"/>
      <c r="ES937" s="15"/>
      <c r="ET937" s="20"/>
      <c r="EU937" s="15"/>
      <c r="EV937" s="20"/>
      <c r="EW937" s="15"/>
      <c r="EX937" s="20"/>
      <c r="EY937" s="15"/>
      <c r="EZ937" s="20"/>
      <c r="FA937" s="15"/>
      <c r="FB937" s="20"/>
      <c r="FC937" s="15"/>
      <c r="FD937" s="20"/>
      <c r="FE937" s="15">
        <v>38</v>
      </c>
      <c r="FF937" s="20" t="s">
        <v>129</v>
      </c>
      <c r="FG937" s="15"/>
      <c r="FH937" s="20"/>
      <c r="FI937" s="15"/>
      <c r="FJ937" s="20"/>
      <c r="FK937" s="15"/>
      <c r="FL937" s="20"/>
      <c r="FM937" s="15"/>
      <c r="FN937" s="20"/>
      <c r="FO937" s="15"/>
      <c r="FP937" s="20"/>
      <c r="FQ937" s="15"/>
      <c r="FR937" s="20"/>
      <c r="FS937" s="15"/>
      <c r="FT937" s="20"/>
      <c r="FU937" s="15"/>
      <c r="FV937" s="20"/>
      <c r="FW937" s="15"/>
      <c r="FX937" s="20"/>
      <c r="FY937" s="15"/>
      <c r="FZ937" s="20"/>
      <c r="GA937" s="15"/>
      <c r="GB937" s="20"/>
      <c r="GC937" s="15"/>
      <c r="GD937" s="20"/>
      <c r="GE937" s="15"/>
      <c r="GF937" s="20"/>
      <c r="GG937" s="170"/>
    </row>
    <row r="938" spans="1:189" s="2" customFormat="1" ht="15" customHeight="1" x14ac:dyDescent="0.3">
      <c r="A938" s="17" t="s">
        <v>130</v>
      </c>
      <c r="B938" s="17" t="s">
        <v>140</v>
      </c>
      <c r="C938" s="17" t="s">
        <v>536</v>
      </c>
      <c r="D938" s="17" t="s">
        <v>3665</v>
      </c>
      <c r="E938" s="15" t="str">
        <f t="shared" si="182"/>
        <v>Julia Kirkpatrick</v>
      </c>
      <c r="F938" s="17" t="s">
        <v>128</v>
      </c>
      <c r="G938" s="17">
        <v>999919085</v>
      </c>
      <c r="H938" s="15">
        <f t="shared" si="183"/>
        <v>30</v>
      </c>
      <c r="I938" s="15"/>
      <c r="J938" s="15"/>
      <c r="K938" s="16"/>
      <c r="L938" s="15"/>
      <c r="M938" s="15"/>
      <c r="N938" s="15"/>
      <c r="O938" s="15">
        <f t="shared" si="178"/>
        <v>0</v>
      </c>
      <c r="P938" s="15">
        <v>0</v>
      </c>
      <c r="Q938" s="15">
        <f t="shared" si="179"/>
        <v>0</v>
      </c>
      <c r="R938" s="15">
        <v>0</v>
      </c>
      <c r="S938" s="15">
        <v>0</v>
      </c>
      <c r="T938" s="15">
        <f t="shared" si="180"/>
        <v>0</v>
      </c>
      <c r="U938" s="15">
        <f t="shared" si="181"/>
        <v>0</v>
      </c>
      <c r="V938" s="15"/>
      <c r="W938" s="15"/>
      <c r="X938" s="15"/>
      <c r="Y938" s="15"/>
      <c r="Z938" s="16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>
        <f t="shared" si="184"/>
        <v>0</v>
      </c>
      <c r="CT938" s="15">
        <f t="shared" si="185"/>
        <v>30</v>
      </c>
      <c r="CU938" s="15">
        <f t="shared" si="186"/>
        <v>1</v>
      </c>
      <c r="CV938" s="15">
        <f t="shared" si="187"/>
        <v>0</v>
      </c>
      <c r="CW938" s="15"/>
      <c r="CX938" s="15"/>
      <c r="CY938" s="15">
        <f t="shared" si="188"/>
        <v>0</v>
      </c>
      <c r="CZ938" s="15">
        <f>GG938</f>
        <v>0</v>
      </c>
      <c r="DA938" s="16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20"/>
      <c r="DY938" s="15"/>
      <c r="DZ938" s="20"/>
      <c r="EA938" s="15"/>
      <c r="EB938" s="20"/>
      <c r="EC938" s="15"/>
      <c r="ED938" s="20"/>
      <c r="EE938" s="15"/>
      <c r="EF938" s="20"/>
      <c r="EG938" s="15"/>
      <c r="EH938" s="20"/>
      <c r="EI938" s="15"/>
      <c r="EJ938" s="20"/>
      <c r="EK938" s="15"/>
      <c r="EL938" s="20"/>
      <c r="EM938" s="15"/>
      <c r="EN938" s="20"/>
      <c r="EO938" s="15"/>
      <c r="EP938" s="20"/>
      <c r="EQ938" s="15"/>
      <c r="ER938" s="20"/>
      <c r="ES938" s="15"/>
      <c r="ET938" s="20"/>
      <c r="EU938" s="15"/>
      <c r="EV938" s="20"/>
      <c r="EW938" s="15"/>
      <c r="EX938" s="20"/>
      <c r="EY938" s="15"/>
      <c r="EZ938" s="20"/>
      <c r="FA938" s="15"/>
      <c r="FB938" s="20"/>
      <c r="FC938" s="15"/>
      <c r="FD938" s="20"/>
      <c r="FE938" s="15"/>
      <c r="FF938" s="20"/>
      <c r="FG938" s="15"/>
      <c r="FH938" s="20"/>
      <c r="FI938" s="15"/>
      <c r="FJ938" s="20"/>
      <c r="FK938" s="15"/>
      <c r="FL938" s="20"/>
      <c r="FM938" s="15"/>
      <c r="FN938" s="20"/>
      <c r="FO938" s="15"/>
      <c r="FP938" s="20"/>
      <c r="FQ938" s="15"/>
      <c r="FR938" s="20"/>
      <c r="FS938" s="15">
        <v>30</v>
      </c>
      <c r="FT938" s="20">
        <v>1</v>
      </c>
      <c r="FU938" s="15"/>
      <c r="FV938" s="20"/>
      <c r="FW938" s="15"/>
      <c r="FX938" s="20"/>
      <c r="FY938" s="15"/>
      <c r="FZ938" s="20"/>
      <c r="GA938" s="15"/>
      <c r="GB938" s="20"/>
      <c r="GC938" s="15"/>
      <c r="GD938" s="20"/>
      <c r="GE938" s="15"/>
      <c r="GF938" s="20"/>
      <c r="GG938" s="170"/>
    </row>
    <row r="939" spans="1:189" s="2" customFormat="1" ht="15" customHeight="1" x14ac:dyDescent="0.3">
      <c r="A939" s="17" t="s">
        <v>2903</v>
      </c>
      <c r="B939" s="17" t="s">
        <v>126</v>
      </c>
      <c r="C939" s="17" t="s">
        <v>1156</v>
      </c>
      <c r="D939" s="17" t="s">
        <v>297</v>
      </c>
      <c r="E939" s="15" t="str">
        <f t="shared" si="182"/>
        <v>Angela Baek</v>
      </c>
      <c r="F939" s="17" t="s">
        <v>128</v>
      </c>
      <c r="G939" s="17">
        <v>999919095</v>
      </c>
      <c r="H939" s="15">
        <f t="shared" si="183"/>
        <v>38</v>
      </c>
      <c r="I939" s="15"/>
      <c r="J939" s="15"/>
      <c r="K939" s="16"/>
      <c r="L939" s="15"/>
      <c r="M939" s="15"/>
      <c r="N939" s="15"/>
      <c r="O939" s="15">
        <f t="shared" si="178"/>
        <v>0</v>
      </c>
      <c r="P939" s="15">
        <v>0</v>
      </c>
      <c r="Q939" s="15">
        <f t="shared" si="179"/>
        <v>0</v>
      </c>
      <c r="R939" s="15">
        <v>0</v>
      </c>
      <c r="S939" s="15">
        <v>0</v>
      </c>
      <c r="T939" s="15">
        <f t="shared" si="180"/>
        <v>0</v>
      </c>
      <c r="U939" s="15">
        <f t="shared" si="181"/>
        <v>0</v>
      </c>
      <c r="V939" s="15"/>
      <c r="W939" s="15"/>
      <c r="X939" s="15"/>
      <c r="Y939" s="15"/>
      <c r="Z939" s="16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>
        <f t="shared" si="184"/>
        <v>38</v>
      </c>
      <c r="CT939" s="15">
        <f t="shared" si="185"/>
        <v>0</v>
      </c>
      <c r="CU939" s="15">
        <f t="shared" si="186"/>
        <v>0</v>
      </c>
      <c r="CV939" s="15">
        <f t="shared" si="187"/>
        <v>0</v>
      </c>
      <c r="CW939" s="15"/>
      <c r="CX939" s="15"/>
      <c r="CY939" s="15">
        <f t="shared" si="188"/>
        <v>0</v>
      </c>
      <c r="CZ939" s="15">
        <f>GG939</f>
        <v>0</v>
      </c>
      <c r="DA939" s="16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20"/>
      <c r="DY939" s="15"/>
      <c r="DZ939" s="20"/>
      <c r="EA939" s="15"/>
      <c r="EB939" s="20"/>
      <c r="EC939" s="15"/>
      <c r="ED939" s="20"/>
      <c r="EE939" s="15"/>
      <c r="EF939" s="20"/>
      <c r="EG939" s="15"/>
      <c r="EH939" s="20"/>
      <c r="EI939" s="15"/>
      <c r="EJ939" s="20"/>
      <c r="EK939" s="15"/>
      <c r="EL939" s="20"/>
      <c r="EM939" s="15"/>
      <c r="EN939" s="20"/>
      <c r="EO939" s="15"/>
      <c r="EP939" s="20"/>
      <c r="EQ939" s="15"/>
      <c r="ER939" s="20"/>
      <c r="ES939" s="15"/>
      <c r="ET939" s="20"/>
      <c r="EU939" s="15"/>
      <c r="EV939" s="20"/>
      <c r="EW939" s="15"/>
      <c r="EX939" s="20"/>
      <c r="EY939" s="15"/>
      <c r="EZ939" s="20"/>
      <c r="FA939" s="15"/>
      <c r="FB939" s="20"/>
      <c r="FC939" s="15"/>
      <c r="FD939" s="20"/>
      <c r="FE939" s="15">
        <v>38</v>
      </c>
      <c r="FF939" s="20" t="s">
        <v>129</v>
      </c>
      <c r="FG939" s="15"/>
      <c r="FH939" s="20"/>
      <c r="FI939" s="15"/>
      <c r="FJ939" s="20"/>
      <c r="FK939" s="15"/>
      <c r="FL939" s="20"/>
      <c r="FM939" s="15"/>
      <c r="FN939" s="20"/>
      <c r="FO939" s="15"/>
      <c r="FP939" s="20"/>
      <c r="FQ939" s="15"/>
      <c r="FR939" s="20"/>
      <c r="FS939" s="15"/>
      <c r="FT939" s="20"/>
      <c r="FU939" s="15"/>
      <c r="FV939" s="20"/>
      <c r="FW939" s="15"/>
      <c r="FX939" s="20"/>
      <c r="FY939" s="15"/>
      <c r="FZ939" s="20"/>
      <c r="GA939" s="15"/>
      <c r="GB939" s="20"/>
      <c r="GC939" s="15"/>
      <c r="GD939" s="20"/>
      <c r="GE939" s="15"/>
      <c r="GF939" s="20"/>
      <c r="GG939" s="170"/>
    </row>
    <row r="940" spans="1:189" s="2" customFormat="1" ht="15" customHeight="1" x14ac:dyDescent="0.3">
      <c r="A940" s="17" t="s">
        <v>2903</v>
      </c>
      <c r="B940" s="17" t="s">
        <v>140</v>
      </c>
      <c r="C940" s="17" t="s">
        <v>454</v>
      </c>
      <c r="D940" s="17" t="s">
        <v>1262</v>
      </c>
      <c r="E940" s="15" t="str">
        <f t="shared" si="182"/>
        <v>Jennifer Li</v>
      </c>
      <c r="F940" s="17" t="s">
        <v>128</v>
      </c>
      <c r="G940" s="17">
        <v>999919097</v>
      </c>
      <c r="H940" s="15">
        <f t="shared" si="183"/>
        <v>100</v>
      </c>
      <c r="I940" s="15"/>
      <c r="J940" s="15"/>
      <c r="K940" s="16"/>
      <c r="L940" s="15"/>
      <c r="M940" s="15"/>
      <c r="N940" s="15"/>
      <c r="O940" s="15">
        <f t="shared" si="178"/>
        <v>0</v>
      </c>
      <c r="P940" s="15">
        <v>0</v>
      </c>
      <c r="Q940" s="15">
        <f t="shared" si="179"/>
        <v>0</v>
      </c>
      <c r="R940" s="15">
        <v>0</v>
      </c>
      <c r="S940" s="15">
        <v>0</v>
      </c>
      <c r="T940" s="15">
        <f t="shared" si="180"/>
        <v>0</v>
      </c>
      <c r="U940" s="15">
        <f t="shared" si="181"/>
        <v>0</v>
      </c>
      <c r="V940" s="15"/>
      <c r="W940" s="15"/>
      <c r="X940" s="15"/>
      <c r="Y940" s="15"/>
      <c r="Z940" s="16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>
        <f t="shared" si="184"/>
        <v>100</v>
      </c>
      <c r="CT940" s="15">
        <f t="shared" si="185"/>
        <v>0</v>
      </c>
      <c r="CU940" s="15">
        <f t="shared" si="186"/>
        <v>0</v>
      </c>
      <c r="CV940" s="15">
        <f t="shared" si="187"/>
        <v>0</v>
      </c>
      <c r="CW940" s="15"/>
      <c r="CX940" s="15"/>
      <c r="CY940" s="15">
        <f t="shared" si="188"/>
        <v>0</v>
      </c>
      <c r="CZ940" s="15">
        <f>GG940</f>
        <v>0</v>
      </c>
      <c r="DA940" s="16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20"/>
      <c r="DY940" s="15"/>
      <c r="DZ940" s="20"/>
      <c r="EA940" s="15"/>
      <c r="EB940" s="20"/>
      <c r="EC940" s="15"/>
      <c r="ED940" s="20"/>
      <c r="EE940" s="15"/>
      <c r="EF940" s="20"/>
      <c r="EG940" s="15"/>
      <c r="EH940" s="20"/>
      <c r="EI940" s="15"/>
      <c r="EJ940" s="20"/>
      <c r="EK940" s="15"/>
      <c r="EL940" s="20"/>
      <c r="EM940" s="15"/>
      <c r="EN940" s="20"/>
      <c r="EO940" s="15"/>
      <c r="EP940" s="20"/>
      <c r="EQ940" s="15"/>
      <c r="ER940" s="20"/>
      <c r="ES940" s="15"/>
      <c r="ET940" s="20"/>
      <c r="EU940" s="15"/>
      <c r="EV940" s="20"/>
      <c r="EW940" s="15"/>
      <c r="EX940" s="20"/>
      <c r="EY940" s="15"/>
      <c r="EZ940" s="20"/>
      <c r="FA940" s="15"/>
      <c r="FB940" s="20"/>
      <c r="FC940" s="15"/>
      <c r="FD940" s="20"/>
      <c r="FE940" s="15">
        <v>100</v>
      </c>
      <c r="FF940" s="20">
        <v>1</v>
      </c>
      <c r="FG940" s="15"/>
      <c r="FH940" s="20"/>
      <c r="FI940" s="15"/>
      <c r="FJ940" s="20"/>
      <c r="FK940" s="15"/>
      <c r="FL940" s="20"/>
      <c r="FM940" s="15"/>
      <c r="FN940" s="20"/>
      <c r="FO940" s="15"/>
      <c r="FP940" s="20"/>
      <c r="FQ940" s="15"/>
      <c r="FR940" s="20"/>
      <c r="FS940" s="15"/>
      <c r="FT940" s="20"/>
      <c r="FU940" s="15"/>
      <c r="FV940" s="20"/>
      <c r="FW940" s="15"/>
      <c r="FX940" s="20"/>
      <c r="FY940" s="15"/>
      <c r="FZ940" s="20"/>
      <c r="GA940" s="15"/>
      <c r="GB940" s="20"/>
      <c r="GC940" s="15"/>
      <c r="GD940" s="20"/>
      <c r="GE940" s="15"/>
      <c r="GF940" s="20"/>
      <c r="GG940" s="170"/>
    </row>
    <row r="941" spans="1:189" s="2" customFormat="1" ht="15" customHeight="1" x14ac:dyDescent="0.3">
      <c r="A941" s="17" t="s">
        <v>2903</v>
      </c>
      <c r="B941" s="17" t="s">
        <v>126</v>
      </c>
      <c r="C941" s="17" t="s">
        <v>1794</v>
      </c>
      <c r="D941" s="17" t="s">
        <v>1795</v>
      </c>
      <c r="E941" s="15" t="str">
        <f t="shared" si="182"/>
        <v>Ivan Sung</v>
      </c>
      <c r="F941" s="17" t="s">
        <v>135</v>
      </c>
      <c r="G941" s="17">
        <v>999919100</v>
      </c>
      <c r="H941" s="15">
        <f t="shared" si="183"/>
        <v>38</v>
      </c>
      <c r="I941" s="15"/>
      <c r="J941" s="15"/>
      <c r="K941" s="16"/>
      <c r="L941" s="15"/>
      <c r="M941" s="15"/>
      <c r="N941" s="15"/>
      <c r="O941" s="15">
        <f t="shared" si="178"/>
        <v>0</v>
      </c>
      <c r="P941" s="15">
        <v>0</v>
      </c>
      <c r="Q941" s="15">
        <f t="shared" si="179"/>
        <v>0</v>
      </c>
      <c r="R941" s="15">
        <v>0</v>
      </c>
      <c r="S941" s="15">
        <v>0</v>
      </c>
      <c r="T941" s="15">
        <f t="shared" si="180"/>
        <v>0</v>
      </c>
      <c r="U941" s="15">
        <f t="shared" si="181"/>
        <v>0</v>
      </c>
      <c r="V941" s="15"/>
      <c r="W941" s="15"/>
      <c r="X941" s="15"/>
      <c r="Y941" s="15"/>
      <c r="Z941" s="16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>
        <f t="shared" si="184"/>
        <v>38</v>
      </c>
      <c r="CT941" s="15">
        <f t="shared" si="185"/>
        <v>0</v>
      </c>
      <c r="CU941" s="15">
        <f t="shared" si="186"/>
        <v>0</v>
      </c>
      <c r="CV941" s="15">
        <f t="shared" si="187"/>
        <v>0</v>
      </c>
      <c r="CW941" s="15"/>
      <c r="CX941" s="15"/>
      <c r="CY941" s="15">
        <f t="shared" si="188"/>
        <v>0</v>
      </c>
      <c r="CZ941" s="15">
        <f>GG941</f>
        <v>0</v>
      </c>
      <c r="DA941" s="16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20"/>
      <c r="DY941" s="15"/>
      <c r="DZ941" s="20"/>
      <c r="EA941" s="15"/>
      <c r="EB941" s="20"/>
      <c r="EC941" s="15"/>
      <c r="ED941" s="20"/>
      <c r="EE941" s="15"/>
      <c r="EF941" s="20"/>
      <c r="EG941" s="15"/>
      <c r="EH941" s="20"/>
      <c r="EI941" s="15"/>
      <c r="EJ941" s="20"/>
      <c r="EK941" s="15"/>
      <c r="EL941" s="20"/>
      <c r="EM941" s="15"/>
      <c r="EN941" s="20"/>
      <c r="EO941" s="15"/>
      <c r="EP941" s="20"/>
      <c r="EQ941" s="15"/>
      <c r="ER941" s="20"/>
      <c r="ES941" s="15"/>
      <c r="ET941" s="20"/>
      <c r="EU941" s="15"/>
      <c r="EV941" s="20"/>
      <c r="EW941" s="15"/>
      <c r="EX941" s="20"/>
      <c r="EY941" s="15"/>
      <c r="EZ941" s="20"/>
      <c r="FA941" s="15"/>
      <c r="FB941" s="20"/>
      <c r="FC941" s="15"/>
      <c r="FD941" s="20"/>
      <c r="FE941" s="15">
        <v>38</v>
      </c>
      <c r="FF941" s="20" t="s">
        <v>129</v>
      </c>
      <c r="FG941" s="15"/>
      <c r="FH941" s="20"/>
      <c r="FI941" s="15"/>
      <c r="FJ941" s="20"/>
      <c r="FK941" s="15"/>
      <c r="FL941" s="20"/>
      <c r="FM941" s="15"/>
      <c r="FN941" s="20"/>
      <c r="FO941" s="15"/>
      <c r="FP941" s="20"/>
      <c r="FQ941" s="15"/>
      <c r="FR941" s="20"/>
      <c r="FS941" s="15"/>
      <c r="FT941" s="20"/>
      <c r="FU941" s="15"/>
      <c r="FV941" s="20"/>
      <c r="FW941" s="15"/>
      <c r="FX941" s="20"/>
      <c r="FY941" s="15"/>
      <c r="FZ941" s="20"/>
      <c r="GA941" s="15"/>
      <c r="GB941" s="20"/>
      <c r="GC941" s="15"/>
      <c r="GD941" s="20"/>
      <c r="GE941" s="15"/>
      <c r="GF941" s="20"/>
      <c r="GG941" s="170"/>
    </row>
    <row r="942" spans="1:189" s="2" customFormat="1" ht="15" customHeight="1" x14ac:dyDescent="0.3">
      <c r="A942" s="17" t="s">
        <v>2903</v>
      </c>
      <c r="B942" s="17" t="s">
        <v>142</v>
      </c>
      <c r="C942" s="17" t="s">
        <v>478</v>
      </c>
      <c r="D942" s="17" t="s">
        <v>479</v>
      </c>
      <c r="E942" s="15" t="str">
        <f t="shared" si="182"/>
        <v>Saipravallika Chamarthi</v>
      </c>
      <c r="F942" s="17" t="s">
        <v>128</v>
      </c>
      <c r="G942" s="17">
        <v>999919103</v>
      </c>
      <c r="H942" s="15">
        <f t="shared" si="183"/>
        <v>38</v>
      </c>
      <c r="I942" s="15"/>
      <c r="J942" s="15"/>
      <c r="K942" s="16"/>
      <c r="L942" s="15"/>
      <c r="M942" s="15"/>
      <c r="N942" s="15"/>
      <c r="O942" s="15">
        <f t="shared" si="178"/>
        <v>0</v>
      </c>
      <c r="P942" s="15">
        <v>0</v>
      </c>
      <c r="Q942" s="15">
        <f t="shared" si="179"/>
        <v>0</v>
      </c>
      <c r="R942" s="15">
        <v>0</v>
      </c>
      <c r="S942" s="15">
        <v>0</v>
      </c>
      <c r="T942" s="15">
        <f t="shared" si="180"/>
        <v>0</v>
      </c>
      <c r="U942" s="15">
        <f t="shared" si="181"/>
        <v>0</v>
      </c>
      <c r="V942" s="15"/>
      <c r="W942" s="15"/>
      <c r="X942" s="15"/>
      <c r="Y942" s="15"/>
      <c r="Z942" s="16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>
        <f t="shared" si="184"/>
        <v>38</v>
      </c>
      <c r="CT942" s="15">
        <f t="shared" si="185"/>
        <v>0</v>
      </c>
      <c r="CU942" s="15">
        <f t="shared" si="186"/>
        <v>0</v>
      </c>
      <c r="CV942" s="15">
        <f t="shared" si="187"/>
        <v>0</v>
      </c>
      <c r="CW942" s="15"/>
      <c r="CX942" s="15"/>
      <c r="CY942" s="15">
        <f t="shared" si="188"/>
        <v>0</v>
      </c>
      <c r="CZ942" s="15">
        <f>GG942</f>
        <v>0</v>
      </c>
      <c r="DA942" s="16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20"/>
      <c r="DY942" s="15"/>
      <c r="DZ942" s="20"/>
      <c r="EA942" s="15"/>
      <c r="EB942" s="20"/>
      <c r="EC942" s="15"/>
      <c r="ED942" s="20"/>
      <c r="EE942" s="15"/>
      <c r="EF942" s="20"/>
      <c r="EG942" s="15"/>
      <c r="EH942" s="20"/>
      <c r="EI942" s="15"/>
      <c r="EJ942" s="20"/>
      <c r="EK942" s="15"/>
      <c r="EL942" s="20"/>
      <c r="EM942" s="15"/>
      <c r="EN942" s="20"/>
      <c r="EO942" s="15"/>
      <c r="EP942" s="20"/>
      <c r="EQ942" s="15"/>
      <c r="ER942" s="20"/>
      <c r="ES942" s="15"/>
      <c r="ET942" s="20"/>
      <c r="EU942" s="15"/>
      <c r="EV942" s="20"/>
      <c r="EW942" s="15"/>
      <c r="EX942" s="20"/>
      <c r="EY942" s="15"/>
      <c r="EZ942" s="20"/>
      <c r="FA942" s="15"/>
      <c r="FB942" s="20"/>
      <c r="FC942" s="15"/>
      <c r="FD942" s="20"/>
      <c r="FE942" s="15">
        <v>38</v>
      </c>
      <c r="FF942" s="20" t="s">
        <v>129</v>
      </c>
      <c r="FG942" s="15"/>
      <c r="FH942" s="20"/>
      <c r="FI942" s="15"/>
      <c r="FJ942" s="20"/>
      <c r="FK942" s="15"/>
      <c r="FL942" s="20"/>
      <c r="FM942" s="15"/>
      <c r="FN942" s="20"/>
      <c r="FO942" s="15"/>
      <c r="FP942" s="20"/>
      <c r="FQ942" s="15"/>
      <c r="FR942" s="20"/>
      <c r="FS942" s="15"/>
      <c r="FT942" s="20"/>
      <c r="FU942" s="15"/>
      <c r="FV942" s="20"/>
      <c r="FW942" s="15"/>
      <c r="FX942" s="20"/>
      <c r="FY942" s="15"/>
      <c r="FZ942" s="20"/>
      <c r="GA942" s="15"/>
      <c r="GB942" s="20"/>
      <c r="GC942" s="15"/>
      <c r="GD942" s="20"/>
      <c r="GE942" s="15"/>
      <c r="GF942" s="20"/>
      <c r="GG942" s="170"/>
    </row>
    <row r="943" spans="1:189" s="2" customFormat="1" ht="15" customHeight="1" x14ac:dyDescent="0.3">
      <c r="A943" s="17" t="s">
        <v>2903</v>
      </c>
      <c r="B943" s="17" t="s">
        <v>140</v>
      </c>
      <c r="C943" s="17" t="s">
        <v>459</v>
      </c>
      <c r="D943" s="17" t="s">
        <v>1192</v>
      </c>
      <c r="E943" s="15" t="str">
        <f t="shared" si="182"/>
        <v>Kyle Lam</v>
      </c>
      <c r="F943" s="17" t="s">
        <v>135</v>
      </c>
      <c r="G943" s="17">
        <v>999919104</v>
      </c>
      <c r="H943" s="15">
        <f t="shared" si="183"/>
        <v>44</v>
      </c>
      <c r="I943" s="15"/>
      <c r="J943" s="15"/>
      <c r="K943" s="16"/>
      <c r="L943" s="15"/>
      <c r="M943" s="15"/>
      <c r="N943" s="15"/>
      <c r="O943" s="15">
        <f t="shared" si="178"/>
        <v>0</v>
      </c>
      <c r="P943" s="15">
        <v>0</v>
      </c>
      <c r="Q943" s="15">
        <f t="shared" si="179"/>
        <v>0</v>
      </c>
      <c r="R943" s="15">
        <v>0</v>
      </c>
      <c r="S943" s="15">
        <v>0</v>
      </c>
      <c r="T943" s="15">
        <f t="shared" si="180"/>
        <v>0</v>
      </c>
      <c r="U943" s="15">
        <f t="shared" si="181"/>
        <v>0</v>
      </c>
      <c r="V943" s="15"/>
      <c r="W943" s="15"/>
      <c r="X943" s="15"/>
      <c r="Y943" s="15"/>
      <c r="Z943" s="16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>
        <f t="shared" si="184"/>
        <v>44</v>
      </c>
      <c r="CT943" s="15">
        <f t="shared" si="185"/>
        <v>0</v>
      </c>
      <c r="CU943" s="15">
        <f t="shared" si="186"/>
        <v>0</v>
      </c>
      <c r="CV943" s="15">
        <f t="shared" si="187"/>
        <v>0</v>
      </c>
      <c r="CW943" s="15"/>
      <c r="CX943" s="15"/>
      <c r="CY943" s="15">
        <f t="shared" si="188"/>
        <v>0</v>
      </c>
      <c r="CZ943" s="15">
        <f>GG943</f>
        <v>0</v>
      </c>
      <c r="DA943" s="16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20"/>
      <c r="DY943" s="15"/>
      <c r="DZ943" s="20"/>
      <c r="EA943" s="15"/>
      <c r="EB943" s="20"/>
      <c r="EC943" s="15"/>
      <c r="ED943" s="20"/>
      <c r="EE943" s="15"/>
      <c r="EF943" s="20"/>
      <c r="EG943" s="15"/>
      <c r="EH943" s="20"/>
      <c r="EI943" s="15"/>
      <c r="EJ943" s="20"/>
      <c r="EK943" s="15"/>
      <c r="EL943" s="20"/>
      <c r="EM943" s="15"/>
      <c r="EN943" s="20"/>
      <c r="EO943" s="15"/>
      <c r="EP943" s="20"/>
      <c r="EQ943" s="15"/>
      <c r="ER943" s="20"/>
      <c r="ES943" s="15"/>
      <c r="ET943" s="20"/>
      <c r="EU943" s="15"/>
      <c r="EV943" s="20"/>
      <c r="EW943" s="15"/>
      <c r="EX943" s="20"/>
      <c r="EY943" s="15"/>
      <c r="EZ943" s="20"/>
      <c r="FA943" s="15"/>
      <c r="FB943" s="20"/>
      <c r="FC943" s="15"/>
      <c r="FD943" s="20"/>
      <c r="FE943" s="15">
        <v>44</v>
      </c>
      <c r="FF943" s="20">
        <v>7</v>
      </c>
      <c r="FG943" s="15"/>
      <c r="FH943" s="20"/>
      <c r="FI943" s="15"/>
      <c r="FJ943" s="20"/>
      <c r="FK943" s="15"/>
      <c r="FL943" s="20"/>
      <c r="FM943" s="15"/>
      <c r="FN943" s="20"/>
      <c r="FO943" s="15"/>
      <c r="FP943" s="20"/>
      <c r="FQ943" s="15"/>
      <c r="FR943" s="20"/>
      <c r="FS943" s="15"/>
      <c r="FT943" s="20"/>
      <c r="FU943" s="15"/>
      <c r="FV943" s="20"/>
      <c r="FW943" s="15"/>
      <c r="FX943" s="20"/>
      <c r="FY943" s="15"/>
      <c r="FZ943" s="20"/>
      <c r="GA943" s="15"/>
      <c r="GB943" s="20"/>
      <c r="GC943" s="15"/>
      <c r="GD943" s="20"/>
      <c r="GE943" s="15"/>
      <c r="GF943" s="20"/>
      <c r="GG943" s="170"/>
    </row>
    <row r="944" spans="1:189" s="2" customFormat="1" ht="15" customHeight="1" x14ac:dyDescent="0.3">
      <c r="A944" s="17" t="s">
        <v>2903</v>
      </c>
      <c r="B944" s="17" t="s">
        <v>126</v>
      </c>
      <c r="C944" s="17" t="s">
        <v>194</v>
      </c>
      <c r="D944" s="17" t="s">
        <v>2189</v>
      </c>
      <c r="E944" s="15" t="str">
        <f t="shared" si="182"/>
        <v>Owen Lockwood</v>
      </c>
      <c r="F944" s="17" t="s">
        <v>135</v>
      </c>
      <c r="G944" s="17">
        <v>999919105</v>
      </c>
      <c r="H944" s="15">
        <f t="shared" si="183"/>
        <v>38</v>
      </c>
      <c r="I944" s="15"/>
      <c r="J944" s="15"/>
      <c r="K944" s="16"/>
      <c r="L944" s="15"/>
      <c r="M944" s="15"/>
      <c r="N944" s="15"/>
      <c r="O944" s="15">
        <f t="shared" si="178"/>
        <v>0</v>
      </c>
      <c r="P944" s="15">
        <v>0</v>
      </c>
      <c r="Q944" s="15">
        <f t="shared" si="179"/>
        <v>0</v>
      </c>
      <c r="R944" s="15">
        <v>0</v>
      </c>
      <c r="S944" s="15">
        <v>0</v>
      </c>
      <c r="T944" s="15">
        <f t="shared" si="180"/>
        <v>0</v>
      </c>
      <c r="U944" s="15">
        <f t="shared" si="181"/>
        <v>0</v>
      </c>
      <c r="V944" s="15"/>
      <c r="W944" s="15"/>
      <c r="X944" s="15"/>
      <c r="Y944" s="15"/>
      <c r="Z944" s="16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>
        <f t="shared" si="184"/>
        <v>38</v>
      </c>
      <c r="CT944" s="15">
        <f t="shared" si="185"/>
        <v>0</v>
      </c>
      <c r="CU944" s="15">
        <f t="shared" si="186"/>
        <v>0</v>
      </c>
      <c r="CV944" s="15">
        <f t="shared" si="187"/>
        <v>0</v>
      </c>
      <c r="CW944" s="15"/>
      <c r="CX944" s="15"/>
      <c r="CY944" s="15">
        <f t="shared" si="188"/>
        <v>0</v>
      </c>
      <c r="CZ944" s="15">
        <f>GG944</f>
        <v>0</v>
      </c>
      <c r="DA944" s="16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20"/>
      <c r="DY944" s="15"/>
      <c r="DZ944" s="20"/>
      <c r="EA944" s="15"/>
      <c r="EB944" s="20"/>
      <c r="EC944" s="15"/>
      <c r="ED944" s="20"/>
      <c r="EE944" s="15"/>
      <c r="EF944" s="20"/>
      <c r="EG944" s="15"/>
      <c r="EH944" s="20"/>
      <c r="EI944" s="15"/>
      <c r="EJ944" s="20"/>
      <c r="EK944" s="15"/>
      <c r="EL944" s="20"/>
      <c r="EM944" s="15"/>
      <c r="EN944" s="20"/>
      <c r="EO944" s="15"/>
      <c r="EP944" s="20"/>
      <c r="EQ944" s="15"/>
      <c r="ER944" s="20"/>
      <c r="ES944" s="15"/>
      <c r="ET944" s="20"/>
      <c r="EU944" s="15"/>
      <c r="EV944" s="20"/>
      <c r="EW944" s="15"/>
      <c r="EX944" s="20"/>
      <c r="EY944" s="15"/>
      <c r="EZ944" s="20"/>
      <c r="FA944" s="15"/>
      <c r="FB944" s="20"/>
      <c r="FC944" s="15"/>
      <c r="FD944" s="20"/>
      <c r="FE944" s="15">
        <v>38</v>
      </c>
      <c r="FF944" s="20" t="s">
        <v>129</v>
      </c>
      <c r="FG944" s="15"/>
      <c r="FH944" s="20"/>
      <c r="FI944" s="15"/>
      <c r="FJ944" s="20"/>
      <c r="FK944" s="15"/>
      <c r="FL944" s="20"/>
      <c r="FM944" s="15"/>
      <c r="FN944" s="20"/>
      <c r="FO944" s="15"/>
      <c r="FP944" s="20"/>
      <c r="FQ944" s="15"/>
      <c r="FR944" s="20"/>
      <c r="FS944" s="15"/>
      <c r="FT944" s="20"/>
      <c r="FU944" s="15"/>
      <c r="FV944" s="20"/>
      <c r="FW944" s="15"/>
      <c r="FX944" s="20"/>
      <c r="FY944" s="15"/>
      <c r="FZ944" s="20"/>
      <c r="GA944" s="15"/>
      <c r="GB944" s="20"/>
      <c r="GC944" s="15"/>
      <c r="GD944" s="20"/>
      <c r="GE944" s="15"/>
      <c r="GF944" s="20"/>
      <c r="GG944" s="170"/>
    </row>
    <row r="945" spans="1:189" s="2" customFormat="1" ht="15" customHeight="1" x14ac:dyDescent="0.3">
      <c r="A945" s="17" t="s">
        <v>2903</v>
      </c>
      <c r="B945" s="17" t="s">
        <v>126</v>
      </c>
      <c r="C945" s="17" t="s">
        <v>774</v>
      </c>
      <c r="D945" s="17" t="s">
        <v>1472</v>
      </c>
      <c r="E945" s="15" t="str">
        <f t="shared" si="182"/>
        <v>Stella Ng</v>
      </c>
      <c r="F945" s="17" t="s">
        <v>128</v>
      </c>
      <c r="G945" s="17">
        <v>999919107</v>
      </c>
      <c r="H945" s="15">
        <f t="shared" si="183"/>
        <v>29</v>
      </c>
      <c r="I945" s="15"/>
      <c r="J945" s="15"/>
      <c r="K945" s="16"/>
      <c r="L945" s="15"/>
      <c r="M945" s="15"/>
      <c r="N945" s="15"/>
      <c r="O945" s="15">
        <f t="shared" si="178"/>
        <v>0</v>
      </c>
      <c r="P945" s="15">
        <v>0</v>
      </c>
      <c r="Q945" s="15">
        <f t="shared" si="179"/>
        <v>0</v>
      </c>
      <c r="R945" s="15">
        <v>0</v>
      </c>
      <c r="S945" s="15">
        <v>0</v>
      </c>
      <c r="T945" s="15">
        <f t="shared" si="180"/>
        <v>0</v>
      </c>
      <c r="U945" s="15">
        <f t="shared" si="181"/>
        <v>0</v>
      </c>
      <c r="V945" s="15"/>
      <c r="W945" s="15"/>
      <c r="X945" s="15"/>
      <c r="Y945" s="15"/>
      <c r="Z945" s="16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>
        <f t="shared" si="184"/>
        <v>29</v>
      </c>
      <c r="CT945" s="15">
        <f t="shared" si="185"/>
        <v>0</v>
      </c>
      <c r="CU945" s="15">
        <f t="shared" si="186"/>
        <v>0</v>
      </c>
      <c r="CV945" s="15">
        <f t="shared" si="187"/>
        <v>0</v>
      </c>
      <c r="CW945" s="15"/>
      <c r="CX945" s="15"/>
      <c r="CY945" s="15">
        <f t="shared" si="188"/>
        <v>0</v>
      </c>
      <c r="CZ945" s="15">
        <f>GG945</f>
        <v>0</v>
      </c>
      <c r="DA945" s="16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20"/>
      <c r="DY945" s="15"/>
      <c r="DZ945" s="20"/>
      <c r="EA945" s="15"/>
      <c r="EB945" s="20"/>
      <c r="EC945" s="15"/>
      <c r="ED945" s="20"/>
      <c r="EE945" s="15"/>
      <c r="EF945" s="20"/>
      <c r="EG945" s="15"/>
      <c r="EH945" s="20"/>
      <c r="EI945" s="15"/>
      <c r="EJ945" s="20"/>
      <c r="EK945" s="15"/>
      <c r="EL945" s="20"/>
      <c r="EM945" s="15"/>
      <c r="EN945" s="20"/>
      <c r="EO945" s="15"/>
      <c r="EP945" s="20"/>
      <c r="EQ945" s="15"/>
      <c r="ER945" s="20"/>
      <c r="ES945" s="15"/>
      <c r="ET945" s="20"/>
      <c r="EU945" s="15"/>
      <c r="EV945" s="20"/>
      <c r="EW945" s="15"/>
      <c r="EX945" s="20"/>
      <c r="EY945" s="15"/>
      <c r="EZ945" s="20"/>
      <c r="FA945" s="15"/>
      <c r="FB945" s="20"/>
      <c r="FC945" s="15"/>
      <c r="FD945" s="20"/>
      <c r="FE945" s="15">
        <v>29</v>
      </c>
      <c r="FF945" s="20" t="s">
        <v>168</v>
      </c>
      <c r="FG945" s="15"/>
      <c r="FH945" s="20"/>
      <c r="FI945" s="15"/>
      <c r="FJ945" s="20"/>
      <c r="FK945" s="15"/>
      <c r="FL945" s="20"/>
      <c r="FM945" s="15"/>
      <c r="FN945" s="20"/>
      <c r="FO945" s="15"/>
      <c r="FP945" s="20"/>
      <c r="FQ945" s="15"/>
      <c r="FR945" s="20"/>
      <c r="FS945" s="15"/>
      <c r="FT945" s="20"/>
      <c r="FU945" s="15"/>
      <c r="FV945" s="20"/>
      <c r="FW945" s="15"/>
      <c r="FX945" s="20"/>
      <c r="FY945" s="15"/>
      <c r="FZ945" s="20"/>
      <c r="GA945" s="15"/>
      <c r="GB945" s="20"/>
      <c r="GC945" s="15"/>
      <c r="GD945" s="20"/>
      <c r="GE945" s="15"/>
      <c r="GF945" s="20"/>
      <c r="GG945" s="170"/>
    </row>
    <row r="946" spans="1:189" s="2" customFormat="1" ht="15" customHeight="1" x14ac:dyDescent="0.3">
      <c r="A946" s="15" t="s">
        <v>133</v>
      </c>
      <c r="B946" s="15" t="s">
        <v>142</v>
      </c>
      <c r="C946" s="15" t="s">
        <v>543</v>
      </c>
      <c r="D946" s="15" t="s">
        <v>544</v>
      </c>
      <c r="E946" s="15" t="str">
        <f t="shared" si="182"/>
        <v>Eugene CHOI</v>
      </c>
      <c r="F946" s="15" t="s">
        <v>135</v>
      </c>
      <c r="G946" s="15">
        <v>999919137</v>
      </c>
      <c r="H946" s="15">
        <f t="shared" si="183"/>
        <v>63</v>
      </c>
      <c r="I946" s="15"/>
      <c r="J946" s="15"/>
      <c r="K946" s="16"/>
      <c r="L946" s="15"/>
      <c r="M946" s="15"/>
      <c r="N946" s="15"/>
      <c r="O946" s="15">
        <f t="shared" si="178"/>
        <v>0</v>
      </c>
      <c r="P946" s="15">
        <v>0</v>
      </c>
      <c r="Q946" s="15">
        <f t="shared" si="179"/>
        <v>0</v>
      </c>
      <c r="R946" s="15">
        <v>0</v>
      </c>
      <c r="S946" s="15">
        <v>0</v>
      </c>
      <c r="T946" s="15">
        <f t="shared" si="180"/>
        <v>0</v>
      </c>
      <c r="U946" s="15">
        <f t="shared" si="181"/>
        <v>0</v>
      </c>
      <c r="V946" s="15"/>
      <c r="W946" s="15"/>
      <c r="X946" s="15"/>
      <c r="Y946" s="15"/>
      <c r="Z946" s="16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>
        <f t="shared" si="184"/>
        <v>0</v>
      </c>
      <c r="CT946" s="15">
        <f t="shared" si="185"/>
        <v>63</v>
      </c>
      <c r="CU946" s="15">
        <f t="shared" si="186"/>
        <v>1</v>
      </c>
      <c r="CV946" s="15">
        <f t="shared" si="187"/>
        <v>0</v>
      </c>
      <c r="CW946" s="15"/>
      <c r="CX946" s="15"/>
      <c r="CY946" s="15">
        <f t="shared" si="188"/>
        <v>0</v>
      </c>
      <c r="CZ946" s="15">
        <f>GG946</f>
        <v>0</v>
      </c>
      <c r="DA946" s="16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20"/>
      <c r="DY946" s="15"/>
      <c r="DZ946" s="20"/>
      <c r="EA946" s="15"/>
      <c r="EB946" s="20"/>
      <c r="EC946" s="15"/>
      <c r="ED946" s="20"/>
      <c r="EE946" s="15"/>
      <c r="EF946" s="20"/>
      <c r="EG946" s="15"/>
      <c r="EH946" s="20"/>
      <c r="EI946" s="15"/>
      <c r="EJ946" s="20"/>
      <c r="EK946" s="15"/>
      <c r="EL946" s="20"/>
      <c r="EM946" s="15"/>
      <c r="EN946" s="20"/>
      <c r="EO946" s="15"/>
      <c r="EP946" s="20"/>
      <c r="EQ946" s="15"/>
      <c r="ER946" s="20"/>
      <c r="ES946" s="15"/>
      <c r="ET946" s="20"/>
      <c r="EU946" s="15"/>
      <c r="EV946" s="20"/>
      <c r="EW946" s="15"/>
      <c r="EX946" s="20"/>
      <c r="EY946" s="15"/>
      <c r="EZ946" s="20"/>
      <c r="FA946" s="15"/>
      <c r="FB946" s="20"/>
      <c r="FC946" s="15">
        <v>63</v>
      </c>
      <c r="FD946" s="20">
        <v>5</v>
      </c>
      <c r="FE946" s="15"/>
      <c r="FF946" s="20"/>
      <c r="FG946" s="15"/>
      <c r="FH946" s="20"/>
      <c r="FI946" s="15"/>
      <c r="FJ946" s="20"/>
      <c r="FK946" s="15"/>
      <c r="FL946" s="20"/>
      <c r="FM946" s="15"/>
      <c r="FN946" s="20"/>
      <c r="FO946" s="15"/>
      <c r="FP946" s="20"/>
      <c r="FQ946" s="15"/>
      <c r="FR946" s="20"/>
      <c r="FS946" s="15"/>
      <c r="FT946" s="20"/>
      <c r="FU946" s="15"/>
      <c r="FV946" s="20"/>
      <c r="FW946" s="15"/>
      <c r="FX946" s="20"/>
      <c r="FY946" s="15"/>
      <c r="FZ946" s="20"/>
      <c r="GA946" s="15"/>
      <c r="GB946" s="20"/>
      <c r="GC946" s="15"/>
      <c r="GD946" s="20"/>
      <c r="GE946" s="15"/>
      <c r="GF946" s="20"/>
      <c r="GG946" s="170"/>
    </row>
    <row r="947" spans="1:189" s="2" customFormat="1" ht="15" customHeight="1" x14ac:dyDescent="0.3">
      <c r="A947" s="15" t="s">
        <v>2903</v>
      </c>
      <c r="B947" s="15" t="s">
        <v>126</v>
      </c>
      <c r="C947" s="15" t="s">
        <v>199</v>
      </c>
      <c r="D947" s="15" t="s">
        <v>540</v>
      </c>
      <c r="E947" s="15" t="str">
        <f t="shared" si="182"/>
        <v>Brandon Choi</v>
      </c>
      <c r="F947" s="15" t="s">
        <v>135</v>
      </c>
      <c r="G947" s="15">
        <v>999919142</v>
      </c>
      <c r="H947" s="15">
        <f t="shared" si="183"/>
        <v>68</v>
      </c>
      <c r="I947" s="17"/>
      <c r="J947" s="17"/>
      <c r="K947" s="21"/>
      <c r="L947" s="15"/>
      <c r="M947" s="15"/>
      <c r="N947" s="15"/>
      <c r="O947" s="15">
        <f t="shared" si="178"/>
        <v>0</v>
      </c>
      <c r="P947" s="15">
        <v>0</v>
      </c>
      <c r="Q947" s="15">
        <f t="shared" si="179"/>
        <v>0</v>
      </c>
      <c r="R947" s="15">
        <v>0</v>
      </c>
      <c r="S947" s="15">
        <v>0</v>
      </c>
      <c r="T947" s="15">
        <f t="shared" si="180"/>
        <v>0</v>
      </c>
      <c r="U947" s="15">
        <f t="shared" si="181"/>
        <v>0</v>
      </c>
      <c r="V947" s="15"/>
      <c r="W947" s="15"/>
      <c r="X947" s="15"/>
      <c r="Y947" s="15"/>
      <c r="Z947" s="21"/>
      <c r="AA947" s="17"/>
      <c r="AB947" s="17"/>
      <c r="AC947" s="17"/>
      <c r="AD947" s="17"/>
      <c r="AE947" s="17"/>
      <c r="AF947" s="24"/>
      <c r="AG947" s="17"/>
      <c r="AH947" s="24"/>
      <c r="AI947" s="17"/>
      <c r="AJ947" s="24"/>
      <c r="AK947" s="17"/>
      <c r="AL947" s="24"/>
      <c r="AM947" s="17"/>
      <c r="AN947" s="24"/>
      <c r="AO947" s="17"/>
      <c r="AP947" s="24"/>
      <c r="AQ947" s="17"/>
      <c r="AR947" s="24"/>
      <c r="AS947" s="17"/>
      <c r="AT947" s="24"/>
      <c r="AU947" s="17"/>
      <c r="AV947" s="24"/>
      <c r="AW947" s="17"/>
      <c r="AX947" s="24"/>
      <c r="AY947" s="17"/>
      <c r="AZ947" s="17"/>
      <c r="BA947" s="17"/>
      <c r="BB947" s="24"/>
      <c r="BC947" s="17"/>
      <c r="BD947" s="24"/>
      <c r="BE947" s="17"/>
      <c r="BF947" s="24"/>
      <c r="BG947" s="17"/>
      <c r="BH947" s="24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24"/>
      <c r="CQ947" s="17"/>
      <c r="CR947" s="24"/>
      <c r="CS947" s="15">
        <f t="shared" si="184"/>
        <v>0</v>
      </c>
      <c r="CT947" s="15">
        <f t="shared" si="185"/>
        <v>68</v>
      </c>
      <c r="CU947" s="15">
        <f t="shared" si="186"/>
        <v>1</v>
      </c>
      <c r="CV947" s="15">
        <f t="shared" si="187"/>
        <v>0</v>
      </c>
      <c r="CW947" s="15"/>
      <c r="CX947" s="15"/>
      <c r="CY947" s="15">
        <f t="shared" si="188"/>
        <v>0</v>
      </c>
      <c r="CZ947" s="15">
        <f>GG947</f>
        <v>0</v>
      </c>
      <c r="DA947" s="20"/>
      <c r="DB947" s="17"/>
      <c r="DC947" s="15"/>
      <c r="DD947" s="15"/>
      <c r="DE947" s="15"/>
      <c r="DF947" s="15"/>
      <c r="DG947" s="15"/>
      <c r="DH947" s="15">
        <v>63</v>
      </c>
      <c r="DI947" s="15"/>
      <c r="DJ947" s="15"/>
      <c r="DK947" s="15"/>
      <c r="DL947" s="15"/>
      <c r="DM947" s="15"/>
      <c r="DN947" s="15"/>
      <c r="DO947" s="15"/>
      <c r="DP947" s="17"/>
      <c r="DQ947" s="15"/>
      <c r="DR947" s="15"/>
      <c r="DS947" s="15"/>
      <c r="DT947" s="15"/>
      <c r="DU947" s="15"/>
      <c r="DV947" s="15"/>
      <c r="DW947" s="15">
        <v>44</v>
      </c>
      <c r="DX947" s="20">
        <v>9</v>
      </c>
      <c r="DY947" s="15"/>
      <c r="DZ947" s="20"/>
      <c r="EA947" s="15"/>
      <c r="EB947" s="20"/>
      <c r="EC947" s="15"/>
      <c r="ED947" s="20"/>
      <c r="EE947" s="15"/>
      <c r="EF947" s="20"/>
      <c r="EG947" s="15"/>
      <c r="EH947" s="20"/>
      <c r="EI947" s="15"/>
      <c r="EJ947" s="20"/>
      <c r="EK947" s="15"/>
      <c r="EL947" s="20"/>
      <c r="EM947" s="15"/>
      <c r="EN947" s="20"/>
      <c r="EO947" s="15"/>
      <c r="EP947" s="20"/>
      <c r="EQ947" s="15"/>
      <c r="ER947" s="20"/>
      <c r="ES947" s="15"/>
      <c r="ET947" s="20"/>
      <c r="EU947" s="15"/>
      <c r="EV947" s="20"/>
      <c r="EW947" s="15"/>
      <c r="EX947" s="20"/>
      <c r="EY947" s="15">
        <v>68</v>
      </c>
      <c r="EZ947" s="20">
        <v>4</v>
      </c>
      <c r="FA947" s="15"/>
      <c r="FB947" s="20"/>
      <c r="FC947" s="15"/>
      <c r="FD947" s="20"/>
      <c r="FE947" s="15"/>
      <c r="FF947" s="20"/>
      <c r="FG947" s="15"/>
      <c r="FH947" s="20"/>
      <c r="FI947" s="15"/>
      <c r="FJ947" s="20"/>
      <c r="FK947" s="15"/>
      <c r="FL947" s="20"/>
      <c r="FM947" s="15"/>
      <c r="FN947" s="20"/>
      <c r="FO947" s="15"/>
      <c r="FP947" s="20"/>
      <c r="FQ947" s="15"/>
      <c r="FR947" s="20"/>
      <c r="FS947" s="15"/>
      <c r="FT947" s="20"/>
      <c r="FU947" s="15"/>
      <c r="FV947" s="20"/>
      <c r="FW947" s="15"/>
      <c r="FX947" s="20"/>
      <c r="FY947" s="15"/>
      <c r="FZ947" s="20"/>
      <c r="GA947" s="15"/>
      <c r="GB947" s="20"/>
      <c r="GC947" s="15"/>
      <c r="GD947" s="20"/>
      <c r="GE947" s="15"/>
      <c r="GF947" s="20"/>
      <c r="GG947" s="170"/>
    </row>
    <row r="948" spans="1:189" s="2" customFormat="1" ht="15" customHeight="1" x14ac:dyDescent="0.3">
      <c r="A948" s="15" t="s">
        <v>130</v>
      </c>
      <c r="B948" s="15" t="s">
        <v>134</v>
      </c>
      <c r="C948" s="15" t="s">
        <v>1914</v>
      </c>
      <c r="D948" s="15" t="s">
        <v>1915</v>
      </c>
      <c r="E948" s="15" t="str">
        <f t="shared" si="182"/>
        <v>Samhita Vongala</v>
      </c>
      <c r="F948" s="15" t="s">
        <v>128</v>
      </c>
      <c r="G948" s="15">
        <v>999919150</v>
      </c>
      <c r="H948" s="15">
        <f t="shared" si="183"/>
        <v>240</v>
      </c>
      <c r="I948" s="15"/>
      <c r="J948" s="17">
        <f>(O948+P948+R948+S948+T948+U948)/2</f>
        <v>25</v>
      </c>
      <c r="K948" s="16"/>
      <c r="L948" s="15"/>
      <c r="M948" s="15"/>
      <c r="N948" s="15"/>
      <c r="O948" s="15">
        <f t="shared" ref="O948:O1011" si="189">SUM(EE948, EI948, EK948, EM948)</f>
        <v>50</v>
      </c>
      <c r="P948" s="15">
        <v>0</v>
      </c>
      <c r="Q948" s="15">
        <f t="shared" ref="Q948:Q1011" si="190">COUNT(DI948:DV948)</f>
        <v>1</v>
      </c>
      <c r="R948" s="15">
        <v>0</v>
      </c>
      <c r="S948" s="15">
        <v>0</v>
      </c>
      <c r="T948" s="15">
        <f t="shared" ref="T948:T1011" si="191">EC948</f>
        <v>0</v>
      </c>
      <c r="U948" s="15">
        <f t="shared" ref="U948:U1011" si="192">SUM(EG948)</f>
        <v>0</v>
      </c>
      <c r="V948" s="15"/>
      <c r="W948" s="15"/>
      <c r="X948" s="15"/>
      <c r="Y948" s="15"/>
      <c r="Z948" s="16"/>
      <c r="AA948" s="15"/>
      <c r="AB948" s="15"/>
      <c r="AC948" s="15"/>
      <c r="AD948" s="15"/>
      <c r="AE948" s="15"/>
      <c r="AF948" s="24"/>
      <c r="AG948" s="15"/>
      <c r="AH948" s="24"/>
      <c r="AI948" s="15"/>
      <c r="AJ948" s="24"/>
      <c r="AK948" s="15"/>
      <c r="AL948" s="24"/>
      <c r="AM948" s="15"/>
      <c r="AN948" s="24"/>
      <c r="AO948" s="15"/>
      <c r="AP948" s="24"/>
      <c r="AQ948" s="15"/>
      <c r="AR948" s="24"/>
      <c r="AS948" s="15"/>
      <c r="AT948" s="24"/>
      <c r="AU948" s="15"/>
      <c r="AV948" s="24"/>
      <c r="AW948" s="15"/>
      <c r="AX948" s="24"/>
      <c r="AY948" s="15"/>
      <c r="AZ948" s="15"/>
      <c r="BA948" s="15"/>
      <c r="BB948" s="24"/>
      <c r="BC948" s="15"/>
      <c r="BD948" s="24"/>
      <c r="BE948" s="15"/>
      <c r="BF948" s="24"/>
      <c r="BG948" s="15"/>
      <c r="BH948" s="24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24"/>
      <c r="CQ948" s="15"/>
      <c r="CR948" s="24"/>
      <c r="CS948" s="15">
        <f t="shared" si="184"/>
        <v>0</v>
      </c>
      <c r="CT948" s="15">
        <f t="shared" si="185"/>
        <v>136</v>
      </c>
      <c r="CU948" s="15">
        <f t="shared" si="186"/>
        <v>1</v>
      </c>
      <c r="CV948" s="15">
        <f t="shared" si="187"/>
        <v>79</v>
      </c>
      <c r="CW948" s="15"/>
      <c r="CX948" s="15"/>
      <c r="CY948" s="15">
        <f t="shared" si="188"/>
        <v>0</v>
      </c>
      <c r="CZ948" s="15">
        <f>GG948</f>
        <v>0</v>
      </c>
      <c r="DA948" s="20"/>
      <c r="DB948" s="17"/>
      <c r="DC948" s="15"/>
      <c r="DD948" s="15">
        <v>120</v>
      </c>
      <c r="DE948" s="15"/>
      <c r="DF948" s="15"/>
      <c r="DG948" s="15">
        <v>45</v>
      </c>
      <c r="DH948" s="15"/>
      <c r="DI948" s="15">
        <v>68</v>
      </c>
      <c r="DJ948" s="15"/>
      <c r="DK948" s="15"/>
      <c r="DL948" s="15"/>
      <c r="DM948" s="15"/>
      <c r="DN948" s="15"/>
      <c r="DO948" s="15"/>
      <c r="DP948" s="17"/>
      <c r="DQ948" s="15"/>
      <c r="DR948" s="15"/>
      <c r="DS948" s="15"/>
      <c r="DT948" s="15"/>
      <c r="DU948" s="15"/>
      <c r="DV948" s="15"/>
      <c r="DW948" s="15">
        <v>71</v>
      </c>
      <c r="DX948" s="20">
        <v>5</v>
      </c>
      <c r="DY948" s="15"/>
      <c r="DZ948" s="20"/>
      <c r="EA948" s="15"/>
      <c r="EB948" s="20"/>
      <c r="EC948" s="15"/>
      <c r="ED948" s="20"/>
      <c r="EE948" s="15"/>
      <c r="EF948" s="20"/>
      <c r="EG948" s="15"/>
      <c r="EH948" s="20"/>
      <c r="EI948" s="15"/>
      <c r="EJ948" s="20"/>
      <c r="EK948" s="15">
        <v>50</v>
      </c>
      <c r="EL948" s="20">
        <v>1</v>
      </c>
      <c r="EM948" s="15"/>
      <c r="EN948" s="20"/>
      <c r="EO948" s="15"/>
      <c r="EP948" s="20"/>
      <c r="EQ948" s="15"/>
      <c r="ER948" s="20"/>
      <c r="ES948" s="15"/>
      <c r="ET948" s="20"/>
      <c r="EU948" s="15"/>
      <c r="EV948" s="20"/>
      <c r="EW948" s="15"/>
      <c r="EX948" s="20"/>
      <c r="EY948" s="15"/>
      <c r="EZ948" s="20"/>
      <c r="FA948" s="15"/>
      <c r="FB948" s="20"/>
      <c r="FC948" s="15"/>
      <c r="FD948" s="20"/>
      <c r="FE948" s="15"/>
      <c r="FF948" s="20"/>
      <c r="FG948" s="15"/>
      <c r="FH948" s="20"/>
      <c r="FI948" s="15"/>
      <c r="FJ948" s="20"/>
      <c r="FK948" s="15"/>
      <c r="FL948" s="20"/>
      <c r="FM948" s="15"/>
      <c r="FN948" s="20"/>
      <c r="FO948" s="15">
        <v>68</v>
      </c>
      <c r="FP948" s="20"/>
      <c r="FQ948" s="15"/>
      <c r="FR948" s="20"/>
      <c r="FS948" s="15">
        <v>68</v>
      </c>
      <c r="FT948" s="20">
        <v>4</v>
      </c>
      <c r="FU948" s="15"/>
      <c r="FV948" s="20"/>
      <c r="FW948" s="15"/>
      <c r="FX948" s="20"/>
      <c r="FY948" s="15"/>
      <c r="FZ948" s="20"/>
      <c r="GA948" s="15"/>
      <c r="GB948" s="20"/>
      <c r="GC948" s="15"/>
      <c r="GD948" s="20"/>
      <c r="GE948" s="15">
        <v>79</v>
      </c>
      <c r="GF948" s="20">
        <v>4</v>
      </c>
      <c r="GG948" s="170"/>
    </row>
    <row r="949" spans="1:189" s="2" customFormat="1" ht="15" customHeight="1" x14ac:dyDescent="0.3">
      <c r="A949" s="15" t="s">
        <v>130</v>
      </c>
      <c r="B949" s="15" t="s">
        <v>134</v>
      </c>
      <c r="C949" s="15" t="s">
        <v>387</v>
      </c>
      <c r="D949" s="15" t="s">
        <v>1849</v>
      </c>
      <c r="E949" s="15" t="str">
        <f t="shared" si="182"/>
        <v>Kenneth Tran</v>
      </c>
      <c r="F949" s="15" t="s">
        <v>135</v>
      </c>
      <c r="G949" s="15">
        <v>999919160</v>
      </c>
      <c r="H949" s="15">
        <f t="shared" si="183"/>
        <v>160</v>
      </c>
      <c r="I949" s="15"/>
      <c r="J949" s="15"/>
      <c r="K949" s="16"/>
      <c r="L949" s="15"/>
      <c r="M949" s="15"/>
      <c r="N949" s="15"/>
      <c r="O949" s="15">
        <f t="shared" si="189"/>
        <v>0</v>
      </c>
      <c r="P949" s="15">
        <v>0</v>
      </c>
      <c r="Q949" s="15">
        <f t="shared" si="190"/>
        <v>0</v>
      </c>
      <c r="R949" s="15">
        <v>0</v>
      </c>
      <c r="S949" s="15">
        <v>0</v>
      </c>
      <c r="T949" s="15">
        <f t="shared" si="191"/>
        <v>160</v>
      </c>
      <c r="U949" s="15">
        <f t="shared" si="192"/>
        <v>0</v>
      </c>
      <c r="V949" s="15"/>
      <c r="W949" s="15"/>
      <c r="X949" s="15"/>
      <c r="Y949" s="15"/>
      <c r="Z949" s="16"/>
      <c r="AA949" s="15"/>
      <c r="AB949" s="24"/>
      <c r="AC949" s="15"/>
      <c r="AD949" s="15"/>
      <c r="AE949" s="15"/>
      <c r="AF949" s="15"/>
      <c r="AG949" s="15"/>
      <c r="AH949" s="24"/>
      <c r="AI949" s="15"/>
      <c r="AJ949" s="15"/>
      <c r="AK949" s="15"/>
      <c r="AL949" s="15"/>
      <c r="AM949" s="15"/>
      <c r="AN949" s="24"/>
      <c r="AO949" s="15"/>
      <c r="AP949" s="24"/>
      <c r="AQ949" s="15"/>
      <c r="AR949" s="24"/>
      <c r="AS949" s="15"/>
      <c r="AT949" s="24"/>
      <c r="AU949" s="15"/>
      <c r="AV949" s="24"/>
      <c r="AW949" s="15"/>
      <c r="AX949" s="24"/>
      <c r="AY949" s="15"/>
      <c r="AZ949" s="15"/>
      <c r="BA949" s="15"/>
      <c r="BB949" s="15"/>
      <c r="BC949" s="15"/>
      <c r="BD949" s="15"/>
      <c r="BE949" s="15"/>
      <c r="BF949" s="24"/>
      <c r="BG949" s="15"/>
      <c r="BH949" s="24"/>
      <c r="BI949" s="15"/>
      <c r="BJ949" s="24"/>
      <c r="BK949" s="15"/>
      <c r="BL949" s="24"/>
      <c r="BM949" s="15"/>
      <c r="BN949" s="24"/>
      <c r="BO949" s="15"/>
      <c r="BP949" s="24"/>
      <c r="BQ949" s="15"/>
      <c r="BR949" s="24"/>
      <c r="BS949" s="15">
        <v>35</v>
      </c>
      <c r="BT949" s="24">
        <v>1</v>
      </c>
      <c r="BU949" s="15"/>
      <c r="BV949" s="24"/>
      <c r="BW949" s="15"/>
      <c r="BX949" s="24"/>
      <c r="BY949" s="15"/>
      <c r="BZ949" s="24"/>
      <c r="CA949" s="15">
        <f>0.3*80</f>
        <v>24</v>
      </c>
      <c r="CB949" s="24">
        <v>1</v>
      </c>
      <c r="CC949" s="15"/>
      <c r="CD949" s="24"/>
      <c r="CE949" s="15"/>
      <c r="CF949" s="24"/>
      <c r="CG949" s="15"/>
      <c r="CH949" s="25"/>
      <c r="CI949" s="15"/>
      <c r="CJ949" s="25"/>
      <c r="CK949" s="15"/>
      <c r="CL949" s="25"/>
      <c r="CM949" s="15"/>
      <c r="CN949" s="25"/>
      <c r="CO949" s="15"/>
      <c r="CP949" s="25"/>
      <c r="CQ949" s="15"/>
      <c r="CR949" s="25"/>
      <c r="CS949" s="15">
        <f t="shared" si="184"/>
        <v>0</v>
      </c>
      <c r="CT949" s="15">
        <f t="shared" si="185"/>
        <v>0</v>
      </c>
      <c r="CU949" s="15">
        <f t="shared" si="186"/>
        <v>0</v>
      </c>
      <c r="CV949" s="15">
        <f t="shared" si="187"/>
        <v>0</v>
      </c>
      <c r="CW949" s="15"/>
      <c r="CX949" s="15"/>
      <c r="CY949" s="15">
        <f t="shared" si="188"/>
        <v>0</v>
      </c>
      <c r="CZ949" s="15">
        <f>GG949</f>
        <v>0</v>
      </c>
      <c r="DA949" s="19"/>
      <c r="DB949" s="17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7"/>
      <c r="DQ949" s="15"/>
      <c r="DR949" s="15"/>
      <c r="DS949" s="15"/>
      <c r="DT949" s="15"/>
      <c r="DU949" s="15"/>
      <c r="DV949" s="15"/>
      <c r="DW949" s="15"/>
      <c r="DX949" s="20"/>
      <c r="DY949" s="15"/>
      <c r="DZ949" s="20"/>
      <c r="EA949" s="15">
        <v>35</v>
      </c>
      <c r="EB949" s="20">
        <v>1</v>
      </c>
      <c r="EC949" s="15">
        <v>160</v>
      </c>
      <c r="ED949" s="20">
        <v>1</v>
      </c>
      <c r="EE949" s="15"/>
      <c r="EF949" s="20"/>
      <c r="EG949" s="15"/>
      <c r="EH949" s="20"/>
      <c r="EI949" s="15"/>
      <c r="EJ949" s="20"/>
      <c r="EK949" s="15"/>
      <c r="EL949" s="20"/>
      <c r="EM949" s="15"/>
      <c r="EN949" s="20"/>
      <c r="EO949" s="15"/>
      <c r="EP949" s="20"/>
      <c r="EQ949" s="15"/>
      <c r="ER949" s="20"/>
      <c r="ES949" s="15"/>
      <c r="ET949" s="20"/>
      <c r="EU949" s="15"/>
      <c r="EV949" s="20"/>
      <c r="EW949" s="15"/>
      <c r="EX949" s="20"/>
      <c r="EY949" s="15"/>
      <c r="EZ949" s="20"/>
      <c r="FA949" s="15"/>
      <c r="FB949" s="20"/>
      <c r="FC949" s="15"/>
      <c r="FD949" s="20"/>
      <c r="FE949" s="15"/>
      <c r="FF949" s="20"/>
      <c r="FG949" s="15"/>
      <c r="FH949" s="20"/>
      <c r="FI949" s="15"/>
      <c r="FJ949" s="20"/>
      <c r="FK949" s="15"/>
      <c r="FL949" s="20"/>
      <c r="FM949" s="15"/>
      <c r="FN949" s="20"/>
      <c r="FO949" s="15"/>
      <c r="FP949" s="20"/>
      <c r="FQ949" s="15"/>
      <c r="FR949" s="20"/>
      <c r="FS949" s="15"/>
      <c r="FT949" s="20"/>
      <c r="FU949" s="15"/>
      <c r="FV949" s="20"/>
      <c r="FW949" s="15"/>
      <c r="FX949" s="20"/>
      <c r="FY949" s="15"/>
      <c r="FZ949" s="20"/>
      <c r="GA949" s="15"/>
      <c r="GB949" s="20"/>
      <c r="GC949" s="15"/>
      <c r="GD949" s="20"/>
      <c r="GE949" s="15"/>
      <c r="GF949" s="20"/>
      <c r="GG949" s="170"/>
    </row>
    <row r="950" spans="1:189" s="2" customFormat="1" ht="15" customHeight="1" x14ac:dyDescent="0.3">
      <c r="A950" s="15" t="s">
        <v>130</v>
      </c>
      <c r="B950" s="15" t="s">
        <v>134</v>
      </c>
      <c r="C950" s="15" t="s">
        <v>514</v>
      </c>
      <c r="D950" s="15" t="s">
        <v>1849</v>
      </c>
      <c r="E950" s="15" t="str">
        <f t="shared" si="182"/>
        <v>Joseph Tran</v>
      </c>
      <c r="F950" s="15" t="s">
        <v>135</v>
      </c>
      <c r="G950" s="15">
        <v>999919161</v>
      </c>
      <c r="H950" s="15">
        <f t="shared" si="183"/>
        <v>60</v>
      </c>
      <c r="I950" s="15"/>
      <c r="J950" s="17">
        <f>(O950+P950+R950+S950+T950+U950)/2</f>
        <v>60</v>
      </c>
      <c r="K950" s="16"/>
      <c r="L950" s="15"/>
      <c r="M950" s="15"/>
      <c r="N950" s="15"/>
      <c r="O950" s="15">
        <f t="shared" si="189"/>
        <v>0</v>
      </c>
      <c r="P950" s="15">
        <v>0</v>
      </c>
      <c r="Q950" s="15">
        <f t="shared" si="190"/>
        <v>0</v>
      </c>
      <c r="R950" s="15">
        <v>0</v>
      </c>
      <c r="S950" s="15">
        <v>0</v>
      </c>
      <c r="T950" s="15">
        <f t="shared" si="191"/>
        <v>120</v>
      </c>
      <c r="U950" s="15">
        <f t="shared" si="192"/>
        <v>0</v>
      </c>
      <c r="V950" s="15"/>
      <c r="W950" s="15"/>
      <c r="X950" s="15"/>
      <c r="Y950" s="15"/>
      <c r="Z950" s="16"/>
      <c r="AA950" s="15"/>
      <c r="AB950" s="24"/>
      <c r="AC950" s="15"/>
      <c r="AD950" s="15"/>
      <c r="AE950" s="15"/>
      <c r="AF950" s="15"/>
      <c r="AG950" s="15"/>
      <c r="AH950" s="24"/>
      <c r="AI950" s="15"/>
      <c r="AJ950" s="15"/>
      <c r="AK950" s="15"/>
      <c r="AL950" s="15"/>
      <c r="AM950" s="15"/>
      <c r="AN950" s="24"/>
      <c r="AO950" s="15"/>
      <c r="AP950" s="24"/>
      <c r="AQ950" s="15"/>
      <c r="AR950" s="24"/>
      <c r="AS950" s="15"/>
      <c r="AT950" s="24"/>
      <c r="AU950" s="15"/>
      <c r="AV950" s="24"/>
      <c r="AW950" s="15"/>
      <c r="AX950" s="24"/>
      <c r="AY950" s="15"/>
      <c r="AZ950" s="15"/>
      <c r="BA950" s="15"/>
      <c r="BB950" s="15"/>
      <c r="BC950" s="15"/>
      <c r="BD950" s="15"/>
      <c r="BE950" s="15"/>
      <c r="BF950" s="24"/>
      <c r="BG950" s="15"/>
      <c r="BH950" s="24"/>
      <c r="BI950" s="15"/>
      <c r="BJ950" s="24"/>
      <c r="BK950" s="15"/>
      <c r="BL950" s="24"/>
      <c r="BM950" s="15"/>
      <c r="BN950" s="24"/>
      <c r="BO950" s="15"/>
      <c r="BP950" s="24"/>
      <c r="BQ950" s="15"/>
      <c r="BR950" s="24"/>
      <c r="BS950" s="15">
        <v>140</v>
      </c>
      <c r="BT950" s="24">
        <v>1</v>
      </c>
      <c r="BU950" s="15"/>
      <c r="BV950" s="24"/>
      <c r="BW950" s="15"/>
      <c r="BX950" s="24"/>
      <c r="BY950" s="15"/>
      <c r="BZ950" s="24"/>
      <c r="CA950" s="15">
        <f>0.3*160</f>
        <v>48</v>
      </c>
      <c r="CB950" s="24">
        <v>1</v>
      </c>
      <c r="CC950" s="15"/>
      <c r="CD950" s="24"/>
      <c r="CE950" s="15"/>
      <c r="CF950" s="24"/>
      <c r="CG950" s="15"/>
      <c r="CH950" s="25"/>
      <c r="CI950" s="15"/>
      <c r="CJ950" s="25"/>
      <c r="CK950" s="15"/>
      <c r="CL950" s="25"/>
      <c r="CM950" s="15"/>
      <c r="CN950" s="25"/>
      <c r="CO950" s="15"/>
      <c r="CP950" s="24"/>
      <c r="CQ950" s="15"/>
      <c r="CR950" s="24"/>
      <c r="CS950" s="15">
        <f t="shared" si="184"/>
        <v>0</v>
      </c>
      <c r="CT950" s="15">
        <f t="shared" si="185"/>
        <v>0</v>
      </c>
      <c r="CU950" s="15">
        <f t="shared" si="186"/>
        <v>0</v>
      </c>
      <c r="CV950" s="15">
        <f t="shared" si="187"/>
        <v>0</v>
      </c>
      <c r="CW950" s="15"/>
      <c r="CX950" s="15"/>
      <c r="CY950" s="15">
        <f t="shared" si="188"/>
        <v>0</v>
      </c>
      <c r="CZ950" s="15">
        <f>GG950</f>
        <v>0</v>
      </c>
      <c r="DA950" s="20"/>
      <c r="DB950" s="17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7"/>
      <c r="DQ950" s="15"/>
      <c r="DR950" s="15"/>
      <c r="DS950" s="15"/>
      <c r="DT950" s="15"/>
      <c r="DU950" s="15"/>
      <c r="DV950" s="15"/>
      <c r="DW950" s="15"/>
      <c r="DX950" s="20"/>
      <c r="DY950" s="15"/>
      <c r="DZ950" s="20"/>
      <c r="EA950" s="15">
        <v>70</v>
      </c>
      <c r="EB950" s="20">
        <v>1</v>
      </c>
      <c r="EC950" s="15">
        <v>120</v>
      </c>
      <c r="ED950" s="20">
        <v>2</v>
      </c>
      <c r="EE950" s="15"/>
      <c r="EF950" s="20"/>
      <c r="EG950" s="15"/>
      <c r="EH950" s="20"/>
      <c r="EI950" s="15"/>
      <c r="EJ950" s="20"/>
      <c r="EK950" s="15"/>
      <c r="EL950" s="20"/>
      <c r="EM950" s="15"/>
      <c r="EN950" s="20"/>
      <c r="EO950" s="15"/>
      <c r="EP950" s="20"/>
      <c r="EQ950" s="15"/>
      <c r="ER950" s="20"/>
      <c r="ES950" s="15"/>
      <c r="ET950" s="20"/>
      <c r="EU950" s="15"/>
      <c r="EV950" s="20"/>
      <c r="EW950" s="15"/>
      <c r="EX950" s="20"/>
      <c r="EY950" s="15"/>
      <c r="EZ950" s="20"/>
      <c r="FA950" s="15"/>
      <c r="FB950" s="20"/>
      <c r="FC950" s="15"/>
      <c r="FD950" s="20"/>
      <c r="FE950" s="15"/>
      <c r="FF950" s="20"/>
      <c r="FG950" s="15"/>
      <c r="FH950" s="20"/>
      <c r="FI950" s="15"/>
      <c r="FJ950" s="20"/>
      <c r="FK950" s="15"/>
      <c r="FL950" s="20"/>
      <c r="FM950" s="15"/>
      <c r="FN950" s="20"/>
      <c r="FO950" s="15"/>
      <c r="FP950" s="20"/>
      <c r="FQ950" s="15"/>
      <c r="FR950" s="20"/>
      <c r="FS950" s="15"/>
      <c r="FT950" s="20"/>
      <c r="FU950" s="15"/>
      <c r="FV950" s="20"/>
      <c r="FW950" s="15"/>
      <c r="FX950" s="20"/>
      <c r="FY950" s="15"/>
      <c r="FZ950" s="20"/>
      <c r="GA950" s="15"/>
      <c r="GB950" s="20"/>
      <c r="GC950" s="15"/>
      <c r="GD950" s="20"/>
      <c r="GE950" s="15"/>
      <c r="GF950" s="20"/>
      <c r="GG950" s="170"/>
    </row>
    <row r="951" spans="1:189" s="2" customFormat="1" ht="15" customHeight="1" x14ac:dyDescent="0.3">
      <c r="A951" s="17" t="s">
        <v>133</v>
      </c>
      <c r="B951" s="17" t="s">
        <v>134</v>
      </c>
      <c r="C951" s="17" t="s">
        <v>174</v>
      </c>
      <c r="D951" s="17" t="s">
        <v>302</v>
      </c>
      <c r="E951" s="15" t="str">
        <f t="shared" si="182"/>
        <v>Joshua Baigelman</v>
      </c>
      <c r="F951" s="17" t="s">
        <v>135</v>
      </c>
      <c r="G951" s="17">
        <v>999919169</v>
      </c>
      <c r="H951" s="15">
        <f t="shared" si="183"/>
        <v>68</v>
      </c>
      <c r="I951" s="15"/>
      <c r="J951" s="15"/>
      <c r="K951" s="16"/>
      <c r="L951" s="15"/>
      <c r="M951" s="15"/>
      <c r="N951" s="15"/>
      <c r="O951" s="15">
        <f t="shared" si="189"/>
        <v>0</v>
      </c>
      <c r="P951" s="15">
        <v>0</v>
      </c>
      <c r="Q951" s="15">
        <f t="shared" si="190"/>
        <v>0</v>
      </c>
      <c r="R951" s="15">
        <v>0</v>
      </c>
      <c r="S951" s="15">
        <v>0</v>
      </c>
      <c r="T951" s="15">
        <f t="shared" si="191"/>
        <v>0</v>
      </c>
      <c r="U951" s="15">
        <f t="shared" si="192"/>
        <v>0</v>
      </c>
      <c r="V951" s="15"/>
      <c r="W951" s="15"/>
      <c r="X951" s="15"/>
      <c r="Y951" s="15"/>
      <c r="Z951" s="16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>
        <f t="shared" si="184"/>
        <v>0</v>
      </c>
      <c r="CT951" s="15">
        <f t="shared" si="185"/>
        <v>68</v>
      </c>
      <c r="CU951" s="15">
        <f t="shared" si="186"/>
        <v>1</v>
      </c>
      <c r="CV951" s="15">
        <f t="shared" si="187"/>
        <v>0</v>
      </c>
      <c r="CW951" s="15"/>
      <c r="CX951" s="15"/>
      <c r="CY951" s="15">
        <f t="shared" si="188"/>
        <v>0</v>
      </c>
      <c r="CZ951" s="15">
        <f>GG951</f>
        <v>0</v>
      </c>
      <c r="DA951" s="16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20"/>
      <c r="DY951" s="15"/>
      <c r="DZ951" s="20"/>
      <c r="EA951" s="15"/>
      <c r="EB951" s="20"/>
      <c r="EC951" s="15"/>
      <c r="ED951" s="20"/>
      <c r="EE951" s="15"/>
      <c r="EF951" s="20"/>
      <c r="EG951" s="15"/>
      <c r="EH951" s="20"/>
      <c r="EI951" s="15"/>
      <c r="EJ951" s="20"/>
      <c r="EK951" s="15"/>
      <c r="EL951" s="20"/>
      <c r="EM951" s="15"/>
      <c r="EN951" s="20"/>
      <c r="EO951" s="15"/>
      <c r="EP951" s="20"/>
      <c r="EQ951" s="15"/>
      <c r="ER951" s="20"/>
      <c r="ES951" s="15"/>
      <c r="ET951" s="20"/>
      <c r="EU951" s="15"/>
      <c r="EV951" s="20"/>
      <c r="EW951" s="15"/>
      <c r="EX951" s="20"/>
      <c r="EY951" s="15"/>
      <c r="EZ951" s="20"/>
      <c r="FA951" s="15"/>
      <c r="FB951" s="20"/>
      <c r="FC951" s="15"/>
      <c r="FD951" s="20"/>
      <c r="FE951" s="15"/>
      <c r="FF951" s="20"/>
      <c r="FG951" s="15"/>
      <c r="FH951" s="20"/>
      <c r="FI951" s="15"/>
      <c r="FJ951" s="20"/>
      <c r="FK951" s="15"/>
      <c r="FL951" s="20"/>
      <c r="FM951" s="15"/>
      <c r="FN951" s="20"/>
      <c r="FO951" s="15"/>
      <c r="FP951" s="20"/>
      <c r="FQ951" s="15"/>
      <c r="FR951" s="20"/>
      <c r="FS951" s="15">
        <v>68</v>
      </c>
      <c r="FT951" s="20">
        <v>3</v>
      </c>
      <c r="FU951" s="15"/>
      <c r="FV951" s="20"/>
      <c r="FW951" s="15"/>
      <c r="FX951" s="20"/>
      <c r="FY951" s="15"/>
      <c r="FZ951" s="20"/>
      <c r="GA951" s="15"/>
      <c r="GB951" s="20"/>
      <c r="GC951" s="15"/>
      <c r="GD951" s="20"/>
      <c r="GE951" s="15"/>
      <c r="GF951" s="20"/>
      <c r="GG951" s="170"/>
    </row>
    <row r="952" spans="1:189" s="2" customFormat="1" ht="15" customHeight="1" x14ac:dyDescent="0.3">
      <c r="A952" s="17" t="s">
        <v>146</v>
      </c>
      <c r="B952" s="17" t="s">
        <v>140</v>
      </c>
      <c r="C952" s="17" t="s">
        <v>1311</v>
      </c>
      <c r="D952" s="17" t="s">
        <v>1312</v>
      </c>
      <c r="E952" s="15" t="str">
        <f t="shared" si="182"/>
        <v>Chasen James Lorenzo</v>
      </c>
      <c r="F952" s="17" t="s">
        <v>135</v>
      </c>
      <c r="G952" s="17">
        <v>999919180</v>
      </c>
      <c r="H952" s="15">
        <f t="shared" si="183"/>
        <v>150</v>
      </c>
      <c r="I952" s="15"/>
      <c r="J952" s="15"/>
      <c r="K952" s="16"/>
      <c r="L952" s="15"/>
      <c r="M952" s="15"/>
      <c r="N952" s="15"/>
      <c r="O952" s="15">
        <f t="shared" si="189"/>
        <v>0</v>
      </c>
      <c r="P952" s="15">
        <v>0</v>
      </c>
      <c r="Q952" s="15">
        <f t="shared" si="190"/>
        <v>1</v>
      </c>
      <c r="R952" s="15">
        <v>0</v>
      </c>
      <c r="S952" s="15">
        <v>0</v>
      </c>
      <c r="T952" s="15">
        <f t="shared" si="191"/>
        <v>90</v>
      </c>
      <c r="U952" s="15">
        <f t="shared" si="192"/>
        <v>0</v>
      </c>
      <c r="V952" s="15"/>
      <c r="W952" s="15"/>
      <c r="X952" s="15"/>
      <c r="Y952" s="15"/>
      <c r="Z952" s="16"/>
      <c r="AA952" s="15"/>
      <c r="AB952" s="24"/>
      <c r="AC952" s="15"/>
      <c r="AD952" s="15"/>
      <c r="AE952" s="15"/>
      <c r="AF952" s="15"/>
      <c r="AG952" s="15"/>
      <c r="AH952" s="24"/>
      <c r="AI952" s="15"/>
      <c r="AJ952" s="15"/>
      <c r="AK952" s="15"/>
      <c r="AL952" s="15"/>
      <c r="AM952" s="15"/>
      <c r="AN952" s="24"/>
      <c r="AO952" s="15"/>
      <c r="AP952" s="24"/>
      <c r="AQ952" s="15"/>
      <c r="AR952" s="24"/>
      <c r="AS952" s="15"/>
      <c r="AT952" s="24"/>
      <c r="AU952" s="15"/>
      <c r="AV952" s="24"/>
      <c r="AW952" s="15"/>
      <c r="AX952" s="24"/>
      <c r="AY952" s="15"/>
      <c r="AZ952" s="15"/>
      <c r="BA952" s="15"/>
      <c r="BB952" s="15"/>
      <c r="BC952" s="15"/>
      <c r="BD952" s="15"/>
      <c r="BE952" s="15"/>
      <c r="BF952" s="24"/>
      <c r="BG952" s="15"/>
      <c r="BH952" s="24"/>
      <c r="BI952" s="15"/>
      <c r="BJ952" s="24"/>
      <c r="BK952" s="15"/>
      <c r="BL952" s="24"/>
      <c r="BM952" s="15"/>
      <c r="BN952" s="24"/>
      <c r="BO952" s="15"/>
      <c r="BP952" s="24"/>
      <c r="BQ952" s="15"/>
      <c r="BR952" s="24"/>
      <c r="BS952" s="15"/>
      <c r="BT952" s="24"/>
      <c r="BU952" s="15"/>
      <c r="BV952" s="24"/>
      <c r="BW952" s="15"/>
      <c r="BX952" s="24"/>
      <c r="BY952" s="15"/>
      <c r="BZ952" s="24"/>
      <c r="CA952" s="15"/>
      <c r="CB952" s="24"/>
      <c r="CC952" s="15"/>
      <c r="CD952" s="24"/>
      <c r="CE952" s="15"/>
      <c r="CF952" s="24"/>
      <c r="CG952" s="15"/>
      <c r="CH952" s="25"/>
      <c r="CI952" s="15"/>
      <c r="CJ952" s="25"/>
      <c r="CK952" s="15"/>
      <c r="CL952" s="25"/>
      <c r="CM952" s="15"/>
      <c r="CN952" s="25"/>
      <c r="CO952" s="15"/>
      <c r="CP952" s="25"/>
      <c r="CQ952" s="15"/>
      <c r="CR952" s="25"/>
      <c r="CS952" s="15">
        <f t="shared" si="184"/>
        <v>0</v>
      </c>
      <c r="CT952" s="15">
        <f t="shared" si="185"/>
        <v>60</v>
      </c>
      <c r="CU952" s="15">
        <f t="shared" si="186"/>
        <v>1</v>
      </c>
      <c r="CV952" s="15">
        <f t="shared" si="187"/>
        <v>0</v>
      </c>
      <c r="CW952" s="15"/>
      <c r="CX952" s="15"/>
      <c r="CY952" s="15">
        <f t="shared" si="188"/>
        <v>0</v>
      </c>
      <c r="CZ952" s="15">
        <f>GG952</f>
        <v>0</v>
      </c>
      <c r="DA952" s="19"/>
      <c r="DB952" s="17"/>
      <c r="DC952" s="17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7"/>
      <c r="DQ952" s="17"/>
      <c r="DR952" s="17"/>
      <c r="DS952" s="17"/>
      <c r="DT952" s="17"/>
      <c r="DU952" s="17">
        <v>30</v>
      </c>
      <c r="DV952" s="17"/>
      <c r="DW952" s="15"/>
      <c r="DX952" s="20"/>
      <c r="DY952" s="15"/>
      <c r="DZ952" s="20"/>
      <c r="EA952" s="15"/>
      <c r="EB952" s="20"/>
      <c r="EC952" s="15">
        <v>90</v>
      </c>
      <c r="ED952" s="20">
        <v>4</v>
      </c>
      <c r="EE952" s="15"/>
      <c r="EF952" s="20"/>
      <c r="EG952" s="15"/>
      <c r="EH952" s="20"/>
      <c r="EI952" s="15"/>
      <c r="EJ952" s="20"/>
      <c r="EK952" s="15"/>
      <c r="EL952" s="20"/>
      <c r="EM952" s="15"/>
      <c r="EN952" s="20"/>
      <c r="EO952" s="15"/>
      <c r="EP952" s="20"/>
      <c r="EQ952" s="17"/>
      <c r="ER952" s="20"/>
      <c r="ES952" s="15"/>
      <c r="ET952" s="20"/>
      <c r="EU952" s="15"/>
      <c r="EV952" s="20"/>
      <c r="EW952" s="15"/>
      <c r="EX952" s="20"/>
      <c r="EY952" s="15"/>
      <c r="EZ952" s="20"/>
      <c r="FA952" s="15"/>
      <c r="FB952" s="20"/>
      <c r="FC952" s="15"/>
      <c r="FD952" s="20"/>
      <c r="FE952" s="15"/>
      <c r="FF952" s="20"/>
      <c r="FG952" s="15"/>
      <c r="FH952" s="20"/>
      <c r="FI952" s="15">
        <v>60</v>
      </c>
      <c r="FJ952" s="20">
        <v>1</v>
      </c>
      <c r="FK952" s="15"/>
      <c r="FL952" s="20"/>
      <c r="FM952" s="15"/>
      <c r="FN952" s="20"/>
      <c r="FO952" s="15"/>
      <c r="FP952" s="20"/>
      <c r="FQ952" s="15"/>
      <c r="FR952" s="20"/>
      <c r="FS952" s="15"/>
      <c r="FT952" s="20"/>
      <c r="FU952" s="15"/>
      <c r="FV952" s="20"/>
      <c r="FW952" s="15"/>
      <c r="FX952" s="20"/>
      <c r="FY952" s="15"/>
      <c r="FZ952" s="20"/>
      <c r="GA952" s="15"/>
      <c r="GB952" s="20"/>
      <c r="GC952" s="15"/>
      <c r="GD952" s="20"/>
      <c r="GE952" s="15"/>
      <c r="GF952" s="20"/>
      <c r="GG952" s="170"/>
    </row>
    <row r="953" spans="1:189" s="2" customFormat="1" ht="15" customHeight="1" x14ac:dyDescent="0.3">
      <c r="A953" s="17" t="s">
        <v>133</v>
      </c>
      <c r="B953" s="17" t="s">
        <v>142</v>
      </c>
      <c r="C953" s="93" t="s">
        <v>1311</v>
      </c>
      <c r="D953" s="93" t="s">
        <v>1312</v>
      </c>
      <c r="E953" s="15" t="str">
        <f t="shared" si="182"/>
        <v>Chasen James Lorenzo</v>
      </c>
      <c r="F953" s="89" t="s">
        <v>135</v>
      </c>
      <c r="G953" s="17">
        <v>999919180</v>
      </c>
      <c r="H953" s="15">
        <f t="shared" si="183"/>
        <v>60</v>
      </c>
      <c r="I953" s="15"/>
      <c r="J953" s="15"/>
      <c r="K953" s="16"/>
      <c r="L953" s="15"/>
      <c r="M953" s="15"/>
      <c r="N953" s="15"/>
      <c r="O953" s="15">
        <f t="shared" si="189"/>
        <v>0</v>
      </c>
      <c r="P953" s="15">
        <v>0</v>
      </c>
      <c r="Q953" s="15">
        <f t="shared" si="190"/>
        <v>0</v>
      </c>
      <c r="R953" s="15">
        <v>0</v>
      </c>
      <c r="S953" s="15">
        <v>0</v>
      </c>
      <c r="T953" s="15">
        <f t="shared" si="191"/>
        <v>0</v>
      </c>
      <c r="U953" s="15">
        <f t="shared" si="192"/>
        <v>0</v>
      </c>
      <c r="V953" s="15"/>
      <c r="W953" s="15"/>
      <c r="X953" s="15"/>
      <c r="Y953" s="15"/>
      <c r="Z953" s="16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>
        <f t="shared" si="184"/>
        <v>0</v>
      </c>
      <c r="CT953" s="15">
        <f t="shared" si="185"/>
        <v>60</v>
      </c>
      <c r="CU953" s="15">
        <f t="shared" si="186"/>
        <v>1</v>
      </c>
      <c r="CV953" s="15">
        <f t="shared" si="187"/>
        <v>0</v>
      </c>
      <c r="CW953" s="15"/>
      <c r="CX953" s="15"/>
      <c r="CY953" s="15">
        <f t="shared" si="188"/>
        <v>0</v>
      </c>
      <c r="CZ953" s="15">
        <f>GG953</f>
        <v>0</v>
      </c>
      <c r="DA953" s="16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20"/>
      <c r="DY953" s="15"/>
      <c r="DZ953" s="20"/>
      <c r="EA953" s="15"/>
      <c r="EB953" s="20"/>
      <c r="EC953" s="15"/>
      <c r="ED953" s="20"/>
      <c r="EE953" s="15"/>
      <c r="EF953" s="20"/>
      <c r="EG953" s="15"/>
      <c r="EH953" s="20"/>
      <c r="EI953" s="15"/>
      <c r="EJ953" s="20"/>
      <c r="EK953" s="15"/>
      <c r="EL953" s="20"/>
      <c r="EM953" s="15"/>
      <c r="EN953" s="20"/>
      <c r="EO953" s="15"/>
      <c r="EP953" s="20"/>
      <c r="EQ953" s="15"/>
      <c r="ER953" s="20"/>
      <c r="ES953" s="15"/>
      <c r="ET953" s="20"/>
      <c r="EU953" s="15"/>
      <c r="EV953" s="20"/>
      <c r="EW953" s="15"/>
      <c r="EX953" s="20"/>
      <c r="EY953" s="15"/>
      <c r="EZ953" s="20"/>
      <c r="FA953" s="15"/>
      <c r="FB953" s="20"/>
      <c r="FC953" s="15"/>
      <c r="FD953" s="20"/>
      <c r="FE953" s="15"/>
      <c r="FF953" s="20"/>
      <c r="FG953" s="15"/>
      <c r="FH953" s="20"/>
      <c r="FI953" s="15">
        <v>60</v>
      </c>
      <c r="FJ953" s="20">
        <v>1</v>
      </c>
      <c r="FK953" s="15"/>
      <c r="FL953" s="20"/>
      <c r="FM953" s="15"/>
      <c r="FN953" s="20"/>
      <c r="FO953" s="15"/>
      <c r="FP953" s="20"/>
      <c r="FQ953" s="15"/>
      <c r="FR953" s="20"/>
      <c r="FS953" s="15"/>
      <c r="FT953" s="20"/>
      <c r="FU953" s="15"/>
      <c r="FV953" s="20"/>
      <c r="FW953" s="15"/>
      <c r="FX953" s="20"/>
      <c r="FY953" s="15"/>
      <c r="FZ953" s="20"/>
      <c r="GA953" s="15"/>
      <c r="GB953" s="20"/>
      <c r="GC953" s="15"/>
      <c r="GD953" s="20"/>
      <c r="GE953" s="15"/>
      <c r="GF953" s="20"/>
      <c r="GG953" s="170"/>
    </row>
    <row r="954" spans="1:189" s="2" customFormat="1" ht="15" customHeight="1" x14ac:dyDescent="0.3">
      <c r="A954" s="15" t="s">
        <v>146</v>
      </c>
      <c r="B954" s="15" t="s">
        <v>140</v>
      </c>
      <c r="C954" s="15" t="s">
        <v>1677</v>
      </c>
      <c r="D954" s="15" t="s">
        <v>1678</v>
      </c>
      <c r="E954" s="15" t="str">
        <f t="shared" si="182"/>
        <v>Ryden Say</v>
      </c>
      <c r="F954" s="15" t="s">
        <v>135</v>
      </c>
      <c r="G954" s="15">
        <v>999919189</v>
      </c>
      <c r="H954" s="15">
        <f t="shared" si="183"/>
        <v>102</v>
      </c>
      <c r="I954" s="15"/>
      <c r="J954" s="15"/>
      <c r="K954" s="16"/>
      <c r="L954" s="15"/>
      <c r="M954" s="15"/>
      <c r="N954" s="15"/>
      <c r="O954" s="15">
        <f t="shared" si="189"/>
        <v>0</v>
      </c>
      <c r="P954" s="15">
        <v>0</v>
      </c>
      <c r="Q954" s="15">
        <f t="shared" si="190"/>
        <v>1</v>
      </c>
      <c r="R954" s="15">
        <v>0</v>
      </c>
      <c r="S954" s="15">
        <v>0</v>
      </c>
      <c r="T954" s="15">
        <f t="shared" si="191"/>
        <v>0</v>
      </c>
      <c r="U954" s="15">
        <f t="shared" si="192"/>
        <v>0</v>
      </c>
      <c r="V954" s="15"/>
      <c r="W954" s="15"/>
      <c r="X954" s="15"/>
      <c r="Y954" s="15"/>
      <c r="Z954" s="16"/>
      <c r="AA954" s="15"/>
      <c r="AB954" s="15"/>
      <c r="AC954" s="15"/>
      <c r="AD954" s="15"/>
      <c r="AE954" s="15"/>
      <c r="AF954" s="24"/>
      <c r="AG954" s="15"/>
      <c r="AH954" s="24"/>
      <c r="AI954" s="15"/>
      <c r="AJ954" s="24"/>
      <c r="AK954" s="15"/>
      <c r="AL954" s="24"/>
      <c r="AM954" s="15"/>
      <c r="AN954" s="24"/>
      <c r="AO954" s="15"/>
      <c r="AP954" s="24"/>
      <c r="AQ954" s="15"/>
      <c r="AR954" s="24"/>
      <c r="AS954" s="15"/>
      <c r="AT954" s="24"/>
      <c r="AU954" s="15"/>
      <c r="AV954" s="24"/>
      <c r="AW954" s="15"/>
      <c r="AX954" s="24"/>
      <c r="AY954" s="15"/>
      <c r="AZ954" s="15"/>
      <c r="BA954" s="15"/>
      <c r="BB954" s="24"/>
      <c r="BC954" s="15"/>
      <c r="BD954" s="24"/>
      <c r="BE954" s="15"/>
      <c r="BF954" s="24"/>
      <c r="BG954" s="15"/>
      <c r="BH954" s="24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24"/>
      <c r="CQ954" s="15"/>
      <c r="CR954" s="24"/>
      <c r="CS954" s="15">
        <f t="shared" si="184"/>
        <v>0</v>
      </c>
      <c r="CT954" s="15">
        <f t="shared" si="185"/>
        <v>102</v>
      </c>
      <c r="CU954" s="15">
        <f t="shared" si="186"/>
        <v>2</v>
      </c>
      <c r="CV954" s="15">
        <f t="shared" si="187"/>
        <v>0</v>
      </c>
      <c r="CW954" s="15"/>
      <c r="CX954" s="15"/>
      <c r="CY954" s="15">
        <f t="shared" si="188"/>
        <v>0</v>
      </c>
      <c r="CZ954" s="15">
        <f>GG954</f>
        <v>0</v>
      </c>
      <c r="DA954" s="20"/>
      <c r="DB954" s="17"/>
      <c r="DC954" s="15"/>
      <c r="DD954" s="15"/>
      <c r="DE954" s="15"/>
      <c r="DF954" s="15"/>
      <c r="DG954" s="15"/>
      <c r="DH954" s="15"/>
      <c r="DI954" s="15">
        <v>60</v>
      </c>
      <c r="DJ954" s="15"/>
      <c r="DK954" s="15"/>
      <c r="DL954" s="15"/>
      <c r="DM954" s="15"/>
      <c r="DN954" s="15"/>
      <c r="DO954" s="15"/>
      <c r="DP954" s="17"/>
      <c r="DQ954" s="15"/>
      <c r="DR954" s="15"/>
      <c r="DS954" s="15"/>
      <c r="DT954" s="15"/>
      <c r="DU954" s="15"/>
      <c r="DV954" s="15"/>
      <c r="DW954" s="15"/>
      <c r="DX954" s="20"/>
      <c r="DY954" s="15"/>
      <c r="DZ954" s="20"/>
      <c r="EA954" s="15"/>
      <c r="EB954" s="20"/>
      <c r="EC954" s="15"/>
      <c r="ED954" s="20"/>
      <c r="EE954" s="15"/>
      <c r="EF954" s="20"/>
      <c r="EG954" s="15"/>
      <c r="EH954" s="20"/>
      <c r="EI954" s="15"/>
      <c r="EJ954" s="20"/>
      <c r="EK954" s="15"/>
      <c r="EL954" s="20"/>
      <c r="EM954" s="15"/>
      <c r="EN954" s="20"/>
      <c r="EO954" s="15"/>
      <c r="EP954" s="20"/>
      <c r="EQ954" s="15"/>
      <c r="ER954" s="20"/>
      <c r="ES954" s="15"/>
      <c r="ET954" s="20"/>
      <c r="EU954" s="15">
        <v>68</v>
      </c>
      <c r="EV954" s="20">
        <v>3</v>
      </c>
      <c r="EW954" s="15"/>
      <c r="EX954" s="20"/>
      <c r="EY954" s="15"/>
      <c r="EZ954" s="20"/>
      <c r="FA954" s="15"/>
      <c r="FB954" s="20"/>
      <c r="FC954" s="15"/>
      <c r="FD954" s="20"/>
      <c r="FE954" s="15"/>
      <c r="FF954" s="20"/>
      <c r="FG954" s="15"/>
      <c r="FH954" s="20"/>
      <c r="FI954" s="15"/>
      <c r="FJ954" s="20"/>
      <c r="FK954" s="15"/>
      <c r="FL954" s="20"/>
      <c r="FM954" s="15"/>
      <c r="FN954" s="20"/>
      <c r="FO954" s="15"/>
      <c r="FP954" s="20"/>
      <c r="FQ954" s="15"/>
      <c r="FR954" s="20"/>
      <c r="FS954" s="15">
        <v>34</v>
      </c>
      <c r="FT954" s="20">
        <v>3</v>
      </c>
      <c r="FU954" s="15"/>
      <c r="FV954" s="20"/>
      <c r="FW954" s="15"/>
      <c r="FX954" s="20"/>
      <c r="FY954" s="15"/>
      <c r="FZ954" s="20"/>
      <c r="GA954" s="15"/>
      <c r="GB954" s="20"/>
      <c r="GC954" s="15"/>
      <c r="GD954" s="20"/>
      <c r="GE954" s="15"/>
      <c r="GF954" s="20"/>
      <c r="GG954" s="170"/>
    </row>
    <row r="955" spans="1:189" s="2" customFormat="1" ht="15" customHeight="1" x14ac:dyDescent="0.3">
      <c r="A955" s="17" t="s">
        <v>125</v>
      </c>
      <c r="B955" s="15" t="s">
        <v>126</v>
      </c>
      <c r="C955" s="15" t="s">
        <v>1994</v>
      </c>
      <c r="D955" s="15" t="s">
        <v>1990</v>
      </c>
      <c r="E955" s="15" t="str">
        <f t="shared" si="182"/>
        <v>Steven Zhang</v>
      </c>
      <c r="F955" s="15" t="s">
        <v>135</v>
      </c>
      <c r="G955" s="15">
        <v>999919193</v>
      </c>
      <c r="H955" s="15">
        <f t="shared" si="183"/>
        <v>142</v>
      </c>
      <c r="I955" s="15"/>
      <c r="J955" s="15"/>
      <c r="K955" s="16"/>
      <c r="L955" s="15"/>
      <c r="M955" s="15"/>
      <c r="N955" s="15"/>
      <c r="O955" s="15">
        <f t="shared" si="189"/>
        <v>0</v>
      </c>
      <c r="P955" s="15">
        <v>0</v>
      </c>
      <c r="Q955" s="15">
        <f t="shared" si="190"/>
        <v>1</v>
      </c>
      <c r="R955" s="15">
        <v>0</v>
      </c>
      <c r="S955" s="15">
        <v>0</v>
      </c>
      <c r="T955" s="15">
        <f t="shared" si="191"/>
        <v>51</v>
      </c>
      <c r="U955" s="15">
        <f t="shared" si="192"/>
        <v>0</v>
      </c>
      <c r="V955" s="15"/>
      <c r="W955" s="15"/>
      <c r="X955" s="15"/>
      <c r="Y955" s="15"/>
      <c r="Z955" s="16"/>
      <c r="AA955" s="15"/>
      <c r="AB955" s="24"/>
      <c r="AC955" s="15"/>
      <c r="AD955" s="15"/>
      <c r="AE955" s="15"/>
      <c r="AF955" s="15"/>
      <c r="AG955" s="15"/>
      <c r="AH955" s="24"/>
      <c r="AI955" s="15"/>
      <c r="AJ955" s="15"/>
      <c r="AK955" s="15"/>
      <c r="AL955" s="15"/>
      <c r="AM955" s="15"/>
      <c r="AN955" s="24"/>
      <c r="AO955" s="15"/>
      <c r="AP955" s="24"/>
      <c r="AQ955" s="15"/>
      <c r="AR955" s="24"/>
      <c r="AS955" s="15"/>
      <c r="AT955" s="24"/>
      <c r="AU955" s="15"/>
      <c r="AV955" s="24"/>
      <c r="AW955" s="15"/>
      <c r="AX955" s="24"/>
      <c r="AY955" s="15"/>
      <c r="AZ955" s="15"/>
      <c r="BA955" s="15"/>
      <c r="BB955" s="15"/>
      <c r="BC955" s="15"/>
      <c r="BD955" s="15"/>
      <c r="BE955" s="15"/>
      <c r="BF955" s="24"/>
      <c r="BG955" s="15"/>
      <c r="BH955" s="24"/>
      <c r="BI955" s="15"/>
      <c r="BJ955" s="24"/>
      <c r="BK955" s="15"/>
      <c r="BL955" s="24"/>
      <c r="BM955" s="15">
        <v>33</v>
      </c>
      <c r="BN955" s="24" t="s">
        <v>168</v>
      </c>
      <c r="BO955" s="15"/>
      <c r="BP955" s="24"/>
      <c r="BQ955" s="15"/>
      <c r="BR955" s="24"/>
      <c r="BS955" s="15"/>
      <c r="BT955" s="24"/>
      <c r="BU955" s="15"/>
      <c r="BV955" s="24"/>
      <c r="BW955" s="15"/>
      <c r="BX955" s="24"/>
      <c r="BY955" s="15"/>
      <c r="BZ955" s="24"/>
      <c r="CA955" s="15">
        <v>51</v>
      </c>
      <c r="CB955" s="24" t="s">
        <v>129</v>
      </c>
      <c r="CC955" s="15"/>
      <c r="CD955" s="24"/>
      <c r="CE955" s="15"/>
      <c r="CF955" s="24"/>
      <c r="CG955" s="15">
        <v>29</v>
      </c>
      <c r="CH955" s="25" t="s">
        <v>168</v>
      </c>
      <c r="CI955" s="15"/>
      <c r="CJ955" s="25"/>
      <c r="CK955" s="15"/>
      <c r="CL955" s="25"/>
      <c r="CM955" s="15"/>
      <c r="CN955" s="25"/>
      <c r="CO955" s="15"/>
      <c r="CP955" s="25"/>
      <c r="CQ955" s="15"/>
      <c r="CR955" s="25"/>
      <c r="CS955" s="15">
        <f t="shared" si="184"/>
        <v>0</v>
      </c>
      <c r="CT955" s="15">
        <f t="shared" si="185"/>
        <v>58</v>
      </c>
      <c r="CU955" s="15">
        <f t="shared" si="186"/>
        <v>1</v>
      </c>
      <c r="CV955" s="15">
        <f t="shared" si="187"/>
        <v>33</v>
      </c>
      <c r="CW955" s="15"/>
      <c r="CX955" s="15"/>
      <c r="CY955" s="15">
        <f t="shared" si="188"/>
        <v>0</v>
      </c>
      <c r="CZ955" s="15">
        <f>GG955</f>
        <v>0</v>
      </c>
      <c r="DA955" s="19"/>
      <c r="DB955" s="17">
        <v>48</v>
      </c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>
        <v>38</v>
      </c>
      <c r="DP955" s="17"/>
      <c r="DQ955" s="15"/>
      <c r="DR955" s="15"/>
      <c r="DS955" s="15"/>
      <c r="DT955" s="15"/>
      <c r="DU955" s="15"/>
      <c r="DV955" s="15"/>
      <c r="DW955" s="15"/>
      <c r="DX955" s="20"/>
      <c r="DY955" s="15">
        <v>33</v>
      </c>
      <c r="DZ955" s="20" t="s">
        <v>168</v>
      </c>
      <c r="EA955" s="15"/>
      <c r="EB955" s="20"/>
      <c r="EC955" s="15">
        <v>51</v>
      </c>
      <c r="ED955" s="20" t="s">
        <v>129</v>
      </c>
      <c r="EE955" s="15"/>
      <c r="EF955" s="20"/>
      <c r="EG955" s="15"/>
      <c r="EH955" s="20"/>
      <c r="EI955" s="15"/>
      <c r="EJ955" s="20"/>
      <c r="EK955" s="15"/>
      <c r="EL955" s="20"/>
      <c r="EM955" s="15"/>
      <c r="EN955" s="20"/>
      <c r="EO955" s="15"/>
      <c r="EP955" s="20"/>
      <c r="EQ955" s="15"/>
      <c r="ER955" s="20"/>
      <c r="ES955" s="15"/>
      <c r="ET955" s="20"/>
      <c r="EU955" s="15"/>
      <c r="EV955" s="20"/>
      <c r="EW955" s="15"/>
      <c r="EX955" s="20"/>
      <c r="EY955" s="15"/>
      <c r="EZ955" s="20"/>
      <c r="FA955" s="15"/>
      <c r="FB955" s="20"/>
      <c r="FC955" s="15">
        <v>58</v>
      </c>
      <c r="FD955" s="20">
        <v>6</v>
      </c>
      <c r="FE955" s="15"/>
      <c r="FF955" s="20"/>
      <c r="FG955" s="15"/>
      <c r="FH955" s="20"/>
      <c r="FI955" s="15"/>
      <c r="FJ955" s="20"/>
      <c r="FK955" s="15"/>
      <c r="FL955" s="20"/>
      <c r="FM955" s="15"/>
      <c r="FN955" s="20"/>
      <c r="FO955" s="15"/>
      <c r="FP955" s="20"/>
      <c r="FQ955" s="15"/>
      <c r="FR955" s="20"/>
      <c r="FS955" s="15"/>
      <c r="FT955" s="20"/>
      <c r="FU955" s="15"/>
      <c r="FV955" s="20"/>
      <c r="FW955" s="15"/>
      <c r="FX955" s="20"/>
      <c r="FY955" s="15"/>
      <c r="FZ955" s="20"/>
      <c r="GA955" s="15"/>
      <c r="GB955" s="20"/>
      <c r="GC955" s="15">
        <v>33</v>
      </c>
      <c r="GD955" s="20" t="s">
        <v>168</v>
      </c>
      <c r="GE955" s="15"/>
      <c r="GF955" s="20"/>
      <c r="GG955" s="170"/>
    </row>
    <row r="956" spans="1:189" s="2" customFormat="1" ht="15" customHeight="1" x14ac:dyDescent="0.3">
      <c r="A956" s="15" t="s">
        <v>130</v>
      </c>
      <c r="B956" s="15" t="s">
        <v>126</v>
      </c>
      <c r="C956" s="15" t="s">
        <v>459</v>
      </c>
      <c r="D956" s="15" t="s">
        <v>1106</v>
      </c>
      <c r="E956" s="15" t="str">
        <f t="shared" si="182"/>
        <v>Kyle Kim</v>
      </c>
      <c r="F956" s="15" t="s">
        <v>135</v>
      </c>
      <c r="G956" s="15">
        <v>999919200</v>
      </c>
      <c r="H956" s="15">
        <f t="shared" si="183"/>
        <v>44</v>
      </c>
      <c r="I956" s="15"/>
      <c r="J956" s="17">
        <f>(O956+P956+R956+S956+T956+U956)/2</f>
        <v>0</v>
      </c>
      <c r="K956" s="16"/>
      <c r="L956" s="15"/>
      <c r="M956" s="15"/>
      <c r="N956" s="15"/>
      <c r="O956" s="15">
        <f t="shared" si="189"/>
        <v>0</v>
      </c>
      <c r="P956" s="15">
        <v>0</v>
      </c>
      <c r="Q956" s="15">
        <f t="shared" si="190"/>
        <v>1</v>
      </c>
      <c r="R956" s="15">
        <v>0</v>
      </c>
      <c r="S956" s="15">
        <v>0</v>
      </c>
      <c r="T956" s="15">
        <f t="shared" si="191"/>
        <v>0</v>
      </c>
      <c r="U956" s="15">
        <f t="shared" si="192"/>
        <v>0</v>
      </c>
      <c r="V956" s="15"/>
      <c r="W956" s="15"/>
      <c r="X956" s="15"/>
      <c r="Y956" s="15"/>
      <c r="Z956" s="16"/>
      <c r="AA956" s="15"/>
      <c r="AB956" s="24"/>
      <c r="AC956" s="15"/>
      <c r="AD956" s="15"/>
      <c r="AE956" s="15"/>
      <c r="AF956" s="15"/>
      <c r="AG956" s="15"/>
      <c r="AH956" s="24"/>
      <c r="AI956" s="15"/>
      <c r="AJ956" s="15"/>
      <c r="AK956" s="15"/>
      <c r="AL956" s="15"/>
      <c r="AM956" s="15"/>
      <c r="AN956" s="24"/>
      <c r="AO956" s="15"/>
      <c r="AP956" s="24"/>
      <c r="AQ956" s="15"/>
      <c r="AR956" s="24"/>
      <c r="AS956" s="15"/>
      <c r="AT956" s="24"/>
      <c r="AU956" s="15"/>
      <c r="AV956" s="24"/>
      <c r="AW956" s="15"/>
      <c r="AX956" s="24"/>
      <c r="AY956" s="15"/>
      <c r="AZ956" s="15"/>
      <c r="BA956" s="15"/>
      <c r="BB956" s="15"/>
      <c r="BC956" s="15"/>
      <c r="BD956" s="15"/>
      <c r="BE956" s="15"/>
      <c r="BF956" s="24"/>
      <c r="BG956" s="15"/>
      <c r="BH956" s="24"/>
      <c r="BI956" s="15"/>
      <c r="BJ956" s="24"/>
      <c r="BK956" s="15"/>
      <c r="BL956" s="24"/>
      <c r="BM956" s="15">
        <v>71</v>
      </c>
      <c r="BN956" s="24">
        <v>4</v>
      </c>
      <c r="BO956" s="15"/>
      <c r="BP956" s="24"/>
      <c r="BQ956" s="15"/>
      <c r="BR956" s="24"/>
      <c r="BS956" s="15"/>
      <c r="BT956" s="24"/>
      <c r="BU956" s="15"/>
      <c r="BV956" s="24"/>
      <c r="BW956" s="15"/>
      <c r="BX956" s="24"/>
      <c r="BY956" s="15"/>
      <c r="BZ956" s="24"/>
      <c r="CA956" s="15">
        <v>51</v>
      </c>
      <c r="CB956" s="24" t="s">
        <v>129</v>
      </c>
      <c r="CC956" s="15"/>
      <c r="CD956" s="24"/>
      <c r="CE956" s="15"/>
      <c r="CF956" s="24"/>
      <c r="CG956" s="15">
        <v>38</v>
      </c>
      <c r="CH956" s="25" t="s">
        <v>129</v>
      </c>
      <c r="CI956" s="15"/>
      <c r="CJ956" s="25"/>
      <c r="CK956" s="15"/>
      <c r="CL956" s="25"/>
      <c r="CM956" s="15"/>
      <c r="CN956" s="25"/>
      <c r="CO956" s="15"/>
      <c r="CP956" s="24"/>
      <c r="CQ956" s="15"/>
      <c r="CR956" s="24"/>
      <c r="CS956" s="15">
        <f t="shared" si="184"/>
        <v>0</v>
      </c>
      <c r="CT956" s="15">
        <f t="shared" si="185"/>
        <v>0</v>
      </c>
      <c r="CU956" s="15">
        <f t="shared" si="186"/>
        <v>0</v>
      </c>
      <c r="CV956" s="15">
        <f t="shared" si="187"/>
        <v>44</v>
      </c>
      <c r="CW956" s="15"/>
      <c r="CX956" s="15"/>
      <c r="CY956" s="15">
        <f t="shared" si="188"/>
        <v>0</v>
      </c>
      <c r="CZ956" s="15">
        <f>GG956</f>
        <v>0</v>
      </c>
      <c r="DA956" s="20"/>
      <c r="DB956" s="17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>
        <v>58</v>
      </c>
      <c r="DP956" s="17"/>
      <c r="DQ956" s="15"/>
      <c r="DR956" s="15"/>
      <c r="DS956" s="15"/>
      <c r="DT956" s="15"/>
      <c r="DU956" s="15"/>
      <c r="DV956" s="15"/>
      <c r="DW956" s="15"/>
      <c r="DX956" s="20"/>
      <c r="DY956" s="15">
        <v>67</v>
      </c>
      <c r="DZ956" s="20">
        <v>6</v>
      </c>
      <c r="EA956" s="15"/>
      <c r="EB956" s="20"/>
      <c r="EC956" s="15"/>
      <c r="ED956" s="20"/>
      <c r="EE956" s="15"/>
      <c r="EF956" s="20"/>
      <c r="EG956" s="15"/>
      <c r="EH956" s="20"/>
      <c r="EI956" s="15"/>
      <c r="EJ956" s="20"/>
      <c r="EK956" s="15"/>
      <c r="EL956" s="20"/>
      <c r="EM956" s="15"/>
      <c r="EN956" s="20"/>
      <c r="EO956" s="15"/>
      <c r="EP956" s="20"/>
      <c r="EQ956" s="15"/>
      <c r="ER956" s="20"/>
      <c r="ES956" s="15"/>
      <c r="ET956" s="20"/>
      <c r="EU956" s="15"/>
      <c r="EV956" s="20"/>
      <c r="EW956" s="15"/>
      <c r="EX956" s="20"/>
      <c r="EY956" s="15"/>
      <c r="EZ956" s="20"/>
      <c r="FA956" s="15"/>
      <c r="FB956" s="20"/>
      <c r="FC956" s="15"/>
      <c r="FD956" s="20"/>
      <c r="FE956" s="15"/>
      <c r="FF956" s="20"/>
      <c r="FG956" s="15"/>
      <c r="FH956" s="20"/>
      <c r="FI956" s="15"/>
      <c r="FJ956" s="20"/>
      <c r="FK956" s="15"/>
      <c r="FL956" s="20"/>
      <c r="FM956" s="15"/>
      <c r="FN956" s="20"/>
      <c r="FO956" s="15"/>
      <c r="FP956" s="20"/>
      <c r="FQ956" s="15"/>
      <c r="FR956" s="20"/>
      <c r="FS956" s="15"/>
      <c r="FT956" s="20"/>
      <c r="FU956" s="15"/>
      <c r="FV956" s="20"/>
      <c r="FW956" s="15"/>
      <c r="FX956" s="20"/>
      <c r="FY956" s="15"/>
      <c r="FZ956" s="20"/>
      <c r="GA956" s="15"/>
      <c r="GB956" s="20"/>
      <c r="GC956" s="15">
        <v>44</v>
      </c>
      <c r="GD956" s="20" t="s">
        <v>129</v>
      </c>
      <c r="GE956" s="15"/>
      <c r="GF956" s="20"/>
      <c r="GG956" s="170"/>
    </row>
    <row r="957" spans="1:189" s="2" customFormat="1" ht="15" customHeight="1" x14ac:dyDescent="0.3">
      <c r="A957" s="15" t="s">
        <v>130</v>
      </c>
      <c r="B957" s="15" t="s">
        <v>126</v>
      </c>
      <c r="C957" s="15" t="s">
        <v>628</v>
      </c>
      <c r="D957" s="15" t="s">
        <v>3248</v>
      </c>
      <c r="E957" s="15" t="str">
        <f t="shared" si="182"/>
        <v>Jiaan DAVE</v>
      </c>
      <c r="F957" s="15" t="s">
        <v>135</v>
      </c>
      <c r="G957" s="15">
        <v>999919201</v>
      </c>
      <c r="H957" s="15">
        <f t="shared" si="183"/>
        <v>38</v>
      </c>
      <c r="I957" s="15"/>
      <c r="J957" s="15"/>
      <c r="K957" s="16"/>
      <c r="L957" s="15"/>
      <c r="M957" s="15"/>
      <c r="N957" s="15"/>
      <c r="O957" s="15">
        <f t="shared" si="189"/>
        <v>0</v>
      </c>
      <c r="P957" s="15">
        <v>0</v>
      </c>
      <c r="Q957" s="15">
        <f t="shared" si="190"/>
        <v>0</v>
      </c>
      <c r="R957" s="15">
        <v>0</v>
      </c>
      <c r="S957" s="15">
        <v>0</v>
      </c>
      <c r="T957" s="15">
        <f t="shared" si="191"/>
        <v>0</v>
      </c>
      <c r="U957" s="15">
        <f t="shared" si="192"/>
        <v>0</v>
      </c>
      <c r="V957" s="15"/>
      <c r="W957" s="15"/>
      <c r="X957" s="15"/>
      <c r="Y957" s="15"/>
      <c r="Z957" s="16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>
        <f t="shared" si="184"/>
        <v>0</v>
      </c>
      <c r="CT957" s="15">
        <f t="shared" si="185"/>
        <v>38</v>
      </c>
      <c r="CU957" s="15">
        <f t="shared" si="186"/>
        <v>0</v>
      </c>
      <c r="CV957" s="15">
        <f t="shared" si="187"/>
        <v>0</v>
      </c>
      <c r="CW957" s="15"/>
      <c r="CX957" s="15"/>
      <c r="CY957" s="15">
        <f t="shared" si="188"/>
        <v>0</v>
      </c>
      <c r="CZ957" s="15">
        <f>GG957</f>
        <v>0</v>
      </c>
      <c r="DA957" s="16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20"/>
      <c r="DY957" s="15"/>
      <c r="DZ957" s="20"/>
      <c r="EA957" s="15"/>
      <c r="EB957" s="20"/>
      <c r="EC957" s="15"/>
      <c r="ED957" s="20"/>
      <c r="EE957" s="15"/>
      <c r="EF957" s="20"/>
      <c r="EG957" s="15"/>
      <c r="EH957" s="20"/>
      <c r="EI957" s="15"/>
      <c r="EJ957" s="20"/>
      <c r="EK957" s="15"/>
      <c r="EL957" s="20"/>
      <c r="EM957" s="15"/>
      <c r="EN957" s="20"/>
      <c r="EO957" s="15"/>
      <c r="EP957" s="20"/>
      <c r="EQ957" s="15"/>
      <c r="ER957" s="20"/>
      <c r="ES957" s="15"/>
      <c r="ET957" s="20"/>
      <c r="EU957" s="15"/>
      <c r="EV957" s="20"/>
      <c r="EW957" s="15"/>
      <c r="EX957" s="20"/>
      <c r="EY957" s="15"/>
      <c r="EZ957" s="20"/>
      <c r="FA957" s="15"/>
      <c r="FB957" s="20"/>
      <c r="FC957" s="15">
        <v>38</v>
      </c>
      <c r="FD957" s="20" t="s">
        <v>129</v>
      </c>
      <c r="FE957" s="15"/>
      <c r="FF957" s="20"/>
      <c r="FG957" s="15"/>
      <c r="FH957" s="20"/>
      <c r="FI957" s="15"/>
      <c r="FJ957" s="20"/>
      <c r="FK957" s="15"/>
      <c r="FL957" s="20"/>
      <c r="FM957" s="15"/>
      <c r="FN957" s="20"/>
      <c r="FO957" s="15"/>
      <c r="FP957" s="20"/>
      <c r="FQ957" s="15"/>
      <c r="FR957" s="20"/>
      <c r="FS957" s="15"/>
      <c r="FT957" s="20"/>
      <c r="FU957" s="15"/>
      <c r="FV957" s="20"/>
      <c r="FW957" s="15"/>
      <c r="FX957" s="20"/>
      <c r="FY957" s="15"/>
      <c r="FZ957" s="20"/>
      <c r="GA957" s="15"/>
      <c r="GB957" s="20"/>
      <c r="GC957" s="15"/>
      <c r="GD957" s="20"/>
      <c r="GE957" s="15"/>
      <c r="GF957" s="20"/>
      <c r="GG957" s="170"/>
    </row>
    <row r="958" spans="1:189" s="2" customFormat="1" ht="15" customHeight="1" x14ac:dyDescent="0.3">
      <c r="A958" s="15" t="s">
        <v>133</v>
      </c>
      <c r="B958" s="15" t="s">
        <v>126</v>
      </c>
      <c r="C958" s="15" t="s">
        <v>4074</v>
      </c>
      <c r="D958" s="15" t="s">
        <v>1972</v>
      </c>
      <c r="E958" s="15" t="str">
        <f t="shared" si="182"/>
        <v>Cayden Yee</v>
      </c>
      <c r="F958" s="15" t="s">
        <v>135</v>
      </c>
      <c r="G958" s="15">
        <v>999919204</v>
      </c>
      <c r="H958" s="15">
        <f t="shared" si="183"/>
        <v>71</v>
      </c>
      <c r="I958" s="15"/>
      <c r="J958" s="15"/>
      <c r="K958" s="16"/>
      <c r="L958" s="15"/>
      <c r="M958" s="15"/>
      <c r="N958" s="15"/>
      <c r="O958" s="15">
        <f t="shared" si="189"/>
        <v>0</v>
      </c>
      <c r="P958" s="15">
        <v>0</v>
      </c>
      <c r="Q958" s="15">
        <f t="shared" si="190"/>
        <v>0</v>
      </c>
      <c r="R958" s="15">
        <v>0</v>
      </c>
      <c r="S958" s="15">
        <v>0</v>
      </c>
      <c r="T958" s="15">
        <f t="shared" si="191"/>
        <v>0</v>
      </c>
      <c r="U958" s="15">
        <f t="shared" si="192"/>
        <v>0</v>
      </c>
      <c r="V958" s="15"/>
      <c r="W958" s="15"/>
      <c r="X958" s="15"/>
      <c r="Y958" s="15"/>
      <c r="Z958" s="16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>
        <f t="shared" si="184"/>
        <v>0</v>
      </c>
      <c r="CT958" s="15">
        <f t="shared" si="185"/>
        <v>0</v>
      </c>
      <c r="CU958" s="15">
        <f t="shared" si="186"/>
        <v>0</v>
      </c>
      <c r="CV958" s="15">
        <f t="shared" si="187"/>
        <v>71</v>
      </c>
      <c r="CW958" s="15"/>
      <c r="CX958" s="15"/>
      <c r="CY958" s="15">
        <f t="shared" si="188"/>
        <v>0</v>
      </c>
      <c r="CZ958" s="15">
        <f>GG958</f>
        <v>0</v>
      </c>
      <c r="DA958" s="16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20"/>
      <c r="DY958" s="15"/>
      <c r="DZ958" s="20"/>
      <c r="EA958" s="15"/>
      <c r="EB958" s="20"/>
      <c r="EC958" s="15"/>
      <c r="ED958" s="20"/>
      <c r="EE958" s="15"/>
      <c r="EF958" s="20"/>
      <c r="EG958" s="15"/>
      <c r="EH958" s="20"/>
      <c r="EI958" s="15"/>
      <c r="EJ958" s="20"/>
      <c r="EK958" s="15"/>
      <c r="EL958" s="20"/>
      <c r="EM958" s="15"/>
      <c r="EN958" s="20"/>
      <c r="EO958" s="15"/>
      <c r="EP958" s="20"/>
      <c r="EQ958" s="15"/>
      <c r="ER958" s="20"/>
      <c r="ES958" s="15"/>
      <c r="ET958" s="20"/>
      <c r="EU958" s="15"/>
      <c r="EV958" s="20"/>
      <c r="EW958" s="15"/>
      <c r="EX958" s="20"/>
      <c r="EY958" s="15"/>
      <c r="EZ958" s="16"/>
      <c r="FA958" s="15"/>
      <c r="FB958" s="20"/>
      <c r="FC958" s="15"/>
      <c r="FD958" s="16"/>
      <c r="FE958" s="15"/>
      <c r="FF958" s="16"/>
      <c r="FG958" s="15"/>
      <c r="FH958" s="16"/>
      <c r="FI958" s="15"/>
      <c r="FJ958" s="16"/>
      <c r="FK958" s="15"/>
      <c r="FL958" s="16"/>
      <c r="FM958" s="15"/>
      <c r="FN958" s="16"/>
      <c r="FO958" s="15"/>
      <c r="FP958" s="20"/>
      <c r="FQ958" s="15"/>
      <c r="FR958" s="16"/>
      <c r="FS958" s="15"/>
      <c r="FT958" s="16"/>
      <c r="FU958" s="15"/>
      <c r="FV958" s="16"/>
      <c r="FW958" s="15"/>
      <c r="FX958" s="16"/>
      <c r="FY958" s="15"/>
      <c r="FZ958" s="16"/>
      <c r="GA958" s="15"/>
      <c r="GB958" s="16"/>
      <c r="GC958" s="15">
        <v>71</v>
      </c>
      <c r="GD958" s="20">
        <v>5</v>
      </c>
      <c r="GE958" s="15"/>
      <c r="GF958" s="20"/>
      <c r="GG958" s="170"/>
    </row>
    <row r="959" spans="1:189" s="2" customFormat="1" ht="15" customHeight="1" x14ac:dyDescent="0.3">
      <c r="A959" s="17" t="s">
        <v>125</v>
      </c>
      <c r="B959" s="15" t="s">
        <v>126</v>
      </c>
      <c r="C959" s="15" t="s">
        <v>384</v>
      </c>
      <c r="D959" s="15" t="s">
        <v>385</v>
      </c>
      <c r="E959" s="15" t="str">
        <f t="shared" si="182"/>
        <v>Arush Borole</v>
      </c>
      <c r="F959" s="15" t="s">
        <v>135</v>
      </c>
      <c r="G959" s="15">
        <v>999919205</v>
      </c>
      <c r="H959" s="15">
        <f t="shared" si="183"/>
        <v>143</v>
      </c>
      <c r="I959" s="15"/>
      <c r="J959" s="15"/>
      <c r="K959" s="16"/>
      <c r="L959" s="15"/>
      <c r="M959" s="15"/>
      <c r="N959" s="15"/>
      <c r="O959" s="15">
        <f t="shared" si="189"/>
        <v>0</v>
      </c>
      <c r="P959" s="15">
        <v>0</v>
      </c>
      <c r="Q959" s="15">
        <f t="shared" si="190"/>
        <v>1</v>
      </c>
      <c r="R959" s="15">
        <v>0</v>
      </c>
      <c r="S959" s="15">
        <v>0</v>
      </c>
      <c r="T959" s="15">
        <f t="shared" si="191"/>
        <v>51</v>
      </c>
      <c r="U959" s="15">
        <f t="shared" si="192"/>
        <v>0</v>
      </c>
      <c r="V959" s="15"/>
      <c r="W959" s="15"/>
      <c r="X959" s="15"/>
      <c r="Y959" s="15"/>
      <c r="Z959" s="16"/>
      <c r="AA959" s="15"/>
      <c r="AB959" s="24"/>
      <c r="AC959" s="15"/>
      <c r="AD959" s="15"/>
      <c r="AE959" s="15"/>
      <c r="AF959" s="15"/>
      <c r="AG959" s="15"/>
      <c r="AH959" s="24"/>
      <c r="AI959" s="15"/>
      <c r="AJ959" s="15"/>
      <c r="AK959" s="15"/>
      <c r="AL959" s="15"/>
      <c r="AM959" s="15"/>
      <c r="AN959" s="24"/>
      <c r="AO959" s="15"/>
      <c r="AP959" s="24"/>
      <c r="AQ959" s="15"/>
      <c r="AR959" s="24"/>
      <c r="AS959" s="15"/>
      <c r="AT959" s="24"/>
      <c r="AU959" s="15"/>
      <c r="AV959" s="24"/>
      <c r="AW959" s="15"/>
      <c r="AX959" s="24"/>
      <c r="AY959" s="15"/>
      <c r="AZ959" s="15"/>
      <c r="BA959" s="15"/>
      <c r="BB959" s="15"/>
      <c r="BC959" s="15"/>
      <c r="BD959" s="15"/>
      <c r="BE959" s="15"/>
      <c r="BF959" s="24"/>
      <c r="BG959" s="15"/>
      <c r="BH959" s="24"/>
      <c r="BI959" s="15"/>
      <c r="BJ959" s="24"/>
      <c r="BK959" s="15"/>
      <c r="BL959" s="24"/>
      <c r="BM959" s="15">
        <v>33</v>
      </c>
      <c r="BN959" s="24" t="s">
        <v>168</v>
      </c>
      <c r="BO959" s="15"/>
      <c r="BP959" s="24"/>
      <c r="BQ959" s="15"/>
      <c r="BR959" s="24"/>
      <c r="BS959" s="15"/>
      <c r="BT959" s="24"/>
      <c r="BU959" s="15"/>
      <c r="BV959" s="24"/>
      <c r="BW959" s="15"/>
      <c r="BX959" s="24"/>
      <c r="BY959" s="15"/>
      <c r="BZ959" s="24"/>
      <c r="CA959" s="15">
        <v>38</v>
      </c>
      <c r="CB959" s="24" t="s">
        <v>168</v>
      </c>
      <c r="CC959" s="15"/>
      <c r="CD959" s="24"/>
      <c r="CE959" s="15"/>
      <c r="CF959" s="24"/>
      <c r="CG959" s="15">
        <v>29</v>
      </c>
      <c r="CH959" s="25" t="s">
        <v>168</v>
      </c>
      <c r="CI959" s="15"/>
      <c r="CJ959" s="25"/>
      <c r="CK959" s="15"/>
      <c r="CL959" s="25"/>
      <c r="CM959" s="15"/>
      <c r="CN959" s="25"/>
      <c r="CO959" s="15"/>
      <c r="CP959" s="25"/>
      <c r="CQ959" s="15"/>
      <c r="CR959" s="25"/>
      <c r="CS959" s="15">
        <f t="shared" si="184"/>
        <v>0</v>
      </c>
      <c r="CT959" s="15">
        <f t="shared" si="185"/>
        <v>0</v>
      </c>
      <c r="CU959" s="15">
        <f t="shared" si="186"/>
        <v>0</v>
      </c>
      <c r="CV959" s="15">
        <f t="shared" si="187"/>
        <v>44</v>
      </c>
      <c r="CW959" s="15"/>
      <c r="CX959" s="15"/>
      <c r="CY959" s="15">
        <f t="shared" si="188"/>
        <v>48</v>
      </c>
      <c r="CZ959" s="15">
        <f>GG959</f>
        <v>0</v>
      </c>
      <c r="DA959" s="19"/>
      <c r="DB959" s="17">
        <v>64</v>
      </c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>
        <v>29</v>
      </c>
      <c r="DP959" s="17"/>
      <c r="DQ959" s="15"/>
      <c r="DR959" s="15"/>
      <c r="DS959" s="15"/>
      <c r="DT959" s="15"/>
      <c r="DU959" s="15"/>
      <c r="DV959" s="15"/>
      <c r="DW959" s="15"/>
      <c r="DX959" s="20"/>
      <c r="DY959" s="15">
        <v>44</v>
      </c>
      <c r="DZ959" s="20" t="s">
        <v>129</v>
      </c>
      <c r="EA959" s="15"/>
      <c r="EB959" s="20"/>
      <c r="EC959" s="15">
        <v>51</v>
      </c>
      <c r="ED959" s="20" t="s">
        <v>129</v>
      </c>
      <c r="EE959" s="15"/>
      <c r="EF959" s="20"/>
      <c r="EG959" s="15"/>
      <c r="EH959" s="20"/>
      <c r="EI959" s="15"/>
      <c r="EJ959" s="20"/>
      <c r="EK959" s="15"/>
      <c r="EL959" s="20"/>
      <c r="EM959" s="15"/>
      <c r="EN959" s="20"/>
      <c r="EO959" s="15">
        <v>48</v>
      </c>
      <c r="EP959" s="20"/>
      <c r="EQ959" s="15"/>
      <c r="ER959" s="20"/>
      <c r="ES959" s="15"/>
      <c r="ET959" s="20"/>
      <c r="EU959" s="15"/>
      <c r="EV959" s="20"/>
      <c r="EW959" s="15"/>
      <c r="EX959" s="20"/>
      <c r="EY959" s="15"/>
      <c r="EZ959" s="20"/>
      <c r="FA959" s="15"/>
      <c r="FB959" s="20"/>
      <c r="FC959" s="15"/>
      <c r="FD959" s="20"/>
      <c r="FE959" s="15"/>
      <c r="FF959" s="20"/>
      <c r="FG959" s="15"/>
      <c r="FH959" s="20"/>
      <c r="FI959" s="15"/>
      <c r="FJ959" s="20"/>
      <c r="FK959" s="15"/>
      <c r="FL959" s="20"/>
      <c r="FM959" s="15"/>
      <c r="FN959" s="20"/>
      <c r="FO959" s="15"/>
      <c r="FP959" s="20"/>
      <c r="FQ959" s="15"/>
      <c r="FR959" s="20"/>
      <c r="FS959" s="15"/>
      <c r="FT959" s="20"/>
      <c r="FU959" s="15"/>
      <c r="FV959" s="20"/>
      <c r="FW959" s="15"/>
      <c r="FX959" s="20"/>
      <c r="FY959" s="15"/>
      <c r="FZ959" s="20"/>
      <c r="GA959" s="15"/>
      <c r="GB959" s="20"/>
      <c r="GC959" s="15">
        <v>44</v>
      </c>
      <c r="GD959" s="20" t="s">
        <v>129</v>
      </c>
      <c r="GE959" s="15"/>
      <c r="GF959" s="20"/>
      <c r="GG959" s="170"/>
    </row>
    <row r="960" spans="1:189" s="2" customFormat="1" ht="15" customHeight="1" x14ac:dyDescent="0.3">
      <c r="A960" s="15" t="s">
        <v>125</v>
      </c>
      <c r="B960" s="15" t="s">
        <v>126</v>
      </c>
      <c r="C960" s="15" t="s">
        <v>1397</v>
      </c>
      <c r="D960" s="15" t="s">
        <v>1396</v>
      </c>
      <c r="E960" s="15" t="str">
        <f t="shared" si="182"/>
        <v>Roen Curtis MENDOZA</v>
      </c>
      <c r="F960" s="15" t="s">
        <v>135</v>
      </c>
      <c r="G960" s="15">
        <v>999919212</v>
      </c>
      <c r="H960" s="15">
        <f t="shared" si="183"/>
        <v>38</v>
      </c>
      <c r="I960" s="15"/>
      <c r="J960" s="15"/>
      <c r="K960" s="16"/>
      <c r="L960" s="15"/>
      <c r="M960" s="15"/>
      <c r="N960" s="15"/>
      <c r="O960" s="15">
        <f t="shared" si="189"/>
        <v>0</v>
      </c>
      <c r="P960" s="15">
        <v>0</v>
      </c>
      <c r="Q960" s="15">
        <f t="shared" si="190"/>
        <v>0</v>
      </c>
      <c r="R960" s="15">
        <v>0</v>
      </c>
      <c r="S960" s="15">
        <v>0</v>
      </c>
      <c r="T960" s="15">
        <f t="shared" si="191"/>
        <v>0</v>
      </c>
      <c r="U960" s="15">
        <f t="shared" si="192"/>
        <v>0</v>
      </c>
      <c r="V960" s="15"/>
      <c r="W960" s="15"/>
      <c r="X960" s="15"/>
      <c r="Y960" s="15"/>
      <c r="Z960" s="16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>
        <f t="shared" si="184"/>
        <v>0</v>
      </c>
      <c r="CT960" s="15">
        <f t="shared" si="185"/>
        <v>38</v>
      </c>
      <c r="CU960" s="15">
        <f t="shared" si="186"/>
        <v>0</v>
      </c>
      <c r="CV960" s="15">
        <f t="shared" si="187"/>
        <v>0</v>
      </c>
      <c r="CW960" s="15"/>
      <c r="CX960" s="15"/>
      <c r="CY960" s="15">
        <f t="shared" si="188"/>
        <v>0</v>
      </c>
      <c r="CZ960" s="15">
        <f>GG960</f>
        <v>0</v>
      </c>
      <c r="DA960" s="16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20"/>
      <c r="DY960" s="15"/>
      <c r="DZ960" s="20"/>
      <c r="EA960" s="15"/>
      <c r="EB960" s="20"/>
      <c r="EC960" s="15"/>
      <c r="ED960" s="20"/>
      <c r="EE960" s="15"/>
      <c r="EF960" s="20"/>
      <c r="EG960" s="15"/>
      <c r="EH960" s="20"/>
      <c r="EI960" s="15"/>
      <c r="EJ960" s="20"/>
      <c r="EK960" s="15"/>
      <c r="EL960" s="20"/>
      <c r="EM960" s="15"/>
      <c r="EN960" s="20"/>
      <c r="EO960" s="15"/>
      <c r="EP960" s="20"/>
      <c r="EQ960" s="15"/>
      <c r="ER960" s="20"/>
      <c r="ES960" s="15"/>
      <c r="ET960" s="20"/>
      <c r="EU960" s="15"/>
      <c r="EV960" s="20"/>
      <c r="EW960" s="15"/>
      <c r="EX960" s="20"/>
      <c r="EY960" s="15"/>
      <c r="EZ960" s="20"/>
      <c r="FA960" s="15"/>
      <c r="FB960" s="20"/>
      <c r="FC960" s="15">
        <v>38</v>
      </c>
      <c r="FD960" s="20" t="s">
        <v>129</v>
      </c>
      <c r="FE960" s="15"/>
      <c r="FF960" s="20"/>
      <c r="FG960" s="15"/>
      <c r="FH960" s="20"/>
      <c r="FI960" s="15"/>
      <c r="FJ960" s="20"/>
      <c r="FK960" s="15"/>
      <c r="FL960" s="20"/>
      <c r="FM960" s="15"/>
      <c r="FN960" s="20"/>
      <c r="FO960" s="15"/>
      <c r="FP960" s="20"/>
      <c r="FQ960" s="15"/>
      <c r="FR960" s="20"/>
      <c r="FS960" s="15"/>
      <c r="FT960" s="20"/>
      <c r="FU960" s="15"/>
      <c r="FV960" s="20"/>
      <c r="FW960" s="15"/>
      <c r="FX960" s="20"/>
      <c r="FY960" s="15"/>
      <c r="FZ960" s="20"/>
      <c r="GA960" s="15"/>
      <c r="GB960" s="20"/>
      <c r="GC960" s="15"/>
      <c r="GD960" s="20"/>
      <c r="GE960" s="15"/>
      <c r="GF960" s="20"/>
      <c r="GG960" s="170"/>
    </row>
    <row r="961" spans="1:189" s="2" customFormat="1" ht="15" customHeight="1" x14ac:dyDescent="0.3">
      <c r="A961" s="15" t="s">
        <v>146</v>
      </c>
      <c r="B961" s="15" t="s">
        <v>140</v>
      </c>
      <c r="C961" s="15" t="s">
        <v>1169</v>
      </c>
      <c r="D961" s="15" t="s">
        <v>1170</v>
      </c>
      <c r="E961" s="15" t="str">
        <f t="shared" si="182"/>
        <v>Neorah kuzhuppallil</v>
      </c>
      <c r="F961" s="15" t="s">
        <v>128</v>
      </c>
      <c r="G961" s="15">
        <v>999919223</v>
      </c>
      <c r="H961" s="15">
        <f t="shared" si="183"/>
        <v>359.4</v>
      </c>
      <c r="I961" s="17"/>
      <c r="J961" s="17"/>
      <c r="K961" s="21"/>
      <c r="L961" s="15"/>
      <c r="M961" s="15"/>
      <c r="N961" s="15"/>
      <c r="O961" s="15">
        <f t="shared" si="189"/>
        <v>50</v>
      </c>
      <c r="P961" s="15">
        <v>0</v>
      </c>
      <c r="Q961" s="15">
        <f t="shared" si="190"/>
        <v>1</v>
      </c>
      <c r="R961" s="15">
        <v>0</v>
      </c>
      <c r="S961" s="15">
        <v>0</v>
      </c>
      <c r="T961" s="15">
        <f t="shared" si="191"/>
        <v>14.4</v>
      </c>
      <c r="U961" s="15">
        <f t="shared" si="192"/>
        <v>0</v>
      </c>
      <c r="V961" s="15"/>
      <c r="W961" s="15"/>
      <c r="X961" s="15"/>
      <c r="Y961" s="15"/>
      <c r="Z961" s="21"/>
      <c r="AA961" s="17"/>
      <c r="AB961" s="17"/>
      <c r="AC961" s="17"/>
      <c r="AD961" s="17"/>
      <c r="AE961" s="17"/>
      <c r="AF961" s="24"/>
      <c r="AG961" s="17"/>
      <c r="AH961" s="24"/>
      <c r="AI961" s="17"/>
      <c r="AJ961" s="24"/>
      <c r="AK961" s="17"/>
      <c r="AL961" s="24"/>
      <c r="AM961" s="17"/>
      <c r="AN961" s="24"/>
      <c r="AO961" s="17"/>
      <c r="AP961" s="24"/>
      <c r="AQ961" s="17"/>
      <c r="AR961" s="24"/>
      <c r="AS961" s="17"/>
      <c r="AT961" s="24"/>
      <c r="AU961" s="17"/>
      <c r="AV961" s="24"/>
      <c r="AW961" s="17"/>
      <c r="AX961" s="24"/>
      <c r="AY961" s="17"/>
      <c r="AZ961" s="17"/>
      <c r="BA961" s="17"/>
      <c r="BB961" s="24"/>
      <c r="BC961" s="17"/>
      <c r="BD961" s="24"/>
      <c r="BE961" s="17"/>
      <c r="BF961" s="24"/>
      <c r="BG961" s="17"/>
      <c r="BH961" s="24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24"/>
      <c r="CQ961" s="17"/>
      <c r="CR961" s="24"/>
      <c r="CS961" s="15">
        <f t="shared" si="184"/>
        <v>0</v>
      </c>
      <c r="CT961" s="15">
        <f t="shared" si="185"/>
        <v>225</v>
      </c>
      <c r="CU961" s="15">
        <f t="shared" si="186"/>
        <v>2</v>
      </c>
      <c r="CV961" s="15">
        <f t="shared" si="187"/>
        <v>70</v>
      </c>
      <c r="CW961" s="15"/>
      <c r="CX961" s="15"/>
      <c r="CY961" s="15">
        <f t="shared" si="188"/>
        <v>0</v>
      </c>
      <c r="CZ961" s="15">
        <f>GG961</f>
        <v>0</v>
      </c>
      <c r="DA961" s="20"/>
      <c r="DB961" s="17"/>
      <c r="DC961" s="15"/>
      <c r="DD961" s="15">
        <f>0.4*120</f>
        <v>48</v>
      </c>
      <c r="DE961" s="15"/>
      <c r="DF961" s="15"/>
      <c r="DG961" s="15">
        <f>0.4*30</f>
        <v>12</v>
      </c>
      <c r="DH961" s="15"/>
      <c r="DI961" s="15">
        <f>0.4*120</f>
        <v>48</v>
      </c>
      <c r="DJ961" s="15"/>
      <c r="DK961" s="15"/>
      <c r="DL961" s="15"/>
      <c r="DM961" s="15"/>
      <c r="DN961" s="15"/>
      <c r="DO961" s="15"/>
      <c r="DP961" s="17"/>
      <c r="DQ961" s="15"/>
      <c r="DR961" s="15"/>
      <c r="DS961" s="15"/>
      <c r="DT961" s="15"/>
      <c r="DU961" s="15"/>
      <c r="DV961" s="15"/>
      <c r="DW961" s="15">
        <v>22.4</v>
      </c>
      <c r="DX961" s="20">
        <v>1</v>
      </c>
      <c r="DY961" s="15"/>
      <c r="DZ961" s="20"/>
      <c r="EA961" s="15"/>
      <c r="EB961" s="20"/>
      <c r="EC961" s="15">
        <v>14.4</v>
      </c>
      <c r="ED961" s="20">
        <v>3</v>
      </c>
      <c r="EE961" s="15"/>
      <c r="EF961" s="20"/>
      <c r="EG961" s="15"/>
      <c r="EH961" s="20"/>
      <c r="EI961" s="15"/>
      <c r="EJ961" s="20"/>
      <c r="EK961" s="15">
        <v>50</v>
      </c>
      <c r="EL961" s="20">
        <v>1</v>
      </c>
      <c r="EM961" s="15"/>
      <c r="EN961" s="20"/>
      <c r="EO961" s="15"/>
      <c r="EP961" s="20"/>
      <c r="EQ961" s="15"/>
      <c r="ER961" s="20"/>
      <c r="ES961" s="15"/>
      <c r="ET961" s="20"/>
      <c r="EU961" s="15">
        <v>60</v>
      </c>
      <c r="EV961" s="20">
        <v>1</v>
      </c>
      <c r="EW961" s="15"/>
      <c r="EX961" s="20"/>
      <c r="EY961" s="15"/>
      <c r="EZ961" s="20"/>
      <c r="FA961" s="15"/>
      <c r="FB961" s="20"/>
      <c r="FC961" s="15"/>
      <c r="FD961" s="20"/>
      <c r="FE961" s="15"/>
      <c r="FF961" s="20"/>
      <c r="FG961" s="15"/>
      <c r="FH961" s="20"/>
      <c r="FI961" s="15"/>
      <c r="FJ961" s="20"/>
      <c r="FK961" s="15"/>
      <c r="FL961" s="20"/>
      <c r="FM961" s="15"/>
      <c r="FN961" s="20"/>
      <c r="FO961" s="15">
        <v>120</v>
      </c>
      <c r="FP961" s="20"/>
      <c r="FQ961" s="15"/>
      <c r="FR961" s="20"/>
      <c r="FS961" s="15">
        <v>45</v>
      </c>
      <c r="FT961" s="20">
        <v>2</v>
      </c>
      <c r="FU961" s="15"/>
      <c r="FV961" s="20"/>
      <c r="FW961" s="15"/>
      <c r="FX961" s="20"/>
      <c r="FY961" s="15"/>
      <c r="FZ961" s="20"/>
      <c r="GA961" s="15"/>
      <c r="GB961" s="20"/>
      <c r="GC961" s="15"/>
      <c r="GD961" s="20"/>
      <c r="GE961" s="15">
        <v>70</v>
      </c>
      <c r="GF961" s="20">
        <v>1</v>
      </c>
      <c r="GG961" s="170"/>
    </row>
    <row r="962" spans="1:189" s="2" customFormat="1" ht="15" customHeight="1" x14ac:dyDescent="0.3">
      <c r="A962" s="17" t="s">
        <v>130</v>
      </c>
      <c r="B962" s="17" t="s">
        <v>142</v>
      </c>
      <c r="C962" s="17" t="s">
        <v>960</v>
      </c>
      <c r="D962" s="17" t="s">
        <v>961</v>
      </c>
      <c r="E962" s="15" t="str">
        <f t="shared" si="182"/>
        <v>Xiuyi Hu</v>
      </c>
      <c r="F962" s="17" t="s">
        <v>128</v>
      </c>
      <c r="G962" s="17">
        <v>999919231</v>
      </c>
      <c r="H962" s="15">
        <f t="shared" si="183"/>
        <v>56</v>
      </c>
      <c r="I962" s="15"/>
      <c r="J962" s="15"/>
      <c r="K962" s="16"/>
      <c r="L962" s="15"/>
      <c r="M962" s="15"/>
      <c r="N962" s="15"/>
      <c r="O962" s="15">
        <f t="shared" si="189"/>
        <v>56</v>
      </c>
      <c r="P962" s="15">
        <v>0</v>
      </c>
      <c r="Q962" s="15">
        <f t="shared" si="190"/>
        <v>1</v>
      </c>
      <c r="R962" s="15">
        <v>0</v>
      </c>
      <c r="S962" s="15">
        <v>0</v>
      </c>
      <c r="T962" s="15">
        <f t="shared" si="191"/>
        <v>0</v>
      </c>
      <c r="U962" s="15">
        <f t="shared" si="192"/>
        <v>0</v>
      </c>
      <c r="V962" s="15"/>
      <c r="W962" s="15"/>
      <c r="X962" s="15"/>
      <c r="Y962" s="15"/>
      <c r="Z962" s="16"/>
      <c r="AA962" s="15"/>
      <c r="AB962" s="24"/>
      <c r="AC962" s="15"/>
      <c r="AD962" s="15"/>
      <c r="AE962" s="15"/>
      <c r="AF962" s="15"/>
      <c r="AG962" s="15"/>
      <c r="AH962" s="24"/>
      <c r="AI962" s="15"/>
      <c r="AJ962" s="15"/>
      <c r="AK962" s="15"/>
      <c r="AL962" s="15"/>
      <c r="AM962" s="15"/>
      <c r="AN962" s="24"/>
      <c r="AO962" s="15"/>
      <c r="AP962" s="24"/>
      <c r="AQ962" s="15"/>
      <c r="AR962" s="24"/>
      <c r="AS962" s="15"/>
      <c r="AT962" s="24"/>
      <c r="AU962" s="15"/>
      <c r="AV962" s="24"/>
      <c r="AW962" s="15"/>
      <c r="AX962" s="24"/>
      <c r="AY962" s="15"/>
      <c r="AZ962" s="15"/>
      <c r="BA962" s="15"/>
      <c r="BB962" s="15"/>
      <c r="BC962" s="15"/>
      <c r="BD962" s="15"/>
      <c r="BE962" s="15"/>
      <c r="BF962" s="24"/>
      <c r="BG962" s="15"/>
      <c r="BH962" s="24"/>
      <c r="BI962" s="15"/>
      <c r="BJ962" s="24"/>
      <c r="BK962" s="15"/>
      <c r="BL962" s="24"/>
      <c r="BM962" s="15"/>
      <c r="BN962" s="24"/>
      <c r="BO962" s="15"/>
      <c r="BP962" s="24"/>
      <c r="BQ962" s="15"/>
      <c r="BR962" s="24"/>
      <c r="BS962" s="15"/>
      <c r="BT962" s="24"/>
      <c r="BU962" s="15"/>
      <c r="BV962" s="24"/>
      <c r="BW962" s="15"/>
      <c r="BX962" s="24"/>
      <c r="BY962" s="15"/>
      <c r="BZ962" s="24"/>
      <c r="CA962" s="15"/>
      <c r="CB962" s="24"/>
      <c r="CC962" s="15"/>
      <c r="CD962" s="24"/>
      <c r="CE962" s="15"/>
      <c r="CF962" s="24"/>
      <c r="CG962" s="15"/>
      <c r="CH962" s="25"/>
      <c r="CI962" s="15"/>
      <c r="CJ962" s="25"/>
      <c r="CK962" s="15"/>
      <c r="CL962" s="25"/>
      <c r="CM962" s="15"/>
      <c r="CN962" s="25"/>
      <c r="CO962" s="15"/>
      <c r="CP962" s="25"/>
      <c r="CQ962" s="15"/>
      <c r="CR962" s="25"/>
      <c r="CS962" s="15">
        <f t="shared" si="184"/>
        <v>0</v>
      </c>
      <c r="CT962" s="15">
        <f t="shared" si="185"/>
        <v>0</v>
      </c>
      <c r="CU962" s="15">
        <f t="shared" si="186"/>
        <v>0</v>
      </c>
      <c r="CV962" s="15">
        <f t="shared" si="187"/>
        <v>0</v>
      </c>
      <c r="CW962" s="15"/>
      <c r="CX962" s="15"/>
      <c r="CY962" s="15">
        <f t="shared" si="188"/>
        <v>0</v>
      </c>
      <c r="CZ962" s="15">
        <f>GG962</f>
        <v>0</v>
      </c>
      <c r="DA962" s="19"/>
      <c r="DB962" s="17"/>
      <c r="DC962" s="17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7"/>
      <c r="DQ962" s="17"/>
      <c r="DR962" s="17"/>
      <c r="DS962" s="17">
        <f>0.4*34</f>
        <v>13.600000000000001</v>
      </c>
      <c r="DT962" s="17"/>
      <c r="DU962" s="17"/>
      <c r="DV962" s="17"/>
      <c r="DW962" s="15"/>
      <c r="DX962" s="20"/>
      <c r="DY962" s="15"/>
      <c r="DZ962" s="20"/>
      <c r="EA962" s="15"/>
      <c r="EB962" s="20"/>
      <c r="EC962" s="15"/>
      <c r="ED962" s="20"/>
      <c r="EE962" s="15"/>
      <c r="EF962" s="20"/>
      <c r="EG962" s="15"/>
      <c r="EH962" s="20"/>
      <c r="EI962" s="15"/>
      <c r="EJ962" s="20"/>
      <c r="EK962" s="15">
        <v>56</v>
      </c>
      <c r="EL962" s="20">
        <v>3</v>
      </c>
      <c r="EM962" s="15"/>
      <c r="EN962" s="20"/>
      <c r="EO962" s="15"/>
      <c r="EP962" s="20"/>
      <c r="EQ962" s="17"/>
      <c r="ER962" s="20"/>
      <c r="ES962" s="15"/>
      <c r="ET962" s="20"/>
      <c r="EU962" s="15"/>
      <c r="EV962" s="20"/>
      <c r="EW962" s="15"/>
      <c r="EX962" s="20"/>
      <c r="EY962" s="15"/>
      <c r="EZ962" s="20"/>
      <c r="FA962" s="15"/>
      <c r="FB962" s="20"/>
      <c r="FC962" s="15"/>
      <c r="FD962" s="20"/>
      <c r="FE962" s="15"/>
      <c r="FF962" s="20"/>
      <c r="FG962" s="15"/>
      <c r="FH962" s="20"/>
      <c r="FI962" s="15"/>
      <c r="FJ962" s="20"/>
      <c r="FK962" s="15"/>
      <c r="FL962" s="20"/>
      <c r="FM962" s="15"/>
      <c r="FN962" s="20"/>
      <c r="FO962" s="15"/>
      <c r="FP962" s="20"/>
      <c r="FQ962" s="15"/>
      <c r="FR962" s="20"/>
      <c r="FS962" s="15"/>
      <c r="FT962" s="20"/>
      <c r="FU962" s="15"/>
      <c r="FV962" s="20"/>
      <c r="FW962" s="15"/>
      <c r="FX962" s="20"/>
      <c r="FY962" s="15"/>
      <c r="FZ962" s="20"/>
      <c r="GA962" s="15"/>
      <c r="GB962" s="20"/>
      <c r="GC962" s="15"/>
      <c r="GD962" s="20"/>
      <c r="GE962" s="15"/>
      <c r="GF962" s="20"/>
      <c r="GG962" s="170"/>
    </row>
    <row r="963" spans="1:189" s="2" customFormat="1" ht="15" customHeight="1" x14ac:dyDescent="0.3">
      <c r="A963" s="15" t="s">
        <v>130</v>
      </c>
      <c r="B963" s="15" t="s">
        <v>142</v>
      </c>
      <c r="C963" s="15" t="s">
        <v>248</v>
      </c>
      <c r="D963" s="15" t="s">
        <v>1270</v>
      </c>
      <c r="E963" s="15" t="str">
        <f t="shared" si="182"/>
        <v>Isabella Liesemeyer</v>
      </c>
      <c r="F963" s="17" t="s">
        <v>128</v>
      </c>
      <c r="G963" s="15">
        <v>999919238</v>
      </c>
      <c r="H963" s="15">
        <f t="shared" si="183"/>
        <v>63</v>
      </c>
      <c r="I963" s="15"/>
      <c r="J963" s="17">
        <f>(O963+P963+R963+S963+T963+U963)/2</f>
        <v>18</v>
      </c>
      <c r="K963" s="16"/>
      <c r="L963" s="15"/>
      <c r="M963" s="15"/>
      <c r="N963" s="15"/>
      <c r="O963" s="15">
        <f t="shared" si="189"/>
        <v>0</v>
      </c>
      <c r="P963" s="15">
        <v>0</v>
      </c>
      <c r="Q963" s="15">
        <f t="shared" si="190"/>
        <v>1</v>
      </c>
      <c r="R963" s="15">
        <v>0</v>
      </c>
      <c r="S963" s="15">
        <v>0</v>
      </c>
      <c r="T963" s="15">
        <f t="shared" si="191"/>
        <v>36</v>
      </c>
      <c r="U963" s="15">
        <f t="shared" si="192"/>
        <v>0</v>
      </c>
      <c r="V963" s="15"/>
      <c r="W963" s="15"/>
      <c r="X963" s="15"/>
      <c r="Y963" s="15"/>
      <c r="Z963" s="16"/>
      <c r="AA963" s="15"/>
      <c r="AB963" s="24"/>
      <c r="AC963" s="15"/>
      <c r="AD963" s="15"/>
      <c r="AE963" s="15"/>
      <c r="AF963" s="15"/>
      <c r="AG963" s="15"/>
      <c r="AH963" s="24"/>
      <c r="AI963" s="15"/>
      <c r="AJ963" s="15"/>
      <c r="AK963" s="15"/>
      <c r="AL963" s="15"/>
      <c r="AM963" s="15"/>
      <c r="AN963" s="24"/>
      <c r="AO963" s="15"/>
      <c r="AP963" s="24"/>
      <c r="AQ963" s="15"/>
      <c r="AR963" s="24"/>
      <c r="AS963" s="15"/>
      <c r="AT963" s="24"/>
      <c r="AU963" s="15"/>
      <c r="AV963" s="24"/>
      <c r="AW963" s="15"/>
      <c r="AX963" s="24"/>
      <c r="AY963" s="15"/>
      <c r="AZ963" s="15"/>
      <c r="BA963" s="15"/>
      <c r="BB963" s="15"/>
      <c r="BC963" s="15"/>
      <c r="BD963" s="15"/>
      <c r="BE963" s="15"/>
      <c r="BF963" s="24"/>
      <c r="BG963" s="15"/>
      <c r="BH963" s="24"/>
      <c r="BI963" s="15"/>
      <c r="BJ963" s="24"/>
      <c r="BK963" s="15"/>
      <c r="BL963" s="24"/>
      <c r="BM963" s="15">
        <v>79</v>
      </c>
      <c r="BN963" s="24">
        <v>3</v>
      </c>
      <c r="BO963" s="15"/>
      <c r="BP963" s="24"/>
      <c r="BQ963" s="15"/>
      <c r="BR963" s="24"/>
      <c r="BS963" s="15"/>
      <c r="BT963" s="24"/>
      <c r="BU963" s="15"/>
      <c r="BV963" s="24"/>
      <c r="BW963" s="15"/>
      <c r="BX963" s="24"/>
      <c r="BY963" s="15"/>
      <c r="BZ963" s="24"/>
      <c r="CA963" s="15">
        <f>0.4*90</f>
        <v>36</v>
      </c>
      <c r="CB963" s="24">
        <v>3</v>
      </c>
      <c r="CC963" s="15"/>
      <c r="CD963" s="24"/>
      <c r="CE963" s="15"/>
      <c r="CF963" s="24"/>
      <c r="CG963" s="15"/>
      <c r="CH963" s="25"/>
      <c r="CI963" s="15"/>
      <c r="CJ963" s="25"/>
      <c r="CK963" s="15"/>
      <c r="CL963" s="25"/>
      <c r="CM963" s="15"/>
      <c r="CN963" s="25"/>
      <c r="CO963" s="15"/>
      <c r="CP963" s="24"/>
      <c r="CQ963" s="15"/>
      <c r="CR963" s="24"/>
      <c r="CS963" s="15">
        <f t="shared" si="184"/>
        <v>0</v>
      </c>
      <c r="CT963" s="15">
        <f t="shared" si="185"/>
        <v>45</v>
      </c>
      <c r="CU963" s="15">
        <f t="shared" si="186"/>
        <v>1</v>
      </c>
      <c r="CV963" s="15">
        <f t="shared" si="187"/>
        <v>0</v>
      </c>
      <c r="CW963" s="15"/>
      <c r="CX963" s="15"/>
      <c r="CY963" s="15">
        <f t="shared" si="188"/>
        <v>0</v>
      </c>
      <c r="CZ963" s="15">
        <f>GG963</f>
        <v>0</v>
      </c>
      <c r="DA963" s="20"/>
      <c r="DB963" s="17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7"/>
      <c r="DQ963" s="15"/>
      <c r="DR963" s="15"/>
      <c r="DS963" s="15"/>
      <c r="DT963" s="15"/>
      <c r="DU963" s="15">
        <v>30</v>
      </c>
      <c r="DV963" s="15"/>
      <c r="DW963" s="15"/>
      <c r="DX963" s="20"/>
      <c r="DY963" s="15">
        <v>31.6</v>
      </c>
      <c r="DZ963" s="20">
        <v>4</v>
      </c>
      <c r="EA963" s="15"/>
      <c r="EB963" s="20"/>
      <c r="EC963" s="15">
        <v>36</v>
      </c>
      <c r="ED963" s="20">
        <v>3</v>
      </c>
      <c r="EE963" s="15"/>
      <c r="EF963" s="20"/>
      <c r="EG963" s="15"/>
      <c r="EH963" s="20"/>
      <c r="EI963" s="15"/>
      <c r="EJ963" s="20"/>
      <c r="EK963" s="15"/>
      <c r="EL963" s="20"/>
      <c r="EM963" s="15"/>
      <c r="EN963" s="20"/>
      <c r="EO963" s="15"/>
      <c r="EP963" s="20"/>
      <c r="EQ963" s="15"/>
      <c r="ER963" s="20"/>
      <c r="ES963" s="15"/>
      <c r="ET963" s="20"/>
      <c r="EU963" s="15"/>
      <c r="EV963" s="20"/>
      <c r="EW963" s="15"/>
      <c r="EX963" s="20"/>
      <c r="EY963" s="15"/>
      <c r="EZ963" s="20"/>
      <c r="FA963" s="15"/>
      <c r="FB963" s="20"/>
      <c r="FC963" s="15"/>
      <c r="FD963" s="20"/>
      <c r="FE963" s="15"/>
      <c r="FF963" s="20"/>
      <c r="FG963" s="15"/>
      <c r="FH963" s="20"/>
      <c r="FI963" s="15">
        <v>45</v>
      </c>
      <c r="FJ963" s="20">
        <v>2</v>
      </c>
      <c r="FK963" s="15"/>
      <c r="FL963" s="20"/>
      <c r="FM963" s="15"/>
      <c r="FN963" s="20"/>
      <c r="FO963" s="15"/>
      <c r="FP963" s="20"/>
      <c r="FQ963" s="15"/>
      <c r="FR963" s="20"/>
      <c r="FS963" s="15"/>
      <c r="FT963" s="20"/>
      <c r="FU963" s="15"/>
      <c r="FV963" s="20"/>
      <c r="FW963" s="15"/>
      <c r="FX963" s="20"/>
      <c r="FY963" s="15"/>
      <c r="FZ963" s="20"/>
      <c r="GA963" s="15"/>
      <c r="GB963" s="20"/>
      <c r="GC963" s="15"/>
      <c r="GD963" s="20"/>
      <c r="GE963" s="15"/>
      <c r="GF963" s="20"/>
      <c r="GG963" s="170"/>
    </row>
    <row r="964" spans="1:189" s="2" customFormat="1" ht="15" customHeight="1" x14ac:dyDescent="0.3">
      <c r="A964" s="15" t="s">
        <v>125</v>
      </c>
      <c r="B964" s="15" t="s">
        <v>126</v>
      </c>
      <c r="C964" s="15" t="s">
        <v>1281</v>
      </c>
      <c r="D964" s="15" t="s">
        <v>1709</v>
      </c>
      <c r="E964" s="15" t="str">
        <f t="shared" si="182"/>
        <v>Cindy Shen</v>
      </c>
      <c r="F964" s="15" t="s">
        <v>128</v>
      </c>
      <c r="G964" s="15">
        <v>999919241</v>
      </c>
      <c r="H964" s="15">
        <f t="shared" si="183"/>
        <v>170</v>
      </c>
      <c r="I964" s="15"/>
      <c r="J964" s="15"/>
      <c r="K964" s="16"/>
      <c r="L964" s="15"/>
      <c r="M964" s="15"/>
      <c r="N964" s="15"/>
      <c r="O964" s="15">
        <f t="shared" si="189"/>
        <v>0</v>
      </c>
      <c r="P964" s="15">
        <v>0</v>
      </c>
      <c r="Q964" s="15">
        <f t="shared" si="190"/>
        <v>0</v>
      </c>
      <c r="R964" s="15">
        <v>0</v>
      </c>
      <c r="S964" s="15">
        <v>0</v>
      </c>
      <c r="T964" s="15">
        <f t="shared" si="191"/>
        <v>38</v>
      </c>
      <c r="U964" s="15">
        <f t="shared" si="192"/>
        <v>0</v>
      </c>
      <c r="V964" s="15"/>
      <c r="W964" s="15"/>
      <c r="X964" s="15"/>
      <c r="Y964" s="15"/>
      <c r="Z964" s="16"/>
      <c r="AA964" s="15"/>
      <c r="AB964" s="24"/>
      <c r="AC964" s="15"/>
      <c r="AD964" s="15"/>
      <c r="AE964" s="15"/>
      <c r="AF964" s="15"/>
      <c r="AG964" s="15"/>
      <c r="AH964" s="24"/>
      <c r="AI964" s="15"/>
      <c r="AJ964" s="15"/>
      <c r="AK964" s="15"/>
      <c r="AL964" s="15"/>
      <c r="AM964" s="15"/>
      <c r="AN964" s="24"/>
      <c r="AO964" s="15"/>
      <c r="AP964" s="24"/>
      <c r="AQ964" s="15"/>
      <c r="AR964" s="24"/>
      <c r="AS964" s="15"/>
      <c r="AT964" s="24"/>
      <c r="AU964" s="15"/>
      <c r="AV964" s="24"/>
      <c r="AW964" s="15"/>
      <c r="AX964" s="24"/>
      <c r="AY964" s="15"/>
      <c r="AZ964" s="15"/>
      <c r="BA964" s="15"/>
      <c r="BB964" s="15"/>
      <c r="BC964" s="15"/>
      <c r="BD964" s="15"/>
      <c r="BE964" s="15"/>
      <c r="BF964" s="24"/>
      <c r="BG964" s="15"/>
      <c r="BH964" s="24"/>
      <c r="BI964" s="15"/>
      <c r="BJ964" s="24"/>
      <c r="BK964" s="15"/>
      <c r="BL964" s="24"/>
      <c r="BM964" s="15">
        <v>33</v>
      </c>
      <c r="BN964" s="24" t="s">
        <v>168</v>
      </c>
      <c r="BO964" s="15"/>
      <c r="BP964" s="24"/>
      <c r="BQ964" s="15"/>
      <c r="BR964" s="24"/>
      <c r="BS964" s="15"/>
      <c r="BT964" s="24"/>
      <c r="BU964" s="15"/>
      <c r="BV964" s="24"/>
      <c r="BW964" s="15"/>
      <c r="BX964" s="24"/>
      <c r="BY964" s="15"/>
      <c r="BZ964" s="24"/>
      <c r="CA964" s="15"/>
      <c r="CB964" s="24"/>
      <c r="CC964" s="15"/>
      <c r="CD964" s="24"/>
      <c r="CE964" s="15"/>
      <c r="CF964" s="24"/>
      <c r="CG964" s="15">
        <v>29</v>
      </c>
      <c r="CH964" s="25" t="s">
        <v>168</v>
      </c>
      <c r="CI964" s="15"/>
      <c r="CJ964" s="25"/>
      <c r="CK964" s="15"/>
      <c r="CL964" s="25"/>
      <c r="CM964" s="15"/>
      <c r="CN964" s="25"/>
      <c r="CO964" s="15"/>
      <c r="CP964" s="25"/>
      <c r="CQ964" s="15"/>
      <c r="CR964" s="25"/>
      <c r="CS964" s="15">
        <f t="shared" si="184"/>
        <v>0</v>
      </c>
      <c r="CT964" s="15">
        <f t="shared" si="185"/>
        <v>51</v>
      </c>
      <c r="CU964" s="15">
        <f t="shared" si="186"/>
        <v>1</v>
      </c>
      <c r="CV964" s="15">
        <f t="shared" si="187"/>
        <v>33</v>
      </c>
      <c r="CW964" s="15"/>
      <c r="CX964" s="15"/>
      <c r="CY964" s="15">
        <f t="shared" si="188"/>
        <v>48</v>
      </c>
      <c r="CZ964" s="15">
        <f>GG964</f>
        <v>0</v>
      </c>
      <c r="DA964" s="19"/>
      <c r="DB964" s="17">
        <v>48</v>
      </c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7"/>
      <c r="DQ964" s="15"/>
      <c r="DR964" s="15"/>
      <c r="DS964" s="15"/>
      <c r="DT964" s="15"/>
      <c r="DU964" s="15"/>
      <c r="DV964" s="15"/>
      <c r="DW964" s="15"/>
      <c r="DX964" s="20"/>
      <c r="DY964" s="15">
        <v>44</v>
      </c>
      <c r="DZ964" s="20" t="s">
        <v>129</v>
      </c>
      <c r="EA964" s="15"/>
      <c r="EB964" s="20"/>
      <c r="EC964" s="15">
        <v>38</v>
      </c>
      <c r="ED964" s="20" t="s">
        <v>168</v>
      </c>
      <c r="EE964" s="15"/>
      <c r="EF964" s="20"/>
      <c r="EG964" s="15"/>
      <c r="EH964" s="20"/>
      <c r="EI964" s="15"/>
      <c r="EJ964" s="20"/>
      <c r="EK964" s="15"/>
      <c r="EL964" s="20"/>
      <c r="EM964" s="15"/>
      <c r="EN964" s="20"/>
      <c r="EO964" s="15">
        <v>48</v>
      </c>
      <c r="EP964" s="20"/>
      <c r="EQ964" s="15"/>
      <c r="ER964" s="20"/>
      <c r="ES964" s="15"/>
      <c r="ET964" s="20"/>
      <c r="EU964" s="15"/>
      <c r="EV964" s="20"/>
      <c r="EW964" s="15"/>
      <c r="EX964" s="20"/>
      <c r="EY964" s="15"/>
      <c r="EZ964" s="20"/>
      <c r="FA964" s="15"/>
      <c r="FB964" s="20"/>
      <c r="FC964" s="15">
        <v>51</v>
      </c>
      <c r="FD964" s="20">
        <v>8</v>
      </c>
      <c r="FE964" s="15"/>
      <c r="FF964" s="20"/>
      <c r="FG964" s="15"/>
      <c r="FH964" s="20"/>
      <c r="FI964" s="15"/>
      <c r="FJ964" s="20"/>
      <c r="FK964" s="15"/>
      <c r="FL964" s="20"/>
      <c r="FM964" s="15"/>
      <c r="FN964" s="20"/>
      <c r="FO964" s="15"/>
      <c r="FP964" s="20"/>
      <c r="FQ964" s="15"/>
      <c r="FR964" s="20"/>
      <c r="FS964" s="15"/>
      <c r="FT964" s="20"/>
      <c r="FU964" s="15"/>
      <c r="FV964" s="20"/>
      <c r="FW964" s="15"/>
      <c r="FX964" s="20"/>
      <c r="FY964" s="15"/>
      <c r="FZ964" s="20"/>
      <c r="GA964" s="15"/>
      <c r="GB964" s="20"/>
      <c r="GC964" s="15">
        <v>33</v>
      </c>
      <c r="GD964" s="20" t="s">
        <v>168</v>
      </c>
      <c r="GE964" s="15"/>
      <c r="GF964" s="20"/>
      <c r="GG964" s="170"/>
    </row>
    <row r="965" spans="1:189" s="2" customFormat="1" ht="15" customHeight="1" x14ac:dyDescent="0.3">
      <c r="A965" s="15" t="s">
        <v>2905</v>
      </c>
      <c r="B965" s="15" t="s">
        <v>142</v>
      </c>
      <c r="C965" s="15" t="s">
        <v>1904</v>
      </c>
      <c r="D965" s="15" t="s">
        <v>1905</v>
      </c>
      <c r="E965" s="15" t="str">
        <f t="shared" si="182"/>
        <v>Krishnapriya VIJAYAKUMAR</v>
      </c>
      <c r="F965" s="15" t="s">
        <v>128</v>
      </c>
      <c r="G965" s="15">
        <v>999919243</v>
      </c>
      <c r="H965" s="15">
        <f t="shared" si="183"/>
        <v>30</v>
      </c>
      <c r="I965" s="15"/>
      <c r="J965" s="15"/>
      <c r="K965" s="16"/>
      <c r="L965" s="15"/>
      <c r="M965" s="15"/>
      <c r="N965" s="15"/>
      <c r="O965" s="15">
        <f t="shared" si="189"/>
        <v>0</v>
      </c>
      <c r="P965" s="15">
        <v>0</v>
      </c>
      <c r="Q965" s="15">
        <f t="shared" si="190"/>
        <v>0</v>
      </c>
      <c r="R965" s="15">
        <v>0</v>
      </c>
      <c r="S965" s="15">
        <v>0</v>
      </c>
      <c r="T965" s="15">
        <f t="shared" si="191"/>
        <v>0</v>
      </c>
      <c r="U965" s="15">
        <f t="shared" si="192"/>
        <v>0</v>
      </c>
      <c r="V965" s="15"/>
      <c r="W965" s="15"/>
      <c r="X965" s="15"/>
      <c r="Y965" s="15"/>
      <c r="Z965" s="16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>
        <f t="shared" si="184"/>
        <v>0</v>
      </c>
      <c r="CT965" s="15">
        <f t="shared" si="185"/>
        <v>30</v>
      </c>
      <c r="CU965" s="15">
        <f t="shared" si="186"/>
        <v>1</v>
      </c>
      <c r="CV965" s="15">
        <f t="shared" si="187"/>
        <v>0</v>
      </c>
      <c r="CW965" s="15"/>
      <c r="CX965" s="15"/>
      <c r="CY965" s="15">
        <f t="shared" si="188"/>
        <v>0</v>
      </c>
      <c r="CZ965" s="15">
        <f>GG965</f>
        <v>0</v>
      </c>
      <c r="DA965" s="16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20"/>
      <c r="DY965" s="15"/>
      <c r="DZ965" s="20"/>
      <c r="EA965" s="15"/>
      <c r="EB965" s="20"/>
      <c r="EC965" s="15"/>
      <c r="ED965" s="20"/>
      <c r="EE965" s="15"/>
      <c r="EF965" s="20"/>
      <c r="EG965" s="15"/>
      <c r="EH965" s="20"/>
      <c r="EI965" s="15"/>
      <c r="EJ965" s="20"/>
      <c r="EK965" s="15"/>
      <c r="EL965" s="20"/>
      <c r="EM965" s="15"/>
      <c r="EN965" s="20"/>
      <c r="EO965" s="15"/>
      <c r="EP965" s="20"/>
      <c r="EQ965" s="15"/>
      <c r="ER965" s="20"/>
      <c r="ES965" s="15"/>
      <c r="ET965" s="20"/>
      <c r="EU965" s="15"/>
      <c r="EV965" s="20"/>
      <c r="EW965" s="15"/>
      <c r="EX965" s="20"/>
      <c r="EY965" s="15"/>
      <c r="EZ965" s="20"/>
      <c r="FA965" s="15"/>
      <c r="FB965" s="20"/>
      <c r="FC965" s="15">
        <v>30</v>
      </c>
      <c r="FD965" s="20">
        <v>1</v>
      </c>
      <c r="FE965" s="15"/>
      <c r="FF965" s="20"/>
      <c r="FG965" s="15"/>
      <c r="FH965" s="20"/>
      <c r="FI965" s="15"/>
      <c r="FJ965" s="20"/>
      <c r="FK965" s="15"/>
      <c r="FL965" s="20"/>
      <c r="FM965" s="15"/>
      <c r="FN965" s="20"/>
      <c r="FO965" s="15"/>
      <c r="FP965" s="20"/>
      <c r="FQ965" s="15"/>
      <c r="FR965" s="20"/>
      <c r="FS965" s="15"/>
      <c r="FT965" s="20"/>
      <c r="FU965" s="15"/>
      <c r="FV965" s="20"/>
      <c r="FW965" s="15"/>
      <c r="FX965" s="20"/>
      <c r="FY965" s="15"/>
      <c r="FZ965" s="20"/>
      <c r="GA965" s="15"/>
      <c r="GB965" s="20"/>
      <c r="GC965" s="15"/>
      <c r="GD965" s="20"/>
      <c r="GE965" s="15"/>
      <c r="GF965" s="20"/>
      <c r="GG965" s="170"/>
    </row>
    <row r="966" spans="1:189" s="2" customFormat="1" ht="15" customHeight="1" x14ac:dyDescent="0.3">
      <c r="A966" s="15" t="s">
        <v>130</v>
      </c>
      <c r="B966" s="15" t="s">
        <v>126</v>
      </c>
      <c r="C966" s="15" t="s">
        <v>2480</v>
      </c>
      <c r="D966" s="15" t="s">
        <v>3249</v>
      </c>
      <c r="E966" s="15" t="str">
        <f t="shared" ref="E966:E1029" si="193">CONCATENATE(C966, " ",D966)</f>
        <v>Aarav MADAN</v>
      </c>
      <c r="F966" s="15" t="s">
        <v>135</v>
      </c>
      <c r="G966" s="15">
        <v>999919244</v>
      </c>
      <c r="H966" s="15">
        <f t="shared" ref="H966:H1029" si="194">(L966+M966+N966+O966+P966+R966+S966+T966+U966+V966+X966+Y966+CT966+CY966+CS966+CV966)-J966</f>
        <v>38</v>
      </c>
      <c r="I966" s="15"/>
      <c r="J966" s="15"/>
      <c r="K966" s="16"/>
      <c r="L966" s="15"/>
      <c r="M966" s="15"/>
      <c r="N966" s="15"/>
      <c r="O966" s="15">
        <f t="shared" si="189"/>
        <v>0</v>
      </c>
      <c r="P966" s="15">
        <v>0</v>
      </c>
      <c r="Q966" s="15">
        <f t="shared" si="190"/>
        <v>0</v>
      </c>
      <c r="R966" s="15">
        <v>0</v>
      </c>
      <c r="S966" s="15">
        <v>0</v>
      </c>
      <c r="T966" s="15">
        <f t="shared" si="191"/>
        <v>0</v>
      </c>
      <c r="U966" s="15">
        <f t="shared" si="192"/>
        <v>0</v>
      </c>
      <c r="V966" s="15"/>
      <c r="W966" s="15"/>
      <c r="X966" s="15"/>
      <c r="Y966" s="15"/>
      <c r="Z966" s="16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>
        <f t="shared" ref="CS966:CS1029" si="195">SUM(FE966)</f>
        <v>0</v>
      </c>
      <c r="CT966" s="15">
        <f t="shared" ref="CT966:CT1029" si="196">SUM(EQ966,ES966,EU966,EW966,FA966,EY966,FC966,FG966,FI966,FK966,FM966,FQ966,FS966,FU966,FW966,FY966,GA966,FO966)</f>
        <v>38</v>
      </c>
      <c r="CU966" s="15">
        <f t="shared" ref="CU966:CU1029" si="197">COUNT(ER966,ET966,EV966,EX966,FB966,EZ966,FD966,FH966,FJ966,FL966,FN966,FR966,FT966,FV966,FX966,FZ966,GB966)</f>
        <v>0</v>
      </c>
      <c r="CV966" s="15">
        <f t="shared" ref="CV966:CV1029" si="198">GC966+GE966</f>
        <v>0</v>
      </c>
      <c r="CW966" s="15"/>
      <c r="CX966" s="15"/>
      <c r="CY966" s="15">
        <f t="shared" ref="CY966:CY1029" si="199">EO966</f>
        <v>0</v>
      </c>
      <c r="CZ966" s="15">
        <f>GG966</f>
        <v>0</v>
      </c>
      <c r="DA966" s="16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20"/>
      <c r="DY966" s="15"/>
      <c r="DZ966" s="20"/>
      <c r="EA966" s="15"/>
      <c r="EB966" s="20"/>
      <c r="EC966" s="15"/>
      <c r="ED966" s="20"/>
      <c r="EE966" s="15"/>
      <c r="EF966" s="20"/>
      <c r="EG966" s="15"/>
      <c r="EH966" s="20"/>
      <c r="EI966" s="15"/>
      <c r="EJ966" s="20"/>
      <c r="EK966" s="15"/>
      <c r="EL966" s="20"/>
      <c r="EM966" s="15"/>
      <c r="EN966" s="20"/>
      <c r="EO966" s="15"/>
      <c r="EP966" s="20"/>
      <c r="EQ966" s="15"/>
      <c r="ER966" s="20"/>
      <c r="ES966" s="15"/>
      <c r="ET966" s="20"/>
      <c r="EU966" s="15"/>
      <c r="EV966" s="20"/>
      <c r="EW966" s="15"/>
      <c r="EX966" s="20"/>
      <c r="EY966" s="15"/>
      <c r="EZ966" s="20"/>
      <c r="FA966" s="15"/>
      <c r="FB966" s="20"/>
      <c r="FC966" s="15">
        <v>38</v>
      </c>
      <c r="FD966" s="20" t="s">
        <v>129</v>
      </c>
      <c r="FE966" s="15"/>
      <c r="FF966" s="20"/>
      <c r="FG966" s="15"/>
      <c r="FH966" s="20"/>
      <c r="FI966" s="15"/>
      <c r="FJ966" s="20"/>
      <c r="FK966" s="15"/>
      <c r="FL966" s="20"/>
      <c r="FM966" s="15"/>
      <c r="FN966" s="20"/>
      <c r="FO966" s="15"/>
      <c r="FP966" s="20"/>
      <c r="FQ966" s="15"/>
      <c r="FR966" s="20"/>
      <c r="FS966" s="15"/>
      <c r="FT966" s="20"/>
      <c r="FU966" s="15"/>
      <c r="FV966" s="20"/>
      <c r="FW966" s="15"/>
      <c r="FX966" s="20"/>
      <c r="FY966" s="15"/>
      <c r="FZ966" s="20"/>
      <c r="GA966" s="15"/>
      <c r="GB966" s="20"/>
      <c r="GC966" s="15"/>
      <c r="GD966" s="20"/>
      <c r="GE966" s="15"/>
      <c r="GF966" s="20"/>
      <c r="GG966" s="170"/>
    </row>
    <row r="967" spans="1:189" s="2" customFormat="1" ht="15" customHeight="1" x14ac:dyDescent="0.3">
      <c r="A967" s="15" t="s">
        <v>130</v>
      </c>
      <c r="B967" s="15" t="s">
        <v>126</v>
      </c>
      <c r="C967" s="15" t="s">
        <v>1339</v>
      </c>
      <c r="D967" s="15" t="s">
        <v>3249</v>
      </c>
      <c r="E967" s="15" t="str">
        <f t="shared" si="193"/>
        <v>Anirudh MADAN</v>
      </c>
      <c r="F967" s="15" t="s">
        <v>135</v>
      </c>
      <c r="G967" s="15">
        <v>999919245</v>
      </c>
      <c r="H967" s="15">
        <f t="shared" si="194"/>
        <v>38</v>
      </c>
      <c r="I967" s="15"/>
      <c r="J967" s="15"/>
      <c r="K967" s="16"/>
      <c r="L967" s="15"/>
      <c r="M967" s="15"/>
      <c r="N967" s="15"/>
      <c r="O967" s="15">
        <f t="shared" si="189"/>
        <v>0</v>
      </c>
      <c r="P967" s="15">
        <v>0</v>
      </c>
      <c r="Q967" s="15">
        <f t="shared" si="190"/>
        <v>0</v>
      </c>
      <c r="R967" s="15">
        <v>0</v>
      </c>
      <c r="S967" s="15">
        <v>0</v>
      </c>
      <c r="T967" s="15">
        <f t="shared" si="191"/>
        <v>0</v>
      </c>
      <c r="U967" s="15">
        <f t="shared" si="192"/>
        <v>0</v>
      </c>
      <c r="V967" s="15"/>
      <c r="W967" s="15"/>
      <c r="X967" s="15"/>
      <c r="Y967" s="15"/>
      <c r="Z967" s="16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>
        <f t="shared" si="195"/>
        <v>0</v>
      </c>
      <c r="CT967" s="15">
        <f t="shared" si="196"/>
        <v>38</v>
      </c>
      <c r="CU967" s="15">
        <f t="shared" si="197"/>
        <v>0</v>
      </c>
      <c r="CV967" s="15">
        <f t="shared" si="198"/>
        <v>0</v>
      </c>
      <c r="CW967" s="15"/>
      <c r="CX967" s="15"/>
      <c r="CY967" s="15">
        <f t="shared" si="199"/>
        <v>0</v>
      </c>
      <c r="CZ967" s="15">
        <f>GG967</f>
        <v>0</v>
      </c>
      <c r="DA967" s="16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20"/>
      <c r="DY967" s="15"/>
      <c r="DZ967" s="20"/>
      <c r="EA967" s="15"/>
      <c r="EB967" s="20"/>
      <c r="EC967" s="15"/>
      <c r="ED967" s="20"/>
      <c r="EE967" s="15"/>
      <c r="EF967" s="20"/>
      <c r="EG967" s="15"/>
      <c r="EH967" s="20"/>
      <c r="EI967" s="15"/>
      <c r="EJ967" s="20"/>
      <c r="EK967" s="15"/>
      <c r="EL967" s="20"/>
      <c r="EM967" s="15"/>
      <c r="EN967" s="20"/>
      <c r="EO967" s="15"/>
      <c r="EP967" s="20"/>
      <c r="EQ967" s="15"/>
      <c r="ER967" s="20"/>
      <c r="ES967" s="15"/>
      <c r="ET967" s="20"/>
      <c r="EU967" s="15"/>
      <c r="EV967" s="20"/>
      <c r="EW967" s="15"/>
      <c r="EX967" s="20"/>
      <c r="EY967" s="15"/>
      <c r="EZ967" s="20"/>
      <c r="FA967" s="15"/>
      <c r="FB967" s="20"/>
      <c r="FC967" s="15">
        <v>38</v>
      </c>
      <c r="FD967" s="20" t="s">
        <v>129</v>
      </c>
      <c r="FE967" s="15"/>
      <c r="FF967" s="20"/>
      <c r="FG967" s="15"/>
      <c r="FH967" s="20"/>
      <c r="FI967" s="15"/>
      <c r="FJ967" s="20"/>
      <c r="FK967" s="15"/>
      <c r="FL967" s="20"/>
      <c r="FM967" s="15"/>
      <c r="FN967" s="20"/>
      <c r="FO967" s="15"/>
      <c r="FP967" s="20"/>
      <c r="FQ967" s="15"/>
      <c r="FR967" s="20"/>
      <c r="FS967" s="15"/>
      <c r="FT967" s="20"/>
      <c r="FU967" s="15"/>
      <c r="FV967" s="20"/>
      <c r="FW967" s="15"/>
      <c r="FX967" s="20"/>
      <c r="FY967" s="15"/>
      <c r="FZ967" s="20"/>
      <c r="GA967" s="15"/>
      <c r="GB967" s="20"/>
      <c r="GC967" s="15"/>
      <c r="GD967" s="20"/>
      <c r="GE967" s="15"/>
      <c r="GF967" s="20"/>
      <c r="GG967" s="170"/>
    </row>
    <row r="968" spans="1:189" s="2" customFormat="1" ht="15" customHeight="1" x14ac:dyDescent="0.3">
      <c r="A968" s="15" t="s">
        <v>133</v>
      </c>
      <c r="B968" s="15" t="s">
        <v>142</v>
      </c>
      <c r="C968" s="17" t="s">
        <v>316</v>
      </c>
      <c r="D968" s="17" t="s">
        <v>347</v>
      </c>
      <c r="E968" s="15" t="str">
        <f t="shared" si="193"/>
        <v>Jordan Berry</v>
      </c>
      <c r="F968" s="17" t="s">
        <v>135</v>
      </c>
      <c r="G968" s="15">
        <v>999919268</v>
      </c>
      <c r="H968" s="15">
        <f t="shared" si="194"/>
        <v>125.5</v>
      </c>
      <c r="I968" s="15"/>
      <c r="J968" s="15"/>
      <c r="K968" s="16"/>
      <c r="L968" s="15"/>
      <c r="M968" s="15"/>
      <c r="N968" s="15"/>
      <c r="O968" s="15">
        <f t="shared" si="189"/>
        <v>89.5</v>
      </c>
      <c r="P968" s="15">
        <v>0</v>
      </c>
      <c r="Q968" s="15">
        <f t="shared" si="190"/>
        <v>0</v>
      </c>
      <c r="R968" s="15">
        <v>0</v>
      </c>
      <c r="S968" s="15">
        <v>0</v>
      </c>
      <c r="T968" s="15">
        <f t="shared" si="191"/>
        <v>36</v>
      </c>
      <c r="U968" s="15">
        <f t="shared" si="192"/>
        <v>0</v>
      </c>
      <c r="V968" s="15"/>
      <c r="W968" s="15"/>
      <c r="X968" s="15"/>
      <c r="Y968" s="15"/>
      <c r="Z968" s="16"/>
      <c r="AA968" s="15"/>
      <c r="AB968" s="24"/>
      <c r="AC968" s="15"/>
      <c r="AD968" s="15"/>
      <c r="AE968" s="15"/>
      <c r="AF968" s="15"/>
      <c r="AG968" s="15"/>
      <c r="AH968" s="24"/>
      <c r="AI968" s="15"/>
      <c r="AJ968" s="15"/>
      <c r="AK968" s="15"/>
      <c r="AL968" s="15"/>
      <c r="AM968" s="15"/>
      <c r="AN968" s="24"/>
      <c r="AO968" s="15"/>
      <c r="AP968" s="24"/>
      <c r="AQ968" s="15"/>
      <c r="AR968" s="24"/>
      <c r="AS968" s="15"/>
      <c r="AT968" s="24"/>
      <c r="AU968" s="15"/>
      <c r="AV968" s="24"/>
      <c r="AW968" s="15"/>
      <c r="AX968" s="24"/>
      <c r="AY968" s="15"/>
      <c r="AZ968" s="15"/>
      <c r="BA968" s="15"/>
      <c r="BB968" s="15"/>
      <c r="BC968" s="15"/>
      <c r="BD968" s="15"/>
      <c r="BE968" s="15"/>
      <c r="BF968" s="24"/>
      <c r="BG968" s="15"/>
      <c r="BH968" s="24"/>
      <c r="BI968" s="15"/>
      <c r="BJ968" s="24"/>
      <c r="BK968" s="15"/>
      <c r="BL968" s="24"/>
      <c r="BM968" s="15"/>
      <c r="BN968" s="24"/>
      <c r="BO968" s="15"/>
      <c r="BP968" s="24"/>
      <c r="BQ968" s="15"/>
      <c r="BR968" s="24"/>
      <c r="BS968" s="15"/>
      <c r="BT968" s="24"/>
      <c r="BU968" s="15"/>
      <c r="BV968" s="24"/>
      <c r="BW968" s="15"/>
      <c r="BX968" s="24"/>
      <c r="BY968" s="15"/>
      <c r="BZ968" s="24"/>
      <c r="CA968" s="15"/>
      <c r="CB968" s="24"/>
      <c r="CC968" s="15"/>
      <c r="CD968" s="24"/>
      <c r="CE968" s="15"/>
      <c r="CF968" s="24"/>
      <c r="CG968" s="15"/>
      <c r="CH968" s="25"/>
      <c r="CI968" s="15"/>
      <c r="CJ968" s="25"/>
      <c r="CK968" s="15"/>
      <c r="CL968" s="25"/>
      <c r="CM968" s="15"/>
      <c r="CN968" s="25"/>
      <c r="CO968" s="15"/>
      <c r="CP968" s="25"/>
      <c r="CQ968" s="15"/>
      <c r="CR968" s="25"/>
      <c r="CS968" s="15">
        <f t="shared" si="195"/>
        <v>0</v>
      </c>
      <c r="CT968" s="15">
        <f t="shared" si="196"/>
        <v>0</v>
      </c>
      <c r="CU968" s="15">
        <f t="shared" si="197"/>
        <v>0</v>
      </c>
      <c r="CV968" s="15">
        <f t="shared" si="198"/>
        <v>0</v>
      </c>
      <c r="CW968" s="15"/>
      <c r="CX968" s="15"/>
      <c r="CY968" s="15">
        <f t="shared" si="199"/>
        <v>0</v>
      </c>
      <c r="CZ968" s="15">
        <f>GG968</f>
        <v>0</v>
      </c>
      <c r="DA968" s="19"/>
      <c r="DB968" s="17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7"/>
      <c r="DQ968" s="15"/>
      <c r="DR968" s="15"/>
      <c r="DS968" s="15"/>
      <c r="DT968" s="15"/>
      <c r="DU968" s="15"/>
      <c r="DV968" s="15"/>
      <c r="DW968" s="15"/>
      <c r="DX968" s="20"/>
      <c r="DY968" s="15">
        <f>0.4*79</f>
        <v>31.6</v>
      </c>
      <c r="DZ968" s="20">
        <v>3</v>
      </c>
      <c r="EA968" s="15"/>
      <c r="EB968" s="20"/>
      <c r="EC968" s="15">
        <f>0.4*90</f>
        <v>36</v>
      </c>
      <c r="ED968" s="20">
        <v>4</v>
      </c>
      <c r="EE968" s="15"/>
      <c r="EF968" s="20"/>
      <c r="EG968" s="15"/>
      <c r="EH968" s="20"/>
      <c r="EI968" s="15">
        <v>52</v>
      </c>
      <c r="EJ968" s="20">
        <v>5</v>
      </c>
      <c r="EK968" s="15"/>
      <c r="EL968" s="20"/>
      <c r="EM968" s="15">
        <v>37.5</v>
      </c>
      <c r="EN968" s="20">
        <v>2</v>
      </c>
      <c r="EO968" s="15"/>
      <c r="EP968" s="20"/>
      <c r="EQ968" s="15"/>
      <c r="ER968" s="20"/>
      <c r="ES968" s="15"/>
      <c r="ET968" s="20"/>
      <c r="EU968" s="15"/>
      <c r="EV968" s="20"/>
      <c r="EW968" s="15"/>
      <c r="EX968" s="20"/>
      <c r="EY968" s="15"/>
      <c r="EZ968" s="20"/>
      <c r="FA968" s="15"/>
      <c r="FB968" s="20"/>
      <c r="FC968" s="15"/>
      <c r="FD968" s="20"/>
      <c r="FE968" s="15"/>
      <c r="FF968" s="20"/>
      <c r="FG968" s="15"/>
      <c r="FH968" s="20"/>
      <c r="FI968" s="15"/>
      <c r="FJ968" s="20"/>
      <c r="FK968" s="15"/>
      <c r="FL968" s="20"/>
      <c r="FM968" s="15"/>
      <c r="FN968" s="20"/>
      <c r="FO968" s="15"/>
      <c r="FP968" s="20"/>
      <c r="FQ968" s="15"/>
      <c r="FR968" s="20"/>
      <c r="FS968" s="15"/>
      <c r="FT968" s="20"/>
      <c r="FU968" s="15"/>
      <c r="FV968" s="20"/>
      <c r="FW968" s="15"/>
      <c r="FX968" s="20"/>
      <c r="FY968" s="15"/>
      <c r="FZ968" s="20"/>
      <c r="GA968" s="15"/>
      <c r="GB968" s="20"/>
      <c r="GC968" s="15"/>
      <c r="GD968" s="20"/>
      <c r="GE968" s="15"/>
      <c r="GF968" s="20"/>
      <c r="GG968" s="170"/>
    </row>
    <row r="969" spans="1:189" s="2" customFormat="1" ht="15" customHeight="1" x14ac:dyDescent="0.3">
      <c r="A969" s="17" t="s">
        <v>133</v>
      </c>
      <c r="B969" s="15" t="s">
        <v>134</v>
      </c>
      <c r="C969" s="15" t="s">
        <v>1741</v>
      </c>
      <c r="D969" s="15" t="s">
        <v>1740</v>
      </c>
      <c r="E969" s="15" t="str">
        <f t="shared" si="193"/>
        <v>Keene Singh</v>
      </c>
      <c r="F969" s="15" t="s">
        <v>135</v>
      </c>
      <c r="G969" s="15">
        <v>999919281</v>
      </c>
      <c r="H969" s="15">
        <f t="shared" si="194"/>
        <v>174.8</v>
      </c>
      <c r="I969" s="15"/>
      <c r="J969" s="17">
        <f>(O969+P969+R969+S969+T969+U969)/2</f>
        <v>32.799999999999997</v>
      </c>
      <c r="K969" s="16"/>
      <c r="L969" s="15"/>
      <c r="M969" s="15"/>
      <c r="N969" s="15"/>
      <c r="O969" s="15">
        <f t="shared" si="189"/>
        <v>0</v>
      </c>
      <c r="P969" s="15">
        <v>0</v>
      </c>
      <c r="Q969" s="15">
        <f t="shared" si="190"/>
        <v>0</v>
      </c>
      <c r="R969" s="15">
        <v>0</v>
      </c>
      <c r="S969" s="15">
        <v>0</v>
      </c>
      <c r="T969" s="15">
        <f t="shared" si="191"/>
        <v>20.399999999999999</v>
      </c>
      <c r="U969" s="15">
        <f t="shared" si="192"/>
        <v>45.2</v>
      </c>
      <c r="V969" s="15"/>
      <c r="W969" s="15"/>
      <c r="X969" s="15"/>
      <c r="Y969" s="15"/>
      <c r="Z969" s="16"/>
      <c r="AA969" s="15"/>
      <c r="AB969" s="24"/>
      <c r="AC969" s="15"/>
      <c r="AD969" s="15"/>
      <c r="AE969" s="15"/>
      <c r="AF969" s="15"/>
      <c r="AG969" s="15"/>
      <c r="AH969" s="24"/>
      <c r="AI969" s="15"/>
      <c r="AJ969" s="15"/>
      <c r="AK969" s="15"/>
      <c r="AL969" s="15"/>
      <c r="AM969" s="15"/>
      <c r="AN969" s="24"/>
      <c r="AO969" s="15"/>
      <c r="AP969" s="24"/>
      <c r="AQ969" s="15"/>
      <c r="AR969" s="24"/>
      <c r="AS969" s="15"/>
      <c r="AT969" s="24"/>
      <c r="AU969" s="15"/>
      <c r="AV969" s="24"/>
      <c r="AW969" s="15"/>
      <c r="AX969" s="24"/>
      <c r="AY969" s="15"/>
      <c r="AZ969" s="15"/>
      <c r="BA969" s="15"/>
      <c r="BB969" s="15"/>
      <c r="BC969" s="15"/>
      <c r="BD969" s="15"/>
      <c r="BE969" s="15"/>
      <c r="BF969" s="24"/>
      <c r="BG969" s="15"/>
      <c r="BH969" s="24"/>
      <c r="BI969" s="15"/>
      <c r="BJ969" s="24"/>
      <c r="BK969" s="15"/>
      <c r="BL969" s="24"/>
      <c r="BM969" s="15"/>
      <c r="BN969" s="24"/>
      <c r="BO969" s="15"/>
      <c r="BP969" s="24"/>
      <c r="BQ969" s="15"/>
      <c r="BR969" s="24"/>
      <c r="BS969" s="15">
        <v>52.5</v>
      </c>
      <c r="BT969" s="24">
        <v>2</v>
      </c>
      <c r="BU969" s="15"/>
      <c r="BV969" s="24"/>
      <c r="BW969" s="15"/>
      <c r="BX969" s="24"/>
      <c r="BY969" s="15"/>
      <c r="BZ969" s="24"/>
      <c r="CA969" s="15">
        <v>72</v>
      </c>
      <c r="CB969" s="24">
        <v>7</v>
      </c>
      <c r="CC969" s="15"/>
      <c r="CD969" s="24"/>
      <c r="CE969" s="15"/>
      <c r="CF969" s="24"/>
      <c r="CG969" s="15"/>
      <c r="CH969" s="25"/>
      <c r="CI969" s="15"/>
      <c r="CJ969" s="25"/>
      <c r="CK969" s="15"/>
      <c r="CL969" s="25"/>
      <c r="CM969" s="15"/>
      <c r="CN969" s="25"/>
      <c r="CO969" s="15"/>
      <c r="CP969" s="25"/>
      <c r="CQ969" s="15"/>
      <c r="CR969" s="25"/>
      <c r="CS969" s="15">
        <f t="shared" si="195"/>
        <v>0</v>
      </c>
      <c r="CT969" s="15">
        <f t="shared" si="196"/>
        <v>63</v>
      </c>
      <c r="CU969" s="15">
        <f t="shared" si="197"/>
        <v>1</v>
      </c>
      <c r="CV969" s="15">
        <f t="shared" si="198"/>
        <v>79</v>
      </c>
      <c r="CW969" s="15"/>
      <c r="CX969" s="15"/>
      <c r="CY969" s="15">
        <f t="shared" si="199"/>
        <v>0</v>
      </c>
      <c r="CZ969" s="15">
        <f>GG969</f>
        <v>0</v>
      </c>
      <c r="DA969" s="19"/>
      <c r="DB969" s="17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7"/>
      <c r="DQ969" s="15"/>
      <c r="DR969" s="15"/>
      <c r="DS969" s="15"/>
      <c r="DT969" s="15"/>
      <c r="DU969" s="15"/>
      <c r="DV969" s="15"/>
      <c r="DW969" s="15"/>
      <c r="DX969" s="20"/>
      <c r="DY969" s="15"/>
      <c r="DZ969" s="20"/>
      <c r="EA969" s="15">
        <v>31.6</v>
      </c>
      <c r="EB969" s="20">
        <v>3</v>
      </c>
      <c r="EC969" s="15">
        <v>20.399999999999999</v>
      </c>
      <c r="ED969" s="20" t="s">
        <v>129</v>
      </c>
      <c r="EE969" s="15"/>
      <c r="EF969" s="20"/>
      <c r="EG969" s="15">
        <v>45.2</v>
      </c>
      <c r="EH969" s="20">
        <v>4</v>
      </c>
      <c r="EI969" s="15"/>
      <c r="EJ969" s="20"/>
      <c r="EK969" s="15"/>
      <c r="EL969" s="20"/>
      <c r="EM969" s="15"/>
      <c r="EN969" s="20"/>
      <c r="EO969" s="15"/>
      <c r="EP969" s="20"/>
      <c r="EQ969" s="15"/>
      <c r="ER969" s="20"/>
      <c r="ES969" s="15"/>
      <c r="ET969" s="20"/>
      <c r="EU969" s="15"/>
      <c r="EV969" s="20"/>
      <c r="EW969" s="15">
        <v>63</v>
      </c>
      <c r="EX969" s="20">
        <v>5</v>
      </c>
      <c r="EY969" s="15"/>
      <c r="EZ969" s="20"/>
      <c r="FA969" s="15"/>
      <c r="FB969" s="20"/>
      <c r="FC969" s="15"/>
      <c r="FD969" s="20"/>
      <c r="FE969" s="15"/>
      <c r="FF969" s="20"/>
      <c r="FG969" s="15"/>
      <c r="FH969" s="20"/>
      <c r="FI969" s="15"/>
      <c r="FJ969" s="20"/>
      <c r="FK969" s="15"/>
      <c r="FL969" s="20"/>
      <c r="FM969" s="15"/>
      <c r="FN969" s="20"/>
      <c r="FO969" s="15"/>
      <c r="FP969" s="20"/>
      <c r="FQ969" s="15"/>
      <c r="FR969" s="20"/>
      <c r="FS969" s="15"/>
      <c r="FT969" s="20"/>
      <c r="FU969" s="15"/>
      <c r="FV969" s="20"/>
      <c r="FW969" s="15"/>
      <c r="FX969" s="20"/>
      <c r="FY969" s="15"/>
      <c r="FZ969" s="20"/>
      <c r="GA969" s="15"/>
      <c r="GB969" s="20"/>
      <c r="GC969" s="15">
        <v>79</v>
      </c>
      <c r="GD969" s="20">
        <v>4</v>
      </c>
      <c r="GE969" s="15"/>
      <c r="GF969" s="20"/>
      <c r="GG969" s="170"/>
    </row>
    <row r="970" spans="1:189" s="2" customFormat="1" ht="15" customHeight="1" x14ac:dyDescent="0.3">
      <c r="A970" s="15" t="s">
        <v>130</v>
      </c>
      <c r="B970" s="15" t="s">
        <v>134</v>
      </c>
      <c r="C970" s="15" t="s">
        <v>1699</v>
      </c>
      <c r="D970" s="15" t="s">
        <v>1700</v>
      </c>
      <c r="E970" s="15" t="str">
        <f t="shared" si="193"/>
        <v>Jiana Shah</v>
      </c>
      <c r="F970" s="15" t="s">
        <v>128</v>
      </c>
      <c r="G970" s="15">
        <v>999919282</v>
      </c>
      <c r="H970" s="15">
        <f t="shared" si="194"/>
        <v>135.6</v>
      </c>
      <c r="I970" s="15"/>
      <c r="J970" s="17">
        <f>(O970+P970+R970+S970+T970+U970)/2</f>
        <v>15.6</v>
      </c>
      <c r="K970" s="16"/>
      <c r="L970" s="15"/>
      <c r="M970" s="15"/>
      <c r="N970" s="15"/>
      <c r="O970" s="15">
        <f t="shared" si="189"/>
        <v>0</v>
      </c>
      <c r="P970" s="15">
        <v>0</v>
      </c>
      <c r="Q970" s="15">
        <f t="shared" si="190"/>
        <v>1</v>
      </c>
      <c r="R970" s="15">
        <v>0</v>
      </c>
      <c r="S970" s="15">
        <v>0</v>
      </c>
      <c r="T970" s="15">
        <f t="shared" si="191"/>
        <v>31.2</v>
      </c>
      <c r="U970" s="15">
        <f t="shared" si="192"/>
        <v>0</v>
      </c>
      <c r="V970" s="15"/>
      <c r="W970" s="15"/>
      <c r="X970" s="15"/>
      <c r="Y970" s="15"/>
      <c r="Z970" s="16"/>
      <c r="AA970" s="15"/>
      <c r="AB970" s="24"/>
      <c r="AC970" s="15"/>
      <c r="AD970" s="15"/>
      <c r="AE970" s="15"/>
      <c r="AF970" s="15"/>
      <c r="AG970" s="15"/>
      <c r="AH970" s="24"/>
      <c r="AI970" s="15"/>
      <c r="AJ970" s="15"/>
      <c r="AK970" s="15"/>
      <c r="AL970" s="15"/>
      <c r="AM970" s="15"/>
      <c r="AN970" s="24"/>
      <c r="AO970" s="15"/>
      <c r="AP970" s="24"/>
      <c r="AQ970" s="15"/>
      <c r="AR970" s="24"/>
      <c r="AS970" s="15"/>
      <c r="AT970" s="24"/>
      <c r="AU970" s="15"/>
      <c r="AV970" s="24"/>
      <c r="AW970" s="15"/>
      <c r="AX970" s="24"/>
      <c r="AY970" s="15"/>
      <c r="AZ970" s="15"/>
      <c r="BA970" s="15"/>
      <c r="BB970" s="15"/>
      <c r="BC970" s="15"/>
      <c r="BD970" s="15"/>
      <c r="BE970" s="15"/>
      <c r="BF970" s="24"/>
      <c r="BG970" s="15"/>
      <c r="BH970" s="24"/>
      <c r="BI970" s="15"/>
      <c r="BJ970" s="24"/>
      <c r="BK970" s="15"/>
      <c r="BL970" s="24"/>
      <c r="BM970" s="15"/>
      <c r="BN970" s="24"/>
      <c r="BO970" s="15"/>
      <c r="BP970" s="24"/>
      <c r="BQ970" s="15"/>
      <c r="BR970" s="24"/>
      <c r="BS970" s="15">
        <v>35</v>
      </c>
      <c r="BT970" s="24">
        <v>1</v>
      </c>
      <c r="BU970" s="15"/>
      <c r="BV970" s="24"/>
      <c r="BW970" s="15"/>
      <c r="BX970" s="24"/>
      <c r="BY970" s="15"/>
      <c r="BZ970" s="24"/>
      <c r="CA970" s="15">
        <v>90</v>
      </c>
      <c r="CB970" s="24">
        <v>3</v>
      </c>
      <c r="CC970" s="15"/>
      <c r="CD970" s="24"/>
      <c r="CE970" s="15"/>
      <c r="CF970" s="24"/>
      <c r="CG970" s="15"/>
      <c r="CH970" s="25"/>
      <c r="CI970" s="15"/>
      <c r="CJ970" s="25"/>
      <c r="CK970" s="15"/>
      <c r="CL970" s="25"/>
      <c r="CM970" s="15"/>
      <c r="CN970" s="25"/>
      <c r="CO970" s="15"/>
      <c r="CP970" s="24"/>
      <c r="CQ970" s="15"/>
      <c r="CR970" s="24"/>
      <c r="CS970" s="15">
        <f t="shared" si="195"/>
        <v>0</v>
      </c>
      <c r="CT970" s="15">
        <f t="shared" si="196"/>
        <v>120</v>
      </c>
      <c r="CU970" s="15">
        <f t="shared" si="197"/>
        <v>1</v>
      </c>
      <c r="CV970" s="15">
        <f t="shared" si="198"/>
        <v>0</v>
      </c>
      <c r="CW970" s="15"/>
      <c r="CX970" s="15"/>
      <c r="CY970" s="15">
        <f t="shared" si="199"/>
        <v>0</v>
      </c>
      <c r="CZ970" s="15">
        <f>GG970</f>
        <v>0</v>
      </c>
      <c r="DA970" s="20"/>
      <c r="DB970" s="17"/>
      <c r="DC970" s="15"/>
      <c r="DD970" s="15"/>
      <c r="DE970" s="15">
        <v>90</v>
      </c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7">
        <v>18</v>
      </c>
      <c r="DQ970" s="15"/>
      <c r="DR970" s="15"/>
      <c r="DS970" s="15"/>
      <c r="DT970" s="15"/>
      <c r="DU970" s="15"/>
      <c r="DV970" s="15"/>
      <c r="DW970" s="15"/>
      <c r="DX970" s="20"/>
      <c r="DY970" s="15"/>
      <c r="DZ970" s="20"/>
      <c r="EA970" s="15"/>
      <c r="EB970" s="20"/>
      <c r="EC970" s="15">
        <v>31.2</v>
      </c>
      <c r="ED970" s="20">
        <v>6</v>
      </c>
      <c r="EE970" s="15"/>
      <c r="EF970" s="20"/>
      <c r="EG970" s="15"/>
      <c r="EH970" s="20"/>
      <c r="EI970" s="15"/>
      <c r="EJ970" s="20"/>
      <c r="EK970" s="15"/>
      <c r="EL970" s="20"/>
      <c r="EM970" s="15"/>
      <c r="EN970" s="20"/>
      <c r="EO970" s="15"/>
      <c r="EP970" s="20"/>
      <c r="EQ970" s="15"/>
      <c r="ER970" s="20"/>
      <c r="ES970" s="15"/>
      <c r="ET970" s="20"/>
      <c r="EU970" s="15"/>
      <c r="EV970" s="20"/>
      <c r="EW970" s="15">
        <v>120</v>
      </c>
      <c r="EX970" s="20">
        <v>1</v>
      </c>
      <c r="EY970" s="15"/>
      <c r="EZ970" s="20"/>
      <c r="FA970" s="15"/>
      <c r="FB970" s="20"/>
      <c r="FC970" s="15"/>
      <c r="FD970" s="20"/>
      <c r="FE970" s="15"/>
      <c r="FF970" s="20"/>
      <c r="FG970" s="15"/>
      <c r="FH970" s="20"/>
      <c r="FI970" s="15"/>
      <c r="FJ970" s="20"/>
      <c r="FK970" s="15"/>
      <c r="FL970" s="20"/>
      <c r="FM970" s="15"/>
      <c r="FN970" s="20"/>
      <c r="FO970" s="15"/>
      <c r="FP970" s="20"/>
      <c r="FQ970" s="15"/>
      <c r="FR970" s="20"/>
      <c r="FS970" s="15"/>
      <c r="FT970" s="20"/>
      <c r="FU970" s="15"/>
      <c r="FV970" s="20"/>
      <c r="FW970" s="15"/>
      <c r="FX970" s="20"/>
      <c r="FY970" s="15"/>
      <c r="FZ970" s="20"/>
      <c r="GA970" s="15"/>
      <c r="GB970" s="20"/>
      <c r="GC970" s="15"/>
      <c r="GD970" s="20"/>
      <c r="GE970" s="15"/>
      <c r="GF970" s="20"/>
      <c r="GG970" s="170"/>
    </row>
    <row r="971" spans="1:189" s="2" customFormat="1" ht="15" customHeight="1" x14ac:dyDescent="0.3">
      <c r="A971" s="17" t="s">
        <v>133</v>
      </c>
      <c r="B971" s="15" t="s">
        <v>134</v>
      </c>
      <c r="C971" s="15" t="s">
        <v>338</v>
      </c>
      <c r="D971" s="15" t="s">
        <v>1839</v>
      </c>
      <c r="E971" s="15" t="str">
        <f t="shared" si="193"/>
        <v>Nicholas Thorne</v>
      </c>
      <c r="F971" s="15" t="s">
        <v>135</v>
      </c>
      <c r="G971" s="15">
        <v>999919288</v>
      </c>
      <c r="H971" s="15">
        <f t="shared" si="194"/>
        <v>39</v>
      </c>
      <c r="I971" s="15"/>
      <c r="J971" s="17">
        <f>(O971+P971+R971+S971+T971+U971)/2</f>
        <v>39</v>
      </c>
      <c r="K971" s="16"/>
      <c r="L971" s="15"/>
      <c r="M971" s="15"/>
      <c r="N971" s="15"/>
      <c r="O971" s="15">
        <f t="shared" si="189"/>
        <v>0</v>
      </c>
      <c r="P971" s="15">
        <v>0</v>
      </c>
      <c r="Q971" s="15">
        <f t="shared" si="190"/>
        <v>0</v>
      </c>
      <c r="R971" s="15">
        <v>0</v>
      </c>
      <c r="S971" s="15">
        <v>0</v>
      </c>
      <c r="T971" s="15">
        <f t="shared" si="191"/>
        <v>78</v>
      </c>
      <c r="U971" s="15">
        <f t="shared" si="192"/>
        <v>0</v>
      </c>
      <c r="V971" s="15"/>
      <c r="W971" s="15"/>
      <c r="X971" s="15"/>
      <c r="Y971" s="15"/>
      <c r="Z971" s="16"/>
      <c r="AA971" s="15"/>
      <c r="AB971" s="24"/>
      <c r="AC971" s="15"/>
      <c r="AD971" s="15"/>
      <c r="AE971" s="15"/>
      <c r="AF971" s="15"/>
      <c r="AG971" s="15"/>
      <c r="AH971" s="24"/>
      <c r="AI971" s="15"/>
      <c r="AJ971" s="15"/>
      <c r="AK971" s="15"/>
      <c r="AL971" s="15"/>
      <c r="AM971" s="15"/>
      <c r="AN971" s="24"/>
      <c r="AO971" s="15"/>
      <c r="AP971" s="24"/>
      <c r="AQ971" s="15"/>
      <c r="AR971" s="24"/>
      <c r="AS971" s="15"/>
      <c r="AT971" s="24"/>
      <c r="AU971" s="15"/>
      <c r="AV971" s="24"/>
      <c r="AW971" s="15"/>
      <c r="AX971" s="24"/>
      <c r="AY971" s="15"/>
      <c r="AZ971" s="15"/>
      <c r="BA971" s="15"/>
      <c r="BB971" s="15"/>
      <c r="BC971" s="15"/>
      <c r="BD971" s="15"/>
      <c r="BE971" s="15"/>
      <c r="BF971" s="24"/>
      <c r="BG971" s="15"/>
      <c r="BH971" s="24"/>
      <c r="BI971" s="15"/>
      <c r="BJ971" s="24"/>
      <c r="BK971" s="15"/>
      <c r="BL971" s="24"/>
      <c r="BM971" s="15"/>
      <c r="BN971" s="24"/>
      <c r="BO971" s="15"/>
      <c r="BP971" s="24"/>
      <c r="BQ971" s="15"/>
      <c r="BR971" s="24"/>
      <c r="BS971" s="15"/>
      <c r="BT971" s="24"/>
      <c r="BU971" s="15">
        <v>79</v>
      </c>
      <c r="BV971" s="24">
        <v>3</v>
      </c>
      <c r="BW971" s="15"/>
      <c r="BX971" s="24"/>
      <c r="BY971" s="15"/>
      <c r="BZ971" s="24"/>
      <c r="CA971" s="15">
        <f>0.3*84</f>
        <v>25.2</v>
      </c>
      <c r="CB971" s="24">
        <v>5</v>
      </c>
      <c r="CC971" s="15"/>
      <c r="CD971" s="24"/>
      <c r="CE971" s="15"/>
      <c r="CF971" s="24"/>
      <c r="CG971" s="15"/>
      <c r="CH971" s="25"/>
      <c r="CI971" s="15"/>
      <c r="CJ971" s="25"/>
      <c r="CK971" s="15"/>
      <c r="CL971" s="25"/>
      <c r="CM971" s="15"/>
      <c r="CN971" s="25"/>
      <c r="CO971" s="15"/>
      <c r="CP971" s="25"/>
      <c r="CQ971" s="15"/>
      <c r="CR971" s="25"/>
      <c r="CS971" s="15">
        <f t="shared" si="195"/>
        <v>0</v>
      </c>
      <c r="CT971" s="15">
        <f t="shared" si="196"/>
        <v>0</v>
      </c>
      <c r="CU971" s="15">
        <f t="shared" si="197"/>
        <v>0</v>
      </c>
      <c r="CV971" s="15">
        <f t="shared" si="198"/>
        <v>0</v>
      </c>
      <c r="CW971" s="15"/>
      <c r="CX971" s="15"/>
      <c r="CY971" s="15">
        <f t="shared" si="199"/>
        <v>0</v>
      </c>
      <c r="CZ971" s="15">
        <f>GG971</f>
        <v>0</v>
      </c>
      <c r="DA971" s="19"/>
      <c r="DB971" s="17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7"/>
      <c r="DQ971" s="15"/>
      <c r="DR971" s="15"/>
      <c r="DS971" s="15"/>
      <c r="DT971" s="15"/>
      <c r="DU971" s="15"/>
      <c r="DV971" s="15"/>
      <c r="DW971" s="15"/>
      <c r="DX971" s="20"/>
      <c r="DY971" s="15"/>
      <c r="DZ971" s="20"/>
      <c r="EA971" s="15">
        <v>39.5</v>
      </c>
      <c r="EB971" s="20">
        <v>3</v>
      </c>
      <c r="EC971" s="15">
        <v>78</v>
      </c>
      <c r="ED971" s="20">
        <v>6</v>
      </c>
      <c r="EE971" s="15"/>
      <c r="EF971" s="20"/>
      <c r="EG971" s="15"/>
      <c r="EH971" s="20"/>
      <c r="EI971" s="15"/>
      <c r="EJ971" s="20"/>
      <c r="EK971" s="15"/>
      <c r="EL971" s="20"/>
      <c r="EM971" s="15"/>
      <c r="EN971" s="20"/>
      <c r="EO971" s="15"/>
      <c r="EP971" s="20"/>
      <c r="EQ971" s="15"/>
      <c r="ER971" s="20"/>
      <c r="ES971" s="15"/>
      <c r="ET971" s="20"/>
      <c r="EU971" s="15"/>
      <c r="EV971" s="20"/>
      <c r="EW971" s="15"/>
      <c r="EX971" s="20"/>
      <c r="EY971" s="15"/>
      <c r="EZ971" s="20"/>
      <c r="FA971" s="15"/>
      <c r="FB971" s="20"/>
      <c r="FC971" s="15"/>
      <c r="FD971" s="20"/>
      <c r="FE971" s="15"/>
      <c r="FF971" s="20"/>
      <c r="FG971" s="15"/>
      <c r="FH971" s="20"/>
      <c r="FI971" s="15"/>
      <c r="FJ971" s="20"/>
      <c r="FK971" s="15"/>
      <c r="FL971" s="20"/>
      <c r="FM971" s="15"/>
      <c r="FN971" s="20"/>
      <c r="FO971" s="15"/>
      <c r="FP971" s="20"/>
      <c r="FQ971" s="15"/>
      <c r="FR971" s="20"/>
      <c r="FS971" s="15"/>
      <c r="FT971" s="20"/>
      <c r="FU971" s="15"/>
      <c r="FV971" s="20"/>
      <c r="FW971" s="15"/>
      <c r="FX971" s="20"/>
      <c r="FY971" s="15"/>
      <c r="FZ971" s="20"/>
      <c r="GA971" s="15"/>
      <c r="GB971" s="20"/>
      <c r="GC971" s="15"/>
      <c r="GD971" s="20"/>
      <c r="GE971" s="15"/>
      <c r="GF971" s="20"/>
      <c r="GG971" s="170"/>
    </row>
    <row r="972" spans="1:189" s="2" customFormat="1" ht="15" customHeight="1" x14ac:dyDescent="0.3">
      <c r="A972" s="17" t="s">
        <v>125</v>
      </c>
      <c r="B972" s="15" t="s">
        <v>126</v>
      </c>
      <c r="C972" s="15" t="s">
        <v>614</v>
      </c>
      <c r="D972" s="15" t="s">
        <v>918</v>
      </c>
      <c r="E972" s="15" t="str">
        <f t="shared" si="193"/>
        <v>Leah Harris</v>
      </c>
      <c r="F972" s="15" t="s">
        <v>128</v>
      </c>
      <c r="G972" s="15">
        <v>999919313</v>
      </c>
      <c r="H972" s="15">
        <f t="shared" si="194"/>
        <v>105</v>
      </c>
      <c r="I972" s="15"/>
      <c r="J972" s="17">
        <f>(O972+P972+R972+S972+T972+U972)/2</f>
        <v>0</v>
      </c>
      <c r="K972" s="16"/>
      <c r="L972" s="15"/>
      <c r="M972" s="15"/>
      <c r="N972" s="15"/>
      <c r="O972" s="15">
        <f t="shared" si="189"/>
        <v>0</v>
      </c>
      <c r="P972" s="15">
        <v>0</v>
      </c>
      <c r="Q972" s="15">
        <f t="shared" si="190"/>
        <v>1</v>
      </c>
      <c r="R972" s="15">
        <v>0</v>
      </c>
      <c r="S972" s="15">
        <v>0</v>
      </c>
      <c r="T972" s="15">
        <f t="shared" si="191"/>
        <v>0</v>
      </c>
      <c r="U972" s="15">
        <f t="shared" si="192"/>
        <v>0</v>
      </c>
      <c r="V972" s="15"/>
      <c r="W972" s="15"/>
      <c r="X972" s="15"/>
      <c r="Y972" s="15"/>
      <c r="Z972" s="16"/>
      <c r="AA972" s="15"/>
      <c r="AB972" s="24"/>
      <c r="AC972" s="15"/>
      <c r="AD972" s="15"/>
      <c r="AE972" s="15"/>
      <c r="AF972" s="15"/>
      <c r="AG972" s="15"/>
      <c r="AH972" s="24"/>
      <c r="AI972" s="15"/>
      <c r="AJ972" s="15"/>
      <c r="AK972" s="15"/>
      <c r="AL972" s="15"/>
      <c r="AM972" s="15"/>
      <c r="AN972" s="24"/>
      <c r="AO972" s="15"/>
      <c r="AP972" s="24"/>
      <c r="AQ972" s="15"/>
      <c r="AR972" s="24"/>
      <c r="AS972" s="15"/>
      <c r="AT972" s="24"/>
      <c r="AU972" s="15"/>
      <c r="AV972" s="24"/>
      <c r="AW972" s="15"/>
      <c r="AX972" s="24"/>
      <c r="AY972" s="15"/>
      <c r="AZ972" s="15"/>
      <c r="BA972" s="15"/>
      <c r="BB972" s="15"/>
      <c r="BC972" s="15"/>
      <c r="BD972" s="15"/>
      <c r="BE972" s="15"/>
      <c r="BF972" s="24"/>
      <c r="BG972" s="15">
        <v>54</v>
      </c>
      <c r="BH972" s="24">
        <v>7</v>
      </c>
      <c r="BI972" s="15"/>
      <c r="BJ972" s="24"/>
      <c r="BK972" s="15"/>
      <c r="BL972" s="24"/>
      <c r="BM972" s="15"/>
      <c r="BN972" s="24"/>
      <c r="BO972" s="15"/>
      <c r="BP972" s="24"/>
      <c r="BQ972" s="15"/>
      <c r="BR972" s="24"/>
      <c r="BS972" s="15"/>
      <c r="BT972" s="24"/>
      <c r="BU972" s="15"/>
      <c r="BV972" s="24"/>
      <c r="BW972" s="15"/>
      <c r="BX972" s="24"/>
      <c r="BY972" s="15"/>
      <c r="BZ972" s="24"/>
      <c r="CA972" s="15"/>
      <c r="CB972" s="24"/>
      <c r="CC972" s="15"/>
      <c r="CD972" s="24"/>
      <c r="CE972" s="15"/>
      <c r="CF972" s="24"/>
      <c r="CG972" s="15"/>
      <c r="CH972" s="25"/>
      <c r="CI972" s="15"/>
      <c r="CJ972" s="25"/>
      <c r="CK972" s="15"/>
      <c r="CL972" s="25"/>
      <c r="CM972" s="15"/>
      <c r="CN972" s="25"/>
      <c r="CO972" s="15"/>
      <c r="CP972" s="25"/>
      <c r="CQ972" s="15"/>
      <c r="CR972" s="25"/>
      <c r="CS972" s="15">
        <f t="shared" si="195"/>
        <v>0</v>
      </c>
      <c r="CT972" s="15">
        <f t="shared" si="196"/>
        <v>105</v>
      </c>
      <c r="CU972" s="15">
        <f t="shared" si="197"/>
        <v>2</v>
      </c>
      <c r="CV972" s="15">
        <f t="shared" si="198"/>
        <v>0</v>
      </c>
      <c r="CW972" s="15"/>
      <c r="CX972" s="15"/>
      <c r="CY972" s="15">
        <f t="shared" si="199"/>
        <v>0</v>
      </c>
      <c r="CZ972" s="15">
        <f>GG972</f>
        <v>0</v>
      </c>
      <c r="DA972" s="19"/>
      <c r="DB972" s="17"/>
      <c r="DC972" s="15"/>
      <c r="DD972" s="15">
        <v>51</v>
      </c>
      <c r="DE972" s="15"/>
      <c r="DF972" s="15"/>
      <c r="DG972" s="15"/>
      <c r="DH972" s="15"/>
      <c r="DI972" s="15">
        <v>63</v>
      </c>
      <c r="DJ972" s="15"/>
      <c r="DK972" s="15"/>
      <c r="DL972" s="15"/>
      <c r="DM972" s="15"/>
      <c r="DN972" s="15"/>
      <c r="DO972" s="15"/>
      <c r="DP972" s="17"/>
      <c r="DQ972" s="15"/>
      <c r="DR972" s="15"/>
      <c r="DS972" s="15"/>
      <c r="DT972" s="15"/>
      <c r="DU972" s="15"/>
      <c r="DV972" s="15"/>
      <c r="DW972" s="15"/>
      <c r="DX972" s="20"/>
      <c r="DY972" s="15"/>
      <c r="DZ972" s="20"/>
      <c r="EA972" s="15"/>
      <c r="EB972" s="20"/>
      <c r="EC972" s="15"/>
      <c r="ED972" s="20"/>
      <c r="EE972" s="15"/>
      <c r="EF972" s="20"/>
      <c r="EG972" s="15"/>
      <c r="EH972" s="20"/>
      <c r="EI972" s="15"/>
      <c r="EJ972" s="20"/>
      <c r="EK972" s="15"/>
      <c r="EL972" s="20"/>
      <c r="EM972" s="15"/>
      <c r="EN972" s="20"/>
      <c r="EO972" s="15"/>
      <c r="EP972" s="20"/>
      <c r="EQ972" s="15"/>
      <c r="ER972" s="20"/>
      <c r="ES972" s="15"/>
      <c r="ET972" s="20"/>
      <c r="EU972" s="15">
        <v>51</v>
      </c>
      <c r="EV972" s="20">
        <v>8</v>
      </c>
      <c r="EW972" s="15"/>
      <c r="EX972" s="20"/>
      <c r="EY972" s="15"/>
      <c r="EZ972" s="20"/>
      <c r="FA972" s="15"/>
      <c r="FB972" s="20"/>
      <c r="FC972" s="15"/>
      <c r="FD972" s="20"/>
      <c r="FE972" s="15"/>
      <c r="FF972" s="20"/>
      <c r="FG972" s="15"/>
      <c r="FH972" s="20"/>
      <c r="FI972" s="15"/>
      <c r="FJ972" s="20"/>
      <c r="FK972" s="15"/>
      <c r="FL972" s="20"/>
      <c r="FM972" s="15"/>
      <c r="FN972" s="20"/>
      <c r="FO972" s="15"/>
      <c r="FP972" s="20"/>
      <c r="FQ972" s="15"/>
      <c r="FR972" s="20"/>
      <c r="FS972" s="15">
        <v>54</v>
      </c>
      <c r="FT972" s="20">
        <v>7</v>
      </c>
      <c r="FU972" s="15"/>
      <c r="FV972" s="20"/>
      <c r="FW972" s="15"/>
      <c r="FX972" s="20"/>
      <c r="FY972" s="15"/>
      <c r="FZ972" s="20"/>
      <c r="GA972" s="15"/>
      <c r="GB972" s="20"/>
      <c r="GC972" s="15"/>
      <c r="GD972" s="20"/>
      <c r="GE972" s="15"/>
      <c r="GF972" s="20"/>
      <c r="GG972" s="170"/>
    </row>
    <row r="973" spans="1:189" s="2" customFormat="1" ht="15" customHeight="1" x14ac:dyDescent="0.3">
      <c r="A973" s="15" t="s">
        <v>2903</v>
      </c>
      <c r="B973" s="15" t="s">
        <v>134</v>
      </c>
      <c r="C973" s="17" t="s">
        <v>285</v>
      </c>
      <c r="D973" s="17" t="s">
        <v>1410</v>
      </c>
      <c r="E973" s="15" t="str">
        <f t="shared" si="193"/>
        <v>Zachary MILLER</v>
      </c>
      <c r="F973" s="15" t="s">
        <v>135</v>
      </c>
      <c r="G973" s="17">
        <v>999919351</v>
      </c>
      <c r="H973" s="15">
        <f t="shared" si="194"/>
        <v>45</v>
      </c>
      <c r="I973" s="17"/>
      <c r="J973" s="17">
        <f>(O973+P973+R973+S973+T973+U973)/2</f>
        <v>45</v>
      </c>
      <c r="K973" s="16"/>
      <c r="L973" s="15"/>
      <c r="M973" s="15"/>
      <c r="N973" s="15"/>
      <c r="O973" s="15">
        <f t="shared" si="189"/>
        <v>0</v>
      </c>
      <c r="P973" s="15">
        <v>0</v>
      </c>
      <c r="Q973" s="15">
        <f t="shared" si="190"/>
        <v>1</v>
      </c>
      <c r="R973" s="15">
        <v>0</v>
      </c>
      <c r="S973" s="15">
        <v>0</v>
      </c>
      <c r="T973" s="15">
        <f t="shared" si="191"/>
        <v>90</v>
      </c>
      <c r="U973" s="15">
        <f t="shared" si="192"/>
        <v>0</v>
      </c>
      <c r="V973" s="15"/>
      <c r="W973" s="15"/>
      <c r="X973" s="15"/>
      <c r="Y973" s="15"/>
      <c r="Z973" s="16"/>
      <c r="AA973" s="15"/>
      <c r="AB973" s="15"/>
      <c r="AC973" s="15"/>
      <c r="AD973" s="15"/>
      <c r="AE973" s="15"/>
      <c r="AF973" s="24"/>
      <c r="AG973" s="15"/>
      <c r="AH973" s="24"/>
      <c r="AI973" s="15"/>
      <c r="AJ973" s="24"/>
      <c r="AK973" s="15"/>
      <c r="AL973" s="24"/>
      <c r="AM973" s="15"/>
      <c r="AN973" s="24"/>
      <c r="AO973" s="15"/>
      <c r="AP973" s="24"/>
      <c r="AQ973" s="15"/>
      <c r="AR973" s="24"/>
      <c r="AS973" s="15"/>
      <c r="AT973" s="24"/>
      <c r="AU973" s="15"/>
      <c r="AV973" s="24"/>
      <c r="AW973" s="15"/>
      <c r="AX973" s="24"/>
      <c r="AY973" s="15"/>
      <c r="AZ973" s="15"/>
      <c r="BA973" s="15"/>
      <c r="BB973" s="24"/>
      <c r="BC973" s="15"/>
      <c r="BD973" s="24"/>
      <c r="BE973" s="15"/>
      <c r="BF973" s="24"/>
      <c r="BG973" s="15"/>
      <c r="BH973" s="24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24"/>
      <c r="CQ973" s="15"/>
      <c r="CR973" s="24"/>
      <c r="CS973" s="15">
        <f t="shared" si="195"/>
        <v>0</v>
      </c>
      <c r="CT973" s="15">
        <f t="shared" si="196"/>
        <v>0</v>
      </c>
      <c r="CU973" s="15">
        <f t="shared" si="197"/>
        <v>0</v>
      </c>
      <c r="CV973" s="15">
        <f t="shared" si="198"/>
        <v>0</v>
      </c>
      <c r="CW973" s="15"/>
      <c r="CX973" s="15"/>
      <c r="CY973" s="15">
        <f t="shared" si="199"/>
        <v>0</v>
      </c>
      <c r="CZ973" s="15">
        <f>GG973</f>
        <v>0</v>
      </c>
      <c r="DA973" s="20"/>
      <c r="DB973" s="17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>
        <v>68</v>
      </c>
      <c r="DP973" s="17"/>
      <c r="DQ973" s="15"/>
      <c r="DR973" s="15"/>
      <c r="DS973" s="15"/>
      <c r="DT973" s="15"/>
      <c r="DU973" s="15"/>
      <c r="DV973" s="15"/>
      <c r="DW973" s="15"/>
      <c r="DX973" s="20"/>
      <c r="DY973" s="15">
        <v>35</v>
      </c>
      <c r="DZ973" s="20">
        <v>1</v>
      </c>
      <c r="EA973" s="15"/>
      <c r="EB973" s="20"/>
      <c r="EC973" s="15">
        <v>90</v>
      </c>
      <c r="ED973" s="20">
        <v>4</v>
      </c>
      <c r="EE973" s="15"/>
      <c r="EF973" s="20"/>
      <c r="EG973" s="15"/>
      <c r="EH973" s="20"/>
      <c r="EI973" s="15"/>
      <c r="EJ973" s="20"/>
      <c r="EK973" s="15"/>
      <c r="EL973" s="20"/>
      <c r="EM973" s="15"/>
      <c r="EN973" s="20"/>
      <c r="EO973" s="15"/>
      <c r="EP973" s="20"/>
      <c r="EQ973" s="15"/>
      <c r="ER973" s="20"/>
      <c r="ES973" s="15"/>
      <c r="ET973" s="20"/>
      <c r="EU973" s="15"/>
      <c r="EV973" s="20"/>
      <c r="EW973" s="15"/>
      <c r="EX973" s="20"/>
      <c r="EY973" s="15"/>
      <c r="EZ973" s="20"/>
      <c r="FA973" s="15"/>
      <c r="FB973" s="20"/>
      <c r="FC973" s="15"/>
      <c r="FD973" s="20"/>
      <c r="FE973" s="15"/>
      <c r="FF973" s="20"/>
      <c r="FG973" s="15"/>
      <c r="FH973" s="20"/>
      <c r="FI973" s="15"/>
      <c r="FJ973" s="20"/>
      <c r="FK973" s="15"/>
      <c r="FL973" s="20"/>
      <c r="FM973" s="15"/>
      <c r="FN973" s="20"/>
      <c r="FO973" s="15"/>
      <c r="FP973" s="20"/>
      <c r="FQ973" s="15"/>
      <c r="FR973" s="20"/>
      <c r="FS973" s="15"/>
      <c r="FT973" s="20"/>
      <c r="FU973" s="15"/>
      <c r="FV973" s="20"/>
      <c r="FW973" s="15"/>
      <c r="FX973" s="20"/>
      <c r="FY973" s="15"/>
      <c r="FZ973" s="20"/>
      <c r="GA973" s="15"/>
      <c r="GB973" s="20"/>
      <c r="GC973" s="15"/>
      <c r="GD973" s="20"/>
      <c r="GE973" s="15"/>
      <c r="GF973" s="20"/>
      <c r="GG973" s="170"/>
    </row>
    <row r="974" spans="1:189" s="2" customFormat="1" ht="15" customHeight="1" x14ac:dyDescent="0.3">
      <c r="A974" s="15" t="s">
        <v>133</v>
      </c>
      <c r="B974" s="15" t="s">
        <v>126</v>
      </c>
      <c r="C974" s="15" t="s">
        <v>157</v>
      </c>
      <c r="D974" s="15" t="s">
        <v>1515</v>
      </c>
      <c r="E974" s="15" t="str">
        <f t="shared" si="193"/>
        <v>Olivia Oriordan</v>
      </c>
      <c r="F974" s="15" t="s">
        <v>128</v>
      </c>
      <c r="G974" s="15">
        <v>999919356</v>
      </c>
      <c r="H974" s="15">
        <f t="shared" si="194"/>
        <v>446</v>
      </c>
      <c r="I974" s="15"/>
      <c r="J974" s="15"/>
      <c r="K974" s="16"/>
      <c r="L974" s="15"/>
      <c r="M974" s="15"/>
      <c r="N974" s="15"/>
      <c r="O974" s="15">
        <f t="shared" si="189"/>
        <v>0</v>
      </c>
      <c r="P974" s="15">
        <v>0</v>
      </c>
      <c r="Q974" s="15">
        <f t="shared" si="190"/>
        <v>1</v>
      </c>
      <c r="R974" s="15">
        <v>0</v>
      </c>
      <c r="S974" s="15">
        <v>0</v>
      </c>
      <c r="T974" s="15">
        <f t="shared" si="191"/>
        <v>78</v>
      </c>
      <c r="U974" s="15">
        <f t="shared" si="192"/>
        <v>113</v>
      </c>
      <c r="V974" s="15"/>
      <c r="W974" s="15"/>
      <c r="X974" s="15"/>
      <c r="Y974" s="15"/>
      <c r="Z974" s="16"/>
      <c r="AA974" s="15"/>
      <c r="AB974" s="24"/>
      <c r="AC974" s="15"/>
      <c r="AD974" s="15"/>
      <c r="AE974" s="15"/>
      <c r="AF974" s="15"/>
      <c r="AG974" s="15"/>
      <c r="AH974" s="24"/>
      <c r="AI974" s="15"/>
      <c r="AJ974" s="15"/>
      <c r="AK974" s="15"/>
      <c r="AL974" s="15"/>
      <c r="AM974" s="15"/>
      <c r="AN974" s="24"/>
      <c r="AO974" s="15"/>
      <c r="AP974" s="24"/>
      <c r="AQ974" s="15"/>
      <c r="AR974" s="24"/>
      <c r="AS974" s="15"/>
      <c r="AT974" s="24"/>
      <c r="AU974" s="15"/>
      <c r="AV974" s="24"/>
      <c r="AW974" s="15"/>
      <c r="AX974" s="24"/>
      <c r="AY974" s="15"/>
      <c r="AZ974" s="15"/>
      <c r="BA974" s="15"/>
      <c r="BB974" s="15"/>
      <c r="BC974" s="15"/>
      <c r="BD974" s="15"/>
      <c r="BE974" s="15"/>
      <c r="BF974" s="24"/>
      <c r="BG974" s="15"/>
      <c r="BH974" s="24"/>
      <c r="BI974" s="15"/>
      <c r="BJ974" s="24"/>
      <c r="BK974" s="15"/>
      <c r="BL974" s="24"/>
      <c r="BM974" s="15">
        <v>35</v>
      </c>
      <c r="BN974" s="24">
        <v>1</v>
      </c>
      <c r="BO974" s="15"/>
      <c r="BP974" s="24"/>
      <c r="BQ974" s="15"/>
      <c r="BR974" s="24"/>
      <c r="BS974" s="15"/>
      <c r="BT974" s="24"/>
      <c r="BU974" s="15"/>
      <c r="BV974" s="24"/>
      <c r="BW974" s="15"/>
      <c r="BX974" s="24"/>
      <c r="BY974" s="15"/>
      <c r="BZ974" s="24"/>
      <c r="CA974" s="15">
        <f>0.4*80</f>
        <v>32</v>
      </c>
      <c r="CB974" s="24">
        <v>1</v>
      </c>
      <c r="CC974" s="15"/>
      <c r="CD974" s="24"/>
      <c r="CE974" s="15"/>
      <c r="CF974" s="24"/>
      <c r="CG974" s="15"/>
      <c r="CH974" s="25"/>
      <c r="CI974" s="15"/>
      <c r="CJ974" s="25"/>
      <c r="CK974" s="15"/>
      <c r="CL974" s="25"/>
      <c r="CM974" s="15"/>
      <c r="CN974" s="25"/>
      <c r="CO974" s="15"/>
      <c r="CP974" s="25"/>
      <c r="CQ974" s="15"/>
      <c r="CR974" s="25"/>
      <c r="CS974" s="15">
        <f t="shared" si="195"/>
        <v>0</v>
      </c>
      <c r="CT974" s="15">
        <f t="shared" si="196"/>
        <v>0</v>
      </c>
      <c r="CU974" s="15">
        <f t="shared" si="197"/>
        <v>0</v>
      </c>
      <c r="CV974" s="15">
        <f t="shared" si="198"/>
        <v>105</v>
      </c>
      <c r="CW974" s="15"/>
      <c r="CX974" s="15"/>
      <c r="CY974" s="15">
        <f t="shared" si="199"/>
        <v>150</v>
      </c>
      <c r="CZ974" s="15">
        <f>GG974</f>
        <v>0</v>
      </c>
      <c r="DA974" s="19"/>
      <c r="DB974" s="17">
        <v>113</v>
      </c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>
        <v>90</v>
      </c>
      <c r="DP974" s="17"/>
      <c r="DQ974" s="15"/>
      <c r="DR974" s="15"/>
      <c r="DS974" s="15"/>
      <c r="DT974" s="15"/>
      <c r="DU974" s="15"/>
      <c r="DV974" s="15"/>
      <c r="DW974" s="15"/>
      <c r="DX974" s="20"/>
      <c r="DY974" s="15">
        <v>105</v>
      </c>
      <c r="DZ974" s="20">
        <v>2</v>
      </c>
      <c r="EA974" s="15"/>
      <c r="EB974" s="20"/>
      <c r="EC974" s="15">
        <v>78</v>
      </c>
      <c r="ED974" s="20">
        <v>6</v>
      </c>
      <c r="EE974" s="15"/>
      <c r="EF974" s="20"/>
      <c r="EG974" s="15">
        <v>113</v>
      </c>
      <c r="EH974" s="20">
        <v>4</v>
      </c>
      <c r="EI974" s="15"/>
      <c r="EJ974" s="20"/>
      <c r="EK974" s="15"/>
      <c r="EL974" s="20"/>
      <c r="EM974" s="15"/>
      <c r="EN974" s="20"/>
      <c r="EO974" s="15">
        <v>150</v>
      </c>
      <c r="EP974" s="20">
        <v>2</v>
      </c>
      <c r="EQ974" s="15"/>
      <c r="ER974" s="20"/>
      <c r="ES974" s="15"/>
      <c r="ET974" s="20"/>
      <c r="EU974" s="15"/>
      <c r="EV974" s="20"/>
      <c r="EW974" s="15"/>
      <c r="EX974" s="20"/>
      <c r="EY974" s="15"/>
      <c r="EZ974" s="20"/>
      <c r="FA974" s="15"/>
      <c r="FB974" s="20"/>
      <c r="FC974" s="15"/>
      <c r="FD974" s="20"/>
      <c r="FE974" s="15"/>
      <c r="FF974" s="20"/>
      <c r="FG974" s="15"/>
      <c r="FH974" s="20"/>
      <c r="FI974" s="15"/>
      <c r="FJ974" s="20"/>
      <c r="FK974" s="15"/>
      <c r="FL974" s="20"/>
      <c r="FM974" s="15"/>
      <c r="FN974" s="20"/>
      <c r="FO974" s="15"/>
      <c r="FP974" s="20"/>
      <c r="FQ974" s="15"/>
      <c r="FR974" s="20"/>
      <c r="FS974" s="15"/>
      <c r="FT974" s="20"/>
      <c r="FU974" s="15"/>
      <c r="FV974" s="20"/>
      <c r="FW974" s="15"/>
      <c r="FX974" s="20"/>
      <c r="FY974" s="15"/>
      <c r="FZ974" s="20"/>
      <c r="GA974" s="15"/>
      <c r="GB974" s="20"/>
      <c r="GC974" s="15">
        <v>105</v>
      </c>
      <c r="GD974" s="20">
        <v>2</v>
      </c>
      <c r="GE974" s="15"/>
      <c r="GF974" s="20"/>
      <c r="GG974" s="170"/>
    </row>
    <row r="975" spans="1:189" s="2" customFormat="1" ht="15" customHeight="1" x14ac:dyDescent="0.3">
      <c r="A975" s="15" t="s">
        <v>130</v>
      </c>
      <c r="B975" s="15" t="s">
        <v>126</v>
      </c>
      <c r="C975" s="15" t="s">
        <v>1034</v>
      </c>
      <c r="D975" s="15" t="s">
        <v>1371</v>
      </c>
      <c r="E975" s="15" t="str">
        <f t="shared" si="193"/>
        <v>Jin Mastis</v>
      </c>
      <c r="F975" s="15" t="s">
        <v>135</v>
      </c>
      <c r="G975" s="15">
        <v>999919358</v>
      </c>
      <c r="H975" s="15">
        <f t="shared" si="194"/>
        <v>121</v>
      </c>
      <c r="I975" s="17"/>
      <c r="J975" s="17"/>
      <c r="K975" s="21"/>
      <c r="L975" s="15"/>
      <c r="M975" s="15"/>
      <c r="N975" s="15"/>
      <c r="O975" s="15">
        <f t="shared" si="189"/>
        <v>0</v>
      </c>
      <c r="P975" s="15">
        <v>0</v>
      </c>
      <c r="Q975" s="15">
        <f t="shared" si="190"/>
        <v>1</v>
      </c>
      <c r="R975" s="15">
        <v>0</v>
      </c>
      <c r="S975" s="15">
        <v>0</v>
      </c>
      <c r="T975" s="15">
        <f t="shared" si="191"/>
        <v>0</v>
      </c>
      <c r="U975" s="15">
        <f t="shared" si="192"/>
        <v>0</v>
      </c>
      <c r="V975" s="15"/>
      <c r="W975" s="15"/>
      <c r="X975" s="15"/>
      <c r="Y975" s="15"/>
      <c r="Z975" s="21"/>
      <c r="AA975" s="17"/>
      <c r="AB975" s="17"/>
      <c r="AC975" s="17"/>
      <c r="AD975" s="17"/>
      <c r="AE975" s="17"/>
      <c r="AF975" s="24"/>
      <c r="AG975" s="17"/>
      <c r="AH975" s="24"/>
      <c r="AI975" s="17"/>
      <c r="AJ975" s="24"/>
      <c r="AK975" s="17"/>
      <c r="AL975" s="24"/>
      <c r="AM975" s="17"/>
      <c r="AN975" s="24"/>
      <c r="AO975" s="17"/>
      <c r="AP975" s="24"/>
      <c r="AQ975" s="17"/>
      <c r="AR975" s="24"/>
      <c r="AS975" s="17"/>
      <c r="AT975" s="24"/>
      <c r="AU975" s="17"/>
      <c r="AV975" s="24"/>
      <c r="AW975" s="17"/>
      <c r="AX975" s="24"/>
      <c r="AY975" s="17"/>
      <c r="AZ975" s="17"/>
      <c r="BA975" s="17"/>
      <c r="BB975" s="24"/>
      <c r="BC975" s="17"/>
      <c r="BD975" s="24"/>
      <c r="BE975" s="17"/>
      <c r="BF975" s="24"/>
      <c r="BG975" s="17"/>
      <c r="BH975" s="24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24"/>
      <c r="CQ975" s="17"/>
      <c r="CR975" s="24"/>
      <c r="CS975" s="15">
        <f t="shared" si="195"/>
        <v>0</v>
      </c>
      <c r="CT975" s="15">
        <f t="shared" si="196"/>
        <v>121</v>
      </c>
      <c r="CU975" s="15">
        <f t="shared" si="197"/>
        <v>2</v>
      </c>
      <c r="CV975" s="15">
        <f t="shared" si="198"/>
        <v>0</v>
      </c>
      <c r="CW975" s="15"/>
      <c r="CX975" s="15"/>
      <c r="CY975" s="15">
        <f t="shared" si="199"/>
        <v>0</v>
      </c>
      <c r="CZ975" s="15">
        <f>GG975</f>
        <v>0</v>
      </c>
      <c r="DA975" s="20"/>
      <c r="DB975" s="17"/>
      <c r="DC975" s="15"/>
      <c r="DD975" s="15">
        <v>58</v>
      </c>
      <c r="DE975" s="15"/>
      <c r="DF975" s="15"/>
      <c r="DG975" s="15"/>
      <c r="DH975" s="15"/>
      <c r="DI975" s="15">
        <v>38</v>
      </c>
      <c r="DJ975" s="15"/>
      <c r="DK975" s="15"/>
      <c r="DL975" s="15"/>
      <c r="DM975" s="15"/>
      <c r="DN975" s="15"/>
      <c r="DO975" s="15"/>
      <c r="DP975" s="17"/>
      <c r="DQ975" s="15"/>
      <c r="DR975" s="15"/>
      <c r="DS975" s="15"/>
      <c r="DT975" s="15"/>
      <c r="DU975" s="15"/>
      <c r="DV975" s="15"/>
      <c r="DW975" s="15"/>
      <c r="DX975" s="20"/>
      <c r="DY975" s="15"/>
      <c r="DZ975" s="20"/>
      <c r="EA975" s="15"/>
      <c r="EB975" s="20"/>
      <c r="EC975" s="15"/>
      <c r="ED975" s="20"/>
      <c r="EE975" s="15"/>
      <c r="EF975" s="20"/>
      <c r="EG975" s="15"/>
      <c r="EH975" s="20"/>
      <c r="EI975" s="15"/>
      <c r="EJ975" s="20"/>
      <c r="EK975" s="15"/>
      <c r="EL975" s="20"/>
      <c r="EM975" s="15"/>
      <c r="EN975" s="20"/>
      <c r="EO975" s="15"/>
      <c r="EP975" s="20"/>
      <c r="EQ975" s="15"/>
      <c r="ER975" s="20"/>
      <c r="ES975" s="15"/>
      <c r="ET975" s="20"/>
      <c r="EU975" s="15">
        <v>58</v>
      </c>
      <c r="EV975" s="20">
        <v>6</v>
      </c>
      <c r="EW975" s="15"/>
      <c r="EX975" s="20"/>
      <c r="EY975" s="15"/>
      <c r="EZ975" s="20"/>
      <c r="FA975" s="15"/>
      <c r="FB975" s="20"/>
      <c r="FC975" s="15"/>
      <c r="FD975" s="20"/>
      <c r="FE975" s="15"/>
      <c r="FF975" s="20"/>
      <c r="FG975" s="15"/>
      <c r="FH975" s="20"/>
      <c r="FI975" s="15"/>
      <c r="FJ975" s="20"/>
      <c r="FK975" s="15"/>
      <c r="FL975" s="20"/>
      <c r="FM975" s="15"/>
      <c r="FN975" s="20"/>
      <c r="FO975" s="15"/>
      <c r="FP975" s="20"/>
      <c r="FQ975" s="15"/>
      <c r="FR975" s="20"/>
      <c r="FS975" s="15">
        <v>63</v>
      </c>
      <c r="FT975" s="20">
        <v>5</v>
      </c>
      <c r="FU975" s="15"/>
      <c r="FV975" s="20"/>
      <c r="FW975" s="15"/>
      <c r="FX975" s="20"/>
      <c r="FY975" s="15"/>
      <c r="FZ975" s="20"/>
      <c r="GA975" s="15"/>
      <c r="GB975" s="20"/>
      <c r="GC975" s="15"/>
      <c r="GD975" s="20"/>
      <c r="GE975" s="15"/>
      <c r="GF975" s="20"/>
      <c r="GG975" s="170"/>
    </row>
    <row r="976" spans="1:189" s="2" customFormat="1" ht="15" customHeight="1" x14ac:dyDescent="0.3">
      <c r="A976" s="15" t="s">
        <v>133</v>
      </c>
      <c r="B976" s="15" t="s">
        <v>126</v>
      </c>
      <c r="C976" s="15" t="s">
        <v>827</v>
      </c>
      <c r="D976" s="15" t="s">
        <v>828</v>
      </c>
      <c r="E976" s="15" t="str">
        <f t="shared" si="193"/>
        <v>Minjun Gim</v>
      </c>
      <c r="F976" s="15" t="s">
        <v>135</v>
      </c>
      <c r="G976" s="15">
        <v>999919361</v>
      </c>
      <c r="H976" s="15">
        <f t="shared" si="194"/>
        <v>129</v>
      </c>
      <c r="I976" s="15"/>
      <c r="J976" s="15"/>
      <c r="K976" s="16"/>
      <c r="L976" s="15"/>
      <c r="M976" s="15"/>
      <c r="N976" s="15"/>
      <c r="O976" s="15">
        <f t="shared" si="189"/>
        <v>0</v>
      </c>
      <c r="P976" s="15">
        <v>0</v>
      </c>
      <c r="Q976" s="15">
        <f t="shared" si="190"/>
        <v>1</v>
      </c>
      <c r="R976" s="15">
        <v>0</v>
      </c>
      <c r="S976" s="15">
        <v>0</v>
      </c>
      <c r="T976" s="15">
        <f t="shared" si="191"/>
        <v>36</v>
      </c>
      <c r="U976" s="15">
        <f t="shared" si="192"/>
        <v>0</v>
      </c>
      <c r="V976" s="15"/>
      <c r="W976" s="15"/>
      <c r="X976" s="15"/>
      <c r="Y976" s="15"/>
      <c r="Z976" s="16"/>
      <c r="AA976" s="15"/>
      <c r="AB976" s="24"/>
      <c r="AC976" s="15"/>
      <c r="AD976" s="15"/>
      <c r="AE976" s="15"/>
      <c r="AF976" s="15"/>
      <c r="AG976" s="15"/>
      <c r="AH976" s="24"/>
      <c r="AI976" s="15"/>
      <c r="AJ976" s="15"/>
      <c r="AK976" s="15"/>
      <c r="AL976" s="15"/>
      <c r="AM976" s="15"/>
      <c r="AN976" s="24"/>
      <c r="AO976" s="15"/>
      <c r="AP976" s="24"/>
      <c r="AQ976" s="15"/>
      <c r="AR976" s="24"/>
      <c r="AS976" s="15"/>
      <c r="AT976" s="24"/>
      <c r="AU976" s="15"/>
      <c r="AV976" s="24"/>
      <c r="AW976" s="15"/>
      <c r="AX976" s="24"/>
      <c r="AY976" s="15"/>
      <c r="AZ976" s="15"/>
      <c r="BA976" s="15"/>
      <c r="BB976" s="15"/>
      <c r="BC976" s="15"/>
      <c r="BD976" s="15"/>
      <c r="BE976" s="15"/>
      <c r="BF976" s="24"/>
      <c r="BG976" s="15"/>
      <c r="BH976" s="24"/>
      <c r="BI976" s="15"/>
      <c r="BJ976" s="24"/>
      <c r="BK976" s="15"/>
      <c r="BL976" s="24"/>
      <c r="BM976" s="15"/>
      <c r="BN976" s="24"/>
      <c r="BO976" s="15"/>
      <c r="BP976" s="24"/>
      <c r="BQ976" s="15"/>
      <c r="BR976" s="24"/>
      <c r="BS976" s="15"/>
      <c r="BT976" s="24"/>
      <c r="BU976" s="15"/>
      <c r="BV976" s="24"/>
      <c r="BW976" s="15"/>
      <c r="BX976" s="24"/>
      <c r="BY976" s="15"/>
      <c r="BZ976" s="24"/>
      <c r="CA976" s="15">
        <f>0.3*84</f>
        <v>25.2</v>
      </c>
      <c r="CB976" s="15">
        <v>5</v>
      </c>
      <c r="CC976" s="15"/>
      <c r="CD976" s="24"/>
      <c r="CE976" s="15"/>
      <c r="CF976" s="15"/>
      <c r="CG976" s="15">
        <v>120</v>
      </c>
      <c r="CH976" s="25">
        <v>1</v>
      </c>
      <c r="CI976" s="15"/>
      <c r="CJ976" s="25"/>
      <c r="CK976" s="15"/>
      <c r="CL976" s="15"/>
      <c r="CM976" s="15"/>
      <c r="CN976" s="15"/>
      <c r="CO976" s="15"/>
      <c r="CP976" s="15"/>
      <c r="CQ976" s="15"/>
      <c r="CR976" s="15"/>
      <c r="CS976" s="15">
        <f t="shared" si="195"/>
        <v>0</v>
      </c>
      <c r="CT976" s="15">
        <f t="shared" si="196"/>
        <v>0</v>
      </c>
      <c r="CU976" s="15">
        <f t="shared" si="197"/>
        <v>0</v>
      </c>
      <c r="CV976" s="15">
        <f t="shared" si="198"/>
        <v>0</v>
      </c>
      <c r="CW976" s="15"/>
      <c r="CX976" s="15"/>
      <c r="CY976" s="15">
        <f t="shared" si="199"/>
        <v>93</v>
      </c>
      <c r="CZ976" s="15">
        <f>GG976</f>
        <v>0</v>
      </c>
      <c r="DA976" s="16"/>
      <c r="DB976" s="17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>
        <f>0.4*68</f>
        <v>27.200000000000003</v>
      </c>
      <c r="DP976" s="17"/>
      <c r="DQ976" s="15"/>
      <c r="DR976" s="15"/>
      <c r="DS976" s="15"/>
      <c r="DT976" s="15"/>
      <c r="DU976" s="15"/>
      <c r="DV976" s="15"/>
      <c r="DW976" s="15"/>
      <c r="DX976" s="20"/>
      <c r="DY976" s="15">
        <f>0.4*140</f>
        <v>56</v>
      </c>
      <c r="DZ976" s="20">
        <v>1</v>
      </c>
      <c r="EA976" s="15"/>
      <c r="EB976" s="20"/>
      <c r="EC976" s="15">
        <f>0.4*90</f>
        <v>36</v>
      </c>
      <c r="ED976" s="20">
        <v>3</v>
      </c>
      <c r="EE976" s="15"/>
      <c r="EF976" s="20"/>
      <c r="EG976" s="15"/>
      <c r="EH976" s="20"/>
      <c r="EI976" s="15"/>
      <c r="EJ976" s="20"/>
      <c r="EK976" s="15"/>
      <c r="EL976" s="20"/>
      <c r="EM976" s="15"/>
      <c r="EN976" s="20"/>
      <c r="EO976" s="15">
        <v>93</v>
      </c>
      <c r="EP976" s="20"/>
      <c r="EQ976" s="15"/>
      <c r="ER976" s="20"/>
      <c r="ES976" s="15"/>
      <c r="ET976" s="20"/>
      <c r="EU976" s="15"/>
      <c r="EV976" s="20"/>
      <c r="EW976" s="15"/>
      <c r="EX976" s="20"/>
      <c r="EY976" s="15"/>
      <c r="EZ976" s="20"/>
      <c r="FA976" s="15"/>
      <c r="FB976" s="20"/>
      <c r="FC976" s="15"/>
      <c r="FD976" s="20"/>
      <c r="FE976" s="15"/>
      <c r="FF976" s="20"/>
      <c r="FG976" s="15"/>
      <c r="FH976" s="20"/>
      <c r="FI976" s="15"/>
      <c r="FJ976" s="20"/>
      <c r="FK976" s="15"/>
      <c r="FL976" s="20"/>
      <c r="FM976" s="15"/>
      <c r="FN976" s="20"/>
      <c r="FO976" s="15"/>
      <c r="FP976" s="20"/>
      <c r="FQ976" s="15"/>
      <c r="FR976" s="20"/>
      <c r="FS976" s="15"/>
      <c r="FT976" s="20"/>
      <c r="FU976" s="15"/>
      <c r="FV976" s="20"/>
      <c r="FW976" s="15"/>
      <c r="FX976" s="20"/>
      <c r="FY976" s="15"/>
      <c r="FZ976" s="20"/>
      <c r="GA976" s="15"/>
      <c r="GB976" s="20"/>
      <c r="GC976" s="15"/>
      <c r="GD976" s="20"/>
      <c r="GE976" s="15"/>
      <c r="GF976" s="20"/>
      <c r="GG976" s="170"/>
    </row>
    <row r="977" spans="1:189" s="2" customFormat="1" ht="15" customHeight="1" x14ac:dyDescent="0.3">
      <c r="A977" s="15" t="s">
        <v>130</v>
      </c>
      <c r="B977" s="15" t="s">
        <v>134</v>
      </c>
      <c r="C977" s="15" t="s">
        <v>725</v>
      </c>
      <c r="D977" s="15" t="s">
        <v>1767</v>
      </c>
      <c r="E977" s="15" t="str">
        <f t="shared" si="193"/>
        <v>Chase Sorn</v>
      </c>
      <c r="F977" s="15" t="s">
        <v>135</v>
      </c>
      <c r="G977" s="15">
        <v>999919362</v>
      </c>
      <c r="H977" s="15">
        <f t="shared" si="194"/>
        <v>45</v>
      </c>
      <c r="I977" s="15"/>
      <c r="J977" s="17">
        <f>(O977+P977+R977+S977+T977+U977)/2</f>
        <v>45</v>
      </c>
      <c r="K977" s="16"/>
      <c r="L977" s="15"/>
      <c r="M977" s="15"/>
      <c r="N977" s="15"/>
      <c r="O977" s="15">
        <f t="shared" si="189"/>
        <v>0</v>
      </c>
      <c r="P977" s="15">
        <v>0</v>
      </c>
      <c r="Q977" s="15">
        <f t="shared" si="190"/>
        <v>0</v>
      </c>
      <c r="R977" s="15">
        <v>0</v>
      </c>
      <c r="S977" s="15">
        <v>0</v>
      </c>
      <c r="T977" s="15">
        <f t="shared" si="191"/>
        <v>90</v>
      </c>
      <c r="U977" s="15">
        <f t="shared" si="192"/>
        <v>0</v>
      </c>
      <c r="V977" s="15"/>
      <c r="W977" s="15"/>
      <c r="X977" s="15"/>
      <c r="Y977" s="15"/>
      <c r="Z977" s="16"/>
      <c r="AA977" s="15"/>
      <c r="AB977" s="24"/>
      <c r="AC977" s="15"/>
      <c r="AD977" s="15"/>
      <c r="AE977" s="15"/>
      <c r="AF977" s="15"/>
      <c r="AG977" s="15"/>
      <c r="AH977" s="24"/>
      <c r="AI977" s="15"/>
      <c r="AJ977" s="15"/>
      <c r="AK977" s="15"/>
      <c r="AL977" s="15"/>
      <c r="AM977" s="15"/>
      <c r="AN977" s="24"/>
      <c r="AO977" s="15"/>
      <c r="AP977" s="24"/>
      <c r="AQ977" s="15"/>
      <c r="AR977" s="24"/>
      <c r="AS977" s="15"/>
      <c r="AT977" s="24"/>
      <c r="AU977" s="15"/>
      <c r="AV977" s="24"/>
      <c r="AW977" s="15"/>
      <c r="AX977" s="24"/>
      <c r="AY977" s="15"/>
      <c r="AZ977" s="15"/>
      <c r="BA977" s="15"/>
      <c r="BB977" s="15"/>
      <c r="BC977" s="15"/>
      <c r="BD977" s="15"/>
      <c r="BE977" s="15"/>
      <c r="BF977" s="24"/>
      <c r="BG977" s="15"/>
      <c r="BH977" s="24"/>
      <c r="BI977" s="15"/>
      <c r="BJ977" s="24"/>
      <c r="BK977" s="15"/>
      <c r="BL977" s="24"/>
      <c r="BM977" s="15"/>
      <c r="BN977" s="24"/>
      <c r="BO977" s="15"/>
      <c r="BP977" s="24"/>
      <c r="BQ977" s="15"/>
      <c r="BR977" s="24"/>
      <c r="BS977" s="15"/>
      <c r="BT977" s="24"/>
      <c r="BU977" s="15">
        <v>35</v>
      </c>
      <c r="BV977" s="24">
        <v>1</v>
      </c>
      <c r="BW977" s="15"/>
      <c r="BX977" s="24"/>
      <c r="BY977" s="15"/>
      <c r="BZ977" s="24"/>
      <c r="CA977" s="15">
        <v>2</v>
      </c>
      <c r="CB977" s="24"/>
      <c r="CC977" s="15"/>
      <c r="CD977" s="24"/>
      <c r="CE977" s="15"/>
      <c r="CF977" s="24"/>
      <c r="CG977" s="15"/>
      <c r="CH977" s="25"/>
      <c r="CI977" s="15"/>
      <c r="CJ977" s="25"/>
      <c r="CK977" s="15"/>
      <c r="CL977" s="25"/>
      <c r="CM977" s="15"/>
      <c r="CN977" s="25"/>
      <c r="CO977" s="15"/>
      <c r="CP977" s="24"/>
      <c r="CQ977" s="15"/>
      <c r="CR977" s="24"/>
      <c r="CS977" s="15">
        <f t="shared" si="195"/>
        <v>0</v>
      </c>
      <c r="CT977" s="15">
        <f t="shared" si="196"/>
        <v>0</v>
      </c>
      <c r="CU977" s="15">
        <f t="shared" si="197"/>
        <v>0</v>
      </c>
      <c r="CV977" s="15">
        <f t="shared" si="198"/>
        <v>0</v>
      </c>
      <c r="CW977" s="15"/>
      <c r="CX977" s="15"/>
      <c r="CY977" s="15">
        <f t="shared" si="199"/>
        <v>0</v>
      </c>
      <c r="CZ977" s="15">
        <f>GG977</f>
        <v>0</v>
      </c>
      <c r="DA977" s="20"/>
      <c r="DB977" s="17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7"/>
      <c r="DQ977" s="15"/>
      <c r="DR977" s="15"/>
      <c r="DS977" s="15"/>
      <c r="DT977" s="15"/>
      <c r="DU977" s="15"/>
      <c r="DV977" s="15"/>
      <c r="DW977" s="15"/>
      <c r="DX977" s="20"/>
      <c r="DY977" s="15"/>
      <c r="DZ977" s="20"/>
      <c r="EA977" s="15">
        <v>39.5</v>
      </c>
      <c r="EB977" s="20">
        <v>3</v>
      </c>
      <c r="EC977" s="15">
        <v>90</v>
      </c>
      <c r="ED977" s="20">
        <v>4</v>
      </c>
      <c r="EE977" s="15"/>
      <c r="EF977" s="20"/>
      <c r="EG977" s="15"/>
      <c r="EH977" s="20"/>
      <c r="EI977" s="15"/>
      <c r="EJ977" s="20"/>
      <c r="EK977" s="15"/>
      <c r="EL977" s="20"/>
      <c r="EM977" s="15"/>
      <c r="EN977" s="20"/>
      <c r="EO977" s="15"/>
      <c r="EP977" s="20"/>
      <c r="EQ977" s="15"/>
      <c r="ER977" s="20"/>
      <c r="ES977" s="15"/>
      <c r="ET977" s="20"/>
      <c r="EU977" s="15"/>
      <c r="EV977" s="20"/>
      <c r="EW977" s="15"/>
      <c r="EX977" s="20"/>
      <c r="EY977" s="15"/>
      <c r="EZ977" s="20"/>
      <c r="FA977" s="15"/>
      <c r="FB977" s="20"/>
      <c r="FC977" s="15"/>
      <c r="FD977" s="20"/>
      <c r="FE977" s="15"/>
      <c r="FF977" s="20"/>
      <c r="FG977" s="15"/>
      <c r="FH977" s="20"/>
      <c r="FI977" s="15"/>
      <c r="FJ977" s="20"/>
      <c r="FK977" s="15"/>
      <c r="FL977" s="20"/>
      <c r="FM977" s="15"/>
      <c r="FN977" s="20"/>
      <c r="FO977" s="15"/>
      <c r="FP977" s="20"/>
      <c r="FQ977" s="15"/>
      <c r="FR977" s="20"/>
      <c r="FS977" s="15"/>
      <c r="FT977" s="20"/>
      <c r="FU977" s="15"/>
      <c r="FV977" s="20"/>
      <c r="FW977" s="15"/>
      <c r="FX977" s="20"/>
      <c r="FY977" s="15"/>
      <c r="FZ977" s="20"/>
      <c r="GA977" s="15"/>
      <c r="GB977" s="20"/>
      <c r="GC977" s="15"/>
      <c r="GD977" s="20"/>
      <c r="GE977" s="15"/>
      <c r="GF977" s="20"/>
      <c r="GG977" s="170"/>
    </row>
    <row r="978" spans="1:189" s="2" customFormat="1" ht="15" customHeight="1" x14ac:dyDescent="0.3">
      <c r="A978" s="15" t="s">
        <v>133</v>
      </c>
      <c r="B978" s="15" t="s">
        <v>142</v>
      </c>
      <c r="C978" s="15" t="s">
        <v>967</v>
      </c>
      <c r="D978" s="15" t="s">
        <v>968</v>
      </c>
      <c r="E978" s="15" t="str">
        <f t="shared" si="193"/>
        <v>Colby Hung</v>
      </c>
      <c r="F978" s="15" t="s">
        <v>128</v>
      </c>
      <c r="G978" s="15">
        <v>999919367</v>
      </c>
      <c r="H978" s="15">
        <f t="shared" si="194"/>
        <v>307</v>
      </c>
      <c r="I978" s="15"/>
      <c r="J978" s="15"/>
      <c r="K978" s="16"/>
      <c r="L978" s="15"/>
      <c r="M978" s="15"/>
      <c r="N978" s="15"/>
      <c r="O978" s="15">
        <f t="shared" si="189"/>
        <v>0</v>
      </c>
      <c r="P978" s="15">
        <v>0</v>
      </c>
      <c r="Q978" s="15">
        <f t="shared" si="190"/>
        <v>1</v>
      </c>
      <c r="R978" s="15">
        <v>0</v>
      </c>
      <c r="S978" s="15">
        <v>0</v>
      </c>
      <c r="T978" s="15">
        <f t="shared" si="191"/>
        <v>160</v>
      </c>
      <c r="U978" s="15">
        <f t="shared" si="192"/>
        <v>0</v>
      </c>
      <c r="V978" s="15"/>
      <c r="W978" s="15"/>
      <c r="X978" s="15"/>
      <c r="Y978" s="15"/>
      <c r="Z978" s="16"/>
      <c r="AA978" s="15"/>
      <c r="AB978" s="24"/>
      <c r="AC978" s="15"/>
      <c r="AD978" s="15"/>
      <c r="AE978" s="15"/>
      <c r="AF978" s="15"/>
      <c r="AG978" s="15"/>
      <c r="AH978" s="24"/>
      <c r="AI978" s="15"/>
      <c r="AJ978" s="15"/>
      <c r="AK978" s="15"/>
      <c r="AL978" s="15"/>
      <c r="AM978" s="15"/>
      <c r="AN978" s="24"/>
      <c r="AO978" s="15"/>
      <c r="AP978" s="24"/>
      <c r="AQ978" s="15"/>
      <c r="AR978" s="24"/>
      <c r="AS978" s="15"/>
      <c r="AT978" s="24"/>
      <c r="AU978" s="15"/>
      <c r="AV978" s="24"/>
      <c r="AW978" s="15"/>
      <c r="AX978" s="24"/>
      <c r="AY978" s="15"/>
      <c r="AZ978" s="15"/>
      <c r="BA978" s="15"/>
      <c r="BB978" s="15"/>
      <c r="BC978" s="15"/>
      <c r="BD978" s="15"/>
      <c r="BE978" s="15"/>
      <c r="BF978" s="24"/>
      <c r="BG978" s="15"/>
      <c r="BH978" s="24"/>
      <c r="BI978" s="15"/>
      <c r="BJ978" s="24"/>
      <c r="BK978" s="15"/>
      <c r="BL978" s="24"/>
      <c r="BM978" s="15">
        <v>105</v>
      </c>
      <c r="BN978" s="24">
        <v>2</v>
      </c>
      <c r="BO978" s="15"/>
      <c r="BP978" s="24"/>
      <c r="BQ978" s="15"/>
      <c r="BR978" s="24"/>
      <c r="BS978" s="15"/>
      <c r="BT978" s="24"/>
      <c r="BU978" s="15"/>
      <c r="BV978" s="24"/>
      <c r="BW978" s="15"/>
      <c r="BX978" s="24"/>
      <c r="BY978" s="15"/>
      <c r="BZ978" s="24"/>
      <c r="CA978" s="15">
        <f>0.4*90</f>
        <v>36</v>
      </c>
      <c r="CB978" s="24">
        <v>3</v>
      </c>
      <c r="CC978" s="15"/>
      <c r="CD978" s="24"/>
      <c r="CE978" s="15"/>
      <c r="CF978" s="24"/>
      <c r="CG978" s="15">
        <f>0.4*120</f>
        <v>48</v>
      </c>
      <c r="CH978" s="25">
        <v>1</v>
      </c>
      <c r="CI978" s="15"/>
      <c r="CJ978" s="25"/>
      <c r="CK978" s="15"/>
      <c r="CL978" s="25"/>
      <c r="CM978" s="15"/>
      <c r="CN978" s="25"/>
      <c r="CO978" s="15"/>
      <c r="CP978" s="25"/>
      <c r="CQ978" s="15"/>
      <c r="CR978" s="25"/>
      <c r="CS978" s="15">
        <f t="shared" si="195"/>
        <v>0</v>
      </c>
      <c r="CT978" s="15">
        <f t="shared" si="196"/>
        <v>68</v>
      </c>
      <c r="CU978" s="15">
        <f t="shared" si="197"/>
        <v>1</v>
      </c>
      <c r="CV978" s="15">
        <f t="shared" si="198"/>
        <v>79</v>
      </c>
      <c r="CW978" s="15"/>
      <c r="CX978" s="15"/>
      <c r="CY978" s="15">
        <f t="shared" si="199"/>
        <v>0</v>
      </c>
      <c r="CZ978" s="15">
        <f>GG978</f>
        <v>0</v>
      </c>
      <c r="DA978" s="19"/>
      <c r="DB978" s="17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>
        <v>68</v>
      </c>
      <c r="DP978" s="17"/>
      <c r="DQ978" s="15"/>
      <c r="DR978" s="15"/>
      <c r="DS978" s="15"/>
      <c r="DT978" s="15"/>
      <c r="DU978" s="15"/>
      <c r="DV978" s="15"/>
      <c r="DW978" s="15"/>
      <c r="DX978" s="20"/>
      <c r="DY978" s="15">
        <v>105</v>
      </c>
      <c r="DZ978" s="20">
        <v>2</v>
      </c>
      <c r="EA978" s="15"/>
      <c r="EB978" s="20"/>
      <c r="EC978" s="15">
        <v>160</v>
      </c>
      <c r="ED978" s="20">
        <v>1</v>
      </c>
      <c r="EE978" s="15"/>
      <c r="EF978" s="20"/>
      <c r="EG978" s="15"/>
      <c r="EH978" s="20"/>
      <c r="EI978" s="15"/>
      <c r="EJ978" s="20"/>
      <c r="EK978" s="15"/>
      <c r="EL978" s="20"/>
      <c r="EM978" s="15"/>
      <c r="EN978" s="20"/>
      <c r="EO978" s="15"/>
      <c r="EP978" s="20"/>
      <c r="EQ978" s="15"/>
      <c r="ER978" s="20"/>
      <c r="ES978" s="15"/>
      <c r="ET978" s="20"/>
      <c r="EU978" s="15"/>
      <c r="EV978" s="20"/>
      <c r="EW978" s="15"/>
      <c r="EX978" s="20"/>
      <c r="EY978" s="15"/>
      <c r="EZ978" s="20"/>
      <c r="FA978" s="15"/>
      <c r="FB978" s="20"/>
      <c r="FC978" s="15">
        <v>68</v>
      </c>
      <c r="FD978" s="20">
        <v>3</v>
      </c>
      <c r="FE978" s="15"/>
      <c r="FF978" s="20"/>
      <c r="FG978" s="15"/>
      <c r="FH978" s="20"/>
      <c r="FI978" s="15"/>
      <c r="FJ978" s="20"/>
      <c r="FK978" s="15"/>
      <c r="FL978" s="20"/>
      <c r="FM978" s="15"/>
      <c r="FN978" s="20"/>
      <c r="FO978" s="15"/>
      <c r="FP978" s="20"/>
      <c r="FQ978" s="15"/>
      <c r="FR978" s="20"/>
      <c r="FS978" s="15"/>
      <c r="FT978" s="20"/>
      <c r="FU978" s="15"/>
      <c r="FV978" s="20"/>
      <c r="FW978" s="15"/>
      <c r="FX978" s="20"/>
      <c r="FY978" s="15"/>
      <c r="FZ978" s="20"/>
      <c r="GA978" s="15"/>
      <c r="GB978" s="20"/>
      <c r="GC978" s="15">
        <v>79</v>
      </c>
      <c r="GD978" s="20">
        <v>4</v>
      </c>
      <c r="GE978" s="15"/>
      <c r="GF978" s="20"/>
      <c r="GG978" s="170"/>
    </row>
    <row r="979" spans="1:189" s="2" customFormat="1" ht="15" customHeight="1" x14ac:dyDescent="0.3">
      <c r="A979" s="15" t="s">
        <v>130</v>
      </c>
      <c r="B979" s="15" t="s">
        <v>142</v>
      </c>
      <c r="C979" s="15" t="s">
        <v>969</v>
      </c>
      <c r="D979" s="15" t="s">
        <v>968</v>
      </c>
      <c r="E979" s="15" t="str">
        <f t="shared" si="193"/>
        <v>Shelby Hung</v>
      </c>
      <c r="F979" s="17" t="s">
        <v>128</v>
      </c>
      <c r="G979" s="15">
        <v>999919368</v>
      </c>
      <c r="H979" s="15">
        <f t="shared" si="194"/>
        <v>134.9</v>
      </c>
      <c r="I979" s="15"/>
      <c r="J979" s="17">
        <f>(O979+P979+R979+S979+T979+U979)/2</f>
        <v>14.4</v>
      </c>
      <c r="K979" s="16"/>
      <c r="L979" s="15"/>
      <c r="M979" s="15"/>
      <c r="N979" s="15"/>
      <c r="O979" s="15">
        <f t="shared" si="189"/>
        <v>0</v>
      </c>
      <c r="P979" s="15">
        <v>0</v>
      </c>
      <c r="Q979" s="15">
        <f t="shared" si="190"/>
        <v>1</v>
      </c>
      <c r="R979" s="15">
        <v>0</v>
      </c>
      <c r="S979" s="15">
        <v>0</v>
      </c>
      <c r="T979" s="15">
        <f t="shared" si="191"/>
        <v>28.8</v>
      </c>
      <c r="U979" s="15">
        <f t="shared" si="192"/>
        <v>0</v>
      </c>
      <c r="V979" s="15"/>
      <c r="W979" s="15"/>
      <c r="X979" s="15"/>
      <c r="Y979" s="15"/>
      <c r="Z979" s="16"/>
      <c r="AA979" s="15"/>
      <c r="AB979" s="24"/>
      <c r="AC979" s="15"/>
      <c r="AD979" s="15"/>
      <c r="AE979" s="15"/>
      <c r="AF979" s="15"/>
      <c r="AG979" s="15"/>
      <c r="AH979" s="24"/>
      <c r="AI979" s="15"/>
      <c r="AJ979" s="15"/>
      <c r="AK979" s="15"/>
      <c r="AL979" s="15"/>
      <c r="AM979" s="15"/>
      <c r="AN979" s="24"/>
      <c r="AO979" s="15"/>
      <c r="AP979" s="24"/>
      <c r="AQ979" s="15"/>
      <c r="AR979" s="24"/>
      <c r="AS979" s="15"/>
      <c r="AT979" s="24"/>
      <c r="AU979" s="15"/>
      <c r="AV979" s="24"/>
      <c r="AW979" s="15"/>
      <c r="AX979" s="24"/>
      <c r="AY979" s="15"/>
      <c r="AZ979" s="15"/>
      <c r="BA979" s="15"/>
      <c r="BB979" s="15"/>
      <c r="BC979" s="15"/>
      <c r="BD979" s="15"/>
      <c r="BE979" s="15"/>
      <c r="BF979" s="24"/>
      <c r="BG979" s="15"/>
      <c r="BH979" s="24"/>
      <c r="BI979" s="15"/>
      <c r="BJ979" s="24"/>
      <c r="BK979" s="15"/>
      <c r="BL979" s="24"/>
      <c r="BM979" s="15">
        <v>67</v>
      </c>
      <c r="BN979" s="24">
        <v>5</v>
      </c>
      <c r="BO979" s="15"/>
      <c r="BP979" s="24"/>
      <c r="BQ979" s="15"/>
      <c r="BR979" s="24"/>
      <c r="BS979" s="15"/>
      <c r="BT979" s="24"/>
      <c r="BU979" s="15"/>
      <c r="BV979" s="24"/>
      <c r="BW979" s="15"/>
      <c r="BX979" s="24"/>
      <c r="BY979" s="15"/>
      <c r="BZ979" s="24"/>
      <c r="CA979" s="15">
        <f>0.4*68</f>
        <v>27.200000000000003</v>
      </c>
      <c r="CB979" s="24">
        <v>8</v>
      </c>
      <c r="CC979" s="15"/>
      <c r="CD979" s="24"/>
      <c r="CE979" s="15"/>
      <c r="CF979" s="24"/>
      <c r="CG979" s="15"/>
      <c r="CH979" s="25"/>
      <c r="CI979" s="15"/>
      <c r="CJ979" s="25"/>
      <c r="CK979" s="15"/>
      <c r="CL979" s="25"/>
      <c r="CM979" s="15"/>
      <c r="CN979" s="25"/>
      <c r="CO979" s="15"/>
      <c r="CP979" s="24"/>
      <c r="CQ979" s="15"/>
      <c r="CR979" s="24"/>
      <c r="CS979" s="15">
        <f t="shared" si="195"/>
        <v>0</v>
      </c>
      <c r="CT979" s="15">
        <f t="shared" si="196"/>
        <v>68</v>
      </c>
      <c r="CU979" s="15">
        <f t="shared" si="197"/>
        <v>1</v>
      </c>
      <c r="CV979" s="15">
        <f t="shared" si="198"/>
        <v>52.5</v>
      </c>
      <c r="CW979" s="15"/>
      <c r="CX979" s="15"/>
      <c r="CY979" s="15">
        <f t="shared" si="199"/>
        <v>0</v>
      </c>
      <c r="CZ979" s="15">
        <f>GG979</f>
        <v>0</v>
      </c>
      <c r="DA979" s="20"/>
      <c r="DB979" s="17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>
        <v>68</v>
      </c>
      <c r="DP979" s="17"/>
      <c r="DQ979" s="15"/>
      <c r="DR979" s="15"/>
      <c r="DS979" s="15"/>
      <c r="DT979" s="15"/>
      <c r="DU979" s="15"/>
      <c r="DV979" s="15"/>
      <c r="DW979" s="15"/>
      <c r="DX979" s="20"/>
      <c r="DY979" s="15">
        <v>28.4</v>
      </c>
      <c r="DZ979" s="20">
        <v>5</v>
      </c>
      <c r="EA979" s="15"/>
      <c r="EB979" s="20"/>
      <c r="EC979" s="15">
        <v>28.8</v>
      </c>
      <c r="ED979" s="20">
        <v>7</v>
      </c>
      <c r="EE979" s="15"/>
      <c r="EF979" s="20"/>
      <c r="EG979" s="15"/>
      <c r="EH979" s="20"/>
      <c r="EI979" s="15"/>
      <c r="EJ979" s="20"/>
      <c r="EK979" s="15"/>
      <c r="EL979" s="20"/>
      <c r="EM979" s="15"/>
      <c r="EN979" s="20"/>
      <c r="EO979" s="15"/>
      <c r="EP979" s="20"/>
      <c r="EQ979" s="15"/>
      <c r="ER979" s="20"/>
      <c r="ES979" s="15"/>
      <c r="ET979" s="20"/>
      <c r="EU979" s="15"/>
      <c r="EV979" s="20"/>
      <c r="EW979" s="15"/>
      <c r="EX979" s="20"/>
      <c r="EY979" s="15"/>
      <c r="EZ979" s="20"/>
      <c r="FA979" s="15"/>
      <c r="FB979" s="20"/>
      <c r="FC979" s="15">
        <v>68</v>
      </c>
      <c r="FD979" s="20">
        <v>3</v>
      </c>
      <c r="FE979" s="15"/>
      <c r="FF979" s="20"/>
      <c r="FG979" s="15"/>
      <c r="FH979" s="20"/>
      <c r="FI979" s="15"/>
      <c r="FJ979" s="20"/>
      <c r="FK979" s="15"/>
      <c r="FL979" s="20"/>
      <c r="FM979" s="15"/>
      <c r="FN979" s="20"/>
      <c r="FO979" s="15"/>
      <c r="FP979" s="20"/>
      <c r="FQ979" s="15"/>
      <c r="FR979" s="20"/>
      <c r="FS979" s="15"/>
      <c r="FT979" s="20"/>
      <c r="FU979" s="15"/>
      <c r="FV979" s="20"/>
      <c r="FW979" s="15"/>
      <c r="FX979" s="20"/>
      <c r="FY979" s="15"/>
      <c r="FZ979" s="20"/>
      <c r="GA979" s="15"/>
      <c r="GB979" s="20"/>
      <c r="GC979" s="15">
        <v>52.5</v>
      </c>
      <c r="GD979" s="20">
        <v>2</v>
      </c>
      <c r="GE979" s="15"/>
      <c r="GF979" s="20"/>
      <c r="GG979" s="170"/>
    </row>
    <row r="980" spans="1:189" s="2" customFormat="1" ht="15" customHeight="1" x14ac:dyDescent="0.3">
      <c r="A980" s="17" t="s">
        <v>133</v>
      </c>
      <c r="B980" s="17" t="s">
        <v>126</v>
      </c>
      <c r="C980" s="93" t="s">
        <v>3815</v>
      </c>
      <c r="D980" s="93" t="s">
        <v>3816</v>
      </c>
      <c r="E980" s="15" t="str">
        <f t="shared" si="193"/>
        <v>Jozaia Sanchez Cabrera</v>
      </c>
      <c r="F980" s="89" t="s">
        <v>135</v>
      </c>
      <c r="G980" s="17">
        <v>999919370</v>
      </c>
      <c r="H980" s="15">
        <f t="shared" si="194"/>
        <v>45</v>
      </c>
      <c r="I980" s="15"/>
      <c r="J980" s="15"/>
      <c r="K980" s="16"/>
      <c r="L980" s="15"/>
      <c r="M980" s="15"/>
      <c r="N980" s="15"/>
      <c r="O980" s="15">
        <f t="shared" si="189"/>
        <v>0</v>
      </c>
      <c r="P980" s="15">
        <v>0</v>
      </c>
      <c r="Q980" s="15">
        <f t="shared" si="190"/>
        <v>0</v>
      </c>
      <c r="R980" s="15">
        <v>0</v>
      </c>
      <c r="S980" s="15">
        <v>0</v>
      </c>
      <c r="T980" s="15">
        <f t="shared" si="191"/>
        <v>0</v>
      </c>
      <c r="U980" s="15">
        <f t="shared" si="192"/>
        <v>0</v>
      </c>
      <c r="V980" s="15"/>
      <c r="W980" s="15"/>
      <c r="X980" s="15"/>
      <c r="Y980" s="15"/>
      <c r="Z980" s="16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>
        <f t="shared" si="195"/>
        <v>0</v>
      </c>
      <c r="CT980" s="15">
        <f t="shared" si="196"/>
        <v>45</v>
      </c>
      <c r="CU980" s="15">
        <f t="shared" si="197"/>
        <v>1</v>
      </c>
      <c r="CV980" s="15">
        <f t="shared" si="198"/>
        <v>0</v>
      </c>
      <c r="CW980" s="15"/>
      <c r="CX980" s="15"/>
      <c r="CY980" s="15">
        <f t="shared" si="199"/>
        <v>0</v>
      </c>
      <c r="CZ980" s="15">
        <f>GG980</f>
        <v>0</v>
      </c>
      <c r="DA980" s="16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20"/>
      <c r="DY980" s="15"/>
      <c r="DZ980" s="20"/>
      <c r="EA980" s="15"/>
      <c r="EB980" s="20"/>
      <c r="EC980" s="15"/>
      <c r="ED980" s="20"/>
      <c r="EE980" s="15"/>
      <c r="EF980" s="20"/>
      <c r="EG980" s="15"/>
      <c r="EH980" s="20"/>
      <c r="EI980" s="15"/>
      <c r="EJ980" s="20"/>
      <c r="EK980" s="15"/>
      <c r="EL980" s="20"/>
      <c r="EM980" s="15"/>
      <c r="EN980" s="20"/>
      <c r="EO980" s="15"/>
      <c r="EP980" s="20"/>
      <c r="EQ980" s="15"/>
      <c r="ER980" s="20"/>
      <c r="ES980" s="15"/>
      <c r="ET980" s="20"/>
      <c r="EU980" s="15"/>
      <c r="EV980" s="20"/>
      <c r="EW980" s="15"/>
      <c r="EX980" s="20"/>
      <c r="EY980" s="15"/>
      <c r="EZ980" s="20"/>
      <c r="FA980" s="15"/>
      <c r="FB980" s="20"/>
      <c r="FC980" s="15"/>
      <c r="FD980" s="20"/>
      <c r="FE980" s="15"/>
      <c r="FF980" s="20"/>
      <c r="FG980" s="15"/>
      <c r="FH980" s="20"/>
      <c r="FI980" s="15">
        <v>45</v>
      </c>
      <c r="FJ980" s="20">
        <v>2</v>
      </c>
      <c r="FK980" s="15"/>
      <c r="FL980" s="20"/>
      <c r="FM980" s="15"/>
      <c r="FN980" s="20"/>
      <c r="FO980" s="15"/>
      <c r="FP980" s="20"/>
      <c r="FQ980" s="15"/>
      <c r="FR980" s="20"/>
      <c r="FS980" s="15"/>
      <c r="FT980" s="20"/>
      <c r="FU980" s="15"/>
      <c r="FV980" s="20"/>
      <c r="FW980" s="15"/>
      <c r="FX980" s="20"/>
      <c r="FY980" s="15"/>
      <c r="FZ980" s="20"/>
      <c r="GA980" s="15"/>
      <c r="GB980" s="20"/>
      <c r="GC980" s="15"/>
      <c r="GD980" s="20"/>
      <c r="GE980" s="15"/>
      <c r="GF980" s="20"/>
      <c r="GG980" s="170"/>
    </row>
    <row r="981" spans="1:189" s="2" customFormat="1" ht="15" customHeight="1" x14ac:dyDescent="0.3">
      <c r="A981" s="17" t="s">
        <v>125</v>
      </c>
      <c r="B981" s="15" t="s">
        <v>126</v>
      </c>
      <c r="C981" s="15" t="s">
        <v>434</v>
      </c>
      <c r="D981" s="15" t="s">
        <v>1286</v>
      </c>
      <c r="E981" s="15" t="str">
        <f t="shared" si="193"/>
        <v>Lucas Liu</v>
      </c>
      <c r="F981" s="15" t="s">
        <v>135</v>
      </c>
      <c r="G981" s="15">
        <v>999919377</v>
      </c>
      <c r="H981" s="15">
        <f t="shared" si="194"/>
        <v>19</v>
      </c>
      <c r="I981" s="15"/>
      <c r="J981" s="17">
        <f>(O981+P981+R981+S981+T981+U981)/2</f>
        <v>19</v>
      </c>
      <c r="K981" s="16"/>
      <c r="L981" s="15"/>
      <c r="M981" s="15"/>
      <c r="N981" s="15"/>
      <c r="O981" s="15">
        <f t="shared" si="189"/>
        <v>0</v>
      </c>
      <c r="P981" s="15">
        <v>0</v>
      </c>
      <c r="Q981" s="15">
        <f t="shared" si="190"/>
        <v>0</v>
      </c>
      <c r="R981" s="15">
        <v>0</v>
      </c>
      <c r="S981" s="15">
        <v>0</v>
      </c>
      <c r="T981" s="15">
        <f t="shared" si="191"/>
        <v>38</v>
      </c>
      <c r="U981" s="15">
        <f t="shared" si="192"/>
        <v>0</v>
      </c>
      <c r="V981" s="15"/>
      <c r="W981" s="15"/>
      <c r="X981" s="15"/>
      <c r="Y981" s="15"/>
      <c r="Z981" s="16"/>
      <c r="AA981" s="15"/>
      <c r="AB981" s="24"/>
      <c r="AC981" s="15"/>
      <c r="AD981" s="15"/>
      <c r="AE981" s="15"/>
      <c r="AF981" s="15"/>
      <c r="AG981" s="15"/>
      <c r="AH981" s="24"/>
      <c r="AI981" s="15"/>
      <c r="AJ981" s="15"/>
      <c r="AK981" s="15"/>
      <c r="AL981" s="15"/>
      <c r="AM981" s="15"/>
      <c r="AN981" s="24"/>
      <c r="AO981" s="15"/>
      <c r="AP981" s="24"/>
      <c r="AQ981" s="15"/>
      <c r="AR981" s="24"/>
      <c r="AS981" s="15"/>
      <c r="AT981" s="24"/>
      <c r="AU981" s="15"/>
      <c r="AV981" s="24"/>
      <c r="AW981" s="15"/>
      <c r="AX981" s="24"/>
      <c r="AY981" s="15"/>
      <c r="AZ981" s="15"/>
      <c r="BA981" s="15"/>
      <c r="BB981" s="15"/>
      <c r="BC981" s="15"/>
      <c r="BD981" s="15"/>
      <c r="BE981" s="15"/>
      <c r="BF981" s="24"/>
      <c r="BG981" s="15"/>
      <c r="BH981" s="24"/>
      <c r="BI981" s="15"/>
      <c r="BJ981" s="24"/>
      <c r="BK981" s="15"/>
      <c r="BL981" s="24"/>
      <c r="BM981" s="15"/>
      <c r="BN981" s="24"/>
      <c r="BO981" s="15"/>
      <c r="BP981" s="24"/>
      <c r="BQ981" s="15"/>
      <c r="BR981" s="24"/>
      <c r="BS981" s="15"/>
      <c r="BT981" s="24"/>
      <c r="BU981" s="15"/>
      <c r="BV981" s="24"/>
      <c r="BW981" s="15"/>
      <c r="BX981" s="24"/>
      <c r="BY981" s="15"/>
      <c r="BZ981" s="24"/>
      <c r="CA981" s="15"/>
      <c r="CB981" s="15"/>
      <c r="CC981" s="15"/>
      <c r="CD981" s="24"/>
      <c r="CE981" s="15"/>
      <c r="CF981" s="15"/>
      <c r="CG981" s="15">
        <f>0.3*68</f>
        <v>20.399999999999999</v>
      </c>
      <c r="CH981" s="25">
        <v>3</v>
      </c>
      <c r="CI981" s="15"/>
      <c r="CJ981" s="25"/>
      <c r="CK981" s="15"/>
      <c r="CL981" s="15"/>
      <c r="CM981" s="15"/>
      <c r="CN981" s="15"/>
      <c r="CO981" s="15"/>
      <c r="CP981" s="15"/>
      <c r="CQ981" s="15"/>
      <c r="CR981" s="15"/>
      <c r="CS981" s="15">
        <f t="shared" si="195"/>
        <v>0</v>
      </c>
      <c r="CT981" s="15">
        <f t="shared" si="196"/>
        <v>0</v>
      </c>
      <c r="CU981" s="15">
        <f t="shared" si="197"/>
        <v>0</v>
      </c>
      <c r="CV981" s="15">
        <f t="shared" si="198"/>
        <v>0</v>
      </c>
      <c r="CW981" s="15"/>
      <c r="CX981" s="15"/>
      <c r="CY981" s="15">
        <f t="shared" si="199"/>
        <v>0</v>
      </c>
      <c r="CZ981" s="15">
        <f>GG981</f>
        <v>0</v>
      </c>
      <c r="DA981" s="16"/>
      <c r="DB981" s="17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7"/>
      <c r="DQ981" s="15"/>
      <c r="DR981" s="15"/>
      <c r="DS981" s="15"/>
      <c r="DT981" s="15"/>
      <c r="DU981" s="15"/>
      <c r="DV981" s="15"/>
      <c r="DW981" s="15"/>
      <c r="DX981" s="20"/>
      <c r="DY981" s="15">
        <v>44</v>
      </c>
      <c r="DZ981" s="20" t="s">
        <v>129</v>
      </c>
      <c r="EA981" s="15"/>
      <c r="EB981" s="20"/>
      <c r="EC981" s="15">
        <v>38</v>
      </c>
      <c r="ED981" s="20" t="s">
        <v>168</v>
      </c>
      <c r="EE981" s="15"/>
      <c r="EF981" s="20"/>
      <c r="EG981" s="15"/>
      <c r="EH981" s="20"/>
      <c r="EI981" s="15"/>
      <c r="EJ981" s="20"/>
      <c r="EK981" s="15"/>
      <c r="EL981" s="20"/>
      <c r="EM981" s="15"/>
      <c r="EN981" s="20"/>
      <c r="EO981" s="15"/>
      <c r="EP981" s="20"/>
      <c r="EQ981" s="15"/>
      <c r="ER981" s="20"/>
      <c r="ES981" s="15"/>
      <c r="ET981" s="20"/>
      <c r="EU981" s="15"/>
      <c r="EV981" s="20"/>
      <c r="EW981" s="15"/>
      <c r="EX981" s="20"/>
      <c r="EY981" s="15"/>
      <c r="EZ981" s="20"/>
      <c r="FA981" s="15"/>
      <c r="FB981" s="20"/>
      <c r="FC981" s="15"/>
      <c r="FD981" s="20"/>
      <c r="FE981" s="15"/>
      <c r="FF981" s="20"/>
      <c r="FG981" s="15"/>
      <c r="FH981" s="20"/>
      <c r="FI981" s="15"/>
      <c r="FJ981" s="20"/>
      <c r="FK981" s="15"/>
      <c r="FL981" s="20"/>
      <c r="FM981" s="15"/>
      <c r="FN981" s="20"/>
      <c r="FO981" s="15"/>
      <c r="FP981" s="20"/>
      <c r="FQ981" s="15"/>
      <c r="FR981" s="20"/>
      <c r="FS981" s="15"/>
      <c r="FT981" s="20"/>
      <c r="FU981" s="15"/>
      <c r="FV981" s="20"/>
      <c r="FW981" s="15"/>
      <c r="FX981" s="20"/>
      <c r="FY981" s="15"/>
      <c r="FZ981" s="20"/>
      <c r="GA981" s="15"/>
      <c r="GB981" s="20"/>
      <c r="GC981" s="15"/>
      <c r="GD981" s="20"/>
      <c r="GE981" s="15"/>
      <c r="GF981" s="20"/>
      <c r="GG981" s="170"/>
    </row>
    <row r="982" spans="1:189" s="2" customFormat="1" ht="15" customHeight="1" x14ac:dyDescent="0.3">
      <c r="A982" s="15" t="s">
        <v>130</v>
      </c>
      <c r="B982" s="15" t="s">
        <v>126</v>
      </c>
      <c r="C982" s="15" t="s">
        <v>1288</v>
      </c>
      <c r="D982" s="15" t="s">
        <v>1286</v>
      </c>
      <c r="E982" s="15" t="str">
        <f t="shared" si="193"/>
        <v>Erika Liu</v>
      </c>
      <c r="F982" s="15" t="s">
        <v>128</v>
      </c>
      <c r="G982" s="15">
        <v>999919379</v>
      </c>
      <c r="H982" s="15">
        <f t="shared" si="194"/>
        <v>38</v>
      </c>
      <c r="I982" s="15"/>
      <c r="J982" s="15"/>
      <c r="K982" s="16"/>
      <c r="L982" s="15"/>
      <c r="M982" s="15"/>
      <c r="N982" s="15"/>
      <c r="O982" s="15">
        <f t="shared" si="189"/>
        <v>0</v>
      </c>
      <c r="P982" s="15">
        <v>0</v>
      </c>
      <c r="Q982" s="15">
        <f t="shared" si="190"/>
        <v>0</v>
      </c>
      <c r="R982" s="15">
        <v>0</v>
      </c>
      <c r="S982" s="15">
        <v>0</v>
      </c>
      <c r="T982" s="15">
        <f t="shared" si="191"/>
        <v>38</v>
      </c>
      <c r="U982" s="15">
        <f t="shared" si="192"/>
        <v>0</v>
      </c>
      <c r="V982" s="15"/>
      <c r="W982" s="15"/>
      <c r="X982" s="15"/>
      <c r="Y982" s="15"/>
      <c r="Z982" s="16"/>
      <c r="AA982" s="15"/>
      <c r="AB982" s="24"/>
      <c r="AC982" s="15"/>
      <c r="AD982" s="15"/>
      <c r="AE982" s="15"/>
      <c r="AF982" s="15"/>
      <c r="AG982" s="15"/>
      <c r="AH982" s="24"/>
      <c r="AI982" s="15"/>
      <c r="AJ982" s="15"/>
      <c r="AK982" s="15"/>
      <c r="AL982" s="15"/>
      <c r="AM982" s="15"/>
      <c r="AN982" s="24"/>
      <c r="AO982" s="15"/>
      <c r="AP982" s="24"/>
      <c r="AQ982" s="15"/>
      <c r="AR982" s="24"/>
      <c r="AS982" s="15"/>
      <c r="AT982" s="24"/>
      <c r="AU982" s="15"/>
      <c r="AV982" s="24"/>
      <c r="AW982" s="15"/>
      <c r="AX982" s="24"/>
      <c r="AY982" s="15"/>
      <c r="AZ982" s="15"/>
      <c r="BA982" s="15"/>
      <c r="BB982" s="15"/>
      <c r="BC982" s="15"/>
      <c r="BD982" s="15"/>
      <c r="BE982" s="15"/>
      <c r="BF982" s="24"/>
      <c r="BG982" s="15"/>
      <c r="BH982" s="24"/>
      <c r="BI982" s="15"/>
      <c r="BJ982" s="24"/>
      <c r="BK982" s="15"/>
      <c r="BL982" s="24"/>
      <c r="BM982" s="15"/>
      <c r="BN982" s="24"/>
      <c r="BO982" s="15"/>
      <c r="BP982" s="24"/>
      <c r="BQ982" s="15"/>
      <c r="BR982" s="24"/>
      <c r="BS982" s="15"/>
      <c r="BT982" s="24"/>
      <c r="BU982" s="15"/>
      <c r="BV982" s="24"/>
      <c r="BW982" s="15"/>
      <c r="BX982" s="24"/>
      <c r="BY982" s="15"/>
      <c r="BZ982" s="24"/>
      <c r="CA982" s="15"/>
      <c r="CB982" s="15"/>
      <c r="CC982" s="15"/>
      <c r="CD982" s="24"/>
      <c r="CE982" s="15"/>
      <c r="CF982" s="15"/>
      <c r="CG982" s="15">
        <f>0.3*63</f>
        <v>18.899999999999999</v>
      </c>
      <c r="CH982" s="25">
        <v>5</v>
      </c>
      <c r="CI982" s="15"/>
      <c r="CJ982" s="25"/>
      <c r="CK982" s="15"/>
      <c r="CL982" s="15"/>
      <c r="CM982" s="15"/>
      <c r="CN982" s="15"/>
      <c r="CO982" s="15"/>
      <c r="CP982" s="15"/>
      <c r="CQ982" s="15"/>
      <c r="CR982" s="15"/>
      <c r="CS982" s="15">
        <f t="shared" si="195"/>
        <v>0</v>
      </c>
      <c r="CT982" s="15">
        <f t="shared" si="196"/>
        <v>0</v>
      </c>
      <c r="CU982" s="15">
        <f t="shared" si="197"/>
        <v>0</v>
      </c>
      <c r="CV982" s="15">
        <f t="shared" si="198"/>
        <v>0</v>
      </c>
      <c r="CW982" s="15"/>
      <c r="CX982" s="15"/>
      <c r="CY982" s="15">
        <f t="shared" si="199"/>
        <v>0</v>
      </c>
      <c r="CZ982" s="15">
        <f>GG982</f>
        <v>0</v>
      </c>
      <c r="DA982" s="16"/>
      <c r="DB982" s="17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7"/>
      <c r="DQ982" s="15"/>
      <c r="DR982" s="15"/>
      <c r="DS982" s="15"/>
      <c r="DT982" s="15"/>
      <c r="DU982" s="15"/>
      <c r="DV982" s="15"/>
      <c r="DW982" s="15"/>
      <c r="DX982" s="20"/>
      <c r="DY982" s="15">
        <v>33</v>
      </c>
      <c r="DZ982" s="20" t="s">
        <v>168</v>
      </c>
      <c r="EA982" s="15"/>
      <c r="EB982" s="20"/>
      <c r="EC982" s="15">
        <v>38</v>
      </c>
      <c r="ED982" s="20" t="s">
        <v>168</v>
      </c>
      <c r="EE982" s="15"/>
      <c r="EF982" s="20"/>
      <c r="EG982" s="15"/>
      <c r="EH982" s="20"/>
      <c r="EI982" s="15"/>
      <c r="EJ982" s="20"/>
      <c r="EK982" s="15"/>
      <c r="EL982" s="20"/>
      <c r="EM982" s="15"/>
      <c r="EN982" s="20"/>
      <c r="EO982" s="15"/>
      <c r="EP982" s="20"/>
      <c r="EQ982" s="15"/>
      <c r="ER982" s="20"/>
      <c r="ES982" s="15"/>
      <c r="ET982" s="20"/>
      <c r="EU982" s="15"/>
      <c r="EV982" s="20"/>
      <c r="EW982" s="15"/>
      <c r="EX982" s="20"/>
      <c r="EY982" s="15"/>
      <c r="EZ982" s="20"/>
      <c r="FA982" s="15"/>
      <c r="FB982" s="20"/>
      <c r="FC982" s="15"/>
      <c r="FD982" s="20"/>
      <c r="FE982" s="15"/>
      <c r="FF982" s="20"/>
      <c r="FG982" s="15"/>
      <c r="FH982" s="20"/>
      <c r="FI982" s="15"/>
      <c r="FJ982" s="20"/>
      <c r="FK982" s="15"/>
      <c r="FL982" s="20"/>
      <c r="FM982" s="15"/>
      <c r="FN982" s="20"/>
      <c r="FO982" s="15"/>
      <c r="FP982" s="20"/>
      <c r="FQ982" s="15"/>
      <c r="FR982" s="20"/>
      <c r="FS982" s="15"/>
      <c r="FT982" s="20"/>
      <c r="FU982" s="15"/>
      <c r="FV982" s="20"/>
      <c r="FW982" s="15"/>
      <c r="FX982" s="20"/>
      <c r="FY982" s="15"/>
      <c r="FZ982" s="20"/>
      <c r="GA982" s="15"/>
      <c r="GB982" s="20"/>
      <c r="GC982" s="15"/>
      <c r="GD982" s="20"/>
      <c r="GE982" s="15"/>
      <c r="GF982" s="20"/>
      <c r="GG982" s="170"/>
    </row>
    <row r="983" spans="1:189" s="2" customFormat="1" ht="15" customHeight="1" x14ac:dyDescent="0.3">
      <c r="A983" s="15" t="s">
        <v>133</v>
      </c>
      <c r="B983" s="15" t="s">
        <v>126</v>
      </c>
      <c r="C983" s="15" t="s">
        <v>820</v>
      </c>
      <c r="D983" s="15" t="s">
        <v>821</v>
      </c>
      <c r="E983" s="15" t="str">
        <f t="shared" si="193"/>
        <v>Chase  Gerber</v>
      </c>
      <c r="F983" s="15" t="s">
        <v>135</v>
      </c>
      <c r="G983" s="15">
        <v>999919400</v>
      </c>
      <c r="H983" s="15">
        <f t="shared" si="194"/>
        <v>94.2</v>
      </c>
      <c r="I983" s="15"/>
      <c r="J983" s="15"/>
      <c r="K983" s="16"/>
      <c r="L983" s="15"/>
      <c r="M983" s="15"/>
      <c r="N983" s="15"/>
      <c r="O983" s="15">
        <f t="shared" si="189"/>
        <v>0</v>
      </c>
      <c r="P983" s="15">
        <v>0</v>
      </c>
      <c r="Q983" s="15">
        <f t="shared" si="190"/>
        <v>1</v>
      </c>
      <c r="R983" s="15">
        <v>0</v>
      </c>
      <c r="S983" s="15">
        <v>0</v>
      </c>
      <c r="T983" s="15">
        <f t="shared" si="191"/>
        <v>27.2</v>
      </c>
      <c r="U983" s="15">
        <f t="shared" si="192"/>
        <v>0</v>
      </c>
      <c r="V983" s="15"/>
      <c r="W983" s="15"/>
      <c r="X983" s="15"/>
      <c r="Y983" s="15"/>
      <c r="Z983" s="16"/>
      <c r="AA983" s="15"/>
      <c r="AB983" s="24"/>
      <c r="AC983" s="15"/>
      <c r="AD983" s="15"/>
      <c r="AE983" s="15"/>
      <c r="AF983" s="15"/>
      <c r="AG983" s="15"/>
      <c r="AH983" s="24"/>
      <c r="AI983" s="15"/>
      <c r="AJ983" s="15"/>
      <c r="AK983" s="15"/>
      <c r="AL983" s="15"/>
      <c r="AM983" s="15"/>
      <c r="AN983" s="24"/>
      <c r="AO983" s="15"/>
      <c r="AP983" s="24"/>
      <c r="AQ983" s="15"/>
      <c r="AR983" s="24"/>
      <c r="AS983" s="15"/>
      <c r="AT983" s="24"/>
      <c r="AU983" s="15"/>
      <c r="AV983" s="24"/>
      <c r="AW983" s="15"/>
      <c r="AX983" s="24"/>
      <c r="AY983" s="15"/>
      <c r="AZ983" s="15"/>
      <c r="BA983" s="15"/>
      <c r="BB983" s="15"/>
      <c r="BC983" s="15"/>
      <c r="BD983" s="15"/>
      <c r="BE983" s="15"/>
      <c r="BF983" s="24"/>
      <c r="BG983" s="15"/>
      <c r="BH983" s="24"/>
      <c r="BI983" s="15"/>
      <c r="BJ983" s="24"/>
      <c r="BK983" s="15"/>
      <c r="BL983" s="24"/>
      <c r="BM983" s="15"/>
      <c r="BN983" s="24"/>
      <c r="BO983" s="15"/>
      <c r="BP983" s="24"/>
      <c r="BQ983" s="15"/>
      <c r="BR983" s="24"/>
      <c r="BS983" s="15"/>
      <c r="BT983" s="24"/>
      <c r="BU983" s="15"/>
      <c r="BV983" s="24"/>
      <c r="BW983" s="15"/>
      <c r="BX983" s="24"/>
      <c r="BY983" s="15"/>
      <c r="BZ983" s="24"/>
      <c r="CA983" s="15"/>
      <c r="CB983" s="15"/>
      <c r="CC983" s="15"/>
      <c r="CD983" s="24"/>
      <c r="CE983" s="15"/>
      <c r="CF983" s="15"/>
      <c r="CG983" s="15">
        <f>0.4*120</f>
        <v>48</v>
      </c>
      <c r="CH983" s="25">
        <v>1</v>
      </c>
      <c r="CI983" s="15"/>
      <c r="CJ983" s="25"/>
      <c r="CK983" s="15"/>
      <c r="CL983" s="15"/>
      <c r="CM983" s="15"/>
      <c r="CN983" s="15"/>
      <c r="CO983" s="15"/>
      <c r="CP983" s="15"/>
      <c r="CQ983" s="15"/>
      <c r="CR983" s="15"/>
      <c r="CS983" s="15">
        <f t="shared" si="195"/>
        <v>0</v>
      </c>
      <c r="CT983" s="15">
        <f t="shared" si="196"/>
        <v>0</v>
      </c>
      <c r="CU983" s="15">
        <f t="shared" si="197"/>
        <v>0</v>
      </c>
      <c r="CV983" s="15">
        <f t="shared" si="198"/>
        <v>67</v>
      </c>
      <c r="CW983" s="15"/>
      <c r="CX983" s="15"/>
      <c r="CY983" s="15">
        <f t="shared" si="199"/>
        <v>0</v>
      </c>
      <c r="CZ983" s="15">
        <f>GG983</f>
        <v>0</v>
      </c>
      <c r="DA983" s="16"/>
      <c r="DB983" s="17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>
        <v>90</v>
      </c>
      <c r="DP983" s="17"/>
      <c r="DQ983" s="15"/>
      <c r="DR983" s="15"/>
      <c r="DS983" s="15"/>
      <c r="DT983" s="15"/>
      <c r="DU983" s="15"/>
      <c r="DV983" s="15"/>
      <c r="DW983" s="15"/>
      <c r="DX983" s="20"/>
      <c r="DY983" s="15">
        <v>105</v>
      </c>
      <c r="DZ983" s="20">
        <v>2</v>
      </c>
      <c r="EA983" s="15"/>
      <c r="EB983" s="20"/>
      <c r="EC983" s="15">
        <v>27.2</v>
      </c>
      <c r="ED983" s="20">
        <v>8</v>
      </c>
      <c r="EE983" s="15"/>
      <c r="EF983" s="20"/>
      <c r="EG983" s="15"/>
      <c r="EH983" s="20"/>
      <c r="EI983" s="15"/>
      <c r="EJ983" s="20"/>
      <c r="EK983" s="15"/>
      <c r="EL983" s="20"/>
      <c r="EM983" s="15"/>
      <c r="EN983" s="20"/>
      <c r="EO983" s="15"/>
      <c r="EP983" s="20"/>
      <c r="EQ983" s="15"/>
      <c r="ER983" s="20"/>
      <c r="ES983" s="15"/>
      <c r="ET983" s="20"/>
      <c r="EU983" s="15"/>
      <c r="EV983" s="20"/>
      <c r="EW983" s="15"/>
      <c r="EX983" s="20"/>
      <c r="EY983" s="15"/>
      <c r="EZ983" s="20"/>
      <c r="FA983" s="15"/>
      <c r="FB983" s="20"/>
      <c r="FC983" s="15"/>
      <c r="FD983" s="20"/>
      <c r="FE983" s="15"/>
      <c r="FF983" s="20"/>
      <c r="FG983" s="15"/>
      <c r="FH983" s="20"/>
      <c r="FI983" s="15"/>
      <c r="FJ983" s="20"/>
      <c r="FK983" s="15"/>
      <c r="FL983" s="20"/>
      <c r="FM983" s="15"/>
      <c r="FN983" s="20"/>
      <c r="FO983" s="15"/>
      <c r="FP983" s="20"/>
      <c r="FQ983" s="15"/>
      <c r="FR983" s="20"/>
      <c r="FS983" s="15"/>
      <c r="FT983" s="20"/>
      <c r="FU983" s="15"/>
      <c r="FV983" s="20"/>
      <c r="FW983" s="15"/>
      <c r="FX983" s="20"/>
      <c r="FY983" s="15"/>
      <c r="FZ983" s="20"/>
      <c r="GA983" s="15"/>
      <c r="GB983" s="20"/>
      <c r="GC983" s="15">
        <v>67</v>
      </c>
      <c r="GD983" s="20">
        <v>6</v>
      </c>
      <c r="GE983" s="15"/>
      <c r="GF983" s="20"/>
      <c r="GG983" s="170"/>
    </row>
    <row r="984" spans="1:189" s="2" customFormat="1" ht="15" customHeight="1" x14ac:dyDescent="0.3">
      <c r="A984" s="15" t="s">
        <v>2905</v>
      </c>
      <c r="B984" s="17" t="s">
        <v>138</v>
      </c>
      <c r="C984" s="17" t="s">
        <v>1454</v>
      </c>
      <c r="D984" s="17" t="s">
        <v>2013</v>
      </c>
      <c r="E984" s="15" t="str">
        <f t="shared" si="193"/>
        <v>Jillian Gnazzo</v>
      </c>
      <c r="F984" s="17" t="s">
        <v>128</v>
      </c>
      <c r="G984" s="17">
        <v>999919422</v>
      </c>
      <c r="H984" s="15">
        <f t="shared" si="194"/>
        <v>45</v>
      </c>
      <c r="I984" s="15"/>
      <c r="J984" s="15"/>
      <c r="K984" s="16"/>
      <c r="L984" s="15"/>
      <c r="M984" s="15"/>
      <c r="N984" s="15"/>
      <c r="O984" s="15">
        <f t="shared" si="189"/>
        <v>0</v>
      </c>
      <c r="P984" s="15">
        <v>0</v>
      </c>
      <c r="Q984" s="15">
        <f t="shared" si="190"/>
        <v>0</v>
      </c>
      <c r="R984" s="15">
        <v>0</v>
      </c>
      <c r="S984" s="15">
        <v>0</v>
      </c>
      <c r="T984" s="15">
        <f t="shared" si="191"/>
        <v>45</v>
      </c>
      <c r="U984" s="15">
        <f t="shared" si="192"/>
        <v>0</v>
      </c>
      <c r="V984" s="15"/>
      <c r="W984" s="15"/>
      <c r="X984" s="15"/>
      <c r="Y984" s="15"/>
      <c r="Z984" s="16"/>
      <c r="AA984" s="15"/>
      <c r="AB984" s="24"/>
      <c r="AC984" s="15"/>
      <c r="AD984" s="15"/>
      <c r="AE984" s="15"/>
      <c r="AF984" s="15"/>
      <c r="AG984" s="15"/>
      <c r="AH984" s="24"/>
      <c r="AI984" s="15"/>
      <c r="AJ984" s="15"/>
      <c r="AK984" s="15"/>
      <c r="AL984" s="15"/>
      <c r="AM984" s="15"/>
      <c r="AN984" s="24"/>
      <c r="AO984" s="15"/>
      <c r="AP984" s="24"/>
      <c r="AQ984" s="15"/>
      <c r="AR984" s="24"/>
      <c r="AS984" s="15"/>
      <c r="AT984" s="24"/>
      <c r="AU984" s="15"/>
      <c r="AV984" s="24"/>
      <c r="AW984" s="15"/>
      <c r="AX984" s="24"/>
      <c r="AY984" s="15"/>
      <c r="AZ984" s="15"/>
      <c r="BA984" s="15"/>
      <c r="BB984" s="15"/>
      <c r="BC984" s="15"/>
      <c r="BD984" s="15"/>
      <c r="BE984" s="15"/>
      <c r="BF984" s="24"/>
      <c r="BG984" s="15"/>
      <c r="BH984" s="24"/>
      <c r="BI984" s="15"/>
      <c r="BJ984" s="24"/>
      <c r="BK984" s="15"/>
      <c r="BL984" s="24"/>
      <c r="BM984" s="15"/>
      <c r="BN984" s="24"/>
      <c r="BO984" s="15"/>
      <c r="BP984" s="24"/>
      <c r="BQ984" s="15"/>
      <c r="BR984" s="24"/>
      <c r="BS984" s="15"/>
      <c r="BT984" s="24"/>
      <c r="BU984" s="15"/>
      <c r="BV984" s="24"/>
      <c r="BW984" s="15"/>
      <c r="BX984" s="24"/>
      <c r="BY984" s="15"/>
      <c r="BZ984" s="24"/>
      <c r="CA984" s="15"/>
      <c r="CB984" s="24"/>
      <c r="CC984" s="15"/>
      <c r="CD984" s="24"/>
      <c r="CE984" s="15"/>
      <c r="CF984" s="24"/>
      <c r="CG984" s="15"/>
      <c r="CH984" s="25"/>
      <c r="CI984" s="15"/>
      <c r="CJ984" s="25"/>
      <c r="CK984" s="15"/>
      <c r="CL984" s="25"/>
      <c r="CM984" s="15"/>
      <c r="CN984" s="25"/>
      <c r="CO984" s="15"/>
      <c r="CP984" s="25"/>
      <c r="CQ984" s="15"/>
      <c r="CR984" s="25"/>
      <c r="CS984" s="15">
        <f t="shared" si="195"/>
        <v>0</v>
      </c>
      <c r="CT984" s="15">
        <f t="shared" si="196"/>
        <v>0</v>
      </c>
      <c r="CU984" s="15">
        <f t="shared" si="197"/>
        <v>0</v>
      </c>
      <c r="CV984" s="15">
        <f t="shared" si="198"/>
        <v>0</v>
      </c>
      <c r="CW984" s="15"/>
      <c r="CX984" s="15"/>
      <c r="CY984" s="15">
        <f t="shared" si="199"/>
        <v>0</v>
      </c>
      <c r="CZ984" s="15">
        <f>GG984</f>
        <v>0</v>
      </c>
      <c r="DA984" s="19"/>
      <c r="DB984" s="17"/>
      <c r="DC984" s="15"/>
      <c r="DD984" s="15"/>
      <c r="DE984" s="17">
        <v>30</v>
      </c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7"/>
      <c r="DQ984" s="15"/>
      <c r="DR984" s="15"/>
      <c r="DS984" s="15"/>
      <c r="DT984" s="15"/>
      <c r="DU984" s="15"/>
      <c r="DV984" s="15"/>
      <c r="DW984" s="15"/>
      <c r="DX984" s="20"/>
      <c r="DY984" s="15"/>
      <c r="DZ984" s="20"/>
      <c r="EA984" s="15">
        <v>52.5</v>
      </c>
      <c r="EB984" s="20">
        <v>2</v>
      </c>
      <c r="EC984" s="15">
        <v>45</v>
      </c>
      <c r="ED984" s="20">
        <v>3</v>
      </c>
      <c r="EE984" s="15"/>
      <c r="EF984" s="20"/>
      <c r="EG984" s="15"/>
      <c r="EH984" s="20"/>
      <c r="EI984" s="15"/>
      <c r="EJ984" s="20"/>
      <c r="EK984" s="15"/>
      <c r="EL984" s="20"/>
      <c r="EM984" s="15"/>
      <c r="EN984" s="20"/>
      <c r="EO984" s="15"/>
      <c r="EP984" s="20"/>
      <c r="EQ984" s="15"/>
      <c r="ER984" s="20"/>
      <c r="ES984" s="15"/>
      <c r="ET984" s="20"/>
      <c r="EU984" s="15"/>
      <c r="EV984" s="20"/>
      <c r="EW984" s="15"/>
      <c r="EX984" s="20"/>
      <c r="EY984" s="15"/>
      <c r="EZ984" s="20"/>
      <c r="FA984" s="15"/>
      <c r="FB984" s="20"/>
      <c r="FC984" s="15"/>
      <c r="FD984" s="20"/>
      <c r="FE984" s="15"/>
      <c r="FF984" s="20"/>
      <c r="FG984" s="15"/>
      <c r="FH984" s="20"/>
      <c r="FI984" s="15"/>
      <c r="FJ984" s="20"/>
      <c r="FK984" s="15"/>
      <c r="FL984" s="20"/>
      <c r="FM984" s="15"/>
      <c r="FN984" s="20"/>
      <c r="FO984" s="15"/>
      <c r="FP984" s="20"/>
      <c r="FQ984" s="15"/>
      <c r="FR984" s="20"/>
      <c r="FS984" s="15"/>
      <c r="FT984" s="20"/>
      <c r="FU984" s="15"/>
      <c r="FV984" s="20"/>
      <c r="FW984" s="15"/>
      <c r="FX984" s="20"/>
      <c r="FY984" s="15"/>
      <c r="FZ984" s="20"/>
      <c r="GA984" s="15"/>
      <c r="GB984" s="20"/>
      <c r="GC984" s="15"/>
      <c r="GD984" s="20"/>
      <c r="GE984" s="15"/>
      <c r="GF984" s="20"/>
      <c r="GG984" s="170"/>
    </row>
    <row r="985" spans="1:189" s="2" customFormat="1" ht="15" customHeight="1" x14ac:dyDescent="0.3">
      <c r="A985" s="15" t="s">
        <v>146</v>
      </c>
      <c r="B985" s="15" t="s">
        <v>142</v>
      </c>
      <c r="C985" s="15" t="s">
        <v>1835</v>
      </c>
      <c r="D985" s="15" t="s">
        <v>1137</v>
      </c>
      <c r="E985" s="15" t="str">
        <f t="shared" si="193"/>
        <v>Isabel  Theodore</v>
      </c>
      <c r="F985" s="15" t="s">
        <v>128</v>
      </c>
      <c r="G985" s="15">
        <v>999919423</v>
      </c>
      <c r="H985" s="15">
        <f t="shared" si="194"/>
        <v>142.5</v>
      </c>
      <c r="I985" s="15"/>
      <c r="J985" s="15"/>
      <c r="K985" s="16"/>
      <c r="L985" s="15"/>
      <c r="M985" s="15"/>
      <c r="N985" s="15"/>
      <c r="O985" s="15">
        <f t="shared" si="189"/>
        <v>0</v>
      </c>
      <c r="P985" s="15">
        <v>0</v>
      </c>
      <c r="Q985" s="15">
        <f t="shared" si="190"/>
        <v>1</v>
      </c>
      <c r="R985" s="15">
        <v>0</v>
      </c>
      <c r="S985" s="15">
        <v>0</v>
      </c>
      <c r="T985" s="15">
        <f t="shared" si="191"/>
        <v>0</v>
      </c>
      <c r="U985" s="15">
        <f t="shared" si="192"/>
        <v>0</v>
      </c>
      <c r="V985" s="15"/>
      <c r="W985" s="15"/>
      <c r="X985" s="15"/>
      <c r="Y985" s="15"/>
      <c r="Z985" s="16"/>
      <c r="AA985" s="15"/>
      <c r="AB985" s="24"/>
      <c r="AC985" s="15"/>
      <c r="AD985" s="15"/>
      <c r="AE985" s="15"/>
      <c r="AF985" s="15"/>
      <c r="AG985" s="15"/>
      <c r="AH985" s="24"/>
      <c r="AI985" s="15"/>
      <c r="AJ985" s="15"/>
      <c r="AK985" s="15"/>
      <c r="AL985" s="15"/>
      <c r="AM985" s="15"/>
      <c r="AN985" s="24"/>
      <c r="AO985" s="15"/>
      <c r="AP985" s="24"/>
      <c r="AQ985" s="15"/>
      <c r="AR985" s="24"/>
      <c r="AS985" s="15"/>
      <c r="AT985" s="24"/>
      <c r="AU985" s="15"/>
      <c r="AV985" s="24"/>
      <c r="AW985" s="15"/>
      <c r="AX985" s="24"/>
      <c r="AY985" s="15"/>
      <c r="AZ985" s="15"/>
      <c r="BA985" s="15"/>
      <c r="BB985" s="15"/>
      <c r="BC985" s="15"/>
      <c r="BD985" s="15"/>
      <c r="BE985" s="15"/>
      <c r="BF985" s="24"/>
      <c r="BG985" s="15"/>
      <c r="BH985" s="24"/>
      <c r="BI985" s="15"/>
      <c r="BJ985" s="24"/>
      <c r="BK985" s="15"/>
      <c r="BL985" s="24"/>
      <c r="BM985" s="15"/>
      <c r="BN985" s="24"/>
      <c r="BO985" s="15"/>
      <c r="BP985" s="24"/>
      <c r="BQ985" s="15"/>
      <c r="BR985" s="24"/>
      <c r="BS985" s="15"/>
      <c r="BT985" s="24"/>
      <c r="BU985" s="15"/>
      <c r="BV985" s="24"/>
      <c r="BW985" s="15"/>
      <c r="BX985" s="24"/>
      <c r="BY985" s="15"/>
      <c r="BZ985" s="24"/>
      <c r="CA985" s="15">
        <f>0.4*60</f>
        <v>24</v>
      </c>
      <c r="CB985" s="15"/>
      <c r="CC985" s="15"/>
      <c r="CD985" s="24"/>
      <c r="CE985" s="15"/>
      <c r="CF985" s="15"/>
      <c r="CG985" s="15">
        <f>0.4*68</f>
        <v>27.200000000000003</v>
      </c>
      <c r="CH985" s="25">
        <v>3</v>
      </c>
      <c r="CI985" s="15"/>
      <c r="CJ985" s="25"/>
      <c r="CK985" s="15"/>
      <c r="CL985" s="15"/>
      <c r="CM985" s="15"/>
      <c r="CN985" s="15"/>
      <c r="CO985" s="15"/>
      <c r="CP985" s="24"/>
      <c r="CQ985" s="15"/>
      <c r="CR985" s="24"/>
      <c r="CS985" s="15">
        <f t="shared" si="195"/>
        <v>0</v>
      </c>
      <c r="CT985" s="15">
        <f t="shared" si="196"/>
        <v>90</v>
      </c>
      <c r="CU985" s="15">
        <f t="shared" si="197"/>
        <v>1</v>
      </c>
      <c r="CV985" s="15">
        <f t="shared" si="198"/>
        <v>52.5</v>
      </c>
      <c r="CW985" s="15"/>
      <c r="CX985" s="15"/>
      <c r="CY985" s="15">
        <f t="shared" si="199"/>
        <v>0</v>
      </c>
      <c r="CZ985" s="15">
        <f>GG985</f>
        <v>0</v>
      </c>
      <c r="DA985" s="20"/>
      <c r="DB985" s="17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>
        <v>68</v>
      </c>
      <c r="DP985" s="17"/>
      <c r="DQ985" s="15"/>
      <c r="DR985" s="15"/>
      <c r="DS985" s="15"/>
      <c r="DT985" s="15"/>
      <c r="DU985" s="15"/>
      <c r="DV985" s="15"/>
      <c r="DW985" s="15"/>
      <c r="DX985" s="20"/>
      <c r="DY985" s="15">
        <v>21</v>
      </c>
      <c r="DZ985" s="20">
        <v>2</v>
      </c>
      <c r="EA985" s="15"/>
      <c r="EB985" s="20"/>
      <c r="EC985" s="15"/>
      <c r="ED985" s="20"/>
      <c r="EE985" s="15"/>
      <c r="EF985" s="20"/>
      <c r="EG985" s="15"/>
      <c r="EH985" s="20"/>
      <c r="EI985" s="15"/>
      <c r="EJ985" s="20"/>
      <c r="EK985" s="15"/>
      <c r="EL985" s="20"/>
      <c r="EM985" s="15"/>
      <c r="EN985" s="20"/>
      <c r="EO985" s="15"/>
      <c r="EP985" s="20"/>
      <c r="EQ985" s="15"/>
      <c r="ER985" s="20"/>
      <c r="ES985" s="15"/>
      <c r="ET985" s="20"/>
      <c r="EU985" s="15"/>
      <c r="EV985" s="20"/>
      <c r="EW985" s="15"/>
      <c r="EX985" s="20"/>
      <c r="EY985" s="15"/>
      <c r="EZ985" s="20"/>
      <c r="FA985" s="15"/>
      <c r="FB985" s="20"/>
      <c r="FC985" s="15">
        <v>90</v>
      </c>
      <c r="FD985" s="20">
        <v>2</v>
      </c>
      <c r="FE985" s="15"/>
      <c r="FF985" s="20"/>
      <c r="FG985" s="15"/>
      <c r="FH985" s="20"/>
      <c r="FI985" s="15"/>
      <c r="FJ985" s="20"/>
      <c r="FK985" s="15"/>
      <c r="FL985" s="20"/>
      <c r="FM985" s="15"/>
      <c r="FN985" s="20"/>
      <c r="FO985" s="15"/>
      <c r="FP985" s="20"/>
      <c r="FQ985" s="15"/>
      <c r="FR985" s="20"/>
      <c r="FS985" s="15"/>
      <c r="FT985" s="20"/>
      <c r="FU985" s="15"/>
      <c r="FV985" s="20"/>
      <c r="FW985" s="15"/>
      <c r="FX985" s="20"/>
      <c r="FY985" s="15"/>
      <c r="FZ985" s="20"/>
      <c r="GA985" s="15"/>
      <c r="GB985" s="20"/>
      <c r="GC985" s="15">
        <v>52.5</v>
      </c>
      <c r="GD985" s="20">
        <v>2</v>
      </c>
      <c r="GE985" s="15"/>
      <c r="GF985" s="20"/>
      <c r="GG985" s="170"/>
    </row>
    <row r="986" spans="1:189" s="2" customFormat="1" ht="15" customHeight="1" x14ac:dyDescent="0.3">
      <c r="A986" s="15" t="s">
        <v>130</v>
      </c>
      <c r="B986" s="15" t="s">
        <v>142</v>
      </c>
      <c r="C986" s="15" t="s">
        <v>505</v>
      </c>
      <c r="D986" s="15" t="s">
        <v>1671</v>
      </c>
      <c r="E986" s="15" t="str">
        <f t="shared" si="193"/>
        <v>Nolan Sarina</v>
      </c>
      <c r="F986" s="15" t="s">
        <v>135</v>
      </c>
      <c r="G986" s="15">
        <v>999919427</v>
      </c>
      <c r="H986" s="15">
        <f t="shared" si="194"/>
        <v>25.5</v>
      </c>
      <c r="I986" s="15"/>
      <c r="J986" s="17">
        <f>(O986+P986+R986+S986+T986+U986)/2</f>
        <v>25.5</v>
      </c>
      <c r="K986" s="16"/>
      <c r="L986" s="15"/>
      <c r="M986" s="15"/>
      <c r="N986" s="15"/>
      <c r="O986" s="15">
        <f t="shared" si="189"/>
        <v>0</v>
      </c>
      <c r="P986" s="15">
        <v>0</v>
      </c>
      <c r="Q986" s="15">
        <f t="shared" si="190"/>
        <v>0</v>
      </c>
      <c r="R986" s="15">
        <v>0</v>
      </c>
      <c r="S986" s="15">
        <v>0</v>
      </c>
      <c r="T986" s="15">
        <f t="shared" si="191"/>
        <v>51</v>
      </c>
      <c r="U986" s="15">
        <f t="shared" si="192"/>
        <v>0</v>
      </c>
      <c r="V986" s="15"/>
      <c r="W986" s="15"/>
      <c r="X986" s="15"/>
      <c r="Y986" s="15"/>
      <c r="Z986" s="16"/>
      <c r="AA986" s="15"/>
      <c r="AB986" s="24"/>
      <c r="AC986" s="15"/>
      <c r="AD986" s="15"/>
      <c r="AE986" s="15"/>
      <c r="AF986" s="15"/>
      <c r="AG986" s="15"/>
      <c r="AH986" s="24"/>
      <c r="AI986" s="15"/>
      <c r="AJ986" s="15"/>
      <c r="AK986" s="15"/>
      <c r="AL986" s="15"/>
      <c r="AM986" s="15"/>
      <c r="AN986" s="24"/>
      <c r="AO986" s="15"/>
      <c r="AP986" s="24"/>
      <c r="AQ986" s="15"/>
      <c r="AR986" s="24"/>
      <c r="AS986" s="15"/>
      <c r="AT986" s="24"/>
      <c r="AU986" s="15"/>
      <c r="AV986" s="24"/>
      <c r="AW986" s="15"/>
      <c r="AX986" s="24"/>
      <c r="AY986" s="15"/>
      <c r="AZ986" s="15"/>
      <c r="BA986" s="15"/>
      <c r="BB986" s="15"/>
      <c r="BC986" s="15"/>
      <c r="BD986" s="15"/>
      <c r="BE986" s="15"/>
      <c r="BF986" s="24"/>
      <c r="BG986" s="15"/>
      <c r="BH986" s="24"/>
      <c r="BI986" s="15"/>
      <c r="BJ986" s="24"/>
      <c r="BK986" s="15"/>
      <c r="BL986" s="24"/>
      <c r="BM986" s="15"/>
      <c r="BN986" s="24"/>
      <c r="BO986" s="15">
        <v>120</v>
      </c>
      <c r="BP986" s="24">
        <v>1</v>
      </c>
      <c r="BQ986" s="15"/>
      <c r="BR986" s="24"/>
      <c r="BS986" s="15"/>
      <c r="BT986" s="24"/>
      <c r="BU986" s="15">
        <v>79</v>
      </c>
      <c r="BV986" s="24">
        <v>3</v>
      </c>
      <c r="BW986" s="15"/>
      <c r="BX986" s="24"/>
      <c r="BY986" s="15"/>
      <c r="BZ986" s="24"/>
      <c r="CA986" s="15"/>
      <c r="CB986" s="24"/>
      <c r="CC986" s="15"/>
      <c r="CD986" s="24"/>
      <c r="CE986" s="15"/>
      <c r="CF986" s="24"/>
      <c r="CG986" s="15"/>
      <c r="CH986" s="25"/>
      <c r="CI986" s="15"/>
      <c r="CJ986" s="25"/>
      <c r="CK986" s="15"/>
      <c r="CL986" s="25"/>
      <c r="CM986" s="15"/>
      <c r="CN986" s="25"/>
      <c r="CO986" s="15"/>
      <c r="CP986" s="24"/>
      <c r="CQ986" s="15"/>
      <c r="CR986" s="24"/>
      <c r="CS986" s="15">
        <f t="shared" si="195"/>
        <v>0</v>
      </c>
      <c r="CT986" s="15">
        <f t="shared" si="196"/>
        <v>0</v>
      </c>
      <c r="CU986" s="15">
        <f t="shared" si="197"/>
        <v>0</v>
      </c>
      <c r="CV986" s="15">
        <f t="shared" si="198"/>
        <v>0</v>
      </c>
      <c r="CW986" s="15"/>
      <c r="CX986" s="15"/>
      <c r="CY986" s="15">
        <f t="shared" si="199"/>
        <v>0</v>
      </c>
      <c r="CZ986" s="15">
        <f>GG986</f>
        <v>0</v>
      </c>
      <c r="DA986" s="20"/>
      <c r="DB986" s="17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7"/>
      <c r="DQ986" s="15"/>
      <c r="DR986" s="15"/>
      <c r="DS986" s="15"/>
      <c r="DT986" s="15"/>
      <c r="DU986" s="15"/>
      <c r="DV986" s="15"/>
      <c r="DW986" s="15">
        <v>79</v>
      </c>
      <c r="DX986" s="20">
        <v>4</v>
      </c>
      <c r="DY986" s="15"/>
      <c r="DZ986" s="20"/>
      <c r="EA986" s="15"/>
      <c r="EB986" s="20"/>
      <c r="EC986" s="15">
        <v>51</v>
      </c>
      <c r="ED986" s="20" t="s">
        <v>129</v>
      </c>
      <c r="EE986" s="15"/>
      <c r="EF986" s="20"/>
      <c r="EG986" s="15"/>
      <c r="EH986" s="20"/>
      <c r="EI986" s="15"/>
      <c r="EJ986" s="20"/>
      <c r="EK986" s="15"/>
      <c r="EL986" s="20"/>
      <c r="EM986" s="15"/>
      <c r="EN986" s="20"/>
      <c r="EO986" s="15"/>
      <c r="EP986" s="20"/>
      <c r="EQ986" s="15"/>
      <c r="ER986" s="20"/>
      <c r="ES986" s="15"/>
      <c r="ET986" s="20"/>
      <c r="EU986" s="15"/>
      <c r="EV986" s="20"/>
      <c r="EW986" s="15"/>
      <c r="EX986" s="20"/>
      <c r="EY986" s="15"/>
      <c r="EZ986" s="20"/>
      <c r="FA986" s="15"/>
      <c r="FB986" s="20"/>
      <c r="FC986" s="15"/>
      <c r="FD986" s="20"/>
      <c r="FE986" s="15"/>
      <c r="FF986" s="20"/>
      <c r="FG986" s="15"/>
      <c r="FH986" s="20"/>
      <c r="FI986" s="15"/>
      <c r="FJ986" s="20"/>
      <c r="FK986" s="15"/>
      <c r="FL986" s="20"/>
      <c r="FM986" s="15"/>
      <c r="FN986" s="20"/>
      <c r="FO986" s="15"/>
      <c r="FP986" s="20"/>
      <c r="FQ986" s="15"/>
      <c r="FR986" s="20"/>
      <c r="FS986" s="15"/>
      <c r="FT986" s="20"/>
      <c r="FU986" s="15"/>
      <c r="FV986" s="20"/>
      <c r="FW986" s="15"/>
      <c r="FX986" s="20"/>
      <c r="FY986" s="15"/>
      <c r="FZ986" s="20"/>
      <c r="GA986" s="15"/>
      <c r="GB986" s="20"/>
      <c r="GC986" s="15"/>
      <c r="GD986" s="20"/>
      <c r="GE986" s="15"/>
      <c r="GF986" s="20"/>
      <c r="GG986" s="170"/>
    </row>
    <row r="987" spans="1:189" s="2" customFormat="1" ht="15" customHeight="1" x14ac:dyDescent="0.3">
      <c r="A987" s="15" t="s">
        <v>130</v>
      </c>
      <c r="B987" s="15" t="s">
        <v>134</v>
      </c>
      <c r="C987" s="15" t="s">
        <v>2071</v>
      </c>
      <c r="D987" s="15" t="s">
        <v>1879</v>
      </c>
      <c r="E987" s="15" t="str">
        <f t="shared" si="193"/>
        <v>Brad Urbiztondo</v>
      </c>
      <c r="F987" s="17" t="s">
        <v>135</v>
      </c>
      <c r="G987" s="15">
        <v>999919430</v>
      </c>
      <c r="H987" s="15">
        <f t="shared" si="194"/>
        <v>90</v>
      </c>
      <c r="I987" s="15"/>
      <c r="J987" s="15"/>
      <c r="K987" s="16"/>
      <c r="L987" s="15"/>
      <c r="M987" s="15"/>
      <c r="N987" s="15"/>
      <c r="O987" s="15">
        <f t="shared" si="189"/>
        <v>0</v>
      </c>
      <c r="P987" s="15">
        <v>0</v>
      </c>
      <c r="Q987" s="15">
        <f t="shared" si="190"/>
        <v>0</v>
      </c>
      <c r="R987" s="15">
        <v>0</v>
      </c>
      <c r="S987" s="15">
        <v>0</v>
      </c>
      <c r="T987" s="15">
        <f t="shared" si="191"/>
        <v>0</v>
      </c>
      <c r="U987" s="15">
        <f t="shared" si="192"/>
        <v>0</v>
      </c>
      <c r="V987" s="15"/>
      <c r="W987" s="15"/>
      <c r="X987" s="15"/>
      <c r="Y987" s="15"/>
      <c r="Z987" s="16"/>
      <c r="AA987" s="15"/>
      <c r="AB987" s="24"/>
      <c r="AC987" s="15"/>
      <c r="AD987" s="15"/>
      <c r="AE987" s="15"/>
      <c r="AF987" s="15"/>
      <c r="AG987" s="15"/>
      <c r="AH987" s="24"/>
      <c r="AI987" s="15"/>
      <c r="AJ987" s="15"/>
      <c r="AK987" s="15"/>
      <c r="AL987" s="15"/>
      <c r="AM987" s="15"/>
      <c r="AN987" s="24"/>
      <c r="AO987" s="15"/>
      <c r="AP987" s="24"/>
      <c r="AQ987" s="15"/>
      <c r="AR987" s="24"/>
      <c r="AS987" s="15"/>
      <c r="AT987" s="24"/>
      <c r="AU987" s="15"/>
      <c r="AV987" s="24"/>
      <c r="AW987" s="15"/>
      <c r="AX987" s="24"/>
      <c r="AY987" s="15"/>
      <c r="AZ987" s="15"/>
      <c r="BA987" s="15"/>
      <c r="BB987" s="15"/>
      <c r="BC987" s="15"/>
      <c r="BD987" s="15"/>
      <c r="BE987" s="15"/>
      <c r="BF987" s="24"/>
      <c r="BG987" s="15"/>
      <c r="BH987" s="24"/>
      <c r="BI987" s="15"/>
      <c r="BJ987" s="24"/>
      <c r="BK987" s="15"/>
      <c r="BL987" s="24"/>
      <c r="BM987" s="15"/>
      <c r="BN987" s="24"/>
      <c r="BO987" s="15"/>
      <c r="BP987" s="24"/>
      <c r="BQ987" s="15"/>
      <c r="BR987" s="24"/>
      <c r="BS987" s="15"/>
      <c r="BT987" s="24"/>
      <c r="BU987" s="15"/>
      <c r="BV987" s="24"/>
      <c r="BW987" s="15"/>
      <c r="BX987" s="24"/>
      <c r="BY987" s="15"/>
      <c r="BZ987" s="24"/>
      <c r="CA987" s="15"/>
      <c r="CB987" s="24"/>
      <c r="CC987" s="15"/>
      <c r="CD987" s="24"/>
      <c r="CE987" s="15"/>
      <c r="CF987" s="24"/>
      <c r="CG987" s="15"/>
      <c r="CH987" s="25"/>
      <c r="CI987" s="15"/>
      <c r="CJ987" s="25"/>
      <c r="CK987" s="15"/>
      <c r="CL987" s="25"/>
      <c r="CM987" s="15"/>
      <c r="CN987" s="25"/>
      <c r="CO987" s="15"/>
      <c r="CP987" s="25"/>
      <c r="CQ987" s="15"/>
      <c r="CR987" s="25"/>
      <c r="CS987" s="15">
        <f t="shared" si="195"/>
        <v>0</v>
      </c>
      <c r="CT987" s="15">
        <f t="shared" si="196"/>
        <v>90</v>
      </c>
      <c r="CU987" s="15">
        <f t="shared" si="197"/>
        <v>1</v>
      </c>
      <c r="CV987" s="15">
        <f t="shared" si="198"/>
        <v>0</v>
      </c>
      <c r="CW987" s="15"/>
      <c r="CX987" s="15"/>
      <c r="CY987" s="15">
        <f t="shared" si="199"/>
        <v>0</v>
      </c>
      <c r="CZ987" s="15">
        <f>GG987</f>
        <v>0</v>
      </c>
      <c r="DA987" s="19"/>
      <c r="DB987" s="17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7"/>
      <c r="DQ987" s="15"/>
      <c r="DR987" s="15"/>
      <c r="DS987" s="15"/>
      <c r="DT987" s="15"/>
      <c r="DU987" s="15"/>
      <c r="DV987" s="15"/>
      <c r="DW987" s="15">
        <v>79</v>
      </c>
      <c r="DX987" s="20">
        <v>3</v>
      </c>
      <c r="DY987" s="15"/>
      <c r="DZ987" s="20"/>
      <c r="EA987" s="15"/>
      <c r="EB987" s="20"/>
      <c r="EC987" s="15"/>
      <c r="ED987" s="20"/>
      <c r="EE987" s="15"/>
      <c r="EF987" s="20"/>
      <c r="EG987" s="15"/>
      <c r="EH987" s="20"/>
      <c r="EI987" s="15"/>
      <c r="EJ987" s="20"/>
      <c r="EK987" s="15"/>
      <c r="EL987" s="20"/>
      <c r="EM987" s="15"/>
      <c r="EN987" s="20"/>
      <c r="EO987" s="15"/>
      <c r="EP987" s="20"/>
      <c r="EQ987" s="15"/>
      <c r="ER987" s="20"/>
      <c r="ES987" s="15"/>
      <c r="ET987" s="20"/>
      <c r="EU987" s="15"/>
      <c r="EV987" s="20"/>
      <c r="EW987" s="15"/>
      <c r="EX987" s="20"/>
      <c r="EY987" s="15">
        <v>90</v>
      </c>
      <c r="EZ987" s="20">
        <v>2</v>
      </c>
      <c r="FA987" s="15"/>
      <c r="FB987" s="20"/>
      <c r="FC987" s="15"/>
      <c r="FD987" s="20"/>
      <c r="FE987" s="15"/>
      <c r="FF987" s="20"/>
      <c r="FG987" s="15"/>
      <c r="FH987" s="20"/>
      <c r="FI987" s="15"/>
      <c r="FJ987" s="20"/>
      <c r="FK987" s="15"/>
      <c r="FL987" s="20"/>
      <c r="FM987" s="15"/>
      <c r="FN987" s="20"/>
      <c r="FO987" s="15"/>
      <c r="FP987" s="20"/>
      <c r="FQ987" s="15"/>
      <c r="FR987" s="20"/>
      <c r="FS987" s="15"/>
      <c r="FT987" s="20"/>
      <c r="FU987" s="15"/>
      <c r="FV987" s="20"/>
      <c r="FW987" s="15"/>
      <c r="FX987" s="20"/>
      <c r="FY987" s="15"/>
      <c r="FZ987" s="20"/>
      <c r="GA987" s="15"/>
      <c r="GB987" s="20"/>
      <c r="GC987" s="15"/>
      <c r="GD987" s="20"/>
      <c r="GE987" s="15"/>
      <c r="GF987" s="20"/>
      <c r="GG987" s="170"/>
    </row>
    <row r="988" spans="1:189" s="2" customFormat="1" ht="15" customHeight="1" x14ac:dyDescent="0.3">
      <c r="A988" s="15" t="s">
        <v>130</v>
      </c>
      <c r="B988" s="15" t="s">
        <v>134</v>
      </c>
      <c r="C988" s="15" t="s">
        <v>576</v>
      </c>
      <c r="D988" s="15" t="s">
        <v>577</v>
      </c>
      <c r="E988" s="15" t="str">
        <f t="shared" si="193"/>
        <v>Cooper Clark</v>
      </c>
      <c r="F988" s="15" t="s">
        <v>135</v>
      </c>
      <c r="G988" s="15">
        <v>999919432</v>
      </c>
      <c r="H988" s="15">
        <f t="shared" si="194"/>
        <v>34</v>
      </c>
      <c r="I988" s="15"/>
      <c r="J988" s="17">
        <f>(O988+P988+R988+S988+T988+U988)/2</f>
        <v>34</v>
      </c>
      <c r="K988" s="16"/>
      <c r="L988" s="15"/>
      <c r="M988" s="15"/>
      <c r="N988" s="15"/>
      <c r="O988" s="15">
        <f t="shared" si="189"/>
        <v>0</v>
      </c>
      <c r="P988" s="15">
        <v>0</v>
      </c>
      <c r="Q988" s="15">
        <f t="shared" si="190"/>
        <v>0</v>
      </c>
      <c r="R988" s="15">
        <v>0</v>
      </c>
      <c r="S988" s="15">
        <v>0</v>
      </c>
      <c r="T988" s="15">
        <f t="shared" si="191"/>
        <v>68</v>
      </c>
      <c r="U988" s="15">
        <f t="shared" si="192"/>
        <v>0</v>
      </c>
      <c r="V988" s="15"/>
      <c r="W988" s="15"/>
      <c r="X988" s="15"/>
      <c r="Y988" s="15"/>
      <c r="Z988" s="16"/>
      <c r="AA988" s="15"/>
      <c r="AB988" s="24"/>
      <c r="AC988" s="15"/>
      <c r="AD988" s="15"/>
      <c r="AE988" s="15"/>
      <c r="AF988" s="15"/>
      <c r="AG988" s="15"/>
      <c r="AH988" s="24"/>
      <c r="AI988" s="15"/>
      <c r="AJ988" s="15"/>
      <c r="AK988" s="15"/>
      <c r="AL988" s="15"/>
      <c r="AM988" s="15"/>
      <c r="AN988" s="24"/>
      <c r="AO988" s="15"/>
      <c r="AP988" s="24"/>
      <c r="AQ988" s="15"/>
      <c r="AR988" s="24"/>
      <c r="AS988" s="15"/>
      <c r="AT988" s="24"/>
      <c r="AU988" s="15"/>
      <c r="AV988" s="24"/>
      <c r="AW988" s="15"/>
      <c r="AX988" s="24"/>
      <c r="AY988" s="15"/>
      <c r="AZ988" s="15"/>
      <c r="BA988" s="15"/>
      <c r="BB988" s="15"/>
      <c r="BC988" s="15"/>
      <c r="BD988" s="15"/>
      <c r="BE988" s="15"/>
      <c r="BF988" s="24"/>
      <c r="BG988" s="15"/>
      <c r="BH988" s="24"/>
      <c r="BI988" s="15"/>
      <c r="BJ988" s="24"/>
      <c r="BK988" s="15"/>
      <c r="BL988" s="24"/>
      <c r="BM988" s="15"/>
      <c r="BN988" s="24"/>
      <c r="BO988" s="15">
        <v>120</v>
      </c>
      <c r="BP988" s="24">
        <v>1</v>
      </c>
      <c r="BQ988" s="15"/>
      <c r="BR988" s="24"/>
      <c r="BS988" s="15"/>
      <c r="BT988" s="24"/>
      <c r="BU988" s="15"/>
      <c r="BV988" s="24"/>
      <c r="BW988" s="15"/>
      <c r="BX988" s="24"/>
      <c r="BY988" s="15"/>
      <c r="BZ988" s="24"/>
      <c r="CA988" s="15"/>
      <c r="CB988" s="24"/>
      <c r="CC988" s="15"/>
      <c r="CD988" s="24"/>
      <c r="CE988" s="15"/>
      <c r="CF988" s="24"/>
      <c r="CG988" s="15"/>
      <c r="CH988" s="25"/>
      <c r="CI988" s="15"/>
      <c r="CJ988" s="25"/>
      <c r="CK988" s="15"/>
      <c r="CL988" s="25"/>
      <c r="CM988" s="15"/>
      <c r="CN988" s="25"/>
      <c r="CO988" s="15"/>
      <c r="CP988" s="24"/>
      <c r="CQ988" s="15"/>
      <c r="CR988" s="24"/>
      <c r="CS988" s="15">
        <f t="shared" si="195"/>
        <v>0</v>
      </c>
      <c r="CT988" s="15">
        <f t="shared" si="196"/>
        <v>0</v>
      </c>
      <c r="CU988" s="15">
        <f t="shared" si="197"/>
        <v>0</v>
      </c>
      <c r="CV988" s="15">
        <f t="shared" si="198"/>
        <v>0</v>
      </c>
      <c r="CW988" s="15"/>
      <c r="CX988" s="15"/>
      <c r="CY988" s="15">
        <f t="shared" si="199"/>
        <v>0</v>
      </c>
      <c r="CZ988" s="15">
        <f>GG988</f>
        <v>0</v>
      </c>
      <c r="DA988" s="20"/>
      <c r="DB988" s="17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7"/>
      <c r="DQ988" s="15"/>
      <c r="DR988" s="15"/>
      <c r="DS988" s="15"/>
      <c r="DT988" s="15"/>
      <c r="DU988" s="15"/>
      <c r="DV988" s="15"/>
      <c r="DW988" s="15">
        <v>63</v>
      </c>
      <c r="DX988" s="20">
        <v>6</v>
      </c>
      <c r="DY988" s="15"/>
      <c r="DZ988" s="20"/>
      <c r="EA988" s="15"/>
      <c r="EB988" s="20"/>
      <c r="EC988" s="15">
        <v>68</v>
      </c>
      <c r="ED988" s="20">
        <v>8</v>
      </c>
      <c r="EE988" s="15"/>
      <c r="EF988" s="20"/>
      <c r="EG988" s="15"/>
      <c r="EH988" s="20"/>
      <c r="EI988" s="15"/>
      <c r="EJ988" s="20"/>
      <c r="EK988" s="15"/>
      <c r="EL988" s="20"/>
      <c r="EM988" s="15"/>
      <c r="EN988" s="20"/>
      <c r="EO988" s="15"/>
      <c r="EP988" s="20"/>
      <c r="EQ988" s="15"/>
      <c r="ER988" s="20"/>
      <c r="ES988" s="15"/>
      <c r="ET988" s="20"/>
      <c r="EU988" s="15"/>
      <c r="EV988" s="20"/>
      <c r="EW988" s="15"/>
      <c r="EX988" s="20"/>
      <c r="EY988" s="15"/>
      <c r="EZ988" s="20"/>
      <c r="FA988" s="15"/>
      <c r="FB988" s="20"/>
      <c r="FC988" s="15"/>
      <c r="FD988" s="20"/>
      <c r="FE988" s="15"/>
      <c r="FF988" s="20"/>
      <c r="FG988" s="15"/>
      <c r="FH988" s="20"/>
      <c r="FI988" s="15"/>
      <c r="FJ988" s="20"/>
      <c r="FK988" s="15"/>
      <c r="FL988" s="20"/>
      <c r="FM988" s="15"/>
      <c r="FN988" s="20"/>
      <c r="FO988" s="15"/>
      <c r="FP988" s="20"/>
      <c r="FQ988" s="15"/>
      <c r="FR988" s="20"/>
      <c r="FS988" s="15"/>
      <c r="FT988" s="20"/>
      <c r="FU988" s="15"/>
      <c r="FV988" s="20"/>
      <c r="FW988" s="15"/>
      <c r="FX988" s="20"/>
      <c r="FY988" s="15"/>
      <c r="FZ988" s="20"/>
      <c r="GA988" s="15"/>
      <c r="GB988" s="20"/>
      <c r="GC988" s="15"/>
      <c r="GD988" s="20"/>
      <c r="GE988" s="15"/>
      <c r="GF988" s="20"/>
      <c r="GG988" s="170"/>
    </row>
    <row r="989" spans="1:189" s="2" customFormat="1" ht="15" customHeight="1" x14ac:dyDescent="0.3">
      <c r="A989" s="15" t="s">
        <v>2903</v>
      </c>
      <c r="B989" s="17" t="s">
        <v>126</v>
      </c>
      <c r="C989" s="17" t="s">
        <v>924</v>
      </c>
      <c r="D989" s="17" t="s">
        <v>1223</v>
      </c>
      <c r="E989" s="15" t="str">
        <f t="shared" si="193"/>
        <v>Winston Lee</v>
      </c>
      <c r="F989" s="17" t="s">
        <v>135</v>
      </c>
      <c r="G989" s="17">
        <v>999919449</v>
      </c>
      <c r="H989" s="15">
        <f t="shared" si="194"/>
        <v>54</v>
      </c>
      <c r="I989" s="15"/>
      <c r="J989" s="17">
        <f>(O989+P989+R989+S989+T989+U989)/2</f>
        <v>0</v>
      </c>
      <c r="K989" s="16"/>
      <c r="L989" s="15"/>
      <c r="M989" s="15"/>
      <c r="N989" s="15"/>
      <c r="O989" s="15">
        <f t="shared" si="189"/>
        <v>0</v>
      </c>
      <c r="P989" s="15">
        <v>0</v>
      </c>
      <c r="Q989" s="15">
        <f t="shared" si="190"/>
        <v>0</v>
      </c>
      <c r="R989" s="15">
        <v>0</v>
      </c>
      <c r="S989" s="15">
        <v>0</v>
      </c>
      <c r="T989" s="15">
        <f t="shared" si="191"/>
        <v>0</v>
      </c>
      <c r="U989" s="15">
        <f t="shared" si="192"/>
        <v>0</v>
      </c>
      <c r="V989" s="15"/>
      <c r="W989" s="15"/>
      <c r="X989" s="15"/>
      <c r="Y989" s="15"/>
      <c r="Z989" s="16"/>
      <c r="AA989" s="15"/>
      <c r="AB989" s="24"/>
      <c r="AC989" s="15"/>
      <c r="AD989" s="15"/>
      <c r="AE989" s="15"/>
      <c r="AF989" s="15"/>
      <c r="AG989" s="15"/>
      <c r="AH989" s="24"/>
      <c r="AI989" s="15"/>
      <c r="AJ989" s="15"/>
      <c r="AK989" s="15"/>
      <c r="AL989" s="15"/>
      <c r="AM989" s="15"/>
      <c r="AN989" s="24"/>
      <c r="AO989" s="15"/>
      <c r="AP989" s="24"/>
      <c r="AQ989" s="15"/>
      <c r="AR989" s="24"/>
      <c r="AS989" s="15"/>
      <c r="AT989" s="24"/>
      <c r="AU989" s="15"/>
      <c r="AV989" s="24"/>
      <c r="AW989" s="15"/>
      <c r="AX989" s="24"/>
      <c r="AY989" s="15"/>
      <c r="AZ989" s="15"/>
      <c r="BA989" s="15"/>
      <c r="BB989" s="15"/>
      <c r="BC989" s="15"/>
      <c r="BD989" s="15"/>
      <c r="BE989" s="15"/>
      <c r="BF989" s="24"/>
      <c r="BG989" s="15"/>
      <c r="BH989" s="24"/>
      <c r="BI989" s="15"/>
      <c r="BJ989" s="24"/>
      <c r="BK989" s="15"/>
      <c r="BL989" s="24"/>
      <c r="BM989" s="15"/>
      <c r="BN989" s="24"/>
      <c r="BO989" s="15"/>
      <c r="BP989" s="24"/>
      <c r="BQ989" s="15"/>
      <c r="BR989" s="24"/>
      <c r="BS989" s="15"/>
      <c r="BT989" s="24"/>
      <c r="BU989" s="15"/>
      <c r="BV989" s="24"/>
      <c r="BW989" s="15"/>
      <c r="BX989" s="24"/>
      <c r="BY989" s="15"/>
      <c r="BZ989" s="24"/>
      <c r="CA989" s="15"/>
      <c r="CB989" s="24"/>
      <c r="CC989" s="15"/>
      <c r="CD989" s="24"/>
      <c r="CE989" s="15"/>
      <c r="CF989" s="24"/>
      <c r="CG989" s="15"/>
      <c r="CH989" s="25"/>
      <c r="CI989" s="15"/>
      <c r="CJ989" s="25"/>
      <c r="CK989" s="15"/>
      <c r="CL989" s="25"/>
      <c r="CM989" s="15"/>
      <c r="CN989" s="25"/>
      <c r="CO989" s="15"/>
      <c r="CP989" s="25"/>
      <c r="CQ989" s="15"/>
      <c r="CR989" s="25"/>
      <c r="CS989" s="15">
        <f t="shared" si="195"/>
        <v>0</v>
      </c>
      <c r="CT989" s="15">
        <f t="shared" si="196"/>
        <v>54</v>
      </c>
      <c r="CU989" s="15">
        <f t="shared" si="197"/>
        <v>1</v>
      </c>
      <c r="CV989" s="15">
        <f t="shared" si="198"/>
        <v>0</v>
      </c>
      <c r="CW989" s="15"/>
      <c r="CX989" s="15"/>
      <c r="CY989" s="15">
        <f t="shared" si="199"/>
        <v>0</v>
      </c>
      <c r="CZ989" s="15">
        <f>GG989</f>
        <v>0</v>
      </c>
      <c r="DA989" s="19"/>
      <c r="DB989" s="17"/>
      <c r="DC989" s="15"/>
      <c r="DD989" s="15"/>
      <c r="DE989" s="17">
        <v>54</v>
      </c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7"/>
      <c r="DQ989" s="15"/>
      <c r="DR989" s="15"/>
      <c r="DS989" s="15"/>
      <c r="DT989" s="15"/>
      <c r="DU989" s="15"/>
      <c r="DV989" s="15"/>
      <c r="DW989" s="15"/>
      <c r="DX989" s="20"/>
      <c r="DY989" s="15"/>
      <c r="DZ989" s="20"/>
      <c r="EA989" s="15"/>
      <c r="EB989" s="20"/>
      <c r="EC989" s="15"/>
      <c r="ED989" s="20"/>
      <c r="EE989" s="15"/>
      <c r="EF989" s="20"/>
      <c r="EG989" s="15"/>
      <c r="EH989" s="20"/>
      <c r="EI989" s="15"/>
      <c r="EJ989" s="20"/>
      <c r="EK989" s="15"/>
      <c r="EL989" s="20"/>
      <c r="EM989" s="15"/>
      <c r="EN989" s="20"/>
      <c r="EO989" s="15"/>
      <c r="EP989" s="20"/>
      <c r="EQ989" s="15"/>
      <c r="ER989" s="20"/>
      <c r="ES989" s="15"/>
      <c r="ET989" s="20"/>
      <c r="EU989" s="15"/>
      <c r="EV989" s="20"/>
      <c r="EW989" s="15">
        <v>54</v>
      </c>
      <c r="EX989" s="20">
        <v>7</v>
      </c>
      <c r="EY989" s="15"/>
      <c r="EZ989" s="20"/>
      <c r="FA989" s="15"/>
      <c r="FB989" s="20"/>
      <c r="FC989" s="15"/>
      <c r="FD989" s="20"/>
      <c r="FE989" s="15"/>
      <c r="FF989" s="20"/>
      <c r="FG989" s="15"/>
      <c r="FH989" s="20"/>
      <c r="FI989" s="15"/>
      <c r="FJ989" s="20"/>
      <c r="FK989" s="15"/>
      <c r="FL989" s="20"/>
      <c r="FM989" s="15"/>
      <c r="FN989" s="20"/>
      <c r="FO989" s="15"/>
      <c r="FP989" s="20"/>
      <c r="FQ989" s="15"/>
      <c r="FR989" s="20"/>
      <c r="FS989" s="15"/>
      <c r="FT989" s="20"/>
      <c r="FU989" s="15"/>
      <c r="FV989" s="20"/>
      <c r="FW989" s="15"/>
      <c r="FX989" s="20"/>
      <c r="FY989" s="15"/>
      <c r="FZ989" s="20"/>
      <c r="GA989" s="15"/>
      <c r="GB989" s="20"/>
      <c r="GC989" s="15"/>
      <c r="GD989" s="20"/>
      <c r="GE989" s="15"/>
      <c r="GF989" s="20"/>
      <c r="GG989" s="170"/>
    </row>
    <row r="990" spans="1:189" s="2" customFormat="1" ht="15" customHeight="1" x14ac:dyDescent="0.3">
      <c r="A990" s="15" t="s">
        <v>146</v>
      </c>
      <c r="B990" s="15" t="s">
        <v>140</v>
      </c>
      <c r="C990" s="15" t="s">
        <v>972</v>
      </c>
      <c r="D990" s="15" t="s">
        <v>971</v>
      </c>
      <c r="E990" s="15" t="str">
        <f t="shared" si="193"/>
        <v>Inty Hunt</v>
      </c>
      <c r="F990" s="15" t="s">
        <v>128</v>
      </c>
      <c r="G990" s="15">
        <v>999919499</v>
      </c>
      <c r="H990" s="15">
        <f t="shared" si="194"/>
        <v>30</v>
      </c>
      <c r="I990" s="15"/>
      <c r="J990" s="17">
        <f>(O990+P990+R990+S990+T990+U990)/2</f>
        <v>0</v>
      </c>
      <c r="K990" s="16"/>
      <c r="L990" s="15"/>
      <c r="M990" s="15"/>
      <c r="N990" s="15"/>
      <c r="O990" s="15">
        <f t="shared" si="189"/>
        <v>0</v>
      </c>
      <c r="P990" s="15">
        <v>0</v>
      </c>
      <c r="Q990" s="15">
        <f t="shared" si="190"/>
        <v>0</v>
      </c>
      <c r="R990" s="15">
        <v>0</v>
      </c>
      <c r="S990" s="15">
        <v>0</v>
      </c>
      <c r="T990" s="15">
        <f t="shared" si="191"/>
        <v>0</v>
      </c>
      <c r="U990" s="15">
        <f t="shared" si="192"/>
        <v>0</v>
      </c>
      <c r="V990" s="15"/>
      <c r="W990" s="15"/>
      <c r="X990" s="15"/>
      <c r="Y990" s="15"/>
      <c r="Z990" s="16"/>
      <c r="AA990" s="15"/>
      <c r="AB990" s="24"/>
      <c r="AC990" s="15"/>
      <c r="AD990" s="15"/>
      <c r="AE990" s="15"/>
      <c r="AF990" s="15"/>
      <c r="AG990" s="15"/>
      <c r="AH990" s="24"/>
      <c r="AI990" s="15"/>
      <c r="AJ990" s="15"/>
      <c r="AK990" s="15"/>
      <c r="AL990" s="15"/>
      <c r="AM990" s="15"/>
      <c r="AN990" s="24"/>
      <c r="AO990" s="15"/>
      <c r="AP990" s="24"/>
      <c r="AQ990" s="15"/>
      <c r="AR990" s="24"/>
      <c r="AS990" s="15"/>
      <c r="AT990" s="24"/>
      <c r="AU990" s="15"/>
      <c r="AV990" s="24"/>
      <c r="AW990" s="15"/>
      <c r="AX990" s="24"/>
      <c r="AY990" s="15"/>
      <c r="AZ990" s="15"/>
      <c r="BA990" s="15"/>
      <c r="BB990" s="15"/>
      <c r="BC990" s="15"/>
      <c r="BD990" s="15"/>
      <c r="BE990" s="15"/>
      <c r="BF990" s="24"/>
      <c r="BG990" s="15"/>
      <c r="BH990" s="24"/>
      <c r="BI990" s="15"/>
      <c r="BJ990" s="24"/>
      <c r="BK990" s="15"/>
      <c r="BL990" s="24"/>
      <c r="BM990" s="15">
        <v>52.5</v>
      </c>
      <c r="BN990" s="24">
        <v>2</v>
      </c>
      <c r="BO990" s="15"/>
      <c r="BP990" s="24"/>
      <c r="BQ990" s="15"/>
      <c r="BR990" s="24"/>
      <c r="BS990" s="15"/>
      <c r="BT990" s="24"/>
      <c r="BU990" s="15"/>
      <c r="BV990" s="24"/>
      <c r="BW990" s="15"/>
      <c r="BX990" s="24"/>
      <c r="BY990" s="15"/>
      <c r="BZ990" s="24"/>
      <c r="CA990" s="15">
        <v>60</v>
      </c>
      <c r="CB990" s="24">
        <v>2</v>
      </c>
      <c r="CC990" s="15"/>
      <c r="CD990" s="24"/>
      <c r="CE990" s="15"/>
      <c r="CF990" s="24"/>
      <c r="CG990" s="15"/>
      <c r="CH990" s="25"/>
      <c r="CI990" s="15"/>
      <c r="CJ990" s="25"/>
      <c r="CK990" s="15"/>
      <c r="CL990" s="25"/>
      <c r="CM990" s="15"/>
      <c r="CN990" s="25"/>
      <c r="CO990" s="15"/>
      <c r="CP990" s="24"/>
      <c r="CQ990" s="15"/>
      <c r="CR990" s="24"/>
      <c r="CS990" s="15">
        <f t="shared" si="195"/>
        <v>0</v>
      </c>
      <c r="CT990" s="15">
        <f t="shared" si="196"/>
        <v>30</v>
      </c>
      <c r="CU990" s="15">
        <f t="shared" si="197"/>
        <v>1</v>
      </c>
      <c r="CV990" s="15">
        <f t="shared" si="198"/>
        <v>0</v>
      </c>
      <c r="CW990" s="15"/>
      <c r="CX990" s="15"/>
      <c r="CY990" s="15">
        <f t="shared" si="199"/>
        <v>0</v>
      </c>
      <c r="CZ990" s="15">
        <f>GG990</f>
        <v>0</v>
      </c>
      <c r="DA990" s="20"/>
      <c r="DB990" s="17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7"/>
      <c r="DQ990" s="15"/>
      <c r="DR990" s="15"/>
      <c r="DS990" s="15"/>
      <c r="DT990" s="15"/>
      <c r="DU990" s="15"/>
      <c r="DV990" s="15"/>
      <c r="DW990" s="15"/>
      <c r="DX990" s="20"/>
      <c r="DY990" s="15">
        <v>15.8</v>
      </c>
      <c r="DZ990" s="20">
        <v>3</v>
      </c>
      <c r="EA990" s="15">
        <v>31.2</v>
      </c>
      <c r="EB990" s="20">
        <v>6</v>
      </c>
      <c r="EC990" s="15"/>
      <c r="ED990" s="20"/>
      <c r="EE990" s="15"/>
      <c r="EF990" s="20"/>
      <c r="EG990" s="15"/>
      <c r="EH990" s="20"/>
      <c r="EI990" s="15"/>
      <c r="EJ990" s="20"/>
      <c r="EK990" s="15"/>
      <c r="EL990" s="20"/>
      <c r="EM990" s="15"/>
      <c r="EN990" s="20"/>
      <c r="EO990" s="15"/>
      <c r="EP990" s="20"/>
      <c r="EQ990" s="15"/>
      <c r="ER990" s="20"/>
      <c r="ES990" s="15"/>
      <c r="ET990" s="20"/>
      <c r="EU990" s="15"/>
      <c r="EV990" s="20"/>
      <c r="EW990" s="15"/>
      <c r="EX990" s="20"/>
      <c r="EY990" s="15"/>
      <c r="EZ990" s="20"/>
      <c r="FA990" s="15"/>
      <c r="FB990" s="20"/>
      <c r="FC990" s="15"/>
      <c r="FD990" s="20"/>
      <c r="FE990" s="15"/>
      <c r="FF990" s="20"/>
      <c r="FG990" s="15"/>
      <c r="FH990" s="20"/>
      <c r="FI990" s="15"/>
      <c r="FJ990" s="20"/>
      <c r="FK990" s="15"/>
      <c r="FL990" s="20"/>
      <c r="FM990" s="15"/>
      <c r="FN990" s="20"/>
      <c r="FO990" s="15"/>
      <c r="FP990" s="20"/>
      <c r="FQ990" s="15"/>
      <c r="FR990" s="20"/>
      <c r="FS990" s="15"/>
      <c r="FT990" s="20"/>
      <c r="FU990" s="15"/>
      <c r="FV990" s="20"/>
      <c r="FW990" s="15"/>
      <c r="FX990" s="20"/>
      <c r="FY990" s="15"/>
      <c r="FZ990" s="20"/>
      <c r="GA990" s="15">
        <v>30</v>
      </c>
      <c r="GB990" s="20">
        <v>1</v>
      </c>
      <c r="GC990" s="15"/>
      <c r="GD990" s="20"/>
      <c r="GE990" s="15"/>
      <c r="GF990" s="20"/>
      <c r="GG990" s="170"/>
    </row>
    <row r="991" spans="1:189" s="2" customFormat="1" ht="15" customHeight="1" x14ac:dyDescent="0.3">
      <c r="A991" s="15" t="s">
        <v>2905</v>
      </c>
      <c r="B991" s="15" t="s">
        <v>126</v>
      </c>
      <c r="C991" s="15" t="s">
        <v>528</v>
      </c>
      <c r="D991" s="15" t="s">
        <v>3261</v>
      </c>
      <c r="E991" s="15" t="str">
        <f t="shared" si="193"/>
        <v>Alexandra WONG</v>
      </c>
      <c r="F991" s="15" t="s">
        <v>128</v>
      </c>
      <c r="G991" s="15">
        <v>999919500</v>
      </c>
      <c r="H991" s="15">
        <f t="shared" si="194"/>
        <v>68</v>
      </c>
      <c r="I991" s="15"/>
      <c r="J991" s="15"/>
      <c r="K991" s="16"/>
      <c r="L991" s="15"/>
      <c r="M991" s="15"/>
      <c r="N991" s="15"/>
      <c r="O991" s="15">
        <f t="shared" si="189"/>
        <v>0</v>
      </c>
      <c r="P991" s="15">
        <v>0</v>
      </c>
      <c r="Q991" s="15">
        <f t="shared" si="190"/>
        <v>0</v>
      </c>
      <c r="R991" s="15">
        <v>0</v>
      </c>
      <c r="S991" s="15">
        <v>0</v>
      </c>
      <c r="T991" s="15">
        <f t="shared" si="191"/>
        <v>0</v>
      </c>
      <c r="U991" s="15">
        <f t="shared" si="192"/>
        <v>0</v>
      </c>
      <c r="V991" s="15"/>
      <c r="W991" s="15"/>
      <c r="X991" s="15"/>
      <c r="Y991" s="15"/>
      <c r="Z991" s="16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>
        <f t="shared" si="195"/>
        <v>0</v>
      </c>
      <c r="CT991" s="15">
        <f t="shared" si="196"/>
        <v>68</v>
      </c>
      <c r="CU991" s="15">
        <f t="shared" si="197"/>
        <v>1</v>
      </c>
      <c r="CV991" s="15">
        <f t="shared" si="198"/>
        <v>0</v>
      </c>
      <c r="CW991" s="15"/>
      <c r="CX991" s="15"/>
      <c r="CY991" s="15">
        <f t="shared" si="199"/>
        <v>0</v>
      </c>
      <c r="CZ991" s="15">
        <f>GG991</f>
        <v>0</v>
      </c>
      <c r="DA991" s="16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20"/>
      <c r="DY991" s="15"/>
      <c r="DZ991" s="20"/>
      <c r="EA991" s="15"/>
      <c r="EB991" s="20"/>
      <c r="EC991" s="15"/>
      <c r="ED991" s="20"/>
      <c r="EE991" s="15"/>
      <c r="EF991" s="20"/>
      <c r="EG991" s="15"/>
      <c r="EH991" s="20"/>
      <c r="EI991" s="15"/>
      <c r="EJ991" s="20"/>
      <c r="EK991" s="15"/>
      <c r="EL991" s="20"/>
      <c r="EM991" s="15"/>
      <c r="EN991" s="20"/>
      <c r="EO991" s="15"/>
      <c r="EP991" s="20"/>
      <c r="EQ991" s="15"/>
      <c r="ER991" s="20"/>
      <c r="ES991" s="15"/>
      <c r="ET991" s="20"/>
      <c r="EU991" s="15"/>
      <c r="EV991" s="20"/>
      <c r="EW991" s="15"/>
      <c r="EX991" s="20"/>
      <c r="EY991" s="15"/>
      <c r="EZ991" s="20"/>
      <c r="FA991" s="15"/>
      <c r="FB991" s="20"/>
      <c r="FC991" s="15"/>
      <c r="FD991" s="20"/>
      <c r="FE991" s="15"/>
      <c r="FF991" s="20"/>
      <c r="FG991" s="15"/>
      <c r="FH991" s="20"/>
      <c r="FI991" s="15"/>
      <c r="FJ991" s="20"/>
      <c r="FK991" s="15"/>
      <c r="FL991" s="20"/>
      <c r="FM991" s="15"/>
      <c r="FN991" s="20"/>
      <c r="FO991" s="15"/>
      <c r="FP991" s="20"/>
      <c r="FQ991" s="15"/>
      <c r="FR991" s="20"/>
      <c r="FS991" s="15"/>
      <c r="FT991" s="20"/>
      <c r="FU991" s="15"/>
      <c r="FV991" s="20"/>
      <c r="FW991" s="15"/>
      <c r="FX991" s="20"/>
      <c r="FY991" s="15">
        <v>68</v>
      </c>
      <c r="FZ991" s="20">
        <v>3</v>
      </c>
      <c r="GA991" s="15"/>
      <c r="GB991" s="20"/>
      <c r="GC991" s="15"/>
      <c r="GD991" s="20"/>
      <c r="GE991" s="15"/>
      <c r="GF991" s="20"/>
      <c r="GG991" s="170"/>
    </row>
    <row r="992" spans="1:189" s="2" customFormat="1" ht="15" customHeight="1" x14ac:dyDescent="0.3">
      <c r="A992" s="15" t="s">
        <v>133</v>
      </c>
      <c r="B992" s="15" t="s">
        <v>140</v>
      </c>
      <c r="C992" s="15" t="s">
        <v>3514</v>
      </c>
      <c r="D992" s="15" t="s">
        <v>1364</v>
      </c>
      <c r="E992" s="15" t="str">
        <f t="shared" si="193"/>
        <v>Jamez MARTINEZ</v>
      </c>
      <c r="F992" s="15" t="s">
        <v>135</v>
      </c>
      <c r="G992" s="15">
        <v>999919511</v>
      </c>
      <c r="H992" s="15">
        <f t="shared" si="194"/>
        <v>68</v>
      </c>
      <c r="I992" s="15"/>
      <c r="J992" s="15"/>
      <c r="K992" s="16"/>
      <c r="L992" s="15"/>
      <c r="M992" s="15"/>
      <c r="N992" s="15"/>
      <c r="O992" s="15">
        <f t="shared" si="189"/>
        <v>0</v>
      </c>
      <c r="P992" s="15">
        <v>0</v>
      </c>
      <c r="Q992" s="15">
        <f t="shared" si="190"/>
        <v>0</v>
      </c>
      <c r="R992" s="15">
        <v>0</v>
      </c>
      <c r="S992" s="15">
        <v>0</v>
      </c>
      <c r="T992" s="15">
        <f t="shared" si="191"/>
        <v>0</v>
      </c>
      <c r="U992" s="15">
        <f t="shared" si="192"/>
        <v>0</v>
      </c>
      <c r="V992" s="15"/>
      <c r="W992" s="15"/>
      <c r="X992" s="15"/>
      <c r="Y992" s="15"/>
      <c r="Z992" s="16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>
        <f t="shared" si="195"/>
        <v>0</v>
      </c>
      <c r="CT992" s="15">
        <f t="shared" si="196"/>
        <v>68</v>
      </c>
      <c r="CU992" s="15">
        <f t="shared" si="197"/>
        <v>1</v>
      </c>
      <c r="CV992" s="15">
        <f t="shared" si="198"/>
        <v>0</v>
      </c>
      <c r="CW992" s="15"/>
      <c r="CX992" s="15"/>
      <c r="CY992" s="15">
        <f t="shared" si="199"/>
        <v>0</v>
      </c>
      <c r="CZ992" s="15">
        <f>GG992</f>
        <v>0</v>
      </c>
      <c r="DA992" s="16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20"/>
      <c r="DY992" s="15"/>
      <c r="DZ992" s="20"/>
      <c r="EA992" s="15"/>
      <c r="EB992" s="20"/>
      <c r="EC992" s="15"/>
      <c r="ED992" s="20"/>
      <c r="EE992" s="15"/>
      <c r="EF992" s="20"/>
      <c r="EG992" s="15"/>
      <c r="EH992" s="20"/>
      <c r="EI992" s="15"/>
      <c r="EJ992" s="20"/>
      <c r="EK992" s="15"/>
      <c r="EL992" s="20"/>
      <c r="EM992" s="15"/>
      <c r="EN992" s="20"/>
      <c r="EO992" s="15"/>
      <c r="EP992" s="20"/>
      <c r="EQ992" s="15"/>
      <c r="ER992" s="20"/>
      <c r="ES992" s="15"/>
      <c r="ET992" s="20"/>
      <c r="EU992" s="15"/>
      <c r="EV992" s="20"/>
      <c r="EW992" s="15"/>
      <c r="EX992" s="20"/>
      <c r="EY992" s="15"/>
      <c r="EZ992" s="20"/>
      <c r="FA992" s="15"/>
      <c r="FB992" s="20"/>
      <c r="FC992" s="15"/>
      <c r="FD992" s="20"/>
      <c r="FE992" s="15"/>
      <c r="FF992" s="20"/>
      <c r="FG992" s="15"/>
      <c r="FH992" s="20"/>
      <c r="FI992" s="15"/>
      <c r="FJ992" s="20"/>
      <c r="FK992" s="15">
        <v>68</v>
      </c>
      <c r="FL992" s="20">
        <v>3</v>
      </c>
      <c r="FM992" s="15"/>
      <c r="FN992" s="20"/>
      <c r="FO992" s="15"/>
      <c r="FP992" s="20"/>
      <c r="FQ992" s="15"/>
      <c r="FR992" s="20"/>
      <c r="FS992" s="15"/>
      <c r="FT992" s="20"/>
      <c r="FU992" s="15"/>
      <c r="FV992" s="20"/>
      <c r="FW992" s="15"/>
      <c r="FX992" s="20"/>
      <c r="FY992" s="15"/>
      <c r="FZ992" s="20"/>
      <c r="GA992" s="15"/>
      <c r="GB992" s="20"/>
      <c r="GC992" s="15"/>
      <c r="GD992" s="20"/>
      <c r="GE992" s="15"/>
      <c r="GF992" s="20"/>
      <c r="GG992" s="170"/>
    </row>
    <row r="993" spans="1:189" s="2" customFormat="1" ht="15" customHeight="1" x14ac:dyDescent="0.3">
      <c r="A993" s="15" t="s">
        <v>130</v>
      </c>
      <c r="B993" s="15" t="s">
        <v>134</v>
      </c>
      <c r="C993" s="17" t="s">
        <v>1855</v>
      </c>
      <c r="D993" s="17" t="s">
        <v>1631</v>
      </c>
      <c r="E993" s="15" t="str">
        <f t="shared" si="193"/>
        <v>Yael Rivera</v>
      </c>
      <c r="F993" s="17" t="s">
        <v>135</v>
      </c>
      <c r="G993" s="15">
        <v>999919515</v>
      </c>
      <c r="H993" s="15">
        <f t="shared" si="194"/>
        <v>18.75</v>
      </c>
      <c r="I993" s="15"/>
      <c r="J993" s="17">
        <f>(O993+P993+R993+S993+T993+U993)/2</f>
        <v>18.75</v>
      </c>
      <c r="K993" s="16"/>
      <c r="L993" s="15"/>
      <c r="M993" s="15"/>
      <c r="N993" s="15"/>
      <c r="O993" s="15">
        <f t="shared" si="189"/>
        <v>37.5</v>
      </c>
      <c r="P993" s="15">
        <v>0</v>
      </c>
      <c r="Q993" s="15">
        <f t="shared" si="190"/>
        <v>0</v>
      </c>
      <c r="R993" s="15">
        <v>0</v>
      </c>
      <c r="S993" s="15">
        <v>0</v>
      </c>
      <c r="T993" s="15">
        <f t="shared" si="191"/>
        <v>0</v>
      </c>
      <c r="U993" s="15">
        <f t="shared" si="192"/>
        <v>0</v>
      </c>
      <c r="V993" s="15"/>
      <c r="W993" s="15"/>
      <c r="X993" s="15"/>
      <c r="Y993" s="15"/>
      <c r="Z993" s="16"/>
      <c r="AA993" s="15"/>
      <c r="AB993" s="24"/>
      <c r="AC993" s="15"/>
      <c r="AD993" s="15"/>
      <c r="AE993" s="15"/>
      <c r="AF993" s="15"/>
      <c r="AG993" s="15"/>
      <c r="AH993" s="24"/>
      <c r="AI993" s="15"/>
      <c r="AJ993" s="15"/>
      <c r="AK993" s="15"/>
      <c r="AL993" s="15"/>
      <c r="AM993" s="15"/>
      <c r="AN993" s="24"/>
      <c r="AO993" s="15"/>
      <c r="AP993" s="24"/>
      <c r="AQ993" s="15"/>
      <c r="AR993" s="24"/>
      <c r="AS993" s="15"/>
      <c r="AT993" s="24"/>
      <c r="AU993" s="15"/>
      <c r="AV993" s="24"/>
      <c r="AW993" s="15"/>
      <c r="AX993" s="24"/>
      <c r="AY993" s="15"/>
      <c r="AZ993" s="15"/>
      <c r="BA993" s="15"/>
      <c r="BB993" s="15"/>
      <c r="BC993" s="15"/>
      <c r="BD993" s="15"/>
      <c r="BE993" s="15"/>
      <c r="BF993" s="24"/>
      <c r="BG993" s="15"/>
      <c r="BH993" s="24"/>
      <c r="BI993" s="15"/>
      <c r="BJ993" s="24"/>
      <c r="BK993" s="15"/>
      <c r="BL993" s="24"/>
      <c r="BM993" s="15"/>
      <c r="BN993" s="24"/>
      <c r="BO993" s="15"/>
      <c r="BP993" s="24"/>
      <c r="BQ993" s="15"/>
      <c r="BR993" s="24"/>
      <c r="BS993" s="15"/>
      <c r="BT993" s="24"/>
      <c r="BU993" s="15"/>
      <c r="BV993" s="24"/>
      <c r="BW993" s="15"/>
      <c r="BX993" s="24"/>
      <c r="BY993" s="15"/>
      <c r="BZ993" s="24"/>
      <c r="CA993" s="15"/>
      <c r="CB993" s="24"/>
      <c r="CC993" s="15"/>
      <c r="CD993" s="24"/>
      <c r="CE993" s="15"/>
      <c r="CF993" s="24"/>
      <c r="CG993" s="15"/>
      <c r="CH993" s="25"/>
      <c r="CI993" s="15"/>
      <c r="CJ993" s="25"/>
      <c r="CK993" s="15"/>
      <c r="CL993" s="25"/>
      <c r="CM993" s="15"/>
      <c r="CN993" s="25"/>
      <c r="CO993" s="15"/>
      <c r="CP993" s="25"/>
      <c r="CQ993" s="15"/>
      <c r="CR993" s="25"/>
      <c r="CS993" s="15">
        <f t="shared" si="195"/>
        <v>0</v>
      </c>
      <c r="CT993" s="15">
        <f t="shared" si="196"/>
        <v>0</v>
      </c>
      <c r="CU993" s="15">
        <f t="shared" si="197"/>
        <v>0</v>
      </c>
      <c r="CV993" s="15">
        <f t="shared" si="198"/>
        <v>0</v>
      </c>
      <c r="CW993" s="15"/>
      <c r="CX993" s="15"/>
      <c r="CY993" s="15">
        <f t="shared" si="199"/>
        <v>0</v>
      </c>
      <c r="CZ993" s="15">
        <f>GG993</f>
        <v>0</v>
      </c>
      <c r="DA993" s="19"/>
      <c r="DB993" s="17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7"/>
      <c r="DQ993" s="15"/>
      <c r="DR993" s="15"/>
      <c r="DS993" s="15"/>
      <c r="DT993" s="15"/>
      <c r="DU993" s="15"/>
      <c r="DV993" s="15"/>
      <c r="DW993" s="15"/>
      <c r="DX993" s="20"/>
      <c r="DY993" s="15"/>
      <c r="DZ993" s="20"/>
      <c r="EA993" s="15"/>
      <c r="EB993" s="20"/>
      <c r="EC993" s="15"/>
      <c r="ED993" s="20"/>
      <c r="EE993" s="15">
        <v>37.5</v>
      </c>
      <c r="EF993" s="20"/>
      <c r="EG993" s="15"/>
      <c r="EH993" s="20"/>
      <c r="EI993" s="15"/>
      <c r="EJ993" s="20"/>
      <c r="EK993" s="15"/>
      <c r="EL993" s="20"/>
      <c r="EM993" s="15"/>
      <c r="EN993" s="20"/>
      <c r="EO993" s="15"/>
      <c r="EP993" s="20"/>
      <c r="EQ993" s="15"/>
      <c r="ER993" s="20"/>
      <c r="ES993" s="15"/>
      <c r="ET993" s="20"/>
      <c r="EU993" s="15"/>
      <c r="EV993" s="20"/>
      <c r="EW993" s="15"/>
      <c r="EX993" s="20"/>
      <c r="EY993" s="15"/>
      <c r="EZ993" s="20"/>
      <c r="FA993" s="15"/>
      <c r="FB993" s="20"/>
      <c r="FC993" s="15"/>
      <c r="FD993" s="20"/>
      <c r="FE993" s="15"/>
      <c r="FF993" s="20"/>
      <c r="FG993" s="15"/>
      <c r="FH993" s="20"/>
      <c r="FI993" s="15"/>
      <c r="FJ993" s="20"/>
      <c r="FK993" s="15"/>
      <c r="FL993" s="20"/>
      <c r="FM993" s="15"/>
      <c r="FN993" s="20"/>
      <c r="FO993" s="15"/>
      <c r="FP993" s="20"/>
      <c r="FQ993" s="15"/>
      <c r="FR993" s="20"/>
      <c r="FS993" s="15"/>
      <c r="FT993" s="20"/>
      <c r="FU993" s="15"/>
      <c r="FV993" s="20"/>
      <c r="FW993" s="15"/>
      <c r="FX993" s="20"/>
      <c r="FY993" s="15"/>
      <c r="FZ993" s="20"/>
      <c r="GA993" s="15"/>
      <c r="GB993" s="20"/>
      <c r="GC993" s="15"/>
      <c r="GD993" s="20"/>
      <c r="GE993" s="15"/>
      <c r="GF993" s="20"/>
      <c r="GG993" s="170"/>
    </row>
    <row r="994" spans="1:189" s="2" customFormat="1" ht="15" customHeight="1" x14ac:dyDescent="0.3">
      <c r="A994" s="17" t="s">
        <v>133</v>
      </c>
      <c r="B994" s="15" t="s">
        <v>140</v>
      </c>
      <c r="C994" s="15" t="s">
        <v>158</v>
      </c>
      <c r="D994" s="15" t="s">
        <v>1523</v>
      </c>
      <c r="E994" s="15" t="str">
        <f t="shared" si="193"/>
        <v>Sophia Pae</v>
      </c>
      <c r="F994" s="15" t="s">
        <v>128</v>
      </c>
      <c r="G994" s="15">
        <v>999919522</v>
      </c>
      <c r="H994" s="15">
        <f t="shared" si="194"/>
        <v>120</v>
      </c>
      <c r="I994" s="15"/>
      <c r="J994" s="17">
        <f>(O994+P994+R994+S994+T994+U994)/2</f>
        <v>0</v>
      </c>
      <c r="K994" s="16"/>
      <c r="L994" s="15"/>
      <c r="M994" s="15"/>
      <c r="N994" s="15"/>
      <c r="O994" s="15">
        <f t="shared" si="189"/>
        <v>0</v>
      </c>
      <c r="P994" s="15">
        <v>0</v>
      </c>
      <c r="Q994" s="15">
        <f t="shared" si="190"/>
        <v>2</v>
      </c>
      <c r="R994" s="15">
        <v>0</v>
      </c>
      <c r="S994" s="15">
        <v>0</v>
      </c>
      <c r="T994" s="15">
        <f t="shared" si="191"/>
        <v>0</v>
      </c>
      <c r="U994" s="15">
        <f t="shared" si="192"/>
        <v>0</v>
      </c>
      <c r="V994" s="15"/>
      <c r="W994" s="15"/>
      <c r="X994" s="15"/>
      <c r="Y994" s="15"/>
      <c r="Z994" s="16"/>
      <c r="AA994" s="15"/>
      <c r="AB994" s="15"/>
      <c r="AC994" s="15"/>
      <c r="AD994" s="15"/>
      <c r="AE994" s="15"/>
      <c r="AF994" s="24"/>
      <c r="AG994" s="15"/>
      <c r="AH994" s="24"/>
      <c r="AI994" s="15"/>
      <c r="AJ994" s="24"/>
      <c r="AK994" s="15"/>
      <c r="AL994" s="24"/>
      <c r="AM994" s="15"/>
      <c r="AN994" s="24"/>
      <c r="AO994" s="15"/>
      <c r="AP994" s="24"/>
      <c r="AQ994" s="15"/>
      <c r="AR994" s="24"/>
      <c r="AS994" s="15"/>
      <c r="AT994" s="24"/>
      <c r="AU994" s="15"/>
      <c r="AV994" s="24"/>
      <c r="AW994" s="15"/>
      <c r="AX994" s="24"/>
      <c r="AY994" s="15"/>
      <c r="AZ994" s="15"/>
      <c r="BA994" s="15"/>
      <c r="BB994" s="24"/>
      <c r="BC994" s="15"/>
      <c r="BD994" s="24"/>
      <c r="BE994" s="15"/>
      <c r="BF994" s="24"/>
      <c r="BG994" s="15"/>
      <c r="BH994" s="24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24"/>
      <c r="CQ994" s="15"/>
      <c r="CR994" s="24"/>
      <c r="CS994" s="15">
        <f t="shared" si="195"/>
        <v>0</v>
      </c>
      <c r="CT994" s="15">
        <f t="shared" si="196"/>
        <v>120</v>
      </c>
      <c r="CU994" s="15">
        <f t="shared" si="197"/>
        <v>1</v>
      </c>
      <c r="CV994" s="15">
        <f t="shared" si="198"/>
        <v>0</v>
      </c>
      <c r="CW994" s="15"/>
      <c r="CX994" s="15"/>
      <c r="CY994" s="15">
        <f t="shared" si="199"/>
        <v>0</v>
      </c>
      <c r="CZ994" s="15">
        <f>GG994</f>
        <v>0</v>
      </c>
      <c r="DA994" s="20"/>
      <c r="DB994" s="17"/>
      <c r="DC994" s="15"/>
      <c r="DD994" s="15"/>
      <c r="DE994" s="15"/>
      <c r="DF994" s="15"/>
      <c r="DG994" s="15"/>
      <c r="DH994" s="15"/>
      <c r="DI994" s="15">
        <v>45</v>
      </c>
      <c r="DJ994" s="15"/>
      <c r="DK994" s="15"/>
      <c r="DL994" s="15"/>
      <c r="DM994" s="15"/>
      <c r="DN994" s="15"/>
      <c r="DO994" s="15"/>
      <c r="DP994" s="17"/>
      <c r="DQ994" s="15"/>
      <c r="DR994" s="15"/>
      <c r="DS994" s="15">
        <v>30</v>
      </c>
      <c r="DT994" s="15"/>
      <c r="DU994" s="15"/>
      <c r="DV994" s="15"/>
      <c r="DW994" s="15"/>
      <c r="DX994" s="20"/>
      <c r="DY994" s="15"/>
      <c r="DZ994" s="20"/>
      <c r="EA994" s="15"/>
      <c r="EB994" s="20"/>
      <c r="EC994" s="15"/>
      <c r="ED994" s="20"/>
      <c r="EE994" s="15"/>
      <c r="EF994" s="20"/>
      <c r="EG994" s="15"/>
      <c r="EH994" s="20"/>
      <c r="EI994" s="15"/>
      <c r="EJ994" s="20"/>
      <c r="EK994" s="15"/>
      <c r="EL994" s="20"/>
      <c r="EM994" s="15"/>
      <c r="EN994" s="20"/>
      <c r="EO994" s="15"/>
      <c r="EP994" s="20"/>
      <c r="EQ994" s="15"/>
      <c r="ER994" s="20"/>
      <c r="ES994" s="15"/>
      <c r="ET994" s="20"/>
      <c r="EU994" s="15">
        <v>120</v>
      </c>
      <c r="EV994" s="20">
        <v>1</v>
      </c>
      <c r="EW994" s="15"/>
      <c r="EX994" s="20"/>
      <c r="EY994" s="15"/>
      <c r="EZ994" s="20"/>
      <c r="FA994" s="15"/>
      <c r="FB994" s="20"/>
      <c r="FC994" s="15"/>
      <c r="FD994" s="20"/>
      <c r="FE994" s="15"/>
      <c r="FF994" s="20"/>
      <c r="FG994" s="15"/>
      <c r="FH994" s="20"/>
      <c r="FI994" s="15"/>
      <c r="FJ994" s="20"/>
      <c r="FK994" s="15"/>
      <c r="FL994" s="20"/>
      <c r="FM994" s="15"/>
      <c r="FN994" s="20"/>
      <c r="FO994" s="15"/>
      <c r="FP994" s="20"/>
      <c r="FQ994" s="15"/>
      <c r="FR994" s="20"/>
      <c r="FS994" s="15"/>
      <c r="FT994" s="20"/>
      <c r="FU994" s="15"/>
      <c r="FV994" s="20"/>
      <c r="FW994" s="15"/>
      <c r="FX994" s="20"/>
      <c r="FY994" s="15"/>
      <c r="FZ994" s="20"/>
      <c r="GA994" s="15"/>
      <c r="GB994" s="20"/>
      <c r="GC994" s="15"/>
      <c r="GD994" s="20"/>
      <c r="GE994" s="15"/>
      <c r="GF994" s="20"/>
      <c r="GG994" s="170"/>
    </row>
    <row r="995" spans="1:189" s="2" customFormat="1" ht="15" customHeight="1" x14ac:dyDescent="0.3">
      <c r="A995" s="15" t="s">
        <v>2903</v>
      </c>
      <c r="B995" s="15" t="s">
        <v>126</v>
      </c>
      <c r="C995" s="15" t="s">
        <v>760</v>
      </c>
      <c r="D995" s="15" t="s">
        <v>761</v>
      </c>
      <c r="E995" s="15" t="str">
        <f t="shared" si="193"/>
        <v>Olyvia Figueroa</v>
      </c>
      <c r="F995" s="15" t="s">
        <v>128</v>
      </c>
      <c r="G995" s="81">
        <v>999919525</v>
      </c>
      <c r="H995" s="15">
        <f t="shared" si="194"/>
        <v>19</v>
      </c>
      <c r="I995" s="17"/>
      <c r="J995" s="17">
        <f>(O995+P995+R995+S995+T995+U995)/2</f>
        <v>19</v>
      </c>
      <c r="K995" s="21"/>
      <c r="L995" s="15"/>
      <c r="M995" s="15"/>
      <c r="N995" s="15"/>
      <c r="O995" s="15">
        <f t="shared" si="189"/>
        <v>0</v>
      </c>
      <c r="P995" s="15">
        <v>0</v>
      </c>
      <c r="Q995" s="15">
        <f t="shared" si="190"/>
        <v>1</v>
      </c>
      <c r="R995" s="15">
        <v>0</v>
      </c>
      <c r="S995" s="15">
        <v>0</v>
      </c>
      <c r="T995" s="15">
        <f t="shared" si="191"/>
        <v>38</v>
      </c>
      <c r="U995" s="15">
        <f t="shared" si="192"/>
        <v>0</v>
      </c>
      <c r="V995" s="15"/>
      <c r="W995" s="15"/>
      <c r="X995" s="15"/>
      <c r="Y995" s="15"/>
      <c r="Z995" s="21"/>
      <c r="AA995" s="17"/>
      <c r="AB995" s="17"/>
      <c r="AC995" s="17"/>
      <c r="AD995" s="17"/>
      <c r="AE995" s="17"/>
      <c r="AF995" s="24"/>
      <c r="AG995" s="17"/>
      <c r="AH995" s="24"/>
      <c r="AI995" s="17"/>
      <c r="AJ995" s="24"/>
      <c r="AK995" s="17"/>
      <c r="AL995" s="24"/>
      <c r="AM995" s="17"/>
      <c r="AN995" s="24"/>
      <c r="AO995" s="17"/>
      <c r="AP995" s="24"/>
      <c r="AQ995" s="17"/>
      <c r="AR995" s="24"/>
      <c r="AS995" s="17"/>
      <c r="AT995" s="24"/>
      <c r="AU995" s="17"/>
      <c r="AV995" s="24"/>
      <c r="AW995" s="17"/>
      <c r="AX995" s="24"/>
      <c r="AY995" s="17"/>
      <c r="AZ995" s="17"/>
      <c r="BA995" s="17"/>
      <c r="BB995" s="24"/>
      <c r="BC995" s="17"/>
      <c r="BD995" s="24"/>
      <c r="BE995" s="17"/>
      <c r="BF995" s="24"/>
      <c r="BG995" s="17"/>
      <c r="BH995" s="24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24"/>
      <c r="CQ995" s="17"/>
      <c r="CR995" s="24"/>
      <c r="CS995" s="15">
        <f t="shared" si="195"/>
        <v>0</v>
      </c>
      <c r="CT995" s="15">
        <f t="shared" si="196"/>
        <v>0</v>
      </c>
      <c r="CU995" s="15">
        <f t="shared" si="197"/>
        <v>0</v>
      </c>
      <c r="CV995" s="15">
        <f t="shared" si="198"/>
        <v>0</v>
      </c>
      <c r="CW995" s="15"/>
      <c r="CX995" s="15"/>
      <c r="CY995" s="15">
        <f t="shared" si="199"/>
        <v>0</v>
      </c>
      <c r="CZ995" s="15">
        <f>GG995</f>
        <v>0</v>
      </c>
      <c r="DA995" s="20"/>
      <c r="DB995" s="17"/>
      <c r="DC995" s="15"/>
      <c r="DD995" s="15">
        <v>38</v>
      </c>
      <c r="DE995" s="15"/>
      <c r="DF995" s="15"/>
      <c r="DG995" s="15"/>
      <c r="DH995" s="15"/>
      <c r="DI995" s="15">
        <v>38</v>
      </c>
      <c r="DJ995" s="15"/>
      <c r="DK995" s="15"/>
      <c r="DL995" s="15"/>
      <c r="DM995" s="15"/>
      <c r="DN995" s="15"/>
      <c r="DO995" s="15"/>
      <c r="DP995" s="17"/>
      <c r="DQ995" s="15"/>
      <c r="DR995" s="15"/>
      <c r="DS995" s="15"/>
      <c r="DT995" s="15"/>
      <c r="DU995" s="15"/>
      <c r="DV995" s="15"/>
      <c r="DW995" s="15"/>
      <c r="DX995" s="20"/>
      <c r="DY995" s="15"/>
      <c r="DZ995" s="20"/>
      <c r="EA995" s="15"/>
      <c r="EB995" s="20"/>
      <c r="EC995" s="15">
        <v>38</v>
      </c>
      <c r="ED995" s="20" t="s">
        <v>168</v>
      </c>
      <c r="EE995" s="15"/>
      <c r="EF995" s="20"/>
      <c r="EG995" s="15"/>
      <c r="EH995" s="20"/>
      <c r="EI995" s="15"/>
      <c r="EJ995" s="20"/>
      <c r="EK995" s="15"/>
      <c r="EL995" s="20"/>
      <c r="EM995" s="15"/>
      <c r="EN995" s="20"/>
      <c r="EO995" s="15"/>
      <c r="EP995" s="20"/>
      <c r="EQ995" s="15"/>
      <c r="ER995" s="20"/>
      <c r="ES995" s="15"/>
      <c r="ET995" s="20"/>
      <c r="EU995" s="15"/>
      <c r="EV995" s="20"/>
      <c r="EW995" s="15"/>
      <c r="EX995" s="20"/>
      <c r="EY995" s="15"/>
      <c r="EZ995" s="20"/>
      <c r="FA995" s="15"/>
      <c r="FB995" s="20"/>
      <c r="FC995" s="15"/>
      <c r="FD995" s="20"/>
      <c r="FE995" s="15"/>
      <c r="FF995" s="20"/>
      <c r="FG995" s="15"/>
      <c r="FH995" s="20"/>
      <c r="FI995" s="15"/>
      <c r="FJ995" s="20"/>
      <c r="FK995" s="15"/>
      <c r="FL995" s="20"/>
      <c r="FM995" s="15"/>
      <c r="FN995" s="20"/>
      <c r="FO995" s="15"/>
      <c r="FP995" s="20"/>
      <c r="FQ995" s="15"/>
      <c r="FR995" s="20"/>
      <c r="FS995" s="15"/>
      <c r="FT995" s="20"/>
      <c r="FU995" s="15"/>
      <c r="FV995" s="20"/>
      <c r="FW995" s="15"/>
      <c r="FX995" s="20"/>
      <c r="FY995" s="15"/>
      <c r="FZ995" s="20"/>
      <c r="GA995" s="15"/>
      <c r="GB995" s="20"/>
      <c r="GC995" s="15"/>
      <c r="GD995" s="20"/>
      <c r="GE995" s="15"/>
      <c r="GF995" s="20"/>
      <c r="GG995" s="170"/>
    </row>
    <row r="996" spans="1:189" s="2" customFormat="1" ht="15" customHeight="1" x14ac:dyDescent="0.3">
      <c r="A996" s="15" t="s">
        <v>133</v>
      </c>
      <c r="B996" s="15" t="s">
        <v>142</v>
      </c>
      <c r="C996" s="15" t="s">
        <v>402</v>
      </c>
      <c r="D996" s="15" t="s">
        <v>403</v>
      </c>
      <c r="E996" s="15" t="str">
        <f t="shared" si="193"/>
        <v>Madelyn Bruin</v>
      </c>
      <c r="F996" s="15" t="s">
        <v>128</v>
      </c>
      <c r="G996" s="15">
        <v>999919535</v>
      </c>
      <c r="H996" s="15">
        <f t="shared" si="194"/>
        <v>50.4</v>
      </c>
      <c r="I996" s="15"/>
      <c r="J996" s="15"/>
      <c r="K996" s="16"/>
      <c r="L996" s="15"/>
      <c r="M996" s="15"/>
      <c r="N996" s="15"/>
      <c r="O996" s="15">
        <f t="shared" si="189"/>
        <v>0</v>
      </c>
      <c r="P996" s="15">
        <v>0</v>
      </c>
      <c r="Q996" s="15">
        <f t="shared" si="190"/>
        <v>0</v>
      </c>
      <c r="R996" s="15">
        <v>0</v>
      </c>
      <c r="S996" s="15">
        <v>0</v>
      </c>
      <c r="T996" s="15">
        <f t="shared" si="191"/>
        <v>20.399999999999999</v>
      </c>
      <c r="U996" s="15">
        <f t="shared" si="192"/>
        <v>0</v>
      </c>
      <c r="V996" s="15"/>
      <c r="W996" s="15"/>
      <c r="X996" s="15"/>
      <c r="Y996" s="15"/>
      <c r="Z996" s="16"/>
      <c r="AA996" s="15"/>
      <c r="AB996" s="24"/>
      <c r="AC996" s="15"/>
      <c r="AD996" s="15"/>
      <c r="AE996" s="15"/>
      <c r="AF996" s="15"/>
      <c r="AG996" s="15"/>
      <c r="AH996" s="24"/>
      <c r="AI996" s="15"/>
      <c r="AJ996" s="15"/>
      <c r="AK996" s="15"/>
      <c r="AL996" s="15"/>
      <c r="AM996" s="15"/>
      <c r="AN996" s="24"/>
      <c r="AO996" s="15"/>
      <c r="AP996" s="24"/>
      <c r="AQ996" s="15"/>
      <c r="AR996" s="24"/>
      <c r="AS996" s="15"/>
      <c r="AT996" s="24"/>
      <c r="AU996" s="15"/>
      <c r="AV996" s="24"/>
      <c r="AW996" s="15"/>
      <c r="AX996" s="24"/>
      <c r="AY996" s="15"/>
      <c r="AZ996" s="15"/>
      <c r="BA996" s="15"/>
      <c r="BB996" s="15"/>
      <c r="BC996" s="15"/>
      <c r="BD996" s="15"/>
      <c r="BE996" s="15"/>
      <c r="BF996" s="24"/>
      <c r="BG996" s="15"/>
      <c r="BH996" s="24"/>
      <c r="BI996" s="15"/>
      <c r="BJ996" s="24"/>
      <c r="BK996" s="15"/>
      <c r="BL996" s="24"/>
      <c r="BM996" s="15">
        <v>71</v>
      </c>
      <c r="BN996" s="24">
        <v>4</v>
      </c>
      <c r="BO996" s="15"/>
      <c r="BP996" s="24"/>
      <c r="BQ996" s="15"/>
      <c r="BR996" s="24"/>
      <c r="BS996" s="15"/>
      <c r="BT996" s="24"/>
      <c r="BU996" s="15"/>
      <c r="BV996" s="24"/>
      <c r="BW996" s="15"/>
      <c r="BX996" s="24"/>
      <c r="BY996" s="15"/>
      <c r="BZ996" s="24"/>
      <c r="CA996" s="15">
        <f>0.3*84</f>
        <v>25.2</v>
      </c>
      <c r="CB996" s="24">
        <v>5</v>
      </c>
      <c r="CC996" s="15"/>
      <c r="CD996" s="24"/>
      <c r="CE996" s="15"/>
      <c r="CF996" s="24"/>
      <c r="CG996" s="15"/>
      <c r="CH996" s="25"/>
      <c r="CI996" s="15"/>
      <c r="CJ996" s="25"/>
      <c r="CK996" s="15"/>
      <c r="CL996" s="25"/>
      <c r="CM996" s="15"/>
      <c r="CN996" s="25"/>
      <c r="CO996" s="15"/>
      <c r="CP996" s="25"/>
      <c r="CQ996" s="15"/>
      <c r="CR996" s="25"/>
      <c r="CS996" s="15">
        <f t="shared" si="195"/>
        <v>0</v>
      </c>
      <c r="CT996" s="15">
        <f t="shared" si="196"/>
        <v>30</v>
      </c>
      <c r="CU996" s="15">
        <f t="shared" si="197"/>
        <v>1</v>
      </c>
      <c r="CV996" s="15">
        <f t="shared" si="198"/>
        <v>0</v>
      </c>
      <c r="CW996" s="15"/>
      <c r="CX996" s="15"/>
      <c r="CY996" s="15">
        <f t="shared" si="199"/>
        <v>0</v>
      </c>
      <c r="CZ996" s="15">
        <f>GG996</f>
        <v>0</v>
      </c>
      <c r="DA996" s="19"/>
      <c r="DB996" s="17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7"/>
      <c r="DQ996" s="15"/>
      <c r="DR996" s="15"/>
      <c r="DS996" s="15"/>
      <c r="DT996" s="15"/>
      <c r="DU996" s="15"/>
      <c r="DV996" s="15"/>
      <c r="DW996" s="15"/>
      <c r="DX996" s="20"/>
      <c r="DY996" s="15">
        <v>28.4</v>
      </c>
      <c r="DZ996" s="20">
        <v>5</v>
      </c>
      <c r="EA996" s="15"/>
      <c r="EB996" s="20"/>
      <c r="EC996" s="15">
        <v>20.399999999999999</v>
      </c>
      <c r="ED996" s="20" t="s">
        <v>129</v>
      </c>
      <c r="EE996" s="15"/>
      <c r="EF996" s="20"/>
      <c r="EG996" s="15"/>
      <c r="EH996" s="20"/>
      <c r="EI996" s="15"/>
      <c r="EJ996" s="20"/>
      <c r="EK996" s="15"/>
      <c r="EL996" s="20"/>
      <c r="EM996" s="15"/>
      <c r="EN996" s="20"/>
      <c r="EO996" s="15"/>
      <c r="EP996" s="20"/>
      <c r="EQ996" s="15"/>
      <c r="ER996" s="20"/>
      <c r="ES996" s="15"/>
      <c r="ET996" s="20"/>
      <c r="EU996" s="15"/>
      <c r="EV996" s="20"/>
      <c r="EW996" s="15"/>
      <c r="EX996" s="20"/>
      <c r="EY996" s="15"/>
      <c r="EZ996" s="20"/>
      <c r="FA996" s="15"/>
      <c r="FB996" s="20"/>
      <c r="FC996" s="15"/>
      <c r="FD996" s="20"/>
      <c r="FE996" s="15"/>
      <c r="FF996" s="20"/>
      <c r="FG996" s="15"/>
      <c r="FH996" s="20"/>
      <c r="FI996" s="15"/>
      <c r="FJ996" s="20"/>
      <c r="FK996" s="15"/>
      <c r="FL996" s="20"/>
      <c r="FM996" s="15"/>
      <c r="FN996" s="20"/>
      <c r="FO996" s="15"/>
      <c r="FP996" s="20"/>
      <c r="FQ996" s="15"/>
      <c r="FR996" s="20"/>
      <c r="FS996" s="15"/>
      <c r="FT996" s="20"/>
      <c r="FU996" s="15"/>
      <c r="FV996" s="20"/>
      <c r="FW996" s="15"/>
      <c r="FX996" s="20"/>
      <c r="FY996" s="15"/>
      <c r="FZ996" s="20"/>
      <c r="GA996" s="15">
        <v>30</v>
      </c>
      <c r="GB996" s="20">
        <v>1</v>
      </c>
      <c r="GC996" s="15"/>
      <c r="GD996" s="20"/>
      <c r="GE996" s="15"/>
      <c r="GF996" s="20"/>
      <c r="GG996" s="170"/>
    </row>
    <row r="997" spans="1:189" s="2" customFormat="1" ht="15" customHeight="1" x14ac:dyDescent="0.3">
      <c r="A997" s="15" t="s">
        <v>146</v>
      </c>
      <c r="B997" s="15" t="s">
        <v>134</v>
      </c>
      <c r="C997" s="15" t="s">
        <v>607</v>
      </c>
      <c r="D997" s="15" t="s">
        <v>3776</v>
      </c>
      <c r="E997" s="15" t="str">
        <f t="shared" si="193"/>
        <v>Jackson BRUIN</v>
      </c>
      <c r="F997" s="15" t="s">
        <v>135</v>
      </c>
      <c r="G997" s="15">
        <v>999919536</v>
      </c>
      <c r="H997" s="15">
        <f t="shared" si="194"/>
        <v>68</v>
      </c>
      <c r="I997" s="15"/>
      <c r="J997" s="15"/>
      <c r="K997" s="16"/>
      <c r="L997" s="15"/>
      <c r="M997" s="15"/>
      <c r="N997" s="15"/>
      <c r="O997" s="15">
        <f t="shared" si="189"/>
        <v>0</v>
      </c>
      <c r="P997" s="15">
        <v>0</v>
      </c>
      <c r="Q997" s="15">
        <f t="shared" si="190"/>
        <v>0</v>
      </c>
      <c r="R997" s="15">
        <v>0</v>
      </c>
      <c r="S997" s="15">
        <v>0</v>
      </c>
      <c r="T997" s="15">
        <f t="shared" si="191"/>
        <v>0</v>
      </c>
      <c r="U997" s="15">
        <f t="shared" si="192"/>
        <v>0</v>
      </c>
      <c r="V997" s="15"/>
      <c r="W997" s="15"/>
      <c r="X997" s="15"/>
      <c r="Y997" s="15"/>
      <c r="Z997" s="16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>
        <f t="shared" si="195"/>
        <v>0</v>
      </c>
      <c r="CT997" s="15">
        <f t="shared" si="196"/>
        <v>68</v>
      </c>
      <c r="CU997" s="15">
        <f t="shared" si="197"/>
        <v>1</v>
      </c>
      <c r="CV997" s="15">
        <f t="shared" si="198"/>
        <v>0</v>
      </c>
      <c r="CW997" s="15"/>
      <c r="CX997" s="15"/>
      <c r="CY997" s="15">
        <f t="shared" si="199"/>
        <v>0</v>
      </c>
      <c r="CZ997" s="15">
        <f>GG997</f>
        <v>0</v>
      </c>
      <c r="DA997" s="16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20"/>
      <c r="DY997" s="15"/>
      <c r="DZ997" s="20"/>
      <c r="EA997" s="15"/>
      <c r="EB997" s="20"/>
      <c r="EC997" s="15"/>
      <c r="ED997" s="20"/>
      <c r="EE997" s="15"/>
      <c r="EF997" s="20"/>
      <c r="EG997" s="15"/>
      <c r="EH997" s="20"/>
      <c r="EI997" s="15"/>
      <c r="EJ997" s="20"/>
      <c r="EK997" s="15"/>
      <c r="EL997" s="20"/>
      <c r="EM997" s="15"/>
      <c r="EN997" s="20"/>
      <c r="EO997" s="15"/>
      <c r="EP997" s="20"/>
      <c r="EQ997" s="15"/>
      <c r="ER997" s="20"/>
      <c r="ES997" s="15"/>
      <c r="ET997" s="20"/>
      <c r="EU997" s="15"/>
      <c r="EV997" s="20"/>
      <c r="EW997" s="15"/>
      <c r="EX997" s="20"/>
      <c r="EY997" s="15"/>
      <c r="EZ997" s="20"/>
      <c r="FA997" s="15"/>
      <c r="FB997" s="20"/>
      <c r="FC997" s="15"/>
      <c r="FD997" s="20"/>
      <c r="FE997" s="15"/>
      <c r="FF997" s="20"/>
      <c r="FG997" s="15"/>
      <c r="FH997" s="20"/>
      <c r="FI997" s="15"/>
      <c r="FJ997" s="20"/>
      <c r="FK997" s="15"/>
      <c r="FL997" s="20"/>
      <c r="FM997" s="15"/>
      <c r="FN997" s="20"/>
      <c r="FO997" s="15"/>
      <c r="FP997" s="20"/>
      <c r="FQ997" s="15"/>
      <c r="FR997" s="20"/>
      <c r="FS997" s="15"/>
      <c r="FT997" s="20"/>
      <c r="FU997" s="15"/>
      <c r="FV997" s="20"/>
      <c r="FW997" s="15"/>
      <c r="FX997" s="20"/>
      <c r="FY997" s="15">
        <v>68</v>
      </c>
      <c r="FZ997" s="20">
        <v>3</v>
      </c>
      <c r="GA997" s="15"/>
      <c r="GB997" s="20"/>
      <c r="GC997" s="15"/>
      <c r="GD997" s="20"/>
      <c r="GE997" s="15"/>
      <c r="GF997" s="20"/>
      <c r="GG997" s="170"/>
    </row>
    <row r="998" spans="1:189" s="2" customFormat="1" ht="15" customHeight="1" x14ac:dyDescent="0.3">
      <c r="A998" s="15" t="s">
        <v>125</v>
      </c>
      <c r="B998" s="15" t="s">
        <v>126</v>
      </c>
      <c r="C998" s="15" t="s">
        <v>1959</v>
      </c>
      <c r="D998" s="15" t="s">
        <v>1957</v>
      </c>
      <c r="E998" s="15" t="str">
        <f t="shared" si="193"/>
        <v>Mark Wong</v>
      </c>
      <c r="F998" s="15" t="s">
        <v>135</v>
      </c>
      <c r="G998" s="15">
        <v>999919540</v>
      </c>
      <c r="H998" s="15">
        <f t="shared" si="194"/>
        <v>38</v>
      </c>
      <c r="I998" s="15"/>
      <c r="J998" s="15"/>
      <c r="K998" s="16"/>
      <c r="L998" s="15"/>
      <c r="M998" s="15"/>
      <c r="N998" s="15"/>
      <c r="O998" s="15">
        <f t="shared" si="189"/>
        <v>0</v>
      </c>
      <c r="P998" s="15">
        <v>0</v>
      </c>
      <c r="Q998" s="15">
        <f t="shared" si="190"/>
        <v>0</v>
      </c>
      <c r="R998" s="15">
        <v>0</v>
      </c>
      <c r="S998" s="15">
        <v>0</v>
      </c>
      <c r="T998" s="15">
        <f t="shared" si="191"/>
        <v>38</v>
      </c>
      <c r="U998" s="15">
        <f t="shared" si="192"/>
        <v>0</v>
      </c>
      <c r="V998" s="15"/>
      <c r="W998" s="15"/>
      <c r="X998" s="15"/>
      <c r="Y998" s="15"/>
      <c r="Z998" s="16"/>
      <c r="AA998" s="15"/>
      <c r="AB998" s="24"/>
      <c r="AC998" s="15"/>
      <c r="AD998" s="15"/>
      <c r="AE998" s="15"/>
      <c r="AF998" s="15"/>
      <c r="AG998" s="15"/>
      <c r="AH998" s="24"/>
      <c r="AI998" s="15"/>
      <c r="AJ998" s="15"/>
      <c r="AK998" s="15"/>
      <c r="AL998" s="15"/>
      <c r="AM998" s="15"/>
      <c r="AN998" s="24"/>
      <c r="AO998" s="15"/>
      <c r="AP998" s="24"/>
      <c r="AQ998" s="15"/>
      <c r="AR998" s="24"/>
      <c r="AS998" s="15"/>
      <c r="AT998" s="24"/>
      <c r="AU998" s="15"/>
      <c r="AV998" s="24"/>
      <c r="AW998" s="15"/>
      <c r="AX998" s="24"/>
      <c r="AY998" s="15"/>
      <c r="AZ998" s="15"/>
      <c r="BA998" s="15"/>
      <c r="BB998" s="15"/>
      <c r="BC998" s="15"/>
      <c r="BD998" s="15"/>
      <c r="BE998" s="15"/>
      <c r="BF998" s="24"/>
      <c r="BG998" s="15"/>
      <c r="BH998" s="24"/>
      <c r="BI998" s="15"/>
      <c r="BJ998" s="24"/>
      <c r="BK998" s="15"/>
      <c r="BL998" s="24"/>
      <c r="BM998" s="15">
        <v>33</v>
      </c>
      <c r="BN998" s="24" t="s">
        <v>168</v>
      </c>
      <c r="BO998" s="15"/>
      <c r="BP998" s="24"/>
      <c r="BQ998" s="15"/>
      <c r="BR998" s="24"/>
      <c r="BS998" s="15"/>
      <c r="BT998" s="24"/>
      <c r="BU998" s="15"/>
      <c r="BV998" s="24"/>
      <c r="BW998" s="15"/>
      <c r="BX998" s="24"/>
      <c r="BY998" s="15"/>
      <c r="BZ998" s="24"/>
      <c r="CA998" s="15">
        <v>38</v>
      </c>
      <c r="CB998" s="24" t="s">
        <v>168</v>
      </c>
      <c r="CC998" s="15"/>
      <c r="CD998" s="24"/>
      <c r="CE998" s="15"/>
      <c r="CF998" s="24"/>
      <c r="CG998" s="15"/>
      <c r="CH998" s="25"/>
      <c r="CI998" s="15"/>
      <c r="CJ998" s="25"/>
      <c r="CK998" s="15"/>
      <c r="CL998" s="25"/>
      <c r="CM998" s="15"/>
      <c r="CN998" s="25"/>
      <c r="CO998" s="15"/>
      <c r="CP998" s="25"/>
      <c r="CQ998" s="15"/>
      <c r="CR998" s="25"/>
      <c r="CS998" s="15">
        <f t="shared" si="195"/>
        <v>0</v>
      </c>
      <c r="CT998" s="15">
        <f t="shared" si="196"/>
        <v>0</v>
      </c>
      <c r="CU998" s="15">
        <f t="shared" si="197"/>
        <v>0</v>
      </c>
      <c r="CV998" s="15">
        <f t="shared" si="198"/>
        <v>0</v>
      </c>
      <c r="CW998" s="15"/>
      <c r="CX998" s="15"/>
      <c r="CY998" s="15">
        <f t="shared" si="199"/>
        <v>0</v>
      </c>
      <c r="CZ998" s="15">
        <f>GG998</f>
        <v>0</v>
      </c>
      <c r="DA998" s="19"/>
      <c r="DB998" s="17">
        <v>48</v>
      </c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7"/>
      <c r="DQ998" s="15"/>
      <c r="DR998" s="15"/>
      <c r="DS998" s="15"/>
      <c r="DT998" s="15"/>
      <c r="DU998" s="15"/>
      <c r="DV998" s="15"/>
      <c r="DW998" s="15"/>
      <c r="DX998" s="20"/>
      <c r="DY998" s="15">
        <v>33</v>
      </c>
      <c r="DZ998" s="20" t="s">
        <v>168</v>
      </c>
      <c r="EA998" s="15"/>
      <c r="EB998" s="20"/>
      <c r="EC998" s="15">
        <v>38</v>
      </c>
      <c r="ED998" s="20" t="s">
        <v>168</v>
      </c>
      <c r="EE998" s="15"/>
      <c r="EF998" s="20"/>
      <c r="EG998" s="15"/>
      <c r="EH998" s="20"/>
      <c r="EI998" s="15"/>
      <c r="EJ998" s="20"/>
      <c r="EK998" s="15"/>
      <c r="EL998" s="20"/>
      <c r="EM998" s="15"/>
      <c r="EN998" s="20"/>
      <c r="EO998" s="15"/>
      <c r="EP998" s="20"/>
      <c r="EQ998" s="15"/>
      <c r="ER998" s="20"/>
      <c r="ES998" s="15"/>
      <c r="ET998" s="20"/>
      <c r="EU998" s="15"/>
      <c r="EV998" s="20"/>
      <c r="EW998" s="15"/>
      <c r="EX998" s="20"/>
      <c r="EY998" s="15"/>
      <c r="EZ998" s="20"/>
      <c r="FA998" s="15"/>
      <c r="FB998" s="20"/>
      <c r="FC998" s="15"/>
      <c r="FD998" s="20"/>
      <c r="FE998" s="15"/>
      <c r="FF998" s="20"/>
      <c r="FG998" s="15"/>
      <c r="FH998" s="20"/>
      <c r="FI998" s="15"/>
      <c r="FJ998" s="20"/>
      <c r="FK998" s="15"/>
      <c r="FL998" s="20"/>
      <c r="FM998" s="15"/>
      <c r="FN998" s="20"/>
      <c r="FO998" s="15"/>
      <c r="FP998" s="20"/>
      <c r="FQ998" s="15"/>
      <c r="FR998" s="20"/>
      <c r="FS998" s="15"/>
      <c r="FT998" s="20"/>
      <c r="FU998" s="15"/>
      <c r="FV998" s="20"/>
      <c r="FW998" s="15"/>
      <c r="FX998" s="20"/>
      <c r="FY998" s="15"/>
      <c r="FZ998" s="20"/>
      <c r="GA998" s="15"/>
      <c r="GB998" s="20"/>
      <c r="GC998" s="15"/>
      <c r="GD998" s="20"/>
      <c r="GE998" s="15"/>
      <c r="GF998" s="20"/>
      <c r="GG998" s="170"/>
    </row>
    <row r="999" spans="1:189" s="2" customFormat="1" ht="15" customHeight="1" x14ac:dyDescent="0.3">
      <c r="A999" s="17" t="s">
        <v>125</v>
      </c>
      <c r="B999" s="15" t="s">
        <v>126</v>
      </c>
      <c r="C999" s="15" t="s">
        <v>1832</v>
      </c>
      <c r="D999" s="81" t="s">
        <v>2340</v>
      </c>
      <c r="E999" s="15" t="str">
        <f t="shared" si="193"/>
        <v>Myat Thawe</v>
      </c>
      <c r="F999" s="15" t="s">
        <v>135</v>
      </c>
      <c r="G999" s="81">
        <v>999919557</v>
      </c>
      <c r="H999" s="15">
        <f t="shared" si="194"/>
        <v>19</v>
      </c>
      <c r="I999" s="15"/>
      <c r="J999" s="17">
        <f>(O999+P999+R999+S999+T999+U999)/2</f>
        <v>19</v>
      </c>
      <c r="K999" s="16"/>
      <c r="L999" s="15"/>
      <c r="M999" s="15"/>
      <c r="N999" s="15"/>
      <c r="O999" s="15">
        <f t="shared" si="189"/>
        <v>0</v>
      </c>
      <c r="P999" s="15">
        <v>0</v>
      </c>
      <c r="Q999" s="15">
        <f t="shared" si="190"/>
        <v>1</v>
      </c>
      <c r="R999" s="15">
        <v>0</v>
      </c>
      <c r="S999" s="15">
        <v>0</v>
      </c>
      <c r="T999" s="15">
        <f t="shared" si="191"/>
        <v>38</v>
      </c>
      <c r="U999" s="15">
        <f t="shared" si="192"/>
        <v>0</v>
      </c>
      <c r="V999" s="15"/>
      <c r="W999" s="15"/>
      <c r="X999" s="15"/>
      <c r="Y999" s="15"/>
      <c r="Z999" s="16"/>
      <c r="AA999" s="15"/>
      <c r="AB999" s="24"/>
      <c r="AC999" s="15"/>
      <c r="AD999" s="15"/>
      <c r="AE999" s="15"/>
      <c r="AF999" s="15"/>
      <c r="AG999" s="15"/>
      <c r="AH999" s="24"/>
      <c r="AI999" s="15"/>
      <c r="AJ999" s="15"/>
      <c r="AK999" s="15"/>
      <c r="AL999" s="15"/>
      <c r="AM999" s="15"/>
      <c r="AN999" s="24"/>
      <c r="AO999" s="15"/>
      <c r="AP999" s="24"/>
      <c r="AQ999" s="15"/>
      <c r="AR999" s="24"/>
      <c r="AS999" s="15"/>
      <c r="AT999" s="24"/>
      <c r="AU999" s="15"/>
      <c r="AV999" s="24"/>
      <c r="AW999" s="15"/>
      <c r="AX999" s="24"/>
      <c r="AY999" s="15"/>
      <c r="AZ999" s="15"/>
      <c r="BA999" s="15"/>
      <c r="BB999" s="15"/>
      <c r="BC999" s="15"/>
      <c r="BD999" s="15"/>
      <c r="BE999" s="15"/>
      <c r="BF999" s="24"/>
      <c r="BG999" s="15">
        <v>51</v>
      </c>
      <c r="BH999" s="24">
        <v>8</v>
      </c>
      <c r="BI999" s="15"/>
      <c r="BJ999" s="24"/>
      <c r="BK999" s="15"/>
      <c r="BL999" s="24"/>
      <c r="BM999" s="15"/>
      <c r="BN999" s="24"/>
      <c r="BO999" s="15"/>
      <c r="BP999" s="24"/>
      <c r="BQ999" s="15"/>
      <c r="BR999" s="24"/>
      <c r="BS999" s="15"/>
      <c r="BT999" s="24"/>
      <c r="BU999" s="15"/>
      <c r="BV999" s="24"/>
      <c r="BW999" s="15"/>
      <c r="BX999" s="24"/>
      <c r="BY999" s="15"/>
      <c r="BZ999" s="24"/>
      <c r="CA999" s="15"/>
      <c r="CB999" s="24"/>
      <c r="CC999" s="15"/>
      <c r="CD999" s="24"/>
      <c r="CE999" s="15"/>
      <c r="CF999" s="24"/>
      <c r="CG999" s="15"/>
      <c r="CH999" s="25"/>
      <c r="CI999" s="15"/>
      <c r="CJ999" s="25"/>
      <c r="CK999" s="15"/>
      <c r="CL999" s="25"/>
      <c r="CM999" s="15"/>
      <c r="CN999" s="25"/>
      <c r="CO999" s="15"/>
      <c r="CP999" s="25"/>
      <c r="CQ999" s="15"/>
      <c r="CR999" s="25"/>
      <c r="CS999" s="15">
        <f t="shared" si="195"/>
        <v>0</v>
      </c>
      <c r="CT999" s="15">
        <f t="shared" si="196"/>
        <v>0</v>
      </c>
      <c r="CU999" s="15">
        <f t="shared" si="197"/>
        <v>0</v>
      </c>
      <c r="CV999" s="15">
        <f t="shared" si="198"/>
        <v>0</v>
      </c>
      <c r="CW999" s="15"/>
      <c r="CX999" s="15"/>
      <c r="CY999" s="15">
        <f t="shared" si="199"/>
        <v>0</v>
      </c>
      <c r="CZ999" s="15">
        <f>GG999</f>
        <v>0</v>
      </c>
      <c r="DA999" s="19"/>
      <c r="DB999" s="17"/>
      <c r="DC999" s="15"/>
      <c r="DD999" s="15">
        <v>63</v>
      </c>
      <c r="DE999" s="15"/>
      <c r="DF999" s="15"/>
      <c r="DG999" s="15"/>
      <c r="DH999" s="15"/>
      <c r="DI999" s="15">
        <v>58</v>
      </c>
      <c r="DJ999" s="15"/>
      <c r="DK999" s="15"/>
      <c r="DL999" s="15"/>
      <c r="DM999" s="15"/>
      <c r="DN999" s="15"/>
      <c r="DO999" s="15"/>
      <c r="DP999" s="17"/>
      <c r="DQ999" s="15"/>
      <c r="DR999" s="15"/>
      <c r="DS999" s="15"/>
      <c r="DT999" s="15"/>
      <c r="DU999" s="15"/>
      <c r="DV999" s="15"/>
      <c r="DW999" s="15"/>
      <c r="DX999" s="20"/>
      <c r="DY999" s="15"/>
      <c r="DZ999" s="20"/>
      <c r="EA999" s="15"/>
      <c r="EB999" s="20"/>
      <c r="EC999" s="15">
        <v>38</v>
      </c>
      <c r="ED999" s="20" t="s">
        <v>168</v>
      </c>
      <c r="EE999" s="15"/>
      <c r="EF999" s="20"/>
      <c r="EG999" s="15"/>
      <c r="EH999" s="20"/>
      <c r="EI999" s="15"/>
      <c r="EJ999" s="20"/>
      <c r="EK999" s="15"/>
      <c r="EL999" s="20"/>
      <c r="EM999" s="15"/>
      <c r="EN999" s="20"/>
      <c r="EO999" s="15"/>
      <c r="EP999" s="20"/>
      <c r="EQ999" s="15"/>
      <c r="ER999" s="20"/>
      <c r="ES999" s="15"/>
      <c r="ET999" s="20"/>
      <c r="EU999" s="15"/>
      <c r="EV999" s="20"/>
      <c r="EW999" s="15"/>
      <c r="EX999" s="20"/>
      <c r="EY999" s="15"/>
      <c r="EZ999" s="20"/>
      <c r="FA999" s="15"/>
      <c r="FB999" s="20"/>
      <c r="FC999" s="15"/>
      <c r="FD999" s="20"/>
      <c r="FE999" s="15"/>
      <c r="FF999" s="20"/>
      <c r="FG999" s="15"/>
      <c r="FH999" s="20"/>
      <c r="FI999" s="15"/>
      <c r="FJ999" s="20"/>
      <c r="FK999" s="15"/>
      <c r="FL999" s="20"/>
      <c r="FM999" s="15"/>
      <c r="FN999" s="20"/>
      <c r="FO999" s="15"/>
      <c r="FP999" s="20"/>
      <c r="FQ999" s="15"/>
      <c r="FR999" s="20"/>
      <c r="FS999" s="15"/>
      <c r="FT999" s="20"/>
      <c r="FU999" s="15"/>
      <c r="FV999" s="20"/>
      <c r="FW999" s="15"/>
      <c r="FX999" s="20"/>
      <c r="FY999" s="15"/>
      <c r="FZ999" s="20"/>
      <c r="GA999" s="15"/>
      <c r="GB999" s="20"/>
      <c r="GC999" s="15"/>
      <c r="GD999" s="20"/>
      <c r="GE999" s="15"/>
      <c r="GF999" s="20"/>
      <c r="GG999" s="170"/>
    </row>
    <row r="1000" spans="1:189" s="2" customFormat="1" ht="15" customHeight="1" x14ac:dyDescent="0.3">
      <c r="A1000" s="15" t="s">
        <v>130</v>
      </c>
      <c r="B1000" s="15" t="s">
        <v>126</v>
      </c>
      <c r="C1000" s="15" t="s">
        <v>1195</v>
      </c>
      <c r="D1000" s="15" t="s">
        <v>1192</v>
      </c>
      <c r="E1000" s="15" t="str">
        <f t="shared" si="193"/>
        <v>Layton Lam</v>
      </c>
      <c r="F1000" s="15" t="s">
        <v>135</v>
      </c>
      <c r="G1000" s="15">
        <v>999919583</v>
      </c>
      <c r="H1000" s="15">
        <f t="shared" si="194"/>
        <v>117.5</v>
      </c>
      <c r="I1000" s="15"/>
      <c r="J1000" s="17">
        <f>(O1000+P1000+R1000+S1000+T1000+U1000)/2</f>
        <v>46.5</v>
      </c>
      <c r="K1000" s="16"/>
      <c r="L1000" s="15"/>
      <c r="M1000" s="15"/>
      <c r="N1000" s="15"/>
      <c r="O1000" s="15">
        <f t="shared" si="189"/>
        <v>0</v>
      </c>
      <c r="P1000" s="15">
        <v>0</v>
      </c>
      <c r="Q1000" s="15">
        <f t="shared" si="190"/>
        <v>1</v>
      </c>
      <c r="R1000" s="15">
        <v>0</v>
      </c>
      <c r="S1000" s="15">
        <v>0</v>
      </c>
      <c r="T1000" s="15">
        <f t="shared" si="191"/>
        <v>0</v>
      </c>
      <c r="U1000" s="15">
        <f t="shared" si="192"/>
        <v>93</v>
      </c>
      <c r="V1000" s="15"/>
      <c r="W1000" s="15"/>
      <c r="X1000" s="15"/>
      <c r="Y1000" s="15"/>
      <c r="Z1000" s="16"/>
      <c r="AA1000" s="15"/>
      <c r="AB1000" s="24"/>
      <c r="AC1000" s="15"/>
      <c r="AD1000" s="15"/>
      <c r="AE1000" s="15"/>
      <c r="AF1000" s="15"/>
      <c r="AG1000" s="15"/>
      <c r="AH1000" s="24"/>
      <c r="AI1000" s="15"/>
      <c r="AJ1000" s="15"/>
      <c r="AK1000" s="15"/>
      <c r="AL1000" s="15"/>
      <c r="AM1000" s="15"/>
      <c r="AN1000" s="24"/>
      <c r="AO1000" s="15"/>
      <c r="AP1000" s="24"/>
      <c r="AQ1000" s="15"/>
      <c r="AR1000" s="24"/>
      <c r="AS1000" s="15"/>
      <c r="AT1000" s="24"/>
      <c r="AU1000" s="15"/>
      <c r="AV1000" s="24"/>
      <c r="AW1000" s="15"/>
      <c r="AX1000" s="24"/>
      <c r="AY1000" s="15"/>
      <c r="AZ1000" s="15"/>
      <c r="BA1000" s="15"/>
      <c r="BB1000" s="15"/>
      <c r="BC1000" s="15"/>
      <c r="BD1000" s="15"/>
      <c r="BE1000" s="15"/>
      <c r="BF1000" s="24"/>
      <c r="BG1000" s="15"/>
      <c r="BH1000" s="24"/>
      <c r="BI1000" s="15"/>
      <c r="BJ1000" s="24"/>
      <c r="BK1000" s="15"/>
      <c r="BL1000" s="24"/>
      <c r="BM1000" s="15">
        <v>105</v>
      </c>
      <c r="BN1000" s="24">
        <v>2</v>
      </c>
      <c r="BO1000" s="15"/>
      <c r="BP1000" s="24"/>
      <c r="BQ1000" s="15"/>
      <c r="BR1000" s="24"/>
      <c r="BS1000" s="15"/>
      <c r="BT1000" s="24"/>
      <c r="BU1000" s="15"/>
      <c r="BV1000" s="24"/>
      <c r="BW1000" s="15"/>
      <c r="BX1000" s="24"/>
      <c r="BY1000" s="15"/>
      <c r="BZ1000" s="24"/>
      <c r="CA1000" s="15">
        <f>0.3*48</f>
        <v>14.399999999999999</v>
      </c>
      <c r="CB1000" s="24">
        <v>2</v>
      </c>
      <c r="CC1000" s="15"/>
      <c r="CD1000" s="24"/>
      <c r="CE1000" s="15"/>
      <c r="CF1000" s="24"/>
      <c r="CG1000" s="15">
        <f>0.3*90</f>
        <v>27</v>
      </c>
      <c r="CH1000" s="25">
        <v>2</v>
      </c>
      <c r="CI1000" s="15"/>
      <c r="CJ1000" s="25"/>
      <c r="CK1000" s="15"/>
      <c r="CL1000" s="25"/>
      <c r="CM1000" s="15"/>
      <c r="CN1000" s="25"/>
      <c r="CO1000" s="15"/>
      <c r="CP1000" s="24"/>
      <c r="CQ1000" s="15"/>
      <c r="CR1000" s="24"/>
      <c r="CS1000" s="15">
        <f t="shared" si="195"/>
        <v>0</v>
      </c>
      <c r="CT1000" s="15">
        <f t="shared" si="196"/>
        <v>0</v>
      </c>
      <c r="CU1000" s="15">
        <f t="shared" si="197"/>
        <v>0</v>
      </c>
      <c r="CV1000" s="15">
        <f t="shared" si="198"/>
        <v>71</v>
      </c>
      <c r="CW1000" s="15"/>
      <c r="CX1000" s="15"/>
      <c r="CY1000" s="15">
        <f t="shared" si="199"/>
        <v>0</v>
      </c>
      <c r="CZ1000" s="15">
        <f>GG1000</f>
        <v>0</v>
      </c>
      <c r="DA1000" s="20"/>
      <c r="DB1000" s="17">
        <v>48</v>
      </c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>
        <f>0.3*68</f>
        <v>20.399999999999999</v>
      </c>
      <c r="DP1000" s="17"/>
      <c r="DQ1000" s="15"/>
      <c r="DR1000" s="15"/>
      <c r="DS1000" s="15"/>
      <c r="DT1000" s="15"/>
      <c r="DU1000" s="15"/>
      <c r="DV1000" s="15"/>
      <c r="DW1000" s="15"/>
      <c r="DX1000" s="20"/>
      <c r="DY1000" s="15">
        <v>79</v>
      </c>
      <c r="DZ1000" s="20">
        <v>3</v>
      </c>
      <c r="EA1000" s="15"/>
      <c r="EB1000" s="20"/>
      <c r="EC1000" s="15"/>
      <c r="ED1000" s="20"/>
      <c r="EE1000" s="15"/>
      <c r="EF1000" s="20"/>
      <c r="EG1000" s="15">
        <v>93</v>
      </c>
      <c r="EH1000" s="20">
        <v>7</v>
      </c>
      <c r="EI1000" s="15"/>
      <c r="EJ1000" s="20"/>
      <c r="EK1000" s="15"/>
      <c r="EL1000" s="20"/>
      <c r="EM1000" s="15"/>
      <c r="EN1000" s="20"/>
      <c r="EO1000" s="15"/>
      <c r="EP1000" s="20"/>
      <c r="EQ1000" s="15"/>
      <c r="ER1000" s="20"/>
      <c r="ES1000" s="15"/>
      <c r="ET1000" s="20"/>
      <c r="EU1000" s="15"/>
      <c r="EV1000" s="20"/>
      <c r="EW1000" s="15"/>
      <c r="EX1000" s="20"/>
      <c r="EY1000" s="15"/>
      <c r="EZ1000" s="20"/>
      <c r="FA1000" s="15"/>
      <c r="FB1000" s="20"/>
      <c r="FC1000" s="15"/>
      <c r="FD1000" s="20"/>
      <c r="FE1000" s="15"/>
      <c r="FF1000" s="20"/>
      <c r="FG1000" s="15"/>
      <c r="FH1000" s="20"/>
      <c r="FI1000" s="15"/>
      <c r="FJ1000" s="20"/>
      <c r="FK1000" s="15"/>
      <c r="FL1000" s="20"/>
      <c r="FM1000" s="15"/>
      <c r="FN1000" s="20"/>
      <c r="FO1000" s="15"/>
      <c r="FP1000" s="20"/>
      <c r="FQ1000" s="15"/>
      <c r="FR1000" s="20"/>
      <c r="FS1000" s="15"/>
      <c r="FT1000" s="20"/>
      <c r="FU1000" s="15"/>
      <c r="FV1000" s="20"/>
      <c r="FW1000" s="15"/>
      <c r="FX1000" s="20"/>
      <c r="FY1000" s="15"/>
      <c r="FZ1000" s="20"/>
      <c r="GA1000" s="15"/>
      <c r="GB1000" s="20"/>
      <c r="GC1000" s="15">
        <v>71</v>
      </c>
      <c r="GD1000" s="20">
        <v>5</v>
      </c>
      <c r="GE1000" s="15"/>
      <c r="GF1000" s="20"/>
      <c r="GG1000" s="170"/>
    </row>
    <row r="1001" spans="1:189" s="2" customFormat="1" ht="15" customHeight="1" x14ac:dyDescent="0.3">
      <c r="A1001" s="15" t="s">
        <v>130</v>
      </c>
      <c r="B1001" s="15" t="s">
        <v>126</v>
      </c>
      <c r="C1001" s="15" t="s">
        <v>1193</v>
      </c>
      <c r="D1001" s="15" t="s">
        <v>1192</v>
      </c>
      <c r="E1001" s="15" t="str">
        <f t="shared" si="193"/>
        <v>Leanna Lam</v>
      </c>
      <c r="F1001" s="15" t="s">
        <v>128</v>
      </c>
      <c r="G1001" s="15">
        <v>999919584</v>
      </c>
      <c r="H1001" s="15">
        <f t="shared" si="194"/>
        <v>44</v>
      </c>
      <c r="I1001" s="15"/>
      <c r="J1001" s="15"/>
      <c r="K1001" s="16"/>
      <c r="L1001" s="15"/>
      <c r="M1001" s="15"/>
      <c r="N1001" s="15"/>
      <c r="O1001" s="15">
        <f t="shared" si="189"/>
        <v>0</v>
      </c>
      <c r="P1001" s="15">
        <v>0</v>
      </c>
      <c r="Q1001" s="15">
        <f t="shared" si="190"/>
        <v>1</v>
      </c>
      <c r="R1001" s="15">
        <v>0</v>
      </c>
      <c r="S1001" s="15">
        <v>0</v>
      </c>
      <c r="T1001" s="15">
        <f t="shared" si="191"/>
        <v>0</v>
      </c>
      <c r="U1001" s="15">
        <f t="shared" si="192"/>
        <v>0</v>
      </c>
      <c r="V1001" s="15"/>
      <c r="W1001" s="15"/>
      <c r="X1001" s="15"/>
      <c r="Y1001" s="15"/>
      <c r="Z1001" s="16"/>
      <c r="AA1001" s="15"/>
      <c r="AB1001" s="24"/>
      <c r="AC1001" s="15"/>
      <c r="AD1001" s="15"/>
      <c r="AE1001" s="15"/>
      <c r="AF1001" s="15"/>
      <c r="AG1001" s="15"/>
      <c r="AH1001" s="24"/>
      <c r="AI1001" s="15"/>
      <c r="AJ1001" s="15"/>
      <c r="AK1001" s="15"/>
      <c r="AL1001" s="15"/>
      <c r="AM1001" s="15"/>
      <c r="AN1001" s="24"/>
      <c r="AO1001" s="15"/>
      <c r="AP1001" s="24"/>
      <c r="AQ1001" s="15"/>
      <c r="AR1001" s="24"/>
      <c r="AS1001" s="15"/>
      <c r="AT1001" s="24"/>
      <c r="AU1001" s="15"/>
      <c r="AV1001" s="24"/>
      <c r="AW1001" s="15"/>
      <c r="AX1001" s="24"/>
      <c r="AY1001" s="15"/>
      <c r="AZ1001" s="15"/>
      <c r="BA1001" s="15"/>
      <c r="BB1001" s="15"/>
      <c r="BC1001" s="15"/>
      <c r="BD1001" s="15"/>
      <c r="BE1001" s="15"/>
      <c r="BF1001" s="24"/>
      <c r="BG1001" s="15"/>
      <c r="BH1001" s="24"/>
      <c r="BI1001" s="15"/>
      <c r="BJ1001" s="24"/>
      <c r="BK1001" s="15"/>
      <c r="BL1001" s="24"/>
      <c r="BM1001" s="15">
        <v>79</v>
      </c>
      <c r="BN1001" s="24">
        <v>3</v>
      </c>
      <c r="BO1001" s="15"/>
      <c r="BP1001" s="24"/>
      <c r="BQ1001" s="15"/>
      <c r="BR1001" s="24"/>
      <c r="BS1001" s="15"/>
      <c r="BT1001" s="24"/>
      <c r="BU1001" s="15"/>
      <c r="BV1001" s="24"/>
      <c r="BW1001" s="15"/>
      <c r="BX1001" s="24"/>
      <c r="BY1001" s="15"/>
      <c r="BZ1001" s="24"/>
      <c r="CA1001" s="15">
        <f>0.3*80</f>
        <v>24</v>
      </c>
      <c r="CB1001" s="24">
        <v>1</v>
      </c>
      <c r="CC1001" s="15"/>
      <c r="CD1001" s="24"/>
      <c r="CE1001" s="15"/>
      <c r="CF1001" s="24"/>
      <c r="CG1001" s="15">
        <f>0.4*38</f>
        <v>15.200000000000001</v>
      </c>
      <c r="CH1001" s="25" t="s">
        <v>129</v>
      </c>
      <c r="CI1001" s="15"/>
      <c r="CJ1001" s="25"/>
      <c r="CK1001" s="15"/>
      <c r="CL1001" s="25"/>
      <c r="CM1001" s="15"/>
      <c r="CN1001" s="25"/>
      <c r="CO1001" s="15"/>
      <c r="CP1001" s="25"/>
      <c r="CQ1001" s="15"/>
      <c r="CR1001" s="25"/>
      <c r="CS1001" s="15">
        <f t="shared" si="195"/>
        <v>0</v>
      </c>
      <c r="CT1001" s="15">
        <f t="shared" si="196"/>
        <v>0</v>
      </c>
      <c r="CU1001" s="15">
        <f t="shared" si="197"/>
        <v>0</v>
      </c>
      <c r="CV1001" s="15">
        <f t="shared" si="198"/>
        <v>44</v>
      </c>
      <c r="CW1001" s="15"/>
      <c r="CX1001" s="15"/>
      <c r="CY1001" s="15">
        <f t="shared" si="199"/>
        <v>0</v>
      </c>
      <c r="CZ1001" s="15">
        <f>GG1001</f>
        <v>0</v>
      </c>
      <c r="DA1001" s="19"/>
      <c r="DB1001" s="17">
        <v>48</v>
      </c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>
        <v>51</v>
      </c>
      <c r="DP1001" s="17"/>
      <c r="DQ1001" s="15"/>
      <c r="DR1001" s="15"/>
      <c r="DS1001" s="15"/>
      <c r="DT1001" s="15"/>
      <c r="DU1001" s="15"/>
      <c r="DV1001" s="15"/>
      <c r="DW1001" s="15"/>
      <c r="DX1001" s="20"/>
      <c r="DY1001" s="15">
        <v>44</v>
      </c>
      <c r="DZ1001" s="20" t="s">
        <v>129</v>
      </c>
      <c r="EA1001" s="15"/>
      <c r="EB1001" s="20"/>
      <c r="EC1001" s="15"/>
      <c r="ED1001" s="20"/>
      <c r="EE1001" s="15"/>
      <c r="EF1001" s="20"/>
      <c r="EG1001" s="15"/>
      <c r="EH1001" s="20"/>
      <c r="EI1001" s="15"/>
      <c r="EJ1001" s="20"/>
      <c r="EK1001" s="15"/>
      <c r="EL1001" s="20"/>
      <c r="EM1001" s="15"/>
      <c r="EN1001" s="20"/>
      <c r="EO1001" s="15"/>
      <c r="EP1001" s="20"/>
      <c r="EQ1001" s="15"/>
      <c r="ER1001" s="20"/>
      <c r="ES1001" s="15"/>
      <c r="ET1001" s="20"/>
      <c r="EU1001" s="15"/>
      <c r="EV1001" s="20"/>
      <c r="EW1001" s="15"/>
      <c r="EX1001" s="20"/>
      <c r="EY1001" s="15"/>
      <c r="EZ1001" s="20"/>
      <c r="FA1001" s="15"/>
      <c r="FB1001" s="20"/>
      <c r="FC1001" s="15"/>
      <c r="FD1001" s="20"/>
      <c r="FE1001" s="15"/>
      <c r="FF1001" s="20"/>
      <c r="FG1001" s="15"/>
      <c r="FH1001" s="20"/>
      <c r="FI1001" s="15"/>
      <c r="FJ1001" s="20"/>
      <c r="FK1001" s="15"/>
      <c r="FL1001" s="20"/>
      <c r="FM1001" s="15"/>
      <c r="FN1001" s="20"/>
      <c r="FO1001" s="15"/>
      <c r="FP1001" s="20"/>
      <c r="FQ1001" s="15"/>
      <c r="FR1001" s="20"/>
      <c r="FS1001" s="15"/>
      <c r="FT1001" s="20"/>
      <c r="FU1001" s="15"/>
      <c r="FV1001" s="20"/>
      <c r="FW1001" s="15"/>
      <c r="FX1001" s="20"/>
      <c r="FY1001" s="15"/>
      <c r="FZ1001" s="20"/>
      <c r="GA1001" s="15"/>
      <c r="GB1001" s="20"/>
      <c r="GC1001" s="15">
        <v>44</v>
      </c>
      <c r="GD1001" s="20" t="s">
        <v>129</v>
      </c>
      <c r="GE1001" s="15"/>
      <c r="GF1001" s="20"/>
      <c r="GG1001" s="170"/>
    </row>
    <row r="1002" spans="1:189" s="2" customFormat="1" ht="15" customHeight="1" x14ac:dyDescent="0.3">
      <c r="A1002" s="17" t="s">
        <v>125</v>
      </c>
      <c r="B1002" s="15" t="s">
        <v>142</v>
      </c>
      <c r="C1002" s="17" t="s">
        <v>1546</v>
      </c>
      <c r="D1002" s="17" t="s">
        <v>2155</v>
      </c>
      <c r="E1002" s="15" t="str">
        <f t="shared" si="193"/>
        <v>Izabella Evangelista</v>
      </c>
      <c r="F1002" s="17" t="s">
        <v>128</v>
      </c>
      <c r="G1002" s="15">
        <v>999919585</v>
      </c>
      <c r="H1002" s="15">
        <f t="shared" si="194"/>
        <v>133.44</v>
      </c>
      <c r="I1002" s="15"/>
      <c r="J1002" s="17">
        <f>(O1002+P1002+R1002+S1002+T1002+U1002)/2</f>
        <v>27.439999999999998</v>
      </c>
      <c r="K1002" s="16"/>
      <c r="L1002" s="15"/>
      <c r="M1002" s="15"/>
      <c r="N1002" s="15"/>
      <c r="O1002" s="15">
        <f t="shared" si="189"/>
        <v>42.4</v>
      </c>
      <c r="P1002" s="15">
        <v>0</v>
      </c>
      <c r="Q1002" s="15">
        <f t="shared" si="190"/>
        <v>0</v>
      </c>
      <c r="R1002" s="15">
        <v>0</v>
      </c>
      <c r="S1002" s="15">
        <v>0</v>
      </c>
      <c r="T1002" s="15">
        <f t="shared" si="191"/>
        <v>12.48</v>
      </c>
      <c r="U1002" s="15">
        <f t="shared" si="192"/>
        <v>0</v>
      </c>
      <c r="V1002" s="15"/>
      <c r="W1002" s="15"/>
      <c r="X1002" s="15"/>
      <c r="Y1002" s="15"/>
      <c r="Z1002" s="16"/>
      <c r="AA1002" s="15"/>
      <c r="AB1002" s="24"/>
      <c r="AC1002" s="15"/>
      <c r="AD1002" s="15"/>
      <c r="AE1002" s="15"/>
      <c r="AF1002" s="15"/>
      <c r="AG1002" s="15"/>
      <c r="AH1002" s="24"/>
      <c r="AI1002" s="15"/>
      <c r="AJ1002" s="15"/>
      <c r="AK1002" s="15"/>
      <c r="AL1002" s="15"/>
      <c r="AM1002" s="15"/>
      <c r="AN1002" s="24"/>
      <c r="AO1002" s="15"/>
      <c r="AP1002" s="24"/>
      <c r="AQ1002" s="15"/>
      <c r="AR1002" s="24"/>
      <c r="AS1002" s="15"/>
      <c r="AT1002" s="24"/>
      <c r="AU1002" s="15"/>
      <c r="AV1002" s="24"/>
      <c r="AW1002" s="15"/>
      <c r="AX1002" s="24"/>
      <c r="AY1002" s="15"/>
      <c r="AZ1002" s="15"/>
      <c r="BA1002" s="15"/>
      <c r="BB1002" s="15"/>
      <c r="BC1002" s="15"/>
      <c r="BD1002" s="15"/>
      <c r="BE1002" s="15"/>
      <c r="BF1002" s="24"/>
      <c r="BG1002" s="15"/>
      <c r="BH1002" s="24"/>
      <c r="BI1002" s="15"/>
      <c r="BJ1002" s="24"/>
      <c r="BK1002" s="15"/>
      <c r="BL1002" s="24"/>
      <c r="BM1002" s="15"/>
      <c r="BN1002" s="24"/>
      <c r="BO1002" s="15"/>
      <c r="BP1002" s="24"/>
      <c r="BQ1002" s="15"/>
      <c r="BR1002" s="24"/>
      <c r="BS1002" s="15"/>
      <c r="BT1002" s="24"/>
      <c r="BU1002" s="15"/>
      <c r="BV1002" s="24"/>
      <c r="BW1002" s="15"/>
      <c r="BX1002" s="24"/>
      <c r="BY1002" s="15"/>
      <c r="BZ1002" s="24"/>
      <c r="CA1002" s="15"/>
      <c r="CB1002" s="24"/>
      <c r="CC1002" s="15"/>
      <c r="CD1002" s="24"/>
      <c r="CE1002" s="15"/>
      <c r="CF1002" s="24"/>
      <c r="CG1002" s="15"/>
      <c r="CH1002" s="25"/>
      <c r="CI1002" s="15"/>
      <c r="CJ1002" s="25"/>
      <c r="CK1002" s="15"/>
      <c r="CL1002" s="25"/>
      <c r="CM1002" s="15"/>
      <c r="CN1002" s="25"/>
      <c r="CO1002" s="15"/>
      <c r="CP1002" s="25"/>
      <c r="CQ1002" s="15"/>
      <c r="CR1002" s="25"/>
      <c r="CS1002" s="15">
        <f t="shared" si="195"/>
        <v>0</v>
      </c>
      <c r="CT1002" s="15">
        <f t="shared" si="196"/>
        <v>36</v>
      </c>
      <c r="CU1002" s="15">
        <f t="shared" si="197"/>
        <v>2</v>
      </c>
      <c r="CV1002" s="15">
        <f t="shared" si="198"/>
        <v>70</v>
      </c>
      <c r="CW1002" s="15"/>
      <c r="CX1002" s="15"/>
      <c r="CY1002" s="15">
        <f t="shared" si="199"/>
        <v>0</v>
      </c>
      <c r="CZ1002" s="15">
        <f>GG1002</f>
        <v>0</v>
      </c>
      <c r="DA1002" s="19"/>
      <c r="DB1002" s="17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7"/>
      <c r="DQ1002" s="15"/>
      <c r="DR1002" s="15"/>
      <c r="DS1002" s="15"/>
      <c r="DT1002" s="15"/>
      <c r="DU1002" s="15"/>
      <c r="DV1002" s="15"/>
      <c r="DW1002" s="15"/>
      <c r="DX1002" s="20"/>
      <c r="DY1002" s="15">
        <f>0.4*52.5</f>
        <v>21</v>
      </c>
      <c r="DZ1002" s="20">
        <v>2</v>
      </c>
      <c r="EA1002" s="15"/>
      <c r="EB1002" s="20"/>
      <c r="EC1002" s="15">
        <v>12.48</v>
      </c>
      <c r="ED1002" s="20">
        <v>6</v>
      </c>
      <c r="EE1002" s="15"/>
      <c r="EF1002" s="20"/>
      <c r="EG1002" s="15"/>
      <c r="EH1002" s="20"/>
      <c r="EI1002" s="15">
        <v>22.4</v>
      </c>
      <c r="EJ1002" s="20">
        <v>3</v>
      </c>
      <c r="EK1002" s="15"/>
      <c r="EL1002" s="20"/>
      <c r="EM1002" s="15">
        <v>20</v>
      </c>
      <c r="EN1002" s="20">
        <v>1</v>
      </c>
      <c r="EO1002" s="15"/>
      <c r="EP1002" s="20"/>
      <c r="EQ1002" s="15">
        <v>24</v>
      </c>
      <c r="ER1002" s="20">
        <v>1</v>
      </c>
      <c r="ES1002" s="15">
        <v>12</v>
      </c>
      <c r="ET1002" s="20">
        <v>1</v>
      </c>
      <c r="EU1002" s="15"/>
      <c r="EV1002" s="20"/>
      <c r="EW1002" s="15"/>
      <c r="EX1002" s="20"/>
      <c r="EY1002" s="15"/>
      <c r="EZ1002" s="20"/>
      <c r="FA1002" s="15"/>
      <c r="FB1002" s="20"/>
      <c r="FC1002" s="15"/>
      <c r="FD1002" s="20"/>
      <c r="FE1002" s="15"/>
      <c r="FF1002" s="20"/>
      <c r="FG1002" s="15"/>
      <c r="FH1002" s="20"/>
      <c r="FI1002" s="15"/>
      <c r="FJ1002" s="20"/>
      <c r="FK1002" s="15"/>
      <c r="FL1002" s="20"/>
      <c r="FM1002" s="15"/>
      <c r="FN1002" s="20"/>
      <c r="FO1002" s="15"/>
      <c r="FP1002" s="20"/>
      <c r="FQ1002" s="15"/>
      <c r="FR1002" s="20"/>
      <c r="FS1002" s="15"/>
      <c r="FT1002" s="20"/>
      <c r="FU1002" s="15"/>
      <c r="FV1002" s="20"/>
      <c r="FW1002" s="15"/>
      <c r="FX1002" s="20"/>
      <c r="FY1002" s="15"/>
      <c r="FZ1002" s="20"/>
      <c r="GA1002" s="15"/>
      <c r="GB1002" s="20"/>
      <c r="GC1002" s="15">
        <v>70</v>
      </c>
      <c r="GD1002" s="20">
        <v>1</v>
      </c>
      <c r="GE1002" s="15"/>
      <c r="GF1002" s="20"/>
      <c r="GG1002" s="170"/>
    </row>
    <row r="1003" spans="1:189" s="2" customFormat="1" ht="15" customHeight="1" x14ac:dyDescent="0.3">
      <c r="A1003" s="15" t="s">
        <v>2906</v>
      </c>
      <c r="B1003" s="15" t="s">
        <v>126</v>
      </c>
      <c r="C1003" s="15" t="s">
        <v>405</v>
      </c>
      <c r="D1003" s="15" t="s">
        <v>406</v>
      </c>
      <c r="E1003" s="15" t="str">
        <f t="shared" si="193"/>
        <v>Nicole Brunelle</v>
      </c>
      <c r="F1003" s="15" t="s">
        <v>128</v>
      </c>
      <c r="G1003" s="15">
        <v>999919589</v>
      </c>
      <c r="H1003" s="15">
        <f t="shared" si="194"/>
        <v>30</v>
      </c>
      <c r="I1003" s="15"/>
      <c r="J1003" s="17">
        <f>(O1003+P1003+R1003+S1003+T1003+U1003)/2</f>
        <v>0</v>
      </c>
      <c r="K1003" s="21"/>
      <c r="L1003" s="15"/>
      <c r="M1003" s="15"/>
      <c r="N1003" s="15"/>
      <c r="O1003" s="15">
        <f t="shared" si="189"/>
        <v>0</v>
      </c>
      <c r="P1003" s="15">
        <v>0</v>
      </c>
      <c r="Q1003" s="15">
        <f t="shared" si="190"/>
        <v>1</v>
      </c>
      <c r="R1003" s="15">
        <v>0</v>
      </c>
      <c r="S1003" s="15">
        <v>0</v>
      </c>
      <c r="T1003" s="15">
        <f t="shared" si="191"/>
        <v>0</v>
      </c>
      <c r="U1003" s="15">
        <f t="shared" si="192"/>
        <v>0</v>
      </c>
      <c r="V1003" s="15"/>
      <c r="W1003" s="15"/>
      <c r="X1003" s="15"/>
      <c r="Y1003" s="15"/>
      <c r="Z1003" s="21"/>
      <c r="AA1003" s="17"/>
      <c r="AB1003" s="17"/>
      <c r="AC1003" s="17"/>
      <c r="AD1003" s="17"/>
      <c r="AE1003" s="17"/>
      <c r="AF1003" s="24"/>
      <c r="AG1003" s="17"/>
      <c r="AH1003" s="24"/>
      <c r="AI1003" s="17"/>
      <c r="AJ1003" s="24"/>
      <c r="AK1003" s="17"/>
      <c r="AL1003" s="24"/>
      <c r="AM1003" s="17"/>
      <c r="AN1003" s="24"/>
      <c r="AO1003" s="17"/>
      <c r="AP1003" s="24"/>
      <c r="AQ1003" s="17"/>
      <c r="AR1003" s="24"/>
      <c r="AS1003" s="17"/>
      <c r="AT1003" s="24"/>
      <c r="AU1003" s="17"/>
      <c r="AV1003" s="24"/>
      <c r="AW1003" s="17"/>
      <c r="AX1003" s="24"/>
      <c r="AY1003" s="17"/>
      <c r="AZ1003" s="17"/>
      <c r="BA1003" s="17"/>
      <c r="BB1003" s="24"/>
      <c r="BC1003" s="17"/>
      <c r="BD1003" s="24"/>
      <c r="BE1003" s="17"/>
      <c r="BF1003" s="24"/>
      <c r="BG1003" s="17"/>
      <c r="BH1003" s="24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24"/>
      <c r="CQ1003" s="17"/>
      <c r="CR1003" s="24"/>
      <c r="CS1003" s="15">
        <f t="shared" si="195"/>
        <v>0</v>
      </c>
      <c r="CT1003" s="15">
        <f t="shared" si="196"/>
        <v>30</v>
      </c>
      <c r="CU1003" s="15">
        <f t="shared" si="197"/>
        <v>1</v>
      </c>
      <c r="CV1003" s="15">
        <f t="shared" si="198"/>
        <v>0</v>
      </c>
      <c r="CW1003" s="15"/>
      <c r="CX1003" s="15"/>
      <c r="CY1003" s="15">
        <f t="shared" si="199"/>
        <v>0</v>
      </c>
      <c r="CZ1003" s="15">
        <f>GG1003</f>
        <v>0</v>
      </c>
      <c r="DA1003" s="20"/>
      <c r="DB1003" s="17"/>
      <c r="DC1003" s="15"/>
      <c r="DD1003" s="15"/>
      <c r="DE1003" s="15"/>
      <c r="DF1003" s="15"/>
      <c r="DG1003" s="15"/>
      <c r="DH1003" s="15"/>
      <c r="DI1003" s="15">
        <v>45</v>
      </c>
      <c r="DJ1003" s="15"/>
      <c r="DK1003" s="15"/>
      <c r="DL1003" s="15"/>
      <c r="DM1003" s="15"/>
      <c r="DN1003" s="15"/>
      <c r="DO1003" s="15"/>
      <c r="DP1003" s="17"/>
      <c r="DQ1003" s="15"/>
      <c r="DR1003" s="15"/>
      <c r="DS1003" s="15"/>
      <c r="DT1003" s="15"/>
      <c r="DU1003" s="15"/>
      <c r="DV1003" s="15"/>
      <c r="DW1003" s="15"/>
      <c r="DX1003" s="20"/>
      <c r="DY1003" s="15"/>
      <c r="DZ1003" s="20"/>
      <c r="EA1003" s="15"/>
      <c r="EB1003" s="20"/>
      <c r="EC1003" s="15"/>
      <c r="ED1003" s="20"/>
      <c r="EE1003" s="15"/>
      <c r="EF1003" s="20"/>
      <c r="EG1003" s="15"/>
      <c r="EH1003" s="20"/>
      <c r="EI1003" s="15"/>
      <c r="EJ1003" s="20"/>
      <c r="EK1003" s="15"/>
      <c r="EL1003" s="20"/>
      <c r="EM1003" s="15"/>
      <c r="EN1003" s="20"/>
      <c r="EO1003" s="15"/>
      <c r="EP1003" s="20"/>
      <c r="EQ1003" s="15"/>
      <c r="ER1003" s="20"/>
      <c r="ES1003" s="15"/>
      <c r="ET1003" s="20"/>
      <c r="EU1003" s="15">
        <v>30</v>
      </c>
      <c r="EV1003" s="20">
        <v>1</v>
      </c>
      <c r="EW1003" s="15"/>
      <c r="EX1003" s="20"/>
      <c r="EY1003" s="15"/>
      <c r="EZ1003" s="20"/>
      <c r="FA1003" s="15"/>
      <c r="FB1003" s="20"/>
      <c r="FC1003" s="15"/>
      <c r="FD1003" s="20"/>
      <c r="FE1003" s="15"/>
      <c r="FF1003" s="20"/>
      <c r="FG1003" s="15"/>
      <c r="FH1003" s="20"/>
      <c r="FI1003" s="15"/>
      <c r="FJ1003" s="20"/>
      <c r="FK1003" s="15"/>
      <c r="FL1003" s="20"/>
      <c r="FM1003" s="15"/>
      <c r="FN1003" s="20"/>
      <c r="FO1003" s="15"/>
      <c r="FP1003" s="20"/>
      <c r="FQ1003" s="15"/>
      <c r="FR1003" s="20"/>
      <c r="FS1003" s="15"/>
      <c r="FT1003" s="20"/>
      <c r="FU1003" s="15"/>
      <c r="FV1003" s="20"/>
      <c r="FW1003" s="15"/>
      <c r="FX1003" s="20"/>
      <c r="FY1003" s="15"/>
      <c r="FZ1003" s="20"/>
      <c r="GA1003" s="15"/>
      <c r="GB1003" s="20"/>
      <c r="GC1003" s="15"/>
      <c r="GD1003" s="20"/>
      <c r="GE1003" s="15"/>
      <c r="GF1003" s="20"/>
      <c r="GG1003" s="170"/>
    </row>
    <row r="1004" spans="1:189" s="2" customFormat="1" ht="15" customHeight="1" x14ac:dyDescent="0.3">
      <c r="A1004" s="15" t="s">
        <v>2903</v>
      </c>
      <c r="B1004" s="85" t="s">
        <v>126</v>
      </c>
      <c r="C1004" s="85" t="s">
        <v>508</v>
      </c>
      <c r="D1004" s="85" t="s">
        <v>1920</v>
      </c>
      <c r="E1004" s="15" t="str">
        <f t="shared" si="193"/>
        <v>Tiffany Vuong</v>
      </c>
      <c r="F1004" s="85" t="s">
        <v>128</v>
      </c>
      <c r="G1004" s="15">
        <v>999919591</v>
      </c>
      <c r="H1004" s="15">
        <f t="shared" si="194"/>
        <v>38</v>
      </c>
      <c r="I1004" s="15"/>
      <c r="J1004" s="15"/>
      <c r="K1004" s="16"/>
      <c r="L1004" s="15"/>
      <c r="M1004" s="15"/>
      <c r="N1004" s="15"/>
      <c r="O1004" s="15">
        <f t="shared" si="189"/>
        <v>0</v>
      </c>
      <c r="P1004" s="15">
        <v>0</v>
      </c>
      <c r="Q1004" s="15">
        <f t="shared" si="190"/>
        <v>0</v>
      </c>
      <c r="R1004" s="15">
        <v>0</v>
      </c>
      <c r="S1004" s="15">
        <v>0</v>
      </c>
      <c r="T1004" s="15">
        <f t="shared" si="191"/>
        <v>0</v>
      </c>
      <c r="U1004" s="15">
        <f t="shared" si="192"/>
        <v>0</v>
      </c>
      <c r="V1004" s="15"/>
      <c r="W1004" s="15"/>
      <c r="X1004" s="15"/>
      <c r="Y1004" s="15"/>
      <c r="Z1004" s="16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>
        <f t="shared" si="195"/>
        <v>0</v>
      </c>
      <c r="CT1004" s="15">
        <f t="shared" si="196"/>
        <v>38</v>
      </c>
      <c r="CU1004" s="15">
        <f t="shared" si="197"/>
        <v>0</v>
      </c>
      <c r="CV1004" s="15">
        <f t="shared" si="198"/>
        <v>0</v>
      </c>
      <c r="CW1004" s="15"/>
      <c r="CX1004" s="15"/>
      <c r="CY1004" s="15">
        <f t="shared" si="199"/>
        <v>0</v>
      </c>
      <c r="CZ1004" s="15">
        <f>GG1004</f>
        <v>0</v>
      </c>
      <c r="DA1004" s="16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20"/>
      <c r="DY1004" s="15"/>
      <c r="DZ1004" s="20"/>
      <c r="EA1004" s="15"/>
      <c r="EB1004" s="20"/>
      <c r="EC1004" s="15"/>
      <c r="ED1004" s="20"/>
      <c r="EE1004" s="15"/>
      <c r="EF1004" s="20"/>
      <c r="EG1004" s="15"/>
      <c r="EH1004" s="20"/>
      <c r="EI1004" s="15"/>
      <c r="EJ1004" s="20"/>
      <c r="EK1004" s="15"/>
      <c r="EL1004" s="20"/>
      <c r="EM1004" s="15"/>
      <c r="EN1004" s="20"/>
      <c r="EO1004" s="15"/>
      <c r="EP1004" s="20"/>
      <c r="EQ1004" s="15"/>
      <c r="ER1004" s="20"/>
      <c r="ES1004" s="15"/>
      <c r="ET1004" s="20"/>
      <c r="EU1004" s="15">
        <v>38</v>
      </c>
      <c r="EV1004" s="20" t="s">
        <v>129</v>
      </c>
      <c r="EW1004" s="15"/>
      <c r="EX1004" s="20"/>
      <c r="EY1004" s="15"/>
      <c r="EZ1004" s="20"/>
      <c r="FA1004" s="15"/>
      <c r="FB1004" s="20"/>
      <c r="FC1004" s="15"/>
      <c r="FD1004" s="20"/>
      <c r="FE1004" s="15"/>
      <c r="FF1004" s="20"/>
      <c r="FG1004" s="15"/>
      <c r="FH1004" s="20"/>
      <c r="FI1004" s="15"/>
      <c r="FJ1004" s="20"/>
      <c r="FK1004" s="15"/>
      <c r="FL1004" s="20"/>
      <c r="FM1004" s="15"/>
      <c r="FN1004" s="20"/>
      <c r="FO1004" s="15"/>
      <c r="FP1004" s="20"/>
      <c r="FQ1004" s="15"/>
      <c r="FR1004" s="20"/>
      <c r="FS1004" s="15"/>
      <c r="FT1004" s="20"/>
      <c r="FU1004" s="15"/>
      <c r="FV1004" s="20"/>
      <c r="FW1004" s="15"/>
      <c r="FX1004" s="20"/>
      <c r="FY1004" s="15"/>
      <c r="FZ1004" s="20"/>
      <c r="GA1004" s="15"/>
      <c r="GB1004" s="20"/>
      <c r="GC1004" s="15"/>
      <c r="GD1004" s="20"/>
      <c r="GE1004" s="15"/>
      <c r="GF1004" s="20"/>
      <c r="GG1004" s="170"/>
    </row>
    <row r="1005" spans="1:189" s="2" customFormat="1" ht="15" customHeight="1" x14ac:dyDescent="0.3">
      <c r="A1005" s="15" t="s">
        <v>125</v>
      </c>
      <c r="B1005" s="15" t="s">
        <v>126</v>
      </c>
      <c r="C1005" s="17" t="s">
        <v>2298</v>
      </c>
      <c r="D1005" s="17" t="s">
        <v>1179</v>
      </c>
      <c r="E1005" s="15" t="str">
        <f t="shared" si="193"/>
        <v>Junhun Kwon</v>
      </c>
      <c r="F1005" s="17" t="s">
        <v>135</v>
      </c>
      <c r="G1005" s="15">
        <v>999919605</v>
      </c>
      <c r="H1005" s="15">
        <f t="shared" si="194"/>
        <v>175</v>
      </c>
      <c r="I1005" s="15"/>
      <c r="J1005" s="15"/>
      <c r="K1005" s="16"/>
      <c r="L1005" s="15"/>
      <c r="M1005" s="15"/>
      <c r="N1005" s="15"/>
      <c r="O1005" s="15">
        <f t="shared" si="189"/>
        <v>32</v>
      </c>
      <c r="P1005" s="15">
        <v>0</v>
      </c>
      <c r="Q1005" s="15">
        <f t="shared" si="190"/>
        <v>0</v>
      </c>
      <c r="R1005" s="15">
        <v>0</v>
      </c>
      <c r="S1005" s="15">
        <v>0</v>
      </c>
      <c r="T1005" s="15">
        <f t="shared" si="191"/>
        <v>0</v>
      </c>
      <c r="U1005" s="15">
        <f t="shared" si="192"/>
        <v>0</v>
      </c>
      <c r="V1005" s="15"/>
      <c r="W1005" s="15"/>
      <c r="X1005" s="15"/>
      <c r="Y1005" s="15"/>
      <c r="Z1005" s="16"/>
      <c r="AA1005" s="15"/>
      <c r="AB1005" s="24"/>
      <c r="AC1005" s="15"/>
      <c r="AD1005" s="15"/>
      <c r="AE1005" s="15"/>
      <c r="AF1005" s="15"/>
      <c r="AG1005" s="15"/>
      <c r="AH1005" s="24"/>
      <c r="AI1005" s="15"/>
      <c r="AJ1005" s="15"/>
      <c r="AK1005" s="15"/>
      <c r="AL1005" s="15"/>
      <c r="AM1005" s="15"/>
      <c r="AN1005" s="24"/>
      <c r="AO1005" s="15"/>
      <c r="AP1005" s="24"/>
      <c r="AQ1005" s="15"/>
      <c r="AR1005" s="24"/>
      <c r="AS1005" s="15"/>
      <c r="AT1005" s="24"/>
      <c r="AU1005" s="15"/>
      <c r="AV1005" s="24"/>
      <c r="AW1005" s="15"/>
      <c r="AX1005" s="24"/>
      <c r="AY1005" s="15"/>
      <c r="AZ1005" s="15"/>
      <c r="BA1005" s="15"/>
      <c r="BB1005" s="15"/>
      <c r="BC1005" s="15"/>
      <c r="BD1005" s="15"/>
      <c r="BE1005" s="15"/>
      <c r="BF1005" s="24"/>
      <c r="BG1005" s="15"/>
      <c r="BH1005" s="24"/>
      <c r="BI1005" s="15"/>
      <c r="BJ1005" s="24"/>
      <c r="BK1005" s="15"/>
      <c r="BL1005" s="24"/>
      <c r="BM1005" s="15"/>
      <c r="BN1005" s="24"/>
      <c r="BO1005" s="15"/>
      <c r="BP1005" s="24"/>
      <c r="BQ1005" s="15"/>
      <c r="BR1005" s="24"/>
      <c r="BS1005" s="15"/>
      <c r="BT1005" s="24"/>
      <c r="BU1005" s="15"/>
      <c r="BV1005" s="24"/>
      <c r="BW1005" s="15"/>
      <c r="BX1005" s="24"/>
      <c r="BY1005" s="15"/>
      <c r="BZ1005" s="24"/>
      <c r="CA1005" s="15"/>
      <c r="CB1005" s="24"/>
      <c r="CC1005" s="15"/>
      <c r="CD1005" s="24"/>
      <c r="CE1005" s="15"/>
      <c r="CF1005" s="24"/>
      <c r="CG1005" s="15"/>
      <c r="CH1005" s="25"/>
      <c r="CI1005" s="15"/>
      <c r="CJ1005" s="25"/>
      <c r="CK1005" s="15"/>
      <c r="CL1005" s="25"/>
      <c r="CM1005" s="15"/>
      <c r="CN1005" s="25"/>
      <c r="CO1005" s="15"/>
      <c r="CP1005" s="25"/>
      <c r="CQ1005" s="15"/>
      <c r="CR1005" s="25"/>
      <c r="CS1005" s="15">
        <f t="shared" si="195"/>
        <v>0</v>
      </c>
      <c r="CT1005" s="15">
        <f t="shared" si="196"/>
        <v>51</v>
      </c>
      <c r="CU1005" s="15">
        <f t="shared" si="197"/>
        <v>1</v>
      </c>
      <c r="CV1005" s="15">
        <f t="shared" si="198"/>
        <v>44</v>
      </c>
      <c r="CW1005" s="15"/>
      <c r="CX1005" s="15"/>
      <c r="CY1005" s="15">
        <f t="shared" si="199"/>
        <v>48</v>
      </c>
      <c r="CZ1005" s="15">
        <f>GG1005</f>
        <v>0</v>
      </c>
      <c r="DA1005" s="19"/>
      <c r="DB1005" s="17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7"/>
      <c r="DQ1005" s="15"/>
      <c r="DR1005" s="15"/>
      <c r="DS1005" s="15"/>
      <c r="DT1005" s="15"/>
      <c r="DU1005" s="15"/>
      <c r="DV1005" s="15"/>
      <c r="DW1005" s="15"/>
      <c r="DX1005" s="20"/>
      <c r="DY1005" s="15"/>
      <c r="DZ1005" s="20"/>
      <c r="EA1005" s="15"/>
      <c r="EB1005" s="20"/>
      <c r="EC1005" s="15"/>
      <c r="ED1005" s="20"/>
      <c r="EE1005" s="15"/>
      <c r="EF1005" s="20"/>
      <c r="EG1005" s="15"/>
      <c r="EH1005" s="20"/>
      <c r="EI1005" s="15">
        <v>32</v>
      </c>
      <c r="EJ1005" s="20" t="s">
        <v>129</v>
      </c>
      <c r="EK1005" s="15"/>
      <c r="EL1005" s="20"/>
      <c r="EM1005" s="15"/>
      <c r="EN1005" s="20"/>
      <c r="EO1005" s="15">
        <v>48</v>
      </c>
      <c r="EP1005" s="20"/>
      <c r="EQ1005" s="15"/>
      <c r="ER1005" s="20"/>
      <c r="ES1005" s="15"/>
      <c r="ET1005" s="20"/>
      <c r="EU1005" s="15"/>
      <c r="EV1005" s="20"/>
      <c r="EW1005" s="15"/>
      <c r="EX1005" s="20"/>
      <c r="EY1005" s="15"/>
      <c r="EZ1005" s="20"/>
      <c r="FA1005" s="15"/>
      <c r="FB1005" s="20"/>
      <c r="FC1005" s="15">
        <v>51</v>
      </c>
      <c r="FD1005" s="20">
        <v>8</v>
      </c>
      <c r="FE1005" s="15"/>
      <c r="FF1005" s="20"/>
      <c r="FG1005" s="15"/>
      <c r="FH1005" s="20"/>
      <c r="FI1005" s="15"/>
      <c r="FJ1005" s="20"/>
      <c r="FK1005" s="15"/>
      <c r="FL1005" s="20"/>
      <c r="FM1005" s="15"/>
      <c r="FN1005" s="20"/>
      <c r="FO1005" s="15"/>
      <c r="FP1005" s="20"/>
      <c r="FQ1005" s="15"/>
      <c r="FR1005" s="20"/>
      <c r="FS1005" s="15"/>
      <c r="FT1005" s="20"/>
      <c r="FU1005" s="15"/>
      <c r="FV1005" s="20"/>
      <c r="FW1005" s="15"/>
      <c r="FX1005" s="20"/>
      <c r="FY1005" s="15"/>
      <c r="FZ1005" s="20"/>
      <c r="GA1005" s="15"/>
      <c r="GB1005" s="20"/>
      <c r="GC1005" s="15">
        <v>44</v>
      </c>
      <c r="GD1005" s="20" t="s">
        <v>129</v>
      </c>
      <c r="GE1005" s="15"/>
      <c r="GF1005" s="20"/>
      <c r="GG1005" s="170"/>
    </row>
    <row r="1006" spans="1:189" s="2" customFormat="1" ht="15" customHeight="1" x14ac:dyDescent="0.3">
      <c r="A1006" s="15" t="s">
        <v>2903</v>
      </c>
      <c r="B1006" s="15" t="s">
        <v>126</v>
      </c>
      <c r="C1006" s="15" t="s">
        <v>127</v>
      </c>
      <c r="D1006" s="15" t="s">
        <v>363</v>
      </c>
      <c r="E1006" s="15" t="str">
        <f t="shared" si="193"/>
        <v>Sydney Blaisdell</v>
      </c>
      <c r="F1006" s="15" t="s">
        <v>128</v>
      </c>
      <c r="G1006" s="15">
        <v>999919618</v>
      </c>
      <c r="H1006" s="15">
        <f t="shared" si="194"/>
        <v>67</v>
      </c>
      <c r="I1006" s="17"/>
      <c r="J1006" s="17"/>
      <c r="K1006" s="21"/>
      <c r="L1006" s="15"/>
      <c r="M1006" s="15"/>
      <c r="N1006" s="15"/>
      <c r="O1006" s="15">
        <f t="shared" si="189"/>
        <v>0</v>
      </c>
      <c r="P1006" s="15">
        <v>0</v>
      </c>
      <c r="Q1006" s="15">
        <f t="shared" si="190"/>
        <v>0</v>
      </c>
      <c r="R1006" s="15">
        <v>0</v>
      </c>
      <c r="S1006" s="15">
        <v>0</v>
      </c>
      <c r="T1006" s="15">
        <f t="shared" si="191"/>
        <v>29</v>
      </c>
      <c r="U1006" s="15">
        <f t="shared" si="192"/>
        <v>0</v>
      </c>
      <c r="V1006" s="15"/>
      <c r="W1006" s="15"/>
      <c r="X1006" s="15"/>
      <c r="Y1006" s="15"/>
      <c r="Z1006" s="21"/>
      <c r="AA1006" s="17"/>
      <c r="AB1006" s="17"/>
      <c r="AC1006" s="17"/>
      <c r="AD1006" s="17"/>
      <c r="AE1006" s="17"/>
      <c r="AF1006" s="24"/>
      <c r="AG1006" s="17"/>
      <c r="AH1006" s="24"/>
      <c r="AI1006" s="17"/>
      <c r="AJ1006" s="24"/>
      <c r="AK1006" s="17"/>
      <c r="AL1006" s="24"/>
      <c r="AM1006" s="17"/>
      <c r="AN1006" s="24"/>
      <c r="AO1006" s="17"/>
      <c r="AP1006" s="24"/>
      <c r="AQ1006" s="17"/>
      <c r="AR1006" s="24"/>
      <c r="AS1006" s="17"/>
      <c r="AT1006" s="24"/>
      <c r="AU1006" s="17"/>
      <c r="AV1006" s="24"/>
      <c r="AW1006" s="17"/>
      <c r="AX1006" s="24"/>
      <c r="AY1006" s="17"/>
      <c r="AZ1006" s="17"/>
      <c r="BA1006" s="17"/>
      <c r="BB1006" s="24"/>
      <c r="BC1006" s="17"/>
      <c r="BD1006" s="24"/>
      <c r="BE1006" s="17"/>
      <c r="BF1006" s="24"/>
      <c r="BG1006" s="17"/>
      <c r="BH1006" s="24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24"/>
      <c r="CQ1006" s="17"/>
      <c r="CR1006" s="24"/>
      <c r="CS1006" s="15">
        <f t="shared" si="195"/>
        <v>0</v>
      </c>
      <c r="CT1006" s="15">
        <f t="shared" si="196"/>
        <v>38</v>
      </c>
      <c r="CU1006" s="15">
        <f t="shared" si="197"/>
        <v>0</v>
      </c>
      <c r="CV1006" s="15">
        <f t="shared" si="198"/>
        <v>0</v>
      </c>
      <c r="CW1006" s="15"/>
      <c r="CX1006" s="15"/>
      <c r="CY1006" s="15">
        <f t="shared" si="199"/>
        <v>0</v>
      </c>
      <c r="CZ1006" s="15">
        <f>GG1006</f>
        <v>0</v>
      </c>
      <c r="DA1006" s="20"/>
      <c r="DB1006" s="17"/>
      <c r="DC1006" s="15"/>
      <c r="DD1006" s="15">
        <v>38</v>
      </c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7"/>
      <c r="DQ1006" s="15"/>
      <c r="DR1006" s="15"/>
      <c r="DS1006" s="15"/>
      <c r="DT1006" s="15"/>
      <c r="DU1006" s="15"/>
      <c r="DV1006" s="15"/>
      <c r="DW1006" s="15"/>
      <c r="DX1006" s="20"/>
      <c r="DY1006" s="15"/>
      <c r="DZ1006" s="20"/>
      <c r="EA1006" s="15"/>
      <c r="EB1006" s="20"/>
      <c r="EC1006" s="15">
        <v>29</v>
      </c>
      <c r="ED1006" s="20">
        <v>33</v>
      </c>
      <c r="EE1006" s="15"/>
      <c r="EF1006" s="20"/>
      <c r="EG1006" s="15"/>
      <c r="EH1006" s="20"/>
      <c r="EI1006" s="15"/>
      <c r="EJ1006" s="20"/>
      <c r="EK1006" s="15"/>
      <c r="EL1006" s="20"/>
      <c r="EM1006" s="15"/>
      <c r="EN1006" s="20"/>
      <c r="EO1006" s="15"/>
      <c r="EP1006" s="20"/>
      <c r="EQ1006" s="15"/>
      <c r="ER1006" s="20"/>
      <c r="ES1006" s="15"/>
      <c r="ET1006" s="20"/>
      <c r="EU1006" s="15">
        <v>38</v>
      </c>
      <c r="EV1006" s="20" t="s">
        <v>129</v>
      </c>
      <c r="EW1006" s="15"/>
      <c r="EX1006" s="20"/>
      <c r="EY1006" s="15"/>
      <c r="EZ1006" s="20"/>
      <c r="FA1006" s="15"/>
      <c r="FB1006" s="20"/>
      <c r="FC1006" s="15"/>
      <c r="FD1006" s="20"/>
      <c r="FE1006" s="15"/>
      <c r="FF1006" s="20"/>
      <c r="FG1006" s="15"/>
      <c r="FH1006" s="20"/>
      <c r="FI1006" s="15"/>
      <c r="FJ1006" s="20"/>
      <c r="FK1006" s="15"/>
      <c r="FL1006" s="20"/>
      <c r="FM1006" s="15"/>
      <c r="FN1006" s="20"/>
      <c r="FO1006" s="15"/>
      <c r="FP1006" s="20"/>
      <c r="FQ1006" s="15"/>
      <c r="FR1006" s="20"/>
      <c r="FS1006" s="15"/>
      <c r="FT1006" s="20"/>
      <c r="FU1006" s="15"/>
      <c r="FV1006" s="20"/>
      <c r="FW1006" s="15"/>
      <c r="FX1006" s="20"/>
      <c r="FY1006" s="15"/>
      <c r="FZ1006" s="20"/>
      <c r="GA1006" s="15"/>
      <c r="GB1006" s="20"/>
      <c r="GC1006" s="15"/>
      <c r="GD1006" s="20"/>
      <c r="GE1006" s="15"/>
      <c r="GF1006" s="20"/>
      <c r="GG1006" s="170"/>
    </row>
    <row r="1007" spans="1:189" s="2" customFormat="1" ht="15" customHeight="1" x14ac:dyDescent="0.3">
      <c r="A1007" s="15" t="s">
        <v>130</v>
      </c>
      <c r="B1007" s="15" t="s">
        <v>126</v>
      </c>
      <c r="C1007" s="15" t="s">
        <v>1245</v>
      </c>
      <c r="D1007" s="15" t="s">
        <v>1225</v>
      </c>
      <c r="E1007" s="15" t="str">
        <f t="shared" si="193"/>
        <v>Noella LEE</v>
      </c>
      <c r="F1007" s="15" t="s">
        <v>128</v>
      </c>
      <c r="G1007" s="15">
        <v>999919619</v>
      </c>
      <c r="H1007" s="15">
        <f t="shared" si="194"/>
        <v>38</v>
      </c>
      <c r="I1007" s="15"/>
      <c r="J1007" s="15"/>
      <c r="K1007" s="16"/>
      <c r="L1007" s="15"/>
      <c r="M1007" s="15"/>
      <c r="N1007" s="15"/>
      <c r="O1007" s="15">
        <f t="shared" si="189"/>
        <v>0</v>
      </c>
      <c r="P1007" s="15">
        <v>0</v>
      </c>
      <c r="Q1007" s="15">
        <f t="shared" si="190"/>
        <v>0</v>
      </c>
      <c r="R1007" s="15">
        <v>0</v>
      </c>
      <c r="S1007" s="15">
        <v>0</v>
      </c>
      <c r="T1007" s="15">
        <f t="shared" si="191"/>
        <v>0</v>
      </c>
      <c r="U1007" s="15">
        <f t="shared" si="192"/>
        <v>0</v>
      </c>
      <c r="V1007" s="15"/>
      <c r="W1007" s="15"/>
      <c r="X1007" s="15"/>
      <c r="Y1007" s="15"/>
      <c r="Z1007" s="16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>
        <f t="shared" si="195"/>
        <v>0</v>
      </c>
      <c r="CT1007" s="15">
        <f t="shared" si="196"/>
        <v>38</v>
      </c>
      <c r="CU1007" s="15">
        <f t="shared" si="197"/>
        <v>0</v>
      </c>
      <c r="CV1007" s="15">
        <f t="shared" si="198"/>
        <v>0</v>
      </c>
      <c r="CW1007" s="15"/>
      <c r="CX1007" s="15"/>
      <c r="CY1007" s="15">
        <f t="shared" si="199"/>
        <v>0</v>
      </c>
      <c r="CZ1007" s="15">
        <f>GG1007</f>
        <v>0</v>
      </c>
      <c r="DA1007" s="16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20"/>
      <c r="DY1007" s="15"/>
      <c r="DZ1007" s="20"/>
      <c r="EA1007" s="15"/>
      <c r="EB1007" s="20"/>
      <c r="EC1007" s="15"/>
      <c r="ED1007" s="20"/>
      <c r="EE1007" s="15"/>
      <c r="EF1007" s="20"/>
      <c r="EG1007" s="15"/>
      <c r="EH1007" s="20"/>
      <c r="EI1007" s="15"/>
      <c r="EJ1007" s="20"/>
      <c r="EK1007" s="15"/>
      <c r="EL1007" s="20"/>
      <c r="EM1007" s="15"/>
      <c r="EN1007" s="20"/>
      <c r="EO1007" s="15"/>
      <c r="EP1007" s="20"/>
      <c r="EQ1007" s="15"/>
      <c r="ER1007" s="20"/>
      <c r="ES1007" s="15"/>
      <c r="ET1007" s="20"/>
      <c r="EU1007" s="15"/>
      <c r="EV1007" s="20"/>
      <c r="EW1007" s="15"/>
      <c r="EX1007" s="20"/>
      <c r="EY1007" s="15"/>
      <c r="EZ1007" s="20"/>
      <c r="FA1007" s="15"/>
      <c r="FB1007" s="20"/>
      <c r="FC1007" s="15">
        <v>38</v>
      </c>
      <c r="FD1007" s="20" t="s">
        <v>129</v>
      </c>
      <c r="FE1007" s="15"/>
      <c r="FF1007" s="20"/>
      <c r="FG1007" s="15"/>
      <c r="FH1007" s="20"/>
      <c r="FI1007" s="15"/>
      <c r="FJ1007" s="20"/>
      <c r="FK1007" s="15"/>
      <c r="FL1007" s="20"/>
      <c r="FM1007" s="15"/>
      <c r="FN1007" s="20"/>
      <c r="FO1007" s="15"/>
      <c r="FP1007" s="20"/>
      <c r="FQ1007" s="15"/>
      <c r="FR1007" s="20"/>
      <c r="FS1007" s="15"/>
      <c r="FT1007" s="20"/>
      <c r="FU1007" s="15"/>
      <c r="FV1007" s="20"/>
      <c r="FW1007" s="15"/>
      <c r="FX1007" s="20"/>
      <c r="FY1007" s="15"/>
      <c r="FZ1007" s="20"/>
      <c r="GA1007" s="15"/>
      <c r="GB1007" s="20"/>
      <c r="GC1007" s="15"/>
      <c r="GD1007" s="20"/>
      <c r="GE1007" s="15"/>
      <c r="GF1007" s="20"/>
      <c r="GG1007" s="170"/>
    </row>
    <row r="1008" spans="1:189" s="2" customFormat="1" ht="15" customHeight="1" x14ac:dyDescent="0.3">
      <c r="A1008" s="15" t="s">
        <v>130</v>
      </c>
      <c r="B1008" s="15" t="s">
        <v>126</v>
      </c>
      <c r="C1008" s="15" t="s">
        <v>1231</v>
      </c>
      <c r="D1008" s="15" t="s">
        <v>1223</v>
      </c>
      <c r="E1008" s="15" t="str">
        <f t="shared" si="193"/>
        <v>Dahun Lee</v>
      </c>
      <c r="F1008" s="15" t="s">
        <v>135</v>
      </c>
      <c r="G1008" s="15">
        <v>999919639</v>
      </c>
      <c r="H1008" s="15">
        <f t="shared" si="194"/>
        <v>329</v>
      </c>
      <c r="I1008" s="15"/>
      <c r="J1008" s="15"/>
      <c r="K1008" s="16"/>
      <c r="L1008" s="15"/>
      <c r="M1008" s="15"/>
      <c r="N1008" s="15"/>
      <c r="O1008" s="15">
        <f t="shared" si="189"/>
        <v>56</v>
      </c>
      <c r="P1008" s="15">
        <v>0</v>
      </c>
      <c r="Q1008" s="15">
        <f t="shared" si="190"/>
        <v>0</v>
      </c>
      <c r="R1008" s="15">
        <v>0</v>
      </c>
      <c r="S1008" s="15">
        <v>0</v>
      </c>
      <c r="T1008" s="15">
        <f t="shared" si="191"/>
        <v>38</v>
      </c>
      <c r="U1008" s="15">
        <f t="shared" si="192"/>
        <v>0</v>
      </c>
      <c r="V1008" s="15"/>
      <c r="W1008" s="15"/>
      <c r="X1008" s="15"/>
      <c r="Y1008" s="15"/>
      <c r="Z1008" s="16"/>
      <c r="AA1008" s="15"/>
      <c r="AB1008" s="24"/>
      <c r="AC1008" s="15"/>
      <c r="AD1008" s="15"/>
      <c r="AE1008" s="15"/>
      <c r="AF1008" s="15"/>
      <c r="AG1008" s="15"/>
      <c r="AH1008" s="24"/>
      <c r="AI1008" s="15"/>
      <c r="AJ1008" s="15"/>
      <c r="AK1008" s="15"/>
      <c r="AL1008" s="15"/>
      <c r="AM1008" s="15"/>
      <c r="AN1008" s="24"/>
      <c r="AO1008" s="15"/>
      <c r="AP1008" s="24"/>
      <c r="AQ1008" s="15"/>
      <c r="AR1008" s="24"/>
      <c r="AS1008" s="15"/>
      <c r="AT1008" s="24"/>
      <c r="AU1008" s="15"/>
      <c r="AV1008" s="24"/>
      <c r="AW1008" s="15"/>
      <c r="AX1008" s="24"/>
      <c r="AY1008" s="15"/>
      <c r="AZ1008" s="15"/>
      <c r="BA1008" s="15"/>
      <c r="BB1008" s="15"/>
      <c r="BC1008" s="15"/>
      <c r="BD1008" s="15"/>
      <c r="BE1008" s="15"/>
      <c r="BF1008" s="24"/>
      <c r="BG1008" s="15"/>
      <c r="BH1008" s="24"/>
      <c r="BI1008" s="15"/>
      <c r="BJ1008" s="24"/>
      <c r="BK1008" s="15"/>
      <c r="BL1008" s="24"/>
      <c r="BM1008" s="15">
        <v>67</v>
      </c>
      <c r="BN1008" s="24">
        <v>5</v>
      </c>
      <c r="BO1008" s="15"/>
      <c r="BP1008" s="24"/>
      <c r="BQ1008" s="15"/>
      <c r="BR1008" s="24"/>
      <c r="BS1008" s="15"/>
      <c r="BT1008" s="24"/>
      <c r="BU1008" s="15"/>
      <c r="BV1008" s="24"/>
      <c r="BW1008" s="15"/>
      <c r="BX1008" s="24"/>
      <c r="BY1008" s="15"/>
      <c r="BZ1008" s="24"/>
      <c r="CA1008" s="15"/>
      <c r="CB1008" s="24"/>
      <c r="CC1008" s="15"/>
      <c r="CD1008" s="24"/>
      <c r="CE1008" s="15"/>
      <c r="CF1008" s="24"/>
      <c r="CG1008" s="15">
        <v>68</v>
      </c>
      <c r="CH1008" s="25">
        <v>3</v>
      </c>
      <c r="CI1008" s="15"/>
      <c r="CJ1008" s="25"/>
      <c r="CK1008" s="15"/>
      <c r="CL1008" s="25"/>
      <c r="CM1008" s="15"/>
      <c r="CN1008" s="25"/>
      <c r="CO1008" s="15">
        <v>11.5</v>
      </c>
      <c r="CP1008" s="24">
        <v>3</v>
      </c>
      <c r="CQ1008" s="15"/>
      <c r="CR1008" s="24"/>
      <c r="CS1008" s="15">
        <f t="shared" si="195"/>
        <v>0</v>
      </c>
      <c r="CT1008" s="15">
        <f t="shared" si="196"/>
        <v>63</v>
      </c>
      <c r="CU1008" s="15">
        <f t="shared" si="197"/>
        <v>1</v>
      </c>
      <c r="CV1008" s="15">
        <f t="shared" si="198"/>
        <v>79</v>
      </c>
      <c r="CW1008" s="15"/>
      <c r="CX1008" s="15"/>
      <c r="CY1008" s="15">
        <f t="shared" si="199"/>
        <v>93</v>
      </c>
      <c r="CZ1008" s="15">
        <f>GG1008</f>
        <v>0</v>
      </c>
      <c r="DA1008" s="20"/>
      <c r="DB1008" s="17">
        <v>64</v>
      </c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7"/>
      <c r="DQ1008" s="15"/>
      <c r="DR1008" s="15"/>
      <c r="DS1008" s="15"/>
      <c r="DT1008" s="15"/>
      <c r="DU1008" s="15"/>
      <c r="DV1008" s="15"/>
      <c r="DW1008" s="15"/>
      <c r="DX1008" s="20"/>
      <c r="DY1008" s="15">
        <v>59</v>
      </c>
      <c r="DZ1008" s="20">
        <v>8</v>
      </c>
      <c r="EA1008" s="15"/>
      <c r="EB1008" s="20"/>
      <c r="EC1008" s="15">
        <v>38</v>
      </c>
      <c r="ED1008" s="20" t="s">
        <v>168</v>
      </c>
      <c r="EE1008" s="15"/>
      <c r="EF1008" s="20"/>
      <c r="EG1008" s="15"/>
      <c r="EH1008" s="20"/>
      <c r="EI1008" s="15"/>
      <c r="EJ1008" s="20"/>
      <c r="EK1008" s="15"/>
      <c r="EL1008" s="20"/>
      <c r="EM1008" s="15">
        <v>56</v>
      </c>
      <c r="EN1008" s="20">
        <v>4</v>
      </c>
      <c r="EO1008" s="15">
        <v>93</v>
      </c>
      <c r="EP1008" s="20">
        <v>7</v>
      </c>
      <c r="EQ1008" s="15"/>
      <c r="ER1008" s="20"/>
      <c r="ES1008" s="15"/>
      <c r="ET1008" s="20"/>
      <c r="EU1008" s="15"/>
      <c r="EV1008" s="20"/>
      <c r="EW1008" s="15"/>
      <c r="EX1008" s="20"/>
      <c r="EY1008" s="15"/>
      <c r="EZ1008" s="20"/>
      <c r="FA1008" s="15"/>
      <c r="FB1008" s="20"/>
      <c r="FC1008" s="15">
        <v>63</v>
      </c>
      <c r="FD1008" s="20">
        <v>5</v>
      </c>
      <c r="FE1008" s="15"/>
      <c r="FF1008" s="20"/>
      <c r="FG1008" s="15"/>
      <c r="FH1008" s="20"/>
      <c r="FI1008" s="15"/>
      <c r="FJ1008" s="20"/>
      <c r="FK1008" s="15"/>
      <c r="FL1008" s="20"/>
      <c r="FM1008" s="15"/>
      <c r="FN1008" s="20"/>
      <c r="FO1008" s="15"/>
      <c r="FP1008" s="20"/>
      <c r="FQ1008" s="15"/>
      <c r="FR1008" s="20"/>
      <c r="FS1008" s="15"/>
      <c r="FT1008" s="20"/>
      <c r="FU1008" s="15"/>
      <c r="FV1008" s="20"/>
      <c r="FW1008" s="15"/>
      <c r="FX1008" s="20"/>
      <c r="FY1008" s="15"/>
      <c r="FZ1008" s="20"/>
      <c r="GA1008" s="15"/>
      <c r="GB1008" s="20"/>
      <c r="GC1008" s="15">
        <v>79</v>
      </c>
      <c r="GD1008" s="20">
        <v>4</v>
      </c>
      <c r="GE1008" s="15"/>
      <c r="GF1008" s="20"/>
      <c r="GG1008" s="170"/>
    </row>
    <row r="1009" spans="1:189" s="2" customFormat="1" ht="15" customHeight="1" x14ac:dyDescent="0.3">
      <c r="A1009" s="15" t="s">
        <v>2903</v>
      </c>
      <c r="B1009" s="15" t="s">
        <v>140</v>
      </c>
      <c r="C1009" s="15" t="s">
        <v>127</v>
      </c>
      <c r="D1009" s="15" t="s">
        <v>220</v>
      </c>
      <c r="E1009" s="15" t="str">
        <f t="shared" si="193"/>
        <v>Sydney Amspacher</v>
      </c>
      <c r="F1009" s="15" t="s">
        <v>128</v>
      </c>
      <c r="G1009" s="15">
        <v>999919643</v>
      </c>
      <c r="H1009" s="15">
        <f t="shared" si="194"/>
        <v>90</v>
      </c>
      <c r="I1009" s="17"/>
      <c r="J1009" s="17"/>
      <c r="K1009" s="21"/>
      <c r="L1009" s="15"/>
      <c r="M1009" s="15"/>
      <c r="N1009" s="15"/>
      <c r="O1009" s="15">
        <f t="shared" si="189"/>
        <v>0</v>
      </c>
      <c r="P1009" s="15">
        <v>0</v>
      </c>
      <c r="Q1009" s="15">
        <f t="shared" si="190"/>
        <v>1</v>
      </c>
      <c r="R1009" s="15">
        <v>0</v>
      </c>
      <c r="S1009" s="15">
        <v>0</v>
      </c>
      <c r="T1009" s="15">
        <f t="shared" si="191"/>
        <v>90</v>
      </c>
      <c r="U1009" s="15">
        <f t="shared" si="192"/>
        <v>0</v>
      </c>
      <c r="V1009" s="15"/>
      <c r="W1009" s="15"/>
      <c r="X1009" s="15"/>
      <c r="Y1009" s="15"/>
      <c r="Z1009" s="21"/>
      <c r="AA1009" s="17"/>
      <c r="AB1009" s="17"/>
      <c r="AC1009" s="17"/>
      <c r="AD1009" s="17"/>
      <c r="AE1009" s="17"/>
      <c r="AF1009" s="24"/>
      <c r="AG1009" s="17"/>
      <c r="AH1009" s="24"/>
      <c r="AI1009" s="17"/>
      <c r="AJ1009" s="24"/>
      <c r="AK1009" s="17"/>
      <c r="AL1009" s="24"/>
      <c r="AM1009" s="17"/>
      <c r="AN1009" s="24"/>
      <c r="AO1009" s="17"/>
      <c r="AP1009" s="24"/>
      <c r="AQ1009" s="17"/>
      <c r="AR1009" s="24"/>
      <c r="AS1009" s="17"/>
      <c r="AT1009" s="24"/>
      <c r="AU1009" s="17"/>
      <c r="AV1009" s="24"/>
      <c r="AW1009" s="17"/>
      <c r="AX1009" s="24"/>
      <c r="AY1009" s="17"/>
      <c r="AZ1009" s="17"/>
      <c r="BA1009" s="17"/>
      <c r="BB1009" s="24"/>
      <c r="BC1009" s="17"/>
      <c r="BD1009" s="24"/>
      <c r="BE1009" s="17"/>
      <c r="BF1009" s="24"/>
      <c r="BG1009" s="17"/>
      <c r="BH1009" s="24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24"/>
      <c r="CQ1009" s="17"/>
      <c r="CR1009" s="24"/>
      <c r="CS1009" s="15">
        <f t="shared" si="195"/>
        <v>0</v>
      </c>
      <c r="CT1009" s="15">
        <f t="shared" si="196"/>
        <v>0</v>
      </c>
      <c r="CU1009" s="15">
        <f t="shared" si="197"/>
        <v>0</v>
      </c>
      <c r="CV1009" s="15">
        <f t="shared" si="198"/>
        <v>0</v>
      </c>
      <c r="CW1009" s="15"/>
      <c r="CX1009" s="15"/>
      <c r="CY1009" s="15">
        <f t="shared" si="199"/>
        <v>0</v>
      </c>
      <c r="CZ1009" s="15">
        <f>GG1009</f>
        <v>0</v>
      </c>
      <c r="DA1009" s="20"/>
      <c r="DB1009" s="17"/>
      <c r="DC1009" s="15"/>
      <c r="DD1009" s="15"/>
      <c r="DE1009" s="15"/>
      <c r="DF1009" s="15"/>
      <c r="DG1009" s="15"/>
      <c r="DH1009" s="15"/>
      <c r="DI1009" s="15">
        <f>0.3*120</f>
        <v>36</v>
      </c>
      <c r="DJ1009" s="15"/>
      <c r="DK1009" s="15"/>
      <c r="DL1009" s="15"/>
      <c r="DM1009" s="15"/>
      <c r="DN1009" s="15"/>
      <c r="DO1009" s="15"/>
      <c r="DP1009" s="17"/>
      <c r="DQ1009" s="15"/>
      <c r="DR1009" s="15"/>
      <c r="DS1009" s="15"/>
      <c r="DT1009" s="15"/>
      <c r="DU1009" s="15"/>
      <c r="DV1009" s="15"/>
      <c r="DW1009" s="15">
        <v>52.5</v>
      </c>
      <c r="DX1009" s="20">
        <v>2</v>
      </c>
      <c r="DY1009" s="15"/>
      <c r="DZ1009" s="20"/>
      <c r="EA1009" s="15"/>
      <c r="EB1009" s="20"/>
      <c r="EC1009" s="15">
        <v>90</v>
      </c>
      <c r="ED1009" s="20">
        <v>3</v>
      </c>
      <c r="EE1009" s="15"/>
      <c r="EF1009" s="20"/>
      <c r="EG1009" s="15"/>
      <c r="EH1009" s="20"/>
      <c r="EI1009" s="15"/>
      <c r="EJ1009" s="20"/>
      <c r="EK1009" s="15"/>
      <c r="EL1009" s="20"/>
      <c r="EM1009" s="15"/>
      <c r="EN1009" s="20"/>
      <c r="EO1009" s="15"/>
      <c r="EP1009" s="20"/>
      <c r="EQ1009" s="15"/>
      <c r="ER1009" s="20"/>
      <c r="ES1009" s="15"/>
      <c r="ET1009" s="20"/>
      <c r="EU1009" s="15"/>
      <c r="EV1009" s="20"/>
      <c r="EW1009" s="15"/>
      <c r="EX1009" s="20"/>
      <c r="EY1009" s="15"/>
      <c r="EZ1009" s="20"/>
      <c r="FA1009" s="15"/>
      <c r="FB1009" s="20"/>
      <c r="FC1009" s="15"/>
      <c r="FD1009" s="20"/>
      <c r="FE1009" s="15"/>
      <c r="FF1009" s="20"/>
      <c r="FG1009" s="15"/>
      <c r="FH1009" s="20"/>
      <c r="FI1009" s="15"/>
      <c r="FJ1009" s="20"/>
      <c r="FK1009" s="15"/>
      <c r="FL1009" s="20"/>
      <c r="FM1009" s="15"/>
      <c r="FN1009" s="20"/>
      <c r="FO1009" s="15"/>
      <c r="FP1009" s="20"/>
      <c r="FQ1009" s="15"/>
      <c r="FR1009" s="20"/>
      <c r="FS1009" s="15"/>
      <c r="FT1009" s="20"/>
      <c r="FU1009" s="15"/>
      <c r="FV1009" s="20"/>
      <c r="FW1009" s="15"/>
      <c r="FX1009" s="20"/>
      <c r="FY1009" s="15"/>
      <c r="FZ1009" s="20"/>
      <c r="GA1009" s="15"/>
      <c r="GB1009" s="20"/>
      <c r="GC1009" s="15"/>
      <c r="GD1009" s="20"/>
      <c r="GE1009" s="15"/>
      <c r="GF1009" s="20"/>
      <c r="GG1009" s="170"/>
    </row>
    <row r="1010" spans="1:189" s="2" customFormat="1" ht="15" customHeight="1" x14ac:dyDescent="0.3">
      <c r="A1010" s="15" t="s">
        <v>146</v>
      </c>
      <c r="B1010" s="15" t="s">
        <v>140</v>
      </c>
      <c r="C1010" s="15" t="s">
        <v>1156</v>
      </c>
      <c r="D1010" s="15" t="s">
        <v>4101</v>
      </c>
      <c r="E1010" s="15" t="str">
        <f t="shared" si="193"/>
        <v>Angela Terrazas Izquierdo</v>
      </c>
      <c r="F1010" s="15" t="s">
        <v>128</v>
      </c>
      <c r="G1010" s="15">
        <v>999919650</v>
      </c>
      <c r="H1010" s="15">
        <f t="shared" si="194"/>
        <v>79</v>
      </c>
      <c r="I1010" s="15"/>
      <c r="J1010" s="15"/>
      <c r="K1010" s="16"/>
      <c r="L1010" s="15"/>
      <c r="M1010" s="15"/>
      <c r="N1010" s="15"/>
      <c r="O1010" s="15">
        <f t="shared" si="189"/>
        <v>0</v>
      </c>
      <c r="P1010" s="15">
        <v>0</v>
      </c>
      <c r="Q1010" s="15">
        <f t="shared" si="190"/>
        <v>0</v>
      </c>
      <c r="R1010" s="15">
        <v>0</v>
      </c>
      <c r="S1010" s="15">
        <v>0</v>
      </c>
      <c r="T1010" s="15">
        <f t="shared" si="191"/>
        <v>0</v>
      </c>
      <c r="U1010" s="15">
        <f t="shared" si="192"/>
        <v>0</v>
      </c>
      <c r="V1010" s="15"/>
      <c r="W1010" s="15"/>
      <c r="X1010" s="15"/>
      <c r="Y1010" s="15"/>
      <c r="Z1010" s="16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>
        <f t="shared" si="195"/>
        <v>0</v>
      </c>
      <c r="CT1010" s="15">
        <f t="shared" si="196"/>
        <v>0</v>
      </c>
      <c r="CU1010" s="15">
        <f t="shared" si="197"/>
        <v>0</v>
      </c>
      <c r="CV1010" s="15">
        <f t="shared" si="198"/>
        <v>79</v>
      </c>
      <c r="CW1010" s="15"/>
      <c r="CX1010" s="15"/>
      <c r="CY1010" s="15">
        <f t="shared" si="199"/>
        <v>0</v>
      </c>
      <c r="CZ1010" s="15">
        <f>GG1010</f>
        <v>0</v>
      </c>
      <c r="DA1010" s="16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20"/>
      <c r="DY1010" s="15"/>
      <c r="DZ1010" s="20"/>
      <c r="EA1010" s="15"/>
      <c r="EB1010" s="20"/>
      <c r="EC1010" s="15"/>
      <c r="ED1010" s="20"/>
      <c r="EE1010" s="15"/>
      <c r="EF1010" s="20"/>
      <c r="EG1010" s="15"/>
      <c r="EH1010" s="20"/>
      <c r="EI1010" s="15"/>
      <c r="EJ1010" s="20"/>
      <c r="EK1010" s="15"/>
      <c r="EL1010" s="20"/>
      <c r="EM1010" s="15"/>
      <c r="EN1010" s="20"/>
      <c r="EO1010" s="15"/>
      <c r="EP1010" s="20"/>
      <c r="EQ1010" s="15"/>
      <c r="ER1010" s="20"/>
      <c r="ES1010" s="15"/>
      <c r="ET1010" s="20"/>
      <c r="EU1010" s="15"/>
      <c r="EV1010" s="20"/>
      <c r="EW1010" s="15"/>
      <c r="EX1010" s="20"/>
      <c r="EY1010" s="15"/>
      <c r="EZ1010" s="16"/>
      <c r="FA1010" s="15"/>
      <c r="FB1010" s="20"/>
      <c r="FC1010" s="15"/>
      <c r="FD1010" s="16"/>
      <c r="FE1010" s="15"/>
      <c r="FF1010" s="16"/>
      <c r="FG1010" s="15"/>
      <c r="FH1010" s="16"/>
      <c r="FI1010" s="15"/>
      <c r="FJ1010" s="16"/>
      <c r="FK1010" s="15"/>
      <c r="FL1010" s="16"/>
      <c r="FM1010" s="15"/>
      <c r="FN1010" s="16"/>
      <c r="FO1010" s="15"/>
      <c r="FP1010" s="20"/>
      <c r="FQ1010" s="15"/>
      <c r="FR1010" s="16"/>
      <c r="FS1010" s="15"/>
      <c r="FT1010" s="16"/>
      <c r="FU1010" s="15"/>
      <c r="FV1010" s="16"/>
      <c r="FW1010" s="15"/>
      <c r="FX1010" s="16"/>
      <c r="FY1010" s="15"/>
      <c r="FZ1010" s="16"/>
      <c r="GA1010" s="15"/>
      <c r="GB1010" s="16"/>
      <c r="GC1010" s="15">
        <v>79</v>
      </c>
      <c r="GD1010" s="20">
        <v>3</v>
      </c>
      <c r="GE1010" s="15"/>
      <c r="GF1010" s="20"/>
      <c r="GG1010" s="170"/>
    </row>
    <row r="1011" spans="1:189" s="2" customFormat="1" ht="15" customHeight="1" x14ac:dyDescent="0.3">
      <c r="A1011" s="15" t="s">
        <v>130</v>
      </c>
      <c r="B1011" s="15" t="s">
        <v>126</v>
      </c>
      <c r="C1011" s="15" t="s">
        <v>388</v>
      </c>
      <c r="D1011" s="15" t="s">
        <v>1941</v>
      </c>
      <c r="E1011" s="15" t="str">
        <f t="shared" si="193"/>
        <v>Brian Wei</v>
      </c>
      <c r="F1011" s="15" t="s">
        <v>135</v>
      </c>
      <c r="G1011" s="15">
        <v>999919654</v>
      </c>
      <c r="H1011" s="15">
        <f t="shared" si="194"/>
        <v>126.5</v>
      </c>
      <c r="I1011" s="15"/>
      <c r="J1011" s="17">
        <f>(O1011+P1011+R1011+S1011+T1011+U1011)/2</f>
        <v>25.5</v>
      </c>
      <c r="K1011" s="16"/>
      <c r="L1011" s="15"/>
      <c r="M1011" s="15"/>
      <c r="N1011" s="15"/>
      <c r="O1011" s="15">
        <f t="shared" si="189"/>
        <v>0</v>
      </c>
      <c r="P1011" s="15">
        <v>0</v>
      </c>
      <c r="Q1011" s="15">
        <f t="shared" si="190"/>
        <v>1</v>
      </c>
      <c r="R1011" s="15">
        <v>0</v>
      </c>
      <c r="S1011" s="15">
        <v>0</v>
      </c>
      <c r="T1011" s="15">
        <f t="shared" si="191"/>
        <v>51</v>
      </c>
      <c r="U1011" s="15">
        <f t="shared" si="192"/>
        <v>0</v>
      </c>
      <c r="V1011" s="15"/>
      <c r="W1011" s="15"/>
      <c r="X1011" s="15"/>
      <c r="Y1011" s="15"/>
      <c r="Z1011" s="16"/>
      <c r="AA1011" s="15"/>
      <c r="AB1011" s="24"/>
      <c r="AC1011" s="15"/>
      <c r="AD1011" s="15"/>
      <c r="AE1011" s="15"/>
      <c r="AF1011" s="15"/>
      <c r="AG1011" s="15"/>
      <c r="AH1011" s="24"/>
      <c r="AI1011" s="15"/>
      <c r="AJ1011" s="15"/>
      <c r="AK1011" s="15"/>
      <c r="AL1011" s="15"/>
      <c r="AM1011" s="15"/>
      <c r="AN1011" s="24"/>
      <c r="AO1011" s="15"/>
      <c r="AP1011" s="24"/>
      <c r="AQ1011" s="15"/>
      <c r="AR1011" s="24"/>
      <c r="AS1011" s="15"/>
      <c r="AT1011" s="24"/>
      <c r="AU1011" s="15"/>
      <c r="AV1011" s="24"/>
      <c r="AW1011" s="15"/>
      <c r="AX1011" s="24"/>
      <c r="AY1011" s="15"/>
      <c r="AZ1011" s="15"/>
      <c r="BA1011" s="15"/>
      <c r="BB1011" s="15"/>
      <c r="BC1011" s="15"/>
      <c r="BD1011" s="15"/>
      <c r="BE1011" s="15"/>
      <c r="BF1011" s="24"/>
      <c r="BG1011" s="15">
        <v>58</v>
      </c>
      <c r="BH1011" s="24">
        <v>6</v>
      </c>
      <c r="BI1011" s="15"/>
      <c r="BJ1011" s="24"/>
      <c r="BK1011" s="15"/>
      <c r="BL1011" s="24"/>
      <c r="BM1011" s="15"/>
      <c r="BN1011" s="24"/>
      <c r="BO1011" s="15"/>
      <c r="BP1011" s="24"/>
      <c r="BQ1011" s="15"/>
      <c r="BR1011" s="24"/>
      <c r="BS1011" s="15"/>
      <c r="BT1011" s="24"/>
      <c r="BU1011" s="15"/>
      <c r="BV1011" s="24"/>
      <c r="BW1011" s="15"/>
      <c r="BX1011" s="24"/>
      <c r="BY1011" s="15"/>
      <c r="BZ1011" s="24"/>
      <c r="CA1011" s="15"/>
      <c r="CB1011" s="24"/>
      <c r="CC1011" s="15"/>
      <c r="CD1011" s="24"/>
      <c r="CE1011" s="15"/>
      <c r="CF1011" s="24"/>
      <c r="CG1011" s="15"/>
      <c r="CH1011" s="25"/>
      <c r="CI1011" s="15"/>
      <c r="CJ1011" s="25"/>
      <c r="CK1011" s="15"/>
      <c r="CL1011" s="25"/>
      <c r="CM1011" s="15"/>
      <c r="CN1011" s="25"/>
      <c r="CO1011" s="15"/>
      <c r="CP1011" s="24"/>
      <c r="CQ1011" s="15"/>
      <c r="CR1011" s="24"/>
      <c r="CS1011" s="15">
        <f t="shared" si="195"/>
        <v>0</v>
      </c>
      <c r="CT1011" s="15">
        <f t="shared" si="196"/>
        <v>68</v>
      </c>
      <c r="CU1011" s="15">
        <f t="shared" si="197"/>
        <v>1</v>
      </c>
      <c r="CV1011" s="15">
        <f t="shared" si="198"/>
        <v>33</v>
      </c>
      <c r="CW1011" s="15"/>
      <c r="CX1011" s="15"/>
      <c r="CY1011" s="15">
        <f t="shared" si="199"/>
        <v>0</v>
      </c>
      <c r="CZ1011" s="15">
        <f>GG1011</f>
        <v>0</v>
      </c>
      <c r="DA1011" s="20"/>
      <c r="DB1011" s="17"/>
      <c r="DC1011" s="15"/>
      <c r="DD1011" s="15"/>
      <c r="DE1011" s="15"/>
      <c r="DF1011" s="15"/>
      <c r="DG1011" s="15"/>
      <c r="DH1011" s="15"/>
      <c r="DI1011" s="15">
        <v>68</v>
      </c>
      <c r="DJ1011" s="15"/>
      <c r="DK1011" s="15"/>
      <c r="DL1011" s="15"/>
      <c r="DM1011" s="15"/>
      <c r="DN1011" s="15"/>
      <c r="DO1011" s="15"/>
      <c r="DP1011" s="17"/>
      <c r="DQ1011" s="15"/>
      <c r="DR1011" s="15"/>
      <c r="DS1011" s="15"/>
      <c r="DT1011" s="15"/>
      <c r="DU1011" s="15"/>
      <c r="DV1011" s="15"/>
      <c r="DW1011" s="15">
        <v>63</v>
      </c>
      <c r="DX1011" s="20">
        <v>6</v>
      </c>
      <c r="DY1011" s="15"/>
      <c r="DZ1011" s="20"/>
      <c r="EA1011" s="15"/>
      <c r="EB1011" s="20"/>
      <c r="EC1011" s="15">
        <v>51</v>
      </c>
      <c r="ED1011" s="20" t="s">
        <v>129</v>
      </c>
      <c r="EE1011" s="15"/>
      <c r="EF1011" s="20"/>
      <c r="EG1011" s="15"/>
      <c r="EH1011" s="20"/>
      <c r="EI1011" s="15"/>
      <c r="EJ1011" s="20"/>
      <c r="EK1011" s="15"/>
      <c r="EL1011" s="20"/>
      <c r="EM1011" s="15"/>
      <c r="EN1011" s="20"/>
      <c r="EO1011" s="15"/>
      <c r="EP1011" s="20"/>
      <c r="EQ1011" s="15"/>
      <c r="ER1011" s="20"/>
      <c r="ES1011" s="15"/>
      <c r="ET1011" s="20"/>
      <c r="EU1011" s="15"/>
      <c r="EV1011" s="20"/>
      <c r="EW1011" s="15"/>
      <c r="EX1011" s="20"/>
      <c r="EY1011" s="15"/>
      <c r="EZ1011" s="20"/>
      <c r="FA1011" s="15"/>
      <c r="FB1011" s="20"/>
      <c r="FC1011" s="15"/>
      <c r="FD1011" s="20"/>
      <c r="FE1011" s="15"/>
      <c r="FF1011" s="20"/>
      <c r="FG1011" s="15"/>
      <c r="FH1011" s="20"/>
      <c r="FI1011" s="15"/>
      <c r="FJ1011" s="20"/>
      <c r="FK1011" s="15"/>
      <c r="FL1011" s="20"/>
      <c r="FM1011" s="15"/>
      <c r="FN1011" s="20"/>
      <c r="FO1011" s="15"/>
      <c r="FP1011" s="20"/>
      <c r="FQ1011" s="15"/>
      <c r="FR1011" s="20"/>
      <c r="FS1011" s="15">
        <v>68</v>
      </c>
      <c r="FT1011" s="20">
        <v>4</v>
      </c>
      <c r="FU1011" s="15"/>
      <c r="FV1011" s="20"/>
      <c r="FW1011" s="15"/>
      <c r="FX1011" s="20"/>
      <c r="FY1011" s="15"/>
      <c r="FZ1011" s="20"/>
      <c r="GA1011" s="15"/>
      <c r="GB1011" s="20"/>
      <c r="GC1011" s="15"/>
      <c r="GD1011" s="20"/>
      <c r="GE1011" s="15">
        <v>33</v>
      </c>
      <c r="GF1011" s="20" t="s">
        <v>168</v>
      </c>
      <c r="GG1011" s="170"/>
    </row>
    <row r="1012" spans="1:189" s="2" customFormat="1" ht="15" customHeight="1" x14ac:dyDescent="0.3">
      <c r="A1012" s="15" t="s">
        <v>133</v>
      </c>
      <c r="B1012" s="15" t="s">
        <v>140</v>
      </c>
      <c r="C1012" s="15" t="s">
        <v>3125</v>
      </c>
      <c r="D1012" s="15" t="s">
        <v>3126</v>
      </c>
      <c r="E1012" s="15" t="str">
        <f t="shared" si="193"/>
        <v>Ishitha SREEVISAKH</v>
      </c>
      <c r="F1012" s="15" t="s">
        <v>128</v>
      </c>
      <c r="G1012" s="15">
        <v>999919659</v>
      </c>
      <c r="H1012" s="15">
        <f t="shared" si="194"/>
        <v>38</v>
      </c>
      <c r="I1012" s="15"/>
      <c r="J1012" s="15"/>
      <c r="K1012" s="16"/>
      <c r="L1012" s="15"/>
      <c r="M1012" s="15"/>
      <c r="N1012" s="15"/>
      <c r="O1012" s="15">
        <f t="shared" ref="O1012:O1046" si="200">SUM(EE1012, EI1012, EK1012, EM1012)</f>
        <v>0</v>
      </c>
      <c r="P1012" s="15">
        <v>0</v>
      </c>
      <c r="Q1012" s="15">
        <f t="shared" ref="Q1012:Q1046" si="201">COUNT(DI1012:DV1012)</f>
        <v>0</v>
      </c>
      <c r="R1012" s="15">
        <v>0</v>
      </c>
      <c r="S1012" s="15">
        <v>0</v>
      </c>
      <c r="T1012" s="15">
        <f t="shared" ref="T1012:T1046" si="202">EC1012</f>
        <v>0</v>
      </c>
      <c r="U1012" s="15">
        <f t="shared" ref="U1012:U1046" si="203">SUM(EG1012)</f>
        <v>0</v>
      </c>
      <c r="V1012" s="15"/>
      <c r="W1012" s="15"/>
      <c r="X1012" s="15"/>
      <c r="Y1012" s="15"/>
      <c r="Z1012" s="16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>
        <f t="shared" si="195"/>
        <v>0</v>
      </c>
      <c r="CT1012" s="15">
        <f t="shared" si="196"/>
        <v>38</v>
      </c>
      <c r="CU1012" s="15">
        <f t="shared" si="197"/>
        <v>0</v>
      </c>
      <c r="CV1012" s="15">
        <f t="shared" si="198"/>
        <v>0</v>
      </c>
      <c r="CW1012" s="15"/>
      <c r="CX1012" s="15"/>
      <c r="CY1012" s="15">
        <f t="shared" si="199"/>
        <v>0</v>
      </c>
      <c r="CZ1012" s="15">
        <f>GG1012</f>
        <v>0</v>
      </c>
      <c r="DA1012" s="16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20"/>
      <c r="DY1012" s="15"/>
      <c r="DZ1012" s="20"/>
      <c r="EA1012" s="15"/>
      <c r="EB1012" s="20"/>
      <c r="EC1012" s="15"/>
      <c r="ED1012" s="20"/>
      <c r="EE1012" s="15"/>
      <c r="EF1012" s="20"/>
      <c r="EG1012" s="15"/>
      <c r="EH1012" s="20"/>
      <c r="EI1012" s="15"/>
      <c r="EJ1012" s="20"/>
      <c r="EK1012" s="15"/>
      <c r="EL1012" s="20"/>
      <c r="EM1012" s="15"/>
      <c r="EN1012" s="20"/>
      <c r="EO1012" s="15"/>
      <c r="EP1012" s="20"/>
      <c r="EQ1012" s="15"/>
      <c r="ER1012" s="20"/>
      <c r="ES1012" s="15"/>
      <c r="ET1012" s="20"/>
      <c r="EU1012" s="15"/>
      <c r="EV1012" s="20"/>
      <c r="EW1012" s="15"/>
      <c r="EX1012" s="20"/>
      <c r="EY1012" s="15"/>
      <c r="EZ1012" s="20"/>
      <c r="FA1012" s="15"/>
      <c r="FB1012" s="20"/>
      <c r="FC1012" s="15">
        <v>38</v>
      </c>
      <c r="FD1012" s="20" t="s">
        <v>129</v>
      </c>
      <c r="FE1012" s="15"/>
      <c r="FF1012" s="20"/>
      <c r="FG1012" s="15"/>
      <c r="FH1012" s="20"/>
      <c r="FI1012" s="15"/>
      <c r="FJ1012" s="20"/>
      <c r="FK1012" s="15"/>
      <c r="FL1012" s="20"/>
      <c r="FM1012" s="15"/>
      <c r="FN1012" s="20"/>
      <c r="FO1012" s="15"/>
      <c r="FP1012" s="20"/>
      <c r="FQ1012" s="15"/>
      <c r="FR1012" s="20"/>
      <c r="FS1012" s="15"/>
      <c r="FT1012" s="20"/>
      <c r="FU1012" s="15"/>
      <c r="FV1012" s="20"/>
      <c r="FW1012" s="15"/>
      <c r="FX1012" s="20"/>
      <c r="FY1012" s="15"/>
      <c r="FZ1012" s="20"/>
      <c r="GA1012" s="15"/>
      <c r="GB1012" s="20"/>
      <c r="GC1012" s="15"/>
      <c r="GD1012" s="20"/>
      <c r="GE1012" s="15"/>
      <c r="GF1012" s="20"/>
      <c r="GG1012" s="170"/>
    </row>
    <row r="1013" spans="1:189" s="2" customFormat="1" ht="15" customHeight="1" x14ac:dyDescent="0.3">
      <c r="A1013" s="15" t="s">
        <v>2903</v>
      </c>
      <c r="B1013" s="17" t="s">
        <v>126</v>
      </c>
      <c r="C1013" s="17" t="s">
        <v>332</v>
      </c>
      <c r="D1013" s="17" t="s">
        <v>1049</v>
      </c>
      <c r="E1013" s="15" t="str">
        <f t="shared" si="193"/>
        <v>Kathryn Jung</v>
      </c>
      <c r="F1013" s="17" t="s">
        <v>128</v>
      </c>
      <c r="G1013" s="17">
        <v>999919664</v>
      </c>
      <c r="H1013" s="15">
        <f t="shared" si="194"/>
        <v>29</v>
      </c>
      <c r="I1013" s="15"/>
      <c r="J1013" s="15"/>
      <c r="K1013" s="16"/>
      <c r="L1013" s="15"/>
      <c r="M1013" s="15"/>
      <c r="N1013" s="15"/>
      <c r="O1013" s="15">
        <f t="shared" si="200"/>
        <v>0</v>
      </c>
      <c r="P1013" s="15">
        <v>0</v>
      </c>
      <c r="Q1013" s="15">
        <f t="shared" si="201"/>
        <v>0</v>
      </c>
      <c r="R1013" s="15">
        <v>0</v>
      </c>
      <c r="S1013" s="15">
        <v>0</v>
      </c>
      <c r="T1013" s="15">
        <f t="shared" si="202"/>
        <v>0</v>
      </c>
      <c r="U1013" s="15">
        <f t="shared" si="203"/>
        <v>0</v>
      </c>
      <c r="V1013" s="15"/>
      <c r="W1013" s="15"/>
      <c r="X1013" s="15"/>
      <c r="Y1013" s="15"/>
      <c r="Z1013" s="16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>
        <f t="shared" si="195"/>
        <v>0</v>
      </c>
      <c r="CT1013" s="15">
        <f t="shared" si="196"/>
        <v>29</v>
      </c>
      <c r="CU1013" s="15">
        <f t="shared" si="197"/>
        <v>0</v>
      </c>
      <c r="CV1013" s="15">
        <f t="shared" si="198"/>
        <v>0</v>
      </c>
      <c r="CW1013" s="15"/>
      <c r="CX1013" s="15"/>
      <c r="CY1013" s="15">
        <f t="shared" si="199"/>
        <v>0</v>
      </c>
      <c r="CZ1013" s="15">
        <f>GG1013</f>
        <v>0</v>
      </c>
      <c r="DA1013" s="16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20"/>
      <c r="DY1013" s="15"/>
      <c r="DZ1013" s="20"/>
      <c r="EA1013" s="15"/>
      <c r="EB1013" s="20"/>
      <c r="EC1013" s="15"/>
      <c r="ED1013" s="20"/>
      <c r="EE1013" s="15"/>
      <c r="EF1013" s="20"/>
      <c r="EG1013" s="15"/>
      <c r="EH1013" s="20"/>
      <c r="EI1013" s="15"/>
      <c r="EJ1013" s="20"/>
      <c r="EK1013" s="15"/>
      <c r="EL1013" s="20"/>
      <c r="EM1013" s="15"/>
      <c r="EN1013" s="20"/>
      <c r="EO1013" s="15"/>
      <c r="EP1013" s="20"/>
      <c r="EQ1013" s="15"/>
      <c r="ER1013" s="20"/>
      <c r="ES1013" s="15"/>
      <c r="ET1013" s="20"/>
      <c r="EU1013" s="15"/>
      <c r="EV1013" s="20"/>
      <c r="EW1013" s="15"/>
      <c r="EX1013" s="20"/>
      <c r="EY1013" s="15"/>
      <c r="EZ1013" s="20"/>
      <c r="FA1013" s="15"/>
      <c r="FB1013" s="20"/>
      <c r="FC1013" s="15"/>
      <c r="FD1013" s="20"/>
      <c r="FE1013" s="15"/>
      <c r="FF1013" s="20"/>
      <c r="FG1013" s="15"/>
      <c r="FH1013" s="20"/>
      <c r="FI1013" s="15"/>
      <c r="FJ1013" s="20"/>
      <c r="FK1013" s="15"/>
      <c r="FL1013" s="20"/>
      <c r="FM1013" s="15"/>
      <c r="FN1013" s="20"/>
      <c r="FO1013" s="15"/>
      <c r="FP1013" s="20"/>
      <c r="FQ1013" s="15"/>
      <c r="FR1013" s="20"/>
      <c r="FS1013" s="15">
        <v>29</v>
      </c>
      <c r="FT1013" s="20" t="s">
        <v>168</v>
      </c>
      <c r="FU1013" s="15"/>
      <c r="FV1013" s="20"/>
      <c r="FW1013" s="15"/>
      <c r="FX1013" s="20"/>
      <c r="FY1013" s="15"/>
      <c r="FZ1013" s="20"/>
      <c r="GA1013" s="15"/>
      <c r="GB1013" s="20"/>
      <c r="GC1013" s="15"/>
      <c r="GD1013" s="20"/>
      <c r="GE1013" s="15"/>
      <c r="GF1013" s="20"/>
      <c r="GG1013" s="170"/>
    </row>
    <row r="1014" spans="1:189" s="2" customFormat="1" ht="15" customHeight="1" x14ac:dyDescent="0.3">
      <c r="A1014" s="15" t="s">
        <v>133</v>
      </c>
      <c r="B1014" s="15" t="s">
        <v>138</v>
      </c>
      <c r="C1014" s="15" t="s">
        <v>503</v>
      </c>
      <c r="D1014" s="15" t="s">
        <v>3787</v>
      </c>
      <c r="E1014" s="15" t="str">
        <f t="shared" si="193"/>
        <v>Jayden INGAR</v>
      </c>
      <c r="F1014" s="15" t="s">
        <v>135</v>
      </c>
      <c r="G1014" s="15">
        <v>999919666</v>
      </c>
      <c r="H1014" s="15">
        <f t="shared" si="194"/>
        <v>68</v>
      </c>
      <c r="I1014" s="15"/>
      <c r="J1014" s="15"/>
      <c r="K1014" s="16"/>
      <c r="L1014" s="15"/>
      <c r="M1014" s="15"/>
      <c r="N1014" s="15"/>
      <c r="O1014" s="15">
        <f t="shared" si="200"/>
        <v>0</v>
      </c>
      <c r="P1014" s="15">
        <v>0</v>
      </c>
      <c r="Q1014" s="15">
        <f t="shared" si="201"/>
        <v>0</v>
      </c>
      <c r="R1014" s="15">
        <v>0</v>
      </c>
      <c r="S1014" s="15">
        <v>0</v>
      </c>
      <c r="T1014" s="15">
        <f t="shared" si="202"/>
        <v>0</v>
      </c>
      <c r="U1014" s="15">
        <f t="shared" si="203"/>
        <v>0</v>
      </c>
      <c r="V1014" s="15"/>
      <c r="W1014" s="15"/>
      <c r="X1014" s="15"/>
      <c r="Y1014" s="15"/>
      <c r="Z1014" s="16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>
        <f t="shared" si="195"/>
        <v>0</v>
      </c>
      <c r="CT1014" s="15">
        <f t="shared" si="196"/>
        <v>68</v>
      </c>
      <c r="CU1014" s="15">
        <f t="shared" si="197"/>
        <v>1</v>
      </c>
      <c r="CV1014" s="15">
        <f t="shared" si="198"/>
        <v>0</v>
      </c>
      <c r="CW1014" s="15"/>
      <c r="CX1014" s="15"/>
      <c r="CY1014" s="15">
        <f t="shared" si="199"/>
        <v>0</v>
      </c>
      <c r="CZ1014" s="15">
        <f>GG1014</f>
        <v>0</v>
      </c>
      <c r="DA1014" s="16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20"/>
      <c r="DY1014" s="15"/>
      <c r="DZ1014" s="20"/>
      <c r="EA1014" s="15"/>
      <c r="EB1014" s="20"/>
      <c r="EC1014" s="15"/>
      <c r="ED1014" s="20"/>
      <c r="EE1014" s="15"/>
      <c r="EF1014" s="20"/>
      <c r="EG1014" s="15"/>
      <c r="EH1014" s="20"/>
      <c r="EI1014" s="15"/>
      <c r="EJ1014" s="20"/>
      <c r="EK1014" s="15"/>
      <c r="EL1014" s="20"/>
      <c r="EM1014" s="15"/>
      <c r="EN1014" s="20"/>
      <c r="EO1014" s="15"/>
      <c r="EP1014" s="20"/>
      <c r="EQ1014" s="15"/>
      <c r="ER1014" s="20"/>
      <c r="ES1014" s="15"/>
      <c r="ET1014" s="20"/>
      <c r="EU1014" s="15"/>
      <c r="EV1014" s="20"/>
      <c r="EW1014" s="15"/>
      <c r="EX1014" s="20"/>
      <c r="EY1014" s="15"/>
      <c r="EZ1014" s="20"/>
      <c r="FA1014" s="15"/>
      <c r="FB1014" s="20"/>
      <c r="FC1014" s="15"/>
      <c r="FD1014" s="20"/>
      <c r="FE1014" s="15"/>
      <c r="FF1014" s="20"/>
      <c r="FG1014" s="15"/>
      <c r="FH1014" s="20"/>
      <c r="FI1014" s="15"/>
      <c r="FJ1014" s="20"/>
      <c r="FK1014" s="15"/>
      <c r="FL1014" s="20"/>
      <c r="FM1014" s="15"/>
      <c r="FN1014" s="20"/>
      <c r="FO1014" s="15"/>
      <c r="FP1014" s="20"/>
      <c r="FQ1014" s="15"/>
      <c r="FR1014" s="20"/>
      <c r="FS1014" s="15"/>
      <c r="FT1014" s="20"/>
      <c r="FU1014" s="15"/>
      <c r="FV1014" s="20"/>
      <c r="FW1014" s="15"/>
      <c r="FX1014" s="20"/>
      <c r="FY1014" s="15">
        <v>68</v>
      </c>
      <c r="FZ1014" s="20">
        <v>3</v>
      </c>
      <c r="GA1014" s="15"/>
      <c r="GB1014" s="20"/>
      <c r="GC1014" s="15"/>
      <c r="GD1014" s="20"/>
      <c r="GE1014" s="15"/>
      <c r="GF1014" s="20"/>
      <c r="GG1014" s="170"/>
    </row>
    <row r="1015" spans="1:189" s="2" customFormat="1" ht="15" customHeight="1" x14ac:dyDescent="0.3">
      <c r="A1015" s="85" t="s">
        <v>130</v>
      </c>
      <c r="B1015" s="85" t="s">
        <v>142</v>
      </c>
      <c r="C1015" s="85" t="s">
        <v>1315</v>
      </c>
      <c r="D1015" s="85" t="s">
        <v>2616</v>
      </c>
      <c r="E1015" s="15" t="str">
        <f t="shared" si="193"/>
        <v>Louis Picariello</v>
      </c>
      <c r="F1015" s="85" t="s">
        <v>135</v>
      </c>
      <c r="G1015" s="15">
        <v>999919671</v>
      </c>
      <c r="H1015" s="15">
        <f t="shared" si="194"/>
        <v>114</v>
      </c>
      <c r="I1015" s="15"/>
      <c r="J1015" s="15"/>
      <c r="K1015" s="16"/>
      <c r="L1015" s="15"/>
      <c r="M1015" s="15"/>
      <c r="N1015" s="15"/>
      <c r="O1015" s="15">
        <f t="shared" si="200"/>
        <v>0</v>
      </c>
      <c r="P1015" s="15">
        <v>0</v>
      </c>
      <c r="Q1015" s="15">
        <f t="shared" si="201"/>
        <v>0</v>
      </c>
      <c r="R1015" s="15">
        <v>0</v>
      </c>
      <c r="S1015" s="15">
        <v>0</v>
      </c>
      <c r="T1015" s="15">
        <f t="shared" si="202"/>
        <v>0</v>
      </c>
      <c r="U1015" s="15">
        <f t="shared" si="203"/>
        <v>0</v>
      </c>
      <c r="V1015" s="15"/>
      <c r="W1015" s="15"/>
      <c r="X1015" s="15"/>
      <c r="Y1015" s="15"/>
      <c r="Z1015" s="16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>
        <f t="shared" si="195"/>
        <v>0</v>
      </c>
      <c r="CT1015" s="15">
        <f t="shared" si="196"/>
        <v>114</v>
      </c>
      <c r="CU1015" s="15">
        <f t="shared" si="197"/>
        <v>2</v>
      </c>
      <c r="CV1015" s="15">
        <f t="shared" si="198"/>
        <v>0</v>
      </c>
      <c r="CW1015" s="15"/>
      <c r="CX1015" s="15"/>
      <c r="CY1015" s="15">
        <f t="shared" si="199"/>
        <v>0</v>
      </c>
      <c r="CZ1015" s="15">
        <f>GG1015</f>
        <v>0</v>
      </c>
      <c r="DA1015" s="16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20"/>
      <c r="DY1015" s="15"/>
      <c r="DZ1015" s="20"/>
      <c r="EA1015" s="15"/>
      <c r="EB1015" s="20"/>
      <c r="EC1015" s="15"/>
      <c r="ED1015" s="20"/>
      <c r="EE1015" s="15"/>
      <c r="EF1015" s="20"/>
      <c r="EG1015" s="15"/>
      <c r="EH1015" s="20"/>
      <c r="EI1015" s="15"/>
      <c r="EJ1015" s="20"/>
      <c r="EK1015" s="15"/>
      <c r="EL1015" s="20"/>
      <c r="EM1015" s="15"/>
      <c r="EN1015" s="20"/>
      <c r="EO1015" s="15"/>
      <c r="EP1015" s="20"/>
      <c r="EQ1015" s="15"/>
      <c r="ER1015" s="20"/>
      <c r="ES1015" s="15"/>
      <c r="ET1015" s="20"/>
      <c r="EU1015" s="15">
        <v>51</v>
      </c>
      <c r="EV1015" s="20">
        <v>8</v>
      </c>
      <c r="EW1015" s="15"/>
      <c r="EX1015" s="20"/>
      <c r="EY1015" s="15"/>
      <c r="EZ1015" s="20"/>
      <c r="FA1015" s="15"/>
      <c r="FB1015" s="20"/>
      <c r="FC1015" s="15"/>
      <c r="FD1015" s="20"/>
      <c r="FE1015" s="15"/>
      <c r="FF1015" s="20"/>
      <c r="FG1015" s="15"/>
      <c r="FH1015" s="20"/>
      <c r="FI1015" s="15"/>
      <c r="FJ1015" s="20"/>
      <c r="FK1015" s="15"/>
      <c r="FL1015" s="20"/>
      <c r="FM1015" s="15"/>
      <c r="FN1015" s="20"/>
      <c r="FO1015" s="15"/>
      <c r="FP1015" s="20"/>
      <c r="FQ1015" s="15"/>
      <c r="FR1015" s="20"/>
      <c r="FS1015" s="15">
        <v>63</v>
      </c>
      <c r="FT1015" s="20">
        <v>5</v>
      </c>
      <c r="FU1015" s="15"/>
      <c r="FV1015" s="20"/>
      <c r="FW1015" s="15"/>
      <c r="FX1015" s="20"/>
      <c r="FY1015" s="15"/>
      <c r="FZ1015" s="20"/>
      <c r="GA1015" s="15"/>
      <c r="GB1015" s="20"/>
      <c r="GC1015" s="15"/>
      <c r="GD1015" s="20"/>
      <c r="GE1015" s="15"/>
      <c r="GF1015" s="20"/>
      <c r="GG1015" s="170"/>
    </row>
    <row r="1016" spans="1:189" s="2" customFormat="1" ht="15" customHeight="1" x14ac:dyDescent="0.3">
      <c r="A1016" s="15" t="s">
        <v>130</v>
      </c>
      <c r="B1016" s="15" t="s">
        <v>126</v>
      </c>
      <c r="C1016" s="15" t="s">
        <v>191</v>
      </c>
      <c r="D1016" s="15" t="s">
        <v>1153</v>
      </c>
      <c r="E1016" s="15" t="str">
        <f t="shared" si="193"/>
        <v>Jacob Konno-Lum</v>
      </c>
      <c r="F1016" s="15" t="s">
        <v>135</v>
      </c>
      <c r="G1016" s="15">
        <v>999919679</v>
      </c>
      <c r="H1016" s="15">
        <f t="shared" si="194"/>
        <v>59.2</v>
      </c>
      <c r="I1016" s="15"/>
      <c r="J1016" s="15"/>
      <c r="K1016" s="16"/>
      <c r="L1016" s="15"/>
      <c r="M1016" s="15"/>
      <c r="N1016" s="15"/>
      <c r="O1016" s="15">
        <f t="shared" si="200"/>
        <v>0</v>
      </c>
      <c r="P1016" s="15">
        <v>0</v>
      </c>
      <c r="Q1016" s="15">
        <f t="shared" si="201"/>
        <v>1</v>
      </c>
      <c r="R1016" s="15">
        <v>0</v>
      </c>
      <c r="S1016" s="15">
        <v>0</v>
      </c>
      <c r="T1016" s="15">
        <f t="shared" si="202"/>
        <v>25.2</v>
      </c>
      <c r="U1016" s="15">
        <f t="shared" si="203"/>
        <v>0</v>
      </c>
      <c r="V1016" s="15"/>
      <c r="W1016" s="15"/>
      <c r="X1016" s="15"/>
      <c r="Y1016" s="15"/>
      <c r="Z1016" s="16"/>
      <c r="AA1016" s="15"/>
      <c r="AB1016" s="24"/>
      <c r="AC1016" s="15"/>
      <c r="AD1016" s="15"/>
      <c r="AE1016" s="15"/>
      <c r="AF1016" s="15"/>
      <c r="AG1016" s="15"/>
      <c r="AH1016" s="24"/>
      <c r="AI1016" s="15"/>
      <c r="AJ1016" s="15"/>
      <c r="AK1016" s="15"/>
      <c r="AL1016" s="15"/>
      <c r="AM1016" s="15"/>
      <c r="AN1016" s="24"/>
      <c r="AO1016" s="15"/>
      <c r="AP1016" s="24"/>
      <c r="AQ1016" s="15"/>
      <c r="AR1016" s="24"/>
      <c r="AS1016" s="15"/>
      <c r="AT1016" s="24"/>
      <c r="AU1016" s="15"/>
      <c r="AV1016" s="24"/>
      <c r="AW1016" s="15"/>
      <c r="AX1016" s="24"/>
      <c r="AY1016" s="15"/>
      <c r="AZ1016" s="15"/>
      <c r="BA1016" s="15"/>
      <c r="BB1016" s="15"/>
      <c r="BC1016" s="15"/>
      <c r="BD1016" s="15"/>
      <c r="BE1016" s="15"/>
      <c r="BF1016" s="24"/>
      <c r="BG1016" s="15"/>
      <c r="BH1016" s="24"/>
      <c r="BI1016" s="15"/>
      <c r="BJ1016" s="24"/>
      <c r="BK1016" s="15"/>
      <c r="BL1016" s="24"/>
      <c r="BM1016" s="15">
        <v>79</v>
      </c>
      <c r="BN1016" s="24">
        <v>3</v>
      </c>
      <c r="BO1016" s="15"/>
      <c r="BP1016" s="24"/>
      <c r="BQ1016" s="15"/>
      <c r="BR1016" s="24"/>
      <c r="BS1016" s="15"/>
      <c r="BT1016" s="24"/>
      <c r="BU1016" s="15"/>
      <c r="BV1016" s="24"/>
      <c r="BW1016" s="15"/>
      <c r="BX1016" s="24"/>
      <c r="BY1016" s="15"/>
      <c r="BZ1016" s="24"/>
      <c r="CA1016" s="15">
        <f>0.4*51</f>
        <v>20.400000000000002</v>
      </c>
      <c r="CB1016" s="24" t="s">
        <v>129</v>
      </c>
      <c r="CC1016" s="15"/>
      <c r="CD1016" s="24"/>
      <c r="CE1016" s="15"/>
      <c r="CF1016" s="24"/>
      <c r="CG1016" s="15"/>
      <c r="CH1016" s="25"/>
      <c r="CI1016" s="15"/>
      <c r="CJ1016" s="25"/>
      <c r="CK1016" s="15"/>
      <c r="CL1016" s="25"/>
      <c r="CM1016" s="15"/>
      <c r="CN1016" s="25"/>
      <c r="CO1016" s="15"/>
      <c r="CP1016" s="24"/>
      <c r="CQ1016" s="15"/>
      <c r="CR1016" s="24"/>
      <c r="CS1016" s="15">
        <f t="shared" si="195"/>
        <v>0</v>
      </c>
      <c r="CT1016" s="15">
        <f t="shared" si="196"/>
        <v>34</v>
      </c>
      <c r="CU1016" s="15">
        <f t="shared" si="197"/>
        <v>1</v>
      </c>
      <c r="CV1016" s="15">
        <f t="shared" si="198"/>
        <v>0</v>
      </c>
      <c r="CW1016" s="15"/>
      <c r="CX1016" s="15"/>
      <c r="CY1016" s="15">
        <f t="shared" si="199"/>
        <v>0</v>
      </c>
      <c r="CZ1016" s="15">
        <f>GG1016</f>
        <v>0</v>
      </c>
      <c r="DA1016" s="20"/>
      <c r="DB1016" s="17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7"/>
      <c r="DQ1016" s="15"/>
      <c r="DR1016" s="15"/>
      <c r="DS1016" s="15"/>
      <c r="DT1016" s="15"/>
      <c r="DU1016" s="15">
        <v>60</v>
      </c>
      <c r="DV1016" s="15"/>
      <c r="DW1016" s="15"/>
      <c r="DX1016" s="20"/>
      <c r="DY1016" s="15"/>
      <c r="DZ1016" s="20"/>
      <c r="EA1016" s="15"/>
      <c r="EB1016" s="20"/>
      <c r="EC1016" s="15">
        <v>25.2</v>
      </c>
      <c r="ED1016" s="20">
        <v>5</v>
      </c>
      <c r="EE1016" s="15"/>
      <c r="EF1016" s="20"/>
      <c r="EG1016" s="15"/>
      <c r="EH1016" s="20"/>
      <c r="EI1016" s="15"/>
      <c r="EJ1016" s="20"/>
      <c r="EK1016" s="15"/>
      <c r="EL1016" s="20"/>
      <c r="EM1016" s="15"/>
      <c r="EN1016" s="20"/>
      <c r="EO1016" s="15"/>
      <c r="EP1016" s="20"/>
      <c r="EQ1016" s="15"/>
      <c r="ER1016" s="20"/>
      <c r="ES1016" s="15"/>
      <c r="ET1016" s="20"/>
      <c r="EU1016" s="15"/>
      <c r="EV1016" s="20"/>
      <c r="EW1016" s="15"/>
      <c r="EX1016" s="20"/>
      <c r="EY1016" s="15"/>
      <c r="EZ1016" s="20"/>
      <c r="FA1016" s="15"/>
      <c r="FB1016" s="20"/>
      <c r="FC1016" s="15"/>
      <c r="FD1016" s="20"/>
      <c r="FE1016" s="15"/>
      <c r="FF1016" s="20"/>
      <c r="FG1016" s="15"/>
      <c r="FH1016" s="20"/>
      <c r="FI1016" s="15">
        <v>34</v>
      </c>
      <c r="FJ1016" s="20">
        <v>3</v>
      </c>
      <c r="FK1016" s="15"/>
      <c r="FL1016" s="20"/>
      <c r="FM1016" s="15"/>
      <c r="FN1016" s="20"/>
      <c r="FO1016" s="15"/>
      <c r="FP1016" s="20"/>
      <c r="FQ1016" s="15"/>
      <c r="FR1016" s="20"/>
      <c r="FS1016" s="15"/>
      <c r="FT1016" s="20"/>
      <c r="FU1016" s="15"/>
      <c r="FV1016" s="20"/>
      <c r="FW1016" s="15"/>
      <c r="FX1016" s="20"/>
      <c r="FY1016" s="15"/>
      <c r="FZ1016" s="20"/>
      <c r="GA1016" s="15"/>
      <c r="GB1016" s="20"/>
      <c r="GC1016" s="15"/>
      <c r="GD1016" s="20"/>
      <c r="GE1016" s="15"/>
      <c r="GF1016" s="20"/>
      <c r="GG1016" s="170"/>
    </row>
    <row r="1017" spans="1:189" s="2" customFormat="1" ht="15" customHeight="1" x14ac:dyDescent="0.3">
      <c r="A1017" s="15" t="s">
        <v>130</v>
      </c>
      <c r="B1017" s="15" t="s">
        <v>142</v>
      </c>
      <c r="C1017" s="17" t="s">
        <v>164</v>
      </c>
      <c r="D1017" s="17" t="s">
        <v>162</v>
      </c>
      <c r="E1017" s="15" t="str">
        <f t="shared" si="193"/>
        <v>Nebika Adhikari</v>
      </c>
      <c r="F1017" s="15" t="s">
        <v>128</v>
      </c>
      <c r="G1017" s="17">
        <v>999919680</v>
      </c>
      <c r="H1017" s="15">
        <f t="shared" si="194"/>
        <v>136</v>
      </c>
      <c r="I1017" s="17"/>
      <c r="J1017" s="17"/>
      <c r="K1017" s="21"/>
      <c r="L1017" s="15"/>
      <c r="M1017" s="15"/>
      <c r="N1017" s="15"/>
      <c r="O1017" s="15">
        <f t="shared" si="200"/>
        <v>0</v>
      </c>
      <c r="P1017" s="15">
        <v>0</v>
      </c>
      <c r="Q1017" s="15">
        <f t="shared" si="201"/>
        <v>0</v>
      </c>
      <c r="R1017" s="15">
        <v>0</v>
      </c>
      <c r="S1017" s="15">
        <v>0</v>
      </c>
      <c r="T1017" s="15">
        <f t="shared" si="202"/>
        <v>68</v>
      </c>
      <c r="U1017" s="15">
        <f t="shared" si="203"/>
        <v>0</v>
      </c>
      <c r="V1017" s="15"/>
      <c r="W1017" s="15"/>
      <c r="X1017" s="15"/>
      <c r="Y1017" s="15"/>
      <c r="Z1017" s="21"/>
      <c r="AA1017" s="17"/>
      <c r="AB1017" s="17"/>
      <c r="AC1017" s="17"/>
      <c r="AD1017" s="17"/>
      <c r="AE1017" s="17"/>
      <c r="AF1017" s="24"/>
      <c r="AG1017" s="17"/>
      <c r="AH1017" s="24"/>
      <c r="AI1017" s="17"/>
      <c r="AJ1017" s="24"/>
      <c r="AK1017" s="17"/>
      <c r="AL1017" s="24"/>
      <c r="AM1017" s="17"/>
      <c r="AN1017" s="24"/>
      <c r="AO1017" s="17"/>
      <c r="AP1017" s="24"/>
      <c r="AQ1017" s="17"/>
      <c r="AR1017" s="24"/>
      <c r="AS1017" s="17"/>
      <c r="AT1017" s="24"/>
      <c r="AU1017" s="17"/>
      <c r="AV1017" s="24"/>
      <c r="AW1017" s="17"/>
      <c r="AX1017" s="24"/>
      <c r="AY1017" s="17"/>
      <c r="AZ1017" s="17"/>
      <c r="BA1017" s="17"/>
      <c r="BB1017" s="24"/>
      <c r="BC1017" s="17"/>
      <c r="BD1017" s="24"/>
      <c r="BE1017" s="17"/>
      <c r="BF1017" s="24"/>
      <c r="BG1017" s="17"/>
      <c r="BH1017" s="24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24"/>
      <c r="CQ1017" s="17"/>
      <c r="CR1017" s="24"/>
      <c r="CS1017" s="15">
        <f t="shared" si="195"/>
        <v>0</v>
      </c>
      <c r="CT1017" s="15">
        <f t="shared" si="196"/>
        <v>68</v>
      </c>
      <c r="CU1017" s="15">
        <f t="shared" si="197"/>
        <v>1</v>
      </c>
      <c r="CV1017" s="15">
        <f t="shared" si="198"/>
        <v>0</v>
      </c>
      <c r="CW1017" s="15"/>
      <c r="CX1017" s="15"/>
      <c r="CY1017" s="15">
        <f t="shared" si="199"/>
        <v>0</v>
      </c>
      <c r="CZ1017" s="15">
        <f>GG1017</f>
        <v>0</v>
      </c>
      <c r="DA1017" s="20"/>
      <c r="DB1017" s="17"/>
      <c r="DC1017" s="15"/>
      <c r="DD1017" s="15"/>
      <c r="DE1017" s="15">
        <v>45</v>
      </c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7"/>
      <c r="DQ1017" s="15"/>
      <c r="DR1017" s="15"/>
      <c r="DS1017" s="15"/>
      <c r="DT1017" s="15"/>
      <c r="DU1017" s="15"/>
      <c r="DV1017" s="15"/>
      <c r="DW1017" s="15"/>
      <c r="DX1017" s="20"/>
      <c r="DY1017" s="15"/>
      <c r="DZ1017" s="20"/>
      <c r="EA1017" s="15">
        <v>52.5</v>
      </c>
      <c r="EB1017" s="20">
        <v>2</v>
      </c>
      <c r="EC1017" s="15">
        <v>68</v>
      </c>
      <c r="ED1017" s="20">
        <v>8</v>
      </c>
      <c r="EE1017" s="15"/>
      <c r="EF1017" s="20"/>
      <c r="EG1017" s="15"/>
      <c r="EH1017" s="20"/>
      <c r="EI1017" s="15"/>
      <c r="EJ1017" s="20"/>
      <c r="EK1017" s="15"/>
      <c r="EL1017" s="20"/>
      <c r="EM1017" s="15"/>
      <c r="EN1017" s="20"/>
      <c r="EO1017" s="15"/>
      <c r="EP1017" s="20"/>
      <c r="EQ1017" s="15"/>
      <c r="ER1017" s="20"/>
      <c r="ES1017" s="15"/>
      <c r="ET1017" s="20"/>
      <c r="EU1017" s="15"/>
      <c r="EV1017" s="20"/>
      <c r="EW1017" s="15">
        <v>68</v>
      </c>
      <c r="EX1017" s="20">
        <v>3</v>
      </c>
      <c r="EY1017" s="15"/>
      <c r="EZ1017" s="20"/>
      <c r="FA1017" s="15"/>
      <c r="FB1017" s="20"/>
      <c r="FC1017" s="15"/>
      <c r="FD1017" s="20"/>
      <c r="FE1017" s="15"/>
      <c r="FF1017" s="20"/>
      <c r="FG1017" s="15"/>
      <c r="FH1017" s="20"/>
      <c r="FI1017" s="15"/>
      <c r="FJ1017" s="20"/>
      <c r="FK1017" s="15"/>
      <c r="FL1017" s="20"/>
      <c r="FM1017" s="15"/>
      <c r="FN1017" s="20"/>
      <c r="FO1017" s="15"/>
      <c r="FP1017" s="20"/>
      <c r="FQ1017" s="15"/>
      <c r="FR1017" s="20"/>
      <c r="FS1017" s="15"/>
      <c r="FT1017" s="20"/>
      <c r="FU1017" s="15"/>
      <c r="FV1017" s="20"/>
      <c r="FW1017" s="15"/>
      <c r="FX1017" s="20"/>
      <c r="FY1017" s="15"/>
      <c r="FZ1017" s="20"/>
      <c r="GA1017" s="15"/>
      <c r="GB1017" s="20"/>
      <c r="GC1017" s="15"/>
      <c r="GD1017" s="20"/>
      <c r="GE1017" s="15"/>
      <c r="GF1017" s="20"/>
      <c r="GG1017" s="170"/>
    </row>
    <row r="1018" spans="1:189" s="2" customFormat="1" ht="15" customHeight="1" x14ac:dyDescent="0.3">
      <c r="A1018" s="15" t="s">
        <v>130</v>
      </c>
      <c r="B1018" s="15" t="s">
        <v>126</v>
      </c>
      <c r="C1018" s="15" t="s">
        <v>1383</v>
      </c>
      <c r="D1018" s="15" t="s">
        <v>1501</v>
      </c>
      <c r="E1018" s="15" t="str">
        <f t="shared" si="193"/>
        <v>Jay Oh</v>
      </c>
      <c r="F1018" s="15" t="s">
        <v>135</v>
      </c>
      <c r="G1018" s="15">
        <v>999919689</v>
      </c>
      <c r="H1018" s="15">
        <f t="shared" si="194"/>
        <v>131</v>
      </c>
      <c r="I1018" s="15"/>
      <c r="J1018" s="17">
        <f>(O1018+P1018+R1018+S1018+T1018+U1018)/2</f>
        <v>0</v>
      </c>
      <c r="K1018" s="16"/>
      <c r="L1018" s="15"/>
      <c r="M1018" s="15"/>
      <c r="N1018" s="15"/>
      <c r="O1018" s="15">
        <f t="shared" si="200"/>
        <v>0</v>
      </c>
      <c r="P1018" s="15">
        <v>0</v>
      </c>
      <c r="Q1018" s="15">
        <f t="shared" si="201"/>
        <v>1</v>
      </c>
      <c r="R1018" s="15">
        <v>0</v>
      </c>
      <c r="S1018" s="15">
        <v>0</v>
      </c>
      <c r="T1018" s="15">
        <f t="shared" si="202"/>
        <v>0</v>
      </c>
      <c r="U1018" s="15">
        <f t="shared" si="203"/>
        <v>0</v>
      </c>
      <c r="V1018" s="15"/>
      <c r="W1018" s="15"/>
      <c r="X1018" s="15"/>
      <c r="Y1018" s="15"/>
      <c r="Z1018" s="16"/>
      <c r="AA1018" s="15"/>
      <c r="AB1018" s="15"/>
      <c r="AC1018" s="15"/>
      <c r="AD1018" s="15"/>
      <c r="AE1018" s="15"/>
      <c r="AF1018" s="24"/>
      <c r="AG1018" s="15"/>
      <c r="AH1018" s="24"/>
      <c r="AI1018" s="15"/>
      <c r="AJ1018" s="24"/>
      <c r="AK1018" s="15"/>
      <c r="AL1018" s="24"/>
      <c r="AM1018" s="15"/>
      <c r="AN1018" s="24"/>
      <c r="AO1018" s="15"/>
      <c r="AP1018" s="24"/>
      <c r="AQ1018" s="15"/>
      <c r="AR1018" s="24"/>
      <c r="AS1018" s="15"/>
      <c r="AT1018" s="24"/>
      <c r="AU1018" s="15"/>
      <c r="AV1018" s="24"/>
      <c r="AW1018" s="15"/>
      <c r="AX1018" s="24"/>
      <c r="AY1018" s="15"/>
      <c r="AZ1018" s="15"/>
      <c r="BA1018" s="15"/>
      <c r="BB1018" s="24"/>
      <c r="BC1018" s="15"/>
      <c r="BD1018" s="24"/>
      <c r="BE1018" s="15"/>
      <c r="BF1018" s="24"/>
      <c r="BG1018" s="15"/>
      <c r="BH1018" s="24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24"/>
      <c r="CQ1018" s="15"/>
      <c r="CR1018" s="24"/>
      <c r="CS1018" s="15">
        <f t="shared" si="195"/>
        <v>0</v>
      </c>
      <c r="CT1018" s="15">
        <f t="shared" si="196"/>
        <v>131</v>
      </c>
      <c r="CU1018" s="15">
        <f t="shared" si="197"/>
        <v>2</v>
      </c>
      <c r="CV1018" s="15">
        <f t="shared" si="198"/>
        <v>0</v>
      </c>
      <c r="CW1018" s="15"/>
      <c r="CX1018" s="15"/>
      <c r="CY1018" s="15">
        <f t="shared" si="199"/>
        <v>0</v>
      </c>
      <c r="CZ1018" s="15">
        <f>GG1018</f>
        <v>0</v>
      </c>
      <c r="DA1018" s="20"/>
      <c r="DB1018" s="17"/>
      <c r="DC1018" s="15"/>
      <c r="DD1018" s="15"/>
      <c r="DE1018" s="15"/>
      <c r="DF1018" s="15"/>
      <c r="DG1018" s="15"/>
      <c r="DH1018" s="15"/>
      <c r="DI1018" s="15">
        <v>68</v>
      </c>
      <c r="DJ1018" s="15"/>
      <c r="DK1018" s="15"/>
      <c r="DL1018" s="15"/>
      <c r="DM1018" s="15"/>
      <c r="DN1018" s="15"/>
      <c r="DO1018" s="15"/>
      <c r="DP1018" s="17"/>
      <c r="DQ1018" s="15"/>
      <c r="DR1018" s="15"/>
      <c r="DS1018" s="15"/>
      <c r="DT1018" s="15"/>
      <c r="DU1018" s="15"/>
      <c r="DV1018" s="15"/>
      <c r="DW1018" s="15"/>
      <c r="DX1018" s="20"/>
      <c r="DY1018" s="15"/>
      <c r="DZ1018" s="20"/>
      <c r="EA1018" s="15"/>
      <c r="EB1018" s="20"/>
      <c r="EC1018" s="15"/>
      <c r="ED1018" s="20"/>
      <c r="EE1018" s="15"/>
      <c r="EF1018" s="20"/>
      <c r="EG1018" s="15"/>
      <c r="EH1018" s="20"/>
      <c r="EI1018" s="15"/>
      <c r="EJ1018" s="20"/>
      <c r="EK1018" s="15"/>
      <c r="EL1018" s="20"/>
      <c r="EM1018" s="15"/>
      <c r="EN1018" s="20"/>
      <c r="EO1018" s="15"/>
      <c r="EP1018" s="20"/>
      <c r="EQ1018" s="15"/>
      <c r="ER1018" s="20"/>
      <c r="ES1018" s="15"/>
      <c r="ET1018" s="20"/>
      <c r="EU1018" s="15">
        <v>63</v>
      </c>
      <c r="EV1018" s="20">
        <v>5</v>
      </c>
      <c r="EW1018" s="15"/>
      <c r="EX1018" s="20"/>
      <c r="EY1018" s="15"/>
      <c r="EZ1018" s="20"/>
      <c r="FA1018" s="15"/>
      <c r="FB1018" s="20"/>
      <c r="FC1018" s="15"/>
      <c r="FD1018" s="20"/>
      <c r="FE1018" s="15"/>
      <c r="FF1018" s="20"/>
      <c r="FG1018" s="15"/>
      <c r="FH1018" s="20"/>
      <c r="FI1018" s="15"/>
      <c r="FJ1018" s="20"/>
      <c r="FK1018" s="15"/>
      <c r="FL1018" s="20"/>
      <c r="FM1018" s="15"/>
      <c r="FN1018" s="20"/>
      <c r="FO1018" s="15"/>
      <c r="FP1018" s="20"/>
      <c r="FQ1018" s="15"/>
      <c r="FR1018" s="20"/>
      <c r="FS1018" s="15">
        <v>68</v>
      </c>
      <c r="FT1018" s="20">
        <v>3</v>
      </c>
      <c r="FU1018" s="15"/>
      <c r="FV1018" s="20"/>
      <c r="FW1018" s="15"/>
      <c r="FX1018" s="20"/>
      <c r="FY1018" s="15"/>
      <c r="FZ1018" s="20"/>
      <c r="GA1018" s="15"/>
      <c r="GB1018" s="20"/>
      <c r="GC1018" s="15"/>
      <c r="GD1018" s="20"/>
      <c r="GE1018" s="15"/>
      <c r="GF1018" s="20"/>
      <c r="GG1018" s="170"/>
    </row>
    <row r="1019" spans="1:189" s="2" customFormat="1" ht="15" customHeight="1" x14ac:dyDescent="0.3">
      <c r="A1019" s="17" t="s">
        <v>2903</v>
      </c>
      <c r="B1019" s="17" t="s">
        <v>140</v>
      </c>
      <c r="C1019" s="17" t="s">
        <v>1301</v>
      </c>
      <c r="D1019" s="17" t="s">
        <v>1705</v>
      </c>
      <c r="E1019" s="15" t="str">
        <f t="shared" si="193"/>
        <v>Elise Sharrock</v>
      </c>
      <c r="F1019" s="17" t="s">
        <v>128</v>
      </c>
      <c r="G1019" s="17">
        <v>999919690</v>
      </c>
      <c r="H1019" s="15">
        <f t="shared" si="194"/>
        <v>38</v>
      </c>
      <c r="I1019" s="15"/>
      <c r="J1019" s="15"/>
      <c r="K1019" s="16"/>
      <c r="L1019" s="15"/>
      <c r="M1019" s="15"/>
      <c r="N1019" s="15"/>
      <c r="O1019" s="15">
        <f t="shared" si="200"/>
        <v>0</v>
      </c>
      <c r="P1019" s="15">
        <v>0</v>
      </c>
      <c r="Q1019" s="15">
        <f t="shared" si="201"/>
        <v>0</v>
      </c>
      <c r="R1019" s="15">
        <v>0</v>
      </c>
      <c r="S1019" s="15">
        <v>0</v>
      </c>
      <c r="T1019" s="15">
        <f t="shared" si="202"/>
        <v>0</v>
      </c>
      <c r="U1019" s="15">
        <f t="shared" si="203"/>
        <v>0</v>
      </c>
      <c r="V1019" s="15"/>
      <c r="W1019" s="15"/>
      <c r="X1019" s="15"/>
      <c r="Y1019" s="15"/>
      <c r="Z1019" s="16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>
        <f t="shared" si="195"/>
        <v>38</v>
      </c>
      <c r="CT1019" s="15">
        <f t="shared" si="196"/>
        <v>0</v>
      </c>
      <c r="CU1019" s="15">
        <f t="shared" si="197"/>
        <v>0</v>
      </c>
      <c r="CV1019" s="15">
        <f t="shared" si="198"/>
        <v>0</v>
      </c>
      <c r="CW1019" s="15"/>
      <c r="CX1019" s="15"/>
      <c r="CY1019" s="15">
        <f t="shared" si="199"/>
        <v>0</v>
      </c>
      <c r="CZ1019" s="15">
        <f>GG1019</f>
        <v>0</v>
      </c>
      <c r="DA1019" s="16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20"/>
      <c r="DY1019" s="15"/>
      <c r="DZ1019" s="20"/>
      <c r="EA1019" s="15"/>
      <c r="EB1019" s="20"/>
      <c r="EC1019" s="15"/>
      <c r="ED1019" s="20"/>
      <c r="EE1019" s="15"/>
      <c r="EF1019" s="20"/>
      <c r="EG1019" s="15"/>
      <c r="EH1019" s="20"/>
      <c r="EI1019" s="15"/>
      <c r="EJ1019" s="20"/>
      <c r="EK1019" s="15"/>
      <c r="EL1019" s="20"/>
      <c r="EM1019" s="15"/>
      <c r="EN1019" s="20"/>
      <c r="EO1019" s="15"/>
      <c r="EP1019" s="20"/>
      <c r="EQ1019" s="15"/>
      <c r="ER1019" s="20"/>
      <c r="ES1019" s="15"/>
      <c r="ET1019" s="20"/>
      <c r="EU1019" s="15"/>
      <c r="EV1019" s="20"/>
      <c r="EW1019" s="15"/>
      <c r="EX1019" s="20"/>
      <c r="EY1019" s="15"/>
      <c r="EZ1019" s="20"/>
      <c r="FA1019" s="15"/>
      <c r="FB1019" s="20"/>
      <c r="FC1019" s="15"/>
      <c r="FD1019" s="20"/>
      <c r="FE1019" s="15">
        <v>38</v>
      </c>
      <c r="FF1019" s="20" t="s">
        <v>129</v>
      </c>
      <c r="FG1019" s="15"/>
      <c r="FH1019" s="20"/>
      <c r="FI1019" s="15"/>
      <c r="FJ1019" s="20"/>
      <c r="FK1019" s="15"/>
      <c r="FL1019" s="20"/>
      <c r="FM1019" s="15"/>
      <c r="FN1019" s="20"/>
      <c r="FO1019" s="15"/>
      <c r="FP1019" s="20"/>
      <c r="FQ1019" s="15"/>
      <c r="FR1019" s="20"/>
      <c r="FS1019" s="15"/>
      <c r="FT1019" s="20"/>
      <c r="FU1019" s="15"/>
      <c r="FV1019" s="20"/>
      <c r="FW1019" s="15"/>
      <c r="FX1019" s="20"/>
      <c r="FY1019" s="15"/>
      <c r="FZ1019" s="20"/>
      <c r="GA1019" s="15"/>
      <c r="GB1019" s="20"/>
      <c r="GC1019" s="15"/>
      <c r="GD1019" s="20"/>
      <c r="GE1019" s="15"/>
      <c r="GF1019" s="20"/>
      <c r="GG1019" s="170"/>
    </row>
    <row r="1020" spans="1:189" s="2" customFormat="1" ht="15" customHeight="1" x14ac:dyDescent="0.3">
      <c r="A1020" s="15" t="s">
        <v>2903</v>
      </c>
      <c r="B1020" s="15" t="s">
        <v>134</v>
      </c>
      <c r="C1020" s="15" t="s">
        <v>1301</v>
      </c>
      <c r="D1020" s="15" t="s">
        <v>1705</v>
      </c>
      <c r="E1020" s="15" t="str">
        <f t="shared" si="193"/>
        <v>Elise Sharrock</v>
      </c>
      <c r="F1020" s="15" t="s">
        <v>128</v>
      </c>
      <c r="G1020" s="15">
        <v>999919690</v>
      </c>
      <c r="H1020" s="15">
        <f t="shared" si="194"/>
        <v>38</v>
      </c>
      <c r="I1020" s="15"/>
      <c r="J1020" s="15"/>
      <c r="K1020" s="16"/>
      <c r="L1020" s="15"/>
      <c r="M1020" s="15"/>
      <c r="N1020" s="15"/>
      <c r="O1020" s="15">
        <f t="shared" si="200"/>
        <v>0</v>
      </c>
      <c r="P1020" s="15">
        <v>0</v>
      </c>
      <c r="Q1020" s="15">
        <f t="shared" si="201"/>
        <v>2</v>
      </c>
      <c r="R1020" s="15">
        <v>0</v>
      </c>
      <c r="S1020" s="15">
        <v>0</v>
      </c>
      <c r="T1020" s="15">
        <f t="shared" si="202"/>
        <v>0</v>
      </c>
      <c r="U1020" s="15">
        <f t="shared" si="203"/>
        <v>0</v>
      </c>
      <c r="V1020" s="15"/>
      <c r="W1020" s="15"/>
      <c r="X1020" s="15"/>
      <c r="Y1020" s="15"/>
      <c r="Z1020" s="16"/>
      <c r="AA1020" s="15"/>
      <c r="AB1020" s="15"/>
      <c r="AC1020" s="15"/>
      <c r="AD1020" s="15"/>
      <c r="AE1020" s="15"/>
      <c r="AF1020" s="24"/>
      <c r="AG1020" s="15"/>
      <c r="AH1020" s="24"/>
      <c r="AI1020" s="15"/>
      <c r="AJ1020" s="24"/>
      <c r="AK1020" s="15"/>
      <c r="AL1020" s="24"/>
      <c r="AM1020" s="15"/>
      <c r="AN1020" s="24"/>
      <c r="AO1020" s="15"/>
      <c r="AP1020" s="24"/>
      <c r="AQ1020" s="15"/>
      <c r="AR1020" s="24"/>
      <c r="AS1020" s="15"/>
      <c r="AT1020" s="24"/>
      <c r="AU1020" s="15"/>
      <c r="AV1020" s="24"/>
      <c r="AW1020" s="15"/>
      <c r="AX1020" s="24"/>
      <c r="AY1020" s="15"/>
      <c r="AZ1020" s="15"/>
      <c r="BA1020" s="15"/>
      <c r="BB1020" s="24"/>
      <c r="BC1020" s="15"/>
      <c r="BD1020" s="24"/>
      <c r="BE1020" s="15"/>
      <c r="BF1020" s="24"/>
      <c r="BG1020" s="15"/>
      <c r="BH1020" s="24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24"/>
      <c r="CQ1020" s="15"/>
      <c r="CR1020" s="24"/>
      <c r="CS1020" s="15">
        <f t="shared" si="195"/>
        <v>38</v>
      </c>
      <c r="CT1020" s="15">
        <f t="shared" si="196"/>
        <v>0</v>
      </c>
      <c r="CU1020" s="15">
        <f t="shared" si="197"/>
        <v>0</v>
      </c>
      <c r="CV1020" s="15">
        <f t="shared" si="198"/>
        <v>0</v>
      </c>
      <c r="CW1020" s="15"/>
      <c r="CX1020" s="15"/>
      <c r="CY1020" s="15">
        <f t="shared" si="199"/>
        <v>0</v>
      </c>
      <c r="CZ1020" s="15">
        <f>GG1020</f>
        <v>0</v>
      </c>
      <c r="DA1020" s="20"/>
      <c r="DB1020" s="17"/>
      <c r="DC1020" s="15"/>
      <c r="DD1020" s="15"/>
      <c r="DE1020" s="15"/>
      <c r="DF1020" s="15"/>
      <c r="DG1020" s="15"/>
      <c r="DH1020" s="15"/>
      <c r="DI1020" s="15">
        <f>0.4*68</f>
        <v>27.200000000000003</v>
      </c>
      <c r="DJ1020" s="15"/>
      <c r="DK1020" s="15"/>
      <c r="DL1020" s="15"/>
      <c r="DM1020" s="15"/>
      <c r="DN1020" s="15"/>
      <c r="DO1020" s="15"/>
      <c r="DP1020" s="17"/>
      <c r="DQ1020" s="15"/>
      <c r="DR1020" s="15">
        <v>32</v>
      </c>
      <c r="DS1020" s="15"/>
      <c r="DT1020" s="15"/>
      <c r="DU1020" s="15"/>
      <c r="DV1020" s="15"/>
      <c r="DW1020" s="15">
        <v>52.5</v>
      </c>
      <c r="DX1020" s="20">
        <v>2</v>
      </c>
      <c r="DY1020" s="15"/>
      <c r="DZ1020" s="20"/>
      <c r="EA1020" s="15"/>
      <c r="EB1020" s="20"/>
      <c r="EC1020" s="15"/>
      <c r="ED1020" s="20"/>
      <c r="EE1020" s="15"/>
      <c r="EF1020" s="20"/>
      <c r="EG1020" s="15"/>
      <c r="EH1020" s="20"/>
      <c r="EI1020" s="15"/>
      <c r="EJ1020" s="20"/>
      <c r="EK1020" s="15"/>
      <c r="EL1020" s="20"/>
      <c r="EM1020" s="15"/>
      <c r="EN1020" s="20"/>
      <c r="EO1020" s="15"/>
      <c r="EP1020" s="20"/>
      <c r="EQ1020" s="15"/>
      <c r="ER1020" s="20"/>
      <c r="ES1020" s="15"/>
      <c r="ET1020" s="20"/>
      <c r="EU1020" s="15"/>
      <c r="EV1020" s="20"/>
      <c r="EW1020" s="15"/>
      <c r="EX1020" s="20"/>
      <c r="EY1020" s="15"/>
      <c r="EZ1020" s="20"/>
      <c r="FA1020" s="15"/>
      <c r="FB1020" s="20"/>
      <c r="FC1020" s="15"/>
      <c r="FD1020" s="20"/>
      <c r="FE1020" s="15">
        <v>38</v>
      </c>
      <c r="FF1020" s="20" t="s">
        <v>129</v>
      </c>
      <c r="FG1020" s="15"/>
      <c r="FH1020" s="20"/>
      <c r="FI1020" s="15"/>
      <c r="FJ1020" s="20"/>
      <c r="FK1020" s="15"/>
      <c r="FL1020" s="20"/>
      <c r="FM1020" s="15"/>
      <c r="FN1020" s="20"/>
      <c r="FO1020" s="15"/>
      <c r="FP1020" s="20"/>
      <c r="FQ1020" s="15"/>
      <c r="FR1020" s="20"/>
      <c r="FS1020" s="15"/>
      <c r="FT1020" s="20"/>
      <c r="FU1020" s="15"/>
      <c r="FV1020" s="20"/>
      <c r="FW1020" s="15"/>
      <c r="FX1020" s="20"/>
      <c r="FY1020" s="15"/>
      <c r="FZ1020" s="20"/>
      <c r="GA1020" s="15"/>
      <c r="GB1020" s="20"/>
      <c r="GC1020" s="15"/>
      <c r="GD1020" s="20"/>
      <c r="GE1020" s="15"/>
      <c r="GF1020" s="20"/>
      <c r="GG1020" s="170"/>
    </row>
    <row r="1021" spans="1:189" s="2" customFormat="1" ht="15" customHeight="1" x14ac:dyDescent="0.3">
      <c r="A1021" s="17" t="s">
        <v>133</v>
      </c>
      <c r="B1021" s="17" t="s">
        <v>140</v>
      </c>
      <c r="C1021" s="17" t="s">
        <v>1221</v>
      </c>
      <c r="D1021" s="17" t="s">
        <v>3596</v>
      </c>
      <c r="E1021" s="15" t="str">
        <f t="shared" si="193"/>
        <v>Andrea Moncada cruz</v>
      </c>
      <c r="F1021" s="17" t="s">
        <v>128</v>
      </c>
      <c r="G1021" s="17">
        <v>999919691</v>
      </c>
      <c r="H1021" s="15">
        <f t="shared" si="194"/>
        <v>90</v>
      </c>
      <c r="I1021" s="15"/>
      <c r="J1021" s="15"/>
      <c r="K1021" s="16"/>
      <c r="L1021" s="15"/>
      <c r="M1021" s="15"/>
      <c r="N1021" s="15"/>
      <c r="O1021" s="15">
        <f t="shared" si="200"/>
        <v>0</v>
      </c>
      <c r="P1021" s="15">
        <v>0</v>
      </c>
      <c r="Q1021" s="15">
        <f t="shared" si="201"/>
        <v>0</v>
      </c>
      <c r="R1021" s="15">
        <v>0</v>
      </c>
      <c r="S1021" s="15">
        <v>0</v>
      </c>
      <c r="T1021" s="15">
        <f t="shared" si="202"/>
        <v>0</v>
      </c>
      <c r="U1021" s="15">
        <f t="shared" si="203"/>
        <v>0</v>
      </c>
      <c r="V1021" s="15"/>
      <c r="W1021" s="15"/>
      <c r="X1021" s="15"/>
      <c r="Y1021" s="15"/>
      <c r="Z1021" s="16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>
        <f t="shared" si="195"/>
        <v>0</v>
      </c>
      <c r="CT1021" s="15">
        <f t="shared" si="196"/>
        <v>90</v>
      </c>
      <c r="CU1021" s="15">
        <f t="shared" si="197"/>
        <v>1</v>
      </c>
      <c r="CV1021" s="15">
        <f t="shared" si="198"/>
        <v>0</v>
      </c>
      <c r="CW1021" s="15"/>
      <c r="CX1021" s="15"/>
      <c r="CY1021" s="15">
        <f t="shared" si="199"/>
        <v>0</v>
      </c>
      <c r="CZ1021" s="15">
        <f>GG1021</f>
        <v>0</v>
      </c>
      <c r="DA1021" s="16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20"/>
      <c r="DY1021" s="15"/>
      <c r="DZ1021" s="20"/>
      <c r="EA1021" s="15"/>
      <c r="EB1021" s="20"/>
      <c r="EC1021" s="15"/>
      <c r="ED1021" s="20"/>
      <c r="EE1021" s="15"/>
      <c r="EF1021" s="20"/>
      <c r="EG1021" s="15"/>
      <c r="EH1021" s="20"/>
      <c r="EI1021" s="15"/>
      <c r="EJ1021" s="20"/>
      <c r="EK1021" s="15"/>
      <c r="EL1021" s="20"/>
      <c r="EM1021" s="15"/>
      <c r="EN1021" s="20"/>
      <c r="EO1021" s="15"/>
      <c r="EP1021" s="20"/>
      <c r="EQ1021" s="15"/>
      <c r="ER1021" s="20"/>
      <c r="ES1021" s="15"/>
      <c r="ET1021" s="20"/>
      <c r="EU1021" s="15"/>
      <c r="EV1021" s="20"/>
      <c r="EW1021" s="15"/>
      <c r="EX1021" s="20"/>
      <c r="EY1021" s="15"/>
      <c r="EZ1021" s="20"/>
      <c r="FA1021" s="15"/>
      <c r="FB1021" s="20"/>
      <c r="FC1021" s="15"/>
      <c r="FD1021" s="20"/>
      <c r="FE1021" s="15"/>
      <c r="FF1021" s="20"/>
      <c r="FG1021" s="15"/>
      <c r="FH1021" s="20"/>
      <c r="FI1021" s="15"/>
      <c r="FJ1021" s="20"/>
      <c r="FK1021" s="15"/>
      <c r="FL1021" s="20"/>
      <c r="FM1021" s="15"/>
      <c r="FN1021" s="20"/>
      <c r="FO1021" s="15"/>
      <c r="FP1021" s="20"/>
      <c r="FQ1021" s="15"/>
      <c r="FR1021" s="20"/>
      <c r="FS1021" s="15">
        <v>90</v>
      </c>
      <c r="FT1021" s="20">
        <v>2</v>
      </c>
      <c r="FU1021" s="15"/>
      <c r="FV1021" s="20"/>
      <c r="FW1021" s="15"/>
      <c r="FX1021" s="20"/>
      <c r="FY1021" s="15"/>
      <c r="FZ1021" s="20"/>
      <c r="GA1021" s="15"/>
      <c r="GB1021" s="20"/>
      <c r="GC1021" s="15"/>
      <c r="GD1021" s="20"/>
      <c r="GE1021" s="15"/>
      <c r="GF1021" s="20"/>
      <c r="GG1021" s="170"/>
    </row>
    <row r="1022" spans="1:189" s="2" customFormat="1" ht="15" customHeight="1" x14ac:dyDescent="0.3">
      <c r="A1022" s="17" t="s">
        <v>130</v>
      </c>
      <c r="B1022" s="17" t="s">
        <v>140</v>
      </c>
      <c r="C1022" s="17" t="s">
        <v>183</v>
      </c>
      <c r="D1022" s="17" t="s">
        <v>3595</v>
      </c>
      <c r="E1022" s="15" t="str">
        <f t="shared" si="193"/>
        <v>Ethan Moncada  cruz</v>
      </c>
      <c r="F1022" s="17" t="s">
        <v>135</v>
      </c>
      <c r="G1022" s="17">
        <v>999919692</v>
      </c>
      <c r="H1022" s="15">
        <f t="shared" si="194"/>
        <v>34</v>
      </c>
      <c r="I1022" s="15"/>
      <c r="J1022" s="15"/>
      <c r="K1022" s="16"/>
      <c r="L1022" s="15"/>
      <c r="M1022" s="15"/>
      <c r="N1022" s="15"/>
      <c r="O1022" s="15">
        <f t="shared" si="200"/>
        <v>0</v>
      </c>
      <c r="P1022" s="15">
        <v>0</v>
      </c>
      <c r="Q1022" s="15">
        <f t="shared" si="201"/>
        <v>0</v>
      </c>
      <c r="R1022" s="15">
        <v>0</v>
      </c>
      <c r="S1022" s="15">
        <v>0</v>
      </c>
      <c r="T1022" s="15">
        <f t="shared" si="202"/>
        <v>0</v>
      </c>
      <c r="U1022" s="15">
        <f t="shared" si="203"/>
        <v>0</v>
      </c>
      <c r="V1022" s="15"/>
      <c r="W1022" s="15"/>
      <c r="X1022" s="15"/>
      <c r="Y1022" s="15"/>
      <c r="Z1022" s="16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>
        <f t="shared" si="195"/>
        <v>0</v>
      </c>
      <c r="CT1022" s="15">
        <f t="shared" si="196"/>
        <v>34</v>
      </c>
      <c r="CU1022" s="15">
        <f t="shared" si="197"/>
        <v>1</v>
      </c>
      <c r="CV1022" s="15">
        <f t="shared" si="198"/>
        <v>0</v>
      </c>
      <c r="CW1022" s="15"/>
      <c r="CX1022" s="15"/>
      <c r="CY1022" s="15">
        <f t="shared" si="199"/>
        <v>0</v>
      </c>
      <c r="CZ1022" s="15">
        <f>GG1022</f>
        <v>0</v>
      </c>
      <c r="DA1022" s="16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20"/>
      <c r="DY1022" s="15"/>
      <c r="DZ1022" s="20"/>
      <c r="EA1022" s="15"/>
      <c r="EB1022" s="20"/>
      <c r="EC1022" s="15"/>
      <c r="ED1022" s="20"/>
      <c r="EE1022" s="15"/>
      <c r="EF1022" s="20"/>
      <c r="EG1022" s="15"/>
      <c r="EH1022" s="20"/>
      <c r="EI1022" s="15"/>
      <c r="EJ1022" s="20"/>
      <c r="EK1022" s="15"/>
      <c r="EL1022" s="20"/>
      <c r="EM1022" s="15"/>
      <c r="EN1022" s="20"/>
      <c r="EO1022" s="15"/>
      <c r="EP1022" s="20"/>
      <c r="EQ1022" s="15"/>
      <c r="ER1022" s="20"/>
      <c r="ES1022" s="15"/>
      <c r="ET1022" s="20"/>
      <c r="EU1022" s="15"/>
      <c r="EV1022" s="20"/>
      <c r="EW1022" s="15"/>
      <c r="EX1022" s="20"/>
      <c r="EY1022" s="15"/>
      <c r="EZ1022" s="20"/>
      <c r="FA1022" s="15"/>
      <c r="FB1022" s="20"/>
      <c r="FC1022" s="15"/>
      <c r="FD1022" s="20"/>
      <c r="FE1022" s="15"/>
      <c r="FF1022" s="20"/>
      <c r="FG1022" s="15"/>
      <c r="FH1022" s="20"/>
      <c r="FI1022" s="15"/>
      <c r="FJ1022" s="20"/>
      <c r="FK1022" s="15"/>
      <c r="FL1022" s="20"/>
      <c r="FM1022" s="15"/>
      <c r="FN1022" s="20"/>
      <c r="FO1022" s="15"/>
      <c r="FP1022" s="20"/>
      <c r="FQ1022" s="15"/>
      <c r="FR1022" s="20"/>
      <c r="FS1022" s="15">
        <v>34</v>
      </c>
      <c r="FT1022" s="20">
        <v>3</v>
      </c>
      <c r="FU1022" s="15"/>
      <c r="FV1022" s="20"/>
      <c r="FW1022" s="15"/>
      <c r="FX1022" s="20"/>
      <c r="FY1022" s="15"/>
      <c r="FZ1022" s="20"/>
      <c r="GA1022" s="15"/>
      <c r="GB1022" s="20"/>
      <c r="GC1022" s="15"/>
      <c r="GD1022" s="20"/>
      <c r="GE1022" s="15"/>
      <c r="GF1022" s="20"/>
      <c r="GG1022" s="170"/>
    </row>
    <row r="1023" spans="1:189" s="2" customFormat="1" ht="15" customHeight="1" x14ac:dyDescent="0.3">
      <c r="A1023" s="17" t="s">
        <v>133</v>
      </c>
      <c r="B1023" s="15" t="s">
        <v>138</v>
      </c>
      <c r="C1023" s="15" t="s">
        <v>227</v>
      </c>
      <c r="D1023" s="15" t="s">
        <v>1106</v>
      </c>
      <c r="E1023" s="15" t="str">
        <f t="shared" si="193"/>
        <v>Daniel Kim</v>
      </c>
      <c r="F1023" s="17" t="s">
        <v>135</v>
      </c>
      <c r="G1023" s="15">
        <v>999919697</v>
      </c>
      <c r="H1023" s="15">
        <f t="shared" si="194"/>
        <v>25.5</v>
      </c>
      <c r="I1023" s="15"/>
      <c r="J1023" s="17">
        <f>(O1023+P1023+R1023+S1023+T1023+U1023)/2</f>
        <v>25.5</v>
      </c>
      <c r="K1023" s="16"/>
      <c r="L1023" s="15"/>
      <c r="M1023" s="15"/>
      <c r="N1023" s="15"/>
      <c r="O1023" s="15">
        <f t="shared" si="200"/>
        <v>0</v>
      </c>
      <c r="P1023" s="15">
        <v>0</v>
      </c>
      <c r="Q1023" s="15">
        <f t="shared" si="201"/>
        <v>0</v>
      </c>
      <c r="R1023" s="15">
        <v>0</v>
      </c>
      <c r="S1023" s="15">
        <v>0</v>
      </c>
      <c r="T1023" s="15">
        <f t="shared" si="202"/>
        <v>51</v>
      </c>
      <c r="U1023" s="15">
        <f t="shared" si="203"/>
        <v>0</v>
      </c>
      <c r="V1023" s="15"/>
      <c r="W1023" s="15"/>
      <c r="X1023" s="15"/>
      <c r="Y1023" s="15"/>
      <c r="Z1023" s="16"/>
      <c r="AA1023" s="15"/>
      <c r="AB1023" s="24"/>
      <c r="AC1023" s="15"/>
      <c r="AD1023" s="15"/>
      <c r="AE1023" s="15"/>
      <c r="AF1023" s="15"/>
      <c r="AG1023" s="15"/>
      <c r="AH1023" s="24"/>
      <c r="AI1023" s="15"/>
      <c r="AJ1023" s="15"/>
      <c r="AK1023" s="15"/>
      <c r="AL1023" s="15"/>
      <c r="AM1023" s="15"/>
      <c r="AN1023" s="24"/>
      <c r="AO1023" s="15"/>
      <c r="AP1023" s="24"/>
      <c r="AQ1023" s="15"/>
      <c r="AR1023" s="24"/>
      <c r="AS1023" s="15"/>
      <c r="AT1023" s="24"/>
      <c r="AU1023" s="15"/>
      <c r="AV1023" s="24"/>
      <c r="AW1023" s="15"/>
      <c r="AX1023" s="24"/>
      <c r="AY1023" s="15"/>
      <c r="AZ1023" s="15"/>
      <c r="BA1023" s="15"/>
      <c r="BB1023" s="15"/>
      <c r="BC1023" s="15"/>
      <c r="BD1023" s="15"/>
      <c r="BE1023" s="15"/>
      <c r="BF1023" s="24"/>
      <c r="BG1023" s="15"/>
      <c r="BH1023" s="24"/>
      <c r="BI1023" s="15"/>
      <c r="BJ1023" s="24"/>
      <c r="BK1023" s="15"/>
      <c r="BL1023" s="24"/>
      <c r="BM1023" s="15"/>
      <c r="BN1023" s="24"/>
      <c r="BO1023" s="15"/>
      <c r="BP1023" s="24"/>
      <c r="BQ1023" s="15"/>
      <c r="BR1023" s="24"/>
      <c r="BS1023" s="15"/>
      <c r="BT1023" s="24"/>
      <c r="BU1023" s="15"/>
      <c r="BV1023" s="24"/>
      <c r="BW1023" s="15"/>
      <c r="BX1023" s="24"/>
      <c r="BY1023" s="15"/>
      <c r="BZ1023" s="24"/>
      <c r="CA1023" s="15"/>
      <c r="CB1023" s="24"/>
      <c r="CC1023" s="15"/>
      <c r="CD1023" s="24"/>
      <c r="CE1023" s="15"/>
      <c r="CF1023" s="24"/>
      <c r="CG1023" s="15"/>
      <c r="CH1023" s="25"/>
      <c r="CI1023" s="15"/>
      <c r="CJ1023" s="25"/>
      <c r="CK1023" s="15"/>
      <c r="CL1023" s="25"/>
      <c r="CM1023" s="15"/>
      <c r="CN1023" s="25"/>
      <c r="CO1023" s="15"/>
      <c r="CP1023" s="25"/>
      <c r="CQ1023" s="15"/>
      <c r="CR1023" s="25"/>
      <c r="CS1023" s="15">
        <f t="shared" si="195"/>
        <v>0</v>
      </c>
      <c r="CT1023" s="15">
        <f t="shared" si="196"/>
        <v>0</v>
      </c>
      <c r="CU1023" s="15">
        <f t="shared" si="197"/>
        <v>0</v>
      </c>
      <c r="CV1023" s="15">
        <f t="shared" si="198"/>
        <v>0</v>
      </c>
      <c r="CW1023" s="15"/>
      <c r="CX1023" s="15"/>
      <c r="CY1023" s="15">
        <f t="shared" si="199"/>
        <v>0</v>
      </c>
      <c r="CZ1023" s="15">
        <f>GG1023</f>
        <v>0</v>
      </c>
      <c r="DA1023" s="19"/>
      <c r="DB1023" s="17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7"/>
      <c r="DQ1023" s="15"/>
      <c r="DR1023" s="15"/>
      <c r="DS1023" s="15"/>
      <c r="DT1023" s="15"/>
      <c r="DU1023" s="15"/>
      <c r="DV1023" s="15"/>
      <c r="DW1023" s="15">
        <v>67</v>
      </c>
      <c r="DX1023" s="20">
        <v>6</v>
      </c>
      <c r="DY1023" s="15"/>
      <c r="DZ1023" s="20"/>
      <c r="EA1023" s="15"/>
      <c r="EB1023" s="20"/>
      <c r="EC1023" s="15">
        <v>51</v>
      </c>
      <c r="ED1023" s="20" t="s">
        <v>129</v>
      </c>
      <c r="EE1023" s="15"/>
      <c r="EF1023" s="20"/>
      <c r="EG1023" s="15"/>
      <c r="EH1023" s="20"/>
      <c r="EI1023" s="15"/>
      <c r="EJ1023" s="20"/>
      <c r="EK1023" s="15"/>
      <c r="EL1023" s="20"/>
      <c r="EM1023" s="15"/>
      <c r="EN1023" s="20"/>
      <c r="EO1023" s="15"/>
      <c r="EP1023" s="20"/>
      <c r="EQ1023" s="15"/>
      <c r="ER1023" s="20"/>
      <c r="ES1023" s="15"/>
      <c r="ET1023" s="20"/>
      <c r="EU1023" s="15"/>
      <c r="EV1023" s="20"/>
      <c r="EW1023" s="15"/>
      <c r="EX1023" s="20"/>
      <c r="EY1023" s="15"/>
      <c r="EZ1023" s="20"/>
      <c r="FA1023" s="15"/>
      <c r="FB1023" s="20"/>
      <c r="FC1023" s="15"/>
      <c r="FD1023" s="20"/>
      <c r="FE1023" s="15"/>
      <c r="FF1023" s="20"/>
      <c r="FG1023" s="15"/>
      <c r="FH1023" s="20"/>
      <c r="FI1023" s="15"/>
      <c r="FJ1023" s="20"/>
      <c r="FK1023" s="15"/>
      <c r="FL1023" s="20"/>
      <c r="FM1023" s="15"/>
      <c r="FN1023" s="20"/>
      <c r="FO1023" s="15"/>
      <c r="FP1023" s="20"/>
      <c r="FQ1023" s="15"/>
      <c r="FR1023" s="20"/>
      <c r="FS1023" s="15"/>
      <c r="FT1023" s="20"/>
      <c r="FU1023" s="15"/>
      <c r="FV1023" s="20"/>
      <c r="FW1023" s="15"/>
      <c r="FX1023" s="20"/>
      <c r="FY1023" s="15"/>
      <c r="FZ1023" s="20"/>
      <c r="GA1023" s="15"/>
      <c r="GB1023" s="20"/>
      <c r="GC1023" s="15"/>
      <c r="GD1023" s="20"/>
      <c r="GE1023" s="15"/>
      <c r="GF1023" s="20"/>
      <c r="GG1023" s="170"/>
    </row>
    <row r="1024" spans="1:189" s="2" customFormat="1" ht="15" customHeight="1" x14ac:dyDescent="0.3">
      <c r="A1024" s="15" t="s">
        <v>130</v>
      </c>
      <c r="B1024" s="15" t="s">
        <v>126</v>
      </c>
      <c r="C1024" s="15" t="s">
        <v>326</v>
      </c>
      <c r="D1024" s="15" t="s">
        <v>787</v>
      </c>
      <c r="E1024" s="15" t="str">
        <f t="shared" si="193"/>
        <v>Noah Frausto</v>
      </c>
      <c r="F1024" s="15" t="s">
        <v>135</v>
      </c>
      <c r="G1024" s="15">
        <v>999919700</v>
      </c>
      <c r="H1024" s="15">
        <f t="shared" si="194"/>
        <v>131</v>
      </c>
      <c r="I1024" s="15"/>
      <c r="J1024" s="15"/>
      <c r="K1024" s="16"/>
      <c r="L1024" s="15"/>
      <c r="M1024" s="15"/>
      <c r="N1024" s="15"/>
      <c r="O1024" s="15">
        <f t="shared" si="200"/>
        <v>0</v>
      </c>
      <c r="P1024" s="15">
        <v>0</v>
      </c>
      <c r="Q1024" s="15">
        <f t="shared" si="201"/>
        <v>0</v>
      </c>
      <c r="R1024" s="15">
        <v>0</v>
      </c>
      <c r="S1024" s="15">
        <v>0</v>
      </c>
      <c r="T1024" s="15">
        <f t="shared" si="202"/>
        <v>0</v>
      </c>
      <c r="U1024" s="15">
        <f t="shared" si="203"/>
        <v>0</v>
      </c>
      <c r="V1024" s="15"/>
      <c r="W1024" s="15"/>
      <c r="X1024" s="15"/>
      <c r="Y1024" s="15"/>
      <c r="Z1024" s="16"/>
      <c r="AA1024" s="15"/>
      <c r="AB1024" s="24"/>
      <c r="AC1024" s="15"/>
      <c r="AD1024" s="15"/>
      <c r="AE1024" s="15"/>
      <c r="AF1024" s="15"/>
      <c r="AG1024" s="15"/>
      <c r="AH1024" s="24"/>
      <c r="AI1024" s="15"/>
      <c r="AJ1024" s="15"/>
      <c r="AK1024" s="15"/>
      <c r="AL1024" s="15"/>
      <c r="AM1024" s="15"/>
      <c r="AN1024" s="24"/>
      <c r="AO1024" s="15"/>
      <c r="AP1024" s="24"/>
      <c r="AQ1024" s="15"/>
      <c r="AR1024" s="24"/>
      <c r="AS1024" s="15"/>
      <c r="AT1024" s="24"/>
      <c r="AU1024" s="15"/>
      <c r="AV1024" s="24"/>
      <c r="AW1024" s="15"/>
      <c r="AX1024" s="24"/>
      <c r="AY1024" s="15"/>
      <c r="AZ1024" s="15"/>
      <c r="BA1024" s="15"/>
      <c r="BB1024" s="15"/>
      <c r="BC1024" s="15"/>
      <c r="BD1024" s="15"/>
      <c r="BE1024" s="15"/>
      <c r="BF1024" s="24"/>
      <c r="BG1024" s="15"/>
      <c r="BH1024" s="24"/>
      <c r="BI1024" s="15"/>
      <c r="BJ1024" s="24"/>
      <c r="BK1024" s="15"/>
      <c r="BL1024" s="24"/>
      <c r="BM1024" s="15"/>
      <c r="BN1024" s="24"/>
      <c r="BO1024" s="15"/>
      <c r="BP1024" s="24"/>
      <c r="BQ1024" s="15"/>
      <c r="BR1024" s="24"/>
      <c r="BS1024" s="15">
        <v>71</v>
      </c>
      <c r="BT1024" s="24">
        <v>4</v>
      </c>
      <c r="BU1024" s="15"/>
      <c r="BV1024" s="24"/>
      <c r="BW1024" s="15"/>
      <c r="BX1024" s="24"/>
      <c r="BY1024" s="15"/>
      <c r="BZ1024" s="24"/>
      <c r="CA1024" s="15"/>
      <c r="CB1024" s="24"/>
      <c r="CC1024" s="15"/>
      <c r="CD1024" s="24"/>
      <c r="CE1024" s="15"/>
      <c r="CF1024" s="24"/>
      <c r="CG1024" s="15"/>
      <c r="CH1024" s="25"/>
      <c r="CI1024" s="15"/>
      <c r="CJ1024" s="25"/>
      <c r="CK1024" s="15"/>
      <c r="CL1024" s="25"/>
      <c r="CM1024" s="15"/>
      <c r="CN1024" s="25"/>
      <c r="CO1024" s="15"/>
      <c r="CP1024" s="24"/>
      <c r="CQ1024" s="15"/>
      <c r="CR1024" s="24"/>
      <c r="CS1024" s="15">
        <f t="shared" si="195"/>
        <v>0</v>
      </c>
      <c r="CT1024" s="15">
        <f t="shared" si="196"/>
        <v>131</v>
      </c>
      <c r="CU1024" s="15">
        <f t="shared" si="197"/>
        <v>2</v>
      </c>
      <c r="CV1024" s="15">
        <f t="shared" si="198"/>
        <v>0</v>
      </c>
      <c r="CW1024" s="15"/>
      <c r="CX1024" s="15"/>
      <c r="CY1024" s="15">
        <f t="shared" si="199"/>
        <v>0</v>
      </c>
      <c r="CZ1024" s="15">
        <f>GG1024</f>
        <v>0</v>
      </c>
      <c r="DA1024" s="20"/>
      <c r="DB1024" s="17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7"/>
      <c r="DQ1024" s="15"/>
      <c r="DR1024" s="15"/>
      <c r="DS1024" s="15"/>
      <c r="DT1024" s="15"/>
      <c r="DU1024" s="15"/>
      <c r="DV1024" s="15"/>
      <c r="DW1024" s="15"/>
      <c r="DX1024" s="20"/>
      <c r="DY1024" s="15"/>
      <c r="DZ1024" s="20"/>
      <c r="EA1024" s="15"/>
      <c r="EB1024" s="20"/>
      <c r="EC1024" s="15"/>
      <c r="ED1024" s="20"/>
      <c r="EE1024" s="15"/>
      <c r="EF1024" s="20"/>
      <c r="EG1024" s="15"/>
      <c r="EH1024" s="20"/>
      <c r="EI1024" s="15"/>
      <c r="EJ1024" s="20"/>
      <c r="EK1024" s="15"/>
      <c r="EL1024" s="20"/>
      <c r="EM1024" s="15"/>
      <c r="EN1024" s="20"/>
      <c r="EO1024" s="15"/>
      <c r="EP1024" s="20"/>
      <c r="EQ1024" s="15"/>
      <c r="ER1024" s="20"/>
      <c r="ES1024" s="15"/>
      <c r="ET1024" s="20"/>
      <c r="EU1024" s="15"/>
      <c r="EV1024" s="20"/>
      <c r="EW1024" s="15">
        <v>63</v>
      </c>
      <c r="EX1024" s="20">
        <v>5</v>
      </c>
      <c r="EY1024" s="15"/>
      <c r="EZ1024" s="20"/>
      <c r="FA1024" s="15"/>
      <c r="FB1024" s="20"/>
      <c r="FC1024" s="15"/>
      <c r="FD1024" s="20"/>
      <c r="FE1024" s="15"/>
      <c r="FF1024" s="20"/>
      <c r="FG1024" s="15"/>
      <c r="FH1024" s="20"/>
      <c r="FI1024" s="15"/>
      <c r="FJ1024" s="20"/>
      <c r="FK1024" s="15"/>
      <c r="FL1024" s="20"/>
      <c r="FM1024" s="15"/>
      <c r="FN1024" s="20"/>
      <c r="FO1024" s="15"/>
      <c r="FP1024" s="20"/>
      <c r="FQ1024" s="15">
        <v>68</v>
      </c>
      <c r="FR1024" s="20">
        <v>3</v>
      </c>
      <c r="FS1024" s="15"/>
      <c r="FT1024" s="20"/>
      <c r="FU1024" s="15"/>
      <c r="FV1024" s="20"/>
      <c r="FW1024" s="15"/>
      <c r="FX1024" s="20"/>
      <c r="FY1024" s="15"/>
      <c r="FZ1024" s="20"/>
      <c r="GA1024" s="15"/>
      <c r="GB1024" s="20"/>
      <c r="GC1024" s="15"/>
      <c r="GD1024" s="20"/>
      <c r="GE1024" s="15"/>
      <c r="GF1024" s="20"/>
      <c r="GG1024" s="170"/>
    </row>
    <row r="1025" spans="1:189" s="2" customFormat="1" ht="15" customHeight="1" x14ac:dyDescent="0.3">
      <c r="A1025" s="17" t="s">
        <v>125</v>
      </c>
      <c r="B1025" s="15" t="s">
        <v>134</v>
      </c>
      <c r="C1025" s="15" t="s">
        <v>1833</v>
      </c>
      <c r="D1025" s="15" t="s">
        <v>1834</v>
      </c>
      <c r="E1025" s="15" t="str">
        <f t="shared" si="193"/>
        <v>Finn Theno</v>
      </c>
      <c r="F1025" s="15" t="s">
        <v>135</v>
      </c>
      <c r="G1025" s="15">
        <v>999919705</v>
      </c>
      <c r="H1025" s="15">
        <f t="shared" si="194"/>
        <v>25</v>
      </c>
      <c r="I1025" s="15"/>
      <c r="J1025" s="15"/>
      <c r="K1025" s="16"/>
      <c r="L1025" s="15"/>
      <c r="M1025" s="15"/>
      <c r="N1025" s="15"/>
      <c r="O1025" s="15">
        <f t="shared" si="200"/>
        <v>25</v>
      </c>
      <c r="P1025" s="15">
        <v>0</v>
      </c>
      <c r="Q1025" s="15">
        <f t="shared" si="201"/>
        <v>0</v>
      </c>
      <c r="R1025" s="15">
        <v>0</v>
      </c>
      <c r="S1025" s="15">
        <v>0</v>
      </c>
      <c r="T1025" s="15">
        <f t="shared" si="202"/>
        <v>0</v>
      </c>
      <c r="U1025" s="15">
        <f t="shared" si="203"/>
        <v>0</v>
      </c>
      <c r="V1025" s="15"/>
      <c r="W1025" s="15"/>
      <c r="X1025" s="15"/>
      <c r="Y1025" s="15"/>
      <c r="Z1025" s="16"/>
      <c r="AA1025" s="15"/>
      <c r="AB1025" s="24"/>
      <c r="AC1025" s="15"/>
      <c r="AD1025" s="15"/>
      <c r="AE1025" s="15"/>
      <c r="AF1025" s="15"/>
      <c r="AG1025" s="15"/>
      <c r="AH1025" s="24"/>
      <c r="AI1025" s="15"/>
      <c r="AJ1025" s="15"/>
      <c r="AK1025" s="15"/>
      <c r="AL1025" s="15"/>
      <c r="AM1025" s="15"/>
      <c r="AN1025" s="24"/>
      <c r="AO1025" s="15"/>
      <c r="AP1025" s="24"/>
      <c r="AQ1025" s="15"/>
      <c r="AR1025" s="24"/>
      <c r="AS1025" s="15"/>
      <c r="AT1025" s="24"/>
      <c r="AU1025" s="15"/>
      <c r="AV1025" s="24"/>
      <c r="AW1025" s="15"/>
      <c r="AX1025" s="24"/>
      <c r="AY1025" s="15"/>
      <c r="AZ1025" s="15"/>
      <c r="BA1025" s="15"/>
      <c r="BB1025" s="15"/>
      <c r="BC1025" s="15"/>
      <c r="BD1025" s="15"/>
      <c r="BE1025" s="15"/>
      <c r="BF1025" s="24"/>
      <c r="BG1025" s="15"/>
      <c r="BH1025" s="24"/>
      <c r="BI1025" s="15"/>
      <c r="BJ1025" s="24"/>
      <c r="BK1025" s="15"/>
      <c r="BL1025" s="24"/>
      <c r="BM1025" s="15">
        <v>70</v>
      </c>
      <c r="BN1025" s="24">
        <v>1</v>
      </c>
      <c r="BO1025" s="15"/>
      <c r="BP1025" s="24"/>
      <c r="BQ1025" s="15"/>
      <c r="BR1025" s="24"/>
      <c r="BS1025" s="15"/>
      <c r="BT1025" s="24"/>
      <c r="BU1025" s="15"/>
      <c r="BV1025" s="24"/>
      <c r="BW1025" s="15"/>
      <c r="BX1025" s="24"/>
      <c r="BY1025" s="15"/>
      <c r="BZ1025" s="24"/>
      <c r="CA1025" s="15">
        <v>45</v>
      </c>
      <c r="CB1025" s="24"/>
      <c r="CC1025" s="15"/>
      <c r="CD1025" s="24"/>
      <c r="CE1025" s="15"/>
      <c r="CF1025" s="24"/>
      <c r="CG1025" s="15"/>
      <c r="CH1025" s="25"/>
      <c r="CI1025" s="15"/>
      <c r="CJ1025" s="25"/>
      <c r="CK1025" s="15"/>
      <c r="CL1025" s="25"/>
      <c r="CM1025" s="15"/>
      <c r="CN1025" s="25"/>
      <c r="CO1025" s="15">
        <v>10</v>
      </c>
      <c r="CP1025" s="25">
        <v>1</v>
      </c>
      <c r="CQ1025" s="15"/>
      <c r="CR1025" s="25"/>
      <c r="CS1025" s="15">
        <f t="shared" si="195"/>
        <v>0</v>
      </c>
      <c r="CT1025" s="15">
        <f t="shared" si="196"/>
        <v>0</v>
      </c>
      <c r="CU1025" s="15">
        <f t="shared" si="197"/>
        <v>0</v>
      </c>
      <c r="CV1025" s="15">
        <f t="shared" si="198"/>
        <v>0</v>
      </c>
      <c r="CW1025" s="15"/>
      <c r="CX1025" s="15"/>
      <c r="CY1025" s="15">
        <f t="shared" si="199"/>
        <v>0</v>
      </c>
      <c r="CZ1025" s="15">
        <f>GG1025</f>
        <v>0</v>
      </c>
      <c r="DA1025" s="19"/>
      <c r="DB1025" s="17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7"/>
      <c r="DQ1025" s="15"/>
      <c r="DR1025" s="15"/>
      <c r="DS1025" s="15"/>
      <c r="DT1025" s="15"/>
      <c r="DU1025" s="15"/>
      <c r="DV1025" s="15"/>
      <c r="DW1025" s="15"/>
      <c r="DX1025" s="20"/>
      <c r="DY1025" s="15"/>
      <c r="DZ1025" s="20"/>
      <c r="EA1025" s="15"/>
      <c r="EB1025" s="20"/>
      <c r="EC1025" s="15"/>
      <c r="ED1025" s="20"/>
      <c r="EE1025" s="15"/>
      <c r="EF1025" s="20"/>
      <c r="EG1025" s="15"/>
      <c r="EH1025" s="20"/>
      <c r="EI1025" s="15"/>
      <c r="EJ1025" s="20"/>
      <c r="EK1025" s="15"/>
      <c r="EL1025" s="20"/>
      <c r="EM1025" s="15">
        <v>25</v>
      </c>
      <c r="EN1025" s="20">
        <v>1</v>
      </c>
      <c r="EO1025" s="15"/>
      <c r="EP1025" s="20"/>
      <c r="EQ1025" s="15"/>
      <c r="ER1025" s="20"/>
      <c r="ES1025" s="15"/>
      <c r="ET1025" s="20"/>
      <c r="EU1025" s="15"/>
      <c r="EV1025" s="20"/>
      <c r="EW1025" s="15"/>
      <c r="EX1025" s="20"/>
      <c r="EY1025" s="15"/>
      <c r="EZ1025" s="20"/>
      <c r="FA1025" s="15"/>
      <c r="FB1025" s="20"/>
      <c r="FC1025" s="15"/>
      <c r="FD1025" s="20"/>
      <c r="FE1025" s="15"/>
      <c r="FF1025" s="20"/>
      <c r="FG1025" s="15"/>
      <c r="FH1025" s="20"/>
      <c r="FI1025" s="15"/>
      <c r="FJ1025" s="20"/>
      <c r="FK1025" s="15"/>
      <c r="FL1025" s="20"/>
      <c r="FM1025" s="15"/>
      <c r="FN1025" s="20"/>
      <c r="FO1025" s="15"/>
      <c r="FP1025" s="20"/>
      <c r="FQ1025" s="15"/>
      <c r="FR1025" s="20"/>
      <c r="FS1025" s="15"/>
      <c r="FT1025" s="20"/>
      <c r="FU1025" s="15"/>
      <c r="FV1025" s="20"/>
      <c r="FW1025" s="15"/>
      <c r="FX1025" s="20"/>
      <c r="FY1025" s="15"/>
      <c r="FZ1025" s="20"/>
      <c r="GA1025" s="15"/>
      <c r="GB1025" s="20"/>
      <c r="GC1025" s="15"/>
      <c r="GD1025" s="20"/>
      <c r="GE1025" s="15"/>
      <c r="GF1025" s="20"/>
      <c r="GG1025" s="170"/>
    </row>
    <row r="1026" spans="1:189" s="2" customFormat="1" ht="15" customHeight="1" x14ac:dyDescent="0.3">
      <c r="A1026" s="85" t="s">
        <v>125</v>
      </c>
      <c r="B1026" s="85" t="s">
        <v>126</v>
      </c>
      <c r="C1026" s="85" t="s">
        <v>2637</v>
      </c>
      <c r="D1026" s="85" t="s">
        <v>222</v>
      </c>
      <c r="E1026" s="15" t="str">
        <f t="shared" si="193"/>
        <v>Destiny An</v>
      </c>
      <c r="F1026" s="85" t="s">
        <v>128</v>
      </c>
      <c r="G1026" s="15">
        <v>999919711</v>
      </c>
      <c r="H1026" s="15">
        <f t="shared" si="194"/>
        <v>76</v>
      </c>
      <c r="I1026" s="15"/>
      <c r="J1026" s="15"/>
      <c r="K1026" s="16"/>
      <c r="L1026" s="15"/>
      <c r="M1026" s="15"/>
      <c r="N1026" s="15"/>
      <c r="O1026" s="15">
        <f t="shared" si="200"/>
        <v>0</v>
      </c>
      <c r="P1026" s="15">
        <v>0</v>
      </c>
      <c r="Q1026" s="15">
        <f t="shared" si="201"/>
        <v>0</v>
      </c>
      <c r="R1026" s="15">
        <v>0</v>
      </c>
      <c r="S1026" s="15">
        <v>0</v>
      </c>
      <c r="T1026" s="15">
        <f t="shared" si="202"/>
        <v>0</v>
      </c>
      <c r="U1026" s="15">
        <f t="shared" si="203"/>
        <v>0</v>
      </c>
      <c r="V1026" s="15"/>
      <c r="W1026" s="15"/>
      <c r="X1026" s="15"/>
      <c r="Y1026" s="15"/>
      <c r="Z1026" s="16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>
        <f t="shared" si="195"/>
        <v>0</v>
      </c>
      <c r="CT1026" s="15">
        <f t="shared" si="196"/>
        <v>76</v>
      </c>
      <c r="CU1026" s="15">
        <f t="shared" si="197"/>
        <v>0</v>
      </c>
      <c r="CV1026" s="15">
        <f t="shared" si="198"/>
        <v>0</v>
      </c>
      <c r="CW1026" s="15"/>
      <c r="CX1026" s="15"/>
      <c r="CY1026" s="15">
        <f t="shared" si="199"/>
        <v>0</v>
      </c>
      <c r="CZ1026" s="15">
        <f>GG1026</f>
        <v>0</v>
      </c>
      <c r="DA1026" s="16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20"/>
      <c r="DY1026" s="15"/>
      <c r="DZ1026" s="20"/>
      <c r="EA1026" s="15"/>
      <c r="EB1026" s="20"/>
      <c r="EC1026" s="15"/>
      <c r="ED1026" s="20"/>
      <c r="EE1026" s="15"/>
      <c r="EF1026" s="20"/>
      <c r="EG1026" s="15"/>
      <c r="EH1026" s="20"/>
      <c r="EI1026" s="15"/>
      <c r="EJ1026" s="20"/>
      <c r="EK1026" s="15"/>
      <c r="EL1026" s="20"/>
      <c r="EM1026" s="15"/>
      <c r="EN1026" s="20"/>
      <c r="EO1026" s="15"/>
      <c r="EP1026" s="20"/>
      <c r="EQ1026" s="15"/>
      <c r="ER1026" s="20"/>
      <c r="ES1026" s="15"/>
      <c r="ET1026" s="20"/>
      <c r="EU1026" s="15">
        <v>38</v>
      </c>
      <c r="EV1026" s="20" t="s">
        <v>129</v>
      </c>
      <c r="EW1026" s="15"/>
      <c r="EX1026" s="20"/>
      <c r="EY1026" s="15"/>
      <c r="EZ1026" s="20"/>
      <c r="FA1026" s="15"/>
      <c r="FB1026" s="20"/>
      <c r="FC1026" s="15"/>
      <c r="FD1026" s="20"/>
      <c r="FE1026" s="15"/>
      <c r="FF1026" s="20"/>
      <c r="FG1026" s="15"/>
      <c r="FH1026" s="20"/>
      <c r="FI1026" s="15"/>
      <c r="FJ1026" s="20"/>
      <c r="FK1026" s="15"/>
      <c r="FL1026" s="20"/>
      <c r="FM1026" s="15"/>
      <c r="FN1026" s="20"/>
      <c r="FO1026" s="15"/>
      <c r="FP1026" s="20"/>
      <c r="FQ1026" s="15"/>
      <c r="FR1026" s="20"/>
      <c r="FS1026" s="15">
        <v>38</v>
      </c>
      <c r="FT1026" s="20" t="s">
        <v>129</v>
      </c>
      <c r="FU1026" s="15"/>
      <c r="FV1026" s="20"/>
      <c r="FW1026" s="15"/>
      <c r="FX1026" s="20"/>
      <c r="FY1026" s="15"/>
      <c r="FZ1026" s="20"/>
      <c r="GA1026" s="15"/>
      <c r="GB1026" s="20"/>
      <c r="GC1026" s="15"/>
      <c r="GD1026" s="20"/>
      <c r="GE1026" s="15"/>
      <c r="GF1026" s="20"/>
      <c r="GG1026" s="170"/>
    </row>
    <row r="1027" spans="1:189" s="2" customFormat="1" ht="15" customHeight="1" x14ac:dyDescent="0.3">
      <c r="A1027" s="15" t="s">
        <v>133</v>
      </c>
      <c r="B1027" s="15" t="s">
        <v>126</v>
      </c>
      <c r="C1027" s="15" t="s">
        <v>1702</v>
      </c>
      <c r="D1027" s="15" t="s">
        <v>2999</v>
      </c>
      <c r="E1027" s="15" t="str">
        <f t="shared" si="193"/>
        <v xml:space="preserve">Nabya Sharma </v>
      </c>
      <c r="F1027" s="15" t="s">
        <v>128</v>
      </c>
      <c r="G1027" s="15">
        <v>999919719</v>
      </c>
      <c r="H1027" s="15">
        <f t="shared" si="194"/>
        <v>38</v>
      </c>
      <c r="I1027" s="15"/>
      <c r="J1027" s="15"/>
      <c r="K1027" s="16"/>
      <c r="L1027" s="15"/>
      <c r="M1027" s="15"/>
      <c r="N1027" s="15"/>
      <c r="O1027" s="15">
        <f t="shared" si="200"/>
        <v>0</v>
      </c>
      <c r="P1027" s="15">
        <v>0</v>
      </c>
      <c r="Q1027" s="15">
        <f t="shared" si="201"/>
        <v>0</v>
      </c>
      <c r="R1027" s="15">
        <v>0</v>
      </c>
      <c r="S1027" s="15">
        <v>0</v>
      </c>
      <c r="T1027" s="15">
        <f t="shared" si="202"/>
        <v>0</v>
      </c>
      <c r="U1027" s="15">
        <f t="shared" si="203"/>
        <v>0</v>
      </c>
      <c r="V1027" s="15"/>
      <c r="W1027" s="15"/>
      <c r="X1027" s="15"/>
      <c r="Y1027" s="15"/>
      <c r="Z1027" s="16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>
        <f t="shared" si="195"/>
        <v>0</v>
      </c>
      <c r="CT1027" s="15">
        <f t="shared" si="196"/>
        <v>38</v>
      </c>
      <c r="CU1027" s="15">
        <f t="shared" si="197"/>
        <v>0</v>
      </c>
      <c r="CV1027" s="15">
        <f t="shared" si="198"/>
        <v>0</v>
      </c>
      <c r="CW1027" s="15"/>
      <c r="CX1027" s="15"/>
      <c r="CY1027" s="15">
        <f t="shared" si="199"/>
        <v>0</v>
      </c>
      <c r="CZ1027" s="15">
        <f>GG1027</f>
        <v>0</v>
      </c>
      <c r="DA1027" s="16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20"/>
      <c r="DY1027" s="15"/>
      <c r="DZ1027" s="20"/>
      <c r="EA1027" s="15"/>
      <c r="EB1027" s="20"/>
      <c r="EC1027" s="15"/>
      <c r="ED1027" s="20"/>
      <c r="EE1027" s="15"/>
      <c r="EF1027" s="20"/>
      <c r="EG1027" s="15"/>
      <c r="EH1027" s="20"/>
      <c r="EI1027" s="15"/>
      <c r="EJ1027" s="20"/>
      <c r="EK1027" s="15"/>
      <c r="EL1027" s="20"/>
      <c r="EM1027" s="15"/>
      <c r="EN1027" s="20"/>
      <c r="EO1027" s="15"/>
      <c r="EP1027" s="20"/>
      <c r="EQ1027" s="15"/>
      <c r="ER1027" s="20"/>
      <c r="ES1027" s="15"/>
      <c r="ET1027" s="20"/>
      <c r="EU1027" s="15"/>
      <c r="EV1027" s="20"/>
      <c r="EW1027" s="15"/>
      <c r="EX1027" s="20"/>
      <c r="EY1027" s="15">
        <v>38</v>
      </c>
      <c r="EZ1027" s="20" t="s">
        <v>129</v>
      </c>
      <c r="FA1027" s="15"/>
      <c r="FB1027" s="20"/>
      <c r="FC1027" s="15"/>
      <c r="FD1027" s="20"/>
      <c r="FE1027" s="15"/>
      <c r="FF1027" s="20"/>
      <c r="FG1027" s="15"/>
      <c r="FH1027" s="20"/>
      <c r="FI1027" s="15"/>
      <c r="FJ1027" s="20"/>
      <c r="FK1027" s="15"/>
      <c r="FL1027" s="20"/>
      <c r="FM1027" s="15"/>
      <c r="FN1027" s="20"/>
      <c r="FO1027" s="15"/>
      <c r="FP1027" s="20"/>
      <c r="FQ1027" s="15"/>
      <c r="FR1027" s="20"/>
      <c r="FS1027" s="15"/>
      <c r="FT1027" s="20"/>
      <c r="FU1027" s="15"/>
      <c r="FV1027" s="20"/>
      <c r="FW1027" s="15"/>
      <c r="FX1027" s="20"/>
      <c r="FY1027" s="15"/>
      <c r="FZ1027" s="20"/>
      <c r="GA1027" s="15"/>
      <c r="GB1027" s="20"/>
      <c r="GC1027" s="15"/>
      <c r="GD1027" s="20"/>
      <c r="GE1027" s="15"/>
      <c r="GF1027" s="20"/>
      <c r="GG1027" s="170"/>
    </row>
    <row r="1028" spans="1:189" s="2" customFormat="1" ht="15" customHeight="1" x14ac:dyDescent="0.3">
      <c r="A1028" s="17" t="s">
        <v>125</v>
      </c>
      <c r="B1028" s="17" t="s">
        <v>142</v>
      </c>
      <c r="C1028" s="17" t="s">
        <v>374</v>
      </c>
      <c r="D1028" s="17" t="s">
        <v>1944</v>
      </c>
      <c r="E1028" s="15" t="str">
        <f t="shared" si="193"/>
        <v>Sean Weir</v>
      </c>
      <c r="F1028" s="17" t="s">
        <v>135</v>
      </c>
      <c r="G1028" s="17">
        <v>999919724</v>
      </c>
      <c r="H1028" s="15">
        <f t="shared" si="194"/>
        <v>124</v>
      </c>
      <c r="I1028" s="15"/>
      <c r="J1028" s="17">
        <f>(O1028+P1028+R1028+S1028+T1028+U1028)/2</f>
        <v>24</v>
      </c>
      <c r="K1028" s="16"/>
      <c r="L1028" s="15"/>
      <c r="M1028" s="15"/>
      <c r="N1028" s="15"/>
      <c r="O1028" s="15">
        <f t="shared" si="200"/>
        <v>0</v>
      </c>
      <c r="P1028" s="15">
        <v>0</v>
      </c>
      <c r="Q1028" s="15">
        <f t="shared" si="201"/>
        <v>0</v>
      </c>
      <c r="R1028" s="15">
        <v>0</v>
      </c>
      <c r="S1028" s="15">
        <v>0</v>
      </c>
      <c r="T1028" s="15">
        <f t="shared" si="202"/>
        <v>48</v>
      </c>
      <c r="U1028" s="15">
        <f t="shared" si="203"/>
        <v>0</v>
      </c>
      <c r="V1028" s="15"/>
      <c r="W1028" s="15"/>
      <c r="X1028" s="15"/>
      <c r="Y1028" s="15"/>
      <c r="Z1028" s="16"/>
      <c r="AA1028" s="15"/>
      <c r="AB1028" s="24"/>
      <c r="AC1028" s="15"/>
      <c r="AD1028" s="15"/>
      <c r="AE1028" s="15"/>
      <c r="AF1028" s="15"/>
      <c r="AG1028" s="15"/>
      <c r="AH1028" s="24"/>
      <c r="AI1028" s="15"/>
      <c r="AJ1028" s="15"/>
      <c r="AK1028" s="15"/>
      <c r="AL1028" s="15"/>
      <c r="AM1028" s="15"/>
      <c r="AN1028" s="24"/>
      <c r="AO1028" s="15"/>
      <c r="AP1028" s="24"/>
      <c r="AQ1028" s="15"/>
      <c r="AR1028" s="24"/>
      <c r="AS1028" s="15"/>
      <c r="AT1028" s="24"/>
      <c r="AU1028" s="15"/>
      <c r="AV1028" s="24"/>
      <c r="AW1028" s="15"/>
      <c r="AX1028" s="24"/>
      <c r="AY1028" s="15"/>
      <c r="AZ1028" s="15"/>
      <c r="BA1028" s="15"/>
      <c r="BB1028" s="15"/>
      <c r="BC1028" s="15"/>
      <c r="BD1028" s="15"/>
      <c r="BE1028" s="15"/>
      <c r="BF1028" s="24"/>
      <c r="BG1028" s="15"/>
      <c r="BH1028" s="24"/>
      <c r="BI1028" s="15"/>
      <c r="BJ1028" s="24"/>
      <c r="BK1028" s="15"/>
      <c r="BL1028" s="24"/>
      <c r="BM1028" s="15"/>
      <c r="BN1028" s="24"/>
      <c r="BO1028" s="15"/>
      <c r="BP1028" s="24"/>
      <c r="BQ1028" s="15"/>
      <c r="BR1028" s="24"/>
      <c r="BS1028" s="15"/>
      <c r="BT1028" s="24"/>
      <c r="BU1028" s="15"/>
      <c r="BV1028" s="24"/>
      <c r="BW1028" s="15"/>
      <c r="BX1028" s="24"/>
      <c r="BY1028" s="15"/>
      <c r="BZ1028" s="24"/>
      <c r="CA1028" s="15"/>
      <c r="CB1028" s="24"/>
      <c r="CC1028" s="15"/>
      <c r="CD1028" s="24"/>
      <c r="CE1028" s="15"/>
      <c r="CF1028" s="24"/>
      <c r="CG1028" s="15"/>
      <c r="CH1028" s="25"/>
      <c r="CI1028" s="15"/>
      <c r="CJ1028" s="25"/>
      <c r="CK1028" s="15"/>
      <c r="CL1028" s="25"/>
      <c r="CM1028" s="15"/>
      <c r="CN1028" s="25"/>
      <c r="CO1028" s="15"/>
      <c r="CP1028" s="25"/>
      <c r="CQ1028" s="15"/>
      <c r="CR1028" s="25"/>
      <c r="CS1028" s="15">
        <f t="shared" si="195"/>
        <v>0</v>
      </c>
      <c r="CT1028" s="15">
        <f t="shared" si="196"/>
        <v>30</v>
      </c>
      <c r="CU1028" s="15">
        <f t="shared" si="197"/>
        <v>1</v>
      </c>
      <c r="CV1028" s="15">
        <f t="shared" si="198"/>
        <v>70</v>
      </c>
      <c r="CW1028" s="15"/>
      <c r="CX1028" s="15"/>
      <c r="CY1028" s="15">
        <f t="shared" si="199"/>
        <v>0</v>
      </c>
      <c r="CZ1028" s="15">
        <f>GG1028</f>
        <v>0</v>
      </c>
      <c r="DA1028" s="19"/>
      <c r="DB1028" s="17"/>
      <c r="DC1028" s="17">
        <v>120</v>
      </c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7"/>
      <c r="DQ1028" s="17"/>
      <c r="DR1028" s="17"/>
      <c r="DS1028" s="17"/>
      <c r="DT1028" s="17"/>
      <c r="DU1028" s="17"/>
      <c r="DV1028" s="17"/>
      <c r="DW1028" s="15"/>
      <c r="DX1028" s="20"/>
      <c r="DY1028" s="15">
        <f>0.4*140</f>
        <v>56</v>
      </c>
      <c r="DZ1028" s="20">
        <v>1</v>
      </c>
      <c r="EA1028" s="15"/>
      <c r="EB1028" s="20"/>
      <c r="EC1028" s="15">
        <f>0.4*120</f>
        <v>48</v>
      </c>
      <c r="ED1028" s="20">
        <v>2</v>
      </c>
      <c r="EE1028" s="15"/>
      <c r="EF1028" s="20"/>
      <c r="EG1028" s="15"/>
      <c r="EH1028" s="20"/>
      <c r="EI1028" s="15"/>
      <c r="EJ1028" s="20"/>
      <c r="EK1028" s="15"/>
      <c r="EL1028" s="20"/>
      <c r="EM1028" s="15"/>
      <c r="EN1028" s="20"/>
      <c r="EO1028" s="15"/>
      <c r="EP1028" s="20"/>
      <c r="EQ1028" s="17">
        <v>30</v>
      </c>
      <c r="ER1028" s="20">
        <v>1</v>
      </c>
      <c r="ES1028" s="15"/>
      <c r="ET1028" s="20"/>
      <c r="EU1028" s="15"/>
      <c r="EV1028" s="20"/>
      <c r="EW1028" s="15"/>
      <c r="EX1028" s="20"/>
      <c r="EY1028" s="15"/>
      <c r="EZ1028" s="20"/>
      <c r="FA1028" s="15"/>
      <c r="FB1028" s="20"/>
      <c r="FC1028" s="15"/>
      <c r="FD1028" s="20"/>
      <c r="FE1028" s="15"/>
      <c r="FF1028" s="20"/>
      <c r="FG1028" s="15"/>
      <c r="FH1028" s="20"/>
      <c r="FI1028" s="15"/>
      <c r="FJ1028" s="20"/>
      <c r="FK1028" s="15"/>
      <c r="FL1028" s="20"/>
      <c r="FM1028" s="15"/>
      <c r="FN1028" s="20"/>
      <c r="FO1028" s="15"/>
      <c r="FP1028" s="20"/>
      <c r="FQ1028" s="15"/>
      <c r="FR1028" s="20"/>
      <c r="FS1028" s="15"/>
      <c r="FT1028" s="20"/>
      <c r="FU1028" s="15"/>
      <c r="FV1028" s="20"/>
      <c r="FW1028" s="15"/>
      <c r="FX1028" s="20"/>
      <c r="FY1028" s="15"/>
      <c r="FZ1028" s="20"/>
      <c r="GA1028" s="15"/>
      <c r="GB1028" s="20"/>
      <c r="GC1028" s="15">
        <v>70</v>
      </c>
      <c r="GD1028" s="20">
        <v>1</v>
      </c>
      <c r="GE1028" s="15"/>
      <c r="GF1028" s="20"/>
      <c r="GG1028" s="170"/>
    </row>
    <row r="1029" spans="1:189" s="2" customFormat="1" ht="15" customHeight="1" x14ac:dyDescent="0.3">
      <c r="A1029" s="15" t="s">
        <v>133</v>
      </c>
      <c r="B1029" s="15" t="s">
        <v>126</v>
      </c>
      <c r="C1029" s="17" t="s">
        <v>407</v>
      </c>
      <c r="D1029" s="17" t="s">
        <v>486</v>
      </c>
      <c r="E1029" s="15" t="str">
        <f t="shared" si="193"/>
        <v>Chloe Chang</v>
      </c>
      <c r="F1029" s="17" t="s">
        <v>128</v>
      </c>
      <c r="G1029" s="15">
        <v>999919727</v>
      </c>
      <c r="H1029" s="15">
        <f t="shared" si="194"/>
        <v>281</v>
      </c>
      <c r="I1029" s="15"/>
      <c r="J1029" s="15"/>
      <c r="K1029" s="16"/>
      <c r="L1029" s="15"/>
      <c r="M1029" s="15"/>
      <c r="N1029" s="15"/>
      <c r="O1029" s="15">
        <f t="shared" si="200"/>
        <v>10</v>
      </c>
      <c r="P1029" s="15">
        <v>0</v>
      </c>
      <c r="Q1029" s="15">
        <f t="shared" si="201"/>
        <v>0</v>
      </c>
      <c r="R1029" s="15">
        <v>0</v>
      </c>
      <c r="S1029" s="15">
        <v>0</v>
      </c>
      <c r="T1029" s="15">
        <f t="shared" si="202"/>
        <v>48</v>
      </c>
      <c r="U1029" s="15">
        <f t="shared" si="203"/>
        <v>80</v>
      </c>
      <c r="V1029" s="15"/>
      <c r="W1029" s="15"/>
      <c r="X1029" s="15"/>
      <c r="Y1029" s="15"/>
      <c r="Z1029" s="16"/>
      <c r="AA1029" s="15"/>
      <c r="AB1029" s="24"/>
      <c r="AC1029" s="15"/>
      <c r="AD1029" s="15"/>
      <c r="AE1029" s="15"/>
      <c r="AF1029" s="15"/>
      <c r="AG1029" s="15"/>
      <c r="AH1029" s="24"/>
      <c r="AI1029" s="15"/>
      <c r="AJ1029" s="15"/>
      <c r="AK1029" s="15"/>
      <c r="AL1029" s="15"/>
      <c r="AM1029" s="15"/>
      <c r="AN1029" s="24"/>
      <c r="AO1029" s="15"/>
      <c r="AP1029" s="24"/>
      <c r="AQ1029" s="15"/>
      <c r="AR1029" s="24"/>
      <c r="AS1029" s="15"/>
      <c r="AT1029" s="24"/>
      <c r="AU1029" s="15"/>
      <c r="AV1029" s="24"/>
      <c r="AW1029" s="15"/>
      <c r="AX1029" s="24"/>
      <c r="AY1029" s="15"/>
      <c r="AZ1029" s="15"/>
      <c r="BA1029" s="15"/>
      <c r="BB1029" s="15"/>
      <c r="BC1029" s="15"/>
      <c r="BD1029" s="15"/>
      <c r="BE1029" s="15"/>
      <c r="BF1029" s="24"/>
      <c r="BG1029" s="15"/>
      <c r="BH1029" s="24"/>
      <c r="BI1029" s="15"/>
      <c r="BJ1029" s="24"/>
      <c r="BK1029" s="15"/>
      <c r="BL1029" s="24"/>
      <c r="BM1029" s="15"/>
      <c r="BN1029" s="24"/>
      <c r="BO1029" s="15"/>
      <c r="BP1029" s="24"/>
      <c r="BQ1029" s="15"/>
      <c r="BR1029" s="24"/>
      <c r="BS1029" s="15"/>
      <c r="BT1029" s="24"/>
      <c r="BU1029" s="15"/>
      <c r="BV1029" s="24"/>
      <c r="BW1029" s="15"/>
      <c r="BX1029" s="24"/>
      <c r="BY1029" s="15"/>
      <c r="BZ1029" s="24"/>
      <c r="CA1029" s="15"/>
      <c r="CB1029" s="24"/>
      <c r="CC1029" s="15"/>
      <c r="CD1029" s="24"/>
      <c r="CE1029" s="15"/>
      <c r="CF1029" s="24"/>
      <c r="CG1029" s="15"/>
      <c r="CH1029" s="25"/>
      <c r="CI1029" s="15"/>
      <c r="CJ1029" s="25"/>
      <c r="CK1029" s="15"/>
      <c r="CL1029" s="25"/>
      <c r="CM1029" s="15"/>
      <c r="CN1029" s="25"/>
      <c r="CO1029" s="15"/>
      <c r="CP1029" s="25"/>
      <c r="CQ1029" s="15"/>
      <c r="CR1029" s="25"/>
      <c r="CS1029" s="15">
        <f t="shared" si="195"/>
        <v>0</v>
      </c>
      <c r="CT1029" s="15">
        <f t="shared" si="196"/>
        <v>0</v>
      </c>
      <c r="CU1029" s="15">
        <f t="shared" si="197"/>
        <v>0</v>
      </c>
      <c r="CV1029" s="15">
        <f t="shared" si="198"/>
        <v>79</v>
      </c>
      <c r="CW1029" s="15"/>
      <c r="CX1029" s="15"/>
      <c r="CY1029" s="15">
        <f t="shared" si="199"/>
        <v>64</v>
      </c>
      <c r="CZ1029" s="15">
        <f>GG1029</f>
        <v>0</v>
      </c>
      <c r="DA1029" s="19"/>
      <c r="DB1029" s="17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7"/>
      <c r="DQ1029" s="15"/>
      <c r="DR1029" s="15"/>
      <c r="DS1029" s="15"/>
      <c r="DT1029" s="15"/>
      <c r="DU1029" s="15"/>
      <c r="DV1029" s="15"/>
      <c r="DW1029" s="15"/>
      <c r="DX1029" s="20"/>
      <c r="DY1029" s="15">
        <f>0.4*140</f>
        <v>56</v>
      </c>
      <c r="DZ1029" s="20">
        <v>1</v>
      </c>
      <c r="EA1029" s="15"/>
      <c r="EB1029" s="20"/>
      <c r="EC1029" s="15">
        <f>0.4*120</f>
        <v>48</v>
      </c>
      <c r="ED1029" s="20">
        <v>2</v>
      </c>
      <c r="EE1029" s="15"/>
      <c r="EF1029" s="20"/>
      <c r="EG1029" s="15">
        <f>0.4*200</f>
        <v>80</v>
      </c>
      <c r="EH1029" s="20">
        <v>1</v>
      </c>
      <c r="EI1029" s="15"/>
      <c r="EJ1029" s="20"/>
      <c r="EK1029" s="15"/>
      <c r="EL1029" s="20"/>
      <c r="EM1029" s="15">
        <f>0.4*25</f>
        <v>10</v>
      </c>
      <c r="EN1029" s="20">
        <v>1</v>
      </c>
      <c r="EO1029" s="15">
        <v>64</v>
      </c>
      <c r="EP1029" s="20"/>
      <c r="EQ1029" s="15"/>
      <c r="ER1029" s="20"/>
      <c r="ES1029" s="15"/>
      <c r="ET1029" s="20"/>
      <c r="EU1029" s="15"/>
      <c r="EV1029" s="20"/>
      <c r="EW1029" s="15"/>
      <c r="EX1029" s="20"/>
      <c r="EY1029" s="15"/>
      <c r="EZ1029" s="20"/>
      <c r="FA1029" s="15"/>
      <c r="FB1029" s="20"/>
      <c r="FC1029" s="15"/>
      <c r="FD1029" s="20"/>
      <c r="FE1029" s="15"/>
      <c r="FF1029" s="20"/>
      <c r="FG1029" s="15"/>
      <c r="FH1029" s="20"/>
      <c r="FI1029" s="15"/>
      <c r="FJ1029" s="20"/>
      <c r="FK1029" s="15"/>
      <c r="FL1029" s="20"/>
      <c r="FM1029" s="15"/>
      <c r="FN1029" s="20"/>
      <c r="FO1029" s="15"/>
      <c r="FP1029" s="20"/>
      <c r="FQ1029" s="15"/>
      <c r="FR1029" s="20"/>
      <c r="FS1029" s="15"/>
      <c r="FT1029" s="20"/>
      <c r="FU1029" s="15"/>
      <c r="FV1029" s="20"/>
      <c r="FW1029" s="15"/>
      <c r="FX1029" s="20"/>
      <c r="FY1029" s="15"/>
      <c r="FZ1029" s="20"/>
      <c r="GA1029" s="15"/>
      <c r="GB1029" s="20"/>
      <c r="GC1029" s="15">
        <v>79</v>
      </c>
      <c r="GD1029" s="20">
        <v>4</v>
      </c>
      <c r="GE1029" s="15"/>
      <c r="GF1029" s="20"/>
      <c r="GG1029" s="170"/>
    </row>
    <row r="1030" spans="1:189" s="2" customFormat="1" ht="15" customHeight="1" x14ac:dyDescent="0.3">
      <c r="A1030" s="17" t="s">
        <v>133</v>
      </c>
      <c r="B1030" s="15" t="s">
        <v>134</v>
      </c>
      <c r="C1030" s="15" t="s">
        <v>2073</v>
      </c>
      <c r="D1030" s="15" t="s">
        <v>1467</v>
      </c>
      <c r="E1030" s="15" t="str">
        <f t="shared" ref="E1030:E1093" si="204">CONCATENATE(C1030, " ",D1030)</f>
        <v>Gage Navarro</v>
      </c>
      <c r="F1030" s="17" t="s">
        <v>135</v>
      </c>
      <c r="G1030" s="15">
        <v>999919730</v>
      </c>
      <c r="H1030" s="15">
        <f t="shared" ref="H1030:H1093" si="205">(L1030+M1030+N1030+O1030+P1030+R1030+S1030+T1030+U1030+V1030+X1030+Y1030+CT1030+CY1030+CS1030+CV1030)-J1030</f>
        <v>25.5</v>
      </c>
      <c r="I1030" s="15"/>
      <c r="J1030" s="17">
        <f>(O1030+P1030+R1030+S1030+T1030+U1030)/2</f>
        <v>25.5</v>
      </c>
      <c r="K1030" s="16"/>
      <c r="L1030" s="15"/>
      <c r="M1030" s="15"/>
      <c r="N1030" s="15"/>
      <c r="O1030" s="15">
        <f t="shared" si="200"/>
        <v>0</v>
      </c>
      <c r="P1030" s="15">
        <v>0</v>
      </c>
      <c r="Q1030" s="15">
        <f t="shared" si="201"/>
        <v>0</v>
      </c>
      <c r="R1030" s="15">
        <v>0</v>
      </c>
      <c r="S1030" s="15">
        <v>0</v>
      </c>
      <c r="T1030" s="15">
        <f t="shared" si="202"/>
        <v>51</v>
      </c>
      <c r="U1030" s="15">
        <f t="shared" si="203"/>
        <v>0</v>
      </c>
      <c r="V1030" s="15"/>
      <c r="W1030" s="15"/>
      <c r="X1030" s="15"/>
      <c r="Y1030" s="15"/>
      <c r="Z1030" s="16"/>
      <c r="AA1030" s="15"/>
      <c r="AB1030" s="24"/>
      <c r="AC1030" s="15"/>
      <c r="AD1030" s="15"/>
      <c r="AE1030" s="15"/>
      <c r="AF1030" s="15"/>
      <c r="AG1030" s="15"/>
      <c r="AH1030" s="24"/>
      <c r="AI1030" s="15"/>
      <c r="AJ1030" s="15"/>
      <c r="AK1030" s="15"/>
      <c r="AL1030" s="15"/>
      <c r="AM1030" s="15"/>
      <c r="AN1030" s="24"/>
      <c r="AO1030" s="15"/>
      <c r="AP1030" s="24"/>
      <c r="AQ1030" s="15"/>
      <c r="AR1030" s="24"/>
      <c r="AS1030" s="15"/>
      <c r="AT1030" s="24"/>
      <c r="AU1030" s="15"/>
      <c r="AV1030" s="24"/>
      <c r="AW1030" s="15"/>
      <c r="AX1030" s="24"/>
      <c r="AY1030" s="15"/>
      <c r="AZ1030" s="15"/>
      <c r="BA1030" s="15"/>
      <c r="BB1030" s="15"/>
      <c r="BC1030" s="15"/>
      <c r="BD1030" s="15"/>
      <c r="BE1030" s="15"/>
      <c r="BF1030" s="24"/>
      <c r="BG1030" s="15"/>
      <c r="BH1030" s="24"/>
      <c r="BI1030" s="15"/>
      <c r="BJ1030" s="24"/>
      <c r="BK1030" s="15"/>
      <c r="BL1030" s="24"/>
      <c r="BM1030" s="15"/>
      <c r="BN1030" s="24"/>
      <c r="BO1030" s="15"/>
      <c r="BP1030" s="24"/>
      <c r="BQ1030" s="15"/>
      <c r="BR1030" s="24"/>
      <c r="BS1030" s="15"/>
      <c r="BT1030" s="24"/>
      <c r="BU1030" s="15"/>
      <c r="BV1030" s="24"/>
      <c r="BW1030" s="15"/>
      <c r="BX1030" s="24"/>
      <c r="BY1030" s="15"/>
      <c r="BZ1030" s="24"/>
      <c r="CA1030" s="15"/>
      <c r="CB1030" s="24"/>
      <c r="CC1030" s="15"/>
      <c r="CD1030" s="24"/>
      <c r="CE1030" s="15"/>
      <c r="CF1030" s="24"/>
      <c r="CG1030" s="15"/>
      <c r="CH1030" s="25"/>
      <c r="CI1030" s="15"/>
      <c r="CJ1030" s="25"/>
      <c r="CK1030" s="15"/>
      <c r="CL1030" s="25"/>
      <c r="CM1030" s="15"/>
      <c r="CN1030" s="25"/>
      <c r="CO1030" s="15"/>
      <c r="CP1030" s="25"/>
      <c r="CQ1030" s="15"/>
      <c r="CR1030" s="25"/>
      <c r="CS1030" s="15">
        <f t="shared" ref="CS1030:CS1093" si="206">SUM(FE1030)</f>
        <v>0</v>
      </c>
      <c r="CT1030" s="15">
        <f t="shared" ref="CT1030:CT1093" si="207">SUM(EQ1030,ES1030,EU1030,EW1030,FA1030,EY1030,FC1030,FG1030,FI1030,FK1030,FM1030,FQ1030,FS1030,FU1030,FW1030,FY1030,GA1030,FO1030)</f>
        <v>0</v>
      </c>
      <c r="CU1030" s="15">
        <f t="shared" ref="CU1030:CU1093" si="208">COUNT(ER1030,ET1030,EV1030,EX1030,FB1030,EZ1030,FD1030,FH1030,FJ1030,FL1030,FN1030,FR1030,FT1030,FV1030,FX1030,FZ1030,GB1030)</f>
        <v>0</v>
      </c>
      <c r="CV1030" s="15">
        <f t="shared" ref="CV1030:CV1093" si="209">GC1030+GE1030</f>
        <v>0</v>
      </c>
      <c r="CW1030" s="15"/>
      <c r="CX1030" s="15"/>
      <c r="CY1030" s="15">
        <f t="shared" ref="CY1030:CY1093" si="210">EO1030</f>
        <v>0</v>
      </c>
      <c r="CZ1030" s="15">
        <f>GG1030</f>
        <v>0</v>
      </c>
      <c r="DA1030" s="19"/>
      <c r="DB1030" s="17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7"/>
      <c r="DQ1030" s="15"/>
      <c r="DR1030" s="15"/>
      <c r="DS1030" s="15"/>
      <c r="DT1030" s="15"/>
      <c r="DU1030" s="15"/>
      <c r="DV1030" s="15"/>
      <c r="DW1030" s="15">
        <v>67</v>
      </c>
      <c r="DX1030" s="20">
        <v>6</v>
      </c>
      <c r="DY1030" s="15"/>
      <c r="DZ1030" s="20"/>
      <c r="EA1030" s="15"/>
      <c r="EB1030" s="20"/>
      <c r="EC1030" s="15">
        <v>51</v>
      </c>
      <c r="ED1030" s="20" t="s">
        <v>129</v>
      </c>
      <c r="EE1030" s="15"/>
      <c r="EF1030" s="20"/>
      <c r="EG1030" s="15"/>
      <c r="EH1030" s="20"/>
      <c r="EI1030" s="15"/>
      <c r="EJ1030" s="20"/>
      <c r="EK1030" s="15"/>
      <c r="EL1030" s="20"/>
      <c r="EM1030" s="15"/>
      <c r="EN1030" s="20"/>
      <c r="EO1030" s="15"/>
      <c r="EP1030" s="20"/>
      <c r="EQ1030" s="15"/>
      <c r="ER1030" s="20"/>
      <c r="ES1030" s="15"/>
      <c r="ET1030" s="20"/>
      <c r="EU1030" s="15"/>
      <c r="EV1030" s="20"/>
      <c r="EW1030" s="15"/>
      <c r="EX1030" s="20"/>
      <c r="EY1030" s="15"/>
      <c r="EZ1030" s="20"/>
      <c r="FA1030" s="15"/>
      <c r="FB1030" s="20"/>
      <c r="FC1030" s="15"/>
      <c r="FD1030" s="20"/>
      <c r="FE1030" s="15"/>
      <c r="FF1030" s="20"/>
      <c r="FG1030" s="15"/>
      <c r="FH1030" s="20"/>
      <c r="FI1030" s="15"/>
      <c r="FJ1030" s="20"/>
      <c r="FK1030" s="15"/>
      <c r="FL1030" s="20"/>
      <c r="FM1030" s="15"/>
      <c r="FN1030" s="20"/>
      <c r="FO1030" s="15"/>
      <c r="FP1030" s="20"/>
      <c r="FQ1030" s="15"/>
      <c r="FR1030" s="20"/>
      <c r="FS1030" s="15"/>
      <c r="FT1030" s="20"/>
      <c r="FU1030" s="15"/>
      <c r="FV1030" s="20"/>
      <c r="FW1030" s="15"/>
      <c r="FX1030" s="20"/>
      <c r="FY1030" s="15"/>
      <c r="FZ1030" s="20"/>
      <c r="GA1030" s="15"/>
      <c r="GB1030" s="20"/>
      <c r="GC1030" s="15"/>
      <c r="GD1030" s="20"/>
      <c r="GE1030" s="15"/>
      <c r="GF1030" s="20"/>
      <c r="GG1030" s="170"/>
    </row>
    <row r="1031" spans="1:189" s="2" customFormat="1" ht="15" customHeight="1" x14ac:dyDescent="0.3">
      <c r="A1031" s="15" t="s">
        <v>125</v>
      </c>
      <c r="B1031" s="15" t="s">
        <v>126</v>
      </c>
      <c r="C1031" s="15" t="s">
        <v>326</v>
      </c>
      <c r="D1031" s="15" t="s">
        <v>1106</v>
      </c>
      <c r="E1031" s="15" t="str">
        <f t="shared" si="204"/>
        <v>Noah Kim</v>
      </c>
      <c r="F1031" s="17" t="s">
        <v>135</v>
      </c>
      <c r="G1031" s="15">
        <v>999919755</v>
      </c>
      <c r="H1031" s="15">
        <f t="shared" si="205"/>
        <v>109</v>
      </c>
      <c r="I1031" s="15"/>
      <c r="J1031" s="15"/>
      <c r="K1031" s="16"/>
      <c r="L1031" s="15"/>
      <c r="M1031" s="15"/>
      <c r="N1031" s="15"/>
      <c r="O1031" s="15">
        <f t="shared" si="200"/>
        <v>0</v>
      </c>
      <c r="P1031" s="15">
        <v>0</v>
      </c>
      <c r="Q1031" s="15">
        <f t="shared" si="201"/>
        <v>0</v>
      </c>
      <c r="R1031" s="15">
        <v>0</v>
      </c>
      <c r="S1031" s="15">
        <v>0</v>
      </c>
      <c r="T1031" s="15">
        <f t="shared" si="202"/>
        <v>38</v>
      </c>
      <c r="U1031" s="15">
        <f t="shared" si="203"/>
        <v>0</v>
      </c>
      <c r="V1031" s="15"/>
      <c r="W1031" s="15"/>
      <c r="X1031" s="15"/>
      <c r="Y1031" s="15"/>
      <c r="Z1031" s="16"/>
      <c r="AA1031" s="15"/>
      <c r="AB1031" s="24"/>
      <c r="AC1031" s="15"/>
      <c r="AD1031" s="15"/>
      <c r="AE1031" s="15"/>
      <c r="AF1031" s="15"/>
      <c r="AG1031" s="15"/>
      <c r="AH1031" s="24"/>
      <c r="AI1031" s="15"/>
      <c r="AJ1031" s="15"/>
      <c r="AK1031" s="15"/>
      <c r="AL1031" s="15"/>
      <c r="AM1031" s="15"/>
      <c r="AN1031" s="24"/>
      <c r="AO1031" s="15"/>
      <c r="AP1031" s="24"/>
      <c r="AQ1031" s="15"/>
      <c r="AR1031" s="24"/>
      <c r="AS1031" s="15"/>
      <c r="AT1031" s="24"/>
      <c r="AU1031" s="15"/>
      <c r="AV1031" s="24"/>
      <c r="AW1031" s="15"/>
      <c r="AX1031" s="24"/>
      <c r="AY1031" s="15"/>
      <c r="AZ1031" s="15"/>
      <c r="BA1031" s="15"/>
      <c r="BB1031" s="15"/>
      <c r="BC1031" s="15"/>
      <c r="BD1031" s="15"/>
      <c r="BE1031" s="15"/>
      <c r="BF1031" s="24"/>
      <c r="BG1031" s="15"/>
      <c r="BH1031" s="24"/>
      <c r="BI1031" s="15"/>
      <c r="BJ1031" s="24"/>
      <c r="BK1031" s="15"/>
      <c r="BL1031" s="24"/>
      <c r="BM1031" s="15"/>
      <c r="BN1031" s="24"/>
      <c r="BO1031" s="15"/>
      <c r="BP1031" s="24"/>
      <c r="BQ1031" s="15"/>
      <c r="BR1031" s="24"/>
      <c r="BS1031" s="15"/>
      <c r="BT1031" s="24"/>
      <c r="BU1031" s="15"/>
      <c r="BV1031" s="24"/>
      <c r="BW1031" s="15"/>
      <c r="BX1031" s="24"/>
      <c r="BY1031" s="15"/>
      <c r="BZ1031" s="24"/>
      <c r="CA1031" s="15"/>
      <c r="CB1031" s="24"/>
      <c r="CC1031" s="15"/>
      <c r="CD1031" s="24"/>
      <c r="CE1031" s="15"/>
      <c r="CF1031" s="24"/>
      <c r="CG1031" s="15"/>
      <c r="CH1031" s="25"/>
      <c r="CI1031" s="15"/>
      <c r="CJ1031" s="25"/>
      <c r="CK1031" s="15"/>
      <c r="CL1031" s="25"/>
      <c r="CM1031" s="15"/>
      <c r="CN1031" s="25"/>
      <c r="CO1031" s="15"/>
      <c r="CP1031" s="25"/>
      <c r="CQ1031" s="15"/>
      <c r="CR1031" s="25"/>
      <c r="CS1031" s="15">
        <f t="shared" si="206"/>
        <v>0</v>
      </c>
      <c r="CT1031" s="15">
        <f t="shared" si="207"/>
        <v>38</v>
      </c>
      <c r="CU1031" s="15">
        <f t="shared" si="208"/>
        <v>0</v>
      </c>
      <c r="CV1031" s="15">
        <f t="shared" si="209"/>
        <v>33</v>
      </c>
      <c r="CW1031" s="15"/>
      <c r="CX1031" s="15"/>
      <c r="CY1031" s="15">
        <f t="shared" si="210"/>
        <v>0</v>
      </c>
      <c r="CZ1031" s="15">
        <f>GG1031</f>
        <v>0</v>
      </c>
      <c r="DA1031" s="19"/>
      <c r="DB1031" s="17">
        <v>48</v>
      </c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7"/>
      <c r="DQ1031" s="15"/>
      <c r="DR1031" s="15"/>
      <c r="DS1031" s="15"/>
      <c r="DT1031" s="15"/>
      <c r="DU1031" s="15"/>
      <c r="DV1031" s="15"/>
      <c r="DW1031" s="15"/>
      <c r="DX1031" s="20"/>
      <c r="DY1031" s="15">
        <v>33</v>
      </c>
      <c r="DZ1031" s="20" t="s">
        <v>168</v>
      </c>
      <c r="EA1031" s="15"/>
      <c r="EB1031" s="20"/>
      <c r="EC1031" s="15">
        <v>38</v>
      </c>
      <c r="ED1031" s="20" t="s">
        <v>168</v>
      </c>
      <c r="EE1031" s="15"/>
      <c r="EF1031" s="20"/>
      <c r="EG1031" s="15"/>
      <c r="EH1031" s="20"/>
      <c r="EI1031" s="15"/>
      <c r="EJ1031" s="20"/>
      <c r="EK1031" s="15"/>
      <c r="EL1031" s="20"/>
      <c r="EM1031" s="15"/>
      <c r="EN1031" s="20"/>
      <c r="EO1031" s="15"/>
      <c r="EP1031" s="20"/>
      <c r="EQ1031" s="15"/>
      <c r="ER1031" s="20"/>
      <c r="ES1031" s="15"/>
      <c r="ET1031" s="20"/>
      <c r="EU1031" s="15"/>
      <c r="EV1031" s="20"/>
      <c r="EW1031" s="15"/>
      <c r="EX1031" s="20"/>
      <c r="EY1031" s="15"/>
      <c r="EZ1031" s="20"/>
      <c r="FA1031" s="15"/>
      <c r="FB1031" s="20"/>
      <c r="FC1031" s="15">
        <v>38</v>
      </c>
      <c r="FD1031" s="20" t="s">
        <v>129</v>
      </c>
      <c r="FE1031" s="15"/>
      <c r="FF1031" s="20"/>
      <c r="FG1031" s="15"/>
      <c r="FH1031" s="20"/>
      <c r="FI1031" s="15"/>
      <c r="FJ1031" s="20"/>
      <c r="FK1031" s="15"/>
      <c r="FL1031" s="20"/>
      <c r="FM1031" s="15"/>
      <c r="FN1031" s="20"/>
      <c r="FO1031" s="15"/>
      <c r="FP1031" s="20"/>
      <c r="FQ1031" s="15"/>
      <c r="FR1031" s="20"/>
      <c r="FS1031" s="15"/>
      <c r="FT1031" s="20"/>
      <c r="FU1031" s="15"/>
      <c r="FV1031" s="20"/>
      <c r="FW1031" s="15"/>
      <c r="FX1031" s="20"/>
      <c r="FY1031" s="15"/>
      <c r="FZ1031" s="20"/>
      <c r="GA1031" s="15"/>
      <c r="GB1031" s="20"/>
      <c r="GC1031" s="15"/>
      <c r="GD1031" s="20"/>
      <c r="GE1031" s="15">
        <v>33</v>
      </c>
      <c r="GF1031" s="20" t="s">
        <v>168</v>
      </c>
      <c r="GG1031" s="170"/>
    </row>
    <row r="1032" spans="1:189" s="2" customFormat="1" ht="15" customHeight="1" x14ac:dyDescent="0.3">
      <c r="A1032" s="15" t="s">
        <v>130</v>
      </c>
      <c r="B1032" s="15" t="s">
        <v>134</v>
      </c>
      <c r="C1032" s="15" t="s">
        <v>446</v>
      </c>
      <c r="D1032" s="15" t="s">
        <v>445</v>
      </c>
      <c r="E1032" s="15" t="str">
        <f t="shared" si="204"/>
        <v>Zane Caldwell</v>
      </c>
      <c r="F1032" s="15" t="s">
        <v>135</v>
      </c>
      <c r="G1032" s="15">
        <v>999919762</v>
      </c>
      <c r="H1032" s="15">
        <f t="shared" si="205"/>
        <v>25.5</v>
      </c>
      <c r="I1032" s="15"/>
      <c r="J1032" s="17">
        <f>(O1032+P1032+R1032+S1032+T1032+U1032)/2</f>
        <v>25.5</v>
      </c>
      <c r="K1032" s="16"/>
      <c r="L1032" s="15"/>
      <c r="M1032" s="15"/>
      <c r="N1032" s="15"/>
      <c r="O1032" s="15">
        <f t="shared" si="200"/>
        <v>0</v>
      </c>
      <c r="P1032" s="15">
        <v>0</v>
      </c>
      <c r="Q1032" s="15">
        <f t="shared" si="201"/>
        <v>0</v>
      </c>
      <c r="R1032" s="15">
        <v>0</v>
      </c>
      <c r="S1032" s="15">
        <v>0</v>
      </c>
      <c r="T1032" s="15">
        <f t="shared" si="202"/>
        <v>51</v>
      </c>
      <c r="U1032" s="15">
        <f t="shared" si="203"/>
        <v>0</v>
      </c>
      <c r="V1032" s="15"/>
      <c r="W1032" s="15"/>
      <c r="X1032" s="15"/>
      <c r="Y1032" s="15"/>
      <c r="Z1032" s="16"/>
      <c r="AA1032" s="15"/>
      <c r="AB1032" s="24"/>
      <c r="AC1032" s="15"/>
      <c r="AD1032" s="15"/>
      <c r="AE1032" s="15"/>
      <c r="AF1032" s="15"/>
      <c r="AG1032" s="15"/>
      <c r="AH1032" s="24"/>
      <c r="AI1032" s="15"/>
      <c r="AJ1032" s="15"/>
      <c r="AK1032" s="15"/>
      <c r="AL1032" s="15"/>
      <c r="AM1032" s="15"/>
      <c r="AN1032" s="24"/>
      <c r="AO1032" s="15"/>
      <c r="AP1032" s="24"/>
      <c r="AQ1032" s="15"/>
      <c r="AR1032" s="24"/>
      <c r="AS1032" s="15"/>
      <c r="AT1032" s="24"/>
      <c r="AU1032" s="15"/>
      <c r="AV1032" s="24"/>
      <c r="AW1032" s="15"/>
      <c r="AX1032" s="24"/>
      <c r="AY1032" s="15"/>
      <c r="AZ1032" s="15"/>
      <c r="BA1032" s="15"/>
      <c r="BB1032" s="15"/>
      <c r="BC1032" s="15"/>
      <c r="BD1032" s="15"/>
      <c r="BE1032" s="15"/>
      <c r="BF1032" s="24"/>
      <c r="BG1032" s="15"/>
      <c r="BH1032" s="24"/>
      <c r="BI1032" s="15"/>
      <c r="BJ1032" s="24"/>
      <c r="BK1032" s="15"/>
      <c r="BL1032" s="24"/>
      <c r="BM1032" s="15"/>
      <c r="BN1032" s="24"/>
      <c r="BO1032" s="15">
        <v>68</v>
      </c>
      <c r="BP1032" s="24">
        <v>3</v>
      </c>
      <c r="BQ1032" s="15"/>
      <c r="BR1032" s="24"/>
      <c r="BS1032" s="15"/>
      <c r="BT1032" s="24"/>
      <c r="BU1032" s="15">
        <v>71</v>
      </c>
      <c r="BV1032" s="24">
        <v>4</v>
      </c>
      <c r="BW1032" s="15"/>
      <c r="BX1032" s="24"/>
      <c r="BY1032" s="15"/>
      <c r="BZ1032" s="24"/>
      <c r="CA1032" s="15"/>
      <c r="CB1032" s="24"/>
      <c r="CC1032" s="15"/>
      <c r="CD1032" s="24"/>
      <c r="CE1032" s="15"/>
      <c r="CF1032" s="24"/>
      <c r="CG1032" s="15"/>
      <c r="CH1032" s="25"/>
      <c r="CI1032" s="15"/>
      <c r="CJ1032" s="25"/>
      <c r="CK1032" s="15"/>
      <c r="CL1032" s="25"/>
      <c r="CM1032" s="15"/>
      <c r="CN1032" s="25"/>
      <c r="CO1032" s="15"/>
      <c r="CP1032" s="24"/>
      <c r="CQ1032" s="15"/>
      <c r="CR1032" s="24"/>
      <c r="CS1032" s="15">
        <f t="shared" si="206"/>
        <v>0</v>
      </c>
      <c r="CT1032" s="15">
        <f t="shared" si="207"/>
        <v>0</v>
      </c>
      <c r="CU1032" s="15">
        <f t="shared" si="208"/>
        <v>0</v>
      </c>
      <c r="CV1032" s="15">
        <f t="shared" si="209"/>
        <v>0</v>
      </c>
      <c r="CW1032" s="15"/>
      <c r="CX1032" s="15"/>
      <c r="CY1032" s="15">
        <f t="shared" si="210"/>
        <v>0</v>
      </c>
      <c r="CZ1032" s="15">
        <f>GG1032</f>
        <v>0</v>
      </c>
      <c r="DA1032" s="20"/>
      <c r="DB1032" s="17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7"/>
      <c r="DQ1032" s="15"/>
      <c r="DR1032" s="15"/>
      <c r="DS1032" s="15"/>
      <c r="DT1032" s="15"/>
      <c r="DU1032" s="15"/>
      <c r="DV1032" s="15"/>
      <c r="DW1032" s="15">
        <v>59</v>
      </c>
      <c r="DX1032" s="20">
        <v>7</v>
      </c>
      <c r="DY1032" s="15"/>
      <c r="DZ1032" s="20"/>
      <c r="EA1032" s="15"/>
      <c r="EB1032" s="20"/>
      <c r="EC1032" s="15">
        <v>51</v>
      </c>
      <c r="ED1032" s="20" t="s">
        <v>129</v>
      </c>
      <c r="EE1032" s="15"/>
      <c r="EF1032" s="20"/>
      <c r="EG1032" s="15"/>
      <c r="EH1032" s="20"/>
      <c r="EI1032" s="15"/>
      <c r="EJ1032" s="20"/>
      <c r="EK1032" s="15"/>
      <c r="EL1032" s="20"/>
      <c r="EM1032" s="15"/>
      <c r="EN1032" s="20"/>
      <c r="EO1032" s="15"/>
      <c r="EP1032" s="20"/>
      <c r="EQ1032" s="15"/>
      <c r="ER1032" s="20"/>
      <c r="ES1032" s="15"/>
      <c r="ET1032" s="20"/>
      <c r="EU1032" s="15"/>
      <c r="EV1032" s="20"/>
      <c r="EW1032" s="15"/>
      <c r="EX1032" s="20"/>
      <c r="EY1032" s="15"/>
      <c r="EZ1032" s="20"/>
      <c r="FA1032" s="15"/>
      <c r="FB1032" s="20"/>
      <c r="FC1032" s="15"/>
      <c r="FD1032" s="20"/>
      <c r="FE1032" s="15"/>
      <c r="FF1032" s="20"/>
      <c r="FG1032" s="15"/>
      <c r="FH1032" s="20"/>
      <c r="FI1032" s="15"/>
      <c r="FJ1032" s="20"/>
      <c r="FK1032" s="15"/>
      <c r="FL1032" s="20"/>
      <c r="FM1032" s="15"/>
      <c r="FN1032" s="20"/>
      <c r="FO1032" s="15"/>
      <c r="FP1032" s="20"/>
      <c r="FQ1032" s="15"/>
      <c r="FR1032" s="20"/>
      <c r="FS1032" s="15"/>
      <c r="FT1032" s="20"/>
      <c r="FU1032" s="15"/>
      <c r="FV1032" s="20"/>
      <c r="FW1032" s="15"/>
      <c r="FX1032" s="20"/>
      <c r="FY1032" s="15"/>
      <c r="FZ1032" s="20"/>
      <c r="GA1032" s="15"/>
      <c r="GB1032" s="20"/>
      <c r="GC1032" s="15"/>
      <c r="GD1032" s="20"/>
      <c r="GE1032" s="15"/>
      <c r="GF1032" s="20"/>
      <c r="GG1032" s="170"/>
    </row>
    <row r="1033" spans="1:189" s="2" customFormat="1" ht="15" customHeight="1" x14ac:dyDescent="0.3">
      <c r="A1033" s="15" t="s">
        <v>130</v>
      </c>
      <c r="B1033" s="15" t="s">
        <v>138</v>
      </c>
      <c r="C1033" s="15" t="s">
        <v>926</v>
      </c>
      <c r="D1033" s="15" t="s">
        <v>927</v>
      </c>
      <c r="E1033" s="15" t="str">
        <f t="shared" si="204"/>
        <v>Reisen Heesch</v>
      </c>
      <c r="F1033" s="15" t="s">
        <v>135</v>
      </c>
      <c r="G1033" s="15">
        <v>999919765</v>
      </c>
      <c r="H1033" s="15">
        <f t="shared" si="205"/>
        <v>37.5</v>
      </c>
      <c r="I1033" s="15"/>
      <c r="J1033" s="15"/>
      <c r="K1033" s="16"/>
      <c r="L1033" s="15"/>
      <c r="M1033" s="15"/>
      <c r="N1033" s="15"/>
      <c r="O1033" s="15">
        <f t="shared" si="200"/>
        <v>37.5</v>
      </c>
      <c r="P1033" s="15">
        <v>0</v>
      </c>
      <c r="Q1033" s="15">
        <f t="shared" si="201"/>
        <v>0</v>
      </c>
      <c r="R1033" s="15">
        <v>0</v>
      </c>
      <c r="S1033" s="15">
        <v>0</v>
      </c>
      <c r="T1033" s="15">
        <f t="shared" si="202"/>
        <v>0</v>
      </c>
      <c r="U1033" s="15">
        <f t="shared" si="203"/>
        <v>0</v>
      </c>
      <c r="V1033" s="15"/>
      <c r="W1033" s="15"/>
      <c r="X1033" s="15"/>
      <c r="Y1033" s="15"/>
      <c r="Z1033" s="16"/>
      <c r="AA1033" s="15"/>
      <c r="AB1033" s="24"/>
      <c r="AC1033" s="15"/>
      <c r="AD1033" s="15"/>
      <c r="AE1033" s="15"/>
      <c r="AF1033" s="15"/>
      <c r="AG1033" s="15"/>
      <c r="AH1033" s="24"/>
      <c r="AI1033" s="15"/>
      <c r="AJ1033" s="15"/>
      <c r="AK1033" s="15"/>
      <c r="AL1033" s="15"/>
      <c r="AM1033" s="15"/>
      <c r="AN1033" s="24"/>
      <c r="AO1033" s="15"/>
      <c r="AP1033" s="24"/>
      <c r="AQ1033" s="15"/>
      <c r="AR1033" s="24"/>
      <c r="AS1033" s="15"/>
      <c r="AT1033" s="24"/>
      <c r="AU1033" s="15"/>
      <c r="AV1033" s="24"/>
      <c r="AW1033" s="15"/>
      <c r="AX1033" s="24"/>
      <c r="AY1033" s="15"/>
      <c r="AZ1033" s="15"/>
      <c r="BA1033" s="15"/>
      <c r="BB1033" s="15"/>
      <c r="BC1033" s="15"/>
      <c r="BD1033" s="15"/>
      <c r="BE1033" s="15"/>
      <c r="BF1033" s="24"/>
      <c r="BG1033" s="15"/>
      <c r="BH1033" s="24"/>
      <c r="BI1033" s="15"/>
      <c r="BJ1033" s="24"/>
      <c r="BK1033" s="15"/>
      <c r="BL1033" s="24"/>
      <c r="BM1033" s="15"/>
      <c r="BN1033" s="24"/>
      <c r="BO1033" s="15"/>
      <c r="BP1033" s="24"/>
      <c r="BQ1033" s="15"/>
      <c r="BR1033" s="24"/>
      <c r="BS1033" s="15"/>
      <c r="BT1033" s="24"/>
      <c r="BU1033" s="15"/>
      <c r="BV1033" s="24"/>
      <c r="BW1033" s="15"/>
      <c r="BX1033" s="24"/>
      <c r="BY1033" s="15"/>
      <c r="BZ1033" s="24"/>
      <c r="CA1033" s="15"/>
      <c r="CB1033" s="15"/>
      <c r="CC1033" s="15"/>
      <c r="CD1033" s="24"/>
      <c r="CE1033" s="15"/>
      <c r="CF1033" s="15"/>
      <c r="CG1033" s="15">
        <v>45</v>
      </c>
      <c r="CH1033" s="25">
        <v>2</v>
      </c>
      <c r="CI1033" s="15"/>
      <c r="CJ1033" s="25"/>
      <c r="CK1033" s="15"/>
      <c r="CL1033" s="15"/>
      <c r="CM1033" s="15"/>
      <c r="CN1033" s="15"/>
      <c r="CO1033" s="15"/>
      <c r="CP1033" s="15"/>
      <c r="CQ1033" s="15"/>
      <c r="CR1033" s="15"/>
      <c r="CS1033" s="15">
        <f t="shared" si="206"/>
        <v>0</v>
      </c>
      <c r="CT1033" s="15">
        <f t="shared" si="207"/>
        <v>0</v>
      </c>
      <c r="CU1033" s="15">
        <f t="shared" si="208"/>
        <v>0</v>
      </c>
      <c r="CV1033" s="15">
        <f t="shared" si="209"/>
        <v>0</v>
      </c>
      <c r="CW1033" s="15"/>
      <c r="CX1033" s="15"/>
      <c r="CY1033" s="15">
        <f t="shared" si="210"/>
        <v>0</v>
      </c>
      <c r="CZ1033" s="15">
        <f>GG1033</f>
        <v>0</v>
      </c>
      <c r="DA1033" s="16"/>
      <c r="DB1033" s="17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7"/>
      <c r="DQ1033" s="15"/>
      <c r="DR1033" s="15"/>
      <c r="DS1033" s="15"/>
      <c r="DT1033" s="15"/>
      <c r="DU1033" s="15"/>
      <c r="DV1033" s="15"/>
      <c r="DW1033" s="15"/>
      <c r="DX1033" s="20"/>
      <c r="DY1033" s="15"/>
      <c r="DZ1033" s="20"/>
      <c r="EA1033" s="15"/>
      <c r="EB1033" s="20"/>
      <c r="EC1033" s="15"/>
      <c r="ED1033" s="20"/>
      <c r="EE1033" s="15">
        <v>37.5</v>
      </c>
      <c r="EF1033" s="20"/>
      <c r="EG1033" s="15"/>
      <c r="EH1033" s="20"/>
      <c r="EI1033" s="15"/>
      <c r="EJ1033" s="20"/>
      <c r="EK1033" s="15"/>
      <c r="EL1033" s="20"/>
      <c r="EM1033" s="15"/>
      <c r="EN1033" s="20"/>
      <c r="EO1033" s="15"/>
      <c r="EP1033" s="20"/>
      <c r="EQ1033" s="15"/>
      <c r="ER1033" s="20"/>
      <c r="ES1033" s="15"/>
      <c r="ET1033" s="20"/>
      <c r="EU1033" s="15"/>
      <c r="EV1033" s="20"/>
      <c r="EW1033" s="15"/>
      <c r="EX1033" s="20"/>
      <c r="EY1033" s="15"/>
      <c r="EZ1033" s="20"/>
      <c r="FA1033" s="15"/>
      <c r="FB1033" s="20"/>
      <c r="FC1033" s="15"/>
      <c r="FD1033" s="20"/>
      <c r="FE1033" s="15"/>
      <c r="FF1033" s="20"/>
      <c r="FG1033" s="15"/>
      <c r="FH1033" s="20"/>
      <c r="FI1033" s="15"/>
      <c r="FJ1033" s="20"/>
      <c r="FK1033" s="15"/>
      <c r="FL1033" s="20"/>
      <c r="FM1033" s="15"/>
      <c r="FN1033" s="20"/>
      <c r="FO1033" s="15"/>
      <c r="FP1033" s="20"/>
      <c r="FQ1033" s="15"/>
      <c r="FR1033" s="20"/>
      <c r="FS1033" s="15"/>
      <c r="FT1033" s="20"/>
      <c r="FU1033" s="15"/>
      <c r="FV1033" s="20"/>
      <c r="FW1033" s="15"/>
      <c r="FX1033" s="20"/>
      <c r="FY1033" s="15"/>
      <c r="FZ1033" s="20"/>
      <c r="GA1033" s="15"/>
      <c r="GB1033" s="20"/>
      <c r="GC1033" s="15"/>
      <c r="GD1033" s="20"/>
      <c r="GE1033" s="15"/>
      <c r="GF1033" s="20"/>
      <c r="GG1033" s="170"/>
    </row>
    <row r="1034" spans="1:189" s="2" customFormat="1" ht="15" customHeight="1" x14ac:dyDescent="0.3">
      <c r="A1034" s="15" t="s">
        <v>130</v>
      </c>
      <c r="B1034" s="15" t="s">
        <v>142</v>
      </c>
      <c r="C1034" s="15" t="s">
        <v>2064</v>
      </c>
      <c r="D1034" s="15" t="s">
        <v>773</v>
      </c>
      <c r="E1034" s="15" t="str">
        <f t="shared" si="204"/>
        <v>Reece Fleshman</v>
      </c>
      <c r="F1034" s="17" t="s">
        <v>135</v>
      </c>
      <c r="G1034" s="15">
        <v>999919766</v>
      </c>
      <c r="H1034" s="15">
        <f t="shared" si="205"/>
        <v>34</v>
      </c>
      <c r="I1034" s="15"/>
      <c r="J1034" s="15"/>
      <c r="K1034" s="16"/>
      <c r="L1034" s="15"/>
      <c r="M1034" s="15"/>
      <c r="N1034" s="15"/>
      <c r="O1034" s="15">
        <f t="shared" si="200"/>
        <v>0</v>
      </c>
      <c r="P1034" s="15">
        <v>0</v>
      </c>
      <c r="Q1034" s="15">
        <f t="shared" si="201"/>
        <v>0</v>
      </c>
      <c r="R1034" s="15">
        <v>0</v>
      </c>
      <c r="S1034" s="15">
        <v>0</v>
      </c>
      <c r="T1034" s="15">
        <f t="shared" si="202"/>
        <v>0</v>
      </c>
      <c r="U1034" s="15">
        <f t="shared" si="203"/>
        <v>0</v>
      </c>
      <c r="V1034" s="15"/>
      <c r="W1034" s="15"/>
      <c r="X1034" s="15"/>
      <c r="Y1034" s="15"/>
      <c r="Z1034" s="16"/>
      <c r="AA1034" s="15"/>
      <c r="AB1034" s="24"/>
      <c r="AC1034" s="15"/>
      <c r="AD1034" s="15"/>
      <c r="AE1034" s="15"/>
      <c r="AF1034" s="15"/>
      <c r="AG1034" s="15"/>
      <c r="AH1034" s="24"/>
      <c r="AI1034" s="15"/>
      <c r="AJ1034" s="15"/>
      <c r="AK1034" s="15"/>
      <c r="AL1034" s="15"/>
      <c r="AM1034" s="15"/>
      <c r="AN1034" s="24"/>
      <c r="AO1034" s="15"/>
      <c r="AP1034" s="24"/>
      <c r="AQ1034" s="15"/>
      <c r="AR1034" s="24"/>
      <c r="AS1034" s="15"/>
      <c r="AT1034" s="24"/>
      <c r="AU1034" s="15"/>
      <c r="AV1034" s="24"/>
      <c r="AW1034" s="15"/>
      <c r="AX1034" s="24"/>
      <c r="AY1034" s="15"/>
      <c r="AZ1034" s="15"/>
      <c r="BA1034" s="15"/>
      <c r="BB1034" s="15"/>
      <c r="BC1034" s="15"/>
      <c r="BD1034" s="15"/>
      <c r="BE1034" s="15"/>
      <c r="BF1034" s="24"/>
      <c r="BG1034" s="15"/>
      <c r="BH1034" s="24"/>
      <c r="BI1034" s="15"/>
      <c r="BJ1034" s="24"/>
      <c r="BK1034" s="15"/>
      <c r="BL1034" s="24"/>
      <c r="BM1034" s="15"/>
      <c r="BN1034" s="24"/>
      <c r="BO1034" s="15"/>
      <c r="BP1034" s="24"/>
      <c r="BQ1034" s="15"/>
      <c r="BR1034" s="24"/>
      <c r="BS1034" s="15"/>
      <c r="BT1034" s="24"/>
      <c r="BU1034" s="15"/>
      <c r="BV1034" s="24"/>
      <c r="BW1034" s="15"/>
      <c r="BX1034" s="24"/>
      <c r="BY1034" s="15"/>
      <c r="BZ1034" s="24"/>
      <c r="CA1034" s="15"/>
      <c r="CB1034" s="24"/>
      <c r="CC1034" s="15"/>
      <c r="CD1034" s="24"/>
      <c r="CE1034" s="15"/>
      <c r="CF1034" s="24"/>
      <c r="CG1034" s="15"/>
      <c r="CH1034" s="25"/>
      <c r="CI1034" s="15"/>
      <c r="CJ1034" s="25"/>
      <c r="CK1034" s="15"/>
      <c r="CL1034" s="25"/>
      <c r="CM1034" s="15"/>
      <c r="CN1034" s="25"/>
      <c r="CO1034" s="15"/>
      <c r="CP1034" s="25"/>
      <c r="CQ1034" s="15"/>
      <c r="CR1034" s="25"/>
      <c r="CS1034" s="15">
        <f t="shared" si="206"/>
        <v>0</v>
      </c>
      <c r="CT1034" s="15">
        <f t="shared" si="207"/>
        <v>34</v>
      </c>
      <c r="CU1034" s="15">
        <f t="shared" si="208"/>
        <v>1</v>
      </c>
      <c r="CV1034" s="15">
        <f t="shared" si="209"/>
        <v>0</v>
      </c>
      <c r="CW1034" s="15"/>
      <c r="CX1034" s="15"/>
      <c r="CY1034" s="15">
        <f t="shared" si="210"/>
        <v>0</v>
      </c>
      <c r="CZ1034" s="15">
        <f>GG1034</f>
        <v>0</v>
      </c>
      <c r="DA1034" s="19"/>
      <c r="DB1034" s="17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7"/>
      <c r="DQ1034" s="15"/>
      <c r="DR1034" s="15"/>
      <c r="DS1034" s="15"/>
      <c r="DT1034" s="15"/>
      <c r="DU1034" s="15"/>
      <c r="DV1034" s="15"/>
      <c r="DW1034" s="15">
        <v>105</v>
      </c>
      <c r="DX1034" s="20">
        <v>2</v>
      </c>
      <c r="DY1034" s="15"/>
      <c r="DZ1034" s="20"/>
      <c r="EA1034" s="15"/>
      <c r="EB1034" s="20"/>
      <c r="EC1034" s="15"/>
      <c r="ED1034" s="20"/>
      <c r="EE1034" s="15"/>
      <c r="EF1034" s="20"/>
      <c r="EG1034" s="15"/>
      <c r="EH1034" s="20"/>
      <c r="EI1034" s="15"/>
      <c r="EJ1034" s="20"/>
      <c r="EK1034" s="15"/>
      <c r="EL1034" s="20"/>
      <c r="EM1034" s="15"/>
      <c r="EN1034" s="20"/>
      <c r="EO1034" s="15"/>
      <c r="EP1034" s="20"/>
      <c r="EQ1034" s="15"/>
      <c r="ER1034" s="20"/>
      <c r="ES1034" s="15"/>
      <c r="ET1034" s="20"/>
      <c r="EU1034" s="15"/>
      <c r="EV1034" s="20"/>
      <c r="EW1034" s="15"/>
      <c r="EX1034" s="20"/>
      <c r="EY1034" s="15">
        <v>34</v>
      </c>
      <c r="EZ1034" s="20">
        <v>3</v>
      </c>
      <c r="FA1034" s="15"/>
      <c r="FB1034" s="20"/>
      <c r="FC1034" s="15"/>
      <c r="FD1034" s="20"/>
      <c r="FE1034" s="15"/>
      <c r="FF1034" s="20"/>
      <c r="FG1034" s="15"/>
      <c r="FH1034" s="20"/>
      <c r="FI1034" s="15"/>
      <c r="FJ1034" s="20"/>
      <c r="FK1034" s="15"/>
      <c r="FL1034" s="20"/>
      <c r="FM1034" s="15"/>
      <c r="FN1034" s="20"/>
      <c r="FO1034" s="15"/>
      <c r="FP1034" s="20"/>
      <c r="FQ1034" s="15"/>
      <c r="FR1034" s="20"/>
      <c r="FS1034" s="15"/>
      <c r="FT1034" s="20"/>
      <c r="FU1034" s="15"/>
      <c r="FV1034" s="20"/>
      <c r="FW1034" s="15"/>
      <c r="FX1034" s="20"/>
      <c r="FY1034" s="15"/>
      <c r="FZ1034" s="20"/>
      <c r="GA1034" s="15"/>
      <c r="GB1034" s="20"/>
      <c r="GC1034" s="15"/>
      <c r="GD1034" s="20"/>
      <c r="GE1034" s="15"/>
      <c r="GF1034" s="20"/>
      <c r="GG1034" s="170"/>
    </row>
    <row r="1035" spans="1:189" s="2" customFormat="1" ht="15" customHeight="1" x14ac:dyDescent="0.3">
      <c r="A1035" s="15" t="s">
        <v>130</v>
      </c>
      <c r="B1035" s="15" t="s">
        <v>134</v>
      </c>
      <c r="C1035" s="15" t="s">
        <v>324</v>
      </c>
      <c r="D1035" s="15" t="s">
        <v>1223</v>
      </c>
      <c r="E1035" s="15" t="str">
        <f t="shared" si="204"/>
        <v>Evelyn Lee</v>
      </c>
      <c r="F1035" s="15" t="s">
        <v>128</v>
      </c>
      <c r="G1035" s="15">
        <v>999919778</v>
      </c>
      <c r="H1035" s="15">
        <f t="shared" si="205"/>
        <v>60</v>
      </c>
      <c r="I1035" s="15"/>
      <c r="J1035" s="15"/>
      <c r="K1035" s="16"/>
      <c r="L1035" s="15"/>
      <c r="M1035" s="15"/>
      <c r="N1035" s="15"/>
      <c r="O1035" s="15">
        <f t="shared" si="200"/>
        <v>0</v>
      </c>
      <c r="P1035" s="15">
        <v>0</v>
      </c>
      <c r="Q1035" s="15">
        <f t="shared" si="201"/>
        <v>0</v>
      </c>
      <c r="R1035" s="15">
        <v>0</v>
      </c>
      <c r="S1035" s="15">
        <v>0</v>
      </c>
      <c r="T1035" s="15">
        <f t="shared" si="202"/>
        <v>0</v>
      </c>
      <c r="U1035" s="15">
        <f t="shared" si="203"/>
        <v>0</v>
      </c>
      <c r="V1035" s="15"/>
      <c r="W1035" s="15"/>
      <c r="X1035" s="15"/>
      <c r="Y1035" s="15"/>
      <c r="Z1035" s="16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>
        <f t="shared" si="206"/>
        <v>0</v>
      </c>
      <c r="CT1035" s="15">
        <f t="shared" si="207"/>
        <v>60</v>
      </c>
      <c r="CU1035" s="15">
        <f t="shared" si="208"/>
        <v>1</v>
      </c>
      <c r="CV1035" s="15">
        <f t="shared" si="209"/>
        <v>0</v>
      </c>
      <c r="CW1035" s="15"/>
      <c r="CX1035" s="15"/>
      <c r="CY1035" s="15">
        <f t="shared" si="210"/>
        <v>0</v>
      </c>
      <c r="CZ1035" s="15">
        <f>GG1035</f>
        <v>0</v>
      </c>
      <c r="DA1035" s="16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20"/>
      <c r="DY1035" s="15"/>
      <c r="DZ1035" s="20"/>
      <c r="EA1035" s="15"/>
      <c r="EB1035" s="20"/>
      <c r="EC1035" s="15"/>
      <c r="ED1035" s="20"/>
      <c r="EE1035" s="15"/>
      <c r="EF1035" s="20"/>
      <c r="EG1035" s="15"/>
      <c r="EH1035" s="20"/>
      <c r="EI1035" s="15"/>
      <c r="EJ1035" s="20"/>
      <c r="EK1035" s="15"/>
      <c r="EL1035" s="20"/>
      <c r="EM1035" s="15"/>
      <c r="EN1035" s="20"/>
      <c r="EO1035" s="15"/>
      <c r="EP1035" s="20"/>
      <c r="EQ1035" s="15"/>
      <c r="ER1035" s="20"/>
      <c r="ES1035" s="15"/>
      <c r="ET1035" s="20"/>
      <c r="EU1035" s="15"/>
      <c r="EV1035" s="20"/>
      <c r="EW1035" s="15"/>
      <c r="EX1035" s="20"/>
      <c r="EY1035" s="15"/>
      <c r="EZ1035" s="20"/>
      <c r="FA1035" s="15"/>
      <c r="FB1035" s="20"/>
      <c r="FC1035" s="15"/>
      <c r="FD1035" s="20"/>
      <c r="FE1035" s="15"/>
      <c r="FF1035" s="20"/>
      <c r="FG1035" s="15"/>
      <c r="FH1035" s="20"/>
      <c r="FI1035" s="15"/>
      <c r="FJ1035" s="20"/>
      <c r="FK1035" s="15"/>
      <c r="FL1035" s="20"/>
      <c r="FM1035" s="15"/>
      <c r="FN1035" s="20"/>
      <c r="FO1035" s="15"/>
      <c r="FP1035" s="20"/>
      <c r="FQ1035" s="15">
        <v>60</v>
      </c>
      <c r="FR1035" s="20">
        <v>1</v>
      </c>
      <c r="FS1035" s="15"/>
      <c r="FT1035" s="20"/>
      <c r="FU1035" s="15"/>
      <c r="FV1035" s="20"/>
      <c r="FW1035" s="15"/>
      <c r="FX1035" s="20"/>
      <c r="FY1035" s="15"/>
      <c r="FZ1035" s="20"/>
      <c r="GA1035" s="15"/>
      <c r="GB1035" s="20"/>
      <c r="GC1035" s="15"/>
      <c r="GD1035" s="20"/>
      <c r="GE1035" s="15"/>
      <c r="GF1035" s="20"/>
      <c r="GG1035" s="170"/>
    </row>
    <row r="1036" spans="1:189" s="2" customFormat="1" ht="15" customHeight="1" x14ac:dyDescent="0.3">
      <c r="A1036" s="82" t="s">
        <v>130</v>
      </c>
      <c r="B1036" s="82" t="s">
        <v>140</v>
      </c>
      <c r="C1036" s="82" t="s">
        <v>2668</v>
      </c>
      <c r="D1036" s="82" t="s">
        <v>1216</v>
      </c>
      <c r="E1036" s="15" t="str">
        <f t="shared" si="204"/>
        <v xml:space="preserve"> Alyssa Le</v>
      </c>
      <c r="F1036" s="82" t="s">
        <v>128</v>
      </c>
      <c r="G1036" s="82">
        <v>999919779</v>
      </c>
      <c r="H1036" s="15">
        <f t="shared" si="205"/>
        <v>120</v>
      </c>
      <c r="I1036" s="15"/>
      <c r="J1036" s="15"/>
      <c r="K1036" s="16"/>
      <c r="L1036" s="15"/>
      <c r="M1036" s="15"/>
      <c r="N1036" s="15"/>
      <c r="O1036" s="15">
        <f t="shared" si="200"/>
        <v>0</v>
      </c>
      <c r="P1036" s="15">
        <v>0</v>
      </c>
      <c r="Q1036" s="15">
        <f t="shared" si="201"/>
        <v>0</v>
      </c>
      <c r="R1036" s="15">
        <v>0</v>
      </c>
      <c r="S1036" s="15">
        <v>0</v>
      </c>
      <c r="T1036" s="15">
        <f t="shared" si="202"/>
        <v>0</v>
      </c>
      <c r="U1036" s="15">
        <f t="shared" si="203"/>
        <v>0</v>
      </c>
      <c r="V1036" s="15"/>
      <c r="W1036" s="15"/>
      <c r="X1036" s="15"/>
      <c r="Y1036" s="15"/>
      <c r="Z1036" s="16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>
        <f t="shared" si="206"/>
        <v>0</v>
      </c>
      <c r="CT1036" s="15">
        <f t="shared" si="207"/>
        <v>120</v>
      </c>
      <c r="CU1036" s="15">
        <f t="shared" si="208"/>
        <v>1</v>
      </c>
      <c r="CV1036" s="15">
        <f t="shared" si="209"/>
        <v>0</v>
      </c>
      <c r="CW1036" s="15"/>
      <c r="CX1036" s="15"/>
      <c r="CY1036" s="15">
        <f t="shared" si="210"/>
        <v>0</v>
      </c>
      <c r="CZ1036" s="15">
        <f>GG1036</f>
        <v>0</v>
      </c>
      <c r="DA1036" s="16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20"/>
      <c r="DY1036" s="15"/>
      <c r="DZ1036" s="20"/>
      <c r="EA1036" s="15"/>
      <c r="EB1036" s="20"/>
      <c r="EC1036" s="15"/>
      <c r="ED1036" s="20"/>
      <c r="EE1036" s="15"/>
      <c r="EF1036" s="20"/>
      <c r="EG1036" s="15"/>
      <c r="EH1036" s="20"/>
      <c r="EI1036" s="15"/>
      <c r="EJ1036" s="20"/>
      <c r="EK1036" s="15"/>
      <c r="EL1036" s="20"/>
      <c r="EM1036" s="15"/>
      <c r="EN1036" s="20"/>
      <c r="EO1036" s="15"/>
      <c r="EP1036" s="20"/>
      <c r="EQ1036" s="15"/>
      <c r="ER1036" s="20"/>
      <c r="ES1036" s="15"/>
      <c r="ET1036" s="20"/>
      <c r="EU1036" s="15"/>
      <c r="EV1036" s="20"/>
      <c r="EW1036" s="15">
        <v>120</v>
      </c>
      <c r="EX1036" s="20">
        <v>1</v>
      </c>
      <c r="EY1036" s="15"/>
      <c r="EZ1036" s="20"/>
      <c r="FA1036" s="15"/>
      <c r="FB1036" s="20"/>
      <c r="FC1036" s="15"/>
      <c r="FD1036" s="20"/>
      <c r="FE1036" s="15"/>
      <c r="FF1036" s="20"/>
      <c r="FG1036" s="15"/>
      <c r="FH1036" s="20"/>
      <c r="FI1036" s="15"/>
      <c r="FJ1036" s="20"/>
      <c r="FK1036" s="15"/>
      <c r="FL1036" s="20"/>
      <c r="FM1036" s="15"/>
      <c r="FN1036" s="20"/>
      <c r="FO1036" s="15"/>
      <c r="FP1036" s="20"/>
      <c r="FQ1036" s="15"/>
      <c r="FR1036" s="20"/>
      <c r="FS1036" s="15"/>
      <c r="FT1036" s="20"/>
      <c r="FU1036" s="15"/>
      <c r="FV1036" s="20"/>
      <c r="FW1036" s="15"/>
      <c r="FX1036" s="20"/>
      <c r="FY1036" s="15"/>
      <c r="FZ1036" s="20"/>
      <c r="GA1036" s="15"/>
      <c r="GB1036" s="20"/>
      <c r="GC1036" s="15"/>
      <c r="GD1036" s="20"/>
      <c r="GE1036" s="15"/>
      <c r="GF1036" s="20"/>
      <c r="GG1036" s="170"/>
    </row>
    <row r="1037" spans="1:189" s="2" customFormat="1" ht="15" customHeight="1" x14ac:dyDescent="0.3">
      <c r="A1037" s="15" t="s">
        <v>2905</v>
      </c>
      <c r="B1037" s="17" t="s">
        <v>126</v>
      </c>
      <c r="C1037" s="17" t="s">
        <v>2014</v>
      </c>
      <c r="D1037" s="17" t="s">
        <v>2015</v>
      </c>
      <c r="E1037" s="15" t="str">
        <f t="shared" si="204"/>
        <v>Zahra Ghadimi Khasraghy</v>
      </c>
      <c r="F1037" s="17" t="s">
        <v>128</v>
      </c>
      <c r="G1037" s="17">
        <v>999919785</v>
      </c>
      <c r="H1037" s="15">
        <f t="shared" si="205"/>
        <v>254</v>
      </c>
      <c r="I1037" s="15"/>
      <c r="J1037" s="15"/>
      <c r="K1037" s="16"/>
      <c r="L1037" s="15"/>
      <c r="M1037" s="15"/>
      <c r="N1037" s="15"/>
      <c r="O1037" s="15">
        <f t="shared" si="200"/>
        <v>0</v>
      </c>
      <c r="P1037" s="15">
        <v>0</v>
      </c>
      <c r="Q1037" s="15">
        <f t="shared" si="201"/>
        <v>0</v>
      </c>
      <c r="R1037" s="15">
        <v>0</v>
      </c>
      <c r="S1037" s="15">
        <v>0</v>
      </c>
      <c r="T1037" s="15">
        <f t="shared" si="202"/>
        <v>51</v>
      </c>
      <c r="U1037" s="15">
        <f t="shared" si="203"/>
        <v>99</v>
      </c>
      <c r="V1037" s="15"/>
      <c r="W1037" s="15"/>
      <c r="X1037" s="15"/>
      <c r="Y1037" s="15"/>
      <c r="Z1037" s="16"/>
      <c r="AA1037" s="15"/>
      <c r="AB1037" s="24"/>
      <c r="AC1037" s="15"/>
      <c r="AD1037" s="15"/>
      <c r="AE1037" s="15"/>
      <c r="AF1037" s="15"/>
      <c r="AG1037" s="15"/>
      <c r="AH1037" s="24"/>
      <c r="AI1037" s="15"/>
      <c r="AJ1037" s="15"/>
      <c r="AK1037" s="15"/>
      <c r="AL1037" s="15"/>
      <c r="AM1037" s="15"/>
      <c r="AN1037" s="24"/>
      <c r="AO1037" s="15"/>
      <c r="AP1037" s="24"/>
      <c r="AQ1037" s="15"/>
      <c r="AR1037" s="24"/>
      <c r="AS1037" s="15"/>
      <c r="AT1037" s="24"/>
      <c r="AU1037" s="15"/>
      <c r="AV1037" s="24"/>
      <c r="AW1037" s="15"/>
      <c r="AX1037" s="24"/>
      <c r="AY1037" s="15"/>
      <c r="AZ1037" s="15"/>
      <c r="BA1037" s="15"/>
      <c r="BB1037" s="15"/>
      <c r="BC1037" s="15"/>
      <c r="BD1037" s="15"/>
      <c r="BE1037" s="15"/>
      <c r="BF1037" s="24"/>
      <c r="BG1037" s="15"/>
      <c r="BH1037" s="24"/>
      <c r="BI1037" s="15"/>
      <c r="BJ1037" s="24"/>
      <c r="BK1037" s="15"/>
      <c r="BL1037" s="24"/>
      <c r="BM1037" s="15"/>
      <c r="BN1037" s="24"/>
      <c r="BO1037" s="15"/>
      <c r="BP1037" s="24"/>
      <c r="BQ1037" s="15"/>
      <c r="BR1037" s="24"/>
      <c r="BS1037" s="15"/>
      <c r="BT1037" s="24"/>
      <c r="BU1037" s="15"/>
      <c r="BV1037" s="24"/>
      <c r="BW1037" s="15"/>
      <c r="BX1037" s="24"/>
      <c r="BY1037" s="15"/>
      <c r="BZ1037" s="24"/>
      <c r="CA1037" s="15"/>
      <c r="CB1037" s="24"/>
      <c r="CC1037" s="15"/>
      <c r="CD1037" s="24"/>
      <c r="CE1037" s="15"/>
      <c r="CF1037" s="24"/>
      <c r="CG1037" s="15"/>
      <c r="CH1037" s="25"/>
      <c r="CI1037" s="15"/>
      <c r="CJ1037" s="25"/>
      <c r="CK1037" s="15"/>
      <c r="CL1037" s="25"/>
      <c r="CM1037" s="15"/>
      <c r="CN1037" s="25"/>
      <c r="CO1037" s="15"/>
      <c r="CP1037" s="25"/>
      <c r="CQ1037" s="15"/>
      <c r="CR1037" s="25"/>
      <c r="CS1037" s="15">
        <f t="shared" si="206"/>
        <v>0</v>
      </c>
      <c r="CT1037" s="15">
        <f t="shared" si="207"/>
        <v>45</v>
      </c>
      <c r="CU1037" s="15">
        <f t="shared" si="208"/>
        <v>1</v>
      </c>
      <c r="CV1037" s="15">
        <f t="shared" si="209"/>
        <v>59</v>
      </c>
      <c r="CW1037" s="15"/>
      <c r="CX1037" s="15"/>
      <c r="CY1037" s="15">
        <f t="shared" si="210"/>
        <v>0</v>
      </c>
      <c r="CZ1037" s="15">
        <f>GG1037</f>
        <v>0</v>
      </c>
      <c r="DA1037" s="19"/>
      <c r="DB1037" s="17"/>
      <c r="DC1037" s="15"/>
      <c r="DD1037" s="15"/>
      <c r="DE1037" s="17">
        <v>45</v>
      </c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7"/>
      <c r="DQ1037" s="15"/>
      <c r="DR1037" s="15"/>
      <c r="DS1037" s="15"/>
      <c r="DT1037" s="15"/>
      <c r="DU1037" s="15"/>
      <c r="DV1037" s="15"/>
      <c r="DW1037" s="15"/>
      <c r="DX1037" s="20"/>
      <c r="DY1037" s="15"/>
      <c r="DZ1037" s="20"/>
      <c r="EA1037" s="15">
        <v>79</v>
      </c>
      <c r="EB1037" s="20">
        <v>3</v>
      </c>
      <c r="EC1037" s="15">
        <v>51</v>
      </c>
      <c r="ED1037" s="20" t="s">
        <v>129</v>
      </c>
      <c r="EE1037" s="15"/>
      <c r="EF1037" s="20"/>
      <c r="EG1037" s="15">
        <v>99</v>
      </c>
      <c r="EH1037" s="20">
        <v>6</v>
      </c>
      <c r="EI1037" s="15"/>
      <c r="EJ1037" s="20"/>
      <c r="EK1037" s="15"/>
      <c r="EL1037" s="20"/>
      <c r="EM1037" s="15"/>
      <c r="EN1037" s="20"/>
      <c r="EO1037" s="15"/>
      <c r="EP1037" s="20"/>
      <c r="EQ1037" s="15"/>
      <c r="ER1037" s="20"/>
      <c r="ES1037" s="15"/>
      <c r="ET1037" s="20"/>
      <c r="EU1037" s="15"/>
      <c r="EV1037" s="20"/>
      <c r="EW1037" s="15">
        <v>45</v>
      </c>
      <c r="EX1037" s="20">
        <v>2</v>
      </c>
      <c r="EY1037" s="15"/>
      <c r="EZ1037" s="20"/>
      <c r="FA1037" s="15"/>
      <c r="FB1037" s="20"/>
      <c r="FC1037" s="15"/>
      <c r="FD1037" s="20"/>
      <c r="FE1037" s="15"/>
      <c r="FF1037" s="20"/>
      <c r="FG1037" s="15"/>
      <c r="FH1037" s="20"/>
      <c r="FI1037" s="15"/>
      <c r="FJ1037" s="20"/>
      <c r="FK1037" s="15"/>
      <c r="FL1037" s="20"/>
      <c r="FM1037" s="15"/>
      <c r="FN1037" s="20"/>
      <c r="FO1037" s="15"/>
      <c r="FP1037" s="20"/>
      <c r="FQ1037" s="15"/>
      <c r="FR1037" s="20"/>
      <c r="FS1037" s="15"/>
      <c r="FT1037" s="20"/>
      <c r="FU1037" s="15"/>
      <c r="FV1037" s="20"/>
      <c r="FW1037" s="15"/>
      <c r="FX1037" s="20"/>
      <c r="FY1037" s="15"/>
      <c r="FZ1037" s="20"/>
      <c r="GA1037" s="15"/>
      <c r="GB1037" s="20"/>
      <c r="GC1037" s="15"/>
      <c r="GD1037" s="20"/>
      <c r="GE1037" s="15">
        <v>59</v>
      </c>
      <c r="GF1037" s="20">
        <v>8</v>
      </c>
      <c r="GG1037" s="170"/>
    </row>
    <row r="1038" spans="1:189" s="2" customFormat="1" ht="15" customHeight="1" x14ac:dyDescent="0.3">
      <c r="A1038" s="15" t="s">
        <v>130</v>
      </c>
      <c r="B1038" s="17" t="s">
        <v>142</v>
      </c>
      <c r="C1038" s="17" t="s">
        <v>293</v>
      </c>
      <c r="D1038" s="17" t="s">
        <v>752</v>
      </c>
      <c r="E1038" s="15" t="str">
        <f t="shared" si="204"/>
        <v>Rachel Ferdman</v>
      </c>
      <c r="F1038" s="17" t="s">
        <v>128</v>
      </c>
      <c r="G1038" s="15">
        <v>999919791</v>
      </c>
      <c r="H1038" s="15">
        <f t="shared" si="205"/>
        <v>60</v>
      </c>
      <c r="I1038" s="15"/>
      <c r="J1038" s="15"/>
      <c r="K1038" s="16"/>
      <c r="L1038" s="15"/>
      <c r="M1038" s="15"/>
      <c r="N1038" s="15"/>
      <c r="O1038" s="15">
        <f t="shared" si="200"/>
        <v>0</v>
      </c>
      <c r="P1038" s="15">
        <v>0</v>
      </c>
      <c r="Q1038" s="15">
        <f t="shared" si="201"/>
        <v>0</v>
      </c>
      <c r="R1038" s="15">
        <v>0</v>
      </c>
      <c r="S1038" s="15">
        <v>0</v>
      </c>
      <c r="T1038" s="15">
        <f t="shared" si="202"/>
        <v>0</v>
      </c>
      <c r="U1038" s="15">
        <f t="shared" si="203"/>
        <v>0</v>
      </c>
      <c r="V1038" s="15"/>
      <c r="W1038" s="15"/>
      <c r="X1038" s="15"/>
      <c r="Y1038" s="15"/>
      <c r="Z1038" s="16"/>
      <c r="AA1038" s="15"/>
      <c r="AB1038" s="24"/>
      <c r="AC1038" s="15"/>
      <c r="AD1038" s="15"/>
      <c r="AE1038" s="15"/>
      <c r="AF1038" s="15"/>
      <c r="AG1038" s="15"/>
      <c r="AH1038" s="24"/>
      <c r="AI1038" s="15"/>
      <c r="AJ1038" s="15"/>
      <c r="AK1038" s="15"/>
      <c r="AL1038" s="15"/>
      <c r="AM1038" s="15"/>
      <c r="AN1038" s="24"/>
      <c r="AO1038" s="15"/>
      <c r="AP1038" s="24"/>
      <c r="AQ1038" s="15"/>
      <c r="AR1038" s="24"/>
      <c r="AS1038" s="15"/>
      <c r="AT1038" s="24"/>
      <c r="AU1038" s="15"/>
      <c r="AV1038" s="24"/>
      <c r="AW1038" s="15"/>
      <c r="AX1038" s="24"/>
      <c r="AY1038" s="15"/>
      <c r="AZ1038" s="15"/>
      <c r="BA1038" s="15"/>
      <c r="BB1038" s="15"/>
      <c r="BC1038" s="15"/>
      <c r="BD1038" s="15"/>
      <c r="BE1038" s="15"/>
      <c r="BF1038" s="24"/>
      <c r="BG1038" s="15"/>
      <c r="BH1038" s="24"/>
      <c r="BI1038" s="15"/>
      <c r="BJ1038" s="24"/>
      <c r="BK1038" s="15"/>
      <c r="BL1038" s="24"/>
      <c r="BM1038" s="15"/>
      <c r="BN1038" s="24"/>
      <c r="BO1038" s="15">
        <v>120</v>
      </c>
      <c r="BP1038" s="24">
        <v>1</v>
      </c>
      <c r="BQ1038" s="15"/>
      <c r="BR1038" s="24"/>
      <c r="BS1038" s="15"/>
      <c r="BT1038" s="24"/>
      <c r="BU1038" s="15">
        <v>105</v>
      </c>
      <c r="BV1038" s="24">
        <v>2</v>
      </c>
      <c r="BW1038" s="15"/>
      <c r="BX1038" s="24"/>
      <c r="BY1038" s="15"/>
      <c r="BZ1038" s="24"/>
      <c r="CA1038" s="15"/>
      <c r="CB1038" s="24"/>
      <c r="CC1038" s="15"/>
      <c r="CD1038" s="24"/>
      <c r="CE1038" s="15"/>
      <c r="CF1038" s="24"/>
      <c r="CG1038" s="15"/>
      <c r="CH1038" s="25"/>
      <c r="CI1038" s="15"/>
      <c r="CJ1038" s="25"/>
      <c r="CK1038" s="15"/>
      <c r="CL1038" s="25"/>
      <c r="CM1038" s="15"/>
      <c r="CN1038" s="25"/>
      <c r="CO1038" s="15"/>
      <c r="CP1038" s="25"/>
      <c r="CQ1038" s="15"/>
      <c r="CR1038" s="25"/>
      <c r="CS1038" s="15">
        <f t="shared" si="206"/>
        <v>0</v>
      </c>
      <c r="CT1038" s="15">
        <f t="shared" si="207"/>
        <v>60</v>
      </c>
      <c r="CU1038" s="15">
        <f t="shared" si="208"/>
        <v>1</v>
      </c>
      <c r="CV1038" s="15">
        <f t="shared" si="209"/>
        <v>0</v>
      </c>
      <c r="CW1038" s="15"/>
      <c r="CX1038" s="15"/>
      <c r="CY1038" s="15">
        <f t="shared" si="210"/>
        <v>0</v>
      </c>
      <c r="CZ1038" s="15">
        <f>GG1038</f>
        <v>0</v>
      </c>
      <c r="DA1038" s="19"/>
      <c r="DB1038" s="17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7"/>
      <c r="DQ1038" s="15"/>
      <c r="DR1038" s="15"/>
      <c r="DS1038" s="15"/>
      <c r="DT1038" s="15"/>
      <c r="DU1038" s="15"/>
      <c r="DV1038" s="15"/>
      <c r="DW1038" s="15">
        <v>42</v>
      </c>
      <c r="DX1038" s="20">
        <v>2</v>
      </c>
      <c r="DY1038" s="15"/>
      <c r="DZ1038" s="20"/>
      <c r="EA1038" s="15"/>
      <c r="EB1038" s="20"/>
      <c r="EC1038" s="15"/>
      <c r="ED1038" s="20"/>
      <c r="EE1038" s="15"/>
      <c r="EF1038" s="20"/>
      <c r="EG1038" s="15"/>
      <c r="EH1038" s="20"/>
      <c r="EI1038" s="15"/>
      <c r="EJ1038" s="20"/>
      <c r="EK1038" s="15"/>
      <c r="EL1038" s="20"/>
      <c r="EM1038" s="15"/>
      <c r="EN1038" s="20"/>
      <c r="EO1038" s="15"/>
      <c r="EP1038" s="20"/>
      <c r="EQ1038" s="15"/>
      <c r="ER1038" s="20"/>
      <c r="ES1038" s="15"/>
      <c r="ET1038" s="20"/>
      <c r="EU1038" s="15"/>
      <c r="EV1038" s="20"/>
      <c r="EW1038" s="15"/>
      <c r="EX1038" s="20"/>
      <c r="EY1038" s="15">
        <v>60</v>
      </c>
      <c r="EZ1038" s="20">
        <v>1</v>
      </c>
      <c r="FA1038" s="15"/>
      <c r="FB1038" s="20"/>
      <c r="FC1038" s="15"/>
      <c r="FD1038" s="20"/>
      <c r="FE1038" s="15"/>
      <c r="FF1038" s="20"/>
      <c r="FG1038" s="15"/>
      <c r="FH1038" s="20"/>
      <c r="FI1038" s="15"/>
      <c r="FJ1038" s="20"/>
      <c r="FK1038" s="15"/>
      <c r="FL1038" s="20"/>
      <c r="FM1038" s="15"/>
      <c r="FN1038" s="20"/>
      <c r="FO1038" s="15"/>
      <c r="FP1038" s="20"/>
      <c r="FQ1038" s="15"/>
      <c r="FR1038" s="20"/>
      <c r="FS1038" s="15"/>
      <c r="FT1038" s="20"/>
      <c r="FU1038" s="15"/>
      <c r="FV1038" s="20"/>
      <c r="FW1038" s="15"/>
      <c r="FX1038" s="20"/>
      <c r="FY1038" s="15"/>
      <c r="FZ1038" s="20"/>
      <c r="GA1038" s="15"/>
      <c r="GB1038" s="20"/>
      <c r="GC1038" s="15"/>
      <c r="GD1038" s="20"/>
      <c r="GE1038" s="15"/>
      <c r="GF1038" s="20"/>
      <c r="GG1038" s="170"/>
    </row>
    <row r="1039" spans="1:189" s="2" customFormat="1" ht="15" customHeight="1" x14ac:dyDescent="0.3">
      <c r="A1039" s="15" t="s">
        <v>133</v>
      </c>
      <c r="B1039" s="15" t="s">
        <v>142</v>
      </c>
      <c r="C1039" s="15" t="s">
        <v>191</v>
      </c>
      <c r="D1039" s="15" t="s">
        <v>752</v>
      </c>
      <c r="E1039" s="15" t="str">
        <f t="shared" si="204"/>
        <v>Jacob Ferdman</v>
      </c>
      <c r="F1039" s="15" t="s">
        <v>135</v>
      </c>
      <c r="G1039" s="15">
        <v>999919792</v>
      </c>
      <c r="H1039" s="15">
        <f t="shared" si="205"/>
        <v>68</v>
      </c>
      <c r="I1039" s="15"/>
      <c r="J1039" s="15"/>
      <c r="K1039" s="16"/>
      <c r="L1039" s="15"/>
      <c r="M1039" s="15"/>
      <c r="N1039" s="15"/>
      <c r="O1039" s="15">
        <f t="shared" si="200"/>
        <v>0</v>
      </c>
      <c r="P1039" s="15">
        <v>0</v>
      </c>
      <c r="Q1039" s="15">
        <f t="shared" si="201"/>
        <v>0</v>
      </c>
      <c r="R1039" s="15">
        <v>0</v>
      </c>
      <c r="S1039" s="15">
        <v>0</v>
      </c>
      <c r="T1039" s="15">
        <f t="shared" si="202"/>
        <v>0</v>
      </c>
      <c r="U1039" s="15">
        <f t="shared" si="203"/>
        <v>0</v>
      </c>
      <c r="V1039" s="15"/>
      <c r="W1039" s="15"/>
      <c r="X1039" s="15"/>
      <c r="Y1039" s="15"/>
      <c r="Z1039" s="16"/>
      <c r="AA1039" s="15"/>
      <c r="AB1039" s="24"/>
      <c r="AC1039" s="15"/>
      <c r="AD1039" s="15"/>
      <c r="AE1039" s="15"/>
      <c r="AF1039" s="15"/>
      <c r="AG1039" s="15"/>
      <c r="AH1039" s="24"/>
      <c r="AI1039" s="15"/>
      <c r="AJ1039" s="15"/>
      <c r="AK1039" s="15"/>
      <c r="AL1039" s="15"/>
      <c r="AM1039" s="15"/>
      <c r="AN1039" s="24"/>
      <c r="AO1039" s="15"/>
      <c r="AP1039" s="24"/>
      <c r="AQ1039" s="15"/>
      <c r="AR1039" s="24"/>
      <c r="AS1039" s="15"/>
      <c r="AT1039" s="24"/>
      <c r="AU1039" s="15"/>
      <c r="AV1039" s="24"/>
      <c r="AW1039" s="15"/>
      <c r="AX1039" s="24"/>
      <c r="AY1039" s="15"/>
      <c r="AZ1039" s="15"/>
      <c r="BA1039" s="15"/>
      <c r="BB1039" s="15"/>
      <c r="BC1039" s="15"/>
      <c r="BD1039" s="15"/>
      <c r="BE1039" s="15"/>
      <c r="BF1039" s="24"/>
      <c r="BG1039" s="15"/>
      <c r="BH1039" s="24"/>
      <c r="BI1039" s="15"/>
      <c r="BJ1039" s="24"/>
      <c r="BK1039" s="15"/>
      <c r="BL1039" s="24"/>
      <c r="BM1039" s="15"/>
      <c r="BN1039" s="24"/>
      <c r="BO1039" s="15">
        <v>120</v>
      </c>
      <c r="BP1039" s="24">
        <v>1</v>
      </c>
      <c r="BQ1039" s="15"/>
      <c r="BR1039" s="24"/>
      <c r="BS1039" s="15"/>
      <c r="BT1039" s="24"/>
      <c r="BU1039" s="15">
        <v>140</v>
      </c>
      <c r="BV1039" s="24">
        <v>1</v>
      </c>
      <c r="BW1039" s="15"/>
      <c r="BX1039" s="24"/>
      <c r="BY1039" s="15"/>
      <c r="BZ1039" s="24"/>
      <c r="CA1039" s="15"/>
      <c r="CB1039" s="24"/>
      <c r="CC1039" s="15"/>
      <c r="CD1039" s="24"/>
      <c r="CE1039" s="15"/>
      <c r="CF1039" s="24"/>
      <c r="CG1039" s="15"/>
      <c r="CH1039" s="25"/>
      <c r="CI1039" s="15"/>
      <c r="CJ1039" s="25"/>
      <c r="CK1039" s="15"/>
      <c r="CL1039" s="25"/>
      <c r="CM1039" s="15"/>
      <c r="CN1039" s="25"/>
      <c r="CO1039" s="15"/>
      <c r="CP1039" s="25"/>
      <c r="CQ1039" s="15"/>
      <c r="CR1039" s="25"/>
      <c r="CS1039" s="15">
        <f t="shared" si="206"/>
        <v>0</v>
      </c>
      <c r="CT1039" s="15">
        <f t="shared" si="207"/>
        <v>68</v>
      </c>
      <c r="CU1039" s="15">
        <f t="shared" si="208"/>
        <v>1</v>
      </c>
      <c r="CV1039" s="15">
        <f t="shared" si="209"/>
        <v>0</v>
      </c>
      <c r="CW1039" s="15"/>
      <c r="CX1039" s="15"/>
      <c r="CY1039" s="15">
        <f t="shared" si="210"/>
        <v>0</v>
      </c>
      <c r="CZ1039" s="15">
        <f>GG1039</f>
        <v>0</v>
      </c>
      <c r="DA1039" s="19"/>
      <c r="DB1039" s="17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7"/>
      <c r="DQ1039" s="15"/>
      <c r="DR1039" s="15"/>
      <c r="DS1039" s="15"/>
      <c r="DT1039" s="15"/>
      <c r="DU1039" s="15"/>
      <c r="DV1039" s="15"/>
      <c r="DW1039" s="15">
        <v>31.6</v>
      </c>
      <c r="DX1039" s="20">
        <v>3</v>
      </c>
      <c r="DY1039" s="15"/>
      <c r="DZ1039" s="20"/>
      <c r="EA1039" s="15"/>
      <c r="EB1039" s="20"/>
      <c r="EC1039" s="15"/>
      <c r="ED1039" s="20"/>
      <c r="EE1039" s="15"/>
      <c r="EF1039" s="20"/>
      <c r="EG1039" s="15"/>
      <c r="EH1039" s="20"/>
      <c r="EI1039" s="15"/>
      <c r="EJ1039" s="20"/>
      <c r="EK1039" s="15"/>
      <c r="EL1039" s="20"/>
      <c r="EM1039" s="15"/>
      <c r="EN1039" s="20"/>
      <c r="EO1039" s="15"/>
      <c r="EP1039" s="20"/>
      <c r="EQ1039" s="15"/>
      <c r="ER1039" s="20"/>
      <c r="ES1039" s="15"/>
      <c r="ET1039" s="20"/>
      <c r="EU1039" s="15"/>
      <c r="EV1039" s="20"/>
      <c r="EW1039" s="15"/>
      <c r="EX1039" s="20"/>
      <c r="EY1039" s="15">
        <v>68</v>
      </c>
      <c r="EZ1039" s="20">
        <v>4</v>
      </c>
      <c r="FA1039" s="15"/>
      <c r="FB1039" s="20"/>
      <c r="FC1039" s="15"/>
      <c r="FD1039" s="20"/>
      <c r="FE1039" s="15"/>
      <c r="FF1039" s="20"/>
      <c r="FG1039" s="15"/>
      <c r="FH1039" s="20"/>
      <c r="FI1039" s="15"/>
      <c r="FJ1039" s="20"/>
      <c r="FK1039" s="15"/>
      <c r="FL1039" s="20"/>
      <c r="FM1039" s="15"/>
      <c r="FN1039" s="20"/>
      <c r="FO1039" s="15"/>
      <c r="FP1039" s="20"/>
      <c r="FQ1039" s="15"/>
      <c r="FR1039" s="20"/>
      <c r="FS1039" s="15"/>
      <c r="FT1039" s="20"/>
      <c r="FU1039" s="15"/>
      <c r="FV1039" s="20"/>
      <c r="FW1039" s="15"/>
      <c r="FX1039" s="20"/>
      <c r="FY1039" s="15"/>
      <c r="FZ1039" s="20"/>
      <c r="GA1039" s="15"/>
      <c r="GB1039" s="20"/>
      <c r="GC1039" s="15"/>
      <c r="GD1039" s="20"/>
      <c r="GE1039" s="15"/>
      <c r="GF1039" s="20"/>
      <c r="GG1039" s="170"/>
    </row>
    <row r="1040" spans="1:189" s="2" customFormat="1" ht="15" customHeight="1" x14ac:dyDescent="0.3">
      <c r="A1040" s="17" t="s">
        <v>133</v>
      </c>
      <c r="B1040" s="15" t="s">
        <v>134</v>
      </c>
      <c r="C1040" s="15" t="s">
        <v>266</v>
      </c>
      <c r="D1040" s="15" t="s">
        <v>752</v>
      </c>
      <c r="E1040" s="15" t="str">
        <f t="shared" si="204"/>
        <v>Luke Ferdman</v>
      </c>
      <c r="F1040" s="17" t="s">
        <v>135</v>
      </c>
      <c r="G1040" s="15">
        <v>999919793</v>
      </c>
      <c r="H1040" s="15">
        <f t="shared" si="205"/>
        <v>68</v>
      </c>
      <c r="I1040" s="15"/>
      <c r="J1040" s="17">
        <f>(O1040+P1040+R1040+S1040+T1040+U1040)/2</f>
        <v>0</v>
      </c>
      <c r="K1040" s="16"/>
      <c r="L1040" s="15"/>
      <c r="M1040" s="15"/>
      <c r="N1040" s="15"/>
      <c r="O1040" s="15">
        <f t="shared" si="200"/>
        <v>0</v>
      </c>
      <c r="P1040" s="15">
        <v>0</v>
      </c>
      <c r="Q1040" s="15">
        <f t="shared" si="201"/>
        <v>0</v>
      </c>
      <c r="R1040" s="15">
        <v>0</v>
      </c>
      <c r="S1040" s="15">
        <v>0</v>
      </c>
      <c r="T1040" s="15">
        <f t="shared" si="202"/>
        <v>0</v>
      </c>
      <c r="U1040" s="15">
        <f t="shared" si="203"/>
        <v>0</v>
      </c>
      <c r="V1040" s="15"/>
      <c r="W1040" s="15"/>
      <c r="X1040" s="15"/>
      <c r="Y1040" s="15"/>
      <c r="Z1040" s="16"/>
      <c r="AA1040" s="15"/>
      <c r="AB1040" s="24"/>
      <c r="AC1040" s="15"/>
      <c r="AD1040" s="15"/>
      <c r="AE1040" s="15"/>
      <c r="AF1040" s="15"/>
      <c r="AG1040" s="15"/>
      <c r="AH1040" s="24"/>
      <c r="AI1040" s="15"/>
      <c r="AJ1040" s="15"/>
      <c r="AK1040" s="15"/>
      <c r="AL1040" s="15"/>
      <c r="AM1040" s="15"/>
      <c r="AN1040" s="24"/>
      <c r="AO1040" s="15"/>
      <c r="AP1040" s="24"/>
      <c r="AQ1040" s="15"/>
      <c r="AR1040" s="24"/>
      <c r="AS1040" s="15"/>
      <c r="AT1040" s="24"/>
      <c r="AU1040" s="15"/>
      <c r="AV1040" s="24"/>
      <c r="AW1040" s="15"/>
      <c r="AX1040" s="24"/>
      <c r="AY1040" s="15"/>
      <c r="AZ1040" s="15"/>
      <c r="BA1040" s="15"/>
      <c r="BB1040" s="15"/>
      <c r="BC1040" s="15"/>
      <c r="BD1040" s="15"/>
      <c r="BE1040" s="15"/>
      <c r="BF1040" s="24"/>
      <c r="BG1040" s="15"/>
      <c r="BH1040" s="24"/>
      <c r="BI1040" s="15"/>
      <c r="BJ1040" s="24"/>
      <c r="BK1040" s="15"/>
      <c r="BL1040" s="24"/>
      <c r="BM1040" s="15"/>
      <c r="BN1040" s="24"/>
      <c r="BO1040" s="15"/>
      <c r="BP1040" s="24"/>
      <c r="BQ1040" s="15"/>
      <c r="BR1040" s="24"/>
      <c r="BS1040" s="15"/>
      <c r="BT1040" s="24"/>
      <c r="BU1040" s="15"/>
      <c r="BV1040" s="24"/>
      <c r="BW1040" s="15"/>
      <c r="BX1040" s="24"/>
      <c r="BY1040" s="15"/>
      <c r="BZ1040" s="24"/>
      <c r="CA1040" s="15"/>
      <c r="CB1040" s="24"/>
      <c r="CC1040" s="15"/>
      <c r="CD1040" s="24"/>
      <c r="CE1040" s="15"/>
      <c r="CF1040" s="24"/>
      <c r="CG1040" s="15"/>
      <c r="CH1040" s="25"/>
      <c r="CI1040" s="15"/>
      <c r="CJ1040" s="25"/>
      <c r="CK1040" s="15"/>
      <c r="CL1040" s="25"/>
      <c r="CM1040" s="15"/>
      <c r="CN1040" s="25"/>
      <c r="CO1040" s="15"/>
      <c r="CP1040" s="25"/>
      <c r="CQ1040" s="15"/>
      <c r="CR1040" s="25"/>
      <c r="CS1040" s="15">
        <f t="shared" si="206"/>
        <v>0</v>
      </c>
      <c r="CT1040" s="15">
        <f t="shared" si="207"/>
        <v>68</v>
      </c>
      <c r="CU1040" s="15">
        <f t="shared" si="208"/>
        <v>1</v>
      </c>
      <c r="CV1040" s="15">
        <f t="shared" si="209"/>
        <v>0</v>
      </c>
      <c r="CW1040" s="15"/>
      <c r="CX1040" s="15"/>
      <c r="CY1040" s="15">
        <f t="shared" si="210"/>
        <v>0</v>
      </c>
      <c r="CZ1040" s="15">
        <f>GG1040</f>
        <v>0</v>
      </c>
      <c r="DA1040" s="19"/>
      <c r="DB1040" s="17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7"/>
      <c r="DQ1040" s="15"/>
      <c r="DR1040" s="15"/>
      <c r="DS1040" s="15"/>
      <c r="DT1040" s="15"/>
      <c r="DU1040" s="15"/>
      <c r="DV1040" s="15"/>
      <c r="DW1040" s="15">
        <v>71</v>
      </c>
      <c r="DX1040" s="20">
        <v>5</v>
      </c>
      <c r="DY1040" s="15"/>
      <c r="DZ1040" s="20"/>
      <c r="EA1040" s="15"/>
      <c r="EB1040" s="20"/>
      <c r="EC1040" s="15"/>
      <c r="ED1040" s="20"/>
      <c r="EE1040" s="15"/>
      <c r="EF1040" s="20"/>
      <c r="EG1040" s="15"/>
      <c r="EH1040" s="20"/>
      <c r="EI1040" s="15"/>
      <c r="EJ1040" s="20"/>
      <c r="EK1040" s="15"/>
      <c r="EL1040" s="20"/>
      <c r="EM1040" s="15"/>
      <c r="EN1040" s="20"/>
      <c r="EO1040" s="15"/>
      <c r="EP1040" s="20"/>
      <c r="EQ1040" s="15"/>
      <c r="ER1040" s="20"/>
      <c r="ES1040" s="15"/>
      <c r="ET1040" s="20"/>
      <c r="EU1040" s="15"/>
      <c r="EV1040" s="20"/>
      <c r="EW1040" s="15"/>
      <c r="EX1040" s="20"/>
      <c r="EY1040" s="15">
        <v>68</v>
      </c>
      <c r="EZ1040" s="20">
        <v>3</v>
      </c>
      <c r="FA1040" s="15"/>
      <c r="FB1040" s="20"/>
      <c r="FC1040" s="15"/>
      <c r="FD1040" s="20"/>
      <c r="FE1040" s="15"/>
      <c r="FF1040" s="20"/>
      <c r="FG1040" s="15"/>
      <c r="FH1040" s="20"/>
      <c r="FI1040" s="15"/>
      <c r="FJ1040" s="20"/>
      <c r="FK1040" s="15"/>
      <c r="FL1040" s="20"/>
      <c r="FM1040" s="15"/>
      <c r="FN1040" s="20"/>
      <c r="FO1040" s="15"/>
      <c r="FP1040" s="20"/>
      <c r="FQ1040" s="15"/>
      <c r="FR1040" s="20"/>
      <c r="FS1040" s="15"/>
      <c r="FT1040" s="20"/>
      <c r="FU1040" s="15"/>
      <c r="FV1040" s="20"/>
      <c r="FW1040" s="15"/>
      <c r="FX1040" s="20"/>
      <c r="FY1040" s="15"/>
      <c r="FZ1040" s="20"/>
      <c r="GA1040" s="15"/>
      <c r="GB1040" s="20"/>
      <c r="GC1040" s="15"/>
      <c r="GD1040" s="20"/>
      <c r="GE1040" s="15"/>
      <c r="GF1040" s="20"/>
      <c r="GG1040" s="170"/>
    </row>
    <row r="1041" spans="1:189" s="2" customFormat="1" ht="15" customHeight="1" x14ac:dyDescent="0.3">
      <c r="A1041" s="15" t="s">
        <v>146</v>
      </c>
      <c r="B1041" s="15" t="s">
        <v>142</v>
      </c>
      <c r="C1041" s="15" t="s">
        <v>474</v>
      </c>
      <c r="D1041" s="15" t="s">
        <v>1627</v>
      </c>
      <c r="E1041" s="15" t="str">
        <f t="shared" si="204"/>
        <v>Natalie RIOS</v>
      </c>
      <c r="F1041" s="15" t="s">
        <v>128</v>
      </c>
      <c r="G1041" s="15">
        <v>999919796</v>
      </c>
      <c r="H1041" s="15">
        <f t="shared" si="205"/>
        <v>90</v>
      </c>
      <c r="I1041" s="15"/>
      <c r="J1041" s="15"/>
      <c r="K1041" s="16"/>
      <c r="L1041" s="15"/>
      <c r="M1041" s="15"/>
      <c r="N1041" s="15"/>
      <c r="O1041" s="15">
        <f t="shared" si="200"/>
        <v>0</v>
      </c>
      <c r="P1041" s="15">
        <v>0</v>
      </c>
      <c r="Q1041" s="15">
        <f t="shared" si="201"/>
        <v>1</v>
      </c>
      <c r="R1041" s="15">
        <v>0</v>
      </c>
      <c r="S1041" s="15">
        <v>0</v>
      </c>
      <c r="T1041" s="15">
        <f t="shared" si="202"/>
        <v>90</v>
      </c>
      <c r="U1041" s="15">
        <f t="shared" si="203"/>
        <v>0</v>
      </c>
      <c r="V1041" s="15"/>
      <c r="W1041" s="15"/>
      <c r="X1041" s="15"/>
      <c r="Y1041" s="15"/>
      <c r="Z1041" s="16"/>
      <c r="AA1041" s="15"/>
      <c r="AB1041" s="15"/>
      <c r="AC1041" s="15"/>
      <c r="AD1041" s="15"/>
      <c r="AE1041" s="15"/>
      <c r="AF1041" s="24"/>
      <c r="AG1041" s="15"/>
      <c r="AH1041" s="24"/>
      <c r="AI1041" s="15"/>
      <c r="AJ1041" s="24"/>
      <c r="AK1041" s="15"/>
      <c r="AL1041" s="24"/>
      <c r="AM1041" s="15"/>
      <c r="AN1041" s="24"/>
      <c r="AO1041" s="15"/>
      <c r="AP1041" s="24"/>
      <c r="AQ1041" s="15"/>
      <c r="AR1041" s="24"/>
      <c r="AS1041" s="15"/>
      <c r="AT1041" s="24"/>
      <c r="AU1041" s="15"/>
      <c r="AV1041" s="24"/>
      <c r="AW1041" s="15"/>
      <c r="AX1041" s="24"/>
      <c r="AY1041" s="15"/>
      <c r="AZ1041" s="15"/>
      <c r="BA1041" s="15"/>
      <c r="BB1041" s="24"/>
      <c r="BC1041" s="15"/>
      <c r="BD1041" s="24"/>
      <c r="BE1041" s="15"/>
      <c r="BF1041" s="24"/>
      <c r="BG1041" s="15"/>
      <c r="BH1041" s="24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24"/>
      <c r="CQ1041" s="15"/>
      <c r="CR1041" s="24"/>
      <c r="CS1041" s="15">
        <f t="shared" si="206"/>
        <v>0</v>
      </c>
      <c r="CT1041" s="15">
        <f t="shared" si="207"/>
        <v>0</v>
      </c>
      <c r="CU1041" s="15">
        <f t="shared" si="208"/>
        <v>0</v>
      </c>
      <c r="CV1041" s="15">
        <f t="shared" si="209"/>
        <v>0</v>
      </c>
      <c r="CW1041" s="15"/>
      <c r="CX1041" s="15"/>
      <c r="CY1041" s="15">
        <f t="shared" si="210"/>
        <v>0</v>
      </c>
      <c r="CZ1041" s="15">
        <f>GG1041</f>
        <v>0</v>
      </c>
      <c r="DA1041" s="20"/>
      <c r="DB1041" s="17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>
        <v>30</v>
      </c>
      <c r="DP1041" s="17"/>
      <c r="DQ1041" s="15"/>
      <c r="DR1041" s="15"/>
      <c r="DS1041" s="15"/>
      <c r="DT1041" s="15"/>
      <c r="DU1041" s="15"/>
      <c r="DV1041" s="15"/>
      <c r="DW1041" s="15"/>
      <c r="DX1041" s="20"/>
      <c r="DY1041" s="15"/>
      <c r="DZ1041" s="20"/>
      <c r="EA1041" s="15"/>
      <c r="EB1041" s="20"/>
      <c r="EC1041" s="15">
        <v>90</v>
      </c>
      <c r="ED1041" s="20">
        <v>3</v>
      </c>
      <c r="EE1041" s="15"/>
      <c r="EF1041" s="20"/>
      <c r="EG1041" s="15"/>
      <c r="EH1041" s="20"/>
      <c r="EI1041" s="15"/>
      <c r="EJ1041" s="20"/>
      <c r="EK1041" s="15"/>
      <c r="EL1041" s="20"/>
      <c r="EM1041" s="15"/>
      <c r="EN1041" s="20"/>
      <c r="EO1041" s="15"/>
      <c r="EP1041" s="20"/>
      <c r="EQ1041" s="15"/>
      <c r="ER1041" s="20"/>
      <c r="ES1041" s="15"/>
      <c r="ET1041" s="20"/>
      <c r="EU1041" s="15"/>
      <c r="EV1041" s="20"/>
      <c r="EW1041" s="15"/>
      <c r="EX1041" s="20"/>
      <c r="EY1041" s="15"/>
      <c r="EZ1041" s="20"/>
      <c r="FA1041" s="15"/>
      <c r="FB1041" s="20"/>
      <c r="FC1041" s="15"/>
      <c r="FD1041" s="20"/>
      <c r="FE1041" s="15"/>
      <c r="FF1041" s="20"/>
      <c r="FG1041" s="15"/>
      <c r="FH1041" s="20"/>
      <c r="FI1041" s="15"/>
      <c r="FJ1041" s="20"/>
      <c r="FK1041" s="15"/>
      <c r="FL1041" s="20"/>
      <c r="FM1041" s="15"/>
      <c r="FN1041" s="20"/>
      <c r="FO1041" s="15"/>
      <c r="FP1041" s="20"/>
      <c r="FQ1041" s="15"/>
      <c r="FR1041" s="20"/>
      <c r="FS1041" s="15"/>
      <c r="FT1041" s="20"/>
      <c r="FU1041" s="15"/>
      <c r="FV1041" s="20"/>
      <c r="FW1041" s="15"/>
      <c r="FX1041" s="20"/>
      <c r="FY1041" s="15"/>
      <c r="FZ1041" s="20"/>
      <c r="GA1041" s="15"/>
      <c r="GB1041" s="20"/>
      <c r="GC1041" s="15"/>
      <c r="GD1041" s="20"/>
      <c r="GE1041" s="15"/>
      <c r="GF1041" s="20"/>
      <c r="GG1041" s="170"/>
    </row>
    <row r="1042" spans="1:189" s="2" customFormat="1" ht="15" customHeight="1" x14ac:dyDescent="0.3">
      <c r="A1042" s="15" t="s">
        <v>2903</v>
      </c>
      <c r="B1042" s="15" t="s">
        <v>126</v>
      </c>
      <c r="C1042" s="17" t="s">
        <v>2207</v>
      </c>
      <c r="D1042" s="17" t="s">
        <v>1968</v>
      </c>
      <c r="E1042" s="15" t="str">
        <f t="shared" si="204"/>
        <v>Andrew H. Yang</v>
      </c>
      <c r="F1042" s="17" t="s">
        <v>135</v>
      </c>
      <c r="G1042" s="15">
        <v>999919803</v>
      </c>
      <c r="H1042" s="15">
        <f t="shared" si="205"/>
        <v>82</v>
      </c>
      <c r="I1042" s="15"/>
      <c r="J1042" s="17">
        <f>(O1042+P1042+R1042+S1042+T1042+U1042)/2</f>
        <v>19</v>
      </c>
      <c r="K1042" s="16"/>
      <c r="L1042" s="15"/>
      <c r="M1042" s="15"/>
      <c r="N1042" s="15"/>
      <c r="O1042" s="15">
        <f t="shared" si="200"/>
        <v>0</v>
      </c>
      <c r="P1042" s="15">
        <v>0</v>
      </c>
      <c r="Q1042" s="15">
        <f t="shared" si="201"/>
        <v>0</v>
      </c>
      <c r="R1042" s="15">
        <v>0</v>
      </c>
      <c r="S1042" s="15">
        <v>0</v>
      </c>
      <c r="T1042" s="15">
        <f t="shared" si="202"/>
        <v>38</v>
      </c>
      <c r="U1042" s="15">
        <f t="shared" si="203"/>
        <v>0</v>
      </c>
      <c r="V1042" s="15"/>
      <c r="W1042" s="15"/>
      <c r="X1042" s="15"/>
      <c r="Y1042" s="15"/>
      <c r="Z1042" s="16"/>
      <c r="AA1042" s="15"/>
      <c r="AB1042" s="24"/>
      <c r="AC1042" s="15"/>
      <c r="AD1042" s="15"/>
      <c r="AE1042" s="15"/>
      <c r="AF1042" s="15"/>
      <c r="AG1042" s="15"/>
      <c r="AH1042" s="24"/>
      <c r="AI1042" s="15"/>
      <c r="AJ1042" s="15"/>
      <c r="AK1042" s="15"/>
      <c r="AL1042" s="15"/>
      <c r="AM1042" s="15"/>
      <c r="AN1042" s="24"/>
      <c r="AO1042" s="15"/>
      <c r="AP1042" s="24"/>
      <c r="AQ1042" s="15"/>
      <c r="AR1042" s="24"/>
      <c r="AS1042" s="15"/>
      <c r="AT1042" s="24"/>
      <c r="AU1042" s="15"/>
      <c r="AV1042" s="24"/>
      <c r="AW1042" s="15"/>
      <c r="AX1042" s="24"/>
      <c r="AY1042" s="15"/>
      <c r="AZ1042" s="15"/>
      <c r="BA1042" s="15"/>
      <c r="BB1042" s="15"/>
      <c r="BC1042" s="15"/>
      <c r="BD1042" s="15"/>
      <c r="BE1042" s="15"/>
      <c r="BF1042" s="24"/>
      <c r="BG1042" s="15"/>
      <c r="BH1042" s="24"/>
      <c r="BI1042" s="15"/>
      <c r="BJ1042" s="24"/>
      <c r="BK1042" s="15"/>
      <c r="BL1042" s="24"/>
      <c r="BM1042" s="15"/>
      <c r="BN1042" s="24"/>
      <c r="BO1042" s="15"/>
      <c r="BP1042" s="24"/>
      <c r="BQ1042" s="15"/>
      <c r="BR1042" s="24"/>
      <c r="BS1042" s="15"/>
      <c r="BT1042" s="24"/>
      <c r="BU1042" s="15"/>
      <c r="BV1042" s="24"/>
      <c r="BW1042" s="15"/>
      <c r="BX1042" s="24"/>
      <c r="BY1042" s="15"/>
      <c r="BZ1042" s="24"/>
      <c r="CA1042" s="15"/>
      <c r="CB1042" s="24"/>
      <c r="CC1042" s="15"/>
      <c r="CD1042" s="24"/>
      <c r="CE1042" s="15"/>
      <c r="CF1042" s="24"/>
      <c r="CG1042" s="15"/>
      <c r="CH1042" s="25"/>
      <c r="CI1042" s="15"/>
      <c r="CJ1042" s="25"/>
      <c r="CK1042" s="15"/>
      <c r="CL1042" s="25"/>
      <c r="CM1042" s="15"/>
      <c r="CN1042" s="25"/>
      <c r="CO1042" s="15"/>
      <c r="CP1042" s="25"/>
      <c r="CQ1042" s="15"/>
      <c r="CR1042" s="25"/>
      <c r="CS1042" s="15">
        <f t="shared" si="206"/>
        <v>0</v>
      </c>
      <c r="CT1042" s="15">
        <f t="shared" si="207"/>
        <v>63</v>
      </c>
      <c r="CU1042" s="15">
        <f t="shared" si="208"/>
        <v>1</v>
      </c>
      <c r="CV1042" s="15">
        <f t="shared" si="209"/>
        <v>0</v>
      </c>
      <c r="CW1042" s="15"/>
      <c r="CX1042" s="15"/>
      <c r="CY1042" s="15">
        <f t="shared" si="210"/>
        <v>0</v>
      </c>
      <c r="CZ1042" s="15">
        <f>GG1042</f>
        <v>0</v>
      </c>
      <c r="DA1042" s="19"/>
      <c r="DB1042" s="17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7"/>
      <c r="DQ1042" s="15"/>
      <c r="DR1042" s="15"/>
      <c r="DS1042" s="15"/>
      <c r="DT1042" s="15"/>
      <c r="DU1042" s="15"/>
      <c r="DV1042" s="15"/>
      <c r="DW1042" s="15"/>
      <c r="DX1042" s="20"/>
      <c r="DY1042" s="15"/>
      <c r="DZ1042" s="20"/>
      <c r="EA1042" s="15"/>
      <c r="EB1042" s="20"/>
      <c r="EC1042" s="15">
        <v>38</v>
      </c>
      <c r="ED1042" s="20" t="s">
        <v>168</v>
      </c>
      <c r="EE1042" s="15"/>
      <c r="EF1042" s="20"/>
      <c r="EG1042" s="15"/>
      <c r="EH1042" s="20"/>
      <c r="EI1042" s="15"/>
      <c r="EJ1042" s="20"/>
      <c r="EK1042" s="15"/>
      <c r="EL1042" s="20"/>
      <c r="EM1042" s="15"/>
      <c r="EN1042" s="20"/>
      <c r="EO1042" s="15"/>
      <c r="EP1042" s="20"/>
      <c r="EQ1042" s="15"/>
      <c r="ER1042" s="20"/>
      <c r="ES1042" s="15"/>
      <c r="ET1042" s="20"/>
      <c r="EU1042" s="15"/>
      <c r="EV1042" s="20"/>
      <c r="EW1042" s="15">
        <v>63</v>
      </c>
      <c r="EX1042" s="20">
        <v>5</v>
      </c>
      <c r="EY1042" s="15"/>
      <c r="EZ1042" s="20"/>
      <c r="FA1042" s="15"/>
      <c r="FB1042" s="20"/>
      <c r="FC1042" s="15"/>
      <c r="FD1042" s="20"/>
      <c r="FE1042" s="15"/>
      <c r="FF1042" s="20"/>
      <c r="FG1042" s="15"/>
      <c r="FH1042" s="20"/>
      <c r="FI1042" s="15"/>
      <c r="FJ1042" s="20"/>
      <c r="FK1042" s="15"/>
      <c r="FL1042" s="20"/>
      <c r="FM1042" s="15"/>
      <c r="FN1042" s="20"/>
      <c r="FO1042" s="15"/>
      <c r="FP1042" s="20"/>
      <c r="FQ1042" s="15"/>
      <c r="FR1042" s="20"/>
      <c r="FS1042" s="15"/>
      <c r="FT1042" s="20"/>
      <c r="FU1042" s="15"/>
      <c r="FV1042" s="20"/>
      <c r="FW1042" s="15"/>
      <c r="FX1042" s="20"/>
      <c r="FY1042" s="15"/>
      <c r="FZ1042" s="20"/>
      <c r="GA1042" s="15"/>
      <c r="GB1042" s="20"/>
      <c r="GC1042" s="15"/>
      <c r="GD1042" s="20"/>
      <c r="GE1042" s="15"/>
      <c r="GF1042" s="20"/>
      <c r="GG1042" s="170"/>
    </row>
    <row r="1043" spans="1:189" s="2" customFormat="1" ht="15" customHeight="1" x14ac:dyDescent="0.3">
      <c r="A1043" s="15" t="s">
        <v>2903</v>
      </c>
      <c r="B1043" s="15" t="s">
        <v>140</v>
      </c>
      <c r="C1043" s="15" t="s">
        <v>474</v>
      </c>
      <c r="D1043" s="15" t="s">
        <v>852</v>
      </c>
      <c r="E1043" s="15" t="str">
        <f t="shared" si="204"/>
        <v>Natalie Gonzalez</v>
      </c>
      <c r="F1043" s="15" t="s">
        <v>128</v>
      </c>
      <c r="G1043" s="15">
        <v>999919825</v>
      </c>
      <c r="H1043" s="15">
        <f t="shared" si="205"/>
        <v>90</v>
      </c>
      <c r="I1043" s="15"/>
      <c r="J1043" s="15"/>
      <c r="K1043" s="16"/>
      <c r="L1043" s="15"/>
      <c r="M1043" s="15"/>
      <c r="N1043" s="15"/>
      <c r="O1043" s="15">
        <f t="shared" si="200"/>
        <v>0</v>
      </c>
      <c r="P1043" s="15">
        <v>0</v>
      </c>
      <c r="Q1043" s="15">
        <f t="shared" si="201"/>
        <v>0</v>
      </c>
      <c r="R1043" s="15">
        <v>0</v>
      </c>
      <c r="S1043" s="15">
        <v>0</v>
      </c>
      <c r="T1043" s="15">
        <f t="shared" si="202"/>
        <v>90</v>
      </c>
      <c r="U1043" s="15">
        <f t="shared" si="203"/>
        <v>0</v>
      </c>
      <c r="V1043" s="15"/>
      <c r="W1043" s="15"/>
      <c r="X1043" s="15"/>
      <c r="Y1043" s="15"/>
      <c r="Z1043" s="16"/>
      <c r="AA1043" s="15"/>
      <c r="AB1043" s="24"/>
      <c r="AC1043" s="15"/>
      <c r="AD1043" s="15"/>
      <c r="AE1043" s="15"/>
      <c r="AF1043" s="15"/>
      <c r="AG1043" s="15"/>
      <c r="AH1043" s="24"/>
      <c r="AI1043" s="15"/>
      <c r="AJ1043" s="15"/>
      <c r="AK1043" s="15"/>
      <c r="AL1043" s="15"/>
      <c r="AM1043" s="15"/>
      <c r="AN1043" s="24"/>
      <c r="AO1043" s="15"/>
      <c r="AP1043" s="24"/>
      <c r="AQ1043" s="15"/>
      <c r="AR1043" s="24"/>
      <c r="AS1043" s="15"/>
      <c r="AT1043" s="24"/>
      <c r="AU1043" s="15"/>
      <c r="AV1043" s="24"/>
      <c r="AW1043" s="15"/>
      <c r="AX1043" s="24"/>
      <c r="AY1043" s="15"/>
      <c r="AZ1043" s="15"/>
      <c r="BA1043" s="15"/>
      <c r="BB1043" s="15"/>
      <c r="BC1043" s="15"/>
      <c r="BD1043" s="15"/>
      <c r="BE1043" s="15"/>
      <c r="BF1043" s="24"/>
      <c r="BG1043" s="15"/>
      <c r="BH1043" s="24"/>
      <c r="BI1043" s="15"/>
      <c r="BJ1043" s="24"/>
      <c r="BK1043" s="15"/>
      <c r="BL1043" s="24"/>
      <c r="BM1043" s="15"/>
      <c r="BN1043" s="24"/>
      <c r="BO1043" s="15"/>
      <c r="BP1043" s="24"/>
      <c r="BQ1043" s="15"/>
      <c r="BR1043" s="24"/>
      <c r="BS1043" s="15"/>
      <c r="BT1043" s="24"/>
      <c r="BU1043" s="15"/>
      <c r="BV1043" s="24"/>
      <c r="BW1043" s="15"/>
      <c r="BX1043" s="24"/>
      <c r="BY1043" s="15"/>
      <c r="BZ1043" s="24"/>
      <c r="CA1043" s="15"/>
      <c r="CB1043" s="24"/>
      <c r="CC1043" s="15"/>
      <c r="CD1043" s="24"/>
      <c r="CE1043" s="15"/>
      <c r="CF1043" s="24"/>
      <c r="CG1043" s="15"/>
      <c r="CH1043" s="25"/>
      <c r="CI1043" s="15"/>
      <c r="CJ1043" s="25"/>
      <c r="CK1043" s="15"/>
      <c r="CL1043" s="25"/>
      <c r="CM1043" s="15"/>
      <c r="CN1043" s="25"/>
      <c r="CO1043" s="15"/>
      <c r="CP1043" s="25"/>
      <c r="CQ1043" s="15"/>
      <c r="CR1043" s="25"/>
      <c r="CS1043" s="15">
        <f t="shared" si="206"/>
        <v>0</v>
      </c>
      <c r="CT1043" s="15">
        <f t="shared" si="207"/>
        <v>0</v>
      </c>
      <c r="CU1043" s="15">
        <f t="shared" si="208"/>
        <v>0</v>
      </c>
      <c r="CV1043" s="15">
        <f t="shared" si="209"/>
        <v>0</v>
      </c>
      <c r="CW1043" s="15"/>
      <c r="CX1043" s="15"/>
      <c r="CY1043" s="15">
        <f t="shared" si="210"/>
        <v>0</v>
      </c>
      <c r="CZ1043" s="15">
        <f>GG1043</f>
        <v>0</v>
      </c>
      <c r="DA1043" s="19"/>
      <c r="DB1043" s="17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7"/>
      <c r="DQ1043" s="15"/>
      <c r="DR1043" s="15"/>
      <c r="DS1043" s="15"/>
      <c r="DT1043" s="15"/>
      <c r="DU1043" s="15"/>
      <c r="DV1043" s="15"/>
      <c r="DW1043" s="15"/>
      <c r="DX1043" s="20"/>
      <c r="DY1043" s="15"/>
      <c r="DZ1043" s="20"/>
      <c r="EA1043" s="15">
        <v>35</v>
      </c>
      <c r="EB1043" s="20">
        <v>1</v>
      </c>
      <c r="EC1043" s="15">
        <v>90</v>
      </c>
      <c r="ED1043" s="20">
        <v>4</v>
      </c>
      <c r="EE1043" s="15"/>
      <c r="EF1043" s="20"/>
      <c r="EG1043" s="15"/>
      <c r="EH1043" s="20"/>
      <c r="EI1043" s="15"/>
      <c r="EJ1043" s="20"/>
      <c r="EK1043" s="15"/>
      <c r="EL1043" s="20"/>
      <c r="EM1043" s="15"/>
      <c r="EN1043" s="20"/>
      <c r="EO1043" s="15"/>
      <c r="EP1043" s="20"/>
      <c r="EQ1043" s="15"/>
      <c r="ER1043" s="20"/>
      <c r="ES1043" s="15"/>
      <c r="ET1043" s="20"/>
      <c r="EU1043" s="15"/>
      <c r="EV1043" s="20"/>
      <c r="EW1043" s="15"/>
      <c r="EX1043" s="20"/>
      <c r="EY1043" s="15"/>
      <c r="EZ1043" s="20"/>
      <c r="FA1043" s="15"/>
      <c r="FB1043" s="20"/>
      <c r="FC1043" s="15"/>
      <c r="FD1043" s="20"/>
      <c r="FE1043" s="15"/>
      <c r="FF1043" s="20"/>
      <c r="FG1043" s="15"/>
      <c r="FH1043" s="20"/>
      <c r="FI1043" s="15"/>
      <c r="FJ1043" s="20"/>
      <c r="FK1043" s="15"/>
      <c r="FL1043" s="20"/>
      <c r="FM1043" s="15"/>
      <c r="FN1043" s="20"/>
      <c r="FO1043" s="15"/>
      <c r="FP1043" s="20"/>
      <c r="FQ1043" s="15"/>
      <c r="FR1043" s="20"/>
      <c r="FS1043" s="15"/>
      <c r="FT1043" s="20"/>
      <c r="FU1043" s="15"/>
      <c r="FV1043" s="20"/>
      <c r="FW1043" s="15"/>
      <c r="FX1043" s="20"/>
      <c r="FY1043" s="15"/>
      <c r="FZ1043" s="20"/>
      <c r="GA1043" s="15"/>
      <c r="GB1043" s="20"/>
      <c r="GC1043" s="15"/>
      <c r="GD1043" s="20"/>
      <c r="GE1043" s="15"/>
      <c r="GF1043" s="20"/>
      <c r="GG1043" s="170"/>
    </row>
    <row r="1044" spans="1:189" s="2" customFormat="1" ht="15" customHeight="1" x14ac:dyDescent="0.3">
      <c r="A1044" s="82" t="s">
        <v>125</v>
      </c>
      <c r="B1044" s="82" t="s">
        <v>126</v>
      </c>
      <c r="C1044" s="82" t="s">
        <v>2864</v>
      </c>
      <c r="D1044" s="82" t="s">
        <v>1619</v>
      </c>
      <c r="E1044" s="15" t="str">
        <f t="shared" si="204"/>
        <v xml:space="preserve"> Brian  Rhee</v>
      </c>
      <c r="F1044" s="82" t="s">
        <v>135</v>
      </c>
      <c r="G1044" s="82">
        <v>999919830</v>
      </c>
      <c r="H1044" s="15">
        <f t="shared" si="205"/>
        <v>51</v>
      </c>
      <c r="I1044" s="15"/>
      <c r="J1044" s="15"/>
      <c r="K1044" s="16"/>
      <c r="L1044" s="15"/>
      <c r="M1044" s="15"/>
      <c r="N1044" s="15"/>
      <c r="O1044" s="15">
        <f t="shared" si="200"/>
        <v>0</v>
      </c>
      <c r="P1044" s="15">
        <v>0</v>
      </c>
      <c r="Q1044" s="15">
        <f t="shared" si="201"/>
        <v>0</v>
      </c>
      <c r="R1044" s="15">
        <v>0</v>
      </c>
      <c r="S1044" s="15">
        <v>0</v>
      </c>
      <c r="T1044" s="15">
        <f t="shared" si="202"/>
        <v>0</v>
      </c>
      <c r="U1044" s="15">
        <f t="shared" si="203"/>
        <v>0</v>
      </c>
      <c r="V1044" s="15"/>
      <c r="W1044" s="15"/>
      <c r="X1044" s="15"/>
      <c r="Y1044" s="15"/>
      <c r="Z1044" s="16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>
        <f t="shared" si="206"/>
        <v>0</v>
      </c>
      <c r="CT1044" s="15">
        <f t="shared" si="207"/>
        <v>51</v>
      </c>
      <c r="CU1044" s="15">
        <f t="shared" si="208"/>
        <v>1</v>
      </c>
      <c r="CV1044" s="15">
        <f t="shared" si="209"/>
        <v>0</v>
      </c>
      <c r="CW1044" s="15"/>
      <c r="CX1044" s="15"/>
      <c r="CY1044" s="15">
        <f t="shared" si="210"/>
        <v>0</v>
      </c>
      <c r="CZ1044" s="15">
        <f>GG1044</f>
        <v>0</v>
      </c>
      <c r="DA1044" s="16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20"/>
      <c r="DY1044" s="15"/>
      <c r="DZ1044" s="20"/>
      <c r="EA1044" s="15"/>
      <c r="EB1044" s="20"/>
      <c r="EC1044" s="15"/>
      <c r="ED1044" s="20"/>
      <c r="EE1044" s="15"/>
      <c r="EF1044" s="20"/>
      <c r="EG1044" s="15"/>
      <c r="EH1044" s="20"/>
      <c r="EI1044" s="15"/>
      <c r="EJ1044" s="20"/>
      <c r="EK1044" s="15"/>
      <c r="EL1044" s="20"/>
      <c r="EM1044" s="15"/>
      <c r="EN1044" s="20"/>
      <c r="EO1044" s="15"/>
      <c r="EP1044" s="20"/>
      <c r="EQ1044" s="15"/>
      <c r="ER1044" s="20"/>
      <c r="ES1044" s="15"/>
      <c r="ET1044" s="20"/>
      <c r="EU1044" s="15"/>
      <c r="EV1044" s="20"/>
      <c r="EW1044" s="15">
        <v>51</v>
      </c>
      <c r="EX1044" s="20">
        <v>8</v>
      </c>
      <c r="EY1044" s="15"/>
      <c r="EZ1044" s="20"/>
      <c r="FA1044" s="15"/>
      <c r="FB1044" s="20"/>
      <c r="FC1044" s="15"/>
      <c r="FD1044" s="20"/>
      <c r="FE1044" s="15"/>
      <c r="FF1044" s="20"/>
      <c r="FG1044" s="15"/>
      <c r="FH1044" s="20"/>
      <c r="FI1044" s="15"/>
      <c r="FJ1044" s="20"/>
      <c r="FK1044" s="15"/>
      <c r="FL1044" s="20"/>
      <c r="FM1044" s="15"/>
      <c r="FN1044" s="20"/>
      <c r="FO1044" s="15"/>
      <c r="FP1044" s="20"/>
      <c r="FQ1044" s="15"/>
      <c r="FR1044" s="20"/>
      <c r="FS1044" s="15"/>
      <c r="FT1044" s="20"/>
      <c r="FU1044" s="15"/>
      <c r="FV1044" s="20"/>
      <c r="FW1044" s="15"/>
      <c r="FX1044" s="20"/>
      <c r="FY1044" s="15"/>
      <c r="FZ1044" s="20"/>
      <c r="GA1044" s="15"/>
      <c r="GB1044" s="20"/>
      <c r="GC1044" s="15"/>
      <c r="GD1044" s="20"/>
      <c r="GE1044" s="15"/>
      <c r="GF1044" s="20"/>
      <c r="GG1044" s="170"/>
    </row>
    <row r="1045" spans="1:189" s="2" customFormat="1" ht="15" customHeight="1" x14ac:dyDescent="0.3">
      <c r="A1045" s="17" t="s">
        <v>130</v>
      </c>
      <c r="B1045" s="17" t="s">
        <v>134</v>
      </c>
      <c r="C1045" s="17" t="s">
        <v>974</v>
      </c>
      <c r="D1045" s="17" t="s">
        <v>975</v>
      </c>
      <c r="E1045" s="15" t="str">
        <f t="shared" si="204"/>
        <v>ARWA HUSSAIN</v>
      </c>
      <c r="F1045" s="17" t="s">
        <v>128</v>
      </c>
      <c r="G1045" s="17">
        <v>999919835</v>
      </c>
      <c r="H1045" s="15">
        <f t="shared" si="205"/>
        <v>139.5</v>
      </c>
      <c r="I1045" s="15"/>
      <c r="J1045" s="15"/>
      <c r="K1045" s="16"/>
      <c r="L1045" s="15"/>
      <c r="M1045" s="15"/>
      <c r="N1045" s="15"/>
      <c r="O1045" s="15">
        <f t="shared" si="200"/>
        <v>10</v>
      </c>
      <c r="P1045" s="15">
        <v>0</v>
      </c>
      <c r="Q1045" s="15">
        <f t="shared" si="201"/>
        <v>0</v>
      </c>
      <c r="R1045" s="15">
        <v>0</v>
      </c>
      <c r="S1045" s="15">
        <v>0</v>
      </c>
      <c r="T1045" s="15">
        <f t="shared" si="202"/>
        <v>0</v>
      </c>
      <c r="U1045" s="15">
        <f t="shared" si="203"/>
        <v>0</v>
      </c>
      <c r="V1045" s="15"/>
      <c r="W1045" s="15"/>
      <c r="X1045" s="15"/>
      <c r="Y1045" s="15"/>
      <c r="Z1045" s="16"/>
      <c r="AA1045" s="15"/>
      <c r="AB1045" s="24"/>
      <c r="AC1045" s="15"/>
      <c r="AD1045" s="15"/>
      <c r="AE1045" s="15"/>
      <c r="AF1045" s="15"/>
      <c r="AG1045" s="15"/>
      <c r="AH1045" s="24"/>
      <c r="AI1045" s="15"/>
      <c r="AJ1045" s="15"/>
      <c r="AK1045" s="15"/>
      <c r="AL1045" s="15"/>
      <c r="AM1045" s="15"/>
      <c r="AN1045" s="24"/>
      <c r="AO1045" s="15"/>
      <c r="AP1045" s="24"/>
      <c r="AQ1045" s="15"/>
      <c r="AR1045" s="24"/>
      <c r="AS1045" s="15"/>
      <c r="AT1045" s="24"/>
      <c r="AU1045" s="15"/>
      <c r="AV1045" s="24"/>
      <c r="AW1045" s="15"/>
      <c r="AX1045" s="24"/>
      <c r="AY1045" s="15"/>
      <c r="AZ1045" s="15"/>
      <c r="BA1045" s="15"/>
      <c r="BB1045" s="15"/>
      <c r="BC1045" s="15"/>
      <c r="BD1045" s="15"/>
      <c r="BE1045" s="15"/>
      <c r="BF1045" s="24"/>
      <c r="BG1045" s="15"/>
      <c r="BH1045" s="24"/>
      <c r="BI1045" s="15"/>
      <c r="BJ1045" s="24"/>
      <c r="BK1045" s="15"/>
      <c r="BL1045" s="24"/>
      <c r="BM1045" s="15"/>
      <c r="BN1045" s="24"/>
      <c r="BO1045" s="15"/>
      <c r="BP1045" s="24"/>
      <c r="BQ1045" s="15"/>
      <c r="BR1045" s="24"/>
      <c r="BS1045" s="15"/>
      <c r="BT1045" s="24"/>
      <c r="BU1045" s="15"/>
      <c r="BV1045" s="24"/>
      <c r="BW1045" s="15"/>
      <c r="BX1045" s="24"/>
      <c r="BY1045" s="15"/>
      <c r="BZ1045" s="24"/>
      <c r="CA1045" s="15"/>
      <c r="CB1045" s="24"/>
      <c r="CC1045" s="15"/>
      <c r="CD1045" s="24"/>
      <c r="CE1045" s="15"/>
      <c r="CF1045" s="24"/>
      <c r="CG1045" s="15"/>
      <c r="CH1045" s="25"/>
      <c r="CI1045" s="15"/>
      <c r="CJ1045" s="25"/>
      <c r="CK1045" s="15"/>
      <c r="CL1045" s="25"/>
      <c r="CM1045" s="15"/>
      <c r="CN1045" s="25"/>
      <c r="CO1045" s="15"/>
      <c r="CP1045" s="25"/>
      <c r="CQ1045" s="15"/>
      <c r="CR1045" s="25"/>
      <c r="CS1045" s="15">
        <f t="shared" si="206"/>
        <v>0</v>
      </c>
      <c r="CT1045" s="15">
        <f t="shared" si="207"/>
        <v>90</v>
      </c>
      <c r="CU1045" s="15">
        <f t="shared" si="208"/>
        <v>1</v>
      </c>
      <c r="CV1045" s="15">
        <f t="shared" si="209"/>
        <v>39.5</v>
      </c>
      <c r="CW1045" s="15"/>
      <c r="CX1045" s="15"/>
      <c r="CY1045" s="15">
        <f t="shared" si="210"/>
        <v>0</v>
      </c>
      <c r="CZ1045" s="15">
        <f>GG1045</f>
        <v>0</v>
      </c>
      <c r="DA1045" s="19"/>
      <c r="DB1045" s="17"/>
      <c r="DC1045" s="17">
        <v>60</v>
      </c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7"/>
      <c r="DQ1045" s="17"/>
      <c r="DR1045" s="17"/>
      <c r="DS1045" s="17"/>
      <c r="DT1045" s="17"/>
      <c r="DU1045" s="17"/>
      <c r="DV1045" s="17"/>
      <c r="DW1045" s="15"/>
      <c r="DX1045" s="20"/>
      <c r="DY1045" s="15"/>
      <c r="DZ1045" s="20"/>
      <c r="EA1045" s="15"/>
      <c r="EB1045" s="20"/>
      <c r="EC1045" s="15"/>
      <c r="ED1045" s="20"/>
      <c r="EE1045" s="15"/>
      <c r="EF1045" s="20"/>
      <c r="EG1045" s="15"/>
      <c r="EH1045" s="20"/>
      <c r="EI1045" s="15"/>
      <c r="EJ1045" s="20"/>
      <c r="EK1045" s="15"/>
      <c r="EL1045" s="20"/>
      <c r="EM1045" s="15">
        <v>10</v>
      </c>
      <c r="EN1045" s="20">
        <v>1</v>
      </c>
      <c r="EO1045" s="15"/>
      <c r="EP1045" s="20"/>
      <c r="EQ1045" s="17"/>
      <c r="ER1045" s="20"/>
      <c r="ES1045" s="15"/>
      <c r="ET1045" s="20"/>
      <c r="EU1045" s="15"/>
      <c r="EV1045" s="20"/>
      <c r="EW1045" s="15"/>
      <c r="EX1045" s="20"/>
      <c r="EY1045" s="15"/>
      <c r="EZ1045" s="20"/>
      <c r="FA1045" s="15"/>
      <c r="FB1045" s="20"/>
      <c r="FC1045" s="15">
        <v>90</v>
      </c>
      <c r="FD1045" s="20">
        <v>2</v>
      </c>
      <c r="FE1045" s="15"/>
      <c r="FF1045" s="20"/>
      <c r="FG1045" s="15"/>
      <c r="FH1045" s="20"/>
      <c r="FI1045" s="15"/>
      <c r="FJ1045" s="20"/>
      <c r="FK1045" s="15"/>
      <c r="FL1045" s="20"/>
      <c r="FM1045" s="15"/>
      <c r="FN1045" s="20"/>
      <c r="FO1045" s="15"/>
      <c r="FP1045" s="20"/>
      <c r="FQ1045" s="15"/>
      <c r="FR1045" s="20"/>
      <c r="FS1045" s="15"/>
      <c r="FT1045" s="20"/>
      <c r="FU1045" s="15"/>
      <c r="FV1045" s="20"/>
      <c r="FW1045" s="15"/>
      <c r="FX1045" s="20"/>
      <c r="FY1045" s="15"/>
      <c r="FZ1045" s="20"/>
      <c r="GA1045" s="15"/>
      <c r="GB1045" s="20"/>
      <c r="GC1045" s="15">
        <v>39.5</v>
      </c>
      <c r="GD1045" s="20">
        <v>3</v>
      </c>
      <c r="GE1045" s="15"/>
      <c r="GF1045" s="20"/>
      <c r="GG1045" s="170"/>
    </row>
    <row r="1046" spans="1:189" s="2" customFormat="1" ht="15" customHeight="1" x14ac:dyDescent="0.3">
      <c r="A1046" s="15" t="s">
        <v>130</v>
      </c>
      <c r="B1046" s="15" t="s">
        <v>134</v>
      </c>
      <c r="C1046" s="15" t="s">
        <v>1955</v>
      </c>
      <c r="D1046" s="15" t="s">
        <v>1956</v>
      </c>
      <c r="E1046" s="15" t="str">
        <f t="shared" si="204"/>
        <v>Lewes Wingate</v>
      </c>
      <c r="F1046" s="15" t="s">
        <v>135</v>
      </c>
      <c r="G1046" s="15">
        <v>999919836</v>
      </c>
      <c r="H1046" s="15">
        <f t="shared" si="205"/>
        <v>25.5</v>
      </c>
      <c r="I1046" s="15"/>
      <c r="J1046" s="17">
        <f>(O1046+P1046+R1046+S1046+T1046+U1046)/2</f>
        <v>25.5</v>
      </c>
      <c r="K1046" s="16"/>
      <c r="L1046" s="15"/>
      <c r="M1046" s="15"/>
      <c r="N1046" s="15"/>
      <c r="O1046" s="15">
        <f t="shared" si="200"/>
        <v>0</v>
      </c>
      <c r="P1046" s="15">
        <v>0</v>
      </c>
      <c r="Q1046" s="15">
        <f t="shared" si="201"/>
        <v>0</v>
      </c>
      <c r="R1046" s="15">
        <v>0</v>
      </c>
      <c r="S1046" s="15">
        <v>0</v>
      </c>
      <c r="T1046" s="15">
        <f t="shared" si="202"/>
        <v>51</v>
      </c>
      <c r="U1046" s="15">
        <f t="shared" si="203"/>
        <v>0</v>
      </c>
      <c r="V1046" s="15"/>
      <c r="W1046" s="15"/>
      <c r="X1046" s="15"/>
      <c r="Y1046" s="15"/>
      <c r="Z1046" s="16"/>
      <c r="AA1046" s="15"/>
      <c r="AB1046" s="24"/>
      <c r="AC1046" s="15"/>
      <c r="AD1046" s="15"/>
      <c r="AE1046" s="15"/>
      <c r="AF1046" s="15"/>
      <c r="AG1046" s="15"/>
      <c r="AH1046" s="24"/>
      <c r="AI1046" s="15"/>
      <c r="AJ1046" s="15"/>
      <c r="AK1046" s="15"/>
      <c r="AL1046" s="15"/>
      <c r="AM1046" s="15"/>
      <c r="AN1046" s="24"/>
      <c r="AO1046" s="15"/>
      <c r="AP1046" s="24"/>
      <c r="AQ1046" s="15"/>
      <c r="AR1046" s="24"/>
      <c r="AS1046" s="15"/>
      <c r="AT1046" s="24"/>
      <c r="AU1046" s="15"/>
      <c r="AV1046" s="24"/>
      <c r="AW1046" s="15"/>
      <c r="AX1046" s="24"/>
      <c r="AY1046" s="15"/>
      <c r="AZ1046" s="15"/>
      <c r="BA1046" s="15"/>
      <c r="BB1046" s="15"/>
      <c r="BC1046" s="15"/>
      <c r="BD1046" s="15"/>
      <c r="BE1046" s="15"/>
      <c r="BF1046" s="24"/>
      <c r="BG1046" s="15"/>
      <c r="BH1046" s="24"/>
      <c r="BI1046" s="15"/>
      <c r="BJ1046" s="24"/>
      <c r="BK1046" s="15"/>
      <c r="BL1046" s="24"/>
      <c r="BM1046" s="15"/>
      <c r="BN1046" s="24"/>
      <c r="BO1046" s="15">
        <v>90</v>
      </c>
      <c r="BP1046" s="24">
        <v>2</v>
      </c>
      <c r="BQ1046" s="15"/>
      <c r="BR1046" s="24"/>
      <c r="BS1046" s="15"/>
      <c r="BT1046" s="24"/>
      <c r="BU1046" s="15">
        <v>79</v>
      </c>
      <c r="BV1046" s="24">
        <v>3</v>
      </c>
      <c r="BW1046" s="15"/>
      <c r="BX1046" s="24"/>
      <c r="BY1046" s="15"/>
      <c r="BZ1046" s="24"/>
      <c r="CA1046" s="15"/>
      <c r="CB1046" s="24"/>
      <c r="CC1046" s="15"/>
      <c r="CD1046" s="24"/>
      <c r="CE1046" s="15"/>
      <c r="CF1046" s="24"/>
      <c r="CG1046" s="15"/>
      <c r="CH1046" s="25"/>
      <c r="CI1046" s="15"/>
      <c r="CJ1046" s="25"/>
      <c r="CK1046" s="15"/>
      <c r="CL1046" s="25"/>
      <c r="CM1046" s="15"/>
      <c r="CN1046" s="25"/>
      <c r="CO1046" s="15"/>
      <c r="CP1046" s="24"/>
      <c r="CQ1046" s="15"/>
      <c r="CR1046" s="24"/>
      <c r="CS1046" s="15">
        <f t="shared" si="206"/>
        <v>0</v>
      </c>
      <c r="CT1046" s="15">
        <f t="shared" si="207"/>
        <v>0</v>
      </c>
      <c r="CU1046" s="15">
        <f t="shared" si="208"/>
        <v>0</v>
      </c>
      <c r="CV1046" s="15">
        <f t="shared" si="209"/>
        <v>0</v>
      </c>
      <c r="CW1046" s="15"/>
      <c r="CX1046" s="15"/>
      <c r="CY1046" s="15">
        <f t="shared" si="210"/>
        <v>0</v>
      </c>
      <c r="CZ1046" s="15">
        <f>GG1046</f>
        <v>0</v>
      </c>
      <c r="DA1046" s="20"/>
      <c r="DB1046" s="17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7"/>
      <c r="DQ1046" s="15"/>
      <c r="DR1046" s="15"/>
      <c r="DS1046" s="15"/>
      <c r="DT1046" s="15"/>
      <c r="DU1046" s="15"/>
      <c r="DV1046" s="15"/>
      <c r="DW1046" s="15">
        <v>79</v>
      </c>
      <c r="DX1046" s="20">
        <v>4</v>
      </c>
      <c r="DY1046" s="15"/>
      <c r="DZ1046" s="20"/>
      <c r="EA1046" s="15"/>
      <c r="EB1046" s="20"/>
      <c r="EC1046" s="15">
        <v>51</v>
      </c>
      <c r="ED1046" s="20" t="s">
        <v>129</v>
      </c>
      <c r="EE1046" s="15"/>
      <c r="EF1046" s="20"/>
      <c r="EG1046" s="15"/>
      <c r="EH1046" s="20"/>
      <c r="EI1046" s="15"/>
      <c r="EJ1046" s="20"/>
      <c r="EK1046" s="15"/>
      <c r="EL1046" s="20"/>
      <c r="EM1046" s="15"/>
      <c r="EN1046" s="20"/>
      <c r="EO1046" s="15"/>
      <c r="EP1046" s="20"/>
      <c r="EQ1046" s="15"/>
      <c r="ER1046" s="20"/>
      <c r="ES1046" s="15"/>
      <c r="ET1046" s="20"/>
      <c r="EU1046" s="15"/>
      <c r="EV1046" s="20"/>
      <c r="EW1046" s="15"/>
      <c r="EX1046" s="20"/>
      <c r="EY1046" s="15"/>
      <c r="EZ1046" s="20"/>
      <c r="FA1046" s="15"/>
      <c r="FB1046" s="20"/>
      <c r="FC1046" s="15"/>
      <c r="FD1046" s="20"/>
      <c r="FE1046" s="15"/>
      <c r="FF1046" s="20"/>
      <c r="FG1046" s="15"/>
      <c r="FH1046" s="20"/>
      <c r="FI1046" s="15"/>
      <c r="FJ1046" s="20"/>
      <c r="FK1046" s="15"/>
      <c r="FL1046" s="20"/>
      <c r="FM1046" s="15"/>
      <c r="FN1046" s="20"/>
      <c r="FO1046" s="15"/>
      <c r="FP1046" s="20"/>
      <c r="FQ1046" s="15"/>
      <c r="FR1046" s="20"/>
      <c r="FS1046" s="15"/>
      <c r="FT1046" s="20"/>
      <c r="FU1046" s="15"/>
      <c r="FV1046" s="20"/>
      <c r="FW1046" s="15"/>
      <c r="FX1046" s="20"/>
      <c r="FY1046" s="15"/>
      <c r="FZ1046" s="20"/>
      <c r="GA1046" s="15"/>
      <c r="GB1046" s="20"/>
      <c r="GC1046" s="15"/>
      <c r="GD1046" s="20"/>
      <c r="GE1046" s="15"/>
      <c r="GF1046" s="20"/>
      <c r="GG1046" s="170"/>
    </row>
    <row r="1047" spans="1:189" s="2" customFormat="1" ht="15" customHeight="1" x14ac:dyDescent="0.3">
      <c r="A1047" s="15" t="s">
        <v>130</v>
      </c>
      <c r="B1047" s="15" t="s">
        <v>126</v>
      </c>
      <c r="C1047" s="15" t="s">
        <v>4175</v>
      </c>
      <c r="D1047" s="15" t="s">
        <v>1097</v>
      </c>
      <c r="E1047" s="15" t="str">
        <f t="shared" si="204"/>
        <v>Eemaan Khan</v>
      </c>
      <c r="F1047" s="15" t="s">
        <v>128</v>
      </c>
      <c r="G1047" s="15">
        <v>999919844</v>
      </c>
      <c r="H1047" s="15">
        <f t="shared" si="205"/>
        <v>33</v>
      </c>
      <c r="I1047" s="15"/>
      <c r="J1047" s="15"/>
      <c r="K1047" s="16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6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>
        <f t="shared" si="206"/>
        <v>0</v>
      </c>
      <c r="CT1047" s="15">
        <f t="shared" si="207"/>
        <v>0</v>
      </c>
      <c r="CU1047" s="15">
        <f t="shared" si="208"/>
        <v>0</v>
      </c>
      <c r="CV1047" s="15">
        <f t="shared" si="209"/>
        <v>33</v>
      </c>
      <c r="CW1047" s="15"/>
      <c r="CX1047" s="15"/>
      <c r="CY1047" s="15">
        <f t="shared" si="210"/>
        <v>0</v>
      </c>
      <c r="CZ1047" s="15">
        <f>GG1047</f>
        <v>0</v>
      </c>
      <c r="DA1047" s="16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20"/>
      <c r="DY1047" s="15"/>
      <c r="DZ1047" s="20"/>
      <c r="EA1047" s="15"/>
      <c r="EB1047" s="20"/>
      <c r="EC1047" s="15"/>
      <c r="ED1047" s="20"/>
      <c r="EE1047" s="15"/>
      <c r="EF1047" s="20"/>
      <c r="EG1047" s="15"/>
      <c r="EH1047" s="20"/>
      <c r="EI1047" s="15"/>
      <c r="EJ1047" s="20"/>
      <c r="EK1047" s="15"/>
      <c r="EL1047" s="20"/>
      <c r="EM1047" s="15"/>
      <c r="EN1047" s="20"/>
      <c r="EO1047" s="15"/>
      <c r="EP1047" s="20"/>
      <c r="EQ1047" s="15"/>
      <c r="ER1047" s="20"/>
      <c r="ES1047" s="15"/>
      <c r="ET1047" s="20"/>
      <c r="EU1047" s="15"/>
      <c r="EV1047" s="20"/>
      <c r="EW1047" s="15"/>
      <c r="EX1047" s="20"/>
      <c r="EY1047" s="15"/>
      <c r="EZ1047" s="16"/>
      <c r="FA1047" s="15"/>
      <c r="FB1047" s="20"/>
      <c r="FC1047" s="15"/>
      <c r="FD1047" s="16"/>
      <c r="FE1047" s="15"/>
      <c r="FF1047" s="16"/>
      <c r="FG1047" s="15"/>
      <c r="FH1047" s="16"/>
      <c r="FI1047" s="15"/>
      <c r="FJ1047" s="16"/>
      <c r="FK1047" s="15"/>
      <c r="FL1047" s="16"/>
      <c r="FM1047" s="15"/>
      <c r="FN1047" s="16"/>
      <c r="FO1047" s="15"/>
      <c r="FP1047" s="20"/>
      <c r="FQ1047" s="15"/>
      <c r="FR1047" s="16"/>
      <c r="FS1047" s="15"/>
      <c r="FT1047" s="16"/>
      <c r="FU1047" s="15"/>
      <c r="FV1047" s="16"/>
      <c r="FW1047" s="15"/>
      <c r="FX1047" s="16"/>
      <c r="FY1047" s="15"/>
      <c r="FZ1047" s="16"/>
      <c r="GA1047" s="15"/>
      <c r="GB1047" s="16"/>
      <c r="GC1047" s="15"/>
      <c r="GD1047" s="20"/>
      <c r="GE1047" s="15">
        <v>33</v>
      </c>
      <c r="GF1047" s="20" t="s">
        <v>168</v>
      </c>
      <c r="GG1047" s="170"/>
    </row>
    <row r="1048" spans="1:189" s="2" customFormat="1" ht="15" customHeight="1" x14ac:dyDescent="0.3">
      <c r="A1048" s="17" t="s">
        <v>125</v>
      </c>
      <c r="B1048" s="17" t="s">
        <v>140</v>
      </c>
      <c r="C1048" s="15" t="s">
        <v>1946</v>
      </c>
      <c r="D1048" s="15" t="s">
        <v>1947</v>
      </c>
      <c r="E1048" s="15" t="str">
        <f t="shared" si="204"/>
        <v>Zion Westerhuis</v>
      </c>
      <c r="F1048" s="15" t="s">
        <v>135</v>
      </c>
      <c r="G1048" s="15">
        <v>999919850</v>
      </c>
      <c r="H1048" s="15">
        <f t="shared" si="205"/>
        <v>90</v>
      </c>
      <c r="I1048" s="15"/>
      <c r="J1048" s="15"/>
      <c r="K1048" s="16"/>
      <c r="L1048" s="15"/>
      <c r="M1048" s="15"/>
      <c r="N1048" s="15"/>
      <c r="O1048" s="15">
        <f t="shared" ref="O1048:O1079" si="211">SUM(EE1048, EI1048, EK1048, EM1048)</f>
        <v>0</v>
      </c>
      <c r="P1048" s="15">
        <v>0</v>
      </c>
      <c r="Q1048" s="15">
        <f t="shared" ref="Q1048:Q1079" si="212">COUNT(DI1048:DV1048)</f>
        <v>0</v>
      </c>
      <c r="R1048" s="15">
        <v>0</v>
      </c>
      <c r="S1048" s="15">
        <v>0</v>
      </c>
      <c r="T1048" s="15">
        <f t="shared" ref="T1048:T1079" si="213">EC1048</f>
        <v>90</v>
      </c>
      <c r="U1048" s="15">
        <f t="shared" ref="U1048:U1079" si="214">SUM(EG1048)</f>
        <v>0</v>
      </c>
      <c r="V1048" s="15"/>
      <c r="W1048" s="15"/>
      <c r="X1048" s="15"/>
      <c r="Y1048" s="15"/>
      <c r="Z1048" s="16"/>
      <c r="AA1048" s="15"/>
      <c r="AB1048" s="24"/>
      <c r="AC1048" s="15"/>
      <c r="AD1048" s="15"/>
      <c r="AE1048" s="15"/>
      <c r="AF1048" s="15"/>
      <c r="AG1048" s="15"/>
      <c r="AH1048" s="24"/>
      <c r="AI1048" s="15"/>
      <c r="AJ1048" s="15"/>
      <c r="AK1048" s="15"/>
      <c r="AL1048" s="15"/>
      <c r="AM1048" s="15"/>
      <c r="AN1048" s="24"/>
      <c r="AO1048" s="15"/>
      <c r="AP1048" s="24"/>
      <c r="AQ1048" s="15"/>
      <c r="AR1048" s="24"/>
      <c r="AS1048" s="15"/>
      <c r="AT1048" s="24"/>
      <c r="AU1048" s="15"/>
      <c r="AV1048" s="24"/>
      <c r="AW1048" s="15"/>
      <c r="AX1048" s="24"/>
      <c r="AY1048" s="15"/>
      <c r="AZ1048" s="15"/>
      <c r="BA1048" s="15"/>
      <c r="BB1048" s="15"/>
      <c r="BC1048" s="15"/>
      <c r="BD1048" s="15"/>
      <c r="BE1048" s="15"/>
      <c r="BF1048" s="24"/>
      <c r="BG1048" s="15"/>
      <c r="BH1048" s="24"/>
      <c r="BI1048" s="15"/>
      <c r="BJ1048" s="24"/>
      <c r="BK1048" s="15"/>
      <c r="BL1048" s="24"/>
      <c r="BM1048" s="15"/>
      <c r="BN1048" s="24"/>
      <c r="BO1048" s="15">
        <v>90</v>
      </c>
      <c r="BP1048" s="24">
        <v>2</v>
      </c>
      <c r="BQ1048" s="15"/>
      <c r="BR1048" s="24"/>
      <c r="BS1048" s="15"/>
      <c r="BT1048" s="24"/>
      <c r="BU1048" s="15">
        <v>52.5</v>
      </c>
      <c r="BV1048" s="24">
        <v>2</v>
      </c>
      <c r="BW1048" s="15"/>
      <c r="BX1048" s="24"/>
      <c r="BY1048" s="15"/>
      <c r="BZ1048" s="24"/>
      <c r="CA1048" s="15"/>
      <c r="CB1048" s="24"/>
      <c r="CC1048" s="15"/>
      <c r="CD1048" s="24"/>
      <c r="CE1048" s="15"/>
      <c r="CF1048" s="24"/>
      <c r="CG1048" s="15"/>
      <c r="CH1048" s="25"/>
      <c r="CI1048" s="15"/>
      <c r="CJ1048" s="25"/>
      <c r="CK1048" s="15"/>
      <c r="CL1048" s="25"/>
      <c r="CM1048" s="15"/>
      <c r="CN1048" s="25"/>
      <c r="CO1048" s="15"/>
      <c r="CP1048" s="25"/>
      <c r="CQ1048" s="15"/>
      <c r="CR1048" s="25"/>
      <c r="CS1048" s="15">
        <f t="shared" si="206"/>
        <v>0</v>
      </c>
      <c r="CT1048" s="15">
        <f t="shared" si="207"/>
        <v>0</v>
      </c>
      <c r="CU1048" s="15">
        <f t="shared" si="208"/>
        <v>0</v>
      </c>
      <c r="CV1048" s="15">
        <f t="shared" si="209"/>
        <v>0</v>
      </c>
      <c r="CW1048" s="15"/>
      <c r="CX1048" s="15"/>
      <c r="CY1048" s="15">
        <f t="shared" si="210"/>
        <v>0</v>
      </c>
      <c r="CZ1048" s="15">
        <f>GG1048</f>
        <v>0</v>
      </c>
      <c r="DA1048" s="19"/>
      <c r="DB1048" s="17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7"/>
      <c r="DQ1048" s="15"/>
      <c r="DR1048" s="15"/>
      <c r="DS1048" s="15"/>
      <c r="DT1048" s="15"/>
      <c r="DU1048" s="15"/>
      <c r="DV1048" s="15"/>
      <c r="DW1048" s="15">
        <v>39.5</v>
      </c>
      <c r="DX1048" s="20">
        <v>3</v>
      </c>
      <c r="DY1048" s="15"/>
      <c r="DZ1048" s="20"/>
      <c r="EA1048" s="15"/>
      <c r="EB1048" s="20"/>
      <c r="EC1048" s="15">
        <v>90</v>
      </c>
      <c r="ED1048" s="20">
        <v>4</v>
      </c>
      <c r="EE1048" s="15" t="s">
        <v>520</v>
      </c>
      <c r="EF1048" s="20"/>
      <c r="EG1048" s="15"/>
      <c r="EH1048" s="20"/>
      <c r="EI1048" s="15"/>
      <c r="EJ1048" s="20"/>
      <c r="EK1048" s="15"/>
      <c r="EL1048" s="20"/>
      <c r="EM1048" s="15"/>
      <c r="EN1048" s="20"/>
      <c r="EO1048" s="15"/>
      <c r="EP1048" s="20"/>
      <c r="EQ1048" s="15"/>
      <c r="ER1048" s="20"/>
      <c r="ES1048" s="15"/>
      <c r="ET1048" s="20"/>
      <c r="EU1048" s="15"/>
      <c r="EV1048" s="20"/>
      <c r="EW1048" s="15"/>
      <c r="EX1048" s="20"/>
      <c r="EY1048" s="15"/>
      <c r="EZ1048" s="20"/>
      <c r="FA1048" s="15"/>
      <c r="FB1048" s="20"/>
      <c r="FC1048" s="15"/>
      <c r="FD1048" s="20"/>
      <c r="FE1048" s="15"/>
      <c r="FF1048" s="20"/>
      <c r="FG1048" s="15"/>
      <c r="FH1048" s="20"/>
      <c r="FI1048" s="15"/>
      <c r="FJ1048" s="20"/>
      <c r="FK1048" s="15"/>
      <c r="FL1048" s="20"/>
      <c r="FM1048" s="15"/>
      <c r="FN1048" s="20"/>
      <c r="FO1048" s="15"/>
      <c r="FP1048" s="20"/>
      <c r="FQ1048" s="15"/>
      <c r="FR1048" s="20"/>
      <c r="FS1048" s="15"/>
      <c r="FT1048" s="20"/>
      <c r="FU1048" s="15"/>
      <c r="FV1048" s="20"/>
      <c r="FW1048" s="15"/>
      <c r="FX1048" s="20"/>
      <c r="FY1048" s="15"/>
      <c r="FZ1048" s="20"/>
      <c r="GA1048" s="15"/>
      <c r="GB1048" s="20"/>
      <c r="GC1048" s="15"/>
      <c r="GD1048" s="20"/>
      <c r="GE1048" s="15"/>
      <c r="GF1048" s="20"/>
      <c r="GG1048" s="170"/>
    </row>
    <row r="1049" spans="1:189" s="2" customFormat="1" ht="15" customHeight="1" x14ac:dyDescent="0.3">
      <c r="A1049" s="83" t="s">
        <v>133</v>
      </c>
      <c r="B1049" s="83" t="s">
        <v>140</v>
      </c>
      <c r="C1049" s="83" t="s">
        <v>903</v>
      </c>
      <c r="D1049" s="83" t="s">
        <v>1361</v>
      </c>
      <c r="E1049" s="15" t="str">
        <f t="shared" si="204"/>
        <v>Ella Marold</v>
      </c>
      <c r="F1049" s="83" t="s">
        <v>128</v>
      </c>
      <c r="G1049" s="83">
        <v>999919855</v>
      </c>
      <c r="H1049" s="15">
        <f t="shared" si="205"/>
        <v>60</v>
      </c>
      <c r="I1049" s="15"/>
      <c r="J1049" s="15"/>
      <c r="K1049" s="16"/>
      <c r="L1049" s="15"/>
      <c r="M1049" s="15"/>
      <c r="N1049" s="15"/>
      <c r="O1049" s="15">
        <f t="shared" si="211"/>
        <v>0</v>
      </c>
      <c r="P1049" s="15">
        <v>0</v>
      </c>
      <c r="Q1049" s="15">
        <f t="shared" si="212"/>
        <v>0</v>
      </c>
      <c r="R1049" s="15">
        <v>0</v>
      </c>
      <c r="S1049" s="15">
        <v>0</v>
      </c>
      <c r="T1049" s="15">
        <f t="shared" si="213"/>
        <v>0</v>
      </c>
      <c r="U1049" s="15">
        <f t="shared" si="214"/>
        <v>0</v>
      </c>
      <c r="V1049" s="15"/>
      <c r="W1049" s="15"/>
      <c r="X1049" s="15"/>
      <c r="Y1049" s="15"/>
      <c r="Z1049" s="16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>
        <f t="shared" si="206"/>
        <v>0</v>
      </c>
      <c r="CT1049" s="15">
        <f t="shared" si="207"/>
        <v>60</v>
      </c>
      <c r="CU1049" s="15">
        <f t="shared" si="208"/>
        <v>1</v>
      </c>
      <c r="CV1049" s="15">
        <f t="shared" si="209"/>
        <v>0</v>
      </c>
      <c r="CW1049" s="15"/>
      <c r="CX1049" s="15"/>
      <c r="CY1049" s="15">
        <f t="shared" si="210"/>
        <v>0</v>
      </c>
      <c r="CZ1049" s="15">
        <f>GG1049</f>
        <v>0</v>
      </c>
      <c r="DA1049" s="16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20"/>
      <c r="DY1049" s="15"/>
      <c r="DZ1049" s="20"/>
      <c r="EA1049" s="15"/>
      <c r="EB1049" s="20"/>
      <c r="EC1049" s="15"/>
      <c r="ED1049" s="20"/>
      <c r="EE1049" s="15"/>
      <c r="EF1049" s="20"/>
      <c r="EG1049" s="15"/>
      <c r="EH1049" s="20"/>
      <c r="EI1049" s="15"/>
      <c r="EJ1049" s="20"/>
      <c r="EK1049" s="15"/>
      <c r="EL1049" s="20"/>
      <c r="EM1049" s="15"/>
      <c r="EN1049" s="20"/>
      <c r="EO1049" s="15"/>
      <c r="EP1049" s="20"/>
      <c r="EQ1049" s="15"/>
      <c r="ER1049" s="20"/>
      <c r="ES1049" s="15"/>
      <c r="ET1049" s="20"/>
      <c r="EU1049" s="15"/>
      <c r="EV1049" s="20"/>
      <c r="EW1049" s="15"/>
      <c r="EX1049" s="20"/>
      <c r="EY1049" s="15"/>
      <c r="EZ1049" s="20"/>
      <c r="FA1049" s="15"/>
      <c r="FB1049" s="20"/>
      <c r="FC1049" s="15"/>
      <c r="FD1049" s="20"/>
      <c r="FE1049" s="15"/>
      <c r="FF1049" s="20"/>
      <c r="FG1049" s="15"/>
      <c r="FH1049" s="20"/>
      <c r="FI1049" s="15"/>
      <c r="FJ1049" s="20"/>
      <c r="FK1049" s="15"/>
      <c r="FL1049" s="20"/>
      <c r="FM1049" s="15"/>
      <c r="FN1049" s="20"/>
      <c r="FO1049" s="15"/>
      <c r="FP1049" s="20"/>
      <c r="FQ1049" s="15"/>
      <c r="FR1049" s="20"/>
      <c r="FS1049" s="15"/>
      <c r="FT1049" s="20"/>
      <c r="FU1049" s="15">
        <v>60</v>
      </c>
      <c r="FV1049" s="20">
        <v>1</v>
      </c>
      <c r="FW1049" s="15"/>
      <c r="FX1049" s="20"/>
      <c r="FY1049" s="15"/>
      <c r="FZ1049" s="20"/>
      <c r="GA1049" s="15"/>
      <c r="GB1049" s="20"/>
      <c r="GC1049" s="15"/>
      <c r="GD1049" s="20"/>
      <c r="GE1049" s="15"/>
      <c r="GF1049" s="20"/>
      <c r="GG1049" s="170"/>
    </row>
    <row r="1050" spans="1:189" s="2" customFormat="1" ht="15" customHeight="1" x14ac:dyDescent="0.3">
      <c r="A1050" s="15" t="s">
        <v>130</v>
      </c>
      <c r="B1050" s="15" t="s">
        <v>126</v>
      </c>
      <c r="C1050" s="15" t="s">
        <v>1863</v>
      </c>
      <c r="D1050" s="15" t="s">
        <v>1864</v>
      </c>
      <c r="E1050" s="15" t="str">
        <f t="shared" si="204"/>
        <v>Ariyana Tsuber</v>
      </c>
      <c r="F1050" s="15" t="s">
        <v>128</v>
      </c>
      <c r="G1050" s="15">
        <v>999919870</v>
      </c>
      <c r="H1050" s="15">
        <f t="shared" si="205"/>
        <v>38</v>
      </c>
      <c r="I1050" s="15"/>
      <c r="J1050" s="15"/>
      <c r="K1050" s="16"/>
      <c r="L1050" s="15"/>
      <c r="M1050" s="15"/>
      <c r="N1050" s="15"/>
      <c r="O1050" s="15">
        <f t="shared" si="211"/>
        <v>0</v>
      </c>
      <c r="P1050" s="15">
        <v>0</v>
      </c>
      <c r="Q1050" s="15">
        <f t="shared" si="212"/>
        <v>1</v>
      </c>
      <c r="R1050" s="15">
        <v>0</v>
      </c>
      <c r="S1050" s="15">
        <v>0</v>
      </c>
      <c r="T1050" s="15">
        <f t="shared" si="213"/>
        <v>38</v>
      </c>
      <c r="U1050" s="15">
        <f t="shared" si="214"/>
        <v>0</v>
      </c>
      <c r="V1050" s="15"/>
      <c r="W1050" s="15"/>
      <c r="X1050" s="15"/>
      <c r="Y1050" s="15"/>
      <c r="Z1050" s="16"/>
      <c r="AA1050" s="15"/>
      <c r="AB1050" s="24"/>
      <c r="AC1050" s="15"/>
      <c r="AD1050" s="15"/>
      <c r="AE1050" s="15"/>
      <c r="AF1050" s="15"/>
      <c r="AG1050" s="15"/>
      <c r="AH1050" s="24"/>
      <c r="AI1050" s="15"/>
      <c r="AJ1050" s="15"/>
      <c r="AK1050" s="15"/>
      <c r="AL1050" s="15"/>
      <c r="AM1050" s="15"/>
      <c r="AN1050" s="24"/>
      <c r="AO1050" s="15"/>
      <c r="AP1050" s="24"/>
      <c r="AQ1050" s="15"/>
      <c r="AR1050" s="24"/>
      <c r="AS1050" s="15"/>
      <c r="AT1050" s="24"/>
      <c r="AU1050" s="15"/>
      <c r="AV1050" s="24"/>
      <c r="AW1050" s="15"/>
      <c r="AX1050" s="24"/>
      <c r="AY1050" s="15"/>
      <c r="AZ1050" s="15"/>
      <c r="BA1050" s="15"/>
      <c r="BB1050" s="15"/>
      <c r="BC1050" s="15"/>
      <c r="BD1050" s="15"/>
      <c r="BE1050" s="15"/>
      <c r="BF1050" s="24"/>
      <c r="BG1050" s="15"/>
      <c r="BH1050" s="24"/>
      <c r="BI1050" s="15"/>
      <c r="BJ1050" s="24"/>
      <c r="BK1050" s="15"/>
      <c r="BL1050" s="24"/>
      <c r="BM1050" s="15"/>
      <c r="BN1050" s="24"/>
      <c r="BO1050" s="15"/>
      <c r="BP1050" s="24"/>
      <c r="BQ1050" s="15"/>
      <c r="BR1050" s="24"/>
      <c r="BS1050" s="15">
        <v>52.5</v>
      </c>
      <c r="BT1050" s="24">
        <v>2</v>
      </c>
      <c r="BU1050" s="15"/>
      <c r="BV1050" s="24"/>
      <c r="BW1050" s="15"/>
      <c r="BX1050" s="24"/>
      <c r="BY1050" s="15"/>
      <c r="BZ1050" s="24"/>
      <c r="CA1050" s="15">
        <f>0.3*84</f>
        <v>25.2</v>
      </c>
      <c r="CB1050" s="24"/>
      <c r="CC1050" s="15"/>
      <c r="CD1050" s="24"/>
      <c r="CE1050" s="15"/>
      <c r="CF1050" s="24"/>
      <c r="CG1050" s="15"/>
      <c r="CH1050" s="25"/>
      <c r="CI1050" s="15"/>
      <c r="CJ1050" s="25"/>
      <c r="CK1050" s="15"/>
      <c r="CL1050" s="25"/>
      <c r="CM1050" s="15"/>
      <c r="CN1050" s="25"/>
      <c r="CO1050" s="15"/>
      <c r="CP1050" s="24"/>
      <c r="CQ1050" s="15"/>
      <c r="CR1050" s="24"/>
      <c r="CS1050" s="15">
        <f t="shared" si="206"/>
        <v>0</v>
      </c>
      <c r="CT1050" s="15">
        <f t="shared" si="207"/>
        <v>0</v>
      </c>
      <c r="CU1050" s="15">
        <f t="shared" si="208"/>
        <v>0</v>
      </c>
      <c r="CV1050" s="15">
        <f t="shared" si="209"/>
        <v>0</v>
      </c>
      <c r="CW1050" s="15"/>
      <c r="CX1050" s="15"/>
      <c r="CY1050" s="15">
        <f t="shared" si="210"/>
        <v>0</v>
      </c>
      <c r="CZ1050" s="15">
        <f>GG1050</f>
        <v>0</v>
      </c>
      <c r="DA1050" s="20"/>
      <c r="DB1050" s="17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7"/>
      <c r="DQ1050" s="15">
        <v>45</v>
      </c>
      <c r="DR1050" s="15"/>
      <c r="DS1050" s="15"/>
      <c r="DT1050" s="15"/>
      <c r="DU1050" s="15"/>
      <c r="DV1050" s="15"/>
      <c r="DW1050" s="15"/>
      <c r="DX1050" s="20"/>
      <c r="DY1050" s="15"/>
      <c r="DZ1050" s="20"/>
      <c r="EA1050" s="15">
        <v>44</v>
      </c>
      <c r="EB1050" s="20" t="s">
        <v>129</v>
      </c>
      <c r="EC1050" s="15">
        <v>38</v>
      </c>
      <c r="ED1050" s="20" t="s">
        <v>168</v>
      </c>
      <c r="EE1050" s="15"/>
      <c r="EF1050" s="20"/>
      <c r="EG1050" s="15"/>
      <c r="EH1050" s="20"/>
      <c r="EI1050" s="15"/>
      <c r="EJ1050" s="20"/>
      <c r="EK1050" s="15"/>
      <c r="EL1050" s="20"/>
      <c r="EM1050" s="15"/>
      <c r="EN1050" s="20"/>
      <c r="EO1050" s="15"/>
      <c r="EP1050" s="20"/>
      <c r="EQ1050" s="15"/>
      <c r="ER1050" s="20"/>
      <c r="ES1050" s="15"/>
      <c r="ET1050" s="20"/>
      <c r="EU1050" s="15"/>
      <c r="EV1050" s="20"/>
      <c r="EW1050" s="15"/>
      <c r="EX1050" s="20"/>
      <c r="EY1050" s="15"/>
      <c r="EZ1050" s="20"/>
      <c r="FA1050" s="15"/>
      <c r="FB1050" s="20"/>
      <c r="FC1050" s="15"/>
      <c r="FD1050" s="20"/>
      <c r="FE1050" s="15"/>
      <c r="FF1050" s="20"/>
      <c r="FG1050" s="15"/>
      <c r="FH1050" s="20"/>
      <c r="FI1050" s="15"/>
      <c r="FJ1050" s="20"/>
      <c r="FK1050" s="15"/>
      <c r="FL1050" s="20"/>
      <c r="FM1050" s="15"/>
      <c r="FN1050" s="20"/>
      <c r="FO1050" s="15"/>
      <c r="FP1050" s="20"/>
      <c r="FQ1050" s="15"/>
      <c r="FR1050" s="20"/>
      <c r="FS1050" s="15"/>
      <c r="FT1050" s="20"/>
      <c r="FU1050" s="15"/>
      <c r="FV1050" s="20"/>
      <c r="FW1050" s="15"/>
      <c r="FX1050" s="20"/>
      <c r="FY1050" s="15"/>
      <c r="FZ1050" s="20"/>
      <c r="GA1050" s="15"/>
      <c r="GB1050" s="20"/>
      <c r="GC1050" s="15"/>
      <c r="GD1050" s="20"/>
      <c r="GE1050" s="15"/>
      <c r="GF1050" s="20"/>
      <c r="GG1050" s="170"/>
    </row>
    <row r="1051" spans="1:189" s="2" customFormat="1" ht="15" customHeight="1" x14ac:dyDescent="0.3">
      <c r="A1051" s="15" t="s">
        <v>146</v>
      </c>
      <c r="B1051" s="15" t="s">
        <v>142</v>
      </c>
      <c r="C1051" s="15" t="s">
        <v>1852</v>
      </c>
      <c r="D1051" s="15" t="s">
        <v>1853</v>
      </c>
      <c r="E1051" s="15" t="str">
        <f t="shared" si="204"/>
        <v>Maui Travis Jr</v>
      </c>
      <c r="F1051" s="15" t="s">
        <v>135</v>
      </c>
      <c r="G1051" s="15">
        <v>999919888</v>
      </c>
      <c r="H1051" s="15">
        <f t="shared" si="205"/>
        <v>120</v>
      </c>
      <c r="I1051" s="15"/>
      <c r="J1051" s="15"/>
      <c r="K1051" s="16"/>
      <c r="L1051" s="15"/>
      <c r="M1051" s="15"/>
      <c r="N1051" s="15"/>
      <c r="O1051" s="15">
        <f t="shared" si="211"/>
        <v>0</v>
      </c>
      <c r="P1051" s="15">
        <v>0</v>
      </c>
      <c r="Q1051" s="15">
        <f t="shared" si="212"/>
        <v>0</v>
      </c>
      <c r="R1051" s="15">
        <v>0</v>
      </c>
      <c r="S1051" s="15">
        <v>0</v>
      </c>
      <c r="T1051" s="15">
        <f t="shared" si="213"/>
        <v>120</v>
      </c>
      <c r="U1051" s="15">
        <f t="shared" si="214"/>
        <v>0</v>
      </c>
      <c r="V1051" s="15"/>
      <c r="W1051" s="15"/>
      <c r="X1051" s="15"/>
      <c r="Y1051" s="15"/>
      <c r="Z1051" s="16"/>
      <c r="AA1051" s="15"/>
      <c r="AB1051" s="15"/>
      <c r="AC1051" s="15"/>
      <c r="AD1051" s="15"/>
      <c r="AE1051" s="15"/>
      <c r="AF1051" s="24"/>
      <c r="AG1051" s="15"/>
      <c r="AH1051" s="24"/>
      <c r="AI1051" s="15"/>
      <c r="AJ1051" s="24"/>
      <c r="AK1051" s="15"/>
      <c r="AL1051" s="24"/>
      <c r="AM1051" s="15"/>
      <c r="AN1051" s="24"/>
      <c r="AO1051" s="15"/>
      <c r="AP1051" s="24"/>
      <c r="AQ1051" s="15"/>
      <c r="AR1051" s="24"/>
      <c r="AS1051" s="15"/>
      <c r="AT1051" s="24"/>
      <c r="AU1051" s="15"/>
      <c r="AV1051" s="24"/>
      <c r="AW1051" s="15"/>
      <c r="AX1051" s="24"/>
      <c r="AY1051" s="15"/>
      <c r="AZ1051" s="15"/>
      <c r="BA1051" s="15"/>
      <c r="BB1051" s="24"/>
      <c r="BC1051" s="15"/>
      <c r="BD1051" s="24"/>
      <c r="BE1051" s="15"/>
      <c r="BF1051" s="24"/>
      <c r="BG1051" s="15"/>
      <c r="BH1051" s="24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24"/>
      <c r="CQ1051" s="15"/>
      <c r="CR1051" s="24"/>
      <c r="CS1051" s="15">
        <f t="shared" si="206"/>
        <v>0</v>
      </c>
      <c r="CT1051" s="15">
        <f t="shared" si="207"/>
        <v>0</v>
      </c>
      <c r="CU1051" s="15">
        <f t="shared" si="208"/>
        <v>0</v>
      </c>
      <c r="CV1051" s="15">
        <f t="shared" si="209"/>
        <v>0</v>
      </c>
      <c r="CW1051" s="15"/>
      <c r="CX1051" s="15"/>
      <c r="CY1051" s="15">
        <f t="shared" si="210"/>
        <v>0</v>
      </c>
      <c r="CZ1051" s="15">
        <f>GG1051</f>
        <v>0</v>
      </c>
      <c r="DA1051" s="20"/>
      <c r="DB1051" s="17"/>
      <c r="DC1051" s="15"/>
      <c r="DD1051" s="15"/>
      <c r="DE1051" s="15"/>
      <c r="DF1051" s="15"/>
      <c r="DG1051" s="15"/>
      <c r="DH1051" s="15">
        <v>120</v>
      </c>
      <c r="DI1051" s="15"/>
      <c r="DJ1051" s="15"/>
      <c r="DK1051" s="15"/>
      <c r="DL1051" s="15"/>
      <c r="DM1051" s="15"/>
      <c r="DN1051" s="15"/>
      <c r="DO1051" s="15"/>
      <c r="DP1051" s="17"/>
      <c r="DQ1051" s="15"/>
      <c r="DR1051" s="15"/>
      <c r="DS1051" s="15"/>
      <c r="DT1051" s="15"/>
      <c r="DU1051" s="15"/>
      <c r="DV1051" s="15"/>
      <c r="DW1051" s="15">
        <v>105</v>
      </c>
      <c r="DX1051" s="20">
        <v>2</v>
      </c>
      <c r="DY1051" s="15"/>
      <c r="DZ1051" s="20"/>
      <c r="EA1051" s="15"/>
      <c r="EB1051" s="20"/>
      <c r="EC1051" s="15">
        <v>120</v>
      </c>
      <c r="ED1051" s="20">
        <v>2</v>
      </c>
      <c r="EE1051" s="15"/>
      <c r="EF1051" s="20"/>
      <c r="EG1051" s="15"/>
      <c r="EH1051" s="20"/>
      <c r="EI1051" s="15"/>
      <c r="EJ1051" s="20"/>
      <c r="EK1051" s="15"/>
      <c r="EL1051" s="20"/>
      <c r="EM1051" s="15"/>
      <c r="EN1051" s="20"/>
      <c r="EO1051" s="15"/>
      <c r="EP1051" s="20"/>
      <c r="EQ1051" s="15"/>
      <c r="ER1051" s="20"/>
      <c r="ES1051" s="15"/>
      <c r="ET1051" s="20"/>
      <c r="EU1051" s="15"/>
      <c r="EV1051" s="20"/>
      <c r="EW1051" s="15"/>
      <c r="EX1051" s="20"/>
      <c r="EY1051" s="15"/>
      <c r="EZ1051" s="20"/>
      <c r="FA1051" s="15"/>
      <c r="FB1051" s="20"/>
      <c r="FC1051" s="15"/>
      <c r="FD1051" s="20"/>
      <c r="FE1051" s="15"/>
      <c r="FF1051" s="20"/>
      <c r="FG1051" s="15"/>
      <c r="FH1051" s="20"/>
      <c r="FI1051" s="15"/>
      <c r="FJ1051" s="20"/>
      <c r="FK1051" s="15"/>
      <c r="FL1051" s="20"/>
      <c r="FM1051" s="15"/>
      <c r="FN1051" s="20"/>
      <c r="FO1051" s="15"/>
      <c r="FP1051" s="20"/>
      <c r="FQ1051" s="15"/>
      <c r="FR1051" s="20"/>
      <c r="FS1051" s="15"/>
      <c r="FT1051" s="20"/>
      <c r="FU1051" s="15"/>
      <c r="FV1051" s="20"/>
      <c r="FW1051" s="15"/>
      <c r="FX1051" s="20"/>
      <c r="FY1051" s="15"/>
      <c r="FZ1051" s="20"/>
      <c r="GA1051" s="15"/>
      <c r="GB1051" s="20"/>
      <c r="GC1051" s="15"/>
      <c r="GD1051" s="20"/>
      <c r="GE1051" s="15"/>
      <c r="GF1051" s="20"/>
      <c r="GG1051" s="170"/>
    </row>
    <row r="1052" spans="1:189" s="2" customFormat="1" ht="15" customHeight="1" x14ac:dyDescent="0.3">
      <c r="A1052" s="15" t="s">
        <v>133</v>
      </c>
      <c r="B1052" s="15" t="s">
        <v>134</v>
      </c>
      <c r="C1052" s="15" t="s">
        <v>201</v>
      </c>
      <c r="D1052" s="15" t="s">
        <v>200</v>
      </c>
      <c r="E1052" s="15" t="str">
        <f t="shared" si="204"/>
        <v>Zaid Aljabali</v>
      </c>
      <c r="F1052" s="15" t="s">
        <v>135</v>
      </c>
      <c r="G1052" s="15">
        <v>999919889</v>
      </c>
      <c r="H1052" s="15">
        <f t="shared" si="205"/>
        <v>78</v>
      </c>
      <c r="I1052" s="15"/>
      <c r="J1052" s="15"/>
      <c r="K1052" s="16"/>
      <c r="L1052" s="15"/>
      <c r="M1052" s="15"/>
      <c r="N1052" s="15"/>
      <c r="O1052" s="15">
        <f t="shared" si="211"/>
        <v>0</v>
      </c>
      <c r="P1052" s="15">
        <v>0</v>
      </c>
      <c r="Q1052" s="15">
        <f t="shared" si="212"/>
        <v>0</v>
      </c>
      <c r="R1052" s="15">
        <v>0</v>
      </c>
      <c r="S1052" s="15">
        <v>0</v>
      </c>
      <c r="T1052" s="15">
        <f t="shared" si="213"/>
        <v>78</v>
      </c>
      <c r="U1052" s="15">
        <f t="shared" si="214"/>
        <v>0</v>
      </c>
      <c r="V1052" s="15"/>
      <c r="W1052" s="15"/>
      <c r="X1052" s="15"/>
      <c r="Y1052" s="15"/>
      <c r="Z1052" s="16"/>
      <c r="AA1052" s="15"/>
      <c r="AB1052" s="24"/>
      <c r="AC1052" s="15"/>
      <c r="AD1052" s="15"/>
      <c r="AE1052" s="15"/>
      <c r="AF1052" s="15"/>
      <c r="AG1052" s="15"/>
      <c r="AH1052" s="24"/>
      <c r="AI1052" s="15"/>
      <c r="AJ1052" s="15"/>
      <c r="AK1052" s="15"/>
      <c r="AL1052" s="15"/>
      <c r="AM1052" s="15"/>
      <c r="AN1052" s="24"/>
      <c r="AO1052" s="15"/>
      <c r="AP1052" s="24"/>
      <c r="AQ1052" s="15"/>
      <c r="AR1052" s="24"/>
      <c r="AS1052" s="15"/>
      <c r="AT1052" s="24"/>
      <c r="AU1052" s="15"/>
      <c r="AV1052" s="24"/>
      <c r="AW1052" s="15"/>
      <c r="AX1052" s="24"/>
      <c r="AY1052" s="15"/>
      <c r="AZ1052" s="15"/>
      <c r="BA1052" s="15"/>
      <c r="BB1052" s="15"/>
      <c r="BC1052" s="15"/>
      <c r="BD1052" s="15"/>
      <c r="BE1052" s="15"/>
      <c r="BF1052" s="24"/>
      <c r="BG1052" s="15"/>
      <c r="BH1052" s="24"/>
      <c r="BI1052" s="15"/>
      <c r="BJ1052" s="24"/>
      <c r="BK1052" s="15"/>
      <c r="BL1052" s="24"/>
      <c r="BM1052" s="15"/>
      <c r="BN1052" s="24"/>
      <c r="BO1052" s="15"/>
      <c r="BP1052" s="24"/>
      <c r="BQ1052" s="15"/>
      <c r="BR1052" s="24"/>
      <c r="BS1052" s="15">
        <v>70</v>
      </c>
      <c r="BT1052" s="24">
        <v>1</v>
      </c>
      <c r="BU1052" s="15"/>
      <c r="BV1052" s="24"/>
      <c r="BW1052" s="15"/>
      <c r="BX1052" s="24"/>
      <c r="BY1052" s="15"/>
      <c r="BZ1052" s="24"/>
      <c r="CA1052" s="15">
        <v>51</v>
      </c>
      <c r="CB1052" s="24" t="s">
        <v>129</v>
      </c>
      <c r="CC1052" s="15"/>
      <c r="CD1052" s="24"/>
      <c r="CE1052" s="15"/>
      <c r="CF1052" s="24"/>
      <c r="CG1052" s="15"/>
      <c r="CH1052" s="25"/>
      <c r="CI1052" s="15"/>
      <c r="CJ1052" s="25"/>
      <c r="CK1052" s="15"/>
      <c r="CL1052" s="25"/>
      <c r="CM1052" s="15"/>
      <c r="CN1052" s="25"/>
      <c r="CO1052" s="15"/>
      <c r="CP1052" s="25"/>
      <c r="CQ1052" s="15"/>
      <c r="CR1052" s="25"/>
      <c r="CS1052" s="15">
        <f t="shared" si="206"/>
        <v>0</v>
      </c>
      <c r="CT1052" s="15">
        <f t="shared" si="207"/>
        <v>0</v>
      </c>
      <c r="CU1052" s="15">
        <f t="shared" si="208"/>
        <v>0</v>
      </c>
      <c r="CV1052" s="15">
        <f t="shared" si="209"/>
        <v>0</v>
      </c>
      <c r="CW1052" s="15"/>
      <c r="CX1052" s="15"/>
      <c r="CY1052" s="15">
        <f t="shared" si="210"/>
        <v>0</v>
      </c>
      <c r="CZ1052" s="15">
        <f>GG1052</f>
        <v>0</v>
      </c>
      <c r="DA1052" s="19"/>
      <c r="DB1052" s="17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7"/>
      <c r="DQ1052" s="15"/>
      <c r="DR1052" s="15"/>
      <c r="DS1052" s="15"/>
      <c r="DT1052" s="15"/>
      <c r="DU1052" s="15"/>
      <c r="DV1052" s="15"/>
      <c r="DW1052" s="15"/>
      <c r="DX1052" s="20"/>
      <c r="DY1052" s="15"/>
      <c r="DZ1052" s="20"/>
      <c r="EA1052" s="15">
        <v>52.5</v>
      </c>
      <c r="EB1052" s="20">
        <v>2</v>
      </c>
      <c r="EC1052" s="15">
        <v>78</v>
      </c>
      <c r="ED1052" s="20">
        <v>6</v>
      </c>
      <c r="EE1052" s="15"/>
      <c r="EF1052" s="20"/>
      <c r="EG1052" s="15"/>
      <c r="EH1052" s="20"/>
      <c r="EI1052" s="15"/>
      <c r="EJ1052" s="20"/>
      <c r="EK1052" s="15"/>
      <c r="EL1052" s="20"/>
      <c r="EM1052" s="15"/>
      <c r="EN1052" s="20"/>
      <c r="EO1052" s="15"/>
      <c r="EP1052" s="20"/>
      <c r="EQ1052" s="15"/>
      <c r="ER1052" s="20"/>
      <c r="ES1052" s="15"/>
      <c r="ET1052" s="20"/>
      <c r="EU1052" s="15"/>
      <c r="EV1052" s="20"/>
      <c r="EW1052" s="15"/>
      <c r="EX1052" s="20"/>
      <c r="EY1052" s="15"/>
      <c r="EZ1052" s="20"/>
      <c r="FA1052" s="15"/>
      <c r="FB1052" s="20"/>
      <c r="FC1052" s="15"/>
      <c r="FD1052" s="20"/>
      <c r="FE1052" s="15"/>
      <c r="FF1052" s="20"/>
      <c r="FG1052" s="15"/>
      <c r="FH1052" s="20"/>
      <c r="FI1052" s="15"/>
      <c r="FJ1052" s="20"/>
      <c r="FK1052" s="15"/>
      <c r="FL1052" s="20"/>
      <c r="FM1052" s="15"/>
      <c r="FN1052" s="20"/>
      <c r="FO1052" s="15"/>
      <c r="FP1052" s="20"/>
      <c r="FQ1052" s="15"/>
      <c r="FR1052" s="20"/>
      <c r="FS1052" s="15"/>
      <c r="FT1052" s="20"/>
      <c r="FU1052" s="15"/>
      <c r="FV1052" s="20"/>
      <c r="FW1052" s="15"/>
      <c r="FX1052" s="20"/>
      <c r="FY1052" s="15"/>
      <c r="FZ1052" s="20"/>
      <c r="GA1052" s="15"/>
      <c r="GB1052" s="20"/>
      <c r="GC1052" s="15"/>
      <c r="GD1052" s="20"/>
      <c r="GE1052" s="15"/>
      <c r="GF1052" s="20"/>
      <c r="GG1052" s="170"/>
    </row>
    <row r="1053" spans="1:189" s="2" customFormat="1" ht="15" customHeight="1" x14ac:dyDescent="0.3">
      <c r="A1053" s="82" t="s">
        <v>133</v>
      </c>
      <c r="B1053" s="82" t="s">
        <v>134</v>
      </c>
      <c r="C1053" s="82" t="s">
        <v>2781</v>
      </c>
      <c r="D1053" s="82" t="s">
        <v>2782</v>
      </c>
      <c r="E1053" s="15" t="str">
        <f t="shared" si="204"/>
        <v xml:space="preserve"> Amalia Perotto</v>
      </c>
      <c r="F1053" s="82" t="s">
        <v>128</v>
      </c>
      <c r="G1053" s="82">
        <v>999919897</v>
      </c>
      <c r="H1053" s="15">
        <f t="shared" si="205"/>
        <v>90</v>
      </c>
      <c r="I1053" s="15"/>
      <c r="J1053" s="15"/>
      <c r="K1053" s="16"/>
      <c r="L1053" s="15"/>
      <c r="M1053" s="15"/>
      <c r="N1053" s="15"/>
      <c r="O1053" s="15">
        <f t="shared" si="211"/>
        <v>0</v>
      </c>
      <c r="P1053" s="15">
        <v>0</v>
      </c>
      <c r="Q1053" s="15">
        <f t="shared" si="212"/>
        <v>0</v>
      </c>
      <c r="R1053" s="15">
        <v>0</v>
      </c>
      <c r="S1053" s="15">
        <v>0</v>
      </c>
      <c r="T1053" s="15">
        <f t="shared" si="213"/>
        <v>0</v>
      </c>
      <c r="U1053" s="15">
        <f t="shared" si="214"/>
        <v>0</v>
      </c>
      <c r="V1053" s="15"/>
      <c r="W1053" s="15"/>
      <c r="X1053" s="15"/>
      <c r="Y1053" s="15"/>
      <c r="Z1053" s="16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>
        <f t="shared" si="206"/>
        <v>0</v>
      </c>
      <c r="CT1053" s="15">
        <f t="shared" si="207"/>
        <v>90</v>
      </c>
      <c r="CU1053" s="15">
        <f t="shared" si="208"/>
        <v>1</v>
      </c>
      <c r="CV1053" s="15">
        <f t="shared" si="209"/>
        <v>0</v>
      </c>
      <c r="CW1053" s="15"/>
      <c r="CX1053" s="15"/>
      <c r="CY1053" s="15">
        <f t="shared" si="210"/>
        <v>0</v>
      </c>
      <c r="CZ1053" s="15">
        <f>GG1053</f>
        <v>0</v>
      </c>
      <c r="DA1053" s="16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20"/>
      <c r="DY1053" s="15"/>
      <c r="DZ1053" s="20"/>
      <c r="EA1053" s="15"/>
      <c r="EB1053" s="20"/>
      <c r="EC1053" s="15"/>
      <c r="ED1053" s="20"/>
      <c r="EE1053" s="15"/>
      <c r="EF1053" s="20"/>
      <c r="EG1053" s="15"/>
      <c r="EH1053" s="20"/>
      <c r="EI1053" s="15"/>
      <c r="EJ1053" s="20"/>
      <c r="EK1053" s="15"/>
      <c r="EL1053" s="20"/>
      <c r="EM1053" s="15"/>
      <c r="EN1053" s="20"/>
      <c r="EO1053" s="15"/>
      <c r="EP1053" s="20"/>
      <c r="EQ1053" s="15"/>
      <c r="ER1053" s="20"/>
      <c r="ES1053" s="15"/>
      <c r="ET1053" s="20"/>
      <c r="EU1053" s="15"/>
      <c r="EV1053" s="20"/>
      <c r="EW1053" s="15">
        <v>90</v>
      </c>
      <c r="EX1053" s="20">
        <v>2</v>
      </c>
      <c r="EY1053" s="15"/>
      <c r="EZ1053" s="20"/>
      <c r="FA1053" s="15"/>
      <c r="FB1053" s="20"/>
      <c r="FC1053" s="15"/>
      <c r="FD1053" s="20"/>
      <c r="FE1053" s="15"/>
      <c r="FF1053" s="20"/>
      <c r="FG1053" s="15"/>
      <c r="FH1053" s="20"/>
      <c r="FI1053" s="15"/>
      <c r="FJ1053" s="20"/>
      <c r="FK1053" s="15"/>
      <c r="FL1053" s="20"/>
      <c r="FM1053" s="15"/>
      <c r="FN1053" s="20"/>
      <c r="FO1053" s="15"/>
      <c r="FP1053" s="20"/>
      <c r="FQ1053" s="15"/>
      <c r="FR1053" s="20"/>
      <c r="FS1053" s="15"/>
      <c r="FT1053" s="20"/>
      <c r="FU1053" s="15"/>
      <c r="FV1053" s="20"/>
      <c r="FW1053" s="15"/>
      <c r="FX1053" s="20"/>
      <c r="FY1053" s="15"/>
      <c r="FZ1053" s="20"/>
      <c r="GA1053" s="15"/>
      <c r="GB1053" s="20"/>
      <c r="GC1053" s="15"/>
      <c r="GD1053" s="20"/>
      <c r="GE1053" s="15"/>
      <c r="GF1053" s="20"/>
      <c r="GG1053" s="170"/>
    </row>
    <row r="1054" spans="1:189" s="2" customFormat="1" ht="15" customHeight="1" x14ac:dyDescent="0.3">
      <c r="A1054" s="15" t="s">
        <v>125</v>
      </c>
      <c r="B1054" s="15" t="s">
        <v>140</v>
      </c>
      <c r="C1054" s="15" t="s">
        <v>812</v>
      </c>
      <c r="D1054" s="15" t="s">
        <v>813</v>
      </c>
      <c r="E1054" s="15" t="str">
        <f t="shared" si="204"/>
        <v>Itzel Garza</v>
      </c>
      <c r="F1054" s="15" t="s">
        <v>128</v>
      </c>
      <c r="G1054" s="15">
        <v>999919907</v>
      </c>
      <c r="H1054" s="15">
        <f t="shared" si="205"/>
        <v>45</v>
      </c>
      <c r="I1054" s="15"/>
      <c r="J1054" s="15"/>
      <c r="K1054" s="16"/>
      <c r="L1054" s="15"/>
      <c r="M1054" s="15"/>
      <c r="N1054" s="15"/>
      <c r="O1054" s="15">
        <f t="shared" si="211"/>
        <v>0</v>
      </c>
      <c r="P1054" s="15">
        <v>0</v>
      </c>
      <c r="Q1054" s="15">
        <f t="shared" si="212"/>
        <v>0</v>
      </c>
      <c r="R1054" s="15">
        <v>0</v>
      </c>
      <c r="S1054" s="15">
        <v>0</v>
      </c>
      <c r="T1054" s="15">
        <f t="shared" si="213"/>
        <v>45</v>
      </c>
      <c r="U1054" s="15">
        <f t="shared" si="214"/>
        <v>0</v>
      </c>
      <c r="V1054" s="15"/>
      <c r="W1054" s="15"/>
      <c r="X1054" s="15"/>
      <c r="Y1054" s="15"/>
      <c r="Z1054" s="16"/>
      <c r="AA1054" s="15"/>
      <c r="AB1054" s="24"/>
      <c r="AC1054" s="15"/>
      <c r="AD1054" s="15"/>
      <c r="AE1054" s="15"/>
      <c r="AF1054" s="15"/>
      <c r="AG1054" s="15"/>
      <c r="AH1054" s="24"/>
      <c r="AI1054" s="15"/>
      <c r="AJ1054" s="15"/>
      <c r="AK1054" s="15"/>
      <c r="AL1054" s="15"/>
      <c r="AM1054" s="15"/>
      <c r="AN1054" s="24"/>
      <c r="AO1054" s="15"/>
      <c r="AP1054" s="24"/>
      <c r="AQ1054" s="15"/>
      <c r="AR1054" s="24"/>
      <c r="AS1054" s="15"/>
      <c r="AT1054" s="24"/>
      <c r="AU1054" s="15"/>
      <c r="AV1054" s="24"/>
      <c r="AW1054" s="15"/>
      <c r="AX1054" s="24"/>
      <c r="AY1054" s="15"/>
      <c r="AZ1054" s="15"/>
      <c r="BA1054" s="15"/>
      <c r="BB1054" s="15"/>
      <c r="BC1054" s="15"/>
      <c r="BD1054" s="15"/>
      <c r="BE1054" s="15"/>
      <c r="BF1054" s="24"/>
      <c r="BG1054" s="15"/>
      <c r="BH1054" s="24"/>
      <c r="BI1054" s="15"/>
      <c r="BJ1054" s="24"/>
      <c r="BK1054" s="15"/>
      <c r="BL1054" s="24"/>
      <c r="BM1054" s="15"/>
      <c r="BN1054" s="24"/>
      <c r="BO1054" s="15"/>
      <c r="BP1054" s="24"/>
      <c r="BQ1054" s="15"/>
      <c r="BR1054" s="24"/>
      <c r="BS1054" s="15"/>
      <c r="BT1054" s="24"/>
      <c r="BU1054" s="15">
        <v>39.5</v>
      </c>
      <c r="BV1054" s="24">
        <v>3</v>
      </c>
      <c r="BW1054" s="15"/>
      <c r="BX1054" s="24"/>
      <c r="BY1054" s="15"/>
      <c r="BZ1054" s="24"/>
      <c r="CA1054" s="15">
        <f>0.3*60</f>
        <v>18</v>
      </c>
      <c r="CB1054" s="24">
        <v>2</v>
      </c>
      <c r="CC1054" s="15"/>
      <c r="CD1054" s="24"/>
      <c r="CE1054" s="15"/>
      <c r="CF1054" s="24"/>
      <c r="CG1054" s="15"/>
      <c r="CH1054" s="25"/>
      <c r="CI1054" s="15"/>
      <c r="CJ1054" s="25"/>
      <c r="CK1054" s="15"/>
      <c r="CL1054" s="25"/>
      <c r="CM1054" s="15"/>
      <c r="CN1054" s="25"/>
      <c r="CO1054" s="15"/>
      <c r="CP1054" s="25"/>
      <c r="CQ1054" s="15"/>
      <c r="CR1054" s="25"/>
      <c r="CS1054" s="15">
        <f t="shared" si="206"/>
        <v>0</v>
      </c>
      <c r="CT1054" s="15">
        <f t="shared" si="207"/>
        <v>0</v>
      </c>
      <c r="CU1054" s="15">
        <f t="shared" si="208"/>
        <v>0</v>
      </c>
      <c r="CV1054" s="15">
        <f t="shared" si="209"/>
        <v>0</v>
      </c>
      <c r="CW1054" s="15"/>
      <c r="CX1054" s="15"/>
      <c r="CY1054" s="15">
        <f t="shared" si="210"/>
        <v>0</v>
      </c>
      <c r="CZ1054" s="15">
        <f>GG1054</f>
        <v>0</v>
      </c>
      <c r="DA1054" s="19"/>
      <c r="DB1054" s="17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7"/>
      <c r="DQ1054" s="15"/>
      <c r="DR1054" s="15"/>
      <c r="DS1054" s="15"/>
      <c r="DT1054" s="15"/>
      <c r="DU1054" s="15"/>
      <c r="DV1054" s="15"/>
      <c r="DW1054" s="15"/>
      <c r="DX1054" s="20"/>
      <c r="DY1054" s="15"/>
      <c r="DZ1054" s="20"/>
      <c r="EA1054" s="15">
        <v>35</v>
      </c>
      <c r="EB1054" s="20">
        <v>1</v>
      </c>
      <c r="EC1054" s="15">
        <v>45</v>
      </c>
      <c r="ED1054" s="20">
        <v>3</v>
      </c>
      <c r="EE1054" s="15"/>
      <c r="EF1054" s="20"/>
      <c r="EG1054" s="15"/>
      <c r="EH1054" s="20"/>
      <c r="EI1054" s="15"/>
      <c r="EJ1054" s="20"/>
      <c r="EK1054" s="15"/>
      <c r="EL1054" s="20"/>
      <c r="EM1054" s="15"/>
      <c r="EN1054" s="20"/>
      <c r="EO1054" s="15"/>
      <c r="EP1054" s="20"/>
      <c r="EQ1054" s="15"/>
      <c r="ER1054" s="20"/>
      <c r="ES1054" s="15"/>
      <c r="ET1054" s="20"/>
      <c r="EU1054" s="15"/>
      <c r="EV1054" s="20"/>
      <c r="EW1054" s="15"/>
      <c r="EX1054" s="20"/>
      <c r="EY1054" s="15"/>
      <c r="EZ1054" s="20"/>
      <c r="FA1054" s="15"/>
      <c r="FB1054" s="20"/>
      <c r="FC1054" s="15"/>
      <c r="FD1054" s="20"/>
      <c r="FE1054" s="15"/>
      <c r="FF1054" s="20"/>
      <c r="FG1054" s="15"/>
      <c r="FH1054" s="20"/>
      <c r="FI1054" s="15"/>
      <c r="FJ1054" s="20"/>
      <c r="FK1054" s="15"/>
      <c r="FL1054" s="20"/>
      <c r="FM1054" s="15"/>
      <c r="FN1054" s="20"/>
      <c r="FO1054" s="15"/>
      <c r="FP1054" s="20"/>
      <c r="FQ1054" s="15"/>
      <c r="FR1054" s="20"/>
      <c r="FS1054" s="15"/>
      <c r="FT1054" s="20"/>
      <c r="FU1054" s="15"/>
      <c r="FV1054" s="20"/>
      <c r="FW1054" s="15"/>
      <c r="FX1054" s="20"/>
      <c r="FY1054" s="15"/>
      <c r="FZ1054" s="20"/>
      <c r="GA1054" s="15"/>
      <c r="GB1054" s="20"/>
      <c r="GC1054" s="15"/>
      <c r="GD1054" s="20"/>
      <c r="GE1054" s="15"/>
      <c r="GF1054" s="20"/>
      <c r="GG1054" s="170"/>
    </row>
    <row r="1055" spans="1:189" s="2" customFormat="1" ht="15" customHeight="1" x14ac:dyDescent="0.3">
      <c r="A1055" s="15" t="s">
        <v>130</v>
      </c>
      <c r="B1055" s="15" t="s">
        <v>140</v>
      </c>
      <c r="C1055" s="15" t="s">
        <v>275</v>
      </c>
      <c r="D1055" s="15" t="s">
        <v>735</v>
      </c>
      <c r="E1055" s="15" t="str">
        <f t="shared" si="204"/>
        <v>Logan Epps</v>
      </c>
      <c r="F1055" s="15" t="s">
        <v>135</v>
      </c>
      <c r="G1055" s="15">
        <v>999919912</v>
      </c>
      <c r="H1055" s="15">
        <f t="shared" si="205"/>
        <v>70.7</v>
      </c>
      <c r="I1055" s="15"/>
      <c r="J1055" s="17">
        <f>(O1055+P1055+R1055+S1055+T1055+U1055)/2</f>
        <v>25.700000000000003</v>
      </c>
      <c r="K1055" s="16"/>
      <c r="L1055" s="15"/>
      <c r="M1055" s="15"/>
      <c r="N1055" s="15"/>
      <c r="O1055" s="15">
        <f t="shared" si="211"/>
        <v>0</v>
      </c>
      <c r="P1055" s="15">
        <v>0</v>
      </c>
      <c r="Q1055" s="15">
        <f t="shared" si="212"/>
        <v>1</v>
      </c>
      <c r="R1055" s="15">
        <v>0</v>
      </c>
      <c r="S1055" s="15">
        <v>0</v>
      </c>
      <c r="T1055" s="15">
        <f t="shared" si="213"/>
        <v>28.8</v>
      </c>
      <c r="U1055" s="15">
        <f t="shared" si="214"/>
        <v>22.6</v>
      </c>
      <c r="V1055" s="15"/>
      <c r="W1055" s="15"/>
      <c r="X1055" s="15"/>
      <c r="Y1055" s="15"/>
      <c r="Z1055" s="16"/>
      <c r="AA1055" s="15"/>
      <c r="AB1055" s="24"/>
      <c r="AC1055" s="15"/>
      <c r="AD1055" s="15"/>
      <c r="AE1055" s="15"/>
      <c r="AF1055" s="15"/>
      <c r="AG1055" s="15"/>
      <c r="AH1055" s="24"/>
      <c r="AI1055" s="15"/>
      <c r="AJ1055" s="15"/>
      <c r="AK1055" s="15"/>
      <c r="AL1055" s="15"/>
      <c r="AM1055" s="15"/>
      <c r="AN1055" s="24"/>
      <c r="AO1055" s="15"/>
      <c r="AP1055" s="24"/>
      <c r="AQ1055" s="15"/>
      <c r="AR1055" s="24"/>
      <c r="AS1055" s="15"/>
      <c r="AT1055" s="24"/>
      <c r="AU1055" s="15"/>
      <c r="AV1055" s="24"/>
      <c r="AW1055" s="15"/>
      <c r="AX1055" s="24"/>
      <c r="AY1055" s="15"/>
      <c r="AZ1055" s="15"/>
      <c r="BA1055" s="15"/>
      <c r="BB1055" s="15"/>
      <c r="BC1055" s="15"/>
      <c r="BD1055" s="15"/>
      <c r="BE1055" s="15"/>
      <c r="BF1055" s="24"/>
      <c r="BG1055" s="15"/>
      <c r="BH1055" s="24"/>
      <c r="BI1055" s="15"/>
      <c r="BJ1055" s="24"/>
      <c r="BK1055" s="15"/>
      <c r="BL1055" s="24"/>
      <c r="BM1055" s="15"/>
      <c r="BN1055" s="24"/>
      <c r="BO1055" s="15"/>
      <c r="BP1055" s="24"/>
      <c r="BQ1055" s="15"/>
      <c r="BR1055" s="24"/>
      <c r="BS1055" s="15">
        <f>0.4*67</f>
        <v>26.8</v>
      </c>
      <c r="BT1055" s="24">
        <v>5</v>
      </c>
      <c r="BU1055" s="15"/>
      <c r="BV1055" s="24"/>
      <c r="BW1055" s="15"/>
      <c r="BX1055" s="24"/>
      <c r="BY1055" s="15"/>
      <c r="BZ1055" s="24"/>
      <c r="CA1055" s="15">
        <f>0.4*78</f>
        <v>31.200000000000003</v>
      </c>
      <c r="CB1055" s="24">
        <v>6</v>
      </c>
      <c r="CC1055" s="15"/>
      <c r="CD1055" s="24"/>
      <c r="CE1055" s="15"/>
      <c r="CF1055" s="24"/>
      <c r="CG1055" s="15"/>
      <c r="CH1055" s="25"/>
      <c r="CI1055" s="15"/>
      <c r="CJ1055" s="25"/>
      <c r="CK1055" s="15"/>
      <c r="CL1055" s="25"/>
      <c r="CM1055" s="15"/>
      <c r="CN1055" s="25"/>
      <c r="CO1055" s="15"/>
      <c r="CP1055" s="24"/>
      <c r="CQ1055" s="15"/>
      <c r="CR1055" s="24"/>
      <c r="CS1055" s="15">
        <f t="shared" si="206"/>
        <v>0</v>
      </c>
      <c r="CT1055" s="15">
        <f t="shared" si="207"/>
        <v>45</v>
      </c>
      <c r="CU1055" s="15">
        <f t="shared" si="208"/>
        <v>1</v>
      </c>
      <c r="CV1055" s="15">
        <f t="shared" si="209"/>
        <v>0</v>
      </c>
      <c r="CW1055" s="15"/>
      <c r="CX1055" s="15"/>
      <c r="CY1055" s="15">
        <f t="shared" si="210"/>
        <v>0</v>
      </c>
      <c r="CZ1055" s="15">
        <f>GG1055</f>
        <v>0</v>
      </c>
      <c r="DA1055" s="20"/>
      <c r="DB1055" s="17"/>
      <c r="DC1055" s="15"/>
      <c r="DD1055" s="15"/>
      <c r="DE1055" s="15">
        <v>54</v>
      </c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7">
        <v>45</v>
      </c>
      <c r="DQ1055" s="15"/>
      <c r="DR1055" s="15"/>
      <c r="DS1055" s="15"/>
      <c r="DT1055" s="15"/>
      <c r="DU1055" s="15"/>
      <c r="DV1055" s="15"/>
      <c r="DW1055" s="15"/>
      <c r="DX1055" s="20"/>
      <c r="DY1055" s="15"/>
      <c r="DZ1055" s="20"/>
      <c r="EA1055" s="15"/>
      <c r="EB1055" s="20"/>
      <c r="EC1055" s="15">
        <v>28.8</v>
      </c>
      <c r="ED1055" s="20">
        <v>7</v>
      </c>
      <c r="EE1055" s="15"/>
      <c r="EF1055" s="20"/>
      <c r="EG1055" s="15">
        <v>22.6</v>
      </c>
      <c r="EH1055" s="20">
        <v>3</v>
      </c>
      <c r="EI1055" s="15"/>
      <c r="EJ1055" s="20"/>
      <c r="EK1055" s="15"/>
      <c r="EL1055" s="20"/>
      <c r="EM1055" s="15"/>
      <c r="EN1055" s="20"/>
      <c r="EO1055" s="15"/>
      <c r="EP1055" s="20"/>
      <c r="EQ1055" s="15"/>
      <c r="ER1055" s="20"/>
      <c r="ES1055" s="15"/>
      <c r="ET1055" s="20"/>
      <c r="EU1055" s="15"/>
      <c r="EV1055" s="20"/>
      <c r="EW1055" s="15"/>
      <c r="EX1055" s="20"/>
      <c r="EY1055" s="15"/>
      <c r="EZ1055" s="20"/>
      <c r="FA1055" s="15"/>
      <c r="FB1055" s="20"/>
      <c r="FC1055" s="15"/>
      <c r="FD1055" s="20"/>
      <c r="FE1055" s="15"/>
      <c r="FF1055" s="20"/>
      <c r="FG1055" s="15"/>
      <c r="FH1055" s="20"/>
      <c r="FI1055" s="15"/>
      <c r="FJ1055" s="20"/>
      <c r="FK1055" s="15"/>
      <c r="FL1055" s="20"/>
      <c r="FM1055" s="15"/>
      <c r="FN1055" s="20"/>
      <c r="FO1055" s="15"/>
      <c r="FP1055" s="20"/>
      <c r="FQ1055" s="15">
        <v>45</v>
      </c>
      <c r="FR1055" s="20">
        <v>2</v>
      </c>
      <c r="FS1055" s="15"/>
      <c r="FT1055" s="20"/>
      <c r="FU1055" s="15"/>
      <c r="FV1055" s="20"/>
      <c r="FW1055" s="15"/>
      <c r="FX1055" s="20"/>
      <c r="FY1055" s="15"/>
      <c r="FZ1055" s="20"/>
      <c r="GA1055" s="15"/>
      <c r="GB1055" s="20"/>
      <c r="GC1055" s="15"/>
      <c r="GD1055" s="20"/>
      <c r="GE1055" s="15"/>
      <c r="GF1055" s="20"/>
      <c r="GG1055" s="170"/>
    </row>
    <row r="1056" spans="1:189" s="2" customFormat="1" ht="15" customHeight="1" x14ac:dyDescent="0.3">
      <c r="A1056" s="15" t="s">
        <v>130</v>
      </c>
      <c r="B1056" s="15" t="s">
        <v>126</v>
      </c>
      <c r="C1056" s="15" t="s">
        <v>1142</v>
      </c>
      <c r="D1056" s="15" t="s">
        <v>1143</v>
      </c>
      <c r="E1056" s="15" t="str">
        <f t="shared" si="204"/>
        <v>Jadyn Kirch</v>
      </c>
      <c r="F1056" s="15" t="s">
        <v>135</v>
      </c>
      <c r="G1056" s="15">
        <v>999919930</v>
      </c>
      <c r="H1056" s="15">
        <f t="shared" si="205"/>
        <v>169</v>
      </c>
      <c r="I1056" s="15"/>
      <c r="J1056" s="15"/>
      <c r="K1056" s="16"/>
      <c r="L1056" s="15"/>
      <c r="M1056" s="15"/>
      <c r="N1056" s="15"/>
      <c r="O1056" s="15">
        <f t="shared" si="211"/>
        <v>0</v>
      </c>
      <c r="P1056" s="15">
        <v>0</v>
      </c>
      <c r="Q1056" s="15">
        <f t="shared" si="212"/>
        <v>0</v>
      </c>
      <c r="R1056" s="15">
        <v>0</v>
      </c>
      <c r="S1056" s="15">
        <v>0</v>
      </c>
      <c r="T1056" s="15">
        <f t="shared" si="213"/>
        <v>38</v>
      </c>
      <c r="U1056" s="15">
        <f t="shared" si="214"/>
        <v>0</v>
      </c>
      <c r="V1056" s="15"/>
      <c r="W1056" s="15"/>
      <c r="X1056" s="15"/>
      <c r="Y1056" s="15"/>
      <c r="Z1056" s="16"/>
      <c r="AA1056" s="15"/>
      <c r="AB1056" s="24"/>
      <c r="AC1056" s="15"/>
      <c r="AD1056" s="15"/>
      <c r="AE1056" s="15"/>
      <c r="AF1056" s="15"/>
      <c r="AG1056" s="15"/>
      <c r="AH1056" s="24"/>
      <c r="AI1056" s="15"/>
      <c r="AJ1056" s="15"/>
      <c r="AK1056" s="15"/>
      <c r="AL1056" s="15"/>
      <c r="AM1056" s="15"/>
      <c r="AN1056" s="24"/>
      <c r="AO1056" s="15"/>
      <c r="AP1056" s="24"/>
      <c r="AQ1056" s="15"/>
      <c r="AR1056" s="24"/>
      <c r="AS1056" s="15"/>
      <c r="AT1056" s="24"/>
      <c r="AU1056" s="15"/>
      <c r="AV1056" s="24"/>
      <c r="AW1056" s="15"/>
      <c r="AX1056" s="24"/>
      <c r="AY1056" s="15"/>
      <c r="AZ1056" s="15"/>
      <c r="BA1056" s="15"/>
      <c r="BB1056" s="15"/>
      <c r="BC1056" s="15"/>
      <c r="BD1056" s="15"/>
      <c r="BE1056" s="15"/>
      <c r="BF1056" s="24"/>
      <c r="BG1056" s="15"/>
      <c r="BH1056" s="24"/>
      <c r="BI1056" s="15"/>
      <c r="BJ1056" s="24"/>
      <c r="BK1056" s="15"/>
      <c r="BL1056" s="24"/>
      <c r="BM1056" s="15"/>
      <c r="BN1056" s="24"/>
      <c r="BO1056" s="15"/>
      <c r="BP1056" s="24"/>
      <c r="BQ1056" s="15"/>
      <c r="BR1056" s="24"/>
      <c r="BS1056" s="15">
        <v>33</v>
      </c>
      <c r="BT1056" s="24" t="s">
        <v>168</v>
      </c>
      <c r="BU1056" s="15"/>
      <c r="BV1056" s="24"/>
      <c r="BW1056" s="15"/>
      <c r="BX1056" s="24"/>
      <c r="BY1056" s="15"/>
      <c r="BZ1056" s="24"/>
      <c r="CA1056" s="15">
        <v>38</v>
      </c>
      <c r="CB1056" s="24" t="s">
        <v>168</v>
      </c>
      <c r="CC1056" s="15"/>
      <c r="CD1056" s="24"/>
      <c r="CE1056" s="15"/>
      <c r="CF1056" s="24"/>
      <c r="CG1056" s="15"/>
      <c r="CH1056" s="25"/>
      <c r="CI1056" s="15"/>
      <c r="CJ1056" s="25"/>
      <c r="CK1056" s="15"/>
      <c r="CL1056" s="25"/>
      <c r="CM1056" s="15"/>
      <c r="CN1056" s="25"/>
      <c r="CO1056" s="15"/>
      <c r="CP1056" s="25"/>
      <c r="CQ1056" s="15"/>
      <c r="CR1056" s="25"/>
      <c r="CS1056" s="15">
        <f t="shared" si="206"/>
        <v>0</v>
      </c>
      <c r="CT1056" s="15">
        <f t="shared" si="207"/>
        <v>0</v>
      </c>
      <c r="CU1056" s="15">
        <f t="shared" si="208"/>
        <v>0</v>
      </c>
      <c r="CV1056" s="15">
        <f t="shared" si="209"/>
        <v>67</v>
      </c>
      <c r="CW1056" s="15"/>
      <c r="CX1056" s="15"/>
      <c r="CY1056" s="15">
        <f t="shared" si="210"/>
        <v>64</v>
      </c>
      <c r="CZ1056" s="15">
        <f>GG1056</f>
        <v>0</v>
      </c>
      <c r="DA1056" s="19"/>
      <c r="DB1056" s="17">
        <v>48</v>
      </c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7"/>
      <c r="DQ1056" s="15"/>
      <c r="DR1056" s="15"/>
      <c r="DS1056" s="15"/>
      <c r="DT1056" s="15"/>
      <c r="DU1056" s="15"/>
      <c r="DV1056" s="15"/>
      <c r="DW1056" s="15"/>
      <c r="DX1056" s="20"/>
      <c r="DY1056" s="15"/>
      <c r="DZ1056" s="20"/>
      <c r="EA1056" s="15">
        <v>79</v>
      </c>
      <c r="EB1056" s="20">
        <v>3</v>
      </c>
      <c r="EC1056" s="15">
        <v>38</v>
      </c>
      <c r="ED1056" s="20" t="s">
        <v>168</v>
      </c>
      <c r="EE1056" s="15"/>
      <c r="EF1056" s="20"/>
      <c r="EG1056" s="15"/>
      <c r="EH1056" s="20"/>
      <c r="EI1056" s="15"/>
      <c r="EJ1056" s="20"/>
      <c r="EK1056" s="15"/>
      <c r="EL1056" s="20"/>
      <c r="EM1056" s="15"/>
      <c r="EN1056" s="20"/>
      <c r="EO1056" s="15">
        <v>64</v>
      </c>
      <c r="EP1056" s="20"/>
      <c r="EQ1056" s="15"/>
      <c r="ER1056" s="20"/>
      <c r="ES1056" s="15"/>
      <c r="ET1056" s="20"/>
      <c r="EU1056" s="15"/>
      <c r="EV1056" s="20"/>
      <c r="EW1056" s="15"/>
      <c r="EX1056" s="20"/>
      <c r="EY1056" s="15"/>
      <c r="EZ1056" s="20"/>
      <c r="FA1056" s="15"/>
      <c r="FB1056" s="20"/>
      <c r="FC1056" s="15"/>
      <c r="FD1056" s="20"/>
      <c r="FE1056" s="15"/>
      <c r="FF1056" s="20"/>
      <c r="FG1056" s="15"/>
      <c r="FH1056" s="20"/>
      <c r="FI1056" s="15"/>
      <c r="FJ1056" s="20"/>
      <c r="FK1056" s="15"/>
      <c r="FL1056" s="20"/>
      <c r="FM1056" s="15"/>
      <c r="FN1056" s="20"/>
      <c r="FO1056" s="15"/>
      <c r="FP1056" s="20"/>
      <c r="FQ1056" s="15"/>
      <c r="FR1056" s="20"/>
      <c r="FS1056" s="15"/>
      <c r="FT1056" s="20"/>
      <c r="FU1056" s="15"/>
      <c r="FV1056" s="20"/>
      <c r="FW1056" s="15"/>
      <c r="FX1056" s="20"/>
      <c r="FY1056" s="15"/>
      <c r="FZ1056" s="20"/>
      <c r="GA1056" s="15"/>
      <c r="GB1056" s="20"/>
      <c r="GC1056" s="15">
        <v>67</v>
      </c>
      <c r="GD1056" s="20">
        <v>6</v>
      </c>
      <c r="GE1056" s="15"/>
      <c r="GF1056" s="20"/>
      <c r="GG1056" s="170"/>
    </row>
    <row r="1057" spans="1:189" s="2" customFormat="1" ht="15" customHeight="1" x14ac:dyDescent="0.3">
      <c r="A1057" s="15" t="s">
        <v>2903</v>
      </c>
      <c r="B1057" s="82" t="s">
        <v>126</v>
      </c>
      <c r="C1057" s="82" t="s">
        <v>2754</v>
      </c>
      <c r="D1057" s="82" t="s">
        <v>1225</v>
      </c>
      <c r="E1057" s="15" t="str">
        <f t="shared" si="204"/>
        <v xml:space="preserve"> HANNY LEE</v>
      </c>
      <c r="F1057" s="82" t="s">
        <v>128</v>
      </c>
      <c r="G1057" s="82">
        <v>999919938</v>
      </c>
      <c r="H1057" s="15">
        <f t="shared" si="205"/>
        <v>90</v>
      </c>
      <c r="I1057" s="15"/>
      <c r="J1057" s="15"/>
      <c r="K1057" s="16"/>
      <c r="L1057" s="15"/>
      <c r="M1057" s="15"/>
      <c r="N1057" s="15"/>
      <c r="O1057" s="15">
        <f t="shared" si="211"/>
        <v>0</v>
      </c>
      <c r="P1057" s="15">
        <v>0</v>
      </c>
      <c r="Q1057" s="15">
        <f t="shared" si="212"/>
        <v>0</v>
      </c>
      <c r="R1057" s="15">
        <v>0</v>
      </c>
      <c r="S1057" s="15">
        <v>0</v>
      </c>
      <c r="T1057" s="15">
        <f t="shared" si="213"/>
        <v>0</v>
      </c>
      <c r="U1057" s="15">
        <f t="shared" si="214"/>
        <v>0</v>
      </c>
      <c r="V1057" s="15"/>
      <c r="W1057" s="15"/>
      <c r="X1057" s="15"/>
      <c r="Y1057" s="15"/>
      <c r="Z1057" s="16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>
        <f t="shared" si="206"/>
        <v>0</v>
      </c>
      <c r="CT1057" s="15">
        <f t="shared" si="207"/>
        <v>90</v>
      </c>
      <c r="CU1057" s="15">
        <f t="shared" si="208"/>
        <v>1</v>
      </c>
      <c r="CV1057" s="15">
        <f t="shared" si="209"/>
        <v>0</v>
      </c>
      <c r="CW1057" s="15"/>
      <c r="CX1057" s="15"/>
      <c r="CY1057" s="15">
        <f t="shared" si="210"/>
        <v>0</v>
      </c>
      <c r="CZ1057" s="15">
        <f>GG1057</f>
        <v>0</v>
      </c>
      <c r="DA1057" s="16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20"/>
      <c r="DY1057" s="15"/>
      <c r="DZ1057" s="20"/>
      <c r="EA1057" s="15"/>
      <c r="EB1057" s="20"/>
      <c r="EC1057" s="15"/>
      <c r="ED1057" s="20"/>
      <c r="EE1057" s="15"/>
      <c r="EF1057" s="20"/>
      <c r="EG1057" s="15"/>
      <c r="EH1057" s="20"/>
      <c r="EI1057" s="15"/>
      <c r="EJ1057" s="20"/>
      <c r="EK1057" s="15"/>
      <c r="EL1057" s="20"/>
      <c r="EM1057" s="15"/>
      <c r="EN1057" s="20"/>
      <c r="EO1057" s="15"/>
      <c r="EP1057" s="20"/>
      <c r="EQ1057" s="15"/>
      <c r="ER1057" s="20"/>
      <c r="ES1057" s="15"/>
      <c r="ET1057" s="20"/>
      <c r="EU1057" s="15"/>
      <c r="EV1057" s="20"/>
      <c r="EW1057" s="15">
        <v>90</v>
      </c>
      <c r="EX1057" s="20">
        <v>2</v>
      </c>
      <c r="EY1057" s="15"/>
      <c r="EZ1057" s="20"/>
      <c r="FA1057" s="15"/>
      <c r="FB1057" s="20"/>
      <c r="FC1057" s="15"/>
      <c r="FD1057" s="20"/>
      <c r="FE1057" s="15"/>
      <c r="FF1057" s="20"/>
      <c r="FG1057" s="15"/>
      <c r="FH1057" s="20"/>
      <c r="FI1057" s="15"/>
      <c r="FJ1057" s="20"/>
      <c r="FK1057" s="15"/>
      <c r="FL1057" s="20"/>
      <c r="FM1057" s="15"/>
      <c r="FN1057" s="20"/>
      <c r="FO1057" s="15"/>
      <c r="FP1057" s="20"/>
      <c r="FQ1057" s="15"/>
      <c r="FR1057" s="20"/>
      <c r="FS1057" s="15"/>
      <c r="FT1057" s="20"/>
      <c r="FU1057" s="15"/>
      <c r="FV1057" s="20"/>
      <c r="FW1057" s="15"/>
      <c r="FX1057" s="20"/>
      <c r="FY1057" s="15"/>
      <c r="FZ1057" s="20"/>
      <c r="GA1057" s="15"/>
      <c r="GB1057" s="20"/>
      <c r="GC1057" s="15"/>
      <c r="GD1057" s="20"/>
      <c r="GE1057" s="15"/>
      <c r="GF1057" s="20"/>
      <c r="GG1057" s="170"/>
    </row>
    <row r="1058" spans="1:189" s="2" customFormat="1" ht="15" customHeight="1" x14ac:dyDescent="0.3">
      <c r="A1058" s="82" t="s">
        <v>125</v>
      </c>
      <c r="B1058" s="82" t="s">
        <v>126</v>
      </c>
      <c r="C1058" s="82" t="s">
        <v>2751</v>
      </c>
      <c r="D1058" s="82" t="s">
        <v>1795</v>
      </c>
      <c r="E1058" s="15" t="str">
        <f t="shared" si="204"/>
        <v xml:space="preserve"> Seoyoon Sung</v>
      </c>
      <c r="F1058" s="82" t="s">
        <v>128</v>
      </c>
      <c r="G1058" s="82">
        <v>999919950</v>
      </c>
      <c r="H1058" s="15">
        <f t="shared" si="205"/>
        <v>38</v>
      </c>
      <c r="I1058" s="15"/>
      <c r="J1058" s="15"/>
      <c r="K1058" s="16"/>
      <c r="L1058" s="15"/>
      <c r="M1058" s="15"/>
      <c r="N1058" s="15"/>
      <c r="O1058" s="15">
        <f t="shared" si="211"/>
        <v>0</v>
      </c>
      <c r="P1058" s="15">
        <v>0</v>
      </c>
      <c r="Q1058" s="15">
        <f t="shared" si="212"/>
        <v>0</v>
      </c>
      <c r="R1058" s="15">
        <v>0</v>
      </c>
      <c r="S1058" s="15">
        <v>0</v>
      </c>
      <c r="T1058" s="15">
        <f t="shared" si="213"/>
        <v>0</v>
      </c>
      <c r="U1058" s="15">
        <f t="shared" si="214"/>
        <v>0</v>
      </c>
      <c r="V1058" s="15"/>
      <c r="W1058" s="15"/>
      <c r="X1058" s="15"/>
      <c r="Y1058" s="15"/>
      <c r="Z1058" s="16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>
        <f t="shared" si="206"/>
        <v>0</v>
      </c>
      <c r="CT1058" s="15">
        <f t="shared" si="207"/>
        <v>38</v>
      </c>
      <c r="CU1058" s="15">
        <f t="shared" si="208"/>
        <v>0</v>
      </c>
      <c r="CV1058" s="15">
        <f t="shared" si="209"/>
        <v>0</v>
      </c>
      <c r="CW1058" s="15"/>
      <c r="CX1058" s="15"/>
      <c r="CY1058" s="15">
        <f t="shared" si="210"/>
        <v>0</v>
      </c>
      <c r="CZ1058" s="15">
        <f>GG1058</f>
        <v>0</v>
      </c>
      <c r="DA1058" s="16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20"/>
      <c r="DY1058" s="15"/>
      <c r="DZ1058" s="20"/>
      <c r="EA1058" s="15"/>
      <c r="EB1058" s="20"/>
      <c r="EC1058" s="15"/>
      <c r="ED1058" s="20"/>
      <c r="EE1058" s="15"/>
      <c r="EF1058" s="20"/>
      <c r="EG1058" s="15"/>
      <c r="EH1058" s="20"/>
      <c r="EI1058" s="15"/>
      <c r="EJ1058" s="20"/>
      <c r="EK1058" s="15"/>
      <c r="EL1058" s="20"/>
      <c r="EM1058" s="15"/>
      <c r="EN1058" s="20"/>
      <c r="EO1058" s="15"/>
      <c r="EP1058" s="20"/>
      <c r="EQ1058" s="15"/>
      <c r="ER1058" s="20"/>
      <c r="ES1058" s="15"/>
      <c r="ET1058" s="20"/>
      <c r="EU1058" s="15"/>
      <c r="EV1058" s="20"/>
      <c r="EW1058" s="15">
        <v>38</v>
      </c>
      <c r="EX1058" s="20" t="s">
        <v>129</v>
      </c>
      <c r="EY1058" s="15"/>
      <c r="EZ1058" s="20"/>
      <c r="FA1058" s="15"/>
      <c r="FB1058" s="20"/>
      <c r="FC1058" s="15"/>
      <c r="FD1058" s="20"/>
      <c r="FE1058" s="15"/>
      <c r="FF1058" s="20"/>
      <c r="FG1058" s="15"/>
      <c r="FH1058" s="20"/>
      <c r="FI1058" s="15"/>
      <c r="FJ1058" s="20"/>
      <c r="FK1058" s="15"/>
      <c r="FL1058" s="20"/>
      <c r="FM1058" s="15"/>
      <c r="FN1058" s="20"/>
      <c r="FO1058" s="15"/>
      <c r="FP1058" s="20"/>
      <c r="FQ1058" s="15"/>
      <c r="FR1058" s="20"/>
      <c r="FS1058" s="15"/>
      <c r="FT1058" s="20"/>
      <c r="FU1058" s="15"/>
      <c r="FV1058" s="20"/>
      <c r="FW1058" s="15"/>
      <c r="FX1058" s="20"/>
      <c r="FY1058" s="15"/>
      <c r="FZ1058" s="20"/>
      <c r="GA1058" s="15"/>
      <c r="GB1058" s="20"/>
      <c r="GC1058" s="15"/>
      <c r="GD1058" s="20"/>
      <c r="GE1058" s="15"/>
      <c r="GF1058" s="20"/>
      <c r="GG1058" s="170"/>
    </row>
    <row r="1059" spans="1:189" s="2" customFormat="1" ht="15" customHeight="1" x14ac:dyDescent="0.3">
      <c r="A1059" s="15" t="s">
        <v>130</v>
      </c>
      <c r="B1059" s="15" t="s">
        <v>126</v>
      </c>
      <c r="C1059" s="15" t="s">
        <v>1805</v>
      </c>
      <c r="D1059" s="15" t="s">
        <v>1806</v>
      </c>
      <c r="E1059" s="15" t="str">
        <f t="shared" si="204"/>
        <v>Marshall Tamura</v>
      </c>
      <c r="F1059" s="15" t="s">
        <v>135</v>
      </c>
      <c r="G1059" s="15">
        <v>999919965</v>
      </c>
      <c r="H1059" s="15">
        <f t="shared" si="205"/>
        <v>44</v>
      </c>
      <c r="I1059" s="15"/>
      <c r="J1059" s="17">
        <f>(O1059+P1059+R1059+S1059+T1059+U1059)/2</f>
        <v>0</v>
      </c>
      <c r="K1059" s="16"/>
      <c r="L1059" s="15"/>
      <c r="M1059" s="15"/>
      <c r="N1059" s="15"/>
      <c r="O1059" s="15">
        <f t="shared" si="211"/>
        <v>0</v>
      </c>
      <c r="P1059" s="15">
        <v>0</v>
      </c>
      <c r="Q1059" s="15">
        <f t="shared" si="212"/>
        <v>0</v>
      </c>
      <c r="R1059" s="15">
        <v>0</v>
      </c>
      <c r="S1059" s="15">
        <v>0</v>
      </c>
      <c r="T1059" s="15">
        <f t="shared" si="213"/>
        <v>0</v>
      </c>
      <c r="U1059" s="15">
        <f t="shared" si="214"/>
        <v>0</v>
      </c>
      <c r="V1059" s="15"/>
      <c r="W1059" s="15"/>
      <c r="X1059" s="15"/>
      <c r="Y1059" s="15"/>
      <c r="Z1059" s="16"/>
      <c r="AA1059" s="15"/>
      <c r="AB1059" s="24"/>
      <c r="AC1059" s="15"/>
      <c r="AD1059" s="15"/>
      <c r="AE1059" s="15"/>
      <c r="AF1059" s="15"/>
      <c r="AG1059" s="15"/>
      <c r="AH1059" s="24"/>
      <c r="AI1059" s="15"/>
      <c r="AJ1059" s="15"/>
      <c r="AK1059" s="15"/>
      <c r="AL1059" s="15"/>
      <c r="AM1059" s="15"/>
      <c r="AN1059" s="24"/>
      <c r="AO1059" s="15"/>
      <c r="AP1059" s="24"/>
      <c r="AQ1059" s="15"/>
      <c r="AR1059" s="24"/>
      <c r="AS1059" s="15"/>
      <c r="AT1059" s="24"/>
      <c r="AU1059" s="15"/>
      <c r="AV1059" s="24"/>
      <c r="AW1059" s="15"/>
      <c r="AX1059" s="24"/>
      <c r="AY1059" s="15"/>
      <c r="AZ1059" s="15"/>
      <c r="BA1059" s="15"/>
      <c r="BB1059" s="15"/>
      <c r="BC1059" s="15"/>
      <c r="BD1059" s="15"/>
      <c r="BE1059" s="15"/>
      <c r="BF1059" s="24"/>
      <c r="BG1059" s="15"/>
      <c r="BH1059" s="24"/>
      <c r="BI1059" s="15"/>
      <c r="BJ1059" s="24"/>
      <c r="BK1059" s="15"/>
      <c r="BL1059" s="24"/>
      <c r="BM1059" s="15"/>
      <c r="BN1059" s="24"/>
      <c r="BO1059" s="15"/>
      <c r="BP1059" s="24"/>
      <c r="BQ1059" s="15"/>
      <c r="BR1059" s="24"/>
      <c r="BS1059" s="15"/>
      <c r="BT1059" s="24"/>
      <c r="BU1059" s="15">
        <v>44</v>
      </c>
      <c r="BV1059" s="24" t="s">
        <v>129</v>
      </c>
      <c r="BW1059" s="15"/>
      <c r="BX1059" s="24"/>
      <c r="BY1059" s="15"/>
      <c r="BZ1059" s="24"/>
      <c r="CA1059" s="15">
        <v>51</v>
      </c>
      <c r="CB1059" s="24" t="s">
        <v>129</v>
      </c>
      <c r="CC1059" s="15"/>
      <c r="CD1059" s="24"/>
      <c r="CE1059" s="15"/>
      <c r="CF1059" s="24"/>
      <c r="CG1059" s="15"/>
      <c r="CH1059" s="25"/>
      <c r="CI1059" s="15"/>
      <c r="CJ1059" s="25"/>
      <c r="CK1059" s="15"/>
      <c r="CL1059" s="25"/>
      <c r="CM1059" s="15"/>
      <c r="CN1059" s="25"/>
      <c r="CO1059" s="15"/>
      <c r="CP1059" s="24"/>
      <c r="CQ1059" s="15"/>
      <c r="CR1059" s="24"/>
      <c r="CS1059" s="15">
        <f t="shared" si="206"/>
        <v>0</v>
      </c>
      <c r="CT1059" s="15">
        <f t="shared" si="207"/>
        <v>0</v>
      </c>
      <c r="CU1059" s="15">
        <f t="shared" si="208"/>
        <v>0</v>
      </c>
      <c r="CV1059" s="15">
        <f t="shared" si="209"/>
        <v>44</v>
      </c>
      <c r="CW1059" s="15"/>
      <c r="CX1059" s="15"/>
      <c r="CY1059" s="15">
        <f t="shared" si="210"/>
        <v>0</v>
      </c>
      <c r="CZ1059" s="15">
        <f>GG1059</f>
        <v>0</v>
      </c>
      <c r="DA1059" s="20"/>
      <c r="DB1059" s="17"/>
      <c r="DC1059" s="15"/>
      <c r="DD1059" s="15"/>
      <c r="DE1059" s="15"/>
      <c r="DF1059" s="15"/>
      <c r="DG1059" s="15"/>
      <c r="DH1059" s="15">
        <v>68</v>
      </c>
      <c r="DI1059" s="15"/>
      <c r="DJ1059" s="15"/>
      <c r="DK1059" s="15"/>
      <c r="DL1059" s="15"/>
      <c r="DM1059" s="15"/>
      <c r="DN1059" s="15"/>
      <c r="DO1059" s="15"/>
      <c r="DP1059" s="17"/>
      <c r="DQ1059" s="15"/>
      <c r="DR1059" s="15"/>
      <c r="DS1059" s="15"/>
      <c r="DT1059" s="15"/>
      <c r="DU1059" s="15"/>
      <c r="DV1059" s="15"/>
      <c r="DW1059" s="15">
        <v>59</v>
      </c>
      <c r="DX1059" s="20">
        <v>7</v>
      </c>
      <c r="DY1059" s="15"/>
      <c r="DZ1059" s="20"/>
      <c r="EA1059" s="15"/>
      <c r="EB1059" s="20"/>
      <c r="EC1059" s="15"/>
      <c r="ED1059" s="20"/>
      <c r="EE1059" s="15"/>
      <c r="EF1059" s="20"/>
      <c r="EG1059" s="15"/>
      <c r="EH1059" s="20"/>
      <c r="EI1059" s="15"/>
      <c r="EJ1059" s="20"/>
      <c r="EK1059" s="15"/>
      <c r="EL1059" s="20"/>
      <c r="EM1059" s="15"/>
      <c r="EN1059" s="20"/>
      <c r="EO1059" s="15"/>
      <c r="EP1059" s="20"/>
      <c r="EQ1059" s="15"/>
      <c r="ER1059" s="20"/>
      <c r="ES1059" s="15"/>
      <c r="ET1059" s="20"/>
      <c r="EU1059" s="15"/>
      <c r="EV1059" s="20"/>
      <c r="EW1059" s="15"/>
      <c r="EX1059" s="20"/>
      <c r="EY1059" s="15"/>
      <c r="EZ1059" s="20"/>
      <c r="FA1059" s="15"/>
      <c r="FB1059" s="20"/>
      <c r="FC1059" s="15"/>
      <c r="FD1059" s="20"/>
      <c r="FE1059" s="15"/>
      <c r="FF1059" s="20"/>
      <c r="FG1059" s="15"/>
      <c r="FH1059" s="20"/>
      <c r="FI1059" s="15"/>
      <c r="FJ1059" s="20"/>
      <c r="FK1059" s="15"/>
      <c r="FL1059" s="20"/>
      <c r="FM1059" s="15"/>
      <c r="FN1059" s="20"/>
      <c r="FO1059" s="15"/>
      <c r="FP1059" s="20"/>
      <c r="FQ1059" s="15"/>
      <c r="FR1059" s="20"/>
      <c r="FS1059" s="15"/>
      <c r="FT1059" s="20"/>
      <c r="FU1059" s="15"/>
      <c r="FV1059" s="20"/>
      <c r="FW1059" s="15"/>
      <c r="FX1059" s="20"/>
      <c r="FY1059" s="15"/>
      <c r="FZ1059" s="20"/>
      <c r="GA1059" s="15"/>
      <c r="GB1059" s="20"/>
      <c r="GC1059" s="15"/>
      <c r="GD1059" s="20"/>
      <c r="GE1059" s="15">
        <v>44</v>
      </c>
      <c r="GF1059" s="20" t="s">
        <v>129</v>
      </c>
      <c r="GG1059" s="170"/>
    </row>
    <row r="1060" spans="1:189" s="2" customFormat="1" ht="15" customHeight="1" x14ac:dyDescent="0.3">
      <c r="A1060" s="83" t="s">
        <v>133</v>
      </c>
      <c r="B1060" s="83" t="s">
        <v>142</v>
      </c>
      <c r="C1060" s="83" t="s">
        <v>450</v>
      </c>
      <c r="D1060" s="83" t="s">
        <v>3855</v>
      </c>
      <c r="E1060" s="15" t="str">
        <f t="shared" si="204"/>
        <v>Alexander Cralle</v>
      </c>
      <c r="F1060" s="83" t="s">
        <v>135</v>
      </c>
      <c r="G1060" s="83">
        <v>999919990</v>
      </c>
      <c r="H1060" s="15">
        <f t="shared" si="205"/>
        <v>60</v>
      </c>
      <c r="I1060" s="15"/>
      <c r="J1060" s="15"/>
      <c r="K1060" s="16"/>
      <c r="L1060" s="15"/>
      <c r="M1060" s="15"/>
      <c r="N1060" s="15"/>
      <c r="O1060" s="15">
        <f t="shared" si="211"/>
        <v>0</v>
      </c>
      <c r="P1060" s="15">
        <v>0</v>
      </c>
      <c r="Q1060" s="15">
        <f t="shared" si="212"/>
        <v>0</v>
      </c>
      <c r="R1060" s="15">
        <v>0</v>
      </c>
      <c r="S1060" s="15">
        <v>0</v>
      </c>
      <c r="T1060" s="15">
        <f t="shared" si="213"/>
        <v>0</v>
      </c>
      <c r="U1060" s="15">
        <f t="shared" si="214"/>
        <v>0</v>
      </c>
      <c r="V1060" s="15"/>
      <c r="W1060" s="15"/>
      <c r="X1060" s="15"/>
      <c r="Y1060" s="15"/>
      <c r="Z1060" s="16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>
        <f t="shared" si="206"/>
        <v>0</v>
      </c>
      <c r="CT1060" s="15">
        <f t="shared" si="207"/>
        <v>60</v>
      </c>
      <c r="CU1060" s="15">
        <f t="shared" si="208"/>
        <v>1</v>
      </c>
      <c r="CV1060" s="15">
        <f t="shared" si="209"/>
        <v>0</v>
      </c>
      <c r="CW1060" s="15"/>
      <c r="CX1060" s="15"/>
      <c r="CY1060" s="15">
        <f t="shared" si="210"/>
        <v>0</v>
      </c>
      <c r="CZ1060" s="15">
        <f>GG1060</f>
        <v>0</v>
      </c>
      <c r="DA1060" s="16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20"/>
      <c r="DY1060" s="15"/>
      <c r="DZ1060" s="20"/>
      <c r="EA1060" s="15"/>
      <c r="EB1060" s="20"/>
      <c r="EC1060" s="15"/>
      <c r="ED1060" s="20"/>
      <c r="EE1060" s="15"/>
      <c r="EF1060" s="20"/>
      <c r="EG1060" s="15"/>
      <c r="EH1060" s="20"/>
      <c r="EI1060" s="15"/>
      <c r="EJ1060" s="20"/>
      <c r="EK1060" s="15"/>
      <c r="EL1060" s="20"/>
      <c r="EM1060" s="15"/>
      <c r="EN1060" s="20"/>
      <c r="EO1060" s="15"/>
      <c r="EP1060" s="20"/>
      <c r="EQ1060" s="15"/>
      <c r="ER1060" s="20"/>
      <c r="ES1060" s="15"/>
      <c r="ET1060" s="20"/>
      <c r="EU1060" s="15"/>
      <c r="EV1060" s="20"/>
      <c r="EW1060" s="15"/>
      <c r="EX1060" s="20"/>
      <c r="EY1060" s="15"/>
      <c r="EZ1060" s="20"/>
      <c r="FA1060" s="15"/>
      <c r="FB1060" s="20"/>
      <c r="FC1060" s="15"/>
      <c r="FD1060" s="20"/>
      <c r="FE1060" s="15"/>
      <c r="FF1060" s="20"/>
      <c r="FG1060" s="15"/>
      <c r="FH1060" s="20"/>
      <c r="FI1060" s="15"/>
      <c r="FJ1060" s="20"/>
      <c r="FK1060" s="15"/>
      <c r="FL1060" s="20"/>
      <c r="FM1060" s="15"/>
      <c r="FN1060" s="20"/>
      <c r="FO1060" s="15"/>
      <c r="FP1060" s="20"/>
      <c r="FQ1060" s="15"/>
      <c r="FR1060" s="20"/>
      <c r="FS1060" s="15"/>
      <c r="FT1060" s="20"/>
      <c r="FU1060" s="15">
        <v>60</v>
      </c>
      <c r="FV1060" s="20">
        <v>1</v>
      </c>
      <c r="FW1060" s="15"/>
      <c r="FX1060" s="20"/>
      <c r="FY1060" s="15"/>
      <c r="FZ1060" s="20"/>
      <c r="GA1060" s="15"/>
      <c r="GB1060" s="20"/>
      <c r="GC1060" s="15"/>
      <c r="GD1060" s="20"/>
      <c r="GE1060" s="15"/>
      <c r="GF1060" s="20"/>
      <c r="GG1060" s="170"/>
    </row>
    <row r="1061" spans="1:189" s="2" customFormat="1" ht="15" customHeight="1" x14ac:dyDescent="0.3">
      <c r="A1061" s="17" t="s">
        <v>133</v>
      </c>
      <c r="B1061" s="15" t="s">
        <v>140</v>
      </c>
      <c r="C1061" s="15" t="s">
        <v>762</v>
      </c>
      <c r="D1061" s="15" t="s">
        <v>1607</v>
      </c>
      <c r="E1061" s="15" t="str">
        <f t="shared" si="204"/>
        <v>Sofia Rawle</v>
      </c>
      <c r="F1061" s="15" t="s">
        <v>128</v>
      </c>
      <c r="G1061" s="15">
        <v>999920002</v>
      </c>
      <c r="H1061" s="15">
        <f t="shared" si="205"/>
        <v>153</v>
      </c>
      <c r="I1061" s="15"/>
      <c r="J1061" s="17">
        <f>(O1061+P1061+R1061+S1061+T1061+U1061)/2</f>
        <v>33</v>
      </c>
      <c r="K1061" s="16"/>
      <c r="L1061" s="15"/>
      <c r="M1061" s="15"/>
      <c r="N1061" s="15"/>
      <c r="O1061" s="15">
        <f t="shared" si="211"/>
        <v>0</v>
      </c>
      <c r="P1061" s="15">
        <v>0</v>
      </c>
      <c r="Q1061" s="15">
        <f t="shared" si="212"/>
        <v>0</v>
      </c>
      <c r="R1061" s="15">
        <v>0</v>
      </c>
      <c r="S1061" s="15">
        <v>0</v>
      </c>
      <c r="T1061" s="15">
        <f t="shared" si="213"/>
        <v>36</v>
      </c>
      <c r="U1061" s="15">
        <f t="shared" si="214"/>
        <v>30</v>
      </c>
      <c r="V1061" s="15"/>
      <c r="W1061" s="15"/>
      <c r="X1061" s="15"/>
      <c r="Y1061" s="15"/>
      <c r="Z1061" s="16"/>
      <c r="AA1061" s="15"/>
      <c r="AB1061" s="24"/>
      <c r="AC1061" s="15"/>
      <c r="AD1061" s="15"/>
      <c r="AE1061" s="15"/>
      <c r="AF1061" s="15"/>
      <c r="AG1061" s="15"/>
      <c r="AH1061" s="24"/>
      <c r="AI1061" s="15"/>
      <c r="AJ1061" s="15"/>
      <c r="AK1061" s="15"/>
      <c r="AL1061" s="15"/>
      <c r="AM1061" s="15"/>
      <c r="AN1061" s="24"/>
      <c r="AO1061" s="15"/>
      <c r="AP1061" s="24"/>
      <c r="AQ1061" s="15"/>
      <c r="AR1061" s="24"/>
      <c r="AS1061" s="15"/>
      <c r="AT1061" s="24"/>
      <c r="AU1061" s="15"/>
      <c r="AV1061" s="24"/>
      <c r="AW1061" s="15"/>
      <c r="AX1061" s="24"/>
      <c r="AY1061" s="15"/>
      <c r="AZ1061" s="15"/>
      <c r="BA1061" s="15"/>
      <c r="BB1061" s="15"/>
      <c r="BC1061" s="15"/>
      <c r="BD1061" s="15"/>
      <c r="BE1061" s="15"/>
      <c r="BF1061" s="24"/>
      <c r="BG1061" s="15"/>
      <c r="BH1061" s="24"/>
      <c r="BI1061" s="15"/>
      <c r="BJ1061" s="24"/>
      <c r="BK1061" s="15"/>
      <c r="BL1061" s="24"/>
      <c r="BM1061" s="15"/>
      <c r="BN1061" s="24"/>
      <c r="BO1061" s="15"/>
      <c r="BP1061" s="24"/>
      <c r="BQ1061" s="15"/>
      <c r="BR1061" s="24"/>
      <c r="BS1061" s="15"/>
      <c r="BT1061" s="24"/>
      <c r="BU1061" s="15">
        <v>140</v>
      </c>
      <c r="BV1061" s="24">
        <v>1</v>
      </c>
      <c r="BW1061" s="15"/>
      <c r="BX1061" s="24"/>
      <c r="BY1061" s="15"/>
      <c r="BZ1061" s="24"/>
      <c r="CA1061" s="15">
        <f>0.3*160</f>
        <v>48</v>
      </c>
      <c r="CB1061" s="24">
        <v>1</v>
      </c>
      <c r="CC1061" s="15"/>
      <c r="CD1061" s="24"/>
      <c r="CE1061" s="15"/>
      <c r="CF1061" s="24"/>
      <c r="CG1061" s="15"/>
      <c r="CH1061" s="25"/>
      <c r="CI1061" s="15"/>
      <c r="CJ1061" s="25"/>
      <c r="CK1061" s="15">
        <f>0.3*50</f>
        <v>15</v>
      </c>
      <c r="CL1061" s="25">
        <v>1</v>
      </c>
      <c r="CM1061" s="15"/>
      <c r="CN1061" s="25"/>
      <c r="CO1061" s="15"/>
      <c r="CP1061" s="25"/>
      <c r="CQ1061" s="15"/>
      <c r="CR1061" s="25"/>
      <c r="CS1061" s="15">
        <f t="shared" si="206"/>
        <v>0</v>
      </c>
      <c r="CT1061" s="15">
        <f t="shared" si="207"/>
        <v>120</v>
      </c>
      <c r="CU1061" s="15">
        <f t="shared" si="208"/>
        <v>1</v>
      </c>
      <c r="CV1061" s="15">
        <f t="shared" si="209"/>
        <v>0</v>
      </c>
      <c r="CW1061" s="15"/>
      <c r="CX1061" s="15"/>
      <c r="CY1061" s="15">
        <f t="shared" si="210"/>
        <v>0</v>
      </c>
      <c r="CZ1061" s="15">
        <f>GG1061</f>
        <v>0</v>
      </c>
      <c r="DA1061" s="19"/>
      <c r="DB1061" s="17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7"/>
      <c r="DQ1061" s="15"/>
      <c r="DR1061" s="15"/>
      <c r="DS1061" s="15"/>
      <c r="DT1061" s="15"/>
      <c r="DU1061" s="15"/>
      <c r="DV1061" s="15"/>
      <c r="DW1061" s="15">
        <v>42</v>
      </c>
      <c r="DX1061" s="20">
        <v>2</v>
      </c>
      <c r="DY1061" s="15"/>
      <c r="DZ1061" s="20"/>
      <c r="EA1061" s="15"/>
      <c r="EB1061" s="20"/>
      <c r="EC1061" s="15">
        <v>36</v>
      </c>
      <c r="ED1061" s="20">
        <v>4</v>
      </c>
      <c r="EE1061" s="15"/>
      <c r="EF1061" s="20"/>
      <c r="EG1061" s="15">
        <v>30</v>
      </c>
      <c r="EH1061" s="20">
        <v>2</v>
      </c>
      <c r="EI1061" s="15"/>
      <c r="EJ1061" s="20"/>
      <c r="EK1061" s="15"/>
      <c r="EL1061" s="20"/>
      <c r="EM1061" s="15"/>
      <c r="EN1061" s="20"/>
      <c r="EO1061" s="15"/>
      <c r="EP1061" s="20"/>
      <c r="EQ1061" s="15"/>
      <c r="ER1061" s="20"/>
      <c r="ES1061" s="15"/>
      <c r="ET1061" s="20"/>
      <c r="EU1061" s="15"/>
      <c r="EV1061" s="20"/>
      <c r="EW1061" s="15"/>
      <c r="EX1061" s="20"/>
      <c r="EY1061" s="15"/>
      <c r="EZ1061" s="20"/>
      <c r="FA1061" s="15"/>
      <c r="FB1061" s="20"/>
      <c r="FC1061" s="15"/>
      <c r="FD1061" s="20"/>
      <c r="FE1061" s="15"/>
      <c r="FF1061" s="20"/>
      <c r="FG1061" s="15"/>
      <c r="FH1061" s="20"/>
      <c r="FI1061" s="15"/>
      <c r="FJ1061" s="20"/>
      <c r="FK1061" s="15"/>
      <c r="FL1061" s="20"/>
      <c r="FM1061" s="15"/>
      <c r="FN1061" s="20"/>
      <c r="FO1061" s="15"/>
      <c r="FP1061" s="20"/>
      <c r="FQ1061" s="15"/>
      <c r="FR1061" s="20"/>
      <c r="FS1061" s="15"/>
      <c r="FT1061" s="20"/>
      <c r="FU1061" s="15">
        <v>120</v>
      </c>
      <c r="FV1061" s="20">
        <v>1</v>
      </c>
      <c r="FW1061" s="15"/>
      <c r="FX1061" s="20"/>
      <c r="FY1061" s="15"/>
      <c r="FZ1061" s="20"/>
      <c r="GA1061" s="15"/>
      <c r="GB1061" s="20"/>
      <c r="GC1061" s="15"/>
      <c r="GD1061" s="20"/>
      <c r="GE1061" s="15"/>
      <c r="GF1061" s="20"/>
      <c r="GG1061" s="170"/>
    </row>
    <row r="1062" spans="1:189" s="2" customFormat="1" ht="15" customHeight="1" x14ac:dyDescent="0.3">
      <c r="A1062" s="83" t="s">
        <v>130</v>
      </c>
      <c r="B1062" s="83" t="s">
        <v>134</v>
      </c>
      <c r="C1062" s="83" t="s">
        <v>248</v>
      </c>
      <c r="D1062" s="83" t="s">
        <v>1640</v>
      </c>
      <c r="E1062" s="15" t="str">
        <f t="shared" si="204"/>
        <v>Isabella Rodriguez-Ayon</v>
      </c>
      <c r="F1062" s="83" t="s">
        <v>128</v>
      </c>
      <c r="G1062" s="83">
        <v>999920004</v>
      </c>
      <c r="H1062" s="15">
        <f t="shared" si="205"/>
        <v>30</v>
      </c>
      <c r="I1062" s="15"/>
      <c r="J1062" s="15"/>
      <c r="K1062" s="16"/>
      <c r="L1062" s="15"/>
      <c r="M1062" s="15"/>
      <c r="N1062" s="15"/>
      <c r="O1062" s="15">
        <f t="shared" si="211"/>
        <v>0</v>
      </c>
      <c r="P1062" s="15">
        <v>0</v>
      </c>
      <c r="Q1062" s="15">
        <f t="shared" si="212"/>
        <v>0</v>
      </c>
      <c r="R1062" s="15">
        <v>0</v>
      </c>
      <c r="S1062" s="15">
        <v>0</v>
      </c>
      <c r="T1062" s="15">
        <f t="shared" si="213"/>
        <v>0</v>
      </c>
      <c r="U1062" s="15">
        <f t="shared" si="214"/>
        <v>0</v>
      </c>
      <c r="V1062" s="15"/>
      <c r="W1062" s="15"/>
      <c r="X1062" s="15"/>
      <c r="Y1062" s="15"/>
      <c r="Z1062" s="16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>
        <f t="shared" si="206"/>
        <v>0</v>
      </c>
      <c r="CT1062" s="15">
        <f t="shared" si="207"/>
        <v>30</v>
      </c>
      <c r="CU1062" s="15">
        <f t="shared" si="208"/>
        <v>1</v>
      </c>
      <c r="CV1062" s="15">
        <f t="shared" si="209"/>
        <v>0</v>
      </c>
      <c r="CW1062" s="15"/>
      <c r="CX1062" s="15"/>
      <c r="CY1062" s="15">
        <f t="shared" si="210"/>
        <v>0</v>
      </c>
      <c r="CZ1062" s="15">
        <f>GG1062</f>
        <v>0</v>
      </c>
      <c r="DA1062" s="16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20"/>
      <c r="DY1062" s="15"/>
      <c r="DZ1062" s="20"/>
      <c r="EA1062" s="15"/>
      <c r="EB1062" s="20"/>
      <c r="EC1062" s="15"/>
      <c r="ED1062" s="20"/>
      <c r="EE1062" s="15"/>
      <c r="EF1062" s="20"/>
      <c r="EG1062" s="15"/>
      <c r="EH1062" s="20"/>
      <c r="EI1062" s="15"/>
      <c r="EJ1062" s="20"/>
      <c r="EK1062" s="15"/>
      <c r="EL1062" s="20"/>
      <c r="EM1062" s="15"/>
      <c r="EN1062" s="20"/>
      <c r="EO1062" s="15"/>
      <c r="EP1062" s="20"/>
      <c r="EQ1062" s="15"/>
      <c r="ER1062" s="20"/>
      <c r="ES1062" s="15"/>
      <c r="ET1062" s="20"/>
      <c r="EU1062" s="15"/>
      <c r="EV1062" s="20"/>
      <c r="EW1062" s="15"/>
      <c r="EX1062" s="20"/>
      <c r="EY1062" s="15"/>
      <c r="EZ1062" s="20"/>
      <c r="FA1062" s="15"/>
      <c r="FB1062" s="20"/>
      <c r="FC1062" s="15"/>
      <c r="FD1062" s="20"/>
      <c r="FE1062" s="15"/>
      <c r="FF1062" s="20"/>
      <c r="FG1062" s="15"/>
      <c r="FH1062" s="20"/>
      <c r="FI1062" s="15"/>
      <c r="FJ1062" s="20"/>
      <c r="FK1062" s="15"/>
      <c r="FL1062" s="20"/>
      <c r="FM1062" s="15"/>
      <c r="FN1062" s="20"/>
      <c r="FO1062" s="15"/>
      <c r="FP1062" s="20"/>
      <c r="FQ1062" s="15"/>
      <c r="FR1062" s="20"/>
      <c r="FS1062" s="15"/>
      <c r="FT1062" s="20"/>
      <c r="FU1062" s="15">
        <v>30</v>
      </c>
      <c r="FV1062" s="20">
        <v>1</v>
      </c>
      <c r="FW1062" s="15"/>
      <c r="FX1062" s="20"/>
      <c r="FY1062" s="15"/>
      <c r="FZ1062" s="20"/>
      <c r="GA1062" s="15"/>
      <c r="GB1062" s="20"/>
      <c r="GC1062" s="15"/>
      <c r="GD1062" s="20"/>
      <c r="GE1062" s="15"/>
      <c r="GF1062" s="20"/>
      <c r="GG1062" s="170"/>
    </row>
    <row r="1063" spans="1:189" s="2" customFormat="1" ht="15" customHeight="1" x14ac:dyDescent="0.3">
      <c r="A1063" s="17" t="s">
        <v>125</v>
      </c>
      <c r="B1063" s="15" t="s">
        <v>140</v>
      </c>
      <c r="C1063" s="15" t="s">
        <v>671</v>
      </c>
      <c r="D1063" s="15" t="s">
        <v>1681</v>
      </c>
      <c r="E1063" s="15" t="str">
        <f t="shared" si="204"/>
        <v>Tyler Scherr</v>
      </c>
      <c r="F1063" s="15" t="s">
        <v>135</v>
      </c>
      <c r="G1063" s="15">
        <v>999920018</v>
      </c>
      <c r="H1063" s="15">
        <f t="shared" si="205"/>
        <v>119</v>
      </c>
      <c r="I1063" s="15"/>
      <c r="J1063" s="15"/>
      <c r="K1063" s="16"/>
      <c r="L1063" s="15"/>
      <c r="M1063" s="15"/>
      <c r="N1063" s="15"/>
      <c r="O1063" s="15">
        <f t="shared" si="211"/>
        <v>0</v>
      </c>
      <c r="P1063" s="15">
        <v>0</v>
      </c>
      <c r="Q1063" s="15">
        <f t="shared" si="212"/>
        <v>0</v>
      </c>
      <c r="R1063" s="15">
        <v>0</v>
      </c>
      <c r="S1063" s="15">
        <v>0</v>
      </c>
      <c r="T1063" s="15">
        <f t="shared" si="213"/>
        <v>64</v>
      </c>
      <c r="U1063" s="15">
        <f t="shared" si="214"/>
        <v>20</v>
      </c>
      <c r="V1063" s="15"/>
      <c r="W1063" s="15"/>
      <c r="X1063" s="15"/>
      <c r="Y1063" s="15"/>
      <c r="Z1063" s="16"/>
      <c r="AA1063" s="15"/>
      <c r="AB1063" s="24"/>
      <c r="AC1063" s="15"/>
      <c r="AD1063" s="15"/>
      <c r="AE1063" s="15"/>
      <c r="AF1063" s="15"/>
      <c r="AG1063" s="15"/>
      <c r="AH1063" s="24"/>
      <c r="AI1063" s="15"/>
      <c r="AJ1063" s="15"/>
      <c r="AK1063" s="15"/>
      <c r="AL1063" s="15"/>
      <c r="AM1063" s="15"/>
      <c r="AN1063" s="24"/>
      <c r="AO1063" s="15"/>
      <c r="AP1063" s="24"/>
      <c r="AQ1063" s="15"/>
      <c r="AR1063" s="24"/>
      <c r="AS1063" s="15"/>
      <c r="AT1063" s="24"/>
      <c r="AU1063" s="15"/>
      <c r="AV1063" s="24"/>
      <c r="AW1063" s="15"/>
      <c r="AX1063" s="24"/>
      <c r="AY1063" s="15"/>
      <c r="AZ1063" s="15"/>
      <c r="BA1063" s="15"/>
      <c r="BB1063" s="15"/>
      <c r="BC1063" s="15"/>
      <c r="BD1063" s="15"/>
      <c r="BE1063" s="15"/>
      <c r="BF1063" s="24"/>
      <c r="BG1063" s="15"/>
      <c r="BH1063" s="24"/>
      <c r="BI1063" s="15"/>
      <c r="BJ1063" s="24"/>
      <c r="BK1063" s="15"/>
      <c r="BL1063" s="24"/>
      <c r="BM1063" s="15"/>
      <c r="BN1063" s="24"/>
      <c r="BO1063" s="15"/>
      <c r="BP1063" s="24"/>
      <c r="BQ1063" s="15"/>
      <c r="BR1063" s="24"/>
      <c r="BS1063" s="15"/>
      <c r="BT1063" s="24"/>
      <c r="BU1063" s="15">
        <v>105</v>
      </c>
      <c r="BV1063" s="24">
        <v>2</v>
      </c>
      <c r="BW1063" s="15"/>
      <c r="BX1063" s="24"/>
      <c r="BY1063" s="15"/>
      <c r="BZ1063" s="24"/>
      <c r="CA1063" s="15">
        <f>0.3*60</f>
        <v>18</v>
      </c>
      <c r="CB1063" s="24"/>
      <c r="CC1063" s="15"/>
      <c r="CD1063" s="24"/>
      <c r="CE1063" s="15"/>
      <c r="CF1063" s="24"/>
      <c r="CG1063" s="15"/>
      <c r="CH1063" s="25"/>
      <c r="CI1063" s="15"/>
      <c r="CJ1063" s="25"/>
      <c r="CK1063" s="15">
        <v>50</v>
      </c>
      <c r="CL1063" s="25">
        <v>1</v>
      </c>
      <c r="CM1063" s="15"/>
      <c r="CN1063" s="25"/>
      <c r="CO1063" s="15"/>
      <c r="CP1063" s="25"/>
      <c r="CQ1063" s="15"/>
      <c r="CR1063" s="25"/>
      <c r="CS1063" s="15">
        <f t="shared" si="206"/>
        <v>0</v>
      </c>
      <c r="CT1063" s="15">
        <f t="shared" si="207"/>
        <v>0</v>
      </c>
      <c r="CU1063" s="15">
        <f t="shared" si="208"/>
        <v>0</v>
      </c>
      <c r="CV1063" s="15">
        <f t="shared" si="209"/>
        <v>35</v>
      </c>
      <c r="CW1063" s="15"/>
      <c r="CX1063" s="15"/>
      <c r="CY1063" s="15">
        <f t="shared" si="210"/>
        <v>0</v>
      </c>
      <c r="CZ1063" s="15">
        <f>GG1063</f>
        <v>0</v>
      </c>
      <c r="DA1063" s="19"/>
      <c r="DB1063" s="17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7"/>
      <c r="DQ1063" s="15"/>
      <c r="DR1063" s="15"/>
      <c r="DS1063" s="15"/>
      <c r="DT1063" s="15"/>
      <c r="DU1063" s="15"/>
      <c r="DV1063" s="15"/>
      <c r="DW1063" s="15"/>
      <c r="DX1063" s="20"/>
      <c r="DY1063" s="15"/>
      <c r="DZ1063" s="20"/>
      <c r="EA1063" s="15">
        <v>35</v>
      </c>
      <c r="EB1063" s="20">
        <v>1</v>
      </c>
      <c r="EC1063" s="15">
        <v>64</v>
      </c>
      <c r="ED1063" s="20">
        <v>1</v>
      </c>
      <c r="EE1063" s="15"/>
      <c r="EF1063" s="20"/>
      <c r="EG1063" s="15">
        <v>20</v>
      </c>
      <c r="EH1063" s="20">
        <v>1</v>
      </c>
      <c r="EI1063" s="15"/>
      <c r="EJ1063" s="20"/>
      <c r="EK1063" s="15"/>
      <c r="EL1063" s="20"/>
      <c r="EM1063" s="15"/>
      <c r="EN1063" s="20"/>
      <c r="EO1063" s="15"/>
      <c r="EP1063" s="20"/>
      <c r="EQ1063" s="15"/>
      <c r="ER1063" s="20"/>
      <c r="ES1063" s="15"/>
      <c r="ET1063" s="20"/>
      <c r="EU1063" s="15"/>
      <c r="EV1063" s="20"/>
      <c r="EW1063" s="15"/>
      <c r="EX1063" s="20"/>
      <c r="EY1063" s="15"/>
      <c r="EZ1063" s="20"/>
      <c r="FA1063" s="15"/>
      <c r="FB1063" s="20"/>
      <c r="FC1063" s="15"/>
      <c r="FD1063" s="20"/>
      <c r="FE1063" s="15"/>
      <c r="FF1063" s="20"/>
      <c r="FG1063" s="15"/>
      <c r="FH1063" s="20"/>
      <c r="FI1063" s="15"/>
      <c r="FJ1063" s="20"/>
      <c r="FK1063" s="15"/>
      <c r="FL1063" s="20"/>
      <c r="FM1063" s="15"/>
      <c r="FN1063" s="20"/>
      <c r="FO1063" s="15"/>
      <c r="FP1063" s="20"/>
      <c r="FQ1063" s="15"/>
      <c r="FR1063" s="20"/>
      <c r="FS1063" s="15"/>
      <c r="FT1063" s="20"/>
      <c r="FU1063" s="15"/>
      <c r="FV1063" s="20"/>
      <c r="FW1063" s="15"/>
      <c r="FX1063" s="20"/>
      <c r="FY1063" s="15"/>
      <c r="FZ1063" s="20"/>
      <c r="GA1063" s="15"/>
      <c r="GB1063" s="20"/>
      <c r="GC1063" s="15"/>
      <c r="GD1063" s="20"/>
      <c r="GE1063" s="15">
        <v>35</v>
      </c>
      <c r="GF1063" s="20">
        <v>1</v>
      </c>
      <c r="GG1063" s="170"/>
    </row>
    <row r="1064" spans="1:189" s="2" customFormat="1" ht="15" customHeight="1" x14ac:dyDescent="0.3">
      <c r="A1064" s="83" t="s">
        <v>125</v>
      </c>
      <c r="B1064" s="83" t="s">
        <v>140</v>
      </c>
      <c r="C1064" s="83" t="s">
        <v>282</v>
      </c>
      <c r="D1064" s="83" t="s">
        <v>1300</v>
      </c>
      <c r="E1064" s="15" t="str">
        <f t="shared" si="204"/>
        <v>Elizabeth Lopez</v>
      </c>
      <c r="F1064" s="83" t="s">
        <v>128</v>
      </c>
      <c r="G1064" s="83">
        <v>999920026</v>
      </c>
      <c r="H1064" s="15">
        <f t="shared" si="205"/>
        <v>34</v>
      </c>
      <c r="I1064" s="15"/>
      <c r="J1064" s="15"/>
      <c r="K1064" s="16"/>
      <c r="L1064" s="15"/>
      <c r="M1064" s="15"/>
      <c r="N1064" s="15"/>
      <c r="O1064" s="15">
        <f t="shared" si="211"/>
        <v>0</v>
      </c>
      <c r="P1064" s="15">
        <v>0</v>
      </c>
      <c r="Q1064" s="15">
        <f t="shared" si="212"/>
        <v>0</v>
      </c>
      <c r="R1064" s="15">
        <v>0</v>
      </c>
      <c r="S1064" s="15">
        <v>0</v>
      </c>
      <c r="T1064" s="15">
        <f t="shared" si="213"/>
        <v>0</v>
      </c>
      <c r="U1064" s="15">
        <f t="shared" si="214"/>
        <v>0</v>
      </c>
      <c r="V1064" s="15"/>
      <c r="W1064" s="15"/>
      <c r="X1064" s="15"/>
      <c r="Y1064" s="15"/>
      <c r="Z1064" s="16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>
        <f t="shared" si="206"/>
        <v>0</v>
      </c>
      <c r="CT1064" s="15">
        <f t="shared" si="207"/>
        <v>34</v>
      </c>
      <c r="CU1064" s="15">
        <f t="shared" si="208"/>
        <v>1</v>
      </c>
      <c r="CV1064" s="15">
        <f t="shared" si="209"/>
        <v>0</v>
      </c>
      <c r="CW1064" s="15"/>
      <c r="CX1064" s="15"/>
      <c r="CY1064" s="15">
        <f t="shared" si="210"/>
        <v>0</v>
      </c>
      <c r="CZ1064" s="15">
        <f>GG1064</f>
        <v>0</v>
      </c>
      <c r="DA1064" s="16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20"/>
      <c r="DY1064" s="15"/>
      <c r="DZ1064" s="20"/>
      <c r="EA1064" s="15"/>
      <c r="EB1064" s="20"/>
      <c r="EC1064" s="15"/>
      <c r="ED1064" s="20"/>
      <c r="EE1064" s="15"/>
      <c r="EF1064" s="20"/>
      <c r="EG1064" s="15"/>
      <c r="EH1064" s="20"/>
      <c r="EI1064" s="15"/>
      <c r="EJ1064" s="20"/>
      <c r="EK1064" s="15"/>
      <c r="EL1064" s="20"/>
      <c r="EM1064" s="15"/>
      <c r="EN1064" s="20"/>
      <c r="EO1064" s="15"/>
      <c r="EP1064" s="20"/>
      <c r="EQ1064" s="15"/>
      <c r="ER1064" s="20"/>
      <c r="ES1064" s="15"/>
      <c r="ET1064" s="20"/>
      <c r="EU1064" s="15"/>
      <c r="EV1064" s="20"/>
      <c r="EW1064" s="15"/>
      <c r="EX1064" s="20"/>
      <c r="EY1064" s="15"/>
      <c r="EZ1064" s="20"/>
      <c r="FA1064" s="15"/>
      <c r="FB1064" s="20"/>
      <c r="FC1064" s="15"/>
      <c r="FD1064" s="20"/>
      <c r="FE1064" s="15"/>
      <c r="FF1064" s="20"/>
      <c r="FG1064" s="15"/>
      <c r="FH1064" s="20"/>
      <c r="FI1064" s="15"/>
      <c r="FJ1064" s="20"/>
      <c r="FK1064" s="15"/>
      <c r="FL1064" s="20"/>
      <c r="FM1064" s="15"/>
      <c r="FN1064" s="20"/>
      <c r="FO1064" s="15"/>
      <c r="FP1064" s="20"/>
      <c r="FQ1064" s="15"/>
      <c r="FR1064" s="20"/>
      <c r="FS1064" s="15"/>
      <c r="FT1064" s="20"/>
      <c r="FU1064" s="15">
        <v>34</v>
      </c>
      <c r="FV1064" s="20">
        <v>3</v>
      </c>
      <c r="FW1064" s="15"/>
      <c r="FX1064" s="20"/>
      <c r="FY1064" s="15"/>
      <c r="FZ1064" s="20"/>
      <c r="GA1064" s="15"/>
      <c r="GB1064" s="20"/>
      <c r="GC1064" s="15"/>
      <c r="GD1064" s="20"/>
      <c r="GE1064" s="15"/>
      <c r="GF1064" s="20"/>
      <c r="GG1064" s="170"/>
    </row>
    <row r="1065" spans="1:189" s="2" customFormat="1" ht="15" customHeight="1" x14ac:dyDescent="0.3">
      <c r="A1065" s="83" t="s">
        <v>125</v>
      </c>
      <c r="B1065" s="83" t="s">
        <v>140</v>
      </c>
      <c r="C1065" s="83" t="s">
        <v>3830</v>
      </c>
      <c r="D1065" s="83" t="s">
        <v>1300</v>
      </c>
      <c r="E1065" s="15" t="str">
        <f t="shared" si="204"/>
        <v>Ernesto Lopez</v>
      </c>
      <c r="F1065" s="83" t="s">
        <v>135</v>
      </c>
      <c r="G1065" s="83">
        <v>999920027</v>
      </c>
      <c r="H1065" s="15">
        <f t="shared" si="205"/>
        <v>45</v>
      </c>
      <c r="I1065" s="15"/>
      <c r="J1065" s="15"/>
      <c r="K1065" s="16"/>
      <c r="L1065" s="15"/>
      <c r="M1065" s="15"/>
      <c r="N1065" s="15"/>
      <c r="O1065" s="15">
        <f t="shared" si="211"/>
        <v>0</v>
      </c>
      <c r="P1065" s="15">
        <v>0</v>
      </c>
      <c r="Q1065" s="15">
        <f t="shared" si="212"/>
        <v>0</v>
      </c>
      <c r="R1065" s="15">
        <v>0</v>
      </c>
      <c r="S1065" s="15">
        <v>0</v>
      </c>
      <c r="T1065" s="15">
        <f t="shared" si="213"/>
        <v>0</v>
      </c>
      <c r="U1065" s="15">
        <f t="shared" si="214"/>
        <v>0</v>
      </c>
      <c r="V1065" s="15"/>
      <c r="W1065" s="15"/>
      <c r="X1065" s="15"/>
      <c r="Y1065" s="15"/>
      <c r="Z1065" s="16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>
        <f t="shared" si="206"/>
        <v>0</v>
      </c>
      <c r="CT1065" s="15">
        <f t="shared" si="207"/>
        <v>45</v>
      </c>
      <c r="CU1065" s="15">
        <f t="shared" si="208"/>
        <v>1</v>
      </c>
      <c r="CV1065" s="15">
        <f t="shared" si="209"/>
        <v>0</v>
      </c>
      <c r="CW1065" s="15"/>
      <c r="CX1065" s="15"/>
      <c r="CY1065" s="15">
        <f t="shared" si="210"/>
        <v>0</v>
      </c>
      <c r="CZ1065" s="15">
        <f>GG1065</f>
        <v>0</v>
      </c>
      <c r="DA1065" s="16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20"/>
      <c r="DY1065" s="15"/>
      <c r="DZ1065" s="20"/>
      <c r="EA1065" s="15"/>
      <c r="EB1065" s="20"/>
      <c r="EC1065" s="15"/>
      <c r="ED1065" s="20"/>
      <c r="EE1065" s="15"/>
      <c r="EF1065" s="20"/>
      <c r="EG1065" s="15"/>
      <c r="EH1065" s="20"/>
      <c r="EI1065" s="24"/>
      <c r="EJ1065" s="20"/>
      <c r="EK1065" s="15"/>
      <c r="EL1065" s="20"/>
      <c r="EM1065" s="15"/>
      <c r="EN1065" s="20"/>
      <c r="EO1065" s="15"/>
      <c r="EP1065" s="20"/>
      <c r="EQ1065" s="15"/>
      <c r="ER1065" s="20"/>
      <c r="ES1065" s="15"/>
      <c r="ET1065" s="20"/>
      <c r="EU1065" s="15"/>
      <c r="EV1065" s="20"/>
      <c r="EW1065" s="15"/>
      <c r="EX1065" s="16"/>
      <c r="EY1065" s="15"/>
      <c r="EZ1065" s="20"/>
      <c r="FA1065" s="15"/>
      <c r="FB1065" s="20"/>
      <c r="FC1065" s="15"/>
      <c r="FD1065" s="20"/>
      <c r="FE1065" s="15"/>
      <c r="FF1065" s="20"/>
      <c r="FG1065" s="15"/>
      <c r="FH1065" s="20"/>
      <c r="FI1065" s="15"/>
      <c r="FJ1065" s="20"/>
      <c r="FK1065" s="15"/>
      <c r="FL1065" s="20"/>
      <c r="FM1065" s="15"/>
      <c r="FN1065" s="20"/>
      <c r="FO1065" s="15"/>
      <c r="FP1065" s="20"/>
      <c r="FQ1065" s="15"/>
      <c r="FR1065" s="20"/>
      <c r="FS1065" s="15"/>
      <c r="FT1065" s="20"/>
      <c r="FU1065" s="15">
        <v>45</v>
      </c>
      <c r="FV1065" s="20">
        <v>2</v>
      </c>
      <c r="FW1065" s="15"/>
      <c r="FX1065" s="20"/>
      <c r="FY1065" s="15"/>
      <c r="FZ1065" s="20"/>
      <c r="GA1065" s="15"/>
      <c r="GB1065" s="20"/>
      <c r="GC1065" s="15"/>
      <c r="GD1065" s="20"/>
      <c r="GE1065" s="15"/>
      <c r="GF1065" s="20"/>
      <c r="GG1065" s="170"/>
    </row>
    <row r="1066" spans="1:189" s="2" customFormat="1" ht="15" customHeight="1" x14ac:dyDescent="0.3">
      <c r="A1066" s="15" t="s">
        <v>125</v>
      </c>
      <c r="B1066" s="15" t="s">
        <v>126</v>
      </c>
      <c r="C1066" s="15" t="s">
        <v>2100</v>
      </c>
      <c r="D1066" s="15" t="s">
        <v>2101</v>
      </c>
      <c r="E1066" s="15" t="str">
        <f t="shared" si="204"/>
        <v>Adiva Fahim</v>
      </c>
      <c r="F1066" s="17" t="s">
        <v>128</v>
      </c>
      <c r="G1066" s="15">
        <v>999920100</v>
      </c>
      <c r="H1066" s="15">
        <f t="shared" si="205"/>
        <v>38</v>
      </c>
      <c r="I1066" s="15"/>
      <c r="J1066" s="15"/>
      <c r="K1066" s="16"/>
      <c r="L1066" s="15"/>
      <c r="M1066" s="15"/>
      <c r="N1066" s="15"/>
      <c r="O1066" s="15">
        <f t="shared" si="211"/>
        <v>0</v>
      </c>
      <c r="P1066" s="15">
        <v>0</v>
      </c>
      <c r="Q1066" s="15">
        <f t="shared" si="212"/>
        <v>0</v>
      </c>
      <c r="R1066" s="15">
        <v>0</v>
      </c>
      <c r="S1066" s="15">
        <v>0</v>
      </c>
      <c r="T1066" s="15">
        <f t="shared" si="213"/>
        <v>38</v>
      </c>
      <c r="U1066" s="15">
        <f t="shared" si="214"/>
        <v>0</v>
      </c>
      <c r="V1066" s="15"/>
      <c r="W1066" s="15"/>
      <c r="X1066" s="15"/>
      <c r="Y1066" s="15"/>
      <c r="Z1066" s="16"/>
      <c r="AA1066" s="15"/>
      <c r="AB1066" s="24"/>
      <c r="AC1066" s="15"/>
      <c r="AD1066" s="15"/>
      <c r="AE1066" s="15"/>
      <c r="AF1066" s="15"/>
      <c r="AG1066" s="15"/>
      <c r="AH1066" s="24"/>
      <c r="AI1066" s="15"/>
      <c r="AJ1066" s="15"/>
      <c r="AK1066" s="15"/>
      <c r="AL1066" s="15"/>
      <c r="AM1066" s="15"/>
      <c r="AN1066" s="24"/>
      <c r="AO1066" s="15"/>
      <c r="AP1066" s="24"/>
      <c r="AQ1066" s="15"/>
      <c r="AR1066" s="24"/>
      <c r="AS1066" s="15"/>
      <c r="AT1066" s="24"/>
      <c r="AU1066" s="15"/>
      <c r="AV1066" s="24"/>
      <c r="AW1066" s="15"/>
      <c r="AX1066" s="24"/>
      <c r="AY1066" s="15"/>
      <c r="AZ1066" s="15"/>
      <c r="BA1066" s="15"/>
      <c r="BB1066" s="15"/>
      <c r="BC1066" s="15"/>
      <c r="BD1066" s="15"/>
      <c r="BE1066" s="15"/>
      <c r="BF1066" s="24"/>
      <c r="BG1066" s="15"/>
      <c r="BH1066" s="24"/>
      <c r="BI1066" s="15"/>
      <c r="BJ1066" s="24"/>
      <c r="BK1066" s="15"/>
      <c r="BL1066" s="24"/>
      <c r="BM1066" s="15"/>
      <c r="BN1066" s="24"/>
      <c r="BO1066" s="15"/>
      <c r="BP1066" s="24"/>
      <c r="BQ1066" s="15"/>
      <c r="BR1066" s="24"/>
      <c r="BS1066" s="15"/>
      <c r="BT1066" s="24"/>
      <c r="BU1066" s="15"/>
      <c r="BV1066" s="24"/>
      <c r="BW1066" s="15"/>
      <c r="BX1066" s="24"/>
      <c r="BY1066" s="15"/>
      <c r="BZ1066" s="24"/>
      <c r="CA1066" s="15"/>
      <c r="CB1066" s="24"/>
      <c r="CC1066" s="15"/>
      <c r="CD1066" s="24"/>
      <c r="CE1066" s="15"/>
      <c r="CF1066" s="24"/>
      <c r="CG1066" s="15"/>
      <c r="CH1066" s="25"/>
      <c r="CI1066" s="15"/>
      <c r="CJ1066" s="25"/>
      <c r="CK1066" s="15"/>
      <c r="CL1066" s="25"/>
      <c r="CM1066" s="15"/>
      <c r="CN1066" s="25"/>
      <c r="CO1066" s="15"/>
      <c r="CP1066" s="25"/>
      <c r="CQ1066" s="15"/>
      <c r="CR1066" s="25"/>
      <c r="CS1066" s="15">
        <f t="shared" si="206"/>
        <v>0</v>
      </c>
      <c r="CT1066" s="15">
        <f t="shared" si="207"/>
        <v>0</v>
      </c>
      <c r="CU1066" s="15">
        <f t="shared" si="208"/>
        <v>0</v>
      </c>
      <c r="CV1066" s="15">
        <f t="shared" si="209"/>
        <v>0</v>
      </c>
      <c r="CW1066" s="15"/>
      <c r="CX1066" s="15"/>
      <c r="CY1066" s="15">
        <f t="shared" si="210"/>
        <v>0</v>
      </c>
      <c r="CZ1066" s="15">
        <f>GG1066</f>
        <v>0</v>
      </c>
      <c r="DA1066" s="19"/>
      <c r="DB1066" s="17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7"/>
      <c r="DQ1066" s="15"/>
      <c r="DR1066" s="15"/>
      <c r="DS1066" s="15"/>
      <c r="DT1066" s="15"/>
      <c r="DU1066" s="15"/>
      <c r="DV1066" s="15"/>
      <c r="DW1066" s="15">
        <v>33</v>
      </c>
      <c r="DX1066" s="20">
        <v>17</v>
      </c>
      <c r="DY1066" s="15"/>
      <c r="DZ1066" s="20"/>
      <c r="EA1066" s="15"/>
      <c r="EB1066" s="20"/>
      <c r="EC1066" s="15">
        <v>38</v>
      </c>
      <c r="ED1066" s="20" t="s">
        <v>168</v>
      </c>
      <c r="EE1066" s="15"/>
      <c r="EF1066" s="20"/>
      <c r="EG1066" s="15"/>
      <c r="EH1066" s="20"/>
      <c r="EI1066" s="15"/>
      <c r="EJ1066" s="20"/>
      <c r="EK1066" s="15"/>
      <c r="EL1066" s="20"/>
      <c r="EM1066" s="15"/>
      <c r="EN1066" s="20"/>
      <c r="EO1066" s="15"/>
      <c r="EP1066" s="20"/>
      <c r="EQ1066" s="15"/>
      <c r="ER1066" s="20"/>
      <c r="ES1066" s="15"/>
      <c r="ET1066" s="20"/>
      <c r="EU1066" s="15"/>
      <c r="EV1066" s="20"/>
      <c r="EW1066" s="15"/>
      <c r="EX1066" s="20"/>
      <c r="EY1066" s="15"/>
      <c r="EZ1066" s="20"/>
      <c r="FA1066" s="15"/>
      <c r="FB1066" s="20"/>
      <c r="FC1066" s="15"/>
      <c r="FD1066" s="20"/>
      <c r="FE1066" s="15"/>
      <c r="FF1066" s="20"/>
      <c r="FG1066" s="15"/>
      <c r="FH1066" s="20"/>
      <c r="FI1066" s="15"/>
      <c r="FJ1066" s="20"/>
      <c r="FK1066" s="15"/>
      <c r="FL1066" s="20"/>
      <c r="FM1066" s="15"/>
      <c r="FN1066" s="20"/>
      <c r="FO1066" s="15"/>
      <c r="FP1066" s="20"/>
      <c r="FQ1066" s="15"/>
      <c r="FR1066" s="20"/>
      <c r="FS1066" s="15"/>
      <c r="FT1066" s="20"/>
      <c r="FU1066" s="15"/>
      <c r="FV1066" s="20"/>
      <c r="FW1066" s="15"/>
      <c r="FX1066" s="20"/>
      <c r="FY1066" s="15"/>
      <c r="FZ1066" s="20"/>
      <c r="GA1066" s="15"/>
      <c r="GB1066" s="20"/>
      <c r="GC1066" s="15"/>
      <c r="GD1066" s="20"/>
      <c r="GE1066" s="15"/>
      <c r="GF1066" s="20"/>
      <c r="GG1066" s="170"/>
    </row>
    <row r="1067" spans="1:189" s="2" customFormat="1" ht="15" customHeight="1" x14ac:dyDescent="0.3">
      <c r="A1067" s="15" t="s">
        <v>130</v>
      </c>
      <c r="B1067" s="15" t="s">
        <v>134</v>
      </c>
      <c r="C1067" s="15" t="s">
        <v>893</v>
      </c>
      <c r="D1067" s="15" t="s">
        <v>894</v>
      </c>
      <c r="E1067" s="15" t="str">
        <f t="shared" si="204"/>
        <v xml:space="preserve">Marium Habib </v>
      </c>
      <c r="F1067" s="15" t="s">
        <v>128</v>
      </c>
      <c r="G1067" s="15">
        <v>999920123</v>
      </c>
      <c r="H1067" s="15">
        <f t="shared" si="205"/>
        <v>233</v>
      </c>
      <c r="I1067" s="15"/>
      <c r="J1067" s="15"/>
      <c r="K1067" s="16"/>
      <c r="L1067" s="15"/>
      <c r="M1067" s="15"/>
      <c r="N1067" s="15"/>
      <c r="O1067" s="15">
        <f t="shared" si="211"/>
        <v>100</v>
      </c>
      <c r="P1067" s="15">
        <v>0</v>
      </c>
      <c r="Q1067" s="15">
        <f t="shared" si="212"/>
        <v>0</v>
      </c>
      <c r="R1067" s="15">
        <v>0</v>
      </c>
      <c r="S1067" s="15">
        <v>0</v>
      </c>
      <c r="T1067" s="15">
        <f t="shared" si="213"/>
        <v>0</v>
      </c>
      <c r="U1067" s="15">
        <f t="shared" si="214"/>
        <v>0</v>
      </c>
      <c r="V1067" s="15"/>
      <c r="W1067" s="15"/>
      <c r="X1067" s="15"/>
      <c r="Y1067" s="15"/>
      <c r="Z1067" s="16"/>
      <c r="AA1067" s="15"/>
      <c r="AB1067" s="24"/>
      <c r="AC1067" s="15"/>
      <c r="AD1067" s="15"/>
      <c r="AE1067" s="15"/>
      <c r="AF1067" s="15"/>
      <c r="AG1067" s="15"/>
      <c r="AH1067" s="24"/>
      <c r="AI1067" s="15"/>
      <c r="AJ1067" s="15"/>
      <c r="AK1067" s="15"/>
      <c r="AL1067" s="15"/>
      <c r="AM1067" s="15"/>
      <c r="AN1067" s="24"/>
      <c r="AO1067" s="15"/>
      <c r="AP1067" s="24"/>
      <c r="AQ1067" s="15"/>
      <c r="AR1067" s="24"/>
      <c r="AS1067" s="15"/>
      <c r="AT1067" s="24"/>
      <c r="AU1067" s="15"/>
      <c r="AV1067" s="24"/>
      <c r="AW1067" s="15"/>
      <c r="AX1067" s="24"/>
      <c r="AY1067" s="15"/>
      <c r="AZ1067" s="15"/>
      <c r="BA1067" s="15"/>
      <c r="BB1067" s="15"/>
      <c r="BC1067" s="15"/>
      <c r="BD1067" s="15"/>
      <c r="BE1067" s="15"/>
      <c r="BF1067" s="24"/>
      <c r="BG1067" s="15"/>
      <c r="BH1067" s="24"/>
      <c r="BI1067" s="15"/>
      <c r="BJ1067" s="24"/>
      <c r="BK1067" s="15"/>
      <c r="BL1067" s="24"/>
      <c r="BM1067" s="15"/>
      <c r="BN1067" s="24"/>
      <c r="BO1067" s="15"/>
      <c r="BP1067" s="24"/>
      <c r="BQ1067" s="15"/>
      <c r="BR1067" s="24"/>
      <c r="BS1067" s="15"/>
      <c r="BT1067" s="24"/>
      <c r="BU1067" s="15"/>
      <c r="BV1067" s="24"/>
      <c r="BW1067" s="15"/>
      <c r="BX1067" s="24"/>
      <c r="BY1067" s="15"/>
      <c r="BZ1067" s="24"/>
      <c r="CA1067" s="15"/>
      <c r="CB1067" s="24"/>
      <c r="CC1067" s="15"/>
      <c r="CD1067" s="24"/>
      <c r="CE1067" s="15"/>
      <c r="CF1067" s="24"/>
      <c r="CG1067" s="15"/>
      <c r="CH1067" s="25"/>
      <c r="CI1067" s="15"/>
      <c r="CJ1067" s="25"/>
      <c r="CK1067" s="15"/>
      <c r="CL1067" s="25"/>
      <c r="CM1067" s="15"/>
      <c r="CN1067" s="25"/>
      <c r="CO1067" s="15">
        <f>0.4*20</f>
        <v>8</v>
      </c>
      <c r="CP1067" s="24">
        <v>1</v>
      </c>
      <c r="CQ1067" s="15"/>
      <c r="CR1067" s="24"/>
      <c r="CS1067" s="15">
        <f t="shared" si="206"/>
        <v>0</v>
      </c>
      <c r="CT1067" s="15">
        <f t="shared" si="207"/>
        <v>63</v>
      </c>
      <c r="CU1067" s="15">
        <f t="shared" si="208"/>
        <v>1</v>
      </c>
      <c r="CV1067" s="15">
        <f t="shared" si="209"/>
        <v>70</v>
      </c>
      <c r="CW1067" s="15"/>
      <c r="CX1067" s="15"/>
      <c r="CY1067" s="15">
        <f t="shared" si="210"/>
        <v>0</v>
      </c>
      <c r="CZ1067" s="15">
        <f>GG1067</f>
        <v>0</v>
      </c>
      <c r="DA1067" s="20"/>
      <c r="DB1067" s="17"/>
      <c r="DC1067" s="15">
        <v>60</v>
      </c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7"/>
      <c r="DQ1067" s="15"/>
      <c r="DR1067" s="15"/>
      <c r="DS1067" s="15"/>
      <c r="DT1067" s="15"/>
      <c r="DU1067" s="15"/>
      <c r="DV1067" s="15"/>
      <c r="DW1067" s="15"/>
      <c r="DX1067" s="20"/>
      <c r="DY1067" s="15"/>
      <c r="DZ1067" s="20"/>
      <c r="EA1067" s="15"/>
      <c r="EB1067" s="20"/>
      <c r="EC1067" s="15"/>
      <c r="ED1067" s="20"/>
      <c r="EE1067" s="15"/>
      <c r="EF1067" s="20"/>
      <c r="EG1067" s="15"/>
      <c r="EH1067" s="20"/>
      <c r="EI1067" s="15"/>
      <c r="EJ1067" s="20"/>
      <c r="EK1067" s="15"/>
      <c r="EL1067" s="20"/>
      <c r="EM1067" s="15">
        <v>100</v>
      </c>
      <c r="EN1067" s="20">
        <v>1</v>
      </c>
      <c r="EO1067" s="15"/>
      <c r="EP1067" s="20"/>
      <c r="EQ1067" s="15"/>
      <c r="ER1067" s="20"/>
      <c r="ES1067" s="15"/>
      <c r="ET1067" s="20"/>
      <c r="EU1067" s="15"/>
      <c r="EV1067" s="20"/>
      <c r="EW1067" s="15"/>
      <c r="EX1067" s="20"/>
      <c r="EY1067" s="15"/>
      <c r="EZ1067" s="20"/>
      <c r="FA1067" s="15"/>
      <c r="FB1067" s="20"/>
      <c r="FC1067" s="15">
        <v>63</v>
      </c>
      <c r="FD1067" s="20">
        <v>5</v>
      </c>
      <c r="FE1067" s="15"/>
      <c r="FF1067" s="20"/>
      <c r="FG1067" s="15"/>
      <c r="FH1067" s="20"/>
      <c r="FI1067" s="15"/>
      <c r="FJ1067" s="20"/>
      <c r="FK1067" s="15"/>
      <c r="FL1067" s="20"/>
      <c r="FM1067" s="15"/>
      <c r="FN1067" s="20"/>
      <c r="FO1067" s="15"/>
      <c r="FP1067" s="20"/>
      <c r="FQ1067" s="15"/>
      <c r="FR1067" s="20"/>
      <c r="FS1067" s="15"/>
      <c r="FT1067" s="20"/>
      <c r="FU1067" s="15"/>
      <c r="FV1067" s="20"/>
      <c r="FW1067" s="15"/>
      <c r="FX1067" s="20"/>
      <c r="FY1067" s="15"/>
      <c r="FZ1067" s="20"/>
      <c r="GA1067" s="15"/>
      <c r="GB1067" s="20"/>
      <c r="GC1067" s="15">
        <v>70</v>
      </c>
      <c r="GD1067" s="20">
        <v>1</v>
      </c>
      <c r="GE1067" s="15"/>
      <c r="GF1067" s="20"/>
      <c r="GG1067" s="170"/>
    </row>
    <row r="1068" spans="1:189" s="2" customFormat="1" ht="15" customHeight="1" x14ac:dyDescent="0.3">
      <c r="A1068" s="15" t="s">
        <v>130</v>
      </c>
      <c r="B1068" s="15" t="s">
        <v>126</v>
      </c>
      <c r="C1068" s="15" t="s">
        <v>303</v>
      </c>
      <c r="D1068" s="15" t="s">
        <v>2075</v>
      </c>
      <c r="E1068" s="15" t="str">
        <f t="shared" si="204"/>
        <v>Jessica Chau</v>
      </c>
      <c r="F1068" s="17" t="s">
        <v>128</v>
      </c>
      <c r="G1068" s="15">
        <v>999920141</v>
      </c>
      <c r="H1068" s="15">
        <f t="shared" si="205"/>
        <v>51</v>
      </c>
      <c r="I1068" s="15"/>
      <c r="J1068" s="15"/>
      <c r="K1068" s="16"/>
      <c r="L1068" s="15"/>
      <c r="M1068" s="15"/>
      <c r="N1068" s="15"/>
      <c r="O1068" s="15">
        <f t="shared" si="211"/>
        <v>0</v>
      </c>
      <c r="P1068" s="15">
        <v>0</v>
      </c>
      <c r="Q1068" s="15">
        <f t="shared" si="212"/>
        <v>0</v>
      </c>
      <c r="R1068" s="15">
        <v>0</v>
      </c>
      <c r="S1068" s="15">
        <v>0</v>
      </c>
      <c r="T1068" s="15">
        <f t="shared" si="213"/>
        <v>51</v>
      </c>
      <c r="U1068" s="15">
        <f t="shared" si="214"/>
        <v>0</v>
      </c>
      <c r="V1068" s="15"/>
      <c r="W1068" s="15"/>
      <c r="X1068" s="15"/>
      <c r="Y1068" s="15"/>
      <c r="Z1068" s="16"/>
      <c r="AA1068" s="15"/>
      <c r="AB1068" s="24"/>
      <c r="AC1068" s="15"/>
      <c r="AD1068" s="15"/>
      <c r="AE1068" s="15"/>
      <c r="AF1068" s="15"/>
      <c r="AG1068" s="15"/>
      <c r="AH1068" s="24"/>
      <c r="AI1068" s="15"/>
      <c r="AJ1068" s="15"/>
      <c r="AK1068" s="15"/>
      <c r="AL1068" s="15"/>
      <c r="AM1068" s="15"/>
      <c r="AN1068" s="24"/>
      <c r="AO1068" s="15"/>
      <c r="AP1068" s="24"/>
      <c r="AQ1068" s="15"/>
      <c r="AR1068" s="24"/>
      <c r="AS1068" s="15"/>
      <c r="AT1068" s="24"/>
      <c r="AU1068" s="15"/>
      <c r="AV1068" s="24"/>
      <c r="AW1068" s="15"/>
      <c r="AX1068" s="24"/>
      <c r="AY1068" s="15"/>
      <c r="AZ1068" s="15"/>
      <c r="BA1068" s="15"/>
      <c r="BB1068" s="15"/>
      <c r="BC1068" s="15"/>
      <c r="BD1068" s="15"/>
      <c r="BE1068" s="15"/>
      <c r="BF1068" s="24"/>
      <c r="BG1068" s="15"/>
      <c r="BH1068" s="24"/>
      <c r="BI1068" s="15"/>
      <c r="BJ1068" s="24"/>
      <c r="BK1068" s="15"/>
      <c r="BL1068" s="24"/>
      <c r="BM1068" s="15"/>
      <c r="BN1068" s="24"/>
      <c r="BO1068" s="15"/>
      <c r="BP1068" s="24"/>
      <c r="BQ1068" s="15"/>
      <c r="BR1068" s="24"/>
      <c r="BS1068" s="15"/>
      <c r="BT1068" s="24"/>
      <c r="BU1068" s="15"/>
      <c r="BV1068" s="24"/>
      <c r="BW1068" s="15"/>
      <c r="BX1068" s="24"/>
      <c r="BY1068" s="15"/>
      <c r="BZ1068" s="24"/>
      <c r="CA1068" s="15"/>
      <c r="CB1068" s="24"/>
      <c r="CC1068" s="15"/>
      <c r="CD1068" s="24"/>
      <c r="CE1068" s="15"/>
      <c r="CF1068" s="24"/>
      <c r="CG1068" s="15"/>
      <c r="CH1068" s="25"/>
      <c r="CI1068" s="15"/>
      <c r="CJ1068" s="25"/>
      <c r="CK1068" s="15"/>
      <c r="CL1068" s="25"/>
      <c r="CM1068" s="15"/>
      <c r="CN1068" s="25"/>
      <c r="CO1068" s="15"/>
      <c r="CP1068" s="25"/>
      <c r="CQ1068" s="15"/>
      <c r="CR1068" s="25"/>
      <c r="CS1068" s="15">
        <f t="shared" si="206"/>
        <v>0</v>
      </c>
      <c r="CT1068" s="15">
        <f t="shared" si="207"/>
        <v>0</v>
      </c>
      <c r="CU1068" s="15">
        <f t="shared" si="208"/>
        <v>0</v>
      </c>
      <c r="CV1068" s="15">
        <f t="shared" si="209"/>
        <v>0</v>
      </c>
      <c r="CW1068" s="15"/>
      <c r="CX1068" s="15"/>
      <c r="CY1068" s="15">
        <f t="shared" si="210"/>
        <v>0</v>
      </c>
      <c r="CZ1068" s="15">
        <f>GG1068</f>
        <v>0</v>
      </c>
      <c r="DA1068" s="19"/>
      <c r="DB1068" s="17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7"/>
      <c r="DQ1068" s="15"/>
      <c r="DR1068" s="15"/>
      <c r="DS1068" s="15"/>
      <c r="DT1068" s="15"/>
      <c r="DU1068" s="15"/>
      <c r="DV1068" s="15"/>
      <c r="DW1068" s="15">
        <v>59</v>
      </c>
      <c r="DX1068" s="20">
        <v>8</v>
      </c>
      <c r="DY1068" s="15"/>
      <c r="DZ1068" s="20"/>
      <c r="EA1068" s="15"/>
      <c r="EB1068" s="20"/>
      <c r="EC1068" s="15">
        <v>51</v>
      </c>
      <c r="ED1068" s="20" t="s">
        <v>129</v>
      </c>
      <c r="EE1068" s="15"/>
      <c r="EF1068" s="20"/>
      <c r="EG1068" s="15"/>
      <c r="EH1068" s="20"/>
      <c r="EI1068" s="15"/>
      <c r="EJ1068" s="20"/>
      <c r="EK1068" s="15"/>
      <c r="EL1068" s="20"/>
      <c r="EM1068" s="15"/>
      <c r="EN1068" s="20"/>
      <c r="EO1068" s="15"/>
      <c r="EP1068" s="20"/>
      <c r="EQ1068" s="15"/>
      <c r="ER1068" s="20"/>
      <c r="ES1068" s="15"/>
      <c r="ET1068" s="20"/>
      <c r="EU1068" s="15"/>
      <c r="EV1068" s="20"/>
      <c r="EW1068" s="15"/>
      <c r="EX1068" s="20"/>
      <c r="EY1068" s="15"/>
      <c r="EZ1068" s="20"/>
      <c r="FA1068" s="15"/>
      <c r="FB1068" s="20"/>
      <c r="FC1068" s="15"/>
      <c r="FD1068" s="20"/>
      <c r="FE1068" s="15"/>
      <c r="FF1068" s="20"/>
      <c r="FG1068" s="15"/>
      <c r="FH1068" s="20"/>
      <c r="FI1068" s="15"/>
      <c r="FJ1068" s="20"/>
      <c r="FK1068" s="15"/>
      <c r="FL1068" s="20"/>
      <c r="FM1068" s="15"/>
      <c r="FN1068" s="20"/>
      <c r="FO1068" s="15"/>
      <c r="FP1068" s="20"/>
      <c r="FQ1068" s="15"/>
      <c r="FR1068" s="20"/>
      <c r="FS1068" s="15"/>
      <c r="FT1068" s="20"/>
      <c r="FU1068" s="15"/>
      <c r="FV1068" s="20"/>
      <c r="FW1068" s="15"/>
      <c r="FX1068" s="20"/>
      <c r="FY1068" s="15"/>
      <c r="FZ1068" s="20"/>
      <c r="GA1068" s="15"/>
      <c r="GB1068" s="20"/>
      <c r="GC1068" s="15"/>
      <c r="GD1068" s="20"/>
      <c r="GE1068" s="15"/>
      <c r="GF1068" s="20"/>
      <c r="GG1068" s="170"/>
    </row>
    <row r="1069" spans="1:189" s="2" customFormat="1" ht="15" customHeight="1" x14ac:dyDescent="0.3">
      <c r="A1069" s="17" t="s">
        <v>125</v>
      </c>
      <c r="B1069" s="15" t="s">
        <v>126</v>
      </c>
      <c r="C1069" s="15" t="s">
        <v>298</v>
      </c>
      <c r="D1069" s="15" t="s">
        <v>297</v>
      </c>
      <c r="E1069" s="15" t="str">
        <f t="shared" si="204"/>
        <v>Caleb Baek</v>
      </c>
      <c r="F1069" s="15" t="s">
        <v>135</v>
      </c>
      <c r="G1069" s="15">
        <v>999920206</v>
      </c>
      <c r="H1069" s="15">
        <f t="shared" si="205"/>
        <v>184.5</v>
      </c>
      <c r="I1069" s="15"/>
      <c r="J1069" s="17">
        <f>(O1069+P1069+R1069+S1069+T1069+U1069)/2</f>
        <v>53.5</v>
      </c>
      <c r="K1069" s="16"/>
      <c r="L1069" s="15"/>
      <c r="M1069" s="15"/>
      <c r="N1069" s="15"/>
      <c r="O1069" s="15">
        <f t="shared" si="211"/>
        <v>56</v>
      </c>
      <c r="P1069" s="15">
        <v>0</v>
      </c>
      <c r="Q1069" s="15">
        <f t="shared" si="212"/>
        <v>0</v>
      </c>
      <c r="R1069" s="15">
        <v>0</v>
      </c>
      <c r="S1069" s="15">
        <v>0</v>
      </c>
      <c r="T1069" s="15">
        <f t="shared" si="213"/>
        <v>51</v>
      </c>
      <c r="U1069" s="15">
        <f t="shared" si="214"/>
        <v>0</v>
      </c>
      <c r="V1069" s="15"/>
      <c r="W1069" s="15"/>
      <c r="X1069" s="15"/>
      <c r="Y1069" s="15"/>
      <c r="Z1069" s="16"/>
      <c r="AA1069" s="15"/>
      <c r="AB1069" s="24"/>
      <c r="AC1069" s="15"/>
      <c r="AD1069" s="15"/>
      <c r="AE1069" s="15"/>
      <c r="AF1069" s="15"/>
      <c r="AG1069" s="15"/>
      <c r="AH1069" s="24"/>
      <c r="AI1069" s="15"/>
      <c r="AJ1069" s="15"/>
      <c r="AK1069" s="15"/>
      <c r="AL1069" s="15"/>
      <c r="AM1069" s="15"/>
      <c r="AN1069" s="24"/>
      <c r="AO1069" s="15"/>
      <c r="AP1069" s="24"/>
      <c r="AQ1069" s="15"/>
      <c r="AR1069" s="24"/>
      <c r="AS1069" s="15"/>
      <c r="AT1069" s="24"/>
      <c r="AU1069" s="15"/>
      <c r="AV1069" s="24"/>
      <c r="AW1069" s="15"/>
      <c r="AX1069" s="24"/>
      <c r="AY1069" s="15"/>
      <c r="AZ1069" s="15"/>
      <c r="BA1069" s="15"/>
      <c r="BB1069" s="15"/>
      <c r="BC1069" s="15"/>
      <c r="BD1069" s="15"/>
      <c r="BE1069" s="15"/>
      <c r="BF1069" s="24"/>
      <c r="BG1069" s="15"/>
      <c r="BH1069" s="24"/>
      <c r="BI1069" s="15"/>
      <c r="BJ1069" s="24"/>
      <c r="BK1069" s="15"/>
      <c r="BL1069" s="24"/>
      <c r="BM1069" s="15"/>
      <c r="BN1069" s="24"/>
      <c r="BO1069" s="15"/>
      <c r="BP1069" s="24"/>
      <c r="BQ1069" s="15"/>
      <c r="BR1069" s="24"/>
      <c r="BS1069" s="15"/>
      <c r="BT1069" s="24"/>
      <c r="BU1069" s="15"/>
      <c r="BV1069" s="24"/>
      <c r="BW1069" s="15"/>
      <c r="BX1069" s="24"/>
      <c r="BY1069" s="15"/>
      <c r="BZ1069" s="24"/>
      <c r="CA1069" s="15"/>
      <c r="CB1069" s="15"/>
      <c r="CC1069" s="15"/>
      <c r="CD1069" s="24"/>
      <c r="CE1069" s="15"/>
      <c r="CF1069" s="15"/>
      <c r="CG1069" s="15">
        <f>0.3*120</f>
        <v>36</v>
      </c>
      <c r="CH1069" s="25">
        <v>1</v>
      </c>
      <c r="CI1069" s="15"/>
      <c r="CJ1069" s="25"/>
      <c r="CK1069" s="15"/>
      <c r="CL1069" s="15"/>
      <c r="CM1069" s="15"/>
      <c r="CN1069" s="15"/>
      <c r="CO1069" s="15"/>
      <c r="CP1069" s="15"/>
      <c r="CQ1069" s="15"/>
      <c r="CR1069" s="15"/>
      <c r="CS1069" s="15">
        <f t="shared" si="206"/>
        <v>0</v>
      </c>
      <c r="CT1069" s="15">
        <f t="shared" si="207"/>
        <v>68</v>
      </c>
      <c r="CU1069" s="15">
        <f t="shared" si="208"/>
        <v>1</v>
      </c>
      <c r="CV1069" s="15">
        <f t="shared" si="209"/>
        <v>63</v>
      </c>
      <c r="CW1069" s="15"/>
      <c r="CX1069" s="15"/>
      <c r="CY1069" s="15">
        <f t="shared" si="210"/>
        <v>0</v>
      </c>
      <c r="CZ1069" s="15">
        <f>GG1069</f>
        <v>0</v>
      </c>
      <c r="DA1069" s="16"/>
      <c r="DB1069" s="17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7"/>
      <c r="DQ1069" s="15"/>
      <c r="DR1069" s="15"/>
      <c r="DS1069" s="15"/>
      <c r="DT1069" s="15"/>
      <c r="DU1069" s="15"/>
      <c r="DV1069" s="15"/>
      <c r="DW1069" s="15"/>
      <c r="DX1069" s="20"/>
      <c r="DY1069" s="15">
        <v>44</v>
      </c>
      <c r="DZ1069" s="20" t="s">
        <v>129</v>
      </c>
      <c r="EA1069" s="15"/>
      <c r="EB1069" s="20"/>
      <c r="EC1069" s="15">
        <v>51</v>
      </c>
      <c r="ED1069" s="20" t="s">
        <v>129</v>
      </c>
      <c r="EE1069" s="15"/>
      <c r="EF1069" s="20"/>
      <c r="EG1069" s="15"/>
      <c r="EH1069" s="20"/>
      <c r="EI1069" s="15">
        <v>56</v>
      </c>
      <c r="EJ1069" s="20">
        <v>3</v>
      </c>
      <c r="EK1069" s="15"/>
      <c r="EL1069" s="20"/>
      <c r="EM1069" s="15"/>
      <c r="EN1069" s="20"/>
      <c r="EO1069" s="15"/>
      <c r="EP1069" s="20"/>
      <c r="EQ1069" s="15"/>
      <c r="ER1069" s="20"/>
      <c r="ES1069" s="15"/>
      <c r="ET1069" s="20"/>
      <c r="EU1069" s="15"/>
      <c r="EV1069" s="20"/>
      <c r="EW1069" s="15"/>
      <c r="EX1069" s="20"/>
      <c r="EY1069" s="15"/>
      <c r="EZ1069" s="20"/>
      <c r="FA1069" s="15"/>
      <c r="FB1069" s="20"/>
      <c r="FC1069" s="15">
        <v>68</v>
      </c>
      <c r="FD1069" s="20">
        <v>4</v>
      </c>
      <c r="FE1069" s="15"/>
      <c r="FF1069" s="20"/>
      <c r="FG1069" s="15"/>
      <c r="FH1069" s="20"/>
      <c r="FI1069" s="15"/>
      <c r="FJ1069" s="20"/>
      <c r="FK1069" s="15"/>
      <c r="FL1069" s="20"/>
      <c r="FM1069" s="15"/>
      <c r="FN1069" s="20"/>
      <c r="FO1069" s="15"/>
      <c r="FP1069" s="20"/>
      <c r="FQ1069" s="15"/>
      <c r="FR1069" s="20"/>
      <c r="FS1069" s="15"/>
      <c r="FT1069" s="20"/>
      <c r="FU1069" s="15"/>
      <c r="FV1069" s="20"/>
      <c r="FW1069" s="15"/>
      <c r="FX1069" s="20"/>
      <c r="FY1069" s="15"/>
      <c r="FZ1069" s="20"/>
      <c r="GA1069" s="15"/>
      <c r="GB1069" s="20"/>
      <c r="GC1069" s="15">
        <v>63</v>
      </c>
      <c r="GD1069" s="20">
        <v>7</v>
      </c>
      <c r="GE1069" s="15"/>
      <c r="GF1069" s="20"/>
      <c r="GG1069" s="170"/>
    </row>
    <row r="1070" spans="1:189" s="2" customFormat="1" ht="15" customHeight="1" x14ac:dyDescent="0.3">
      <c r="A1070" s="15" t="s">
        <v>146</v>
      </c>
      <c r="B1070" s="15" t="s">
        <v>140</v>
      </c>
      <c r="C1070" s="15" t="s">
        <v>1314</v>
      </c>
      <c r="D1070" s="15" t="s">
        <v>3080</v>
      </c>
      <c r="E1070" s="15" t="str">
        <f t="shared" si="204"/>
        <v>Tala LOUIE</v>
      </c>
      <c r="F1070" s="15" t="s">
        <v>128</v>
      </c>
      <c r="G1070" s="15">
        <v>999920212</v>
      </c>
      <c r="H1070" s="15">
        <f t="shared" si="205"/>
        <v>63</v>
      </c>
      <c r="I1070" s="15"/>
      <c r="J1070" s="15"/>
      <c r="K1070" s="16"/>
      <c r="L1070" s="15"/>
      <c r="M1070" s="15"/>
      <c r="N1070" s="15"/>
      <c r="O1070" s="15">
        <f t="shared" si="211"/>
        <v>0</v>
      </c>
      <c r="P1070" s="15">
        <v>0</v>
      </c>
      <c r="Q1070" s="15">
        <f t="shared" si="212"/>
        <v>0</v>
      </c>
      <c r="R1070" s="15">
        <v>0</v>
      </c>
      <c r="S1070" s="15">
        <v>0</v>
      </c>
      <c r="T1070" s="15">
        <f t="shared" si="213"/>
        <v>0</v>
      </c>
      <c r="U1070" s="15">
        <f t="shared" si="214"/>
        <v>0</v>
      </c>
      <c r="V1070" s="15"/>
      <c r="W1070" s="15"/>
      <c r="X1070" s="15"/>
      <c r="Y1070" s="15"/>
      <c r="Z1070" s="16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>
        <f t="shared" si="206"/>
        <v>0</v>
      </c>
      <c r="CT1070" s="15">
        <f t="shared" si="207"/>
        <v>63</v>
      </c>
      <c r="CU1070" s="15">
        <f t="shared" si="208"/>
        <v>1</v>
      </c>
      <c r="CV1070" s="15">
        <f t="shared" si="209"/>
        <v>0</v>
      </c>
      <c r="CW1070" s="15"/>
      <c r="CX1070" s="15"/>
      <c r="CY1070" s="15">
        <f t="shared" si="210"/>
        <v>0</v>
      </c>
      <c r="CZ1070" s="15">
        <f>GG1070</f>
        <v>0</v>
      </c>
      <c r="DA1070" s="16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20"/>
      <c r="DY1070" s="15"/>
      <c r="DZ1070" s="20"/>
      <c r="EA1070" s="15"/>
      <c r="EB1070" s="20"/>
      <c r="EC1070" s="15"/>
      <c r="ED1070" s="20"/>
      <c r="EE1070" s="15"/>
      <c r="EF1070" s="20"/>
      <c r="EG1070" s="15"/>
      <c r="EH1070" s="20"/>
      <c r="EI1070" s="15"/>
      <c r="EJ1070" s="20"/>
      <c r="EK1070" s="15"/>
      <c r="EL1070" s="20"/>
      <c r="EM1070" s="15"/>
      <c r="EN1070" s="20"/>
      <c r="EO1070" s="15"/>
      <c r="EP1070" s="20"/>
      <c r="EQ1070" s="15"/>
      <c r="ER1070" s="20"/>
      <c r="ES1070" s="15"/>
      <c r="ET1070" s="20"/>
      <c r="EU1070" s="15"/>
      <c r="EV1070" s="20"/>
      <c r="EW1070" s="15"/>
      <c r="EX1070" s="20"/>
      <c r="EY1070" s="15"/>
      <c r="EZ1070" s="20"/>
      <c r="FA1070" s="15"/>
      <c r="FB1070" s="20"/>
      <c r="FC1070" s="15">
        <v>63</v>
      </c>
      <c r="FD1070" s="20">
        <v>5</v>
      </c>
      <c r="FE1070" s="15"/>
      <c r="FF1070" s="20"/>
      <c r="FG1070" s="15"/>
      <c r="FH1070" s="20"/>
      <c r="FI1070" s="15"/>
      <c r="FJ1070" s="20"/>
      <c r="FK1070" s="15"/>
      <c r="FL1070" s="20"/>
      <c r="FM1070" s="15"/>
      <c r="FN1070" s="20"/>
      <c r="FO1070" s="15"/>
      <c r="FP1070" s="20"/>
      <c r="FQ1070" s="15"/>
      <c r="FR1070" s="20"/>
      <c r="FS1070" s="15"/>
      <c r="FT1070" s="20"/>
      <c r="FU1070" s="15"/>
      <c r="FV1070" s="20"/>
      <c r="FW1070" s="15"/>
      <c r="FX1070" s="20"/>
      <c r="FY1070" s="15"/>
      <c r="FZ1070" s="20"/>
      <c r="GA1070" s="15"/>
      <c r="GB1070" s="20"/>
      <c r="GC1070" s="15"/>
      <c r="GD1070" s="20"/>
      <c r="GE1070" s="15"/>
      <c r="GF1070" s="20"/>
      <c r="GG1070" s="170"/>
    </row>
    <row r="1071" spans="1:189" s="2" customFormat="1" ht="15" customHeight="1" x14ac:dyDescent="0.3">
      <c r="A1071" s="17" t="s">
        <v>125</v>
      </c>
      <c r="B1071" s="15" t="s">
        <v>126</v>
      </c>
      <c r="C1071" s="15" t="s">
        <v>798</v>
      </c>
      <c r="D1071" s="15" t="s">
        <v>954</v>
      </c>
      <c r="E1071" s="15" t="str">
        <f t="shared" si="204"/>
        <v>Iris Hong</v>
      </c>
      <c r="F1071" s="15" t="s">
        <v>128</v>
      </c>
      <c r="G1071" s="15">
        <v>999920213</v>
      </c>
      <c r="H1071" s="15">
        <f t="shared" si="205"/>
        <v>50</v>
      </c>
      <c r="I1071" s="15"/>
      <c r="J1071" s="17">
        <f>(O1071+P1071+R1071+S1071+T1071+U1071)/2</f>
        <v>12</v>
      </c>
      <c r="K1071" s="16"/>
      <c r="L1071" s="15"/>
      <c r="M1071" s="15"/>
      <c r="N1071" s="15"/>
      <c r="O1071" s="15">
        <f t="shared" si="211"/>
        <v>24</v>
      </c>
      <c r="P1071" s="15">
        <v>0</v>
      </c>
      <c r="Q1071" s="15">
        <f t="shared" si="212"/>
        <v>1</v>
      </c>
      <c r="R1071" s="15">
        <v>0</v>
      </c>
      <c r="S1071" s="15">
        <v>0</v>
      </c>
      <c r="T1071" s="15">
        <f t="shared" si="213"/>
        <v>0</v>
      </c>
      <c r="U1071" s="15">
        <f t="shared" si="214"/>
        <v>0</v>
      </c>
      <c r="V1071" s="15"/>
      <c r="W1071" s="15"/>
      <c r="X1071" s="15"/>
      <c r="Y1071" s="15"/>
      <c r="Z1071" s="16"/>
      <c r="AA1071" s="15"/>
      <c r="AB1071" s="24"/>
      <c r="AC1071" s="15"/>
      <c r="AD1071" s="15"/>
      <c r="AE1071" s="15"/>
      <c r="AF1071" s="15"/>
      <c r="AG1071" s="15"/>
      <c r="AH1071" s="24"/>
      <c r="AI1071" s="15"/>
      <c r="AJ1071" s="15"/>
      <c r="AK1071" s="15"/>
      <c r="AL1071" s="15"/>
      <c r="AM1071" s="15"/>
      <c r="AN1071" s="24"/>
      <c r="AO1071" s="15"/>
      <c r="AP1071" s="24"/>
      <c r="AQ1071" s="15"/>
      <c r="AR1071" s="24"/>
      <c r="AS1071" s="15"/>
      <c r="AT1071" s="24"/>
      <c r="AU1071" s="15"/>
      <c r="AV1071" s="24"/>
      <c r="AW1071" s="15"/>
      <c r="AX1071" s="24"/>
      <c r="AY1071" s="15"/>
      <c r="AZ1071" s="15"/>
      <c r="BA1071" s="15"/>
      <c r="BB1071" s="15"/>
      <c r="BC1071" s="15"/>
      <c r="BD1071" s="15"/>
      <c r="BE1071" s="15"/>
      <c r="BF1071" s="24"/>
      <c r="BG1071" s="15"/>
      <c r="BH1071" s="24"/>
      <c r="BI1071" s="15"/>
      <c r="BJ1071" s="24"/>
      <c r="BK1071" s="15"/>
      <c r="BL1071" s="24"/>
      <c r="BM1071" s="15"/>
      <c r="BN1071" s="24"/>
      <c r="BO1071" s="15"/>
      <c r="BP1071" s="24"/>
      <c r="BQ1071" s="15"/>
      <c r="BR1071" s="24"/>
      <c r="BS1071" s="15"/>
      <c r="BT1071" s="24"/>
      <c r="BU1071" s="15"/>
      <c r="BV1071" s="24"/>
      <c r="BW1071" s="15"/>
      <c r="BX1071" s="24"/>
      <c r="BY1071" s="15"/>
      <c r="BZ1071" s="24"/>
      <c r="CA1071" s="15"/>
      <c r="CB1071" s="15"/>
      <c r="CC1071" s="15"/>
      <c r="CD1071" s="24"/>
      <c r="CE1071" s="15"/>
      <c r="CF1071" s="15"/>
      <c r="CG1071" s="15">
        <v>120</v>
      </c>
      <c r="CH1071" s="25">
        <v>1</v>
      </c>
      <c r="CI1071" s="15"/>
      <c r="CJ1071" s="25"/>
      <c r="CK1071" s="15"/>
      <c r="CL1071" s="15"/>
      <c r="CM1071" s="15"/>
      <c r="CN1071" s="15"/>
      <c r="CO1071" s="15"/>
      <c r="CP1071" s="15"/>
      <c r="CQ1071" s="15"/>
      <c r="CR1071" s="15"/>
      <c r="CS1071" s="15">
        <f t="shared" si="206"/>
        <v>0</v>
      </c>
      <c r="CT1071" s="15">
        <f t="shared" si="207"/>
        <v>38</v>
      </c>
      <c r="CU1071" s="15">
        <f t="shared" si="208"/>
        <v>0</v>
      </c>
      <c r="CV1071" s="15">
        <f t="shared" si="209"/>
        <v>0</v>
      </c>
      <c r="CW1071" s="15"/>
      <c r="CX1071" s="15"/>
      <c r="CY1071" s="15">
        <f t="shared" si="210"/>
        <v>0</v>
      </c>
      <c r="CZ1071" s="15">
        <f>GG1071</f>
        <v>0</v>
      </c>
      <c r="DA1071" s="16"/>
      <c r="DB1071" s="17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>
        <f>0.4*60</f>
        <v>24</v>
      </c>
      <c r="DP1071" s="17"/>
      <c r="DQ1071" s="15"/>
      <c r="DR1071" s="15"/>
      <c r="DS1071" s="15"/>
      <c r="DT1071" s="15"/>
      <c r="DU1071" s="15"/>
      <c r="DV1071" s="15"/>
      <c r="DW1071" s="15"/>
      <c r="DX1071" s="20"/>
      <c r="DY1071" s="15"/>
      <c r="DZ1071" s="20"/>
      <c r="EA1071" s="15"/>
      <c r="EB1071" s="20"/>
      <c r="EC1071" s="15"/>
      <c r="ED1071" s="20"/>
      <c r="EE1071" s="15"/>
      <c r="EF1071" s="20"/>
      <c r="EG1071" s="15"/>
      <c r="EH1071" s="20"/>
      <c r="EI1071" s="15">
        <v>24</v>
      </c>
      <c r="EJ1071" s="20" t="s">
        <v>168</v>
      </c>
      <c r="EK1071" s="15"/>
      <c r="EL1071" s="20"/>
      <c r="EM1071" s="15"/>
      <c r="EN1071" s="20"/>
      <c r="EO1071" s="15"/>
      <c r="EP1071" s="20"/>
      <c r="EQ1071" s="15"/>
      <c r="ER1071" s="20"/>
      <c r="ES1071" s="15"/>
      <c r="ET1071" s="20"/>
      <c r="EU1071" s="15"/>
      <c r="EV1071" s="20"/>
      <c r="EW1071" s="15"/>
      <c r="EX1071" s="20"/>
      <c r="EY1071" s="15"/>
      <c r="EZ1071" s="20"/>
      <c r="FA1071" s="15"/>
      <c r="FB1071" s="20"/>
      <c r="FC1071" s="15">
        <v>38</v>
      </c>
      <c r="FD1071" s="20" t="s">
        <v>129</v>
      </c>
      <c r="FE1071" s="15"/>
      <c r="FF1071" s="20"/>
      <c r="FG1071" s="15"/>
      <c r="FH1071" s="20"/>
      <c r="FI1071" s="15"/>
      <c r="FJ1071" s="20"/>
      <c r="FK1071" s="15"/>
      <c r="FL1071" s="20"/>
      <c r="FM1071" s="15"/>
      <c r="FN1071" s="20"/>
      <c r="FO1071" s="15"/>
      <c r="FP1071" s="20"/>
      <c r="FQ1071" s="15"/>
      <c r="FR1071" s="20"/>
      <c r="FS1071" s="15"/>
      <c r="FT1071" s="20"/>
      <c r="FU1071" s="15"/>
      <c r="FV1071" s="20"/>
      <c r="FW1071" s="15"/>
      <c r="FX1071" s="20"/>
      <c r="FY1071" s="15"/>
      <c r="FZ1071" s="20"/>
      <c r="GA1071" s="15"/>
      <c r="GB1071" s="20"/>
      <c r="GC1071" s="15"/>
      <c r="GD1071" s="20"/>
      <c r="GE1071" s="15"/>
      <c r="GF1071" s="20"/>
      <c r="GG1071" s="170"/>
    </row>
    <row r="1072" spans="1:189" s="2" customFormat="1" ht="15" customHeight="1" x14ac:dyDescent="0.3">
      <c r="A1072" s="17" t="s">
        <v>125</v>
      </c>
      <c r="B1072" s="15" t="s">
        <v>126</v>
      </c>
      <c r="C1072" s="15" t="s">
        <v>1111</v>
      </c>
      <c r="D1072" s="15" t="s">
        <v>1106</v>
      </c>
      <c r="E1072" s="15" t="str">
        <f t="shared" si="204"/>
        <v>Dan  Kim</v>
      </c>
      <c r="F1072" s="15" t="s">
        <v>128</v>
      </c>
      <c r="G1072" s="15">
        <v>999920216</v>
      </c>
      <c r="H1072" s="15">
        <f t="shared" si="205"/>
        <v>62</v>
      </c>
      <c r="I1072" s="15"/>
      <c r="J1072" s="17">
        <f>(O1072+P1072+R1072+S1072+T1072+U1072)/2</f>
        <v>24</v>
      </c>
      <c r="K1072" s="16"/>
      <c r="L1072" s="15"/>
      <c r="M1072" s="15"/>
      <c r="N1072" s="15"/>
      <c r="O1072" s="15">
        <f t="shared" si="211"/>
        <v>48</v>
      </c>
      <c r="P1072" s="15">
        <v>0</v>
      </c>
      <c r="Q1072" s="15">
        <f t="shared" si="212"/>
        <v>1</v>
      </c>
      <c r="R1072" s="15">
        <v>0</v>
      </c>
      <c r="S1072" s="15">
        <v>0</v>
      </c>
      <c r="T1072" s="15">
        <f t="shared" si="213"/>
        <v>0</v>
      </c>
      <c r="U1072" s="15">
        <f t="shared" si="214"/>
        <v>0</v>
      </c>
      <c r="V1072" s="15"/>
      <c r="W1072" s="15"/>
      <c r="X1072" s="15"/>
      <c r="Y1072" s="15"/>
      <c r="Z1072" s="16"/>
      <c r="AA1072" s="15"/>
      <c r="AB1072" s="24"/>
      <c r="AC1072" s="15"/>
      <c r="AD1072" s="15"/>
      <c r="AE1072" s="15"/>
      <c r="AF1072" s="15"/>
      <c r="AG1072" s="15"/>
      <c r="AH1072" s="24"/>
      <c r="AI1072" s="15"/>
      <c r="AJ1072" s="15"/>
      <c r="AK1072" s="15"/>
      <c r="AL1072" s="15"/>
      <c r="AM1072" s="15"/>
      <c r="AN1072" s="24"/>
      <c r="AO1072" s="15"/>
      <c r="AP1072" s="24"/>
      <c r="AQ1072" s="15"/>
      <c r="AR1072" s="24"/>
      <c r="AS1072" s="15"/>
      <c r="AT1072" s="24"/>
      <c r="AU1072" s="15"/>
      <c r="AV1072" s="24"/>
      <c r="AW1072" s="15"/>
      <c r="AX1072" s="24"/>
      <c r="AY1072" s="15"/>
      <c r="AZ1072" s="15"/>
      <c r="BA1072" s="15"/>
      <c r="BB1072" s="15"/>
      <c r="BC1072" s="15"/>
      <c r="BD1072" s="15"/>
      <c r="BE1072" s="15"/>
      <c r="BF1072" s="24"/>
      <c r="BG1072" s="15"/>
      <c r="BH1072" s="24"/>
      <c r="BI1072" s="15"/>
      <c r="BJ1072" s="24"/>
      <c r="BK1072" s="15"/>
      <c r="BL1072" s="24"/>
      <c r="BM1072" s="15"/>
      <c r="BN1072" s="24"/>
      <c r="BO1072" s="15"/>
      <c r="BP1072" s="24"/>
      <c r="BQ1072" s="15"/>
      <c r="BR1072" s="24"/>
      <c r="BS1072" s="15"/>
      <c r="BT1072" s="24"/>
      <c r="BU1072" s="15"/>
      <c r="BV1072" s="24"/>
      <c r="BW1072" s="15"/>
      <c r="BX1072" s="24"/>
      <c r="BY1072" s="15"/>
      <c r="BZ1072" s="24"/>
      <c r="CA1072" s="15"/>
      <c r="CB1072" s="15"/>
      <c r="CC1072" s="15"/>
      <c r="CD1072" s="24"/>
      <c r="CE1072" s="15"/>
      <c r="CF1072" s="15"/>
      <c r="CG1072" s="15">
        <f>0.4*120</f>
        <v>48</v>
      </c>
      <c r="CH1072" s="25">
        <v>1</v>
      </c>
      <c r="CI1072" s="15"/>
      <c r="CJ1072" s="25"/>
      <c r="CK1072" s="15"/>
      <c r="CL1072" s="15"/>
      <c r="CM1072" s="15"/>
      <c r="CN1072" s="15"/>
      <c r="CO1072" s="15"/>
      <c r="CP1072" s="15"/>
      <c r="CQ1072" s="15"/>
      <c r="CR1072" s="15"/>
      <c r="CS1072" s="15">
        <f t="shared" si="206"/>
        <v>0</v>
      </c>
      <c r="CT1072" s="15">
        <f t="shared" si="207"/>
        <v>38</v>
      </c>
      <c r="CU1072" s="15">
        <f t="shared" si="208"/>
        <v>0</v>
      </c>
      <c r="CV1072" s="15">
        <f t="shared" si="209"/>
        <v>0</v>
      </c>
      <c r="CW1072" s="15"/>
      <c r="CX1072" s="15"/>
      <c r="CY1072" s="15">
        <f t="shared" si="210"/>
        <v>0</v>
      </c>
      <c r="CZ1072" s="15">
        <f>GG1072</f>
        <v>0</v>
      </c>
      <c r="DA1072" s="16"/>
      <c r="DB1072" s="17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>
        <f>0.4*120</f>
        <v>48</v>
      </c>
      <c r="DP1072" s="17"/>
      <c r="DQ1072" s="15"/>
      <c r="DR1072" s="15"/>
      <c r="DS1072" s="15"/>
      <c r="DT1072" s="15"/>
      <c r="DU1072" s="15"/>
      <c r="DV1072" s="15"/>
      <c r="DW1072" s="15"/>
      <c r="DX1072" s="20"/>
      <c r="DY1072" s="15"/>
      <c r="DZ1072" s="20"/>
      <c r="EA1072" s="15"/>
      <c r="EB1072" s="20"/>
      <c r="EC1072" s="15"/>
      <c r="ED1072" s="20"/>
      <c r="EE1072" s="15"/>
      <c r="EF1072" s="20"/>
      <c r="EG1072" s="15"/>
      <c r="EH1072" s="20"/>
      <c r="EI1072" s="15">
        <v>48</v>
      </c>
      <c r="EJ1072" s="20">
        <v>6</v>
      </c>
      <c r="EK1072" s="15"/>
      <c r="EL1072" s="20"/>
      <c r="EM1072" s="15"/>
      <c r="EN1072" s="20"/>
      <c r="EO1072" s="15"/>
      <c r="EP1072" s="20"/>
      <c r="EQ1072" s="15"/>
      <c r="ER1072" s="20"/>
      <c r="ES1072" s="15"/>
      <c r="ET1072" s="20"/>
      <c r="EU1072" s="15"/>
      <c r="EV1072" s="20"/>
      <c r="EW1072" s="15"/>
      <c r="EX1072" s="20"/>
      <c r="EY1072" s="15"/>
      <c r="EZ1072" s="20"/>
      <c r="FA1072" s="15"/>
      <c r="FB1072" s="20"/>
      <c r="FC1072" s="15">
        <v>38</v>
      </c>
      <c r="FD1072" s="20" t="s">
        <v>129</v>
      </c>
      <c r="FE1072" s="15"/>
      <c r="FF1072" s="20"/>
      <c r="FG1072" s="15"/>
      <c r="FH1072" s="20"/>
      <c r="FI1072" s="15"/>
      <c r="FJ1072" s="20"/>
      <c r="FK1072" s="15"/>
      <c r="FL1072" s="20"/>
      <c r="FM1072" s="15"/>
      <c r="FN1072" s="20"/>
      <c r="FO1072" s="15"/>
      <c r="FP1072" s="20"/>
      <c r="FQ1072" s="15"/>
      <c r="FR1072" s="20"/>
      <c r="FS1072" s="15"/>
      <c r="FT1072" s="20"/>
      <c r="FU1072" s="15"/>
      <c r="FV1072" s="20"/>
      <c r="FW1072" s="15"/>
      <c r="FX1072" s="20"/>
      <c r="FY1072" s="15"/>
      <c r="FZ1072" s="20"/>
      <c r="GA1072" s="15"/>
      <c r="GB1072" s="20"/>
      <c r="GC1072" s="15"/>
      <c r="GD1072" s="20"/>
      <c r="GE1072" s="15"/>
      <c r="GF1072" s="20"/>
      <c r="GG1072" s="170"/>
    </row>
    <row r="1073" spans="1:189" s="2" customFormat="1" ht="15" customHeight="1" x14ac:dyDescent="0.3">
      <c r="A1073" s="17" t="s">
        <v>125</v>
      </c>
      <c r="B1073" s="15" t="s">
        <v>140</v>
      </c>
      <c r="C1073" s="15" t="s">
        <v>639</v>
      </c>
      <c r="D1073" s="15" t="s">
        <v>667</v>
      </c>
      <c r="E1073" s="15" t="str">
        <f t="shared" si="204"/>
        <v>Maria Dias Ortiz</v>
      </c>
      <c r="F1073" s="15" t="s">
        <v>128</v>
      </c>
      <c r="G1073" s="15">
        <v>999920221</v>
      </c>
      <c r="H1073" s="15">
        <f t="shared" si="205"/>
        <v>140.69999999999999</v>
      </c>
      <c r="I1073" s="15"/>
      <c r="J1073" s="15"/>
      <c r="K1073" s="16"/>
      <c r="L1073" s="15"/>
      <c r="M1073" s="15"/>
      <c r="N1073" s="15"/>
      <c r="O1073" s="15">
        <f t="shared" si="211"/>
        <v>22.4</v>
      </c>
      <c r="P1073" s="15">
        <v>0</v>
      </c>
      <c r="Q1073" s="15">
        <f t="shared" si="212"/>
        <v>0</v>
      </c>
      <c r="R1073" s="15">
        <v>0</v>
      </c>
      <c r="S1073" s="15">
        <v>0</v>
      </c>
      <c r="T1073" s="15">
        <f t="shared" si="213"/>
        <v>33.6</v>
      </c>
      <c r="U1073" s="15">
        <f t="shared" si="214"/>
        <v>45.2</v>
      </c>
      <c r="V1073" s="15"/>
      <c r="W1073" s="15"/>
      <c r="X1073" s="15"/>
      <c r="Y1073" s="15"/>
      <c r="Z1073" s="16"/>
      <c r="AA1073" s="15"/>
      <c r="AB1073" s="24"/>
      <c r="AC1073" s="15"/>
      <c r="AD1073" s="15"/>
      <c r="AE1073" s="15"/>
      <c r="AF1073" s="15"/>
      <c r="AG1073" s="15"/>
      <c r="AH1073" s="24"/>
      <c r="AI1073" s="15"/>
      <c r="AJ1073" s="15"/>
      <c r="AK1073" s="15"/>
      <c r="AL1073" s="15"/>
      <c r="AM1073" s="15"/>
      <c r="AN1073" s="24"/>
      <c r="AO1073" s="15"/>
      <c r="AP1073" s="24"/>
      <c r="AQ1073" s="15"/>
      <c r="AR1073" s="24"/>
      <c r="AS1073" s="15"/>
      <c r="AT1073" s="24"/>
      <c r="AU1073" s="15"/>
      <c r="AV1073" s="24"/>
      <c r="AW1073" s="15"/>
      <c r="AX1073" s="24"/>
      <c r="AY1073" s="15"/>
      <c r="AZ1073" s="15"/>
      <c r="BA1073" s="15"/>
      <c r="BB1073" s="15"/>
      <c r="BC1073" s="15"/>
      <c r="BD1073" s="15"/>
      <c r="BE1073" s="15"/>
      <c r="BF1073" s="24"/>
      <c r="BG1073" s="15"/>
      <c r="BH1073" s="24"/>
      <c r="BI1073" s="15"/>
      <c r="BJ1073" s="24"/>
      <c r="BK1073" s="15"/>
      <c r="BL1073" s="24"/>
      <c r="BM1073" s="15"/>
      <c r="BN1073" s="24"/>
      <c r="BO1073" s="15"/>
      <c r="BP1073" s="24"/>
      <c r="BQ1073" s="15"/>
      <c r="BR1073" s="24"/>
      <c r="BS1073" s="15"/>
      <c r="BT1073" s="24"/>
      <c r="BU1073" s="15"/>
      <c r="BV1073" s="24"/>
      <c r="BW1073" s="15"/>
      <c r="BX1073" s="24"/>
      <c r="BY1073" s="15"/>
      <c r="BZ1073" s="24"/>
      <c r="CA1073" s="15"/>
      <c r="CB1073" s="15"/>
      <c r="CC1073" s="15"/>
      <c r="CD1073" s="24"/>
      <c r="CE1073" s="15"/>
      <c r="CF1073" s="15"/>
      <c r="CG1073" s="15"/>
      <c r="CH1073" s="25"/>
      <c r="CI1073" s="15"/>
      <c r="CJ1073" s="25"/>
      <c r="CK1073" s="15"/>
      <c r="CL1073" s="15"/>
      <c r="CM1073" s="15"/>
      <c r="CN1073" s="15"/>
      <c r="CO1073" s="15"/>
      <c r="CP1073" s="24"/>
      <c r="CQ1073" s="15">
        <f>0.4*7.5</f>
        <v>3</v>
      </c>
      <c r="CR1073" s="24">
        <v>2</v>
      </c>
      <c r="CS1073" s="15">
        <f t="shared" si="206"/>
        <v>0</v>
      </c>
      <c r="CT1073" s="15">
        <f t="shared" si="207"/>
        <v>0</v>
      </c>
      <c r="CU1073" s="15">
        <f t="shared" si="208"/>
        <v>0</v>
      </c>
      <c r="CV1073" s="15">
        <f t="shared" si="209"/>
        <v>39.5</v>
      </c>
      <c r="CW1073" s="15"/>
      <c r="CX1073" s="15"/>
      <c r="CY1073" s="15">
        <f t="shared" si="210"/>
        <v>0</v>
      </c>
      <c r="CZ1073" s="15">
        <f>GG1073</f>
        <v>0</v>
      </c>
      <c r="DA1073" s="20"/>
      <c r="DB1073" s="17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7"/>
      <c r="DQ1073" s="15"/>
      <c r="DR1073" s="15"/>
      <c r="DS1073" s="15"/>
      <c r="DT1073" s="15"/>
      <c r="DU1073" s="15"/>
      <c r="DV1073" s="15"/>
      <c r="DW1073" s="15"/>
      <c r="DX1073" s="20"/>
      <c r="DY1073" s="15"/>
      <c r="DZ1073" s="20"/>
      <c r="EA1073" s="15">
        <f>0.4*70</f>
        <v>28</v>
      </c>
      <c r="EB1073" s="20">
        <v>1</v>
      </c>
      <c r="EC1073" s="15">
        <v>33.6</v>
      </c>
      <c r="ED1073" s="20">
        <v>5</v>
      </c>
      <c r="EE1073" s="15"/>
      <c r="EF1073" s="20"/>
      <c r="EG1073" s="15">
        <v>45.2</v>
      </c>
      <c r="EH1073" s="20">
        <v>3</v>
      </c>
      <c r="EI1073" s="15"/>
      <c r="EJ1073" s="20"/>
      <c r="EK1073" s="15">
        <v>22.4</v>
      </c>
      <c r="EL1073" s="20">
        <v>3</v>
      </c>
      <c r="EM1073" s="15"/>
      <c r="EN1073" s="20"/>
      <c r="EO1073" s="15"/>
      <c r="EP1073" s="20"/>
      <c r="EQ1073" s="15"/>
      <c r="ER1073" s="20"/>
      <c r="ES1073" s="15"/>
      <c r="ET1073" s="20"/>
      <c r="EU1073" s="15"/>
      <c r="EV1073" s="20"/>
      <c r="EW1073" s="15"/>
      <c r="EX1073" s="20"/>
      <c r="EY1073" s="15"/>
      <c r="EZ1073" s="20"/>
      <c r="FA1073" s="15"/>
      <c r="FB1073" s="20"/>
      <c r="FC1073" s="15"/>
      <c r="FD1073" s="20"/>
      <c r="FE1073" s="15"/>
      <c r="FF1073" s="20"/>
      <c r="FG1073" s="15"/>
      <c r="FH1073" s="20"/>
      <c r="FI1073" s="15"/>
      <c r="FJ1073" s="20"/>
      <c r="FK1073" s="15"/>
      <c r="FL1073" s="20"/>
      <c r="FM1073" s="15"/>
      <c r="FN1073" s="20"/>
      <c r="FO1073" s="15"/>
      <c r="FP1073" s="20"/>
      <c r="FQ1073" s="15"/>
      <c r="FR1073" s="20"/>
      <c r="FS1073" s="15"/>
      <c r="FT1073" s="20"/>
      <c r="FU1073" s="15"/>
      <c r="FV1073" s="20"/>
      <c r="FW1073" s="15"/>
      <c r="FX1073" s="20"/>
      <c r="FY1073" s="15"/>
      <c r="FZ1073" s="20"/>
      <c r="GA1073" s="15"/>
      <c r="GB1073" s="20"/>
      <c r="GC1073" s="15"/>
      <c r="GD1073" s="20"/>
      <c r="GE1073" s="15">
        <v>39.5</v>
      </c>
      <c r="GF1073" s="20">
        <v>3</v>
      </c>
      <c r="GG1073" s="170"/>
    </row>
    <row r="1074" spans="1:189" s="2" customFormat="1" ht="15" customHeight="1" x14ac:dyDescent="0.3">
      <c r="A1074" s="15" t="s">
        <v>146</v>
      </c>
      <c r="B1074" s="15" t="s">
        <v>142</v>
      </c>
      <c r="C1074" s="15" t="s">
        <v>301</v>
      </c>
      <c r="D1074" s="15" t="s">
        <v>3111</v>
      </c>
      <c r="E1074" s="15" t="str">
        <f t="shared" si="204"/>
        <v>Dylan SHAW</v>
      </c>
      <c r="F1074" s="15" t="s">
        <v>135</v>
      </c>
      <c r="G1074" s="15">
        <v>999920225</v>
      </c>
      <c r="H1074" s="15">
        <f t="shared" si="205"/>
        <v>68</v>
      </c>
      <c r="I1074" s="15"/>
      <c r="J1074" s="15"/>
      <c r="K1074" s="16"/>
      <c r="L1074" s="15"/>
      <c r="M1074" s="15"/>
      <c r="N1074" s="15"/>
      <c r="O1074" s="15">
        <f t="shared" si="211"/>
        <v>0</v>
      </c>
      <c r="P1074" s="15">
        <v>0</v>
      </c>
      <c r="Q1074" s="15">
        <f t="shared" si="212"/>
        <v>0</v>
      </c>
      <c r="R1074" s="15">
        <v>0</v>
      </c>
      <c r="S1074" s="15">
        <v>0</v>
      </c>
      <c r="T1074" s="15">
        <f t="shared" si="213"/>
        <v>0</v>
      </c>
      <c r="U1074" s="15">
        <f t="shared" si="214"/>
        <v>0</v>
      </c>
      <c r="V1074" s="15"/>
      <c r="W1074" s="15"/>
      <c r="X1074" s="15"/>
      <c r="Y1074" s="15"/>
      <c r="Z1074" s="16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>
        <f t="shared" si="206"/>
        <v>0</v>
      </c>
      <c r="CT1074" s="15">
        <f t="shared" si="207"/>
        <v>68</v>
      </c>
      <c r="CU1074" s="15">
        <f t="shared" si="208"/>
        <v>1</v>
      </c>
      <c r="CV1074" s="15">
        <f t="shared" si="209"/>
        <v>0</v>
      </c>
      <c r="CW1074" s="15"/>
      <c r="CX1074" s="15"/>
      <c r="CY1074" s="15">
        <f t="shared" si="210"/>
        <v>0</v>
      </c>
      <c r="CZ1074" s="15">
        <f>GG1074</f>
        <v>0</v>
      </c>
      <c r="DA1074" s="16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20"/>
      <c r="DY1074" s="15"/>
      <c r="DZ1074" s="20"/>
      <c r="EA1074" s="15"/>
      <c r="EB1074" s="20"/>
      <c r="EC1074" s="15"/>
      <c r="ED1074" s="20"/>
      <c r="EE1074" s="15"/>
      <c r="EF1074" s="20"/>
      <c r="EG1074" s="15"/>
      <c r="EH1074" s="20"/>
      <c r="EI1074" s="15"/>
      <c r="EJ1074" s="20"/>
      <c r="EK1074" s="15"/>
      <c r="EL1074" s="20"/>
      <c r="EM1074" s="15"/>
      <c r="EN1074" s="20"/>
      <c r="EO1074" s="15"/>
      <c r="EP1074" s="20"/>
      <c r="EQ1074" s="15"/>
      <c r="ER1074" s="20"/>
      <c r="ES1074" s="15"/>
      <c r="ET1074" s="20"/>
      <c r="EU1074" s="15"/>
      <c r="EV1074" s="20"/>
      <c r="EW1074" s="15"/>
      <c r="EX1074" s="20"/>
      <c r="EY1074" s="15"/>
      <c r="EZ1074" s="20"/>
      <c r="FA1074" s="15"/>
      <c r="FB1074" s="20"/>
      <c r="FC1074" s="15">
        <v>68</v>
      </c>
      <c r="FD1074" s="20">
        <v>3</v>
      </c>
      <c r="FE1074" s="15"/>
      <c r="FF1074" s="20"/>
      <c r="FG1074" s="15"/>
      <c r="FH1074" s="20"/>
      <c r="FI1074" s="15"/>
      <c r="FJ1074" s="20"/>
      <c r="FK1074" s="15"/>
      <c r="FL1074" s="20"/>
      <c r="FM1074" s="15"/>
      <c r="FN1074" s="20"/>
      <c r="FO1074" s="15"/>
      <c r="FP1074" s="20"/>
      <c r="FQ1074" s="15"/>
      <c r="FR1074" s="20"/>
      <c r="FS1074" s="15"/>
      <c r="FT1074" s="20"/>
      <c r="FU1074" s="15"/>
      <c r="FV1074" s="20"/>
      <c r="FW1074" s="15"/>
      <c r="FX1074" s="20"/>
      <c r="FY1074" s="15"/>
      <c r="FZ1074" s="20"/>
      <c r="GA1074" s="15"/>
      <c r="GB1074" s="20"/>
      <c r="GC1074" s="15"/>
      <c r="GD1074" s="20"/>
      <c r="GE1074" s="15"/>
      <c r="GF1074" s="20"/>
      <c r="GG1074" s="170"/>
    </row>
    <row r="1075" spans="1:189" s="2" customFormat="1" ht="15" customHeight="1" x14ac:dyDescent="0.3">
      <c r="A1075" s="15" t="s">
        <v>133</v>
      </c>
      <c r="B1075" s="15" t="s">
        <v>142</v>
      </c>
      <c r="C1075" s="15" t="s">
        <v>1303</v>
      </c>
      <c r="D1075" s="15" t="s">
        <v>3159</v>
      </c>
      <c r="E1075" s="15" t="str">
        <f t="shared" si="204"/>
        <v>Edgar NG</v>
      </c>
      <c r="F1075" s="15" t="s">
        <v>135</v>
      </c>
      <c r="G1075" s="15">
        <v>999920226</v>
      </c>
      <c r="H1075" s="15">
        <f t="shared" si="205"/>
        <v>63</v>
      </c>
      <c r="I1075" s="15"/>
      <c r="J1075" s="15"/>
      <c r="K1075" s="16"/>
      <c r="L1075" s="15"/>
      <c r="M1075" s="15"/>
      <c r="N1075" s="15"/>
      <c r="O1075" s="15">
        <f t="shared" si="211"/>
        <v>0</v>
      </c>
      <c r="P1075" s="15">
        <v>0</v>
      </c>
      <c r="Q1075" s="15">
        <f t="shared" si="212"/>
        <v>0</v>
      </c>
      <c r="R1075" s="15">
        <v>0</v>
      </c>
      <c r="S1075" s="15">
        <v>0</v>
      </c>
      <c r="T1075" s="15">
        <f t="shared" si="213"/>
        <v>0</v>
      </c>
      <c r="U1075" s="15">
        <f t="shared" si="214"/>
        <v>0</v>
      </c>
      <c r="V1075" s="15"/>
      <c r="W1075" s="15"/>
      <c r="X1075" s="15"/>
      <c r="Y1075" s="15"/>
      <c r="Z1075" s="16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>
        <f t="shared" si="206"/>
        <v>0</v>
      </c>
      <c r="CT1075" s="15">
        <f t="shared" si="207"/>
        <v>63</v>
      </c>
      <c r="CU1075" s="15">
        <f t="shared" si="208"/>
        <v>1</v>
      </c>
      <c r="CV1075" s="15">
        <f t="shared" si="209"/>
        <v>0</v>
      </c>
      <c r="CW1075" s="15"/>
      <c r="CX1075" s="15"/>
      <c r="CY1075" s="15">
        <f t="shared" si="210"/>
        <v>0</v>
      </c>
      <c r="CZ1075" s="15">
        <f>GG1075</f>
        <v>0</v>
      </c>
      <c r="DA1075" s="16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20"/>
      <c r="DY1075" s="15"/>
      <c r="DZ1075" s="20"/>
      <c r="EA1075" s="15"/>
      <c r="EB1075" s="20"/>
      <c r="EC1075" s="15"/>
      <c r="ED1075" s="20"/>
      <c r="EE1075" s="15"/>
      <c r="EF1075" s="20"/>
      <c r="EG1075" s="15"/>
      <c r="EH1075" s="20"/>
      <c r="EI1075" s="15"/>
      <c r="EJ1075" s="20"/>
      <c r="EK1075" s="15"/>
      <c r="EL1075" s="20"/>
      <c r="EM1075" s="15"/>
      <c r="EN1075" s="20"/>
      <c r="EO1075" s="15"/>
      <c r="EP1075" s="20"/>
      <c r="EQ1075" s="15"/>
      <c r="ER1075" s="20"/>
      <c r="ES1075" s="15"/>
      <c r="ET1075" s="20"/>
      <c r="EU1075" s="15"/>
      <c r="EV1075" s="20"/>
      <c r="EW1075" s="15"/>
      <c r="EX1075" s="20"/>
      <c r="EY1075" s="15"/>
      <c r="EZ1075" s="20"/>
      <c r="FA1075" s="15"/>
      <c r="FB1075" s="20"/>
      <c r="FC1075" s="15">
        <v>63</v>
      </c>
      <c r="FD1075" s="20">
        <v>5</v>
      </c>
      <c r="FE1075" s="15"/>
      <c r="FF1075" s="20"/>
      <c r="FG1075" s="15"/>
      <c r="FH1075" s="20"/>
      <c r="FI1075" s="15"/>
      <c r="FJ1075" s="20"/>
      <c r="FK1075" s="15"/>
      <c r="FL1075" s="20"/>
      <c r="FM1075" s="15"/>
      <c r="FN1075" s="20"/>
      <c r="FO1075" s="15"/>
      <c r="FP1075" s="20"/>
      <c r="FQ1075" s="15"/>
      <c r="FR1075" s="20"/>
      <c r="FS1075" s="15"/>
      <c r="FT1075" s="20"/>
      <c r="FU1075" s="15"/>
      <c r="FV1075" s="20"/>
      <c r="FW1075" s="15"/>
      <c r="FX1075" s="20"/>
      <c r="FY1075" s="15"/>
      <c r="FZ1075" s="20"/>
      <c r="GA1075" s="15"/>
      <c r="GB1075" s="20"/>
      <c r="GC1075" s="15"/>
      <c r="GD1075" s="20"/>
      <c r="GE1075" s="15"/>
      <c r="GF1075" s="20"/>
      <c r="GG1075" s="170"/>
    </row>
    <row r="1076" spans="1:189" s="2" customFormat="1" ht="15" customHeight="1" x14ac:dyDescent="0.3">
      <c r="A1076" s="17" t="s">
        <v>125</v>
      </c>
      <c r="B1076" s="15" t="s">
        <v>126</v>
      </c>
      <c r="C1076" s="15" t="s">
        <v>1181</v>
      </c>
      <c r="D1076" s="15" t="s">
        <v>1179</v>
      </c>
      <c r="E1076" s="15" t="str">
        <f t="shared" si="204"/>
        <v>Kyomin Kwon</v>
      </c>
      <c r="F1076" s="15" t="s">
        <v>128</v>
      </c>
      <c r="G1076" s="15">
        <v>999920236</v>
      </c>
      <c r="H1076" s="15">
        <f t="shared" si="205"/>
        <v>38</v>
      </c>
      <c r="I1076" s="15"/>
      <c r="J1076" s="17">
        <f>(O1076+P1076+R1076+S1076+T1076+U1076)/2</f>
        <v>0</v>
      </c>
      <c r="K1076" s="16"/>
      <c r="L1076" s="15"/>
      <c r="M1076" s="15"/>
      <c r="N1076" s="15"/>
      <c r="O1076" s="15">
        <f t="shared" si="211"/>
        <v>0</v>
      </c>
      <c r="P1076" s="15">
        <v>0</v>
      </c>
      <c r="Q1076" s="15">
        <f t="shared" si="212"/>
        <v>0</v>
      </c>
      <c r="R1076" s="15">
        <v>0</v>
      </c>
      <c r="S1076" s="15">
        <v>0</v>
      </c>
      <c r="T1076" s="15">
        <f t="shared" si="213"/>
        <v>0</v>
      </c>
      <c r="U1076" s="15">
        <f t="shared" si="214"/>
        <v>0</v>
      </c>
      <c r="V1076" s="15"/>
      <c r="W1076" s="15"/>
      <c r="X1076" s="15"/>
      <c r="Y1076" s="15"/>
      <c r="Z1076" s="16"/>
      <c r="AA1076" s="15"/>
      <c r="AB1076" s="24"/>
      <c r="AC1076" s="15"/>
      <c r="AD1076" s="15"/>
      <c r="AE1076" s="15"/>
      <c r="AF1076" s="15"/>
      <c r="AG1076" s="15"/>
      <c r="AH1076" s="24"/>
      <c r="AI1076" s="15"/>
      <c r="AJ1076" s="15"/>
      <c r="AK1076" s="15"/>
      <c r="AL1076" s="15"/>
      <c r="AM1076" s="15"/>
      <c r="AN1076" s="24"/>
      <c r="AO1076" s="15"/>
      <c r="AP1076" s="24"/>
      <c r="AQ1076" s="15"/>
      <c r="AR1076" s="24"/>
      <c r="AS1076" s="15"/>
      <c r="AT1076" s="24"/>
      <c r="AU1076" s="15"/>
      <c r="AV1076" s="24"/>
      <c r="AW1076" s="15"/>
      <c r="AX1076" s="24"/>
      <c r="AY1076" s="15"/>
      <c r="AZ1076" s="15"/>
      <c r="BA1076" s="15"/>
      <c r="BB1076" s="15"/>
      <c r="BC1076" s="15"/>
      <c r="BD1076" s="15"/>
      <c r="BE1076" s="15"/>
      <c r="BF1076" s="24"/>
      <c r="BG1076" s="15"/>
      <c r="BH1076" s="24"/>
      <c r="BI1076" s="15"/>
      <c r="BJ1076" s="24"/>
      <c r="BK1076" s="15"/>
      <c r="BL1076" s="24"/>
      <c r="BM1076" s="15"/>
      <c r="BN1076" s="24"/>
      <c r="BO1076" s="15"/>
      <c r="BP1076" s="24"/>
      <c r="BQ1076" s="15"/>
      <c r="BR1076" s="24"/>
      <c r="BS1076" s="15"/>
      <c r="BT1076" s="24"/>
      <c r="BU1076" s="15"/>
      <c r="BV1076" s="24"/>
      <c r="BW1076" s="15"/>
      <c r="BX1076" s="24"/>
      <c r="BY1076" s="15"/>
      <c r="BZ1076" s="24"/>
      <c r="CA1076" s="15"/>
      <c r="CB1076" s="15"/>
      <c r="CC1076" s="15"/>
      <c r="CD1076" s="24"/>
      <c r="CE1076" s="15"/>
      <c r="CF1076" s="15"/>
      <c r="CG1076" s="15">
        <f>0.3*90</f>
        <v>27</v>
      </c>
      <c r="CH1076" s="25">
        <v>2</v>
      </c>
      <c r="CI1076" s="15"/>
      <c r="CJ1076" s="25"/>
      <c r="CK1076" s="15"/>
      <c r="CL1076" s="15"/>
      <c r="CM1076" s="15"/>
      <c r="CN1076" s="15"/>
      <c r="CO1076" s="15"/>
      <c r="CP1076" s="15"/>
      <c r="CQ1076" s="15"/>
      <c r="CR1076" s="15"/>
      <c r="CS1076" s="15">
        <f t="shared" si="206"/>
        <v>0</v>
      </c>
      <c r="CT1076" s="15">
        <f t="shared" si="207"/>
        <v>38</v>
      </c>
      <c r="CU1076" s="15">
        <f t="shared" si="208"/>
        <v>0</v>
      </c>
      <c r="CV1076" s="15">
        <f t="shared" si="209"/>
        <v>0</v>
      </c>
      <c r="CW1076" s="15"/>
      <c r="CX1076" s="15"/>
      <c r="CY1076" s="15">
        <f t="shared" si="210"/>
        <v>0</v>
      </c>
      <c r="CZ1076" s="15">
        <f>GG1076</f>
        <v>0</v>
      </c>
      <c r="DA1076" s="16"/>
      <c r="DB1076" s="17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7"/>
      <c r="DQ1076" s="15"/>
      <c r="DR1076" s="15"/>
      <c r="DS1076" s="15"/>
      <c r="DT1076" s="15"/>
      <c r="DU1076" s="15"/>
      <c r="DV1076" s="15"/>
      <c r="DW1076" s="15"/>
      <c r="DX1076" s="20"/>
      <c r="DY1076" s="15">
        <v>44</v>
      </c>
      <c r="DZ1076" s="20" t="s">
        <v>129</v>
      </c>
      <c r="EA1076" s="15"/>
      <c r="EB1076" s="20"/>
      <c r="EC1076" s="15"/>
      <c r="ED1076" s="20"/>
      <c r="EE1076" s="15"/>
      <c r="EF1076" s="20"/>
      <c r="EG1076" s="15"/>
      <c r="EH1076" s="20"/>
      <c r="EI1076" s="15"/>
      <c r="EJ1076" s="20"/>
      <c r="EK1076" s="15"/>
      <c r="EL1076" s="20"/>
      <c r="EM1076" s="15"/>
      <c r="EN1076" s="20"/>
      <c r="EO1076" s="15"/>
      <c r="EP1076" s="20"/>
      <c r="EQ1076" s="15"/>
      <c r="ER1076" s="20"/>
      <c r="ES1076" s="15"/>
      <c r="ET1076" s="20"/>
      <c r="EU1076" s="15"/>
      <c r="EV1076" s="20"/>
      <c r="EW1076" s="15"/>
      <c r="EX1076" s="20"/>
      <c r="EY1076" s="15"/>
      <c r="EZ1076" s="20"/>
      <c r="FA1076" s="15"/>
      <c r="FB1076" s="20"/>
      <c r="FC1076" s="15">
        <v>38</v>
      </c>
      <c r="FD1076" s="20" t="s">
        <v>129</v>
      </c>
      <c r="FE1076" s="15"/>
      <c r="FF1076" s="20"/>
      <c r="FG1076" s="15"/>
      <c r="FH1076" s="20"/>
      <c r="FI1076" s="15"/>
      <c r="FJ1076" s="20"/>
      <c r="FK1076" s="15"/>
      <c r="FL1076" s="20"/>
      <c r="FM1076" s="15"/>
      <c r="FN1076" s="20"/>
      <c r="FO1076" s="15"/>
      <c r="FP1076" s="20"/>
      <c r="FQ1076" s="15"/>
      <c r="FR1076" s="20"/>
      <c r="FS1076" s="15"/>
      <c r="FT1076" s="20"/>
      <c r="FU1076" s="15"/>
      <c r="FV1076" s="20"/>
      <c r="FW1076" s="15"/>
      <c r="FX1076" s="20"/>
      <c r="FY1076" s="15"/>
      <c r="FZ1076" s="20"/>
      <c r="GA1076" s="15"/>
      <c r="GB1076" s="20"/>
      <c r="GC1076" s="15"/>
      <c r="GD1076" s="20"/>
      <c r="GE1076" s="15"/>
      <c r="GF1076" s="20"/>
      <c r="GG1076" s="170"/>
    </row>
    <row r="1077" spans="1:189" s="2" customFormat="1" ht="15" customHeight="1" x14ac:dyDescent="0.3">
      <c r="A1077" s="15" t="s">
        <v>130</v>
      </c>
      <c r="B1077" s="15" t="s">
        <v>126</v>
      </c>
      <c r="C1077" s="15" t="s">
        <v>1033</v>
      </c>
      <c r="D1077" s="15" t="s">
        <v>1034</v>
      </c>
      <c r="E1077" s="15" t="str">
        <f t="shared" si="204"/>
        <v>Junyong Jin</v>
      </c>
      <c r="F1077" s="15" t="s">
        <v>135</v>
      </c>
      <c r="G1077" s="15">
        <v>999920238</v>
      </c>
      <c r="H1077" s="15">
        <f t="shared" si="205"/>
        <v>42</v>
      </c>
      <c r="I1077" s="15"/>
      <c r="J1077" s="17">
        <f>(O1077+P1077+R1077+S1077+T1077+U1077)/2</f>
        <v>42</v>
      </c>
      <c r="K1077" s="16"/>
      <c r="L1077" s="15"/>
      <c r="M1077" s="15"/>
      <c r="N1077" s="15"/>
      <c r="O1077" s="15">
        <f t="shared" si="211"/>
        <v>0</v>
      </c>
      <c r="P1077" s="15">
        <v>0</v>
      </c>
      <c r="Q1077" s="15">
        <f t="shared" si="212"/>
        <v>0</v>
      </c>
      <c r="R1077" s="15">
        <v>0</v>
      </c>
      <c r="S1077" s="15">
        <v>0</v>
      </c>
      <c r="T1077" s="15">
        <f t="shared" si="213"/>
        <v>84</v>
      </c>
      <c r="U1077" s="15">
        <f t="shared" si="214"/>
        <v>0</v>
      </c>
      <c r="V1077" s="15"/>
      <c r="W1077" s="15"/>
      <c r="X1077" s="15"/>
      <c r="Y1077" s="15"/>
      <c r="Z1077" s="16"/>
      <c r="AA1077" s="15"/>
      <c r="AB1077" s="24"/>
      <c r="AC1077" s="15"/>
      <c r="AD1077" s="15"/>
      <c r="AE1077" s="15"/>
      <c r="AF1077" s="15"/>
      <c r="AG1077" s="15"/>
      <c r="AH1077" s="24"/>
      <c r="AI1077" s="15"/>
      <c r="AJ1077" s="15"/>
      <c r="AK1077" s="15"/>
      <c r="AL1077" s="15"/>
      <c r="AM1077" s="15"/>
      <c r="AN1077" s="24"/>
      <c r="AO1077" s="15"/>
      <c r="AP1077" s="24"/>
      <c r="AQ1077" s="15"/>
      <c r="AR1077" s="24"/>
      <c r="AS1077" s="15"/>
      <c r="AT1077" s="24"/>
      <c r="AU1077" s="15"/>
      <c r="AV1077" s="24"/>
      <c r="AW1077" s="15"/>
      <c r="AX1077" s="24"/>
      <c r="AY1077" s="15"/>
      <c r="AZ1077" s="15"/>
      <c r="BA1077" s="15"/>
      <c r="BB1077" s="15"/>
      <c r="BC1077" s="15"/>
      <c r="BD1077" s="15"/>
      <c r="BE1077" s="15"/>
      <c r="BF1077" s="24"/>
      <c r="BG1077" s="15"/>
      <c r="BH1077" s="24"/>
      <c r="BI1077" s="15"/>
      <c r="BJ1077" s="24"/>
      <c r="BK1077" s="15"/>
      <c r="BL1077" s="24"/>
      <c r="BM1077" s="15"/>
      <c r="BN1077" s="24"/>
      <c r="BO1077" s="15"/>
      <c r="BP1077" s="24"/>
      <c r="BQ1077" s="15"/>
      <c r="BR1077" s="24"/>
      <c r="BS1077" s="15"/>
      <c r="BT1077" s="24"/>
      <c r="BU1077" s="15"/>
      <c r="BV1077" s="24"/>
      <c r="BW1077" s="15"/>
      <c r="BX1077" s="24"/>
      <c r="BY1077" s="15"/>
      <c r="BZ1077" s="24"/>
      <c r="CA1077" s="15"/>
      <c r="CB1077" s="24"/>
      <c r="CC1077" s="15"/>
      <c r="CD1077" s="24"/>
      <c r="CE1077" s="15">
        <v>113</v>
      </c>
      <c r="CF1077" s="24">
        <v>3</v>
      </c>
      <c r="CG1077" s="15"/>
      <c r="CH1077" s="25"/>
      <c r="CI1077" s="15">
        <v>68</v>
      </c>
      <c r="CJ1077" s="25">
        <v>3</v>
      </c>
      <c r="CK1077" s="15"/>
      <c r="CL1077" s="25"/>
      <c r="CM1077" s="15"/>
      <c r="CN1077" s="25"/>
      <c r="CO1077" s="15"/>
      <c r="CP1077" s="24"/>
      <c r="CQ1077" s="15"/>
      <c r="CR1077" s="24"/>
      <c r="CS1077" s="15">
        <f t="shared" si="206"/>
        <v>0</v>
      </c>
      <c r="CT1077" s="15">
        <f t="shared" si="207"/>
        <v>0</v>
      </c>
      <c r="CU1077" s="15">
        <f t="shared" si="208"/>
        <v>0</v>
      </c>
      <c r="CV1077" s="15">
        <f t="shared" si="209"/>
        <v>0</v>
      </c>
      <c r="CW1077" s="15"/>
      <c r="CX1077" s="15"/>
      <c r="CY1077" s="15">
        <f t="shared" si="210"/>
        <v>0</v>
      </c>
      <c r="CZ1077" s="15">
        <f>GG1077</f>
        <v>0</v>
      </c>
      <c r="DA1077" s="20"/>
      <c r="DB1077" s="17">
        <v>113</v>
      </c>
      <c r="DC1077" s="15"/>
      <c r="DD1077" s="15">
        <v>45</v>
      </c>
      <c r="DE1077" s="15"/>
      <c r="DF1077" s="15"/>
      <c r="DG1077" s="15"/>
      <c r="DH1077" s="15">
        <v>120</v>
      </c>
      <c r="DI1077" s="15"/>
      <c r="DJ1077" s="15"/>
      <c r="DK1077" s="15"/>
      <c r="DL1077" s="15"/>
      <c r="DM1077" s="15"/>
      <c r="DN1077" s="15"/>
      <c r="DO1077" s="15"/>
      <c r="DP1077" s="17"/>
      <c r="DQ1077" s="15"/>
      <c r="DR1077" s="15"/>
      <c r="DS1077" s="15"/>
      <c r="DT1077" s="15"/>
      <c r="DU1077" s="15"/>
      <c r="DV1077" s="15"/>
      <c r="DW1077" s="15">
        <v>71</v>
      </c>
      <c r="DX1077" s="20">
        <v>5</v>
      </c>
      <c r="DY1077" s="15"/>
      <c r="DZ1077" s="20"/>
      <c r="EA1077" s="15"/>
      <c r="EB1077" s="20"/>
      <c r="EC1077" s="15">
        <v>84</v>
      </c>
      <c r="ED1077" s="20">
        <v>5</v>
      </c>
      <c r="EE1077" s="15"/>
      <c r="EF1077" s="20"/>
      <c r="EG1077" s="15"/>
      <c r="EH1077" s="20"/>
      <c r="EI1077" s="15"/>
      <c r="EJ1077" s="20"/>
      <c r="EK1077" s="15"/>
      <c r="EL1077" s="20"/>
      <c r="EM1077" s="15"/>
      <c r="EN1077" s="20"/>
      <c r="EO1077" s="15"/>
      <c r="EP1077" s="20"/>
      <c r="EQ1077" s="15"/>
      <c r="ER1077" s="20"/>
      <c r="ES1077" s="15"/>
      <c r="ET1077" s="20"/>
      <c r="EU1077" s="15"/>
      <c r="EV1077" s="20"/>
      <c r="EW1077" s="15"/>
      <c r="EX1077" s="20"/>
      <c r="EY1077" s="15"/>
      <c r="EZ1077" s="20"/>
      <c r="FA1077" s="15"/>
      <c r="FB1077" s="20"/>
      <c r="FC1077" s="15"/>
      <c r="FD1077" s="20"/>
      <c r="FE1077" s="15"/>
      <c r="FF1077" s="20"/>
      <c r="FG1077" s="15"/>
      <c r="FH1077" s="20"/>
      <c r="FI1077" s="15"/>
      <c r="FJ1077" s="20"/>
      <c r="FK1077" s="15"/>
      <c r="FL1077" s="20"/>
      <c r="FM1077" s="15"/>
      <c r="FN1077" s="20"/>
      <c r="FO1077" s="15"/>
      <c r="FP1077" s="20"/>
      <c r="FQ1077" s="15"/>
      <c r="FR1077" s="20"/>
      <c r="FS1077" s="15"/>
      <c r="FT1077" s="20"/>
      <c r="FU1077" s="15"/>
      <c r="FV1077" s="20"/>
      <c r="FW1077" s="15"/>
      <c r="FX1077" s="20"/>
      <c r="FY1077" s="15"/>
      <c r="FZ1077" s="20"/>
      <c r="GA1077" s="15"/>
      <c r="GB1077" s="20"/>
      <c r="GC1077" s="15"/>
      <c r="GD1077" s="20"/>
      <c r="GE1077" s="15"/>
      <c r="GF1077" s="20"/>
      <c r="GG1077" s="170"/>
    </row>
    <row r="1078" spans="1:189" s="2" customFormat="1" ht="15" customHeight="1" x14ac:dyDescent="0.3">
      <c r="A1078" s="15" t="s">
        <v>133</v>
      </c>
      <c r="B1078" s="15" t="s">
        <v>142</v>
      </c>
      <c r="C1078" s="15" t="s">
        <v>3155</v>
      </c>
      <c r="D1078" s="15" t="s">
        <v>3156</v>
      </c>
      <c r="E1078" s="15" t="str">
        <f t="shared" si="204"/>
        <v>Vihaan MEHTA</v>
      </c>
      <c r="F1078" s="15" t="s">
        <v>135</v>
      </c>
      <c r="G1078" s="15">
        <v>999920241</v>
      </c>
      <c r="H1078" s="15">
        <f t="shared" si="205"/>
        <v>68</v>
      </c>
      <c r="I1078" s="15"/>
      <c r="J1078" s="15"/>
      <c r="K1078" s="16"/>
      <c r="L1078" s="15"/>
      <c r="M1078" s="15"/>
      <c r="N1078" s="15"/>
      <c r="O1078" s="15">
        <f t="shared" si="211"/>
        <v>0</v>
      </c>
      <c r="P1078" s="15">
        <v>0</v>
      </c>
      <c r="Q1078" s="15">
        <f t="shared" si="212"/>
        <v>0</v>
      </c>
      <c r="R1078" s="15">
        <v>0</v>
      </c>
      <c r="S1078" s="15">
        <v>0</v>
      </c>
      <c r="T1078" s="15">
        <f t="shared" si="213"/>
        <v>0</v>
      </c>
      <c r="U1078" s="15">
        <f t="shared" si="214"/>
        <v>0</v>
      </c>
      <c r="V1078" s="15"/>
      <c r="W1078" s="15"/>
      <c r="X1078" s="15"/>
      <c r="Y1078" s="15"/>
      <c r="Z1078" s="16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>
        <f t="shared" si="206"/>
        <v>0</v>
      </c>
      <c r="CT1078" s="15">
        <f t="shared" si="207"/>
        <v>68</v>
      </c>
      <c r="CU1078" s="15">
        <f t="shared" si="208"/>
        <v>1</v>
      </c>
      <c r="CV1078" s="15">
        <f t="shared" si="209"/>
        <v>0</v>
      </c>
      <c r="CW1078" s="15"/>
      <c r="CX1078" s="15"/>
      <c r="CY1078" s="15">
        <f t="shared" si="210"/>
        <v>0</v>
      </c>
      <c r="CZ1078" s="15">
        <f>GG1078</f>
        <v>0</v>
      </c>
      <c r="DA1078" s="16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20"/>
      <c r="DY1078" s="15"/>
      <c r="DZ1078" s="20"/>
      <c r="EA1078" s="15"/>
      <c r="EB1078" s="20"/>
      <c r="EC1078" s="15"/>
      <c r="ED1078" s="20"/>
      <c r="EE1078" s="15"/>
      <c r="EF1078" s="20"/>
      <c r="EG1078" s="15"/>
      <c r="EH1078" s="20"/>
      <c r="EI1078" s="15"/>
      <c r="EJ1078" s="20"/>
      <c r="EK1078" s="15"/>
      <c r="EL1078" s="20"/>
      <c r="EM1078" s="15"/>
      <c r="EN1078" s="20"/>
      <c r="EO1078" s="15"/>
      <c r="EP1078" s="20"/>
      <c r="EQ1078" s="15"/>
      <c r="ER1078" s="20"/>
      <c r="ES1078" s="15"/>
      <c r="ET1078" s="20"/>
      <c r="EU1078" s="15"/>
      <c r="EV1078" s="20"/>
      <c r="EW1078" s="15"/>
      <c r="EX1078" s="20"/>
      <c r="EY1078" s="15"/>
      <c r="EZ1078" s="20"/>
      <c r="FA1078" s="15"/>
      <c r="FB1078" s="20"/>
      <c r="FC1078" s="15">
        <v>68</v>
      </c>
      <c r="FD1078" s="20">
        <v>3</v>
      </c>
      <c r="FE1078" s="15"/>
      <c r="FF1078" s="20"/>
      <c r="FG1078" s="15"/>
      <c r="FH1078" s="20"/>
      <c r="FI1078" s="15"/>
      <c r="FJ1078" s="20"/>
      <c r="FK1078" s="15"/>
      <c r="FL1078" s="20"/>
      <c r="FM1078" s="15"/>
      <c r="FN1078" s="20"/>
      <c r="FO1078" s="15"/>
      <c r="FP1078" s="20"/>
      <c r="FQ1078" s="15"/>
      <c r="FR1078" s="20"/>
      <c r="FS1078" s="15"/>
      <c r="FT1078" s="20"/>
      <c r="FU1078" s="15"/>
      <c r="FV1078" s="20"/>
      <c r="FW1078" s="15"/>
      <c r="FX1078" s="20"/>
      <c r="FY1078" s="15"/>
      <c r="FZ1078" s="20"/>
      <c r="GA1078" s="15"/>
      <c r="GB1078" s="20"/>
      <c r="GC1078" s="15"/>
      <c r="GD1078" s="20"/>
      <c r="GE1078" s="15"/>
      <c r="GF1078" s="20"/>
      <c r="GG1078" s="170"/>
    </row>
    <row r="1079" spans="1:189" s="2" customFormat="1" ht="15" customHeight="1" x14ac:dyDescent="0.3">
      <c r="A1079" s="15" t="s">
        <v>125</v>
      </c>
      <c r="B1079" s="15" t="s">
        <v>142</v>
      </c>
      <c r="C1079" s="15" t="s">
        <v>1718</v>
      </c>
      <c r="D1079" s="15" t="s">
        <v>3156</v>
      </c>
      <c r="E1079" s="15" t="str">
        <f t="shared" si="204"/>
        <v>Ananya MEHTA</v>
      </c>
      <c r="F1079" s="15" t="s">
        <v>128</v>
      </c>
      <c r="G1079" s="15">
        <v>999920242</v>
      </c>
      <c r="H1079" s="15">
        <f t="shared" si="205"/>
        <v>63</v>
      </c>
      <c r="I1079" s="15"/>
      <c r="J1079" s="15"/>
      <c r="K1079" s="16"/>
      <c r="L1079" s="15"/>
      <c r="M1079" s="15"/>
      <c r="N1079" s="15"/>
      <c r="O1079" s="15">
        <f t="shared" si="211"/>
        <v>0</v>
      </c>
      <c r="P1079" s="15">
        <v>0</v>
      </c>
      <c r="Q1079" s="15">
        <f t="shared" si="212"/>
        <v>0</v>
      </c>
      <c r="R1079" s="15">
        <v>0</v>
      </c>
      <c r="S1079" s="15">
        <v>0</v>
      </c>
      <c r="T1079" s="15">
        <f t="shared" si="213"/>
        <v>0</v>
      </c>
      <c r="U1079" s="15">
        <f t="shared" si="214"/>
        <v>0</v>
      </c>
      <c r="V1079" s="15"/>
      <c r="W1079" s="15"/>
      <c r="X1079" s="15"/>
      <c r="Y1079" s="15"/>
      <c r="Z1079" s="16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>
        <f t="shared" si="206"/>
        <v>0</v>
      </c>
      <c r="CT1079" s="15">
        <f t="shared" si="207"/>
        <v>63</v>
      </c>
      <c r="CU1079" s="15">
        <f t="shared" si="208"/>
        <v>1</v>
      </c>
      <c r="CV1079" s="15">
        <f t="shared" si="209"/>
        <v>0</v>
      </c>
      <c r="CW1079" s="15"/>
      <c r="CX1079" s="15"/>
      <c r="CY1079" s="15">
        <f t="shared" si="210"/>
        <v>0</v>
      </c>
      <c r="CZ1079" s="15">
        <f>GG1079</f>
        <v>0</v>
      </c>
      <c r="DA1079" s="16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20"/>
      <c r="DY1079" s="15"/>
      <c r="DZ1079" s="20"/>
      <c r="EA1079" s="15"/>
      <c r="EB1079" s="20"/>
      <c r="EC1079" s="15"/>
      <c r="ED1079" s="20"/>
      <c r="EE1079" s="15"/>
      <c r="EF1079" s="20"/>
      <c r="EG1079" s="15"/>
      <c r="EH1079" s="20"/>
      <c r="EI1079" s="15"/>
      <c r="EJ1079" s="20"/>
      <c r="EK1079" s="15"/>
      <c r="EL1079" s="20"/>
      <c r="EM1079" s="15"/>
      <c r="EN1079" s="20"/>
      <c r="EO1079" s="15"/>
      <c r="EP1079" s="20"/>
      <c r="EQ1079" s="15"/>
      <c r="ER1079" s="20"/>
      <c r="ES1079" s="15"/>
      <c r="ET1079" s="20"/>
      <c r="EU1079" s="15"/>
      <c r="EV1079" s="20"/>
      <c r="EW1079" s="15"/>
      <c r="EX1079" s="20"/>
      <c r="EY1079" s="15"/>
      <c r="EZ1079" s="20"/>
      <c r="FA1079" s="15"/>
      <c r="FB1079" s="20"/>
      <c r="FC1079" s="15">
        <v>63</v>
      </c>
      <c r="FD1079" s="20">
        <v>5</v>
      </c>
      <c r="FE1079" s="15"/>
      <c r="FF1079" s="20"/>
      <c r="FG1079" s="15"/>
      <c r="FH1079" s="20"/>
      <c r="FI1079" s="15"/>
      <c r="FJ1079" s="20"/>
      <c r="FK1079" s="15"/>
      <c r="FL1079" s="20"/>
      <c r="FM1079" s="15"/>
      <c r="FN1079" s="20"/>
      <c r="FO1079" s="15"/>
      <c r="FP1079" s="20"/>
      <c r="FQ1079" s="15"/>
      <c r="FR1079" s="20"/>
      <c r="FS1079" s="15"/>
      <c r="FT1079" s="20"/>
      <c r="FU1079" s="15"/>
      <c r="FV1079" s="20"/>
      <c r="FW1079" s="15"/>
      <c r="FX1079" s="20"/>
      <c r="FY1079" s="15"/>
      <c r="FZ1079" s="20"/>
      <c r="GA1079" s="15"/>
      <c r="GB1079" s="20"/>
      <c r="GC1079" s="15"/>
      <c r="GD1079" s="20"/>
      <c r="GE1079" s="15"/>
      <c r="GF1079" s="20"/>
      <c r="GG1079" s="170"/>
    </row>
    <row r="1080" spans="1:189" s="2" customFormat="1" ht="15" customHeight="1" x14ac:dyDescent="0.3">
      <c r="A1080" s="15" t="s">
        <v>133</v>
      </c>
      <c r="B1080" s="15" t="s">
        <v>140</v>
      </c>
      <c r="C1080" s="15" t="s">
        <v>564</v>
      </c>
      <c r="D1080" s="15" t="s">
        <v>3150</v>
      </c>
      <c r="E1080" s="15" t="str">
        <f t="shared" si="204"/>
        <v>Justus CHUN</v>
      </c>
      <c r="F1080" s="15" t="s">
        <v>135</v>
      </c>
      <c r="G1080" s="15">
        <v>999920247</v>
      </c>
      <c r="H1080" s="15">
        <f t="shared" si="205"/>
        <v>90</v>
      </c>
      <c r="I1080" s="15"/>
      <c r="J1080" s="15"/>
      <c r="K1080" s="16"/>
      <c r="L1080" s="15"/>
      <c r="M1080" s="15"/>
      <c r="N1080" s="15"/>
      <c r="O1080" s="15">
        <f t="shared" ref="O1080:O1111" si="215">SUM(EE1080, EI1080, EK1080, EM1080)</f>
        <v>0</v>
      </c>
      <c r="P1080" s="15">
        <v>0</v>
      </c>
      <c r="Q1080" s="15">
        <f t="shared" ref="Q1080:Q1111" si="216">COUNT(DI1080:DV1080)</f>
        <v>0</v>
      </c>
      <c r="R1080" s="15">
        <v>0</v>
      </c>
      <c r="S1080" s="15">
        <v>0</v>
      </c>
      <c r="T1080" s="15">
        <f t="shared" ref="T1080:T1111" si="217">EC1080</f>
        <v>0</v>
      </c>
      <c r="U1080" s="15">
        <f t="shared" ref="U1080:U1111" si="218">SUM(EG1080)</f>
        <v>0</v>
      </c>
      <c r="V1080" s="15"/>
      <c r="W1080" s="15"/>
      <c r="X1080" s="15"/>
      <c r="Y1080" s="15"/>
      <c r="Z1080" s="16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>
        <f t="shared" si="206"/>
        <v>0</v>
      </c>
      <c r="CT1080" s="15">
        <f t="shared" si="207"/>
        <v>90</v>
      </c>
      <c r="CU1080" s="15">
        <f t="shared" si="208"/>
        <v>1</v>
      </c>
      <c r="CV1080" s="15">
        <f t="shared" si="209"/>
        <v>0</v>
      </c>
      <c r="CW1080" s="15"/>
      <c r="CX1080" s="15"/>
      <c r="CY1080" s="15">
        <f t="shared" si="210"/>
        <v>0</v>
      </c>
      <c r="CZ1080" s="15">
        <f>GG1080</f>
        <v>0</v>
      </c>
      <c r="DA1080" s="16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20"/>
      <c r="DY1080" s="15"/>
      <c r="DZ1080" s="20"/>
      <c r="EA1080" s="15"/>
      <c r="EB1080" s="20"/>
      <c r="EC1080" s="15"/>
      <c r="ED1080" s="20"/>
      <c r="EE1080" s="15"/>
      <c r="EF1080" s="20"/>
      <c r="EG1080" s="15"/>
      <c r="EH1080" s="20"/>
      <c r="EI1080" s="15"/>
      <c r="EJ1080" s="20"/>
      <c r="EK1080" s="15"/>
      <c r="EL1080" s="20"/>
      <c r="EM1080" s="15"/>
      <c r="EN1080" s="20"/>
      <c r="EO1080" s="15"/>
      <c r="EP1080" s="20"/>
      <c r="EQ1080" s="15"/>
      <c r="ER1080" s="20"/>
      <c r="ES1080" s="15"/>
      <c r="ET1080" s="20"/>
      <c r="EU1080" s="15"/>
      <c r="EV1080" s="20"/>
      <c r="EW1080" s="15"/>
      <c r="EX1080" s="20"/>
      <c r="EY1080" s="15"/>
      <c r="EZ1080" s="20"/>
      <c r="FA1080" s="15"/>
      <c r="FB1080" s="20"/>
      <c r="FC1080" s="15">
        <v>90</v>
      </c>
      <c r="FD1080" s="20">
        <v>2</v>
      </c>
      <c r="FE1080" s="15"/>
      <c r="FF1080" s="20"/>
      <c r="FG1080" s="15"/>
      <c r="FH1080" s="20"/>
      <c r="FI1080" s="15"/>
      <c r="FJ1080" s="20"/>
      <c r="FK1080" s="15"/>
      <c r="FL1080" s="20"/>
      <c r="FM1080" s="15"/>
      <c r="FN1080" s="20"/>
      <c r="FO1080" s="15"/>
      <c r="FP1080" s="20"/>
      <c r="FQ1080" s="15"/>
      <c r="FR1080" s="20"/>
      <c r="FS1080" s="15"/>
      <c r="FT1080" s="20"/>
      <c r="FU1080" s="15"/>
      <c r="FV1080" s="20"/>
      <c r="FW1080" s="15"/>
      <c r="FX1080" s="20"/>
      <c r="FY1080" s="15"/>
      <c r="FZ1080" s="20"/>
      <c r="GA1080" s="15"/>
      <c r="GB1080" s="20"/>
      <c r="GC1080" s="15"/>
      <c r="GD1080" s="20"/>
      <c r="GE1080" s="15"/>
      <c r="GF1080" s="20"/>
      <c r="GG1080" s="170"/>
    </row>
    <row r="1081" spans="1:189" s="2" customFormat="1" ht="15" customHeight="1" x14ac:dyDescent="0.3">
      <c r="A1081" s="15" t="s">
        <v>133</v>
      </c>
      <c r="B1081" s="15" t="s">
        <v>140</v>
      </c>
      <c r="C1081" s="15" t="s">
        <v>1909</v>
      </c>
      <c r="D1081" s="15" t="s">
        <v>3128</v>
      </c>
      <c r="E1081" s="15" t="str">
        <f t="shared" si="204"/>
        <v>Crimson VILLANUEVA</v>
      </c>
      <c r="F1081" s="15" t="s">
        <v>128</v>
      </c>
      <c r="G1081" s="15">
        <v>999920251</v>
      </c>
      <c r="H1081" s="15">
        <f t="shared" si="205"/>
        <v>38</v>
      </c>
      <c r="I1081" s="15"/>
      <c r="J1081" s="15"/>
      <c r="K1081" s="16"/>
      <c r="L1081" s="15"/>
      <c r="M1081" s="15"/>
      <c r="N1081" s="15"/>
      <c r="O1081" s="15">
        <f t="shared" si="215"/>
        <v>0</v>
      </c>
      <c r="P1081" s="15">
        <v>0</v>
      </c>
      <c r="Q1081" s="15">
        <f t="shared" si="216"/>
        <v>0</v>
      </c>
      <c r="R1081" s="15">
        <v>0</v>
      </c>
      <c r="S1081" s="15">
        <v>0</v>
      </c>
      <c r="T1081" s="15">
        <f t="shared" si="217"/>
        <v>0</v>
      </c>
      <c r="U1081" s="15">
        <f t="shared" si="218"/>
        <v>0</v>
      </c>
      <c r="V1081" s="15"/>
      <c r="W1081" s="15"/>
      <c r="X1081" s="15"/>
      <c r="Y1081" s="15"/>
      <c r="Z1081" s="16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>
        <f t="shared" si="206"/>
        <v>0</v>
      </c>
      <c r="CT1081" s="15">
        <f t="shared" si="207"/>
        <v>38</v>
      </c>
      <c r="CU1081" s="15">
        <f t="shared" si="208"/>
        <v>0</v>
      </c>
      <c r="CV1081" s="15">
        <f t="shared" si="209"/>
        <v>0</v>
      </c>
      <c r="CW1081" s="15"/>
      <c r="CX1081" s="15"/>
      <c r="CY1081" s="15">
        <f t="shared" si="210"/>
        <v>0</v>
      </c>
      <c r="CZ1081" s="15">
        <f>GG1081</f>
        <v>0</v>
      </c>
      <c r="DA1081" s="16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20"/>
      <c r="DY1081" s="15"/>
      <c r="DZ1081" s="20"/>
      <c r="EA1081" s="15"/>
      <c r="EB1081" s="20"/>
      <c r="EC1081" s="15"/>
      <c r="ED1081" s="20"/>
      <c r="EE1081" s="15"/>
      <c r="EF1081" s="20"/>
      <c r="EG1081" s="15"/>
      <c r="EH1081" s="20"/>
      <c r="EI1081" s="15"/>
      <c r="EJ1081" s="20"/>
      <c r="EK1081" s="15"/>
      <c r="EL1081" s="20"/>
      <c r="EM1081" s="15"/>
      <c r="EN1081" s="20"/>
      <c r="EO1081" s="15"/>
      <c r="EP1081" s="20"/>
      <c r="EQ1081" s="15"/>
      <c r="ER1081" s="20"/>
      <c r="ES1081" s="15"/>
      <c r="ET1081" s="20"/>
      <c r="EU1081" s="15"/>
      <c r="EV1081" s="20"/>
      <c r="EW1081" s="15"/>
      <c r="EX1081" s="20"/>
      <c r="EY1081" s="15"/>
      <c r="EZ1081" s="20"/>
      <c r="FA1081" s="15"/>
      <c r="FB1081" s="20"/>
      <c r="FC1081" s="15">
        <v>38</v>
      </c>
      <c r="FD1081" s="20" t="s">
        <v>129</v>
      </c>
      <c r="FE1081" s="15"/>
      <c r="FF1081" s="20"/>
      <c r="FG1081" s="15"/>
      <c r="FH1081" s="20"/>
      <c r="FI1081" s="15"/>
      <c r="FJ1081" s="20"/>
      <c r="FK1081" s="15"/>
      <c r="FL1081" s="20"/>
      <c r="FM1081" s="15"/>
      <c r="FN1081" s="20"/>
      <c r="FO1081" s="15"/>
      <c r="FP1081" s="20"/>
      <c r="FQ1081" s="15"/>
      <c r="FR1081" s="20"/>
      <c r="FS1081" s="15"/>
      <c r="FT1081" s="20"/>
      <c r="FU1081" s="15"/>
      <c r="FV1081" s="20"/>
      <c r="FW1081" s="15"/>
      <c r="FX1081" s="20"/>
      <c r="FY1081" s="15"/>
      <c r="FZ1081" s="20"/>
      <c r="GA1081" s="15"/>
      <c r="GB1081" s="20"/>
      <c r="GC1081" s="15"/>
      <c r="GD1081" s="20"/>
      <c r="GE1081" s="15"/>
      <c r="GF1081" s="20"/>
      <c r="GG1081" s="170"/>
    </row>
    <row r="1082" spans="1:189" s="2" customFormat="1" ht="15" customHeight="1" x14ac:dyDescent="0.3">
      <c r="A1082" s="15" t="s">
        <v>125</v>
      </c>
      <c r="B1082" s="15" t="s">
        <v>126</v>
      </c>
      <c r="C1082" s="15" t="s">
        <v>282</v>
      </c>
      <c r="D1082" s="15" t="s">
        <v>3256</v>
      </c>
      <c r="E1082" s="15" t="str">
        <f t="shared" si="204"/>
        <v>Elizabeth BARGAS</v>
      </c>
      <c r="F1082" s="15" t="s">
        <v>128</v>
      </c>
      <c r="G1082" s="15">
        <v>999920252</v>
      </c>
      <c r="H1082" s="15">
        <f t="shared" si="205"/>
        <v>29</v>
      </c>
      <c r="I1082" s="15"/>
      <c r="J1082" s="15"/>
      <c r="K1082" s="16"/>
      <c r="L1082" s="15"/>
      <c r="M1082" s="15"/>
      <c r="N1082" s="15"/>
      <c r="O1082" s="15">
        <f t="shared" si="215"/>
        <v>0</v>
      </c>
      <c r="P1082" s="15">
        <v>0</v>
      </c>
      <c r="Q1082" s="15">
        <f t="shared" si="216"/>
        <v>0</v>
      </c>
      <c r="R1082" s="15">
        <v>0</v>
      </c>
      <c r="S1082" s="15">
        <v>0</v>
      </c>
      <c r="T1082" s="15">
        <f t="shared" si="217"/>
        <v>0</v>
      </c>
      <c r="U1082" s="15">
        <f t="shared" si="218"/>
        <v>0</v>
      </c>
      <c r="V1082" s="15"/>
      <c r="W1082" s="15"/>
      <c r="X1082" s="15"/>
      <c r="Y1082" s="15"/>
      <c r="Z1082" s="16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>
        <f t="shared" si="206"/>
        <v>0</v>
      </c>
      <c r="CT1082" s="15">
        <f t="shared" si="207"/>
        <v>29</v>
      </c>
      <c r="CU1082" s="15">
        <f t="shared" si="208"/>
        <v>0</v>
      </c>
      <c r="CV1082" s="15">
        <f t="shared" si="209"/>
        <v>0</v>
      </c>
      <c r="CW1082" s="15"/>
      <c r="CX1082" s="15"/>
      <c r="CY1082" s="15">
        <f t="shared" si="210"/>
        <v>0</v>
      </c>
      <c r="CZ1082" s="15">
        <f>GG1082</f>
        <v>0</v>
      </c>
      <c r="DA1082" s="16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20"/>
      <c r="DY1082" s="15"/>
      <c r="DZ1082" s="20"/>
      <c r="EA1082" s="15"/>
      <c r="EB1082" s="20"/>
      <c r="EC1082" s="15"/>
      <c r="ED1082" s="20"/>
      <c r="EE1082" s="15"/>
      <c r="EF1082" s="20"/>
      <c r="EG1082" s="15"/>
      <c r="EH1082" s="20"/>
      <c r="EI1082" s="15"/>
      <c r="EJ1082" s="20"/>
      <c r="EK1082" s="15"/>
      <c r="EL1082" s="20"/>
      <c r="EM1082" s="15"/>
      <c r="EN1082" s="20"/>
      <c r="EO1082" s="15"/>
      <c r="EP1082" s="20"/>
      <c r="EQ1082" s="15"/>
      <c r="ER1082" s="20"/>
      <c r="ES1082" s="15"/>
      <c r="ET1082" s="20"/>
      <c r="EU1082" s="15"/>
      <c r="EV1082" s="20"/>
      <c r="EW1082" s="15"/>
      <c r="EX1082" s="20"/>
      <c r="EY1082" s="15"/>
      <c r="EZ1082" s="20"/>
      <c r="FA1082" s="15"/>
      <c r="FB1082" s="20"/>
      <c r="FC1082" s="15">
        <v>29</v>
      </c>
      <c r="FD1082" s="20" t="s">
        <v>168</v>
      </c>
      <c r="FE1082" s="15"/>
      <c r="FF1082" s="20"/>
      <c r="FG1082" s="15"/>
      <c r="FH1082" s="20"/>
      <c r="FI1082" s="15"/>
      <c r="FJ1082" s="20"/>
      <c r="FK1082" s="15"/>
      <c r="FL1082" s="20"/>
      <c r="FM1082" s="15"/>
      <c r="FN1082" s="20"/>
      <c r="FO1082" s="15"/>
      <c r="FP1082" s="20"/>
      <c r="FQ1082" s="15"/>
      <c r="FR1082" s="20"/>
      <c r="FS1082" s="15"/>
      <c r="FT1082" s="20"/>
      <c r="FU1082" s="15"/>
      <c r="FV1082" s="20"/>
      <c r="FW1082" s="15"/>
      <c r="FX1082" s="20"/>
      <c r="FY1082" s="15"/>
      <c r="FZ1082" s="20"/>
      <c r="GA1082" s="15"/>
      <c r="GB1082" s="20"/>
      <c r="GC1082" s="15"/>
      <c r="GD1082" s="20"/>
      <c r="GE1082" s="15"/>
      <c r="GF1082" s="20"/>
      <c r="GG1082" s="170"/>
    </row>
    <row r="1083" spans="1:189" s="2" customFormat="1" ht="15" customHeight="1" x14ac:dyDescent="0.3">
      <c r="A1083" s="17" t="s">
        <v>133</v>
      </c>
      <c r="B1083" s="15" t="s">
        <v>140</v>
      </c>
      <c r="C1083" s="15" t="s">
        <v>321</v>
      </c>
      <c r="D1083" s="15" t="s">
        <v>322</v>
      </c>
      <c r="E1083" s="15" t="str">
        <f t="shared" si="204"/>
        <v>Giancarlo Barcenas</v>
      </c>
      <c r="F1083" s="15" t="s">
        <v>135</v>
      </c>
      <c r="G1083" s="15">
        <v>999920277</v>
      </c>
      <c r="H1083" s="15">
        <f t="shared" si="205"/>
        <v>78.399999999999991</v>
      </c>
      <c r="I1083" s="15"/>
      <c r="J1083" s="17">
        <f>(O1083+P1083+R1083+S1083+T1083+U1083)/2</f>
        <v>10.4</v>
      </c>
      <c r="K1083" s="16"/>
      <c r="L1083" s="15"/>
      <c r="M1083" s="15"/>
      <c r="N1083" s="15"/>
      <c r="O1083" s="15">
        <f t="shared" si="215"/>
        <v>20.8</v>
      </c>
      <c r="P1083" s="15">
        <v>0</v>
      </c>
      <c r="Q1083" s="15">
        <f t="shared" si="216"/>
        <v>0</v>
      </c>
      <c r="R1083" s="15">
        <v>0</v>
      </c>
      <c r="S1083" s="15">
        <v>0</v>
      </c>
      <c r="T1083" s="15">
        <f t="shared" si="217"/>
        <v>0</v>
      </c>
      <c r="U1083" s="15">
        <f t="shared" si="218"/>
        <v>0</v>
      </c>
      <c r="V1083" s="15"/>
      <c r="W1083" s="15"/>
      <c r="X1083" s="15"/>
      <c r="Y1083" s="15"/>
      <c r="Z1083" s="16"/>
      <c r="AA1083" s="15"/>
      <c r="AB1083" s="24"/>
      <c r="AC1083" s="15"/>
      <c r="AD1083" s="15"/>
      <c r="AE1083" s="15"/>
      <c r="AF1083" s="15"/>
      <c r="AG1083" s="15"/>
      <c r="AH1083" s="24"/>
      <c r="AI1083" s="15"/>
      <c r="AJ1083" s="15"/>
      <c r="AK1083" s="15"/>
      <c r="AL1083" s="15"/>
      <c r="AM1083" s="15"/>
      <c r="AN1083" s="24"/>
      <c r="AO1083" s="15"/>
      <c r="AP1083" s="24"/>
      <c r="AQ1083" s="15"/>
      <c r="AR1083" s="24"/>
      <c r="AS1083" s="15"/>
      <c r="AT1083" s="24"/>
      <c r="AU1083" s="15"/>
      <c r="AV1083" s="24"/>
      <c r="AW1083" s="15"/>
      <c r="AX1083" s="24"/>
      <c r="AY1083" s="15"/>
      <c r="AZ1083" s="15"/>
      <c r="BA1083" s="15"/>
      <c r="BB1083" s="15"/>
      <c r="BC1083" s="15"/>
      <c r="BD1083" s="15"/>
      <c r="BE1083" s="15"/>
      <c r="BF1083" s="24"/>
      <c r="BG1083" s="15"/>
      <c r="BH1083" s="24"/>
      <c r="BI1083" s="15"/>
      <c r="BJ1083" s="24"/>
      <c r="BK1083" s="15"/>
      <c r="BL1083" s="24"/>
      <c r="BM1083" s="15"/>
      <c r="BN1083" s="24"/>
      <c r="BO1083" s="15"/>
      <c r="BP1083" s="24"/>
      <c r="BQ1083" s="15"/>
      <c r="BR1083" s="24"/>
      <c r="BS1083" s="15"/>
      <c r="BT1083" s="24"/>
      <c r="BU1083" s="15"/>
      <c r="BV1083" s="24"/>
      <c r="BW1083" s="15"/>
      <c r="BX1083" s="24"/>
      <c r="BY1083" s="15"/>
      <c r="BZ1083" s="24"/>
      <c r="CA1083" s="15"/>
      <c r="CB1083" s="15"/>
      <c r="CC1083" s="15"/>
      <c r="CD1083" s="24"/>
      <c r="CE1083" s="15"/>
      <c r="CF1083" s="15"/>
      <c r="CG1083" s="15">
        <v>63</v>
      </c>
      <c r="CH1083" s="25">
        <v>4</v>
      </c>
      <c r="CI1083" s="15"/>
      <c r="CJ1083" s="25"/>
      <c r="CK1083" s="15"/>
      <c r="CL1083" s="15"/>
      <c r="CM1083" s="15"/>
      <c r="CN1083" s="15"/>
      <c r="CO1083" s="15"/>
      <c r="CP1083" s="15"/>
      <c r="CQ1083" s="15"/>
      <c r="CR1083" s="15"/>
      <c r="CS1083" s="15">
        <f t="shared" si="206"/>
        <v>0</v>
      </c>
      <c r="CT1083" s="15">
        <f t="shared" si="207"/>
        <v>68</v>
      </c>
      <c r="CU1083" s="15">
        <f t="shared" si="208"/>
        <v>1</v>
      </c>
      <c r="CV1083" s="15">
        <f t="shared" si="209"/>
        <v>0</v>
      </c>
      <c r="CW1083" s="15"/>
      <c r="CX1083" s="15"/>
      <c r="CY1083" s="15">
        <f t="shared" si="210"/>
        <v>0</v>
      </c>
      <c r="CZ1083" s="15">
        <f>GG1083</f>
        <v>0</v>
      </c>
      <c r="DA1083" s="16"/>
      <c r="DB1083" s="17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7"/>
      <c r="DQ1083" s="15"/>
      <c r="DR1083" s="15"/>
      <c r="DS1083" s="15"/>
      <c r="DT1083" s="15"/>
      <c r="DU1083" s="15"/>
      <c r="DV1083" s="15"/>
      <c r="DW1083" s="15"/>
      <c r="DX1083" s="20"/>
      <c r="DY1083" s="15"/>
      <c r="DZ1083" s="20"/>
      <c r="EA1083" s="15"/>
      <c r="EB1083" s="20"/>
      <c r="EC1083" s="15"/>
      <c r="ED1083" s="20"/>
      <c r="EE1083" s="15"/>
      <c r="EF1083" s="20"/>
      <c r="EG1083" s="15"/>
      <c r="EH1083" s="20"/>
      <c r="EI1083" s="15">
        <v>20.8</v>
      </c>
      <c r="EJ1083" s="20">
        <v>5</v>
      </c>
      <c r="EK1083" s="15"/>
      <c r="EL1083" s="20"/>
      <c r="EM1083" s="15"/>
      <c r="EN1083" s="20"/>
      <c r="EO1083" s="15"/>
      <c r="EP1083" s="20"/>
      <c r="EQ1083" s="15"/>
      <c r="ER1083" s="20"/>
      <c r="ES1083" s="15"/>
      <c r="ET1083" s="20"/>
      <c r="EU1083" s="15"/>
      <c r="EV1083" s="20"/>
      <c r="EW1083" s="15"/>
      <c r="EX1083" s="20"/>
      <c r="EY1083" s="15"/>
      <c r="EZ1083" s="20"/>
      <c r="FA1083" s="15"/>
      <c r="FB1083" s="20"/>
      <c r="FC1083" s="15"/>
      <c r="FD1083" s="20"/>
      <c r="FE1083" s="15"/>
      <c r="FF1083" s="20"/>
      <c r="FG1083" s="15"/>
      <c r="FH1083" s="20"/>
      <c r="FI1083" s="15"/>
      <c r="FJ1083" s="20"/>
      <c r="FK1083" s="15">
        <v>68</v>
      </c>
      <c r="FL1083" s="20">
        <v>3</v>
      </c>
      <c r="FM1083" s="15"/>
      <c r="FN1083" s="20"/>
      <c r="FO1083" s="15"/>
      <c r="FP1083" s="20"/>
      <c r="FQ1083" s="15"/>
      <c r="FR1083" s="20"/>
      <c r="FS1083" s="15"/>
      <c r="FT1083" s="20"/>
      <c r="FU1083" s="15"/>
      <c r="FV1083" s="20"/>
      <c r="FW1083" s="15"/>
      <c r="FX1083" s="20"/>
      <c r="FY1083" s="15"/>
      <c r="FZ1083" s="20"/>
      <c r="GA1083" s="15"/>
      <c r="GB1083" s="20"/>
      <c r="GC1083" s="15"/>
      <c r="GD1083" s="20"/>
      <c r="GE1083" s="15"/>
      <c r="GF1083" s="20"/>
      <c r="GG1083" s="170"/>
    </row>
    <row r="1084" spans="1:189" s="2" customFormat="1" ht="15" customHeight="1" x14ac:dyDescent="0.3">
      <c r="A1084" s="15" t="s">
        <v>130</v>
      </c>
      <c r="B1084" s="15" t="s">
        <v>126</v>
      </c>
      <c r="C1084" s="15" t="s">
        <v>906</v>
      </c>
      <c r="D1084" s="15" t="s">
        <v>1978</v>
      </c>
      <c r="E1084" s="15" t="str">
        <f t="shared" si="204"/>
        <v>Christine Yi</v>
      </c>
      <c r="F1084" s="15" t="s">
        <v>128</v>
      </c>
      <c r="G1084" s="15">
        <v>999920279</v>
      </c>
      <c r="H1084" s="15">
        <f t="shared" si="205"/>
        <v>38</v>
      </c>
      <c r="I1084" s="15"/>
      <c r="J1084" s="17">
        <f>(O1084+P1084+R1084+S1084+T1084+U1084)/2</f>
        <v>0</v>
      </c>
      <c r="K1084" s="16"/>
      <c r="L1084" s="15"/>
      <c r="M1084" s="15"/>
      <c r="N1084" s="15"/>
      <c r="O1084" s="15">
        <f t="shared" si="215"/>
        <v>0</v>
      </c>
      <c r="P1084" s="15">
        <v>0</v>
      </c>
      <c r="Q1084" s="15">
        <f t="shared" si="216"/>
        <v>0</v>
      </c>
      <c r="R1084" s="15">
        <v>0</v>
      </c>
      <c r="S1084" s="15">
        <v>0</v>
      </c>
      <c r="T1084" s="15">
        <f t="shared" si="217"/>
        <v>0</v>
      </c>
      <c r="U1084" s="15">
        <f t="shared" si="218"/>
        <v>0</v>
      </c>
      <c r="V1084" s="15"/>
      <c r="W1084" s="15"/>
      <c r="X1084" s="15"/>
      <c r="Y1084" s="15"/>
      <c r="Z1084" s="16"/>
      <c r="AA1084" s="15"/>
      <c r="AB1084" s="24"/>
      <c r="AC1084" s="15"/>
      <c r="AD1084" s="15"/>
      <c r="AE1084" s="15"/>
      <c r="AF1084" s="15"/>
      <c r="AG1084" s="15"/>
      <c r="AH1084" s="24"/>
      <c r="AI1084" s="15"/>
      <c r="AJ1084" s="15"/>
      <c r="AK1084" s="15"/>
      <c r="AL1084" s="15"/>
      <c r="AM1084" s="15"/>
      <c r="AN1084" s="24"/>
      <c r="AO1084" s="15"/>
      <c r="AP1084" s="24"/>
      <c r="AQ1084" s="15"/>
      <c r="AR1084" s="24"/>
      <c r="AS1084" s="15"/>
      <c r="AT1084" s="24"/>
      <c r="AU1084" s="15"/>
      <c r="AV1084" s="24"/>
      <c r="AW1084" s="15"/>
      <c r="AX1084" s="24"/>
      <c r="AY1084" s="15"/>
      <c r="AZ1084" s="15"/>
      <c r="BA1084" s="15"/>
      <c r="BB1084" s="15"/>
      <c r="BC1084" s="15"/>
      <c r="BD1084" s="15"/>
      <c r="BE1084" s="15"/>
      <c r="BF1084" s="24"/>
      <c r="BG1084" s="15"/>
      <c r="BH1084" s="24"/>
      <c r="BI1084" s="15"/>
      <c r="BJ1084" s="24"/>
      <c r="BK1084" s="15"/>
      <c r="BL1084" s="24"/>
      <c r="BM1084" s="15"/>
      <c r="BN1084" s="24"/>
      <c r="BO1084" s="15"/>
      <c r="BP1084" s="24"/>
      <c r="BQ1084" s="15"/>
      <c r="BR1084" s="24"/>
      <c r="BS1084" s="15"/>
      <c r="BT1084" s="24"/>
      <c r="BU1084" s="15"/>
      <c r="BV1084" s="24"/>
      <c r="BW1084" s="15"/>
      <c r="BX1084" s="24"/>
      <c r="BY1084" s="15"/>
      <c r="BZ1084" s="24"/>
      <c r="CA1084" s="15"/>
      <c r="CB1084" s="15"/>
      <c r="CC1084" s="15"/>
      <c r="CD1084" s="24"/>
      <c r="CE1084" s="15"/>
      <c r="CF1084" s="15"/>
      <c r="CG1084" s="15">
        <f>0.3*120</f>
        <v>36</v>
      </c>
      <c r="CH1084" s="25">
        <v>1</v>
      </c>
      <c r="CI1084" s="15"/>
      <c r="CJ1084" s="25"/>
      <c r="CK1084" s="15"/>
      <c r="CL1084" s="15"/>
      <c r="CM1084" s="15"/>
      <c r="CN1084" s="15"/>
      <c r="CO1084" s="15"/>
      <c r="CP1084" s="24"/>
      <c r="CQ1084" s="15"/>
      <c r="CR1084" s="24"/>
      <c r="CS1084" s="15">
        <f t="shared" si="206"/>
        <v>0</v>
      </c>
      <c r="CT1084" s="15">
        <f t="shared" si="207"/>
        <v>38</v>
      </c>
      <c r="CU1084" s="15">
        <f t="shared" si="208"/>
        <v>0</v>
      </c>
      <c r="CV1084" s="15">
        <f t="shared" si="209"/>
        <v>0</v>
      </c>
      <c r="CW1084" s="15"/>
      <c r="CX1084" s="15"/>
      <c r="CY1084" s="15">
        <f t="shared" si="210"/>
        <v>0</v>
      </c>
      <c r="CZ1084" s="15">
        <f>GG1084</f>
        <v>0</v>
      </c>
      <c r="DA1084" s="20"/>
      <c r="DB1084" s="17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7"/>
      <c r="DQ1084" s="15"/>
      <c r="DR1084" s="15"/>
      <c r="DS1084" s="15"/>
      <c r="DT1084" s="15"/>
      <c r="DU1084" s="15"/>
      <c r="DV1084" s="15"/>
      <c r="DW1084" s="15"/>
      <c r="DX1084" s="20"/>
      <c r="DY1084" s="15">
        <v>44</v>
      </c>
      <c r="DZ1084" s="20" t="s">
        <v>129</v>
      </c>
      <c r="EA1084" s="15"/>
      <c r="EB1084" s="20"/>
      <c r="EC1084" s="15"/>
      <c r="ED1084" s="20"/>
      <c r="EE1084" s="15"/>
      <c r="EF1084" s="20"/>
      <c r="EG1084" s="15"/>
      <c r="EH1084" s="20"/>
      <c r="EI1084" s="15"/>
      <c r="EJ1084" s="20"/>
      <c r="EK1084" s="15"/>
      <c r="EL1084" s="20"/>
      <c r="EM1084" s="15"/>
      <c r="EN1084" s="20"/>
      <c r="EO1084" s="15"/>
      <c r="EP1084" s="20"/>
      <c r="EQ1084" s="15"/>
      <c r="ER1084" s="20"/>
      <c r="ES1084" s="15"/>
      <c r="ET1084" s="20"/>
      <c r="EU1084" s="15"/>
      <c r="EV1084" s="20"/>
      <c r="EW1084" s="15"/>
      <c r="EX1084" s="20"/>
      <c r="EY1084" s="15"/>
      <c r="EZ1084" s="20"/>
      <c r="FA1084" s="15"/>
      <c r="FB1084" s="20"/>
      <c r="FC1084" s="15">
        <v>38</v>
      </c>
      <c r="FD1084" s="20" t="s">
        <v>129</v>
      </c>
      <c r="FE1084" s="15"/>
      <c r="FF1084" s="20"/>
      <c r="FG1084" s="15"/>
      <c r="FH1084" s="20"/>
      <c r="FI1084" s="15"/>
      <c r="FJ1084" s="20"/>
      <c r="FK1084" s="15"/>
      <c r="FL1084" s="20"/>
      <c r="FM1084" s="15"/>
      <c r="FN1084" s="20"/>
      <c r="FO1084" s="15"/>
      <c r="FP1084" s="20"/>
      <c r="FQ1084" s="15"/>
      <c r="FR1084" s="20"/>
      <c r="FS1084" s="15"/>
      <c r="FT1084" s="20"/>
      <c r="FU1084" s="15"/>
      <c r="FV1084" s="20"/>
      <c r="FW1084" s="15"/>
      <c r="FX1084" s="20"/>
      <c r="FY1084" s="15"/>
      <c r="FZ1084" s="20"/>
      <c r="GA1084" s="15"/>
      <c r="GB1084" s="20"/>
      <c r="GC1084" s="15"/>
      <c r="GD1084" s="20"/>
      <c r="GE1084" s="15"/>
      <c r="GF1084" s="20"/>
      <c r="GG1084" s="170"/>
    </row>
    <row r="1085" spans="1:189" s="2" customFormat="1" ht="15" customHeight="1" x14ac:dyDescent="0.3">
      <c r="A1085" s="15" t="s">
        <v>133</v>
      </c>
      <c r="B1085" s="15" t="s">
        <v>142</v>
      </c>
      <c r="C1085" s="15" t="s">
        <v>1701</v>
      </c>
      <c r="D1085" s="15" t="s">
        <v>3129</v>
      </c>
      <c r="E1085" s="15" t="str">
        <f t="shared" si="204"/>
        <v>Shanaya SHAH</v>
      </c>
      <c r="F1085" s="15" t="s">
        <v>128</v>
      </c>
      <c r="G1085" s="15">
        <v>999920282</v>
      </c>
      <c r="H1085" s="15">
        <f t="shared" si="205"/>
        <v>120</v>
      </c>
      <c r="I1085" s="15"/>
      <c r="J1085" s="15"/>
      <c r="K1085" s="16"/>
      <c r="L1085" s="15"/>
      <c r="M1085" s="15"/>
      <c r="N1085" s="15"/>
      <c r="O1085" s="15">
        <f t="shared" si="215"/>
        <v>0</v>
      </c>
      <c r="P1085" s="15">
        <v>0</v>
      </c>
      <c r="Q1085" s="15">
        <f t="shared" si="216"/>
        <v>0</v>
      </c>
      <c r="R1085" s="15">
        <v>0</v>
      </c>
      <c r="S1085" s="15">
        <v>0</v>
      </c>
      <c r="T1085" s="15">
        <f t="shared" si="217"/>
        <v>0</v>
      </c>
      <c r="U1085" s="15">
        <f t="shared" si="218"/>
        <v>0</v>
      </c>
      <c r="V1085" s="15"/>
      <c r="W1085" s="15"/>
      <c r="X1085" s="15"/>
      <c r="Y1085" s="15"/>
      <c r="Z1085" s="16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>
        <f t="shared" si="206"/>
        <v>0</v>
      </c>
      <c r="CT1085" s="15">
        <f t="shared" si="207"/>
        <v>120</v>
      </c>
      <c r="CU1085" s="15">
        <f t="shared" si="208"/>
        <v>1</v>
      </c>
      <c r="CV1085" s="15">
        <f t="shared" si="209"/>
        <v>0</v>
      </c>
      <c r="CW1085" s="15"/>
      <c r="CX1085" s="15"/>
      <c r="CY1085" s="15">
        <f t="shared" si="210"/>
        <v>0</v>
      </c>
      <c r="CZ1085" s="15">
        <f>GG1085</f>
        <v>0</v>
      </c>
      <c r="DA1085" s="16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20"/>
      <c r="DY1085" s="15"/>
      <c r="DZ1085" s="20"/>
      <c r="EA1085" s="15"/>
      <c r="EB1085" s="20"/>
      <c r="EC1085" s="15"/>
      <c r="ED1085" s="20"/>
      <c r="EE1085" s="15"/>
      <c r="EF1085" s="20"/>
      <c r="EG1085" s="15"/>
      <c r="EH1085" s="20"/>
      <c r="EI1085" s="15"/>
      <c r="EJ1085" s="20"/>
      <c r="EK1085" s="15"/>
      <c r="EL1085" s="20"/>
      <c r="EM1085" s="15"/>
      <c r="EN1085" s="20"/>
      <c r="EO1085" s="15"/>
      <c r="EP1085" s="20"/>
      <c r="EQ1085" s="15"/>
      <c r="ER1085" s="20"/>
      <c r="ES1085" s="15"/>
      <c r="ET1085" s="20"/>
      <c r="EU1085" s="15"/>
      <c r="EV1085" s="20"/>
      <c r="EW1085" s="15"/>
      <c r="EX1085" s="20"/>
      <c r="EY1085" s="15"/>
      <c r="EZ1085" s="20"/>
      <c r="FA1085" s="15"/>
      <c r="FB1085" s="20"/>
      <c r="FC1085" s="15">
        <v>120</v>
      </c>
      <c r="FD1085" s="20">
        <v>1</v>
      </c>
      <c r="FE1085" s="15"/>
      <c r="FF1085" s="20"/>
      <c r="FG1085" s="15"/>
      <c r="FH1085" s="20"/>
      <c r="FI1085" s="15"/>
      <c r="FJ1085" s="20"/>
      <c r="FK1085" s="15"/>
      <c r="FL1085" s="20"/>
      <c r="FM1085" s="15"/>
      <c r="FN1085" s="20"/>
      <c r="FO1085" s="15"/>
      <c r="FP1085" s="20"/>
      <c r="FQ1085" s="15"/>
      <c r="FR1085" s="20"/>
      <c r="FS1085" s="15"/>
      <c r="FT1085" s="20"/>
      <c r="FU1085" s="15"/>
      <c r="FV1085" s="20"/>
      <c r="FW1085" s="15"/>
      <c r="FX1085" s="20"/>
      <c r="FY1085" s="15"/>
      <c r="FZ1085" s="20"/>
      <c r="GA1085" s="15"/>
      <c r="GB1085" s="20"/>
      <c r="GC1085" s="15"/>
      <c r="GD1085" s="20"/>
      <c r="GE1085" s="15"/>
      <c r="GF1085" s="20"/>
      <c r="GG1085" s="170"/>
    </row>
    <row r="1086" spans="1:189" s="2" customFormat="1" ht="15" customHeight="1" x14ac:dyDescent="0.3">
      <c r="A1086" s="15" t="s">
        <v>130</v>
      </c>
      <c r="B1086" s="15" t="s">
        <v>126</v>
      </c>
      <c r="C1086" s="15" t="s">
        <v>371</v>
      </c>
      <c r="D1086" s="15" t="s">
        <v>3131</v>
      </c>
      <c r="E1086" s="15" t="str">
        <f t="shared" si="204"/>
        <v>Mario SOLANO</v>
      </c>
      <c r="F1086" s="15" t="s">
        <v>135</v>
      </c>
      <c r="G1086" s="15">
        <v>999920292</v>
      </c>
      <c r="H1086" s="15">
        <f t="shared" si="205"/>
        <v>38</v>
      </c>
      <c r="I1086" s="15"/>
      <c r="J1086" s="15"/>
      <c r="K1086" s="16"/>
      <c r="L1086" s="15"/>
      <c r="M1086" s="15"/>
      <c r="N1086" s="15"/>
      <c r="O1086" s="15">
        <f t="shared" si="215"/>
        <v>0</v>
      </c>
      <c r="P1086" s="15">
        <v>0</v>
      </c>
      <c r="Q1086" s="15">
        <f t="shared" si="216"/>
        <v>0</v>
      </c>
      <c r="R1086" s="15">
        <v>0</v>
      </c>
      <c r="S1086" s="15">
        <v>0</v>
      </c>
      <c r="T1086" s="15">
        <f t="shared" si="217"/>
        <v>0</v>
      </c>
      <c r="U1086" s="15">
        <f t="shared" si="218"/>
        <v>0</v>
      </c>
      <c r="V1086" s="15"/>
      <c r="W1086" s="15"/>
      <c r="X1086" s="15"/>
      <c r="Y1086" s="15"/>
      <c r="Z1086" s="16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>
        <f t="shared" si="206"/>
        <v>0</v>
      </c>
      <c r="CT1086" s="15">
        <f t="shared" si="207"/>
        <v>38</v>
      </c>
      <c r="CU1086" s="15">
        <f t="shared" si="208"/>
        <v>0</v>
      </c>
      <c r="CV1086" s="15">
        <f t="shared" si="209"/>
        <v>0</v>
      </c>
      <c r="CW1086" s="15"/>
      <c r="CX1086" s="15"/>
      <c r="CY1086" s="15">
        <f t="shared" si="210"/>
        <v>0</v>
      </c>
      <c r="CZ1086" s="15">
        <f>GG1086</f>
        <v>0</v>
      </c>
      <c r="DA1086" s="16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20"/>
      <c r="DY1086" s="15"/>
      <c r="DZ1086" s="20"/>
      <c r="EA1086" s="15"/>
      <c r="EB1086" s="20"/>
      <c r="EC1086" s="15"/>
      <c r="ED1086" s="20"/>
      <c r="EE1086" s="15"/>
      <c r="EF1086" s="20"/>
      <c r="EG1086" s="15"/>
      <c r="EH1086" s="20"/>
      <c r="EI1086" s="15"/>
      <c r="EJ1086" s="20"/>
      <c r="EK1086" s="15"/>
      <c r="EL1086" s="20"/>
      <c r="EM1086" s="15"/>
      <c r="EN1086" s="20"/>
      <c r="EO1086" s="15"/>
      <c r="EP1086" s="20"/>
      <c r="EQ1086" s="15"/>
      <c r="ER1086" s="20"/>
      <c r="ES1086" s="15"/>
      <c r="ET1086" s="20"/>
      <c r="EU1086" s="15"/>
      <c r="EV1086" s="20"/>
      <c r="EW1086" s="15"/>
      <c r="EX1086" s="20"/>
      <c r="EY1086" s="15"/>
      <c r="EZ1086" s="20"/>
      <c r="FA1086" s="15"/>
      <c r="FB1086" s="20"/>
      <c r="FC1086" s="15">
        <v>38</v>
      </c>
      <c r="FD1086" s="20" t="s">
        <v>129</v>
      </c>
      <c r="FE1086" s="15"/>
      <c r="FF1086" s="20"/>
      <c r="FG1086" s="15"/>
      <c r="FH1086" s="20"/>
      <c r="FI1086" s="15"/>
      <c r="FJ1086" s="20"/>
      <c r="FK1086" s="15"/>
      <c r="FL1086" s="20"/>
      <c r="FM1086" s="15"/>
      <c r="FN1086" s="20"/>
      <c r="FO1086" s="15"/>
      <c r="FP1086" s="20"/>
      <c r="FQ1086" s="15"/>
      <c r="FR1086" s="20"/>
      <c r="FS1086" s="15"/>
      <c r="FT1086" s="20"/>
      <c r="FU1086" s="15"/>
      <c r="FV1086" s="20"/>
      <c r="FW1086" s="15"/>
      <c r="FX1086" s="20"/>
      <c r="FY1086" s="15"/>
      <c r="FZ1086" s="20"/>
      <c r="GA1086" s="15"/>
      <c r="GB1086" s="20"/>
      <c r="GC1086" s="15"/>
      <c r="GD1086" s="20"/>
      <c r="GE1086" s="15"/>
      <c r="GF1086" s="20"/>
      <c r="GG1086" s="170"/>
    </row>
    <row r="1087" spans="1:189" s="2" customFormat="1" ht="15" customHeight="1" x14ac:dyDescent="0.3">
      <c r="A1087" s="15" t="s">
        <v>133</v>
      </c>
      <c r="B1087" s="15" t="s">
        <v>142</v>
      </c>
      <c r="C1087" s="15" t="s">
        <v>3130</v>
      </c>
      <c r="D1087" s="15" t="s">
        <v>3131</v>
      </c>
      <c r="E1087" s="15" t="str">
        <f t="shared" si="204"/>
        <v>Geraldine SOLANO</v>
      </c>
      <c r="F1087" s="15" t="s">
        <v>128</v>
      </c>
      <c r="G1087" s="15">
        <v>999920293</v>
      </c>
      <c r="H1087" s="15">
        <f t="shared" si="205"/>
        <v>63</v>
      </c>
      <c r="I1087" s="15"/>
      <c r="J1087" s="15"/>
      <c r="K1087" s="16"/>
      <c r="L1087" s="15"/>
      <c r="M1087" s="15"/>
      <c r="N1087" s="15"/>
      <c r="O1087" s="15">
        <f t="shared" si="215"/>
        <v>0</v>
      </c>
      <c r="P1087" s="15">
        <v>0</v>
      </c>
      <c r="Q1087" s="15">
        <f t="shared" si="216"/>
        <v>0</v>
      </c>
      <c r="R1087" s="15">
        <v>0</v>
      </c>
      <c r="S1087" s="15">
        <v>0</v>
      </c>
      <c r="T1087" s="15">
        <f t="shared" si="217"/>
        <v>0</v>
      </c>
      <c r="U1087" s="15">
        <f t="shared" si="218"/>
        <v>0</v>
      </c>
      <c r="V1087" s="15"/>
      <c r="W1087" s="15"/>
      <c r="X1087" s="15"/>
      <c r="Y1087" s="15"/>
      <c r="Z1087" s="16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>
        <f t="shared" si="206"/>
        <v>0</v>
      </c>
      <c r="CT1087" s="15">
        <f t="shared" si="207"/>
        <v>63</v>
      </c>
      <c r="CU1087" s="15">
        <f t="shared" si="208"/>
        <v>1</v>
      </c>
      <c r="CV1087" s="15">
        <f t="shared" si="209"/>
        <v>0</v>
      </c>
      <c r="CW1087" s="15"/>
      <c r="CX1087" s="15"/>
      <c r="CY1087" s="15">
        <f t="shared" si="210"/>
        <v>0</v>
      </c>
      <c r="CZ1087" s="15">
        <f>GG1087</f>
        <v>0</v>
      </c>
      <c r="DA1087" s="16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20"/>
      <c r="DY1087" s="15"/>
      <c r="DZ1087" s="20"/>
      <c r="EA1087" s="15"/>
      <c r="EB1087" s="20"/>
      <c r="EC1087" s="15"/>
      <c r="ED1087" s="20"/>
      <c r="EE1087" s="15"/>
      <c r="EF1087" s="20"/>
      <c r="EG1087" s="15"/>
      <c r="EH1087" s="20"/>
      <c r="EI1087" s="15"/>
      <c r="EJ1087" s="20"/>
      <c r="EK1087" s="15"/>
      <c r="EL1087" s="20"/>
      <c r="EM1087" s="15"/>
      <c r="EN1087" s="20"/>
      <c r="EO1087" s="15"/>
      <c r="EP1087" s="20"/>
      <c r="EQ1087" s="15"/>
      <c r="ER1087" s="20"/>
      <c r="ES1087" s="15"/>
      <c r="ET1087" s="20"/>
      <c r="EU1087" s="15"/>
      <c r="EV1087" s="20"/>
      <c r="EW1087" s="15"/>
      <c r="EX1087" s="20"/>
      <c r="EY1087" s="15"/>
      <c r="EZ1087" s="20"/>
      <c r="FA1087" s="15"/>
      <c r="FB1087" s="20"/>
      <c r="FC1087" s="15">
        <v>63</v>
      </c>
      <c r="FD1087" s="20">
        <v>5</v>
      </c>
      <c r="FE1087" s="15"/>
      <c r="FF1087" s="20"/>
      <c r="FG1087" s="15"/>
      <c r="FH1087" s="20"/>
      <c r="FI1087" s="15"/>
      <c r="FJ1087" s="20"/>
      <c r="FK1087" s="15"/>
      <c r="FL1087" s="20"/>
      <c r="FM1087" s="15"/>
      <c r="FN1087" s="20"/>
      <c r="FO1087" s="15"/>
      <c r="FP1087" s="20"/>
      <c r="FQ1087" s="15"/>
      <c r="FR1087" s="20"/>
      <c r="FS1087" s="15"/>
      <c r="FT1087" s="20"/>
      <c r="FU1087" s="15"/>
      <c r="FV1087" s="20"/>
      <c r="FW1087" s="15"/>
      <c r="FX1087" s="20"/>
      <c r="FY1087" s="15"/>
      <c r="FZ1087" s="20"/>
      <c r="GA1087" s="15"/>
      <c r="GB1087" s="20"/>
      <c r="GC1087" s="15"/>
      <c r="GD1087" s="20"/>
      <c r="GE1087" s="15"/>
      <c r="GF1087" s="20"/>
      <c r="GG1087" s="170"/>
    </row>
    <row r="1088" spans="1:189" s="2" customFormat="1" ht="15" customHeight="1" x14ac:dyDescent="0.3">
      <c r="A1088" s="15" t="s">
        <v>2906</v>
      </c>
      <c r="B1088" s="15" t="s">
        <v>134</v>
      </c>
      <c r="C1088" s="17" t="s">
        <v>2057</v>
      </c>
      <c r="D1088" s="17" t="s">
        <v>1216</v>
      </c>
      <c r="E1088" s="15" t="str">
        <f t="shared" si="204"/>
        <v>Nhat Le</v>
      </c>
      <c r="F1088" s="17" t="s">
        <v>135</v>
      </c>
      <c r="G1088" s="15">
        <v>999920301</v>
      </c>
      <c r="H1088" s="15">
        <f t="shared" si="205"/>
        <v>110</v>
      </c>
      <c r="I1088" s="15"/>
      <c r="J1088" s="15"/>
      <c r="K1088" s="16"/>
      <c r="L1088" s="15"/>
      <c r="M1088" s="15"/>
      <c r="N1088" s="15"/>
      <c r="O1088" s="15">
        <f t="shared" si="215"/>
        <v>0</v>
      </c>
      <c r="P1088" s="15">
        <v>0</v>
      </c>
      <c r="Q1088" s="15">
        <f t="shared" si="216"/>
        <v>0</v>
      </c>
      <c r="R1088" s="15">
        <v>0</v>
      </c>
      <c r="S1088" s="15">
        <v>0</v>
      </c>
      <c r="T1088" s="15">
        <f t="shared" si="217"/>
        <v>60</v>
      </c>
      <c r="U1088" s="15">
        <f t="shared" si="218"/>
        <v>50</v>
      </c>
      <c r="V1088" s="15"/>
      <c r="W1088" s="15"/>
      <c r="X1088" s="15"/>
      <c r="Y1088" s="15"/>
      <c r="Z1088" s="16"/>
      <c r="AA1088" s="15"/>
      <c r="AB1088" s="24"/>
      <c r="AC1088" s="15"/>
      <c r="AD1088" s="15"/>
      <c r="AE1088" s="15"/>
      <c r="AF1088" s="15"/>
      <c r="AG1088" s="15"/>
      <c r="AH1088" s="24"/>
      <c r="AI1088" s="15"/>
      <c r="AJ1088" s="15"/>
      <c r="AK1088" s="15"/>
      <c r="AL1088" s="15"/>
      <c r="AM1088" s="15"/>
      <c r="AN1088" s="24"/>
      <c r="AO1088" s="15"/>
      <c r="AP1088" s="24"/>
      <c r="AQ1088" s="15"/>
      <c r="AR1088" s="24"/>
      <c r="AS1088" s="15"/>
      <c r="AT1088" s="24"/>
      <c r="AU1088" s="15"/>
      <c r="AV1088" s="24"/>
      <c r="AW1088" s="15"/>
      <c r="AX1088" s="24"/>
      <c r="AY1088" s="15"/>
      <c r="AZ1088" s="15"/>
      <c r="BA1088" s="15"/>
      <c r="BB1088" s="15"/>
      <c r="BC1088" s="15"/>
      <c r="BD1088" s="15"/>
      <c r="BE1088" s="15"/>
      <c r="BF1088" s="24"/>
      <c r="BG1088" s="15"/>
      <c r="BH1088" s="24"/>
      <c r="BI1088" s="15"/>
      <c r="BJ1088" s="24"/>
      <c r="BK1088" s="15"/>
      <c r="BL1088" s="24"/>
      <c r="BM1088" s="15"/>
      <c r="BN1088" s="24"/>
      <c r="BO1088" s="15"/>
      <c r="BP1088" s="24"/>
      <c r="BQ1088" s="15"/>
      <c r="BR1088" s="24"/>
      <c r="BS1088" s="15"/>
      <c r="BT1088" s="24"/>
      <c r="BU1088" s="15"/>
      <c r="BV1088" s="24"/>
      <c r="BW1088" s="15"/>
      <c r="BX1088" s="24"/>
      <c r="BY1088" s="15"/>
      <c r="BZ1088" s="24"/>
      <c r="CA1088" s="15"/>
      <c r="CB1088" s="24"/>
      <c r="CC1088" s="15"/>
      <c r="CD1088" s="24"/>
      <c r="CE1088" s="15"/>
      <c r="CF1088" s="24"/>
      <c r="CG1088" s="15"/>
      <c r="CH1088" s="25"/>
      <c r="CI1088" s="15"/>
      <c r="CJ1088" s="25"/>
      <c r="CK1088" s="15"/>
      <c r="CL1088" s="25"/>
      <c r="CM1088" s="15"/>
      <c r="CN1088" s="25"/>
      <c r="CO1088" s="15"/>
      <c r="CP1088" s="25"/>
      <c r="CQ1088" s="15"/>
      <c r="CR1088" s="25"/>
      <c r="CS1088" s="15">
        <f t="shared" si="206"/>
        <v>0</v>
      </c>
      <c r="CT1088" s="15">
        <f t="shared" si="207"/>
        <v>0</v>
      </c>
      <c r="CU1088" s="15">
        <f t="shared" si="208"/>
        <v>0</v>
      </c>
      <c r="CV1088" s="15">
        <f t="shared" si="209"/>
        <v>0</v>
      </c>
      <c r="CW1088" s="15"/>
      <c r="CX1088" s="15"/>
      <c r="CY1088" s="15">
        <f t="shared" si="210"/>
        <v>0</v>
      </c>
      <c r="CZ1088" s="15">
        <f>GG1088</f>
        <v>0</v>
      </c>
      <c r="DA1088" s="19"/>
      <c r="DB1088" s="17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7"/>
      <c r="DQ1088" s="15"/>
      <c r="DR1088" s="15"/>
      <c r="DS1088" s="15"/>
      <c r="DT1088" s="15"/>
      <c r="DU1088" s="15"/>
      <c r="DV1088" s="15"/>
      <c r="DW1088" s="15">
        <v>35</v>
      </c>
      <c r="DX1088" s="20">
        <v>1</v>
      </c>
      <c r="DY1088" s="15"/>
      <c r="DZ1088" s="20"/>
      <c r="EA1088" s="15"/>
      <c r="EB1088" s="20"/>
      <c r="EC1088" s="15">
        <v>60</v>
      </c>
      <c r="ED1088" s="20">
        <v>2</v>
      </c>
      <c r="EE1088" s="15"/>
      <c r="EF1088" s="20"/>
      <c r="EG1088" s="15">
        <v>50</v>
      </c>
      <c r="EH1088" s="20">
        <v>1</v>
      </c>
      <c r="EI1088" s="15"/>
      <c r="EJ1088" s="20"/>
      <c r="EK1088" s="15"/>
      <c r="EL1088" s="20"/>
      <c r="EM1088" s="15"/>
      <c r="EN1088" s="20"/>
      <c r="EO1088" s="15"/>
      <c r="EP1088" s="20"/>
      <c r="EQ1088" s="15"/>
      <c r="ER1088" s="20"/>
      <c r="ES1088" s="15"/>
      <c r="ET1088" s="20"/>
      <c r="EU1088" s="15"/>
      <c r="EV1088" s="20"/>
      <c r="EW1088" s="15"/>
      <c r="EX1088" s="20"/>
      <c r="EY1088" s="15"/>
      <c r="EZ1088" s="20"/>
      <c r="FA1088" s="15"/>
      <c r="FB1088" s="20"/>
      <c r="FC1088" s="15"/>
      <c r="FD1088" s="20"/>
      <c r="FE1088" s="15"/>
      <c r="FF1088" s="20"/>
      <c r="FG1088" s="15"/>
      <c r="FH1088" s="20"/>
      <c r="FI1088" s="15"/>
      <c r="FJ1088" s="20"/>
      <c r="FK1088" s="15"/>
      <c r="FL1088" s="20"/>
      <c r="FM1088" s="15"/>
      <c r="FN1088" s="20"/>
      <c r="FO1088" s="15"/>
      <c r="FP1088" s="20"/>
      <c r="FQ1088" s="15"/>
      <c r="FR1088" s="20"/>
      <c r="FS1088" s="15"/>
      <c r="FT1088" s="20"/>
      <c r="FU1088" s="15"/>
      <c r="FV1088" s="20"/>
      <c r="FW1088" s="15"/>
      <c r="FX1088" s="20"/>
      <c r="FY1088" s="15"/>
      <c r="FZ1088" s="20"/>
      <c r="GA1088" s="15"/>
      <c r="GB1088" s="20"/>
      <c r="GC1088" s="15"/>
      <c r="GD1088" s="20"/>
      <c r="GE1088" s="15"/>
      <c r="GF1088" s="20"/>
      <c r="GG1088" s="170"/>
    </row>
    <row r="1089" spans="1:189" s="2" customFormat="1" ht="15" customHeight="1" x14ac:dyDescent="0.3">
      <c r="A1089" s="15" t="s">
        <v>133</v>
      </c>
      <c r="B1089" s="15" t="s">
        <v>140</v>
      </c>
      <c r="C1089" s="15" t="s">
        <v>225</v>
      </c>
      <c r="D1089" s="15" t="s">
        <v>1225</v>
      </c>
      <c r="E1089" s="15" t="str">
        <f t="shared" si="204"/>
        <v>Matthew LEE</v>
      </c>
      <c r="F1089" s="15" t="s">
        <v>135</v>
      </c>
      <c r="G1089" s="15">
        <v>999920307</v>
      </c>
      <c r="H1089" s="15">
        <f t="shared" si="205"/>
        <v>38</v>
      </c>
      <c r="I1089" s="15"/>
      <c r="J1089" s="15"/>
      <c r="K1089" s="16"/>
      <c r="L1089" s="15"/>
      <c r="M1089" s="15"/>
      <c r="N1089" s="15"/>
      <c r="O1089" s="15">
        <f t="shared" si="215"/>
        <v>0</v>
      </c>
      <c r="P1089" s="15">
        <v>0</v>
      </c>
      <c r="Q1089" s="15">
        <f t="shared" si="216"/>
        <v>0</v>
      </c>
      <c r="R1089" s="15">
        <v>0</v>
      </c>
      <c r="S1089" s="15">
        <v>0</v>
      </c>
      <c r="T1089" s="15">
        <f t="shared" si="217"/>
        <v>0</v>
      </c>
      <c r="U1089" s="15">
        <f t="shared" si="218"/>
        <v>0</v>
      </c>
      <c r="V1089" s="15"/>
      <c r="W1089" s="15"/>
      <c r="X1089" s="15"/>
      <c r="Y1089" s="15"/>
      <c r="Z1089" s="16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>
        <f t="shared" si="206"/>
        <v>0</v>
      </c>
      <c r="CT1089" s="15">
        <f t="shared" si="207"/>
        <v>38</v>
      </c>
      <c r="CU1089" s="15">
        <f t="shared" si="208"/>
        <v>0</v>
      </c>
      <c r="CV1089" s="15">
        <f t="shared" si="209"/>
        <v>0</v>
      </c>
      <c r="CW1089" s="15"/>
      <c r="CX1089" s="15"/>
      <c r="CY1089" s="15">
        <f t="shared" si="210"/>
        <v>0</v>
      </c>
      <c r="CZ1089" s="15">
        <f>GG1089</f>
        <v>0</v>
      </c>
      <c r="DA1089" s="16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20"/>
      <c r="DY1089" s="15"/>
      <c r="DZ1089" s="20"/>
      <c r="EA1089" s="15"/>
      <c r="EB1089" s="20"/>
      <c r="EC1089" s="15"/>
      <c r="ED1089" s="20"/>
      <c r="EE1089" s="15"/>
      <c r="EF1089" s="20"/>
      <c r="EG1089" s="15"/>
      <c r="EH1089" s="20"/>
      <c r="EI1089" s="15"/>
      <c r="EJ1089" s="20"/>
      <c r="EK1089" s="15"/>
      <c r="EL1089" s="20"/>
      <c r="EM1089" s="15"/>
      <c r="EN1089" s="20"/>
      <c r="EO1089" s="15"/>
      <c r="EP1089" s="20"/>
      <c r="EQ1089" s="15"/>
      <c r="ER1089" s="20"/>
      <c r="ES1089" s="15"/>
      <c r="ET1089" s="20"/>
      <c r="EU1089" s="15"/>
      <c r="EV1089" s="20"/>
      <c r="EW1089" s="15"/>
      <c r="EX1089" s="20"/>
      <c r="EY1089" s="15"/>
      <c r="EZ1089" s="20"/>
      <c r="FA1089" s="15"/>
      <c r="FB1089" s="20"/>
      <c r="FC1089" s="15">
        <v>38</v>
      </c>
      <c r="FD1089" s="20" t="s">
        <v>129</v>
      </c>
      <c r="FE1089" s="15"/>
      <c r="FF1089" s="20"/>
      <c r="FG1089" s="15"/>
      <c r="FH1089" s="20"/>
      <c r="FI1089" s="15"/>
      <c r="FJ1089" s="20"/>
      <c r="FK1089" s="15"/>
      <c r="FL1089" s="20"/>
      <c r="FM1089" s="15"/>
      <c r="FN1089" s="20"/>
      <c r="FO1089" s="15"/>
      <c r="FP1089" s="20"/>
      <c r="FQ1089" s="15"/>
      <c r="FR1089" s="20"/>
      <c r="FS1089" s="15"/>
      <c r="FT1089" s="20"/>
      <c r="FU1089" s="15"/>
      <c r="FV1089" s="20"/>
      <c r="FW1089" s="15"/>
      <c r="FX1089" s="20"/>
      <c r="FY1089" s="15"/>
      <c r="FZ1089" s="20"/>
      <c r="GA1089" s="15"/>
      <c r="GB1089" s="20"/>
      <c r="GC1089" s="15"/>
      <c r="GD1089" s="20"/>
      <c r="GE1089" s="15"/>
      <c r="GF1089" s="20"/>
      <c r="GG1089" s="170"/>
    </row>
    <row r="1090" spans="1:189" s="2" customFormat="1" ht="15" customHeight="1" x14ac:dyDescent="0.3">
      <c r="A1090" s="15" t="s">
        <v>146</v>
      </c>
      <c r="B1090" s="15" t="s">
        <v>140</v>
      </c>
      <c r="C1090" s="15" t="s">
        <v>177</v>
      </c>
      <c r="D1090" s="15" t="s">
        <v>178</v>
      </c>
      <c r="E1090" s="15" t="str">
        <f t="shared" si="204"/>
        <v>Maya AGUSTIN</v>
      </c>
      <c r="F1090" s="15" t="s">
        <v>128</v>
      </c>
      <c r="G1090" s="15">
        <v>999920315</v>
      </c>
      <c r="H1090" s="15">
        <f t="shared" si="205"/>
        <v>68</v>
      </c>
      <c r="I1090" s="15"/>
      <c r="J1090" s="15"/>
      <c r="K1090" s="16"/>
      <c r="L1090" s="15"/>
      <c r="M1090" s="15"/>
      <c r="N1090" s="15"/>
      <c r="O1090" s="15">
        <f t="shared" si="215"/>
        <v>0</v>
      </c>
      <c r="P1090" s="15">
        <v>0</v>
      </c>
      <c r="Q1090" s="15">
        <f t="shared" si="216"/>
        <v>0</v>
      </c>
      <c r="R1090" s="15">
        <v>0</v>
      </c>
      <c r="S1090" s="15">
        <v>0</v>
      </c>
      <c r="T1090" s="15">
        <f t="shared" si="217"/>
        <v>0</v>
      </c>
      <c r="U1090" s="15">
        <f t="shared" si="218"/>
        <v>0</v>
      </c>
      <c r="V1090" s="15"/>
      <c r="W1090" s="15"/>
      <c r="X1090" s="15"/>
      <c r="Y1090" s="15"/>
      <c r="Z1090" s="16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>
        <f t="shared" si="206"/>
        <v>0</v>
      </c>
      <c r="CT1090" s="15">
        <f t="shared" si="207"/>
        <v>68</v>
      </c>
      <c r="CU1090" s="15">
        <f t="shared" si="208"/>
        <v>1</v>
      </c>
      <c r="CV1090" s="15">
        <f t="shared" si="209"/>
        <v>0</v>
      </c>
      <c r="CW1090" s="15"/>
      <c r="CX1090" s="15"/>
      <c r="CY1090" s="15">
        <f t="shared" si="210"/>
        <v>0</v>
      </c>
      <c r="CZ1090" s="15">
        <f>GG1090</f>
        <v>0</v>
      </c>
      <c r="DA1090" s="16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20"/>
      <c r="DY1090" s="15"/>
      <c r="DZ1090" s="20"/>
      <c r="EA1090" s="15"/>
      <c r="EB1090" s="20"/>
      <c r="EC1090" s="15"/>
      <c r="ED1090" s="20"/>
      <c r="EE1090" s="15"/>
      <c r="EF1090" s="20"/>
      <c r="EG1090" s="15"/>
      <c r="EH1090" s="20"/>
      <c r="EI1090" s="15"/>
      <c r="EJ1090" s="20"/>
      <c r="EK1090" s="15"/>
      <c r="EL1090" s="20"/>
      <c r="EM1090" s="15"/>
      <c r="EN1090" s="20"/>
      <c r="EO1090" s="15"/>
      <c r="EP1090" s="20"/>
      <c r="EQ1090" s="15"/>
      <c r="ER1090" s="20"/>
      <c r="ES1090" s="15"/>
      <c r="ET1090" s="20"/>
      <c r="EU1090" s="15"/>
      <c r="EV1090" s="20"/>
      <c r="EW1090" s="15"/>
      <c r="EX1090" s="20"/>
      <c r="EY1090" s="15"/>
      <c r="EZ1090" s="20"/>
      <c r="FA1090" s="15"/>
      <c r="FB1090" s="20"/>
      <c r="FC1090" s="15">
        <v>68</v>
      </c>
      <c r="FD1090" s="20">
        <v>3</v>
      </c>
      <c r="FE1090" s="15"/>
      <c r="FF1090" s="20"/>
      <c r="FG1090" s="15"/>
      <c r="FH1090" s="20"/>
      <c r="FI1090" s="15"/>
      <c r="FJ1090" s="20"/>
      <c r="FK1090" s="15"/>
      <c r="FL1090" s="20"/>
      <c r="FM1090" s="15"/>
      <c r="FN1090" s="20"/>
      <c r="FO1090" s="15"/>
      <c r="FP1090" s="20"/>
      <c r="FQ1090" s="15"/>
      <c r="FR1090" s="20"/>
      <c r="FS1090" s="15"/>
      <c r="FT1090" s="20"/>
      <c r="FU1090" s="15"/>
      <c r="FV1090" s="20"/>
      <c r="FW1090" s="15"/>
      <c r="FX1090" s="20"/>
      <c r="FY1090" s="15"/>
      <c r="FZ1090" s="20"/>
      <c r="GA1090" s="15"/>
      <c r="GB1090" s="20"/>
      <c r="GC1090" s="15"/>
      <c r="GD1090" s="20"/>
      <c r="GE1090" s="15"/>
      <c r="GF1090" s="20"/>
      <c r="GG1090" s="170"/>
    </row>
    <row r="1091" spans="1:189" s="2" customFormat="1" ht="15" customHeight="1" x14ac:dyDescent="0.3">
      <c r="A1091" s="15" t="s">
        <v>146</v>
      </c>
      <c r="B1091" s="15" t="s">
        <v>140</v>
      </c>
      <c r="C1091" s="15" t="s">
        <v>800</v>
      </c>
      <c r="D1091" s="15" t="s">
        <v>3103</v>
      </c>
      <c r="E1091" s="15" t="str">
        <f t="shared" si="204"/>
        <v>Virat GAGGAR</v>
      </c>
      <c r="F1091" s="15" t="s">
        <v>135</v>
      </c>
      <c r="G1091" s="15">
        <v>999920328</v>
      </c>
      <c r="H1091" s="15">
        <f t="shared" si="205"/>
        <v>120</v>
      </c>
      <c r="I1091" s="15"/>
      <c r="J1091" s="15"/>
      <c r="K1091" s="16"/>
      <c r="L1091" s="15"/>
      <c r="M1091" s="15"/>
      <c r="N1091" s="15"/>
      <c r="O1091" s="15">
        <f t="shared" si="215"/>
        <v>0</v>
      </c>
      <c r="P1091" s="15">
        <v>0</v>
      </c>
      <c r="Q1091" s="15">
        <f t="shared" si="216"/>
        <v>0</v>
      </c>
      <c r="R1091" s="15">
        <v>0</v>
      </c>
      <c r="S1091" s="15">
        <v>0</v>
      </c>
      <c r="T1091" s="15">
        <f t="shared" si="217"/>
        <v>0</v>
      </c>
      <c r="U1091" s="15">
        <f t="shared" si="218"/>
        <v>0</v>
      </c>
      <c r="V1091" s="15"/>
      <c r="W1091" s="15"/>
      <c r="X1091" s="15"/>
      <c r="Y1091" s="15"/>
      <c r="Z1091" s="16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>
        <f t="shared" si="206"/>
        <v>0</v>
      </c>
      <c r="CT1091" s="15">
        <f t="shared" si="207"/>
        <v>120</v>
      </c>
      <c r="CU1091" s="15">
        <f t="shared" si="208"/>
        <v>1</v>
      </c>
      <c r="CV1091" s="15">
        <f t="shared" si="209"/>
        <v>0</v>
      </c>
      <c r="CW1091" s="15"/>
      <c r="CX1091" s="15"/>
      <c r="CY1091" s="15">
        <f t="shared" si="210"/>
        <v>0</v>
      </c>
      <c r="CZ1091" s="15">
        <f>GG1091</f>
        <v>0</v>
      </c>
      <c r="DA1091" s="16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20"/>
      <c r="DY1091" s="15"/>
      <c r="DZ1091" s="20"/>
      <c r="EA1091" s="15"/>
      <c r="EB1091" s="20"/>
      <c r="EC1091" s="15"/>
      <c r="ED1091" s="20"/>
      <c r="EE1091" s="15"/>
      <c r="EF1091" s="20"/>
      <c r="EG1091" s="15"/>
      <c r="EH1091" s="20"/>
      <c r="EI1091" s="15"/>
      <c r="EJ1091" s="20"/>
      <c r="EK1091" s="15"/>
      <c r="EL1091" s="20"/>
      <c r="EM1091" s="15"/>
      <c r="EN1091" s="20"/>
      <c r="EO1091" s="15"/>
      <c r="EP1091" s="20"/>
      <c r="EQ1091" s="15"/>
      <c r="ER1091" s="20"/>
      <c r="ES1091" s="15"/>
      <c r="ET1091" s="20"/>
      <c r="EU1091" s="15"/>
      <c r="EV1091" s="20"/>
      <c r="EW1091" s="15"/>
      <c r="EX1091" s="20"/>
      <c r="EY1091" s="15"/>
      <c r="EZ1091" s="20"/>
      <c r="FA1091" s="15"/>
      <c r="FB1091" s="20"/>
      <c r="FC1091" s="15">
        <v>120</v>
      </c>
      <c r="FD1091" s="20">
        <v>1</v>
      </c>
      <c r="FE1091" s="15"/>
      <c r="FF1091" s="20"/>
      <c r="FG1091" s="15"/>
      <c r="FH1091" s="20"/>
      <c r="FI1091" s="15"/>
      <c r="FJ1091" s="20"/>
      <c r="FK1091" s="15"/>
      <c r="FL1091" s="20"/>
      <c r="FM1091" s="15"/>
      <c r="FN1091" s="20"/>
      <c r="FO1091" s="15"/>
      <c r="FP1091" s="20"/>
      <c r="FQ1091" s="15"/>
      <c r="FR1091" s="20"/>
      <c r="FS1091" s="15"/>
      <c r="FT1091" s="20"/>
      <c r="FU1091" s="15"/>
      <c r="FV1091" s="20"/>
      <c r="FW1091" s="15"/>
      <c r="FX1091" s="20"/>
      <c r="FY1091" s="15"/>
      <c r="FZ1091" s="20"/>
      <c r="GA1091" s="15"/>
      <c r="GB1091" s="20"/>
      <c r="GC1091" s="15"/>
      <c r="GD1091" s="20"/>
      <c r="GE1091" s="15"/>
      <c r="GF1091" s="20"/>
      <c r="GG1091" s="170"/>
    </row>
    <row r="1092" spans="1:189" s="2" customFormat="1" ht="15" customHeight="1" x14ac:dyDescent="0.3">
      <c r="A1092" s="15" t="s">
        <v>2903</v>
      </c>
      <c r="B1092" s="15" t="s">
        <v>140</v>
      </c>
      <c r="C1092" s="15" t="s">
        <v>1098</v>
      </c>
      <c r="D1092" s="15" t="s">
        <v>1097</v>
      </c>
      <c r="E1092" s="15" t="str">
        <f t="shared" si="204"/>
        <v>Yumna Khan</v>
      </c>
      <c r="F1092" s="15" t="s">
        <v>128</v>
      </c>
      <c r="G1092" s="15">
        <v>999920331</v>
      </c>
      <c r="H1092" s="15">
        <f t="shared" si="205"/>
        <v>30</v>
      </c>
      <c r="I1092" s="15"/>
      <c r="J1092" s="17">
        <f>(O1092+P1092+R1092+S1092+T1092+U1092)/2</f>
        <v>30</v>
      </c>
      <c r="K1092" s="16"/>
      <c r="L1092" s="15"/>
      <c r="M1092" s="15"/>
      <c r="N1092" s="15"/>
      <c r="O1092" s="15">
        <f t="shared" si="215"/>
        <v>0</v>
      </c>
      <c r="P1092" s="15">
        <v>0</v>
      </c>
      <c r="Q1092" s="15">
        <f t="shared" si="216"/>
        <v>1</v>
      </c>
      <c r="R1092" s="15">
        <v>0</v>
      </c>
      <c r="S1092" s="15">
        <v>0</v>
      </c>
      <c r="T1092" s="15">
        <f t="shared" si="217"/>
        <v>60</v>
      </c>
      <c r="U1092" s="15">
        <f t="shared" si="218"/>
        <v>0</v>
      </c>
      <c r="V1092" s="15"/>
      <c r="W1092" s="15"/>
      <c r="X1092" s="15"/>
      <c r="Y1092" s="15"/>
      <c r="Z1092" s="16"/>
      <c r="AA1092" s="15"/>
      <c r="AB1092" s="24"/>
      <c r="AC1092" s="15"/>
      <c r="AD1092" s="15"/>
      <c r="AE1092" s="15"/>
      <c r="AF1092" s="15"/>
      <c r="AG1092" s="15"/>
      <c r="AH1092" s="24"/>
      <c r="AI1092" s="15"/>
      <c r="AJ1092" s="15"/>
      <c r="AK1092" s="15"/>
      <c r="AL1092" s="15"/>
      <c r="AM1092" s="15"/>
      <c r="AN1092" s="24"/>
      <c r="AO1092" s="15"/>
      <c r="AP1092" s="24"/>
      <c r="AQ1092" s="15"/>
      <c r="AR1092" s="24"/>
      <c r="AS1092" s="15"/>
      <c r="AT1092" s="24"/>
      <c r="AU1092" s="15"/>
      <c r="AV1092" s="24"/>
      <c r="AW1092" s="15"/>
      <c r="AX1092" s="24"/>
      <c r="AY1092" s="15"/>
      <c r="AZ1092" s="15"/>
      <c r="BA1092" s="15"/>
      <c r="BB1092" s="15"/>
      <c r="BC1092" s="15"/>
      <c r="BD1092" s="15"/>
      <c r="BE1092" s="15"/>
      <c r="BF1092" s="24"/>
      <c r="BG1092" s="15"/>
      <c r="BH1092" s="24"/>
      <c r="BI1092" s="15"/>
      <c r="BJ1092" s="24"/>
      <c r="BK1092" s="15"/>
      <c r="BL1092" s="24"/>
      <c r="BM1092" s="15"/>
      <c r="BN1092" s="24"/>
      <c r="BO1092" s="15"/>
      <c r="BP1092" s="24"/>
      <c r="BQ1092" s="15"/>
      <c r="BR1092" s="24"/>
      <c r="BS1092" s="15"/>
      <c r="BT1092" s="24"/>
      <c r="BU1092" s="15"/>
      <c r="BV1092" s="24"/>
      <c r="BW1092" s="15"/>
      <c r="BX1092" s="24"/>
      <c r="BY1092" s="15"/>
      <c r="BZ1092" s="24"/>
      <c r="CA1092" s="15"/>
      <c r="CB1092" s="15"/>
      <c r="CC1092" s="15"/>
      <c r="CD1092" s="24"/>
      <c r="CE1092" s="15"/>
      <c r="CF1092" s="15"/>
      <c r="CG1092" s="15">
        <f>0.4*60</f>
        <v>24</v>
      </c>
      <c r="CH1092" s="25">
        <v>1</v>
      </c>
      <c r="CI1092" s="15"/>
      <c r="CJ1092" s="25"/>
      <c r="CK1092" s="15"/>
      <c r="CL1092" s="15"/>
      <c r="CM1092" s="15"/>
      <c r="CN1092" s="15"/>
      <c r="CO1092" s="15">
        <f>0.4*10</f>
        <v>4</v>
      </c>
      <c r="CP1092" s="15">
        <v>1</v>
      </c>
      <c r="CQ1092" s="15"/>
      <c r="CR1092" s="15"/>
      <c r="CS1092" s="15">
        <f t="shared" si="206"/>
        <v>0</v>
      </c>
      <c r="CT1092" s="15">
        <f t="shared" si="207"/>
        <v>0</v>
      </c>
      <c r="CU1092" s="15">
        <f t="shared" si="208"/>
        <v>0</v>
      </c>
      <c r="CV1092" s="15">
        <f t="shared" si="209"/>
        <v>0</v>
      </c>
      <c r="CW1092" s="15"/>
      <c r="CX1092" s="15"/>
      <c r="CY1092" s="15">
        <f t="shared" si="210"/>
        <v>0</v>
      </c>
      <c r="CZ1092" s="15">
        <f>GG1092</f>
        <v>0</v>
      </c>
      <c r="DA1092" s="16"/>
      <c r="DB1092" s="17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>
        <v>90</v>
      </c>
      <c r="DP1092" s="17"/>
      <c r="DQ1092" s="15"/>
      <c r="DR1092" s="15"/>
      <c r="DS1092" s="15"/>
      <c r="DT1092" s="15"/>
      <c r="DU1092" s="15"/>
      <c r="DV1092" s="15"/>
      <c r="DW1092" s="15"/>
      <c r="DX1092" s="20"/>
      <c r="DY1092" s="15">
        <v>52.5</v>
      </c>
      <c r="DZ1092" s="20">
        <v>2</v>
      </c>
      <c r="EA1092" s="15"/>
      <c r="EB1092" s="20"/>
      <c r="EC1092" s="15">
        <v>60</v>
      </c>
      <c r="ED1092" s="20">
        <v>2</v>
      </c>
      <c r="EE1092" s="15"/>
      <c r="EF1092" s="20"/>
      <c r="EG1092" s="15"/>
      <c r="EH1092" s="20"/>
      <c r="EI1092" s="15"/>
      <c r="EJ1092" s="20"/>
      <c r="EK1092" s="15"/>
      <c r="EL1092" s="20"/>
      <c r="EM1092" s="15"/>
      <c r="EN1092" s="20"/>
      <c r="EO1092" s="15"/>
      <c r="EP1092" s="20"/>
      <c r="EQ1092" s="15"/>
      <c r="ER1092" s="20"/>
      <c r="ES1092" s="15"/>
      <c r="ET1092" s="20"/>
      <c r="EU1092" s="15"/>
      <c r="EV1092" s="20"/>
      <c r="EW1092" s="15"/>
      <c r="EX1092" s="20"/>
      <c r="EY1092" s="15"/>
      <c r="EZ1092" s="20"/>
      <c r="FA1092" s="15"/>
      <c r="FB1092" s="20"/>
      <c r="FC1092" s="15"/>
      <c r="FD1092" s="20"/>
      <c r="FE1092" s="15"/>
      <c r="FF1092" s="20"/>
      <c r="FG1092" s="15"/>
      <c r="FH1092" s="20"/>
      <c r="FI1092" s="15"/>
      <c r="FJ1092" s="20"/>
      <c r="FK1092" s="15"/>
      <c r="FL1092" s="20"/>
      <c r="FM1092" s="15"/>
      <c r="FN1092" s="20"/>
      <c r="FO1092" s="15"/>
      <c r="FP1092" s="20"/>
      <c r="FQ1092" s="15"/>
      <c r="FR1092" s="20"/>
      <c r="FS1092" s="15"/>
      <c r="FT1092" s="20"/>
      <c r="FU1092" s="15"/>
      <c r="FV1092" s="20"/>
      <c r="FW1092" s="15"/>
      <c r="FX1092" s="20"/>
      <c r="FY1092" s="15"/>
      <c r="FZ1092" s="20"/>
      <c r="GA1092" s="15"/>
      <c r="GB1092" s="20"/>
      <c r="GC1092" s="15"/>
      <c r="GD1092" s="20"/>
      <c r="GE1092" s="15"/>
      <c r="GF1092" s="20"/>
      <c r="GG1092" s="170"/>
    </row>
    <row r="1093" spans="1:189" s="2" customFormat="1" ht="15" customHeight="1" x14ac:dyDescent="0.3">
      <c r="A1093" s="17" t="s">
        <v>125</v>
      </c>
      <c r="B1093" s="15" t="s">
        <v>126</v>
      </c>
      <c r="C1093" s="15" t="s">
        <v>493</v>
      </c>
      <c r="D1093" s="15" t="s">
        <v>1984</v>
      </c>
      <c r="E1093" s="15" t="str">
        <f t="shared" si="204"/>
        <v>Irene Yoon</v>
      </c>
      <c r="F1093" s="15" t="s">
        <v>128</v>
      </c>
      <c r="G1093" s="15">
        <v>999920335</v>
      </c>
      <c r="H1093" s="15">
        <f t="shared" si="205"/>
        <v>48</v>
      </c>
      <c r="I1093" s="15"/>
      <c r="J1093" s="15"/>
      <c r="K1093" s="16"/>
      <c r="L1093" s="15"/>
      <c r="M1093" s="15"/>
      <c r="N1093" s="15"/>
      <c r="O1093" s="15">
        <f t="shared" si="215"/>
        <v>0</v>
      </c>
      <c r="P1093" s="15">
        <v>0</v>
      </c>
      <c r="Q1093" s="15">
        <f t="shared" si="216"/>
        <v>0</v>
      </c>
      <c r="R1093" s="15">
        <v>0</v>
      </c>
      <c r="S1093" s="15">
        <v>0</v>
      </c>
      <c r="T1093" s="15">
        <f t="shared" si="217"/>
        <v>0</v>
      </c>
      <c r="U1093" s="15">
        <f t="shared" si="218"/>
        <v>0</v>
      </c>
      <c r="V1093" s="15"/>
      <c r="W1093" s="15"/>
      <c r="X1093" s="15"/>
      <c r="Y1093" s="15"/>
      <c r="Z1093" s="16"/>
      <c r="AA1093" s="15"/>
      <c r="AB1093" s="24"/>
      <c r="AC1093" s="15"/>
      <c r="AD1093" s="15"/>
      <c r="AE1093" s="15"/>
      <c r="AF1093" s="15"/>
      <c r="AG1093" s="15"/>
      <c r="AH1093" s="24"/>
      <c r="AI1093" s="15"/>
      <c r="AJ1093" s="15"/>
      <c r="AK1093" s="15"/>
      <c r="AL1093" s="15"/>
      <c r="AM1093" s="15"/>
      <c r="AN1093" s="24"/>
      <c r="AO1093" s="15"/>
      <c r="AP1093" s="24"/>
      <c r="AQ1093" s="15"/>
      <c r="AR1093" s="24"/>
      <c r="AS1093" s="15"/>
      <c r="AT1093" s="24"/>
      <c r="AU1093" s="15"/>
      <c r="AV1093" s="24"/>
      <c r="AW1093" s="15"/>
      <c r="AX1093" s="24"/>
      <c r="AY1093" s="15"/>
      <c r="AZ1093" s="15"/>
      <c r="BA1093" s="15"/>
      <c r="BB1093" s="15"/>
      <c r="BC1093" s="15"/>
      <c r="BD1093" s="15"/>
      <c r="BE1093" s="15"/>
      <c r="BF1093" s="24"/>
      <c r="BG1093" s="15"/>
      <c r="BH1093" s="24"/>
      <c r="BI1093" s="15"/>
      <c r="BJ1093" s="24"/>
      <c r="BK1093" s="15"/>
      <c r="BL1093" s="24"/>
      <c r="BM1093" s="15"/>
      <c r="BN1093" s="24"/>
      <c r="BO1093" s="15"/>
      <c r="BP1093" s="24"/>
      <c r="BQ1093" s="15"/>
      <c r="BR1093" s="24"/>
      <c r="BS1093" s="15"/>
      <c r="BT1093" s="24"/>
      <c r="BU1093" s="15"/>
      <c r="BV1093" s="24"/>
      <c r="BW1093" s="15"/>
      <c r="BX1093" s="24"/>
      <c r="BY1093" s="15"/>
      <c r="BZ1093" s="24"/>
      <c r="CA1093" s="15"/>
      <c r="CB1093" s="15"/>
      <c r="CC1093" s="15"/>
      <c r="CD1093" s="24"/>
      <c r="CE1093" s="15"/>
      <c r="CF1093" s="15"/>
      <c r="CG1093" s="15">
        <v>51</v>
      </c>
      <c r="CH1093" s="25">
        <v>8</v>
      </c>
      <c r="CI1093" s="15"/>
      <c r="CJ1093" s="25"/>
      <c r="CK1093" s="15"/>
      <c r="CL1093" s="15"/>
      <c r="CM1093" s="15"/>
      <c r="CN1093" s="15"/>
      <c r="CO1093" s="15"/>
      <c r="CP1093" s="15"/>
      <c r="CQ1093" s="15"/>
      <c r="CR1093" s="15"/>
      <c r="CS1093" s="15">
        <f t="shared" si="206"/>
        <v>0</v>
      </c>
      <c r="CT1093" s="15">
        <f t="shared" si="207"/>
        <v>0</v>
      </c>
      <c r="CU1093" s="15">
        <f t="shared" si="208"/>
        <v>0</v>
      </c>
      <c r="CV1093" s="15">
        <f t="shared" si="209"/>
        <v>0</v>
      </c>
      <c r="CW1093" s="15"/>
      <c r="CX1093" s="15"/>
      <c r="CY1093" s="15">
        <f t="shared" si="210"/>
        <v>48</v>
      </c>
      <c r="CZ1093" s="15">
        <f>GG1093</f>
        <v>0</v>
      </c>
      <c r="DA1093" s="16"/>
      <c r="DB1093" s="17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7"/>
      <c r="DQ1093" s="15"/>
      <c r="DR1093" s="15"/>
      <c r="DS1093" s="15"/>
      <c r="DT1093" s="15"/>
      <c r="DU1093" s="15"/>
      <c r="DV1093" s="15"/>
      <c r="DW1093" s="15"/>
      <c r="DX1093" s="20"/>
      <c r="DY1093" s="15"/>
      <c r="DZ1093" s="20"/>
      <c r="EA1093" s="15"/>
      <c r="EB1093" s="20"/>
      <c r="EC1093" s="15"/>
      <c r="ED1093" s="20"/>
      <c r="EE1093" s="15"/>
      <c r="EF1093" s="20"/>
      <c r="EG1093" s="15"/>
      <c r="EH1093" s="20"/>
      <c r="EI1093" s="15"/>
      <c r="EJ1093" s="20"/>
      <c r="EK1093" s="15"/>
      <c r="EL1093" s="20"/>
      <c r="EM1093" s="15"/>
      <c r="EN1093" s="20"/>
      <c r="EO1093" s="15">
        <v>48</v>
      </c>
      <c r="EP1093" s="20"/>
      <c r="EQ1093" s="15"/>
      <c r="ER1093" s="20"/>
      <c r="ES1093" s="15"/>
      <c r="ET1093" s="20"/>
      <c r="EU1093" s="15"/>
      <c r="EV1093" s="20"/>
      <c r="EW1093" s="15"/>
      <c r="EX1093" s="20"/>
      <c r="EY1093" s="15"/>
      <c r="EZ1093" s="20"/>
      <c r="FA1093" s="15"/>
      <c r="FB1093" s="20"/>
      <c r="FC1093" s="15"/>
      <c r="FD1093" s="20"/>
      <c r="FE1093" s="15"/>
      <c r="FF1093" s="20"/>
      <c r="FG1093" s="15"/>
      <c r="FH1093" s="20"/>
      <c r="FI1093" s="15"/>
      <c r="FJ1093" s="20"/>
      <c r="FK1093" s="15"/>
      <c r="FL1093" s="20"/>
      <c r="FM1093" s="15"/>
      <c r="FN1093" s="20"/>
      <c r="FO1093" s="15"/>
      <c r="FP1093" s="20"/>
      <c r="FQ1093" s="15"/>
      <c r="FR1093" s="20"/>
      <c r="FS1093" s="15"/>
      <c r="FT1093" s="20"/>
      <c r="FU1093" s="15"/>
      <c r="FV1093" s="20"/>
      <c r="FW1093" s="15"/>
      <c r="FX1093" s="20"/>
      <c r="FY1093" s="15"/>
      <c r="FZ1093" s="20"/>
      <c r="GA1093" s="15"/>
      <c r="GB1093" s="20"/>
      <c r="GC1093" s="15"/>
      <c r="GD1093" s="20"/>
      <c r="GE1093" s="15"/>
      <c r="GF1093" s="20"/>
      <c r="GG1093" s="170"/>
    </row>
    <row r="1094" spans="1:189" s="2" customFormat="1" ht="15" customHeight="1" x14ac:dyDescent="0.3">
      <c r="A1094" s="15" t="s">
        <v>2905</v>
      </c>
      <c r="B1094" s="15" t="s">
        <v>126</v>
      </c>
      <c r="C1094" s="15" t="s">
        <v>1817</v>
      </c>
      <c r="D1094" s="15" t="s">
        <v>1818</v>
      </c>
      <c r="E1094" s="15" t="str">
        <f t="shared" ref="E1094:E1157" si="219">CONCATENATE(C1094, " ",D1094)</f>
        <v>JASON TAYLOR</v>
      </c>
      <c r="F1094" s="15" t="s">
        <v>135</v>
      </c>
      <c r="G1094" s="15">
        <v>999920344</v>
      </c>
      <c r="H1094" s="15">
        <f t="shared" ref="H1094:H1157" si="220">(L1094+M1094+N1094+O1094+P1094+R1094+S1094+T1094+U1094+V1094+X1094+Y1094+CT1094+CY1094+CS1094+CV1094)-J1094</f>
        <v>72</v>
      </c>
      <c r="I1094" s="15"/>
      <c r="J1094" s="15"/>
      <c r="K1094" s="16"/>
      <c r="L1094" s="15"/>
      <c r="M1094" s="15"/>
      <c r="N1094" s="15"/>
      <c r="O1094" s="15">
        <f t="shared" si="215"/>
        <v>0</v>
      </c>
      <c r="P1094" s="15">
        <v>0</v>
      </c>
      <c r="Q1094" s="15">
        <f t="shared" si="216"/>
        <v>1</v>
      </c>
      <c r="R1094" s="15">
        <v>0</v>
      </c>
      <c r="S1094" s="15">
        <v>0</v>
      </c>
      <c r="T1094" s="15">
        <f t="shared" si="217"/>
        <v>72</v>
      </c>
      <c r="U1094" s="15">
        <f t="shared" si="218"/>
        <v>0</v>
      </c>
      <c r="V1094" s="15"/>
      <c r="W1094" s="15"/>
      <c r="X1094" s="15"/>
      <c r="Y1094" s="15"/>
      <c r="Z1094" s="16"/>
      <c r="AA1094" s="15"/>
      <c r="AB1094" s="15"/>
      <c r="AC1094" s="15"/>
      <c r="AD1094" s="15"/>
      <c r="AE1094" s="15"/>
      <c r="AF1094" s="24"/>
      <c r="AG1094" s="15"/>
      <c r="AH1094" s="24"/>
      <c r="AI1094" s="15"/>
      <c r="AJ1094" s="24"/>
      <c r="AK1094" s="15"/>
      <c r="AL1094" s="24"/>
      <c r="AM1094" s="15"/>
      <c r="AN1094" s="24"/>
      <c r="AO1094" s="15"/>
      <c r="AP1094" s="24"/>
      <c r="AQ1094" s="15"/>
      <c r="AR1094" s="24"/>
      <c r="AS1094" s="15"/>
      <c r="AT1094" s="24"/>
      <c r="AU1094" s="15"/>
      <c r="AV1094" s="24"/>
      <c r="AW1094" s="15"/>
      <c r="AX1094" s="24"/>
      <c r="AY1094" s="15"/>
      <c r="AZ1094" s="15"/>
      <c r="BA1094" s="15"/>
      <c r="BB1094" s="24"/>
      <c r="BC1094" s="15"/>
      <c r="BD1094" s="24"/>
      <c r="BE1094" s="15"/>
      <c r="BF1094" s="24"/>
      <c r="BG1094" s="15"/>
      <c r="BH1094" s="24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24"/>
      <c r="CQ1094" s="15"/>
      <c r="CR1094" s="24"/>
      <c r="CS1094" s="15">
        <f t="shared" ref="CS1094:CS1157" si="221">SUM(FE1094)</f>
        <v>0</v>
      </c>
      <c r="CT1094" s="15">
        <f t="shared" ref="CT1094:CT1157" si="222">SUM(EQ1094,ES1094,EU1094,EW1094,FA1094,EY1094,FC1094,FG1094,FI1094,FK1094,FM1094,FQ1094,FS1094,FU1094,FW1094,FY1094,GA1094,FO1094)</f>
        <v>0</v>
      </c>
      <c r="CU1094" s="15">
        <f t="shared" ref="CU1094:CU1157" si="223">COUNT(ER1094,ET1094,EV1094,EX1094,FB1094,EZ1094,FD1094,FH1094,FJ1094,FL1094,FN1094,FR1094,FT1094,FV1094,FX1094,FZ1094,GB1094)</f>
        <v>0</v>
      </c>
      <c r="CV1094" s="15">
        <f t="shared" ref="CV1094:CV1157" si="224">GC1094+GE1094</f>
        <v>0</v>
      </c>
      <c r="CW1094" s="15"/>
      <c r="CX1094" s="15"/>
      <c r="CY1094" s="15">
        <f t="shared" ref="CY1094:CY1157" si="225">EO1094</f>
        <v>0</v>
      </c>
      <c r="CZ1094" s="15">
        <f>GG1094</f>
        <v>0</v>
      </c>
      <c r="DA1094" s="20"/>
      <c r="DB1094" s="17"/>
      <c r="DC1094" s="15"/>
      <c r="DD1094" s="15"/>
      <c r="DE1094" s="15"/>
      <c r="DF1094" s="15"/>
      <c r="DG1094" s="15"/>
      <c r="DH1094" s="15"/>
      <c r="DI1094" s="15"/>
      <c r="DJ1094" s="15">
        <v>30</v>
      </c>
      <c r="DK1094" s="15"/>
      <c r="DL1094" s="15"/>
      <c r="DM1094" s="15"/>
      <c r="DN1094" s="15"/>
      <c r="DO1094" s="15"/>
      <c r="DP1094" s="17"/>
      <c r="DQ1094" s="15"/>
      <c r="DR1094" s="15"/>
      <c r="DS1094" s="15"/>
      <c r="DT1094" s="15"/>
      <c r="DU1094" s="15"/>
      <c r="DV1094" s="15"/>
      <c r="DW1094" s="15"/>
      <c r="DX1094" s="20"/>
      <c r="DY1094" s="15"/>
      <c r="DZ1094" s="20"/>
      <c r="EA1094" s="15"/>
      <c r="EB1094" s="20"/>
      <c r="EC1094" s="15">
        <v>72</v>
      </c>
      <c r="ED1094" s="20">
        <v>7</v>
      </c>
      <c r="EE1094" s="15"/>
      <c r="EF1094" s="20"/>
      <c r="EG1094" s="15"/>
      <c r="EH1094" s="20"/>
      <c r="EI1094" s="15"/>
      <c r="EJ1094" s="20"/>
      <c r="EK1094" s="15"/>
      <c r="EL1094" s="20"/>
      <c r="EM1094" s="15"/>
      <c r="EN1094" s="20"/>
      <c r="EO1094" s="15"/>
      <c r="EP1094" s="20"/>
      <c r="EQ1094" s="15"/>
      <c r="ER1094" s="20"/>
      <c r="ES1094" s="15"/>
      <c r="ET1094" s="20"/>
      <c r="EU1094" s="15"/>
      <c r="EV1094" s="20"/>
      <c r="EW1094" s="15"/>
      <c r="EX1094" s="20"/>
      <c r="EY1094" s="15"/>
      <c r="EZ1094" s="20"/>
      <c r="FA1094" s="15"/>
      <c r="FB1094" s="20"/>
      <c r="FC1094" s="15"/>
      <c r="FD1094" s="20"/>
      <c r="FE1094" s="15"/>
      <c r="FF1094" s="20"/>
      <c r="FG1094" s="15"/>
      <c r="FH1094" s="20"/>
      <c r="FI1094" s="15"/>
      <c r="FJ1094" s="20"/>
      <c r="FK1094" s="15"/>
      <c r="FL1094" s="20"/>
      <c r="FM1094" s="15"/>
      <c r="FN1094" s="20"/>
      <c r="FO1094" s="15"/>
      <c r="FP1094" s="20"/>
      <c r="FQ1094" s="15"/>
      <c r="FR1094" s="20"/>
      <c r="FS1094" s="15"/>
      <c r="FT1094" s="20"/>
      <c r="FU1094" s="15"/>
      <c r="FV1094" s="20"/>
      <c r="FW1094" s="15"/>
      <c r="FX1094" s="20"/>
      <c r="FY1094" s="15"/>
      <c r="FZ1094" s="20"/>
      <c r="GA1094" s="15"/>
      <c r="GB1094" s="20"/>
      <c r="GC1094" s="15"/>
      <c r="GD1094" s="20"/>
      <c r="GE1094" s="15"/>
      <c r="GF1094" s="20"/>
      <c r="GG1094" s="170"/>
    </row>
    <row r="1095" spans="1:189" s="2" customFormat="1" ht="15" customHeight="1" x14ac:dyDescent="0.3">
      <c r="A1095" s="15" t="s">
        <v>133</v>
      </c>
      <c r="B1095" s="15" t="s">
        <v>140</v>
      </c>
      <c r="C1095" s="15" t="s">
        <v>175</v>
      </c>
      <c r="D1095" s="15" t="s">
        <v>178</v>
      </c>
      <c r="E1095" s="15" t="str">
        <f t="shared" si="219"/>
        <v>Eliah AGUSTIN</v>
      </c>
      <c r="F1095" s="15" t="s">
        <v>135</v>
      </c>
      <c r="G1095" s="15">
        <v>999920362</v>
      </c>
      <c r="H1095" s="15">
        <f t="shared" si="220"/>
        <v>63</v>
      </c>
      <c r="I1095" s="15"/>
      <c r="J1095" s="15"/>
      <c r="K1095" s="16"/>
      <c r="L1095" s="15"/>
      <c r="M1095" s="15"/>
      <c r="N1095" s="15"/>
      <c r="O1095" s="15">
        <f t="shared" si="215"/>
        <v>0</v>
      </c>
      <c r="P1095" s="15">
        <v>0</v>
      </c>
      <c r="Q1095" s="15">
        <f t="shared" si="216"/>
        <v>0</v>
      </c>
      <c r="R1095" s="15">
        <v>0</v>
      </c>
      <c r="S1095" s="15">
        <v>0</v>
      </c>
      <c r="T1095" s="15">
        <f t="shared" si="217"/>
        <v>0</v>
      </c>
      <c r="U1095" s="15">
        <f t="shared" si="218"/>
        <v>0</v>
      </c>
      <c r="V1095" s="15"/>
      <c r="W1095" s="15"/>
      <c r="X1095" s="15"/>
      <c r="Y1095" s="15"/>
      <c r="Z1095" s="16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>
        <f t="shared" si="221"/>
        <v>0</v>
      </c>
      <c r="CT1095" s="15">
        <f t="shared" si="222"/>
        <v>63</v>
      </c>
      <c r="CU1095" s="15">
        <f t="shared" si="223"/>
        <v>1</v>
      </c>
      <c r="CV1095" s="15">
        <f t="shared" si="224"/>
        <v>0</v>
      </c>
      <c r="CW1095" s="15"/>
      <c r="CX1095" s="15"/>
      <c r="CY1095" s="15">
        <f t="shared" si="225"/>
        <v>0</v>
      </c>
      <c r="CZ1095" s="15">
        <f>GG1095</f>
        <v>0</v>
      </c>
      <c r="DA1095" s="16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20"/>
      <c r="DY1095" s="15"/>
      <c r="DZ1095" s="20"/>
      <c r="EA1095" s="15"/>
      <c r="EB1095" s="20"/>
      <c r="EC1095" s="15"/>
      <c r="ED1095" s="20"/>
      <c r="EE1095" s="15"/>
      <c r="EF1095" s="20"/>
      <c r="EG1095" s="15"/>
      <c r="EH1095" s="20"/>
      <c r="EI1095" s="15"/>
      <c r="EJ1095" s="20"/>
      <c r="EK1095" s="15"/>
      <c r="EL1095" s="20"/>
      <c r="EM1095" s="15"/>
      <c r="EN1095" s="20"/>
      <c r="EO1095" s="15"/>
      <c r="EP1095" s="20"/>
      <c r="EQ1095" s="15"/>
      <c r="ER1095" s="20"/>
      <c r="ES1095" s="15"/>
      <c r="ET1095" s="20"/>
      <c r="EU1095" s="15"/>
      <c r="EV1095" s="20"/>
      <c r="EW1095" s="15"/>
      <c r="EX1095" s="20"/>
      <c r="EY1095" s="15"/>
      <c r="EZ1095" s="20"/>
      <c r="FA1095" s="15"/>
      <c r="FB1095" s="20"/>
      <c r="FC1095" s="15">
        <v>63</v>
      </c>
      <c r="FD1095" s="20">
        <v>5</v>
      </c>
      <c r="FE1095" s="15"/>
      <c r="FF1095" s="20"/>
      <c r="FG1095" s="15"/>
      <c r="FH1095" s="20"/>
      <c r="FI1095" s="15"/>
      <c r="FJ1095" s="20"/>
      <c r="FK1095" s="15"/>
      <c r="FL1095" s="20"/>
      <c r="FM1095" s="15"/>
      <c r="FN1095" s="20"/>
      <c r="FO1095" s="15"/>
      <c r="FP1095" s="20"/>
      <c r="FQ1095" s="15"/>
      <c r="FR1095" s="20"/>
      <c r="FS1095" s="15"/>
      <c r="FT1095" s="20"/>
      <c r="FU1095" s="15"/>
      <c r="FV1095" s="20"/>
      <c r="FW1095" s="15"/>
      <c r="FX1095" s="20"/>
      <c r="FY1095" s="15"/>
      <c r="FZ1095" s="20"/>
      <c r="GA1095" s="15"/>
      <c r="GB1095" s="20"/>
      <c r="GC1095" s="15"/>
      <c r="GD1095" s="20"/>
      <c r="GE1095" s="15"/>
      <c r="GF1095" s="20"/>
      <c r="GG1095" s="170"/>
    </row>
    <row r="1096" spans="1:189" s="2" customFormat="1" ht="15" customHeight="1" x14ac:dyDescent="0.3">
      <c r="A1096" s="15" t="s">
        <v>133</v>
      </c>
      <c r="B1096" s="15" t="s">
        <v>140</v>
      </c>
      <c r="C1096" s="15" t="s">
        <v>563</v>
      </c>
      <c r="D1096" s="15" t="s">
        <v>3151</v>
      </c>
      <c r="E1096" s="15" t="str">
        <f t="shared" si="219"/>
        <v>Amarak CHHIN</v>
      </c>
      <c r="F1096" s="15" t="s">
        <v>135</v>
      </c>
      <c r="G1096" s="15">
        <v>999920375</v>
      </c>
      <c r="H1096" s="15">
        <f t="shared" si="220"/>
        <v>68</v>
      </c>
      <c r="I1096" s="15"/>
      <c r="J1096" s="15"/>
      <c r="K1096" s="16"/>
      <c r="L1096" s="15"/>
      <c r="M1096" s="15"/>
      <c r="N1096" s="15"/>
      <c r="O1096" s="15">
        <f t="shared" si="215"/>
        <v>0</v>
      </c>
      <c r="P1096" s="15">
        <v>0</v>
      </c>
      <c r="Q1096" s="15">
        <f t="shared" si="216"/>
        <v>0</v>
      </c>
      <c r="R1096" s="15">
        <v>0</v>
      </c>
      <c r="S1096" s="15">
        <v>0</v>
      </c>
      <c r="T1096" s="15">
        <f t="shared" si="217"/>
        <v>0</v>
      </c>
      <c r="U1096" s="15">
        <f t="shared" si="218"/>
        <v>0</v>
      </c>
      <c r="V1096" s="15"/>
      <c r="W1096" s="15"/>
      <c r="X1096" s="15"/>
      <c r="Y1096" s="15"/>
      <c r="Z1096" s="16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>
        <f t="shared" si="221"/>
        <v>0</v>
      </c>
      <c r="CT1096" s="15">
        <f t="shared" si="222"/>
        <v>68</v>
      </c>
      <c r="CU1096" s="15">
        <f t="shared" si="223"/>
        <v>1</v>
      </c>
      <c r="CV1096" s="15">
        <f t="shared" si="224"/>
        <v>0</v>
      </c>
      <c r="CW1096" s="15"/>
      <c r="CX1096" s="15"/>
      <c r="CY1096" s="15">
        <f t="shared" si="225"/>
        <v>0</v>
      </c>
      <c r="CZ1096" s="15">
        <f>GG1096</f>
        <v>0</v>
      </c>
      <c r="DA1096" s="16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20"/>
      <c r="DY1096" s="15"/>
      <c r="DZ1096" s="20"/>
      <c r="EA1096" s="15"/>
      <c r="EB1096" s="20"/>
      <c r="EC1096" s="15"/>
      <c r="ED1096" s="20"/>
      <c r="EE1096" s="15"/>
      <c r="EF1096" s="20"/>
      <c r="EG1096" s="15"/>
      <c r="EH1096" s="20"/>
      <c r="EI1096" s="15"/>
      <c r="EJ1096" s="20"/>
      <c r="EK1096" s="15"/>
      <c r="EL1096" s="20"/>
      <c r="EM1096" s="15"/>
      <c r="EN1096" s="20"/>
      <c r="EO1096" s="15"/>
      <c r="EP1096" s="20"/>
      <c r="EQ1096" s="15"/>
      <c r="ER1096" s="20"/>
      <c r="ES1096" s="15"/>
      <c r="ET1096" s="20"/>
      <c r="EU1096" s="15"/>
      <c r="EV1096" s="20"/>
      <c r="EW1096" s="15"/>
      <c r="EX1096" s="20"/>
      <c r="EY1096" s="15"/>
      <c r="EZ1096" s="20"/>
      <c r="FA1096" s="15"/>
      <c r="FB1096" s="20"/>
      <c r="FC1096" s="15">
        <v>68</v>
      </c>
      <c r="FD1096" s="20">
        <v>3</v>
      </c>
      <c r="FE1096" s="15"/>
      <c r="FF1096" s="20"/>
      <c r="FG1096" s="15"/>
      <c r="FH1096" s="20"/>
      <c r="FI1096" s="15"/>
      <c r="FJ1096" s="20"/>
      <c r="FK1096" s="15"/>
      <c r="FL1096" s="20"/>
      <c r="FM1096" s="15"/>
      <c r="FN1096" s="20"/>
      <c r="FO1096" s="15"/>
      <c r="FP1096" s="20"/>
      <c r="FQ1096" s="15"/>
      <c r="FR1096" s="20"/>
      <c r="FS1096" s="15"/>
      <c r="FT1096" s="20"/>
      <c r="FU1096" s="15"/>
      <c r="FV1096" s="20"/>
      <c r="FW1096" s="15"/>
      <c r="FX1096" s="20"/>
      <c r="FY1096" s="15"/>
      <c r="FZ1096" s="20"/>
      <c r="GA1096" s="15"/>
      <c r="GB1096" s="20"/>
      <c r="GC1096" s="15"/>
      <c r="GD1096" s="20"/>
      <c r="GE1096" s="15"/>
      <c r="GF1096" s="20"/>
      <c r="GG1096" s="170"/>
    </row>
    <row r="1097" spans="1:189" s="2" customFormat="1" ht="15" customHeight="1" x14ac:dyDescent="0.3">
      <c r="A1097" s="15" t="s">
        <v>130</v>
      </c>
      <c r="B1097" s="15" t="s">
        <v>126</v>
      </c>
      <c r="C1097" s="15" t="s">
        <v>482</v>
      </c>
      <c r="D1097" s="15" t="s">
        <v>3123</v>
      </c>
      <c r="E1097" s="15" t="str">
        <f t="shared" si="219"/>
        <v>Isaac CHAN</v>
      </c>
      <c r="F1097" s="15" t="s">
        <v>135</v>
      </c>
      <c r="G1097" s="15">
        <v>999920384</v>
      </c>
      <c r="H1097" s="15">
        <f t="shared" si="220"/>
        <v>38</v>
      </c>
      <c r="I1097" s="15"/>
      <c r="J1097" s="15"/>
      <c r="K1097" s="16"/>
      <c r="L1097" s="15"/>
      <c r="M1097" s="15"/>
      <c r="N1097" s="15"/>
      <c r="O1097" s="15">
        <f t="shared" si="215"/>
        <v>0</v>
      </c>
      <c r="P1097" s="15">
        <v>0</v>
      </c>
      <c r="Q1097" s="15">
        <f t="shared" si="216"/>
        <v>0</v>
      </c>
      <c r="R1097" s="15">
        <v>0</v>
      </c>
      <c r="S1097" s="15">
        <v>0</v>
      </c>
      <c r="T1097" s="15">
        <f t="shared" si="217"/>
        <v>0</v>
      </c>
      <c r="U1097" s="15">
        <f t="shared" si="218"/>
        <v>0</v>
      </c>
      <c r="V1097" s="15"/>
      <c r="W1097" s="15"/>
      <c r="X1097" s="15"/>
      <c r="Y1097" s="15"/>
      <c r="Z1097" s="16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>
        <f t="shared" si="221"/>
        <v>0</v>
      </c>
      <c r="CT1097" s="15">
        <f t="shared" si="222"/>
        <v>38</v>
      </c>
      <c r="CU1097" s="15">
        <f t="shared" si="223"/>
        <v>0</v>
      </c>
      <c r="CV1097" s="15">
        <f t="shared" si="224"/>
        <v>0</v>
      </c>
      <c r="CW1097" s="15"/>
      <c r="CX1097" s="15"/>
      <c r="CY1097" s="15">
        <f t="shared" si="225"/>
        <v>0</v>
      </c>
      <c r="CZ1097" s="15">
        <f>GG1097</f>
        <v>0</v>
      </c>
      <c r="DA1097" s="16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20"/>
      <c r="DY1097" s="15"/>
      <c r="DZ1097" s="20"/>
      <c r="EA1097" s="15"/>
      <c r="EB1097" s="20"/>
      <c r="EC1097" s="15"/>
      <c r="ED1097" s="20"/>
      <c r="EE1097" s="15"/>
      <c r="EF1097" s="20"/>
      <c r="EG1097" s="15"/>
      <c r="EH1097" s="20"/>
      <c r="EI1097" s="15"/>
      <c r="EJ1097" s="20"/>
      <c r="EK1097" s="15"/>
      <c r="EL1097" s="20"/>
      <c r="EM1097" s="15"/>
      <c r="EN1097" s="20"/>
      <c r="EO1097" s="15"/>
      <c r="EP1097" s="20"/>
      <c r="EQ1097" s="15"/>
      <c r="ER1097" s="20"/>
      <c r="ES1097" s="15"/>
      <c r="ET1097" s="20"/>
      <c r="EU1097" s="15"/>
      <c r="EV1097" s="20"/>
      <c r="EW1097" s="15"/>
      <c r="EX1097" s="20"/>
      <c r="EY1097" s="15"/>
      <c r="EZ1097" s="20"/>
      <c r="FA1097" s="15"/>
      <c r="FB1097" s="20"/>
      <c r="FC1097" s="15">
        <v>38</v>
      </c>
      <c r="FD1097" s="20" t="s">
        <v>129</v>
      </c>
      <c r="FE1097" s="15"/>
      <c r="FF1097" s="20"/>
      <c r="FG1097" s="15"/>
      <c r="FH1097" s="20"/>
      <c r="FI1097" s="15"/>
      <c r="FJ1097" s="20"/>
      <c r="FK1097" s="15"/>
      <c r="FL1097" s="20"/>
      <c r="FM1097" s="15"/>
      <c r="FN1097" s="20"/>
      <c r="FO1097" s="15"/>
      <c r="FP1097" s="20"/>
      <c r="FQ1097" s="15"/>
      <c r="FR1097" s="20"/>
      <c r="FS1097" s="15"/>
      <c r="FT1097" s="20"/>
      <c r="FU1097" s="15"/>
      <c r="FV1097" s="20"/>
      <c r="FW1097" s="15"/>
      <c r="FX1097" s="20"/>
      <c r="FY1097" s="15"/>
      <c r="FZ1097" s="20"/>
      <c r="GA1097" s="15"/>
      <c r="GB1097" s="20"/>
      <c r="GC1097" s="15"/>
      <c r="GD1097" s="20"/>
      <c r="GE1097" s="15"/>
      <c r="GF1097" s="20"/>
      <c r="GG1097" s="170"/>
    </row>
    <row r="1098" spans="1:189" s="2" customFormat="1" ht="15" customHeight="1" x14ac:dyDescent="0.3">
      <c r="A1098" s="15" t="s">
        <v>133</v>
      </c>
      <c r="B1098" s="15" t="s">
        <v>140</v>
      </c>
      <c r="C1098" s="15" t="s">
        <v>1228</v>
      </c>
      <c r="D1098" s="15" t="s">
        <v>1225</v>
      </c>
      <c r="E1098" s="15" t="str">
        <f t="shared" si="219"/>
        <v>Byron LEE</v>
      </c>
      <c r="F1098" s="15" t="s">
        <v>135</v>
      </c>
      <c r="G1098" s="15">
        <v>999920399</v>
      </c>
      <c r="H1098" s="15">
        <f t="shared" si="220"/>
        <v>38</v>
      </c>
      <c r="I1098" s="15"/>
      <c r="J1098" s="15"/>
      <c r="K1098" s="16"/>
      <c r="L1098" s="15"/>
      <c r="M1098" s="15"/>
      <c r="N1098" s="15"/>
      <c r="O1098" s="15">
        <f t="shared" si="215"/>
        <v>0</v>
      </c>
      <c r="P1098" s="15">
        <v>0</v>
      </c>
      <c r="Q1098" s="15">
        <f t="shared" si="216"/>
        <v>0</v>
      </c>
      <c r="R1098" s="15">
        <v>0</v>
      </c>
      <c r="S1098" s="15">
        <v>0</v>
      </c>
      <c r="T1098" s="15">
        <f t="shared" si="217"/>
        <v>0</v>
      </c>
      <c r="U1098" s="15">
        <f t="shared" si="218"/>
        <v>0</v>
      </c>
      <c r="V1098" s="15"/>
      <c r="W1098" s="15"/>
      <c r="X1098" s="15"/>
      <c r="Y1098" s="15"/>
      <c r="Z1098" s="16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>
        <f t="shared" si="221"/>
        <v>0</v>
      </c>
      <c r="CT1098" s="15">
        <f t="shared" si="222"/>
        <v>38</v>
      </c>
      <c r="CU1098" s="15">
        <f t="shared" si="223"/>
        <v>0</v>
      </c>
      <c r="CV1098" s="15">
        <f t="shared" si="224"/>
        <v>0</v>
      </c>
      <c r="CW1098" s="15"/>
      <c r="CX1098" s="15"/>
      <c r="CY1098" s="15">
        <f t="shared" si="225"/>
        <v>0</v>
      </c>
      <c r="CZ1098" s="15">
        <f>GG1098</f>
        <v>0</v>
      </c>
      <c r="DA1098" s="16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20"/>
      <c r="DY1098" s="15"/>
      <c r="DZ1098" s="20"/>
      <c r="EA1098" s="15"/>
      <c r="EB1098" s="20"/>
      <c r="EC1098" s="15"/>
      <c r="ED1098" s="20"/>
      <c r="EE1098" s="15"/>
      <c r="EF1098" s="20"/>
      <c r="EG1098" s="15"/>
      <c r="EH1098" s="20"/>
      <c r="EI1098" s="15"/>
      <c r="EJ1098" s="20"/>
      <c r="EK1098" s="15"/>
      <c r="EL1098" s="20"/>
      <c r="EM1098" s="15"/>
      <c r="EN1098" s="20"/>
      <c r="EO1098" s="15"/>
      <c r="EP1098" s="20"/>
      <c r="EQ1098" s="15"/>
      <c r="ER1098" s="20"/>
      <c r="ES1098" s="15"/>
      <c r="ET1098" s="20"/>
      <c r="EU1098" s="15"/>
      <c r="EV1098" s="20"/>
      <c r="EW1098" s="15"/>
      <c r="EX1098" s="20"/>
      <c r="EY1098" s="15"/>
      <c r="EZ1098" s="20"/>
      <c r="FA1098" s="15"/>
      <c r="FB1098" s="20"/>
      <c r="FC1098" s="15">
        <v>38</v>
      </c>
      <c r="FD1098" s="20" t="s">
        <v>129</v>
      </c>
      <c r="FE1098" s="15"/>
      <c r="FF1098" s="20"/>
      <c r="FG1098" s="15"/>
      <c r="FH1098" s="20"/>
      <c r="FI1098" s="15"/>
      <c r="FJ1098" s="20"/>
      <c r="FK1098" s="15"/>
      <c r="FL1098" s="20"/>
      <c r="FM1098" s="15"/>
      <c r="FN1098" s="20"/>
      <c r="FO1098" s="15"/>
      <c r="FP1098" s="20"/>
      <c r="FQ1098" s="15"/>
      <c r="FR1098" s="20"/>
      <c r="FS1098" s="15"/>
      <c r="FT1098" s="20"/>
      <c r="FU1098" s="15"/>
      <c r="FV1098" s="20"/>
      <c r="FW1098" s="15"/>
      <c r="FX1098" s="20"/>
      <c r="FY1098" s="15"/>
      <c r="FZ1098" s="20"/>
      <c r="GA1098" s="15"/>
      <c r="GB1098" s="20"/>
      <c r="GC1098" s="15"/>
      <c r="GD1098" s="20"/>
      <c r="GE1098" s="15"/>
      <c r="GF1098" s="20"/>
      <c r="GG1098" s="170"/>
    </row>
    <row r="1099" spans="1:189" s="2" customFormat="1" ht="15" customHeight="1" x14ac:dyDescent="0.3">
      <c r="A1099" s="15" t="s">
        <v>146</v>
      </c>
      <c r="B1099" s="15" t="s">
        <v>140</v>
      </c>
      <c r="C1099" s="15" t="s">
        <v>4100</v>
      </c>
      <c r="D1099" s="15" t="s">
        <v>2228</v>
      </c>
      <c r="E1099" s="15" t="str">
        <f t="shared" si="219"/>
        <v>Helena Her</v>
      </c>
      <c r="F1099" s="15" t="s">
        <v>128</v>
      </c>
      <c r="G1099" s="15">
        <v>999920403</v>
      </c>
      <c r="H1099" s="15">
        <f t="shared" si="220"/>
        <v>140</v>
      </c>
      <c r="I1099" s="15"/>
      <c r="J1099" s="15"/>
      <c r="K1099" s="16"/>
      <c r="L1099" s="15"/>
      <c r="M1099" s="15"/>
      <c r="N1099" s="15"/>
      <c r="O1099" s="15">
        <f t="shared" si="215"/>
        <v>0</v>
      </c>
      <c r="P1099" s="15">
        <v>0</v>
      </c>
      <c r="Q1099" s="15">
        <f t="shared" si="216"/>
        <v>0</v>
      </c>
      <c r="R1099" s="15">
        <v>0</v>
      </c>
      <c r="S1099" s="15">
        <v>0</v>
      </c>
      <c r="T1099" s="15">
        <f t="shared" si="217"/>
        <v>0</v>
      </c>
      <c r="U1099" s="15">
        <f t="shared" si="218"/>
        <v>0</v>
      </c>
      <c r="V1099" s="15"/>
      <c r="W1099" s="15"/>
      <c r="X1099" s="15"/>
      <c r="Y1099" s="15"/>
      <c r="Z1099" s="16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>
        <f t="shared" si="221"/>
        <v>0</v>
      </c>
      <c r="CT1099" s="15">
        <f t="shared" si="222"/>
        <v>0</v>
      </c>
      <c r="CU1099" s="15">
        <f t="shared" si="223"/>
        <v>0</v>
      </c>
      <c r="CV1099" s="15">
        <f t="shared" si="224"/>
        <v>140</v>
      </c>
      <c r="CW1099" s="15"/>
      <c r="CX1099" s="15"/>
      <c r="CY1099" s="15">
        <f t="shared" si="225"/>
        <v>0</v>
      </c>
      <c r="CZ1099" s="15">
        <f>GG1099</f>
        <v>0</v>
      </c>
      <c r="DA1099" s="16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20"/>
      <c r="DY1099" s="15"/>
      <c r="DZ1099" s="20"/>
      <c r="EA1099" s="15"/>
      <c r="EB1099" s="20"/>
      <c r="EC1099" s="15"/>
      <c r="ED1099" s="20"/>
      <c r="EE1099" s="15"/>
      <c r="EF1099" s="20"/>
      <c r="EG1099" s="15"/>
      <c r="EH1099" s="20"/>
      <c r="EI1099" s="15"/>
      <c r="EJ1099" s="20"/>
      <c r="EK1099" s="15"/>
      <c r="EL1099" s="20"/>
      <c r="EM1099" s="15"/>
      <c r="EN1099" s="20"/>
      <c r="EO1099" s="15"/>
      <c r="EP1099" s="20"/>
      <c r="EQ1099" s="15"/>
      <c r="ER1099" s="20"/>
      <c r="ES1099" s="15"/>
      <c r="ET1099" s="20"/>
      <c r="EU1099" s="15"/>
      <c r="EV1099" s="20"/>
      <c r="EW1099" s="15"/>
      <c r="EX1099" s="20"/>
      <c r="EY1099" s="15"/>
      <c r="EZ1099" s="16"/>
      <c r="FA1099" s="15"/>
      <c r="FB1099" s="20"/>
      <c r="FC1099" s="15"/>
      <c r="FD1099" s="16"/>
      <c r="FE1099" s="15"/>
      <c r="FF1099" s="16"/>
      <c r="FG1099" s="15"/>
      <c r="FH1099" s="16"/>
      <c r="FI1099" s="15"/>
      <c r="FJ1099" s="16"/>
      <c r="FK1099" s="15"/>
      <c r="FL1099" s="16"/>
      <c r="FM1099" s="15"/>
      <c r="FN1099" s="16"/>
      <c r="FO1099" s="15"/>
      <c r="FP1099" s="20"/>
      <c r="FQ1099" s="15"/>
      <c r="FR1099" s="16"/>
      <c r="FS1099" s="15"/>
      <c r="FT1099" s="16"/>
      <c r="FU1099" s="15"/>
      <c r="FV1099" s="16"/>
      <c r="FW1099" s="15"/>
      <c r="FX1099" s="16"/>
      <c r="FY1099" s="15"/>
      <c r="FZ1099" s="16"/>
      <c r="GA1099" s="15"/>
      <c r="GB1099" s="16"/>
      <c r="GC1099" s="15">
        <v>140</v>
      </c>
      <c r="GD1099" s="20">
        <v>1</v>
      </c>
      <c r="GE1099" s="15"/>
      <c r="GF1099" s="20"/>
      <c r="GG1099" s="170"/>
    </row>
    <row r="1100" spans="1:189" s="2" customFormat="1" ht="15" customHeight="1" x14ac:dyDescent="0.3">
      <c r="A1100" s="15" t="s">
        <v>2904</v>
      </c>
      <c r="B1100" s="15" t="s">
        <v>142</v>
      </c>
      <c r="C1100" s="15" t="s">
        <v>1016</v>
      </c>
      <c r="D1100" s="15" t="s">
        <v>1017</v>
      </c>
      <c r="E1100" s="15" t="str">
        <f t="shared" si="219"/>
        <v>Sarthak Jena</v>
      </c>
      <c r="F1100" s="15" t="s">
        <v>135</v>
      </c>
      <c r="G1100" s="15">
        <v>999920408</v>
      </c>
      <c r="H1100" s="15">
        <f t="shared" si="220"/>
        <v>110</v>
      </c>
      <c r="I1100" s="15"/>
      <c r="J1100" s="15"/>
      <c r="K1100" s="21"/>
      <c r="L1100" s="15"/>
      <c r="M1100" s="15"/>
      <c r="N1100" s="15"/>
      <c r="O1100" s="15">
        <f t="shared" si="215"/>
        <v>0</v>
      </c>
      <c r="P1100" s="15">
        <v>0</v>
      </c>
      <c r="Q1100" s="15">
        <f t="shared" si="216"/>
        <v>1</v>
      </c>
      <c r="R1100" s="15">
        <v>0</v>
      </c>
      <c r="S1100" s="15">
        <v>0</v>
      </c>
      <c r="T1100" s="15">
        <f t="shared" si="217"/>
        <v>60</v>
      </c>
      <c r="U1100" s="15">
        <f t="shared" si="218"/>
        <v>50</v>
      </c>
      <c r="V1100" s="15"/>
      <c r="W1100" s="15"/>
      <c r="X1100" s="15"/>
      <c r="Y1100" s="15"/>
      <c r="Z1100" s="21"/>
      <c r="AA1100" s="17"/>
      <c r="AB1100" s="17"/>
      <c r="AC1100" s="17"/>
      <c r="AD1100" s="17"/>
      <c r="AE1100" s="17"/>
      <c r="AF1100" s="24"/>
      <c r="AG1100" s="17"/>
      <c r="AH1100" s="24"/>
      <c r="AI1100" s="17"/>
      <c r="AJ1100" s="24"/>
      <c r="AK1100" s="17"/>
      <c r="AL1100" s="24"/>
      <c r="AM1100" s="17"/>
      <c r="AN1100" s="24"/>
      <c r="AO1100" s="17"/>
      <c r="AP1100" s="24"/>
      <c r="AQ1100" s="17"/>
      <c r="AR1100" s="24"/>
      <c r="AS1100" s="17"/>
      <c r="AT1100" s="24"/>
      <c r="AU1100" s="17"/>
      <c r="AV1100" s="24"/>
      <c r="AW1100" s="17"/>
      <c r="AX1100" s="24"/>
      <c r="AY1100" s="17"/>
      <c r="AZ1100" s="17"/>
      <c r="BA1100" s="17"/>
      <c r="BB1100" s="24"/>
      <c r="BC1100" s="17"/>
      <c r="BD1100" s="24"/>
      <c r="BE1100" s="17"/>
      <c r="BF1100" s="24"/>
      <c r="BG1100" s="17"/>
      <c r="BH1100" s="24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24"/>
      <c r="CQ1100" s="17"/>
      <c r="CR1100" s="24"/>
      <c r="CS1100" s="15">
        <f t="shared" si="221"/>
        <v>0</v>
      </c>
      <c r="CT1100" s="15">
        <f t="shared" si="222"/>
        <v>0</v>
      </c>
      <c r="CU1100" s="15">
        <f t="shared" si="223"/>
        <v>0</v>
      </c>
      <c r="CV1100" s="15">
        <f t="shared" si="224"/>
        <v>0</v>
      </c>
      <c r="CW1100" s="15"/>
      <c r="CX1100" s="15"/>
      <c r="CY1100" s="15">
        <f t="shared" si="225"/>
        <v>0</v>
      </c>
      <c r="CZ1100" s="15">
        <f>GG1100</f>
        <v>0</v>
      </c>
      <c r="DA1100" s="20"/>
      <c r="DB1100" s="17"/>
      <c r="DC1100" s="15"/>
      <c r="DD1100" s="15"/>
      <c r="DE1100" s="15"/>
      <c r="DF1100" s="15"/>
      <c r="DG1100" s="15"/>
      <c r="DH1100" s="15"/>
      <c r="DI1100" s="15">
        <v>45</v>
      </c>
      <c r="DJ1100" s="15"/>
      <c r="DK1100" s="15"/>
      <c r="DL1100" s="15"/>
      <c r="DM1100" s="15"/>
      <c r="DN1100" s="15"/>
      <c r="DO1100" s="15"/>
      <c r="DP1100" s="17"/>
      <c r="DQ1100" s="15"/>
      <c r="DR1100" s="15"/>
      <c r="DS1100" s="15"/>
      <c r="DT1100" s="15"/>
      <c r="DU1100" s="15"/>
      <c r="DV1100" s="15"/>
      <c r="DW1100" s="15"/>
      <c r="DX1100" s="20"/>
      <c r="DY1100" s="15"/>
      <c r="DZ1100" s="20"/>
      <c r="EA1100" s="15"/>
      <c r="EB1100" s="20"/>
      <c r="EC1100" s="15">
        <v>60</v>
      </c>
      <c r="ED1100" s="20">
        <v>2</v>
      </c>
      <c r="EE1100" s="15"/>
      <c r="EF1100" s="20"/>
      <c r="EG1100" s="15">
        <v>50</v>
      </c>
      <c r="EH1100" s="20">
        <v>1</v>
      </c>
      <c r="EI1100" s="15"/>
      <c r="EJ1100" s="20"/>
      <c r="EK1100" s="15"/>
      <c r="EL1100" s="20"/>
      <c r="EM1100" s="15"/>
      <c r="EN1100" s="20"/>
      <c r="EO1100" s="15"/>
      <c r="EP1100" s="20"/>
      <c r="EQ1100" s="15"/>
      <c r="ER1100" s="20"/>
      <c r="ES1100" s="15"/>
      <c r="ET1100" s="20"/>
      <c r="EU1100" s="15"/>
      <c r="EV1100" s="20"/>
      <c r="EW1100" s="15"/>
      <c r="EX1100" s="20"/>
      <c r="EY1100" s="15"/>
      <c r="EZ1100" s="20"/>
      <c r="FA1100" s="15"/>
      <c r="FB1100" s="20"/>
      <c r="FC1100" s="15"/>
      <c r="FD1100" s="20"/>
      <c r="FE1100" s="15"/>
      <c r="FF1100" s="20"/>
      <c r="FG1100" s="15"/>
      <c r="FH1100" s="20"/>
      <c r="FI1100" s="15"/>
      <c r="FJ1100" s="20"/>
      <c r="FK1100" s="15"/>
      <c r="FL1100" s="20"/>
      <c r="FM1100" s="15"/>
      <c r="FN1100" s="20"/>
      <c r="FO1100" s="15"/>
      <c r="FP1100" s="20"/>
      <c r="FQ1100" s="15"/>
      <c r="FR1100" s="20"/>
      <c r="FS1100" s="15"/>
      <c r="FT1100" s="20"/>
      <c r="FU1100" s="15"/>
      <c r="FV1100" s="20"/>
      <c r="FW1100" s="15"/>
      <c r="FX1100" s="20"/>
      <c r="FY1100" s="15"/>
      <c r="FZ1100" s="20"/>
      <c r="GA1100" s="15"/>
      <c r="GB1100" s="20"/>
      <c r="GC1100" s="15"/>
      <c r="GD1100" s="20"/>
      <c r="GE1100" s="15"/>
      <c r="GF1100" s="20"/>
      <c r="GG1100" s="170"/>
    </row>
    <row r="1101" spans="1:189" s="2" customFormat="1" ht="15" customHeight="1" x14ac:dyDescent="0.3">
      <c r="A1101" s="15" t="s">
        <v>2905</v>
      </c>
      <c r="B1101" s="15" t="s">
        <v>126</v>
      </c>
      <c r="C1101" s="15" t="s">
        <v>3263</v>
      </c>
      <c r="D1101" s="15" t="s">
        <v>1225</v>
      </c>
      <c r="E1101" s="15" t="str">
        <f t="shared" si="219"/>
        <v>Hyun Jun LEE</v>
      </c>
      <c r="F1101" s="15" t="s">
        <v>135</v>
      </c>
      <c r="G1101" s="15">
        <v>999920427</v>
      </c>
      <c r="H1101" s="15">
        <f t="shared" si="220"/>
        <v>68</v>
      </c>
      <c r="I1101" s="15"/>
      <c r="J1101" s="15"/>
      <c r="K1101" s="16"/>
      <c r="L1101" s="15"/>
      <c r="M1101" s="15"/>
      <c r="N1101" s="15"/>
      <c r="O1101" s="15">
        <f t="shared" si="215"/>
        <v>0</v>
      </c>
      <c r="P1101" s="15">
        <v>0</v>
      </c>
      <c r="Q1101" s="15">
        <f t="shared" si="216"/>
        <v>0</v>
      </c>
      <c r="R1101" s="15">
        <v>0</v>
      </c>
      <c r="S1101" s="15">
        <v>0</v>
      </c>
      <c r="T1101" s="15">
        <f t="shared" si="217"/>
        <v>0</v>
      </c>
      <c r="U1101" s="15">
        <f t="shared" si="218"/>
        <v>0</v>
      </c>
      <c r="V1101" s="15"/>
      <c r="W1101" s="15"/>
      <c r="X1101" s="15"/>
      <c r="Y1101" s="15"/>
      <c r="Z1101" s="16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>
        <f t="shared" si="221"/>
        <v>0</v>
      </c>
      <c r="CT1101" s="15">
        <f t="shared" si="222"/>
        <v>68</v>
      </c>
      <c r="CU1101" s="15">
        <f t="shared" si="223"/>
        <v>1</v>
      </c>
      <c r="CV1101" s="15">
        <f t="shared" si="224"/>
        <v>0</v>
      </c>
      <c r="CW1101" s="15"/>
      <c r="CX1101" s="15"/>
      <c r="CY1101" s="15">
        <f t="shared" si="225"/>
        <v>0</v>
      </c>
      <c r="CZ1101" s="15">
        <f>GG1101</f>
        <v>0</v>
      </c>
      <c r="DA1101" s="16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20"/>
      <c r="DY1101" s="15"/>
      <c r="DZ1101" s="20"/>
      <c r="EA1101" s="15"/>
      <c r="EB1101" s="20"/>
      <c r="EC1101" s="15"/>
      <c r="ED1101" s="20"/>
      <c r="EE1101" s="15"/>
      <c r="EF1101" s="20"/>
      <c r="EG1101" s="15"/>
      <c r="EH1101" s="20"/>
      <c r="EI1101" s="15"/>
      <c r="EJ1101" s="20"/>
      <c r="EK1101" s="15"/>
      <c r="EL1101" s="20"/>
      <c r="EM1101" s="15"/>
      <c r="EN1101" s="20"/>
      <c r="EO1101" s="15"/>
      <c r="EP1101" s="20"/>
      <c r="EQ1101" s="15"/>
      <c r="ER1101" s="20"/>
      <c r="ES1101" s="15"/>
      <c r="ET1101" s="20"/>
      <c r="EU1101" s="15"/>
      <c r="EV1101" s="20"/>
      <c r="EW1101" s="15"/>
      <c r="EX1101" s="20"/>
      <c r="EY1101" s="15"/>
      <c r="EZ1101" s="20"/>
      <c r="FA1101" s="15"/>
      <c r="FB1101" s="20"/>
      <c r="FC1101" s="15">
        <v>68</v>
      </c>
      <c r="FD1101" s="20">
        <v>3</v>
      </c>
      <c r="FE1101" s="15"/>
      <c r="FF1101" s="20"/>
      <c r="FG1101" s="15"/>
      <c r="FH1101" s="20"/>
      <c r="FI1101" s="15"/>
      <c r="FJ1101" s="20"/>
      <c r="FK1101" s="15"/>
      <c r="FL1101" s="20"/>
      <c r="FM1101" s="15"/>
      <c r="FN1101" s="20"/>
      <c r="FO1101" s="15"/>
      <c r="FP1101" s="20"/>
      <c r="FQ1101" s="15"/>
      <c r="FR1101" s="20"/>
      <c r="FS1101" s="15"/>
      <c r="FT1101" s="20"/>
      <c r="FU1101" s="15"/>
      <c r="FV1101" s="20"/>
      <c r="FW1101" s="15"/>
      <c r="FX1101" s="20"/>
      <c r="FY1101" s="15"/>
      <c r="FZ1101" s="20"/>
      <c r="GA1101" s="15"/>
      <c r="GB1101" s="20"/>
      <c r="GC1101" s="15"/>
      <c r="GD1101" s="20"/>
      <c r="GE1101" s="15"/>
      <c r="GF1101" s="20"/>
      <c r="GG1101" s="170"/>
    </row>
    <row r="1102" spans="1:189" s="2" customFormat="1" ht="15" customHeight="1" x14ac:dyDescent="0.3">
      <c r="A1102" s="15" t="s">
        <v>130</v>
      </c>
      <c r="B1102" s="15" t="s">
        <v>142</v>
      </c>
      <c r="C1102" s="15" t="s">
        <v>228</v>
      </c>
      <c r="D1102" s="15" t="s">
        <v>3209</v>
      </c>
      <c r="E1102" s="15" t="str">
        <f t="shared" si="219"/>
        <v>Zavery ANDERSEN</v>
      </c>
      <c r="F1102" s="15" t="s">
        <v>135</v>
      </c>
      <c r="G1102" s="15">
        <v>999920446</v>
      </c>
      <c r="H1102" s="15">
        <f t="shared" si="220"/>
        <v>38</v>
      </c>
      <c r="I1102" s="15"/>
      <c r="J1102" s="15"/>
      <c r="K1102" s="16"/>
      <c r="L1102" s="15"/>
      <c r="M1102" s="15"/>
      <c r="N1102" s="15"/>
      <c r="O1102" s="15">
        <f t="shared" si="215"/>
        <v>0</v>
      </c>
      <c r="P1102" s="15">
        <v>0</v>
      </c>
      <c r="Q1102" s="15">
        <f t="shared" si="216"/>
        <v>0</v>
      </c>
      <c r="R1102" s="15">
        <v>0</v>
      </c>
      <c r="S1102" s="15">
        <v>0</v>
      </c>
      <c r="T1102" s="15">
        <f t="shared" si="217"/>
        <v>0</v>
      </c>
      <c r="U1102" s="15">
        <f t="shared" si="218"/>
        <v>0</v>
      </c>
      <c r="V1102" s="15"/>
      <c r="W1102" s="15"/>
      <c r="X1102" s="15"/>
      <c r="Y1102" s="15"/>
      <c r="Z1102" s="16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>
        <f t="shared" si="221"/>
        <v>0</v>
      </c>
      <c r="CT1102" s="15">
        <f t="shared" si="222"/>
        <v>38</v>
      </c>
      <c r="CU1102" s="15">
        <f t="shared" si="223"/>
        <v>0</v>
      </c>
      <c r="CV1102" s="15">
        <f t="shared" si="224"/>
        <v>0</v>
      </c>
      <c r="CW1102" s="15"/>
      <c r="CX1102" s="15"/>
      <c r="CY1102" s="15">
        <f t="shared" si="225"/>
        <v>0</v>
      </c>
      <c r="CZ1102" s="15">
        <f>GG1102</f>
        <v>0</v>
      </c>
      <c r="DA1102" s="16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20"/>
      <c r="DY1102" s="15"/>
      <c r="DZ1102" s="20"/>
      <c r="EA1102" s="15"/>
      <c r="EB1102" s="20"/>
      <c r="EC1102" s="15"/>
      <c r="ED1102" s="20"/>
      <c r="EE1102" s="15"/>
      <c r="EF1102" s="20"/>
      <c r="EG1102" s="15"/>
      <c r="EH1102" s="20"/>
      <c r="EI1102" s="15"/>
      <c r="EJ1102" s="20"/>
      <c r="EK1102" s="15"/>
      <c r="EL1102" s="20"/>
      <c r="EM1102" s="15"/>
      <c r="EN1102" s="20"/>
      <c r="EO1102" s="15"/>
      <c r="EP1102" s="20"/>
      <c r="EQ1102" s="15"/>
      <c r="ER1102" s="20"/>
      <c r="ES1102" s="15"/>
      <c r="ET1102" s="20"/>
      <c r="EU1102" s="15"/>
      <c r="EV1102" s="20"/>
      <c r="EW1102" s="15"/>
      <c r="EX1102" s="20"/>
      <c r="EY1102" s="15"/>
      <c r="EZ1102" s="20"/>
      <c r="FA1102" s="15"/>
      <c r="FB1102" s="20"/>
      <c r="FC1102" s="15">
        <v>38</v>
      </c>
      <c r="FD1102" s="20" t="s">
        <v>129</v>
      </c>
      <c r="FE1102" s="15"/>
      <c r="FF1102" s="20"/>
      <c r="FG1102" s="15"/>
      <c r="FH1102" s="20"/>
      <c r="FI1102" s="15"/>
      <c r="FJ1102" s="20"/>
      <c r="FK1102" s="15"/>
      <c r="FL1102" s="20"/>
      <c r="FM1102" s="15"/>
      <c r="FN1102" s="20"/>
      <c r="FO1102" s="15"/>
      <c r="FP1102" s="20"/>
      <c r="FQ1102" s="15"/>
      <c r="FR1102" s="20"/>
      <c r="FS1102" s="15"/>
      <c r="FT1102" s="20"/>
      <c r="FU1102" s="15"/>
      <c r="FV1102" s="20"/>
      <c r="FW1102" s="15"/>
      <c r="FX1102" s="20"/>
      <c r="FY1102" s="15"/>
      <c r="FZ1102" s="20"/>
      <c r="GA1102" s="15"/>
      <c r="GB1102" s="20"/>
      <c r="GC1102" s="15"/>
      <c r="GD1102" s="20"/>
      <c r="GE1102" s="15"/>
      <c r="GF1102" s="20"/>
      <c r="GG1102" s="170"/>
    </row>
    <row r="1103" spans="1:189" s="2" customFormat="1" ht="15" customHeight="1" x14ac:dyDescent="0.3">
      <c r="A1103" s="15" t="s">
        <v>133</v>
      </c>
      <c r="B1103" s="15" t="s">
        <v>140</v>
      </c>
      <c r="C1103" s="15" t="s">
        <v>438</v>
      </c>
      <c r="D1103" s="15" t="s">
        <v>3154</v>
      </c>
      <c r="E1103" s="15" t="str">
        <f t="shared" si="219"/>
        <v>Jack SOLORZANO WONG</v>
      </c>
      <c r="F1103" s="15" t="s">
        <v>135</v>
      </c>
      <c r="G1103" s="15">
        <v>999920450</v>
      </c>
      <c r="H1103" s="15">
        <f t="shared" si="220"/>
        <v>38</v>
      </c>
      <c r="I1103" s="15"/>
      <c r="J1103" s="15"/>
      <c r="K1103" s="16"/>
      <c r="L1103" s="15"/>
      <c r="M1103" s="15"/>
      <c r="N1103" s="15"/>
      <c r="O1103" s="15">
        <f t="shared" si="215"/>
        <v>0</v>
      </c>
      <c r="P1103" s="15">
        <v>0</v>
      </c>
      <c r="Q1103" s="15">
        <f t="shared" si="216"/>
        <v>0</v>
      </c>
      <c r="R1103" s="15">
        <v>0</v>
      </c>
      <c r="S1103" s="15">
        <v>0</v>
      </c>
      <c r="T1103" s="15">
        <f t="shared" si="217"/>
        <v>0</v>
      </c>
      <c r="U1103" s="15">
        <f t="shared" si="218"/>
        <v>0</v>
      </c>
      <c r="V1103" s="15"/>
      <c r="W1103" s="15"/>
      <c r="X1103" s="15"/>
      <c r="Y1103" s="15"/>
      <c r="Z1103" s="16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>
        <f t="shared" si="221"/>
        <v>0</v>
      </c>
      <c r="CT1103" s="15">
        <f t="shared" si="222"/>
        <v>38</v>
      </c>
      <c r="CU1103" s="15">
        <f t="shared" si="223"/>
        <v>0</v>
      </c>
      <c r="CV1103" s="15">
        <f t="shared" si="224"/>
        <v>0</v>
      </c>
      <c r="CW1103" s="15"/>
      <c r="CX1103" s="15"/>
      <c r="CY1103" s="15">
        <f t="shared" si="225"/>
        <v>0</v>
      </c>
      <c r="CZ1103" s="15">
        <f>GG1103</f>
        <v>0</v>
      </c>
      <c r="DA1103" s="16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20"/>
      <c r="DY1103" s="15"/>
      <c r="DZ1103" s="20"/>
      <c r="EA1103" s="15"/>
      <c r="EB1103" s="20"/>
      <c r="EC1103" s="15"/>
      <c r="ED1103" s="20"/>
      <c r="EE1103" s="15"/>
      <c r="EF1103" s="20"/>
      <c r="EG1103" s="15"/>
      <c r="EH1103" s="20"/>
      <c r="EI1103" s="15"/>
      <c r="EJ1103" s="20"/>
      <c r="EK1103" s="15"/>
      <c r="EL1103" s="20"/>
      <c r="EM1103" s="15"/>
      <c r="EN1103" s="20"/>
      <c r="EO1103" s="15"/>
      <c r="EP1103" s="20"/>
      <c r="EQ1103" s="15"/>
      <c r="ER1103" s="20"/>
      <c r="ES1103" s="15"/>
      <c r="ET1103" s="20"/>
      <c r="EU1103" s="15"/>
      <c r="EV1103" s="20"/>
      <c r="EW1103" s="15"/>
      <c r="EX1103" s="20"/>
      <c r="EY1103" s="15"/>
      <c r="EZ1103" s="20"/>
      <c r="FA1103" s="15"/>
      <c r="FB1103" s="20"/>
      <c r="FC1103" s="15">
        <v>38</v>
      </c>
      <c r="FD1103" s="20" t="s">
        <v>129</v>
      </c>
      <c r="FE1103" s="15"/>
      <c r="FF1103" s="20"/>
      <c r="FG1103" s="15"/>
      <c r="FH1103" s="20"/>
      <c r="FI1103" s="15"/>
      <c r="FJ1103" s="20"/>
      <c r="FK1103" s="15"/>
      <c r="FL1103" s="20"/>
      <c r="FM1103" s="15"/>
      <c r="FN1103" s="20"/>
      <c r="FO1103" s="15"/>
      <c r="FP1103" s="20"/>
      <c r="FQ1103" s="15"/>
      <c r="FR1103" s="20"/>
      <c r="FS1103" s="15"/>
      <c r="FT1103" s="20"/>
      <c r="FU1103" s="15"/>
      <c r="FV1103" s="20"/>
      <c r="FW1103" s="15"/>
      <c r="FX1103" s="20"/>
      <c r="FY1103" s="15"/>
      <c r="FZ1103" s="20"/>
      <c r="GA1103" s="15"/>
      <c r="GB1103" s="20"/>
      <c r="GC1103" s="15"/>
      <c r="GD1103" s="20"/>
      <c r="GE1103" s="15"/>
      <c r="GF1103" s="20"/>
      <c r="GG1103" s="170"/>
    </row>
    <row r="1104" spans="1:189" s="2" customFormat="1" ht="15" customHeight="1" x14ac:dyDescent="0.3">
      <c r="A1104" s="17" t="s">
        <v>125</v>
      </c>
      <c r="B1104" s="17" t="s">
        <v>126</v>
      </c>
      <c r="C1104" s="17" t="s">
        <v>179</v>
      </c>
      <c r="D1104" s="17" t="s">
        <v>1472</v>
      </c>
      <c r="E1104" s="15" t="str">
        <f t="shared" si="219"/>
        <v>Ava Ng</v>
      </c>
      <c r="F1104" s="17" t="s">
        <v>128</v>
      </c>
      <c r="G1104" s="15">
        <v>999920460</v>
      </c>
      <c r="H1104" s="15">
        <f t="shared" si="220"/>
        <v>263</v>
      </c>
      <c r="I1104" s="15"/>
      <c r="J1104" s="15"/>
      <c r="K1104" s="16"/>
      <c r="L1104" s="15"/>
      <c r="M1104" s="15"/>
      <c r="N1104" s="15"/>
      <c r="O1104" s="15">
        <f t="shared" si="215"/>
        <v>0</v>
      </c>
      <c r="P1104" s="15">
        <v>0</v>
      </c>
      <c r="Q1104" s="15">
        <f t="shared" si="216"/>
        <v>1</v>
      </c>
      <c r="R1104" s="15">
        <v>0</v>
      </c>
      <c r="S1104" s="15">
        <v>0</v>
      </c>
      <c r="T1104" s="15">
        <f t="shared" si="217"/>
        <v>51</v>
      </c>
      <c r="U1104" s="15">
        <f t="shared" si="218"/>
        <v>0</v>
      </c>
      <c r="V1104" s="15"/>
      <c r="W1104" s="15"/>
      <c r="X1104" s="15"/>
      <c r="Y1104" s="15"/>
      <c r="Z1104" s="16"/>
      <c r="AA1104" s="15"/>
      <c r="AB1104" s="24"/>
      <c r="AC1104" s="15"/>
      <c r="AD1104" s="15"/>
      <c r="AE1104" s="15"/>
      <c r="AF1104" s="15"/>
      <c r="AG1104" s="15"/>
      <c r="AH1104" s="24"/>
      <c r="AI1104" s="15"/>
      <c r="AJ1104" s="15"/>
      <c r="AK1104" s="15"/>
      <c r="AL1104" s="15"/>
      <c r="AM1104" s="15"/>
      <c r="AN1104" s="24"/>
      <c r="AO1104" s="15"/>
      <c r="AP1104" s="24"/>
      <c r="AQ1104" s="15"/>
      <c r="AR1104" s="24"/>
      <c r="AS1104" s="15"/>
      <c r="AT1104" s="24"/>
      <c r="AU1104" s="15"/>
      <c r="AV1104" s="24"/>
      <c r="AW1104" s="15"/>
      <c r="AX1104" s="24"/>
      <c r="AY1104" s="15"/>
      <c r="AZ1104" s="15"/>
      <c r="BA1104" s="15"/>
      <c r="BB1104" s="15"/>
      <c r="BC1104" s="15"/>
      <c r="BD1104" s="15"/>
      <c r="BE1104" s="15"/>
      <c r="BF1104" s="24"/>
      <c r="BG1104" s="15"/>
      <c r="BH1104" s="24"/>
      <c r="BI1104" s="15"/>
      <c r="BJ1104" s="24"/>
      <c r="BK1104" s="15"/>
      <c r="BL1104" s="24"/>
      <c r="BM1104" s="15"/>
      <c r="BN1104" s="24"/>
      <c r="BO1104" s="15"/>
      <c r="BP1104" s="24"/>
      <c r="BQ1104" s="15"/>
      <c r="BR1104" s="24"/>
      <c r="BS1104" s="15"/>
      <c r="BT1104" s="24"/>
      <c r="BU1104" s="15"/>
      <c r="BV1104" s="24"/>
      <c r="BW1104" s="15"/>
      <c r="BX1104" s="24"/>
      <c r="BY1104" s="15"/>
      <c r="BZ1104" s="24"/>
      <c r="CA1104" s="15"/>
      <c r="CB1104" s="24"/>
      <c r="CC1104" s="15"/>
      <c r="CD1104" s="24"/>
      <c r="CE1104" s="15"/>
      <c r="CF1104" s="24"/>
      <c r="CG1104" s="15"/>
      <c r="CH1104" s="25"/>
      <c r="CI1104" s="15">
        <v>38</v>
      </c>
      <c r="CJ1104" s="25" t="s">
        <v>129</v>
      </c>
      <c r="CK1104" s="15"/>
      <c r="CL1104" s="25"/>
      <c r="CM1104" s="15"/>
      <c r="CN1104" s="25"/>
      <c r="CO1104" s="15"/>
      <c r="CP1104" s="25"/>
      <c r="CQ1104" s="15"/>
      <c r="CR1104" s="25"/>
      <c r="CS1104" s="15">
        <f t="shared" si="221"/>
        <v>0</v>
      </c>
      <c r="CT1104" s="15">
        <f t="shared" si="222"/>
        <v>168</v>
      </c>
      <c r="CU1104" s="15">
        <f t="shared" si="223"/>
        <v>2</v>
      </c>
      <c r="CV1104" s="15">
        <f t="shared" si="224"/>
        <v>44</v>
      </c>
      <c r="CW1104" s="15"/>
      <c r="CX1104" s="15"/>
      <c r="CY1104" s="15">
        <f t="shared" si="225"/>
        <v>0</v>
      </c>
      <c r="CZ1104" s="15">
        <f>GG1104</f>
        <v>0</v>
      </c>
      <c r="DA1104" s="19"/>
      <c r="DB1104" s="17"/>
      <c r="DC1104" s="15"/>
      <c r="DD1104" s="15"/>
      <c r="DE1104" s="15"/>
      <c r="DF1104" s="15"/>
      <c r="DG1104" s="15"/>
      <c r="DH1104" s="15"/>
      <c r="DI1104" s="15">
        <v>54</v>
      </c>
      <c r="DJ1104" s="15"/>
      <c r="DK1104" s="15"/>
      <c r="DL1104" s="15"/>
      <c r="DM1104" s="15"/>
      <c r="DN1104" s="15"/>
      <c r="DO1104" s="15"/>
      <c r="DP1104" s="17"/>
      <c r="DQ1104" s="15"/>
      <c r="DR1104" s="15"/>
      <c r="DS1104" s="15"/>
      <c r="DT1104" s="15"/>
      <c r="DU1104" s="15"/>
      <c r="DV1104" s="15"/>
      <c r="DW1104" s="15">
        <v>44</v>
      </c>
      <c r="DX1104" s="20" t="s">
        <v>129</v>
      </c>
      <c r="DY1104" s="15"/>
      <c r="DZ1104" s="20"/>
      <c r="EA1104" s="15"/>
      <c r="EB1104" s="20"/>
      <c r="EC1104" s="15">
        <v>51</v>
      </c>
      <c r="ED1104" s="20" t="s">
        <v>129</v>
      </c>
      <c r="EE1104" s="15"/>
      <c r="EF1104" s="20"/>
      <c r="EG1104" s="15"/>
      <c r="EH1104" s="20"/>
      <c r="EI1104" s="15"/>
      <c r="EJ1104" s="20"/>
      <c r="EK1104" s="15"/>
      <c r="EL1104" s="20"/>
      <c r="EM1104" s="15"/>
      <c r="EN1104" s="20"/>
      <c r="EO1104" s="15"/>
      <c r="EP1104" s="20"/>
      <c r="EQ1104" s="15"/>
      <c r="ER1104" s="20"/>
      <c r="ES1104" s="15"/>
      <c r="ET1104" s="20"/>
      <c r="EU1104" s="15">
        <v>54</v>
      </c>
      <c r="EV1104" s="20">
        <v>7</v>
      </c>
      <c r="EW1104" s="15"/>
      <c r="EX1104" s="20"/>
      <c r="EY1104" s="15"/>
      <c r="EZ1104" s="20"/>
      <c r="FA1104" s="15"/>
      <c r="FB1104" s="20"/>
      <c r="FC1104" s="15"/>
      <c r="FD1104" s="20"/>
      <c r="FE1104" s="15"/>
      <c r="FF1104" s="20"/>
      <c r="FG1104" s="15"/>
      <c r="FH1104" s="20"/>
      <c r="FI1104" s="15"/>
      <c r="FJ1104" s="20"/>
      <c r="FK1104" s="15"/>
      <c r="FL1104" s="20"/>
      <c r="FM1104" s="15"/>
      <c r="FN1104" s="20"/>
      <c r="FO1104" s="15">
        <v>63</v>
      </c>
      <c r="FP1104" s="20"/>
      <c r="FQ1104" s="15"/>
      <c r="FR1104" s="20"/>
      <c r="FS1104" s="15">
        <v>51</v>
      </c>
      <c r="FT1104" s="20">
        <v>8</v>
      </c>
      <c r="FU1104" s="15"/>
      <c r="FV1104" s="20"/>
      <c r="FW1104" s="15"/>
      <c r="FX1104" s="20"/>
      <c r="FY1104" s="15"/>
      <c r="FZ1104" s="20"/>
      <c r="GA1104" s="15"/>
      <c r="GB1104" s="20"/>
      <c r="GC1104" s="15"/>
      <c r="GD1104" s="20"/>
      <c r="GE1104" s="15">
        <v>44</v>
      </c>
      <c r="GF1104" s="20" t="s">
        <v>129</v>
      </c>
      <c r="GG1104" s="170"/>
    </row>
    <row r="1105" spans="1:189" s="2" customFormat="1" ht="15" customHeight="1" x14ac:dyDescent="0.3">
      <c r="A1105" s="15" t="s">
        <v>130</v>
      </c>
      <c r="B1105" s="15" t="s">
        <v>126</v>
      </c>
      <c r="C1105" s="15" t="s">
        <v>1131</v>
      </c>
      <c r="D1105" s="15" t="s">
        <v>3243</v>
      </c>
      <c r="E1105" s="15" t="str">
        <f t="shared" si="219"/>
        <v>Sabrina ZENG</v>
      </c>
      <c r="F1105" s="15" t="s">
        <v>128</v>
      </c>
      <c r="G1105" s="15">
        <v>999920470</v>
      </c>
      <c r="H1105" s="15">
        <f t="shared" si="220"/>
        <v>29</v>
      </c>
      <c r="I1105" s="15"/>
      <c r="J1105" s="15"/>
      <c r="K1105" s="16"/>
      <c r="L1105" s="15"/>
      <c r="M1105" s="15"/>
      <c r="N1105" s="15"/>
      <c r="O1105" s="15">
        <f t="shared" si="215"/>
        <v>0</v>
      </c>
      <c r="P1105" s="15">
        <v>0</v>
      </c>
      <c r="Q1105" s="15">
        <f t="shared" si="216"/>
        <v>0</v>
      </c>
      <c r="R1105" s="15">
        <v>0</v>
      </c>
      <c r="S1105" s="15">
        <v>0</v>
      </c>
      <c r="T1105" s="15">
        <f t="shared" si="217"/>
        <v>0</v>
      </c>
      <c r="U1105" s="15">
        <f t="shared" si="218"/>
        <v>0</v>
      </c>
      <c r="V1105" s="15"/>
      <c r="W1105" s="15"/>
      <c r="X1105" s="15"/>
      <c r="Y1105" s="15"/>
      <c r="Z1105" s="16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>
        <f t="shared" si="221"/>
        <v>0</v>
      </c>
      <c r="CT1105" s="15">
        <f t="shared" si="222"/>
        <v>29</v>
      </c>
      <c r="CU1105" s="15">
        <f t="shared" si="223"/>
        <v>0</v>
      </c>
      <c r="CV1105" s="15">
        <f t="shared" si="224"/>
        <v>0</v>
      </c>
      <c r="CW1105" s="15"/>
      <c r="CX1105" s="15"/>
      <c r="CY1105" s="15">
        <f t="shared" si="225"/>
        <v>0</v>
      </c>
      <c r="CZ1105" s="15">
        <f>GG1105</f>
        <v>0</v>
      </c>
      <c r="DA1105" s="16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20"/>
      <c r="DY1105" s="15"/>
      <c r="DZ1105" s="20"/>
      <c r="EA1105" s="15"/>
      <c r="EB1105" s="20"/>
      <c r="EC1105" s="15"/>
      <c r="ED1105" s="20"/>
      <c r="EE1105" s="15"/>
      <c r="EF1105" s="20"/>
      <c r="EG1105" s="15"/>
      <c r="EH1105" s="20"/>
      <c r="EI1105" s="15"/>
      <c r="EJ1105" s="20"/>
      <c r="EK1105" s="15"/>
      <c r="EL1105" s="20"/>
      <c r="EM1105" s="15"/>
      <c r="EN1105" s="20"/>
      <c r="EO1105" s="15"/>
      <c r="EP1105" s="20"/>
      <c r="EQ1105" s="15"/>
      <c r="ER1105" s="20"/>
      <c r="ES1105" s="15"/>
      <c r="ET1105" s="20"/>
      <c r="EU1105" s="15"/>
      <c r="EV1105" s="20"/>
      <c r="EW1105" s="15"/>
      <c r="EX1105" s="20"/>
      <c r="EY1105" s="15"/>
      <c r="EZ1105" s="20"/>
      <c r="FA1105" s="15"/>
      <c r="FB1105" s="20"/>
      <c r="FC1105" s="15">
        <v>29</v>
      </c>
      <c r="FD1105" s="20" t="s">
        <v>168</v>
      </c>
      <c r="FE1105" s="15"/>
      <c r="FF1105" s="20"/>
      <c r="FG1105" s="15"/>
      <c r="FH1105" s="20"/>
      <c r="FI1105" s="15"/>
      <c r="FJ1105" s="20"/>
      <c r="FK1105" s="15"/>
      <c r="FL1105" s="20"/>
      <c r="FM1105" s="15"/>
      <c r="FN1105" s="20"/>
      <c r="FO1105" s="15"/>
      <c r="FP1105" s="20"/>
      <c r="FQ1105" s="15"/>
      <c r="FR1105" s="20"/>
      <c r="FS1105" s="15"/>
      <c r="FT1105" s="20"/>
      <c r="FU1105" s="15"/>
      <c r="FV1105" s="20"/>
      <c r="FW1105" s="15"/>
      <c r="FX1105" s="20"/>
      <c r="FY1105" s="15"/>
      <c r="FZ1105" s="20"/>
      <c r="GA1105" s="15"/>
      <c r="GB1105" s="20"/>
      <c r="GC1105" s="15"/>
      <c r="GD1105" s="20"/>
      <c r="GE1105" s="15"/>
      <c r="GF1105" s="20"/>
      <c r="GG1105" s="170"/>
    </row>
    <row r="1106" spans="1:189" s="2" customFormat="1" ht="15" customHeight="1" x14ac:dyDescent="0.3">
      <c r="A1106" s="15" t="s">
        <v>130</v>
      </c>
      <c r="B1106" s="15" t="s">
        <v>126</v>
      </c>
      <c r="C1106" s="15" t="s">
        <v>158</v>
      </c>
      <c r="D1106" s="15" t="s">
        <v>3243</v>
      </c>
      <c r="E1106" s="15" t="str">
        <f t="shared" si="219"/>
        <v>Sophia ZENG</v>
      </c>
      <c r="F1106" s="15" t="s">
        <v>128</v>
      </c>
      <c r="G1106" s="15">
        <v>999920471</v>
      </c>
      <c r="H1106" s="15">
        <f t="shared" si="220"/>
        <v>29</v>
      </c>
      <c r="I1106" s="15"/>
      <c r="J1106" s="15"/>
      <c r="K1106" s="16"/>
      <c r="L1106" s="15"/>
      <c r="M1106" s="15"/>
      <c r="N1106" s="15"/>
      <c r="O1106" s="15">
        <f t="shared" si="215"/>
        <v>0</v>
      </c>
      <c r="P1106" s="15">
        <v>0</v>
      </c>
      <c r="Q1106" s="15">
        <f t="shared" si="216"/>
        <v>0</v>
      </c>
      <c r="R1106" s="15">
        <v>0</v>
      </c>
      <c r="S1106" s="15">
        <v>0</v>
      </c>
      <c r="T1106" s="15">
        <f t="shared" si="217"/>
        <v>0</v>
      </c>
      <c r="U1106" s="15">
        <f t="shared" si="218"/>
        <v>0</v>
      </c>
      <c r="V1106" s="15"/>
      <c r="W1106" s="15"/>
      <c r="X1106" s="15"/>
      <c r="Y1106" s="15"/>
      <c r="Z1106" s="16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>
        <f t="shared" si="221"/>
        <v>0</v>
      </c>
      <c r="CT1106" s="15">
        <f t="shared" si="222"/>
        <v>29</v>
      </c>
      <c r="CU1106" s="15">
        <f t="shared" si="223"/>
        <v>0</v>
      </c>
      <c r="CV1106" s="15">
        <f t="shared" si="224"/>
        <v>0</v>
      </c>
      <c r="CW1106" s="15"/>
      <c r="CX1106" s="15"/>
      <c r="CY1106" s="15">
        <f t="shared" si="225"/>
        <v>0</v>
      </c>
      <c r="CZ1106" s="15">
        <f>GG1106</f>
        <v>0</v>
      </c>
      <c r="DA1106" s="16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20"/>
      <c r="DY1106" s="15"/>
      <c r="DZ1106" s="20"/>
      <c r="EA1106" s="15"/>
      <c r="EB1106" s="20"/>
      <c r="EC1106" s="15"/>
      <c r="ED1106" s="20"/>
      <c r="EE1106" s="15"/>
      <c r="EF1106" s="20"/>
      <c r="EG1106" s="15"/>
      <c r="EH1106" s="20"/>
      <c r="EI1106" s="15"/>
      <c r="EJ1106" s="20"/>
      <c r="EK1106" s="15"/>
      <c r="EL1106" s="20"/>
      <c r="EM1106" s="15"/>
      <c r="EN1106" s="20"/>
      <c r="EO1106" s="15"/>
      <c r="EP1106" s="20"/>
      <c r="EQ1106" s="15"/>
      <c r="ER1106" s="20"/>
      <c r="ES1106" s="15"/>
      <c r="ET1106" s="20"/>
      <c r="EU1106" s="15"/>
      <c r="EV1106" s="20"/>
      <c r="EW1106" s="15"/>
      <c r="EX1106" s="20"/>
      <c r="EY1106" s="15"/>
      <c r="EZ1106" s="20"/>
      <c r="FA1106" s="15"/>
      <c r="FB1106" s="20"/>
      <c r="FC1106" s="15">
        <v>29</v>
      </c>
      <c r="FD1106" s="20" t="s">
        <v>168</v>
      </c>
      <c r="FE1106" s="15"/>
      <c r="FF1106" s="20"/>
      <c r="FG1106" s="15"/>
      <c r="FH1106" s="20"/>
      <c r="FI1106" s="15"/>
      <c r="FJ1106" s="20"/>
      <c r="FK1106" s="15"/>
      <c r="FL1106" s="20"/>
      <c r="FM1106" s="15"/>
      <c r="FN1106" s="20"/>
      <c r="FO1106" s="15"/>
      <c r="FP1106" s="20"/>
      <c r="FQ1106" s="15"/>
      <c r="FR1106" s="20"/>
      <c r="FS1106" s="15"/>
      <c r="FT1106" s="20"/>
      <c r="FU1106" s="15"/>
      <c r="FV1106" s="20"/>
      <c r="FW1106" s="15"/>
      <c r="FX1106" s="20"/>
      <c r="FY1106" s="15"/>
      <c r="FZ1106" s="20"/>
      <c r="GA1106" s="15"/>
      <c r="GB1106" s="20"/>
      <c r="GC1106" s="15"/>
      <c r="GD1106" s="20"/>
      <c r="GE1106" s="15"/>
      <c r="GF1106" s="20"/>
      <c r="GG1106" s="170"/>
    </row>
    <row r="1107" spans="1:189" s="2" customFormat="1" ht="15" customHeight="1" x14ac:dyDescent="0.3">
      <c r="A1107" s="15" t="s">
        <v>2905</v>
      </c>
      <c r="B1107" s="17" t="s">
        <v>126</v>
      </c>
      <c r="C1107" s="17" t="s">
        <v>238</v>
      </c>
      <c r="D1107" s="17" t="s">
        <v>3663</v>
      </c>
      <c r="E1107" s="15" t="str">
        <f t="shared" si="219"/>
        <v>Sara Golas</v>
      </c>
      <c r="F1107" s="17" t="s">
        <v>128</v>
      </c>
      <c r="G1107" s="17">
        <v>999920484</v>
      </c>
      <c r="H1107" s="15">
        <f t="shared" si="220"/>
        <v>107</v>
      </c>
      <c r="I1107" s="15"/>
      <c r="J1107" s="15"/>
      <c r="K1107" s="16"/>
      <c r="L1107" s="15"/>
      <c r="M1107" s="15"/>
      <c r="N1107" s="15"/>
      <c r="O1107" s="15">
        <f t="shared" si="215"/>
        <v>0</v>
      </c>
      <c r="P1107" s="15">
        <v>0</v>
      </c>
      <c r="Q1107" s="15">
        <f t="shared" si="216"/>
        <v>0</v>
      </c>
      <c r="R1107" s="15">
        <v>0</v>
      </c>
      <c r="S1107" s="15">
        <v>0</v>
      </c>
      <c r="T1107" s="15">
        <f t="shared" si="217"/>
        <v>0</v>
      </c>
      <c r="U1107" s="15">
        <f t="shared" si="218"/>
        <v>0</v>
      </c>
      <c r="V1107" s="15"/>
      <c r="W1107" s="15"/>
      <c r="X1107" s="15"/>
      <c r="Y1107" s="15"/>
      <c r="Z1107" s="16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>
        <f t="shared" si="221"/>
        <v>0</v>
      </c>
      <c r="CT1107" s="15">
        <f t="shared" si="222"/>
        <v>63</v>
      </c>
      <c r="CU1107" s="15">
        <f t="shared" si="223"/>
        <v>1</v>
      </c>
      <c r="CV1107" s="15">
        <f t="shared" si="224"/>
        <v>44</v>
      </c>
      <c r="CW1107" s="15"/>
      <c r="CX1107" s="15"/>
      <c r="CY1107" s="15">
        <f t="shared" si="225"/>
        <v>0</v>
      </c>
      <c r="CZ1107" s="15">
        <f>GG1107</f>
        <v>0</v>
      </c>
      <c r="DA1107" s="16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20"/>
      <c r="DY1107" s="15"/>
      <c r="DZ1107" s="20"/>
      <c r="EA1107" s="15"/>
      <c r="EB1107" s="20"/>
      <c r="EC1107" s="15"/>
      <c r="ED1107" s="20"/>
      <c r="EE1107" s="15"/>
      <c r="EF1107" s="20"/>
      <c r="EG1107" s="15"/>
      <c r="EH1107" s="20"/>
      <c r="EI1107" s="15"/>
      <c r="EJ1107" s="20"/>
      <c r="EK1107" s="15"/>
      <c r="EL1107" s="20"/>
      <c r="EM1107" s="15"/>
      <c r="EN1107" s="20"/>
      <c r="EO1107" s="15"/>
      <c r="EP1107" s="20"/>
      <c r="EQ1107" s="15"/>
      <c r="ER1107" s="20"/>
      <c r="ES1107" s="15"/>
      <c r="ET1107" s="20"/>
      <c r="EU1107" s="15"/>
      <c r="EV1107" s="20"/>
      <c r="EW1107" s="15"/>
      <c r="EX1107" s="20"/>
      <c r="EY1107" s="15"/>
      <c r="EZ1107" s="20"/>
      <c r="FA1107" s="15"/>
      <c r="FB1107" s="20"/>
      <c r="FC1107" s="15"/>
      <c r="FD1107" s="20"/>
      <c r="FE1107" s="15"/>
      <c r="FF1107" s="20"/>
      <c r="FG1107" s="15"/>
      <c r="FH1107" s="20"/>
      <c r="FI1107" s="15"/>
      <c r="FJ1107" s="20"/>
      <c r="FK1107" s="15"/>
      <c r="FL1107" s="20"/>
      <c r="FM1107" s="15"/>
      <c r="FN1107" s="20"/>
      <c r="FO1107" s="15"/>
      <c r="FP1107" s="20"/>
      <c r="FQ1107" s="15"/>
      <c r="FR1107" s="20"/>
      <c r="FS1107" s="15">
        <v>63</v>
      </c>
      <c r="FT1107" s="20">
        <v>5</v>
      </c>
      <c r="FU1107" s="15"/>
      <c r="FV1107" s="20"/>
      <c r="FW1107" s="15"/>
      <c r="FX1107" s="20"/>
      <c r="FY1107" s="15"/>
      <c r="FZ1107" s="20"/>
      <c r="GA1107" s="15"/>
      <c r="GB1107" s="20"/>
      <c r="GC1107" s="15"/>
      <c r="GD1107" s="20"/>
      <c r="GE1107" s="15">
        <v>44</v>
      </c>
      <c r="GF1107" s="20" t="s">
        <v>129</v>
      </c>
      <c r="GG1107" s="170"/>
    </row>
    <row r="1108" spans="1:189" s="2" customFormat="1" ht="15" customHeight="1" x14ac:dyDescent="0.3">
      <c r="A1108" s="15" t="s">
        <v>130</v>
      </c>
      <c r="B1108" s="15" t="s">
        <v>126</v>
      </c>
      <c r="C1108" s="15" t="s">
        <v>449</v>
      </c>
      <c r="D1108" s="15" t="s">
        <v>533</v>
      </c>
      <c r="E1108" s="15" t="str">
        <f t="shared" si="219"/>
        <v>Michelle CHO</v>
      </c>
      <c r="F1108" s="15" t="s">
        <v>128</v>
      </c>
      <c r="G1108" s="15">
        <v>999920494</v>
      </c>
      <c r="H1108" s="15">
        <f t="shared" si="220"/>
        <v>29</v>
      </c>
      <c r="I1108" s="15"/>
      <c r="J1108" s="15"/>
      <c r="K1108" s="16"/>
      <c r="L1108" s="15"/>
      <c r="M1108" s="15"/>
      <c r="N1108" s="15"/>
      <c r="O1108" s="15">
        <f t="shared" si="215"/>
        <v>0</v>
      </c>
      <c r="P1108" s="15">
        <v>0</v>
      </c>
      <c r="Q1108" s="15">
        <f t="shared" si="216"/>
        <v>0</v>
      </c>
      <c r="R1108" s="15">
        <v>0</v>
      </c>
      <c r="S1108" s="15">
        <v>0</v>
      </c>
      <c r="T1108" s="15">
        <f t="shared" si="217"/>
        <v>0</v>
      </c>
      <c r="U1108" s="15">
        <f t="shared" si="218"/>
        <v>0</v>
      </c>
      <c r="V1108" s="15"/>
      <c r="W1108" s="15"/>
      <c r="X1108" s="15"/>
      <c r="Y1108" s="15"/>
      <c r="Z1108" s="16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>
        <f t="shared" si="221"/>
        <v>0</v>
      </c>
      <c r="CT1108" s="15">
        <f t="shared" si="222"/>
        <v>29</v>
      </c>
      <c r="CU1108" s="15">
        <f t="shared" si="223"/>
        <v>0</v>
      </c>
      <c r="CV1108" s="15">
        <f t="shared" si="224"/>
        <v>0</v>
      </c>
      <c r="CW1108" s="15"/>
      <c r="CX1108" s="15"/>
      <c r="CY1108" s="15">
        <f t="shared" si="225"/>
        <v>0</v>
      </c>
      <c r="CZ1108" s="15">
        <f>GG1108</f>
        <v>0</v>
      </c>
      <c r="DA1108" s="16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20"/>
      <c r="DY1108" s="15"/>
      <c r="DZ1108" s="20"/>
      <c r="EA1108" s="15"/>
      <c r="EB1108" s="20"/>
      <c r="EC1108" s="15"/>
      <c r="ED1108" s="20"/>
      <c r="EE1108" s="15"/>
      <c r="EF1108" s="20"/>
      <c r="EG1108" s="15"/>
      <c r="EH1108" s="20"/>
      <c r="EI1108" s="15"/>
      <c r="EJ1108" s="20"/>
      <c r="EK1108" s="15"/>
      <c r="EL1108" s="20"/>
      <c r="EM1108" s="15"/>
      <c r="EN1108" s="20"/>
      <c r="EO1108" s="15"/>
      <c r="EP1108" s="20"/>
      <c r="EQ1108" s="15"/>
      <c r="ER1108" s="20"/>
      <c r="ES1108" s="15"/>
      <c r="ET1108" s="20"/>
      <c r="EU1108" s="15"/>
      <c r="EV1108" s="20"/>
      <c r="EW1108" s="15"/>
      <c r="EX1108" s="20"/>
      <c r="EY1108" s="15"/>
      <c r="EZ1108" s="20"/>
      <c r="FA1108" s="15"/>
      <c r="FB1108" s="20"/>
      <c r="FC1108" s="15">
        <v>29</v>
      </c>
      <c r="FD1108" s="20" t="s">
        <v>168</v>
      </c>
      <c r="FE1108" s="15"/>
      <c r="FF1108" s="20"/>
      <c r="FG1108" s="15"/>
      <c r="FH1108" s="20"/>
      <c r="FI1108" s="15"/>
      <c r="FJ1108" s="20"/>
      <c r="FK1108" s="15"/>
      <c r="FL1108" s="20"/>
      <c r="FM1108" s="15"/>
      <c r="FN1108" s="20"/>
      <c r="FO1108" s="15"/>
      <c r="FP1108" s="20"/>
      <c r="FQ1108" s="15"/>
      <c r="FR1108" s="20"/>
      <c r="FS1108" s="15"/>
      <c r="FT1108" s="20"/>
      <c r="FU1108" s="15"/>
      <c r="FV1108" s="20"/>
      <c r="FW1108" s="15"/>
      <c r="FX1108" s="20"/>
      <c r="FY1108" s="15"/>
      <c r="FZ1108" s="20"/>
      <c r="GA1108" s="15"/>
      <c r="GB1108" s="20"/>
      <c r="GC1108" s="15"/>
      <c r="GD1108" s="20"/>
      <c r="GE1108" s="15"/>
      <c r="GF1108" s="20"/>
      <c r="GG1108" s="170"/>
    </row>
    <row r="1109" spans="1:189" s="2" customFormat="1" ht="15" customHeight="1" x14ac:dyDescent="0.3">
      <c r="A1109" s="15" t="s">
        <v>130</v>
      </c>
      <c r="B1109" s="15" t="s">
        <v>126</v>
      </c>
      <c r="C1109" s="15" t="s">
        <v>490</v>
      </c>
      <c r="D1109" s="15" t="s">
        <v>533</v>
      </c>
      <c r="E1109" s="15" t="str">
        <f t="shared" si="219"/>
        <v>Claire CHO</v>
      </c>
      <c r="F1109" s="15" t="s">
        <v>128</v>
      </c>
      <c r="G1109" s="15">
        <v>999920495</v>
      </c>
      <c r="H1109" s="15">
        <f t="shared" si="220"/>
        <v>29</v>
      </c>
      <c r="I1109" s="15"/>
      <c r="J1109" s="15"/>
      <c r="K1109" s="16"/>
      <c r="L1109" s="15"/>
      <c r="M1109" s="15"/>
      <c r="N1109" s="15"/>
      <c r="O1109" s="15">
        <f t="shared" si="215"/>
        <v>0</v>
      </c>
      <c r="P1109" s="15">
        <v>0</v>
      </c>
      <c r="Q1109" s="15">
        <f t="shared" si="216"/>
        <v>0</v>
      </c>
      <c r="R1109" s="15">
        <v>0</v>
      </c>
      <c r="S1109" s="15">
        <v>0</v>
      </c>
      <c r="T1109" s="15">
        <f t="shared" si="217"/>
        <v>0</v>
      </c>
      <c r="U1109" s="15">
        <f t="shared" si="218"/>
        <v>0</v>
      </c>
      <c r="V1109" s="15"/>
      <c r="W1109" s="15"/>
      <c r="X1109" s="15"/>
      <c r="Y1109" s="15"/>
      <c r="Z1109" s="16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>
        <f t="shared" si="221"/>
        <v>0</v>
      </c>
      <c r="CT1109" s="15">
        <f t="shared" si="222"/>
        <v>29</v>
      </c>
      <c r="CU1109" s="15">
        <f t="shared" si="223"/>
        <v>0</v>
      </c>
      <c r="CV1109" s="15">
        <f t="shared" si="224"/>
        <v>0</v>
      </c>
      <c r="CW1109" s="15"/>
      <c r="CX1109" s="15"/>
      <c r="CY1109" s="15">
        <f t="shared" si="225"/>
        <v>0</v>
      </c>
      <c r="CZ1109" s="15">
        <f>GG1109</f>
        <v>0</v>
      </c>
      <c r="DA1109" s="16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20"/>
      <c r="DY1109" s="15"/>
      <c r="DZ1109" s="20"/>
      <c r="EA1109" s="15"/>
      <c r="EB1109" s="20"/>
      <c r="EC1109" s="15"/>
      <c r="ED1109" s="20"/>
      <c r="EE1109" s="15"/>
      <c r="EF1109" s="20"/>
      <c r="EG1109" s="15"/>
      <c r="EH1109" s="20"/>
      <c r="EI1109" s="15"/>
      <c r="EJ1109" s="20"/>
      <c r="EK1109" s="15"/>
      <c r="EL1109" s="20"/>
      <c r="EM1109" s="15"/>
      <c r="EN1109" s="20"/>
      <c r="EO1109" s="15"/>
      <c r="EP1109" s="20"/>
      <c r="EQ1109" s="15"/>
      <c r="ER1109" s="20"/>
      <c r="ES1109" s="15"/>
      <c r="ET1109" s="20"/>
      <c r="EU1109" s="15"/>
      <c r="EV1109" s="20"/>
      <c r="EW1109" s="15"/>
      <c r="EX1109" s="20"/>
      <c r="EY1109" s="15"/>
      <c r="EZ1109" s="20"/>
      <c r="FA1109" s="15"/>
      <c r="FB1109" s="20"/>
      <c r="FC1109" s="15">
        <v>29</v>
      </c>
      <c r="FD1109" s="20" t="s">
        <v>168</v>
      </c>
      <c r="FE1109" s="15"/>
      <c r="FF1109" s="20"/>
      <c r="FG1109" s="15"/>
      <c r="FH1109" s="20"/>
      <c r="FI1109" s="15"/>
      <c r="FJ1109" s="20"/>
      <c r="FK1109" s="15"/>
      <c r="FL1109" s="20"/>
      <c r="FM1109" s="15"/>
      <c r="FN1109" s="20"/>
      <c r="FO1109" s="15"/>
      <c r="FP1109" s="20"/>
      <c r="FQ1109" s="15"/>
      <c r="FR1109" s="20"/>
      <c r="FS1109" s="15"/>
      <c r="FT1109" s="20"/>
      <c r="FU1109" s="15"/>
      <c r="FV1109" s="20"/>
      <c r="FW1109" s="15"/>
      <c r="FX1109" s="20"/>
      <c r="FY1109" s="15"/>
      <c r="FZ1109" s="20"/>
      <c r="GA1109" s="15"/>
      <c r="GB1109" s="20"/>
      <c r="GC1109" s="15"/>
      <c r="GD1109" s="20"/>
      <c r="GE1109" s="15"/>
      <c r="GF1109" s="20"/>
      <c r="GG1109" s="170"/>
    </row>
    <row r="1110" spans="1:189" s="2" customFormat="1" ht="15" customHeight="1" x14ac:dyDescent="0.3">
      <c r="A1110" s="15" t="s">
        <v>133</v>
      </c>
      <c r="B1110" s="15" t="s">
        <v>134</v>
      </c>
      <c r="C1110" s="15" t="s">
        <v>152</v>
      </c>
      <c r="D1110" s="15" t="s">
        <v>1571</v>
      </c>
      <c r="E1110" s="15" t="str">
        <f t="shared" si="219"/>
        <v>Diana PHUNG</v>
      </c>
      <c r="F1110" s="15" t="s">
        <v>128</v>
      </c>
      <c r="G1110" s="15">
        <v>999920497</v>
      </c>
      <c r="H1110" s="15">
        <f t="shared" si="220"/>
        <v>68</v>
      </c>
      <c r="I1110" s="15"/>
      <c r="J1110" s="15"/>
      <c r="K1110" s="16"/>
      <c r="L1110" s="15"/>
      <c r="M1110" s="15"/>
      <c r="N1110" s="15"/>
      <c r="O1110" s="15">
        <f t="shared" si="215"/>
        <v>0</v>
      </c>
      <c r="P1110" s="15">
        <v>0</v>
      </c>
      <c r="Q1110" s="15">
        <f t="shared" si="216"/>
        <v>0</v>
      </c>
      <c r="R1110" s="15">
        <v>0</v>
      </c>
      <c r="S1110" s="15">
        <v>0</v>
      </c>
      <c r="T1110" s="15">
        <f t="shared" si="217"/>
        <v>0</v>
      </c>
      <c r="U1110" s="15">
        <f t="shared" si="218"/>
        <v>0</v>
      </c>
      <c r="V1110" s="15"/>
      <c r="W1110" s="15"/>
      <c r="X1110" s="15"/>
      <c r="Y1110" s="15"/>
      <c r="Z1110" s="16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>
        <f t="shared" si="221"/>
        <v>0</v>
      </c>
      <c r="CT1110" s="15">
        <f t="shared" si="222"/>
        <v>68</v>
      </c>
      <c r="CU1110" s="15">
        <f t="shared" si="223"/>
        <v>1</v>
      </c>
      <c r="CV1110" s="15">
        <f t="shared" si="224"/>
        <v>0</v>
      </c>
      <c r="CW1110" s="15"/>
      <c r="CX1110" s="15"/>
      <c r="CY1110" s="15">
        <f t="shared" si="225"/>
        <v>0</v>
      </c>
      <c r="CZ1110" s="15">
        <f>GG1110</f>
        <v>0</v>
      </c>
      <c r="DA1110" s="16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20"/>
      <c r="DY1110" s="15"/>
      <c r="DZ1110" s="20"/>
      <c r="EA1110" s="15"/>
      <c r="EB1110" s="20"/>
      <c r="EC1110" s="15"/>
      <c r="ED1110" s="20"/>
      <c r="EE1110" s="15"/>
      <c r="EF1110" s="20"/>
      <c r="EG1110" s="15"/>
      <c r="EH1110" s="20"/>
      <c r="EI1110" s="15"/>
      <c r="EJ1110" s="20"/>
      <c r="EK1110" s="15"/>
      <c r="EL1110" s="20"/>
      <c r="EM1110" s="15"/>
      <c r="EN1110" s="20"/>
      <c r="EO1110" s="15"/>
      <c r="EP1110" s="20"/>
      <c r="EQ1110" s="15"/>
      <c r="ER1110" s="20"/>
      <c r="ES1110" s="15"/>
      <c r="ET1110" s="20"/>
      <c r="EU1110" s="15"/>
      <c r="EV1110" s="20"/>
      <c r="EW1110" s="15"/>
      <c r="EX1110" s="20"/>
      <c r="EY1110" s="15"/>
      <c r="EZ1110" s="20"/>
      <c r="FA1110" s="15"/>
      <c r="FB1110" s="20"/>
      <c r="FC1110" s="15">
        <v>68</v>
      </c>
      <c r="FD1110" s="20">
        <v>3</v>
      </c>
      <c r="FE1110" s="15"/>
      <c r="FF1110" s="20"/>
      <c r="FG1110" s="15"/>
      <c r="FH1110" s="20"/>
      <c r="FI1110" s="15"/>
      <c r="FJ1110" s="20"/>
      <c r="FK1110" s="15"/>
      <c r="FL1110" s="20"/>
      <c r="FM1110" s="15"/>
      <c r="FN1110" s="20"/>
      <c r="FO1110" s="15"/>
      <c r="FP1110" s="20"/>
      <c r="FQ1110" s="15"/>
      <c r="FR1110" s="20"/>
      <c r="FS1110" s="15"/>
      <c r="FT1110" s="20"/>
      <c r="FU1110" s="15"/>
      <c r="FV1110" s="20"/>
      <c r="FW1110" s="15"/>
      <c r="FX1110" s="20"/>
      <c r="FY1110" s="15"/>
      <c r="FZ1110" s="20"/>
      <c r="GA1110" s="15"/>
      <c r="GB1110" s="20"/>
      <c r="GC1110" s="15"/>
      <c r="GD1110" s="20"/>
      <c r="GE1110" s="15"/>
      <c r="GF1110" s="20"/>
      <c r="GG1110" s="170"/>
    </row>
    <row r="1111" spans="1:189" s="2" customFormat="1" ht="15" customHeight="1" x14ac:dyDescent="0.3">
      <c r="A1111" s="17" t="s">
        <v>125</v>
      </c>
      <c r="B1111" s="15" t="s">
        <v>126</v>
      </c>
      <c r="C1111" s="15" t="s">
        <v>1173</v>
      </c>
      <c r="D1111" s="15" t="s">
        <v>1174</v>
      </c>
      <c r="E1111" s="15" t="str">
        <f t="shared" si="219"/>
        <v>Amelia  Kwak</v>
      </c>
      <c r="F1111" s="15" t="s">
        <v>128</v>
      </c>
      <c r="G1111" s="15">
        <v>999920513</v>
      </c>
      <c r="H1111" s="15">
        <f t="shared" si="220"/>
        <v>109</v>
      </c>
      <c r="I1111" s="17"/>
      <c r="J1111" s="17"/>
      <c r="K1111" s="21"/>
      <c r="L1111" s="15"/>
      <c r="M1111" s="15"/>
      <c r="N1111" s="15"/>
      <c r="O1111" s="15">
        <f t="shared" si="215"/>
        <v>0</v>
      </c>
      <c r="P1111" s="15">
        <v>0</v>
      </c>
      <c r="Q1111" s="15">
        <f t="shared" si="216"/>
        <v>1</v>
      </c>
      <c r="R1111" s="15">
        <v>0</v>
      </c>
      <c r="S1111" s="15">
        <v>0</v>
      </c>
      <c r="T1111" s="15">
        <f t="shared" si="217"/>
        <v>38</v>
      </c>
      <c r="U1111" s="15">
        <f t="shared" si="218"/>
        <v>0</v>
      </c>
      <c r="V1111" s="15"/>
      <c r="W1111" s="15"/>
      <c r="X1111" s="15"/>
      <c r="Y1111" s="15"/>
      <c r="Z1111" s="21"/>
      <c r="AA1111" s="17"/>
      <c r="AB1111" s="17"/>
      <c r="AC1111" s="17"/>
      <c r="AD1111" s="17"/>
      <c r="AE1111" s="17"/>
      <c r="AF1111" s="24"/>
      <c r="AG1111" s="17"/>
      <c r="AH1111" s="24"/>
      <c r="AI1111" s="17"/>
      <c r="AJ1111" s="24"/>
      <c r="AK1111" s="17"/>
      <c r="AL1111" s="24"/>
      <c r="AM1111" s="17"/>
      <c r="AN1111" s="24"/>
      <c r="AO1111" s="17"/>
      <c r="AP1111" s="24"/>
      <c r="AQ1111" s="17"/>
      <c r="AR1111" s="24"/>
      <c r="AS1111" s="17"/>
      <c r="AT1111" s="24"/>
      <c r="AU1111" s="17"/>
      <c r="AV1111" s="24"/>
      <c r="AW1111" s="17"/>
      <c r="AX1111" s="24"/>
      <c r="AY1111" s="17"/>
      <c r="AZ1111" s="17"/>
      <c r="BA1111" s="17"/>
      <c r="BB1111" s="24"/>
      <c r="BC1111" s="17"/>
      <c r="BD1111" s="24"/>
      <c r="BE1111" s="17"/>
      <c r="BF1111" s="24"/>
      <c r="BG1111" s="17"/>
      <c r="BH1111" s="24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24"/>
      <c r="CQ1111" s="17"/>
      <c r="CR1111" s="24"/>
      <c r="CS1111" s="15">
        <f t="shared" si="221"/>
        <v>0</v>
      </c>
      <c r="CT1111" s="15">
        <f t="shared" si="222"/>
        <v>38</v>
      </c>
      <c r="CU1111" s="15">
        <f t="shared" si="223"/>
        <v>0</v>
      </c>
      <c r="CV1111" s="15">
        <f t="shared" si="224"/>
        <v>33</v>
      </c>
      <c r="CW1111" s="15"/>
      <c r="CX1111" s="15"/>
      <c r="CY1111" s="15">
        <f t="shared" si="225"/>
        <v>0</v>
      </c>
      <c r="CZ1111" s="15">
        <f>GG1111</f>
        <v>0</v>
      </c>
      <c r="DA1111" s="20"/>
      <c r="DB1111" s="17"/>
      <c r="DC1111" s="15"/>
      <c r="DD1111" s="15"/>
      <c r="DE1111" s="15"/>
      <c r="DF1111" s="15"/>
      <c r="DG1111" s="15"/>
      <c r="DH1111" s="15"/>
      <c r="DI1111" s="15">
        <v>38</v>
      </c>
      <c r="DJ1111" s="15"/>
      <c r="DK1111" s="15"/>
      <c r="DL1111" s="15"/>
      <c r="DM1111" s="15"/>
      <c r="DN1111" s="15"/>
      <c r="DO1111" s="15"/>
      <c r="DP1111" s="17"/>
      <c r="DQ1111" s="15"/>
      <c r="DR1111" s="15"/>
      <c r="DS1111" s="15"/>
      <c r="DT1111" s="15"/>
      <c r="DU1111" s="15"/>
      <c r="DV1111" s="15"/>
      <c r="DW1111" s="15">
        <v>33</v>
      </c>
      <c r="DX1111" s="20" t="s">
        <v>168</v>
      </c>
      <c r="DY1111" s="15"/>
      <c r="DZ1111" s="20"/>
      <c r="EA1111" s="15"/>
      <c r="EB1111" s="20"/>
      <c r="EC1111" s="15">
        <v>38</v>
      </c>
      <c r="ED1111" s="20" t="s">
        <v>168</v>
      </c>
      <c r="EE1111" s="15"/>
      <c r="EF1111" s="20"/>
      <c r="EG1111" s="15"/>
      <c r="EH1111" s="20"/>
      <c r="EI1111" s="15"/>
      <c r="EJ1111" s="20"/>
      <c r="EK1111" s="15"/>
      <c r="EL1111" s="20"/>
      <c r="EM1111" s="15"/>
      <c r="EN1111" s="20"/>
      <c r="EO1111" s="15"/>
      <c r="EP1111" s="20"/>
      <c r="EQ1111" s="15"/>
      <c r="ER1111" s="20"/>
      <c r="ES1111" s="15"/>
      <c r="ET1111" s="20"/>
      <c r="EU1111" s="15"/>
      <c r="EV1111" s="20"/>
      <c r="EW1111" s="15"/>
      <c r="EX1111" s="20"/>
      <c r="EY1111" s="15"/>
      <c r="EZ1111" s="20"/>
      <c r="FA1111" s="15"/>
      <c r="FB1111" s="20"/>
      <c r="FC1111" s="15"/>
      <c r="FD1111" s="20"/>
      <c r="FE1111" s="15"/>
      <c r="FF1111" s="20"/>
      <c r="FG1111" s="15"/>
      <c r="FH1111" s="20"/>
      <c r="FI1111" s="15"/>
      <c r="FJ1111" s="20"/>
      <c r="FK1111" s="15"/>
      <c r="FL1111" s="20"/>
      <c r="FM1111" s="15"/>
      <c r="FN1111" s="20"/>
      <c r="FO1111" s="15"/>
      <c r="FP1111" s="20"/>
      <c r="FQ1111" s="15"/>
      <c r="FR1111" s="20"/>
      <c r="FS1111" s="15">
        <v>38</v>
      </c>
      <c r="FT1111" s="20" t="s">
        <v>129</v>
      </c>
      <c r="FU1111" s="15"/>
      <c r="FV1111" s="20"/>
      <c r="FW1111" s="15"/>
      <c r="FX1111" s="20"/>
      <c r="FY1111" s="15"/>
      <c r="FZ1111" s="20"/>
      <c r="GA1111" s="15"/>
      <c r="GB1111" s="20"/>
      <c r="GC1111" s="15"/>
      <c r="GD1111" s="20"/>
      <c r="GE1111" s="15">
        <v>33</v>
      </c>
      <c r="GF1111" s="20" t="s">
        <v>168</v>
      </c>
      <c r="GG1111" s="170"/>
    </row>
    <row r="1112" spans="1:189" s="2" customFormat="1" ht="15" customHeight="1" x14ac:dyDescent="0.3">
      <c r="A1112" s="15" t="s">
        <v>2903</v>
      </c>
      <c r="B1112" s="17" t="s">
        <v>126</v>
      </c>
      <c r="C1112" s="17" t="s">
        <v>261</v>
      </c>
      <c r="D1112" s="17" t="s">
        <v>267</v>
      </c>
      <c r="E1112" s="15" t="str">
        <f t="shared" si="219"/>
        <v>Christopher Ashih</v>
      </c>
      <c r="F1112" s="17" t="s">
        <v>135</v>
      </c>
      <c r="G1112" s="17">
        <v>999920514</v>
      </c>
      <c r="H1112" s="15">
        <f t="shared" si="220"/>
        <v>115</v>
      </c>
      <c r="I1112" s="15"/>
      <c r="J1112" s="15"/>
      <c r="K1112" s="16"/>
      <c r="L1112" s="15"/>
      <c r="M1112" s="15"/>
      <c r="N1112" s="15"/>
      <c r="O1112" s="15">
        <f t="shared" ref="O1112:O1143" si="226">SUM(EE1112, EI1112, EK1112, EM1112)</f>
        <v>0</v>
      </c>
      <c r="P1112" s="15">
        <v>0</v>
      </c>
      <c r="Q1112" s="15">
        <f t="shared" ref="Q1112:Q1143" si="227">COUNT(DI1112:DV1112)</f>
        <v>0</v>
      </c>
      <c r="R1112" s="15">
        <v>0</v>
      </c>
      <c r="S1112" s="15">
        <v>0</v>
      </c>
      <c r="T1112" s="15">
        <f t="shared" ref="T1112:T1143" si="228">EC1112</f>
        <v>0</v>
      </c>
      <c r="U1112" s="15">
        <f t="shared" ref="U1112:U1143" si="229">SUM(EG1112)</f>
        <v>0</v>
      </c>
      <c r="V1112" s="15"/>
      <c r="W1112" s="15"/>
      <c r="X1112" s="15"/>
      <c r="Y1112" s="15"/>
      <c r="Z1112" s="16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>
        <f t="shared" si="221"/>
        <v>44</v>
      </c>
      <c r="CT1112" s="15">
        <f t="shared" si="222"/>
        <v>38</v>
      </c>
      <c r="CU1112" s="15">
        <f t="shared" si="223"/>
        <v>0</v>
      </c>
      <c r="CV1112" s="15">
        <f t="shared" si="224"/>
        <v>33</v>
      </c>
      <c r="CW1112" s="15"/>
      <c r="CX1112" s="15"/>
      <c r="CY1112" s="15">
        <f t="shared" si="225"/>
        <v>0</v>
      </c>
      <c r="CZ1112" s="15">
        <f>GG1112</f>
        <v>0</v>
      </c>
      <c r="DA1112" s="16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20"/>
      <c r="DY1112" s="15"/>
      <c r="DZ1112" s="20"/>
      <c r="EA1112" s="15"/>
      <c r="EB1112" s="20"/>
      <c r="EC1112" s="15"/>
      <c r="ED1112" s="20"/>
      <c r="EE1112" s="15"/>
      <c r="EF1112" s="20"/>
      <c r="EG1112" s="15"/>
      <c r="EH1112" s="20"/>
      <c r="EI1112" s="15"/>
      <c r="EJ1112" s="20"/>
      <c r="EK1112" s="15"/>
      <c r="EL1112" s="20"/>
      <c r="EM1112" s="15"/>
      <c r="EN1112" s="20"/>
      <c r="EO1112" s="15"/>
      <c r="EP1112" s="20"/>
      <c r="EQ1112" s="15"/>
      <c r="ER1112" s="20"/>
      <c r="ES1112" s="15"/>
      <c r="ET1112" s="20"/>
      <c r="EU1112" s="15"/>
      <c r="EV1112" s="20"/>
      <c r="EW1112" s="15"/>
      <c r="EX1112" s="20"/>
      <c r="EY1112" s="15"/>
      <c r="EZ1112" s="20"/>
      <c r="FA1112" s="15"/>
      <c r="FB1112" s="20"/>
      <c r="FC1112" s="15"/>
      <c r="FD1112" s="20"/>
      <c r="FE1112" s="15">
        <v>44</v>
      </c>
      <c r="FF1112" s="20">
        <v>7</v>
      </c>
      <c r="FG1112" s="15"/>
      <c r="FH1112" s="20"/>
      <c r="FI1112" s="15"/>
      <c r="FJ1112" s="20"/>
      <c r="FK1112" s="15"/>
      <c r="FL1112" s="20"/>
      <c r="FM1112" s="15"/>
      <c r="FN1112" s="20"/>
      <c r="FO1112" s="15"/>
      <c r="FP1112" s="20"/>
      <c r="FQ1112" s="15"/>
      <c r="FR1112" s="20"/>
      <c r="FS1112" s="15">
        <v>38</v>
      </c>
      <c r="FT1112" s="20" t="s">
        <v>129</v>
      </c>
      <c r="FU1112" s="15"/>
      <c r="FV1112" s="20"/>
      <c r="FW1112" s="15"/>
      <c r="FX1112" s="20"/>
      <c r="FY1112" s="15"/>
      <c r="FZ1112" s="20"/>
      <c r="GA1112" s="15"/>
      <c r="GB1112" s="20"/>
      <c r="GC1112" s="15"/>
      <c r="GD1112" s="20"/>
      <c r="GE1112" s="15">
        <v>33</v>
      </c>
      <c r="GF1112" s="20">
        <v>17</v>
      </c>
      <c r="GG1112" s="170"/>
    </row>
    <row r="1113" spans="1:189" s="2" customFormat="1" ht="15" customHeight="1" x14ac:dyDescent="0.3">
      <c r="A1113" s="15" t="s">
        <v>133</v>
      </c>
      <c r="B1113" s="15" t="s">
        <v>134</v>
      </c>
      <c r="C1113" s="15" t="s">
        <v>578</v>
      </c>
      <c r="D1113" s="15" t="s">
        <v>3049</v>
      </c>
      <c r="E1113" s="15" t="str">
        <f t="shared" si="219"/>
        <v>Rylee GO</v>
      </c>
      <c r="F1113" s="15" t="s">
        <v>135</v>
      </c>
      <c r="G1113" s="15">
        <v>999920533</v>
      </c>
      <c r="H1113" s="15">
        <f t="shared" si="220"/>
        <v>38</v>
      </c>
      <c r="I1113" s="15"/>
      <c r="J1113" s="15"/>
      <c r="K1113" s="16"/>
      <c r="L1113" s="15"/>
      <c r="M1113" s="15"/>
      <c r="N1113" s="15"/>
      <c r="O1113" s="15">
        <f t="shared" si="226"/>
        <v>0</v>
      </c>
      <c r="P1113" s="15">
        <v>0</v>
      </c>
      <c r="Q1113" s="15">
        <f t="shared" si="227"/>
        <v>0</v>
      </c>
      <c r="R1113" s="15">
        <v>0</v>
      </c>
      <c r="S1113" s="15">
        <v>0</v>
      </c>
      <c r="T1113" s="15">
        <f t="shared" si="228"/>
        <v>0</v>
      </c>
      <c r="U1113" s="15">
        <f t="shared" si="229"/>
        <v>0</v>
      </c>
      <c r="V1113" s="15"/>
      <c r="W1113" s="15"/>
      <c r="X1113" s="15"/>
      <c r="Y1113" s="15"/>
      <c r="Z1113" s="16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>
        <f t="shared" si="221"/>
        <v>0</v>
      </c>
      <c r="CT1113" s="15">
        <f t="shared" si="222"/>
        <v>38</v>
      </c>
      <c r="CU1113" s="15">
        <f t="shared" si="223"/>
        <v>0</v>
      </c>
      <c r="CV1113" s="15">
        <f t="shared" si="224"/>
        <v>0</v>
      </c>
      <c r="CW1113" s="15"/>
      <c r="CX1113" s="15"/>
      <c r="CY1113" s="15">
        <f t="shared" si="225"/>
        <v>0</v>
      </c>
      <c r="CZ1113" s="15">
        <f>GG1113</f>
        <v>0</v>
      </c>
      <c r="DA1113" s="16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20"/>
      <c r="DY1113" s="15"/>
      <c r="DZ1113" s="20"/>
      <c r="EA1113" s="15"/>
      <c r="EB1113" s="20"/>
      <c r="EC1113" s="15"/>
      <c r="ED1113" s="20"/>
      <c r="EE1113" s="15"/>
      <c r="EF1113" s="20"/>
      <c r="EG1113" s="15"/>
      <c r="EH1113" s="20"/>
      <c r="EI1113" s="15"/>
      <c r="EJ1113" s="20"/>
      <c r="EK1113" s="15"/>
      <c r="EL1113" s="20"/>
      <c r="EM1113" s="15"/>
      <c r="EN1113" s="20"/>
      <c r="EO1113" s="15"/>
      <c r="EP1113" s="20"/>
      <c r="EQ1113" s="15"/>
      <c r="ER1113" s="20"/>
      <c r="ES1113" s="15"/>
      <c r="ET1113" s="20"/>
      <c r="EU1113" s="15"/>
      <c r="EV1113" s="20"/>
      <c r="EW1113" s="15"/>
      <c r="EX1113" s="20"/>
      <c r="EY1113" s="15"/>
      <c r="EZ1113" s="20"/>
      <c r="FA1113" s="15"/>
      <c r="FB1113" s="20"/>
      <c r="FC1113" s="15">
        <v>38</v>
      </c>
      <c r="FD1113" s="20" t="s">
        <v>129</v>
      </c>
      <c r="FE1113" s="15"/>
      <c r="FF1113" s="20"/>
      <c r="FG1113" s="15"/>
      <c r="FH1113" s="20"/>
      <c r="FI1113" s="15"/>
      <c r="FJ1113" s="20"/>
      <c r="FK1113" s="15"/>
      <c r="FL1113" s="20"/>
      <c r="FM1113" s="15"/>
      <c r="FN1113" s="20"/>
      <c r="FO1113" s="15"/>
      <c r="FP1113" s="20"/>
      <c r="FQ1113" s="15"/>
      <c r="FR1113" s="20"/>
      <c r="FS1113" s="15"/>
      <c r="FT1113" s="20"/>
      <c r="FU1113" s="15"/>
      <c r="FV1113" s="20"/>
      <c r="FW1113" s="15"/>
      <c r="FX1113" s="20"/>
      <c r="FY1113" s="15"/>
      <c r="FZ1113" s="20"/>
      <c r="GA1113" s="15"/>
      <c r="GB1113" s="20"/>
      <c r="GC1113" s="15"/>
      <c r="GD1113" s="20"/>
      <c r="GE1113" s="15"/>
      <c r="GF1113" s="20"/>
      <c r="GG1113" s="170"/>
    </row>
    <row r="1114" spans="1:189" s="2" customFormat="1" ht="15" customHeight="1" x14ac:dyDescent="0.3">
      <c r="A1114" s="15" t="s">
        <v>146</v>
      </c>
      <c r="B1114" s="15" t="s">
        <v>134</v>
      </c>
      <c r="C1114" s="15" t="s">
        <v>1159</v>
      </c>
      <c r="D1114" s="15" t="s">
        <v>1160</v>
      </c>
      <c r="E1114" s="15" t="str">
        <f t="shared" si="219"/>
        <v>Hudson Kozaczka</v>
      </c>
      <c r="F1114" s="15" t="s">
        <v>135</v>
      </c>
      <c r="G1114" s="15">
        <v>999920587</v>
      </c>
      <c r="H1114" s="15">
        <f t="shared" si="220"/>
        <v>400.8</v>
      </c>
      <c r="I1114" s="17"/>
      <c r="J1114" s="17"/>
      <c r="K1114" s="21"/>
      <c r="L1114" s="15"/>
      <c r="M1114" s="15"/>
      <c r="N1114" s="15"/>
      <c r="O1114" s="15">
        <f t="shared" si="226"/>
        <v>75</v>
      </c>
      <c r="P1114" s="15">
        <v>0</v>
      </c>
      <c r="Q1114" s="15">
        <f t="shared" si="227"/>
        <v>2</v>
      </c>
      <c r="R1114" s="15">
        <v>0</v>
      </c>
      <c r="S1114" s="15">
        <v>0</v>
      </c>
      <c r="T1114" s="15">
        <f t="shared" si="228"/>
        <v>28.8</v>
      </c>
      <c r="U1114" s="15">
        <f t="shared" si="229"/>
        <v>0</v>
      </c>
      <c r="V1114" s="15"/>
      <c r="W1114" s="15"/>
      <c r="X1114" s="15"/>
      <c r="Y1114" s="15"/>
      <c r="Z1114" s="21"/>
      <c r="AA1114" s="17"/>
      <c r="AB1114" s="17"/>
      <c r="AC1114" s="17"/>
      <c r="AD1114" s="17"/>
      <c r="AE1114" s="17"/>
      <c r="AF1114" s="24"/>
      <c r="AG1114" s="17"/>
      <c r="AH1114" s="24"/>
      <c r="AI1114" s="17"/>
      <c r="AJ1114" s="24"/>
      <c r="AK1114" s="17"/>
      <c r="AL1114" s="24"/>
      <c r="AM1114" s="17"/>
      <c r="AN1114" s="24"/>
      <c r="AO1114" s="17"/>
      <c r="AP1114" s="24"/>
      <c r="AQ1114" s="17"/>
      <c r="AR1114" s="24"/>
      <c r="AS1114" s="17"/>
      <c r="AT1114" s="24"/>
      <c r="AU1114" s="17"/>
      <c r="AV1114" s="24"/>
      <c r="AW1114" s="17"/>
      <c r="AX1114" s="24"/>
      <c r="AY1114" s="17"/>
      <c r="AZ1114" s="17"/>
      <c r="BA1114" s="17"/>
      <c r="BB1114" s="24"/>
      <c r="BC1114" s="17"/>
      <c r="BD1114" s="24"/>
      <c r="BE1114" s="17"/>
      <c r="BF1114" s="24"/>
      <c r="BG1114" s="17"/>
      <c r="BH1114" s="24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24"/>
      <c r="CQ1114" s="17"/>
      <c r="CR1114" s="24"/>
      <c r="CS1114" s="15">
        <f t="shared" si="221"/>
        <v>0</v>
      </c>
      <c r="CT1114" s="15">
        <f t="shared" si="222"/>
        <v>218</v>
      </c>
      <c r="CU1114" s="15">
        <f t="shared" si="223"/>
        <v>2</v>
      </c>
      <c r="CV1114" s="15">
        <f t="shared" si="224"/>
        <v>79</v>
      </c>
      <c r="CW1114" s="15"/>
      <c r="CX1114" s="15"/>
      <c r="CY1114" s="15">
        <f t="shared" si="225"/>
        <v>0</v>
      </c>
      <c r="CZ1114" s="15">
        <f>GG1114</f>
        <v>0</v>
      </c>
      <c r="DA1114" s="20"/>
      <c r="DB1114" s="17"/>
      <c r="DC1114" s="15"/>
      <c r="DD1114" s="15">
        <f>0.4*90</f>
        <v>36</v>
      </c>
      <c r="DE1114" s="15"/>
      <c r="DF1114" s="15"/>
      <c r="DG1114" s="15">
        <f>0.4*120</f>
        <v>48</v>
      </c>
      <c r="DH1114" s="15"/>
      <c r="DI1114" s="15">
        <f>0.4*120</f>
        <v>48</v>
      </c>
      <c r="DJ1114" s="15"/>
      <c r="DK1114" s="15"/>
      <c r="DL1114" s="15"/>
      <c r="DM1114" s="15"/>
      <c r="DN1114" s="15"/>
      <c r="DO1114" s="15"/>
      <c r="DP1114" s="17"/>
      <c r="DQ1114" s="15"/>
      <c r="DR1114" s="15"/>
      <c r="DS1114" s="15">
        <f>0.4*120</f>
        <v>48</v>
      </c>
      <c r="DT1114" s="15"/>
      <c r="DU1114" s="15"/>
      <c r="DV1114" s="15"/>
      <c r="DW1114" s="15">
        <f>0.4*105</f>
        <v>42</v>
      </c>
      <c r="DX1114" s="20">
        <v>2</v>
      </c>
      <c r="DY1114" s="15"/>
      <c r="DZ1114" s="20"/>
      <c r="EA1114" s="15"/>
      <c r="EB1114" s="20"/>
      <c r="EC1114" s="15">
        <f>0.4*72</f>
        <v>28.8</v>
      </c>
      <c r="ED1114" s="20">
        <v>7</v>
      </c>
      <c r="EE1114" s="15"/>
      <c r="EF1114" s="20"/>
      <c r="EG1114" s="15"/>
      <c r="EH1114" s="20"/>
      <c r="EI1114" s="15"/>
      <c r="EJ1114" s="20"/>
      <c r="EK1114" s="15">
        <v>75</v>
      </c>
      <c r="EL1114" s="20">
        <v>2</v>
      </c>
      <c r="EM1114" s="15"/>
      <c r="EN1114" s="20"/>
      <c r="EO1114" s="15"/>
      <c r="EP1114" s="20"/>
      <c r="EQ1114" s="15"/>
      <c r="ER1114" s="20"/>
      <c r="ES1114" s="15"/>
      <c r="ET1114" s="20"/>
      <c r="EU1114" s="15">
        <v>60</v>
      </c>
      <c r="EV1114" s="20">
        <v>1</v>
      </c>
      <c r="EW1114" s="15"/>
      <c r="EX1114" s="20"/>
      <c r="EY1114" s="15"/>
      <c r="EZ1114" s="20"/>
      <c r="FA1114" s="15"/>
      <c r="FB1114" s="20"/>
      <c r="FC1114" s="15"/>
      <c r="FD1114" s="20"/>
      <c r="FE1114" s="15"/>
      <c r="FF1114" s="20"/>
      <c r="FG1114" s="15"/>
      <c r="FH1114" s="20"/>
      <c r="FI1114" s="15"/>
      <c r="FJ1114" s="20"/>
      <c r="FK1114" s="15"/>
      <c r="FL1114" s="20"/>
      <c r="FM1114" s="15"/>
      <c r="FN1114" s="20"/>
      <c r="FO1114" s="15">
        <v>68</v>
      </c>
      <c r="FP1114" s="20"/>
      <c r="FQ1114" s="15"/>
      <c r="FR1114" s="20"/>
      <c r="FS1114" s="15">
        <v>90</v>
      </c>
      <c r="FT1114" s="20">
        <v>2</v>
      </c>
      <c r="FU1114" s="15"/>
      <c r="FV1114" s="20"/>
      <c r="FW1114" s="15"/>
      <c r="FX1114" s="20"/>
      <c r="FY1114" s="15"/>
      <c r="FZ1114" s="20"/>
      <c r="GA1114" s="15"/>
      <c r="GB1114" s="20"/>
      <c r="GC1114" s="15"/>
      <c r="GD1114" s="20"/>
      <c r="GE1114" s="15">
        <v>79</v>
      </c>
      <c r="GF1114" s="20">
        <v>3</v>
      </c>
      <c r="GG1114" s="170"/>
    </row>
    <row r="1115" spans="1:189" s="2" customFormat="1" ht="14" x14ac:dyDescent="0.3">
      <c r="A1115" s="85" t="s">
        <v>146</v>
      </c>
      <c r="B1115" s="85" t="s">
        <v>126</v>
      </c>
      <c r="C1115" s="85" t="s">
        <v>3985</v>
      </c>
      <c r="D1115" s="85" t="s">
        <v>3986</v>
      </c>
      <c r="E1115" s="15" t="str">
        <f t="shared" si="219"/>
        <v>Laila  Noel</v>
      </c>
      <c r="F1115" s="85" t="s">
        <v>128</v>
      </c>
      <c r="G1115" s="15">
        <v>999920593</v>
      </c>
      <c r="H1115" s="15">
        <f t="shared" si="220"/>
        <v>45</v>
      </c>
      <c r="I1115" s="15"/>
      <c r="J1115" s="15"/>
      <c r="K1115" s="16"/>
      <c r="L1115" s="15"/>
      <c r="M1115" s="15"/>
      <c r="N1115" s="15"/>
      <c r="O1115" s="15">
        <f t="shared" si="226"/>
        <v>0</v>
      </c>
      <c r="P1115" s="15">
        <v>0</v>
      </c>
      <c r="Q1115" s="15">
        <f t="shared" si="227"/>
        <v>0</v>
      </c>
      <c r="R1115" s="15">
        <v>0</v>
      </c>
      <c r="S1115" s="15">
        <v>0</v>
      </c>
      <c r="T1115" s="15">
        <f t="shared" si="228"/>
        <v>0</v>
      </c>
      <c r="U1115" s="15">
        <f t="shared" si="229"/>
        <v>0</v>
      </c>
      <c r="V1115" s="15"/>
      <c r="W1115" s="15"/>
      <c r="X1115" s="15"/>
      <c r="Y1115" s="15"/>
      <c r="Z1115" s="16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>
        <f t="shared" si="221"/>
        <v>0</v>
      </c>
      <c r="CT1115" s="15">
        <f t="shared" si="222"/>
        <v>45</v>
      </c>
      <c r="CU1115" s="15">
        <f t="shared" si="223"/>
        <v>0</v>
      </c>
      <c r="CV1115" s="15">
        <f t="shared" si="224"/>
        <v>0</v>
      </c>
      <c r="CW1115" s="15"/>
      <c r="CX1115" s="15"/>
      <c r="CY1115" s="15">
        <f t="shared" si="225"/>
        <v>0</v>
      </c>
      <c r="CZ1115" s="15">
        <f>GG1115</f>
        <v>0</v>
      </c>
      <c r="DA1115" s="16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20"/>
      <c r="DY1115" s="15"/>
      <c r="DZ1115" s="20"/>
      <c r="EA1115" s="15"/>
      <c r="EB1115" s="20"/>
      <c r="EC1115" s="15"/>
      <c r="ED1115" s="20"/>
      <c r="EE1115" s="15"/>
      <c r="EF1115" s="20"/>
      <c r="EG1115" s="15"/>
      <c r="EH1115" s="20"/>
      <c r="EI1115" s="15"/>
      <c r="EJ1115" s="20"/>
      <c r="EK1115" s="15"/>
      <c r="EL1115" s="20"/>
      <c r="EM1115" s="15"/>
      <c r="EN1115" s="20"/>
      <c r="EO1115" s="15"/>
      <c r="EP1115" s="20"/>
      <c r="EQ1115" s="15"/>
      <c r="ER1115" s="20"/>
      <c r="ES1115" s="15"/>
      <c r="ET1115" s="20"/>
      <c r="EU1115" s="15"/>
      <c r="EV1115" s="20"/>
      <c r="EW1115" s="15"/>
      <c r="EX1115" s="20"/>
      <c r="EY1115" s="15"/>
      <c r="EZ1115" s="20"/>
      <c r="FA1115" s="15"/>
      <c r="FB1115" s="20"/>
      <c r="FC1115" s="15"/>
      <c r="FD1115" s="20"/>
      <c r="FE1115" s="15"/>
      <c r="FF1115" s="20"/>
      <c r="FG1115" s="15"/>
      <c r="FH1115" s="20"/>
      <c r="FI1115" s="15"/>
      <c r="FJ1115" s="20"/>
      <c r="FK1115" s="15"/>
      <c r="FL1115" s="20"/>
      <c r="FM1115" s="15"/>
      <c r="FN1115" s="16"/>
      <c r="FO1115" s="15">
        <v>45</v>
      </c>
      <c r="FP1115" s="20"/>
      <c r="FQ1115" s="15"/>
      <c r="FR1115" s="16"/>
      <c r="FS1115" s="15"/>
      <c r="FT1115" s="20"/>
      <c r="FU1115" s="15"/>
      <c r="FV1115" s="20"/>
      <c r="FW1115" s="15"/>
      <c r="FX1115" s="20"/>
      <c r="FY1115" s="15"/>
      <c r="FZ1115" s="20"/>
      <c r="GA1115" s="15"/>
      <c r="GB1115" s="20"/>
      <c r="GC1115" s="15"/>
      <c r="GD1115" s="20"/>
      <c r="GE1115" s="15"/>
      <c r="GF1115" s="20"/>
      <c r="GG1115" s="170"/>
    </row>
    <row r="1116" spans="1:189" s="2" customFormat="1" ht="14" x14ac:dyDescent="0.3">
      <c r="A1116" s="85" t="s">
        <v>130</v>
      </c>
      <c r="B1116" s="85" t="s">
        <v>126</v>
      </c>
      <c r="C1116" s="85" t="s">
        <v>1109</v>
      </c>
      <c r="D1116" s="85" t="s">
        <v>1300</v>
      </c>
      <c r="E1116" s="15" t="str">
        <f t="shared" si="219"/>
        <v>Arianna Lopez</v>
      </c>
      <c r="F1116" s="85" t="s">
        <v>128</v>
      </c>
      <c r="G1116" s="15">
        <v>999920598</v>
      </c>
      <c r="H1116" s="15">
        <f t="shared" si="220"/>
        <v>63</v>
      </c>
      <c r="I1116" s="15"/>
      <c r="J1116" s="15"/>
      <c r="K1116" s="16"/>
      <c r="L1116" s="15"/>
      <c r="M1116" s="15"/>
      <c r="N1116" s="15"/>
      <c r="O1116" s="15">
        <f t="shared" si="226"/>
        <v>0</v>
      </c>
      <c r="P1116" s="15">
        <v>0</v>
      </c>
      <c r="Q1116" s="15">
        <f t="shared" si="227"/>
        <v>0</v>
      </c>
      <c r="R1116" s="15">
        <v>0</v>
      </c>
      <c r="S1116" s="15">
        <v>0</v>
      </c>
      <c r="T1116" s="15">
        <f t="shared" si="228"/>
        <v>0</v>
      </c>
      <c r="U1116" s="15">
        <f t="shared" si="229"/>
        <v>0</v>
      </c>
      <c r="V1116" s="15"/>
      <c r="W1116" s="15"/>
      <c r="X1116" s="15"/>
      <c r="Y1116" s="15"/>
      <c r="Z1116" s="16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>
        <f t="shared" si="221"/>
        <v>0</v>
      </c>
      <c r="CT1116" s="15">
        <f t="shared" si="222"/>
        <v>63</v>
      </c>
      <c r="CU1116" s="15">
        <f t="shared" si="223"/>
        <v>0</v>
      </c>
      <c r="CV1116" s="15">
        <f t="shared" si="224"/>
        <v>0</v>
      </c>
      <c r="CW1116" s="15"/>
      <c r="CX1116" s="15"/>
      <c r="CY1116" s="15">
        <f t="shared" si="225"/>
        <v>0</v>
      </c>
      <c r="CZ1116" s="15">
        <f>GG1116</f>
        <v>0</v>
      </c>
      <c r="DA1116" s="16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20"/>
      <c r="DY1116" s="15"/>
      <c r="DZ1116" s="20"/>
      <c r="EA1116" s="15"/>
      <c r="EB1116" s="20"/>
      <c r="EC1116" s="15"/>
      <c r="ED1116" s="20"/>
      <c r="EE1116" s="15"/>
      <c r="EF1116" s="20"/>
      <c r="EG1116" s="15"/>
      <c r="EH1116" s="20"/>
      <c r="EI1116" s="15"/>
      <c r="EJ1116" s="20"/>
      <c r="EK1116" s="15"/>
      <c r="EL1116" s="20"/>
      <c r="EM1116" s="15"/>
      <c r="EN1116" s="20"/>
      <c r="EO1116" s="15"/>
      <c r="EP1116" s="20"/>
      <c r="EQ1116" s="15"/>
      <c r="ER1116" s="20"/>
      <c r="ES1116" s="15"/>
      <c r="ET1116" s="20"/>
      <c r="EU1116" s="15"/>
      <c r="EV1116" s="20"/>
      <c r="EW1116" s="15"/>
      <c r="EX1116" s="20"/>
      <c r="EY1116" s="15"/>
      <c r="EZ1116" s="20"/>
      <c r="FA1116" s="15"/>
      <c r="FB1116" s="20"/>
      <c r="FC1116" s="15"/>
      <c r="FD1116" s="20"/>
      <c r="FE1116" s="15"/>
      <c r="FF1116" s="20"/>
      <c r="FG1116" s="15"/>
      <c r="FH1116" s="20"/>
      <c r="FI1116" s="15"/>
      <c r="FJ1116" s="20"/>
      <c r="FK1116" s="15"/>
      <c r="FL1116" s="20"/>
      <c r="FM1116" s="15"/>
      <c r="FN1116" s="16"/>
      <c r="FO1116" s="15">
        <v>63</v>
      </c>
      <c r="FP1116" s="20"/>
      <c r="FQ1116" s="15"/>
      <c r="FR1116" s="16"/>
      <c r="FS1116" s="15"/>
      <c r="FT1116" s="20"/>
      <c r="FU1116" s="15"/>
      <c r="FV1116" s="20"/>
      <c r="FW1116" s="15"/>
      <c r="FX1116" s="20"/>
      <c r="FY1116" s="15"/>
      <c r="FZ1116" s="20"/>
      <c r="GA1116" s="15"/>
      <c r="GB1116" s="20"/>
      <c r="GC1116" s="15"/>
      <c r="GD1116" s="20"/>
      <c r="GE1116" s="15"/>
      <c r="GF1116" s="20"/>
      <c r="GG1116" s="170"/>
    </row>
    <row r="1117" spans="1:189" s="2" customFormat="1" ht="14" x14ac:dyDescent="0.3">
      <c r="A1117" s="85" t="s">
        <v>133</v>
      </c>
      <c r="B1117" s="85" t="s">
        <v>126</v>
      </c>
      <c r="C1117" s="85" t="s">
        <v>1301</v>
      </c>
      <c r="D1117" s="85" t="s">
        <v>1300</v>
      </c>
      <c r="E1117" s="15" t="str">
        <f t="shared" si="219"/>
        <v>Elise Lopez</v>
      </c>
      <c r="F1117" s="85" t="s">
        <v>128</v>
      </c>
      <c r="G1117" s="15">
        <v>999920599</v>
      </c>
      <c r="H1117" s="15">
        <f t="shared" si="220"/>
        <v>120</v>
      </c>
      <c r="I1117" s="15"/>
      <c r="J1117" s="15"/>
      <c r="K1117" s="16"/>
      <c r="L1117" s="15"/>
      <c r="M1117" s="15"/>
      <c r="N1117" s="15"/>
      <c r="O1117" s="15">
        <f t="shared" si="226"/>
        <v>0</v>
      </c>
      <c r="P1117" s="15">
        <v>0</v>
      </c>
      <c r="Q1117" s="15">
        <f t="shared" si="227"/>
        <v>0</v>
      </c>
      <c r="R1117" s="15">
        <v>0</v>
      </c>
      <c r="S1117" s="15">
        <v>0</v>
      </c>
      <c r="T1117" s="15">
        <f t="shared" si="228"/>
        <v>0</v>
      </c>
      <c r="U1117" s="15">
        <f t="shared" si="229"/>
        <v>0</v>
      </c>
      <c r="V1117" s="15"/>
      <c r="W1117" s="15"/>
      <c r="X1117" s="15"/>
      <c r="Y1117" s="15"/>
      <c r="Z1117" s="16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>
        <f t="shared" si="221"/>
        <v>0</v>
      </c>
      <c r="CT1117" s="15">
        <f t="shared" si="222"/>
        <v>120</v>
      </c>
      <c r="CU1117" s="15">
        <f t="shared" si="223"/>
        <v>0</v>
      </c>
      <c r="CV1117" s="15">
        <f t="shared" si="224"/>
        <v>0</v>
      </c>
      <c r="CW1117" s="15"/>
      <c r="CX1117" s="15"/>
      <c r="CY1117" s="15">
        <f t="shared" si="225"/>
        <v>0</v>
      </c>
      <c r="CZ1117" s="15">
        <f>GG1117</f>
        <v>0</v>
      </c>
      <c r="DA1117" s="16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20"/>
      <c r="DY1117" s="15"/>
      <c r="DZ1117" s="20"/>
      <c r="EA1117" s="15"/>
      <c r="EB1117" s="20"/>
      <c r="EC1117" s="15"/>
      <c r="ED1117" s="20"/>
      <c r="EE1117" s="15"/>
      <c r="EF1117" s="20"/>
      <c r="EG1117" s="15"/>
      <c r="EH1117" s="20"/>
      <c r="EI1117" s="15"/>
      <c r="EJ1117" s="20"/>
      <c r="EK1117" s="15"/>
      <c r="EL1117" s="20"/>
      <c r="EM1117" s="15"/>
      <c r="EN1117" s="20"/>
      <c r="EO1117" s="15"/>
      <c r="EP1117" s="20"/>
      <c r="EQ1117" s="15"/>
      <c r="ER1117" s="20"/>
      <c r="ES1117" s="15"/>
      <c r="ET1117" s="20"/>
      <c r="EU1117" s="15"/>
      <c r="EV1117" s="20"/>
      <c r="EW1117" s="15"/>
      <c r="EX1117" s="20"/>
      <c r="EY1117" s="15"/>
      <c r="EZ1117" s="20"/>
      <c r="FA1117" s="15"/>
      <c r="FB1117" s="20"/>
      <c r="FC1117" s="15"/>
      <c r="FD1117" s="20"/>
      <c r="FE1117" s="15"/>
      <c r="FF1117" s="20"/>
      <c r="FG1117" s="15"/>
      <c r="FH1117" s="20"/>
      <c r="FI1117" s="15"/>
      <c r="FJ1117" s="20"/>
      <c r="FK1117" s="15"/>
      <c r="FL1117" s="20"/>
      <c r="FM1117" s="15"/>
      <c r="FN1117" s="16"/>
      <c r="FO1117" s="15">
        <v>120</v>
      </c>
      <c r="FP1117" s="20"/>
      <c r="FQ1117" s="15"/>
      <c r="FR1117" s="16"/>
      <c r="FS1117" s="15"/>
      <c r="FT1117" s="20"/>
      <c r="FU1117" s="15"/>
      <c r="FV1117" s="20"/>
      <c r="FW1117" s="15"/>
      <c r="FX1117" s="20"/>
      <c r="FY1117" s="15"/>
      <c r="FZ1117" s="20"/>
      <c r="GA1117" s="15"/>
      <c r="GB1117" s="20"/>
      <c r="GC1117" s="15"/>
      <c r="GD1117" s="20"/>
      <c r="GE1117" s="15"/>
      <c r="GF1117" s="20"/>
      <c r="GG1117" s="170"/>
    </row>
    <row r="1118" spans="1:189" s="2" customFormat="1" ht="14" x14ac:dyDescent="0.3">
      <c r="A1118" s="15" t="s">
        <v>130</v>
      </c>
      <c r="B1118" s="15" t="s">
        <v>126</v>
      </c>
      <c r="C1118" s="15" t="s">
        <v>1886</v>
      </c>
      <c r="D1118" s="15" t="s">
        <v>1885</v>
      </c>
      <c r="E1118" s="15" t="str">
        <f t="shared" si="219"/>
        <v>SARA VARGAS</v>
      </c>
      <c r="F1118" s="15" t="s">
        <v>128</v>
      </c>
      <c r="G1118" s="15">
        <v>999920609</v>
      </c>
      <c r="H1118" s="15">
        <f t="shared" si="220"/>
        <v>48</v>
      </c>
      <c r="I1118" s="15"/>
      <c r="J1118" s="15"/>
      <c r="K1118" s="16"/>
      <c r="L1118" s="15"/>
      <c r="M1118" s="15"/>
      <c r="N1118" s="15"/>
      <c r="O1118" s="15">
        <f t="shared" si="226"/>
        <v>48</v>
      </c>
      <c r="P1118" s="15">
        <v>0</v>
      </c>
      <c r="Q1118" s="15">
        <f t="shared" si="227"/>
        <v>0</v>
      </c>
      <c r="R1118" s="15">
        <v>0</v>
      </c>
      <c r="S1118" s="15">
        <v>0</v>
      </c>
      <c r="T1118" s="15">
        <f t="shared" si="228"/>
        <v>0</v>
      </c>
      <c r="U1118" s="15">
        <f t="shared" si="229"/>
        <v>0</v>
      </c>
      <c r="V1118" s="15"/>
      <c r="W1118" s="15"/>
      <c r="X1118" s="15"/>
      <c r="Y1118" s="15"/>
      <c r="Z1118" s="16"/>
      <c r="AA1118" s="15"/>
      <c r="AB1118" s="15"/>
      <c r="AC1118" s="15"/>
      <c r="AD1118" s="15"/>
      <c r="AE1118" s="15"/>
      <c r="AF1118" s="24"/>
      <c r="AG1118" s="15"/>
      <c r="AH1118" s="24"/>
      <c r="AI1118" s="15"/>
      <c r="AJ1118" s="24"/>
      <c r="AK1118" s="15"/>
      <c r="AL1118" s="24"/>
      <c r="AM1118" s="15"/>
      <c r="AN1118" s="24"/>
      <c r="AO1118" s="15"/>
      <c r="AP1118" s="24"/>
      <c r="AQ1118" s="15"/>
      <c r="AR1118" s="24"/>
      <c r="AS1118" s="15"/>
      <c r="AT1118" s="24"/>
      <c r="AU1118" s="15"/>
      <c r="AV1118" s="24"/>
      <c r="AW1118" s="15"/>
      <c r="AX1118" s="24"/>
      <c r="AY1118" s="15"/>
      <c r="AZ1118" s="15"/>
      <c r="BA1118" s="15"/>
      <c r="BB1118" s="24"/>
      <c r="BC1118" s="15"/>
      <c r="BD1118" s="24"/>
      <c r="BE1118" s="15"/>
      <c r="BF1118" s="24"/>
      <c r="BG1118" s="15"/>
      <c r="BH1118" s="24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24"/>
      <c r="CQ1118" s="15"/>
      <c r="CR1118" s="24"/>
      <c r="CS1118" s="15">
        <f t="shared" si="221"/>
        <v>0</v>
      </c>
      <c r="CT1118" s="15">
        <f t="shared" si="222"/>
        <v>0</v>
      </c>
      <c r="CU1118" s="15">
        <f t="shared" si="223"/>
        <v>0</v>
      </c>
      <c r="CV1118" s="15">
        <f t="shared" si="224"/>
        <v>0</v>
      </c>
      <c r="CW1118" s="15"/>
      <c r="CX1118" s="15"/>
      <c r="CY1118" s="15">
        <f t="shared" si="225"/>
        <v>0</v>
      </c>
      <c r="CZ1118" s="15">
        <f>GG1118</f>
        <v>0</v>
      </c>
      <c r="DA1118" s="20"/>
      <c r="DB1118" s="17"/>
      <c r="DC1118" s="15"/>
      <c r="DD1118" s="15"/>
      <c r="DE1118" s="15"/>
      <c r="DF1118" s="15"/>
      <c r="DG1118" s="15">
        <v>68</v>
      </c>
      <c r="DH1118" s="15"/>
      <c r="DI1118" s="15"/>
      <c r="DJ1118" s="15"/>
      <c r="DK1118" s="15"/>
      <c r="DL1118" s="15"/>
      <c r="DM1118" s="15"/>
      <c r="DN1118" s="15"/>
      <c r="DO1118" s="15"/>
      <c r="DP1118" s="17"/>
      <c r="DQ1118" s="15"/>
      <c r="DR1118" s="15"/>
      <c r="DS1118" s="15"/>
      <c r="DT1118" s="15"/>
      <c r="DU1118" s="15"/>
      <c r="DV1118" s="15"/>
      <c r="DW1118" s="15"/>
      <c r="DX1118" s="20"/>
      <c r="DY1118" s="15"/>
      <c r="DZ1118" s="20"/>
      <c r="EA1118" s="15"/>
      <c r="EB1118" s="20"/>
      <c r="EC1118" s="15"/>
      <c r="ED1118" s="20"/>
      <c r="EE1118" s="15"/>
      <c r="EF1118" s="20"/>
      <c r="EG1118" s="15"/>
      <c r="EH1118" s="20"/>
      <c r="EI1118" s="15"/>
      <c r="EJ1118" s="20"/>
      <c r="EK1118" s="15">
        <v>48</v>
      </c>
      <c r="EL1118" s="20">
        <v>6</v>
      </c>
      <c r="EM1118" s="15"/>
      <c r="EN1118" s="20"/>
      <c r="EO1118" s="15"/>
      <c r="EP1118" s="20"/>
      <c r="EQ1118" s="15"/>
      <c r="ER1118" s="20"/>
      <c r="ES1118" s="15"/>
      <c r="ET1118" s="20"/>
      <c r="EU1118" s="15"/>
      <c r="EV1118" s="20"/>
      <c r="EW1118" s="15"/>
      <c r="EX1118" s="20"/>
      <c r="EY1118" s="15"/>
      <c r="EZ1118" s="20"/>
      <c r="FA1118" s="15"/>
      <c r="FB1118" s="20"/>
      <c r="FC1118" s="15"/>
      <c r="FD1118" s="20"/>
      <c r="FE1118" s="15"/>
      <c r="FF1118" s="20"/>
      <c r="FG1118" s="15"/>
      <c r="FH1118" s="20"/>
      <c r="FI1118" s="15"/>
      <c r="FJ1118" s="20"/>
      <c r="FK1118" s="15"/>
      <c r="FL1118" s="20"/>
      <c r="FM1118" s="15"/>
      <c r="FN1118" s="20"/>
      <c r="FO1118" s="15"/>
      <c r="FP1118" s="20"/>
      <c r="FQ1118" s="15"/>
      <c r="FR1118" s="20"/>
      <c r="FS1118" s="15"/>
      <c r="FT1118" s="20"/>
      <c r="FU1118" s="15"/>
      <c r="FV1118" s="20"/>
      <c r="FW1118" s="15"/>
      <c r="FX1118" s="20"/>
      <c r="FY1118" s="15"/>
      <c r="FZ1118" s="20"/>
      <c r="GA1118" s="15"/>
      <c r="GB1118" s="20"/>
      <c r="GC1118" s="15"/>
      <c r="GD1118" s="20"/>
      <c r="GE1118" s="15"/>
      <c r="GF1118" s="20"/>
      <c r="GG1118" s="170"/>
    </row>
    <row r="1119" spans="1:189" s="2" customFormat="1" ht="14" x14ac:dyDescent="0.3">
      <c r="A1119" s="85" t="s">
        <v>133</v>
      </c>
      <c r="B1119" s="85" t="s">
        <v>126</v>
      </c>
      <c r="C1119" s="85" t="s">
        <v>646</v>
      </c>
      <c r="D1119" s="85" t="s">
        <v>3912</v>
      </c>
      <c r="E1119" s="15" t="str">
        <f t="shared" si="219"/>
        <v>Anthony Kieda</v>
      </c>
      <c r="F1119" s="85" t="s">
        <v>135</v>
      </c>
      <c r="G1119" s="15">
        <v>999920618</v>
      </c>
      <c r="H1119" s="15">
        <f t="shared" si="220"/>
        <v>108</v>
      </c>
      <c r="I1119" s="15"/>
      <c r="J1119" s="15"/>
      <c r="K1119" s="16"/>
      <c r="L1119" s="15"/>
      <c r="M1119" s="15"/>
      <c r="N1119" s="15"/>
      <c r="O1119" s="15">
        <f t="shared" si="226"/>
        <v>0</v>
      </c>
      <c r="P1119" s="15">
        <v>0</v>
      </c>
      <c r="Q1119" s="15">
        <f t="shared" si="227"/>
        <v>0</v>
      </c>
      <c r="R1119" s="15">
        <v>0</v>
      </c>
      <c r="S1119" s="15">
        <v>0</v>
      </c>
      <c r="T1119" s="15">
        <f t="shared" si="228"/>
        <v>0</v>
      </c>
      <c r="U1119" s="15">
        <f t="shared" si="229"/>
        <v>0</v>
      </c>
      <c r="V1119" s="15"/>
      <c r="W1119" s="15"/>
      <c r="X1119" s="15"/>
      <c r="Y1119" s="15"/>
      <c r="Z1119" s="16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>
        <f t="shared" si="221"/>
        <v>0</v>
      </c>
      <c r="CT1119" s="15">
        <f t="shared" si="222"/>
        <v>108</v>
      </c>
      <c r="CU1119" s="15">
        <f t="shared" si="223"/>
        <v>1</v>
      </c>
      <c r="CV1119" s="15">
        <f t="shared" si="224"/>
        <v>0</v>
      </c>
      <c r="CW1119" s="15"/>
      <c r="CX1119" s="15"/>
      <c r="CY1119" s="15">
        <f t="shared" si="225"/>
        <v>0</v>
      </c>
      <c r="CZ1119" s="15">
        <f>GG1119</f>
        <v>0</v>
      </c>
      <c r="DA1119" s="16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20"/>
      <c r="DY1119" s="15"/>
      <c r="DZ1119" s="20"/>
      <c r="EA1119" s="15"/>
      <c r="EB1119" s="20"/>
      <c r="EC1119" s="15"/>
      <c r="ED1119" s="20"/>
      <c r="EE1119" s="15"/>
      <c r="EF1119" s="20"/>
      <c r="EG1119" s="15"/>
      <c r="EH1119" s="20"/>
      <c r="EI1119" s="15"/>
      <c r="EJ1119" s="20"/>
      <c r="EK1119" s="15"/>
      <c r="EL1119" s="20"/>
      <c r="EM1119" s="15"/>
      <c r="EN1119" s="20"/>
      <c r="EO1119" s="15"/>
      <c r="EP1119" s="20"/>
      <c r="EQ1119" s="15"/>
      <c r="ER1119" s="20"/>
      <c r="ES1119" s="15"/>
      <c r="ET1119" s="20"/>
      <c r="EU1119" s="15"/>
      <c r="EV1119" s="20"/>
      <c r="EW1119" s="15"/>
      <c r="EX1119" s="20"/>
      <c r="EY1119" s="15"/>
      <c r="EZ1119" s="20"/>
      <c r="FA1119" s="15"/>
      <c r="FB1119" s="20"/>
      <c r="FC1119" s="15"/>
      <c r="FD1119" s="20"/>
      <c r="FE1119" s="15"/>
      <c r="FF1119" s="20"/>
      <c r="FG1119" s="15"/>
      <c r="FH1119" s="20"/>
      <c r="FI1119" s="15"/>
      <c r="FJ1119" s="20"/>
      <c r="FK1119" s="15"/>
      <c r="FL1119" s="20"/>
      <c r="FM1119" s="15"/>
      <c r="FN1119" s="20"/>
      <c r="FO1119" s="15">
        <v>63</v>
      </c>
      <c r="FP1119" s="20"/>
      <c r="FQ1119" s="15"/>
      <c r="FR1119" s="20"/>
      <c r="FS1119" s="15"/>
      <c r="FT1119" s="20"/>
      <c r="FU1119" s="15"/>
      <c r="FV1119" s="20"/>
      <c r="FW1119" s="15"/>
      <c r="FX1119" s="20"/>
      <c r="FY1119" s="15"/>
      <c r="FZ1119" s="20"/>
      <c r="GA1119" s="15">
        <v>45</v>
      </c>
      <c r="GB1119" s="20">
        <v>2</v>
      </c>
      <c r="GC1119" s="15"/>
      <c r="GD1119" s="20"/>
      <c r="GE1119" s="15"/>
      <c r="GF1119" s="20"/>
      <c r="GG1119" s="170"/>
    </row>
    <row r="1120" spans="1:189" s="2" customFormat="1" ht="14" x14ac:dyDescent="0.3">
      <c r="A1120" s="15" t="s">
        <v>2905</v>
      </c>
      <c r="B1120" s="15" t="s">
        <v>142</v>
      </c>
      <c r="C1120" s="15" t="s">
        <v>1483</v>
      </c>
      <c r="D1120" s="15" t="s">
        <v>1585</v>
      </c>
      <c r="E1120" s="15" t="str">
        <f t="shared" si="219"/>
        <v>Trevor Pope</v>
      </c>
      <c r="F1120" s="15" t="s">
        <v>135</v>
      </c>
      <c r="G1120" s="15">
        <v>999920671</v>
      </c>
      <c r="H1120" s="15">
        <f t="shared" si="220"/>
        <v>51</v>
      </c>
      <c r="I1120" s="15"/>
      <c r="J1120" s="15"/>
      <c r="K1120" s="16"/>
      <c r="L1120" s="15"/>
      <c r="M1120" s="15"/>
      <c r="N1120" s="15"/>
      <c r="O1120" s="15">
        <f t="shared" si="226"/>
        <v>0</v>
      </c>
      <c r="P1120" s="15">
        <v>0</v>
      </c>
      <c r="Q1120" s="15">
        <f t="shared" si="227"/>
        <v>0</v>
      </c>
      <c r="R1120" s="15">
        <v>0</v>
      </c>
      <c r="S1120" s="15">
        <v>0</v>
      </c>
      <c r="T1120" s="15">
        <f t="shared" si="228"/>
        <v>0</v>
      </c>
      <c r="U1120" s="15">
        <f t="shared" si="229"/>
        <v>0</v>
      </c>
      <c r="V1120" s="15"/>
      <c r="W1120" s="15"/>
      <c r="X1120" s="15"/>
      <c r="Y1120" s="15"/>
      <c r="Z1120" s="16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>
        <f t="shared" si="221"/>
        <v>0</v>
      </c>
      <c r="CT1120" s="15">
        <f t="shared" si="222"/>
        <v>51</v>
      </c>
      <c r="CU1120" s="15">
        <f t="shared" si="223"/>
        <v>1</v>
      </c>
      <c r="CV1120" s="15">
        <f t="shared" si="224"/>
        <v>0</v>
      </c>
      <c r="CW1120" s="15"/>
      <c r="CX1120" s="15"/>
      <c r="CY1120" s="15">
        <f t="shared" si="225"/>
        <v>0</v>
      </c>
      <c r="CZ1120" s="15">
        <f>GG1120</f>
        <v>0</v>
      </c>
      <c r="DA1120" s="16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20"/>
      <c r="DY1120" s="15"/>
      <c r="DZ1120" s="20"/>
      <c r="EA1120" s="15"/>
      <c r="EB1120" s="20"/>
      <c r="EC1120" s="15"/>
      <c r="ED1120" s="20"/>
      <c r="EE1120" s="15"/>
      <c r="EF1120" s="20"/>
      <c r="EG1120" s="15"/>
      <c r="EH1120" s="20"/>
      <c r="EI1120" s="15"/>
      <c r="EJ1120" s="20"/>
      <c r="EK1120" s="15"/>
      <c r="EL1120" s="20"/>
      <c r="EM1120" s="15"/>
      <c r="EN1120" s="20"/>
      <c r="EO1120" s="15"/>
      <c r="EP1120" s="20"/>
      <c r="EQ1120" s="15"/>
      <c r="ER1120" s="20"/>
      <c r="ES1120" s="15"/>
      <c r="ET1120" s="20"/>
      <c r="EU1120" s="15"/>
      <c r="EV1120" s="20"/>
      <c r="EW1120" s="15"/>
      <c r="EX1120" s="20"/>
      <c r="EY1120" s="15"/>
      <c r="EZ1120" s="20"/>
      <c r="FA1120" s="15"/>
      <c r="FB1120" s="20"/>
      <c r="FC1120" s="15"/>
      <c r="FD1120" s="20"/>
      <c r="FE1120" s="15"/>
      <c r="FF1120" s="20"/>
      <c r="FG1120" s="15"/>
      <c r="FH1120" s="20"/>
      <c r="FI1120" s="15"/>
      <c r="FJ1120" s="20"/>
      <c r="FK1120" s="15"/>
      <c r="FL1120" s="20"/>
      <c r="FM1120" s="15"/>
      <c r="FN1120" s="20"/>
      <c r="FO1120" s="15"/>
      <c r="FP1120" s="20"/>
      <c r="FQ1120" s="15"/>
      <c r="FR1120" s="20"/>
      <c r="FS1120" s="15"/>
      <c r="FT1120" s="20"/>
      <c r="FU1120" s="15"/>
      <c r="FV1120" s="20"/>
      <c r="FW1120" s="15"/>
      <c r="FX1120" s="20"/>
      <c r="FY1120" s="15">
        <v>51</v>
      </c>
      <c r="FZ1120" s="20">
        <v>8</v>
      </c>
      <c r="GA1120" s="15"/>
      <c r="GB1120" s="20"/>
      <c r="GC1120" s="15"/>
      <c r="GD1120" s="20"/>
      <c r="GE1120" s="15"/>
      <c r="GF1120" s="20"/>
      <c r="GG1120" s="170"/>
    </row>
    <row r="1121" spans="1:189" s="2" customFormat="1" ht="14" x14ac:dyDescent="0.3">
      <c r="A1121" s="15" t="s">
        <v>130</v>
      </c>
      <c r="B1121" s="15" t="s">
        <v>126</v>
      </c>
      <c r="C1121" s="15" t="s">
        <v>1115</v>
      </c>
      <c r="D1121" s="15" t="s">
        <v>1108</v>
      </c>
      <c r="E1121" s="15" t="str">
        <f t="shared" si="219"/>
        <v>Elayne KIM</v>
      </c>
      <c r="F1121" s="15" t="s">
        <v>128</v>
      </c>
      <c r="G1121" s="15">
        <v>999920675</v>
      </c>
      <c r="H1121" s="15">
        <f t="shared" si="220"/>
        <v>71</v>
      </c>
      <c r="I1121" s="15"/>
      <c r="J1121" s="15"/>
      <c r="K1121" s="16"/>
      <c r="L1121" s="15"/>
      <c r="M1121" s="15"/>
      <c r="N1121" s="15"/>
      <c r="O1121" s="15">
        <f t="shared" si="226"/>
        <v>0</v>
      </c>
      <c r="P1121" s="15">
        <v>0</v>
      </c>
      <c r="Q1121" s="15">
        <f t="shared" si="227"/>
        <v>0</v>
      </c>
      <c r="R1121" s="15">
        <v>0</v>
      </c>
      <c r="S1121" s="15">
        <v>0</v>
      </c>
      <c r="T1121" s="15">
        <f t="shared" si="228"/>
        <v>0</v>
      </c>
      <c r="U1121" s="15">
        <f t="shared" si="229"/>
        <v>0</v>
      </c>
      <c r="V1121" s="15"/>
      <c r="W1121" s="15"/>
      <c r="X1121" s="15"/>
      <c r="Y1121" s="15"/>
      <c r="Z1121" s="16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>
        <f t="shared" si="221"/>
        <v>0</v>
      </c>
      <c r="CT1121" s="15">
        <f t="shared" si="222"/>
        <v>38</v>
      </c>
      <c r="CU1121" s="15">
        <f t="shared" si="223"/>
        <v>0</v>
      </c>
      <c r="CV1121" s="15">
        <f t="shared" si="224"/>
        <v>33</v>
      </c>
      <c r="CW1121" s="15"/>
      <c r="CX1121" s="15"/>
      <c r="CY1121" s="15">
        <f t="shared" si="225"/>
        <v>0</v>
      </c>
      <c r="CZ1121" s="15">
        <f>GG1121</f>
        <v>0</v>
      </c>
      <c r="DA1121" s="16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20"/>
      <c r="DY1121" s="15"/>
      <c r="DZ1121" s="20"/>
      <c r="EA1121" s="15"/>
      <c r="EB1121" s="20"/>
      <c r="EC1121" s="15"/>
      <c r="ED1121" s="20"/>
      <c r="EE1121" s="15"/>
      <c r="EF1121" s="20"/>
      <c r="EG1121" s="15"/>
      <c r="EH1121" s="20"/>
      <c r="EI1121" s="15"/>
      <c r="EJ1121" s="20"/>
      <c r="EK1121" s="15"/>
      <c r="EL1121" s="20"/>
      <c r="EM1121" s="15"/>
      <c r="EN1121" s="20"/>
      <c r="EO1121" s="15"/>
      <c r="EP1121" s="20"/>
      <c r="EQ1121" s="15"/>
      <c r="ER1121" s="20"/>
      <c r="ES1121" s="15"/>
      <c r="ET1121" s="20"/>
      <c r="EU1121" s="15"/>
      <c r="EV1121" s="20"/>
      <c r="EW1121" s="15"/>
      <c r="EX1121" s="20"/>
      <c r="EY1121" s="15"/>
      <c r="EZ1121" s="20"/>
      <c r="FA1121" s="15"/>
      <c r="FB1121" s="20"/>
      <c r="FC1121" s="15">
        <v>38</v>
      </c>
      <c r="FD1121" s="20" t="s">
        <v>129</v>
      </c>
      <c r="FE1121" s="15"/>
      <c r="FF1121" s="20"/>
      <c r="FG1121" s="15"/>
      <c r="FH1121" s="20"/>
      <c r="FI1121" s="15"/>
      <c r="FJ1121" s="20"/>
      <c r="FK1121" s="15"/>
      <c r="FL1121" s="20"/>
      <c r="FM1121" s="15"/>
      <c r="FN1121" s="20"/>
      <c r="FO1121" s="15"/>
      <c r="FP1121" s="20"/>
      <c r="FQ1121" s="15"/>
      <c r="FR1121" s="20"/>
      <c r="FS1121" s="15"/>
      <c r="FT1121" s="20"/>
      <c r="FU1121" s="15"/>
      <c r="FV1121" s="20"/>
      <c r="FW1121" s="15"/>
      <c r="FX1121" s="20"/>
      <c r="FY1121" s="15"/>
      <c r="FZ1121" s="20"/>
      <c r="GA1121" s="15"/>
      <c r="GB1121" s="20"/>
      <c r="GC1121" s="15">
        <v>33</v>
      </c>
      <c r="GD1121" s="20" t="s">
        <v>168</v>
      </c>
      <c r="GE1121" s="15"/>
      <c r="GF1121" s="20"/>
      <c r="GG1121" s="170"/>
    </row>
    <row r="1122" spans="1:189" s="2" customFormat="1" ht="14" x14ac:dyDescent="0.3">
      <c r="A1122" s="15" t="s">
        <v>133</v>
      </c>
      <c r="B1122" s="15" t="s">
        <v>142</v>
      </c>
      <c r="C1122" s="17" t="s">
        <v>929</v>
      </c>
      <c r="D1122" s="17" t="s">
        <v>1568</v>
      </c>
      <c r="E1122" s="15" t="str">
        <f t="shared" si="219"/>
        <v>Henry Pham</v>
      </c>
      <c r="F1122" s="15" t="s">
        <v>135</v>
      </c>
      <c r="G1122" s="17">
        <v>999920707</v>
      </c>
      <c r="H1122" s="15">
        <f t="shared" si="220"/>
        <v>51</v>
      </c>
      <c r="I1122" s="15"/>
      <c r="J1122" s="15"/>
      <c r="K1122" s="16"/>
      <c r="L1122" s="15"/>
      <c r="M1122" s="15"/>
      <c r="N1122" s="15"/>
      <c r="O1122" s="15">
        <f t="shared" si="226"/>
        <v>0</v>
      </c>
      <c r="P1122" s="15">
        <v>0</v>
      </c>
      <c r="Q1122" s="15">
        <f t="shared" si="227"/>
        <v>1</v>
      </c>
      <c r="R1122" s="15">
        <v>0</v>
      </c>
      <c r="S1122" s="15">
        <v>0</v>
      </c>
      <c r="T1122" s="15">
        <f t="shared" si="228"/>
        <v>51</v>
      </c>
      <c r="U1122" s="15">
        <f t="shared" si="229"/>
        <v>0</v>
      </c>
      <c r="V1122" s="15"/>
      <c r="W1122" s="15"/>
      <c r="X1122" s="15"/>
      <c r="Y1122" s="15"/>
      <c r="Z1122" s="16"/>
      <c r="AA1122" s="15"/>
      <c r="AB1122" s="15"/>
      <c r="AC1122" s="15"/>
      <c r="AD1122" s="15"/>
      <c r="AE1122" s="15"/>
      <c r="AF1122" s="24"/>
      <c r="AG1122" s="15"/>
      <c r="AH1122" s="24"/>
      <c r="AI1122" s="15"/>
      <c r="AJ1122" s="24"/>
      <c r="AK1122" s="15"/>
      <c r="AL1122" s="24"/>
      <c r="AM1122" s="15"/>
      <c r="AN1122" s="24"/>
      <c r="AO1122" s="15"/>
      <c r="AP1122" s="24"/>
      <c r="AQ1122" s="15"/>
      <c r="AR1122" s="24"/>
      <c r="AS1122" s="15"/>
      <c r="AT1122" s="24"/>
      <c r="AU1122" s="15"/>
      <c r="AV1122" s="24"/>
      <c r="AW1122" s="15"/>
      <c r="AX1122" s="24"/>
      <c r="AY1122" s="15"/>
      <c r="AZ1122" s="15"/>
      <c r="BA1122" s="15"/>
      <c r="BB1122" s="24"/>
      <c r="BC1122" s="15"/>
      <c r="BD1122" s="24"/>
      <c r="BE1122" s="15"/>
      <c r="BF1122" s="24"/>
      <c r="BG1122" s="15"/>
      <c r="BH1122" s="24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24"/>
      <c r="CQ1122" s="15"/>
      <c r="CR1122" s="24"/>
      <c r="CS1122" s="15">
        <f t="shared" si="221"/>
        <v>0</v>
      </c>
      <c r="CT1122" s="15">
        <f t="shared" si="222"/>
        <v>0</v>
      </c>
      <c r="CU1122" s="15">
        <f t="shared" si="223"/>
        <v>0</v>
      </c>
      <c r="CV1122" s="15">
        <f t="shared" si="224"/>
        <v>0</v>
      </c>
      <c r="CW1122" s="15"/>
      <c r="CX1122" s="15"/>
      <c r="CY1122" s="15">
        <f t="shared" si="225"/>
        <v>0</v>
      </c>
      <c r="CZ1122" s="15">
        <f>GG1122</f>
        <v>0</v>
      </c>
      <c r="DA1122" s="20"/>
      <c r="DB1122" s="17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>
        <v>68</v>
      </c>
      <c r="DO1122" s="15"/>
      <c r="DP1122" s="17"/>
      <c r="DQ1122" s="15"/>
      <c r="DR1122" s="15"/>
      <c r="DS1122" s="15"/>
      <c r="DT1122" s="15"/>
      <c r="DU1122" s="15"/>
      <c r="DV1122" s="15"/>
      <c r="DW1122" s="15"/>
      <c r="DX1122" s="20"/>
      <c r="DY1122" s="15">
        <v>79</v>
      </c>
      <c r="DZ1122" s="20">
        <v>3</v>
      </c>
      <c r="EA1122" s="15"/>
      <c r="EB1122" s="20"/>
      <c r="EC1122" s="15">
        <v>51</v>
      </c>
      <c r="ED1122" s="20" t="s">
        <v>129</v>
      </c>
      <c r="EE1122" s="15"/>
      <c r="EF1122" s="20"/>
      <c r="EG1122" s="15"/>
      <c r="EH1122" s="20"/>
      <c r="EI1122" s="15"/>
      <c r="EJ1122" s="20"/>
      <c r="EK1122" s="15"/>
      <c r="EL1122" s="20"/>
      <c r="EM1122" s="15"/>
      <c r="EN1122" s="20"/>
      <c r="EO1122" s="15"/>
      <c r="EP1122" s="20"/>
      <c r="EQ1122" s="15"/>
      <c r="ER1122" s="20"/>
      <c r="ES1122" s="15"/>
      <c r="ET1122" s="20"/>
      <c r="EU1122" s="15"/>
      <c r="EV1122" s="20"/>
      <c r="EW1122" s="15"/>
      <c r="EX1122" s="20"/>
      <c r="EY1122" s="15"/>
      <c r="EZ1122" s="20"/>
      <c r="FA1122" s="15"/>
      <c r="FB1122" s="20"/>
      <c r="FC1122" s="15"/>
      <c r="FD1122" s="20"/>
      <c r="FE1122" s="15"/>
      <c r="FF1122" s="20"/>
      <c r="FG1122" s="15"/>
      <c r="FH1122" s="20"/>
      <c r="FI1122" s="15"/>
      <c r="FJ1122" s="20"/>
      <c r="FK1122" s="15"/>
      <c r="FL1122" s="20"/>
      <c r="FM1122" s="15"/>
      <c r="FN1122" s="20"/>
      <c r="FO1122" s="15"/>
      <c r="FP1122" s="20"/>
      <c r="FQ1122" s="15"/>
      <c r="FR1122" s="20"/>
      <c r="FS1122" s="15"/>
      <c r="FT1122" s="20"/>
      <c r="FU1122" s="15"/>
      <c r="FV1122" s="20"/>
      <c r="FW1122" s="15"/>
      <c r="FX1122" s="20"/>
      <c r="FY1122" s="15"/>
      <c r="FZ1122" s="20"/>
      <c r="GA1122" s="15"/>
      <c r="GB1122" s="20"/>
      <c r="GC1122" s="15"/>
      <c r="GD1122" s="20"/>
      <c r="GE1122" s="15"/>
      <c r="GF1122" s="20"/>
      <c r="GG1122" s="170"/>
    </row>
    <row r="1123" spans="1:189" s="2" customFormat="1" ht="14" x14ac:dyDescent="0.3">
      <c r="A1123" s="15" t="s">
        <v>130</v>
      </c>
      <c r="B1123" s="15" t="s">
        <v>142</v>
      </c>
      <c r="C1123" s="17" t="s">
        <v>301</v>
      </c>
      <c r="D1123" s="17" t="s">
        <v>1568</v>
      </c>
      <c r="E1123" s="15" t="str">
        <f t="shared" si="219"/>
        <v>Dylan Pham</v>
      </c>
      <c r="F1123" s="15" t="s">
        <v>135</v>
      </c>
      <c r="G1123" s="17">
        <v>999920708</v>
      </c>
      <c r="H1123" s="15">
        <f t="shared" si="220"/>
        <v>25.5</v>
      </c>
      <c r="I1123" s="15"/>
      <c r="J1123" s="17">
        <f>(O1123+P1123+R1123+S1123+T1123+U1123)/2</f>
        <v>25.5</v>
      </c>
      <c r="K1123" s="16"/>
      <c r="L1123" s="15"/>
      <c r="M1123" s="15"/>
      <c r="N1123" s="15"/>
      <c r="O1123" s="15">
        <f t="shared" si="226"/>
        <v>0</v>
      </c>
      <c r="P1123" s="15">
        <v>0</v>
      </c>
      <c r="Q1123" s="15">
        <f t="shared" si="227"/>
        <v>1</v>
      </c>
      <c r="R1123" s="15">
        <v>0</v>
      </c>
      <c r="S1123" s="15">
        <v>0</v>
      </c>
      <c r="T1123" s="15">
        <f t="shared" si="228"/>
        <v>51</v>
      </c>
      <c r="U1123" s="15">
        <f t="shared" si="229"/>
        <v>0</v>
      </c>
      <c r="V1123" s="15"/>
      <c r="W1123" s="15"/>
      <c r="X1123" s="15"/>
      <c r="Y1123" s="15"/>
      <c r="Z1123" s="16"/>
      <c r="AA1123" s="15"/>
      <c r="AB1123" s="15"/>
      <c r="AC1123" s="15"/>
      <c r="AD1123" s="15"/>
      <c r="AE1123" s="15"/>
      <c r="AF1123" s="24"/>
      <c r="AG1123" s="15"/>
      <c r="AH1123" s="24"/>
      <c r="AI1123" s="15"/>
      <c r="AJ1123" s="24"/>
      <c r="AK1123" s="15"/>
      <c r="AL1123" s="24"/>
      <c r="AM1123" s="15"/>
      <c r="AN1123" s="24"/>
      <c r="AO1123" s="15"/>
      <c r="AP1123" s="24"/>
      <c r="AQ1123" s="15"/>
      <c r="AR1123" s="24"/>
      <c r="AS1123" s="15"/>
      <c r="AT1123" s="24"/>
      <c r="AU1123" s="15"/>
      <c r="AV1123" s="24"/>
      <c r="AW1123" s="15"/>
      <c r="AX1123" s="24"/>
      <c r="AY1123" s="15"/>
      <c r="AZ1123" s="15"/>
      <c r="BA1123" s="15"/>
      <c r="BB1123" s="24"/>
      <c r="BC1123" s="15"/>
      <c r="BD1123" s="24"/>
      <c r="BE1123" s="15"/>
      <c r="BF1123" s="24"/>
      <c r="BG1123" s="15"/>
      <c r="BH1123" s="24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24"/>
      <c r="CQ1123" s="15"/>
      <c r="CR1123" s="24"/>
      <c r="CS1123" s="15">
        <f t="shared" si="221"/>
        <v>0</v>
      </c>
      <c r="CT1123" s="15">
        <f t="shared" si="222"/>
        <v>0</v>
      </c>
      <c r="CU1123" s="15">
        <f t="shared" si="223"/>
        <v>0</v>
      </c>
      <c r="CV1123" s="15">
        <f t="shared" si="224"/>
        <v>0</v>
      </c>
      <c r="CW1123" s="15"/>
      <c r="CX1123" s="15"/>
      <c r="CY1123" s="15">
        <f t="shared" si="225"/>
        <v>0</v>
      </c>
      <c r="CZ1123" s="15">
        <f>GG1123</f>
        <v>0</v>
      </c>
      <c r="DA1123" s="20"/>
      <c r="DB1123" s="17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>
        <v>120</v>
      </c>
      <c r="DO1123" s="15"/>
      <c r="DP1123" s="17"/>
      <c r="DQ1123" s="15"/>
      <c r="DR1123" s="15"/>
      <c r="DS1123" s="15"/>
      <c r="DT1123" s="15"/>
      <c r="DU1123" s="15"/>
      <c r="DV1123" s="15"/>
      <c r="DW1123" s="15"/>
      <c r="DX1123" s="20"/>
      <c r="DY1123" s="15">
        <v>105</v>
      </c>
      <c r="DZ1123" s="20">
        <v>2</v>
      </c>
      <c r="EA1123" s="15"/>
      <c r="EB1123" s="20"/>
      <c r="EC1123" s="15">
        <v>51</v>
      </c>
      <c r="ED1123" s="20" t="s">
        <v>129</v>
      </c>
      <c r="EE1123" s="15"/>
      <c r="EF1123" s="20"/>
      <c r="EG1123" s="15"/>
      <c r="EH1123" s="20"/>
      <c r="EI1123" s="15"/>
      <c r="EJ1123" s="20"/>
      <c r="EK1123" s="15"/>
      <c r="EL1123" s="20"/>
      <c r="EM1123" s="15"/>
      <c r="EN1123" s="20"/>
      <c r="EO1123" s="15"/>
      <c r="EP1123" s="20"/>
      <c r="EQ1123" s="15"/>
      <c r="ER1123" s="20"/>
      <c r="ES1123" s="15"/>
      <c r="ET1123" s="20"/>
      <c r="EU1123" s="15"/>
      <c r="EV1123" s="20"/>
      <c r="EW1123" s="15"/>
      <c r="EX1123" s="20"/>
      <c r="EY1123" s="15"/>
      <c r="EZ1123" s="20"/>
      <c r="FA1123" s="15"/>
      <c r="FB1123" s="20"/>
      <c r="FC1123" s="15"/>
      <c r="FD1123" s="20"/>
      <c r="FE1123" s="15"/>
      <c r="FF1123" s="20"/>
      <c r="FG1123" s="15"/>
      <c r="FH1123" s="20"/>
      <c r="FI1123" s="15"/>
      <c r="FJ1123" s="20"/>
      <c r="FK1123" s="15"/>
      <c r="FL1123" s="20"/>
      <c r="FM1123" s="15"/>
      <c r="FN1123" s="20"/>
      <c r="FO1123" s="15"/>
      <c r="FP1123" s="20"/>
      <c r="FQ1123" s="15"/>
      <c r="FR1123" s="20"/>
      <c r="FS1123" s="15"/>
      <c r="FT1123" s="20"/>
      <c r="FU1123" s="15"/>
      <c r="FV1123" s="20"/>
      <c r="FW1123" s="15"/>
      <c r="FX1123" s="20"/>
      <c r="FY1123" s="15"/>
      <c r="FZ1123" s="20"/>
      <c r="GA1123" s="15"/>
      <c r="GB1123" s="20"/>
      <c r="GC1123" s="15"/>
      <c r="GD1123" s="20"/>
      <c r="GE1123" s="15"/>
      <c r="GF1123" s="20"/>
      <c r="GG1123" s="170"/>
    </row>
    <row r="1124" spans="1:189" s="2" customFormat="1" ht="14" x14ac:dyDescent="0.3">
      <c r="A1124" s="15" t="s">
        <v>133</v>
      </c>
      <c r="B1124" s="15" t="s">
        <v>126</v>
      </c>
      <c r="C1124" s="15" t="s">
        <v>763</v>
      </c>
      <c r="D1124" s="15" t="s">
        <v>1733</v>
      </c>
      <c r="E1124" s="15" t="str">
        <f t="shared" si="219"/>
        <v>Catherine Young</v>
      </c>
      <c r="F1124" s="15" t="s">
        <v>128</v>
      </c>
      <c r="G1124" s="15">
        <v>999920714</v>
      </c>
      <c r="H1124" s="15">
        <f t="shared" si="220"/>
        <v>377</v>
      </c>
      <c r="I1124" s="15"/>
      <c r="J1124" s="17">
        <f>(O1124+P1124+R1124+S1124+T1124+U1124)/2</f>
        <v>0</v>
      </c>
      <c r="K1124" s="16"/>
      <c r="L1124" s="15"/>
      <c r="M1124" s="15"/>
      <c r="N1124" s="15"/>
      <c r="O1124" s="15">
        <f t="shared" si="226"/>
        <v>0</v>
      </c>
      <c r="P1124" s="15">
        <v>0</v>
      </c>
      <c r="Q1124" s="15">
        <f t="shared" si="227"/>
        <v>0</v>
      </c>
      <c r="R1124" s="15">
        <v>0</v>
      </c>
      <c r="S1124" s="15">
        <v>0</v>
      </c>
      <c r="T1124" s="15">
        <f t="shared" si="228"/>
        <v>0</v>
      </c>
      <c r="U1124" s="15">
        <f t="shared" si="229"/>
        <v>0</v>
      </c>
      <c r="V1124" s="15"/>
      <c r="W1124" s="15"/>
      <c r="X1124" s="15"/>
      <c r="Y1124" s="15"/>
      <c r="Z1124" s="16"/>
      <c r="AA1124" s="15"/>
      <c r="AB1124" s="15"/>
      <c r="AC1124" s="15"/>
      <c r="AD1124" s="15"/>
      <c r="AE1124" s="15"/>
      <c r="AF1124" s="15"/>
      <c r="AG1124" s="15">
        <v>0</v>
      </c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>
        <f t="shared" si="221"/>
        <v>0</v>
      </c>
      <c r="CT1124" s="15">
        <f t="shared" si="222"/>
        <v>278</v>
      </c>
      <c r="CU1124" s="15">
        <f t="shared" si="223"/>
        <v>2</v>
      </c>
      <c r="CV1124" s="15">
        <f t="shared" si="224"/>
        <v>0</v>
      </c>
      <c r="CW1124" s="15"/>
      <c r="CX1124" s="15"/>
      <c r="CY1124" s="15">
        <f t="shared" si="225"/>
        <v>99</v>
      </c>
      <c r="CZ1124" s="15">
        <f>GG1124</f>
        <v>0</v>
      </c>
      <c r="DA1124" s="16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20"/>
      <c r="DY1124" s="15"/>
      <c r="DZ1124" s="20"/>
      <c r="EA1124" s="15"/>
      <c r="EB1124" s="20"/>
      <c r="EC1124" s="15"/>
      <c r="ED1124" s="20"/>
      <c r="EE1124" s="15"/>
      <c r="EF1124" s="20"/>
      <c r="EG1124" s="15"/>
      <c r="EH1124" s="20"/>
      <c r="EI1124" s="15"/>
      <c r="EJ1124" s="20"/>
      <c r="EK1124" s="15"/>
      <c r="EL1124" s="20"/>
      <c r="EM1124" s="15"/>
      <c r="EN1124" s="20"/>
      <c r="EO1124" s="15">
        <v>99</v>
      </c>
      <c r="EP1124" s="20">
        <v>6</v>
      </c>
      <c r="EQ1124" s="15"/>
      <c r="ER1124" s="20"/>
      <c r="ES1124" s="15"/>
      <c r="ET1124" s="20"/>
      <c r="EU1124" s="15">
        <v>120</v>
      </c>
      <c r="EV1124" s="20">
        <v>1</v>
      </c>
      <c r="EW1124" s="15"/>
      <c r="EX1124" s="20"/>
      <c r="EY1124" s="15">
        <v>68</v>
      </c>
      <c r="EZ1124" s="20">
        <v>3</v>
      </c>
      <c r="FA1124" s="15"/>
      <c r="FB1124" s="20"/>
      <c r="FC1124" s="15"/>
      <c r="FD1124" s="20"/>
      <c r="FE1124" s="15"/>
      <c r="FF1124" s="20"/>
      <c r="FG1124" s="15"/>
      <c r="FH1124" s="20"/>
      <c r="FI1124" s="15"/>
      <c r="FJ1124" s="20"/>
      <c r="FK1124" s="15"/>
      <c r="FL1124" s="20"/>
      <c r="FM1124" s="15"/>
      <c r="FN1124" s="20"/>
      <c r="FO1124" s="15">
        <v>90</v>
      </c>
      <c r="FP1124" s="20"/>
      <c r="FQ1124" s="15"/>
      <c r="FR1124" s="20"/>
      <c r="FS1124" s="15"/>
      <c r="FT1124" s="20"/>
      <c r="FU1124" s="15"/>
      <c r="FV1124" s="20"/>
      <c r="FW1124" s="15"/>
      <c r="FX1124" s="20"/>
      <c r="FY1124" s="15"/>
      <c r="FZ1124" s="20"/>
      <c r="GA1124" s="15"/>
      <c r="GB1124" s="20"/>
      <c r="GC1124" s="15"/>
      <c r="GD1124" s="20"/>
      <c r="GE1124" s="15"/>
      <c r="GF1124" s="20"/>
      <c r="GG1124" s="170"/>
    </row>
    <row r="1125" spans="1:189" s="2" customFormat="1" ht="14" x14ac:dyDescent="0.3">
      <c r="A1125" s="15" t="s">
        <v>125</v>
      </c>
      <c r="B1125" s="15" t="s">
        <v>140</v>
      </c>
      <c r="C1125" s="15" t="s">
        <v>1971</v>
      </c>
      <c r="D1125" s="15" t="s">
        <v>3216</v>
      </c>
      <c r="E1125" s="15" t="str">
        <f t="shared" si="219"/>
        <v>Starr YANG</v>
      </c>
      <c r="F1125" s="15" t="s">
        <v>128</v>
      </c>
      <c r="G1125" s="15">
        <v>999920741</v>
      </c>
      <c r="H1125" s="15">
        <f t="shared" si="220"/>
        <v>45</v>
      </c>
      <c r="I1125" s="15"/>
      <c r="J1125" s="15"/>
      <c r="K1125" s="16"/>
      <c r="L1125" s="15"/>
      <c r="M1125" s="15"/>
      <c r="N1125" s="15"/>
      <c r="O1125" s="15">
        <f t="shared" si="226"/>
        <v>0</v>
      </c>
      <c r="P1125" s="15">
        <v>0</v>
      </c>
      <c r="Q1125" s="15">
        <f t="shared" si="227"/>
        <v>0</v>
      </c>
      <c r="R1125" s="15">
        <v>0</v>
      </c>
      <c r="S1125" s="15">
        <v>0</v>
      </c>
      <c r="T1125" s="15">
        <f t="shared" si="228"/>
        <v>0</v>
      </c>
      <c r="U1125" s="15">
        <f t="shared" si="229"/>
        <v>0</v>
      </c>
      <c r="V1125" s="15"/>
      <c r="W1125" s="15"/>
      <c r="X1125" s="15"/>
      <c r="Y1125" s="15"/>
      <c r="Z1125" s="16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>
        <f t="shared" si="221"/>
        <v>0</v>
      </c>
      <c r="CT1125" s="15">
        <f t="shared" si="222"/>
        <v>45</v>
      </c>
      <c r="CU1125" s="15">
        <f t="shared" si="223"/>
        <v>1</v>
      </c>
      <c r="CV1125" s="15">
        <f t="shared" si="224"/>
        <v>0</v>
      </c>
      <c r="CW1125" s="15"/>
      <c r="CX1125" s="15"/>
      <c r="CY1125" s="15">
        <f t="shared" si="225"/>
        <v>0</v>
      </c>
      <c r="CZ1125" s="15">
        <f>GG1125</f>
        <v>0</v>
      </c>
      <c r="DA1125" s="16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20"/>
      <c r="DY1125" s="15"/>
      <c r="DZ1125" s="20"/>
      <c r="EA1125" s="15"/>
      <c r="EB1125" s="20"/>
      <c r="EC1125" s="15"/>
      <c r="ED1125" s="20"/>
      <c r="EE1125" s="15"/>
      <c r="EF1125" s="20"/>
      <c r="EG1125" s="15"/>
      <c r="EH1125" s="20"/>
      <c r="EI1125" s="15"/>
      <c r="EJ1125" s="20"/>
      <c r="EK1125" s="15"/>
      <c r="EL1125" s="20"/>
      <c r="EM1125" s="15"/>
      <c r="EN1125" s="20"/>
      <c r="EO1125" s="15"/>
      <c r="EP1125" s="20"/>
      <c r="EQ1125" s="15"/>
      <c r="ER1125" s="20"/>
      <c r="ES1125" s="15"/>
      <c r="ET1125" s="20"/>
      <c r="EU1125" s="15"/>
      <c r="EV1125" s="20"/>
      <c r="EW1125" s="15"/>
      <c r="EX1125" s="20"/>
      <c r="EY1125" s="15"/>
      <c r="EZ1125" s="20"/>
      <c r="FA1125" s="15"/>
      <c r="FB1125" s="20"/>
      <c r="FC1125" s="15">
        <v>45</v>
      </c>
      <c r="FD1125" s="20">
        <v>2</v>
      </c>
      <c r="FE1125" s="15"/>
      <c r="FF1125" s="20"/>
      <c r="FG1125" s="15"/>
      <c r="FH1125" s="20"/>
      <c r="FI1125" s="15"/>
      <c r="FJ1125" s="20"/>
      <c r="FK1125" s="15"/>
      <c r="FL1125" s="20"/>
      <c r="FM1125" s="15"/>
      <c r="FN1125" s="20"/>
      <c r="FO1125" s="15"/>
      <c r="FP1125" s="20"/>
      <c r="FQ1125" s="15"/>
      <c r="FR1125" s="20"/>
      <c r="FS1125" s="15"/>
      <c r="FT1125" s="20"/>
      <c r="FU1125" s="15"/>
      <c r="FV1125" s="20"/>
      <c r="FW1125" s="15"/>
      <c r="FX1125" s="20"/>
      <c r="FY1125" s="15"/>
      <c r="FZ1125" s="20"/>
      <c r="GA1125" s="15"/>
      <c r="GB1125" s="20"/>
      <c r="GC1125" s="15"/>
      <c r="GD1125" s="20"/>
      <c r="GE1125" s="15"/>
      <c r="GF1125" s="20"/>
      <c r="GG1125" s="170"/>
    </row>
    <row r="1126" spans="1:189" s="2" customFormat="1" ht="14" x14ac:dyDescent="0.3">
      <c r="A1126" s="17" t="s">
        <v>130</v>
      </c>
      <c r="B1126" s="17" t="s">
        <v>126</v>
      </c>
      <c r="C1126" s="17" t="s">
        <v>512</v>
      </c>
      <c r="D1126" s="17" t="s">
        <v>1106</v>
      </c>
      <c r="E1126" s="15" t="str">
        <f t="shared" si="219"/>
        <v>Allison Kim</v>
      </c>
      <c r="F1126" s="17" t="s">
        <v>128</v>
      </c>
      <c r="G1126" s="15">
        <v>999920759</v>
      </c>
      <c r="H1126" s="15">
        <f t="shared" si="220"/>
        <v>52</v>
      </c>
      <c r="I1126" s="15"/>
      <c r="J1126" s="15"/>
      <c r="K1126" s="16"/>
      <c r="L1126" s="15"/>
      <c r="M1126" s="15"/>
      <c r="N1126" s="15"/>
      <c r="O1126" s="15">
        <f t="shared" si="226"/>
        <v>52</v>
      </c>
      <c r="P1126" s="15">
        <v>0</v>
      </c>
      <c r="Q1126" s="15">
        <f t="shared" si="227"/>
        <v>0</v>
      </c>
      <c r="R1126" s="15">
        <v>0</v>
      </c>
      <c r="S1126" s="15">
        <v>0</v>
      </c>
      <c r="T1126" s="15">
        <f t="shared" si="228"/>
        <v>0</v>
      </c>
      <c r="U1126" s="15">
        <f t="shared" si="229"/>
        <v>0</v>
      </c>
      <c r="V1126" s="15"/>
      <c r="W1126" s="15"/>
      <c r="X1126" s="15"/>
      <c r="Y1126" s="15"/>
      <c r="Z1126" s="16"/>
      <c r="AA1126" s="15"/>
      <c r="AB1126" s="24"/>
      <c r="AC1126" s="15"/>
      <c r="AD1126" s="15"/>
      <c r="AE1126" s="15"/>
      <c r="AF1126" s="15"/>
      <c r="AG1126" s="15"/>
      <c r="AH1126" s="24"/>
      <c r="AI1126" s="15"/>
      <c r="AJ1126" s="15"/>
      <c r="AK1126" s="15"/>
      <c r="AL1126" s="15"/>
      <c r="AM1126" s="15"/>
      <c r="AN1126" s="24"/>
      <c r="AO1126" s="15"/>
      <c r="AP1126" s="24"/>
      <c r="AQ1126" s="15"/>
      <c r="AR1126" s="24"/>
      <c r="AS1126" s="15"/>
      <c r="AT1126" s="24"/>
      <c r="AU1126" s="15"/>
      <c r="AV1126" s="24"/>
      <c r="AW1126" s="15"/>
      <c r="AX1126" s="24"/>
      <c r="AY1126" s="15"/>
      <c r="AZ1126" s="15"/>
      <c r="BA1126" s="15"/>
      <c r="BB1126" s="15"/>
      <c r="BC1126" s="15"/>
      <c r="BD1126" s="15"/>
      <c r="BE1126" s="15"/>
      <c r="BF1126" s="24"/>
      <c r="BG1126" s="15"/>
      <c r="BH1126" s="24"/>
      <c r="BI1126" s="15"/>
      <c r="BJ1126" s="24"/>
      <c r="BK1126" s="15"/>
      <c r="BL1126" s="24"/>
      <c r="BM1126" s="15"/>
      <c r="BN1126" s="24"/>
      <c r="BO1126" s="15"/>
      <c r="BP1126" s="24"/>
      <c r="BQ1126" s="15"/>
      <c r="BR1126" s="24"/>
      <c r="BS1126" s="15"/>
      <c r="BT1126" s="24"/>
      <c r="BU1126" s="15"/>
      <c r="BV1126" s="24"/>
      <c r="BW1126" s="15"/>
      <c r="BX1126" s="24"/>
      <c r="BY1126" s="15"/>
      <c r="BZ1126" s="24"/>
      <c r="CA1126" s="15"/>
      <c r="CB1126" s="24"/>
      <c r="CC1126" s="15"/>
      <c r="CD1126" s="24"/>
      <c r="CE1126" s="15"/>
      <c r="CF1126" s="24"/>
      <c r="CG1126" s="15"/>
      <c r="CH1126" s="25"/>
      <c r="CI1126" s="15"/>
      <c r="CJ1126" s="25"/>
      <c r="CK1126" s="15"/>
      <c r="CL1126" s="25"/>
      <c r="CM1126" s="15"/>
      <c r="CN1126" s="25"/>
      <c r="CO1126" s="15">
        <v>10</v>
      </c>
      <c r="CP1126" s="25">
        <v>1</v>
      </c>
      <c r="CQ1126" s="15"/>
      <c r="CR1126" s="25"/>
      <c r="CS1126" s="15">
        <f t="shared" si="221"/>
        <v>0</v>
      </c>
      <c r="CT1126" s="15">
        <f t="shared" si="222"/>
        <v>0</v>
      </c>
      <c r="CU1126" s="15">
        <f t="shared" si="223"/>
        <v>0</v>
      </c>
      <c r="CV1126" s="15">
        <f t="shared" si="224"/>
        <v>0</v>
      </c>
      <c r="CW1126" s="15"/>
      <c r="CX1126" s="15"/>
      <c r="CY1126" s="15">
        <f t="shared" si="225"/>
        <v>0</v>
      </c>
      <c r="CZ1126" s="15">
        <f>GG1126</f>
        <v>0</v>
      </c>
      <c r="DA1126" s="19"/>
      <c r="DB1126" s="17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7"/>
      <c r="DQ1126" s="15"/>
      <c r="DR1126" s="15"/>
      <c r="DS1126" s="15"/>
      <c r="DT1126" s="15"/>
      <c r="DU1126" s="15"/>
      <c r="DV1126" s="15"/>
      <c r="DW1126" s="15"/>
      <c r="DX1126" s="20"/>
      <c r="DY1126" s="15"/>
      <c r="DZ1126" s="20"/>
      <c r="EA1126" s="15"/>
      <c r="EB1126" s="20"/>
      <c r="EC1126" s="15"/>
      <c r="ED1126" s="20"/>
      <c r="EE1126" s="15"/>
      <c r="EF1126" s="20"/>
      <c r="EG1126" s="15"/>
      <c r="EH1126" s="20"/>
      <c r="EI1126" s="15"/>
      <c r="EJ1126" s="20"/>
      <c r="EK1126" s="15"/>
      <c r="EL1126" s="20"/>
      <c r="EM1126" s="15">
        <v>52</v>
      </c>
      <c r="EN1126" s="20">
        <v>5</v>
      </c>
      <c r="EO1126" s="15"/>
      <c r="EP1126" s="20"/>
      <c r="EQ1126" s="15"/>
      <c r="ER1126" s="20"/>
      <c r="ES1126" s="15"/>
      <c r="ET1126" s="20"/>
      <c r="EU1126" s="15"/>
      <c r="EV1126" s="20"/>
      <c r="EW1126" s="15"/>
      <c r="EX1126" s="20"/>
      <c r="EY1126" s="15"/>
      <c r="EZ1126" s="20"/>
      <c r="FA1126" s="15"/>
      <c r="FB1126" s="20"/>
      <c r="FC1126" s="15"/>
      <c r="FD1126" s="20"/>
      <c r="FE1126" s="15"/>
      <c r="FF1126" s="20"/>
      <c r="FG1126" s="15"/>
      <c r="FH1126" s="20"/>
      <c r="FI1126" s="15"/>
      <c r="FJ1126" s="20"/>
      <c r="FK1126" s="15"/>
      <c r="FL1126" s="20"/>
      <c r="FM1126" s="15"/>
      <c r="FN1126" s="20"/>
      <c r="FO1126" s="15"/>
      <c r="FP1126" s="20"/>
      <c r="FQ1126" s="15"/>
      <c r="FR1126" s="20"/>
      <c r="FS1126" s="15"/>
      <c r="FT1126" s="20"/>
      <c r="FU1126" s="15"/>
      <c r="FV1126" s="20"/>
      <c r="FW1126" s="15"/>
      <c r="FX1126" s="20"/>
      <c r="FY1126" s="15"/>
      <c r="FZ1126" s="20"/>
      <c r="GA1126" s="15"/>
      <c r="GB1126" s="20"/>
      <c r="GC1126" s="15"/>
      <c r="GD1126" s="20"/>
      <c r="GE1126" s="15"/>
      <c r="GF1126" s="20"/>
      <c r="GG1126" s="170"/>
    </row>
    <row r="1127" spans="1:189" s="2" customFormat="1" ht="14" x14ac:dyDescent="0.3">
      <c r="A1127" s="15" t="s">
        <v>130</v>
      </c>
      <c r="B1127" s="15" t="s">
        <v>126</v>
      </c>
      <c r="C1127" s="15" t="s">
        <v>452</v>
      </c>
      <c r="D1127" s="15" t="s">
        <v>453</v>
      </c>
      <c r="E1127" s="15" t="str">
        <f t="shared" si="219"/>
        <v xml:space="preserve">Valeria  Camero </v>
      </c>
      <c r="F1127" s="15" t="s">
        <v>128</v>
      </c>
      <c r="G1127" s="15">
        <v>999920772</v>
      </c>
      <c r="H1127" s="15">
        <f t="shared" si="220"/>
        <v>75</v>
      </c>
      <c r="I1127" s="15"/>
      <c r="J1127" s="15"/>
      <c r="K1127" s="16"/>
      <c r="L1127" s="15"/>
      <c r="M1127" s="15"/>
      <c r="N1127" s="15"/>
      <c r="O1127" s="15">
        <f t="shared" si="226"/>
        <v>24</v>
      </c>
      <c r="P1127" s="15">
        <v>0</v>
      </c>
      <c r="Q1127" s="15">
        <f t="shared" si="227"/>
        <v>0</v>
      </c>
      <c r="R1127" s="15">
        <v>0</v>
      </c>
      <c r="S1127" s="15">
        <v>0</v>
      </c>
      <c r="T1127" s="15">
        <f t="shared" si="228"/>
        <v>0</v>
      </c>
      <c r="U1127" s="15">
        <f t="shared" si="229"/>
        <v>0</v>
      </c>
      <c r="V1127" s="15"/>
      <c r="W1127" s="15"/>
      <c r="X1127" s="15"/>
      <c r="Y1127" s="15"/>
      <c r="Z1127" s="16"/>
      <c r="AA1127" s="15"/>
      <c r="AB1127" s="24"/>
      <c r="AC1127" s="15"/>
      <c r="AD1127" s="15"/>
      <c r="AE1127" s="15"/>
      <c r="AF1127" s="15"/>
      <c r="AG1127" s="15"/>
      <c r="AH1127" s="24"/>
      <c r="AI1127" s="15"/>
      <c r="AJ1127" s="15"/>
      <c r="AK1127" s="15"/>
      <c r="AL1127" s="15"/>
      <c r="AM1127" s="15"/>
      <c r="AN1127" s="24"/>
      <c r="AO1127" s="15"/>
      <c r="AP1127" s="24"/>
      <c r="AQ1127" s="15"/>
      <c r="AR1127" s="24"/>
      <c r="AS1127" s="15"/>
      <c r="AT1127" s="24"/>
      <c r="AU1127" s="15"/>
      <c r="AV1127" s="24"/>
      <c r="AW1127" s="15"/>
      <c r="AX1127" s="24"/>
      <c r="AY1127" s="15"/>
      <c r="AZ1127" s="15"/>
      <c r="BA1127" s="15"/>
      <c r="BB1127" s="15"/>
      <c r="BC1127" s="15"/>
      <c r="BD1127" s="15"/>
      <c r="BE1127" s="15"/>
      <c r="BF1127" s="24"/>
      <c r="BG1127" s="15"/>
      <c r="BH1127" s="24"/>
      <c r="BI1127" s="15"/>
      <c r="BJ1127" s="24"/>
      <c r="BK1127" s="15"/>
      <c r="BL1127" s="24"/>
      <c r="BM1127" s="15"/>
      <c r="BN1127" s="24"/>
      <c r="BO1127" s="15"/>
      <c r="BP1127" s="24"/>
      <c r="BQ1127" s="15"/>
      <c r="BR1127" s="24"/>
      <c r="BS1127" s="15"/>
      <c r="BT1127" s="24"/>
      <c r="BU1127" s="15"/>
      <c r="BV1127" s="24"/>
      <c r="BW1127" s="15"/>
      <c r="BX1127" s="24"/>
      <c r="BY1127" s="15"/>
      <c r="BZ1127" s="24"/>
      <c r="CA1127" s="15"/>
      <c r="CB1127" s="24"/>
      <c r="CC1127" s="15"/>
      <c r="CD1127" s="24"/>
      <c r="CE1127" s="15"/>
      <c r="CF1127" s="24"/>
      <c r="CG1127" s="15"/>
      <c r="CH1127" s="25"/>
      <c r="CI1127" s="15"/>
      <c r="CJ1127" s="25"/>
      <c r="CK1127" s="15"/>
      <c r="CL1127" s="25"/>
      <c r="CM1127" s="15"/>
      <c r="CN1127" s="25"/>
      <c r="CO1127" s="15">
        <v>20</v>
      </c>
      <c r="CP1127" s="24">
        <v>1</v>
      </c>
      <c r="CQ1127" s="15"/>
      <c r="CR1127" s="24"/>
      <c r="CS1127" s="15">
        <f t="shared" si="221"/>
        <v>0</v>
      </c>
      <c r="CT1127" s="15">
        <f t="shared" si="222"/>
        <v>51</v>
      </c>
      <c r="CU1127" s="15">
        <f t="shared" si="223"/>
        <v>1</v>
      </c>
      <c r="CV1127" s="15">
        <f t="shared" si="224"/>
        <v>0</v>
      </c>
      <c r="CW1127" s="15"/>
      <c r="CX1127" s="15"/>
      <c r="CY1127" s="15">
        <f t="shared" si="225"/>
        <v>0</v>
      </c>
      <c r="CZ1127" s="15">
        <f>GG1127</f>
        <v>0</v>
      </c>
      <c r="DA1127" s="20"/>
      <c r="DB1127" s="17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7"/>
      <c r="DQ1127" s="15"/>
      <c r="DR1127" s="15"/>
      <c r="DS1127" s="15"/>
      <c r="DT1127" s="15"/>
      <c r="DU1127" s="15"/>
      <c r="DV1127" s="15"/>
      <c r="DW1127" s="15"/>
      <c r="DX1127" s="20"/>
      <c r="DY1127" s="15"/>
      <c r="DZ1127" s="20"/>
      <c r="EA1127" s="15"/>
      <c r="EB1127" s="20"/>
      <c r="EC1127" s="15"/>
      <c r="ED1127" s="20"/>
      <c r="EE1127" s="15"/>
      <c r="EF1127" s="20"/>
      <c r="EG1127" s="15"/>
      <c r="EH1127" s="20"/>
      <c r="EI1127" s="15">
        <v>24</v>
      </c>
      <c r="EJ1127" s="20" t="s">
        <v>168</v>
      </c>
      <c r="EK1127" s="15"/>
      <c r="EL1127" s="20"/>
      <c r="EM1127" s="15"/>
      <c r="EN1127" s="20"/>
      <c r="EO1127" s="15"/>
      <c r="EP1127" s="20"/>
      <c r="EQ1127" s="15"/>
      <c r="ER1127" s="20"/>
      <c r="ES1127" s="15"/>
      <c r="ET1127" s="20"/>
      <c r="EU1127" s="15"/>
      <c r="EV1127" s="20"/>
      <c r="EW1127" s="15"/>
      <c r="EX1127" s="20"/>
      <c r="EY1127" s="15"/>
      <c r="EZ1127" s="20"/>
      <c r="FA1127" s="15"/>
      <c r="FB1127" s="20"/>
      <c r="FC1127" s="15">
        <v>51</v>
      </c>
      <c r="FD1127" s="20">
        <v>8</v>
      </c>
      <c r="FE1127" s="15"/>
      <c r="FF1127" s="20"/>
      <c r="FG1127" s="15"/>
      <c r="FH1127" s="20"/>
      <c r="FI1127" s="15"/>
      <c r="FJ1127" s="20"/>
      <c r="FK1127" s="15"/>
      <c r="FL1127" s="20"/>
      <c r="FM1127" s="15"/>
      <c r="FN1127" s="20"/>
      <c r="FO1127" s="15"/>
      <c r="FP1127" s="20"/>
      <c r="FQ1127" s="15"/>
      <c r="FR1127" s="20"/>
      <c r="FS1127" s="15"/>
      <c r="FT1127" s="20"/>
      <c r="FU1127" s="15"/>
      <c r="FV1127" s="20"/>
      <c r="FW1127" s="15"/>
      <c r="FX1127" s="20"/>
      <c r="FY1127" s="15"/>
      <c r="FZ1127" s="20"/>
      <c r="GA1127" s="15"/>
      <c r="GB1127" s="20"/>
      <c r="GC1127" s="15"/>
      <c r="GD1127" s="20"/>
      <c r="GE1127" s="15"/>
      <c r="GF1127" s="20"/>
      <c r="GG1127" s="170"/>
    </row>
    <row r="1128" spans="1:189" s="2" customFormat="1" ht="14" x14ac:dyDescent="0.3">
      <c r="A1128" s="15" t="s">
        <v>137</v>
      </c>
      <c r="B1128" s="15" t="s">
        <v>126</v>
      </c>
      <c r="C1128" s="15" t="s">
        <v>1644</v>
      </c>
      <c r="D1128" s="15" t="s">
        <v>1157</v>
      </c>
      <c r="E1128" s="15" t="str">
        <f t="shared" si="219"/>
        <v>Julien Roman</v>
      </c>
      <c r="F1128" s="15" t="s">
        <v>135</v>
      </c>
      <c r="G1128" s="15">
        <v>999920795</v>
      </c>
      <c r="H1128" s="15">
        <f t="shared" si="220"/>
        <v>30</v>
      </c>
      <c r="I1128" s="15"/>
      <c r="J1128" s="15"/>
      <c r="K1128" s="16"/>
      <c r="L1128" s="15"/>
      <c r="M1128" s="15"/>
      <c r="N1128" s="15"/>
      <c r="O1128" s="15">
        <f t="shared" si="226"/>
        <v>0</v>
      </c>
      <c r="P1128" s="15">
        <v>0</v>
      </c>
      <c r="Q1128" s="15">
        <f t="shared" si="227"/>
        <v>0</v>
      </c>
      <c r="R1128" s="15">
        <v>0</v>
      </c>
      <c r="S1128" s="15">
        <v>0</v>
      </c>
      <c r="T1128" s="15">
        <f t="shared" si="228"/>
        <v>0</v>
      </c>
      <c r="U1128" s="15">
        <f t="shared" si="229"/>
        <v>0</v>
      </c>
      <c r="V1128" s="15"/>
      <c r="W1128" s="15"/>
      <c r="X1128" s="15"/>
      <c r="Y1128" s="15"/>
      <c r="Z1128" s="16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>
        <f t="shared" si="221"/>
        <v>0</v>
      </c>
      <c r="CT1128" s="15">
        <f t="shared" si="222"/>
        <v>30</v>
      </c>
      <c r="CU1128" s="15">
        <f t="shared" si="223"/>
        <v>1</v>
      </c>
      <c r="CV1128" s="15">
        <f t="shared" si="224"/>
        <v>0</v>
      </c>
      <c r="CW1128" s="15"/>
      <c r="CX1128" s="15"/>
      <c r="CY1128" s="15">
        <f t="shared" si="225"/>
        <v>0</v>
      </c>
      <c r="CZ1128" s="15">
        <f>GG1128</f>
        <v>0</v>
      </c>
      <c r="DA1128" s="16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20"/>
      <c r="DY1128" s="15"/>
      <c r="DZ1128" s="20"/>
      <c r="EA1128" s="15"/>
      <c r="EB1128" s="20"/>
      <c r="EC1128" s="15"/>
      <c r="ED1128" s="20"/>
      <c r="EE1128" s="15"/>
      <c r="EF1128" s="20"/>
      <c r="EG1128" s="15"/>
      <c r="EH1128" s="20"/>
      <c r="EI1128" s="15"/>
      <c r="EJ1128" s="20"/>
      <c r="EK1128" s="15"/>
      <c r="EL1128" s="20"/>
      <c r="EM1128" s="15"/>
      <c r="EN1128" s="20"/>
      <c r="EO1128" s="15"/>
      <c r="EP1128" s="20"/>
      <c r="EQ1128" s="15">
        <v>30</v>
      </c>
      <c r="ER1128" s="20">
        <v>1</v>
      </c>
      <c r="ES1128" s="15"/>
      <c r="ET1128" s="20"/>
      <c r="EU1128" s="15"/>
      <c r="EV1128" s="20"/>
      <c r="EW1128" s="15"/>
      <c r="EX1128" s="20"/>
      <c r="EY1128" s="15"/>
      <c r="EZ1128" s="20"/>
      <c r="FA1128" s="15"/>
      <c r="FB1128" s="20"/>
      <c r="FC1128" s="15"/>
      <c r="FD1128" s="20"/>
      <c r="FE1128" s="15"/>
      <c r="FF1128" s="20"/>
      <c r="FG1128" s="15"/>
      <c r="FH1128" s="20"/>
      <c r="FI1128" s="15"/>
      <c r="FJ1128" s="20"/>
      <c r="FK1128" s="15"/>
      <c r="FL1128" s="20"/>
      <c r="FM1128" s="15"/>
      <c r="FN1128" s="20"/>
      <c r="FO1128" s="15"/>
      <c r="FP1128" s="20"/>
      <c r="FQ1128" s="15"/>
      <c r="FR1128" s="20"/>
      <c r="FS1128" s="15"/>
      <c r="FT1128" s="20"/>
      <c r="FU1128" s="15"/>
      <c r="FV1128" s="20"/>
      <c r="FW1128" s="15"/>
      <c r="FX1128" s="20"/>
      <c r="FY1128" s="15"/>
      <c r="FZ1128" s="20"/>
      <c r="GA1128" s="15"/>
      <c r="GB1128" s="20"/>
      <c r="GC1128" s="15"/>
      <c r="GD1128" s="20"/>
      <c r="GE1128" s="15"/>
      <c r="GF1128" s="20"/>
      <c r="GG1128" s="170"/>
    </row>
    <row r="1129" spans="1:189" s="2" customFormat="1" ht="14" x14ac:dyDescent="0.3">
      <c r="A1129" s="15" t="s">
        <v>130</v>
      </c>
      <c r="B1129" s="15" t="s">
        <v>142</v>
      </c>
      <c r="C1129" s="15" t="s">
        <v>216</v>
      </c>
      <c r="D1129" s="15" t="s">
        <v>1940</v>
      </c>
      <c r="E1129" s="15" t="str">
        <f t="shared" si="219"/>
        <v>Ariana Weber</v>
      </c>
      <c r="F1129" s="15" t="s">
        <v>128</v>
      </c>
      <c r="G1129" s="15">
        <v>999920801</v>
      </c>
      <c r="H1129" s="15">
        <f t="shared" si="220"/>
        <v>75</v>
      </c>
      <c r="I1129" s="15"/>
      <c r="J1129" s="17">
        <f>(O1129+P1129+R1129+S1129+T1129+U1129)/2</f>
        <v>75</v>
      </c>
      <c r="K1129" s="16"/>
      <c r="L1129" s="15"/>
      <c r="M1129" s="15"/>
      <c r="N1129" s="15"/>
      <c r="O1129" s="15">
        <f t="shared" si="226"/>
        <v>150</v>
      </c>
      <c r="P1129" s="15">
        <v>0</v>
      </c>
      <c r="Q1129" s="15">
        <f t="shared" si="227"/>
        <v>1</v>
      </c>
      <c r="R1129" s="15">
        <v>0</v>
      </c>
      <c r="S1129" s="15">
        <v>0</v>
      </c>
      <c r="T1129" s="15">
        <f t="shared" si="228"/>
        <v>0</v>
      </c>
      <c r="U1129" s="15">
        <f t="shared" si="229"/>
        <v>0</v>
      </c>
      <c r="V1129" s="15"/>
      <c r="W1129" s="15"/>
      <c r="X1129" s="15"/>
      <c r="Y1129" s="15"/>
      <c r="Z1129" s="16"/>
      <c r="AA1129" s="15"/>
      <c r="AB1129" s="24"/>
      <c r="AC1129" s="15"/>
      <c r="AD1129" s="15"/>
      <c r="AE1129" s="15"/>
      <c r="AF1129" s="15"/>
      <c r="AG1129" s="15"/>
      <c r="AH1129" s="24"/>
      <c r="AI1129" s="15"/>
      <c r="AJ1129" s="15"/>
      <c r="AK1129" s="15"/>
      <c r="AL1129" s="15"/>
      <c r="AM1129" s="15"/>
      <c r="AN1129" s="24"/>
      <c r="AO1129" s="15"/>
      <c r="AP1129" s="24"/>
      <c r="AQ1129" s="15"/>
      <c r="AR1129" s="24"/>
      <c r="AS1129" s="15"/>
      <c r="AT1129" s="24"/>
      <c r="AU1129" s="15"/>
      <c r="AV1129" s="24"/>
      <c r="AW1129" s="15"/>
      <c r="AX1129" s="24"/>
      <c r="AY1129" s="15"/>
      <c r="AZ1129" s="15"/>
      <c r="BA1129" s="15"/>
      <c r="BB1129" s="15"/>
      <c r="BC1129" s="15"/>
      <c r="BD1129" s="15"/>
      <c r="BE1129" s="15"/>
      <c r="BF1129" s="24"/>
      <c r="BG1129" s="15"/>
      <c r="BH1129" s="24"/>
      <c r="BI1129" s="15"/>
      <c r="BJ1129" s="24"/>
      <c r="BK1129" s="15"/>
      <c r="BL1129" s="24"/>
      <c r="BM1129" s="15"/>
      <c r="BN1129" s="24"/>
      <c r="BO1129" s="15"/>
      <c r="BP1129" s="24"/>
      <c r="BQ1129" s="15"/>
      <c r="BR1129" s="24"/>
      <c r="BS1129" s="15"/>
      <c r="BT1129" s="24"/>
      <c r="BU1129" s="15"/>
      <c r="BV1129" s="24"/>
      <c r="BW1129" s="15"/>
      <c r="BX1129" s="24"/>
      <c r="BY1129" s="15"/>
      <c r="BZ1129" s="24"/>
      <c r="CA1129" s="15"/>
      <c r="CB1129" s="24"/>
      <c r="CC1129" s="15"/>
      <c r="CD1129" s="24"/>
      <c r="CE1129" s="15"/>
      <c r="CF1129" s="24"/>
      <c r="CG1129" s="15"/>
      <c r="CH1129" s="25"/>
      <c r="CI1129" s="15"/>
      <c r="CJ1129" s="25"/>
      <c r="CK1129" s="15"/>
      <c r="CL1129" s="25"/>
      <c r="CM1129" s="15"/>
      <c r="CN1129" s="25"/>
      <c r="CO1129" s="15">
        <v>15</v>
      </c>
      <c r="CP1129" s="24">
        <v>2</v>
      </c>
      <c r="CQ1129" s="15"/>
      <c r="CR1129" s="24"/>
      <c r="CS1129" s="15">
        <f t="shared" si="221"/>
        <v>0</v>
      </c>
      <c r="CT1129" s="15">
        <f t="shared" si="222"/>
        <v>0</v>
      </c>
      <c r="CU1129" s="15">
        <f t="shared" si="223"/>
        <v>0</v>
      </c>
      <c r="CV1129" s="15">
        <f t="shared" si="224"/>
        <v>0</v>
      </c>
      <c r="CW1129" s="15"/>
      <c r="CX1129" s="15"/>
      <c r="CY1129" s="15">
        <f t="shared" si="225"/>
        <v>0</v>
      </c>
      <c r="CZ1129" s="15">
        <f>GG1129</f>
        <v>0</v>
      </c>
      <c r="DA1129" s="20"/>
      <c r="DB1129" s="17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>
        <f>0.4*63</f>
        <v>25.200000000000003</v>
      </c>
      <c r="DP1129" s="17"/>
      <c r="DQ1129" s="15"/>
      <c r="DR1129" s="15"/>
      <c r="DS1129" s="15"/>
      <c r="DT1129" s="15"/>
      <c r="DU1129" s="15"/>
      <c r="DV1129" s="15"/>
      <c r="DW1129" s="15"/>
      <c r="DX1129" s="20"/>
      <c r="DY1129" s="15"/>
      <c r="DZ1129" s="20"/>
      <c r="EA1129" s="15"/>
      <c r="EB1129" s="20"/>
      <c r="EC1129" s="15"/>
      <c r="ED1129" s="20"/>
      <c r="EE1129" s="15"/>
      <c r="EF1129" s="20"/>
      <c r="EG1129" s="15"/>
      <c r="EH1129" s="20"/>
      <c r="EI1129" s="15">
        <v>100</v>
      </c>
      <c r="EJ1129" s="20">
        <v>1</v>
      </c>
      <c r="EK1129" s="15"/>
      <c r="EL1129" s="20"/>
      <c r="EM1129" s="15">
        <v>50</v>
      </c>
      <c r="EN1129" s="20">
        <v>1</v>
      </c>
      <c r="EO1129" s="15"/>
      <c r="EP1129" s="20"/>
      <c r="EQ1129" s="15"/>
      <c r="ER1129" s="20"/>
      <c r="ES1129" s="15"/>
      <c r="ET1129" s="20"/>
      <c r="EU1129" s="15"/>
      <c r="EV1129" s="20"/>
      <c r="EW1129" s="15"/>
      <c r="EX1129" s="20"/>
      <c r="EY1129" s="15"/>
      <c r="EZ1129" s="20"/>
      <c r="FA1129" s="15"/>
      <c r="FB1129" s="20"/>
      <c r="FC1129" s="15"/>
      <c r="FD1129" s="20"/>
      <c r="FE1129" s="15"/>
      <c r="FF1129" s="20"/>
      <c r="FG1129" s="15"/>
      <c r="FH1129" s="20"/>
      <c r="FI1129" s="15"/>
      <c r="FJ1129" s="20"/>
      <c r="FK1129" s="15"/>
      <c r="FL1129" s="20"/>
      <c r="FM1129" s="15"/>
      <c r="FN1129" s="20"/>
      <c r="FO1129" s="15"/>
      <c r="FP1129" s="20"/>
      <c r="FQ1129" s="15"/>
      <c r="FR1129" s="20"/>
      <c r="FS1129" s="15"/>
      <c r="FT1129" s="20"/>
      <c r="FU1129" s="15"/>
      <c r="FV1129" s="20"/>
      <c r="FW1129" s="15"/>
      <c r="FX1129" s="20"/>
      <c r="FY1129" s="15"/>
      <c r="FZ1129" s="20"/>
      <c r="GA1129" s="15"/>
      <c r="GB1129" s="20"/>
      <c r="GC1129" s="15"/>
      <c r="GD1129" s="20"/>
      <c r="GE1129" s="15"/>
      <c r="GF1129" s="20"/>
      <c r="GG1129" s="170"/>
    </row>
    <row r="1130" spans="1:189" s="2" customFormat="1" ht="14" x14ac:dyDescent="0.3">
      <c r="A1130" s="15" t="s">
        <v>146</v>
      </c>
      <c r="B1130" s="15" t="s">
        <v>134</v>
      </c>
      <c r="C1130" s="15" t="s">
        <v>1723</v>
      </c>
      <c r="D1130" s="15" t="s">
        <v>1721</v>
      </c>
      <c r="E1130" s="15" t="str">
        <f t="shared" si="219"/>
        <v>Jian  Shin</v>
      </c>
      <c r="F1130" s="15" t="s">
        <v>135</v>
      </c>
      <c r="G1130" s="15">
        <v>999920804</v>
      </c>
      <c r="H1130" s="15">
        <f t="shared" si="220"/>
        <v>554</v>
      </c>
      <c r="I1130" s="15"/>
      <c r="J1130" s="15"/>
      <c r="K1130" s="16"/>
      <c r="L1130" s="15"/>
      <c r="M1130" s="15"/>
      <c r="N1130" s="15"/>
      <c r="O1130" s="15">
        <f t="shared" si="226"/>
        <v>95</v>
      </c>
      <c r="P1130" s="15">
        <v>0</v>
      </c>
      <c r="Q1130" s="15">
        <f t="shared" si="227"/>
        <v>1</v>
      </c>
      <c r="R1130" s="15">
        <v>0</v>
      </c>
      <c r="S1130" s="15">
        <v>0</v>
      </c>
      <c r="T1130" s="15">
        <f t="shared" si="228"/>
        <v>64</v>
      </c>
      <c r="U1130" s="15">
        <f t="shared" si="229"/>
        <v>80</v>
      </c>
      <c r="V1130" s="15"/>
      <c r="W1130" s="15"/>
      <c r="X1130" s="15"/>
      <c r="Y1130" s="15"/>
      <c r="Z1130" s="16"/>
      <c r="AA1130" s="15"/>
      <c r="AB1130" s="24"/>
      <c r="AC1130" s="15"/>
      <c r="AD1130" s="15"/>
      <c r="AE1130" s="15"/>
      <c r="AF1130" s="15"/>
      <c r="AG1130" s="15"/>
      <c r="AH1130" s="24"/>
      <c r="AI1130" s="15"/>
      <c r="AJ1130" s="15"/>
      <c r="AK1130" s="15"/>
      <c r="AL1130" s="15"/>
      <c r="AM1130" s="15"/>
      <c r="AN1130" s="24"/>
      <c r="AO1130" s="15"/>
      <c r="AP1130" s="24"/>
      <c r="AQ1130" s="15"/>
      <c r="AR1130" s="24"/>
      <c r="AS1130" s="15"/>
      <c r="AT1130" s="24"/>
      <c r="AU1130" s="15"/>
      <c r="AV1130" s="24"/>
      <c r="AW1130" s="15"/>
      <c r="AX1130" s="24"/>
      <c r="AY1130" s="15"/>
      <c r="AZ1130" s="15"/>
      <c r="BA1130" s="15"/>
      <c r="BB1130" s="15"/>
      <c r="BC1130" s="15"/>
      <c r="BD1130" s="15"/>
      <c r="BE1130" s="15"/>
      <c r="BF1130" s="24"/>
      <c r="BG1130" s="15"/>
      <c r="BH1130" s="24"/>
      <c r="BI1130" s="15"/>
      <c r="BJ1130" s="24"/>
      <c r="BK1130" s="15"/>
      <c r="BL1130" s="24"/>
      <c r="BM1130" s="15"/>
      <c r="BN1130" s="24"/>
      <c r="BO1130" s="15"/>
      <c r="BP1130" s="24"/>
      <c r="BQ1130" s="15"/>
      <c r="BR1130" s="24"/>
      <c r="BS1130" s="15"/>
      <c r="BT1130" s="24"/>
      <c r="BU1130" s="15"/>
      <c r="BV1130" s="24"/>
      <c r="BW1130" s="15"/>
      <c r="BX1130" s="24"/>
      <c r="BY1130" s="15"/>
      <c r="BZ1130" s="24"/>
      <c r="CA1130" s="15"/>
      <c r="CB1130" s="24"/>
      <c r="CC1130" s="15"/>
      <c r="CD1130" s="24"/>
      <c r="CE1130" s="15"/>
      <c r="CF1130" s="24"/>
      <c r="CG1130" s="15"/>
      <c r="CH1130" s="25"/>
      <c r="CI1130" s="15"/>
      <c r="CJ1130" s="25"/>
      <c r="CK1130" s="15"/>
      <c r="CL1130" s="25"/>
      <c r="CM1130" s="15"/>
      <c r="CN1130" s="25"/>
      <c r="CO1130" s="15">
        <v>10</v>
      </c>
      <c r="CP1130" s="25">
        <v>1</v>
      </c>
      <c r="CQ1130" s="15"/>
      <c r="CR1130" s="25"/>
      <c r="CS1130" s="15">
        <f t="shared" si="221"/>
        <v>0</v>
      </c>
      <c r="CT1130" s="15">
        <f t="shared" si="222"/>
        <v>210</v>
      </c>
      <c r="CU1130" s="15">
        <f t="shared" si="223"/>
        <v>3</v>
      </c>
      <c r="CV1130" s="15">
        <f t="shared" si="224"/>
        <v>105</v>
      </c>
      <c r="CW1130" s="15"/>
      <c r="CX1130" s="15"/>
      <c r="CY1130" s="15">
        <f t="shared" si="225"/>
        <v>0</v>
      </c>
      <c r="CZ1130" s="15">
        <f>GG1130</f>
        <v>0</v>
      </c>
      <c r="DA1130" s="19"/>
      <c r="DB1130" s="17"/>
      <c r="DC1130" s="15">
        <f>0.4*120</f>
        <v>48</v>
      </c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>
        <f>0.4*120</f>
        <v>48</v>
      </c>
      <c r="DP1130" s="17"/>
      <c r="DQ1130" s="15"/>
      <c r="DR1130" s="15"/>
      <c r="DS1130" s="15"/>
      <c r="DT1130" s="15"/>
      <c r="DU1130" s="15"/>
      <c r="DV1130" s="15"/>
      <c r="DW1130" s="15"/>
      <c r="DX1130" s="20"/>
      <c r="DY1130" s="15">
        <f>0.4*140</f>
        <v>56</v>
      </c>
      <c r="DZ1130" s="20">
        <v>1</v>
      </c>
      <c r="EA1130" s="15"/>
      <c r="EB1130" s="20"/>
      <c r="EC1130" s="15">
        <f>0.4*160</f>
        <v>64</v>
      </c>
      <c r="ED1130" s="20">
        <v>1</v>
      </c>
      <c r="EE1130" s="15">
        <f>0.4*50</f>
        <v>20</v>
      </c>
      <c r="EF1130" s="20"/>
      <c r="EG1130" s="15">
        <f>0.4*200</f>
        <v>80</v>
      </c>
      <c r="EH1130" s="20">
        <v>1</v>
      </c>
      <c r="EI1130" s="15"/>
      <c r="EJ1130" s="20"/>
      <c r="EK1130" s="15"/>
      <c r="EL1130" s="20"/>
      <c r="EM1130" s="15">
        <v>75</v>
      </c>
      <c r="EN1130" s="20">
        <v>2</v>
      </c>
      <c r="EO1130" s="15"/>
      <c r="EP1130" s="20"/>
      <c r="EQ1130" s="15">
        <v>90</v>
      </c>
      <c r="ER1130" s="20">
        <v>2</v>
      </c>
      <c r="ES1130" s="15"/>
      <c r="ET1130" s="20"/>
      <c r="EU1130" s="15"/>
      <c r="EV1130" s="20"/>
      <c r="EW1130" s="15"/>
      <c r="EX1130" s="20"/>
      <c r="EY1130" s="15"/>
      <c r="EZ1130" s="20"/>
      <c r="FA1130" s="15"/>
      <c r="FB1130" s="20"/>
      <c r="FC1130" s="15">
        <v>90</v>
      </c>
      <c r="FD1130" s="20">
        <v>2</v>
      </c>
      <c r="FE1130" s="15"/>
      <c r="FF1130" s="20"/>
      <c r="FG1130" s="15"/>
      <c r="FH1130" s="20"/>
      <c r="FI1130" s="15"/>
      <c r="FJ1130" s="20"/>
      <c r="FK1130" s="15">
        <v>30</v>
      </c>
      <c r="FL1130" s="20">
        <v>1</v>
      </c>
      <c r="FM1130" s="15"/>
      <c r="FN1130" s="20"/>
      <c r="FO1130" s="15"/>
      <c r="FP1130" s="20"/>
      <c r="FQ1130" s="15"/>
      <c r="FR1130" s="20"/>
      <c r="FS1130" s="15"/>
      <c r="FT1130" s="20"/>
      <c r="FU1130" s="15"/>
      <c r="FV1130" s="20"/>
      <c r="FW1130" s="15"/>
      <c r="FX1130" s="20"/>
      <c r="FY1130" s="15"/>
      <c r="FZ1130" s="20"/>
      <c r="GA1130" s="15"/>
      <c r="GB1130" s="20"/>
      <c r="GC1130" s="15">
        <v>105</v>
      </c>
      <c r="GD1130" s="20">
        <v>2</v>
      </c>
      <c r="GE1130" s="15"/>
      <c r="GF1130" s="20"/>
      <c r="GG1130" s="170"/>
    </row>
    <row r="1131" spans="1:189" s="2" customFormat="1" ht="14" x14ac:dyDescent="0.3">
      <c r="A1131" s="17" t="s">
        <v>133</v>
      </c>
      <c r="B1131" s="15" t="s">
        <v>140</v>
      </c>
      <c r="C1131" s="15" t="s">
        <v>317</v>
      </c>
      <c r="D1131" s="15" t="s">
        <v>318</v>
      </c>
      <c r="E1131" s="15" t="str">
        <f t="shared" si="219"/>
        <v>Wesley Bantug</v>
      </c>
      <c r="F1131" s="15" t="s">
        <v>135</v>
      </c>
      <c r="G1131" s="15">
        <v>999920814</v>
      </c>
      <c r="H1131" s="15">
        <f t="shared" si="220"/>
        <v>112.5</v>
      </c>
      <c r="I1131" s="15"/>
      <c r="J1131" s="17">
        <f>(O1131+P1131+R1131+S1131+T1131+U1131)/2</f>
        <v>112.5</v>
      </c>
      <c r="K1131" s="16"/>
      <c r="L1131" s="15"/>
      <c r="M1131" s="15"/>
      <c r="N1131" s="15"/>
      <c r="O1131" s="15">
        <f t="shared" si="226"/>
        <v>225</v>
      </c>
      <c r="P1131" s="15">
        <v>0</v>
      </c>
      <c r="Q1131" s="15">
        <f t="shared" si="227"/>
        <v>1</v>
      </c>
      <c r="R1131" s="15">
        <v>0</v>
      </c>
      <c r="S1131" s="15">
        <v>0</v>
      </c>
      <c r="T1131" s="15">
        <f t="shared" si="228"/>
        <v>0</v>
      </c>
      <c r="U1131" s="15">
        <f t="shared" si="229"/>
        <v>0</v>
      </c>
      <c r="V1131" s="15"/>
      <c r="W1131" s="15"/>
      <c r="X1131" s="15"/>
      <c r="Y1131" s="15"/>
      <c r="Z1131" s="16"/>
      <c r="AA1131" s="15"/>
      <c r="AB1131" s="24"/>
      <c r="AC1131" s="15"/>
      <c r="AD1131" s="15"/>
      <c r="AE1131" s="15"/>
      <c r="AF1131" s="15"/>
      <c r="AG1131" s="15"/>
      <c r="AH1131" s="24"/>
      <c r="AI1131" s="15"/>
      <c r="AJ1131" s="15"/>
      <c r="AK1131" s="15"/>
      <c r="AL1131" s="15"/>
      <c r="AM1131" s="15"/>
      <c r="AN1131" s="24"/>
      <c r="AO1131" s="15"/>
      <c r="AP1131" s="24"/>
      <c r="AQ1131" s="15"/>
      <c r="AR1131" s="24"/>
      <c r="AS1131" s="15"/>
      <c r="AT1131" s="24"/>
      <c r="AU1131" s="15"/>
      <c r="AV1131" s="24"/>
      <c r="AW1131" s="15"/>
      <c r="AX1131" s="24"/>
      <c r="AY1131" s="15"/>
      <c r="AZ1131" s="15"/>
      <c r="BA1131" s="15"/>
      <c r="BB1131" s="15"/>
      <c r="BC1131" s="15"/>
      <c r="BD1131" s="15"/>
      <c r="BE1131" s="15"/>
      <c r="BF1131" s="24"/>
      <c r="BG1131" s="15"/>
      <c r="BH1131" s="24"/>
      <c r="BI1131" s="15"/>
      <c r="BJ1131" s="24"/>
      <c r="BK1131" s="15"/>
      <c r="BL1131" s="24"/>
      <c r="BM1131" s="15"/>
      <c r="BN1131" s="24"/>
      <c r="BO1131" s="15"/>
      <c r="BP1131" s="24"/>
      <c r="BQ1131" s="15"/>
      <c r="BR1131" s="24"/>
      <c r="BS1131" s="15"/>
      <c r="BT1131" s="24"/>
      <c r="BU1131" s="15"/>
      <c r="BV1131" s="24"/>
      <c r="BW1131" s="15"/>
      <c r="BX1131" s="24"/>
      <c r="BY1131" s="15"/>
      <c r="BZ1131" s="24"/>
      <c r="CA1131" s="15"/>
      <c r="CB1131" s="24"/>
      <c r="CC1131" s="15"/>
      <c r="CD1131" s="24"/>
      <c r="CE1131" s="15"/>
      <c r="CF1131" s="24"/>
      <c r="CG1131" s="15"/>
      <c r="CH1131" s="25"/>
      <c r="CI1131" s="15"/>
      <c r="CJ1131" s="25"/>
      <c r="CK1131" s="15"/>
      <c r="CL1131" s="25"/>
      <c r="CM1131" s="15"/>
      <c r="CN1131" s="25"/>
      <c r="CO1131" s="15">
        <f>0.4*10</f>
        <v>4</v>
      </c>
      <c r="CP1131" s="25">
        <v>1</v>
      </c>
      <c r="CQ1131" s="15"/>
      <c r="CR1131" s="25"/>
      <c r="CS1131" s="15">
        <f t="shared" si="221"/>
        <v>0</v>
      </c>
      <c r="CT1131" s="15">
        <f t="shared" si="222"/>
        <v>0</v>
      </c>
      <c r="CU1131" s="15">
        <f t="shared" si="223"/>
        <v>0</v>
      </c>
      <c r="CV1131" s="15">
        <f t="shared" si="224"/>
        <v>0</v>
      </c>
      <c r="CW1131" s="15"/>
      <c r="CX1131" s="15"/>
      <c r="CY1131" s="15">
        <f t="shared" si="225"/>
        <v>0</v>
      </c>
      <c r="CZ1131" s="15">
        <f>GG1131</f>
        <v>0</v>
      </c>
      <c r="DA1131" s="19"/>
      <c r="DB1131" s="17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>
        <f>0.4*120</f>
        <v>48</v>
      </c>
      <c r="DP1131" s="17"/>
      <c r="DQ1131" s="15"/>
      <c r="DR1131" s="15"/>
      <c r="DS1131" s="15"/>
      <c r="DT1131" s="15"/>
      <c r="DU1131" s="15"/>
      <c r="DV1131" s="15"/>
      <c r="DW1131" s="15"/>
      <c r="DX1131" s="20"/>
      <c r="DY1131" s="15">
        <f>0.4*140</f>
        <v>56</v>
      </c>
      <c r="DZ1131" s="20">
        <v>1</v>
      </c>
      <c r="EA1131" s="15"/>
      <c r="EB1131" s="20"/>
      <c r="EC1131" s="15"/>
      <c r="ED1131" s="20"/>
      <c r="EE1131" s="15">
        <v>75</v>
      </c>
      <c r="EF1131" s="20"/>
      <c r="EG1131" s="15"/>
      <c r="EH1131" s="20"/>
      <c r="EI1131" s="15"/>
      <c r="EJ1131" s="20"/>
      <c r="EK1131" s="15">
        <v>100</v>
      </c>
      <c r="EL1131" s="20">
        <v>1</v>
      </c>
      <c r="EM1131" s="15">
        <v>50</v>
      </c>
      <c r="EN1131" s="20">
        <v>1</v>
      </c>
      <c r="EO1131" s="15"/>
      <c r="EP1131" s="20"/>
      <c r="EQ1131" s="15"/>
      <c r="ER1131" s="20"/>
      <c r="ES1131" s="15"/>
      <c r="ET1131" s="20"/>
      <c r="EU1131" s="15"/>
      <c r="EV1131" s="20"/>
      <c r="EW1131" s="15"/>
      <c r="EX1131" s="20"/>
      <c r="EY1131" s="15"/>
      <c r="EZ1131" s="20"/>
      <c r="FA1131" s="15"/>
      <c r="FB1131" s="20"/>
      <c r="FC1131" s="15"/>
      <c r="FD1131" s="20"/>
      <c r="FE1131" s="15"/>
      <c r="FF1131" s="20"/>
      <c r="FG1131" s="15"/>
      <c r="FH1131" s="20"/>
      <c r="FI1131" s="15"/>
      <c r="FJ1131" s="20"/>
      <c r="FK1131" s="15"/>
      <c r="FL1131" s="20"/>
      <c r="FM1131" s="15"/>
      <c r="FN1131" s="20"/>
      <c r="FO1131" s="15"/>
      <c r="FP1131" s="20"/>
      <c r="FQ1131" s="15"/>
      <c r="FR1131" s="20"/>
      <c r="FS1131" s="15"/>
      <c r="FT1131" s="20"/>
      <c r="FU1131" s="15"/>
      <c r="FV1131" s="20"/>
      <c r="FW1131" s="15"/>
      <c r="FX1131" s="20"/>
      <c r="FY1131" s="15"/>
      <c r="FZ1131" s="20"/>
      <c r="GA1131" s="15"/>
      <c r="GB1131" s="20"/>
      <c r="GC1131" s="15"/>
      <c r="GD1131" s="20"/>
      <c r="GE1131" s="15"/>
      <c r="GF1131" s="20"/>
      <c r="GG1131" s="170"/>
    </row>
    <row r="1132" spans="1:189" s="2" customFormat="1" ht="14" x14ac:dyDescent="0.3">
      <c r="A1132" s="15" t="s">
        <v>125</v>
      </c>
      <c r="B1132" s="15" t="s">
        <v>134</v>
      </c>
      <c r="C1132" s="17" t="s">
        <v>2209</v>
      </c>
      <c r="D1132" s="17" t="s">
        <v>2210</v>
      </c>
      <c r="E1132" s="15" t="str">
        <f t="shared" si="219"/>
        <v>Minela Jukovic</v>
      </c>
      <c r="F1132" s="17" t="s">
        <v>128</v>
      </c>
      <c r="G1132" s="15">
        <v>999920829</v>
      </c>
      <c r="H1132" s="15">
        <f t="shared" si="220"/>
        <v>25</v>
      </c>
      <c r="I1132" s="15"/>
      <c r="J1132" s="15"/>
      <c r="K1132" s="16"/>
      <c r="L1132" s="15"/>
      <c r="M1132" s="15"/>
      <c r="N1132" s="15"/>
      <c r="O1132" s="15">
        <f t="shared" si="226"/>
        <v>25</v>
      </c>
      <c r="P1132" s="15">
        <v>0</v>
      </c>
      <c r="Q1132" s="15">
        <f t="shared" si="227"/>
        <v>0</v>
      </c>
      <c r="R1132" s="15">
        <v>0</v>
      </c>
      <c r="S1132" s="15">
        <v>0</v>
      </c>
      <c r="T1132" s="15">
        <f t="shared" si="228"/>
        <v>0</v>
      </c>
      <c r="U1132" s="15">
        <f t="shared" si="229"/>
        <v>0</v>
      </c>
      <c r="V1132" s="15"/>
      <c r="W1132" s="15"/>
      <c r="X1132" s="15"/>
      <c r="Y1132" s="15"/>
      <c r="Z1132" s="16"/>
      <c r="AA1132" s="15"/>
      <c r="AB1132" s="24"/>
      <c r="AC1132" s="15"/>
      <c r="AD1132" s="15"/>
      <c r="AE1132" s="15"/>
      <c r="AF1132" s="15"/>
      <c r="AG1132" s="15"/>
      <c r="AH1132" s="24"/>
      <c r="AI1132" s="15"/>
      <c r="AJ1132" s="15"/>
      <c r="AK1132" s="15"/>
      <c r="AL1132" s="15"/>
      <c r="AM1132" s="15"/>
      <c r="AN1132" s="24"/>
      <c r="AO1132" s="15"/>
      <c r="AP1132" s="24"/>
      <c r="AQ1132" s="15"/>
      <c r="AR1132" s="24"/>
      <c r="AS1132" s="15"/>
      <c r="AT1132" s="24"/>
      <c r="AU1132" s="15"/>
      <c r="AV1132" s="24"/>
      <c r="AW1132" s="15"/>
      <c r="AX1132" s="24"/>
      <c r="AY1132" s="15"/>
      <c r="AZ1132" s="15"/>
      <c r="BA1132" s="15"/>
      <c r="BB1132" s="15"/>
      <c r="BC1132" s="15"/>
      <c r="BD1132" s="15"/>
      <c r="BE1132" s="15"/>
      <c r="BF1132" s="24"/>
      <c r="BG1132" s="15"/>
      <c r="BH1132" s="24"/>
      <c r="BI1132" s="15"/>
      <c r="BJ1132" s="24"/>
      <c r="BK1132" s="15"/>
      <c r="BL1132" s="24"/>
      <c r="BM1132" s="15"/>
      <c r="BN1132" s="24"/>
      <c r="BO1132" s="15"/>
      <c r="BP1132" s="24"/>
      <c r="BQ1132" s="15"/>
      <c r="BR1132" s="24"/>
      <c r="BS1132" s="15"/>
      <c r="BT1132" s="24"/>
      <c r="BU1132" s="15"/>
      <c r="BV1132" s="24"/>
      <c r="BW1132" s="15"/>
      <c r="BX1132" s="24"/>
      <c r="BY1132" s="15"/>
      <c r="BZ1132" s="24"/>
      <c r="CA1132" s="15"/>
      <c r="CB1132" s="24"/>
      <c r="CC1132" s="15"/>
      <c r="CD1132" s="24"/>
      <c r="CE1132" s="15"/>
      <c r="CF1132" s="24"/>
      <c r="CG1132" s="15"/>
      <c r="CH1132" s="25"/>
      <c r="CI1132" s="15"/>
      <c r="CJ1132" s="25"/>
      <c r="CK1132" s="15"/>
      <c r="CL1132" s="25"/>
      <c r="CM1132" s="15"/>
      <c r="CN1132" s="25"/>
      <c r="CO1132" s="15"/>
      <c r="CP1132" s="25"/>
      <c r="CQ1132" s="15"/>
      <c r="CR1132" s="25"/>
      <c r="CS1132" s="15">
        <f t="shared" si="221"/>
        <v>0</v>
      </c>
      <c r="CT1132" s="15">
        <f t="shared" si="222"/>
        <v>0</v>
      </c>
      <c r="CU1132" s="15">
        <f t="shared" si="223"/>
        <v>0</v>
      </c>
      <c r="CV1132" s="15">
        <f t="shared" si="224"/>
        <v>0</v>
      </c>
      <c r="CW1132" s="15"/>
      <c r="CX1132" s="15"/>
      <c r="CY1132" s="15">
        <f t="shared" si="225"/>
        <v>0</v>
      </c>
      <c r="CZ1132" s="15">
        <f>GG1132</f>
        <v>0</v>
      </c>
      <c r="DA1132" s="19"/>
      <c r="DB1132" s="17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7"/>
      <c r="DQ1132" s="15"/>
      <c r="DR1132" s="15"/>
      <c r="DS1132" s="15"/>
      <c r="DT1132" s="15"/>
      <c r="DU1132" s="15"/>
      <c r="DV1132" s="15"/>
      <c r="DW1132" s="15"/>
      <c r="DX1132" s="20"/>
      <c r="DY1132" s="15"/>
      <c r="DZ1132" s="20"/>
      <c r="EA1132" s="15"/>
      <c r="EB1132" s="20"/>
      <c r="EC1132" s="15"/>
      <c r="ED1132" s="20"/>
      <c r="EE1132" s="15">
        <v>25</v>
      </c>
      <c r="EF1132" s="20"/>
      <c r="EG1132" s="15"/>
      <c r="EH1132" s="20"/>
      <c r="EI1132" s="15"/>
      <c r="EJ1132" s="20"/>
      <c r="EK1132" s="15"/>
      <c r="EL1132" s="20"/>
      <c r="EM1132" s="15"/>
      <c r="EN1132" s="20"/>
      <c r="EO1132" s="15"/>
      <c r="EP1132" s="20"/>
      <c r="EQ1132" s="15"/>
      <c r="ER1132" s="20"/>
      <c r="ES1132" s="15"/>
      <c r="ET1132" s="20"/>
      <c r="EU1132" s="15"/>
      <c r="EV1132" s="20"/>
      <c r="EW1132" s="15"/>
      <c r="EX1132" s="20"/>
      <c r="EY1132" s="15"/>
      <c r="EZ1132" s="20"/>
      <c r="FA1132" s="15"/>
      <c r="FB1132" s="20"/>
      <c r="FC1132" s="15"/>
      <c r="FD1132" s="20"/>
      <c r="FE1132" s="15"/>
      <c r="FF1132" s="20"/>
      <c r="FG1132" s="15"/>
      <c r="FH1132" s="20"/>
      <c r="FI1132" s="15"/>
      <c r="FJ1132" s="20"/>
      <c r="FK1132" s="15"/>
      <c r="FL1132" s="20"/>
      <c r="FM1132" s="15"/>
      <c r="FN1132" s="20"/>
      <c r="FO1132" s="15"/>
      <c r="FP1132" s="20"/>
      <c r="FQ1132" s="15"/>
      <c r="FR1132" s="20"/>
      <c r="FS1132" s="15"/>
      <c r="FT1132" s="20"/>
      <c r="FU1132" s="15"/>
      <c r="FV1132" s="20"/>
      <c r="FW1132" s="15"/>
      <c r="FX1132" s="20"/>
      <c r="FY1132" s="15"/>
      <c r="FZ1132" s="20"/>
      <c r="GA1132" s="15"/>
      <c r="GB1132" s="20"/>
      <c r="GC1132" s="15"/>
      <c r="GD1132" s="20"/>
      <c r="GE1132" s="15"/>
      <c r="GF1132" s="20"/>
      <c r="GG1132" s="170"/>
    </row>
    <row r="1133" spans="1:189" s="2" customFormat="1" ht="14" x14ac:dyDescent="0.3">
      <c r="A1133" s="17" t="s">
        <v>133</v>
      </c>
      <c r="B1133" s="15" t="s">
        <v>140</v>
      </c>
      <c r="C1133" s="15" t="s">
        <v>1933</v>
      </c>
      <c r="D1133" s="15" t="s">
        <v>1931</v>
      </c>
      <c r="E1133" s="15" t="str">
        <f t="shared" si="219"/>
        <v>Jayla Wang</v>
      </c>
      <c r="F1133" s="15" t="s">
        <v>128</v>
      </c>
      <c r="G1133" s="15">
        <v>999920832</v>
      </c>
      <c r="H1133" s="15">
        <f t="shared" si="220"/>
        <v>220</v>
      </c>
      <c r="I1133" s="15"/>
      <c r="J1133" s="17">
        <f>(O1133+P1133+R1133+S1133+T1133+U1133)/2</f>
        <v>100</v>
      </c>
      <c r="K1133" s="16"/>
      <c r="L1133" s="15"/>
      <c r="M1133" s="15"/>
      <c r="N1133" s="15"/>
      <c r="O1133" s="15">
        <f t="shared" si="226"/>
        <v>200</v>
      </c>
      <c r="P1133" s="15">
        <v>0</v>
      </c>
      <c r="Q1133" s="15">
        <f t="shared" si="227"/>
        <v>1</v>
      </c>
      <c r="R1133" s="15">
        <v>0</v>
      </c>
      <c r="S1133" s="15">
        <v>0</v>
      </c>
      <c r="T1133" s="15">
        <f t="shared" si="228"/>
        <v>0</v>
      </c>
      <c r="U1133" s="15">
        <f t="shared" si="229"/>
        <v>0</v>
      </c>
      <c r="V1133" s="15"/>
      <c r="W1133" s="15"/>
      <c r="X1133" s="15"/>
      <c r="Y1133" s="15"/>
      <c r="Z1133" s="16"/>
      <c r="AA1133" s="15"/>
      <c r="AB1133" s="24"/>
      <c r="AC1133" s="15"/>
      <c r="AD1133" s="15"/>
      <c r="AE1133" s="15"/>
      <c r="AF1133" s="15"/>
      <c r="AG1133" s="15"/>
      <c r="AH1133" s="24"/>
      <c r="AI1133" s="15"/>
      <c r="AJ1133" s="15"/>
      <c r="AK1133" s="15"/>
      <c r="AL1133" s="15"/>
      <c r="AM1133" s="15"/>
      <c r="AN1133" s="24"/>
      <c r="AO1133" s="15"/>
      <c r="AP1133" s="24"/>
      <c r="AQ1133" s="15"/>
      <c r="AR1133" s="24"/>
      <c r="AS1133" s="15"/>
      <c r="AT1133" s="24"/>
      <c r="AU1133" s="15"/>
      <c r="AV1133" s="24"/>
      <c r="AW1133" s="15"/>
      <c r="AX1133" s="24"/>
      <c r="AY1133" s="15"/>
      <c r="AZ1133" s="15"/>
      <c r="BA1133" s="15"/>
      <c r="BB1133" s="15"/>
      <c r="BC1133" s="15"/>
      <c r="BD1133" s="15"/>
      <c r="BE1133" s="15"/>
      <c r="BF1133" s="24"/>
      <c r="BG1133" s="15"/>
      <c r="BH1133" s="24"/>
      <c r="BI1133" s="15"/>
      <c r="BJ1133" s="24"/>
      <c r="BK1133" s="15"/>
      <c r="BL1133" s="24"/>
      <c r="BM1133" s="15"/>
      <c r="BN1133" s="24"/>
      <c r="BO1133" s="15"/>
      <c r="BP1133" s="24"/>
      <c r="BQ1133" s="15"/>
      <c r="BR1133" s="24"/>
      <c r="BS1133" s="15"/>
      <c r="BT1133" s="24"/>
      <c r="BU1133" s="15"/>
      <c r="BV1133" s="24"/>
      <c r="BW1133" s="15"/>
      <c r="BX1133" s="24"/>
      <c r="BY1133" s="15"/>
      <c r="BZ1133" s="24"/>
      <c r="CA1133" s="15"/>
      <c r="CB1133" s="24"/>
      <c r="CC1133" s="15"/>
      <c r="CD1133" s="24"/>
      <c r="CE1133" s="15"/>
      <c r="CF1133" s="24"/>
      <c r="CG1133" s="15"/>
      <c r="CH1133" s="25"/>
      <c r="CI1133" s="15"/>
      <c r="CJ1133" s="25"/>
      <c r="CK1133" s="15"/>
      <c r="CL1133" s="25"/>
      <c r="CM1133" s="15"/>
      <c r="CN1133" s="25"/>
      <c r="CO1133" s="15">
        <v>20</v>
      </c>
      <c r="CP1133" s="25">
        <v>1</v>
      </c>
      <c r="CQ1133" s="15"/>
      <c r="CR1133" s="25"/>
      <c r="CS1133" s="15">
        <f t="shared" si="221"/>
        <v>0</v>
      </c>
      <c r="CT1133" s="15">
        <f t="shared" si="222"/>
        <v>120</v>
      </c>
      <c r="CU1133" s="15">
        <f t="shared" si="223"/>
        <v>1</v>
      </c>
      <c r="CV1133" s="15">
        <f t="shared" si="224"/>
        <v>0</v>
      </c>
      <c r="CW1133" s="15"/>
      <c r="CX1133" s="15"/>
      <c r="CY1133" s="15">
        <f t="shared" si="225"/>
        <v>0</v>
      </c>
      <c r="CZ1133" s="15">
        <f>GG1133</f>
        <v>0</v>
      </c>
      <c r="DA1133" s="19"/>
      <c r="DB1133" s="17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>
        <f>0.4*90</f>
        <v>36</v>
      </c>
      <c r="DP1133" s="17"/>
      <c r="DQ1133" s="15"/>
      <c r="DR1133" s="15"/>
      <c r="DS1133" s="15"/>
      <c r="DT1133" s="15"/>
      <c r="DU1133" s="15"/>
      <c r="DV1133" s="15"/>
      <c r="DW1133" s="15"/>
      <c r="DX1133" s="20"/>
      <c r="DY1133" s="15"/>
      <c r="DZ1133" s="20"/>
      <c r="EA1133" s="15"/>
      <c r="EB1133" s="20"/>
      <c r="EC1133" s="15"/>
      <c r="ED1133" s="20"/>
      <c r="EE1133" s="15"/>
      <c r="EF1133" s="20"/>
      <c r="EG1133" s="15"/>
      <c r="EH1133" s="20"/>
      <c r="EI1133" s="15">
        <v>100</v>
      </c>
      <c r="EJ1133" s="20">
        <v>1</v>
      </c>
      <c r="EK1133" s="15"/>
      <c r="EL1133" s="20"/>
      <c r="EM1133" s="15">
        <v>100</v>
      </c>
      <c r="EN1133" s="20">
        <v>1</v>
      </c>
      <c r="EO1133" s="15"/>
      <c r="EP1133" s="20"/>
      <c r="EQ1133" s="15"/>
      <c r="ER1133" s="20"/>
      <c r="ES1133" s="15"/>
      <c r="ET1133" s="20"/>
      <c r="EU1133" s="15"/>
      <c r="EV1133" s="20"/>
      <c r="EW1133" s="15"/>
      <c r="EX1133" s="20"/>
      <c r="EY1133" s="15"/>
      <c r="EZ1133" s="20"/>
      <c r="FA1133" s="15"/>
      <c r="FB1133" s="20"/>
      <c r="FC1133" s="15">
        <v>120</v>
      </c>
      <c r="FD1133" s="20">
        <v>1</v>
      </c>
      <c r="FE1133" s="15"/>
      <c r="FF1133" s="20"/>
      <c r="FG1133" s="15"/>
      <c r="FH1133" s="20"/>
      <c r="FI1133" s="15"/>
      <c r="FJ1133" s="20"/>
      <c r="FK1133" s="15"/>
      <c r="FL1133" s="20"/>
      <c r="FM1133" s="15"/>
      <c r="FN1133" s="20"/>
      <c r="FO1133" s="15"/>
      <c r="FP1133" s="20"/>
      <c r="FQ1133" s="15"/>
      <c r="FR1133" s="20"/>
      <c r="FS1133" s="15"/>
      <c r="FT1133" s="20"/>
      <c r="FU1133" s="15"/>
      <c r="FV1133" s="20"/>
      <c r="FW1133" s="15"/>
      <c r="FX1133" s="20"/>
      <c r="FY1133" s="15"/>
      <c r="FZ1133" s="20"/>
      <c r="GA1133" s="15"/>
      <c r="GB1133" s="20"/>
      <c r="GC1133" s="15"/>
      <c r="GD1133" s="20"/>
      <c r="GE1133" s="15"/>
      <c r="GF1133" s="20"/>
      <c r="GG1133" s="170"/>
    </row>
    <row r="1134" spans="1:189" s="2" customFormat="1" ht="14" x14ac:dyDescent="0.3">
      <c r="A1134" s="15" t="s">
        <v>125</v>
      </c>
      <c r="B1134" s="17" t="s">
        <v>126</v>
      </c>
      <c r="C1134" s="17" t="s">
        <v>158</v>
      </c>
      <c r="D1134" s="17" t="s">
        <v>580</v>
      </c>
      <c r="E1134" s="15" t="str">
        <f t="shared" si="219"/>
        <v>Sophia Clemons</v>
      </c>
      <c r="F1134" s="17" t="s">
        <v>128</v>
      </c>
      <c r="G1134" s="15">
        <v>999920864</v>
      </c>
      <c r="H1134" s="15">
        <f t="shared" si="220"/>
        <v>38</v>
      </c>
      <c r="I1134" s="15"/>
      <c r="J1134" s="15"/>
      <c r="K1134" s="16"/>
      <c r="L1134" s="15"/>
      <c r="M1134" s="15"/>
      <c r="N1134" s="15"/>
      <c r="O1134" s="15">
        <f t="shared" si="226"/>
        <v>0</v>
      </c>
      <c r="P1134" s="15">
        <v>0</v>
      </c>
      <c r="Q1134" s="15">
        <f t="shared" si="227"/>
        <v>1</v>
      </c>
      <c r="R1134" s="15">
        <v>0</v>
      </c>
      <c r="S1134" s="15">
        <v>0</v>
      </c>
      <c r="T1134" s="15">
        <f t="shared" si="228"/>
        <v>38</v>
      </c>
      <c r="U1134" s="15">
        <f t="shared" si="229"/>
        <v>0</v>
      </c>
      <c r="V1134" s="15"/>
      <c r="W1134" s="15"/>
      <c r="X1134" s="15"/>
      <c r="Y1134" s="15"/>
      <c r="Z1134" s="16"/>
      <c r="AA1134" s="15"/>
      <c r="AB1134" s="24"/>
      <c r="AC1134" s="15"/>
      <c r="AD1134" s="15"/>
      <c r="AE1134" s="15"/>
      <c r="AF1134" s="15"/>
      <c r="AG1134" s="15"/>
      <c r="AH1134" s="24"/>
      <c r="AI1134" s="15"/>
      <c r="AJ1134" s="15"/>
      <c r="AK1134" s="15"/>
      <c r="AL1134" s="15"/>
      <c r="AM1134" s="15"/>
      <c r="AN1134" s="24"/>
      <c r="AO1134" s="15"/>
      <c r="AP1134" s="24"/>
      <c r="AQ1134" s="15"/>
      <c r="AR1134" s="24"/>
      <c r="AS1134" s="15"/>
      <c r="AT1134" s="24"/>
      <c r="AU1134" s="15"/>
      <c r="AV1134" s="24"/>
      <c r="AW1134" s="15"/>
      <c r="AX1134" s="24"/>
      <c r="AY1134" s="15"/>
      <c r="AZ1134" s="15"/>
      <c r="BA1134" s="15"/>
      <c r="BB1134" s="15"/>
      <c r="BC1134" s="15"/>
      <c r="BD1134" s="15"/>
      <c r="BE1134" s="15"/>
      <c r="BF1134" s="24"/>
      <c r="BG1134" s="15"/>
      <c r="BH1134" s="24"/>
      <c r="BI1134" s="15"/>
      <c r="BJ1134" s="24"/>
      <c r="BK1134" s="15"/>
      <c r="BL1134" s="24"/>
      <c r="BM1134" s="15"/>
      <c r="BN1134" s="24"/>
      <c r="BO1134" s="15"/>
      <c r="BP1134" s="24"/>
      <c r="BQ1134" s="15"/>
      <c r="BR1134" s="24"/>
      <c r="BS1134" s="15"/>
      <c r="BT1134" s="24"/>
      <c r="BU1134" s="15"/>
      <c r="BV1134" s="24"/>
      <c r="BW1134" s="15"/>
      <c r="BX1134" s="24"/>
      <c r="BY1134" s="15"/>
      <c r="BZ1134" s="24"/>
      <c r="CA1134" s="15"/>
      <c r="CB1134" s="24"/>
      <c r="CC1134" s="15"/>
      <c r="CD1134" s="24"/>
      <c r="CE1134" s="15"/>
      <c r="CF1134" s="24"/>
      <c r="CG1134" s="15"/>
      <c r="CH1134" s="25"/>
      <c r="CI1134" s="15"/>
      <c r="CJ1134" s="25"/>
      <c r="CK1134" s="15"/>
      <c r="CL1134" s="25"/>
      <c r="CM1134" s="15"/>
      <c r="CN1134" s="25"/>
      <c r="CO1134" s="15"/>
      <c r="CP1134" s="24"/>
      <c r="CQ1134" s="15">
        <v>5</v>
      </c>
      <c r="CR1134" s="24">
        <v>1</v>
      </c>
      <c r="CS1134" s="15">
        <f t="shared" si="221"/>
        <v>0</v>
      </c>
      <c r="CT1134" s="15">
        <f t="shared" si="222"/>
        <v>0</v>
      </c>
      <c r="CU1134" s="15">
        <f t="shared" si="223"/>
        <v>0</v>
      </c>
      <c r="CV1134" s="15">
        <f t="shared" si="224"/>
        <v>0</v>
      </c>
      <c r="CW1134" s="15"/>
      <c r="CX1134" s="15"/>
      <c r="CY1134" s="15">
        <f t="shared" si="225"/>
        <v>0</v>
      </c>
      <c r="CZ1134" s="15">
        <f>GG1134</f>
        <v>0</v>
      </c>
      <c r="DA1134" s="20"/>
      <c r="DB1134" s="17"/>
      <c r="DC1134" s="15"/>
      <c r="DD1134" s="15"/>
      <c r="DE1134" s="15"/>
      <c r="DF1134" s="15">
        <v>68</v>
      </c>
      <c r="DG1134" s="15"/>
      <c r="DH1134" s="15"/>
      <c r="DI1134" s="15"/>
      <c r="DJ1134" s="15">
        <v>90</v>
      </c>
      <c r="DK1134" s="15"/>
      <c r="DL1134" s="15"/>
      <c r="DM1134" s="15"/>
      <c r="DN1134" s="15"/>
      <c r="DO1134" s="15"/>
      <c r="DP1134" s="17"/>
      <c r="DQ1134" s="15"/>
      <c r="DR1134" s="15"/>
      <c r="DS1134" s="15"/>
      <c r="DT1134" s="15"/>
      <c r="DU1134" s="15"/>
      <c r="DV1134" s="15"/>
      <c r="DW1134" s="15"/>
      <c r="DX1134" s="20"/>
      <c r="DY1134" s="15"/>
      <c r="DZ1134" s="20"/>
      <c r="EA1134" s="15">
        <v>33</v>
      </c>
      <c r="EB1134" s="20" t="s">
        <v>168</v>
      </c>
      <c r="EC1134" s="15">
        <v>38</v>
      </c>
      <c r="ED1134" s="20" t="s">
        <v>168</v>
      </c>
      <c r="EE1134" s="15"/>
      <c r="EF1134" s="20"/>
      <c r="EG1134" s="15"/>
      <c r="EH1134" s="20"/>
      <c r="EI1134" s="15"/>
      <c r="EJ1134" s="20"/>
      <c r="EK1134" s="15"/>
      <c r="EL1134" s="20"/>
      <c r="EM1134" s="15"/>
      <c r="EN1134" s="20"/>
      <c r="EO1134" s="15"/>
      <c r="EP1134" s="20"/>
      <c r="EQ1134" s="15"/>
      <c r="ER1134" s="20"/>
      <c r="ES1134" s="15"/>
      <c r="ET1134" s="20"/>
      <c r="EU1134" s="15"/>
      <c r="EV1134" s="20"/>
      <c r="EW1134" s="15"/>
      <c r="EX1134" s="20"/>
      <c r="EY1134" s="15"/>
      <c r="EZ1134" s="20"/>
      <c r="FA1134" s="15"/>
      <c r="FB1134" s="20"/>
      <c r="FC1134" s="15"/>
      <c r="FD1134" s="20"/>
      <c r="FE1134" s="15"/>
      <c r="FF1134" s="20"/>
      <c r="FG1134" s="15"/>
      <c r="FH1134" s="20"/>
      <c r="FI1134" s="15"/>
      <c r="FJ1134" s="20"/>
      <c r="FK1134" s="15"/>
      <c r="FL1134" s="20"/>
      <c r="FM1134" s="15"/>
      <c r="FN1134" s="20"/>
      <c r="FO1134" s="15"/>
      <c r="FP1134" s="20"/>
      <c r="FQ1134" s="15"/>
      <c r="FR1134" s="20"/>
      <c r="FS1134" s="15"/>
      <c r="FT1134" s="20"/>
      <c r="FU1134" s="15"/>
      <c r="FV1134" s="20"/>
      <c r="FW1134" s="15"/>
      <c r="FX1134" s="20"/>
      <c r="FY1134" s="15"/>
      <c r="FZ1134" s="20"/>
      <c r="GA1134" s="15"/>
      <c r="GB1134" s="20"/>
      <c r="GC1134" s="15"/>
      <c r="GD1134" s="20"/>
      <c r="GE1134" s="15"/>
      <c r="GF1134" s="20"/>
      <c r="GG1134" s="170"/>
    </row>
    <row r="1135" spans="1:189" s="2" customFormat="1" ht="14" x14ac:dyDescent="0.3">
      <c r="A1135" s="15" t="s">
        <v>2906</v>
      </c>
      <c r="B1135" s="15" t="s">
        <v>126</v>
      </c>
      <c r="C1135" s="17" t="s">
        <v>1310</v>
      </c>
      <c r="D1135" s="17" t="s">
        <v>2215</v>
      </c>
      <c r="E1135" s="15" t="str">
        <f t="shared" si="219"/>
        <v>Tim Templeton</v>
      </c>
      <c r="F1135" s="17" t="s">
        <v>135</v>
      </c>
      <c r="G1135" s="15">
        <v>999920886</v>
      </c>
      <c r="H1135" s="15">
        <f t="shared" si="220"/>
        <v>249</v>
      </c>
      <c r="I1135" s="15"/>
      <c r="J1135" s="15"/>
      <c r="K1135" s="16"/>
      <c r="L1135" s="15"/>
      <c r="M1135" s="15"/>
      <c r="N1135" s="15"/>
      <c r="O1135" s="15">
        <f t="shared" si="226"/>
        <v>25</v>
      </c>
      <c r="P1135" s="15">
        <v>0</v>
      </c>
      <c r="Q1135" s="15">
        <f t="shared" si="227"/>
        <v>0</v>
      </c>
      <c r="R1135" s="15">
        <v>0</v>
      </c>
      <c r="S1135" s="15">
        <v>0</v>
      </c>
      <c r="T1135" s="15">
        <f t="shared" si="228"/>
        <v>0</v>
      </c>
      <c r="U1135" s="15">
        <f t="shared" si="229"/>
        <v>0</v>
      </c>
      <c r="V1135" s="15"/>
      <c r="W1135" s="15"/>
      <c r="X1135" s="15"/>
      <c r="Y1135" s="15"/>
      <c r="Z1135" s="16"/>
      <c r="AA1135" s="15"/>
      <c r="AB1135" s="24"/>
      <c r="AC1135" s="15"/>
      <c r="AD1135" s="15"/>
      <c r="AE1135" s="15"/>
      <c r="AF1135" s="15"/>
      <c r="AG1135" s="15"/>
      <c r="AH1135" s="24"/>
      <c r="AI1135" s="15"/>
      <c r="AJ1135" s="15"/>
      <c r="AK1135" s="15"/>
      <c r="AL1135" s="15"/>
      <c r="AM1135" s="15"/>
      <c r="AN1135" s="24"/>
      <c r="AO1135" s="15"/>
      <c r="AP1135" s="24"/>
      <c r="AQ1135" s="15"/>
      <c r="AR1135" s="24"/>
      <c r="AS1135" s="15"/>
      <c r="AT1135" s="24"/>
      <c r="AU1135" s="15"/>
      <c r="AV1135" s="24"/>
      <c r="AW1135" s="15"/>
      <c r="AX1135" s="24"/>
      <c r="AY1135" s="15"/>
      <c r="AZ1135" s="15"/>
      <c r="BA1135" s="15"/>
      <c r="BB1135" s="15"/>
      <c r="BC1135" s="15"/>
      <c r="BD1135" s="15"/>
      <c r="BE1135" s="15"/>
      <c r="BF1135" s="24"/>
      <c r="BG1135" s="15"/>
      <c r="BH1135" s="24"/>
      <c r="BI1135" s="15"/>
      <c r="BJ1135" s="24"/>
      <c r="BK1135" s="15"/>
      <c r="BL1135" s="24"/>
      <c r="BM1135" s="15"/>
      <c r="BN1135" s="24"/>
      <c r="BO1135" s="15"/>
      <c r="BP1135" s="24"/>
      <c r="BQ1135" s="15"/>
      <c r="BR1135" s="24"/>
      <c r="BS1135" s="15"/>
      <c r="BT1135" s="24"/>
      <c r="BU1135" s="15"/>
      <c r="BV1135" s="24"/>
      <c r="BW1135" s="15"/>
      <c r="BX1135" s="24"/>
      <c r="BY1135" s="15"/>
      <c r="BZ1135" s="24"/>
      <c r="CA1135" s="15"/>
      <c r="CB1135" s="24"/>
      <c r="CC1135" s="15"/>
      <c r="CD1135" s="24"/>
      <c r="CE1135" s="15"/>
      <c r="CF1135" s="24"/>
      <c r="CG1135" s="15"/>
      <c r="CH1135" s="25"/>
      <c r="CI1135" s="15"/>
      <c r="CJ1135" s="25"/>
      <c r="CK1135" s="15"/>
      <c r="CL1135" s="25"/>
      <c r="CM1135" s="15"/>
      <c r="CN1135" s="25"/>
      <c r="CO1135" s="15"/>
      <c r="CP1135" s="25"/>
      <c r="CQ1135" s="15"/>
      <c r="CR1135" s="25"/>
      <c r="CS1135" s="15">
        <f t="shared" si="221"/>
        <v>0</v>
      </c>
      <c r="CT1135" s="15">
        <f t="shared" si="222"/>
        <v>60</v>
      </c>
      <c r="CU1135" s="15">
        <f t="shared" si="223"/>
        <v>2</v>
      </c>
      <c r="CV1135" s="15">
        <f t="shared" si="224"/>
        <v>79</v>
      </c>
      <c r="CW1135" s="15"/>
      <c r="CX1135" s="15"/>
      <c r="CY1135" s="15">
        <f t="shared" si="225"/>
        <v>85</v>
      </c>
      <c r="CZ1135" s="15">
        <f>GG1135</f>
        <v>0</v>
      </c>
      <c r="DA1135" s="19"/>
      <c r="DB1135" s="17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7"/>
      <c r="DQ1135" s="15"/>
      <c r="DR1135" s="15"/>
      <c r="DS1135" s="15"/>
      <c r="DT1135" s="15"/>
      <c r="DU1135" s="15"/>
      <c r="DV1135" s="15"/>
      <c r="DW1135" s="15"/>
      <c r="DX1135" s="20"/>
      <c r="DY1135" s="15"/>
      <c r="DZ1135" s="20"/>
      <c r="EA1135" s="15"/>
      <c r="EB1135" s="20"/>
      <c r="EC1135" s="15"/>
      <c r="ED1135" s="20"/>
      <c r="EE1135" s="15">
        <v>25</v>
      </c>
      <c r="EF1135" s="20"/>
      <c r="EG1135" s="15"/>
      <c r="EH1135" s="20"/>
      <c r="EI1135" s="15"/>
      <c r="EJ1135" s="20"/>
      <c r="EK1135" s="15"/>
      <c r="EL1135" s="20"/>
      <c r="EM1135" s="15"/>
      <c r="EN1135" s="20"/>
      <c r="EO1135" s="15">
        <v>85</v>
      </c>
      <c r="EP1135" s="20">
        <v>8</v>
      </c>
      <c r="EQ1135" s="15">
        <v>30</v>
      </c>
      <c r="ER1135" s="20">
        <v>1</v>
      </c>
      <c r="ES1135" s="15"/>
      <c r="ET1135" s="20"/>
      <c r="EU1135" s="15"/>
      <c r="EV1135" s="20"/>
      <c r="EW1135" s="15"/>
      <c r="EX1135" s="20"/>
      <c r="EY1135" s="15"/>
      <c r="EZ1135" s="20"/>
      <c r="FA1135" s="15"/>
      <c r="FB1135" s="20"/>
      <c r="FC1135" s="15"/>
      <c r="FD1135" s="20"/>
      <c r="FE1135" s="15"/>
      <c r="FF1135" s="20"/>
      <c r="FG1135" s="15"/>
      <c r="FH1135" s="20"/>
      <c r="FI1135" s="15"/>
      <c r="FJ1135" s="20"/>
      <c r="FK1135" s="15">
        <v>30</v>
      </c>
      <c r="FL1135" s="20">
        <v>1</v>
      </c>
      <c r="FM1135" s="15"/>
      <c r="FN1135" s="20"/>
      <c r="FO1135" s="15"/>
      <c r="FP1135" s="20"/>
      <c r="FQ1135" s="15"/>
      <c r="FR1135" s="20"/>
      <c r="FS1135" s="15"/>
      <c r="FT1135" s="20"/>
      <c r="FU1135" s="15"/>
      <c r="FV1135" s="20"/>
      <c r="FW1135" s="15"/>
      <c r="FX1135" s="20"/>
      <c r="FY1135" s="15"/>
      <c r="FZ1135" s="20"/>
      <c r="GA1135" s="15"/>
      <c r="GB1135" s="20"/>
      <c r="GC1135" s="15">
        <v>79</v>
      </c>
      <c r="GD1135" s="20">
        <v>4</v>
      </c>
      <c r="GE1135" s="15"/>
      <c r="GF1135" s="20"/>
      <c r="GG1135" s="170"/>
    </row>
    <row r="1136" spans="1:189" s="2" customFormat="1" ht="14" x14ac:dyDescent="0.3">
      <c r="A1136" s="17" t="s">
        <v>125</v>
      </c>
      <c r="B1136" s="15" t="s">
        <v>140</v>
      </c>
      <c r="C1136" s="15" t="s">
        <v>141</v>
      </c>
      <c r="D1136" s="15" t="s">
        <v>811</v>
      </c>
      <c r="E1136" s="15" t="str">
        <f t="shared" si="219"/>
        <v>Katherine Garrido</v>
      </c>
      <c r="F1136" s="15" t="s">
        <v>128</v>
      </c>
      <c r="G1136" s="15">
        <v>999920939</v>
      </c>
      <c r="H1136" s="15">
        <f t="shared" si="220"/>
        <v>173.6</v>
      </c>
      <c r="I1136" s="15"/>
      <c r="J1136" s="15"/>
      <c r="K1136" s="16"/>
      <c r="L1136" s="15"/>
      <c r="M1136" s="15"/>
      <c r="N1136" s="15"/>
      <c r="O1136" s="15">
        <f t="shared" si="226"/>
        <v>22.4</v>
      </c>
      <c r="P1136" s="15">
        <v>0</v>
      </c>
      <c r="Q1136" s="15">
        <f t="shared" si="227"/>
        <v>0</v>
      </c>
      <c r="R1136" s="15">
        <v>0</v>
      </c>
      <c r="S1136" s="15">
        <v>0</v>
      </c>
      <c r="T1136" s="15">
        <f t="shared" si="228"/>
        <v>36</v>
      </c>
      <c r="U1136" s="15">
        <f t="shared" si="229"/>
        <v>45.2</v>
      </c>
      <c r="V1136" s="15"/>
      <c r="W1136" s="15"/>
      <c r="X1136" s="15"/>
      <c r="Y1136" s="15"/>
      <c r="Z1136" s="16"/>
      <c r="AA1136" s="15"/>
      <c r="AB1136" s="24"/>
      <c r="AC1136" s="15"/>
      <c r="AD1136" s="15"/>
      <c r="AE1136" s="15"/>
      <c r="AF1136" s="15"/>
      <c r="AG1136" s="15"/>
      <c r="AH1136" s="24"/>
      <c r="AI1136" s="15"/>
      <c r="AJ1136" s="15"/>
      <c r="AK1136" s="15"/>
      <c r="AL1136" s="15"/>
      <c r="AM1136" s="15"/>
      <c r="AN1136" s="24"/>
      <c r="AO1136" s="15"/>
      <c r="AP1136" s="24"/>
      <c r="AQ1136" s="15"/>
      <c r="AR1136" s="24"/>
      <c r="AS1136" s="15"/>
      <c r="AT1136" s="24"/>
      <c r="AU1136" s="15"/>
      <c r="AV1136" s="24"/>
      <c r="AW1136" s="15"/>
      <c r="AX1136" s="24"/>
      <c r="AY1136" s="15"/>
      <c r="AZ1136" s="15"/>
      <c r="BA1136" s="15"/>
      <c r="BB1136" s="15"/>
      <c r="BC1136" s="15"/>
      <c r="BD1136" s="15"/>
      <c r="BE1136" s="15"/>
      <c r="BF1136" s="24"/>
      <c r="BG1136" s="15"/>
      <c r="BH1136" s="24"/>
      <c r="BI1136" s="15"/>
      <c r="BJ1136" s="24"/>
      <c r="BK1136" s="15"/>
      <c r="BL1136" s="24"/>
      <c r="BM1136" s="15"/>
      <c r="BN1136" s="24"/>
      <c r="BO1136" s="15"/>
      <c r="BP1136" s="24"/>
      <c r="BQ1136" s="15"/>
      <c r="BR1136" s="24"/>
      <c r="BS1136" s="15"/>
      <c r="BT1136" s="24"/>
      <c r="BU1136" s="15"/>
      <c r="BV1136" s="24"/>
      <c r="BW1136" s="15"/>
      <c r="BX1136" s="24"/>
      <c r="BY1136" s="15"/>
      <c r="BZ1136" s="24"/>
      <c r="CA1136" s="15"/>
      <c r="CB1136" s="24"/>
      <c r="CC1136" s="15"/>
      <c r="CD1136" s="24"/>
      <c r="CE1136" s="15"/>
      <c r="CF1136" s="24"/>
      <c r="CG1136" s="15"/>
      <c r="CH1136" s="25"/>
      <c r="CI1136" s="15"/>
      <c r="CJ1136" s="25"/>
      <c r="CK1136" s="15"/>
      <c r="CL1136" s="25"/>
      <c r="CM1136" s="15"/>
      <c r="CN1136" s="25"/>
      <c r="CO1136" s="15"/>
      <c r="CP1136" s="25"/>
      <c r="CQ1136" s="15">
        <f>0.4*10</f>
        <v>4</v>
      </c>
      <c r="CR1136" s="25">
        <v>1</v>
      </c>
      <c r="CS1136" s="15">
        <f t="shared" si="221"/>
        <v>0</v>
      </c>
      <c r="CT1136" s="15">
        <f t="shared" si="222"/>
        <v>0</v>
      </c>
      <c r="CU1136" s="15">
        <f t="shared" si="223"/>
        <v>0</v>
      </c>
      <c r="CV1136" s="15">
        <f t="shared" si="224"/>
        <v>70</v>
      </c>
      <c r="CW1136" s="15"/>
      <c r="CX1136" s="15"/>
      <c r="CY1136" s="15">
        <f t="shared" si="225"/>
        <v>0</v>
      </c>
      <c r="CZ1136" s="15">
        <f>GG1136</f>
        <v>0</v>
      </c>
      <c r="DA1136" s="19"/>
      <c r="DB1136" s="17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7"/>
      <c r="DQ1136" s="15"/>
      <c r="DR1136" s="15"/>
      <c r="DS1136" s="15"/>
      <c r="DT1136" s="15"/>
      <c r="DU1136" s="15"/>
      <c r="DV1136" s="15"/>
      <c r="DW1136" s="15"/>
      <c r="DX1136" s="20"/>
      <c r="DY1136" s="15"/>
      <c r="DZ1136" s="20"/>
      <c r="EA1136" s="15">
        <f>0.4*52.5</f>
        <v>21</v>
      </c>
      <c r="EB1136" s="20">
        <v>2</v>
      </c>
      <c r="EC1136" s="15">
        <v>36</v>
      </c>
      <c r="ED1136" s="20">
        <v>4</v>
      </c>
      <c r="EE1136" s="15"/>
      <c r="EF1136" s="20"/>
      <c r="EG1136" s="15">
        <v>45.2</v>
      </c>
      <c r="EH1136" s="20">
        <v>4</v>
      </c>
      <c r="EI1136" s="15"/>
      <c r="EJ1136" s="20"/>
      <c r="EK1136" s="15">
        <v>22.4</v>
      </c>
      <c r="EL1136" s="20">
        <v>3</v>
      </c>
      <c r="EM1136" s="15"/>
      <c r="EN1136" s="20"/>
      <c r="EO1136" s="15"/>
      <c r="EP1136" s="20"/>
      <c r="EQ1136" s="15"/>
      <c r="ER1136" s="20"/>
      <c r="ES1136" s="15"/>
      <c r="ET1136" s="20"/>
      <c r="EU1136" s="15"/>
      <c r="EV1136" s="20"/>
      <c r="EW1136" s="15"/>
      <c r="EX1136" s="20"/>
      <c r="EY1136" s="15"/>
      <c r="EZ1136" s="20"/>
      <c r="FA1136" s="15"/>
      <c r="FB1136" s="20"/>
      <c r="FC1136" s="15"/>
      <c r="FD1136" s="20"/>
      <c r="FE1136" s="15"/>
      <c r="FF1136" s="20"/>
      <c r="FG1136" s="15"/>
      <c r="FH1136" s="20"/>
      <c r="FI1136" s="15"/>
      <c r="FJ1136" s="20"/>
      <c r="FK1136" s="15"/>
      <c r="FL1136" s="20"/>
      <c r="FM1136" s="15"/>
      <c r="FN1136" s="20"/>
      <c r="FO1136" s="15"/>
      <c r="FP1136" s="20"/>
      <c r="FQ1136" s="15"/>
      <c r="FR1136" s="20"/>
      <c r="FS1136" s="15"/>
      <c r="FT1136" s="20"/>
      <c r="FU1136" s="15"/>
      <c r="FV1136" s="20"/>
      <c r="FW1136" s="15"/>
      <c r="FX1136" s="20"/>
      <c r="FY1136" s="15"/>
      <c r="FZ1136" s="20"/>
      <c r="GA1136" s="15"/>
      <c r="GB1136" s="20"/>
      <c r="GC1136" s="15"/>
      <c r="GD1136" s="20"/>
      <c r="GE1136" s="15">
        <v>70</v>
      </c>
      <c r="GF1136" s="20">
        <v>1</v>
      </c>
      <c r="GG1136" s="170"/>
    </row>
    <row r="1137" spans="1:189" s="2" customFormat="1" ht="14" x14ac:dyDescent="0.3">
      <c r="A1137" s="15" t="s">
        <v>146</v>
      </c>
      <c r="B1137" s="15" t="s">
        <v>134</v>
      </c>
      <c r="C1137" s="17" t="s">
        <v>1922</v>
      </c>
      <c r="D1137" s="17" t="s">
        <v>1923</v>
      </c>
      <c r="E1137" s="15" t="str">
        <f t="shared" si="219"/>
        <v>Daxton WALDRON</v>
      </c>
      <c r="F1137" s="15" t="s">
        <v>135</v>
      </c>
      <c r="G1137" s="17">
        <v>999920941</v>
      </c>
      <c r="H1137" s="15">
        <f t="shared" si="220"/>
        <v>155.4</v>
      </c>
      <c r="I1137" s="15"/>
      <c r="J1137" s="15"/>
      <c r="K1137" s="16"/>
      <c r="L1137" s="15"/>
      <c r="M1137" s="15"/>
      <c r="N1137" s="15"/>
      <c r="O1137" s="15">
        <f t="shared" si="226"/>
        <v>75</v>
      </c>
      <c r="P1137" s="15">
        <v>0</v>
      </c>
      <c r="Q1137" s="15">
        <f t="shared" si="227"/>
        <v>1</v>
      </c>
      <c r="R1137" s="15">
        <v>0</v>
      </c>
      <c r="S1137" s="15">
        <v>0</v>
      </c>
      <c r="T1137" s="15">
        <f t="shared" si="228"/>
        <v>20.400000000000002</v>
      </c>
      <c r="U1137" s="15">
        <f t="shared" si="229"/>
        <v>0</v>
      </c>
      <c r="V1137" s="15"/>
      <c r="W1137" s="15"/>
      <c r="X1137" s="15"/>
      <c r="Y1137" s="15"/>
      <c r="Z1137" s="16"/>
      <c r="AA1137" s="15"/>
      <c r="AB1137" s="15"/>
      <c r="AC1137" s="15"/>
      <c r="AD1137" s="15"/>
      <c r="AE1137" s="15"/>
      <c r="AF1137" s="24"/>
      <c r="AG1137" s="15"/>
      <c r="AH1137" s="24"/>
      <c r="AI1137" s="15"/>
      <c r="AJ1137" s="24"/>
      <c r="AK1137" s="15"/>
      <c r="AL1137" s="24"/>
      <c r="AM1137" s="15"/>
      <c r="AN1137" s="24"/>
      <c r="AO1137" s="15"/>
      <c r="AP1137" s="24"/>
      <c r="AQ1137" s="15"/>
      <c r="AR1137" s="24"/>
      <c r="AS1137" s="15"/>
      <c r="AT1137" s="24"/>
      <c r="AU1137" s="15"/>
      <c r="AV1137" s="24"/>
      <c r="AW1137" s="15"/>
      <c r="AX1137" s="24"/>
      <c r="AY1137" s="15"/>
      <c r="AZ1137" s="15"/>
      <c r="BA1137" s="15"/>
      <c r="BB1137" s="24"/>
      <c r="BC1137" s="15"/>
      <c r="BD1137" s="24"/>
      <c r="BE1137" s="15"/>
      <c r="BF1137" s="24"/>
      <c r="BG1137" s="15"/>
      <c r="BH1137" s="24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24"/>
      <c r="CQ1137" s="15"/>
      <c r="CR1137" s="24"/>
      <c r="CS1137" s="15">
        <f t="shared" si="221"/>
        <v>0</v>
      </c>
      <c r="CT1137" s="15">
        <f t="shared" si="222"/>
        <v>60</v>
      </c>
      <c r="CU1137" s="15">
        <f t="shared" si="223"/>
        <v>1</v>
      </c>
      <c r="CV1137" s="15">
        <f t="shared" si="224"/>
        <v>0</v>
      </c>
      <c r="CW1137" s="15"/>
      <c r="CX1137" s="15"/>
      <c r="CY1137" s="15">
        <f t="shared" si="225"/>
        <v>0</v>
      </c>
      <c r="CZ1137" s="15">
        <f>GG1137</f>
        <v>0</v>
      </c>
      <c r="DA1137" s="20"/>
      <c r="DB1137" s="17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>
        <f>0.4*58</f>
        <v>23.200000000000003</v>
      </c>
      <c r="DP1137" s="17"/>
      <c r="DQ1137" s="15"/>
      <c r="DR1137" s="15"/>
      <c r="DS1137" s="15"/>
      <c r="DT1137" s="15"/>
      <c r="DU1137" s="15"/>
      <c r="DV1137" s="15"/>
      <c r="DW1137" s="15"/>
      <c r="DX1137" s="20"/>
      <c r="DY1137" s="15">
        <f>0.4*71</f>
        <v>28.400000000000002</v>
      </c>
      <c r="DZ1137" s="20">
        <v>5</v>
      </c>
      <c r="EA1137" s="15"/>
      <c r="EB1137" s="20"/>
      <c r="EC1137" s="15">
        <f>0.4*51</f>
        <v>20.400000000000002</v>
      </c>
      <c r="ED1137" s="20" t="s">
        <v>129</v>
      </c>
      <c r="EE1137" s="15"/>
      <c r="EF1137" s="20"/>
      <c r="EG1137" s="15"/>
      <c r="EH1137" s="20"/>
      <c r="EI1137" s="15">
        <v>75</v>
      </c>
      <c r="EJ1137" s="20">
        <v>2</v>
      </c>
      <c r="EK1137" s="15"/>
      <c r="EL1137" s="20"/>
      <c r="EM1137" s="15"/>
      <c r="EN1137" s="20"/>
      <c r="EO1137" s="15"/>
      <c r="EP1137" s="20"/>
      <c r="EQ1137" s="15"/>
      <c r="ER1137" s="20"/>
      <c r="ES1137" s="15"/>
      <c r="ET1137" s="20"/>
      <c r="EU1137" s="15"/>
      <c r="EV1137" s="20"/>
      <c r="EW1137" s="15"/>
      <c r="EX1137" s="20"/>
      <c r="EY1137" s="15"/>
      <c r="EZ1137" s="20"/>
      <c r="FA1137" s="15"/>
      <c r="FB1137" s="20"/>
      <c r="FC1137" s="15"/>
      <c r="FD1137" s="20"/>
      <c r="FE1137" s="15"/>
      <c r="FF1137" s="20"/>
      <c r="FG1137" s="15"/>
      <c r="FH1137" s="20"/>
      <c r="FI1137" s="15"/>
      <c r="FJ1137" s="20"/>
      <c r="FK1137" s="15"/>
      <c r="FL1137" s="20"/>
      <c r="FM1137" s="15"/>
      <c r="FN1137" s="20"/>
      <c r="FO1137" s="15"/>
      <c r="FP1137" s="20"/>
      <c r="FQ1137" s="15"/>
      <c r="FR1137" s="20"/>
      <c r="FS1137" s="15"/>
      <c r="FT1137" s="20"/>
      <c r="FU1137" s="15"/>
      <c r="FV1137" s="20"/>
      <c r="FW1137" s="15"/>
      <c r="FX1137" s="20"/>
      <c r="FY1137" s="15"/>
      <c r="FZ1137" s="20"/>
      <c r="GA1137" s="15">
        <v>60</v>
      </c>
      <c r="GB1137" s="20">
        <v>1</v>
      </c>
      <c r="GC1137" s="15"/>
      <c r="GD1137" s="20"/>
      <c r="GE1137" s="15"/>
      <c r="GF1137" s="20"/>
      <c r="GG1137" s="170"/>
    </row>
    <row r="1138" spans="1:189" s="2" customFormat="1" ht="14" x14ac:dyDescent="0.3">
      <c r="A1138" s="17" t="s">
        <v>133</v>
      </c>
      <c r="B1138" s="15" t="s">
        <v>140</v>
      </c>
      <c r="C1138" s="15" t="s">
        <v>535</v>
      </c>
      <c r="D1138" s="15" t="s">
        <v>1847</v>
      </c>
      <c r="E1138" s="15" t="str">
        <f t="shared" si="219"/>
        <v>Ian Toribio</v>
      </c>
      <c r="F1138" s="15" t="s">
        <v>135</v>
      </c>
      <c r="G1138" s="15">
        <v>999920963</v>
      </c>
      <c r="H1138" s="15">
        <f t="shared" si="220"/>
        <v>73.3</v>
      </c>
      <c r="I1138" s="15"/>
      <c r="J1138" s="17">
        <f>(O1138+P1138+R1138+S1138+T1138+U1138)/2</f>
        <v>33.799999999999997</v>
      </c>
      <c r="K1138" s="16"/>
      <c r="L1138" s="15"/>
      <c r="M1138" s="15"/>
      <c r="N1138" s="15"/>
      <c r="O1138" s="15">
        <f t="shared" si="226"/>
        <v>22.4</v>
      </c>
      <c r="P1138" s="15">
        <v>0</v>
      </c>
      <c r="Q1138" s="15">
        <f t="shared" si="227"/>
        <v>0</v>
      </c>
      <c r="R1138" s="15">
        <v>0</v>
      </c>
      <c r="S1138" s="15">
        <v>0</v>
      </c>
      <c r="T1138" s="15">
        <f t="shared" si="228"/>
        <v>0</v>
      </c>
      <c r="U1138" s="15">
        <f t="shared" si="229"/>
        <v>45.2</v>
      </c>
      <c r="V1138" s="15"/>
      <c r="W1138" s="15"/>
      <c r="X1138" s="15"/>
      <c r="Y1138" s="15"/>
      <c r="Z1138" s="16"/>
      <c r="AA1138" s="15"/>
      <c r="AB1138" s="24"/>
      <c r="AC1138" s="15"/>
      <c r="AD1138" s="15"/>
      <c r="AE1138" s="15"/>
      <c r="AF1138" s="15"/>
      <c r="AG1138" s="15"/>
      <c r="AH1138" s="24"/>
      <c r="AI1138" s="15"/>
      <c r="AJ1138" s="15"/>
      <c r="AK1138" s="15"/>
      <c r="AL1138" s="15"/>
      <c r="AM1138" s="15"/>
      <c r="AN1138" s="24"/>
      <c r="AO1138" s="15"/>
      <c r="AP1138" s="24"/>
      <c r="AQ1138" s="15"/>
      <c r="AR1138" s="24"/>
      <c r="AS1138" s="15"/>
      <c r="AT1138" s="24"/>
      <c r="AU1138" s="15"/>
      <c r="AV1138" s="24"/>
      <c r="AW1138" s="15"/>
      <c r="AX1138" s="24"/>
      <c r="AY1138" s="15"/>
      <c r="AZ1138" s="15"/>
      <c r="BA1138" s="15"/>
      <c r="BB1138" s="15"/>
      <c r="BC1138" s="15"/>
      <c r="BD1138" s="15"/>
      <c r="BE1138" s="15"/>
      <c r="BF1138" s="24"/>
      <c r="BG1138" s="15"/>
      <c r="BH1138" s="24"/>
      <c r="BI1138" s="15"/>
      <c r="BJ1138" s="24"/>
      <c r="BK1138" s="15"/>
      <c r="BL1138" s="24"/>
      <c r="BM1138" s="15"/>
      <c r="BN1138" s="24"/>
      <c r="BO1138" s="15"/>
      <c r="BP1138" s="24"/>
      <c r="BQ1138" s="15"/>
      <c r="BR1138" s="24"/>
      <c r="BS1138" s="15"/>
      <c r="BT1138" s="24"/>
      <c r="BU1138" s="15"/>
      <c r="BV1138" s="24"/>
      <c r="BW1138" s="15"/>
      <c r="BX1138" s="24"/>
      <c r="BY1138" s="15"/>
      <c r="BZ1138" s="24"/>
      <c r="CA1138" s="15"/>
      <c r="CB1138" s="24"/>
      <c r="CC1138" s="15"/>
      <c r="CD1138" s="24"/>
      <c r="CE1138" s="15"/>
      <c r="CF1138" s="24"/>
      <c r="CG1138" s="15"/>
      <c r="CH1138" s="25"/>
      <c r="CI1138" s="15"/>
      <c r="CJ1138" s="25"/>
      <c r="CK1138" s="15"/>
      <c r="CL1138" s="25"/>
      <c r="CM1138" s="15"/>
      <c r="CN1138" s="25"/>
      <c r="CO1138" s="15"/>
      <c r="CP1138" s="25"/>
      <c r="CQ1138" s="15">
        <f>0.4*10</f>
        <v>4</v>
      </c>
      <c r="CR1138" s="25">
        <v>1</v>
      </c>
      <c r="CS1138" s="15">
        <f t="shared" si="221"/>
        <v>0</v>
      </c>
      <c r="CT1138" s="15">
        <f t="shared" si="222"/>
        <v>0</v>
      </c>
      <c r="CU1138" s="15">
        <f t="shared" si="223"/>
        <v>0</v>
      </c>
      <c r="CV1138" s="15">
        <f t="shared" si="224"/>
        <v>39.5</v>
      </c>
      <c r="CW1138" s="15"/>
      <c r="CX1138" s="15"/>
      <c r="CY1138" s="15">
        <f t="shared" si="225"/>
        <v>0</v>
      </c>
      <c r="CZ1138" s="15">
        <f>GG1138</f>
        <v>0</v>
      </c>
      <c r="DA1138" s="19"/>
      <c r="DB1138" s="17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7"/>
      <c r="DQ1138" s="15"/>
      <c r="DR1138" s="15"/>
      <c r="DS1138" s="15"/>
      <c r="DT1138" s="15"/>
      <c r="DU1138" s="15"/>
      <c r="DV1138" s="15"/>
      <c r="DW1138" s="15"/>
      <c r="DX1138" s="20"/>
      <c r="DY1138" s="15"/>
      <c r="DZ1138" s="20"/>
      <c r="EA1138" s="15">
        <f>0.4*105</f>
        <v>42</v>
      </c>
      <c r="EB1138" s="20">
        <v>2</v>
      </c>
      <c r="EC1138" s="15"/>
      <c r="ED1138" s="20"/>
      <c r="EE1138" s="15"/>
      <c r="EF1138" s="20"/>
      <c r="EG1138" s="15">
        <v>45.2</v>
      </c>
      <c r="EH1138" s="20">
        <v>3</v>
      </c>
      <c r="EI1138" s="15"/>
      <c r="EJ1138" s="20"/>
      <c r="EK1138" s="15">
        <v>22.4</v>
      </c>
      <c r="EL1138" s="20">
        <v>3</v>
      </c>
      <c r="EM1138" s="15"/>
      <c r="EN1138" s="20"/>
      <c r="EO1138" s="15"/>
      <c r="EP1138" s="20"/>
      <c r="EQ1138" s="15"/>
      <c r="ER1138" s="20"/>
      <c r="ES1138" s="15"/>
      <c r="ET1138" s="20"/>
      <c r="EU1138" s="15"/>
      <c r="EV1138" s="20"/>
      <c r="EW1138" s="15"/>
      <c r="EX1138" s="20"/>
      <c r="EY1138" s="15"/>
      <c r="EZ1138" s="20"/>
      <c r="FA1138" s="15"/>
      <c r="FB1138" s="20"/>
      <c r="FC1138" s="15"/>
      <c r="FD1138" s="20"/>
      <c r="FE1138" s="15"/>
      <c r="FF1138" s="20"/>
      <c r="FG1138" s="15"/>
      <c r="FH1138" s="20"/>
      <c r="FI1138" s="15"/>
      <c r="FJ1138" s="20"/>
      <c r="FK1138" s="15"/>
      <c r="FL1138" s="20"/>
      <c r="FM1138" s="15"/>
      <c r="FN1138" s="20"/>
      <c r="FO1138" s="15"/>
      <c r="FP1138" s="20"/>
      <c r="FQ1138" s="15"/>
      <c r="FR1138" s="20"/>
      <c r="FS1138" s="15"/>
      <c r="FT1138" s="20"/>
      <c r="FU1138" s="15"/>
      <c r="FV1138" s="20"/>
      <c r="FW1138" s="15"/>
      <c r="FX1138" s="20"/>
      <c r="FY1138" s="15"/>
      <c r="FZ1138" s="20"/>
      <c r="GA1138" s="15"/>
      <c r="GB1138" s="20"/>
      <c r="GC1138" s="15"/>
      <c r="GD1138" s="20"/>
      <c r="GE1138" s="15">
        <v>39.5</v>
      </c>
      <c r="GF1138" s="20">
        <v>3</v>
      </c>
      <c r="GG1138" s="170"/>
    </row>
    <row r="1139" spans="1:189" s="2" customFormat="1" ht="14" x14ac:dyDescent="0.3">
      <c r="A1139" s="15" t="s">
        <v>2903</v>
      </c>
      <c r="B1139" s="17" t="s">
        <v>134</v>
      </c>
      <c r="C1139" s="17" t="s">
        <v>1305</v>
      </c>
      <c r="D1139" s="17" t="s">
        <v>1304</v>
      </c>
      <c r="E1139" s="15" t="str">
        <f t="shared" si="219"/>
        <v>Pedro Lopez Rico</v>
      </c>
      <c r="F1139" s="17" t="s">
        <v>135</v>
      </c>
      <c r="G1139" s="81">
        <v>999920973</v>
      </c>
      <c r="H1139" s="15">
        <f t="shared" si="220"/>
        <v>25</v>
      </c>
      <c r="I1139" s="15"/>
      <c r="J1139" s="15"/>
      <c r="K1139" s="16"/>
      <c r="L1139" s="15"/>
      <c r="M1139" s="15"/>
      <c r="N1139" s="15"/>
      <c r="O1139" s="15">
        <f t="shared" si="226"/>
        <v>25</v>
      </c>
      <c r="P1139" s="15">
        <v>0</v>
      </c>
      <c r="Q1139" s="15">
        <f t="shared" si="227"/>
        <v>0</v>
      </c>
      <c r="R1139" s="15">
        <v>0</v>
      </c>
      <c r="S1139" s="15">
        <v>0</v>
      </c>
      <c r="T1139" s="15">
        <f t="shared" si="228"/>
        <v>0</v>
      </c>
      <c r="U1139" s="15">
        <f t="shared" si="229"/>
        <v>0</v>
      </c>
      <c r="V1139" s="15"/>
      <c r="W1139" s="15"/>
      <c r="X1139" s="15"/>
      <c r="Y1139" s="15"/>
      <c r="Z1139" s="16"/>
      <c r="AA1139" s="15"/>
      <c r="AB1139" s="24"/>
      <c r="AC1139" s="15"/>
      <c r="AD1139" s="24"/>
      <c r="AE1139" s="15"/>
      <c r="AF1139" s="24"/>
      <c r="AG1139" s="15"/>
      <c r="AH1139" s="24"/>
      <c r="AI1139" s="15"/>
      <c r="AJ1139" s="24"/>
      <c r="AK1139" s="15"/>
      <c r="AL1139" s="24"/>
      <c r="AM1139" s="15"/>
      <c r="AN1139" s="24"/>
      <c r="AO1139" s="15"/>
      <c r="AP1139" s="24"/>
      <c r="AQ1139" s="15"/>
      <c r="AR1139" s="24"/>
      <c r="AS1139" s="15"/>
      <c r="AT1139" s="24"/>
      <c r="AU1139" s="15"/>
      <c r="AV1139" s="24"/>
      <c r="AW1139" s="15"/>
      <c r="AX1139" s="24"/>
      <c r="AY1139" s="15"/>
      <c r="AZ1139" s="24"/>
      <c r="BA1139" s="15"/>
      <c r="BB1139" s="24"/>
      <c r="BC1139" s="15"/>
      <c r="BD1139" s="24"/>
      <c r="BE1139" s="15"/>
      <c r="BF1139" s="24"/>
      <c r="BG1139" s="15"/>
      <c r="BH1139" s="24"/>
      <c r="BI1139" s="15"/>
      <c r="BJ1139" s="24"/>
      <c r="BK1139" s="15"/>
      <c r="BL1139" s="24"/>
      <c r="BM1139" s="15"/>
      <c r="BN1139" s="24"/>
      <c r="BO1139" s="15"/>
      <c r="BP1139" s="24"/>
      <c r="BQ1139" s="15"/>
      <c r="BR1139" s="24"/>
      <c r="BS1139" s="15"/>
      <c r="BT1139" s="24"/>
      <c r="BU1139" s="15"/>
      <c r="BV1139" s="24"/>
      <c r="BW1139" s="15"/>
      <c r="BX1139" s="24"/>
      <c r="BY1139" s="15"/>
      <c r="BZ1139" s="24"/>
      <c r="CA1139" s="15"/>
      <c r="CB1139" s="24"/>
      <c r="CC1139" s="15"/>
      <c r="CD1139" s="24"/>
      <c r="CE1139" s="15"/>
      <c r="CF1139" s="24"/>
      <c r="CG1139" s="15"/>
      <c r="CH1139" s="25"/>
      <c r="CI1139" s="15"/>
      <c r="CJ1139" s="25"/>
      <c r="CK1139" s="15"/>
      <c r="CL1139" s="25"/>
      <c r="CM1139" s="15"/>
      <c r="CN1139" s="25"/>
      <c r="CO1139" s="15"/>
      <c r="CP1139" s="25"/>
      <c r="CQ1139" s="15">
        <v>5</v>
      </c>
      <c r="CR1139" s="25">
        <v>1</v>
      </c>
      <c r="CS1139" s="15">
        <f t="shared" si="221"/>
        <v>0</v>
      </c>
      <c r="CT1139" s="15">
        <f t="shared" si="222"/>
        <v>0</v>
      </c>
      <c r="CU1139" s="15">
        <f t="shared" si="223"/>
        <v>0</v>
      </c>
      <c r="CV1139" s="15">
        <f t="shared" si="224"/>
        <v>0</v>
      </c>
      <c r="CW1139" s="15"/>
      <c r="CX1139" s="15"/>
      <c r="CY1139" s="15">
        <f t="shared" si="225"/>
        <v>0</v>
      </c>
      <c r="CZ1139" s="15">
        <f>GG1139</f>
        <v>0</v>
      </c>
      <c r="DA1139" s="19"/>
      <c r="DB1139" s="17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7"/>
      <c r="DQ1139" s="15"/>
      <c r="DR1139" s="15"/>
      <c r="DS1139" s="15"/>
      <c r="DT1139" s="15"/>
      <c r="DU1139" s="15"/>
      <c r="DV1139" s="15"/>
      <c r="DW1139" s="15"/>
      <c r="DX1139" s="20"/>
      <c r="DY1139" s="15"/>
      <c r="DZ1139" s="20"/>
      <c r="EA1139" s="15">
        <f>0.4*35</f>
        <v>14</v>
      </c>
      <c r="EB1139" s="20">
        <v>1</v>
      </c>
      <c r="EC1139" s="15"/>
      <c r="ED1139" s="20"/>
      <c r="EE1139" s="15"/>
      <c r="EF1139" s="20"/>
      <c r="EG1139" s="15"/>
      <c r="EH1139" s="20"/>
      <c r="EI1139" s="15"/>
      <c r="EJ1139" s="20"/>
      <c r="EK1139" s="15">
        <v>25</v>
      </c>
      <c r="EL1139" s="20">
        <v>1</v>
      </c>
      <c r="EM1139" s="15"/>
      <c r="EN1139" s="20"/>
      <c r="EO1139" s="15"/>
      <c r="EP1139" s="20"/>
      <c r="EQ1139" s="15"/>
      <c r="ER1139" s="20"/>
      <c r="ES1139" s="15"/>
      <c r="ET1139" s="20"/>
      <c r="EU1139" s="15"/>
      <c r="EV1139" s="20"/>
      <c r="EW1139" s="15"/>
      <c r="EX1139" s="20"/>
      <c r="EY1139" s="15"/>
      <c r="EZ1139" s="20"/>
      <c r="FA1139" s="15"/>
      <c r="FB1139" s="20"/>
      <c r="FC1139" s="15"/>
      <c r="FD1139" s="20"/>
      <c r="FE1139" s="15"/>
      <c r="FF1139" s="20"/>
      <c r="FG1139" s="15"/>
      <c r="FH1139" s="20"/>
      <c r="FI1139" s="15"/>
      <c r="FJ1139" s="20"/>
      <c r="FK1139" s="15"/>
      <c r="FL1139" s="20"/>
      <c r="FM1139" s="15"/>
      <c r="FN1139" s="20"/>
      <c r="FO1139" s="15"/>
      <c r="FP1139" s="20"/>
      <c r="FQ1139" s="15"/>
      <c r="FR1139" s="20"/>
      <c r="FS1139" s="15"/>
      <c r="FT1139" s="20"/>
      <c r="FU1139" s="15"/>
      <c r="FV1139" s="20"/>
      <c r="FW1139" s="15"/>
      <c r="FX1139" s="20"/>
      <c r="FY1139" s="15"/>
      <c r="FZ1139" s="20"/>
      <c r="GA1139" s="15"/>
      <c r="GB1139" s="20"/>
      <c r="GC1139" s="15"/>
      <c r="GD1139" s="20"/>
      <c r="GE1139" s="15"/>
      <c r="GF1139" s="20"/>
      <c r="GG1139" s="170"/>
    </row>
    <row r="1140" spans="1:189" s="2" customFormat="1" ht="14" x14ac:dyDescent="0.3">
      <c r="A1140" s="17" t="s">
        <v>133</v>
      </c>
      <c r="B1140" s="15" t="s">
        <v>140</v>
      </c>
      <c r="C1140" s="15" t="s">
        <v>1303</v>
      </c>
      <c r="D1140" s="15" t="s">
        <v>1304</v>
      </c>
      <c r="E1140" s="15" t="str">
        <f t="shared" si="219"/>
        <v>Edgar Lopez Rico</v>
      </c>
      <c r="F1140" s="15" t="s">
        <v>135</v>
      </c>
      <c r="G1140" s="15">
        <v>999920974</v>
      </c>
      <c r="H1140" s="15">
        <f t="shared" si="220"/>
        <v>105.3</v>
      </c>
      <c r="I1140" s="15"/>
      <c r="J1140" s="17">
        <f>(O1140+P1140+R1140+S1140+T1140+U1140)/2</f>
        <v>52.8</v>
      </c>
      <c r="K1140" s="16"/>
      <c r="L1140" s="15"/>
      <c r="M1140" s="15"/>
      <c r="N1140" s="15"/>
      <c r="O1140" s="15">
        <f t="shared" si="226"/>
        <v>40</v>
      </c>
      <c r="P1140" s="15">
        <v>0</v>
      </c>
      <c r="Q1140" s="15">
        <f t="shared" si="227"/>
        <v>0</v>
      </c>
      <c r="R1140" s="15">
        <v>0</v>
      </c>
      <c r="S1140" s="15">
        <v>0</v>
      </c>
      <c r="T1140" s="15">
        <f t="shared" si="228"/>
        <v>20.399999999999999</v>
      </c>
      <c r="U1140" s="15">
        <f t="shared" si="229"/>
        <v>45.2</v>
      </c>
      <c r="V1140" s="15"/>
      <c r="W1140" s="15"/>
      <c r="X1140" s="15"/>
      <c r="Y1140" s="15"/>
      <c r="Z1140" s="16"/>
      <c r="AA1140" s="15"/>
      <c r="AB1140" s="24"/>
      <c r="AC1140" s="15"/>
      <c r="AD1140" s="15"/>
      <c r="AE1140" s="15"/>
      <c r="AF1140" s="15"/>
      <c r="AG1140" s="15"/>
      <c r="AH1140" s="24"/>
      <c r="AI1140" s="15"/>
      <c r="AJ1140" s="15"/>
      <c r="AK1140" s="15"/>
      <c r="AL1140" s="15"/>
      <c r="AM1140" s="15"/>
      <c r="AN1140" s="24"/>
      <c r="AO1140" s="15"/>
      <c r="AP1140" s="24"/>
      <c r="AQ1140" s="15"/>
      <c r="AR1140" s="24"/>
      <c r="AS1140" s="15"/>
      <c r="AT1140" s="24"/>
      <c r="AU1140" s="15"/>
      <c r="AV1140" s="24"/>
      <c r="AW1140" s="15"/>
      <c r="AX1140" s="24"/>
      <c r="AY1140" s="15"/>
      <c r="AZ1140" s="15"/>
      <c r="BA1140" s="15"/>
      <c r="BB1140" s="15"/>
      <c r="BC1140" s="15"/>
      <c r="BD1140" s="15"/>
      <c r="BE1140" s="15"/>
      <c r="BF1140" s="24"/>
      <c r="BG1140" s="15"/>
      <c r="BH1140" s="24"/>
      <c r="BI1140" s="15"/>
      <c r="BJ1140" s="24"/>
      <c r="BK1140" s="15"/>
      <c r="BL1140" s="24"/>
      <c r="BM1140" s="15"/>
      <c r="BN1140" s="24"/>
      <c r="BO1140" s="15"/>
      <c r="BP1140" s="24"/>
      <c r="BQ1140" s="15"/>
      <c r="BR1140" s="24"/>
      <c r="BS1140" s="15"/>
      <c r="BT1140" s="24"/>
      <c r="BU1140" s="15"/>
      <c r="BV1140" s="24"/>
      <c r="BW1140" s="15"/>
      <c r="BX1140" s="24"/>
      <c r="BY1140" s="15"/>
      <c r="BZ1140" s="24"/>
      <c r="CA1140" s="15"/>
      <c r="CB1140" s="24"/>
      <c r="CC1140" s="15"/>
      <c r="CD1140" s="24"/>
      <c r="CE1140" s="15"/>
      <c r="CF1140" s="24"/>
      <c r="CG1140" s="15"/>
      <c r="CH1140" s="25"/>
      <c r="CI1140" s="15"/>
      <c r="CJ1140" s="25"/>
      <c r="CK1140" s="15"/>
      <c r="CL1140" s="25"/>
      <c r="CM1140" s="15"/>
      <c r="CN1140" s="25"/>
      <c r="CO1140" s="15"/>
      <c r="CP1140" s="25"/>
      <c r="CQ1140" s="15">
        <f>0.4*5.5</f>
        <v>2.2000000000000002</v>
      </c>
      <c r="CR1140" s="25">
        <v>3</v>
      </c>
      <c r="CS1140" s="15">
        <f t="shared" si="221"/>
        <v>0</v>
      </c>
      <c r="CT1140" s="15">
        <f t="shared" si="222"/>
        <v>0</v>
      </c>
      <c r="CU1140" s="15">
        <f t="shared" si="223"/>
        <v>0</v>
      </c>
      <c r="CV1140" s="15">
        <f t="shared" si="224"/>
        <v>52.5</v>
      </c>
      <c r="CW1140" s="15"/>
      <c r="CX1140" s="15"/>
      <c r="CY1140" s="15">
        <f t="shared" si="225"/>
        <v>0</v>
      </c>
      <c r="CZ1140" s="15">
        <f>GG1140</f>
        <v>0</v>
      </c>
      <c r="DA1140" s="19"/>
      <c r="DB1140" s="17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7"/>
      <c r="DQ1140" s="15"/>
      <c r="DR1140" s="15"/>
      <c r="DS1140" s="15"/>
      <c r="DT1140" s="15"/>
      <c r="DU1140" s="15"/>
      <c r="DV1140" s="15"/>
      <c r="DW1140" s="15"/>
      <c r="DX1140" s="20"/>
      <c r="DY1140" s="15"/>
      <c r="DZ1140" s="20"/>
      <c r="EA1140" s="15">
        <f>0.4*140</f>
        <v>56</v>
      </c>
      <c r="EB1140" s="20">
        <v>1</v>
      </c>
      <c r="EC1140" s="15">
        <v>20.399999999999999</v>
      </c>
      <c r="ED1140" s="20" t="s">
        <v>129</v>
      </c>
      <c r="EE1140" s="15"/>
      <c r="EF1140" s="20"/>
      <c r="EG1140" s="15">
        <v>45.2</v>
      </c>
      <c r="EH1140" s="20">
        <v>4</v>
      </c>
      <c r="EI1140" s="15"/>
      <c r="EJ1140" s="20"/>
      <c r="EK1140" s="15">
        <v>40</v>
      </c>
      <c r="EL1140" s="20">
        <v>1</v>
      </c>
      <c r="EM1140" s="15"/>
      <c r="EN1140" s="20"/>
      <c r="EO1140" s="15"/>
      <c r="EP1140" s="20"/>
      <c r="EQ1140" s="15"/>
      <c r="ER1140" s="20"/>
      <c r="ES1140" s="15"/>
      <c r="ET1140" s="20"/>
      <c r="EU1140" s="15"/>
      <c r="EV1140" s="20"/>
      <c r="EW1140" s="15"/>
      <c r="EX1140" s="20"/>
      <c r="EY1140" s="15"/>
      <c r="EZ1140" s="20"/>
      <c r="FA1140" s="15"/>
      <c r="FB1140" s="20"/>
      <c r="FC1140" s="15"/>
      <c r="FD1140" s="20"/>
      <c r="FE1140" s="15"/>
      <c r="FF1140" s="20"/>
      <c r="FG1140" s="15"/>
      <c r="FH1140" s="20"/>
      <c r="FI1140" s="15"/>
      <c r="FJ1140" s="20"/>
      <c r="FK1140" s="15"/>
      <c r="FL1140" s="20"/>
      <c r="FM1140" s="15"/>
      <c r="FN1140" s="20"/>
      <c r="FO1140" s="15"/>
      <c r="FP1140" s="20"/>
      <c r="FQ1140" s="15"/>
      <c r="FR1140" s="20"/>
      <c r="FS1140" s="15"/>
      <c r="FT1140" s="20"/>
      <c r="FU1140" s="15"/>
      <c r="FV1140" s="20"/>
      <c r="FW1140" s="15"/>
      <c r="FX1140" s="20"/>
      <c r="FY1140" s="15"/>
      <c r="FZ1140" s="20"/>
      <c r="GA1140" s="15"/>
      <c r="GB1140" s="20"/>
      <c r="GC1140" s="15"/>
      <c r="GD1140" s="20"/>
      <c r="GE1140" s="15">
        <v>52.5</v>
      </c>
      <c r="GF1140" s="20">
        <v>2</v>
      </c>
      <c r="GG1140" s="170"/>
    </row>
    <row r="1141" spans="1:189" s="2" customFormat="1" ht="14" x14ac:dyDescent="0.3">
      <c r="A1141" s="15" t="s">
        <v>130</v>
      </c>
      <c r="B1141" s="17" t="s">
        <v>142</v>
      </c>
      <c r="C1141" s="17" t="s">
        <v>882</v>
      </c>
      <c r="D1141" s="17" t="s">
        <v>879</v>
      </c>
      <c r="E1141" s="15" t="str">
        <f t="shared" si="219"/>
        <v>Milan Gupta</v>
      </c>
      <c r="F1141" s="17" t="s">
        <v>135</v>
      </c>
      <c r="G1141" s="17">
        <v>999920987</v>
      </c>
      <c r="H1141" s="15">
        <f t="shared" si="220"/>
        <v>74.3</v>
      </c>
      <c r="I1141" s="15"/>
      <c r="J1141" s="17">
        <f>(O1141+P1141+R1141+S1141+T1141+U1141)/2</f>
        <v>29.3</v>
      </c>
      <c r="K1141" s="16"/>
      <c r="L1141" s="15"/>
      <c r="M1141" s="15"/>
      <c r="N1141" s="15"/>
      <c r="O1141" s="15">
        <f t="shared" si="226"/>
        <v>0</v>
      </c>
      <c r="P1141" s="15">
        <v>0</v>
      </c>
      <c r="Q1141" s="15">
        <f t="shared" si="227"/>
        <v>1</v>
      </c>
      <c r="R1141" s="15">
        <v>0</v>
      </c>
      <c r="S1141" s="15">
        <v>0</v>
      </c>
      <c r="T1141" s="15">
        <f t="shared" si="228"/>
        <v>36</v>
      </c>
      <c r="U1141" s="15">
        <f t="shared" si="229"/>
        <v>22.6</v>
      </c>
      <c r="V1141" s="15"/>
      <c r="W1141" s="15"/>
      <c r="X1141" s="15"/>
      <c r="Y1141" s="15"/>
      <c r="Z1141" s="16"/>
      <c r="AA1141" s="15"/>
      <c r="AB1141" s="24"/>
      <c r="AC1141" s="15"/>
      <c r="AD1141" s="15"/>
      <c r="AE1141" s="15"/>
      <c r="AF1141" s="15"/>
      <c r="AG1141" s="15"/>
      <c r="AH1141" s="24"/>
      <c r="AI1141" s="15"/>
      <c r="AJ1141" s="15"/>
      <c r="AK1141" s="15"/>
      <c r="AL1141" s="15"/>
      <c r="AM1141" s="15"/>
      <c r="AN1141" s="24"/>
      <c r="AO1141" s="15"/>
      <c r="AP1141" s="24"/>
      <c r="AQ1141" s="15"/>
      <c r="AR1141" s="24"/>
      <c r="AS1141" s="15"/>
      <c r="AT1141" s="24"/>
      <c r="AU1141" s="15"/>
      <c r="AV1141" s="24"/>
      <c r="AW1141" s="15"/>
      <c r="AX1141" s="24"/>
      <c r="AY1141" s="15"/>
      <c r="AZ1141" s="15"/>
      <c r="BA1141" s="15"/>
      <c r="BB1141" s="15"/>
      <c r="BC1141" s="15"/>
      <c r="BD1141" s="15"/>
      <c r="BE1141" s="15"/>
      <c r="BF1141" s="24"/>
      <c r="BG1141" s="15"/>
      <c r="BH1141" s="24"/>
      <c r="BI1141" s="15"/>
      <c r="BJ1141" s="24"/>
      <c r="BK1141" s="15"/>
      <c r="BL1141" s="24"/>
      <c r="BM1141" s="15"/>
      <c r="BN1141" s="24"/>
      <c r="BO1141" s="15"/>
      <c r="BP1141" s="24"/>
      <c r="BQ1141" s="15"/>
      <c r="BR1141" s="24"/>
      <c r="BS1141" s="15"/>
      <c r="BT1141" s="24"/>
      <c r="BU1141" s="15"/>
      <c r="BV1141" s="24"/>
      <c r="BW1141" s="15"/>
      <c r="BX1141" s="24"/>
      <c r="BY1141" s="15"/>
      <c r="BZ1141" s="24"/>
      <c r="CA1141" s="15"/>
      <c r="CB1141" s="24"/>
      <c r="CC1141" s="15"/>
      <c r="CD1141" s="24"/>
      <c r="CE1141" s="15"/>
      <c r="CF1141" s="24"/>
      <c r="CG1141" s="15"/>
      <c r="CH1141" s="25"/>
      <c r="CI1141" s="15"/>
      <c r="CJ1141" s="25"/>
      <c r="CK1141" s="15"/>
      <c r="CL1141" s="25"/>
      <c r="CM1141" s="15"/>
      <c r="CN1141" s="25"/>
      <c r="CO1141" s="15"/>
      <c r="CP1141" s="25"/>
      <c r="CQ1141" s="15"/>
      <c r="CR1141" s="25"/>
      <c r="CS1141" s="15">
        <f t="shared" si="221"/>
        <v>0</v>
      </c>
      <c r="CT1141" s="15">
        <f t="shared" si="222"/>
        <v>45</v>
      </c>
      <c r="CU1141" s="15">
        <f t="shared" si="223"/>
        <v>1</v>
      </c>
      <c r="CV1141" s="15">
        <f t="shared" si="224"/>
        <v>0</v>
      </c>
      <c r="CW1141" s="15"/>
      <c r="CX1141" s="15"/>
      <c r="CY1141" s="15">
        <f t="shared" si="225"/>
        <v>0</v>
      </c>
      <c r="CZ1141" s="15">
        <f>GG1141</f>
        <v>0</v>
      </c>
      <c r="DA1141" s="19"/>
      <c r="DB1141" s="17"/>
      <c r="DC1141" s="17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7"/>
      <c r="DQ1141" s="17"/>
      <c r="DR1141" s="17"/>
      <c r="DS1141" s="17"/>
      <c r="DT1141" s="17">
        <v>24</v>
      </c>
      <c r="DU1141" s="17"/>
      <c r="DV1141" s="17"/>
      <c r="DW1141" s="15"/>
      <c r="DX1141" s="20"/>
      <c r="DY1141" s="15"/>
      <c r="DZ1141" s="20"/>
      <c r="EA1141" s="15">
        <v>28</v>
      </c>
      <c r="EB1141" s="20">
        <v>1</v>
      </c>
      <c r="EC1141" s="15">
        <v>36</v>
      </c>
      <c r="ED1141" s="20">
        <v>3</v>
      </c>
      <c r="EE1141" s="15"/>
      <c r="EF1141" s="20"/>
      <c r="EG1141" s="15">
        <v>22.6</v>
      </c>
      <c r="EH1141" s="20">
        <v>3</v>
      </c>
      <c r="EI1141" s="15"/>
      <c r="EJ1141" s="20"/>
      <c r="EK1141" s="15"/>
      <c r="EL1141" s="20"/>
      <c r="EM1141" s="15"/>
      <c r="EN1141" s="20"/>
      <c r="EO1141" s="15"/>
      <c r="EP1141" s="20"/>
      <c r="EQ1141" s="17"/>
      <c r="ER1141" s="20"/>
      <c r="ES1141" s="15"/>
      <c r="ET1141" s="20"/>
      <c r="EU1141" s="15"/>
      <c r="EV1141" s="20"/>
      <c r="EW1141" s="15"/>
      <c r="EX1141" s="20"/>
      <c r="EY1141" s="15"/>
      <c r="EZ1141" s="20"/>
      <c r="FA1141" s="15">
        <v>45</v>
      </c>
      <c r="FB1141" s="20">
        <v>2</v>
      </c>
      <c r="FC1141" s="15"/>
      <c r="FD1141" s="20"/>
      <c r="FE1141" s="15"/>
      <c r="FF1141" s="20"/>
      <c r="FG1141" s="15"/>
      <c r="FH1141" s="20"/>
      <c r="FI1141" s="15"/>
      <c r="FJ1141" s="20"/>
      <c r="FK1141" s="15"/>
      <c r="FL1141" s="20"/>
      <c r="FM1141" s="15"/>
      <c r="FN1141" s="20"/>
      <c r="FO1141" s="15"/>
      <c r="FP1141" s="20"/>
      <c r="FQ1141" s="15"/>
      <c r="FR1141" s="20"/>
      <c r="FS1141" s="15"/>
      <c r="FT1141" s="20"/>
      <c r="FU1141" s="15"/>
      <c r="FV1141" s="20"/>
      <c r="FW1141" s="15"/>
      <c r="FX1141" s="20"/>
      <c r="FY1141" s="15"/>
      <c r="FZ1141" s="20"/>
      <c r="GA1141" s="15"/>
      <c r="GB1141" s="20"/>
      <c r="GC1141" s="15"/>
      <c r="GD1141" s="20"/>
      <c r="GE1141" s="15"/>
      <c r="GF1141" s="20"/>
      <c r="GG1141" s="170"/>
    </row>
    <row r="1142" spans="1:189" s="2" customFormat="1" ht="14" x14ac:dyDescent="0.3">
      <c r="A1142" s="15" t="s">
        <v>130</v>
      </c>
      <c r="B1142" s="17" t="s">
        <v>142</v>
      </c>
      <c r="C1142" s="17" t="s">
        <v>881</v>
      </c>
      <c r="D1142" s="17" t="s">
        <v>879</v>
      </c>
      <c r="E1142" s="15" t="str">
        <f t="shared" si="219"/>
        <v>Leena Gupta</v>
      </c>
      <c r="F1142" s="17" t="s">
        <v>128</v>
      </c>
      <c r="G1142" s="17">
        <v>999920988</v>
      </c>
      <c r="H1142" s="15">
        <f t="shared" si="220"/>
        <v>88.1</v>
      </c>
      <c r="I1142" s="15"/>
      <c r="J1142" s="17">
        <f>(O1142+P1142+R1142+S1142+T1142+U1142)/2</f>
        <v>28.1</v>
      </c>
      <c r="K1142" s="16"/>
      <c r="L1142" s="15"/>
      <c r="M1142" s="15"/>
      <c r="N1142" s="15"/>
      <c r="O1142" s="15">
        <f t="shared" si="226"/>
        <v>0</v>
      </c>
      <c r="P1142" s="15">
        <v>0</v>
      </c>
      <c r="Q1142" s="15">
        <f t="shared" si="227"/>
        <v>1</v>
      </c>
      <c r="R1142" s="15">
        <v>0</v>
      </c>
      <c r="S1142" s="15">
        <v>0</v>
      </c>
      <c r="T1142" s="15">
        <f t="shared" si="228"/>
        <v>33.6</v>
      </c>
      <c r="U1142" s="15">
        <f t="shared" si="229"/>
        <v>22.6</v>
      </c>
      <c r="V1142" s="15"/>
      <c r="W1142" s="15"/>
      <c r="X1142" s="15"/>
      <c r="Y1142" s="15"/>
      <c r="Z1142" s="16"/>
      <c r="AA1142" s="15"/>
      <c r="AB1142" s="24"/>
      <c r="AC1142" s="15"/>
      <c r="AD1142" s="15"/>
      <c r="AE1142" s="15"/>
      <c r="AF1142" s="15"/>
      <c r="AG1142" s="15"/>
      <c r="AH1142" s="24"/>
      <c r="AI1142" s="15"/>
      <c r="AJ1142" s="15"/>
      <c r="AK1142" s="15"/>
      <c r="AL1142" s="15"/>
      <c r="AM1142" s="15"/>
      <c r="AN1142" s="24"/>
      <c r="AO1142" s="15"/>
      <c r="AP1142" s="24"/>
      <c r="AQ1142" s="15"/>
      <c r="AR1142" s="24"/>
      <c r="AS1142" s="15"/>
      <c r="AT1142" s="24"/>
      <c r="AU1142" s="15"/>
      <c r="AV1142" s="24"/>
      <c r="AW1142" s="15"/>
      <c r="AX1142" s="24"/>
      <c r="AY1142" s="15"/>
      <c r="AZ1142" s="15"/>
      <c r="BA1142" s="15"/>
      <c r="BB1142" s="15"/>
      <c r="BC1142" s="15"/>
      <c r="BD1142" s="15"/>
      <c r="BE1142" s="15"/>
      <c r="BF1142" s="24"/>
      <c r="BG1142" s="15"/>
      <c r="BH1142" s="24"/>
      <c r="BI1142" s="15"/>
      <c r="BJ1142" s="24"/>
      <c r="BK1142" s="15"/>
      <c r="BL1142" s="24"/>
      <c r="BM1142" s="15"/>
      <c r="BN1142" s="24"/>
      <c r="BO1142" s="15"/>
      <c r="BP1142" s="24"/>
      <c r="BQ1142" s="15"/>
      <c r="BR1142" s="24"/>
      <c r="BS1142" s="15"/>
      <c r="BT1142" s="24"/>
      <c r="BU1142" s="15"/>
      <c r="BV1142" s="24"/>
      <c r="BW1142" s="15"/>
      <c r="BX1142" s="24"/>
      <c r="BY1142" s="15"/>
      <c r="BZ1142" s="24"/>
      <c r="CA1142" s="15"/>
      <c r="CB1142" s="24"/>
      <c r="CC1142" s="15"/>
      <c r="CD1142" s="24"/>
      <c r="CE1142" s="15"/>
      <c r="CF1142" s="24"/>
      <c r="CG1142" s="15"/>
      <c r="CH1142" s="25"/>
      <c r="CI1142" s="15"/>
      <c r="CJ1142" s="25"/>
      <c r="CK1142" s="15"/>
      <c r="CL1142" s="25"/>
      <c r="CM1142" s="15"/>
      <c r="CN1142" s="25"/>
      <c r="CO1142" s="15"/>
      <c r="CP1142" s="25"/>
      <c r="CQ1142" s="15"/>
      <c r="CR1142" s="25"/>
      <c r="CS1142" s="15">
        <f t="shared" si="221"/>
        <v>0</v>
      </c>
      <c r="CT1142" s="15">
        <f t="shared" si="222"/>
        <v>60</v>
      </c>
      <c r="CU1142" s="15">
        <f t="shared" si="223"/>
        <v>1</v>
      </c>
      <c r="CV1142" s="15">
        <f t="shared" si="224"/>
        <v>0</v>
      </c>
      <c r="CW1142" s="15"/>
      <c r="CX1142" s="15"/>
      <c r="CY1142" s="15">
        <f t="shared" si="225"/>
        <v>0</v>
      </c>
      <c r="CZ1142" s="15">
        <f>GG1142</f>
        <v>0</v>
      </c>
      <c r="DA1142" s="19"/>
      <c r="DB1142" s="17"/>
      <c r="DC1142" s="17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7"/>
      <c r="DQ1142" s="17"/>
      <c r="DR1142" s="17"/>
      <c r="DS1142" s="17"/>
      <c r="DT1142" s="17">
        <v>12</v>
      </c>
      <c r="DU1142" s="17"/>
      <c r="DV1142" s="17"/>
      <c r="DW1142" s="15"/>
      <c r="DX1142" s="20"/>
      <c r="DY1142" s="15"/>
      <c r="DZ1142" s="20"/>
      <c r="EA1142" s="15">
        <v>28</v>
      </c>
      <c r="EB1142" s="20">
        <v>1</v>
      </c>
      <c r="EC1142" s="15">
        <v>33.6</v>
      </c>
      <c r="ED1142" s="20">
        <v>5</v>
      </c>
      <c r="EE1142" s="15"/>
      <c r="EF1142" s="20"/>
      <c r="EG1142" s="15">
        <v>22.6</v>
      </c>
      <c r="EH1142" s="20">
        <v>3</v>
      </c>
      <c r="EI1142" s="15"/>
      <c r="EJ1142" s="20"/>
      <c r="EK1142" s="15"/>
      <c r="EL1142" s="20"/>
      <c r="EM1142" s="15"/>
      <c r="EN1142" s="20"/>
      <c r="EO1142" s="15"/>
      <c r="EP1142" s="20"/>
      <c r="EQ1142" s="17"/>
      <c r="ER1142" s="20"/>
      <c r="ES1142" s="15"/>
      <c r="ET1142" s="20"/>
      <c r="EU1142" s="15"/>
      <c r="EV1142" s="20"/>
      <c r="EW1142" s="15"/>
      <c r="EX1142" s="20"/>
      <c r="EY1142" s="15"/>
      <c r="EZ1142" s="20"/>
      <c r="FA1142" s="15">
        <v>60</v>
      </c>
      <c r="FB1142" s="20">
        <v>1</v>
      </c>
      <c r="FC1142" s="15"/>
      <c r="FD1142" s="20"/>
      <c r="FE1142" s="15"/>
      <c r="FF1142" s="20"/>
      <c r="FG1142" s="15"/>
      <c r="FH1142" s="20"/>
      <c r="FI1142" s="15"/>
      <c r="FJ1142" s="20"/>
      <c r="FK1142" s="15"/>
      <c r="FL1142" s="20"/>
      <c r="FM1142" s="15"/>
      <c r="FN1142" s="20"/>
      <c r="FO1142" s="15"/>
      <c r="FP1142" s="20"/>
      <c r="FQ1142" s="15"/>
      <c r="FR1142" s="20"/>
      <c r="FS1142" s="15"/>
      <c r="FT1142" s="20"/>
      <c r="FU1142" s="15"/>
      <c r="FV1142" s="20"/>
      <c r="FW1142" s="15"/>
      <c r="FX1142" s="20"/>
      <c r="FY1142" s="15"/>
      <c r="FZ1142" s="20"/>
      <c r="GA1142" s="15"/>
      <c r="GB1142" s="20"/>
      <c r="GC1142" s="15"/>
      <c r="GD1142" s="20"/>
      <c r="GE1142" s="15"/>
      <c r="GF1142" s="20"/>
      <c r="GG1142" s="170"/>
    </row>
    <row r="1143" spans="1:189" s="2" customFormat="1" ht="14" x14ac:dyDescent="0.3">
      <c r="A1143" s="83" t="s">
        <v>133</v>
      </c>
      <c r="B1143" s="83" t="s">
        <v>142</v>
      </c>
      <c r="C1143" s="83" t="s">
        <v>2150</v>
      </c>
      <c r="D1143" s="84" t="s">
        <v>2574</v>
      </c>
      <c r="E1143" s="15" t="str">
        <f t="shared" si="219"/>
        <v>Joel Holley</v>
      </c>
      <c r="F1143" s="83" t="s">
        <v>135</v>
      </c>
      <c r="G1143" s="83">
        <v>999920999</v>
      </c>
      <c r="H1143" s="15">
        <f t="shared" si="220"/>
        <v>139</v>
      </c>
      <c r="I1143" s="15"/>
      <c r="J1143" s="15"/>
      <c r="K1143" s="16"/>
      <c r="L1143" s="15"/>
      <c r="M1143" s="15"/>
      <c r="N1143" s="15"/>
      <c r="O1143" s="15">
        <f t="shared" si="226"/>
        <v>0</v>
      </c>
      <c r="P1143" s="15">
        <v>0</v>
      </c>
      <c r="Q1143" s="15">
        <f t="shared" si="227"/>
        <v>0</v>
      </c>
      <c r="R1143" s="15">
        <v>0</v>
      </c>
      <c r="S1143" s="15">
        <v>0</v>
      </c>
      <c r="T1143" s="15">
        <f t="shared" si="228"/>
        <v>0</v>
      </c>
      <c r="U1143" s="15">
        <f t="shared" si="229"/>
        <v>0</v>
      </c>
      <c r="V1143" s="15"/>
      <c r="W1143" s="15"/>
      <c r="X1143" s="15"/>
      <c r="Y1143" s="15"/>
      <c r="Z1143" s="16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>
        <f t="shared" si="221"/>
        <v>0</v>
      </c>
      <c r="CT1143" s="15">
        <f t="shared" si="222"/>
        <v>60</v>
      </c>
      <c r="CU1143" s="15">
        <f t="shared" si="223"/>
        <v>1</v>
      </c>
      <c r="CV1143" s="15">
        <f t="shared" si="224"/>
        <v>79</v>
      </c>
      <c r="CW1143" s="15"/>
      <c r="CX1143" s="15"/>
      <c r="CY1143" s="15">
        <f t="shared" si="225"/>
        <v>0</v>
      </c>
      <c r="CZ1143" s="15">
        <f>GG1143</f>
        <v>0</v>
      </c>
      <c r="DA1143" s="16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20"/>
      <c r="DY1143" s="15"/>
      <c r="DZ1143" s="20"/>
      <c r="EA1143" s="15"/>
      <c r="EB1143" s="20"/>
      <c r="EC1143" s="15"/>
      <c r="ED1143" s="20"/>
      <c r="EE1143" s="15"/>
      <c r="EF1143" s="20"/>
      <c r="EG1143" s="15"/>
      <c r="EH1143" s="20"/>
      <c r="EI1143" s="15"/>
      <c r="EJ1143" s="20"/>
      <c r="EK1143" s="15"/>
      <c r="EL1143" s="20"/>
      <c r="EM1143" s="15"/>
      <c r="EN1143" s="20"/>
      <c r="EO1143" s="15"/>
      <c r="EP1143" s="20"/>
      <c r="EQ1143" s="15"/>
      <c r="ER1143" s="20"/>
      <c r="ES1143" s="15">
        <v>60</v>
      </c>
      <c r="ET1143" s="20">
        <v>1</v>
      </c>
      <c r="EU1143" s="15"/>
      <c r="EV1143" s="20"/>
      <c r="EW1143" s="15"/>
      <c r="EX1143" s="20"/>
      <c r="EY1143" s="15"/>
      <c r="EZ1143" s="20"/>
      <c r="FA1143" s="15"/>
      <c r="FB1143" s="20"/>
      <c r="FC1143" s="15"/>
      <c r="FD1143" s="20"/>
      <c r="FE1143" s="15"/>
      <c r="FF1143" s="20"/>
      <c r="FG1143" s="15"/>
      <c r="FH1143" s="20"/>
      <c r="FI1143" s="15"/>
      <c r="FJ1143" s="20"/>
      <c r="FK1143" s="15"/>
      <c r="FL1143" s="20"/>
      <c r="FM1143" s="15"/>
      <c r="FN1143" s="20"/>
      <c r="FO1143" s="15"/>
      <c r="FP1143" s="20"/>
      <c r="FQ1143" s="15"/>
      <c r="FR1143" s="20"/>
      <c r="FS1143" s="15"/>
      <c r="FT1143" s="20"/>
      <c r="FU1143" s="15"/>
      <c r="FV1143" s="20"/>
      <c r="FW1143" s="15"/>
      <c r="FX1143" s="20"/>
      <c r="FY1143" s="15"/>
      <c r="FZ1143" s="20"/>
      <c r="GA1143" s="15"/>
      <c r="GB1143" s="20"/>
      <c r="GC1143" s="15">
        <v>79</v>
      </c>
      <c r="GD1143" s="20">
        <v>4</v>
      </c>
      <c r="GE1143" s="15"/>
      <c r="GF1143" s="20"/>
      <c r="GG1143" s="170"/>
    </row>
    <row r="1144" spans="1:189" s="2" customFormat="1" ht="14" x14ac:dyDescent="0.3">
      <c r="A1144" s="15" t="s">
        <v>133</v>
      </c>
      <c r="B1144" s="15" t="s">
        <v>134</v>
      </c>
      <c r="C1144" s="15" t="s">
        <v>3497</v>
      </c>
      <c r="D1144" s="15" t="s">
        <v>3498</v>
      </c>
      <c r="E1144" s="15" t="str">
        <f t="shared" si="219"/>
        <v>Azalea PELLEY</v>
      </c>
      <c r="F1144" s="15" t="s">
        <v>128</v>
      </c>
      <c r="G1144" s="15">
        <v>999921018</v>
      </c>
      <c r="H1144" s="15">
        <f t="shared" si="220"/>
        <v>89</v>
      </c>
      <c r="I1144" s="15"/>
      <c r="J1144" s="15"/>
      <c r="K1144" s="16"/>
      <c r="L1144" s="15"/>
      <c r="M1144" s="15"/>
      <c r="N1144" s="15"/>
      <c r="O1144" s="15">
        <f t="shared" ref="O1144:O1152" si="230">SUM(EE1144, EI1144, EK1144, EM1144)</f>
        <v>0</v>
      </c>
      <c r="P1144" s="15">
        <v>0</v>
      </c>
      <c r="Q1144" s="15">
        <f t="shared" ref="Q1144:Q1152" si="231">COUNT(DI1144:DV1144)</f>
        <v>0</v>
      </c>
      <c r="R1144" s="15">
        <v>0</v>
      </c>
      <c r="S1144" s="15">
        <v>0</v>
      </c>
      <c r="T1144" s="15">
        <f t="shared" ref="T1144:T1152" si="232">EC1144</f>
        <v>0</v>
      </c>
      <c r="U1144" s="15">
        <f t="shared" ref="U1144:U1152" si="233">SUM(EG1144)</f>
        <v>0</v>
      </c>
      <c r="V1144" s="15"/>
      <c r="W1144" s="15"/>
      <c r="X1144" s="15"/>
      <c r="Y1144" s="15"/>
      <c r="Z1144" s="16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>
        <f t="shared" si="221"/>
        <v>0</v>
      </c>
      <c r="CT1144" s="15">
        <f t="shared" si="222"/>
        <v>45</v>
      </c>
      <c r="CU1144" s="15">
        <f t="shared" si="223"/>
        <v>1</v>
      </c>
      <c r="CV1144" s="15">
        <f t="shared" si="224"/>
        <v>44</v>
      </c>
      <c r="CW1144" s="15"/>
      <c r="CX1144" s="15"/>
      <c r="CY1144" s="15">
        <f t="shared" si="225"/>
        <v>0</v>
      </c>
      <c r="CZ1144" s="15">
        <f>GG1144</f>
        <v>0</v>
      </c>
      <c r="DA1144" s="16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20"/>
      <c r="DY1144" s="15"/>
      <c r="DZ1144" s="20"/>
      <c r="EA1144" s="15"/>
      <c r="EB1144" s="20"/>
      <c r="EC1144" s="15"/>
      <c r="ED1144" s="20"/>
      <c r="EE1144" s="15"/>
      <c r="EF1144" s="20"/>
      <c r="EG1144" s="15"/>
      <c r="EH1144" s="20"/>
      <c r="EI1144" s="15"/>
      <c r="EJ1144" s="20"/>
      <c r="EK1144" s="15"/>
      <c r="EL1144" s="20"/>
      <c r="EM1144" s="15"/>
      <c r="EN1144" s="20"/>
      <c r="EO1144" s="15"/>
      <c r="EP1144" s="20"/>
      <c r="EQ1144" s="15"/>
      <c r="ER1144" s="20"/>
      <c r="ES1144" s="15"/>
      <c r="ET1144" s="20"/>
      <c r="EU1144" s="15"/>
      <c r="EV1144" s="20"/>
      <c r="EW1144" s="15"/>
      <c r="EX1144" s="20"/>
      <c r="EY1144" s="15"/>
      <c r="EZ1144" s="20"/>
      <c r="FA1144" s="15"/>
      <c r="FB1144" s="20"/>
      <c r="FC1144" s="15"/>
      <c r="FD1144" s="20"/>
      <c r="FE1144" s="15"/>
      <c r="FF1144" s="20"/>
      <c r="FG1144" s="15"/>
      <c r="FH1144" s="20"/>
      <c r="FI1144" s="15"/>
      <c r="FJ1144" s="20"/>
      <c r="FK1144" s="15">
        <v>45</v>
      </c>
      <c r="FL1144" s="20">
        <v>2</v>
      </c>
      <c r="FM1144" s="15"/>
      <c r="FN1144" s="20"/>
      <c r="FO1144" s="15"/>
      <c r="FP1144" s="20"/>
      <c r="FQ1144" s="15"/>
      <c r="FR1144" s="20"/>
      <c r="FS1144" s="15"/>
      <c r="FT1144" s="20"/>
      <c r="FU1144" s="15"/>
      <c r="FV1144" s="20"/>
      <c r="FW1144" s="15"/>
      <c r="FX1144" s="20"/>
      <c r="FY1144" s="15"/>
      <c r="FZ1144" s="20"/>
      <c r="GA1144" s="15"/>
      <c r="GB1144" s="20"/>
      <c r="GC1144" s="15">
        <v>44</v>
      </c>
      <c r="GD1144" s="20" t="s">
        <v>129</v>
      </c>
      <c r="GE1144" s="15"/>
      <c r="GF1144" s="20"/>
      <c r="GG1144" s="170"/>
    </row>
    <row r="1145" spans="1:189" s="2" customFormat="1" ht="14" x14ac:dyDescent="0.3">
      <c r="A1145" s="17" t="s">
        <v>133</v>
      </c>
      <c r="B1145" s="15" t="s">
        <v>142</v>
      </c>
      <c r="C1145" s="15" t="s">
        <v>434</v>
      </c>
      <c r="D1145" s="15" t="s">
        <v>531</v>
      </c>
      <c r="E1145" s="15" t="str">
        <f t="shared" si="219"/>
        <v>Lucas Chiu</v>
      </c>
      <c r="F1145" s="15" t="s">
        <v>135</v>
      </c>
      <c r="G1145" s="15">
        <v>999921022</v>
      </c>
      <c r="H1145" s="15">
        <f t="shared" si="220"/>
        <v>45</v>
      </c>
      <c r="I1145" s="17"/>
      <c r="J1145" s="17">
        <f>(O1145+P1145+R1145+S1145+T1145+U1145)/2</f>
        <v>45</v>
      </c>
      <c r="K1145" s="21"/>
      <c r="L1145" s="15"/>
      <c r="M1145" s="15"/>
      <c r="N1145" s="15"/>
      <c r="O1145" s="15">
        <f t="shared" si="230"/>
        <v>0</v>
      </c>
      <c r="P1145" s="15">
        <v>0</v>
      </c>
      <c r="Q1145" s="15">
        <f t="shared" si="231"/>
        <v>1</v>
      </c>
      <c r="R1145" s="15">
        <v>0</v>
      </c>
      <c r="S1145" s="15">
        <v>0</v>
      </c>
      <c r="T1145" s="15">
        <f t="shared" si="232"/>
        <v>90</v>
      </c>
      <c r="U1145" s="15">
        <f t="shared" si="233"/>
        <v>0</v>
      </c>
      <c r="V1145" s="15"/>
      <c r="W1145" s="15"/>
      <c r="X1145" s="15"/>
      <c r="Y1145" s="15"/>
      <c r="Z1145" s="21"/>
      <c r="AA1145" s="17"/>
      <c r="AB1145" s="17"/>
      <c r="AC1145" s="17"/>
      <c r="AD1145" s="17"/>
      <c r="AE1145" s="17"/>
      <c r="AF1145" s="24"/>
      <c r="AG1145" s="17"/>
      <c r="AH1145" s="24"/>
      <c r="AI1145" s="17"/>
      <c r="AJ1145" s="24"/>
      <c r="AK1145" s="17"/>
      <c r="AL1145" s="24"/>
      <c r="AM1145" s="17"/>
      <c r="AN1145" s="24"/>
      <c r="AO1145" s="17"/>
      <c r="AP1145" s="24"/>
      <c r="AQ1145" s="17"/>
      <c r="AR1145" s="24"/>
      <c r="AS1145" s="17"/>
      <c r="AT1145" s="24"/>
      <c r="AU1145" s="17"/>
      <c r="AV1145" s="24"/>
      <c r="AW1145" s="17"/>
      <c r="AX1145" s="24"/>
      <c r="AY1145" s="17"/>
      <c r="AZ1145" s="17"/>
      <c r="BA1145" s="17"/>
      <c r="BB1145" s="24"/>
      <c r="BC1145" s="17"/>
      <c r="BD1145" s="24"/>
      <c r="BE1145" s="17"/>
      <c r="BF1145" s="24"/>
      <c r="BG1145" s="17"/>
      <c r="BH1145" s="24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24"/>
      <c r="CQ1145" s="17"/>
      <c r="CR1145" s="24"/>
      <c r="CS1145" s="15">
        <f t="shared" si="221"/>
        <v>0</v>
      </c>
      <c r="CT1145" s="15">
        <f t="shared" si="222"/>
        <v>0</v>
      </c>
      <c r="CU1145" s="15">
        <f t="shared" si="223"/>
        <v>0</v>
      </c>
      <c r="CV1145" s="15">
        <f t="shared" si="224"/>
        <v>0</v>
      </c>
      <c r="CW1145" s="15"/>
      <c r="CX1145" s="15"/>
      <c r="CY1145" s="15">
        <f t="shared" si="225"/>
        <v>0</v>
      </c>
      <c r="CZ1145" s="15">
        <f>GG1145</f>
        <v>0</v>
      </c>
      <c r="DA1145" s="20"/>
      <c r="DB1145" s="17"/>
      <c r="DC1145" s="15"/>
      <c r="DD1145" s="15"/>
      <c r="DE1145" s="15"/>
      <c r="DF1145" s="15">
        <v>60</v>
      </c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7"/>
      <c r="DQ1145" s="15"/>
      <c r="DR1145" s="15"/>
      <c r="DS1145" s="15"/>
      <c r="DT1145" s="15">
        <v>30</v>
      </c>
      <c r="DU1145" s="15"/>
      <c r="DV1145" s="15"/>
      <c r="DW1145" s="15"/>
      <c r="DX1145" s="20"/>
      <c r="DY1145" s="15"/>
      <c r="DZ1145" s="20"/>
      <c r="EA1145" s="15"/>
      <c r="EB1145" s="20"/>
      <c r="EC1145" s="15">
        <v>90</v>
      </c>
      <c r="ED1145" s="20">
        <v>3</v>
      </c>
      <c r="EE1145" s="15"/>
      <c r="EF1145" s="20"/>
      <c r="EG1145" s="15"/>
      <c r="EH1145" s="20"/>
      <c r="EI1145" s="15"/>
      <c r="EJ1145" s="20"/>
      <c r="EK1145" s="15"/>
      <c r="EL1145" s="20"/>
      <c r="EM1145" s="15"/>
      <c r="EN1145" s="20"/>
      <c r="EO1145" s="15"/>
      <c r="EP1145" s="20"/>
      <c r="EQ1145" s="15"/>
      <c r="ER1145" s="20"/>
      <c r="ES1145" s="15"/>
      <c r="ET1145" s="20"/>
      <c r="EU1145" s="15"/>
      <c r="EV1145" s="20"/>
      <c r="EW1145" s="15"/>
      <c r="EX1145" s="20"/>
      <c r="EY1145" s="15"/>
      <c r="EZ1145" s="20"/>
      <c r="FA1145" s="15"/>
      <c r="FB1145" s="20"/>
      <c r="FC1145" s="15"/>
      <c r="FD1145" s="20"/>
      <c r="FE1145" s="15"/>
      <c r="FF1145" s="20"/>
      <c r="FG1145" s="15"/>
      <c r="FH1145" s="20"/>
      <c r="FI1145" s="15"/>
      <c r="FJ1145" s="20"/>
      <c r="FK1145" s="15"/>
      <c r="FL1145" s="20"/>
      <c r="FM1145" s="15"/>
      <c r="FN1145" s="20"/>
      <c r="FO1145" s="15"/>
      <c r="FP1145" s="20"/>
      <c r="FQ1145" s="15"/>
      <c r="FR1145" s="20"/>
      <c r="FS1145" s="15"/>
      <c r="FT1145" s="20"/>
      <c r="FU1145" s="15"/>
      <c r="FV1145" s="20"/>
      <c r="FW1145" s="15"/>
      <c r="FX1145" s="20"/>
      <c r="FY1145" s="15"/>
      <c r="FZ1145" s="20"/>
      <c r="GA1145" s="15"/>
      <c r="GB1145" s="20"/>
      <c r="GC1145" s="15"/>
      <c r="GD1145" s="20"/>
      <c r="GE1145" s="15"/>
      <c r="GF1145" s="20"/>
      <c r="GG1145" s="170"/>
    </row>
    <row r="1146" spans="1:189" s="2" customFormat="1" ht="14" x14ac:dyDescent="0.3">
      <c r="A1146" s="17" t="s">
        <v>130</v>
      </c>
      <c r="B1146" s="17" t="s">
        <v>142</v>
      </c>
      <c r="C1146" s="17" t="s">
        <v>1062</v>
      </c>
      <c r="D1146" s="17" t="s">
        <v>1063</v>
      </c>
      <c r="E1146" s="15" t="str">
        <f t="shared" si="219"/>
        <v>Simon Kane</v>
      </c>
      <c r="F1146" s="17" t="s">
        <v>135</v>
      </c>
      <c r="G1146" s="17">
        <v>999921026</v>
      </c>
      <c r="H1146" s="15">
        <f t="shared" si="220"/>
        <v>195</v>
      </c>
      <c r="I1146" s="15"/>
      <c r="J1146" s="15"/>
      <c r="K1146" s="16"/>
      <c r="L1146" s="15"/>
      <c r="M1146" s="15"/>
      <c r="N1146" s="15"/>
      <c r="O1146" s="15">
        <f t="shared" si="230"/>
        <v>0</v>
      </c>
      <c r="P1146" s="15">
        <v>0</v>
      </c>
      <c r="Q1146" s="15">
        <f t="shared" si="231"/>
        <v>1</v>
      </c>
      <c r="R1146" s="15">
        <v>0</v>
      </c>
      <c r="S1146" s="15">
        <v>0</v>
      </c>
      <c r="T1146" s="15">
        <f t="shared" si="232"/>
        <v>64</v>
      </c>
      <c r="U1146" s="15">
        <f t="shared" si="233"/>
        <v>0</v>
      </c>
      <c r="V1146" s="15"/>
      <c r="W1146" s="15"/>
      <c r="X1146" s="15"/>
      <c r="Y1146" s="15"/>
      <c r="Z1146" s="16"/>
      <c r="AA1146" s="15"/>
      <c r="AB1146" s="24"/>
      <c r="AC1146" s="15"/>
      <c r="AD1146" s="15"/>
      <c r="AE1146" s="15"/>
      <c r="AF1146" s="15"/>
      <c r="AG1146" s="15"/>
      <c r="AH1146" s="24"/>
      <c r="AI1146" s="15"/>
      <c r="AJ1146" s="15"/>
      <c r="AK1146" s="15"/>
      <c r="AL1146" s="15"/>
      <c r="AM1146" s="15"/>
      <c r="AN1146" s="24"/>
      <c r="AO1146" s="15"/>
      <c r="AP1146" s="24"/>
      <c r="AQ1146" s="15"/>
      <c r="AR1146" s="24"/>
      <c r="AS1146" s="15"/>
      <c r="AT1146" s="24"/>
      <c r="AU1146" s="15"/>
      <c r="AV1146" s="24"/>
      <c r="AW1146" s="15"/>
      <c r="AX1146" s="24"/>
      <c r="AY1146" s="15"/>
      <c r="AZ1146" s="15"/>
      <c r="BA1146" s="15"/>
      <c r="BB1146" s="15"/>
      <c r="BC1146" s="15"/>
      <c r="BD1146" s="15"/>
      <c r="BE1146" s="15"/>
      <c r="BF1146" s="24"/>
      <c r="BG1146" s="15"/>
      <c r="BH1146" s="24"/>
      <c r="BI1146" s="15"/>
      <c r="BJ1146" s="24"/>
      <c r="BK1146" s="15"/>
      <c r="BL1146" s="24"/>
      <c r="BM1146" s="15"/>
      <c r="BN1146" s="24"/>
      <c r="BO1146" s="15"/>
      <c r="BP1146" s="24"/>
      <c r="BQ1146" s="15"/>
      <c r="BR1146" s="24"/>
      <c r="BS1146" s="15"/>
      <c r="BT1146" s="24"/>
      <c r="BU1146" s="15"/>
      <c r="BV1146" s="24"/>
      <c r="BW1146" s="15"/>
      <c r="BX1146" s="24"/>
      <c r="BY1146" s="15"/>
      <c r="BZ1146" s="24"/>
      <c r="CA1146" s="15"/>
      <c r="CB1146" s="24"/>
      <c r="CC1146" s="15"/>
      <c r="CD1146" s="24"/>
      <c r="CE1146" s="15"/>
      <c r="CF1146" s="24"/>
      <c r="CG1146" s="15"/>
      <c r="CH1146" s="25"/>
      <c r="CI1146" s="15"/>
      <c r="CJ1146" s="25"/>
      <c r="CK1146" s="15"/>
      <c r="CL1146" s="25"/>
      <c r="CM1146" s="15"/>
      <c r="CN1146" s="25"/>
      <c r="CO1146" s="15"/>
      <c r="CP1146" s="25"/>
      <c r="CQ1146" s="15"/>
      <c r="CR1146" s="25"/>
      <c r="CS1146" s="15">
        <f t="shared" si="221"/>
        <v>0</v>
      </c>
      <c r="CT1146" s="15">
        <f t="shared" si="222"/>
        <v>60</v>
      </c>
      <c r="CU1146" s="15">
        <f t="shared" si="223"/>
        <v>1</v>
      </c>
      <c r="CV1146" s="15">
        <f t="shared" si="224"/>
        <v>71</v>
      </c>
      <c r="CW1146" s="15"/>
      <c r="CX1146" s="15"/>
      <c r="CY1146" s="15">
        <f t="shared" si="225"/>
        <v>0</v>
      </c>
      <c r="CZ1146" s="15">
        <f>GG1146</f>
        <v>0</v>
      </c>
      <c r="DA1146" s="19"/>
      <c r="DB1146" s="17"/>
      <c r="DC1146" s="17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7"/>
      <c r="DQ1146" s="17"/>
      <c r="DR1146" s="17"/>
      <c r="DS1146" s="17"/>
      <c r="DT1146" s="17">
        <v>24</v>
      </c>
      <c r="DU1146" s="17"/>
      <c r="DV1146" s="17"/>
      <c r="DW1146" s="15"/>
      <c r="DX1146" s="20"/>
      <c r="DY1146" s="15"/>
      <c r="DZ1146" s="20"/>
      <c r="EA1146" s="15">
        <v>21</v>
      </c>
      <c r="EB1146" s="20">
        <v>2</v>
      </c>
      <c r="EC1146" s="15">
        <v>64</v>
      </c>
      <c r="ED1146" s="20">
        <v>1</v>
      </c>
      <c r="EE1146" s="15"/>
      <c r="EF1146" s="20"/>
      <c r="EG1146" s="15"/>
      <c r="EH1146" s="20"/>
      <c r="EI1146" s="15"/>
      <c r="EJ1146" s="20"/>
      <c r="EK1146" s="15"/>
      <c r="EL1146" s="20"/>
      <c r="EM1146" s="15"/>
      <c r="EN1146" s="20"/>
      <c r="EO1146" s="15"/>
      <c r="EP1146" s="20"/>
      <c r="EQ1146" s="17"/>
      <c r="ER1146" s="20"/>
      <c r="ES1146" s="15"/>
      <c r="ET1146" s="20"/>
      <c r="EU1146" s="15"/>
      <c r="EV1146" s="20"/>
      <c r="EW1146" s="15"/>
      <c r="EX1146" s="20"/>
      <c r="EY1146" s="15"/>
      <c r="EZ1146" s="20"/>
      <c r="FA1146" s="15">
        <v>60</v>
      </c>
      <c r="FB1146" s="20">
        <v>1</v>
      </c>
      <c r="FC1146" s="15"/>
      <c r="FD1146" s="20"/>
      <c r="FE1146" s="15"/>
      <c r="FF1146" s="20"/>
      <c r="FG1146" s="15"/>
      <c r="FH1146" s="20"/>
      <c r="FI1146" s="15"/>
      <c r="FJ1146" s="20"/>
      <c r="FK1146" s="15"/>
      <c r="FL1146" s="20"/>
      <c r="FM1146" s="15"/>
      <c r="FN1146" s="20"/>
      <c r="FO1146" s="15"/>
      <c r="FP1146" s="20"/>
      <c r="FQ1146" s="15"/>
      <c r="FR1146" s="20"/>
      <c r="FS1146" s="15"/>
      <c r="FT1146" s="20"/>
      <c r="FU1146" s="15"/>
      <c r="FV1146" s="20"/>
      <c r="FW1146" s="15"/>
      <c r="FX1146" s="20"/>
      <c r="FY1146" s="15"/>
      <c r="FZ1146" s="20"/>
      <c r="GA1146" s="15"/>
      <c r="GB1146" s="20"/>
      <c r="GC1146" s="15"/>
      <c r="GD1146" s="20"/>
      <c r="GE1146" s="15">
        <v>71</v>
      </c>
      <c r="GF1146" s="20">
        <v>5</v>
      </c>
      <c r="GG1146" s="170"/>
    </row>
    <row r="1147" spans="1:189" s="2" customFormat="1" ht="14" x14ac:dyDescent="0.3">
      <c r="A1147" s="15" t="s">
        <v>2904</v>
      </c>
      <c r="B1147" s="15" t="s">
        <v>126</v>
      </c>
      <c r="C1147" s="17" t="s">
        <v>2142</v>
      </c>
      <c r="D1147" s="17" t="s">
        <v>2143</v>
      </c>
      <c r="E1147" s="15" t="str">
        <f t="shared" si="219"/>
        <v>Kenda  Headley</v>
      </c>
      <c r="F1147" s="17" t="s">
        <v>128</v>
      </c>
      <c r="G1147" s="15">
        <v>999921031</v>
      </c>
      <c r="H1147" s="15">
        <f t="shared" si="220"/>
        <v>212</v>
      </c>
      <c r="I1147" s="15"/>
      <c r="J1147" s="15"/>
      <c r="K1147" s="16"/>
      <c r="L1147" s="15"/>
      <c r="M1147" s="15"/>
      <c r="N1147" s="15"/>
      <c r="O1147" s="15">
        <f t="shared" si="230"/>
        <v>0</v>
      </c>
      <c r="P1147" s="15">
        <v>0</v>
      </c>
      <c r="Q1147" s="15">
        <f t="shared" si="231"/>
        <v>0</v>
      </c>
      <c r="R1147" s="15">
        <v>0</v>
      </c>
      <c r="S1147" s="15">
        <v>0</v>
      </c>
      <c r="T1147" s="15">
        <f t="shared" si="232"/>
        <v>68</v>
      </c>
      <c r="U1147" s="15">
        <f t="shared" si="233"/>
        <v>85</v>
      </c>
      <c r="V1147" s="15"/>
      <c r="W1147" s="15"/>
      <c r="X1147" s="15"/>
      <c r="Y1147" s="15"/>
      <c r="Z1147" s="16"/>
      <c r="AA1147" s="15"/>
      <c r="AB1147" s="24"/>
      <c r="AC1147" s="15"/>
      <c r="AD1147" s="15"/>
      <c r="AE1147" s="15"/>
      <c r="AF1147" s="15"/>
      <c r="AG1147" s="15"/>
      <c r="AH1147" s="24"/>
      <c r="AI1147" s="15"/>
      <c r="AJ1147" s="15"/>
      <c r="AK1147" s="15"/>
      <c r="AL1147" s="15"/>
      <c r="AM1147" s="15"/>
      <c r="AN1147" s="24"/>
      <c r="AO1147" s="15"/>
      <c r="AP1147" s="24"/>
      <c r="AQ1147" s="15"/>
      <c r="AR1147" s="24"/>
      <c r="AS1147" s="15"/>
      <c r="AT1147" s="24"/>
      <c r="AU1147" s="15"/>
      <c r="AV1147" s="24"/>
      <c r="AW1147" s="15"/>
      <c r="AX1147" s="24"/>
      <c r="AY1147" s="15"/>
      <c r="AZ1147" s="15"/>
      <c r="BA1147" s="15"/>
      <c r="BB1147" s="15"/>
      <c r="BC1147" s="15"/>
      <c r="BD1147" s="15"/>
      <c r="BE1147" s="15"/>
      <c r="BF1147" s="24"/>
      <c r="BG1147" s="15"/>
      <c r="BH1147" s="24"/>
      <c r="BI1147" s="15"/>
      <c r="BJ1147" s="24"/>
      <c r="BK1147" s="15"/>
      <c r="BL1147" s="24"/>
      <c r="BM1147" s="15"/>
      <c r="BN1147" s="24"/>
      <c r="BO1147" s="15"/>
      <c r="BP1147" s="24"/>
      <c r="BQ1147" s="15"/>
      <c r="BR1147" s="24"/>
      <c r="BS1147" s="15"/>
      <c r="BT1147" s="24"/>
      <c r="BU1147" s="15"/>
      <c r="BV1147" s="24"/>
      <c r="BW1147" s="15"/>
      <c r="BX1147" s="24"/>
      <c r="BY1147" s="15"/>
      <c r="BZ1147" s="24"/>
      <c r="CA1147" s="15"/>
      <c r="CB1147" s="24"/>
      <c r="CC1147" s="15"/>
      <c r="CD1147" s="24"/>
      <c r="CE1147" s="15"/>
      <c r="CF1147" s="24"/>
      <c r="CG1147" s="15"/>
      <c r="CH1147" s="25"/>
      <c r="CI1147" s="15"/>
      <c r="CJ1147" s="25"/>
      <c r="CK1147" s="15"/>
      <c r="CL1147" s="25"/>
      <c r="CM1147" s="15"/>
      <c r="CN1147" s="25"/>
      <c r="CO1147" s="15"/>
      <c r="CP1147" s="25"/>
      <c r="CQ1147" s="15"/>
      <c r="CR1147" s="25"/>
      <c r="CS1147" s="15">
        <f t="shared" si="221"/>
        <v>0</v>
      </c>
      <c r="CT1147" s="15">
        <f t="shared" si="222"/>
        <v>0</v>
      </c>
      <c r="CU1147" s="15">
        <f t="shared" si="223"/>
        <v>0</v>
      </c>
      <c r="CV1147" s="15">
        <f t="shared" si="224"/>
        <v>59</v>
      </c>
      <c r="CW1147" s="15"/>
      <c r="CX1147" s="15"/>
      <c r="CY1147" s="15">
        <f t="shared" si="225"/>
        <v>0</v>
      </c>
      <c r="CZ1147" s="15">
        <f>GG1147</f>
        <v>0</v>
      </c>
      <c r="DA1147" s="19"/>
      <c r="DB1147" s="17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7"/>
      <c r="DQ1147" s="15"/>
      <c r="DR1147" s="15"/>
      <c r="DS1147" s="15"/>
      <c r="DT1147" s="15"/>
      <c r="DU1147" s="15"/>
      <c r="DV1147" s="15"/>
      <c r="DW1147" s="15"/>
      <c r="DX1147" s="20"/>
      <c r="DY1147" s="15"/>
      <c r="DZ1147" s="20"/>
      <c r="EA1147" s="15">
        <v>70</v>
      </c>
      <c r="EB1147" s="20">
        <v>1</v>
      </c>
      <c r="EC1147" s="15">
        <v>68</v>
      </c>
      <c r="ED1147" s="20">
        <v>5</v>
      </c>
      <c r="EE1147" s="15"/>
      <c r="EF1147" s="20"/>
      <c r="EG1147" s="15">
        <v>85</v>
      </c>
      <c r="EH1147" s="20">
        <v>5</v>
      </c>
      <c r="EI1147" s="15"/>
      <c r="EJ1147" s="20"/>
      <c r="EK1147" s="15"/>
      <c r="EL1147" s="20"/>
      <c r="EM1147" s="15"/>
      <c r="EN1147" s="20"/>
      <c r="EO1147" s="15"/>
      <c r="EP1147" s="20"/>
      <c r="EQ1147" s="15"/>
      <c r="ER1147" s="20"/>
      <c r="ES1147" s="15"/>
      <c r="ET1147" s="20"/>
      <c r="EU1147" s="15"/>
      <c r="EV1147" s="20"/>
      <c r="EW1147" s="15"/>
      <c r="EX1147" s="20"/>
      <c r="EY1147" s="15"/>
      <c r="EZ1147" s="20"/>
      <c r="FA1147" s="15"/>
      <c r="FB1147" s="20"/>
      <c r="FC1147" s="15"/>
      <c r="FD1147" s="20"/>
      <c r="FE1147" s="15"/>
      <c r="FF1147" s="20"/>
      <c r="FG1147" s="15"/>
      <c r="FH1147" s="20"/>
      <c r="FI1147" s="15"/>
      <c r="FJ1147" s="20"/>
      <c r="FK1147" s="15"/>
      <c r="FL1147" s="20"/>
      <c r="FM1147" s="15"/>
      <c r="FN1147" s="20"/>
      <c r="FO1147" s="15"/>
      <c r="FP1147" s="20"/>
      <c r="FQ1147" s="15"/>
      <c r="FR1147" s="20"/>
      <c r="FS1147" s="15"/>
      <c r="FT1147" s="20"/>
      <c r="FU1147" s="15"/>
      <c r="FV1147" s="20"/>
      <c r="FW1147" s="15"/>
      <c r="FX1147" s="20"/>
      <c r="FY1147" s="15"/>
      <c r="FZ1147" s="20"/>
      <c r="GA1147" s="15"/>
      <c r="GB1147" s="20"/>
      <c r="GC1147" s="15"/>
      <c r="GD1147" s="20"/>
      <c r="GE1147" s="15">
        <v>59</v>
      </c>
      <c r="GF1147" s="20">
        <v>5</v>
      </c>
      <c r="GG1147" s="170"/>
    </row>
    <row r="1148" spans="1:189" s="2" customFormat="1" ht="14" x14ac:dyDescent="0.3">
      <c r="A1148" s="15" t="s">
        <v>146</v>
      </c>
      <c r="B1148" s="15" t="s">
        <v>134</v>
      </c>
      <c r="C1148" s="15" t="s">
        <v>595</v>
      </c>
      <c r="D1148" s="15" t="s">
        <v>596</v>
      </c>
      <c r="E1148" s="15" t="str">
        <f t="shared" si="219"/>
        <v>Aubrey Corey</v>
      </c>
      <c r="F1148" s="15" t="s">
        <v>128</v>
      </c>
      <c r="G1148" s="15">
        <v>999921044</v>
      </c>
      <c r="H1148" s="15">
        <f t="shared" si="220"/>
        <v>60</v>
      </c>
      <c r="I1148" s="17"/>
      <c r="J1148" s="17">
        <f>(O1148+P1148+R1148+S1148+T1148+U1148)/2</f>
        <v>0</v>
      </c>
      <c r="K1148" s="21"/>
      <c r="L1148" s="15"/>
      <c r="M1148" s="15"/>
      <c r="N1148" s="15"/>
      <c r="O1148" s="15">
        <f t="shared" si="230"/>
        <v>0</v>
      </c>
      <c r="P1148" s="15">
        <v>0</v>
      </c>
      <c r="Q1148" s="15">
        <f t="shared" si="231"/>
        <v>0</v>
      </c>
      <c r="R1148" s="15">
        <v>0</v>
      </c>
      <c r="S1148" s="15">
        <v>0</v>
      </c>
      <c r="T1148" s="15">
        <f t="shared" si="232"/>
        <v>0</v>
      </c>
      <c r="U1148" s="15">
        <f t="shared" si="233"/>
        <v>0</v>
      </c>
      <c r="V1148" s="15"/>
      <c r="W1148" s="15"/>
      <c r="X1148" s="15"/>
      <c r="Y1148" s="15"/>
      <c r="Z1148" s="21"/>
      <c r="AA1148" s="17"/>
      <c r="AB1148" s="17"/>
      <c r="AC1148" s="17"/>
      <c r="AD1148" s="17"/>
      <c r="AE1148" s="17"/>
      <c r="AF1148" s="24"/>
      <c r="AG1148" s="17"/>
      <c r="AH1148" s="24"/>
      <c r="AI1148" s="17"/>
      <c r="AJ1148" s="24"/>
      <c r="AK1148" s="17"/>
      <c r="AL1148" s="24"/>
      <c r="AM1148" s="17"/>
      <c r="AN1148" s="24"/>
      <c r="AO1148" s="17"/>
      <c r="AP1148" s="24"/>
      <c r="AQ1148" s="17"/>
      <c r="AR1148" s="24"/>
      <c r="AS1148" s="17"/>
      <c r="AT1148" s="24"/>
      <c r="AU1148" s="17"/>
      <c r="AV1148" s="24"/>
      <c r="AW1148" s="17"/>
      <c r="AX1148" s="24"/>
      <c r="AY1148" s="17"/>
      <c r="AZ1148" s="17"/>
      <c r="BA1148" s="17"/>
      <c r="BB1148" s="24"/>
      <c r="BC1148" s="17"/>
      <c r="BD1148" s="24"/>
      <c r="BE1148" s="17"/>
      <c r="BF1148" s="24"/>
      <c r="BG1148" s="17"/>
      <c r="BH1148" s="24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24"/>
      <c r="CQ1148" s="17"/>
      <c r="CR1148" s="24"/>
      <c r="CS1148" s="15">
        <f t="shared" si="221"/>
        <v>0</v>
      </c>
      <c r="CT1148" s="15">
        <f t="shared" si="222"/>
        <v>60</v>
      </c>
      <c r="CU1148" s="15">
        <f t="shared" si="223"/>
        <v>1</v>
      </c>
      <c r="CV1148" s="15">
        <f t="shared" si="224"/>
        <v>0</v>
      </c>
      <c r="CW1148" s="15"/>
      <c r="CX1148" s="15"/>
      <c r="CY1148" s="15">
        <f t="shared" si="225"/>
        <v>0</v>
      </c>
      <c r="CZ1148" s="15">
        <f>GG1148</f>
        <v>0</v>
      </c>
      <c r="DA1148" s="20"/>
      <c r="DB1148" s="17"/>
      <c r="DC1148" s="15"/>
      <c r="DD1148" s="15">
        <v>45</v>
      </c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7"/>
      <c r="DQ1148" s="15"/>
      <c r="DR1148" s="15"/>
      <c r="DS1148" s="15"/>
      <c r="DT1148" s="15"/>
      <c r="DU1148" s="15"/>
      <c r="DV1148" s="15"/>
      <c r="DW1148" s="15">
        <v>21</v>
      </c>
      <c r="DX1148" s="20">
        <v>2</v>
      </c>
      <c r="DY1148" s="15"/>
      <c r="DZ1148" s="20"/>
      <c r="EA1148" s="15"/>
      <c r="EB1148" s="20"/>
      <c r="EC1148" s="15"/>
      <c r="ED1148" s="20"/>
      <c r="EE1148" s="15"/>
      <c r="EF1148" s="20"/>
      <c r="EG1148" s="15"/>
      <c r="EH1148" s="20"/>
      <c r="EI1148" s="15"/>
      <c r="EJ1148" s="20"/>
      <c r="EK1148" s="15"/>
      <c r="EL1148" s="20"/>
      <c r="EM1148" s="15"/>
      <c r="EN1148" s="20"/>
      <c r="EO1148" s="15"/>
      <c r="EP1148" s="20"/>
      <c r="EQ1148" s="15"/>
      <c r="ER1148" s="20"/>
      <c r="ES1148" s="15"/>
      <c r="ET1148" s="20"/>
      <c r="EU1148" s="15"/>
      <c r="EV1148" s="20"/>
      <c r="EW1148" s="15"/>
      <c r="EX1148" s="20"/>
      <c r="EY1148" s="15"/>
      <c r="EZ1148" s="20"/>
      <c r="FA1148" s="15"/>
      <c r="FB1148" s="20"/>
      <c r="FC1148" s="15"/>
      <c r="FD1148" s="20"/>
      <c r="FE1148" s="15"/>
      <c r="FF1148" s="20"/>
      <c r="FG1148" s="15">
        <v>60</v>
      </c>
      <c r="FH1148" s="20">
        <v>1</v>
      </c>
      <c r="FI1148" s="15"/>
      <c r="FJ1148" s="20"/>
      <c r="FK1148" s="15"/>
      <c r="FL1148" s="20"/>
      <c r="FM1148" s="15"/>
      <c r="FN1148" s="20"/>
      <c r="FO1148" s="15"/>
      <c r="FP1148" s="20"/>
      <c r="FQ1148" s="15"/>
      <c r="FR1148" s="20"/>
      <c r="FS1148" s="15"/>
      <c r="FT1148" s="20"/>
      <c r="FU1148" s="15"/>
      <c r="FV1148" s="20"/>
      <c r="FW1148" s="15"/>
      <c r="FX1148" s="20"/>
      <c r="FY1148" s="15"/>
      <c r="FZ1148" s="20"/>
      <c r="GA1148" s="15"/>
      <c r="GB1148" s="20"/>
      <c r="GC1148" s="15"/>
      <c r="GD1148" s="20"/>
      <c r="GE1148" s="15"/>
      <c r="GF1148" s="20"/>
      <c r="GG1148" s="170"/>
    </row>
    <row r="1149" spans="1:189" s="2" customFormat="1" ht="14" x14ac:dyDescent="0.3">
      <c r="A1149" s="15" t="s">
        <v>133</v>
      </c>
      <c r="B1149" s="15" t="s">
        <v>142</v>
      </c>
      <c r="C1149" s="15" t="s">
        <v>597</v>
      </c>
      <c r="D1149" s="15" t="s">
        <v>596</v>
      </c>
      <c r="E1149" s="15" t="str">
        <f t="shared" si="219"/>
        <v>Camden Corey</v>
      </c>
      <c r="F1149" s="15" t="s">
        <v>135</v>
      </c>
      <c r="G1149" s="15">
        <v>999921045</v>
      </c>
      <c r="H1149" s="15">
        <f t="shared" si="220"/>
        <v>68</v>
      </c>
      <c r="I1149" s="17"/>
      <c r="J1149" s="17"/>
      <c r="K1149" s="21"/>
      <c r="L1149" s="15"/>
      <c r="M1149" s="15"/>
      <c r="N1149" s="15"/>
      <c r="O1149" s="15">
        <f t="shared" si="230"/>
        <v>0</v>
      </c>
      <c r="P1149" s="15">
        <v>0</v>
      </c>
      <c r="Q1149" s="15">
        <f t="shared" si="231"/>
        <v>0</v>
      </c>
      <c r="R1149" s="15">
        <v>0</v>
      </c>
      <c r="S1149" s="15">
        <v>0</v>
      </c>
      <c r="T1149" s="15">
        <f t="shared" si="232"/>
        <v>0</v>
      </c>
      <c r="U1149" s="15">
        <f t="shared" si="233"/>
        <v>0</v>
      </c>
      <c r="V1149" s="15"/>
      <c r="W1149" s="15"/>
      <c r="X1149" s="15"/>
      <c r="Y1149" s="15"/>
      <c r="Z1149" s="21"/>
      <c r="AA1149" s="17"/>
      <c r="AB1149" s="17"/>
      <c r="AC1149" s="17"/>
      <c r="AD1149" s="17"/>
      <c r="AE1149" s="17"/>
      <c r="AF1149" s="24"/>
      <c r="AG1149" s="17"/>
      <c r="AH1149" s="24"/>
      <c r="AI1149" s="17"/>
      <c r="AJ1149" s="24"/>
      <c r="AK1149" s="17"/>
      <c r="AL1149" s="24"/>
      <c r="AM1149" s="17"/>
      <c r="AN1149" s="24"/>
      <c r="AO1149" s="17"/>
      <c r="AP1149" s="24"/>
      <c r="AQ1149" s="17"/>
      <c r="AR1149" s="24"/>
      <c r="AS1149" s="17"/>
      <c r="AT1149" s="24"/>
      <c r="AU1149" s="17"/>
      <c r="AV1149" s="24"/>
      <c r="AW1149" s="17"/>
      <c r="AX1149" s="24"/>
      <c r="AY1149" s="17"/>
      <c r="AZ1149" s="17"/>
      <c r="BA1149" s="17"/>
      <c r="BB1149" s="24"/>
      <c r="BC1149" s="17"/>
      <c r="BD1149" s="24"/>
      <c r="BE1149" s="17"/>
      <c r="BF1149" s="24"/>
      <c r="BG1149" s="17"/>
      <c r="BH1149" s="24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24"/>
      <c r="CQ1149" s="17"/>
      <c r="CR1149" s="24"/>
      <c r="CS1149" s="15">
        <f t="shared" si="221"/>
        <v>0</v>
      </c>
      <c r="CT1149" s="15">
        <f t="shared" si="222"/>
        <v>68</v>
      </c>
      <c r="CU1149" s="15">
        <f t="shared" si="223"/>
        <v>1</v>
      </c>
      <c r="CV1149" s="15">
        <f t="shared" si="224"/>
        <v>0</v>
      </c>
      <c r="CW1149" s="15"/>
      <c r="CX1149" s="15"/>
      <c r="CY1149" s="15">
        <f t="shared" si="225"/>
        <v>0</v>
      </c>
      <c r="CZ1149" s="15">
        <f>GG1149</f>
        <v>0</v>
      </c>
      <c r="DA1149" s="20"/>
      <c r="DB1149" s="17"/>
      <c r="DC1149" s="15"/>
      <c r="DD1149" s="15">
        <v>45</v>
      </c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7"/>
      <c r="DQ1149" s="15"/>
      <c r="DR1149" s="15"/>
      <c r="DS1149" s="15"/>
      <c r="DT1149" s="15"/>
      <c r="DU1149" s="15"/>
      <c r="DV1149" s="15"/>
      <c r="DW1149" s="15">
        <v>17.600000000000001</v>
      </c>
      <c r="DX1149" s="20">
        <v>8</v>
      </c>
      <c r="DY1149" s="15"/>
      <c r="DZ1149" s="20"/>
      <c r="EA1149" s="15"/>
      <c r="EB1149" s="20"/>
      <c r="EC1149" s="15"/>
      <c r="ED1149" s="20"/>
      <c r="EE1149" s="15"/>
      <c r="EF1149" s="20"/>
      <c r="EG1149" s="15"/>
      <c r="EH1149" s="20"/>
      <c r="EI1149" s="15"/>
      <c r="EJ1149" s="20"/>
      <c r="EK1149" s="15"/>
      <c r="EL1149" s="20"/>
      <c r="EM1149" s="15"/>
      <c r="EN1149" s="20"/>
      <c r="EO1149" s="15"/>
      <c r="EP1149" s="20"/>
      <c r="EQ1149" s="15"/>
      <c r="ER1149" s="20"/>
      <c r="ES1149" s="15"/>
      <c r="ET1149" s="20"/>
      <c r="EU1149" s="15"/>
      <c r="EV1149" s="20"/>
      <c r="EW1149" s="15"/>
      <c r="EX1149" s="20"/>
      <c r="EY1149" s="15"/>
      <c r="EZ1149" s="20"/>
      <c r="FA1149" s="15"/>
      <c r="FB1149" s="20"/>
      <c r="FC1149" s="15"/>
      <c r="FD1149" s="20"/>
      <c r="FE1149" s="15"/>
      <c r="FF1149" s="20"/>
      <c r="FG1149" s="15">
        <v>68</v>
      </c>
      <c r="FH1149" s="20">
        <v>3</v>
      </c>
      <c r="FI1149" s="15"/>
      <c r="FJ1149" s="20"/>
      <c r="FK1149" s="15"/>
      <c r="FL1149" s="20"/>
      <c r="FM1149" s="15"/>
      <c r="FN1149" s="20"/>
      <c r="FO1149" s="15"/>
      <c r="FP1149" s="20"/>
      <c r="FQ1149" s="15"/>
      <c r="FR1149" s="20"/>
      <c r="FS1149" s="15"/>
      <c r="FT1149" s="20"/>
      <c r="FU1149" s="15"/>
      <c r="FV1149" s="20"/>
      <c r="FW1149" s="15"/>
      <c r="FX1149" s="20"/>
      <c r="FY1149" s="15"/>
      <c r="FZ1149" s="20"/>
      <c r="GA1149" s="15"/>
      <c r="GB1149" s="20"/>
      <c r="GC1149" s="15"/>
      <c r="GD1149" s="20"/>
      <c r="GE1149" s="15"/>
      <c r="GF1149" s="20"/>
      <c r="GG1149" s="170"/>
    </row>
    <row r="1150" spans="1:189" s="2" customFormat="1" ht="14" x14ac:dyDescent="0.3">
      <c r="A1150" s="15" t="s">
        <v>130</v>
      </c>
      <c r="B1150" s="15" t="s">
        <v>142</v>
      </c>
      <c r="C1150" s="17" t="s">
        <v>826</v>
      </c>
      <c r="D1150" s="17" t="s">
        <v>912</v>
      </c>
      <c r="E1150" s="15" t="str">
        <f t="shared" si="219"/>
        <v>Mia Hand</v>
      </c>
      <c r="F1150" s="17" t="s">
        <v>128</v>
      </c>
      <c r="G1150" s="15">
        <v>999921046</v>
      </c>
      <c r="H1150" s="15">
        <f t="shared" si="220"/>
        <v>68</v>
      </c>
      <c r="I1150" s="15"/>
      <c r="J1150" s="17">
        <f>(O1150+P1150+R1150+S1150+T1150+U1150)/2</f>
        <v>0</v>
      </c>
      <c r="K1150" s="16"/>
      <c r="L1150" s="15"/>
      <c r="M1150" s="15"/>
      <c r="N1150" s="15"/>
      <c r="O1150" s="15">
        <f t="shared" si="230"/>
        <v>0</v>
      </c>
      <c r="P1150" s="15">
        <v>0</v>
      </c>
      <c r="Q1150" s="15">
        <f t="shared" si="231"/>
        <v>0</v>
      </c>
      <c r="R1150" s="15">
        <v>0</v>
      </c>
      <c r="S1150" s="15">
        <v>0</v>
      </c>
      <c r="T1150" s="15">
        <f t="shared" si="232"/>
        <v>0</v>
      </c>
      <c r="U1150" s="15">
        <f t="shared" si="233"/>
        <v>0</v>
      </c>
      <c r="V1150" s="15"/>
      <c r="W1150" s="15"/>
      <c r="X1150" s="15"/>
      <c r="Y1150" s="15"/>
      <c r="Z1150" s="16"/>
      <c r="AA1150" s="15"/>
      <c r="AB1150" s="24"/>
      <c r="AC1150" s="15"/>
      <c r="AD1150" s="15"/>
      <c r="AE1150" s="15"/>
      <c r="AF1150" s="15"/>
      <c r="AG1150" s="15"/>
      <c r="AH1150" s="24"/>
      <c r="AI1150" s="15"/>
      <c r="AJ1150" s="15"/>
      <c r="AK1150" s="15"/>
      <c r="AL1150" s="15"/>
      <c r="AM1150" s="15"/>
      <c r="AN1150" s="24"/>
      <c r="AO1150" s="15"/>
      <c r="AP1150" s="24"/>
      <c r="AQ1150" s="15"/>
      <c r="AR1150" s="24"/>
      <c r="AS1150" s="15"/>
      <c r="AT1150" s="24"/>
      <c r="AU1150" s="15"/>
      <c r="AV1150" s="24"/>
      <c r="AW1150" s="15"/>
      <c r="AX1150" s="24"/>
      <c r="AY1150" s="15"/>
      <c r="AZ1150" s="15"/>
      <c r="BA1150" s="15"/>
      <c r="BB1150" s="15"/>
      <c r="BC1150" s="15"/>
      <c r="BD1150" s="15"/>
      <c r="BE1150" s="15"/>
      <c r="BF1150" s="24"/>
      <c r="BG1150" s="15"/>
      <c r="BH1150" s="24"/>
      <c r="BI1150" s="15"/>
      <c r="BJ1150" s="24"/>
      <c r="BK1150" s="15"/>
      <c r="BL1150" s="24"/>
      <c r="BM1150" s="15"/>
      <c r="BN1150" s="24"/>
      <c r="BO1150" s="15"/>
      <c r="BP1150" s="24"/>
      <c r="BQ1150" s="15"/>
      <c r="BR1150" s="24"/>
      <c r="BS1150" s="15"/>
      <c r="BT1150" s="24"/>
      <c r="BU1150" s="15"/>
      <c r="BV1150" s="24"/>
      <c r="BW1150" s="15"/>
      <c r="BX1150" s="24"/>
      <c r="BY1150" s="15"/>
      <c r="BZ1150" s="24"/>
      <c r="CA1150" s="15"/>
      <c r="CB1150" s="24"/>
      <c r="CC1150" s="15"/>
      <c r="CD1150" s="24"/>
      <c r="CE1150" s="15"/>
      <c r="CF1150" s="24"/>
      <c r="CG1150" s="15"/>
      <c r="CH1150" s="25"/>
      <c r="CI1150" s="15"/>
      <c r="CJ1150" s="25"/>
      <c r="CK1150" s="15"/>
      <c r="CL1150" s="25"/>
      <c r="CM1150" s="15"/>
      <c r="CN1150" s="25"/>
      <c r="CO1150" s="15"/>
      <c r="CP1150" s="25"/>
      <c r="CQ1150" s="15"/>
      <c r="CR1150" s="25"/>
      <c r="CS1150" s="15">
        <f t="shared" si="221"/>
        <v>0</v>
      </c>
      <c r="CT1150" s="15">
        <f t="shared" si="222"/>
        <v>68</v>
      </c>
      <c r="CU1150" s="15">
        <f t="shared" si="223"/>
        <v>1</v>
      </c>
      <c r="CV1150" s="15">
        <f t="shared" si="224"/>
        <v>0</v>
      </c>
      <c r="CW1150" s="15"/>
      <c r="CX1150" s="15"/>
      <c r="CY1150" s="15">
        <f t="shared" si="225"/>
        <v>0</v>
      </c>
      <c r="CZ1150" s="15">
        <f>GG1150</f>
        <v>0</v>
      </c>
      <c r="DA1150" s="19"/>
      <c r="DB1150" s="17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7"/>
      <c r="DQ1150" s="15"/>
      <c r="DR1150" s="15"/>
      <c r="DS1150" s="15"/>
      <c r="DT1150" s="15"/>
      <c r="DU1150" s="15"/>
      <c r="DV1150" s="15"/>
      <c r="DW1150" s="15">
        <v>21</v>
      </c>
      <c r="DX1150" s="20">
        <v>2</v>
      </c>
      <c r="DY1150" s="15"/>
      <c r="DZ1150" s="20"/>
      <c r="EA1150" s="15"/>
      <c r="EB1150" s="20"/>
      <c r="EC1150" s="15"/>
      <c r="ED1150" s="20"/>
      <c r="EE1150" s="15"/>
      <c r="EF1150" s="20"/>
      <c r="EG1150" s="15"/>
      <c r="EH1150" s="20"/>
      <c r="EI1150" s="15"/>
      <c r="EJ1150" s="20"/>
      <c r="EK1150" s="15"/>
      <c r="EL1150" s="20"/>
      <c r="EM1150" s="15"/>
      <c r="EN1150" s="20"/>
      <c r="EO1150" s="15"/>
      <c r="EP1150" s="20"/>
      <c r="EQ1150" s="15"/>
      <c r="ER1150" s="20"/>
      <c r="ES1150" s="15"/>
      <c r="ET1150" s="20"/>
      <c r="EU1150" s="15"/>
      <c r="EV1150" s="20"/>
      <c r="EW1150" s="15"/>
      <c r="EX1150" s="20"/>
      <c r="EY1150" s="15"/>
      <c r="EZ1150" s="20"/>
      <c r="FA1150" s="15"/>
      <c r="FB1150" s="20"/>
      <c r="FC1150" s="15"/>
      <c r="FD1150" s="20"/>
      <c r="FE1150" s="15"/>
      <c r="FF1150" s="20"/>
      <c r="FG1150" s="15">
        <v>68</v>
      </c>
      <c r="FH1150" s="20">
        <v>3</v>
      </c>
      <c r="FI1150" s="15"/>
      <c r="FJ1150" s="20"/>
      <c r="FK1150" s="15"/>
      <c r="FL1150" s="20"/>
      <c r="FM1150" s="15"/>
      <c r="FN1150" s="20"/>
      <c r="FO1150" s="15"/>
      <c r="FP1150" s="20"/>
      <c r="FQ1150" s="15"/>
      <c r="FR1150" s="20"/>
      <c r="FS1150" s="15"/>
      <c r="FT1150" s="20"/>
      <c r="FU1150" s="15"/>
      <c r="FV1150" s="20"/>
      <c r="FW1150" s="15"/>
      <c r="FX1150" s="20"/>
      <c r="FY1150" s="15"/>
      <c r="FZ1150" s="20"/>
      <c r="GA1150" s="15"/>
      <c r="GB1150" s="20"/>
      <c r="GC1150" s="15"/>
      <c r="GD1150" s="20"/>
      <c r="GE1150" s="15"/>
      <c r="GF1150" s="20"/>
      <c r="GG1150" s="170"/>
    </row>
    <row r="1151" spans="1:189" s="2" customFormat="1" ht="14" x14ac:dyDescent="0.3">
      <c r="A1151" s="15" t="s">
        <v>2903</v>
      </c>
      <c r="B1151" s="15" t="s">
        <v>126</v>
      </c>
      <c r="C1151" s="17" t="s">
        <v>444</v>
      </c>
      <c r="D1151" s="17" t="s">
        <v>2144</v>
      </c>
      <c r="E1151" s="15" t="str">
        <f t="shared" si="219"/>
        <v>Gabriella Snyder</v>
      </c>
      <c r="F1151" s="17" t="s">
        <v>128</v>
      </c>
      <c r="G1151" s="15">
        <v>999921050</v>
      </c>
      <c r="H1151" s="15">
        <f t="shared" si="220"/>
        <v>29</v>
      </c>
      <c r="I1151" s="15"/>
      <c r="J1151" s="15"/>
      <c r="K1151" s="16"/>
      <c r="L1151" s="15"/>
      <c r="M1151" s="15"/>
      <c r="N1151" s="15"/>
      <c r="O1151" s="15">
        <f t="shared" si="230"/>
        <v>0</v>
      </c>
      <c r="P1151" s="15">
        <v>0</v>
      </c>
      <c r="Q1151" s="15">
        <f t="shared" si="231"/>
        <v>0</v>
      </c>
      <c r="R1151" s="15">
        <v>0</v>
      </c>
      <c r="S1151" s="15">
        <v>0</v>
      </c>
      <c r="T1151" s="15">
        <f t="shared" si="232"/>
        <v>29</v>
      </c>
      <c r="U1151" s="15">
        <f t="shared" si="233"/>
        <v>0</v>
      </c>
      <c r="V1151" s="15"/>
      <c r="W1151" s="15"/>
      <c r="X1151" s="15"/>
      <c r="Y1151" s="15"/>
      <c r="Z1151" s="16"/>
      <c r="AA1151" s="15"/>
      <c r="AB1151" s="24"/>
      <c r="AC1151" s="15"/>
      <c r="AD1151" s="15"/>
      <c r="AE1151" s="15"/>
      <c r="AF1151" s="15"/>
      <c r="AG1151" s="15"/>
      <c r="AH1151" s="24"/>
      <c r="AI1151" s="15"/>
      <c r="AJ1151" s="15"/>
      <c r="AK1151" s="15"/>
      <c r="AL1151" s="15"/>
      <c r="AM1151" s="15"/>
      <c r="AN1151" s="24"/>
      <c r="AO1151" s="15"/>
      <c r="AP1151" s="24"/>
      <c r="AQ1151" s="15"/>
      <c r="AR1151" s="24"/>
      <c r="AS1151" s="15"/>
      <c r="AT1151" s="24"/>
      <c r="AU1151" s="15"/>
      <c r="AV1151" s="24"/>
      <c r="AW1151" s="15"/>
      <c r="AX1151" s="24"/>
      <c r="AY1151" s="15"/>
      <c r="AZ1151" s="15"/>
      <c r="BA1151" s="15"/>
      <c r="BB1151" s="15"/>
      <c r="BC1151" s="15"/>
      <c r="BD1151" s="15"/>
      <c r="BE1151" s="15"/>
      <c r="BF1151" s="24"/>
      <c r="BG1151" s="15"/>
      <c r="BH1151" s="24"/>
      <c r="BI1151" s="15"/>
      <c r="BJ1151" s="24"/>
      <c r="BK1151" s="15"/>
      <c r="BL1151" s="24"/>
      <c r="BM1151" s="15"/>
      <c r="BN1151" s="24"/>
      <c r="BO1151" s="15"/>
      <c r="BP1151" s="24"/>
      <c r="BQ1151" s="15"/>
      <c r="BR1151" s="24"/>
      <c r="BS1151" s="15"/>
      <c r="BT1151" s="24"/>
      <c r="BU1151" s="15"/>
      <c r="BV1151" s="24"/>
      <c r="BW1151" s="15"/>
      <c r="BX1151" s="24"/>
      <c r="BY1151" s="15"/>
      <c r="BZ1151" s="24"/>
      <c r="CA1151" s="15"/>
      <c r="CB1151" s="24"/>
      <c r="CC1151" s="15"/>
      <c r="CD1151" s="24"/>
      <c r="CE1151" s="15"/>
      <c r="CF1151" s="24"/>
      <c r="CG1151" s="15"/>
      <c r="CH1151" s="25"/>
      <c r="CI1151" s="15"/>
      <c r="CJ1151" s="25"/>
      <c r="CK1151" s="15"/>
      <c r="CL1151" s="25"/>
      <c r="CM1151" s="15"/>
      <c r="CN1151" s="25"/>
      <c r="CO1151" s="15"/>
      <c r="CP1151" s="25"/>
      <c r="CQ1151" s="15"/>
      <c r="CR1151" s="25"/>
      <c r="CS1151" s="15">
        <f t="shared" si="221"/>
        <v>0</v>
      </c>
      <c r="CT1151" s="15">
        <f t="shared" si="222"/>
        <v>0</v>
      </c>
      <c r="CU1151" s="15">
        <f t="shared" si="223"/>
        <v>0</v>
      </c>
      <c r="CV1151" s="15">
        <f t="shared" si="224"/>
        <v>0</v>
      </c>
      <c r="CW1151" s="15"/>
      <c r="CX1151" s="15"/>
      <c r="CY1151" s="15">
        <f t="shared" si="225"/>
        <v>0</v>
      </c>
      <c r="CZ1151" s="15">
        <f>GG1151</f>
        <v>0</v>
      </c>
      <c r="DA1151" s="19"/>
      <c r="DB1151" s="17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7"/>
      <c r="DQ1151" s="15"/>
      <c r="DR1151" s="15"/>
      <c r="DS1151" s="15"/>
      <c r="DT1151" s="15"/>
      <c r="DU1151" s="15"/>
      <c r="DV1151" s="15"/>
      <c r="DW1151" s="15"/>
      <c r="DX1151" s="20"/>
      <c r="DY1151" s="15"/>
      <c r="DZ1151" s="20"/>
      <c r="EA1151" s="15">
        <v>39.5</v>
      </c>
      <c r="EB1151" s="20">
        <v>3</v>
      </c>
      <c r="EC1151" s="15">
        <v>29</v>
      </c>
      <c r="ED1151" s="20">
        <v>33</v>
      </c>
      <c r="EE1151" s="15"/>
      <c r="EF1151" s="20"/>
      <c r="EG1151" s="15"/>
      <c r="EH1151" s="20"/>
      <c r="EI1151" s="15"/>
      <c r="EJ1151" s="20"/>
      <c r="EK1151" s="15"/>
      <c r="EL1151" s="20"/>
      <c r="EM1151" s="15"/>
      <c r="EN1151" s="20"/>
      <c r="EO1151" s="15"/>
      <c r="EP1151" s="20"/>
      <c r="EQ1151" s="15"/>
      <c r="ER1151" s="20"/>
      <c r="ES1151" s="15"/>
      <c r="ET1151" s="20"/>
      <c r="EU1151" s="15"/>
      <c r="EV1151" s="20"/>
      <c r="EW1151" s="15"/>
      <c r="EX1151" s="20"/>
      <c r="EY1151" s="15"/>
      <c r="EZ1151" s="20"/>
      <c r="FA1151" s="15"/>
      <c r="FB1151" s="20"/>
      <c r="FC1151" s="15"/>
      <c r="FD1151" s="20"/>
      <c r="FE1151" s="15"/>
      <c r="FF1151" s="20"/>
      <c r="FG1151" s="15"/>
      <c r="FH1151" s="20"/>
      <c r="FI1151" s="15"/>
      <c r="FJ1151" s="20"/>
      <c r="FK1151" s="15"/>
      <c r="FL1151" s="20"/>
      <c r="FM1151" s="15"/>
      <c r="FN1151" s="20"/>
      <c r="FO1151" s="15"/>
      <c r="FP1151" s="20"/>
      <c r="FQ1151" s="15"/>
      <c r="FR1151" s="20"/>
      <c r="FS1151" s="15"/>
      <c r="FT1151" s="20"/>
      <c r="FU1151" s="15"/>
      <c r="FV1151" s="20"/>
      <c r="FW1151" s="15"/>
      <c r="FX1151" s="20"/>
      <c r="FY1151" s="15"/>
      <c r="FZ1151" s="20"/>
      <c r="GA1151" s="15"/>
      <c r="GB1151" s="20"/>
      <c r="GC1151" s="15"/>
      <c r="GD1151" s="20"/>
      <c r="GE1151" s="15"/>
      <c r="GF1151" s="20"/>
      <c r="GG1151" s="170"/>
    </row>
    <row r="1152" spans="1:189" s="2" customFormat="1" ht="14" x14ac:dyDescent="0.3">
      <c r="A1152" s="17" t="s">
        <v>133</v>
      </c>
      <c r="B1152" s="17" t="s">
        <v>142</v>
      </c>
      <c r="C1152" s="17" t="s">
        <v>650</v>
      </c>
      <c r="D1152" s="17" t="s">
        <v>1475</v>
      </c>
      <c r="E1152" s="15" t="str">
        <f t="shared" si="219"/>
        <v>Paul Nguyen</v>
      </c>
      <c r="F1152" s="17" t="s">
        <v>135</v>
      </c>
      <c r="G1152" s="17">
        <v>999921065</v>
      </c>
      <c r="H1152" s="15">
        <f t="shared" si="220"/>
        <v>56</v>
      </c>
      <c r="I1152" s="15"/>
      <c r="J1152" s="15"/>
      <c r="K1152" s="16"/>
      <c r="L1152" s="15"/>
      <c r="M1152" s="15"/>
      <c r="N1152" s="15"/>
      <c r="O1152" s="15">
        <f t="shared" si="230"/>
        <v>56</v>
      </c>
      <c r="P1152" s="15">
        <v>0</v>
      </c>
      <c r="Q1152" s="15">
        <f t="shared" si="231"/>
        <v>0</v>
      </c>
      <c r="R1152" s="15">
        <v>0</v>
      </c>
      <c r="S1152" s="15">
        <v>0</v>
      </c>
      <c r="T1152" s="15">
        <f t="shared" si="232"/>
        <v>0</v>
      </c>
      <c r="U1152" s="15">
        <f t="shared" si="233"/>
        <v>0</v>
      </c>
      <c r="V1152" s="15"/>
      <c r="W1152" s="15"/>
      <c r="X1152" s="15"/>
      <c r="Y1152" s="15"/>
      <c r="Z1152" s="16"/>
      <c r="AA1152" s="15"/>
      <c r="AB1152" s="24"/>
      <c r="AC1152" s="15"/>
      <c r="AD1152" s="15"/>
      <c r="AE1152" s="15"/>
      <c r="AF1152" s="15"/>
      <c r="AG1152" s="15"/>
      <c r="AH1152" s="24"/>
      <c r="AI1152" s="15"/>
      <c r="AJ1152" s="15"/>
      <c r="AK1152" s="15"/>
      <c r="AL1152" s="15"/>
      <c r="AM1152" s="15"/>
      <c r="AN1152" s="24"/>
      <c r="AO1152" s="15"/>
      <c r="AP1152" s="24"/>
      <c r="AQ1152" s="15"/>
      <c r="AR1152" s="24"/>
      <c r="AS1152" s="15"/>
      <c r="AT1152" s="24"/>
      <c r="AU1152" s="15"/>
      <c r="AV1152" s="24"/>
      <c r="AW1152" s="15"/>
      <c r="AX1152" s="24"/>
      <c r="AY1152" s="15"/>
      <c r="AZ1152" s="15"/>
      <c r="BA1152" s="15"/>
      <c r="BB1152" s="15"/>
      <c r="BC1152" s="15"/>
      <c r="BD1152" s="15"/>
      <c r="BE1152" s="15"/>
      <c r="BF1152" s="24"/>
      <c r="BG1152" s="15"/>
      <c r="BH1152" s="24"/>
      <c r="BI1152" s="15"/>
      <c r="BJ1152" s="24"/>
      <c r="BK1152" s="15"/>
      <c r="BL1152" s="24"/>
      <c r="BM1152" s="15"/>
      <c r="BN1152" s="24"/>
      <c r="BO1152" s="15"/>
      <c r="BP1152" s="24"/>
      <c r="BQ1152" s="15"/>
      <c r="BR1152" s="24"/>
      <c r="BS1152" s="15"/>
      <c r="BT1152" s="24"/>
      <c r="BU1152" s="15"/>
      <c r="BV1152" s="24"/>
      <c r="BW1152" s="15"/>
      <c r="BX1152" s="24"/>
      <c r="BY1152" s="15"/>
      <c r="BZ1152" s="24"/>
      <c r="CA1152" s="15"/>
      <c r="CB1152" s="24"/>
      <c r="CC1152" s="15"/>
      <c r="CD1152" s="24"/>
      <c r="CE1152" s="15"/>
      <c r="CF1152" s="24"/>
      <c r="CG1152" s="15"/>
      <c r="CH1152" s="25"/>
      <c r="CI1152" s="15"/>
      <c r="CJ1152" s="25"/>
      <c r="CK1152" s="15"/>
      <c r="CL1152" s="25"/>
      <c r="CM1152" s="15"/>
      <c r="CN1152" s="25"/>
      <c r="CO1152" s="15"/>
      <c r="CP1152" s="25"/>
      <c r="CQ1152" s="15"/>
      <c r="CR1152" s="25"/>
      <c r="CS1152" s="15">
        <f t="shared" si="221"/>
        <v>0</v>
      </c>
      <c r="CT1152" s="15">
        <f t="shared" si="222"/>
        <v>0</v>
      </c>
      <c r="CU1152" s="15">
        <f t="shared" si="223"/>
        <v>0</v>
      </c>
      <c r="CV1152" s="15">
        <f t="shared" si="224"/>
        <v>0</v>
      </c>
      <c r="CW1152" s="15"/>
      <c r="CX1152" s="15"/>
      <c r="CY1152" s="15">
        <f t="shared" si="225"/>
        <v>0</v>
      </c>
      <c r="CZ1152" s="15">
        <f>GG1152</f>
        <v>0</v>
      </c>
      <c r="DA1152" s="19"/>
      <c r="DB1152" s="17"/>
      <c r="DC1152" s="17">
        <v>34</v>
      </c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7"/>
      <c r="DQ1152" s="17"/>
      <c r="DR1152" s="17"/>
      <c r="DS1152" s="17"/>
      <c r="DT1152" s="17"/>
      <c r="DU1152" s="17"/>
      <c r="DV1152" s="17"/>
      <c r="DW1152" s="15"/>
      <c r="DX1152" s="20"/>
      <c r="DY1152" s="15"/>
      <c r="DZ1152" s="20"/>
      <c r="EA1152" s="15"/>
      <c r="EB1152" s="20"/>
      <c r="EC1152" s="15"/>
      <c r="ED1152" s="20"/>
      <c r="EE1152" s="15"/>
      <c r="EF1152" s="20"/>
      <c r="EG1152" s="15"/>
      <c r="EH1152" s="20"/>
      <c r="EI1152" s="15">
        <v>56</v>
      </c>
      <c r="EJ1152" s="20">
        <v>3</v>
      </c>
      <c r="EK1152" s="15"/>
      <c r="EL1152" s="20"/>
      <c r="EM1152" s="15"/>
      <c r="EN1152" s="20"/>
      <c r="EO1152" s="15"/>
      <c r="EP1152" s="20"/>
      <c r="EQ1152" s="17"/>
      <c r="ER1152" s="20"/>
      <c r="ES1152" s="15"/>
      <c r="ET1152" s="20"/>
      <c r="EU1152" s="15"/>
      <c r="EV1152" s="20"/>
      <c r="EW1152" s="15"/>
      <c r="EX1152" s="20"/>
      <c r="EY1152" s="15"/>
      <c r="EZ1152" s="20"/>
      <c r="FA1152" s="15"/>
      <c r="FB1152" s="20"/>
      <c r="FC1152" s="15"/>
      <c r="FD1152" s="20"/>
      <c r="FE1152" s="15"/>
      <c r="FF1152" s="20"/>
      <c r="FG1152" s="15"/>
      <c r="FH1152" s="20"/>
      <c r="FI1152" s="15"/>
      <c r="FJ1152" s="20"/>
      <c r="FK1152" s="15"/>
      <c r="FL1152" s="20"/>
      <c r="FM1152" s="15"/>
      <c r="FN1152" s="20"/>
      <c r="FO1152" s="15"/>
      <c r="FP1152" s="20"/>
      <c r="FQ1152" s="15"/>
      <c r="FR1152" s="20"/>
      <c r="FS1152" s="15"/>
      <c r="FT1152" s="20"/>
      <c r="FU1152" s="15"/>
      <c r="FV1152" s="20"/>
      <c r="FW1152" s="15"/>
      <c r="FX1152" s="20"/>
      <c r="FY1152" s="15"/>
      <c r="FZ1152" s="20"/>
      <c r="GA1152" s="15"/>
      <c r="GB1152" s="20"/>
      <c r="GC1152" s="15"/>
      <c r="GD1152" s="20"/>
      <c r="GE1152" s="15"/>
      <c r="GF1152" s="20"/>
      <c r="GG1152" s="170"/>
    </row>
    <row r="1153" spans="1:189" s="2" customFormat="1" ht="14" x14ac:dyDescent="0.3">
      <c r="A1153" s="15" t="s">
        <v>130</v>
      </c>
      <c r="B1153" s="15" t="s">
        <v>142</v>
      </c>
      <c r="C1153" s="15" t="s">
        <v>1301</v>
      </c>
      <c r="D1153" s="15" t="s">
        <v>2141</v>
      </c>
      <c r="E1153" s="15" t="str">
        <f t="shared" si="219"/>
        <v>Elise Heefner</v>
      </c>
      <c r="F1153" s="15" t="s">
        <v>128</v>
      </c>
      <c r="G1153" s="15">
        <v>999921077</v>
      </c>
      <c r="H1153" s="15">
        <f t="shared" si="220"/>
        <v>63</v>
      </c>
      <c r="I1153" s="15"/>
      <c r="J1153" s="15"/>
      <c r="K1153" s="16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6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>
        <f t="shared" si="221"/>
        <v>0</v>
      </c>
      <c r="CT1153" s="15">
        <f t="shared" si="222"/>
        <v>0</v>
      </c>
      <c r="CU1153" s="15">
        <f t="shared" si="223"/>
        <v>0</v>
      </c>
      <c r="CV1153" s="15">
        <f t="shared" si="224"/>
        <v>63</v>
      </c>
      <c r="CW1153" s="15"/>
      <c r="CX1153" s="15"/>
      <c r="CY1153" s="15">
        <f t="shared" si="225"/>
        <v>0</v>
      </c>
      <c r="CZ1153" s="15">
        <f>GG1153</f>
        <v>0</v>
      </c>
      <c r="DA1153" s="16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20"/>
      <c r="DY1153" s="15"/>
      <c r="DZ1153" s="20"/>
      <c r="EA1153" s="15"/>
      <c r="EB1153" s="20"/>
      <c r="EC1153" s="15"/>
      <c r="ED1153" s="20"/>
      <c r="EE1153" s="15"/>
      <c r="EF1153" s="20"/>
      <c r="EG1153" s="15"/>
      <c r="EH1153" s="20"/>
      <c r="EI1153" s="15"/>
      <c r="EJ1153" s="20"/>
      <c r="EK1153" s="15"/>
      <c r="EL1153" s="20"/>
      <c r="EM1153" s="15"/>
      <c r="EN1153" s="20"/>
      <c r="EO1153" s="15"/>
      <c r="EP1153" s="20"/>
      <c r="EQ1153" s="15"/>
      <c r="ER1153" s="20"/>
      <c r="ES1153" s="15"/>
      <c r="ET1153" s="20"/>
      <c r="EU1153" s="15"/>
      <c r="EV1153" s="20"/>
      <c r="EW1153" s="15"/>
      <c r="EX1153" s="20"/>
      <c r="EY1153" s="15"/>
      <c r="EZ1153" s="16"/>
      <c r="FA1153" s="15"/>
      <c r="FB1153" s="20"/>
      <c r="FC1153" s="15"/>
      <c r="FD1153" s="16"/>
      <c r="FE1153" s="15"/>
      <c r="FF1153" s="16"/>
      <c r="FG1153" s="15"/>
      <c r="FH1153" s="16"/>
      <c r="FI1153" s="15"/>
      <c r="FJ1153" s="16"/>
      <c r="FK1153" s="15"/>
      <c r="FL1153" s="16"/>
      <c r="FM1153" s="15"/>
      <c r="FN1153" s="16"/>
      <c r="FO1153" s="15"/>
      <c r="FP1153" s="20"/>
      <c r="FQ1153" s="15"/>
      <c r="FR1153" s="16"/>
      <c r="FS1153" s="15"/>
      <c r="FT1153" s="16"/>
      <c r="FU1153" s="15"/>
      <c r="FV1153" s="16"/>
      <c r="FW1153" s="15"/>
      <c r="FX1153" s="16"/>
      <c r="FY1153" s="15"/>
      <c r="FZ1153" s="16"/>
      <c r="GA1153" s="15"/>
      <c r="GB1153" s="16"/>
      <c r="GC1153" s="15"/>
      <c r="GD1153" s="20"/>
      <c r="GE1153" s="15">
        <v>63</v>
      </c>
      <c r="GF1153" s="20">
        <v>7</v>
      </c>
      <c r="GG1153" s="170"/>
    </row>
    <row r="1154" spans="1:189" s="2" customFormat="1" ht="14" x14ac:dyDescent="0.3">
      <c r="A1154" s="17" t="s">
        <v>133</v>
      </c>
      <c r="B1154" s="17" t="s">
        <v>140</v>
      </c>
      <c r="C1154" s="17" t="s">
        <v>435</v>
      </c>
      <c r="D1154" s="17" t="s">
        <v>436</v>
      </c>
      <c r="E1154" s="15" t="str">
        <f t="shared" si="219"/>
        <v>Jase Cadiz</v>
      </c>
      <c r="F1154" s="17" t="s">
        <v>135</v>
      </c>
      <c r="G1154" s="17">
        <v>999921078</v>
      </c>
      <c r="H1154" s="15">
        <f t="shared" si="220"/>
        <v>45</v>
      </c>
      <c r="I1154" s="15"/>
      <c r="J1154" s="17">
        <f>(O1154+P1154+R1154+S1154+T1154+U1154)/2</f>
        <v>0</v>
      </c>
      <c r="K1154" s="16"/>
      <c r="L1154" s="15"/>
      <c r="M1154" s="15"/>
      <c r="N1154" s="15"/>
      <c r="O1154" s="15">
        <f t="shared" ref="O1154:O1185" si="234">SUM(EE1154, EI1154, EK1154, EM1154)</f>
        <v>0</v>
      </c>
      <c r="P1154" s="15">
        <v>0</v>
      </c>
      <c r="Q1154" s="15">
        <f t="shared" ref="Q1154:Q1185" si="235">COUNT(DI1154:DV1154)</f>
        <v>1</v>
      </c>
      <c r="R1154" s="15">
        <v>0</v>
      </c>
      <c r="S1154" s="15">
        <v>0</v>
      </c>
      <c r="T1154" s="15">
        <f t="shared" ref="T1154:T1185" si="236">EC1154</f>
        <v>0</v>
      </c>
      <c r="U1154" s="15">
        <f t="shared" ref="U1154:U1185" si="237">SUM(EG1154)</f>
        <v>0</v>
      </c>
      <c r="V1154" s="15"/>
      <c r="W1154" s="15"/>
      <c r="X1154" s="15"/>
      <c r="Y1154" s="15"/>
      <c r="Z1154" s="16"/>
      <c r="AA1154" s="15"/>
      <c r="AB1154" s="24"/>
      <c r="AC1154" s="15"/>
      <c r="AD1154" s="15"/>
      <c r="AE1154" s="15"/>
      <c r="AF1154" s="15"/>
      <c r="AG1154" s="15"/>
      <c r="AH1154" s="24"/>
      <c r="AI1154" s="15"/>
      <c r="AJ1154" s="15"/>
      <c r="AK1154" s="15"/>
      <c r="AL1154" s="15"/>
      <c r="AM1154" s="15"/>
      <c r="AN1154" s="24"/>
      <c r="AO1154" s="15"/>
      <c r="AP1154" s="24"/>
      <c r="AQ1154" s="15"/>
      <c r="AR1154" s="24"/>
      <c r="AS1154" s="15"/>
      <c r="AT1154" s="24"/>
      <c r="AU1154" s="15"/>
      <c r="AV1154" s="24"/>
      <c r="AW1154" s="15"/>
      <c r="AX1154" s="24"/>
      <c r="AY1154" s="15"/>
      <c r="AZ1154" s="15"/>
      <c r="BA1154" s="15"/>
      <c r="BB1154" s="15"/>
      <c r="BC1154" s="15"/>
      <c r="BD1154" s="15"/>
      <c r="BE1154" s="15"/>
      <c r="BF1154" s="24"/>
      <c r="BG1154" s="15"/>
      <c r="BH1154" s="24"/>
      <c r="BI1154" s="15"/>
      <c r="BJ1154" s="24"/>
      <c r="BK1154" s="15"/>
      <c r="BL1154" s="24"/>
      <c r="BM1154" s="15"/>
      <c r="BN1154" s="24"/>
      <c r="BO1154" s="15"/>
      <c r="BP1154" s="24"/>
      <c r="BQ1154" s="15"/>
      <c r="BR1154" s="24"/>
      <c r="BS1154" s="15"/>
      <c r="BT1154" s="24"/>
      <c r="BU1154" s="15"/>
      <c r="BV1154" s="24"/>
      <c r="BW1154" s="15"/>
      <c r="BX1154" s="24"/>
      <c r="BY1154" s="15"/>
      <c r="BZ1154" s="24"/>
      <c r="CA1154" s="15"/>
      <c r="CB1154" s="24"/>
      <c r="CC1154" s="15"/>
      <c r="CD1154" s="24"/>
      <c r="CE1154" s="15"/>
      <c r="CF1154" s="24"/>
      <c r="CG1154" s="15"/>
      <c r="CH1154" s="25"/>
      <c r="CI1154" s="15"/>
      <c r="CJ1154" s="25"/>
      <c r="CK1154" s="15"/>
      <c r="CL1154" s="25"/>
      <c r="CM1154" s="15"/>
      <c r="CN1154" s="25"/>
      <c r="CO1154" s="15"/>
      <c r="CP1154" s="25"/>
      <c r="CQ1154" s="15"/>
      <c r="CR1154" s="25"/>
      <c r="CS1154" s="15">
        <f t="shared" si="221"/>
        <v>0</v>
      </c>
      <c r="CT1154" s="15">
        <f t="shared" si="222"/>
        <v>45</v>
      </c>
      <c r="CU1154" s="15">
        <f t="shared" si="223"/>
        <v>1</v>
      </c>
      <c r="CV1154" s="15">
        <f t="shared" si="224"/>
        <v>0</v>
      </c>
      <c r="CW1154" s="15"/>
      <c r="CX1154" s="15"/>
      <c r="CY1154" s="15">
        <f t="shared" si="225"/>
        <v>0</v>
      </c>
      <c r="CZ1154" s="15">
        <f>GG1154</f>
        <v>0</v>
      </c>
      <c r="DA1154" s="19"/>
      <c r="DB1154" s="17"/>
      <c r="DC1154" s="17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7"/>
      <c r="DQ1154" s="17"/>
      <c r="DR1154" s="17"/>
      <c r="DS1154" s="17"/>
      <c r="DT1154" s="17"/>
      <c r="DU1154" s="17">
        <v>68</v>
      </c>
      <c r="DV1154" s="17"/>
      <c r="DW1154" s="15"/>
      <c r="DX1154" s="20"/>
      <c r="DY1154" s="15">
        <v>42</v>
      </c>
      <c r="DZ1154" s="20">
        <v>2</v>
      </c>
      <c r="EA1154" s="15"/>
      <c r="EB1154" s="20"/>
      <c r="EC1154" s="15"/>
      <c r="ED1154" s="20"/>
      <c r="EE1154" s="15"/>
      <c r="EF1154" s="20"/>
      <c r="EG1154" s="15"/>
      <c r="EH1154" s="20"/>
      <c r="EI1154" s="15"/>
      <c r="EJ1154" s="20"/>
      <c r="EK1154" s="15"/>
      <c r="EL1154" s="20"/>
      <c r="EM1154" s="15"/>
      <c r="EN1154" s="20"/>
      <c r="EO1154" s="15"/>
      <c r="EP1154" s="20"/>
      <c r="EQ1154" s="17"/>
      <c r="ER1154" s="20"/>
      <c r="ES1154" s="15"/>
      <c r="ET1154" s="20"/>
      <c r="EU1154" s="15"/>
      <c r="EV1154" s="20"/>
      <c r="EW1154" s="15"/>
      <c r="EX1154" s="20"/>
      <c r="EY1154" s="15"/>
      <c r="EZ1154" s="20"/>
      <c r="FA1154" s="15"/>
      <c r="FB1154" s="20"/>
      <c r="FC1154" s="15"/>
      <c r="FD1154" s="20"/>
      <c r="FE1154" s="15"/>
      <c r="FF1154" s="20"/>
      <c r="FG1154" s="15"/>
      <c r="FH1154" s="20"/>
      <c r="FI1154" s="15">
        <v>45</v>
      </c>
      <c r="FJ1154" s="20">
        <v>2</v>
      </c>
      <c r="FK1154" s="15"/>
      <c r="FL1154" s="20"/>
      <c r="FM1154" s="15"/>
      <c r="FN1154" s="20"/>
      <c r="FO1154" s="15"/>
      <c r="FP1154" s="20"/>
      <c r="FQ1154" s="15"/>
      <c r="FR1154" s="20"/>
      <c r="FS1154" s="15"/>
      <c r="FT1154" s="20"/>
      <c r="FU1154" s="15"/>
      <c r="FV1154" s="20"/>
      <c r="FW1154" s="15"/>
      <c r="FX1154" s="20"/>
      <c r="FY1154" s="15"/>
      <c r="FZ1154" s="20"/>
      <c r="GA1154" s="15"/>
      <c r="GB1154" s="20"/>
      <c r="GC1154" s="15"/>
      <c r="GD1154" s="20"/>
      <c r="GE1154" s="15"/>
      <c r="GF1154" s="20"/>
      <c r="GG1154" s="170"/>
    </row>
    <row r="1155" spans="1:189" s="2" customFormat="1" ht="14" x14ac:dyDescent="0.3">
      <c r="A1155" s="17" t="s">
        <v>133</v>
      </c>
      <c r="B1155" s="17" t="s">
        <v>134</v>
      </c>
      <c r="C1155" s="17" t="s">
        <v>249</v>
      </c>
      <c r="D1155" s="17" t="s">
        <v>1522</v>
      </c>
      <c r="E1155" s="15" t="str">
        <f t="shared" si="219"/>
        <v>Sebastian Padilla</v>
      </c>
      <c r="F1155" s="17" t="s">
        <v>135</v>
      </c>
      <c r="G1155" s="17">
        <v>999921087</v>
      </c>
      <c r="H1155" s="15">
        <f t="shared" si="220"/>
        <v>38.200000000000003</v>
      </c>
      <c r="I1155" s="15"/>
      <c r="J1155" s="17">
        <f>(O1155+P1155+R1155+S1155+T1155+U1155)/2</f>
        <v>38.200000000000003</v>
      </c>
      <c r="K1155" s="16"/>
      <c r="L1155" s="15"/>
      <c r="M1155" s="15"/>
      <c r="N1155" s="15"/>
      <c r="O1155" s="15">
        <f t="shared" si="234"/>
        <v>56</v>
      </c>
      <c r="P1155" s="15">
        <v>0</v>
      </c>
      <c r="Q1155" s="15">
        <f t="shared" si="235"/>
        <v>0</v>
      </c>
      <c r="R1155" s="15">
        <v>0</v>
      </c>
      <c r="S1155" s="15">
        <v>0</v>
      </c>
      <c r="T1155" s="15">
        <f t="shared" si="236"/>
        <v>20.400000000000002</v>
      </c>
      <c r="U1155" s="15">
        <f t="shared" si="237"/>
        <v>0</v>
      </c>
      <c r="V1155" s="15"/>
      <c r="W1155" s="15"/>
      <c r="X1155" s="15"/>
      <c r="Y1155" s="15"/>
      <c r="Z1155" s="16"/>
      <c r="AA1155" s="15"/>
      <c r="AB1155" s="24"/>
      <c r="AC1155" s="15"/>
      <c r="AD1155" s="15"/>
      <c r="AE1155" s="15"/>
      <c r="AF1155" s="15"/>
      <c r="AG1155" s="15"/>
      <c r="AH1155" s="24"/>
      <c r="AI1155" s="15"/>
      <c r="AJ1155" s="15"/>
      <c r="AK1155" s="15"/>
      <c r="AL1155" s="15"/>
      <c r="AM1155" s="15"/>
      <c r="AN1155" s="24"/>
      <c r="AO1155" s="15"/>
      <c r="AP1155" s="24"/>
      <c r="AQ1155" s="15"/>
      <c r="AR1155" s="24"/>
      <c r="AS1155" s="15"/>
      <c r="AT1155" s="24"/>
      <c r="AU1155" s="15"/>
      <c r="AV1155" s="24"/>
      <c r="AW1155" s="15"/>
      <c r="AX1155" s="24"/>
      <c r="AY1155" s="15"/>
      <c r="AZ1155" s="15"/>
      <c r="BA1155" s="15"/>
      <c r="BB1155" s="15"/>
      <c r="BC1155" s="15"/>
      <c r="BD1155" s="15"/>
      <c r="BE1155" s="15"/>
      <c r="BF1155" s="24"/>
      <c r="BG1155" s="15"/>
      <c r="BH1155" s="24"/>
      <c r="BI1155" s="15"/>
      <c r="BJ1155" s="24"/>
      <c r="BK1155" s="15"/>
      <c r="BL1155" s="24"/>
      <c r="BM1155" s="15"/>
      <c r="BN1155" s="24"/>
      <c r="BO1155" s="15"/>
      <c r="BP1155" s="24"/>
      <c r="BQ1155" s="15"/>
      <c r="BR1155" s="24"/>
      <c r="BS1155" s="15"/>
      <c r="BT1155" s="24"/>
      <c r="BU1155" s="15"/>
      <c r="BV1155" s="24"/>
      <c r="BW1155" s="15"/>
      <c r="BX1155" s="24"/>
      <c r="BY1155" s="15"/>
      <c r="BZ1155" s="24"/>
      <c r="CA1155" s="15"/>
      <c r="CB1155" s="24"/>
      <c r="CC1155" s="15"/>
      <c r="CD1155" s="24"/>
      <c r="CE1155" s="15"/>
      <c r="CF1155" s="24"/>
      <c r="CG1155" s="15"/>
      <c r="CH1155" s="25"/>
      <c r="CI1155" s="15"/>
      <c r="CJ1155" s="25"/>
      <c r="CK1155" s="15"/>
      <c r="CL1155" s="25"/>
      <c r="CM1155" s="15"/>
      <c r="CN1155" s="25"/>
      <c r="CO1155" s="15"/>
      <c r="CP1155" s="25"/>
      <c r="CQ1155" s="15"/>
      <c r="CR1155" s="25"/>
      <c r="CS1155" s="15">
        <f t="shared" si="221"/>
        <v>0</v>
      </c>
      <c r="CT1155" s="15">
        <f t="shared" si="222"/>
        <v>0</v>
      </c>
      <c r="CU1155" s="15">
        <f t="shared" si="223"/>
        <v>0</v>
      </c>
      <c r="CV1155" s="15">
        <f t="shared" si="224"/>
        <v>0</v>
      </c>
      <c r="CW1155" s="15"/>
      <c r="CX1155" s="15"/>
      <c r="CY1155" s="15">
        <f t="shared" si="225"/>
        <v>0</v>
      </c>
      <c r="CZ1155" s="15">
        <f>GG1155</f>
        <v>0</v>
      </c>
      <c r="DA1155" s="19"/>
      <c r="DB1155" s="17"/>
      <c r="DC1155" s="17">
        <f>0.4*63</f>
        <v>25.200000000000003</v>
      </c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7"/>
      <c r="DQ1155" s="17"/>
      <c r="DR1155" s="17"/>
      <c r="DS1155" s="17"/>
      <c r="DT1155" s="17"/>
      <c r="DU1155" s="17"/>
      <c r="DV1155" s="17"/>
      <c r="DW1155" s="15"/>
      <c r="DX1155" s="20"/>
      <c r="DY1155" s="15"/>
      <c r="DZ1155" s="20"/>
      <c r="EA1155" s="15"/>
      <c r="EB1155" s="20"/>
      <c r="EC1155" s="15">
        <f>0.4*51</f>
        <v>20.400000000000002</v>
      </c>
      <c r="ED1155" s="20" t="s">
        <v>129</v>
      </c>
      <c r="EE1155" s="15"/>
      <c r="EF1155" s="20"/>
      <c r="EG1155" s="15"/>
      <c r="EH1155" s="20"/>
      <c r="EI1155" s="15">
        <v>56</v>
      </c>
      <c r="EJ1155" s="20">
        <v>3</v>
      </c>
      <c r="EK1155" s="15"/>
      <c r="EL1155" s="20"/>
      <c r="EM1155" s="15"/>
      <c r="EN1155" s="20"/>
      <c r="EO1155" s="15"/>
      <c r="EP1155" s="20"/>
      <c r="EQ1155" s="17"/>
      <c r="ER1155" s="20"/>
      <c r="ES1155" s="15"/>
      <c r="ET1155" s="20"/>
      <c r="EU1155" s="15"/>
      <c r="EV1155" s="20"/>
      <c r="EW1155" s="15"/>
      <c r="EX1155" s="20"/>
      <c r="EY1155" s="15"/>
      <c r="EZ1155" s="20"/>
      <c r="FA1155" s="15"/>
      <c r="FB1155" s="20"/>
      <c r="FC1155" s="15"/>
      <c r="FD1155" s="20"/>
      <c r="FE1155" s="15"/>
      <c r="FF1155" s="20"/>
      <c r="FG1155" s="15"/>
      <c r="FH1155" s="20"/>
      <c r="FI1155" s="15"/>
      <c r="FJ1155" s="20"/>
      <c r="FK1155" s="15"/>
      <c r="FL1155" s="20"/>
      <c r="FM1155" s="15"/>
      <c r="FN1155" s="20"/>
      <c r="FO1155" s="15"/>
      <c r="FP1155" s="20"/>
      <c r="FQ1155" s="15"/>
      <c r="FR1155" s="20"/>
      <c r="FS1155" s="15"/>
      <c r="FT1155" s="20"/>
      <c r="FU1155" s="15"/>
      <c r="FV1155" s="20"/>
      <c r="FW1155" s="15"/>
      <c r="FX1155" s="20"/>
      <c r="FY1155" s="15"/>
      <c r="FZ1155" s="20"/>
      <c r="GA1155" s="15"/>
      <c r="GB1155" s="20"/>
      <c r="GC1155" s="15"/>
      <c r="GD1155" s="20"/>
      <c r="GE1155" s="15"/>
      <c r="GF1155" s="20"/>
      <c r="GG1155" s="170"/>
    </row>
    <row r="1156" spans="1:189" s="2" customFormat="1" ht="14" x14ac:dyDescent="0.3">
      <c r="A1156" s="17" t="s">
        <v>137</v>
      </c>
      <c r="B1156" s="17" t="s">
        <v>134</v>
      </c>
      <c r="C1156" s="17" t="s">
        <v>455</v>
      </c>
      <c r="D1156" s="17" t="s">
        <v>1768</v>
      </c>
      <c r="E1156" s="15" t="str">
        <f t="shared" si="219"/>
        <v>Esteban Sosa</v>
      </c>
      <c r="F1156" s="17" t="s">
        <v>135</v>
      </c>
      <c r="G1156" s="17">
        <v>999921088</v>
      </c>
      <c r="H1156" s="15">
        <f t="shared" si="220"/>
        <v>148.80000000000001</v>
      </c>
      <c r="I1156" s="15"/>
      <c r="J1156" s="15"/>
      <c r="K1156" s="16"/>
      <c r="L1156" s="15"/>
      <c r="M1156" s="15"/>
      <c r="N1156" s="15"/>
      <c r="O1156" s="15">
        <f t="shared" si="234"/>
        <v>75</v>
      </c>
      <c r="P1156" s="15">
        <v>0</v>
      </c>
      <c r="Q1156" s="15">
        <f t="shared" si="235"/>
        <v>0</v>
      </c>
      <c r="R1156" s="15">
        <v>0</v>
      </c>
      <c r="S1156" s="15">
        <v>0</v>
      </c>
      <c r="T1156" s="15">
        <f t="shared" si="236"/>
        <v>28.8</v>
      </c>
      <c r="U1156" s="15">
        <f t="shared" si="237"/>
        <v>0</v>
      </c>
      <c r="V1156" s="15"/>
      <c r="W1156" s="15"/>
      <c r="X1156" s="15"/>
      <c r="Y1156" s="15"/>
      <c r="Z1156" s="16"/>
      <c r="AA1156" s="15"/>
      <c r="AB1156" s="24"/>
      <c r="AC1156" s="15"/>
      <c r="AD1156" s="15"/>
      <c r="AE1156" s="15"/>
      <c r="AF1156" s="15"/>
      <c r="AG1156" s="15"/>
      <c r="AH1156" s="24"/>
      <c r="AI1156" s="15"/>
      <c r="AJ1156" s="15"/>
      <c r="AK1156" s="15"/>
      <c r="AL1156" s="15"/>
      <c r="AM1156" s="15"/>
      <c r="AN1156" s="24"/>
      <c r="AO1156" s="15"/>
      <c r="AP1156" s="24"/>
      <c r="AQ1156" s="15"/>
      <c r="AR1156" s="24"/>
      <c r="AS1156" s="15"/>
      <c r="AT1156" s="24"/>
      <c r="AU1156" s="15"/>
      <c r="AV1156" s="24"/>
      <c r="AW1156" s="15"/>
      <c r="AX1156" s="24"/>
      <c r="AY1156" s="15"/>
      <c r="AZ1156" s="15"/>
      <c r="BA1156" s="15"/>
      <c r="BB1156" s="15"/>
      <c r="BC1156" s="15"/>
      <c r="BD1156" s="15"/>
      <c r="BE1156" s="15"/>
      <c r="BF1156" s="24"/>
      <c r="BG1156" s="15"/>
      <c r="BH1156" s="24"/>
      <c r="BI1156" s="15"/>
      <c r="BJ1156" s="24"/>
      <c r="BK1156" s="15"/>
      <c r="BL1156" s="24"/>
      <c r="BM1156" s="15"/>
      <c r="BN1156" s="24"/>
      <c r="BO1156" s="15"/>
      <c r="BP1156" s="24"/>
      <c r="BQ1156" s="15"/>
      <c r="BR1156" s="24"/>
      <c r="BS1156" s="15"/>
      <c r="BT1156" s="24"/>
      <c r="BU1156" s="15"/>
      <c r="BV1156" s="24"/>
      <c r="BW1156" s="15"/>
      <c r="BX1156" s="24"/>
      <c r="BY1156" s="15"/>
      <c r="BZ1156" s="24"/>
      <c r="CA1156" s="15"/>
      <c r="CB1156" s="24"/>
      <c r="CC1156" s="15"/>
      <c r="CD1156" s="24"/>
      <c r="CE1156" s="15"/>
      <c r="CF1156" s="24"/>
      <c r="CG1156" s="15"/>
      <c r="CH1156" s="25"/>
      <c r="CI1156" s="15"/>
      <c r="CJ1156" s="25"/>
      <c r="CK1156" s="15"/>
      <c r="CL1156" s="25"/>
      <c r="CM1156" s="15"/>
      <c r="CN1156" s="25"/>
      <c r="CO1156" s="15"/>
      <c r="CP1156" s="25"/>
      <c r="CQ1156" s="15"/>
      <c r="CR1156" s="25"/>
      <c r="CS1156" s="15">
        <f t="shared" si="221"/>
        <v>0</v>
      </c>
      <c r="CT1156" s="15">
        <f t="shared" si="222"/>
        <v>45</v>
      </c>
      <c r="CU1156" s="15">
        <f t="shared" si="223"/>
        <v>1</v>
      </c>
      <c r="CV1156" s="15">
        <f t="shared" si="224"/>
        <v>0</v>
      </c>
      <c r="CW1156" s="15"/>
      <c r="CX1156" s="15"/>
      <c r="CY1156" s="15">
        <f t="shared" si="225"/>
        <v>0</v>
      </c>
      <c r="CZ1156" s="15">
        <f>GG1156</f>
        <v>0</v>
      </c>
      <c r="DA1156" s="19"/>
      <c r="DB1156" s="17"/>
      <c r="DC1156" s="17">
        <f>0.4*30</f>
        <v>12</v>
      </c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7"/>
      <c r="DQ1156" s="17"/>
      <c r="DR1156" s="17"/>
      <c r="DS1156" s="17"/>
      <c r="DT1156" s="17"/>
      <c r="DU1156" s="17"/>
      <c r="DV1156" s="17"/>
      <c r="DW1156" s="15"/>
      <c r="DX1156" s="20"/>
      <c r="DY1156" s="15"/>
      <c r="DZ1156" s="20"/>
      <c r="EA1156" s="15"/>
      <c r="EB1156" s="20"/>
      <c r="EC1156" s="15">
        <f>0.4*72</f>
        <v>28.8</v>
      </c>
      <c r="ED1156" s="20">
        <v>7</v>
      </c>
      <c r="EE1156" s="15"/>
      <c r="EF1156" s="20"/>
      <c r="EG1156" s="15"/>
      <c r="EH1156" s="20"/>
      <c r="EI1156" s="15">
        <v>75</v>
      </c>
      <c r="EJ1156" s="20">
        <v>2</v>
      </c>
      <c r="EK1156" s="15"/>
      <c r="EL1156" s="20"/>
      <c r="EM1156" s="15"/>
      <c r="EN1156" s="20"/>
      <c r="EO1156" s="15"/>
      <c r="EP1156" s="20"/>
      <c r="EQ1156" s="17">
        <v>45</v>
      </c>
      <c r="ER1156" s="20">
        <v>2</v>
      </c>
      <c r="ES1156" s="15"/>
      <c r="ET1156" s="20"/>
      <c r="EU1156" s="15"/>
      <c r="EV1156" s="20"/>
      <c r="EW1156" s="15"/>
      <c r="EX1156" s="20"/>
      <c r="EY1156" s="15"/>
      <c r="EZ1156" s="20"/>
      <c r="FA1156" s="15"/>
      <c r="FB1156" s="20"/>
      <c r="FC1156" s="15"/>
      <c r="FD1156" s="20"/>
      <c r="FE1156" s="15"/>
      <c r="FF1156" s="20"/>
      <c r="FG1156" s="15"/>
      <c r="FH1156" s="20"/>
      <c r="FI1156" s="15"/>
      <c r="FJ1156" s="20"/>
      <c r="FK1156" s="15"/>
      <c r="FL1156" s="20"/>
      <c r="FM1156" s="15"/>
      <c r="FN1156" s="20"/>
      <c r="FO1156" s="15"/>
      <c r="FP1156" s="20"/>
      <c r="FQ1156" s="15"/>
      <c r="FR1156" s="20"/>
      <c r="FS1156" s="15"/>
      <c r="FT1156" s="20"/>
      <c r="FU1156" s="15"/>
      <c r="FV1156" s="20"/>
      <c r="FW1156" s="15"/>
      <c r="FX1156" s="20"/>
      <c r="FY1156" s="15"/>
      <c r="FZ1156" s="20"/>
      <c r="GA1156" s="15"/>
      <c r="GB1156" s="20"/>
      <c r="GC1156" s="15"/>
      <c r="GD1156" s="20"/>
      <c r="GE1156" s="15"/>
      <c r="GF1156" s="20"/>
      <c r="GG1156" s="170"/>
    </row>
    <row r="1157" spans="1:189" s="2" customFormat="1" ht="14" x14ac:dyDescent="0.3">
      <c r="A1157" s="17" t="s">
        <v>133</v>
      </c>
      <c r="B1157" s="17" t="s">
        <v>134</v>
      </c>
      <c r="C1157" s="17" t="s">
        <v>1051</v>
      </c>
      <c r="D1157" s="17" t="s">
        <v>1881</v>
      </c>
      <c r="E1157" s="15" t="str">
        <f t="shared" si="219"/>
        <v>Aiden Valbuena</v>
      </c>
      <c r="F1157" s="89" t="s">
        <v>135</v>
      </c>
      <c r="G1157" s="17">
        <v>999921094</v>
      </c>
      <c r="H1157" s="15">
        <f t="shared" si="220"/>
        <v>63</v>
      </c>
      <c r="I1157" s="15"/>
      <c r="J1157" s="15"/>
      <c r="K1157" s="16"/>
      <c r="L1157" s="15"/>
      <c r="M1157" s="15"/>
      <c r="N1157" s="15"/>
      <c r="O1157" s="15">
        <f t="shared" si="234"/>
        <v>0</v>
      </c>
      <c r="P1157" s="15">
        <v>0</v>
      </c>
      <c r="Q1157" s="15">
        <f t="shared" si="235"/>
        <v>0</v>
      </c>
      <c r="R1157" s="15">
        <v>0</v>
      </c>
      <c r="S1157" s="15">
        <v>0</v>
      </c>
      <c r="T1157" s="15">
        <f t="shared" si="236"/>
        <v>0</v>
      </c>
      <c r="U1157" s="15">
        <f t="shared" si="237"/>
        <v>0</v>
      </c>
      <c r="V1157" s="15"/>
      <c r="W1157" s="15"/>
      <c r="X1157" s="15"/>
      <c r="Y1157" s="15"/>
      <c r="Z1157" s="16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>
        <f t="shared" si="221"/>
        <v>0</v>
      </c>
      <c r="CT1157" s="15">
        <f t="shared" si="222"/>
        <v>63</v>
      </c>
      <c r="CU1157" s="15">
        <f t="shared" si="223"/>
        <v>1</v>
      </c>
      <c r="CV1157" s="15">
        <f t="shared" si="224"/>
        <v>0</v>
      </c>
      <c r="CW1157" s="15"/>
      <c r="CX1157" s="15"/>
      <c r="CY1157" s="15">
        <f t="shared" si="225"/>
        <v>0</v>
      </c>
      <c r="CZ1157" s="15">
        <f>GG1157</f>
        <v>0</v>
      </c>
      <c r="DA1157" s="16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20"/>
      <c r="DY1157" s="15"/>
      <c r="DZ1157" s="20"/>
      <c r="EA1157" s="15"/>
      <c r="EB1157" s="20"/>
      <c r="EC1157" s="15"/>
      <c r="ED1157" s="20"/>
      <c r="EE1157" s="15"/>
      <c r="EF1157" s="20"/>
      <c r="EG1157" s="15"/>
      <c r="EH1157" s="20"/>
      <c r="EI1157" s="15"/>
      <c r="EJ1157" s="20"/>
      <c r="EK1157" s="15"/>
      <c r="EL1157" s="20"/>
      <c r="EM1157" s="15"/>
      <c r="EN1157" s="20"/>
      <c r="EO1157" s="15"/>
      <c r="EP1157" s="20"/>
      <c r="EQ1157" s="15"/>
      <c r="ER1157" s="20"/>
      <c r="ES1157" s="15"/>
      <c r="ET1157" s="20"/>
      <c r="EU1157" s="15"/>
      <c r="EV1157" s="20"/>
      <c r="EW1157" s="15"/>
      <c r="EX1157" s="20"/>
      <c r="EY1157" s="15"/>
      <c r="EZ1157" s="20"/>
      <c r="FA1157" s="15"/>
      <c r="FB1157" s="20"/>
      <c r="FC1157" s="15"/>
      <c r="FD1157" s="20"/>
      <c r="FE1157" s="15"/>
      <c r="FF1157" s="20"/>
      <c r="FG1157" s="15"/>
      <c r="FH1157" s="20"/>
      <c r="FI1157" s="15">
        <v>63</v>
      </c>
      <c r="FJ1157" s="20">
        <v>5</v>
      </c>
      <c r="FK1157" s="15"/>
      <c r="FL1157" s="20"/>
      <c r="FM1157" s="15"/>
      <c r="FN1157" s="20"/>
      <c r="FO1157" s="15"/>
      <c r="FP1157" s="20"/>
      <c r="FQ1157" s="15"/>
      <c r="FR1157" s="20"/>
      <c r="FS1157" s="15"/>
      <c r="FT1157" s="20"/>
      <c r="FU1157" s="15"/>
      <c r="FV1157" s="20"/>
      <c r="FW1157" s="15"/>
      <c r="FX1157" s="20"/>
      <c r="FY1157" s="15"/>
      <c r="FZ1157" s="20"/>
      <c r="GA1157" s="15"/>
      <c r="GB1157" s="20"/>
      <c r="GC1157" s="15"/>
      <c r="GD1157" s="20"/>
      <c r="GE1157" s="15"/>
      <c r="GF1157" s="20"/>
      <c r="GG1157" s="170"/>
    </row>
    <row r="1158" spans="1:189" s="2" customFormat="1" ht="14" x14ac:dyDescent="0.3">
      <c r="A1158" s="17" t="s">
        <v>137</v>
      </c>
      <c r="B1158" s="17" t="s">
        <v>140</v>
      </c>
      <c r="C1158" s="17" t="s">
        <v>698</v>
      </c>
      <c r="D1158" s="17" t="s">
        <v>699</v>
      </c>
      <c r="E1158" s="15" t="str">
        <f t="shared" ref="E1158:E1221" si="238">CONCATENATE(C1158, " ",D1158)</f>
        <v>VANESSA DODSON</v>
      </c>
      <c r="F1158" s="17" t="s">
        <v>128</v>
      </c>
      <c r="G1158" s="17">
        <v>999921112</v>
      </c>
      <c r="H1158" s="15">
        <f t="shared" ref="H1158:H1221" si="239">(L1158+M1158+N1158+O1158+P1158+R1158+S1158+T1158+U1158+V1158+X1158+Y1158+CT1158+CY1158+CS1158+CV1158)-J1158</f>
        <v>30</v>
      </c>
      <c r="I1158" s="15"/>
      <c r="J1158" s="15"/>
      <c r="K1158" s="16"/>
      <c r="L1158" s="15"/>
      <c r="M1158" s="15"/>
      <c r="N1158" s="15"/>
      <c r="O1158" s="15">
        <f t="shared" si="234"/>
        <v>0</v>
      </c>
      <c r="P1158" s="15">
        <v>0</v>
      </c>
      <c r="Q1158" s="15">
        <f t="shared" si="235"/>
        <v>0</v>
      </c>
      <c r="R1158" s="15">
        <v>0</v>
      </c>
      <c r="S1158" s="15">
        <v>0</v>
      </c>
      <c r="T1158" s="15">
        <f t="shared" si="236"/>
        <v>0</v>
      </c>
      <c r="U1158" s="15">
        <f t="shared" si="237"/>
        <v>0</v>
      </c>
      <c r="V1158" s="15"/>
      <c r="W1158" s="15"/>
      <c r="X1158" s="15"/>
      <c r="Y1158" s="15"/>
      <c r="Z1158" s="16"/>
      <c r="AA1158" s="15"/>
      <c r="AB1158" s="24"/>
      <c r="AC1158" s="15"/>
      <c r="AD1158" s="15"/>
      <c r="AE1158" s="15"/>
      <c r="AF1158" s="15"/>
      <c r="AG1158" s="15"/>
      <c r="AH1158" s="24"/>
      <c r="AI1158" s="15"/>
      <c r="AJ1158" s="15"/>
      <c r="AK1158" s="15"/>
      <c r="AL1158" s="15"/>
      <c r="AM1158" s="15"/>
      <c r="AN1158" s="24"/>
      <c r="AO1158" s="15"/>
      <c r="AP1158" s="24"/>
      <c r="AQ1158" s="15"/>
      <c r="AR1158" s="24"/>
      <c r="AS1158" s="15"/>
      <c r="AT1158" s="24"/>
      <c r="AU1158" s="15"/>
      <c r="AV1158" s="24"/>
      <c r="AW1158" s="15"/>
      <c r="AX1158" s="24"/>
      <c r="AY1158" s="15"/>
      <c r="AZ1158" s="15"/>
      <c r="BA1158" s="15"/>
      <c r="BB1158" s="15"/>
      <c r="BC1158" s="15"/>
      <c r="BD1158" s="15"/>
      <c r="BE1158" s="15"/>
      <c r="BF1158" s="24"/>
      <c r="BG1158" s="15"/>
      <c r="BH1158" s="24"/>
      <c r="BI1158" s="15"/>
      <c r="BJ1158" s="24"/>
      <c r="BK1158" s="15"/>
      <c r="BL1158" s="24"/>
      <c r="BM1158" s="15"/>
      <c r="BN1158" s="24"/>
      <c r="BO1158" s="15"/>
      <c r="BP1158" s="24"/>
      <c r="BQ1158" s="15"/>
      <c r="BR1158" s="24"/>
      <c r="BS1158" s="15"/>
      <c r="BT1158" s="24"/>
      <c r="BU1158" s="15"/>
      <c r="BV1158" s="24"/>
      <c r="BW1158" s="15"/>
      <c r="BX1158" s="24"/>
      <c r="BY1158" s="15"/>
      <c r="BZ1158" s="24"/>
      <c r="CA1158" s="15"/>
      <c r="CB1158" s="24"/>
      <c r="CC1158" s="15"/>
      <c r="CD1158" s="24"/>
      <c r="CE1158" s="15"/>
      <c r="CF1158" s="24"/>
      <c r="CG1158" s="15"/>
      <c r="CH1158" s="25"/>
      <c r="CI1158" s="15"/>
      <c r="CJ1158" s="25"/>
      <c r="CK1158" s="15"/>
      <c r="CL1158" s="25"/>
      <c r="CM1158" s="15"/>
      <c r="CN1158" s="25"/>
      <c r="CO1158" s="15"/>
      <c r="CP1158" s="25"/>
      <c r="CQ1158" s="15"/>
      <c r="CR1158" s="25"/>
      <c r="CS1158" s="15">
        <f t="shared" ref="CS1158:CS1221" si="240">SUM(FE1158)</f>
        <v>0</v>
      </c>
      <c r="CT1158" s="15">
        <f t="shared" ref="CT1158:CT1221" si="241">SUM(EQ1158,ES1158,EU1158,EW1158,FA1158,EY1158,FC1158,FG1158,FI1158,FK1158,FM1158,FQ1158,FS1158,FU1158,FW1158,FY1158,GA1158,FO1158)</f>
        <v>30</v>
      </c>
      <c r="CU1158" s="15">
        <f t="shared" ref="CU1158:CU1221" si="242">COUNT(ER1158,ET1158,EV1158,EX1158,FB1158,EZ1158,FD1158,FH1158,FJ1158,FL1158,FN1158,FR1158,FT1158,FV1158,FX1158,FZ1158,GB1158)</f>
        <v>1</v>
      </c>
      <c r="CV1158" s="15">
        <f t="shared" ref="CV1158:CV1221" si="243">GC1158+GE1158</f>
        <v>0</v>
      </c>
      <c r="CW1158" s="15"/>
      <c r="CX1158" s="15"/>
      <c r="CY1158" s="15">
        <f t="shared" ref="CY1158:CY1221" si="244">EO1158</f>
        <v>0</v>
      </c>
      <c r="CZ1158" s="15">
        <f>GG1158</f>
        <v>0</v>
      </c>
      <c r="DA1158" s="19"/>
      <c r="DB1158" s="17"/>
      <c r="DC1158" s="17">
        <v>30</v>
      </c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7"/>
      <c r="DQ1158" s="17"/>
      <c r="DR1158" s="17"/>
      <c r="DS1158" s="17"/>
      <c r="DT1158" s="17"/>
      <c r="DU1158" s="17"/>
      <c r="DV1158" s="17"/>
      <c r="DW1158" s="15"/>
      <c r="DX1158" s="20"/>
      <c r="DY1158" s="15"/>
      <c r="DZ1158" s="20"/>
      <c r="EA1158" s="15"/>
      <c r="EB1158" s="20"/>
      <c r="EC1158" s="15"/>
      <c r="ED1158" s="20"/>
      <c r="EE1158" s="15"/>
      <c r="EF1158" s="20"/>
      <c r="EG1158" s="15"/>
      <c r="EH1158" s="20"/>
      <c r="EI1158" s="15"/>
      <c r="EJ1158" s="20"/>
      <c r="EK1158" s="15"/>
      <c r="EL1158" s="20"/>
      <c r="EM1158" s="15"/>
      <c r="EN1158" s="20"/>
      <c r="EO1158" s="15"/>
      <c r="EP1158" s="20"/>
      <c r="EQ1158" s="17">
        <v>30</v>
      </c>
      <c r="ER1158" s="20">
        <v>1</v>
      </c>
      <c r="ES1158" s="15"/>
      <c r="ET1158" s="20"/>
      <c r="EU1158" s="15"/>
      <c r="EV1158" s="20"/>
      <c r="EW1158" s="15"/>
      <c r="EX1158" s="20"/>
      <c r="EY1158" s="15"/>
      <c r="EZ1158" s="20"/>
      <c r="FA1158" s="15"/>
      <c r="FB1158" s="20"/>
      <c r="FC1158" s="15"/>
      <c r="FD1158" s="20"/>
      <c r="FE1158" s="15"/>
      <c r="FF1158" s="20"/>
      <c r="FG1158" s="15"/>
      <c r="FH1158" s="20"/>
      <c r="FI1158" s="15"/>
      <c r="FJ1158" s="20"/>
      <c r="FK1158" s="15"/>
      <c r="FL1158" s="20"/>
      <c r="FM1158" s="15"/>
      <c r="FN1158" s="20"/>
      <c r="FO1158" s="15"/>
      <c r="FP1158" s="20"/>
      <c r="FQ1158" s="15"/>
      <c r="FR1158" s="20"/>
      <c r="FS1158" s="15"/>
      <c r="FT1158" s="20"/>
      <c r="FU1158" s="15"/>
      <c r="FV1158" s="20"/>
      <c r="FW1158" s="15"/>
      <c r="FX1158" s="20"/>
      <c r="FY1158" s="15"/>
      <c r="FZ1158" s="20"/>
      <c r="GA1158" s="15"/>
      <c r="GB1158" s="20"/>
      <c r="GC1158" s="15"/>
      <c r="GD1158" s="20"/>
      <c r="GE1158" s="15"/>
      <c r="GF1158" s="20"/>
      <c r="GG1158" s="170"/>
    </row>
    <row r="1159" spans="1:189" s="2" customFormat="1" ht="14" x14ac:dyDescent="0.3">
      <c r="A1159" s="17" t="s">
        <v>133</v>
      </c>
      <c r="B1159" s="17" t="s">
        <v>142</v>
      </c>
      <c r="C1159" s="17" t="s">
        <v>324</v>
      </c>
      <c r="D1159" s="17" t="s">
        <v>325</v>
      </c>
      <c r="E1159" s="15" t="str">
        <f t="shared" si="238"/>
        <v>Evelyn Barron</v>
      </c>
      <c r="F1159" s="17" t="s">
        <v>128</v>
      </c>
      <c r="G1159" s="17">
        <v>999921121</v>
      </c>
      <c r="H1159" s="15">
        <f t="shared" si="239"/>
        <v>60</v>
      </c>
      <c r="I1159" s="15"/>
      <c r="J1159" s="15"/>
      <c r="K1159" s="16"/>
      <c r="L1159" s="15"/>
      <c r="M1159" s="15"/>
      <c r="N1159" s="15"/>
      <c r="O1159" s="15">
        <f t="shared" si="234"/>
        <v>0</v>
      </c>
      <c r="P1159" s="15">
        <v>0</v>
      </c>
      <c r="Q1159" s="15">
        <f t="shared" si="235"/>
        <v>0</v>
      </c>
      <c r="R1159" s="15">
        <v>0</v>
      </c>
      <c r="S1159" s="15">
        <v>0</v>
      </c>
      <c r="T1159" s="15">
        <f t="shared" si="236"/>
        <v>0</v>
      </c>
      <c r="U1159" s="15">
        <f t="shared" si="237"/>
        <v>0</v>
      </c>
      <c r="V1159" s="15"/>
      <c r="W1159" s="15"/>
      <c r="X1159" s="15"/>
      <c r="Y1159" s="15"/>
      <c r="Z1159" s="16"/>
      <c r="AA1159" s="15"/>
      <c r="AB1159" s="24"/>
      <c r="AC1159" s="15"/>
      <c r="AD1159" s="15"/>
      <c r="AE1159" s="15"/>
      <c r="AF1159" s="15"/>
      <c r="AG1159" s="15"/>
      <c r="AH1159" s="24"/>
      <c r="AI1159" s="15"/>
      <c r="AJ1159" s="15"/>
      <c r="AK1159" s="15"/>
      <c r="AL1159" s="15"/>
      <c r="AM1159" s="15"/>
      <c r="AN1159" s="24"/>
      <c r="AO1159" s="15"/>
      <c r="AP1159" s="24"/>
      <c r="AQ1159" s="15"/>
      <c r="AR1159" s="24"/>
      <c r="AS1159" s="15"/>
      <c r="AT1159" s="24"/>
      <c r="AU1159" s="15"/>
      <c r="AV1159" s="24"/>
      <c r="AW1159" s="15"/>
      <c r="AX1159" s="24"/>
      <c r="AY1159" s="15"/>
      <c r="AZ1159" s="15"/>
      <c r="BA1159" s="15"/>
      <c r="BB1159" s="15"/>
      <c r="BC1159" s="15"/>
      <c r="BD1159" s="15"/>
      <c r="BE1159" s="15"/>
      <c r="BF1159" s="24"/>
      <c r="BG1159" s="15"/>
      <c r="BH1159" s="24"/>
      <c r="BI1159" s="15"/>
      <c r="BJ1159" s="24"/>
      <c r="BK1159" s="15"/>
      <c r="BL1159" s="24"/>
      <c r="BM1159" s="15"/>
      <c r="BN1159" s="24"/>
      <c r="BO1159" s="15"/>
      <c r="BP1159" s="24"/>
      <c r="BQ1159" s="15"/>
      <c r="BR1159" s="24"/>
      <c r="BS1159" s="15"/>
      <c r="BT1159" s="24"/>
      <c r="BU1159" s="15"/>
      <c r="BV1159" s="24"/>
      <c r="BW1159" s="15"/>
      <c r="BX1159" s="24"/>
      <c r="BY1159" s="15"/>
      <c r="BZ1159" s="24"/>
      <c r="CA1159" s="15"/>
      <c r="CB1159" s="24"/>
      <c r="CC1159" s="15"/>
      <c r="CD1159" s="24"/>
      <c r="CE1159" s="15"/>
      <c r="CF1159" s="24"/>
      <c r="CG1159" s="15"/>
      <c r="CH1159" s="25"/>
      <c r="CI1159" s="15"/>
      <c r="CJ1159" s="25"/>
      <c r="CK1159" s="15"/>
      <c r="CL1159" s="25"/>
      <c r="CM1159" s="15"/>
      <c r="CN1159" s="25"/>
      <c r="CO1159" s="15"/>
      <c r="CP1159" s="25"/>
      <c r="CQ1159" s="15"/>
      <c r="CR1159" s="25"/>
      <c r="CS1159" s="15">
        <f t="shared" si="240"/>
        <v>0</v>
      </c>
      <c r="CT1159" s="15">
        <f t="shared" si="241"/>
        <v>60</v>
      </c>
      <c r="CU1159" s="15">
        <f t="shared" si="242"/>
        <v>1</v>
      </c>
      <c r="CV1159" s="15">
        <f t="shared" si="243"/>
        <v>0</v>
      </c>
      <c r="CW1159" s="15"/>
      <c r="CX1159" s="15"/>
      <c r="CY1159" s="15">
        <f t="shared" si="244"/>
        <v>0</v>
      </c>
      <c r="CZ1159" s="15">
        <f>GG1159</f>
        <v>0</v>
      </c>
      <c r="DA1159" s="19"/>
      <c r="DB1159" s="17"/>
      <c r="DC1159" s="17">
        <v>60</v>
      </c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7"/>
      <c r="DQ1159" s="17"/>
      <c r="DR1159" s="17"/>
      <c r="DS1159" s="17"/>
      <c r="DT1159" s="17"/>
      <c r="DU1159" s="17"/>
      <c r="DV1159" s="17"/>
      <c r="DW1159" s="15"/>
      <c r="DX1159" s="20"/>
      <c r="DY1159" s="15"/>
      <c r="DZ1159" s="20"/>
      <c r="EA1159" s="15"/>
      <c r="EB1159" s="20"/>
      <c r="EC1159" s="15"/>
      <c r="ED1159" s="20"/>
      <c r="EE1159" s="15"/>
      <c r="EF1159" s="20"/>
      <c r="EG1159" s="15"/>
      <c r="EH1159" s="20"/>
      <c r="EI1159" s="15"/>
      <c r="EJ1159" s="20"/>
      <c r="EK1159" s="15"/>
      <c r="EL1159" s="20"/>
      <c r="EM1159" s="15"/>
      <c r="EN1159" s="20"/>
      <c r="EO1159" s="15"/>
      <c r="EP1159" s="20"/>
      <c r="EQ1159" s="17">
        <v>60</v>
      </c>
      <c r="ER1159" s="20">
        <v>1</v>
      </c>
      <c r="ES1159" s="15"/>
      <c r="ET1159" s="20"/>
      <c r="EU1159" s="15"/>
      <c r="EV1159" s="20"/>
      <c r="EW1159" s="15"/>
      <c r="EX1159" s="20"/>
      <c r="EY1159" s="15"/>
      <c r="EZ1159" s="20"/>
      <c r="FA1159" s="15"/>
      <c r="FB1159" s="20"/>
      <c r="FC1159" s="15"/>
      <c r="FD1159" s="20"/>
      <c r="FE1159" s="15"/>
      <c r="FF1159" s="20"/>
      <c r="FG1159" s="15"/>
      <c r="FH1159" s="20"/>
      <c r="FI1159" s="15"/>
      <c r="FJ1159" s="20"/>
      <c r="FK1159" s="15"/>
      <c r="FL1159" s="20"/>
      <c r="FM1159" s="15"/>
      <c r="FN1159" s="20"/>
      <c r="FO1159" s="15"/>
      <c r="FP1159" s="20"/>
      <c r="FQ1159" s="15"/>
      <c r="FR1159" s="20"/>
      <c r="FS1159" s="15"/>
      <c r="FT1159" s="20"/>
      <c r="FU1159" s="15"/>
      <c r="FV1159" s="20"/>
      <c r="FW1159" s="15"/>
      <c r="FX1159" s="20"/>
      <c r="FY1159" s="15"/>
      <c r="FZ1159" s="20"/>
      <c r="GA1159" s="15"/>
      <c r="GB1159" s="20"/>
      <c r="GC1159" s="15"/>
      <c r="GD1159" s="20"/>
      <c r="GE1159" s="15"/>
      <c r="GF1159" s="20"/>
      <c r="GG1159" s="170"/>
    </row>
    <row r="1160" spans="1:189" s="2" customFormat="1" ht="14" x14ac:dyDescent="0.3">
      <c r="A1160" s="15" t="s">
        <v>130</v>
      </c>
      <c r="B1160" s="15" t="s">
        <v>126</v>
      </c>
      <c r="C1160" s="15" t="s">
        <v>2521</v>
      </c>
      <c r="D1160" s="15" t="s">
        <v>1045</v>
      </c>
      <c r="E1160" s="15" t="str">
        <f t="shared" si="238"/>
        <v>Nicolette Juarez</v>
      </c>
      <c r="F1160" s="15" t="s">
        <v>128</v>
      </c>
      <c r="G1160" s="15">
        <v>999921123</v>
      </c>
      <c r="H1160" s="15">
        <f t="shared" si="239"/>
        <v>48</v>
      </c>
      <c r="I1160" s="15"/>
      <c r="J1160" s="15"/>
      <c r="K1160" s="16"/>
      <c r="L1160" s="15"/>
      <c r="M1160" s="15"/>
      <c r="N1160" s="15"/>
      <c r="O1160" s="15">
        <f t="shared" si="234"/>
        <v>0</v>
      </c>
      <c r="P1160" s="15">
        <v>0</v>
      </c>
      <c r="Q1160" s="15">
        <f t="shared" si="235"/>
        <v>0</v>
      </c>
      <c r="R1160" s="15">
        <v>0</v>
      </c>
      <c r="S1160" s="15">
        <v>0</v>
      </c>
      <c r="T1160" s="15">
        <f t="shared" si="236"/>
        <v>0</v>
      </c>
      <c r="U1160" s="15">
        <f t="shared" si="237"/>
        <v>0</v>
      </c>
      <c r="V1160" s="15"/>
      <c r="W1160" s="15"/>
      <c r="X1160" s="15"/>
      <c r="Y1160" s="15"/>
      <c r="Z1160" s="16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>
        <f t="shared" si="240"/>
        <v>0</v>
      </c>
      <c r="CT1160" s="15">
        <f t="shared" si="241"/>
        <v>0</v>
      </c>
      <c r="CU1160" s="15">
        <f t="shared" si="242"/>
        <v>0</v>
      </c>
      <c r="CV1160" s="15">
        <f t="shared" si="243"/>
        <v>0</v>
      </c>
      <c r="CW1160" s="15"/>
      <c r="CX1160" s="15"/>
      <c r="CY1160" s="15">
        <f t="shared" si="244"/>
        <v>48</v>
      </c>
      <c r="CZ1160" s="15">
        <f>GG1160</f>
        <v>0</v>
      </c>
      <c r="DA1160" s="16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20"/>
      <c r="DY1160" s="15"/>
      <c r="DZ1160" s="20"/>
      <c r="EA1160" s="15"/>
      <c r="EB1160" s="20"/>
      <c r="EC1160" s="15"/>
      <c r="ED1160" s="20"/>
      <c r="EE1160" s="15"/>
      <c r="EF1160" s="20"/>
      <c r="EG1160" s="15"/>
      <c r="EH1160" s="20"/>
      <c r="EI1160" s="15"/>
      <c r="EJ1160" s="20"/>
      <c r="EK1160" s="15"/>
      <c r="EL1160" s="20"/>
      <c r="EM1160" s="15"/>
      <c r="EN1160" s="20"/>
      <c r="EO1160" s="15">
        <v>48</v>
      </c>
      <c r="EP1160" s="20"/>
      <c r="EQ1160" s="15"/>
      <c r="ER1160" s="20"/>
      <c r="ES1160" s="15"/>
      <c r="ET1160" s="20"/>
      <c r="EU1160" s="15"/>
      <c r="EV1160" s="20"/>
      <c r="EW1160" s="15"/>
      <c r="EX1160" s="20"/>
      <c r="EY1160" s="15"/>
      <c r="EZ1160" s="20"/>
      <c r="FA1160" s="15"/>
      <c r="FB1160" s="20"/>
      <c r="FC1160" s="15"/>
      <c r="FD1160" s="20"/>
      <c r="FE1160" s="15"/>
      <c r="FF1160" s="20"/>
      <c r="FG1160" s="15"/>
      <c r="FH1160" s="20"/>
      <c r="FI1160" s="15"/>
      <c r="FJ1160" s="20"/>
      <c r="FK1160" s="15"/>
      <c r="FL1160" s="20"/>
      <c r="FM1160" s="15"/>
      <c r="FN1160" s="20"/>
      <c r="FO1160" s="15"/>
      <c r="FP1160" s="20"/>
      <c r="FQ1160" s="15"/>
      <c r="FR1160" s="20"/>
      <c r="FS1160" s="15"/>
      <c r="FT1160" s="20"/>
      <c r="FU1160" s="15"/>
      <c r="FV1160" s="20"/>
      <c r="FW1160" s="15"/>
      <c r="FX1160" s="20"/>
      <c r="FY1160" s="15"/>
      <c r="FZ1160" s="20"/>
      <c r="GA1160" s="15"/>
      <c r="GB1160" s="20"/>
      <c r="GC1160" s="15"/>
      <c r="GD1160" s="20"/>
      <c r="GE1160" s="15"/>
      <c r="GF1160" s="20"/>
      <c r="GG1160" s="170"/>
    </row>
    <row r="1161" spans="1:189" s="2" customFormat="1" ht="14" x14ac:dyDescent="0.3">
      <c r="A1161" s="17" t="s">
        <v>133</v>
      </c>
      <c r="B1161" s="17" t="s">
        <v>142</v>
      </c>
      <c r="C1161" s="17" t="s">
        <v>395</v>
      </c>
      <c r="D1161" s="17" t="s">
        <v>1792</v>
      </c>
      <c r="E1161" s="15" t="str">
        <f t="shared" si="238"/>
        <v>Taylor Sun</v>
      </c>
      <c r="F1161" s="17" t="s">
        <v>135</v>
      </c>
      <c r="G1161" s="17">
        <v>999921126</v>
      </c>
      <c r="H1161" s="15">
        <f t="shared" si="239"/>
        <v>133.19999999999999</v>
      </c>
      <c r="I1161" s="15"/>
      <c r="J1161" s="17">
        <f>(O1161+P1161+R1161+S1161+T1161+U1161)/2</f>
        <v>43.2</v>
      </c>
      <c r="K1161" s="16"/>
      <c r="L1161" s="15"/>
      <c r="M1161" s="15"/>
      <c r="N1161" s="15"/>
      <c r="O1161" s="15">
        <f t="shared" si="234"/>
        <v>22.400000000000002</v>
      </c>
      <c r="P1161" s="15">
        <v>0</v>
      </c>
      <c r="Q1161" s="15">
        <f t="shared" si="235"/>
        <v>0</v>
      </c>
      <c r="R1161" s="15">
        <v>0</v>
      </c>
      <c r="S1161" s="15">
        <v>0</v>
      </c>
      <c r="T1161" s="15">
        <f t="shared" si="236"/>
        <v>64</v>
      </c>
      <c r="U1161" s="15">
        <f t="shared" si="237"/>
        <v>0</v>
      </c>
      <c r="V1161" s="15"/>
      <c r="W1161" s="15"/>
      <c r="X1161" s="15"/>
      <c r="Y1161" s="15"/>
      <c r="Z1161" s="16"/>
      <c r="AA1161" s="15"/>
      <c r="AB1161" s="24"/>
      <c r="AC1161" s="15"/>
      <c r="AD1161" s="15"/>
      <c r="AE1161" s="15"/>
      <c r="AF1161" s="15"/>
      <c r="AG1161" s="15"/>
      <c r="AH1161" s="24"/>
      <c r="AI1161" s="15"/>
      <c r="AJ1161" s="15"/>
      <c r="AK1161" s="15"/>
      <c r="AL1161" s="15"/>
      <c r="AM1161" s="15"/>
      <c r="AN1161" s="24"/>
      <c r="AO1161" s="15"/>
      <c r="AP1161" s="24"/>
      <c r="AQ1161" s="15"/>
      <c r="AR1161" s="24"/>
      <c r="AS1161" s="15"/>
      <c r="AT1161" s="24"/>
      <c r="AU1161" s="15"/>
      <c r="AV1161" s="24"/>
      <c r="AW1161" s="15"/>
      <c r="AX1161" s="24"/>
      <c r="AY1161" s="15"/>
      <c r="AZ1161" s="15"/>
      <c r="BA1161" s="15"/>
      <c r="BB1161" s="15"/>
      <c r="BC1161" s="15"/>
      <c r="BD1161" s="15"/>
      <c r="BE1161" s="15"/>
      <c r="BF1161" s="24"/>
      <c r="BG1161" s="15"/>
      <c r="BH1161" s="24"/>
      <c r="BI1161" s="15"/>
      <c r="BJ1161" s="24"/>
      <c r="BK1161" s="15"/>
      <c r="BL1161" s="24"/>
      <c r="BM1161" s="15"/>
      <c r="BN1161" s="24"/>
      <c r="BO1161" s="15"/>
      <c r="BP1161" s="24"/>
      <c r="BQ1161" s="15"/>
      <c r="BR1161" s="24"/>
      <c r="BS1161" s="15"/>
      <c r="BT1161" s="24"/>
      <c r="BU1161" s="15"/>
      <c r="BV1161" s="24"/>
      <c r="BW1161" s="15"/>
      <c r="BX1161" s="24"/>
      <c r="BY1161" s="15"/>
      <c r="BZ1161" s="24"/>
      <c r="CA1161" s="15"/>
      <c r="CB1161" s="24"/>
      <c r="CC1161" s="15"/>
      <c r="CD1161" s="24"/>
      <c r="CE1161" s="15"/>
      <c r="CF1161" s="24"/>
      <c r="CG1161" s="15"/>
      <c r="CH1161" s="25"/>
      <c r="CI1161" s="15"/>
      <c r="CJ1161" s="25"/>
      <c r="CK1161" s="15"/>
      <c r="CL1161" s="25"/>
      <c r="CM1161" s="15"/>
      <c r="CN1161" s="25"/>
      <c r="CO1161" s="15"/>
      <c r="CP1161" s="25"/>
      <c r="CQ1161" s="15"/>
      <c r="CR1161" s="25"/>
      <c r="CS1161" s="15">
        <f t="shared" si="240"/>
        <v>0</v>
      </c>
      <c r="CT1161" s="15">
        <f t="shared" si="241"/>
        <v>90</v>
      </c>
      <c r="CU1161" s="15">
        <f t="shared" si="242"/>
        <v>1</v>
      </c>
      <c r="CV1161" s="15">
        <f t="shared" si="243"/>
        <v>0</v>
      </c>
      <c r="CW1161" s="15"/>
      <c r="CX1161" s="15"/>
      <c r="CY1161" s="15">
        <f t="shared" si="244"/>
        <v>0</v>
      </c>
      <c r="CZ1161" s="15">
        <f>GG1161</f>
        <v>0</v>
      </c>
      <c r="DA1161" s="19"/>
      <c r="DB1161" s="17"/>
      <c r="DC1161" s="17">
        <v>30</v>
      </c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7"/>
      <c r="DQ1161" s="17"/>
      <c r="DR1161" s="17"/>
      <c r="DS1161" s="17"/>
      <c r="DT1161" s="17"/>
      <c r="DU1161" s="17"/>
      <c r="DV1161" s="17"/>
      <c r="DW1161" s="15"/>
      <c r="DX1161" s="20"/>
      <c r="DY1161" s="15"/>
      <c r="DZ1161" s="20"/>
      <c r="EA1161" s="15"/>
      <c r="EB1161" s="20"/>
      <c r="EC1161" s="15">
        <f>0.4*160</f>
        <v>64</v>
      </c>
      <c r="ED1161" s="20">
        <v>1</v>
      </c>
      <c r="EE1161" s="15">
        <f>0.4*56</f>
        <v>22.400000000000002</v>
      </c>
      <c r="EF1161" s="20"/>
      <c r="EG1161" s="15"/>
      <c r="EH1161" s="20"/>
      <c r="EI1161" s="15"/>
      <c r="EJ1161" s="20"/>
      <c r="EK1161" s="15"/>
      <c r="EL1161" s="20"/>
      <c r="EM1161" s="15"/>
      <c r="EN1161" s="20"/>
      <c r="EO1161" s="15"/>
      <c r="EP1161" s="20"/>
      <c r="EQ1161" s="17">
        <v>90</v>
      </c>
      <c r="ER1161" s="20">
        <v>2</v>
      </c>
      <c r="ES1161" s="15"/>
      <c r="ET1161" s="20"/>
      <c r="EU1161" s="15"/>
      <c r="EV1161" s="20"/>
      <c r="EW1161" s="15"/>
      <c r="EX1161" s="20"/>
      <c r="EY1161" s="15"/>
      <c r="EZ1161" s="20"/>
      <c r="FA1161" s="15"/>
      <c r="FB1161" s="20"/>
      <c r="FC1161" s="15"/>
      <c r="FD1161" s="20"/>
      <c r="FE1161" s="15"/>
      <c r="FF1161" s="20"/>
      <c r="FG1161" s="15"/>
      <c r="FH1161" s="20"/>
      <c r="FI1161" s="15"/>
      <c r="FJ1161" s="20"/>
      <c r="FK1161" s="15"/>
      <c r="FL1161" s="20"/>
      <c r="FM1161" s="15"/>
      <c r="FN1161" s="20"/>
      <c r="FO1161" s="15"/>
      <c r="FP1161" s="20"/>
      <c r="FQ1161" s="15"/>
      <c r="FR1161" s="20"/>
      <c r="FS1161" s="15"/>
      <c r="FT1161" s="20"/>
      <c r="FU1161" s="15"/>
      <c r="FV1161" s="20"/>
      <c r="FW1161" s="15"/>
      <c r="FX1161" s="20"/>
      <c r="FY1161" s="15"/>
      <c r="FZ1161" s="20"/>
      <c r="GA1161" s="15"/>
      <c r="GB1161" s="20"/>
      <c r="GC1161" s="15"/>
      <c r="GD1161" s="20"/>
      <c r="GE1161" s="15"/>
      <c r="GF1161" s="20"/>
      <c r="GG1161" s="170"/>
    </row>
    <row r="1162" spans="1:189" s="2" customFormat="1" ht="14" x14ac:dyDescent="0.3">
      <c r="A1162" s="15" t="s">
        <v>146</v>
      </c>
      <c r="B1162" s="17" t="s">
        <v>140</v>
      </c>
      <c r="C1162" s="17" t="s">
        <v>1793</v>
      </c>
      <c r="D1162" s="17" t="s">
        <v>1792</v>
      </c>
      <c r="E1162" s="15" t="str">
        <f t="shared" si="238"/>
        <v>Kaylee Sun</v>
      </c>
      <c r="F1162" s="17" t="s">
        <v>128</v>
      </c>
      <c r="G1162" s="17">
        <v>999921127</v>
      </c>
      <c r="H1162" s="15">
        <f t="shared" si="239"/>
        <v>77.5</v>
      </c>
      <c r="I1162" s="15"/>
      <c r="J1162" s="17">
        <f>(O1162+P1162+R1162+S1162+T1162+U1162)/2</f>
        <v>32.5</v>
      </c>
      <c r="K1162" s="16"/>
      <c r="L1162" s="15"/>
      <c r="M1162" s="15"/>
      <c r="N1162" s="15"/>
      <c r="O1162" s="15">
        <f t="shared" si="234"/>
        <v>25</v>
      </c>
      <c r="P1162" s="15">
        <v>0</v>
      </c>
      <c r="Q1162" s="15">
        <f t="shared" si="235"/>
        <v>0</v>
      </c>
      <c r="R1162" s="15">
        <v>0</v>
      </c>
      <c r="S1162" s="15">
        <v>0</v>
      </c>
      <c r="T1162" s="15">
        <f t="shared" si="236"/>
        <v>40</v>
      </c>
      <c r="U1162" s="15">
        <f t="shared" si="237"/>
        <v>0</v>
      </c>
      <c r="V1162" s="15"/>
      <c r="W1162" s="15"/>
      <c r="X1162" s="15"/>
      <c r="Y1162" s="15"/>
      <c r="Z1162" s="16"/>
      <c r="AA1162" s="15"/>
      <c r="AB1162" s="24"/>
      <c r="AC1162" s="15"/>
      <c r="AD1162" s="15"/>
      <c r="AE1162" s="15"/>
      <c r="AF1162" s="15"/>
      <c r="AG1162" s="15"/>
      <c r="AH1162" s="24"/>
      <c r="AI1162" s="15"/>
      <c r="AJ1162" s="15"/>
      <c r="AK1162" s="15"/>
      <c r="AL1162" s="15"/>
      <c r="AM1162" s="15"/>
      <c r="AN1162" s="24"/>
      <c r="AO1162" s="15"/>
      <c r="AP1162" s="24"/>
      <c r="AQ1162" s="15"/>
      <c r="AR1162" s="24"/>
      <c r="AS1162" s="15"/>
      <c r="AT1162" s="24"/>
      <c r="AU1162" s="15"/>
      <c r="AV1162" s="24"/>
      <c r="AW1162" s="15"/>
      <c r="AX1162" s="24"/>
      <c r="AY1162" s="15"/>
      <c r="AZ1162" s="15"/>
      <c r="BA1162" s="15"/>
      <c r="BB1162" s="15"/>
      <c r="BC1162" s="15"/>
      <c r="BD1162" s="15"/>
      <c r="BE1162" s="15"/>
      <c r="BF1162" s="24"/>
      <c r="BG1162" s="15"/>
      <c r="BH1162" s="24"/>
      <c r="BI1162" s="15"/>
      <c r="BJ1162" s="24"/>
      <c r="BK1162" s="15"/>
      <c r="BL1162" s="24"/>
      <c r="BM1162" s="15"/>
      <c r="BN1162" s="24"/>
      <c r="BO1162" s="15"/>
      <c r="BP1162" s="24"/>
      <c r="BQ1162" s="15"/>
      <c r="BR1162" s="24"/>
      <c r="BS1162" s="15"/>
      <c r="BT1162" s="24"/>
      <c r="BU1162" s="15"/>
      <c r="BV1162" s="24"/>
      <c r="BW1162" s="15"/>
      <c r="BX1162" s="24"/>
      <c r="BY1162" s="15"/>
      <c r="BZ1162" s="24"/>
      <c r="CA1162" s="15"/>
      <c r="CB1162" s="24"/>
      <c r="CC1162" s="15"/>
      <c r="CD1162" s="24"/>
      <c r="CE1162" s="15"/>
      <c r="CF1162" s="24"/>
      <c r="CG1162" s="15"/>
      <c r="CH1162" s="25"/>
      <c r="CI1162" s="15"/>
      <c r="CJ1162" s="25"/>
      <c r="CK1162" s="15"/>
      <c r="CL1162" s="25"/>
      <c r="CM1162" s="15"/>
      <c r="CN1162" s="25"/>
      <c r="CO1162" s="15"/>
      <c r="CP1162" s="25"/>
      <c r="CQ1162" s="15"/>
      <c r="CR1162" s="25"/>
      <c r="CS1162" s="15">
        <f t="shared" si="240"/>
        <v>0</v>
      </c>
      <c r="CT1162" s="15">
        <f t="shared" si="241"/>
        <v>45</v>
      </c>
      <c r="CU1162" s="15">
        <f t="shared" si="242"/>
        <v>1</v>
      </c>
      <c r="CV1162" s="15">
        <f t="shared" si="243"/>
        <v>0</v>
      </c>
      <c r="CW1162" s="15"/>
      <c r="CX1162" s="15"/>
      <c r="CY1162" s="15">
        <f t="shared" si="244"/>
        <v>0</v>
      </c>
      <c r="CZ1162" s="15">
        <f>GG1162</f>
        <v>0</v>
      </c>
      <c r="DA1162" s="19"/>
      <c r="DB1162" s="17"/>
      <c r="DC1162" s="17">
        <v>30</v>
      </c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7"/>
      <c r="DQ1162" s="17"/>
      <c r="DR1162" s="17"/>
      <c r="DS1162" s="17"/>
      <c r="DT1162" s="17"/>
      <c r="DU1162" s="17"/>
      <c r="DV1162" s="17"/>
      <c r="DW1162" s="15"/>
      <c r="DX1162" s="20"/>
      <c r="DY1162" s="15"/>
      <c r="DZ1162" s="20"/>
      <c r="EA1162" s="15"/>
      <c r="EB1162" s="20"/>
      <c r="EC1162" s="15">
        <v>40</v>
      </c>
      <c r="ED1162" s="20">
        <v>1</v>
      </c>
      <c r="EE1162" s="15">
        <v>25</v>
      </c>
      <c r="EF1162" s="20"/>
      <c r="EG1162" s="15"/>
      <c r="EH1162" s="20"/>
      <c r="EI1162" s="15"/>
      <c r="EJ1162" s="20"/>
      <c r="EK1162" s="15"/>
      <c r="EL1162" s="20"/>
      <c r="EM1162" s="15"/>
      <c r="EN1162" s="20"/>
      <c r="EO1162" s="15"/>
      <c r="EP1162" s="20"/>
      <c r="EQ1162" s="17">
        <v>45</v>
      </c>
      <c r="ER1162" s="20">
        <v>2</v>
      </c>
      <c r="ES1162" s="15"/>
      <c r="ET1162" s="20"/>
      <c r="EU1162" s="15"/>
      <c r="EV1162" s="20"/>
      <c r="EW1162" s="15"/>
      <c r="EX1162" s="20"/>
      <c r="EY1162" s="15"/>
      <c r="EZ1162" s="20"/>
      <c r="FA1162" s="15"/>
      <c r="FB1162" s="20"/>
      <c r="FC1162" s="15"/>
      <c r="FD1162" s="20"/>
      <c r="FE1162" s="15"/>
      <c r="FF1162" s="20"/>
      <c r="FG1162" s="15"/>
      <c r="FH1162" s="20"/>
      <c r="FI1162" s="15"/>
      <c r="FJ1162" s="20"/>
      <c r="FK1162" s="15"/>
      <c r="FL1162" s="20"/>
      <c r="FM1162" s="15"/>
      <c r="FN1162" s="20"/>
      <c r="FO1162" s="15"/>
      <c r="FP1162" s="20"/>
      <c r="FQ1162" s="15"/>
      <c r="FR1162" s="20"/>
      <c r="FS1162" s="15"/>
      <c r="FT1162" s="20"/>
      <c r="FU1162" s="15"/>
      <c r="FV1162" s="20"/>
      <c r="FW1162" s="15"/>
      <c r="FX1162" s="20"/>
      <c r="FY1162" s="15"/>
      <c r="FZ1162" s="20"/>
      <c r="GA1162" s="15"/>
      <c r="GB1162" s="20"/>
      <c r="GC1162" s="15"/>
      <c r="GD1162" s="20"/>
      <c r="GE1162" s="15"/>
      <c r="GF1162" s="20"/>
      <c r="GG1162" s="170"/>
    </row>
    <row r="1163" spans="1:189" s="2" customFormat="1" ht="14" x14ac:dyDescent="0.3">
      <c r="A1163" s="17" t="s">
        <v>125</v>
      </c>
      <c r="B1163" s="17" t="s">
        <v>138</v>
      </c>
      <c r="C1163" s="17" t="s">
        <v>1516</v>
      </c>
      <c r="D1163" s="17" t="s">
        <v>1517</v>
      </c>
      <c r="E1163" s="15" t="str">
        <f t="shared" si="238"/>
        <v>Gaston Ortega</v>
      </c>
      <c r="F1163" s="17" t="s">
        <v>135</v>
      </c>
      <c r="G1163" s="17">
        <v>999921136</v>
      </c>
      <c r="H1163" s="15">
        <f t="shared" si="239"/>
        <v>39</v>
      </c>
      <c r="I1163" s="15"/>
      <c r="J1163" s="17">
        <f>(O1163+P1163+R1163+S1163+T1163+U1163)/2</f>
        <v>39</v>
      </c>
      <c r="K1163" s="16"/>
      <c r="L1163" s="15"/>
      <c r="M1163" s="15"/>
      <c r="N1163" s="15"/>
      <c r="O1163" s="15">
        <f t="shared" si="234"/>
        <v>0</v>
      </c>
      <c r="P1163" s="15">
        <v>0</v>
      </c>
      <c r="Q1163" s="15">
        <f t="shared" si="235"/>
        <v>0</v>
      </c>
      <c r="R1163" s="15">
        <v>0</v>
      </c>
      <c r="S1163" s="15">
        <v>0</v>
      </c>
      <c r="T1163" s="15">
        <f t="shared" si="236"/>
        <v>78</v>
      </c>
      <c r="U1163" s="15">
        <f t="shared" si="237"/>
        <v>0</v>
      </c>
      <c r="V1163" s="15"/>
      <c r="W1163" s="15"/>
      <c r="X1163" s="15"/>
      <c r="Y1163" s="15"/>
      <c r="Z1163" s="16"/>
      <c r="AA1163" s="15"/>
      <c r="AB1163" s="24"/>
      <c r="AC1163" s="15"/>
      <c r="AD1163" s="15"/>
      <c r="AE1163" s="15"/>
      <c r="AF1163" s="15"/>
      <c r="AG1163" s="15"/>
      <c r="AH1163" s="24"/>
      <c r="AI1163" s="15"/>
      <c r="AJ1163" s="15"/>
      <c r="AK1163" s="15"/>
      <c r="AL1163" s="15"/>
      <c r="AM1163" s="15"/>
      <c r="AN1163" s="24"/>
      <c r="AO1163" s="15"/>
      <c r="AP1163" s="24"/>
      <c r="AQ1163" s="15"/>
      <c r="AR1163" s="24"/>
      <c r="AS1163" s="15"/>
      <c r="AT1163" s="24"/>
      <c r="AU1163" s="15"/>
      <c r="AV1163" s="24"/>
      <c r="AW1163" s="15"/>
      <c r="AX1163" s="24"/>
      <c r="AY1163" s="15"/>
      <c r="AZ1163" s="15"/>
      <c r="BA1163" s="15"/>
      <c r="BB1163" s="15"/>
      <c r="BC1163" s="15"/>
      <c r="BD1163" s="15"/>
      <c r="BE1163" s="15"/>
      <c r="BF1163" s="24"/>
      <c r="BG1163" s="15"/>
      <c r="BH1163" s="24"/>
      <c r="BI1163" s="15"/>
      <c r="BJ1163" s="24"/>
      <c r="BK1163" s="15"/>
      <c r="BL1163" s="24"/>
      <c r="BM1163" s="15"/>
      <c r="BN1163" s="24"/>
      <c r="BO1163" s="15"/>
      <c r="BP1163" s="24"/>
      <c r="BQ1163" s="15"/>
      <c r="BR1163" s="24"/>
      <c r="BS1163" s="15"/>
      <c r="BT1163" s="24"/>
      <c r="BU1163" s="15"/>
      <c r="BV1163" s="24"/>
      <c r="BW1163" s="15"/>
      <c r="BX1163" s="24"/>
      <c r="BY1163" s="15"/>
      <c r="BZ1163" s="24"/>
      <c r="CA1163" s="15"/>
      <c r="CB1163" s="24"/>
      <c r="CC1163" s="15"/>
      <c r="CD1163" s="24"/>
      <c r="CE1163" s="15"/>
      <c r="CF1163" s="24"/>
      <c r="CG1163" s="15"/>
      <c r="CH1163" s="25"/>
      <c r="CI1163" s="15"/>
      <c r="CJ1163" s="25"/>
      <c r="CK1163" s="15"/>
      <c r="CL1163" s="25"/>
      <c r="CM1163" s="15"/>
      <c r="CN1163" s="25"/>
      <c r="CO1163" s="15"/>
      <c r="CP1163" s="25"/>
      <c r="CQ1163" s="15"/>
      <c r="CR1163" s="25"/>
      <c r="CS1163" s="15">
        <f t="shared" si="240"/>
        <v>0</v>
      </c>
      <c r="CT1163" s="15">
        <f t="shared" si="241"/>
        <v>0</v>
      </c>
      <c r="CU1163" s="15">
        <f t="shared" si="242"/>
        <v>0</v>
      </c>
      <c r="CV1163" s="15">
        <f t="shared" si="243"/>
        <v>0</v>
      </c>
      <c r="CW1163" s="15"/>
      <c r="CX1163" s="15"/>
      <c r="CY1163" s="15">
        <f t="shared" si="244"/>
        <v>0</v>
      </c>
      <c r="CZ1163" s="15">
        <f>GG1163</f>
        <v>0</v>
      </c>
      <c r="DA1163" s="19"/>
      <c r="DB1163" s="17"/>
      <c r="DC1163" s="17">
        <v>90</v>
      </c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7"/>
      <c r="DQ1163" s="17"/>
      <c r="DR1163" s="17"/>
      <c r="DS1163" s="17"/>
      <c r="DT1163" s="17"/>
      <c r="DU1163" s="17"/>
      <c r="DV1163" s="17"/>
      <c r="DW1163" s="15"/>
      <c r="DX1163" s="20"/>
      <c r="DY1163" s="15"/>
      <c r="DZ1163" s="20"/>
      <c r="EA1163" s="15"/>
      <c r="EB1163" s="20"/>
      <c r="EC1163" s="15">
        <v>78</v>
      </c>
      <c r="ED1163" s="20">
        <v>6</v>
      </c>
      <c r="EE1163" s="15"/>
      <c r="EF1163" s="20"/>
      <c r="EG1163" s="15"/>
      <c r="EH1163" s="20"/>
      <c r="EI1163" s="15"/>
      <c r="EJ1163" s="20"/>
      <c r="EK1163" s="15"/>
      <c r="EL1163" s="20"/>
      <c r="EM1163" s="15"/>
      <c r="EN1163" s="20"/>
      <c r="EO1163" s="15"/>
      <c r="EP1163" s="20"/>
      <c r="EQ1163" s="17"/>
      <c r="ER1163" s="20"/>
      <c r="ES1163" s="15"/>
      <c r="ET1163" s="20"/>
      <c r="EU1163" s="15"/>
      <c r="EV1163" s="20"/>
      <c r="EW1163" s="15"/>
      <c r="EX1163" s="20"/>
      <c r="EY1163" s="15"/>
      <c r="EZ1163" s="20"/>
      <c r="FA1163" s="15"/>
      <c r="FB1163" s="20"/>
      <c r="FC1163" s="15"/>
      <c r="FD1163" s="20"/>
      <c r="FE1163" s="15"/>
      <c r="FF1163" s="20"/>
      <c r="FG1163" s="15"/>
      <c r="FH1163" s="20"/>
      <c r="FI1163" s="15"/>
      <c r="FJ1163" s="20"/>
      <c r="FK1163" s="15"/>
      <c r="FL1163" s="20"/>
      <c r="FM1163" s="15"/>
      <c r="FN1163" s="20"/>
      <c r="FO1163" s="15"/>
      <c r="FP1163" s="20"/>
      <c r="FQ1163" s="15"/>
      <c r="FR1163" s="20"/>
      <c r="FS1163" s="15"/>
      <c r="FT1163" s="20"/>
      <c r="FU1163" s="15"/>
      <c r="FV1163" s="20"/>
      <c r="FW1163" s="15"/>
      <c r="FX1163" s="20"/>
      <c r="FY1163" s="15"/>
      <c r="FZ1163" s="20"/>
      <c r="GA1163" s="15"/>
      <c r="GB1163" s="20"/>
      <c r="GC1163" s="15"/>
      <c r="GD1163" s="20"/>
      <c r="GE1163" s="15"/>
      <c r="GF1163" s="20"/>
      <c r="GG1163" s="170"/>
    </row>
    <row r="1164" spans="1:189" s="2" customFormat="1" ht="14" x14ac:dyDescent="0.3">
      <c r="A1164" s="17" t="s">
        <v>146</v>
      </c>
      <c r="B1164" s="17" t="s">
        <v>140</v>
      </c>
      <c r="C1164" s="17" t="s">
        <v>306</v>
      </c>
      <c r="D1164" s="17" t="s">
        <v>304</v>
      </c>
      <c r="E1164" s="15" t="str">
        <f t="shared" si="238"/>
        <v>Ronin Bailey</v>
      </c>
      <c r="F1164" s="17" t="s">
        <v>135</v>
      </c>
      <c r="G1164" s="17">
        <v>999921146</v>
      </c>
      <c r="H1164" s="15">
        <f t="shared" si="239"/>
        <v>52</v>
      </c>
      <c r="I1164" s="15"/>
      <c r="J1164" s="15"/>
      <c r="K1164" s="16"/>
      <c r="L1164" s="15"/>
      <c r="M1164" s="15"/>
      <c r="N1164" s="15"/>
      <c r="O1164" s="15">
        <f t="shared" si="234"/>
        <v>52</v>
      </c>
      <c r="P1164" s="15">
        <v>0</v>
      </c>
      <c r="Q1164" s="15">
        <f t="shared" si="235"/>
        <v>0</v>
      </c>
      <c r="R1164" s="15">
        <v>0</v>
      </c>
      <c r="S1164" s="15">
        <v>0</v>
      </c>
      <c r="T1164" s="15">
        <f t="shared" si="236"/>
        <v>0</v>
      </c>
      <c r="U1164" s="15">
        <f t="shared" si="237"/>
        <v>0</v>
      </c>
      <c r="V1164" s="15"/>
      <c r="W1164" s="15"/>
      <c r="X1164" s="15"/>
      <c r="Y1164" s="15"/>
      <c r="Z1164" s="16"/>
      <c r="AA1164" s="15"/>
      <c r="AB1164" s="24"/>
      <c r="AC1164" s="15"/>
      <c r="AD1164" s="15"/>
      <c r="AE1164" s="15"/>
      <c r="AF1164" s="15"/>
      <c r="AG1164" s="15"/>
      <c r="AH1164" s="24"/>
      <c r="AI1164" s="15"/>
      <c r="AJ1164" s="15"/>
      <c r="AK1164" s="15"/>
      <c r="AL1164" s="15"/>
      <c r="AM1164" s="15"/>
      <c r="AN1164" s="24"/>
      <c r="AO1164" s="15"/>
      <c r="AP1164" s="24"/>
      <c r="AQ1164" s="15"/>
      <c r="AR1164" s="24"/>
      <c r="AS1164" s="15"/>
      <c r="AT1164" s="24"/>
      <c r="AU1164" s="15"/>
      <c r="AV1164" s="24"/>
      <c r="AW1164" s="15"/>
      <c r="AX1164" s="24"/>
      <c r="AY1164" s="15"/>
      <c r="AZ1164" s="15"/>
      <c r="BA1164" s="15"/>
      <c r="BB1164" s="15"/>
      <c r="BC1164" s="15"/>
      <c r="BD1164" s="15"/>
      <c r="BE1164" s="15"/>
      <c r="BF1164" s="24"/>
      <c r="BG1164" s="15"/>
      <c r="BH1164" s="24"/>
      <c r="BI1164" s="15"/>
      <c r="BJ1164" s="24"/>
      <c r="BK1164" s="15"/>
      <c r="BL1164" s="24"/>
      <c r="BM1164" s="15"/>
      <c r="BN1164" s="24"/>
      <c r="BO1164" s="15"/>
      <c r="BP1164" s="24"/>
      <c r="BQ1164" s="15"/>
      <c r="BR1164" s="24"/>
      <c r="BS1164" s="15"/>
      <c r="BT1164" s="24"/>
      <c r="BU1164" s="15"/>
      <c r="BV1164" s="24"/>
      <c r="BW1164" s="15"/>
      <c r="BX1164" s="24"/>
      <c r="BY1164" s="15"/>
      <c r="BZ1164" s="24"/>
      <c r="CA1164" s="15"/>
      <c r="CB1164" s="24"/>
      <c r="CC1164" s="15"/>
      <c r="CD1164" s="24"/>
      <c r="CE1164" s="15"/>
      <c r="CF1164" s="24"/>
      <c r="CG1164" s="15"/>
      <c r="CH1164" s="25"/>
      <c r="CI1164" s="15"/>
      <c r="CJ1164" s="25"/>
      <c r="CK1164" s="15"/>
      <c r="CL1164" s="25"/>
      <c r="CM1164" s="15"/>
      <c r="CN1164" s="25"/>
      <c r="CO1164" s="15"/>
      <c r="CP1164" s="25"/>
      <c r="CQ1164" s="15"/>
      <c r="CR1164" s="25"/>
      <c r="CS1164" s="15">
        <f t="shared" si="240"/>
        <v>0</v>
      </c>
      <c r="CT1164" s="15">
        <f t="shared" si="241"/>
        <v>0</v>
      </c>
      <c r="CU1164" s="15">
        <f t="shared" si="242"/>
        <v>0</v>
      </c>
      <c r="CV1164" s="15">
        <f t="shared" si="243"/>
        <v>0</v>
      </c>
      <c r="CW1164" s="15"/>
      <c r="CX1164" s="15"/>
      <c r="CY1164" s="15">
        <f t="shared" si="244"/>
        <v>0</v>
      </c>
      <c r="CZ1164" s="15">
        <f>GG1164</f>
        <v>0</v>
      </c>
      <c r="DA1164" s="19"/>
      <c r="DB1164" s="17"/>
      <c r="DC1164" s="17">
        <f>0.4*20.4</f>
        <v>8.16</v>
      </c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7"/>
      <c r="DQ1164" s="17"/>
      <c r="DR1164" s="17"/>
      <c r="DS1164" s="17"/>
      <c r="DT1164" s="17"/>
      <c r="DU1164" s="17"/>
      <c r="DV1164" s="17"/>
      <c r="DW1164" s="15"/>
      <c r="DX1164" s="20"/>
      <c r="DY1164" s="15">
        <f>0.4*71</f>
        <v>28.400000000000002</v>
      </c>
      <c r="DZ1164" s="20">
        <v>5</v>
      </c>
      <c r="EA1164" s="15"/>
      <c r="EB1164" s="20"/>
      <c r="EC1164" s="15"/>
      <c r="ED1164" s="20"/>
      <c r="EE1164" s="15">
        <v>52</v>
      </c>
      <c r="EF1164" s="20"/>
      <c r="EG1164" s="15"/>
      <c r="EH1164" s="20"/>
      <c r="EI1164" s="15"/>
      <c r="EJ1164" s="20"/>
      <c r="EK1164" s="15"/>
      <c r="EL1164" s="20"/>
      <c r="EM1164" s="15"/>
      <c r="EN1164" s="20"/>
      <c r="EO1164" s="15"/>
      <c r="EP1164" s="20"/>
      <c r="EQ1164" s="17"/>
      <c r="ER1164" s="20"/>
      <c r="ES1164" s="15"/>
      <c r="ET1164" s="20"/>
      <c r="EU1164" s="15"/>
      <c r="EV1164" s="20"/>
      <c r="EW1164" s="15"/>
      <c r="EX1164" s="20"/>
      <c r="EY1164" s="15"/>
      <c r="EZ1164" s="20"/>
      <c r="FA1164" s="15"/>
      <c r="FB1164" s="20"/>
      <c r="FC1164" s="15"/>
      <c r="FD1164" s="20"/>
      <c r="FE1164" s="15"/>
      <c r="FF1164" s="20"/>
      <c r="FG1164" s="15"/>
      <c r="FH1164" s="20"/>
      <c r="FI1164" s="15"/>
      <c r="FJ1164" s="20"/>
      <c r="FK1164" s="15"/>
      <c r="FL1164" s="20"/>
      <c r="FM1164" s="15"/>
      <c r="FN1164" s="20"/>
      <c r="FO1164" s="15"/>
      <c r="FP1164" s="20"/>
      <c r="FQ1164" s="15"/>
      <c r="FR1164" s="20"/>
      <c r="FS1164" s="15"/>
      <c r="FT1164" s="20"/>
      <c r="FU1164" s="15"/>
      <c r="FV1164" s="20"/>
      <c r="FW1164" s="15"/>
      <c r="FX1164" s="20"/>
      <c r="FY1164" s="15"/>
      <c r="FZ1164" s="20"/>
      <c r="GA1164" s="15"/>
      <c r="GB1164" s="20"/>
      <c r="GC1164" s="15"/>
      <c r="GD1164" s="20"/>
      <c r="GE1164" s="15"/>
      <c r="GF1164" s="20"/>
      <c r="GG1164" s="170"/>
    </row>
    <row r="1165" spans="1:189" s="2" customFormat="1" ht="14" x14ac:dyDescent="0.3">
      <c r="A1165" s="15" t="s">
        <v>133</v>
      </c>
      <c r="B1165" s="15" t="s">
        <v>140</v>
      </c>
      <c r="C1165" s="15" t="s">
        <v>4081</v>
      </c>
      <c r="D1165" s="15" t="s">
        <v>4082</v>
      </c>
      <c r="E1165" s="15" t="str">
        <f t="shared" si="238"/>
        <v>SHUCHEN ZHOU</v>
      </c>
      <c r="F1165" s="15" t="s">
        <v>128</v>
      </c>
      <c r="G1165" s="15">
        <v>999921148</v>
      </c>
      <c r="H1165" s="15">
        <f t="shared" si="239"/>
        <v>79</v>
      </c>
      <c r="I1165" s="15"/>
      <c r="J1165" s="15"/>
      <c r="K1165" s="16"/>
      <c r="L1165" s="15"/>
      <c r="M1165" s="15"/>
      <c r="N1165" s="15"/>
      <c r="O1165" s="15">
        <f t="shared" si="234"/>
        <v>0</v>
      </c>
      <c r="P1165" s="15">
        <v>0</v>
      </c>
      <c r="Q1165" s="15">
        <f t="shared" si="235"/>
        <v>0</v>
      </c>
      <c r="R1165" s="15">
        <v>0</v>
      </c>
      <c r="S1165" s="15">
        <v>0</v>
      </c>
      <c r="T1165" s="15">
        <f t="shared" si="236"/>
        <v>0</v>
      </c>
      <c r="U1165" s="15">
        <f t="shared" si="237"/>
        <v>0</v>
      </c>
      <c r="V1165" s="15"/>
      <c r="W1165" s="15"/>
      <c r="X1165" s="15"/>
      <c r="Y1165" s="15"/>
      <c r="Z1165" s="16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>
        <f t="shared" si="240"/>
        <v>0</v>
      </c>
      <c r="CT1165" s="15">
        <f t="shared" si="241"/>
        <v>0</v>
      </c>
      <c r="CU1165" s="15">
        <f t="shared" si="242"/>
        <v>0</v>
      </c>
      <c r="CV1165" s="15">
        <f t="shared" si="243"/>
        <v>79</v>
      </c>
      <c r="CW1165" s="15"/>
      <c r="CX1165" s="15"/>
      <c r="CY1165" s="15">
        <f t="shared" si="244"/>
        <v>0</v>
      </c>
      <c r="CZ1165" s="15">
        <f>GG1165</f>
        <v>0</v>
      </c>
      <c r="DA1165" s="16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20"/>
      <c r="DY1165" s="15"/>
      <c r="DZ1165" s="20"/>
      <c r="EA1165" s="15"/>
      <c r="EB1165" s="20"/>
      <c r="EC1165" s="15"/>
      <c r="ED1165" s="20"/>
      <c r="EE1165" s="15"/>
      <c r="EF1165" s="20"/>
      <c r="EG1165" s="15"/>
      <c r="EH1165" s="20"/>
      <c r="EI1165" s="15"/>
      <c r="EJ1165" s="20"/>
      <c r="EK1165" s="15"/>
      <c r="EL1165" s="20"/>
      <c r="EM1165" s="15"/>
      <c r="EN1165" s="20"/>
      <c r="EO1165" s="15"/>
      <c r="EP1165" s="20"/>
      <c r="EQ1165" s="15"/>
      <c r="ER1165" s="20"/>
      <c r="ES1165" s="15"/>
      <c r="ET1165" s="20"/>
      <c r="EU1165" s="15"/>
      <c r="EV1165" s="20"/>
      <c r="EW1165" s="15"/>
      <c r="EX1165" s="20"/>
      <c r="EY1165" s="15"/>
      <c r="EZ1165" s="16"/>
      <c r="FA1165" s="15"/>
      <c r="FB1165" s="20"/>
      <c r="FC1165" s="15"/>
      <c r="FD1165" s="16"/>
      <c r="FE1165" s="15"/>
      <c r="FF1165" s="16"/>
      <c r="FG1165" s="15"/>
      <c r="FH1165" s="16"/>
      <c r="FI1165" s="15"/>
      <c r="FJ1165" s="16"/>
      <c r="FK1165" s="15"/>
      <c r="FL1165" s="16"/>
      <c r="FM1165" s="15"/>
      <c r="FN1165" s="16"/>
      <c r="FO1165" s="15"/>
      <c r="FP1165" s="20"/>
      <c r="FQ1165" s="15"/>
      <c r="FR1165" s="16"/>
      <c r="FS1165" s="15"/>
      <c r="FT1165" s="16"/>
      <c r="FU1165" s="15"/>
      <c r="FV1165" s="16"/>
      <c r="FW1165" s="15"/>
      <c r="FX1165" s="16"/>
      <c r="FY1165" s="15"/>
      <c r="FZ1165" s="16"/>
      <c r="GA1165" s="15"/>
      <c r="GB1165" s="16"/>
      <c r="GC1165" s="15">
        <v>79</v>
      </c>
      <c r="GD1165" s="20">
        <v>3</v>
      </c>
      <c r="GE1165" s="15"/>
      <c r="GF1165" s="20"/>
      <c r="GG1165" s="170"/>
    </row>
    <row r="1166" spans="1:189" s="2" customFormat="1" ht="14" x14ac:dyDescent="0.3">
      <c r="A1166" s="15" t="s">
        <v>130</v>
      </c>
      <c r="B1166" s="17" t="s">
        <v>126</v>
      </c>
      <c r="C1166" s="17" t="s">
        <v>1814</v>
      </c>
      <c r="D1166" s="17" t="s">
        <v>1815</v>
      </c>
      <c r="E1166" s="15" t="str">
        <f t="shared" si="238"/>
        <v>Dahna Tao</v>
      </c>
      <c r="F1166" s="17" t="s">
        <v>128</v>
      </c>
      <c r="G1166" s="17">
        <v>999921151</v>
      </c>
      <c r="H1166" s="15">
        <f t="shared" si="239"/>
        <v>74</v>
      </c>
      <c r="I1166" s="15"/>
      <c r="J1166" s="17">
        <f>(O1166+P1166+R1166+S1166+T1166+U1166)/2</f>
        <v>14</v>
      </c>
      <c r="K1166" s="16"/>
      <c r="L1166" s="15"/>
      <c r="M1166" s="15"/>
      <c r="N1166" s="15"/>
      <c r="O1166" s="15">
        <f t="shared" si="234"/>
        <v>28</v>
      </c>
      <c r="P1166" s="15">
        <v>0</v>
      </c>
      <c r="Q1166" s="15">
        <f t="shared" si="235"/>
        <v>0</v>
      </c>
      <c r="R1166" s="15">
        <v>0</v>
      </c>
      <c r="S1166" s="15">
        <v>0</v>
      </c>
      <c r="T1166" s="15">
        <f t="shared" si="236"/>
        <v>0</v>
      </c>
      <c r="U1166" s="15">
        <f t="shared" si="237"/>
        <v>0</v>
      </c>
      <c r="V1166" s="15"/>
      <c r="W1166" s="15"/>
      <c r="X1166" s="15"/>
      <c r="Y1166" s="15"/>
      <c r="Z1166" s="16"/>
      <c r="AA1166" s="15"/>
      <c r="AB1166" s="24"/>
      <c r="AC1166" s="15"/>
      <c r="AD1166" s="15"/>
      <c r="AE1166" s="15"/>
      <c r="AF1166" s="15"/>
      <c r="AG1166" s="15"/>
      <c r="AH1166" s="24"/>
      <c r="AI1166" s="15"/>
      <c r="AJ1166" s="15"/>
      <c r="AK1166" s="15"/>
      <c r="AL1166" s="15"/>
      <c r="AM1166" s="15"/>
      <c r="AN1166" s="24"/>
      <c r="AO1166" s="15"/>
      <c r="AP1166" s="24"/>
      <c r="AQ1166" s="15"/>
      <c r="AR1166" s="24"/>
      <c r="AS1166" s="15"/>
      <c r="AT1166" s="24"/>
      <c r="AU1166" s="15"/>
      <c r="AV1166" s="24"/>
      <c r="AW1166" s="15"/>
      <c r="AX1166" s="24"/>
      <c r="AY1166" s="15"/>
      <c r="AZ1166" s="15"/>
      <c r="BA1166" s="15"/>
      <c r="BB1166" s="15"/>
      <c r="BC1166" s="15"/>
      <c r="BD1166" s="15"/>
      <c r="BE1166" s="15"/>
      <c r="BF1166" s="24"/>
      <c r="BG1166" s="15"/>
      <c r="BH1166" s="24"/>
      <c r="BI1166" s="15"/>
      <c r="BJ1166" s="24"/>
      <c r="BK1166" s="15"/>
      <c r="BL1166" s="24"/>
      <c r="BM1166" s="15"/>
      <c r="BN1166" s="24"/>
      <c r="BO1166" s="15"/>
      <c r="BP1166" s="24"/>
      <c r="BQ1166" s="15"/>
      <c r="BR1166" s="24"/>
      <c r="BS1166" s="15"/>
      <c r="BT1166" s="24"/>
      <c r="BU1166" s="15"/>
      <c r="BV1166" s="24"/>
      <c r="BW1166" s="15"/>
      <c r="BX1166" s="24"/>
      <c r="BY1166" s="15"/>
      <c r="BZ1166" s="24"/>
      <c r="CA1166" s="15"/>
      <c r="CB1166" s="24"/>
      <c r="CC1166" s="15"/>
      <c r="CD1166" s="24"/>
      <c r="CE1166" s="15"/>
      <c r="CF1166" s="24"/>
      <c r="CG1166" s="15"/>
      <c r="CH1166" s="25"/>
      <c r="CI1166" s="15"/>
      <c r="CJ1166" s="25"/>
      <c r="CK1166" s="15"/>
      <c r="CL1166" s="25"/>
      <c r="CM1166" s="15"/>
      <c r="CN1166" s="25"/>
      <c r="CO1166" s="15"/>
      <c r="CP1166" s="25"/>
      <c r="CQ1166" s="15"/>
      <c r="CR1166" s="25"/>
      <c r="CS1166" s="15">
        <f t="shared" si="240"/>
        <v>0</v>
      </c>
      <c r="CT1166" s="15">
        <f t="shared" si="241"/>
        <v>60</v>
      </c>
      <c r="CU1166" s="15">
        <f t="shared" si="242"/>
        <v>1</v>
      </c>
      <c r="CV1166" s="15">
        <f t="shared" si="243"/>
        <v>0</v>
      </c>
      <c r="CW1166" s="15"/>
      <c r="CX1166" s="15"/>
      <c r="CY1166" s="15">
        <f t="shared" si="244"/>
        <v>0</v>
      </c>
      <c r="CZ1166" s="15">
        <f>GG1166</f>
        <v>0</v>
      </c>
      <c r="DA1166" s="19"/>
      <c r="DB1166" s="17"/>
      <c r="DC1166" s="17">
        <v>34</v>
      </c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7"/>
      <c r="DQ1166" s="17"/>
      <c r="DR1166" s="17"/>
      <c r="DS1166" s="17"/>
      <c r="DT1166" s="17"/>
      <c r="DU1166" s="17"/>
      <c r="DV1166" s="17"/>
      <c r="DW1166" s="15"/>
      <c r="DX1166" s="20"/>
      <c r="DY1166" s="15"/>
      <c r="DZ1166" s="20"/>
      <c r="EA1166" s="15"/>
      <c r="EB1166" s="20"/>
      <c r="EC1166" s="15"/>
      <c r="ED1166" s="20"/>
      <c r="EE1166" s="15">
        <v>28</v>
      </c>
      <c r="EF1166" s="20"/>
      <c r="EG1166" s="15"/>
      <c r="EH1166" s="20"/>
      <c r="EI1166" s="15"/>
      <c r="EJ1166" s="20"/>
      <c r="EK1166" s="15"/>
      <c r="EL1166" s="20"/>
      <c r="EM1166" s="15"/>
      <c r="EN1166" s="20"/>
      <c r="EO1166" s="15"/>
      <c r="EP1166" s="20"/>
      <c r="EQ1166" s="17">
        <v>60</v>
      </c>
      <c r="ER1166" s="20">
        <v>1</v>
      </c>
      <c r="ES1166" s="15"/>
      <c r="ET1166" s="20"/>
      <c r="EU1166" s="15"/>
      <c r="EV1166" s="20"/>
      <c r="EW1166" s="15"/>
      <c r="EX1166" s="20"/>
      <c r="EY1166" s="15"/>
      <c r="EZ1166" s="20"/>
      <c r="FA1166" s="15"/>
      <c r="FB1166" s="20"/>
      <c r="FC1166" s="15"/>
      <c r="FD1166" s="20"/>
      <c r="FE1166" s="15"/>
      <c r="FF1166" s="20"/>
      <c r="FG1166" s="15"/>
      <c r="FH1166" s="20"/>
      <c r="FI1166" s="15"/>
      <c r="FJ1166" s="20"/>
      <c r="FK1166" s="15"/>
      <c r="FL1166" s="20"/>
      <c r="FM1166" s="15"/>
      <c r="FN1166" s="20"/>
      <c r="FO1166" s="15"/>
      <c r="FP1166" s="20"/>
      <c r="FQ1166" s="15"/>
      <c r="FR1166" s="20"/>
      <c r="FS1166" s="15"/>
      <c r="FT1166" s="20"/>
      <c r="FU1166" s="15"/>
      <c r="FV1166" s="20"/>
      <c r="FW1166" s="15"/>
      <c r="FX1166" s="20"/>
      <c r="FY1166" s="15"/>
      <c r="FZ1166" s="20"/>
      <c r="GA1166" s="15"/>
      <c r="GB1166" s="20"/>
      <c r="GC1166" s="15"/>
      <c r="GD1166" s="20"/>
      <c r="GE1166" s="15"/>
      <c r="GF1166" s="20"/>
      <c r="GG1166" s="170"/>
    </row>
    <row r="1167" spans="1:189" s="2" customFormat="1" ht="14" x14ac:dyDescent="0.3">
      <c r="A1167" s="17" t="s">
        <v>146</v>
      </c>
      <c r="B1167" s="17" t="s">
        <v>126</v>
      </c>
      <c r="C1167" s="17" t="s">
        <v>1816</v>
      </c>
      <c r="D1167" s="17" t="s">
        <v>1815</v>
      </c>
      <c r="E1167" s="15" t="str">
        <f t="shared" si="238"/>
        <v>Dayne Tao</v>
      </c>
      <c r="F1167" s="17" t="s">
        <v>135</v>
      </c>
      <c r="G1167" s="17">
        <v>999921152</v>
      </c>
      <c r="H1167" s="15">
        <f t="shared" si="239"/>
        <v>55</v>
      </c>
      <c r="I1167" s="15"/>
      <c r="J1167" s="15"/>
      <c r="K1167" s="16"/>
      <c r="L1167" s="15"/>
      <c r="M1167" s="15"/>
      <c r="N1167" s="15"/>
      <c r="O1167" s="15">
        <f t="shared" si="234"/>
        <v>25</v>
      </c>
      <c r="P1167" s="15">
        <v>0</v>
      </c>
      <c r="Q1167" s="15">
        <f t="shared" si="235"/>
        <v>0</v>
      </c>
      <c r="R1167" s="15">
        <v>0</v>
      </c>
      <c r="S1167" s="15">
        <v>0</v>
      </c>
      <c r="T1167" s="15">
        <f t="shared" si="236"/>
        <v>0</v>
      </c>
      <c r="U1167" s="15">
        <f t="shared" si="237"/>
        <v>0</v>
      </c>
      <c r="V1167" s="15"/>
      <c r="W1167" s="15"/>
      <c r="X1167" s="15"/>
      <c r="Y1167" s="15"/>
      <c r="Z1167" s="16"/>
      <c r="AA1167" s="15"/>
      <c r="AB1167" s="24"/>
      <c r="AC1167" s="15"/>
      <c r="AD1167" s="15"/>
      <c r="AE1167" s="15"/>
      <c r="AF1167" s="15"/>
      <c r="AG1167" s="15"/>
      <c r="AH1167" s="24"/>
      <c r="AI1167" s="15"/>
      <c r="AJ1167" s="15"/>
      <c r="AK1167" s="15"/>
      <c r="AL1167" s="15"/>
      <c r="AM1167" s="15"/>
      <c r="AN1167" s="24"/>
      <c r="AO1167" s="15"/>
      <c r="AP1167" s="24"/>
      <c r="AQ1167" s="15"/>
      <c r="AR1167" s="24"/>
      <c r="AS1167" s="15"/>
      <c r="AT1167" s="24"/>
      <c r="AU1167" s="15"/>
      <c r="AV1167" s="24"/>
      <c r="AW1167" s="15"/>
      <c r="AX1167" s="24"/>
      <c r="AY1167" s="15"/>
      <c r="AZ1167" s="15"/>
      <c r="BA1167" s="15"/>
      <c r="BB1167" s="15"/>
      <c r="BC1167" s="15"/>
      <c r="BD1167" s="15"/>
      <c r="BE1167" s="15"/>
      <c r="BF1167" s="24"/>
      <c r="BG1167" s="15"/>
      <c r="BH1167" s="24"/>
      <c r="BI1167" s="15"/>
      <c r="BJ1167" s="24"/>
      <c r="BK1167" s="15"/>
      <c r="BL1167" s="24"/>
      <c r="BM1167" s="15"/>
      <c r="BN1167" s="24"/>
      <c r="BO1167" s="15"/>
      <c r="BP1167" s="24"/>
      <c r="BQ1167" s="15"/>
      <c r="BR1167" s="24"/>
      <c r="BS1167" s="15"/>
      <c r="BT1167" s="24"/>
      <c r="BU1167" s="15"/>
      <c r="BV1167" s="24"/>
      <c r="BW1167" s="15"/>
      <c r="BX1167" s="24"/>
      <c r="BY1167" s="15"/>
      <c r="BZ1167" s="24"/>
      <c r="CA1167" s="15"/>
      <c r="CB1167" s="24"/>
      <c r="CC1167" s="15"/>
      <c r="CD1167" s="24"/>
      <c r="CE1167" s="15"/>
      <c r="CF1167" s="24"/>
      <c r="CG1167" s="15"/>
      <c r="CH1167" s="25"/>
      <c r="CI1167" s="15"/>
      <c r="CJ1167" s="25"/>
      <c r="CK1167" s="15"/>
      <c r="CL1167" s="25"/>
      <c r="CM1167" s="15"/>
      <c r="CN1167" s="25"/>
      <c r="CO1167" s="15"/>
      <c r="CP1167" s="25"/>
      <c r="CQ1167" s="15"/>
      <c r="CR1167" s="25"/>
      <c r="CS1167" s="15">
        <f t="shared" si="240"/>
        <v>0</v>
      </c>
      <c r="CT1167" s="15">
        <f t="shared" si="241"/>
        <v>30</v>
      </c>
      <c r="CU1167" s="15">
        <f t="shared" si="242"/>
        <v>1</v>
      </c>
      <c r="CV1167" s="15">
        <f t="shared" si="243"/>
        <v>0</v>
      </c>
      <c r="CW1167" s="15"/>
      <c r="CX1167" s="15"/>
      <c r="CY1167" s="15">
        <f t="shared" si="244"/>
        <v>0</v>
      </c>
      <c r="CZ1167" s="15">
        <f>GG1167</f>
        <v>0</v>
      </c>
      <c r="DA1167" s="19"/>
      <c r="DB1167" s="17"/>
      <c r="DC1167" s="17">
        <v>30</v>
      </c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7"/>
      <c r="DQ1167" s="17"/>
      <c r="DR1167" s="17"/>
      <c r="DS1167" s="17"/>
      <c r="DT1167" s="17"/>
      <c r="DU1167" s="17"/>
      <c r="DV1167" s="17"/>
      <c r="DW1167" s="15"/>
      <c r="DX1167" s="20"/>
      <c r="DY1167" s="15"/>
      <c r="DZ1167" s="20"/>
      <c r="EA1167" s="15"/>
      <c r="EB1167" s="20"/>
      <c r="EC1167" s="15"/>
      <c r="ED1167" s="20"/>
      <c r="EE1167" s="15">
        <v>25</v>
      </c>
      <c r="EF1167" s="20"/>
      <c r="EG1167" s="15"/>
      <c r="EH1167" s="20"/>
      <c r="EI1167" s="15"/>
      <c r="EJ1167" s="20"/>
      <c r="EK1167" s="15"/>
      <c r="EL1167" s="20"/>
      <c r="EM1167" s="15"/>
      <c r="EN1167" s="20"/>
      <c r="EO1167" s="15"/>
      <c r="EP1167" s="20"/>
      <c r="EQ1167" s="17">
        <v>30</v>
      </c>
      <c r="ER1167" s="20">
        <v>1</v>
      </c>
      <c r="ES1167" s="15"/>
      <c r="ET1167" s="20"/>
      <c r="EU1167" s="15"/>
      <c r="EV1167" s="20"/>
      <c r="EW1167" s="15"/>
      <c r="EX1167" s="20"/>
      <c r="EY1167" s="15"/>
      <c r="EZ1167" s="20"/>
      <c r="FA1167" s="15"/>
      <c r="FB1167" s="20"/>
      <c r="FC1167" s="15"/>
      <c r="FD1167" s="20"/>
      <c r="FE1167" s="15"/>
      <c r="FF1167" s="20"/>
      <c r="FG1167" s="15"/>
      <c r="FH1167" s="20"/>
      <c r="FI1167" s="15"/>
      <c r="FJ1167" s="20"/>
      <c r="FK1167" s="15"/>
      <c r="FL1167" s="20"/>
      <c r="FM1167" s="15"/>
      <c r="FN1167" s="20"/>
      <c r="FO1167" s="15"/>
      <c r="FP1167" s="20"/>
      <c r="FQ1167" s="15"/>
      <c r="FR1167" s="20"/>
      <c r="FS1167" s="15"/>
      <c r="FT1167" s="20"/>
      <c r="FU1167" s="15"/>
      <c r="FV1167" s="20"/>
      <c r="FW1167" s="15"/>
      <c r="FX1167" s="20"/>
      <c r="FY1167" s="15"/>
      <c r="FZ1167" s="20"/>
      <c r="GA1167" s="15"/>
      <c r="GB1167" s="20"/>
      <c r="GC1167" s="15"/>
      <c r="GD1167" s="20"/>
      <c r="GE1167" s="15"/>
      <c r="GF1167" s="20"/>
      <c r="GG1167" s="170"/>
    </row>
    <row r="1168" spans="1:189" s="2" customFormat="1" ht="14" x14ac:dyDescent="0.3">
      <c r="A1168" s="15" t="s">
        <v>2904</v>
      </c>
      <c r="B1168" s="15" t="s">
        <v>126</v>
      </c>
      <c r="C1168" s="15" t="s">
        <v>2508</v>
      </c>
      <c r="D1168" s="15" t="s">
        <v>2509</v>
      </c>
      <c r="E1168" s="15" t="str">
        <f t="shared" si="238"/>
        <v>Bakhodir Alovkonov</v>
      </c>
      <c r="F1168" s="15" t="s">
        <v>135</v>
      </c>
      <c r="G1168" s="15">
        <v>999921156</v>
      </c>
      <c r="H1168" s="15">
        <f t="shared" si="239"/>
        <v>115</v>
      </c>
      <c r="I1168" s="15"/>
      <c r="J1168" s="15"/>
      <c r="K1168" s="16"/>
      <c r="L1168" s="15"/>
      <c r="M1168" s="15"/>
      <c r="N1168" s="15"/>
      <c r="O1168" s="15">
        <f t="shared" si="234"/>
        <v>0</v>
      </c>
      <c r="P1168" s="15">
        <v>0</v>
      </c>
      <c r="Q1168" s="15">
        <f t="shared" si="235"/>
        <v>0</v>
      </c>
      <c r="R1168" s="15">
        <v>0</v>
      </c>
      <c r="S1168" s="15">
        <v>0</v>
      </c>
      <c r="T1168" s="15">
        <f t="shared" si="236"/>
        <v>0</v>
      </c>
      <c r="U1168" s="15">
        <f t="shared" si="237"/>
        <v>0</v>
      </c>
      <c r="V1168" s="15"/>
      <c r="W1168" s="15"/>
      <c r="X1168" s="15"/>
      <c r="Y1168" s="15"/>
      <c r="Z1168" s="16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>
        <f t="shared" si="240"/>
        <v>0</v>
      </c>
      <c r="CT1168" s="15">
        <f t="shared" si="241"/>
        <v>30</v>
      </c>
      <c r="CU1168" s="15">
        <f t="shared" si="242"/>
        <v>1</v>
      </c>
      <c r="CV1168" s="15">
        <f t="shared" si="243"/>
        <v>0</v>
      </c>
      <c r="CW1168" s="15"/>
      <c r="CX1168" s="15"/>
      <c r="CY1168" s="15">
        <f t="shared" si="244"/>
        <v>85</v>
      </c>
      <c r="CZ1168" s="15">
        <f>GG1168</f>
        <v>0</v>
      </c>
      <c r="DA1168" s="16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20"/>
      <c r="DY1168" s="15"/>
      <c r="DZ1168" s="20"/>
      <c r="EA1168" s="15"/>
      <c r="EB1168" s="20"/>
      <c r="EC1168" s="15"/>
      <c r="ED1168" s="20"/>
      <c r="EE1168" s="15"/>
      <c r="EF1168" s="20"/>
      <c r="EG1168" s="15"/>
      <c r="EH1168" s="20"/>
      <c r="EI1168" s="15"/>
      <c r="EJ1168" s="20"/>
      <c r="EK1168" s="15"/>
      <c r="EL1168" s="20"/>
      <c r="EM1168" s="15"/>
      <c r="EN1168" s="20"/>
      <c r="EO1168" s="15">
        <v>85</v>
      </c>
      <c r="EP1168" s="20"/>
      <c r="EQ1168" s="15"/>
      <c r="ER1168" s="20"/>
      <c r="ES1168" s="15"/>
      <c r="ET1168" s="20"/>
      <c r="EU1168" s="15"/>
      <c r="EV1168" s="20"/>
      <c r="EW1168" s="15"/>
      <c r="EX1168" s="20"/>
      <c r="EY1168" s="15"/>
      <c r="EZ1168" s="20"/>
      <c r="FA1168" s="15"/>
      <c r="FB1168" s="20"/>
      <c r="FC1168" s="15">
        <v>30</v>
      </c>
      <c r="FD1168" s="20">
        <v>1</v>
      </c>
      <c r="FE1168" s="15"/>
      <c r="FF1168" s="20"/>
      <c r="FG1168" s="15"/>
      <c r="FH1168" s="20"/>
      <c r="FI1168" s="15"/>
      <c r="FJ1168" s="20"/>
      <c r="FK1168" s="15"/>
      <c r="FL1168" s="20"/>
      <c r="FM1168" s="15"/>
      <c r="FN1168" s="20"/>
      <c r="FO1168" s="15"/>
      <c r="FP1168" s="20"/>
      <c r="FQ1168" s="15"/>
      <c r="FR1168" s="20"/>
      <c r="FS1168" s="15"/>
      <c r="FT1168" s="20"/>
      <c r="FU1168" s="15"/>
      <c r="FV1168" s="20"/>
      <c r="FW1168" s="15"/>
      <c r="FX1168" s="20"/>
      <c r="FY1168" s="15"/>
      <c r="FZ1168" s="20"/>
      <c r="GA1168" s="15"/>
      <c r="GB1168" s="20"/>
      <c r="GC1168" s="15"/>
      <c r="GD1168" s="20"/>
      <c r="GE1168" s="15"/>
      <c r="GF1168" s="20"/>
      <c r="GG1168" s="170"/>
    </row>
    <row r="1169" spans="1:189" s="2" customFormat="1" ht="14" x14ac:dyDescent="0.3">
      <c r="A1169" s="17" t="s">
        <v>133</v>
      </c>
      <c r="B1169" s="17" t="s">
        <v>140</v>
      </c>
      <c r="C1169" s="17" t="s">
        <v>1562</v>
      </c>
      <c r="D1169" s="17" t="s">
        <v>1563</v>
      </c>
      <c r="E1169" s="15" t="str">
        <f t="shared" si="238"/>
        <v>Amelia Jo Perez</v>
      </c>
      <c r="F1169" s="17" t="s">
        <v>128</v>
      </c>
      <c r="G1169" s="17">
        <v>999921165</v>
      </c>
      <c r="H1169" s="15">
        <f t="shared" si="239"/>
        <v>46.5</v>
      </c>
      <c r="I1169" s="15"/>
      <c r="J1169" s="17">
        <f>(O1169+P1169+R1169+S1169+T1169+U1169)/2</f>
        <v>12.5</v>
      </c>
      <c r="K1169" s="16"/>
      <c r="L1169" s="15"/>
      <c r="M1169" s="15"/>
      <c r="N1169" s="15"/>
      <c r="O1169" s="15">
        <f t="shared" si="234"/>
        <v>25</v>
      </c>
      <c r="P1169" s="15">
        <v>0</v>
      </c>
      <c r="Q1169" s="15">
        <f t="shared" si="235"/>
        <v>0</v>
      </c>
      <c r="R1169" s="15">
        <v>0</v>
      </c>
      <c r="S1169" s="15">
        <v>0</v>
      </c>
      <c r="T1169" s="15">
        <f t="shared" si="236"/>
        <v>0</v>
      </c>
      <c r="U1169" s="15">
        <f t="shared" si="237"/>
        <v>0</v>
      </c>
      <c r="V1169" s="15"/>
      <c r="W1169" s="15"/>
      <c r="X1169" s="15"/>
      <c r="Y1169" s="15"/>
      <c r="Z1169" s="16"/>
      <c r="AA1169" s="15"/>
      <c r="AB1169" s="24"/>
      <c r="AC1169" s="15"/>
      <c r="AD1169" s="15"/>
      <c r="AE1169" s="15"/>
      <c r="AF1169" s="15"/>
      <c r="AG1169" s="15"/>
      <c r="AH1169" s="24"/>
      <c r="AI1169" s="15"/>
      <c r="AJ1169" s="15"/>
      <c r="AK1169" s="15"/>
      <c r="AL1169" s="15"/>
      <c r="AM1169" s="15"/>
      <c r="AN1169" s="24"/>
      <c r="AO1169" s="15"/>
      <c r="AP1169" s="24"/>
      <c r="AQ1169" s="15"/>
      <c r="AR1169" s="24"/>
      <c r="AS1169" s="15"/>
      <c r="AT1169" s="24"/>
      <c r="AU1169" s="15"/>
      <c r="AV1169" s="24"/>
      <c r="AW1169" s="15"/>
      <c r="AX1169" s="24"/>
      <c r="AY1169" s="15"/>
      <c r="AZ1169" s="15"/>
      <c r="BA1169" s="15"/>
      <c r="BB1169" s="15"/>
      <c r="BC1169" s="15"/>
      <c r="BD1169" s="15"/>
      <c r="BE1169" s="15"/>
      <c r="BF1169" s="24"/>
      <c r="BG1169" s="15"/>
      <c r="BH1169" s="24"/>
      <c r="BI1169" s="15"/>
      <c r="BJ1169" s="24"/>
      <c r="BK1169" s="15"/>
      <c r="BL1169" s="24"/>
      <c r="BM1169" s="15"/>
      <c r="BN1169" s="24"/>
      <c r="BO1169" s="15"/>
      <c r="BP1169" s="24"/>
      <c r="BQ1169" s="15"/>
      <c r="BR1169" s="24"/>
      <c r="BS1169" s="15"/>
      <c r="BT1169" s="24"/>
      <c r="BU1169" s="15"/>
      <c r="BV1169" s="24"/>
      <c r="BW1169" s="15"/>
      <c r="BX1169" s="24"/>
      <c r="BY1169" s="15"/>
      <c r="BZ1169" s="24"/>
      <c r="CA1169" s="15"/>
      <c r="CB1169" s="24"/>
      <c r="CC1169" s="15"/>
      <c r="CD1169" s="24"/>
      <c r="CE1169" s="15"/>
      <c r="CF1169" s="24"/>
      <c r="CG1169" s="15"/>
      <c r="CH1169" s="25"/>
      <c r="CI1169" s="15"/>
      <c r="CJ1169" s="25"/>
      <c r="CK1169" s="15"/>
      <c r="CL1169" s="25"/>
      <c r="CM1169" s="15"/>
      <c r="CN1169" s="25"/>
      <c r="CO1169" s="15"/>
      <c r="CP1169" s="25"/>
      <c r="CQ1169" s="15"/>
      <c r="CR1169" s="25"/>
      <c r="CS1169" s="15">
        <f t="shared" si="240"/>
        <v>0</v>
      </c>
      <c r="CT1169" s="15">
        <f t="shared" si="241"/>
        <v>34</v>
      </c>
      <c r="CU1169" s="15">
        <f t="shared" si="242"/>
        <v>1</v>
      </c>
      <c r="CV1169" s="15">
        <f t="shared" si="243"/>
        <v>0</v>
      </c>
      <c r="CW1169" s="15"/>
      <c r="CX1169" s="15"/>
      <c r="CY1169" s="15">
        <f t="shared" si="244"/>
        <v>0</v>
      </c>
      <c r="CZ1169" s="15">
        <f>GG1169</f>
        <v>0</v>
      </c>
      <c r="DA1169" s="19"/>
      <c r="DB1169" s="17"/>
      <c r="DC1169" s="17">
        <f>0.4*34</f>
        <v>13.600000000000001</v>
      </c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7"/>
      <c r="DQ1169" s="17"/>
      <c r="DR1169" s="17"/>
      <c r="DS1169" s="17"/>
      <c r="DT1169" s="17"/>
      <c r="DU1169" s="17"/>
      <c r="DV1169" s="17"/>
      <c r="DW1169" s="15"/>
      <c r="DX1169" s="20"/>
      <c r="DY1169" s="15"/>
      <c r="DZ1169" s="20"/>
      <c r="EA1169" s="15"/>
      <c r="EB1169" s="20"/>
      <c r="EC1169" s="15"/>
      <c r="ED1169" s="20"/>
      <c r="EE1169" s="15">
        <v>25</v>
      </c>
      <c r="EF1169" s="20"/>
      <c r="EG1169" s="15"/>
      <c r="EH1169" s="20"/>
      <c r="EI1169" s="15"/>
      <c r="EJ1169" s="20"/>
      <c r="EK1169" s="15"/>
      <c r="EL1169" s="20"/>
      <c r="EM1169" s="15"/>
      <c r="EN1169" s="20"/>
      <c r="EO1169" s="15"/>
      <c r="EP1169" s="20"/>
      <c r="EQ1169" s="17">
        <v>34</v>
      </c>
      <c r="ER1169" s="20">
        <v>2</v>
      </c>
      <c r="ES1169" s="15"/>
      <c r="ET1169" s="20"/>
      <c r="EU1169" s="15"/>
      <c r="EV1169" s="20"/>
      <c r="EW1169" s="15"/>
      <c r="EX1169" s="20"/>
      <c r="EY1169" s="15"/>
      <c r="EZ1169" s="20"/>
      <c r="FA1169" s="15"/>
      <c r="FB1169" s="20"/>
      <c r="FC1169" s="15"/>
      <c r="FD1169" s="20"/>
      <c r="FE1169" s="15"/>
      <c r="FF1169" s="20"/>
      <c r="FG1169" s="15"/>
      <c r="FH1169" s="20"/>
      <c r="FI1169" s="15"/>
      <c r="FJ1169" s="20"/>
      <c r="FK1169" s="15"/>
      <c r="FL1169" s="20"/>
      <c r="FM1169" s="15"/>
      <c r="FN1169" s="20"/>
      <c r="FO1169" s="15"/>
      <c r="FP1169" s="20"/>
      <c r="FQ1169" s="15"/>
      <c r="FR1169" s="20"/>
      <c r="FS1169" s="15"/>
      <c r="FT1169" s="20"/>
      <c r="FU1169" s="15"/>
      <c r="FV1169" s="20"/>
      <c r="FW1169" s="15"/>
      <c r="FX1169" s="20"/>
      <c r="FY1169" s="15"/>
      <c r="FZ1169" s="20"/>
      <c r="GA1169" s="15"/>
      <c r="GB1169" s="20"/>
      <c r="GC1169" s="15"/>
      <c r="GD1169" s="20"/>
      <c r="GE1169" s="15"/>
      <c r="GF1169" s="20"/>
      <c r="GG1169" s="170"/>
    </row>
    <row r="1170" spans="1:189" s="2" customFormat="1" ht="14" x14ac:dyDescent="0.3">
      <c r="A1170" s="15" t="s">
        <v>146</v>
      </c>
      <c r="B1170" s="15" t="s">
        <v>140</v>
      </c>
      <c r="C1170" s="17" t="s">
        <v>1268</v>
      </c>
      <c r="D1170" s="17" t="s">
        <v>1269</v>
      </c>
      <c r="E1170" s="15" t="str">
        <f t="shared" si="238"/>
        <v>Teresa LIBBY</v>
      </c>
      <c r="F1170" s="15" t="s">
        <v>128</v>
      </c>
      <c r="G1170" s="17">
        <v>999921169</v>
      </c>
      <c r="H1170" s="15">
        <f t="shared" si="239"/>
        <v>90</v>
      </c>
      <c r="I1170" s="17"/>
      <c r="J1170" s="17"/>
      <c r="K1170" s="21"/>
      <c r="L1170" s="15"/>
      <c r="M1170" s="15"/>
      <c r="N1170" s="15"/>
      <c r="O1170" s="15">
        <f t="shared" si="234"/>
        <v>0</v>
      </c>
      <c r="P1170" s="15">
        <v>0</v>
      </c>
      <c r="Q1170" s="15">
        <f t="shared" si="235"/>
        <v>1</v>
      </c>
      <c r="R1170" s="15">
        <v>0</v>
      </c>
      <c r="S1170" s="15">
        <v>0</v>
      </c>
      <c r="T1170" s="15">
        <f t="shared" si="236"/>
        <v>0</v>
      </c>
      <c r="U1170" s="15">
        <f t="shared" si="237"/>
        <v>0</v>
      </c>
      <c r="V1170" s="15"/>
      <c r="W1170" s="15"/>
      <c r="X1170" s="15"/>
      <c r="Y1170" s="15"/>
      <c r="Z1170" s="21"/>
      <c r="AA1170" s="17"/>
      <c r="AB1170" s="17"/>
      <c r="AC1170" s="17"/>
      <c r="AD1170" s="17"/>
      <c r="AE1170" s="17"/>
      <c r="AF1170" s="24"/>
      <c r="AG1170" s="17"/>
      <c r="AH1170" s="24"/>
      <c r="AI1170" s="17"/>
      <c r="AJ1170" s="24"/>
      <c r="AK1170" s="17"/>
      <c r="AL1170" s="24"/>
      <c r="AM1170" s="17"/>
      <c r="AN1170" s="24"/>
      <c r="AO1170" s="17"/>
      <c r="AP1170" s="24"/>
      <c r="AQ1170" s="17"/>
      <c r="AR1170" s="24"/>
      <c r="AS1170" s="17"/>
      <c r="AT1170" s="24"/>
      <c r="AU1170" s="17"/>
      <c r="AV1170" s="24"/>
      <c r="AW1170" s="17"/>
      <c r="AX1170" s="24"/>
      <c r="AY1170" s="17"/>
      <c r="AZ1170" s="17"/>
      <c r="BA1170" s="17"/>
      <c r="BB1170" s="24"/>
      <c r="BC1170" s="17"/>
      <c r="BD1170" s="24"/>
      <c r="BE1170" s="17"/>
      <c r="BF1170" s="24"/>
      <c r="BG1170" s="17"/>
      <c r="BH1170" s="24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24"/>
      <c r="CQ1170" s="17"/>
      <c r="CR1170" s="24"/>
      <c r="CS1170" s="15">
        <f t="shared" si="240"/>
        <v>0</v>
      </c>
      <c r="CT1170" s="15">
        <f t="shared" si="241"/>
        <v>90</v>
      </c>
      <c r="CU1170" s="15">
        <f t="shared" si="242"/>
        <v>1</v>
      </c>
      <c r="CV1170" s="15">
        <f t="shared" si="243"/>
        <v>0</v>
      </c>
      <c r="CW1170" s="15"/>
      <c r="CX1170" s="15"/>
      <c r="CY1170" s="15">
        <f t="shared" si="244"/>
        <v>0</v>
      </c>
      <c r="CZ1170" s="15">
        <f>GG1170</f>
        <v>0</v>
      </c>
      <c r="DA1170" s="20"/>
      <c r="DB1170" s="17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>
        <v>58</v>
      </c>
      <c r="DP1170" s="17"/>
      <c r="DQ1170" s="15"/>
      <c r="DR1170" s="15"/>
      <c r="DS1170" s="15"/>
      <c r="DT1170" s="15"/>
      <c r="DU1170" s="15"/>
      <c r="DV1170" s="15"/>
      <c r="DW1170" s="15"/>
      <c r="DX1170" s="20"/>
      <c r="DY1170" s="15">
        <v>42</v>
      </c>
      <c r="DZ1170" s="20">
        <v>2</v>
      </c>
      <c r="EA1170" s="15"/>
      <c r="EB1170" s="20"/>
      <c r="EC1170" s="15"/>
      <c r="ED1170" s="20"/>
      <c r="EE1170" s="15"/>
      <c r="EF1170" s="20"/>
      <c r="EG1170" s="15"/>
      <c r="EH1170" s="20"/>
      <c r="EI1170" s="15"/>
      <c r="EJ1170" s="20"/>
      <c r="EK1170" s="15"/>
      <c r="EL1170" s="20"/>
      <c r="EM1170" s="15"/>
      <c r="EN1170" s="20"/>
      <c r="EO1170" s="15"/>
      <c r="EP1170" s="20"/>
      <c r="EQ1170" s="15"/>
      <c r="ER1170" s="20"/>
      <c r="ES1170" s="15"/>
      <c r="ET1170" s="20"/>
      <c r="EU1170" s="15"/>
      <c r="EV1170" s="20"/>
      <c r="EW1170" s="15"/>
      <c r="EX1170" s="20"/>
      <c r="EY1170" s="15"/>
      <c r="EZ1170" s="20"/>
      <c r="FA1170" s="15"/>
      <c r="FB1170" s="20"/>
      <c r="FC1170" s="15">
        <v>90</v>
      </c>
      <c r="FD1170" s="20">
        <v>2</v>
      </c>
      <c r="FE1170" s="15"/>
      <c r="FF1170" s="20"/>
      <c r="FG1170" s="15"/>
      <c r="FH1170" s="20"/>
      <c r="FI1170" s="15"/>
      <c r="FJ1170" s="20"/>
      <c r="FK1170" s="15"/>
      <c r="FL1170" s="20"/>
      <c r="FM1170" s="15"/>
      <c r="FN1170" s="20"/>
      <c r="FO1170" s="15"/>
      <c r="FP1170" s="20"/>
      <c r="FQ1170" s="15"/>
      <c r="FR1170" s="20"/>
      <c r="FS1170" s="15"/>
      <c r="FT1170" s="20"/>
      <c r="FU1170" s="15"/>
      <c r="FV1170" s="20"/>
      <c r="FW1170" s="15"/>
      <c r="FX1170" s="20"/>
      <c r="FY1170" s="15"/>
      <c r="FZ1170" s="20"/>
      <c r="GA1170" s="15"/>
      <c r="GB1170" s="20"/>
      <c r="GC1170" s="15"/>
      <c r="GD1170" s="20"/>
      <c r="GE1170" s="15"/>
      <c r="GF1170" s="20"/>
      <c r="GG1170" s="170"/>
    </row>
    <row r="1171" spans="1:189" s="2" customFormat="1" ht="14" x14ac:dyDescent="0.3">
      <c r="A1171" s="15" t="s">
        <v>125</v>
      </c>
      <c r="B1171" s="15" t="s">
        <v>142</v>
      </c>
      <c r="C1171" s="15" t="s">
        <v>781</v>
      </c>
      <c r="D1171" s="15" t="s">
        <v>782</v>
      </c>
      <c r="E1171" s="15" t="str">
        <f t="shared" si="238"/>
        <v>Linnea FORSLIN</v>
      </c>
      <c r="F1171" s="15" t="s">
        <v>128</v>
      </c>
      <c r="G1171" s="15">
        <v>999921178</v>
      </c>
      <c r="H1171" s="15">
        <f t="shared" si="239"/>
        <v>90</v>
      </c>
      <c r="I1171" s="15"/>
      <c r="J1171" s="15"/>
      <c r="K1171" s="16"/>
      <c r="L1171" s="15"/>
      <c r="M1171" s="15"/>
      <c r="N1171" s="15"/>
      <c r="O1171" s="15">
        <f t="shared" si="234"/>
        <v>0</v>
      </c>
      <c r="P1171" s="15">
        <v>0</v>
      </c>
      <c r="Q1171" s="15">
        <f t="shared" si="235"/>
        <v>0</v>
      </c>
      <c r="R1171" s="15">
        <v>0</v>
      </c>
      <c r="S1171" s="15">
        <v>0</v>
      </c>
      <c r="T1171" s="15">
        <f t="shared" si="236"/>
        <v>0</v>
      </c>
      <c r="U1171" s="15">
        <f t="shared" si="237"/>
        <v>0</v>
      </c>
      <c r="V1171" s="15"/>
      <c r="W1171" s="15"/>
      <c r="X1171" s="15"/>
      <c r="Y1171" s="15"/>
      <c r="Z1171" s="16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>
        <f t="shared" si="240"/>
        <v>0</v>
      </c>
      <c r="CT1171" s="15">
        <f t="shared" si="241"/>
        <v>90</v>
      </c>
      <c r="CU1171" s="15">
        <f t="shared" si="242"/>
        <v>1</v>
      </c>
      <c r="CV1171" s="15">
        <f t="shared" si="243"/>
        <v>0</v>
      </c>
      <c r="CW1171" s="15"/>
      <c r="CX1171" s="15"/>
      <c r="CY1171" s="15">
        <f t="shared" si="244"/>
        <v>0</v>
      </c>
      <c r="CZ1171" s="15">
        <f>GG1171</f>
        <v>0</v>
      </c>
      <c r="DA1171" s="16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20"/>
      <c r="DY1171" s="15"/>
      <c r="DZ1171" s="20"/>
      <c r="EA1171" s="15"/>
      <c r="EB1171" s="20"/>
      <c r="EC1171" s="15"/>
      <c r="ED1171" s="20"/>
      <c r="EE1171" s="15"/>
      <c r="EF1171" s="20"/>
      <c r="EG1171" s="15"/>
      <c r="EH1171" s="20"/>
      <c r="EI1171" s="15"/>
      <c r="EJ1171" s="20"/>
      <c r="EK1171" s="15"/>
      <c r="EL1171" s="20"/>
      <c r="EM1171" s="15"/>
      <c r="EN1171" s="20"/>
      <c r="EO1171" s="15"/>
      <c r="EP1171" s="20"/>
      <c r="EQ1171" s="15"/>
      <c r="ER1171" s="20"/>
      <c r="ES1171" s="15"/>
      <c r="ET1171" s="20"/>
      <c r="EU1171" s="15"/>
      <c r="EV1171" s="20"/>
      <c r="EW1171" s="15"/>
      <c r="EX1171" s="20"/>
      <c r="EY1171" s="15"/>
      <c r="EZ1171" s="20"/>
      <c r="FA1171" s="15"/>
      <c r="FB1171" s="20"/>
      <c r="FC1171" s="15">
        <v>90</v>
      </c>
      <c r="FD1171" s="20">
        <v>2</v>
      </c>
      <c r="FE1171" s="15"/>
      <c r="FF1171" s="20"/>
      <c r="FG1171" s="15"/>
      <c r="FH1171" s="20"/>
      <c r="FI1171" s="15"/>
      <c r="FJ1171" s="20"/>
      <c r="FK1171" s="15"/>
      <c r="FL1171" s="20"/>
      <c r="FM1171" s="15"/>
      <c r="FN1171" s="20"/>
      <c r="FO1171" s="15"/>
      <c r="FP1171" s="20"/>
      <c r="FQ1171" s="15"/>
      <c r="FR1171" s="20"/>
      <c r="FS1171" s="15"/>
      <c r="FT1171" s="20"/>
      <c r="FU1171" s="15"/>
      <c r="FV1171" s="20"/>
      <c r="FW1171" s="15"/>
      <c r="FX1171" s="20"/>
      <c r="FY1171" s="15"/>
      <c r="FZ1171" s="20"/>
      <c r="GA1171" s="15"/>
      <c r="GB1171" s="20"/>
      <c r="GC1171" s="15"/>
      <c r="GD1171" s="20"/>
      <c r="GE1171" s="15"/>
      <c r="GF1171" s="20"/>
      <c r="GG1171" s="170"/>
    </row>
    <row r="1172" spans="1:189" s="2" customFormat="1" ht="14" x14ac:dyDescent="0.3">
      <c r="A1172" s="15" t="s">
        <v>130</v>
      </c>
      <c r="B1172" s="15" t="s">
        <v>140</v>
      </c>
      <c r="C1172" s="15" t="s">
        <v>296</v>
      </c>
      <c r="D1172" s="15" t="s">
        <v>681</v>
      </c>
      <c r="E1172" s="15" t="str">
        <f t="shared" si="238"/>
        <v>Samuel Dillon</v>
      </c>
      <c r="F1172" s="15" t="s">
        <v>135</v>
      </c>
      <c r="G1172" s="15">
        <v>999921191</v>
      </c>
      <c r="H1172" s="15">
        <f t="shared" si="239"/>
        <v>90</v>
      </c>
      <c r="I1172" s="15"/>
      <c r="J1172" s="15"/>
      <c r="K1172" s="16"/>
      <c r="L1172" s="15"/>
      <c r="M1172" s="15"/>
      <c r="N1172" s="15"/>
      <c r="O1172" s="15">
        <f t="shared" si="234"/>
        <v>0</v>
      </c>
      <c r="P1172" s="15">
        <v>0</v>
      </c>
      <c r="Q1172" s="15">
        <f t="shared" si="235"/>
        <v>0</v>
      </c>
      <c r="R1172" s="15">
        <v>0</v>
      </c>
      <c r="S1172" s="15">
        <v>0</v>
      </c>
      <c r="T1172" s="15">
        <f t="shared" si="236"/>
        <v>0</v>
      </c>
      <c r="U1172" s="15">
        <f t="shared" si="237"/>
        <v>0</v>
      </c>
      <c r="V1172" s="15"/>
      <c r="W1172" s="15"/>
      <c r="X1172" s="15"/>
      <c r="Y1172" s="15"/>
      <c r="Z1172" s="16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>
        <f t="shared" si="240"/>
        <v>0</v>
      </c>
      <c r="CT1172" s="15">
        <f t="shared" si="241"/>
        <v>90</v>
      </c>
      <c r="CU1172" s="15">
        <f t="shared" si="242"/>
        <v>1</v>
      </c>
      <c r="CV1172" s="15">
        <f t="shared" si="243"/>
        <v>0</v>
      </c>
      <c r="CW1172" s="15"/>
      <c r="CX1172" s="15"/>
      <c r="CY1172" s="15">
        <f t="shared" si="244"/>
        <v>0</v>
      </c>
      <c r="CZ1172" s="15">
        <f>GG1172</f>
        <v>0</v>
      </c>
      <c r="DA1172" s="16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20"/>
      <c r="DY1172" s="15"/>
      <c r="DZ1172" s="20"/>
      <c r="EA1172" s="15"/>
      <c r="EB1172" s="20"/>
      <c r="EC1172" s="15"/>
      <c r="ED1172" s="20"/>
      <c r="EE1172" s="15"/>
      <c r="EF1172" s="20"/>
      <c r="EG1172" s="15"/>
      <c r="EH1172" s="20"/>
      <c r="EI1172" s="15"/>
      <c r="EJ1172" s="20"/>
      <c r="EK1172" s="15"/>
      <c r="EL1172" s="20"/>
      <c r="EM1172" s="15"/>
      <c r="EN1172" s="20"/>
      <c r="EO1172" s="15"/>
      <c r="EP1172" s="20"/>
      <c r="EQ1172" s="15">
        <v>90</v>
      </c>
      <c r="ER1172" s="20">
        <v>2</v>
      </c>
      <c r="ES1172" s="15"/>
      <c r="ET1172" s="20"/>
      <c r="EU1172" s="15"/>
      <c r="EV1172" s="20"/>
      <c r="EW1172" s="15"/>
      <c r="EX1172" s="20"/>
      <c r="EY1172" s="15"/>
      <c r="EZ1172" s="20"/>
      <c r="FA1172" s="15"/>
      <c r="FB1172" s="20"/>
      <c r="FC1172" s="15"/>
      <c r="FD1172" s="20"/>
      <c r="FE1172" s="15"/>
      <c r="FF1172" s="20"/>
      <c r="FG1172" s="15"/>
      <c r="FH1172" s="20"/>
      <c r="FI1172" s="15"/>
      <c r="FJ1172" s="20"/>
      <c r="FK1172" s="15"/>
      <c r="FL1172" s="20"/>
      <c r="FM1172" s="15"/>
      <c r="FN1172" s="20"/>
      <c r="FO1172" s="15"/>
      <c r="FP1172" s="20"/>
      <c r="FQ1172" s="15"/>
      <c r="FR1172" s="20"/>
      <c r="FS1172" s="15"/>
      <c r="FT1172" s="20"/>
      <c r="FU1172" s="15"/>
      <c r="FV1172" s="20"/>
      <c r="FW1172" s="15"/>
      <c r="FX1172" s="20"/>
      <c r="FY1172" s="15"/>
      <c r="FZ1172" s="20"/>
      <c r="GA1172" s="15"/>
      <c r="GB1172" s="20"/>
      <c r="GC1172" s="15"/>
      <c r="GD1172" s="20"/>
      <c r="GE1172" s="15"/>
      <c r="GF1172" s="20"/>
      <c r="GG1172" s="170"/>
    </row>
    <row r="1173" spans="1:189" s="2" customFormat="1" ht="14" x14ac:dyDescent="0.3">
      <c r="A1173" s="17" t="s">
        <v>146</v>
      </c>
      <c r="B1173" s="17" t="s">
        <v>134</v>
      </c>
      <c r="C1173" s="17" t="s">
        <v>265</v>
      </c>
      <c r="D1173" s="17" t="s">
        <v>470</v>
      </c>
      <c r="E1173" s="15" t="str">
        <f t="shared" si="238"/>
        <v>Nathaniel Castro</v>
      </c>
      <c r="F1173" s="17" t="s">
        <v>135</v>
      </c>
      <c r="G1173" s="17">
        <v>999921192</v>
      </c>
      <c r="H1173" s="15">
        <f t="shared" si="239"/>
        <v>52</v>
      </c>
      <c r="I1173" s="15"/>
      <c r="J1173" s="15"/>
      <c r="K1173" s="16"/>
      <c r="L1173" s="15"/>
      <c r="M1173" s="15"/>
      <c r="N1173" s="15"/>
      <c r="O1173" s="15">
        <f t="shared" si="234"/>
        <v>52</v>
      </c>
      <c r="P1173" s="15">
        <v>0</v>
      </c>
      <c r="Q1173" s="15">
        <f t="shared" si="235"/>
        <v>0</v>
      </c>
      <c r="R1173" s="15">
        <v>0</v>
      </c>
      <c r="S1173" s="15">
        <v>0</v>
      </c>
      <c r="T1173" s="15">
        <f t="shared" si="236"/>
        <v>0</v>
      </c>
      <c r="U1173" s="15">
        <f t="shared" si="237"/>
        <v>0</v>
      </c>
      <c r="V1173" s="15"/>
      <c r="W1173" s="15"/>
      <c r="X1173" s="15"/>
      <c r="Y1173" s="15"/>
      <c r="Z1173" s="16"/>
      <c r="AA1173" s="15"/>
      <c r="AB1173" s="24"/>
      <c r="AC1173" s="15"/>
      <c r="AD1173" s="15"/>
      <c r="AE1173" s="15"/>
      <c r="AF1173" s="15"/>
      <c r="AG1173" s="15"/>
      <c r="AH1173" s="24"/>
      <c r="AI1173" s="15"/>
      <c r="AJ1173" s="15"/>
      <c r="AK1173" s="15"/>
      <c r="AL1173" s="15"/>
      <c r="AM1173" s="15"/>
      <c r="AN1173" s="24"/>
      <c r="AO1173" s="15"/>
      <c r="AP1173" s="24"/>
      <c r="AQ1173" s="15"/>
      <c r="AR1173" s="24"/>
      <c r="AS1173" s="15"/>
      <c r="AT1173" s="24"/>
      <c r="AU1173" s="15"/>
      <c r="AV1173" s="24"/>
      <c r="AW1173" s="15"/>
      <c r="AX1173" s="24"/>
      <c r="AY1173" s="15"/>
      <c r="AZ1173" s="15"/>
      <c r="BA1173" s="15"/>
      <c r="BB1173" s="15"/>
      <c r="BC1173" s="15"/>
      <c r="BD1173" s="15"/>
      <c r="BE1173" s="15"/>
      <c r="BF1173" s="24"/>
      <c r="BG1173" s="15"/>
      <c r="BH1173" s="24"/>
      <c r="BI1173" s="15"/>
      <c r="BJ1173" s="24"/>
      <c r="BK1173" s="15"/>
      <c r="BL1173" s="24"/>
      <c r="BM1173" s="15"/>
      <c r="BN1173" s="24"/>
      <c r="BO1173" s="15"/>
      <c r="BP1173" s="24"/>
      <c r="BQ1173" s="15"/>
      <c r="BR1173" s="24"/>
      <c r="BS1173" s="15"/>
      <c r="BT1173" s="24"/>
      <c r="BU1173" s="15"/>
      <c r="BV1173" s="24"/>
      <c r="BW1173" s="15"/>
      <c r="BX1173" s="24"/>
      <c r="BY1173" s="15"/>
      <c r="BZ1173" s="24"/>
      <c r="CA1173" s="15"/>
      <c r="CB1173" s="24"/>
      <c r="CC1173" s="15"/>
      <c r="CD1173" s="24"/>
      <c r="CE1173" s="15"/>
      <c r="CF1173" s="24"/>
      <c r="CG1173" s="15"/>
      <c r="CH1173" s="25"/>
      <c r="CI1173" s="15"/>
      <c r="CJ1173" s="25"/>
      <c r="CK1173" s="15"/>
      <c r="CL1173" s="25"/>
      <c r="CM1173" s="15"/>
      <c r="CN1173" s="25"/>
      <c r="CO1173" s="15"/>
      <c r="CP1173" s="25"/>
      <c r="CQ1173" s="15"/>
      <c r="CR1173" s="25"/>
      <c r="CS1173" s="15">
        <f t="shared" si="240"/>
        <v>0</v>
      </c>
      <c r="CT1173" s="15">
        <f t="shared" si="241"/>
        <v>0</v>
      </c>
      <c r="CU1173" s="15">
        <f t="shared" si="242"/>
        <v>0</v>
      </c>
      <c r="CV1173" s="15">
        <f t="shared" si="243"/>
        <v>0</v>
      </c>
      <c r="CW1173" s="15"/>
      <c r="CX1173" s="15"/>
      <c r="CY1173" s="15">
        <f t="shared" si="244"/>
        <v>0</v>
      </c>
      <c r="CZ1173" s="15">
        <f>GG1173</f>
        <v>0</v>
      </c>
      <c r="DA1173" s="19"/>
      <c r="DB1173" s="17"/>
      <c r="DC1173" s="17">
        <f>0.4*58</f>
        <v>23.200000000000003</v>
      </c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7"/>
      <c r="DQ1173" s="17"/>
      <c r="DR1173" s="17"/>
      <c r="DS1173" s="17"/>
      <c r="DT1173" s="17"/>
      <c r="DU1173" s="17"/>
      <c r="DV1173" s="17"/>
      <c r="DW1173" s="15"/>
      <c r="DX1173" s="20"/>
      <c r="DY1173" s="15"/>
      <c r="DZ1173" s="20"/>
      <c r="EA1173" s="15"/>
      <c r="EB1173" s="20"/>
      <c r="EC1173" s="15"/>
      <c r="ED1173" s="20"/>
      <c r="EE1173" s="15"/>
      <c r="EF1173" s="20"/>
      <c r="EG1173" s="15"/>
      <c r="EH1173" s="20"/>
      <c r="EI1173" s="15">
        <v>52</v>
      </c>
      <c r="EJ1173" s="20">
        <v>5</v>
      </c>
      <c r="EK1173" s="15"/>
      <c r="EL1173" s="20"/>
      <c r="EM1173" s="15"/>
      <c r="EN1173" s="20"/>
      <c r="EO1173" s="15"/>
      <c r="EP1173" s="20"/>
      <c r="EQ1173" s="17"/>
      <c r="ER1173" s="20"/>
      <c r="ES1173" s="15"/>
      <c r="ET1173" s="20"/>
      <c r="EU1173" s="15"/>
      <c r="EV1173" s="20"/>
      <c r="EW1173" s="15"/>
      <c r="EX1173" s="20"/>
      <c r="EY1173" s="15"/>
      <c r="EZ1173" s="20"/>
      <c r="FA1173" s="15"/>
      <c r="FB1173" s="20"/>
      <c r="FC1173" s="15"/>
      <c r="FD1173" s="20"/>
      <c r="FE1173" s="15"/>
      <c r="FF1173" s="20"/>
      <c r="FG1173" s="15"/>
      <c r="FH1173" s="20"/>
      <c r="FI1173" s="15"/>
      <c r="FJ1173" s="20"/>
      <c r="FK1173" s="15"/>
      <c r="FL1173" s="20"/>
      <c r="FM1173" s="15"/>
      <c r="FN1173" s="20"/>
      <c r="FO1173" s="15"/>
      <c r="FP1173" s="20"/>
      <c r="FQ1173" s="15"/>
      <c r="FR1173" s="20"/>
      <c r="FS1173" s="15"/>
      <c r="FT1173" s="20"/>
      <c r="FU1173" s="15"/>
      <c r="FV1173" s="20"/>
      <c r="FW1173" s="15"/>
      <c r="FX1173" s="20"/>
      <c r="FY1173" s="15"/>
      <c r="FZ1173" s="20"/>
      <c r="GA1173" s="15"/>
      <c r="GB1173" s="20"/>
      <c r="GC1173" s="15"/>
      <c r="GD1173" s="20"/>
      <c r="GE1173" s="15"/>
      <c r="GF1173" s="20"/>
      <c r="GG1173" s="170"/>
    </row>
    <row r="1174" spans="1:189" s="2" customFormat="1" ht="14" x14ac:dyDescent="0.3">
      <c r="A1174" s="17" t="s">
        <v>133</v>
      </c>
      <c r="B1174" s="17" t="s">
        <v>138</v>
      </c>
      <c r="C1174" s="17" t="s">
        <v>1518</v>
      </c>
      <c r="D1174" s="17" t="s">
        <v>1517</v>
      </c>
      <c r="E1174" s="15" t="str">
        <f t="shared" si="238"/>
        <v>Ximena Ortega</v>
      </c>
      <c r="F1174" s="17" t="s">
        <v>128</v>
      </c>
      <c r="G1174" s="17">
        <v>999921193</v>
      </c>
      <c r="H1174" s="15">
        <f t="shared" si="239"/>
        <v>34</v>
      </c>
      <c r="I1174" s="15"/>
      <c r="J1174" s="17">
        <f>(O1174+P1174+R1174+S1174+T1174+U1174)/2</f>
        <v>34</v>
      </c>
      <c r="K1174" s="16"/>
      <c r="L1174" s="15"/>
      <c r="M1174" s="15"/>
      <c r="N1174" s="15"/>
      <c r="O1174" s="15">
        <f t="shared" si="234"/>
        <v>0</v>
      </c>
      <c r="P1174" s="15">
        <v>0</v>
      </c>
      <c r="Q1174" s="15">
        <f t="shared" si="235"/>
        <v>0</v>
      </c>
      <c r="R1174" s="15">
        <v>0</v>
      </c>
      <c r="S1174" s="15">
        <v>0</v>
      </c>
      <c r="T1174" s="15">
        <f t="shared" si="236"/>
        <v>68</v>
      </c>
      <c r="U1174" s="15">
        <f t="shared" si="237"/>
        <v>0</v>
      </c>
      <c r="V1174" s="15"/>
      <c r="W1174" s="15"/>
      <c r="X1174" s="15"/>
      <c r="Y1174" s="15"/>
      <c r="Z1174" s="16"/>
      <c r="AA1174" s="15"/>
      <c r="AB1174" s="24"/>
      <c r="AC1174" s="15"/>
      <c r="AD1174" s="15"/>
      <c r="AE1174" s="15"/>
      <c r="AF1174" s="15"/>
      <c r="AG1174" s="15"/>
      <c r="AH1174" s="24"/>
      <c r="AI1174" s="15"/>
      <c r="AJ1174" s="15"/>
      <c r="AK1174" s="15"/>
      <c r="AL1174" s="15"/>
      <c r="AM1174" s="15"/>
      <c r="AN1174" s="24"/>
      <c r="AO1174" s="15"/>
      <c r="AP1174" s="24"/>
      <c r="AQ1174" s="15"/>
      <c r="AR1174" s="24"/>
      <c r="AS1174" s="15"/>
      <c r="AT1174" s="24"/>
      <c r="AU1174" s="15"/>
      <c r="AV1174" s="24"/>
      <c r="AW1174" s="15"/>
      <c r="AX1174" s="24"/>
      <c r="AY1174" s="15"/>
      <c r="AZ1174" s="15"/>
      <c r="BA1174" s="15"/>
      <c r="BB1174" s="15"/>
      <c r="BC1174" s="15"/>
      <c r="BD1174" s="15"/>
      <c r="BE1174" s="15"/>
      <c r="BF1174" s="24"/>
      <c r="BG1174" s="15"/>
      <c r="BH1174" s="24"/>
      <c r="BI1174" s="15"/>
      <c r="BJ1174" s="24"/>
      <c r="BK1174" s="15"/>
      <c r="BL1174" s="24"/>
      <c r="BM1174" s="15"/>
      <c r="BN1174" s="24"/>
      <c r="BO1174" s="15"/>
      <c r="BP1174" s="24"/>
      <c r="BQ1174" s="15"/>
      <c r="BR1174" s="24"/>
      <c r="BS1174" s="15"/>
      <c r="BT1174" s="24"/>
      <c r="BU1174" s="15"/>
      <c r="BV1174" s="24"/>
      <c r="BW1174" s="15"/>
      <c r="BX1174" s="24"/>
      <c r="BY1174" s="15"/>
      <c r="BZ1174" s="24"/>
      <c r="CA1174" s="15"/>
      <c r="CB1174" s="24"/>
      <c r="CC1174" s="15"/>
      <c r="CD1174" s="24"/>
      <c r="CE1174" s="15"/>
      <c r="CF1174" s="24"/>
      <c r="CG1174" s="15"/>
      <c r="CH1174" s="25"/>
      <c r="CI1174" s="15"/>
      <c r="CJ1174" s="25"/>
      <c r="CK1174" s="15"/>
      <c r="CL1174" s="25"/>
      <c r="CM1174" s="15"/>
      <c r="CN1174" s="25"/>
      <c r="CO1174" s="15"/>
      <c r="CP1174" s="25"/>
      <c r="CQ1174" s="15"/>
      <c r="CR1174" s="25"/>
      <c r="CS1174" s="15">
        <f t="shared" si="240"/>
        <v>0</v>
      </c>
      <c r="CT1174" s="15">
        <f t="shared" si="241"/>
        <v>0</v>
      </c>
      <c r="CU1174" s="15">
        <f t="shared" si="242"/>
        <v>0</v>
      </c>
      <c r="CV1174" s="15">
        <f t="shared" si="243"/>
        <v>0</v>
      </c>
      <c r="CW1174" s="15"/>
      <c r="CX1174" s="15"/>
      <c r="CY1174" s="15">
        <f t="shared" si="244"/>
        <v>0</v>
      </c>
      <c r="CZ1174" s="15">
        <f>GG1174</f>
        <v>0</v>
      </c>
      <c r="DA1174" s="19"/>
      <c r="DB1174" s="17"/>
      <c r="DC1174" s="17">
        <v>30</v>
      </c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7"/>
      <c r="DQ1174" s="17"/>
      <c r="DR1174" s="17"/>
      <c r="DS1174" s="17"/>
      <c r="DT1174" s="17"/>
      <c r="DU1174" s="17"/>
      <c r="DV1174" s="17"/>
      <c r="DW1174" s="15"/>
      <c r="DX1174" s="20"/>
      <c r="DY1174" s="15"/>
      <c r="DZ1174" s="20"/>
      <c r="EA1174" s="15"/>
      <c r="EB1174" s="20"/>
      <c r="EC1174" s="15">
        <v>68</v>
      </c>
      <c r="ED1174" s="20">
        <v>8</v>
      </c>
      <c r="EE1174" s="15"/>
      <c r="EF1174" s="20"/>
      <c r="EG1174" s="15"/>
      <c r="EH1174" s="20"/>
      <c r="EI1174" s="15"/>
      <c r="EJ1174" s="20"/>
      <c r="EK1174" s="15"/>
      <c r="EL1174" s="20"/>
      <c r="EM1174" s="15"/>
      <c r="EN1174" s="20"/>
      <c r="EO1174" s="15"/>
      <c r="EP1174" s="20"/>
      <c r="EQ1174" s="17"/>
      <c r="ER1174" s="20"/>
      <c r="ES1174" s="15"/>
      <c r="ET1174" s="20"/>
      <c r="EU1174" s="15"/>
      <c r="EV1174" s="20"/>
      <c r="EW1174" s="15"/>
      <c r="EX1174" s="20"/>
      <c r="EY1174" s="15"/>
      <c r="EZ1174" s="20"/>
      <c r="FA1174" s="15"/>
      <c r="FB1174" s="20"/>
      <c r="FC1174" s="15"/>
      <c r="FD1174" s="20"/>
      <c r="FE1174" s="15"/>
      <c r="FF1174" s="20"/>
      <c r="FG1174" s="15"/>
      <c r="FH1174" s="20"/>
      <c r="FI1174" s="15"/>
      <c r="FJ1174" s="20"/>
      <c r="FK1174" s="15"/>
      <c r="FL1174" s="20"/>
      <c r="FM1174" s="15"/>
      <c r="FN1174" s="20"/>
      <c r="FO1174" s="15"/>
      <c r="FP1174" s="20"/>
      <c r="FQ1174" s="15"/>
      <c r="FR1174" s="20"/>
      <c r="FS1174" s="15"/>
      <c r="FT1174" s="20"/>
      <c r="FU1174" s="15"/>
      <c r="FV1174" s="20"/>
      <c r="FW1174" s="15"/>
      <c r="FX1174" s="20"/>
      <c r="FY1174" s="15"/>
      <c r="FZ1174" s="20"/>
      <c r="GA1174" s="15"/>
      <c r="GB1174" s="20"/>
      <c r="GC1174" s="15"/>
      <c r="GD1174" s="20"/>
      <c r="GE1174" s="15"/>
      <c r="GF1174" s="20"/>
      <c r="GG1174" s="170"/>
    </row>
    <row r="1175" spans="1:189" s="2" customFormat="1" ht="14" x14ac:dyDescent="0.3">
      <c r="A1175" s="15" t="s">
        <v>130</v>
      </c>
      <c r="B1175" s="15" t="s">
        <v>134</v>
      </c>
      <c r="C1175" s="15" t="s">
        <v>1090</v>
      </c>
      <c r="D1175" s="15" t="s">
        <v>723</v>
      </c>
      <c r="E1175" s="15" t="str">
        <f t="shared" si="238"/>
        <v>Vincer Kelly</v>
      </c>
      <c r="F1175" s="15" t="s">
        <v>135</v>
      </c>
      <c r="G1175" s="15">
        <v>999921194</v>
      </c>
      <c r="H1175" s="15">
        <f t="shared" si="239"/>
        <v>68</v>
      </c>
      <c r="I1175" s="17"/>
      <c r="J1175" s="17"/>
      <c r="K1175" s="21"/>
      <c r="L1175" s="15"/>
      <c r="M1175" s="15"/>
      <c r="N1175" s="15"/>
      <c r="O1175" s="15">
        <f t="shared" si="234"/>
        <v>0</v>
      </c>
      <c r="P1175" s="15">
        <v>0</v>
      </c>
      <c r="Q1175" s="15">
        <f t="shared" si="235"/>
        <v>1</v>
      </c>
      <c r="R1175" s="15">
        <v>0</v>
      </c>
      <c r="S1175" s="15">
        <v>0</v>
      </c>
      <c r="T1175" s="15">
        <f t="shared" si="236"/>
        <v>68</v>
      </c>
      <c r="U1175" s="15">
        <f t="shared" si="237"/>
        <v>0</v>
      </c>
      <c r="V1175" s="15"/>
      <c r="W1175" s="15"/>
      <c r="X1175" s="15"/>
      <c r="Y1175" s="15"/>
      <c r="Z1175" s="21"/>
      <c r="AA1175" s="17"/>
      <c r="AB1175" s="17"/>
      <c r="AC1175" s="17"/>
      <c r="AD1175" s="17"/>
      <c r="AE1175" s="17"/>
      <c r="AF1175" s="24"/>
      <c r="AG1175" s="17"/>
      <c r="AH1175" s="24"/>
      <c r="AI1175" s="17"/>
      <c r="AJ1175" s="24"/>
      <c r="AK1175" s="17"/>
      <c r="AL1175" s="24"/>
      <c r="AM1175" s="17"/>
      <c r="AN1175" s="24"/>
      <c r="AO1175" s="17"/>
      <c r="AP1175" s="24"/>
      <c r="AQ1175" s="17"/>
      <c r="AR1175" s="24"/>
      <c r="AS1175" s="17"/>
      <c r="AT1175" s="24"/>
      <c r="AU1175" s="17"/>
      <c r="AV1175" s="24"/>
      <c r="AW1175" s="17"/>
      <c r="AX1175" s="24"/>
      <c r="AY1175" s="17"/>
      <c r="AZ1175" s="17"/>
      <c r="BA1175" s="17"/>
      <c r="BB1175" s="24"/>
      <c r="BC1175" s="17"/>
      <c r="BD1175" s="24"/>
      <c r="BE1175" s="17"/>
      <c r="BF1175" s="24"/>
      <c r="BG1175" s="17"/>
      <c r="BH1175" s="24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24"/>
      <c r="CQ1175" s="17"/>
      <c r="CR1175" s="24"/>
      <c r="CS1175" s="15">
        <f t="shared" si="240"/>
        <v>0</v>
      </c>
      <c r="CT1175" s="15">
        <f t="shared" si="241"/>
        <v>0</v>
      </c>
      <c r="CU1175" s="15">
        <f t="shared" si="242"/>
        <v>0</v>
      </c>
      <c r="CV1175" s="15">
        <f t="shared" si="243"/>
        <v>0</v>
      </c>
      <c r="CW1175" s="15"/>
      <c r="CX1175" s="15"/>
      <c r="CY1175" s="15">
        <f t="shared" si="244"/>
        <v>0</v>
      </c>
      <c r="CZ1175" s="15">
        <f>GG1175</f>
        <v>0</v>
      </c>
      <c r="DA1175" s="20"/>
      <c r="DB1175" s="17"/>
      <c r="DC1175" s="15"/>
      <c r="DD1175" s="15"/>
      <c r="DE1175" s="15"/>
      <c r="DF1175" s="15">
        <v>30</v>
      </c>
      <c r="DG1175" s="15"/>
      <c r="DH1175" s="15"/>
      <c r="DI1175" s="15"/>
      <c r="DJ1175" s="15">
        <v>90</v>
      </c>
      <c r="DK1175" s="15"/>
      <c r="DL1175" s="15"/>
      <c r="DM1175" s="15"/>
      <c r="DN1175" s="15"/>
      <c r="DO1175" s="15"/>
      <c r="DP1175" s="17"/>
      <c r="DQ1175" s="15"/>
      <c r="DR1175" s="15"/>
      <c r="DS1175" s="15"/>
      <c r="DT1175" s="15"/>
      <c r="DU1175" s="15"/>
      <c r="DV1175" s="15"/>
      <c r="DW1175" s="15"/>
      <c r="DX1175" s="20"/>
      <c r="DY1175" s="15"/>
      <c r="DZ1175" s="20"/>
      <c r="EA1175" s="15"/>
      <c r="EB1175" s="20"/>
      <c r="EC1175" s="15">
        <v>68</v>
      </c>
      <c r="ED1175" s="20">
        <v>8</v>
      </c>
      <c r="EE1175" s="15"/>
      <c r="EF1175" s="20"/>
      <c r="EG1175" s="15"/>
      <c r="EH1175" s="20"/>
      <c r="EI1175" s="15"/>
      <c r="EJ1175" s="20"/>
      <c r="EK1175" s="15"/>
      <c r="EL1175" s="20"/>
      <c r="EM1175" s="15"/>
      <c r="EN1175" s="20"/>
      <c r="EO1175" s="15"/>
      <c r="EP1175" s="20"/>
      <c r="EQ1175" s="15"/>
      <c r="ER1175" s="20"/>
      <c r="ES1175" s="15"/>
      <c r="ET1175" s="20"/>
      <c r="EU1175" s="15"/>
      <c r="EV1175" s="20"/>
      <c r="EW1175" s="15"/>
      <c r="EX1175" s="20"/>
      <c r="EY1175" s="15"/>
      <c r="EZ1175" s="20"/>
      <c r="FA1175" s="15"/>
      <c r="FB1175" s="20"/>
      <c r="FC1175" s="15"/>
      <c r="FD1175" s="20"/>
      <c r="FE1175" s="15"/>
      <c r="FF1175" s="20"/>
      <c r="FG1175" s="15"/>
      <c r="FH1175" s="20"/>
      <c r="FI1175" s="15"/>
      <c r="FJ1175" s="20"/>
      <c r="FK1175" s="15"/>
      <c r="FL1175" s="20"/>
      <c r="FM1175" s="15"/>
      <c r="FN1175" s="20"/>
      <c r="FO1175" s="15"/>
      <c r="FP1175" s="20"/>
      <c r="FQ1175" s="15"/>
      <c r="FR1175" s="20"/>
      <c r="FS1175" s="15"/>
      <c r="FT1175" s="20"/>
      <c r="FU1175" s="15"/>
      <c r="FV1175" s="20"/>
      <c r="FW1175" s="15"/>
      <c r="FX1175" s="20"/>
      <c r="FY1175" s="15"/>
      <c r="FZ1175" s="20"/>
      <c r="GA1175" s="15"/>
      <c r="GB1175" s="20"/>
      <c r="GC1175" s="15"/>
      <c r="GD1175" s="20"/>
      <c r="GE1175" s="15"/>
      <c r="GF1175" s="20"/>
      <c r="GG1175" s="170"/>
    </row>
    <row r="1176" spans="1:189" s="2" customFormat="1" ht="14" x14ac:dyDescent="0.3">
      <c r="A1176" s="17" t="s">
        <v>125</v>
      </c>
      <c r="B1176" s="17" t="s">
        <v>134</v>
      </c>
      <c r="C1176" s="17" t="s">
        <v>732</v>
      </c>
      <c r="D1176" s="17" t="s">
        <v>731</v>
      </c>
      <c r="E1176" s="15" t="str">
        <f t="shared" si="238"/>
        <v>miguel encinas</v>
      </c>
      <c r="F1176" s="17" t="s">
        <v>135</v>
      </c>
      <c r="G1176" s="17">
        <v>999921200</v>
      </c>
      <c r="H1176" s="15">
        <f t="shared" si="239"/>
        <v>54</v>
      </c>
      <c r="I1176" s="15"/>
      <c r="J1176" s="15"/>
      <c r="K1176" s="16"/>
      <c r="L1176" s="15"/>
      <c r="M1176" s="15"/>
      <c r="N1176" s="15"/>
      <c r="O1176" s="15">
        <f t="shared" si="234"/>
        <v>0</v>
      </c>
      <c r="P1176" s="15">
        <v>0</v>
      </c>
      <c r="Q1176" s="15">
        <f t="shared" si="235"/>
        <v>0</v>
      </c>
      <c r="R1176" s="15">
        <v>0</v>
      </c>
      <c r="S1176" s="15">
        <v>0</v>
      </c>
      <c r="T1176" s="15">
        <f t="shared" si="236"/>
        <v>24</v>
      </c>
      <c r="U1176" s="15">
        <f t="shared" si="237"/>
        <v>0</v>
      </c>
      <c r="V1176" s="15"/>
      <c r="W1176" s="15"/>
      <c r="X1176" s="15"/>
      <c r="Y1176" s="15"/>
      <c r="Z1176" s="16"/>
      <c r="AA1176" s="15"/>
      <c r="AB1176" s="24"/>
      <c r="AC1176" s="15"/>
      <c r="AD1176" s="15"/>
      <c r="AE1176" s="15"/>
      <c r="AF1176" s="15"/>
      <c r="AG1176" s="15"/>
      <c r="AH1176" s="24"/>
      <c r="AI1176" s="15"/>
      <c r="AJ1176" s="15"/>
      <c r="AK1176" s="15"/>
      <c r="AL1176" s="15"/>
      <c r="AM1176" s="15"/>
      <c r="AN1176" s="24"/>
      <c r="AO1176" s="15"/>
      <c r="AP1176" s="24"/>
      <c r="AQ1176" s="15"/>
      <c r="AR1176" s="24"/>
      <c r="AS1176" s="15"/>
      <c r="AT1176" s="24"/>
      <c r="AU1176" s="15"/>
      <c r="AV1176" s="24"/>
      <c r="AW1176" s="15"/>
      <c r="AX1176" s="24"/>
      <c r="AY1176" s="15"/>
      <c r="AZ1176" s="15"/>
      <c r="BA1176" s="15"/>
      <c r="BB1176" s="15"/>
      <c r="BC1176" s="15"/>
      <c r="BD1176" s="15"/>
      <c r="BE1176" s="15"/>
      <c r="BF1176" s="24"/>
      <c r="BG1176" s="15"/>
      <c r="BH1176" s="24"/>
      <c r="BI1176" s="15"/>
      <c r="BJ1176" s="24"/>
      <c r="BK1176" s="15"/>
      <c r="BL1176" s="24"/>
      <c r="BM1176" s="15"/>
      <c r="BN1176" s="24"/>
      <c r="BO1176" s="15"/>
      <c r="BP1176" s="24"/>
      <c r="BQ1176" s="15"/>
      <c r="BR1176" s="24"/>
      <c r="BS1176" s="15"/>
      <c r="BT1176" s="24"/>
      <c r="BU1176" s="15"/>
      <c r="BV1176" s="24"/>
      <c r="BW1176" s="15"/>
      <c r="BX1176" s="24"/>
      <c r="BY1176" s="15"/>
      <c r="BZ1176" s="24"/>
      <c r="CA1176" s="15"/>
      <c r="CB1176" s="24"/>
      <c r="CC1176" s="15"/>
      <c r="CD1176" s="24"/>
      <c r="CE1176" s="15"/>
      <c r="CF1176" s="24"/>
      <c r="CG1176" s="15"/>
      <c r="CH1176" s="25"/>
      <c r="CI1176" s="15"/>
      <c r="CJ1176" s="25"/>
      <c r="CK1176" s="15"/>
      <c r="CL1176" s="25"/>
      <c r="CM1176" s="15"/>
      <c r="CN1176" s="25"/>
      <c r="CO1176" s="15"/>
      <c r="CP1176" s="25"/>
      <c r="CQ1176" s="15"/>
      <c r="CR1176" s="25"/>
      <c r="CS1176" s="15">
        <f t="shared" si="240"/>
        <v>0</v>
      </c>
      <c r="CT1176" s="15">
        <f t="shared" si="241"/>
        <v>30</v>
      </c>
      <c r="CU1176" s="15">
        <f t="shared" si="242"/>
        <v>1</v>
      </c>
      <c r="CV1176" s="15">
        <f t="shared" si="243"/>
        <v>0</v>
      </c>
      <c r="CW1176" s="15"/>
      <c r="CX1176" s="15"/>
      <c r="CY1176" s="15">
        <f t="shared" si="244"/>
        <v>0</v>
      </c>
      <c r="CZ1176" s="15">
        <f>GG1176</f>
        <v>0</v>
      </c>
      <c r="DA1176" s="19"/>
      <c r="DB1176" s="17"/>
      <c r="DC1176" s="17">
        <v>30</v>
      </c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7"/>
      <c r="DQ1176" s="17"/>
      <c r="DR1176" s="17"/>
      <c r="DS1176" s="17"/>
      <c r="DT1176" s="17"/>
      <c r="DU1176" s="17"/>
      <c r="DV1176" s="17"/>
      <c r="DW1176" s="15"/>
      <c r="DX1176" s="20"/>
      <c r="DY1176" s="15"/>
      <c r="DZ1176" s="20"/>
      <c r="EA1176" s="15"/>
      <c r="EB1176" s="20"/>
      <c r="EC1176" s="15">
        <f>0.4*60</f>
        <v>24</v>
      </c>
      <c r="ED1176" s="20">
        <v>2</v>
      </c>
      <c r="EE1176" s="15"/>
      <c r="EF1176" s="20"/>
      <c r="EG1176" s="15"/>
      <c r="EH1176" s="20"/>
      <c r="EI1176" s="15"/>
      <c r="EJ1176" s="20"/>
      <c r="EK1176" s="15"/>
      <c r="EL1176" s="20"/>
      <c r="EM1176" s="15"/>
      <c r="EN1176" s="20"/>
      <c r="EO1176" s="15"/>
      <c r="EP1176" s="20"/>
      <c r="EQ1176" s="17">
        <v>30</v>
      </c>
      <c r="ER1176" s="20">
        <v>1</v>
      </c>
      <c r="ES1176" s="15"/>
      <c r="ET1176" s="20"/>
      <c r="EU1176" s="15"/>
      <c r="EV1176" s="20"/>
      <c r="EW1176" s="15"/>
      <c r="EX1176" s="20"/>
      <c r="EY1176" s="15"/>
      <c r="EZ1176" s="20"/>
      <c r="FA1176" s="15"/>
      <c r="FB1176" s="20"/>
      <c r="FC1176" s="15"/>
      <c r="FD1176" s="20"/>
      <c r="FE1176" s="15"/>
      <c r="FF1176" s="20"/>
      <c r="FG1176" s="15"/>
      <c r="FH1176" s="20"/>
      <c r="FI1176" s="15"/>
      <c r="FJ1176" s="20"/>
      <c r="FK1176" s="15"/>
      <c r="FL1176" s="20"/>
      <c r="FM1176" s="15"/>
      <c r="FN1176" s="20"/>
      <c r="FO1176" s="15"/>
      <c r="FP1176" s="20"/>
      <c r="FQ1176" s="15"/>
      <c r="FR1176" s="20"/>
      <c r="FS1176" s="15"/>
      <c r="FT1176" s="20"/>
      <c r="FU1176" s="15"/>
      <c r="FV1176" s="20"/>
      <c r="FW1176" s="15"/>
      <c r="FX1176" s="20"/>
      <c r="FY1176" s="15"/>
      <c r="FZ1176" s="20"/>
      <c r="GA1176" s="15"/>
      <c r="GB1176" s="20"/>
      <c r="GC1176" s="15"/>
      <c r="GD1176" s="20"/>
      <c r="GE1176" s="15"/>
      <c r="GF1176" s="20"/>
      <c r="GG1176" s="170"/>
    </row>
    <row r="1177" spans="1:189" s="2" customFormat="1" ht="14" x14ac:dyDescent="0.3">
      <c r="A1177" s="17" t="s">
        <v>133</v>
      </c>
      <c r="B1177" s="17" t="s">
        <v>134</v>
      </c>
      <c r="C1177" s="17" t="s">
        <v>730</v>
      </c>
      <c r="D1177" s="17" t="s">
        <v>731</v>
      </c>
      <c r="E1177" s="15" t="str">
        <f t="shared" si="238"/>
        <v>daniel encinas</v>
      </c>
      <c r="F1177" s="17" t="s">
        <v>135</v>
      </c>
      <c r="G1177" s="17">
        <v>999921201</v>
      </c>
      <c r="H1177" s="15">
        <f t="shared" si="239"/>
        <v>78.2</v>
      </c>
      <c r="I1177" s="15"/>
      <c r="J1177" s="17">
        <f>(O1177+P1177+R1177+S1177+T1177+U1177)/2</f>
        <v>10.199999999999999</v>
      </c>
      <c r="K1177" s="16"/>
      <c r="L1177" s="15"/>
      <c r="M1177" s="15"/>
      <c r="N1177" s="15"/>
      <c r="O1177" s="15">
        <f t="shared" si="234"/>
        <v>0</v>
      </c>
      <c r="P1177" s="15">
        <v>0</v>
      </c>
      <c r="Q1177" s="15">
        <f t="shared" si="235"/>
        <v>0</v>
      </c>
      <c r="R1177" s="15">
        <v>0</v>
      </c>
      <c r="S1177" s="15">
        <v>0</v>
      </c>
      <c r="T1177" s="15">
        <f t="shared" si="236"/>
        <v>20.399999999999999</v>
      </c>
      <c r="U1177" s="15">
        <f t="shared" si="237"/>
        <v>0</v>
      </c>
      <c r="V1177" s="15"/>
      <c r="W1177" s="15"/>
      <c r="X1177" s="15"/>
      <c r="Y1177" s="15"/>
      <c r="Z1177" s="16"/>
      <c r="AA1177" s="15"/>
      <c r="AB1177" s="24"/>
      <c r="AC1177" s="15"/>
      <c r="AD1177" s="15"/>
      <c r="AE1177" s="15"/>
      <c r="AF1177" s="15"/>
      <c r="AG1177" s="15"/>
      <c r="AH1177" s="24"/>
      <c r="AI1177" s="15"/>
      <c r="AJ1177" s="15"/>
      <c r="AK1177" s="15"/>
      <c r="AL1177" s="15"/>
      <c r="AM1177" s="15"/>
      <c r="AN1177" s="24"/>
      <c r="AO1177" s="15"/>
      <c r="AP1177" s="24"/>
      <c r="AQ1177" s="15"/>
      <c r="AR1177" s="24"/>
      <c r="AS1177" s="15"/>
      <c r="AT1177" s="24"/>
      <c r="AU1177" s="15"/>
      <c r="AV1177" s="24"/>
      <c r="AW1177" s="15"/>
      <c r="AX1177" s="24"/>
      <c r="AY1177" s="15"/>
      <c r="AZ1177" s="15"/>
      <c r="BA1177" s="15"/>
      <c r="BB1177" s="15"/>
      <c r="BC1177" s="15"/>
      <c r="BD1177" s="15"/>
      <c r="BE1177" s="15"/>
      <c r="BF1177" s="24"/>
      <c r="BG1177" s="15"/>
      <c r="BH1177" s="24"/>
      <c r="BI1177" s="15"/>
      <c r="BJ1177" s="24"/>
      <c r="BK1177" s="15"/>
      <c r="BL1177" s="24"/>
      <c r="BM1177" s="15"/>
      <c r="BN1177" s="24"/>
      <c r="BO1177" s="15"/>
      <c r="BP1177" s="24"/>
      <c r="BQ1177" s="15"/>
      <c r="BR1177" s="24"/>
      <c r="BS1177" s="15"/>
      <c r="BT1177" s="24"/>
      <c r="BU1177" s="15"/>
      <c r="BV1177" s="24"/>
      <c r="BW1177" s="15"/>
      <c r="BX1177" s="24"/>
      <c r="BY1177" s="15"/>
      <c r="BZ1177" s="24"/>
      <c r="CA1177" s="15"/>
      <c r="CB1177" s="24"/>
      <c r="CC1177" s="15"/>
      <c r="CD1177" s="24"/>
      <c r="CE1177" s="15"/>
      <c r="CF1177" s="24"/>
      <c r="CG1177" s="15"/>
      <c r="CH1177" s="25"/>
      <c r="CI1177" s="15"/>
      <c r="CJ1177" s="25"/>
      <c r="CK1177" s="15"/>
      <c r="CL1177" s="25"/>
      <c r="CM1177" s="15"/>
      <c r="CN1177" s="25"/>
      <c r="CO1177" s="15"/>
      <c r="CP1177" s="25"/>
      <c r="CQ1177" s="15"/>
      <c r="CR1177" s="25"/>
      <c r="CS1177" s="15">
        <f t="shared" si="240"/>
        <v>0</v>
      </c>
      <c r="CT1177" s="15">
        <f t="shared" si="241"/>
        <v>68</v>
      </c>
      <c r="CU1177" s="15">
        <f t="shared" si="242"/>
        <v>1</v>
      </c>
      <c r="CV1177" s="15">
        <f t="shared" si="243"/>
        <v>0</v>
      </c>
      <c r="CW1177" s="15"/>
      <c r="CX1177" s="15"/>
      <c r="CY1177" s="15">
        <f t="shared" si="244"/>
        <v>0</v>
      </c>
      <c r="CZ1177" s="15">
        <f>GG1177</f>
        <v>0</v>
      </c>
      <c r="DA1177" s="19"/>
      <c r="DB1177" s="17"/>
      <c r="DC1177" s="17">
        <v>68</v>
      </c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7"/>
      <c r="DQ1177" s="17"/>
      <c r="DR1177" s="17"/>
      <c r="DS1177" s="17"/>
      <c r="DT1177" s="17"/>
      <c r="DU1177" s="17"/>
      <c r="DV1177" s="17"/>
      <c r="DW1177" s="15"/>
      <c r="DX1177" s="20"/>
      <c r="DY1177" s="15"/>
      <c r="DZ1177" s="20"/>
      <c r="EA1177" s="15"/>
      <c r="EB1177" s="20"/>
      <c r="EC1177" s="15">
        <v>20.399999999999999</v>
      </c>
      <c r="ED1177" s="20" t="s">
        <v>129</v>
      </c>
      <c r="EE1177" s="15"/>
      <c r="EF1177" s="20"/>
      <c r="EG1177" s="15"/>
      <c r="EH1177" s="20"/>
      <c r="EI1177" s="15"/>
      <c r="EJ1177" s="20"/>
      <c r="EK1177" s="15"/>
      <c r="EL1177" s="20"/>
      <c r="EM1177" s="15"/>
      <c r="EN1177" s="20"/>
      <c r="EO1177" s="15"/>
      <c r="EP1177" s="20"/>
      <c r="EQ1177" s="17">
        <v>68</v>
      </c>
      <c r="ER1177" s="20">
        <v>3</v>
      </c>
      <c r="ES1177" s="15"/>
      <c r="ET1177" s="20"/>
      <c r="EU1177" s="15"/>
      <c r="EV1177" s="20"/>
      <c r="EW1177" s="15"/>
      <c r="EX1177" s="20"/>
      <c r="EY1177" s="15"/>
      <c r="EZ1177" s="20"/>
      <c r="FA1177" s="15"/>
      <c r="FB1177" s="20"/>
      <c r="FC1177" s="15"/>
      <c r="FD1177" s="20"/>
      <c r="FE1177" s="15"/>
      <c r="FF1177" s="20"/>
      <c r="FG1177" s="15"/>
      <c r="FH1177" s="20"/>
      <c r="FI1177" s="15"/>
      <c r="FJ1177" s="20"/>
      <c r="FK1177" s="15"/>
      <c r="FL1177" s="20"/>
      <c r="FM1177" s="15"/>
      <c r="FN1177" s="20"/>
      <c r="FO1177" s="15"/>
      <c r="FP1177" s="20"/>
      <c r="FQ1177" s="15"/>
      <c r="FR1177" s="20"/>
      <c r="FS1177" s="15"/>
      <c r="FT1177" s="20"/>
      <c r="FU1177" s="15"/>
      <c r="FV1177" s="20"/>
      <c r="FW1177" s="15"/>
      <c r="FX1177" s="20"/>
      <c r="FY1177" s="15"/>
      <c r="FZ1177" s="20"/>
      <c r="GA1177" s="15"/>
      <c r="GB1177" s="20"/>
      <c r="GC1177" s="15"/>
      <c r="GD1177" s="20"/>
      <c r="GE1177" s="15"/>
      <c r="GF1177" s="20"/>
      <c r="GG1177" s="170"/>
    </row>
    <row r="1178" spans="1:189" s="2" customFormat="1" ht="14" x14ac:dyDescent="0.3">
      <c r="A1178" s="15" t="s">
        <v>2908</v>
      </c>
      <c r="B1178" s="15" t="s">
        <v>126</v>
      </c>
      <c r="C1178" s="15" t="s">
        <v>449</v>
      </c>
      <c r="D1178" s="15" t="s">
        <v>877</v>
      </c>
      <c r="E1178" s="15" t="str">
        <f t="shared" si="238"/>
        <v>Michelle Gundersen</v>
      </c>
      <c r="F1178" s="15" t="s">
        <v>128</v>
      </c>
      <c r="G1178" s="15">
        <v>999921206</v>
      </c>
      <c r="H1178" s="15">
        <f t="shared" si="239"/>
        <v>144</v>
      </c>
      <c r="I1178" s="17"/>
      <c r="J1178" s="17"/>
      <c r="K1178" s="21"/>
      <c r="L1178" s="15"/>
      <c r="M1178" s="15"/>
      <c r="N1178" s="15"/>
      <c r="O1178" s="15">
        <f t="shared" si="234"/>
        <v>0</v>
      </c>
      <c r="P1178" s="15">
        <v>0</v>
      </c>
      <c r="Q1178" s="15">
        <f t="shared" si="235"/>
        <v>2</v>
      </c>
      <c r="R1178" s="15">
        <v>0</v>
      </c>
      <c r="S1178" s="15">
        <v>0</v>
      </c>
      <c r="T1178" s="15">
        <f t="shared" si="236"/>
        <v>84</v>
      </c>
      <c r="U1178" s="15">
        <f t="shared" si="237"/>
        <v>0</v>
      </c>
      <c r="V1178" s="15"/>
      <c r="W1178" s="15"/>
      <c r="X1178" s="15"/>
      <c r="Y1178" s="15"/>
      <c r="Z1178" s="21"/>
      <c r="AA1178" s="17"/>
      <c r="AB1178" s="17"/>
      <c r="AC1178" s="17"/>
      <c r="AD1178" s="17"/>
      <c r="AE1178" s="17"/>
      <c r="AF1178" s="24"/>
      <c r="AG1178" s="17"/>
      <c r="AH1178" s="24"/>
      <c r="AI1178" s="17"/>
      <c r="AJ1178" s="24"/>
      <c r="AK1178" s="17"/>
      <c r="AL1178" s="24"/>
      <c r="AM1178" s="17"/>
      <c r="AN1178" s="24"/>
      <c r="AO1178" s="17"/>
      <c r="AP1178" s="24"/>
      <c r="AQ1178" s="17"/>
      <c r="AR1178" s="24"/>
      <c r="AS1178" s="17"/>
      <c r="AT1178" s="24"/>
      <c r="AU1178" s="17"/>
      <c r="AV1178" s="24"/>
      <c r="AW1178" s="17"/>
      <c r="AX1178" s="24"/>
      <c r="AY1178" s="17"/>
      <c r="AZ1178" s="17"/>
      <c r="BA1178" s="17"/>
      <c r="BB1178" s="24"/>
      <c r="BC1178" s="17"/>
      <c r="BD1178" s="24"/>
      <c r="BE1178" s="17"/>
      <c r="BF1178" s="24"/>
      <c r="BG1178" s="17"/>
      <c r="BH1178" s="24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24"/>
      <c r="CQ1178" s="17"/>
      <c r="CR1178" s="24"/>
      <c r="CS1178" s="15">
        <f t="shared" si="240"/>
        <v>0</v>
      </c>
      <c r="CT1178" s="15">
        <f t="shared" si="241"/>
        <v>60</v>
      </c>
      <c r="CU1178" s="15">
        <f t="shared" si="242"/>
        <v>2</v>
      </c>
      <c r="CV1178" s="15">
        <f t="shared" si="243"/>
        <v>0</v>
      </c>
      <c r="CW1178" s="15"/>
      <c r="CX1178" s="15"/>
      <c r="CY1178" s="15">
        <f t="shared" si="244"/>
        <v>0</v>
      </c>
      <c r="CZ1178" s="15">
        <f>GG1178</f>
        <v>0</v>
      </c>
      <c r="DA1178" s="20"/>
      <c r="DB1178" s="17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>
        <v>30</v>
      </c>
      <c r="DM1178" s="15"/>
      <c r="DN1178" s="15">
        <v>30</v>
      </c>
      <c r="DO1178" s="15"/>
      <c r="DP1178" s="17"/>
      <c r="DQ1178" s="15"/>
      <c r="DR1178" s="15"/>
      <c r="DS1178" s="15"/>
      <c r="DT1178" s="15"/>
      <c r="DU1178" s="15"/>
      <c r="DV1178" s="15"/>
      <c r="DW1178" s="15"/>
      <c r="DX1178" s="20"/>
      <c r="DY1178" s="15"/>
      <c r="DZ1178" s="20"/>
      <c r="EA1178" s="15"/>
      <c r="EB1178" s="20"/>
      <c r="EC1178" s="15">
        <v>84</v>
      </c>
      <c r="ED1178" s="20">
        <v>5</v>
      </c>
      <c r="EE1178" s="15"/>
      <c r="EF1178" s="20"/>
      <c r="EG1178" s="15"/>
      <c r="EH1178" s="20"/>
      <c r="EI1178" s="15"/>
      <c r="EJ1178" s="20"/>
      <c r="EK1178" s="15"/>
      <c r="EL1178" s="20"/>
      <c r="EM1178" s="15"/>
      <c r="EN1178" s="20"/>
      <c r="EO1178" s="15"/>
      <c r="EP1178" s="20"/>
      <c r="EQ1178" s="15"/>
      <c r="ER1178" s="20"/>
      <c r="ES1178" s="15"/>
      <c r="ET1178" s="20"/>
      <c r="EU1178" s="15"/>
      <c r="EV1178" s="20"/>
      <c r="EW1178" s="15"/>
      <c r="EX1178" s="20"/>
      <c r="EY1178" s="15"/>
      <c r="EZ1178" s="20"/>
      <c r="FA1178" s="15"/>
      <c r="FB1178" s="20"/>
      <c r="FC1178" s="15"/>
      <c r="FD1178" s="20"/>
      <c r="FE1178" s="15"/>
      <c r="FF1178" s="20"/>
      <c r="FG1178" s="15"/>
      <c r="FH1178" s="20"/>
      <c r="FI1178" s="15"/>
      <c r="FJ1178" s="20"/>
      <c r="FK1178" s="15"/>
      <c r="FL1178" s="20"/>
      <c r="FM1178" s="15">
        <v>30</v>
      </c>
      <c r="FN1178" s="20">
        <v>1</v>
      </c>
      <c r="FO1178" s="15"/>
      <c r="FP1178" s="20"/>
      <c r="FQ1178" s="15"/>
      <c r="FR1178" s="20"/>
      <c r="FS1178" s="15"/>
      <c r="FT1178" s="20"/>
      <c r="FU1178" s="15"/>
      <c r="FV1178" s="20"/>
      <c r="FW1178" s="15"/>
      <c r="FX1178" s="20"/>
      <c r="FY1178" s="15">
        <v>30</v>
      </c>
      <c r="FZ1178" s="20">
        <v>1</v>
      </c>
      <c r="GA1178" s="15"/>
      <c r="GB1178" s="20"/>
      <c r="GC1178" s="15"/>
      <c r="GD1178" s="20"/>
      <c r="GE1178" s="15"/>
      <c r="GF1178" s="20"/>
      <c r="GG1178" s="170"/>
    </row>
    <row r="1179" spans="1:189" s="2" customFormat="1" ht="14" x14ac:dyDescent="0.3">
      <c r="A1179" s="15" t="s">
        <v>146</v>
      </c>
      <c r="B1179" s="17" t="s">
        <v>140</v>
      </c>
      <c r="C1179" s="17" t="s">
        <v>1189</v>
      </c>
      <c r="D1179" s="17" t="s">
        <v>1190</v>
      </c>
      <c r="E1179" s="15" t="str">
        <f t="shared" si="238"/>
        <v>Anaiah Lalawai</v>
      </c>
      <c r="F1179" s="17" t="s">
        <v>128</v>
      </c>
      <c r="G1179" s="17">
        <v>999921209</v>
      </c>
      <c r="H1179" s="15">
        <f t="shared" si="239"/>
        <v>46</v>
      </c>
      <c r="I1179" s="15"/>
      <c r="J1179" s="17">
        <f>(O1179+P1179+R1179+S1179+T1179+U1179)/2</f>
        <v>16</v>
      </c>
      <c r="K1179" s="16"/>
      <c r="L1179" s="15"/>
      <c r="M1179" s="15"/>
      <c r="N1179" s="15"/>
      <c r="O1179" s="15">
        <f t="shared" si="234"/>
        <v>0</v>
      </c>
      <c r="P1179" s="15">
        <v>0</v>
      </c>
      <c r="Q1179" s="15">
        <f t="shared" si="235"/>
        <v>1</v>
      </c>
      <c r="R1179" s="15">
        <v>0</v>
      </c>
      <c r="S1179" s="15">
        <v>0</v>
      </c>
      <c r="T1179" s="15">
        <f t="shared" si="236"/>
        <v>32</v>
      </c>
      <c r="U1179" s="15">
        <f t="shared" si="237"/>
        <v>0</v>
      </c>
      <c r="V1179" s="15"/>
      <c r="W1179" s="15"/>
      <c r="X1179" s="15"/>
      <c r="Y1179" s="15"/>
      <c r="Z1179" s="16"/>
      <c r="AA1179" s="15"/>
      <c r="AB1179" s="24"/>
      <c r="AC1179" s="15"/>
      <c r="AD1179" s="15"/>
      <c r="AE1179" s="15"/>
      <c r="AF1179" s="15"/>
      <c r="AG1179" s="15"/>
      <c r="AH1179" s="24"/>
      <c r="AI1179" s="15"/>
      <c r="AJ1179" s="15"/>
      <c r="AK1179" s="15"/>
      <c r="AL1179" s="15"/>
      <c r="AM1179" s="15"/>
      <c r="AN1179" s="24"/>
      <c r="AO1179" s="15"/>
      <c r="AP1179" s="24"/>
      <c r="AQ1179" s="15"/>
      <c r="AR1179" s="24"/>
      <c r="AS1179" s="15"/>
      <c r="AT1179" s="24"/>
      <c r="AU1179" s="15"/>
      <c r="AV1179" s="24"/>
      <c r="AW1179" s="15"/>
      <c r="AX1179" s="24"/>
      <c r="AY1179" s="15"/>
      <c r="AZ1179" s="15"/>
      <c r="BA1179" s="15"/>
      <c r="BB1179" s="15"/>
      <c r="BC1179" s="15"/>
      <c r="BD1179" s="15"/>
      <c r="BE1179" s="15"/>
      <c r="BF1179" s="24"/>
      <c r="BG1179" s="15"/>
      <c r="BH1179" s="24"/>
      <c r="BI1179" s="15"/>
      <c r="BJ1179" s="24"/>
      <c r="BK1179" s="15"/>
      <c r="BL1179" s="24"/>
      <c r="BM1179" s="15"/>
      <c r="BN1179" s="24"/>
      <c r="BO1179" s="15"/>
      <c r="BP1179" s="24"/>
      <c r="BQ1179" s="15"/>
      <c r="BR1179" s="24"/>
      <c r="BS1179" s="15"/>
      <c r="BT1179" s="24"/>
      <c r="BU1179" s="15"/>
      <c r="BV1179" s="24"/>
      <c r="BW1179" s="15"/>
      <c r="BX1179" s="24"/>
      <c r="BY1179" s="15"/>
      <c r="BZ1179" s="24"/>
      <c r="CA1179" s="15"/>
      <c r="CB1179" s="24"/>
      <c r="CC1179" s="15"/>
      <c r="CD1179" s="24"/>
      <c r="CE1179" s="15"/>
      <c r="CF1179" s="24"/>
      <c r="CG1179" s="15"/>
      <c r="CH1179" s="25"/>
      <c r="CI1179" s="15"/>
      <c r="CJ1179" s="25"/>
      <c r="CK1179" s="15"/>
      <c r="CL1179" s="25"/>
      <c r="CM1179" s="15"/>
      <c r="CN1179" s="25"/>
      <c r="CO1179" s="15"/>
      <c r="CP1179" s="25"/>
      <c r="CQ1179" s="15"/>
      <c r="CR1179" s="25"/>
      <c r="CS1179" s="15">
        <f t="shared" si="240"/>
        <v>0</v>
      </c>
      <c r="CT1179" s="15">
        <f t="shared" si="241"/>
        <v>30</v>
      </c>
      <c r="CU1179" s="15">
        <f t="shared" si="242"/>
        <v>1</v>
      </c>
      <c r="CV1179" s="15">
        <f t="shared" si="243"/>
        <v>0</v>
      </c>
      <c r="CW1179" s="15"/>
      <c r="CX1179" s="15"/>
      <c r="CY1179" s="15">
        <f t="shared" si="244"/>
        <v>0</v>
      </c>
      <c r="CZ1179" s="15">
        <f>GG1179</f>
        <v>0</v>
      </c>
      <c r="DA1179" s="19"/>
      <c r="DB1179" s="17"/>
      <c r="DC1179" s="17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7"/>
      <c r="DQ1179" s="17"/>
      <c r="DR1179" s="17"/>
      <c r="DS1179" s="17"/>
      <c r="DT1179" s="17"/>
      <c r="DU1179" s="17">
        <v>30</v>
      </c>
      <c r="DV1179" s="17"/>
      <c r="DW1179" s="15"/>
      <c r="DX1179" s="20"/>
      <c r="DY1179" s="15"/>
      <c r="DZ1179" s="20"/>
      <c r="EA1179" s="15"/>
      <c r="EB1179" s="20"/>
      <c r="EC1179" s="15">
        <v>32</v>
      </c>
      <c r="ED1179" s="20">
        <v>1</v>
      </c>
      <c r="EE1179" s="15"/>
      <c r="EF1179" s="20"/>
      <c r="EG1179" s="15"/>
      <c r="EH1179" s="20"/>
      <c r="EI1179" s="15"/>
      <c r="EJ1179" s="20"/>
      <c r="EK1179" s="15"/>
      <c r="EL1179" s="20"/>
      <c r="EM1179" s="15"/>
      <c r="EN1179" s="20"/>
      <c r="EO1179" s="15"/>
      <c r="EP1179" s="20"/>
      <c r="EQ1179" s="17"/>
      <c r="ER1179" s="20"/>
      <c r="ES1179" s="15"/>
      <c r="ET1179" s="20"/>
      <c r="EU1179" s="15"/>
      <c r="EV1179" s="20"/>
      <c r="EW1179" s="15"/>
      <c r="EX1179" s="20"/>
      <c r="EY1179" s="15"/>
      <c r="EZ1179" s="20"/>
      <c r="FA1179" s="15"/>
      <c r="FB1179" s="20"/>
      <c r="FC1179" s="15"/>
      <c r="FD1179" s="20"/>
      <c r="FE1179" s="15"/>
      <c r="FF1179" s="20"/>
      <c r="FG1179" s="15"/>
      <c r="FH1179" s="20"/>
      <c r="FI1179" s="15">
        <v>30</v>
      </c>
      <c r="FJ1179" s="20">
        <v>1</v>
      </c>
      <c r="FK1179" s="15"/>
      <c r="FL1179" s="20"/>
      <c r="FM1179" s="15"/>
      <c r="FN1179" s="20"/>
      <c r="FO1179" s="15"/>
      <c r="FP1179" s="20"/>
      <c r="FQ1179" s="15"/>
      <c r="FR1179" s="20"/>
      <c r="FS1179" s="15"/>
      <c r="FT1179" s="20"/>
      <c r="FU1179" s="15"/>
      <c r="FV1179" s="20"/>
      <c r="FW1179" s="15"/>
      <c r="FX1179" s="20"/>
      <c r="FY1179" s="15"/>
      <c r="FZ1179" s="20"/>
      <c r="GA1179" s="15"/>
      <c r="GB1179" s="20"/>
      <c r="GC1179" s="15"/>
      <c r="GD1179" s="20"/>
      <c r="GE1179" s="15"/>
      <c r="GF1179" s="20"/>
      <c r="GG1179" s="170"/>
    </row>
    <row r="1180" spans="1:189" s="2" customFormat="1" ht="14" x14ac:dyDescent="0.3">
      <c r="A1180" s="15" t="s">
        <v>146</v>
      </c>
      <c r="B1180" s="17" t="s">
        <v>140</v>
      </c>
      <c r="C1180" s="17" t="s">
        <v>145</v>
      </c>
      <c r="D1180" s="17" t="s">
        <v>144</v>
      </c>
      <c r="E1180" s="15" t="str">
        <f t="shared" si="238"/>
        <v>Esekiel Abraham</v>
      </c>
      <c r="F1180" s="17" t="s">
        <v>135</v>
      </c>
      <c r="G1180" s="17">
        <v>999921212</v>
      </c>
      <c r="H1180" s="15">
        <f t="shared" si="239"/>
        <v>57.5</v>
      </c>
      <c r="I1180" s="15"/>
      <c r="J1180" s="17">
        <f>(O1180+P1180+R1180+S1180+T1180+U1180)/2</f>
        <v>12.5</v>
      </c>
      <c r="K1180" s="16"/>
      <c r="L1180" s="15"/>
      <c r="M1180" s="15"/>
      <c r="N1180" s="15"/>
      <c r="O1180" s="15">
        <f t="shared" si="234"/>
        <v>25</v>
      </c>
      <c r="P1180" s="15">
        <v>0</v>
      </c>
      <c r="Q1180" s="15">
        <f t="shared" si="235"/>
        <v>0</v>
      </c>
      <c r="R1180" s="15">
        <v>0</v>
      </c>
      <c r="S1180" s="15">
        <v>0</v>
      </c>
      <c r="T1180" s="15">
        <f t="shared" si="236"/>
        <v>0</v>
      </c>
      <c r="U1180" s="15">
        <f t="shared" si="237"/>
        <v>0</v>
      </c>
      <c r="V1180" s="15"/>
      <c r="W1180" s="15"/>
      <c r="X1180" s="15"/>
      <c r="Y1180" s="15"/>
      <c r="Z1180" s="16"/>
      <c r="AA1180" s="15"/>
      <c r="AB1180" s="24"/>
      <c r="AC1180" s="15"/>
      <c r="AD1180" s="15"/>
      <c r="AE1180" s="15"/>
      <c r="AF1180" s="15"/>
      <c r="AG1180" s="15"/>
      <c r="AH1180" s="24"/>
      <c r="AI1180" s="15"/>
      <c r="AJ1180" s="15"/>
      <c r="AK1180" s="15"/>
      <c r="AL1180" s="15"/>
      <c r="AM1180" s="15"/>
      <c r="AN1180" s="24"/>
      <c r="AO1180" s="15"/>
      <c r="AP1180" s="24"/>
      <c r="AQ1180" s="15"/>
      <c r="AR1180" s="24"/>
      <c r="AS1180" s="15"/>
      <c r="AT1180" s="24"/>
      <c r="AU1180" s="15"/>
      <c r="AV1180" s="24"/>
      <c r="AW1180" s="15"/>
      <c r="AX1180" s="24"/>
      <c r="AY1180" s="15"/>
      <c r="AZ1180" s="15"/>
      <c r="BA1180" s="15"/>
      <c r="BB1180" s="15"/>
      <c r="BC1180" s="15"/>
      <c r="BD1180" s="15"/>
      <c r="BE1180" s="15"/>
      <c r="BF1180" s="24"/>
      <c r="BG1180" s="15"/>
      <c r="BH1180" s="24"/>
      <c r="BI1180" s="15"/>
      <c r="BJ1180" s="24"/>
      <c r="BK1180" s="15"/>
      <c r="BL1180" s="24"/>
      <c r="BM1180" s="15"/>
      <c r="BN1180" s="24"/>
      <c r="BO1180" s="15"/>
      <c r="BP1180" s="24"/>
      <c r="BQ1180" s="15"/>
      <c r="BR1180" s="24"/>
      <c r="BS1180" s="15"/>
      <c r="BT1180" s="24"/>
      <c r="BU1180" s="15"/>
      <c r="BV1180" s="24"/>
      <c r="BW1180" s="15"/>
      <c r="BX1180" s="24"/>
      <c r="BY1180" s="15"/>
      <c r="BZ1180" s="24"/>
      <c r="CA1180" s="15"/>
      <c r="CB1180" s="24"/>
      <c r="CC1180" s="15"/>
      <c r="CD1180" s="24"/>
      <c r="CE1180" s="15"/>
      <c r="CF1180" s="24"/>
      <c r="CG1180" s="15"/>
      <c r="CH1180" s="25"/>
      <c r="CI1180" s="15"/>
      <c r="CJ1180" s="25"/>
      <c r="CK1180" s="15"/>
      <c r="CL1180" s="25"/>
      <c r="CM1180" s="15"/>
      <c r="CN1180" s="25"/>
      <c r="CO1180" s="15"/>
      <c r="CP1180" s="25"/>
      <c r="CQ1180" s="15"/>
      <c r="CR1180" s="25"/>
      <c r="CS1180" s="15">
        <f t="shared" si="240"/>
        <v>0</v>
      </c>
      <c r="CT1180" s="15">
        <f t="shared" si="241"/>
        <v>45</v>
      </c>
      <c r="CU1180" s="15">
        <f t="shared" si="242"/>
        <v>1</v>
      </c>
      <c r="CV1180" s="15">
        <f t="shared" si="243"/>
        <v>0</v>
      </c>
      <c r="CW1180" s="15"/>
      <c r="CX1180" s="15"/>
      <c r="CY1180" s="15">
        <f t="shared" si="244"/>
        <v>0</v>
      </c>
      <c r="CZ1180" s="15">
        <f>GG1180</f>
        <v>0</v>
      </c>
      <c r="DA1180" s="19"/>
      <c r="DB1180" s="17"/>
      <c r="DC1180" s="17">
        <f>0.4*30</f>
        <v>12</v>
      </c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7"/>
      <c r="DQ1180" s="17"/>
      <c r="DR1180" s="17"/>
      <c r="DS1180" s="17"/>
      <c r="DT1180" s="17"/>
      <c r="DU1180" s="17"/>
      <c r="DV1180" s="17"/>
      <c r="DW1180" s="15"/>
      <c r="DX1180" s="20"/>
      <c r="DY1180" s="15"/>
      <c r="DZ1180" s="20"/>
      <c r="EA1180" s="15"/>
      <c r="EB1180" s="20"/>
      <c r="EC1180" s="15"/>
      <c r="ED1180" s="20"/>
      <c r="EE1180" s="15">
        <v>25</v>
      </c>
      <c r="EF1180" s="20"/>
      <c r="EG1180" s="15"/>
      <c r="EH1180" s="20"/>
      <c r="EI1180" s="15"/>
      <c r="EJ1180" s="20"/>
      <c r="EK1180" s="15"/>
      <c r="EL1180" s="20"/>
      <c r="EM1180" s="15"/>
      <c r="EN1180" s="20"/>
      <c r="EO1180" s="15"/>
      <c r="EP1180" s="20"/>
      <c r="EQ1180" s="17">
        <v>45</v>
      </c>
      <c r="ER1180" s="20">
        <v>2</v>
      </c>
      <c r="ES1180" s="15"/>
      <c r="ET1180" s="20"/>
      <c r="EU1180" s="15"/>
      <c r="EV1180" s="20"/>
      <c r="EW1180" s="15"/>
      <c r="EX1180" s="20"/>
      <c r="EY1180" s="15"/>
      <c r="EZ1180" s="20"/>
      <c r="FA1180" s="15"/>
      <c r="FB1180" s="20"/>
      <c r="FC1180" s="15"/>
      <c r="FD1180" s="20"/>
      <c r="FE1180" s="15"/>
      <c r="FF1180" s="20"/>
      <c r="FG1180" s="15"/>
      <c r="FH1180" s="20"/>
      <c r="FI1180" s="15"/>
      <c r="FJ1180" s="20"/>
      <c r="FK1180" s="15"/>
      <c r="FL1180" s="20"/>
      <c r="FM1180" s="15"/>
      <c r="FN1180" s="20"/>
      <c r="FO1180" s="15"/>
      <c r="FP1180" s="20"/>
      <c r="FQ1180" s="15"/>
      <c r="FR1180" s="20"/>
      <c r="FS1180" s="15"/>
      <c r="FT1180" s="20"/>
      <c r="FU1180" s="15"/>
      <c r="FV1180" s="20"/>
      <c r="FW1180" s="15"/>
      <c r="FX1180" s="20"/>
      <c r="FY1180" s="15"/>
      <c r="FZ1180" s="20"/>
      <c r="GA1180" s="15"/>
      <c r="GB1180" s="20"/>
      <c r="GC1180" s="15"/>
      <c r="GD1180" s="20"/>
      <c r="GE1180" s="15"/>
      <c r="GF1180" s="20"/>
      <c r="GG1180" s="170"/>
    </row>
    <row r="1181" spans="1:189" s="2" customFormat="1" ht="14" x14ac:dyDescent="0.3">
      <c r="A1181" s="15" t="s">
        <v>133</v>
      </c>
      <c r="B1181" s="15" t="s">
        <v>142</v>
      </c>
      <c r="C1181" s="17" t="s">
        <v>155</v>
      </c>
      <c r="D1181" s="17" t="s">
        <v>519</v>
      </c>
      <c r="E1181" s="15" t="str">
        <f t="shared" si="238"/>
        <v>Amelia CHICO</v>
      </c>
      <c r="F1181" s="15" t="s">
        <v>128</v>
      </c>
      <c r="G1181" s="17">
        <v>999921214</v>
      </c>
      <c r="H1181" s="15">
        <f t="shared" si="239"/>
        <v>178</v>
      </c>
      <c r="I1181" s="17"/>
      <c r="J1181" s="17"/>
      <c r="K1181" s="21"/>
      <c r="L1181" s="15"/>
      <c r="M1181" s="15"/>
      <c r="N1181" s="15"/>
      <c r="O1181" s="15">
        <f t="shared" si="234"/>
        <v>0</v>
      </c>
      <c r="P1181" s="15">
        <v>0</v>
      </c>
      <c r="Q1181" s="15">
        <f t="shared" si="235"/>
        <v>1</v>
      </c>
      <c r="R1181" s="15">
        <v>0</v>
      </c>
      <c r="S1181" s="15">
        <v>0</v>
      </c>
      <c r="T1181" s="15">
        <f t="shared" si="236"/>
        <v>36</v>
      </c>
      <c r="U1181" s="15">
        <f t="shared" si="237"/>
        <v>0</v>
      </c>
      <c r="V1181" s="15"/>
      <c r="W1181" s="15"/>
      <c r="X1181" s="15"/>
      <c r="Y1181" s="15"/>
      <c r="Z1181" s="21"/>
      <c r="AA1181" s="17"/>
      <c r="AB1181" s="17"/>
      <c r="AC1181" s="17"/>
      <c r="AD1181" s="17"/>
      <c r="AE1181" s="17"/>
      <c r="AF1181" s="24"/>
      <c r="AG1181" s="17"/>
      <c r="AH1181" s="24"/>
      <c r="AI1181" s="17"/>
      <c r="AJ1181" s="24"/>
      <c r="AK1181" s="17"/>
      <c r="AL1181" s="24"/>
      <c r="AM1181" s="17"/>
      <c r="AN1181" s="24"/>
      <c r="AO1181" s="17"/>
      <c r="AP1181" s="24"/>
      <c r="AQ1181" s="17"/>
      <c r="AR1181" s="24"/>
      <c r="AS1181" s="17"/>
      <c r="AT1181" s="24"/>
      <c r="AU1181" s="17"/>
      <c r="AV1181" s="24"/>
      <c r="AW1181" s="17"/>
      <c r="AX1181" s="24"/>
      <c r="AY1181" s="17"/>
      <c r="AZ1181" s="17"/>
      <c r="BA1181" s="17"/>
      <c r="BB1181" s="24"/>
      <c r="BC1181" s="17"/>
      <c r="BD1181" s="24"/>
      <c r="BE1181" s="17"/>
      <c r="BF1181" s="24"/>
      <c r="BG1181" s="17"/>
      <c r="BH1181" s="24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24"/>
      <c r="CQ1181" s="17"/>
      <c r="CR1181" s="24"/>
      <c r="CS1181" s="15">
        <f t="shared" si="240"/>
        <v>0</v>
      </c>
      <c r="CT1181" s="15">
        <f t="shared" si="241"/>
        <v>63</v>
      </c>
      <c r="CU1181" s="15">
        <f t="shared" si="242"/>
        <v>1</v>
      </c>
      <c r="CV1181" s="15">
        <f t="shared" si="243"/>
        <v>79</v>
      </c>
      <c r="CW1181" s="15"/>
      <c r="CX1181" s="15"/>
      <c r="CY1181" s="15">
        <f t="shared" si="244"/>
        <v>0</v>
      </c>
      <c r="CZ1181" s="15">
        <f>GG1181</f>
        <v>0</v>
      </c>
      <c r="DA1181" s="20"/>
      <c r="DB1181" s="17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>
        <v>90</v>
      </c>
      <c r="DP1181" s="17"/>
      <c r="DQ1181" s="15"/>
      <c r="DR1181" s="15"/>
      <c r="DS1181" s="15"/>
      <c r="DT1181" s="15"/>
      <c r="DU1181" s="15"/>
      <c r="DV1181" s="15"/>
      <c r="DW1181" s="15"/>
      <c r="DX1181" s="20"/>
      <c r="DY1181" s="15">
        <v>42</v>
      </c>
      <c r="DZ1181" s="20">
        <v>2</v>
      </c>
      <c r="EA1181" s="15"/>
      <c r="EB1181" s="20"/>
      <c r="EC1181" s="15">
        <v>36</v>
      </c>
      <c r="ED1181" s="20">
        <v>4</v>
      </c>
      <c r="EE1181" s="15" t="s">
        <v>520</v>
      </c>
      <c r="EF1181" s="20"/>
      <c r="EG1181" s="15"/>
      <c r="EH1181" s="20"/>
      <c r="EI1181" s="15"/>
      <c r="EJ1181" s="20"/>
      <c r="EK1181" s="15"/>
      <c r="EL1181" s="20"/>
      <c r="EM1181" s="15"/>
      <c r="EN1181" s="20"/>
      <c r="EO1181" s="15"/>
      <c r="EP1181" s="20"/>
      <c r="EQ1181" s="15"/>
      <c r="ER1181" s="20"/>
      <c r="ES1181" s="15"/>
      <c r="ET1181" s="20"/>
      <c r="EU1181" s="15"/>
      <c r="EV1181" s="20"/>
      <c r="EW1181" s="15"/>
      <c r="EX1181" s="20"/>
      <c r="EY1181" s="15"/>
      <c r="EZ1181" s="20"/>
      <c r="FA1181" s="15"/>
      <c r="FB1181" s="20"/>
      <c r="FC1181" s="15">
        <v>63</v>
      </c>
      <c r="FD1181" s="20">
        <v>5</v>
      </c>
      <c r="FE1181" s="15"/>
      <c r="FF1181" s="20"/>
      <c r="FG1181" s="15"/>
      <c r="FH1181" s="20"/>
      <c r="FI1181" s="15"/>
      <c r="FJ1181" s="20"/>
      <c r="FK1181" s="15"/>
      <c r="FL1181" s="20"/>
      <c r="FM1181" s="15"/>
      <c r="FN1181" s="20"/>
      <c r="FO1181" s="15"/>
      <c r="FP1181" s="20"/>
      <c r="FQ1181" s="15"/>
      <c r="FR1181" s="20"/>
      <c r="FS1181" s="15"/>
      <c r="FT1181" s="20"/>
      <c r="FU1181" s="15"/>
      <c r="FV1181" s="20"/>
      <c r="FW1181" s="15"/>
      <c r="FX1181" s="20"/>
      <c r="FY1181" s="15"/>
      <c r="FZ1181" s="20"/>
      <c r="GA1181" s="15"/>
      <c r="GB1181" s="20"/>
      <c r="GC1181" s="15">
        <v>79</v>
      </c>
      <c r="GD1181" s="20">
        <v>3</v>
      </c>
      <c r="GE1181" s="15"/>
      <c r="GF1181" s="20"/>
      <c r="GG1181" s="170"/>
    </row>
    <row r="1182" spans="1:189" s="2" customFormat="1" ht="14" x14ac:dyDescent="0.3">
      <c r="A1182" s="15" t="s">
        <v>146</v>
      </c>
      <c r="B1182" s="15" t="s">
        <v>134</v>
      </c>
      <c r="C1182" s="17" t="s">
        <v>521</v>
      </c>
      <c r="D1182" s="17" t="s">
        <v>519</v>
      </c>
      <c r="E1182" s="15" t="str">
        <f t="shared" si="238"/>
        <v>Ramona CHICO</v>
      </c>
      <c r="F1182" s="15" t="s">
        <v>128</v>
      </c>
      <c r="G1182" s="17">
        <v>999921215</v>
      </c>
      <c r="H1182" s="15">
        <f t="shared" si="239"/>
        <v>226</v>
      </c>
      <c r="I1182" s="17"/>
      <c r="J1182" s="17">
        <f>(O1182+P1182+R1182+S1182+T1182+U1182)/2</f>
        <v>18</v>
      </c>
      <c r="K1182" s="21"/>
      <c r="L1182" s="15"/>
      <c r="M1182" s="15"/>
      <c r="N1182" s="15"/>
      <c r="O1182" s="15">
        <f t="shared" si="234"/>
        <v>0</v>
      </c>
      <c r="P1182" s="15">
        <v>0</v>
      </c>
      <c r="Q1182" s="15">
        <f t="shared" si="235"/>
        <v>1</v>
      </c>
      <c r="R1182" s="15">
        <v>0</v>
      </c>
      <c r="S1182" s="15">
        <v>0</v>
      </c>
      <c r="T1182" s="15">
        <f t="shared" si="236"/>
        <v>36</v>
      </c>
      <c r="U1182" s="15">
        <f t="shared" si="237"/>
        <v>0</v>
      </c>
      <c r="V1182" s="15"/>
      <c r="W1182" s="15"/>
      <c r="X1182" s="15"/>
      <c r="Y1182" s="15"/>
      <c r="Z1182" s="21"/>
      <c r="AA1182" s="17"/>
      <c r="AB1182" s="17"/>
      <c r="AC1182" s="17"/>
      <c r="AD1182" s="17"/>
      <c r="AE1182" s="17"/>
      <c r="AF1182" s="24"/>
      <c r="AG1182" s="17"/>
      <c r="AH1182" s="24"/>
      <c r="AI1182" s="17"/>
      <c r="AJ1182" s="24"/>
      <c r="AK1182" s="17"/>
      <c r="AL1182" s="24"/>
      <c r="AM1182" s="17"/>
      <c r="AN1182" s="24"/>
      <c r="AO1182" s="17"/>
      <c r="AP1182" s="24"/>
      <c r="AQ1182" s="17"/>
      <c r="AR1182" s="24"/>
      <c r="AS1182" s="17"/>
      <c r="AT1182" s="24"/>
      <c r="AU1182" s="17"/>
      <c r="AV1182" s="24"/>
      <c r="AW1182" s="17"/>
      <c r="AX1182" s="24"/>
      <c r="AY1182" s="17"/>
      <c r="AZ1182" s="17"/>
      <c r="BA1182" s="17"/>
      <c r="BB1182" s="24"/>
      <c r="BC1182" s="17"/>
      <c r="BD1182" s="24"/>
      <c r="BE1182" s="17"/>
      <c r="BF1182" s="24"/>
      <c r="BG1182" s="17"/>
      <c r="BH1182" s="24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24"/>
      <c r="CQ1182" s="17"/>
      <c r="CR1182" s="24"/>
      <c r="CS1182" s="15">
        <f t="shared" si="240"/>
        <v>0</v>
      </c>
      <c r="CT1182" s="15">
        <f t="shared" si="241"/>
        <v>68</v>
      </c>
      <c r="CU1182" s="15">
        <f t="shared" si="242"/>
        <v>1</v>
      </c>
      <c r="CV1182" s="15">
        <f t="shared" si="243"/>
        <v>140</v>
      </c>
      <c r="CW1182" s="15"/>
      <c r="CX1182" s="15"/>
      <c r="CY1182" s="15">
        <f t="shared" si="244"/>
        <v>0</v>
      </c>
      <c r="CZ1182" s="15">
        <f>GG1182</f>
        <v>0</v>
      </c>
      <c r="DA1182" s="20"/>
      <c r="DB1182" s="17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>
        <v>68</v>
      </c>
      <c r="DP1182" s="17"/>
      <c r="DQ1182" s="15"/>
      <c r="DR1182" s="15"/>
      <c r="DS1182" s="15"/>
      <c r="DT1182" s="15"/>
      <c r="DU1182" s="15"/>
      <c r="DV1182" s="15"/>
      <c r="DW1182" s="15"/>
      <c r="DX1182" s="20"/>
      <c r="DY1182" s="15">
        <v>21</v>
      </c>
      <c r="DZ1182" s="20">
        <v>2</v>
      </c>
      <c r="EA1182" s="15"/>
      <c r="EB1182" s="20"/>
      <c r="EC1182" s="15">
        <v>36</v>
      </c>
      <c r="ED1182" s="20">
        <v>4</v>
      </c>
      <c r="EE1182" s="15"/>
      <c r="EF1182" s="20"/>
      <c r="EG1182" s="15"/>
      <c r="EH1182" s="20"/>
      <c r="EI1182" s="15"/>
      <c r="EJ1182" s="20"/>
      <c r="EK1182" s="15"/>
      <c r="EL1182" s="20"/>
      <c r="EM1182" s="15"/>
      <c r="EN1182" s="20"/>
      <c r="EO1182" s="15"/>
      <c r="EP1182" s="20"/>
      <c r="EQ1182" s="15"/>
      <c r="ER1182" s="20"/>
      <c r="ES1182" s="15"/>
      <c r="ET1182" s="20"/>
      <c r="EU1182" s="15"/>
      <c r="EV1182" s="20"/>
      <c r="EW1182" s="15"/>
      <c r="EX1182" s="20"/>
      <c r="EY1182" s="15"/>
      <c r="EZ1182" s="20"/>
      <c r="FA1182" s="15"/>
      <c r="FB1182" s="20"/>
      <c r="FC1182" s="15">
        <v>68</v>
      </c>
      <c r="FD1182" s="20">
        <v>3</v>
      </c>
      <c r="FE1182" s="15"/>
      <c r="FF1182" s="20"/>
      <c r="FG1182" s="15"/>
      <c r="FH1182" s="20"/>
      <c r="FI1182" s="15"/>
      <c r="FJ1182" s="20"/>
      <c r="FK1182" s="15"/>
      <c r="FL1182" s="20"/>
      <c r="FM1182" s="15"/>
      <c r="FN1182" s="20"/>
      <c r="FO1182" s="15"/>
      <c r="FP1182" s="20"/>
      <c r="FQ1182" s="15"/>
      <c r="FR1182" s="20"/>
      <c r="FS1182" s="15"/>
      <c r="FT1182" s="20"/>
      <c r="FU1182" s="15"/>
      <c r="FV1182" s="20"/>
      <c r="FW1182" s="15"/>
      <c r="FX1182" s="20"/>
      <c r="FY1182" s="15"/>
      <c r="FZ1182" s="20"/>
      <c r="GA1182" s="15"/>
      <c r="GB1182" s="20"/>
      <c r="GC1182" s="15">
        <v>140</v>
      </c>
      <c r="GD1182" s="20">
        <v>1</v>
      </c>
      <c r="GE1182" s="15"/>
      <c r="GF1182" s="20"/>
      <c r="GG1182" s="170"/>
    </row>
    <row r="1183" spans="1:189" s="2" customFormat="1" ht="14" x14ac:dyDescent="0.3">
      <c r="A1183" s="15" t="s">
        <v>2906</v>
      </c>
      <c r="B1183" s="17" t="s">
        <v>142</v>
      </c>
      <c r="C1183" s="17" t="s">
        <v>1168</v>
      </c>
      <c r="D1183" s="17" t="s">
        <v>1475</v>
      </c>
      <c r="E1183" s="15" t="str">
        <f t="shared" si="238"/>
        <v>Calvin Nguyen</v>
      </c>
      <c r="F1183" s="17" t="s">
        <v>135</v>
      </c>
      <c r="G1183" s="17">
        <v>999921216</v>
      </c>
      <c r="H1183" s="15">
        <f t="shared" si="239"/>
        <v>95</v>
      </c>
      <c r="I1183" s="15"/>
      <c r="J1183" s="15"/>
      <c r="K1183" s="16"/>
      <c r="L1183" s="15"/>
      <c r="M1183" s="15"/>
      <c r="N1183" s="15"/>
      <c r="O1183" s="15">
        <f t="shared" si="234"/>
        <v>25</v>
      </c>
      <c r="P1183" s="15">
        <v>0</v>
      </c>
      <c r="Q1183" s="15">
        <f t="shared" si="235"/>
        <v>0</v>
      </c>
      <c r="R1183" s="15">
        <v>0</v>
      </c>
      <c r="S1183" s="15">
        <v>0</v>
      </c>
      <c r="T1183" s="15">
        <f t="shared" si="236"/>
        <v>40</v>
      </c>
      <c r="U1183" s="15">
        <f t="shared" si="237"/>
        <v>0</v>
      </c>
      <c r="V1183" s="15"/>
      <c r="W1183" s="15"/>
      <c r="X1183" s="15"/>
      <c r="Y1183" s="15"/>
      <c r="Z1183" s="16"/>
      <c r="AA1183" s="15"/>
      <c r="AB1183" s="24"/>
      <c r="AC1183" s="15"/>
      <c r="AD1183" s="15"/>
      <c r="AE1183" s="15"/>
      <c r="AF1183" s="15"/>
      <c r="AG1183" s="15"/>
      <c r="AH1183" s="24"/>
      <c r="AI1183" s="15"/>
      <c r="AJ1183" s="15"/>
      <c r="AK1183" s="15"/>
      <c r="AL1183" s="15"/>
      <c r="AM1183" s="15"/>
      <c r="AN1183" s="24"/>
      <c r="AO1183" s="15"/>
      <c r="AP1183" s="24"/>
      <c r="AQ1183" s="15"/>
      <c r="AR1183" s="24"/>
      <c r="AS1183" s="15"/>
      <c r="AT1183" s="24"/>
      <c r="AU1183" s="15"/>
      <c r="AV1183" s="24"/>
      <c r="AW1183" s="15"/>
      <c r="AX1183" s="24"/>
      <c r="AY1183" s="15"/>
      <c r="AZ1183" s="15"/>
      <c r="BA1183" s="15"/>
      <c r="BB1183" s="15"/>
      <c r="BC1183" s="15"/>
      <c r="BD1183" s="15"/>
      <c r="BE1183" s="15"/>
      <c r="BF1183" s="24"/>
      <c r="BG1183" s="15"/>
      <c r="BH1183" s="24"/>
      <c r="BI1183" s="15"/>
      <c r="BJ1183" s="24"/>
      <c r="BK1183" s="15"/>
      <c r="BL1183" s="24"/>
      <c r="BM1183" s="15"/>
      <c r="BN1183" s="24"/>
      <c r="BO1183" s="15"/>
      <c r="BP1183" s="24"/>
      <c r="BQ1183" s="15"/>
      <c r="BR1183" s="24"/>
      <c r="BS1183" s="15"/>
      <c r="BT1183" s="24"/>
      <c r="BU1183" s="15"/>
      <c r="BV1183" s="24"/>
      <c r="BW1183" s="15"/>
      <c r="BX1183" s="24"/>
      <c r="BY1183" s="15"/>
      <c r="BZ1183" s="24"/>
      <c r="CA1183" s="15"/>
      <c r="CB1183" s="24"/>
      <c r="CC1183" s="15"/>
      <c r="CD1183" s="24"/>
      <c r="CE1183" s="15"/>
      <c r="CF1183" s="24"/>
      <c r="CG1183" s="15"/>
      <c r="CH1183" s="25"/>
      <c r="CI1183" s="15"/>
      <c r="CJ1183" s="25"/>
      <c r="CK1183" s="15"/>
      <c r="CL1183" s="25"/>
      <c r="CM1183" s="15"/>
      <c r="CN1183" s="25"/>
      <c r="CO1183" s="15"/>
      <c r="CP1183" s="25"/>
      <c r="CQ1183" s="15"/>
      <c r="CR1183" s="25"/>
      <c r="CS1183" s="15">
        <f t="shared" si="240"/>
        <v>0</v>
      </c>
      <c r="CT1183" s="15">
        <f t="shared" si="241"/>
        <v>30</v>
      </c>
      <c r="CU1183" s="15">
        <f t="shared" si="242"/>
        <v>1</v>
      </c>
      <c r="CV1183" s="15">
        <f t="shared" si="243"/>
        <v>0</v>
      </c>
      <c r="CW1183" s="15"/>
      <c r="CX1183" s="15"/>
      <c r="CY1183" s="15">
        <f t="shared" si="244"/>
        <v>0</v>
      </c>
      <c r="CZ1183" s="15">
        <f>GG1183</f>
        <v>0</v>
      </c>
      <c r="DA1183" s="19"/>
      <c r="DB1183" s="17"/>
      <c r="DC1183" s="17">
        <v>90</v>
      </c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7"/>
      <c r="DQ1183" s="17"/>
      <c r="DR1183" s="17"/>
      <c r="DS1183" s="17"/>
      <c r="DT1183" s="17"/>
      <c r="DU1183" s="17"/>
      <c r="DV1183" s="17"/>
      <c r="DW1183" s="15"/>
      <c r="DX1183" s="20"/>
      <c r="DY1183" s="15"/>
      <c r="DZ1183" s="20"/>
      <c r="EA1183" s="15"/>
      <c r="EB1183" s="20"/>
      <c r="EC1183" s="15">
        <v>40</v>
      </c>
      <c r="ED1183" s="20">
        <v>1</v>
      </c>
      <c r="EE1183" s="15">
        <v>25</v>
      </c>
      <c r="EF1183" s="20"/>
      <c r="EG1183" s="15"/>
      <c r="EH1183" s="20"/>
      <c r="EI1183" s="15"/>
      <c r="EJ1183" s="20"/>
      <c r="EK1183" s="15"/>
      <c r="EL1183" s="20"/>
      <c r="EM1183" s="15"/>
      <c r="EN1183" s="20"/>
      <c r="EO1183" s="15"/>
      <c r="EP1183" s="20"/>
      <c r="EQ1183" s="17">
        <v>30</v>
      </c>
      <c r="ER1183" s="20">
        <v>1</v>
      </c>
      <c r="ES1183" s="15"/>
      <c r="ET1183" s="20"/>
      <c r="EU1183" s="15"/>
      <c r="EV1183" s="20"/>
      <c r="EW1183" s="15"/>
      <c r="EX1183" s="20"/>
      <c r="EY1183" s="15"/>
      <c r="EZ1183" s="20"/>
      <c r="FA1183" s="15"/>
      <c r="FB1183" s="20"/>
      <c r="FC1183" s="15"/>
      <c r="FD1183" s="20"/>
      <c r="FE1183" s="15"/>
      <c r="FF1183" s="20"/>
      <c r="FG1183" s="15"/>
      <c r="FH1183" s="20"/>
      <c r="FI1183" s="15"/>
      <c r="FJ1183" s="20"/>
      <c r="FK1183" s="15"/>
      <c r="FL1183" s="20"/>
      <c r="FM1183" s="15"/>
      <c r="FN1183" s="20"/>
      <c r="FO1183" s="15"/>
      <c r="FP1183" s="20"/>
      <c r="FQ1183" s="15"/>
      <c r="FR1183" s="20"/>
      <c r="FS1183" s="15"/>
      <c r="FT1183" s="20"/>
      <c r="FU1183" s="15"/>
      <c r="FV1183" s="20"/>
      <c r="FW1183" s="15"/>
      <c r="FX1183" s="20"/>
      <c r="FY1183" s="15"/>
      <c r="FZ1183" s="20"/>
      <c r="GA1183" s="15"/>
      <c r="GB1183" s="20"/>
      <c r="GC1183" s="15"/>
      <c r="GD1183" s="20"/>
      <c r="GE1183" s="15"/>
      <c r="GF1183" s="20"/>
      <c r="GG1183" s="170"/>
    </row>
    <row r="1184" spans="1:189" s="2" customFormat="1" ht="14" x14ac:dyDescent="0.3">
      <c r="A1184" s="17" t="s">
        <v>130</v>
      </c>
      <c r="B1184" s="17" t="s">
        <v>142</v>
      </c>
      <c r="C1184" s="17" t="s">
        <v>1240</v>
      </c>
      <c r="D1184" s="17" t="s">
        <v>1223</v>
      </c>
      <c r="E1184" s="15" t="str">
        <f t="shared" si="238"/>
        <v>Kaden Lee</v>
      </c>
      <c r="F1184" s="17" t="s">
        <v>135</v>
      </c>
      <c r="G1184" s="17">
        <v>999921218</v>
      </c>
      <c r="H1184" s="15">
        <f t="shared" si="239"/>
        <v>85</v>
      </c>
      <c r="I1184" s="15"/>
      <c r="J1184" s="15"/>
      <c r="K1184" s="16"/>
      <c r="L1184" s="15"/>
      <c r="M1184" s="15"/>
      <c r="N1184" s="15"/>
      <c r="O1184" s="15">
        <f t="shared" si="234"/>
        <v>25</v>
      </c>
      <c r="P1184" s="15">
        <v>0</v>
      </c>
      <c r="Q1184" s="15">
        <f t="shared" si="235"/>
        <v>0</v>
      </c>
      <c r="R1184" s="15">
        <v>0</v>
      </c>
      <c r="S1184" s="15">
        <v>0</v>
      </c>
      <c r="T1184" s="15">
        <f t="shared" si="236"/>
        <v>0</v>
      </c>
      <c r="U1184" s="15">
        <f t="shared" si="237"/>
        <v>0</v>
      </c>
      <c r="V1184" s="15"/>
      <c r="W1184" s="15"/>
      <c r="X1184" s="15"/>
      <c r="Y1184" s="15"/>
      <c r="Z1184" s="16"/>
      <c r="AA1184" s="15"/>
      <c r="AB1184" s="24"/>
      <c r="AC1184" s="15"/>
      <c r="AD1184" s="15"/>
      <c r="AE1184" s="15"/>
      <c r="AF1184" s="15"/>
      <c r="AG1184" s="15"/>
      <c r="AH1184" s="24"/>
      <c r="AI1184" s="15"/>
      <c r="AJ1184" s="15"/>
      <c r="AK1184" s="15"/>
      <c r="AL1184" s="15"/>
      <c r="AM1184" s="15"/>
      <c r="AN1184" s="24"/>
      <c r="AO1184" s="15"/>
      <c r="AP1184" s="24"/>
      <c r="AQ1184" s="15"/>
      <c r="AR1184" s="24"/>
      <c r="AS1184" s="15"/>
      <c r="AT1184" s="24"/>
      <c r="AU1184" s="15"/>
      <c r="AV1184" s="24"/>
      <c r="AW1184" s="15"/>
      <c r="AX1184" s="24"/>
      <c r="AY1184" s="15"/>
      <c r="AZ1184" s="15"/>
      <c r="BA1184" s="15"/>
      <c r="BB1184" s="15"/>
      <c r="BC1184" s="15"/>
      <c r="BD1184" s="15"/>
      <c r="BE1184" s="15"/>
      <c r="BF1184" s="24"/>
      <c r="BG1184" s="15"/>
      <c r="BH1184" s="24"/>
      <c r="BI1184" s="15"/>
      <c r="BJ1184" s="24"/>
      <c r="BK1184" s="15"/>
      <c r="BL1184" s="24"/>
      <c r="BM1184" s="15"/>
      <c r="BN1184" s="24"/>
      <c r="BO1184" s="15"/>
      <c r="BP1184" s="24"/>
      <c r="BQ1184" s="15"/>
      <c r="BR1184" s="24"/>
      <c r="BS1184" s="15"/>
      <c r="BT1184" s="24"/>
      <c r="BU1184" s="15"/>
      <c r="BV1184" s="24"/>
      <c r="BW1184" s="15"/>
      <c r="BX1184" s="24"/>
      <c r="BY1184" s="15"/>
      <c r="BZ1184" s="24"/>
      <c r="CA1184" s="15"/>
      <c r="CB1184" s="24"/>
      <c r="CC1184" s="15"/>
      <c r="CD1184" s="24"/>
      <c r="CE1184" s="15"/>
      <c r="CF1184" s="24"/>
      <c r="CG1184" s="15"/>
      <c r="CH1184" s="25"/>
      <c r="CI1184" s="15"/>
      <c r="CJ1184" s="25"/>
      <c r="CK1184" s="15"/>
      <c r="CL1184" s="25"/>
      <c r="CM1184" s="15"/>
      <c r="CN1184" s="25"/>
      <c r="CO1184" s="15"/>
      <c r="CP1184" s="25"/>
      <c r="CQ1184" s="15"/>
      <c r="CR1184" s="25"/>
      <c r="CS1184" s="15">
        <f t="shared" si="240"/>
        <v>0</v>
      </c>
      <c r="CT1184" s="15">
        <f t="shared" si="241"/>
        <v>60</v>
      </c>
      <c r="CU1184" s="15">
        <f t="shared" si="242"/>
        <v>1</v>
      </c>
      <c r="CV1184" s="15">
        <f t="shared" si="243"/>
        <v>0</v>
      </c>
      <c r="CW1184" s="15"/>
      <c r="CX1184" s="15"/>
      <c r="CY1184" s="15">
        <f t="shared" si="244"/>
        <v>0</v>
      </c>
      <c r="CZ1184" s="15">
        <f>GG1184</f>
        <v>0</v>
      </c>
      <c r="DA1184" s="19"/>
      <c r="DB1184" s="17"/>
      <c r="DC1184" s="17">
        <v>60</v>
      </c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7"/>
      <c r="DQ1184" s="17"/>
      <c r="DR1184" s="17"/>
      <c r="DS1184" s="17"/>
      <c r="DT1184" s="17"/>
      <c r="DU1184" s="17"/>
      <c r="DV1184" s="17"/>
      <c r="DW1184" s="15"/>
      <c r="DX1184" s="20"/>
      <c r="DY1184" s="15"/>
      <c r="DZ1184" s="20"/>
      <c r="EA1184" s="15"/>
      <c r="EB1184" s="20"/>
      <c r="EC1184" s="15"/>
      <c r="ED1184" s="20"/>
      <c r="EE1184" s="15">
        <v>25</v>
      </c>
      <c r="EF1184" s="20"/>
      <c r="EG1184" s="15"/>
      <c r="EH1184" s="20"/>
      <c r="EI1184" s="15"/>
      <c r="EJ1184" s="20"/>
      <c r="EK1184" s="15"/>
      <c r="EL1184" s="20"/>
      <c r="EM1184" s="15"/>
      <c r="EN1184" s="20"/>
      <c r="EO1184" s="15"/>
      <c r="EP1184" s="20"/>
      <c r="EQ1184" s="17">
        <v>60</v>
      </c>
      <c r="ER1184" s="20">
        <v>1</v>
      </c>
      <c r="ES1184" s="15"/>
      <c r="ET1184" s="20"/>
      <c r="EU1184" s="15"/>
      <c r="EV1184" s="20"/>
      <c r="EW1184" s="15"/>
      <c r="EX1184" s="20"/>
      <c r="EY1184" s="15"/>
      <c r="EZ1184" s="20"/>
      <c r="FA1184" s="15"/>
      <c r="FB1184" s="20"/>
      <c r="FC1184" s="15"/>
      <c r="FD1184" s="20"/>
      <c r="FE1184" s="15"/>
      <c r="FF1184" s="20"/>
      <c r="FG1184" s="15"/>
      <c r="FH1184" s="20"/>
      <c r="FI1184" s="15"/>
      <c r="FJ1184" s="20"/>
      <c r="FK1184" s="15"/>
      <c r="FL1184" s="20"/>
      <c r="FM1184" s="15"/>
      <c r="FN1184" s="20"/>
      <c r="FO1184" s="15"/>
      <c r="FP1184" s="20"/>
      <c r="FQ1184" s="15"/>
      <c r="FR1184" s="20"/>
      <c r="FS1184" s="15"/>
      <c r="FT1184" s="20"/>
      <c r="FU1184" s="15"/>
      <c r="FV1184" s="20"/>
      <c r="FW1184" s="15"/>
      <c r="FX1184" s="20"/>
      <c r="FY1184" s="15"/>
      <c r="FZ1184" s="20"/>
      <c r="GA1184" s="15"/>
      <c r="GB1184" s="20"/>
      <c r="GC1184" s="15"/>
      <c r="GD1184" s="20"/>
      <c r="GE1184" s="15"/>
      <c r="GF1184" s="20"/>
      <c r="GG1184" s="170"/>
    </row>
    <row r="1185" spans="1:189" s="2" customFormat="1" ht="14" x14ac:dyDescent="0.3">
      <c r="A1185" s="17" t="s">
        <v>133</v>
      </c>
      <c r="B1185" s="15" t="s">
        <v>142</v>
      </c>
      <c r="C1185" s="15" t="s">
        <v>1126</v>
      </c>
      <c r="D1185" s="15" t="s">
        <v>1613</v>
      </c>
      <c r="E1185" s="15" t="str">
        <f t="shared" si="238"/>
        <v>Joyce Reddecliffe</v>
      </c>
      <c r="F1185" s="15" t="s">
        <v>128</v>
      </c>
      <c r="G1185" s="15">
        <v>999921219</v>
      </c>
      <c r="H1185" s="15">
        <f t="shared" si="239"/>
        <v>45</v>
      </c>
      <c r="I1185" s="15"/>
      <c r="J1185" s="17">
        <f>(O1185+P1185+R1185+S1185+T1185+U1185)/2</f>
        <v>45</v>
      </c>
      <c r="K1185" s="16"/>
      <c r="L1185" s="15"/>
      <c r="M1185" s="15"/>
      <c r="N1185" s="15"/>
      <c r="O1185" s="15">
        <f t="shared" si="234"/>
        <v>0</v>
      </c>
      <c r="P1185" s="15">
        <v>0</v>
      </c>
      <c r="Q1185" s="15">
        <f t="shared" si="235"/>
        <v>1</v>
      </c>
      <c r="R1185" s="15">
        <v>0</v>
      </c>
      <c r="S1185" s="15">
        <v>0</v>
      </c>
      <c r="T1185" s="15">
        <f t="shared" si="236"/>
        <v>90</v>
      </c>
      <c r="U1185" s="15">
        <f t="shared" si="237"/>
        <v>0</v>
      </c>
      <c r="V1185" s="15"/>
      <c r="W1185" s="15"/>
      <c r="X1185" s="15"/>
      <c r="Y1185" s="15"/>
      <c r="Z1185" s="16"/>
      <c r="AA1185" s="15"/>
      <c r="AB1185" s="15"/>
      <c r="AC1185" s="15"/>
      <c r="AD1185" s="15"/>
      <c r="AE1185" s="15"/>
      <c r="AF1185" s="24"/>
      <c r="AG1185" s="15"/>
      <c r="AH1185" s="24"/>
      <c r="AI1185" s="15"/>
      <c r="AJ1185" s="24"/>
      <c r="AK1185" s="15"/>
      <c r="AL1185" s="24"/>
      <c r="AM1185" s="15"/>
      <c r="AN1185" s="24"/>
      <c r="AO1185" s="15"/>
      <c r="AP1185" s="24"/>
      <c r="AQ1185" s="15"/>
      <c r="AR1185" s="24"/>
      <c r="AS1185" s="15"/>
      <c r="AT1185" s="24"/>
      <c r="AU1185" s="15"/>
      <c r="AV1185" s="24"/>
      <c r="AW1185" s="15"/>
      <c r="AX1185" s="24"/>
      <c r="AY1185" s="15"/>
      <c r="AZ1185" s="15"/>
      <c r="BA1185" s="15"/>
      <c r="BB1185" s="24"/>
      <c r="BC1185" s="15"/>
      <c r="BD1185" s="24"/>
      <c r="BE1185" s="15"/>
      <c r="BF1185" s="24"/>
      <c r="BG1185" s="15"/>
      <c r="BH1185" s="24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24"/>
      <c r="CQ1185" s="15"/>
      <c r="CR1185" s="24"/>
      <c r="CS1185" s="15">
        <f t="shared" si="240"/>
        <v>0</v>
      </c>
      <c r="CT1185" s="15">
        <f t="shared" si="241"/>
        <v>0</v>
      </c>
      <c r="CU1185" s="15">
        <f t="shared" si="242"/>
        <v>0</v>
      </c>
      <c r="CV1185" s="15">
        <f t="shared" si="243"/>
        <v>0</v>
      </c>
      <c r="CW1185" s="15"/>
      <c r="CX1185" s="15"/>
      <c r="CY1185" s="15">
        <f t="shared" si="244"/>
        <v>0</v>
      </c>
      <c r="CZ1185" s="15">
        <f>GG1185</f>
        <v>0</v>
      </c>
      <c r="DA1185" s="20"/>
      <c r="DB1185" s="17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>
        <v>30</v>
      </c>
      <c r="DM1185" s="15"/>
      <c r="DN1185" s="15"/>
      <c r="DO1185" s="15"/>
      <c r="DP1185" s="17"/>
      <c r="DQ1185" s="15"/>
      <c r="DR1185" s="15"/>
      <c r="DS1185" s="15"/>
      <c r="DT1185" s="15"/>
      <c r="DU1185" s="15"/>
      <c r="DV1185" s="15"/>
      <c r="DW1185" s="15"/>
      <c r="DX1185" s="20"/>
      <c r="DY1185" s="15"/>
      <c r="DZ1185" s="20"/>
      <c r="EA1185" s="15"/>
      <c r="EB1185" s="20"/>
      <c r="EC1185" s="15">
        <v>90</v>
      </c>
      <c r="ED1185" s="20">
        <v>4</v>
      </c>
      <c r="EE1185" s="15"/>
      <c r="EF1185" s="20"/>
      <c r="EG1185" s="15"/>
      <c r="EH1185" s="20"/>
      <c r="EI1185" s="15"/>
      <c r="EJ1185" s="20"/>
      <c r="EK1185" s="15"/>
      <c r="EL1185" s="20"/>
      <c r="EM1185" s="15"/>
      <c r="EN1185" s="20"/>
      <c r="EO1185" s="15"/>
      <c r="EP1185" s="20"/>
      <c r="EQ1185" s="15"/>
      <c r="ER1185" s="20"/>
      <c r="ES1185" s="15"/>
      <c r="ET1185" s="20"/>
      <c r="EU1185" s="15"/>
      <c r="EV1185" s="20"/>
      <c r="EW1185" s="15"/>
      <c r="EX1185" s="20"/>
      <c r="EY1185" s="15"/>
      <c r="EZ1185" s="20"/>
      <c r="FA1185" s="15"/>
      <c r="FB1185" s="20"/>
      <c r="FC1185" s="15"/>
      <c r="FD1185" s="20"/>
      <c r="FE1185" s="15"/>
      <c r="FF1185" s="20"/>
      <c r="FG1185" s="15"/>
      <c r="FH1185" s="20"/>
      <c r="FI1185" s="15"/>
      <c r="FJ1185" s="20"/>
      <c r="FK1185" s="15"/>
      <c r="FL1185" s="20"/>
      <c r="FM1185" s="15"/>
      <c r="FN1185" s="20"/>
      <c r="FO1185" s="15"/>
      <c r="FP1185" s="20"/>
      <c r="FQ1185" s="15"/>
      <c r="FR1185" s="20"/>
      <c r="FS1185" s="15"/>
      <c r="FT1185" s="20"/>
      <c r="FU1185" s="15"/>
      <c r="FV1185" s="20"/>
      <c r="FW1185" s="15"/>
      <c r="FX1185" s="20"/>
      <c r="FY1185" s="15"/>
      <c r="FZ1185" s="20"/>
      <c r="GA1185" s="15"/>
      <c r="GB1185" s="20"/>
      <c r="GC1185" s="15"/>
      <c r="GD1185" s="20"/>
      <c r="GE1185" s="15"/>
      <c r="GF1185" s="20"/>
      <c r="GG1185" s="170"/>
    </row>
    <row r="1186" spans="1:189" s="2" customFormat="1" ht="14" x14ac:dyDescent="0.3">
      <c r="A1186" s="15" t="s">
        <v>2905</v>
      </c>
      <c r="B1186" s="15" t="s">
        <v>138</v>
      </c>
      <c r="C1186" s="15" t="s">
        <v>2123</v>
      </c>
      <c r="D1186" s="15" t="s">
        <v>2124</v>
      </c>
      <c r="E1186" s="15" t="str">
        <f t="shared" si="238"/>
        <v>ROBERT SKELTON</v>
      </c>
      <c r="F1186" s="15" t="s">
        <v>135</v>
      </c>
      <c r="G1186" s="15">
        <v>999921221</v>
      </c>
      <c r="H1186" s="15">
        <f t="shared" si="239"/>
        <v>40</v>
      </c>
      <c r="I1186" s="15"/>
      <c r="J1186" s="15"/>
      <c r="K1186" s="16"/>
      <c r="L1186" s="15"/>
      <c r="M1186" s="15"/>
      <c r="N1186" s="15"/>
      <c r="O1186" s="15">
        <f t="shared" ref="O1186:O1220" si="245">SUM(EE1186, EI1186, EK1186, EM1186)</f>
        <v>0</v>
      </c>
      <c r="P1186" s="15">
        <v>0</v>
      </c>
      <c r="Q1186" s="15">
        <f t="shared" ref="Q1186:Q1220" si="246">COUNT(DI1186:DV1186)</f>
        <v>0</v>
      </c>
      <c r="R1186" s="15">
        <v>0</v>
      </c>
      <c r="S1186" s="15">
        <v>0</v>
      </c>
      <c r="T1186" s="15">
        <f t="shared" ref="T1186:T1220" si="247">EC1186</f>
        <v>40</v>
      </c>
      <c r="U1186" s="15">
        <f t="shared" ref="U1186:U1220" si="248">SUM(EG1186)</f>
        <v>0</v>
      </c>
      <c r="V1186" s="15"/>
      <c r="W1186" s="15"/>
      <c r="X1186" s="15"/>
      <c r="Y1186" s="15"/>
      <c r="Z1186" s="16"/>
      <c r="AA1186" s="15"/>
      <c r="AB1186" s="24"/>
      <c r="AC1186" s="15"/>
      <c r="AD1186" s="15"/>
      <c r="AE1186" s="15"/>
      <c r="AF1186" s="15"/>
      <c r="AG1186" s="15"/>
      <c r="AH1186" s="24"/>
      <c r="AI1186" s="15"/>
      <c r="AJ1186" s="15"/>
      <c r="AK1186" s="15"/>
      <c r="AL1186" s="15"/>
      <c r="AM1186" s="15"/>
      <c r="AN1186" s="24"/>
      <c r="AO1186" s="15"/>
      <c r="AP1186" s="24"/>
      <c r="AQ1186" s="15"/>
      <c r="AR1186" s="24"/>
      <c r="AS1186" s="15"/>
      <c r="AT1186" s="24"/>
      <c r="AU1186" s="15"/>
      <c r="AV1186" s="24"/>
      <c r="AW1186" s="15"/>
      <c r="AX1186" s="24"/>
      <c r="AY1186" s="15"/>
      <c r="AZ1186" s="15"/>
      <c r="BA1186" s="15"/>
      <c r="BB1186" s="15"/>
      <c r="BC1186" s="15"/>
      <c r="BD1186" s="15"/>
      <c r="BE1186" s="15"/>
      <c r="BF1186" s="24"/>
      <c r="BG1186" s="15"/>
      <c r="BH1186" s="24"/>
      <c r="BI1186" s="15"/>
      <c r="BJ1186" s="24"/>
      <c r="BK1186" s="15"/>
      <c r="BL1186" s="24"/>
      <c r="BM1186" s="15"/>
      <c r="BN1186" s="24"/>
      <c r="BO1186" s="15"/>
      <c r="BP1186" s="24"/>
      <c r="BQ1186" s="15"/>
      <c r="BR1186" s="24"/>
      <c r="BS1186" s="15"/>
      <c r="BT1186" s="24"/>
      <c r="BU1186" s="15"/>
      <c r="BV1186" s="24"/>
      <c r="BW1186" s="15"/>
      <c r="BX1186" s="24"/>
      <c r="BY1186" s="15"/>
      <c r="BZ1186" s="24"/>
      <c r="CA1186" s="15"/>
      <c r="CB1186" s="24"/>
      <c r="CC1186" s="15"/>
      <c r="CD1186" s="24"/>
      <c r="CE1186" s="15"/>
      <c r="CF1186" s="24"/>
      <c r="CG1186" s="15"/>
      <c r="CH1186" s="25"/>
      <c r="CI1186" s="15"/>
      <c r="CJ1186" s="25"/>
      <c r="CK1186" s="15"/>
      <c r="CL1186" s="25"/>
      <c r="CM1186" s="15"/>
      <c r="CN1186" s="25"/>
      <c r="CO1186" s="15"/>
      <c r="CP1186" s="25"/>
      <c r="CQ1186" s="15"/>
      <c r="CR1186" s="25"/>
      <c r="CS1186" s="15">
        <f t="shared" si="240"/>
        <v>0</v>
      </c>
      <c r="CT1186" s="15">
        <f t="shared" si="241"/>
        <v>0</v>
      </c>
      <c r="CU1186" s="15">
        <f t="shared" si="242"/>
        <v>0</v>
      </c>
      <c r="CV1186" s="15">
        <f t="shared" si="243"/>
        <v>0</v>
      </c>
      <c r="CW1186" s="15"/>
      <c r="CX1186" s="15"/>
      <c r="CY1186" s="15">
        <f t="shared" si="244"/>
        <v>0</v>
      </c>
      <c r="CZ1186" s="15">
        <f>GG1186</f>
        <v>0</v>
      </c>
      <c r="DA1186" s="19"/>
      <c r="DB1186" s="17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7"/>
      <c r="DQ1186" s="15"/>
      <c r="DR1186" s="15"/>
      <c r="DS1186" s="15"/>
      <c r="DT1186" s="15"/>
      <c r="DU1186" s="15"/>
      <c r="DV1186" s="15"/>
      <c r="DW1186" s="15"/>
      <c r="DX1186" s="20"/>
      <c r="DY1186" s="15"/>
      <c r="DZ1186" s="20"/>
      <c r="EA1186" s="15">
        <v>35</v>
      </c>
      <c r="EB1186" s="20">
        <v>1</v>
      </c>
      <c r="EC1186" s="15">
        <v>40</v>
      </c>
      <c r="ED1186" s="20">
        <v>1</v>
      </c>
      <c r="EE1186" s="15"/>
      <c r="EF1186" s="20"/>
      <c r="EG1186" s="15"/>
      <c r="EH1186" s="20"/>
      <c r="EI1186" s="15"/>
      <c r="EJ1186" s="20"/>
      <c r="EK1186" s="15"/>
      <c r="EL1186" s="20"/>
      <c r="EM1186" s="15"/>
      <c r="EN1186" s="20"/>
      <c r="EO1186" s="15"/>
      <c r="EP1186" s="20"/>
      <c r="EQ1186" s="15"/>
      <c r="ER1186" s="20"/>
      <c r="ES1186" s="15"/>
      <c r="ET1186" s="20"/>
      <c r="EU1186" s="15"/>
      <c r="EV1186" s="20"/>
      <c r="EW1186" s="15"/>
      <c r="EX1186" s="20"/>
      <c r="EY1186" s="15"/>
      <c r="EZ1186" s="20"/>
      <c r="FA1186" s="15"/>
      <c r="FB1186" s="20"/>
      <c r="FC1186" s="15"/>
      <c r="FD1186" s="20"/>
      <c r="FE1186" s="15"/>
      <c r="FF1186" s="20"/>
      <c r="FG1186" s="15"/>
      <c r="FH1186" s="20"/>
      <c r="FI1186" s="15"/>
      <c r="FJ1186" s="20"/>
      <c r="FK1186" s="15"/>
      <c r="FL1186" s="20"/>
      <c r="FM1186" s="15"/>
      <c r="FN1186" s="20"/>
      <c r="FO1186" s="15"/>
      <c r="FP1186" s="20"/>
      <c r="FQ1186" s="15"/>
      <c r="FR1186" s="20"/>
      <c r="FS1186" s="15"/>
      <c r="FT1186" s="20"/>
      <c r="FU1186" s="15"/>
      <c r="FV1186" s="20"/>
      <c r="FW1186" s="15"/>
      <c r="FX1186" s="20"/>
      <c r="FY1186" s="15"/>
      <c r="FZ1186" s="20"/>
      <c r="GA1186" s="15"/>
      <c r="GB1186" s="20"/>
      <c r="GC1186" s="15"/>
      <c r="GD1186" s="20"/>
      <c r="GE1186" s="15"/>
      <c r="GF1186" s="20"/>
      <c r="GG1186" s="170"/>
    </row>
    <row r="1187" spans="1:189" s="2" customFormat="1" ht="14" x14ac:dyDescent="0.3">
      <c r="A1187" s="15" t="s">
        <v>133</v>
      </c>
      <c r="B1187" s="15" t="s">
        <v>142</v>
      </c>
      <c r="C1187" s="17" t="s">
        <v>502</v>
      </c>
      <c r="D1187" s="17" t="s">
        <v>544</v>
      </c>
      <c r="E1187" s="15" t="str">
        <f t="shared" si="238"/>
        <v>Jaden CHOI</v>
      </c>
      <c r="F1187" s="15" t="s">
        <v>135</v>
      </c>
      <c r="G1187" s="17">
        <v>999921227</v>
      </c>
      <c r="H1187" s="15">
        <f t="shared" si="239"/>
        <v>324</v>
      </c>
      <c r="I1187" s="17"/>
      <c r="J1187" s="17"/>
      <c r="K1187" s="21"/>
      <c r="L1187" s="15"/>
      <c r="M1187" s="15"/>
      <c r="N1187" s="15"/>
      <c r="O1187" s="15">
        <f t="shared" si="245"/>
        <v>0</v>
      </c>
      <c r="P1187" s="15">
        <v>0</v>
      </c>
      <c r="Q1187" s="15">
        <f t="shared" si="246"/>
        <v>1</v>
      </c>
      <c r="R1187" s="15">
        <v>0</v>
      </c>
      <c r="S1187" s="15">
        <v>0</v>
      </c>
      <c r="T1187" s="15">
        <f t="shared" si="247"/>
        <v>64</v>
      </c>
      <c r="U1187" s="15">
        <f t="shared" si="248"/>
        <v>0</v>
      </c>
      <c r="V1187" s="15"/>
      <c r="W1187" s="15"/>
      <c r="X1187" s="15"/>
      <c r="Y1187" s="15"/>
      <c r="Z1187" s="21"/>
      <c r="AA1187" s="17"/>
      <c r="AB1187" s="17"/>
      <c r="AC1187" s="17"/>
      <c r="AD1187" s="17"/>
      <c r="AE1187" s="17"/>
      <c r="AF1187" s="24"/>
      <c r="AG1187" s="17"/>
      <c r="AH1187" s="24"/>
      <c r="AI1187" s="17"/>
      <c r="AJ1187" s="24"/>
      <c r="AK1187" s="17"/>
      <c r="AL1187" s="24"/>
      <c r="AM1187" s="17"/>
      <c r="AN1187" s="24"/>
      <c r="AO1187" s="17"/>
      <c r="AP1187" s="24"/>
      <c r="AQ1187" s="17"/>
      <c r="AR1187" s="24"/>
      <c r="AS1187" s="17"/>
      <c r="AT1187" s="24"/>
      <c r="AU1187" s="17"/>
      <c r="AV1187" s="24"/>
      <c r="AW1187" s="17"/>
      <c r="AX1187" s="24"/>
      <c r="AY1187" s="17"/>
      <c r="AZ1187" s="17"/>
      <c r="BA1187" s="17"/>
      <c r="BB1187" s="24"/>
      <c r="BC1187" s="17"/>
      <c r="BD1187" s="24"/>
      <c r="BE1187" s="17"/>
      <c r="BF1187" s="24"/>
      <c r="BG1187" s="17"/>
      <c r="BH1187" s="24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24"/>
      <c r="CQ1187" s="17"/>
      <c r="CR1187" s="24"/>
      <c r="CS1187" s="15">
        <f t="shared" si="240"/>
        <v>0</v>
      </c>
      <c r="CT1187" s="15">
        <f t="shared" si="241"/>
        <v>120</v>
      </c>
      <c r="CU1187" s="15">
        <f t="shared" si="242"/>
        <v>1</v>
      </c>
      <c r="CV1187" s="15">
        <f t="shared" si="243"/>
        <v>140</v>
      </c>
      <c r="CW1187" s="15"/>
      <c r="CX1187" s="15"/>
      <c r="CY1187" s="15">
        <f t="shared" si="244"/>
        <v>0</v>
      </c>
      <c r="CZ1187" s="15">
        <f>GG1187</f>
        <v>0</v>
      </c>
      <c r="DA1187" s="20"/>
      <c r="DB1187" s="17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>
        <v>68</v>
      </c>
      <c r="DP1187" s="17"/>
      <c r="DQ1187" s="15"/>
      <c r="DR1187" s="15"/>
      <c r="DS1187" s="15"/>
      <c r="DT1187" s="15"/>
      <c r="DU1187" s="15"/>
      <c r="DV1187" s="15"/>
      <c r="DW1187" s="15"/>
      <c r="DX1187" s="20"/>
      <c r="DY1187" s="15">
        <v>56</v>
      </c>
      <c r="DZ1187" s="20">
        <v>1</v>
      </c>
      <c r="EA1187" s="15"/>
      <c r="EB1187" s="20"/>
      <c r="EC1187" s="15">
        <v>64</v>
      </c>
      <c r="ED1187" s="20">
        <v>1</v>
      </c>
      <c r="EE1187" s="15"/>
      <c r="EF1187" s="20"/>
      <c r="EG1187" s="15"/>
      <c r="EH1187" s="20"/>
      <c r="EI1187" s="15"/>
      <c r="EJ1187" s="20"/>
      <c r="EK1187" s="15"/>
      <c r="EL1187" s="20"/>
      <c r="EM1187" s="15"/>
      <c r="EN1187" s="20"/>
      <c r="EO1187" s="15"/>
      <c r="EP1187" s="20"/>
      <c r="EQ1187" s="15"/>
      <c r="ER1187" s="20"/>
      <c r="ES1187" s="15"/>
      <c r="ET1187" s="20"/>
      <c r="EU1187" s="15"/>
      <c r="EV1187" s="20"/>
      <c r="EW1187" s="15"/>
      <c r="EX1187" s="20"/>
      <c r="EY1187" s="15"/>
      <c r="EZ1187" s="20"/>
      <c r="FA1187" s="15"/>
      <c r="FB1187" s="20"/>
      <c r="FC1187" s="15">
        <v>120</v>
      </c>
      <c r="FD1187" s="20">
        <v>1</v>
      </c>
      <c r="FE1187" s="15"/>
      <c r="FF1187" s="20"/>
      <c r="FG1187" s="15"/>
      <c r="FH1187" s="20"/>
      <c r="FI1187" s="15"/>
      <c r="FJ1187" s="20"/>
      <c r="FK1187" s="15"/>
      <c r="FL1187" s="20"/>
      <c r="FM1187" s="15"/>
      <c r="FN1187" s="20"/>
      <c r="FO1187" s="15"/>
      <c r="FP1187" s="20"/>
      <c r="FQ1187" s="15"/>
      <c r="FR1187" s="20"/>
      <c r="FS1187" s="15"/>
      <c r="FT1187" s="20"/>
      <c r="FU1187" s="15"/>
      <c r="FV1187" s="20"/>
      <c r="FW1187" s="15"/>
      <c r="FX1187" s="20"/>
      <c r="FY1187" s="15"/>
      <c r="FZ1187" s="20"/>
      <c r="GA1187" s="15"/>
      <c r="GB1187" s="20"/>
      <c r="GC1187" s="15">
        <v>140</v>
      </c>
      <c r="GD1187" s="20">
        <v>1</v>
      </c>
      <c r="GE1187" s="15"/>
      <c r="GF1187" s="20"/>
      <c r="GG1187" s="170"/>
    </row>
    <row r="1188" spans="1:189" s="2" customFormat="1" ht="14" x14ac:dyDescent="0.3">
      <c r="A1188" s="15" t="s">
        <v>125</v>
      </c>
      <c r="B1188" s="15" t="s">
        <v>142</v>
      </c>
      <c r="C1188" s="17" t="s">
        <v>1866</v>
      </c>
      <c r="D1188" s="17" t="s">
        <v>1867</v>
      </c>
      <c r="E1188" s="15" t="str">
        <f t="shared" si="238"/>
        <v>Michiru Tsuchiya</v>
      </c>
      <c r="F1188" s="15" t="s">
        <v>128</v>
      </c>
      <c r="G1188" s="17">
        <v>999921231</v>
      </c>
      <c r="H1188" s="15">
        <f t="shared" si="239"/>
        <v>68</v>
      </c>
      <c r="I1188" s="15"/>
      <c r="J1188" s="15"/>
      <c r="K1188" s="16"/>
      <c r="L1188" s="15"/>
      <c r="M1188" s="15"/>
      <c r="N1188" s="15"/>
      <c r="O1188" s="15">
        <f t="shared" si="245"/>
        <v>0</v>
      </c>
      <c r="P1188" s="15">
        <v>0</v>
      </c>
      <c r="Q1188" s="15">
        <f t="shared" si="246"/>
        <v>1</v>
      </c>
      <c r="R1188" s="15">
        <v>0</v>
      </c>
      <c r="S1188" s="15">
        <v>0</v>
      </c>
      <c r="T1188" s="15">
        <f t="shared" si="247"/>
        <v>0</v>
      </c>
      <c r="U1188" s="15">
        <f t="shared" si="248"/>
        <v>0</v>
      </c>
      <c r="V1188" s="15"/>
      <c r="W1188" s="15"/>
      <c r="X1188" s="15"/>
      <c r="Y1188" s="15"/>
      <c r="Z1188" s="16"/>
      <c r="AA1188" s="15"/>
      <c r="AB1188" s="15"/>
      <c r="AC1188" s="15"/>
      <c r="AD1188" s="15"/>
      <c r="AE1188" s="15"/>
      <c r="AF1188" s="24"/>
      <c r="AG1188" s="15"/>
      <c r="AH1188" s="24"/>
      <c r="AI1188" s="15"/>
      <c r="AJ1188" s="24"/>
      <c r="AK1188" s="15"/>
      <c r="AL1188" s="24"/>
      <c r="AM1188" s="15"/>
      <c r="AN1188" s="24"/>
      <c r="AO1188" s="15"/>
      <c r="AP1188" s="24"/>
      <c r="AQ1188" s="15"/>
      <c r="AR1188" s="24"/>
      <c r="AS1188" s="15"/>
      <c r="AT1188" s="24"/>
      <c r="AU1188" s="15"/>
      <c r="AV1188" s="24"/>
      <c r="AW1188" s="15"/>
      <c r="AX1188" s="24"/>
      <c r="AY1188" s="15"/>
      <c r="AZ1188" s="15"/>
      <c r="BA1188" s="15"/>
      <c r="BB1188" s="24"/>
      <c r="BC1188" s="15"/>
      <c r="BD1188" s="24"/>
      <c r="BE1188" s="15"/>
      <c r="BF1188" s="24"/>
      <c r="BG1188" s="15"/>
      <c r="BH1188" s="24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24"/>
      <c r="CQ1188" s="15"/>
      <c r="CR1188" s="24"/>
      <c r="CS1188" s="15">
        <f t="shared" si="240"/>
        <v>0</v>
      </c>
      <c r="CT1188" s="15">
        <f t="shared" si="241"/>
        <v>68</v>
      </c>
      <c r="CU1188" s="15">
        <f t="shared" si="242"/>
        <v>1</v>
      </c>
      <c r="CV1188" s="15">
        <f t="shared" si="243"/>
        <v>0</v>
      </c>
      <c r="CW1188" s="15"/>
      <c r="CX1188" s="15"/>
      <c r="CY1188" s="15">
        <f t="shared" si="244"/>
        <v>0</v>
      </c>
      <c r="CZ1188" s="15">
        <f>GG1188</f>
        <v>0</v>
      </c>
      <c r="DA1188" s="20"/>
      <c r="DB1188" s="17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>
        <v>60</v>
      </c>
      <c r="DM1188" s="15"/>
      <c r="DN1188" s="15"/>
      <c r="DO1188" s="15"/>
      <c r="DP1188" s="17"/>
      <c r="DQ1188" s="15"/>
      <c r="DR1188" s="15"/>
      <c r="DS1188" s="15"/>
      <c r="DT1188" s="15"/>
      <c r="DU1188" s="15"/>
      <c r="DV1188" s="15"/>
      <c r="DW1188" s="15"/>
      <c r="DX1188" s="20"/>
      <c r="DY1188" s="15">
        <v>14</v>
      </c>
      <c r="DZ1188" s="20">
        <v>1</v>
      </c>
      <c r="EA1188" s="15"/>
      <c r="EB1188" s="20"/>
      <c r="EC1188" s="15"/>
      <c r="ED1188" s="20"/>
      <c r="EE1188" s="15"/>
      <c r="EF1188" s="20"/>
      <c r="EG1188" s="15"/>
      <c r="EH1188" s="20"/>
      <c r="EI1188" s="15"/>
      <c r="EJ1188" s="20"/>
      <c r="EK1188" s="15"/>
      <c r="EL1188" s="20"/>
      <c r="EM1188" s="15"/>
      <c r="EN1188" s="20"/>
      <c r="EO1188" s="15"/>
      <c r="EP1188" s="20"/>
      <c r="EQ1188" s="15"/>
      <c r="ER1188" s="20"/>
      <c r="ES1188" s="15"/>
      <c r="ET1188" s="20"/>
      <c r="EU1188" s="15"/>
      <c r="EV1188" s="20"/>
      <c r="EW1188" s="15"/>
      <c r="EX1188" s="20"/>
      <c r="EY1188" s="15"/>
      <c r="EZ1188" s="20"/>
      <c r="FA1188" s="15"/>
      <c r="FB1188" s="20"/>
      <c r="FC1188" s="15"/>
      <c r="FD1188" s="20"/>
      <c r="FE1188" s="15"/>
      <c r="FF1188" s="20"/>
      <c r="FG1188" s="15"/>
      <c r="FH1188" s="20"/>
      <c r="FI1188" s="15"/>
      <c r="FJ1188" s="20"/>
      <c r="FK1188" s="15"/>
      <c r="FL1188" s="20"/>
      <c r="FM1188" s="15"/>
      <c r="FN1188" s="20"/>
      <c r="FO1188" s="15"/>
      <c r="FP1188" s="20"/>
      <c r="FQ1188" s="15"/>
      <c r="FR1188" s="20"/>
      <c r="FS1188" s="15"/>
      <c r="FT1188" s="20"/>
      <c r="FU1188" s="15"/>
      <c r="FV1188" s="20"/>
      <c r="FW1188" s="15"/>
      <c r="FX1188" s="20"/>
      <c r="FY1188" s="15">
        <v>68</v>
      </c>
      <c r="FZ1188" s="20">
        <v>3</v>
      </c>
      <c r="GA1188" s="15"/>
      <c r="GB1188" s="20"/>
      <c r="GC1188" s="15"/>
      <c r="GD1188" s="20"/>
      <c r="GE1188" s="15"/>
      <c r="GF1188" s="20"/>
      <c r="GG1188" s="170"/>
    </row>
    <row r="1189" spans="1:189" s="2" customFormat="1" ht="14" x14ac:dyDescent="0.3">
      <c r="A1189" s="17" t="s">
        <v>130</v>
      </c>
      <c r="B1189" s="17" t="s">
        <v>134</v>
      </c>
      <c r="C1189" s="17" t="s">
        <v>831</v>
      </c>
      <c r="D1189" s="17" t="s">
        <v>830</v>
      </c>
      <c r="E1189" s="15" t="str">
        <f t="shared" si="238"/>
        <v>Jace Glebus</v>
      </c>
      <c r="F1189" s="89" t="s">
        <v>135</v>
      </c>
      <c r="G1189" s="17">
        <v>999921236</v>
      </c>
      <c r="H1189" s="15">
        <f t="shared" si="239"/>
        <v>60</v>
      </c>
      <c r="I1189" s="15"/>
      <c r="J1189" s="15"/>
      <c r="K1189" s="16"/>
      <c r="L1189" s="15"/>
      <c r="M1189" s="15"/>
      <c r="N1189" s="15"/>
      <c r="O1189" s="15">
        <f t="shared" si="245"/>
        <v>0</v>
      </c>
      <c r="P1189" s="15">
        <v>0</v>
      </c>
      <c r="Q1189" s="15">
        <f t="shared" si="246"/>
        <v>0</v>
      </c>
      <c r="R1189" s="15">
        <v>0</v>
      </c>
      <c r="S1189" s="15">
        <v>0</v>
      </c>
      <c r="T1189" s="15">
        <f t="shared" si="247"/>
        <v>0</v>
      </c>
      <c r="U1189" s="15">
        <f t="shared" si="248"/>
        <v>0</v>
      </c>
      <c r="V1189" s="15"/>
      <c r="W1189" s="15"/>
      <c r="X1189" s="15"/>
      <c r="Y1189" s="15"/>
      <c r="Z1189" s="16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>
        <f t="shared" si="240"/>
        <v>0</v>
      </c>
      <c r="CT1189" s="15">
        <f t="shared" si="241"/>
        <v>60</v>
      </c>
      <c r="CU1189" s="15">
        <f t="shared" si="242"/>
        <v>1</v>
      </c>
      <c r="CV1189" s="15">
        <f t="shared" si="243"/>
        <v>0</v>
      </c>
      <c r="CW1189" s="15"/>
      <c r="CX1189" s="15"/>
      <c r="CY1189" s="15">
        <f t="shared" si="244"/>
        <v>0</v>
      </c>
      <c r="CZ1189" s="15">
        <f>GG1189</f>
        <v>0</v>
      </c>
      <c r="DA1189" s="16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20"/>
      <c r="DY1189" s="15"/>
      <c r="DZ1189" s="20"/>
      <c r="EA1189" s="15"/>
      <c r="EB1189" s="20"/>
      <c r="EC1189" s="15"/>
      <c r="ED1189" s="20"/>
      <c r="EE1189" s="15"/>
      <c r="EF1189" s="20"/>
      <c r="EG1189" s="15"/>
      <c r="EH1189" s="20"/>
      <c r="EI1189" s="15"/>
      <c r="EJ1189" s="20"/>
      <c r="EK1189" s="15"/>
      <c r="EL1189" s="20"/>
      <c r="EM1189" s="15"/>
      <c r="EN1189" s="20"/>
      <c r="EO1189" s="15"/>
      <c r="EP1189" s="20"/>
      <c r="EQ1189" s="15"/>
      <c r="ER1189" s="20"/>
      <c r="ES1189" s="15"/>
      <c r="ET1189" s="20"/>
      <c r="EU1189" s="15"/>
      <c r="EV1189" s="20"/>
      <c r="EW1189" s="15"/>
      <c r="EX1189" s="20"/>
      <c r="EY1189" s="15"/>
      <c r="EZ1189" s="20"/>
      <c r="FA1189" s="15"/>
      <c r="FB1189" s="20"/>
      <c r="FC1189" s="15"/>
      <c r="FD1189" s="20"/>
      <c r="FE1189" s="15"/>
      <c r="FF1189" s="20"/>
      <c r="FG1189" s="15"/>
      <c r="FH1189" s="20"/>
      <c r="FI1189" s="15">
        <v>60</v>
      </c>
      <c r="FJ1189" s="20">
        <v>1</v>
      </c>
      <c r="FK1189" s="15"/>
      <c r="FL1189" s="20"/>
      <c r="FM1189" s="15"/>
      <c r="FN1189" s="20"/>
      <c r="FO1189" s="15"/>
      <c r="FP1189" s="20"/>
      <c r="FQ1189" s="15"/>
      <c r="FR1189" s="20"/>
      <c r="FS1189" s="15"/>
      <c r="FT1189" s="20"/>
      <c r="FU1189" s="15"/>
      <c r="FV1189" s="20"/>
      <c r="FW1189" s="15"/>
      <c r="FX1189" s="20"/>
      <c r="FY1189" s="15"/>
      <c r="FZ1189" s="20"/>
      <c r="GA1189" s="15"/>
      <c r="GB1189" s="20"/>
      <c r="GC1189" s="15"/>
      <c r="GD1189" s="20"/>
      <c r="GE1189" s="15"/>
      <c r="GF1189" s="20"/>
      <c r="GG1189" s="170"/>
    </row>
    <row r="1190" spans="1:189" s="2" customFormat="1" ht="14" x14ac:dyDescent="0.3">
      <c r="A1190" s="17" t="s">
        <v>133</v>
      </c>
      <c r="B1190" s="17" t="s">
        <v>134</v>
      </c>
      <c r="C1190" s="17" t="s">
        <v>3811</v>
      </c>
      <c r="D1190" s="17" t="s">
        <v>830</v>
      </c>
      <c r="E1190" s="15" t="str">
        <f t="shared" si="238"/>
        <v>Bennet Glebus</v>
      </c>
      <c r="F1190" s="89" t="s">
        <v>135</v>
      </c>
      <c r="G1190" s="17">
        <v>999921237</v>
      </c>
      <c r="H1190" s="15">
        <f t="shared" si="239"/>
        <v>68</v>
      </c>
      <c r="I1190" s="15"/>
      <c r="J1190" s="15"/>
      <c r="K1190" s="16"/>
      <c r="L1190" s="15"/>
      <c r="M1190" s="15"/>
      <c r="N1190" s="15"/>
      <c r="O1190" s="15">
        <f t="shared" si="245"/>
        <v>0</v>
      </c>
      <c r="P1190" s="15">
        <v>0</v>
      </c>
      <c r="Q1190" s="15">
        <f t="shared" si="246"/>
        <v>0</v>
      </c>
      <c r="R1190" s="15">
        <v>0</v>
      </c>
      <c r="S1190" s="15">
        <v>0</v>
      </c>
      <c r="T1190" s="15">
        <f t="shared" si="247"/>
        <v>0</v>
      </c>
      <c r="U1190" s="15">
        <f t="shared" si="248"/>
        <v>0</v>
      </c>
      <c r="V1190" s="15"/>
      <c r="W1190" s="15"/>
      <c r="X1190" s="15"/>
      <c r="Y1190" s="15"/>
      <c r="Z1190" s="16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>
        <f t="shared" si="240"/>
        <v>0</v>
      </c>
      <c r="CT1190" s="15">
        <f t="shared" si="241"/>
        <v>68</v>
      </c>
      <c r="CU1190" s="15">
        <f t="shared" si="242"/>
        <v>1</v>
      </c>
      <c r="CV1190" s="15">
        <f t="shared" si="243"/>
        <v>0</v>
      </c>
      <c r="CW1190" s="15"/>
      <c r="CX1190" s="15"/>
      <c r="CY1190" s="15">
        <f t="shared" si="244"/>
        <v>0</v>
      </c>
      <c r="CZ1190" s="15">
        <f>GG1190</f>
        <v>0</v>
      </c>
      <c r="DA1190" s="16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20"/>
      <c r="DY1190" s="15"/>
      <c r="DZ1190" s="20"/>
      <c r="EA1190" s="15"/>
      <c r="EB1190" s="20"/>
      <c r="EC1190" s="15"/>
      <c r="ED1190" s="20"/>
      <c r="EE1190" s="15"/>
      <c r="EF1190" s="20"/>
      <c r="EG1190" s="15"/>
      <c r="EH1190" s="20"/>
      <c r="EI1190" s="15"/>
      <c r="EJ1190" s="20"/>
      <c r="EK1190" s="15"/>
      <c r="EL1190" s="20"/>
      <c r="EM1190" s="15"/>
      <c r="EN1190" s="20"/>
      <c r="EO1190" s="15"/>
      <c r="EP1190" s="20"/>
      <c r="EQ1190" s="15"/>
      <c r="ER1190" s="20"/>
      <c r="ES1190" s="15"/>
      <c r="ET1190" s="20"/>
      <c r="EU1190" s="15"/>
      <c r="EV1190" s="20"/>
      <c r="EW1190" s="15"/>
      <c r="EX1190" s="20"/>
      <c r="EY1190" s="15"/>
      <c r="EZ1190" s="20"/>
      <c r="FA1190" s="15"/>
      <c r="FB1190" s="20"/>
      <c r="FC1190" s="15"/>
      <c r="FD1190" s="20"/>
      <c r="FE1190" s="15"/>
      <c r="FF1190" s="20"/>
      <c r="FG1190" s="15"/>
      <c r="FH1190" s="20"/>
      <c r="FI1190" s="15">
        <v>68</v>
      </c>
      <c r="FJ1190" s="20">
        <v>4</v>
      </c>
      <c r="FK1190" s="15"/>
      <c r="FL1190" s="20"/>
      <c r="FM1190" s="15"/>
      <c r="FN1190" s="20"/>
      <c r="FO1190" s="15"/>
      <c r="FP1190" s="20"/>
      <c r="FQ1190" s="15"/>
      <c r="FR1190" s="20"/>
      <c r="FS1190" s="15"/>
      <c r="FT1190" s="20"/>
      <c r="FU1190" s="15"/>
      <c r="FV1190" s="20"/>
      <c r="FW1190" s="15"/>
      <c r="FX1190" s="20"/>
      <c r="FY1190" s="15"/>
      <c r="FZ1190" s="20"/>
      <c r="GA1190" s="15"/>
      <c r="GB1190" s="20"/>
      <c r="GC1190" s="15"/>
      <c r="GD1190" s="20"/>
      <c r="GE1190" s="15"/>
      <c r="GF1190" s="20"/>
      <c r="GG1190" s="170"/>
    </row>
    <row r="1191" spans="1:189" s="2" customFormat="1" ht="14" x14ac:dyDescent="0.3">
      <c r="A1191" s="15" t="s">
        <v>125</v>
      </c>
      <c r="B1191" s="15" t="s">
        <v>126</v>
      </c>
      <c r="C1191" s="15" t="s">
        <v>157</v>
      </c>
      <c r="D1191" s="15" t="s">
        <v>1223</v>
      </c>
      <c r="E1191" s="15" t="str">
        <f t="shared" si="238"/>
        <v>Olivia Lee</v>
      </c>
      <c r="F1191" s="15" t="s">
        <v>128</v>
      </c>
      <c r="G1191" s="15">
        <v>999921240</v>
      </c>
      <c r="H1191" s="15">
        <f t="shared" si="239"/>
        <v>42</v>
      </c>
      <c r="I1191" s="15"/>
      <c r="J1191" s="15"/>
      <c r="K1191" s="16"/>
      <c r="L1191" s="15"/>
      <c r="M1191" s="15"/>
      <c r="N1191" s="15"/>
      <c r="O1191" s="15">
        <f t="shared" si="245"/>
        <v>42</v>
      </c>
      <c r="P1191" s="15">
        <v>0</v>
      </c>
      <c r="Q1191" s="15">
        <f t="shared" si="246"/>
        <v>0</v>
      </c>
      <c r="R1191" s="15">
        <v>0</v>
      </c>
      <c r="S1191" s="15">
        <v>0</v>
      </c>
      <c r="T1191" s="15">
        <f t="shared" si="247"/>
        <v>0</v>
      </c>
      <c r="U1191" s="15">
        <f t="shared" si="248"/>
        <v>0</v>
      </c>
      <c r="V1191" s="15"/>
      <c r="W1191" s="15"/>
      <c r="X1191" s="15"/>
      <c r="Y1191" s="15"/>
      <c r="Z1191" s="16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>
        <f t="shared" si="240"/>
        <v>0</v>
      </c>
      <c r="CT1191" s="15">
        <f t="shared" si="241"/>
        <v>0</v>
      </c>
      <c r="CU1191" s="15">
        <f t="shared" si="242"/>
        <v>0</v>
      </c>
      <c r="CV1191" s="15">
        <f t="shared" si="243"/>
        <v>0</v>
      </c>
      <c r="CW1191" s="15"/>
      <c r="CX1191" s="15"/>
      <c r="CY1191" s="15">
        <f t="shared" si="244"/>
        <v>0</v>
      </c>
      <c r="CZ1191" s="15">
        <f>GG1191</f>
        <v>0</v>
      </c>
      <c r="DA1191" s="16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20"/>
      <c r="DY1191" s="15"/>
      <c r="DZ1191" s="20"/>
      <c r="EA1191" s="15"/>
      <c r="EB1191" s="20"/>
      <c r="EC1191" s="15"/>
      <c r="ED1191" s="20"/>
      <c r="EE1191" s="15"/>
      <c r="EF1191" s="20"/>
      <c r="EG1191" s="15"/>
      <c r="EH1191" s="20"/>
      <c r="EI1191" s="15"/>
      <c r="EJ1191" s="20"/>
      <c r="EK1191" s="15"/>
      <c r="EL1191" s="20"/>
      <c r="EM1191" s="15">
        <v>42</v>
      </c>
      <c r="EN1191" s="20">
        <v>8</v>
      </c>
      <c r="EO1191" s="15"/>
      <c r="EP1191" s="20"/>
      <c r="EQ1191" s="15"/>
      <c r="ER1191" s="20"/>
      <c r="ES1191" s="15"/>
      <c r="ET1191" s="20"/>
      <c r="EU1191" s="15"/>
      <c r="EV1191" s="20"/>
      <c r="EW1191" s="15"/>
      <c r="EX1191" s="20"/>
      <c r="EY1191" s="15"/>
      <c r="EZ1191" s="20"/>
      <c r="FA1191" s="15"/>
      <c r="FB1191" s="20"/>
      <c r="FC1191" s="15"/>
      <c r="FD1191" s="20"/>
      <c r="FE1191" s="15"/>
      <c r="FF1191" s="20"/>
      <c r="FG1191" s="15"/>
      <c r="FH1191" s="20"/>
      <c r="FI1191" s="15"/>
      <c r="FJ1191" s="20"/>
      <c r="FK1191" s="15"/>
      <c r="FL1191" s="20"/>
      <c r="FM1191" s="15"/>
      <c r="FN1191" s="20"/>
      <c r="FO1191" s="15"/>
      <c r="FP1191" s="20"/>
      <c r="FQ1191" s="15"/>
      <c r="FR1191" s="20"/>
      <c r="FS1191" s="15"/>
      <c r="FT1191" s="20"/>
      <c r="FU1191" s="15"/>
      <c r="FV1191" s="20"/>
      <c r="FW1191" s="15"/>
      <c r="FX1191" s="20"/>
      <c r="FY1191" s="15"/>
      <c r="FZ1191" s="20"/>
      <c r="GA1191" s="15"/>
      <c r="GB1191" s="20"/>
      <c r="GC1191" s="15"/>
      <c r="GD1191" s="20"/>
      <c r="GE1191" s="15"/>
      <c r="GF1191" s="20"/>
      <c r="GG1191" s="170"/>
    </row>
    <row r="1192" spans="1:189" s="2" customFormat="1" ht="14" x14ac:dyDescent="0.3">
      <c r="A1192" s="15" t="s">
        <v>146</v>
      </c>
      <c r="B1192" s="15" t="s">
        <v>142</v>
      </c>
      <c r="C1192" s="15" t="s">
        <v>1937</v>
      </c>
      <c r="D1192" s="15" t="s">
        <v>1938</v>
      </c>
      <c r="E1192" s="15" t="str">
        <f t="shared" si="238"/>
        <v>Kaya Warner</v>
      </c>
      <c r="F1192" s="15" t="s">
        <v>128</v>
      </c>
      <c r="G1192" s="15">
        <v>999921250</v>
      </c>
      <c r="H1192" s="15">
        <f t="shared" si="239"/>
        <v>68</v>
      </c>
      <c r="I1192" s="15"/>
      <c r="J1192" s="15"/>
      <c r="K1192" s="16"/>
      <c r="L1192" s="15"/>
      <c r="M1192" s="15"/>
      <c r="N1192" s="15"/>
      <c r="O1192" s="15">
        <f t="shared" si="245"/>
        <v>0</v>
      </c>
      <c r="P1192" s="15">
        <v>0</v>
      </c>
      <c r="Q1192" s="15">
        <f t="shared" si="246"/>
        <v>0</v>
      </c>
      <c r="R1192" s="15">
        <v>0</v>
      </c>
      <c r="S1192" s="15">
        <v>0</v>
      </c>
      <c r="T1192" s="15">
        <f t="shared" si="247"/>
        <v>0</v>
      </c>
      <c r="U1192" s="15">
        <f t="shared" si="248"/>
        <v>0</v>
      </c>
      <c r="V1192" s="15"/>
      <c r="W1192" s="15"/>
      <c r="X1192" s="15"/>
      <c r="Y1192" s="15"/>
      <c r="Z1192" s="16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>
        <f t="shared" si="240"/>
        <v>0</v>
      </c>
      <c r="CT1192" s="15">
        <f t="shared" si="241"/>
        <v>68</v>
      </c>
      <c r="CU1192" s="15">
        <f t="shared" si="242"/>
        <v>1</v>
      </c>
      <c r="CV1192" s="15">
        <f t="shared" si="243"/>
        <v>0</v>
      </c>
      <c r="CW1192" s="15"/>
      <c r="CX1192" s="15"/>
      <c r="CY1192" s="15">
        <f t="shared" si="244"/>
        <v>0</v>
      </c>
      <c r="CZ1192" s="15">
        <f>GG1192</f>
        <v>0</v>
      </c>
      <c r="DA1192" s="16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20"/>
      <c r="DY1192" s="15"/>
      <c r="DZ1192" s="20"/>
      <c r="EA1192" s="15"/>
      <c r="EB1192" s="20"/>
      <c r="EC1192" s="15"/>
      <c r="ED1192" s="20"/>
      <c r="EE1192" s="15"/>
      <c r="EF1192" s="20"/>
      <c r="EG1192" s="15"/>
      <c r="EH1192" s="20"/>
      <c r="EI1192" s="15"/>
      <c r="EJ1192" s="20"/>
      <c r="EK1192" s="15"/>
      <c r="EL1192" s="20"/>
      <c r="EM1192" s="15"/>
      <c r="EN1192" s="20"/>
      <c r="EO1192" s="15"/>
      <c r="EP1192" s="20"/>
      <c r="EQ1192" s="15"/>
      <c r="ER1192" s="20"/>
      <c r="ES1192" s="15"/>
      <c r="ET1192" s="20"/>
      <c r="EU1192" s="15"/>
      <c r="EV1192" s="20"/>
      <c r="EW1192" s="15"/>
      <c r="EX1192" s="20"/>
      <c r="EY1192" s="15">
        <v>68</v>
      </c>
      <c r="EZ1192" s="20">
        <v>4</v>
      </c>
      <c r="FA1192" s="15"/>
      <c r="FB1192" s="20"/>
      <c r="FC1192" s="15"/>
      <c r="FD1192" s="20"/>
      <c r="FE1192" s="15"/>
      <c r="FF1192" s="20"/>
      <c r="FG1192" s="15"/>
      <c r="FH1192" s="20"/>
      <c r="FI1192" s="15"/>
      <c r="FJ1192" s="20"/>
      <c r="FK1192" s="15"/>
      <c r="FL1192" s="20"/>
      <c r="FM1192" s="15"/>
      <c r="FN1192" s="20"/>
      <c r="FO1192" s="15"/>
      <c r="FP1192" s="20"/>
      <c r="FQ1192" s="15"/>
      <c r="FR1192" s="20"/>
      <c r="FS1192" s="15"/>
      <c r="FT1192" s="20"/>
      <c r="FU1192" s="15"/>
      <c r="FV1192" s="20"/>
      <c r="FW1192" s="15"/>
      <c r="FX1192" s="20"/>
      <c r="FY1192" s="15"/>
      <c r="FZ1192" s="20"/>
      <c r="GA1192" s="15"/>
      <c r="GB1192" s="20"/>
      <c r="GC1192" s="15"/>
      <c r="GD1192" s="20"/>
      <c r="GE1192" s="15"/>
      <c r="GF1192" s="20"/>
      <c r="GG1192" s="170"/>
    </row>
    <row r="1193" spans="1:189" s="2" customFormat="1" ht="14" x14ac:dyDescent="0.3">
      <c r="A1193" s="15" t="s">
        <v>146</v>
      </c>
      <c r="B1193" s="15" t="s">
        <v>134</v>
      </c>
      <c r="C1193" s="15" t="s">
        <v>1116</v>
      </c>
      <c r="D1193" s="15" t="s">
        <v>1106</v>
      </c>
      <c r="E1193" s="15" t="str">
        <f t="shared" si="238"/>
        <v>Elias M Kim</v>
      </c>
      <c r="F1193" s="15" t="s">
        <v>135</v>
      </c>
      <c r="G1193" s="15">
        <v>999921252</v>
      </c>
      <c r="H1193" s="15">
        <f t="shared" si="239"/>
        <v>113</v>
      </c>
      <c r="I1193" s="17"/>
      <c r="J1193" s="17">
        <f>(O1193+P1193+R1193+S1193+T1193+U1193)/2</f>
        <v>0</v>
      </c>
      <c r="K1193" s="21"/>
      <c r="L1193" s="15"/>
      <c r="M1193" s="15"/>
      <c r="N1193" s="15"/>
      <c r="O1193" s="15">
        <f t="shared" si="245"/>
        <v>0</v>
      </c>
      <c r="P1193" s="15">
        <v>0</v>
      </c>
      <c r="Q1193" s="15">
        <f t="shared" si="246"/>
        <v>1</v>
      </c>
      <c r="R1193" s="15">
        <v>0</v>
      </c>
      <c r="S1193" s="15">
        <v>0</v>
      </c>
      <c r="T1193" s="15">
        <f t="shared" si="247"/>
        <v>0</v>
      </c>
      <c r="U1193" s="15">
        <f t="shared" si="248"/>
        <v>0</v>
      </c>
      <c r="V1193" s="15"/>
      <c r="W1193" s="15"/>
      <c r="X1193" s="15"/>
      <c r="Y1193" s="15"/>
      <c r="Z1193" s="21"/>
      <c r="AA1193" s="17"/>
      <c r="AB1193" s="17"/>
      <c r="AC1193" s="17"/>
      <c r="AD1193" s="17"/>
      <c r="AE1193" s="17"/>
      <c r="AF1193" s="24"/>
      <c r="AG1193" s="17"/>
      <c r="AH1193" s="24"/>
      <c r="AI1193" s="17"/>
      <c r="AJ1193" s="24"/>
      <c r="AK1193" s="17"/>
      <c r="AL1193" s="24"/>
      <c r="AM1193" s="17"/>
      <c r="AN1193" s="24"/>
      <c r="AO1193" s="17"/>
      <c r="AP1193" s="24"/>
      <c r="AQ1193" s="17"/>
      <c r="AR1193" s="24"/>
      <c r="AS1193" s="17"/>
      <c r="AT1193" s="24"/>
      <c r="AU1193" s="17"/>
      <c r="AV1193" s="24"/>
      <c r="AW1193" s="17"/>
      <c r="AX1193" s="24"/>
      <c r="AY1193" s="17"/>
      <c r="AZ1193" s="17"/>
      <c r="BA1193" s="17"/>
      <c r="BB1193" s="24"/>
      <c r="BC1193" s="17"/>
      <c r="BD1193" s="24"/>
      <c r="BE1193" s="17"/>
      <c r="BF1193" s="24"/>
      <c r="BG1193" s="17"/>
      <c r="BH1193" s="24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24"/>
      <c r="CQ1193" s="17"/>
      <c r="CR1193" s="24"/>
      <c r="CS1193" s="15">
        <f t="shared" si="240"/>
        <v>0</v>
      </c>
      <c r="CT1193" s="15">
        <f t="shared" si="241"/>
        <v>113</v>
      </c>
      <c r="CU1193" s="15">
        <f t="shared" si="242"/>
        <v>1</v>
      </c>
      <c r="CV1193" s="15">
        <f t="shared" si="243"/>
        <v>0</v>
      </c>
      <c r="CW1193" s="15"/>
      <c r="CX1193" s="15"/>
      <c r="CY1193" s="15">
        <f t="shared" si="244"/>
        <v>0</v>
      </c>
      <c r="CZ1193" s="15">
        <f>GG1193</f>
        <v>0</v>
      </c>
      <c r="DA1193" s="20"/>
      <c r="DB1193" s="17"/>
      <c r="DC1193" s="15"/>
      <c r="DD1193" s="15">
        <v>60</v>
      </c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7"/>
      <c r="DQ1193" s="15"/>
      <c r="DR1193" s="15"/>
      <c r="DS1193" s="15">
        <v>12</v>
      </c>
      <c r="DT1193" s="15"/>
      <c r="DU1193" s="15"/>
      <c r="DV1193" s="15"/>
      <c r="DW1193" s="15"/>
      <c r="DX1193" s="20"/>
      <c r="DY1193" s="15"/>
      <c r="DZ1193" s="20"/>
      <c r="EA1193" s="15"/>
      <c r="EB1193" s="20"/>
      <c r="EC1193" s="15"/>
      <c r="ED1193" s="20"/>
      <c r="EE1193" s="15"/>
      <c r="EF1193" s="20"/>
      <c r="EG1193" s="15"/>
      <c r="EH1193" s="20"/>
      <c r="EI1193" s="15"/>
      <c r="EJ1193" s="20"/>
      <c r="EK1193" s="15"/>
      <c r="EL1193" s="20"/>
      <c r="EM1193" s="15"/>
      <c r="EN1193" s="20"/>
      <c r="EO1193" s="15"/>
      <c r="EP1193" s="20"/>
      <c r="EQ1193" s="15"/>
      <c r="ER1193" s="20"/>
      <c r="ES1193" s="15"/>
      <c r="ET1193" s="20"/>
      <c r="EU1193" s="15">
        <v>45</v>
      </c>
      <c r="EV1193" s="20">
        <v>2</v>
      </c>
      <c r="EW1193" s="15"/>
      <c r="EX1193" s="20"/>
      <c r="EY1193" s="15"/>
      <c r="EZ1193" s="20"/>
      <c r="FA1193" s="15"/>
      <c r="FB1193" s="20"/>
      <c r="FC1193" s="15"/>
      <c r="FD1193" s="20"/>
      <c r="FE1193" s="15"/>
      <c r="FF1193" s="20"/>
      <c r="FG1193" s="15"/>
      <c r="FH1193" s="20"/>
      <c r="FI1193" s="15"/>
      <c r="FJ1193" s="20"/>
      <c r="FK1193" s="15"/>
      <c r="FL1193" s="20"/>
      <c r="FM1193" s="15"/>
      <c r="FN1193" s="20"/>
      <c r="FO1193" s="15">
        <v>68</v>
      </c>
      <c r="FP1193" s="20"/>
      <c r="FQ1193" s="15"/>
      <c r="FR1193" s="20"/>
      <c r="FS1193" s="15"/>
      <c r="FT1193" s="20"/>
      <c r="FU1193" s="15"/>
      <c r="FV1193" s="20"/>
      <c r="FW1193" s="15"/>
      <c r="FX1193" s="20"/>
      <c r="FY1193" s="15"/>
      <c r="FZ1193" s="20"/>
      <c r="GA1193" s="15"/>
      <c r="GB1193" s="20"/>
      <c r="GC1193" s="15"/>
      <c r="GD1193" s="20"/>
      <c r="GE1193" s="15"/>
      <c r="GF1193" s="20"/>
      <c r="GG1193" s="170"/>
    </row>
    <row r="1194" spans="1:189" s="2" customFormat="1" ht="14" x14ac:dyDescent="0.3">
      <c r="A1194" s="17" t="s">
        <v>133</v>
      </c>
      <c r="B1194" s="15" t="s">
        <v>126</v>
      </c>
      <c r="C1194" s="17" t="s">
        <v>301</v>
      </c>
      <c r="D1194" s="17" t="s">
        <v>480</v>
      </c>
      <c r="E1194" s="15" t="str">
        <f t="shared" si="238"/>
        <v>Dylan Chan</v>
      </c>
      <c r="F1194" s="17" t="s">
        <v>135</v>
      </c>
      <c r="G1194" s="15">
        <v>999921257</v>
      </c>
      <c r="H1194" s="15">
        <f t="shared" si="239"/>
        <v>45</v>
      </c>
      <c r="I1194" s="15"/>
      <c r="J1194" s="17">
        <f>(O1194+P1194+R1194+S1194+T1194+U1194)/2</f>
        <v>45</v>
      </c>
      <c r="K1194" s="16"/>
      <c r="L1194" s="15"/>
      <c r="M1194" s="15"/>
      <c r="N1194" s="15"/>
      <c r="O1194" s="15">
        <f t="shared" si="245"/>
        <v>0</v>
      </c>
      <c r="P1194" s="15">
        <v>0</v>
      </c>
      <c r="Q1194" s="15">
        <f t="shared" si="246"/>
        <v>0</v>
      </c>
      <c r="R1194" s="15">
        <v>0</v>
      </c>
      <c r="S1194" s="15">
        <v>0</v>
      </c>
      <c r="T1194" s="15">
        <f t="shared" si="247"/>
        <v>90</v>
      </c>
      <c r="U1194" s="15">
        <f t="shared" si="248"/>
        <v>0</v>
      </c>
      <c r="V1194" s="15"/>
      <c r="W1194" s="15"/>
      <c r="X1194" s="15"/>
      <c r="Y1194" s="15"/>
      <c r="Z1194" s="16"/>
      <c r="AA1194" s="15"/>
      <c r="AB1194" s="24"/>
      <c r="AC1194" s="15"/>
      <c r="AD1194" s="15"/>
      <c r="AE1194" s="15"/>
      <c r="AF1194" s="15"/>
      <c r="AG1194" s="15"/>
      <c r="AH1194" s="24"/>
      <c r="AI1194" s="15"/>
      <c r="AJ1194" s="15"/>
      <c r="AK1194" s="15"/>
      <c r="AL1194" s="15"/>
      <c r="AM1194" s="15"/>
      <c r="AN1194" s="24"/>
      <c r="AO1194" s="15"/>
      <c r="AP1194" s="24"/>
      <c r="AQ1194" s="15"/>
      <c r="AR1194" s="24"/>
      <c r="AS1194" s="15"/>
      <c r="AT1194" s="24"/>
      <c r="AU1194" s="15"/>
      <c r="AV1194" s="24"/>
      <c r="AW1194" s="15"/>
      <c r="AX1194" s="24"/>
      <c r="AY1194" s="15"/>
      <c r="AZ1194" s="15"/>
      <c r="BA1194" s="15"/>
      <c r="BB1194" s="15"/>
      <c r="BC1194" s="15"/>
      <c r="BD1194" s="15"/>
      <c r="BE1194" s="15"/>
      <c r="BF1194" s="24"/>
      <c r="BG1194" s="15"/>
      <c r="BH1194" s="24"/>
      <c r="BI1194" s="15"/>
      <c r="BJ1194" s="24"/>
      <c r="BK1194" s="15"/>
      <c r="BL1194" s="24"/>
      <c r="BM1194" s="15"/>
      <c r="BN1194" s="24"/>
      <c r="BO1194" s="15"/>
      <c r="BP1194" s="24"/>
      <c r="BQ1194" s="15"/>
      <c r="BR1194" s="24"/>
      <c r="BS1194" s="15"/>
      <c r="BT1194" s="24"/>
      <c r="BU1194" s="15"/>
      <c r="BV1194" s="24"/>
      <c r="BW1194" s="15"/>
      <c r="BX1194" s="24"/>
      <c r="BY1194" s="15"/>
      <c r="BZ1194" s="24"/>
      <c r="CA1194" s="15"/>
      <c r="CB1194" s="24"/>
      <c r="CC1194" s="15"/>
      <c r="CD1194" s="24"/>
      <c r="CE1194" s="15"/>
      <c r="CF1194" s="24"/>
      <c r="CG1194" s="15"/>
      <c r="CH1194" s="25"/>
      <c r="CI1194" s="15"/>
      <c r="CJ1194" s="25"/>
      <c r="CK1194" s="15"/>
      <c r="CL1194" s="25"/>
      <c r="CM1194" s="15"/>
      <c r="CN1194" s="25"/>
      <c r="CO1194" s="15"/>
      <c r="CP1194" s="25"/>
      <c r="CQ1194" s="15"/>
      <c r="CR1194" s="25"/>
      <c r="CS1194" s="15">
        <f t="shared" si="240"/>
        <v>0</v>
      </c>
      <c r="CT1194" s="15">
        <f t="shared" si="241"/>
        <v>0</v>
      </c>
      <c r="CU1194" s="15">
        <f t="shared" si="242"/>
        <v>0</v>
      </c>
      <c r="CV1194" s="15">
        <f t="shared" si="243"/>
        <v>0</v>
      </c>
      <c r="CW1194" s="15"/>
      <c r="CX1194" s="15"/>
      <c r="CY1194" s="15">
        <f t="shared" si="244"/>
        <v>0</v>
      </c>
      <c r="CZ1194" s="15">
        <f>GG1194</f>
        <v>0</v>
      </c>
      <c r="DA1194" s="19"/>
      <c r="DB1194" s="17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7"/>
      <c r="DQ1194" s="15"/>
      <c r="DR1194" s="15"/>
      <c r="DS1194" s="15"/>
      <c r="DT1194" s="15"/>
      <c r="DU1194" s="15"/>
      <c r="DV1194" s="15"/>
      <c r="DW1194" s="15"/>
      <c r="DX1194" s="20"/>
      <c r="DY1194" s="15"/>
      <c r="DZ1194" s="20"/>
      <c r="EA1194" s="15"/>
      <c r="EB1194" s="20"/>
      <c r="EC1194" s="15">
        <v>90</v>
      </c>
      <c r="ED1194" s="20">
        <v>4</v>
      </c>
      <c r="EE1194" s="15"/>
      <c r="EF1194" s="20"/>
      <c r="EG1194" s="15"/>
      <c r="EH1194" s="20"/>
      <c r="EI1194" s="15"/>
      <c r="EJ1194" s="20"/>
      <c r="EK1194" s="15"/>
      <c r="EL1194" s="20"/>
      <c r="EM1194" s="15"/>
      <c r="EN1194" s="20"/>
      <c r="EO1194" s="15"/>
      <c r="EP1194" s="20"/>
      <c r="EQ1194" s="15"/>
      <c r="ER1194" s="20"/>
      <c r="ES1194" s="15"/>
      <c r="ET1194" s="20"/>
      <c r="EU1194" s="15"/>
      <c r="EV1194" s="20"/>
      <c r="EW1194" s="15"/>
      <c r="EX1194" s="20"/>
      <c r="EY1194" s="15"/>
      <c r="EZ1194" s="20"/>
      <c r="FA1194" s="15"/>
      <c r="FB1194" s="20"/>
      <c r="FC1194" s="15"/>
      <c r="FD1194" s="20"/>
      <c r="FE1194" s="15"/>
      <c r="FF1194" s="20"/>
      <c r="FG1194" s="15"/>
      <c r="FH1194" s="20"/>
      <c r="FI1194" s="15"/>
      <c r="FJ1194" s="20"/>
      <c r="FK1194" s="15"/>
      <c r="FL1194" s="20"/>
      <c r="FM1194" s="15"/>
      <c r="FN1194" s="20"/>
      <c r="FO1194" s="15"/>
      <c r="FP1194" s="20"/>
      <c r="FQ1194" s="15"/>
      <c r="FR1194" s="20"/>
      <c r="FS1194" s="15"/>
      <c r="FT1194" s="20"/>
      <c r="FU1194" s="15"/>
      <c r="FV1194" s="20"/>
      <c r="FW1194" s="15"/>
      <c r="FX1194" s="20"/>
      <c r="FY1194" s="15"/>
      <c r="FZ1194" s="20"/>
      <c r="GA1194" s="15"/>
      <c r="GB1194" s="20"/>
      <c r="GC1194" s="15"/>
      <c r="GD1194" s="20"/>
      <c r="GE1194" s="15"/>
      <c r="GF1194" s="20"/>
      <c r="GG1194" s="170"/>
    </row>
    <row r="1195" spans="1:189" s="2" customFormat="1" ht="14" x14ac:dyDescent="0.3">
      <c r="A1195" s="17" t="s">
        <v>133</v>
      </c>
      <c r="B1195" s="17" t="s">
        <v>142</v>
      </c>
      <c r="C1195" s="17" t="s">
        <v>1377</v>
      </c>
      <c r="D1195" s="17" t="s">
        <v>1378</v>
      </c>
      <c r="E1195" s="15" t="str">
        <f t="shared" si="238"/>
        <v>Archisha Maurya</v>
      </c>
      <c r="F1195" s="17" t="s">
        <v>128</v>
      </c>
      <c r="G1195" s="17">
        <v>999921265</v>
      </c>
      <c r="H1195" s="15">
        <f t="shared" si="239"/>
        <v>82.5</v>
      </c>
      <c r="I1195" s="15"/>
      <c r="J1195" s="15"/>
      <c r="K1195" s="16"/>
      <c r="L1195" s="15"/>
      <c r="M1195" s="15"/>
      <c r="N1195" s="15"/>
      <c r="O1195" s="15">
        <f t="shared" si="245"/>
        <v>37.5</v>
      </c>
      <c r="P1195" s="15">
        <v>0</v>
      </c>
      <c r="Q1195" s="15">
        <f t="shared" si="246"/>
        <v>0</v>
      </c>
      <c r="R1195" s="15">
        <v>0</v>
      </c>
      <c r="S1195" s="15">
        <v>0</v>
      </c>
      <c r="T1195" s="15">
        <f t="shared" si="247"/>
        <v>0</v>
      </c>
      <c r="U1195" s="15">
        <f t="shared" si="248"/>
        <v>0</v>
      </c>
      <c r="V1195" s="15"/>
      <c r="W1195" s="15"/>
      <c r="X1195" s="15"/>
      <c r="Y1195" s="15"/>
      <c r="Z1195" s="16"/>
      <c r="AA1195" s="15"/>
      <c r="AB1195" s="24"/>
      <c r="AC1195" s="15"/>
      <c r="AD1195" s="15"/>
      <c r="AE1195" s="15"/>
      <c r="AF1195" s="15"/>
      <c r="AG1195" s="15"/>
      <c r="AH1195" s="24"/>
      <c r="AI1195" s="15"/>
      <c r="AJ1195" s="15"/>
      <c r="AK1195" s="15"/>
      <c r="AL1195" s="15"/>
      <c r="AM1195" s="15"/>
      <c r="AN1195" s="24"/>
      <c r="AO1195" s="15"/>
      <c r="AP1195" s="24"/>
      <c r="AQ1195" s="15"/>
      <c r="AR1195" s="24"/>
      <c r="AS1195" s="15"/>
      <c r="AT1195" s="24"/>
      <c r="AU1195" s="15"/>
      <c r="AV1195" s="24"/>
      <c r="AW1195" s="15"/>
      <c r="AX1195" s="24"/>
      <c r="AY1195" s="15"/>
      <c r="AZ1195" s="15"/>
      <c r="BA1195" s="15"/>
      <c r="BB1195" s="15"/>
      <c r="BC1195" s="15"/>
      <c r="BD1195" s="15"/>
      <c r="BE1195" s="15"/>
      <c r="BF1195" s="24"/>
      <c r="BG1195" s="15"/>
      <c r="BH1195" s="24"/>
      <c r="BI1195" s="15"/>
      <c r="BJ1195" s="24"/>
      <c r="BK1195" s="15"/>
      <c r="BL1195" s="24"/>
      <c r="BM1195" s="15"/>
      <c r="BN1195" s="24"/>
      <c r="BO1195" s="15"/>
      <c r="BP1195" s="24"/>
      <c r="BQ1195" s="15"/>
      <c r="BR1195" s="24"/>
      <c r="BS1195" s="15"/>
      <c r="BT1195" s="24"/>
      <c r="BU1195" s="15"/>
      <c r="BV1195" s="24"/>
      <c r="BW1195" s="15"/>
      <c r="BX1195" s="24"/>
      <c r="BY1195" s="15"/>
      <c r="BZ1195" s="24"/>
      <c r="CA1195" s="15"/>
      <c r="CB1195" s="24"/>
      <c r="CC1195" s="15"/>
      <c r="CD1195" s="24"/>
      <c r="CE1195" s="15"/>
      <c r="CF1195" s="24"/>
      <c r="CG1195" s="15"/>
      <c r="CH1195" s="25"/>
      <c r="CI1195" s="15"/>
      <c r="CJ1195" s="25"/>
      <c r="CK1195" s="15"/>
      <c r="CL1195" s="25"/>
      <c r="CM1195" s="15"/>
      <c r="CN1195" s="25"/>
      <c r="CO1195" s="15"/>
      <c r="CP1195" s="25"/>
      <c r="CQ1195" s="15"/>
      <c r="CR1195" s="25"/>
      <c r="CS1195" s="15">
        <f t="shared" si="240"/>
        <v>0</v>
      </c>
      <c r="CT1195" s="15">
        <f t="shared" si="241"/>
        <v>45</v>
      </c>
      <c r="CU1195" s="15">
        <f t="shared" si="242"/>
        <v>1</v>
      </c>
      <c r="CV1195" s="15">
        <f t="shared" si="243"/>
        <v>0</v>
      </c>
      <c r="CW1195" s="15"/>
      <c r="CX1195" s="15"/>
      <c r="CY1195" s="15">
        <f t="shared" si="244"/>
        <v>0</v>
      </c>
      <c r="CZ1195" s="15">
        <f>GG1195</f>
        <v>0</v>
      </c>
      <c r="DA1195" s="19"/>
      <c r="DB1195" s="17"/>
      <c r="DC1195" s="17">
        <v>34</v>
      </c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7"/>
      <c r="DQ1195" s="17"/>
      <c r="DR1195" s="17"/>
      <c r="DS1195" s="17"/>
      <c r="DT1195" s="17"/>
      <c r="DU1195" s="17"/>
      <c r="DV1195" s="17"/>
      <c r="DW1195" s="15"/>
      <c r="DX1195" s="20"/>
      <c r="DY1195" s="15"/>
      <c r="DZ1195" s="20"/>
      <c r="EA1195" s="15"/>
      <c r="EB1195" s="20"/>
      <c r="EC1195" s="15"/>
      <c r="ED1195" s="20"/>
      <c r="EE1195" s="15">
        <v>37.5</v>
      </c>
      <c r="EF1195" s="20"/>
      <c r="EG1195" s="15"/>
      <c r="EH1195" s="20"/>
      <c r="EI1195" s="15"/>
      <c r="EJ1195" s="20"/>
      <c r="EK1195" s="15"/>
      <c r="EL1195" s="20"/>
      <c r="EM1195" s="15"/>
      <c r="EN1195" s="20"/>
      <c r="EO1195" s="15"/>
      <c r="EP1195" s="20"/>
      <c r="EQ1195" s="17">
        <v>45</v>
      </c>
      <c r="ER1195" s="20">
        <v>2</v>
      </c>
      <c r="ES1195" s="15"/>
      <c r="ET1195" s="20"/>
      <c r="EU1195" s="15"/>
      <c r="EV1195" s="20"/>
      <c r="EW1195" s="15"/>
      <c r="EX1195" s="20"/>
      <c r="EY1195" s="15"/>
      <c r="EZ1195" s="20"/>
      <c r="FA1195" s="15"/>
      <c r="FB1195" s="20"/>
      <c r="FC1195" s="15"/>
      <c r="FD1195" s="20"/>
      <c r="FE1195" s="15"/>
      <c r="FF1195" s="20"/>
      <c r="FG1195" s="15"/>
      <c r="FH1195" s="20"/>
      <c r="FI1195" s="15"/>
      <c r="FJ1195" s="20"/>
      <c r="FK1195" s="15"/>
      <c r="FL1195" s="20"/>
      <c r="FM1195" s="15"/>
      <c r="FN1195" s="20"/>
      <c r="FO1195" s="15"/>
      <c r="FP1195" s="20"/>
      <c r="FQ1195" s="15"/>
      <c r="FR1195" s="20"/>
      <c r="FS1195" s="15"/>
      <c r="FT1195" s="20"/>
      <c r="FU1195" s="15"/>
      <c r="FV1195" s="20"/>
      <c r="FW1195" s="15"/>
      <c r="FX1195" s="20"/>
      <c r="FY1195" s="15"/>
      <c r="FZ1195" s="20"/>
      <c r="GA1195" s="15"/>
      <c r="GB1195" s="20"/>
      <c r="GC1195" s="15"/>
      <c r="GD1195" s="20"/>
      <c r="GE1195" s="15"/>
      <c r="GF1195" s="20"/>
      <c r="GG1195" s="170"/>
    </row>
    <row r="1196" spans="1:189" s="2" customFormat="1" ht="14" x14ac:dyDescent="0.3">
      <c r="A1196" s="15" t="s">
        <v>130</v>
      </c>
      <c r="B1196" s="15" t="s">
        <v>142</v>
      </c>
      <c r="C1196" s="15" t="s">
        <v>420</v>
      </c>
      <c r="D1196" s="15" t="s">
        <v>421</v>
      </c>
      <c r="E1196" s="15" t="str">
        <f t="shared" si="238"/>
        <v>Wyatt Burnham</v>
      </c>
      <c r="F1196" s="15" t="s">
        <v>135</v>
      </c>
      <c r="G1196" s="15">
        <v>999921266</v>
      </c>
      <c r="H1196" s="15">
        <f t="shared" si="239"/>
        <v>164</v>
      </c>
      <c r="I1196" s="17"/>
      <c r="J1196" s="17"/>
      <c r="K1196" s="21"/>
      <c r="L1196" s="15"/>
      <c r="M1196" s="15"/>
      <c r="N1196" s="15"/>
      <c r="O1196" s="15">
        <f t="shared" si="245"/>
        <v>0</v>
      </c>
      <c r="P1196" s="15">
        <v>0</v>
      </c>
      <c r="Q1196" s="15">
        <f t="shared" si="246"/>
        <v>1</v>
      </c>
      <c r="R1196" s="15">
        <v>0</v>
      </c>
      <c r="S1196" s="15">
        <v>0</v>
      </c>
      <c r="T1196" s="15">
        <f t="shared" si="247"/>
        <v>36</v>
      </c>
      <c r="U1196" s="15">
        <f t="shared" si="248"/>
        <v>0</v>
      </c>
      <c r="V1196" s="15"/>
      <c r="W1196" s="15"/>
      <c r="X1196" s="15"/>
      <c r="Y1196" s="15"/>
      <c r="Z1196" s="21"/>
      <c r="AA1196" s="17"/>
      <c r="AB1196" s="17"/>
      <c r="AC1196" s="17"/>
      <c r="AD1196" s="17"/>
      <c r="AE1196" s="17"/>
      <c r="AF1196" s="24"/>
      <c r="AG1196" s="17"/>
      <c r="AH1196" s="24"/>
      <c r="AI1196" s="17"/>
      <c r="AJ1196" s="24"/>
      <c r="AK1196" s="17"/>
      <c r="AL1196" s="24"/>
      <c r="AM1196" s="17"/>
      <c r="AN1196" s="24"/>
      <c r="AO1196" s="17"/>
      <c r="AP1196" s="24"/>
      <c r="AQ1196" s="17"/>
      <c r="AR1196" s="24"/>
      <c r="AS1196" s="17"/>
      <c r="AT1196" s="24"/>
      <c r="AU1196" s="17"/>
      <c r="AV1196" s="24"/>
      <c r="AW1196" s="17"/>
      <c r="AX1196" s="24"/>
      <c r="AY1196" s="17"/>
      <c r="AZ1196" s="17"/>
      <c r="BA1196" s="17"/>
      <c r="BB1196" s="24"/>
      <c r="BC1196" s="17"/>
      <c r="BD1196" s="24"/>
      <c r="BE1196" s="17"/>
      <c r="BF1196" s="24"/>
      <c r="BG1196" s="17"/>
      <c r="BH1196" s="24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24"/>
      <c r="CQ1196" s="17"/>
      <c r="CR1196" s="24"/>
      <c r="CS1196" s="15">
        <f t="shared" si="240"/>
        <v>0</v>
      </c>
      <c r="CT1196" s="15">
        <f t="shared" si="241"/>
        <v>128</v>
      </c>
      <c r="CU1196" s="15">
        <f t="shared" si="242"/>
        <v>2</v>
      </c>
      <c r="CV1196" s="15">
        <f t="shared" si="243"/>
        <v>0</v>
      </c>
      <c r="CW1196" s="15"/>
      <c r="CX1196" s="15"/>
      <c r="CY1196" s="15">
        <f t="shared" si="244"/>
        <v>0</v>
      </c>
      <c r="CZ1196" s="15">
        <f>GG1196</f>
        <v>0</v>
      </c>
      <c r="DA1196" s="20"/>
      <c r="DB1196" s="17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>
        <v>30</v>
      </c>
      <c r="DO1196" s="15"/>
      <c r="DP1196" s="17"/>
      <c r="DQ1196" s="15"/>
      <c r="DR1196" s="15"/>
      <c r="DS1196" s="15"/>
      <c r="DT1196" s="15"/>
      <c r="DU1196" s="15"/>
      <c r="DV1196" s="15"/>
      <c r="DW1196" s="15"/>
      <c r="DX1196" s="20"/>
      <c r="DY1196" s="15"/>
      <c r="DZ1196" s="20"/>
      <c r="EA1196" s="15"/>
      <c r="EB1196" s="20"/>
      <c r="EC1196" s="15">
        <v>36</v>
      </c>
      <c r="ED1196" s="20">
        <v>4</v>
      </c>
      <c r="EE1196" s="15"/>
      <c r="EF1196" s="20"/>
      <c r="EG1196" s="15"/>
      <c r="EH1196" s="20"/>
      <c r="EI1196" s="15"/>
      <c r="EJ1196" s="20"/>
      <c r="EK1196" s="15"/>
      <c r="EL1196" s="20"/>
      <c r="EM1196" s="15"/>
      <c r="EN1196" s="20"/>
      <c r="EO1196" s="15"/>
      <c r="EP1196" s="20"/>
      <c r="EQ1196" s="15"/>
      <c r="ER1196" s="20"/>
      <c r="ES1196" s="15"/>
      <c r="ET1196" s="20"/>
      <c r="EU1196" s="15"/>
      <c r="EV1196" s="20"/>
      <c r="EW1196" s="15"/>
      <c r="EX1196" s="20"/>
      <c r="EY1196" s="15"/>
      <c r="EZ1196" s="20"/>
      <c r="FA1196" s="15"/>
      <c r="FB1196" s="20"/>
      <c r="FC1196" s="15"/>
      <c r="FD1196" s="20"/>
      <c r="FE1196" s="15"/>
      <c r="FF1196" s="20"/>
      <c r="FG1196" s="15"/>
      <c r="FH1196" s="20"/>
      <c r="FI1196" s="15"/>
      <c r="FJ1196" s="20"/>
      <c r="FK1196" s="15"/>
      <c r="FL1196" s="20"/>
      <c r="FM1196" s="15">
        <v>60</v>
      </c>
      <c r="FN1196" s="20">
        <v>1</v>
      </c>
      <c r="FO1196" s="15"/>
      <c r="FP1196" s="20"/>
      <c r="FQ1196" s="15"/>
      <c r="FR1196" s="20"/>
      <c r="FS1196" s="15"/>
      <c r="FT1196" s="20"/>
      <c r="FU1196" s="15"/>
      <c r="FV1196" s="20"/>
      <c r="FW1196" s="15"/>
      <c r="FX1196" s="20"/>
      <c r="FY1196" s="15">
        <v>68</v>
      </c>
      <c r="FZ1196" s="20">
        <v>3</v>
      </c>
      <c r="GA1196" s="15"/>
      <c r="GB1196" s="20"/>
      <c r="GC1196" s="15"/>
      <c r="GD1196" s="20"/>
      <c r="GE1196" s="15"/>
      <c r="GF1196" s="20"/>
      <c r="GG1196" s="170"/>
    </row>
    <row r="1197" spans="1:189" s="2" customFormat="1" ht="14" x14ac:dyDescent="0.3">
      <c r="A1197" s="15" t="s">
        <v>130</v>
      </c>
      <c r="B1197" s="15" t="s">
        <v>126</v>
      </c>
      <c r="C1197" s="15" t="s">
        <v>3237</v>
      </c>
      <c r="D1197" s="15" t="s">
        <v>1225</v>
      </c>
      <c r="E1197" s="15" t="str">
        <f t="shared" si="238"/>
        <v>Jeongyu LEE</v>
      </c>
      <c r="F1197" s="15" t="s">
        <v>128</v>
      </c>
      <c r="G1197" s="15">
        <v>999921267</v>
      </c>
      <c r="H1197" s="15">
        <f t="shared" si="239"/>
        <v>38</v>
      </c>
      <c r="I1197" s="15"/>
      <c r="J1197" s="15"/>
      <c r="K1197" s="16"/>
      <c r="L1197" s="15"/>
      <c r="M1197" s="15"/>
      <c r="N1197" s="15"/>
      <c r="O1197" s="15">
        <f t="shared" si="245"/>
        <v>0</v>
      </c>
      <c r="P1197" s="15">
        <v>0</v>
      </c>
      <c r="Q1197" s="15">
        <f t="shared" si="246"/>
        <v>0</v>
      </c>
      <c r="R1197" s="15">
        <v>0</v>
      </c>
      <c r="S1197" s="15">
        <v>0</v>
      </c>
      <c r="T1197" s="15">
        <f t="shared" si="247"/>
        <v>0</v>
      </c>
      <c r="U1197" s="15">
        <f t="shared" si="248"/>
        <v>0</v>
      </c>
      <c r="V1197" s="15"/>
      <c r="W1197" s="15"/>
      <c r="X1197" s="15"/>
      <c r="Y1197" s="15"/>
      <c r="Z1197" s="16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>
        <f t="shared" si="240"/>
        <v>0</v>
      </c>
      <c r="CT1197" s="15">
        <f t="shared" si="241"/>
        <v>38</v>
      </c>
      <c r="CU1197" s="15">
        <f t="shared" si="242"/>
        <v>0</v>
      </c>
      <c r="CV1197" s="15">
        <f t="shared" si="243"/>
        <v>0</v>
      </c>
      <c r="CW1197" s="15"/>
      <c r="CX1197" s="15"/>
      <c r="CY1197" s="15">
        <f t="shared" si="244"/>
        <v>0</v>
      </c>
      <c r="CZ1197" s="15">
        <f>GG1197</f>
        <v>0</v>
      </c>
      <c r="DA1197" s="16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20"/>
      <c r="DY1197" s="15"/>
      <c r="DZ1197" s="20"/>
      <c r="EA1197" s="15"/>
      <c r="EB1197" s="20"/>
      <c r="EC1197" s="15"/>
      <c r="ED1197" s="20"/>
      <c r="EE1197" s="15"/>
      <c r="EF1197" s="20"/>
      <c r="EG1197" s="15"/>
      <c r="EH1197" s="20"/>
      <c r="EI1197" s="15"/>
      <c r="EJ1197" s="20"/>
      <c r="EK1197" s="15"/>
      <c r="EL1197" s="20"/>
      <c r="EM1197" s="15"/>
      <c r="EN1197" s="20"/>
      <c r="EO1197" s="15"/>
      <c r="EP1197" s="20"/>
      <c r="EQ1197" s="15"/>
      <c r="ER1197" s="20"/>
      <c r="ES1197" s="15"/>
      <c r="ET1197" s="20"/>
      <c r="EU1197" s="15"/>
      <c r="EV1197" s="20"/>
      <c r="EW1197" s="15"/>
      <c r="EX1197" s="20"/>
      <c r="EY1197" s="15"/>
      <c r="EZ1197" s="20"/>
      <c r="FA1197" s="15"/>
      <c r="FB1197" s="20"/>
      <c r="FC1197" s="15">
        <v>38</v>
      </c>
      <c r="FD1197" s="20" t="s">
        <v>129</v>
      </c>
      <c r="FE1197" s="15"/>
      <c r="FF1197" s="20"/>
      <c r="FG1197" s="15"/>
      <c r="FH1197" s="20"/>
      <c r="FI1197" s="15"/>
      <c r="FJ1197" s="20"/>
      <c r="FK1197" s="15"/>
      <c r="FL1197" s="20"/>
      <c r="FM1197" s="15"/>
      <c r="FN1197" s="20"/>
      <c r="FO1197" s="15"/>
      <c r="FP1197" s="20"/>
      <c r="FQ1197" s="15"/>
      <c r="FR1197" s="20"/>
      <c r="FS1197" s="15"/>
      <c r="FT1197" s="20"/>
      <c r="FU1197" s="15"/>
      <c r="FV1197" s="20"/>
      <c r="FW1197" s="15"/>
      <c r="FX1197" s="20"/>
      <c r="FY1197" s="15"/>
      <c r="FZ1197" s="20"/>
      <c r="GA1197" s="15"/>
      <c r="GB1197" s="20"/>
      <c r="GC1197" s="15"/>
      <c r="GD1197" s="20"/>
      <c r="GE1197" s="15"/>
      <c r="GF1197" s="20"/>
      <c r="GG1197" s="170"/>
    </row>
    <row r="1198" spans="1:189" s="2" customFormat="1" ht="14" x14ac:dyDescent="0.3">
      <c r="A1198" s="15" t="s">
        <v>133</v>
      </c>
      <c r="B1198" s="15" t="s">
        <v>142</v>
      </c>
      <c r="C1198" s="17" t="s">
        <v>425</v>
      </c>
      <c r="D1198" s="17" t="s">
        <v>929</v>
      </c>
      <c r="E1198" s="15" t="str">
        <f t="shared" si="238"/>
        <v>Audrey Henry</v>
      </c>
      <c r="F1198" s="15" t="s">
        <v>128</v>
      </c>
      <c r="G1198" s="17">
        <v>999921271</v>
      </c>
      <c r="H1198" s="15">
        <f t="shared" si="239"/>
        <v>186</v>
      </c>
      <c r="I1198" s="17"/>
      <c r="J1198" s="17"/>
      <c r="K1198" s="21"/>
      <c r="L1198" s="15"/>
      <c r="M1198" s="15"/>
      <c r="N1198" s="15"/>
      <c r="O1198" s="15">
        <f t="shared" si="245"/>
        <v>0</v>
      </c>
      <c r="P1198" s="15">
        <v>0</v>
      </c>
      <c r="Q1198" s="15">
        <f t="shared" si="246"/>
        <v>2</v>
      </c>
      <c r="R1198" s="15">
        <v>0</v>
      </c>
      <c r="S1198" s="15">
        <v>0</v>
      </c>
      <c r="T1198" s="15">
        <f t="shared" si="247"/>
        <v>51</v>
      </c>
      <c r="U1198" s="15">
        <f t="shared" si="248"/>
        <v>0</v>
      </c>
      <c r="V1198" s="15"/>
      <c r="W1198" s="15"/>
      <c r="X1198" s="15"/>
      <c r="Y1198" s="15"/>
      <c r="Z1198" s="21"/>
      <c r="AA1198" s="17"/>
      <c r="AB1198" s="17"/>
      <c r="AC1198" s="17"/>
      <c r="AD1198" s="17"/>
      <c r="AE1198" s="17"/>
      <c r="AF1198" s="24"/>
      <c r="AG1198" s="17"/>
      <c r="AH1198" s="24"/>
      <c r="AI1198" s="17"/>
      <c r="AJ1198" s="24"/>
      <c r="AK1198" s="17"/>
      <c r="AL1198" s="24"/>
      <c r="AM1198" s="17"/>
      <c r="AN1198" s="24"/>
      <c r="AO1198" s="17"/>
      <c r="AP1198" s="24"/>
      <c r="AQ1198" s="17"/>
      <c r="AR1198" s="24"/>
      <c r="AS1198" s="17"/>
      <c r="AT1198" s="24"/>
      <c r="AU1198" s="17"/>
      <c r="AV1198" s="24"/>
      <c r="AW1198" s="17"/>
      <c r="AX1198" s="24"/>
      <c r="AY1198" s="17"/>
      <c r="AZ1198" s="17"/>
      <c r="BA1198" s="17"/>
      <c r="BB1198" s="24"/>
      <c r="BC1198" s="17"/>
      <c r="BD1198" s="24"/>
      <c r="BE1198" s="17"/>
      <c r="BF1198" s="24"/>
      <c r="BG1198" s="17"/>
      <c r="BH1198" s="24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24"/>
      <c r="CQ1198" s="17"/>
      <c r="CR1198" s="24"/>
      <c r="CS1198" s="15">
        <f t="shared" si="240"/>
        <v>0</v>
      </c>
      <c r="CT1198" s="15">
        <f t="shared" si="241"/>
        <v>135</v>
      </c>
      <c r="CU1198" s="15">
        <f t="shared" si="242"/>
        <v>2</v>
      </c>
      <c r="CV1198" s="15">
        <f t="shared" si="243"/>
        <v>0</v>
      </c>
      <c r="CW1198" s="15"/>
      <c r="CX1198" s="15"/>
      <c r="CY1198" s="15">
        <f t="shared" si="244"/>
        <v>0</v>
      </c>
      <c r="CZ1198" s="15">
        <f>GG1198</f>
        <v>0</v>
      </c>
      <c r="DA1198" s="20"/>
      <c r="DB1198" s="17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>
        <v>68</v>
      </c>
      <c r="DM1198" s="15"/>
      <c r="DN1198" s="15">
        <v>90</v>
      </c>
      <c r="DO1198" s="15"/>
      <c r="DP1198" s="17"/>
      <c r="DQ1198" s="15"/>
      <c r="DR1198" s="15"/>
      <c r="DS1198" s="15"/>
      <c r="DT1198" s="15"/>
      <c r="DU1198" s="15"/>
      <c r="DV1198" s="15"/>
      <c r="DW1198" s="15"/>
      <c r="DX1198" s="20"/>
      <c r="DY1198" s="15">
        <v>63</v>
      </c>
      <c r="DZ1198" s="20">
        <v>7</v>
      </c>
      <c r="EA1198" s="15"/>
      <c r="EB1198" s="20"/>
      <c r="EC1198" s="15">
        <v>51</v>
      </c>
      <c r="ED1198" s="20" t="s">
        <v>129</v>
      </c>
      <c r="EE1198" s="15"/>
      <c r="EF1198" s="20"/>
      <c r="EG1198" s="15"/>
      <c r="EH1198" s="20"/>
      <c r="EI1198" s="15"/>
      <c r="EJ1198" s="20"/>
      <c r="EK1198" s="15"/>
      <c r="EL1198" s="20"/>
      <c r="EM1198" s="15"/>
      <c r="EN1198" s="20"/>
      <c r="EO1198" s="15"/>
      <c r="EP1198" s="20"/>
      <c r="EQ1198" s="15"/>
      <c r="ER1198" s="20"/>
      <c r="ES1198" s="15"/>
      <c r="ET1198" s="20"/>
      <c r="EU1198" s="15"/>
      <c r="EV1198" s="20"/>
      <c r="EW1198" s="15"/>
      <c r="EX1198" s="20"/>
      <c r="EY1198" s="15"/>
      <c r="EZ1198" s="20"/>
      <c r="FA1198" s="15"/>
      <c r="FB1198" s="20"/>
      <c r="FC1198" s="15"/>
      <c r="FD1198" s="20"/>
      <c r="FE1198" s="15"/>
      <c r="FF1198" s="20"/>
      <c r="FG1198" s="15"/>
      <c r="FH1198" s="20"/>
      <c r="FI1198" s="15"/>
      <c r="FJ1198" s="20"/>
      <c r="FK1198" s="15"/>
      <c r="FL1198" s="20"/>
      <c r="FM1198" s="15">
        <v>45</v>
      </c>
      <c r="FN1198" s="20">
        <v>2</v>
      </c>
      <c r="FO1198" s="15"/>
      <c r="FP1198" s="20"/>
      <c r="FQ1198" s="15"/>
      <c r="FR1198" s="20"/>
      <c r="FS1198" s="15"/>
      <c r="FT1198" s="20"/>
      <c r="FU1198" s="15"/>
      <c r="FV1198" s="20"/>
      <c r="FW1198" s="15"/>
      <c r="FX1198" s="20"/>
      <c r="FY1198" s="15">
        <v>90</v>
      </c>
      <c r="FZ1198" s="20">
        <v>2</v>
      </c>
      <c r="GA1198" s="15"/>
      <c r="GB1198" s="20"/>
      <c r="GC1198" s="15"/>
      <c r="GD1198" s="20"/>
      <c r="GE1198" s="15"/>
      <c r="GF1198" s="20"/>
      <c r="GG1198" s="170"/>
    </row>
    <row r="1199" spans="1:189" s="2" customFormat="1" ht="14" x14ac:dyDescent="0.3">
      <c r="A1199" s="15" t="s">
        <v>146</v>
      </c>
      <c r="B1199" s="15" t="s">
        <v>138</v>
      </c>
      <c r="C1199" s="15" t="s">
        <v>326</v>
      </c>
      <c r="D1199" s="15" t="s">
        <v>754</v>
      </c>
      <c r="E1199" s="15" t="str">
        <f t="shared" si="238"/>
        <v>Noah Lewis</v>
      </c>
      <c r="F1199" s="17" t="s">
        <v>135</v>
      </c>
      <c r="G1199" s="15">
        <v>999921274</v>
      </c>
      <c r="H1199" s="15">
        <f t="shared" si="239"/>
        <v>51</v>
      </c>
      <c r="I1199" s="15"/>
      <c r="J1199" s="15"/>
      <c r="K1199" s="16"/>
      <c r="L1199" s="15"/>
      <c r="M1199" s="15"/>
      <c r="N1199" s="15"/>
      <c r="O1199" s="15">
        <f t="shared" si="245"/>
        <v>0</v>
      </c>
      <c r="P1199" s="15">
        <v>0</v>
      </c>
      <c r="Q1199" s="15">
        <f t="shared" si="246"/>
        <v>0</v>
      </c>
      <c r="R1199" s="15">
        <v>0</v>
      </c>
      <c r="S1199" s="15">
        <v>0</v>
      </c>
      <c r="T1199" s="15">
        <f t="shared" si="247"/>
        <v>51</v>
      </c>
      <c r="U1199" s="15">
        <f t="shared" si="248"/>
        <v>0</v>
      </c>
      <c r="V1199" s="15"/>
      <c r="W1199" s="15"/>
      <c r="X1199" s="15"/>
      <c r="Y1199" s="15"/>
      <c r="Z1199" s="16"/>
      <c r="AA1199" s="15"/>
      <c r="AB1199" s="24"/>
      <c r="AC1199" s="15"/>
      <c r="AD1199" s="15"/>
      <c r="AE1199" s="15"/>
      <c r="AF1199" s="15"/>
      <c r="AG1199" s="15"/>
      <c r="AH1199" s="24"/>
      <c r="AI1199" s="15"/>
      <c r="AJ1199" s="15"/>
      <c r="AK1199" s="15"/>
      <c r="AL1199" s="15"/>
      <c r="AM1199" s="15"/>
      <c r="AN1199" s="24"/>
      <c r="AO1199" s="15"/>
      <c r="AP1199" s="24"/>
      <c r="AQ1199" s="15"/>
      <c r="AR1199" s="24"/>
      <c r="AS1199" s="15"/>
      <c r="AT1199" s="24"/>
      <c r="AU1199" s="15"/>
      <c r="AV1199" s="24"/>
      <c r="AW1199" s="15"/>
      <c r="AX1199" s="24"/>
      <c r="AY1199" s="15"/>
      <c r="AZ1199" s="15"/>
      <c r="BA1199" s="15"/>
      <c r="BB1199" s="15"/>
      <c r="BC1199" s="15"/>
      <c r="BD1199" s="15"/>
      <c r="BE1199" s="15"/>
      <c r="BF1199" s="24"/>
      <c r="BG1199" s="15"/>
      <c r="BH1199" s="24"/>
      <c r="BI1199" s="15"/>
      <c r="BJ1199" s="24"/>
      <c r="BK1199" s="15"/>
      <c r="BL1199" s="24"/>
      <c r="BM1199" s="15"/>
      <c r="BN1199" s="24"/>
      <c r="BO1199" s="15"/>
      <c r="BP1199" s="24"/>
      <c r="BQ1199" s="15"/>
      <c r="BR1199" s="24"/>
      <c r="BS1199" s="15"/>
      <c r="BT1199" s="24"/>
      <c r="BU1199" s="15"/>
      <c r="BV1199" s="24"/>
      <c r="BW1199" s="15"/>
      <c r="BX1199" s="24"/>
      <c r="BY1199" s="15"/>
      <c r="BZ1199" s="24"/>
      <c r="CA1199" s="15"/>
      <c r="CB1199" s="24"/>
      <c r="CC1199" s="15"/>
      <c r="CD1199" s="24"/>
      <c r="CE1199" s="15"/>
      <c r="CF1199" s="24"/>
      <c r="CG1199" s="15"/>
      <c r="CH1199" s="25"/>
      <c r="CI1199" s="15"/>
      <c r="CJ1199" s="25"/>
      <c r="CK1199" s="15"/>
      <c r="CL1199" s="25"/>
      <c r="CM1199" s="15"/>
      <c r="CN1199" s="25"/>
      <c r="CO1199" s="15"/>
      <c r="CP1199" s="25"/>
      <c r="CQ1199" s="15"/>
      <c r="CR1199" s="25"/>
      <c r="CS1199" s="15">
        <f t="shared" si="240"/>
        <v>0</v>
      </c>
      <c r="CT1199" s="15">
        <f t="shared" si="241"/>
        <v>0</v>
      </c>
      <c r="CU1199" s="15">
        <f t="shared" si="242"/>
        <v>0</v>
      </c>
      <c r="CV1199" s="15">
        <f t="shared" si="243"/>
        <v>0</v>
      </c>
      <c r="CW1199" s="15"/>
      <c r="CX1199" s="15"/>
      <c r="CY1199" s="15">
        <f t="shared" si="244"/>
        <v>0</v>
      </c>
      <c r="CZ1199" s="15">
        <f>GG1199</f>
        <v>0</v>
      </c>
      <c r="DA1199" s="19"/>
      <c r="DB1199" s="17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7"/>
      <c r="DQ1199" s="15"/>
      <c r="DR1199" s="15"/>
      <c r="DS1199" s="15"/>
      <c r="DT1199" s="15"/>
      <c r="DU1199" s="15"/>
      <c r="DV1199" s="15"/>
      <c r="DW1199" s="15">
        <v>59</v>
      </c>
      <c r="DX1199" s="20">
        <v>8</v>
      </c>
      <c r="DY1199" s="15"/>
      <c r="DZ1199" s="20"/>
      <c r="EA1199" s="15"/>
      <c r="EB1199" s="20"/>
      <c r="EC1199" s="15">
        <v>51</v>
      </c>
      <c r="ED1199" s="20" t="s">
        <v>129</v>
      </c>
      <c r="EE1199" s="15"/>
      <c r="EF1199" s="20"/>
      <c r="EG1199" s="15"/>
      <c r="EH1199" s="20"/>
      <c r="EI1199" s="15"/>
      <c r="EJ1199" s="20"/>
      <c r="EK1199" s="15"/>
      <c r="EL1199" s="20"/>
      <c r="EM1199" s="15"/>
      <c r="EN1199" s="20"/>
      <c r="EO1199" s="15"/>
      <c r="EP1199" s="20"/>
      <c r="EQ1199" s="15"/>
      <c r="ER1199" s="20"/>
      <c r="ES1199" s="15"/>
      <c r="ET1199" s="20"/>
      <c r="EU1199" s="15"/>
      <c r="EV1199" s="20"/>
      <c r="EW1199" s="15"/>
      <c r="EX1199" s="20"/>
      <c r="EY1199" s="15"/>
      <c r="EZ1199" s="20"/>
      <c r="FA1199" s="15"/>
      <c r="FB1199" s="20"/>
      <c r="FC1199" s="15"/>
      <c r="FD1199" s="20"/>
      <c r="FE1199" s="15"/>
      <c r="FF1199" s="20"/>
      <c r="FG1199" s="15"/>
      <c r="FH1199" s="20"/>
      <c r="FI1199" s="15"/>
      <c r="FJ1199" s="20"/>
      <c r="FK1199" s="15"/>
      <c r="FL1199" s="20"/>
      <c r="FM1199" s="15"/>
      <c r="FN1199" s="20"/>
      <c r="FO1199" s="15"/>
      <c r="FP1199" s="20"/>
      <c r="FQ1199" s="15"/>
      <c r="FR1199" s="20"/>
      <c r="FS1199" s="15"/>
      <c r="FT1199" s="20"/>
      <c r="FU1199" s="15"/>
      <c r="FV1199" s="20"/>
      <c r="FW1199" s="15"/>
      <c r="FX1199" s="20"/>
      <c r="FY1199" s="15"/>
      <c r="FZ1199" s="20"/>
      <c r="GA1199" s="15"/>
      <c r="GB1199" s="20"/>
      <c r="GC1199" s="15"/>
      <c r="GD1199" s="20"/>
      <c r="GE1199" s="15"/>
      <c r="GF1199" s="20"/>
      <c r="GG1199" s="170"/>
    </row>
    <row r="1200" spans="1:189" s="2" customFormat="1" ht="14" x14ac:dyDescent="0.3">
      <c r="A1200" s="15" t="s">
        <v>133</v>
      </c>
      <c r="B1200" s="15" t="s">
        <v>138</v>
      </c>
      <c r="C1200" s="15" t="s">
        <v>326</v>
      </c>
      <c r="D1200" s="15" t="s">
        <v>954</v>
      </c>
      <c r="E1200" s="15" t="str">
        <f t="shared" si="238"/>
        <v>Noah Hong</v>
      </c>
      <c r="F1200" s="15" t="s">
        <v>135</v>
      </c>
      <c r="G1200" s="15">
        <v>999921280</v>
      </c>
      <c r="H1200" s="15">
        <f t="shared" si="239"/>
        <v>78</v>
      </c>
      <c r="I1200" s="17"/>
      <c r="J1200" s="17"/>
      <c r="K1200" s="21"/>
      <c r="L1200" s="15"/>
      <c r="M1200" s="15"/>
      <c r="N1200" s="15"/>
      <c r="O1200" s="15">
        <f t="shared" si="245"/>
        <v>0</v>
      </c>
      <c r="P1200" s="15">
        <v>0</v>
      </c>
      <c r="Q1200" s="15">
        <f t="shared" si="246"/>
        <v>0</v>
      </c>
      <c r="R1200" s="15">
        <v>0</v>
      </c>
      <c r="S1200" s="15">
        <v>0</v>
      </c>
      <c r="T1200" s="15">
        <f t="shared" si="247"/>
        <v>78</v>
      </c>
      <c r="U1200" s="15">
        <f t="shared" si="248"/>
        <v>0</v>
      </c>
      <c r="V1200" s="15"/>
      <c r="W1200" s="15"/>
      <c r="X1200" s="15"/>
      <c r="Y1200" s="15"/>
      <c r="Z1200" s="21"/>
      <c r="AA1200" s="17"/>
      <c r="AB1200" s="17"/>
      <c r="AC1200" s="17"/>
      <c r="AD1200" s="17"/>
      <c r="AE1200" s="17"/>
      <c r="AF1200" s="24"/>
      <c r="AG1200" s="17"/>
      <c r="AH1200" s="24"/>
      <c r="AI1200" s="17"/>
      <c r="AJ1200" s="24"/>
      <c r="AK1200" s="17"/>
      <c r="AL1200" s="24"/>
      <c r="AM1200" s="17"/>
      <c r="AN1200" s="24"/>
      <c r="AO1200" s="17"/>
      <c r="AP1200" s="24"/>
      <c r="AQ1200" s="17"/>
      <c r="AR1200" s="24"/>
      <c r="AS1200" s="17"/>
      <c r="AT1200" s="24"/>
      <c r="AU1200" s="17"/>
      <c r="AV1200" s="24"/>
      <c r="AW1200" s="17"/>
      <c r="AX1200" s="24"/>
      <c r="AY1200" s="17"/>
      <c r="AZ1200" s="17"/>
      <c r="BA1200" s="17"/>
      <c r="BB1200" s="24"/>
      <c r="BC1200" s="17"/>
      <c r="BD1200" s="24"/>
      <c r="BE1200" s="17"/>
      <c r="BF1200" s="24"/>
      <c r="BG1200" s="17"/>
      <c r="BH1200" s="24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24"/>
      <c r="CQ1200" s="17"/>
      <c r="CR1200" s="24"/>
      <c r="CS1200" s="15">
        <f t="shared" si="240"/>
        <v>0</v>
      </c>
      <c r="CT1200" s="15">
        <f t="shared" si="241"/>
        <v>0</v>
      </c>
      <c r="CU1200" s="15">
        <f t="shared" si="242"/>
        <v>0</v>
      </c>
      <c r="CV1200" s="15">
        <f t="shared" si="243"/>
        <v>0</v>
      </c>
      <c r="CW1200" s="15"/>
      <c r="CX1200" s="15"/>
      <c r="CY1200" s="15">
        <f t="shared" si="244"/>
        <v>0</v>
      </c>
      <c r="CZ1200" s="15">
        <f>GG1200</f>
        <v>0</v>
      </c>
      <c r="DA1200" s="20"/>
      <c r="DB1200" s="17"/>
      <c r="DC1200" s="15"/>
      <c r="DD1200" s="15">
        <v>30</v>
      </c>
      <c r="DE1200" s="15"/>
      <c r="DF1200" s="15"/>
      <c r="DG1200" s="15">
        <v>60</v>
      </c>
      <c r="DH1200" s="15"/>
      <c r="DI1200" s="15"/>
      <c r="DJ1200" s="15"/>
      <c r="DK1200" s="15"/>
      <c r="DL1200" s="15"/>
      <c r="DM1200" s="15"/>
      <c r="DN1200" s="15"/>
      <c r="DO1200" s="15"/>
      <c r="DP1200" s="17"/>
      <c r="DQ1200" s="15"/>
      <c r="DR1200" s="15"/>
      <c r="DS1200" s="15"/>
      <c r="DT1200" s="15"/>
      <c r="DU1200" s="15"/>
      <c r="DV1200" s="15"/>
      <c r="DW1200" s="15"/>
      <c r="DX1200" s="20"/>
      <c r="DY1200" s="15"/>
      <c r="DZ1200" s="20"/>
      <c r="EA1200" s="15"/>
      <c r="EB1200" s="20"/>
      <c r="EC1200" s="15">
        <v>78</v>
      </c>
      <c r="ED1200" s="20">
        <v>6</v>
      </c>
      <c r="EE1200" s="15"/>
      <c r="EF1200" s="20"/>
      <c r="EG1200" s="15"/>
      <c r="EH1200" s="20"/>
      <c r="EI1200" s="15"/>
      <c r="EJ1200" s="20"/>
      <c r="EK1200" s="15"/>
      <c r="EL1200" s="20"/>
      <c r="EM1200" s="15"/>
      <c r="EN1200" s="20"/>
      <c r="EO1200" s="15"/>
      <c r="EP1200" s="20"/>
      <c r="EQ1200" s="15"/>
      <c r="ER1200" s="20"/>
      <c r="ES1200" s="15"/>
      <c r="ET1200" s="20"/>
      <c r="EU1200" s="15"/>
      <c r="EV1200" s="20"/>
      <c r="EW1200" s="15"/>
      <c r="EX1200" s="20"/>
      <c r="EY1200" s="15"/>
      <c r="EZ1200" s="20"/>
      <c r="FA1200" s="15"/>
      <c r="FB1200" s="20"/>
      <c r="FC1200" s="15"/>
      <c r="FD1200" s="20"/>
      <c r="FE1200" s="15"/>
      <c r="FF1200" s="20"/>
      <c r="FG1200" s="15"/>
      <c r="FH1200" s="20"/>
      <c r="FI1200" s="15"/>
      <c r="FJ1200" s="20"/>
      <c r="FK1200" s="15"/>
      <c r="FL1200" s="20"/>
      <c r="FM1200" s="15"/>
      <c r="FN1200" s="20"/>
      <c r="FO1200" s="15"/>
      <c r="FP1200" s="20"/>
      <c r="FQ1200" s="15"/>
      <c r="FR1200" s="20"/>
      <c r="FS1200" s="15"/>
      <c r="FT1200" s="20"/>
      <c r="FU1200" s="15"/>
      <c r="FV1200" s="20"/>
      <c r="FW1200" s="15"/>
      <c r="FX1200" s="20"/>
      <c r="FY1200" s="15"/>
      <c r="FZ1200" s="20"/>
      <c r="GA1200" s="15"/>
      <c r="GB1200" s="20"/>
      <c r="GC1200" s="15"/>
      <c r="GD1200" s="20"/>
      <c r="GE1200" s="15"/>
      <c r="GF1200" s="20"/>
      <c r="GG1200" s="170"/>
    </row>
    <row r="1201" spans="1:189" s="2" customFormat="1" ht="14" x14ac:dyDescent="0.3">
      <c r="A1201" s="15" t="s">
        <v>146</v>
      </c>
      <c r="B1201" s="15" t="s">
        <v>142</v>
      </c>
      <c r="C1201" s="15" t="s">
        <v>1794</v>
      </c>
      <c r="D1201" s="15" t="s">
        <v>1032</v>
      </c>
      <c r="E1201" s="15" t="str">
        <f t="shared" si="238"/>
        <v>Ivan Jimenez</v>
      </c>
      <c r="F1201" s="15" t="s">
        <v>135</v>
      </c>
      <c r="G1201" s="15">
        <v>999921282</v>
      </c>
      <c r="H1201" s="15">
        <f t="shared" si="239"/>
        <v>30</v>
      </c>
      <c r="I1201" s="15"/>
      <c r="J1201" s="15"/>
      <c r="K1201" s="16"/>
      <c r="L1201" s="15"/>
      <c r="M1201" s="15"/>
      <c r="N1201" s="15"/>
      <c r="O1201" s="15">
        <f t="shared" si="245"/>
        <v>0</v>
      </c>
      <c r="P1201" s="15">
        <v>0</v>
      </c>
      <c r="Q1201" s="15">
        <f t="shared" si="246"/>
        <v>0</v>
      </c>
      <c r="R1201" s="15">
        <v>0</v>
      </c>
      <c r="S1201" s="15">
        <v>0</v>
      </c>
      <c r="T1201" s="15">
        <f t="shared" si="247"/>
        <v>0</v>
      </c>
      <c r="U1201" s="15">
        <f t="shared" si="248"/>
        <v>0</v>
      </c>
      <c r="V1201" s="15"/>
      <c r="W1201" s="15"/>
      <c r="X1201" s="15"/>
      <c r="Y1201" s="15"/>
      <c r="Z1201" s="16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>
        <f t="shared" si="240"/>
        <v>0</v>
      </c>
      <c r="CT1201" s="15">
        <f t="shared" si="241"/>
        <v>30</v>
      </c>
      <c r="CU1201" s="15">
        <f t="shared" si="242"/>
        <v>1</v>
      </c>
      <c r="CV1201" s="15">
        <f t="shared" si="243"/>
        <v>0</v>
      </c>
      <c r="CW1201" s="15"/>
      <c r="CX1201" s="15"/>
      <c r="CY1201" s="15">
        <f t="shared" si="244"/>
        <v>0</v>
      </c>
      <c r="CZ1201" s="15">
        <f>GG1201</f>
        <v>0</v>
      </c>
      <c r="DA1201" s="16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20"/>
      <c r="DY1201" s="15"/>
      <c r="DZ1201" s="20"/>
      <c r="EA1201" s="15"/>
      <c r="EB1201" s="20"/>
      <c r="EC1201" s="15"/>
      <c r="ED1201" s="20"/>
      <c r="EE1201" s="15"/>
      <c r="EF1201" s="20"/>
      <c r="EG1201" s="15"/>
      <c r="EH1201" s="20"/>
      <c r="EI1201" s="15"/>
      <c r="EJ1201" s="20"/>
      <c r="EK1201" s="15"/>
      <c r="EL1201" s="20"/>
      <c r="EM1201" s="15"/>
      <c r="EN1201" s="20"/>
      <c r="EO1201" s="15"/>
      <c r="EP1201" s="20"/>
      <c r="EQ1201" s="15">
        <v>30</v>
      </c>
      <c r="ER1201" s="20">
        <v>1</v>
      </c>
      <c r="ES1201" s="15"/>
      <c r="ET1201" s="20"/>
      <c r="EU1201" s="15"/>
      <c r="EV1201" s="20"/>
      <c r="EW1201" s="15"/>
      <c r="EX1201" s="20"/>
      <c r="EY1201" s="15"/>
      <c r="EZ1201" s="20"/>
      <c r="FA1201" s="15"/>
      <c r="FB1201" s="20"/>
      <c r="FC1201" s="15"/>
      <c r="FD1201" s="20"/>
      <c r="FE1201" s="15"/>
      <c r="FF1201" s="20"/>
      <c r="FG1201" s="15"/>
      <c r="FH1201" s="20"/>
      <c r="FI1201" s="15"/>
      <c r="FJ1201" s="20"/>
      <c r="FK1201" s="15"/>
      <c r="FL1201" s="20"/>
      <c r="FM1201" s="15"/>
      <c r="FN1201" s="20"/>
      <c r="FO1201" s="15"/>
      <c r="FP1201" s="20"/>
      <c r="FQ1201" s="15"/>
      <c r="FR1201" s="20"/>
      <c r="FS1201" s="15"/>
      <c r="FT1201" s="20"/>
      <c r="FU1201" s="15"/>
      <c r="FV1201" s="20"/>
      <c r="FW1201" s="15"/>
      <c r="FX1201" s="20"/>
      <c r="FY1201" s="15"/>
      <c r="FZ1201" s="20"/>
      <c r="GA1201" s="15"/>
      <c r="GB1201" s="20"/>
      <c r="GC1201" s="15"/>
      <c r="GD1201" s="20"/>
      <c r="GE1201" s="15"/>
      <c r="GF1201" s="20"/>
      <c r="GG1201" s="170"/>
    </row>
    <row r="1202" spans="1:189" s="2" customFormat="1" ht="14" x14ac:dyDescent="0.3">
      <c r="A1202" s="15" t="s">
        <v>130</v>
      </c>
      <c r="B1202" s="15" t="s">
        <v>126</v>
      </c>
      <c r="C1202" s="15" t="s">
        <v>551</v>
      </c>
      <c r="D1202" s="15" t="s">
        <v>552</v>
      </c>
      <c r="E1202" s="15" t="str">
        <f t="shared" si="238"/>
        <v>Seoyun CHONG</v>
      </c>
      <c r="F1202" s="15" t="s">
        <v>128</v>
      </c>
      <c r="G1202" s="15">
        <v>999921286</v>
      </c>
      <c r="H1202" s="15">
        <f t="shared" si="239"/>
        <v>32</v>
      </c>
      <c r="I1202" s="17"/>
      <c r="J1202" s="17"/>
      <c r="K1202" s="21"/>
      <c r="L1202" s="15"/>
      <c r="M1202" s="15"/>
      <c r="N1202" s="15"/>
      <c r="O1202" s="15">
        <f t="shared" si="245"/>
        <v>32</v>
      </c>
      <c r="P1202" s="15">
        <v>0</v>
      </c>
      <c r="Q1202" s="15">
        <f t="shared" si="246"/>
        <v>1</v>
      </c>
      <c r="R1202" s="15">
        <v>0</v>
      </c>
      <c r="S1202" s="15">
        <v>0</v>
      </c>
      <c r="T1202" s="15">
        <f t="shared" si="247"/>
        <v>0</v>
      </c>
      <c r="U1202" s="15">
        <f t="shared" si="248"/>
        <v>0</v>
      </c>
      <c r="V1202" s="15"/>
      <c r="W1202" s="15"/>
      <c r="X1202" s="15"/>
      <c r="Y1202" s="15"/>
      <c r="Z1202" s="21"/>
      <c r="AA1202" s="17"/>
      <c r="AB1202" s="17"/>
      <c r="AC1202" s="17"/>
      <c r="AD1202" s="17"/>
      <c r="AE1202" s="17"/>
      <c r="AF1202" s="24"/>
      <c r="AG1202" s="17"/>
      <c r="AH1202" s="24"/>
      <c r="AI1202" s="17"/>
      <c r="AJ1202" s="24"/>
      <c r="AK1202" s="17"/>
      <c r="AL1202" s="24"/>
      <c r="AM1202" s="17"/>
      <c r="AN1202" s="24"/>
      <c r="AO1202" s="17"/>
      <c r="AP1202" s="24"/>
      <c r="AQ1202" s="17"/>
      <c r="AR1202" s="24"/>
      <c r="AS1202" s="17"/>
      <c r="AT1202" s="24"/>
      <c r="AU1202" s="17"/>
      <c r="AV1202" s="24"/>
      <c r="AW1202" s="17"/>
      <c r="AX1202" s="24"/>
      <c r="AY1202" s="17"/>
      <c r="AZ1202" s="17"/>
      <c r="BA1202" s="17"/>
      <c r="BB1202" s="24"/>
      <c r="BC1202" s="17"/>
      <c r="BD1202" s="24"/>
      <c r="BE1202" s="17"/>
      <c r="BF1202" s="24"/>
      <c r="BG1202" s="17"/>
      <c r="BH1202" s="24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24"/>
      <c r="CQ1202" s="17"/>
      <c r="CR1202" s="24"/>
      <c r="CS1202" s="15">
        <f t="shared" si="240"/>
        <v>0</v>
      </c>
      <c r="CT1202" s="15">
        <f t="shared" si="241"/>
        <v>0</v>
      </c>
      <c r="CU1202" s="15">
        <f t="shared" si="242"/>
        <v>0</v>
      </c>
      <c r="CV1202" s="15">
        <f t="shared" si="243"/>
        <v>0</v>
      </c>
      <c r="CW1202" s="15"/>
      <c r="CX1202" s="15"/>
      <c r="CY1202" s="15">
        <f t="shared" si="244"/>
        <v>0</v>
      </c>
      <c r="CZ1202" s="15">
        <f>GG1202</f>
        <v>0</v>
      </c>
      <c r="DA1202" s="20"/>
      <c r="DB1202" s="17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>
        <f>0.4*120</f>
        <v>48</v>
      </c>
      <c r="DP1202" s="17"/>
      <c r="DQ1202" s="15"/>
      <c r="DR1202" s="15"/>
      <c r="DS1202" s="15"/>
      <c r="DT1202" s="15"/>
      <c r="DU1202" s="15"/>
      <c r="DV1202" s="15"/>
      <c r="DW1202" s="15"/>
      <c r="DX1202" s="20"/>
      <c r="DY1202" s="15"/>
      <c r="DZ1202" s="20"/>
      <c r="EA1202" s="15"/>
      <c r="EB1202" s="20"/>
      <c r="EC1202" s="15"/>
      <c r="ED1202" s="20"/>
      <c r="EE1202" s="15"/>
      <c r="EF1202" s="20"/>
      <c r="EG1202" s="15"/>
      <c r="EH1202" s="20"/>
      <c r="EI1202" s="15">
        <v>32</v>
      </c>
      <c r="EJ1202" s="20" t="s">
        <v>129</v>
      </c>
      <c r="EK1202" s="15"/>
      <c r="EL1202" s="20"/>
      <c r="EM1202" s="15"/>
      <c r="EN1202" s="20"/>
      <c r="EO1202" s="15"/>
      <c r="EP1202" s="20"/>
      <c r="EQ1202" s="15"/>
      <c r="ER1202" s="20"/>
      <c r="ES1202" s="15"/>
      <c r="ET1202" s="20"/>
      <c r="EU1202" s="15"/>
      <c r="EV1202" s="20"/>
      <c r="EW1202" s="15"/>
      <c r="EX1202" s="20"/>
      <c r="EY1202" s="15"/>
      <c r="EZ1202" s="20"/>
      <c r="FA1202" s="15"/>
      <c r="FB1202" s="20"/>
      <c r="FC1202" s="15"/>
      <c r="FD1202" s="20"/>
      <c r="FE1202" s="15"/>
      <c r="FF1202" s="20"/>
      <c r="FG1202" s="15"/>
      <c r="FH1202" s="20"/>
      <c r="FI1202" s="15"/>
      <c r="FJ1202" s="20"/>
      <c r="FK1202" s="15"/>
      <c r="FL1202" s="20"/>
      <c r="FM1202" s="15"/>
      <c r="FN1202" s="20"/>
      <c r="FO1202" s="15"/>
      <c r="FP1202" s="20"/>
      <c r="FQ1202" s="15"/>
      <c r="FR1202" s="20"/>
      <c r="FS1202" s="15"/>
      <c r="FT1202" s="20"/>
      <c r="FU1202" s="15"/>
      <c r="FV1202" s="20"/>
      <c r="FW1202" s="15"/>
      <c r="FX1202" s="20"/>
      <c r="FY1202" s="15"/>
      <c r="FZ1202" s="20"/>
      <c r="GA1202" s="15"/>
      <c r="GB1202" s="20"/>
      <c r="GC1202" s="15"/>
      <c r="GD1202" s="20"/>
      <c r="GE1202" s="15"/>
      <c r="GF1202" s="20"/>
      <c r="GG1202" s="170"/>
    </row>
    <row r="1203" spans="1:189" s="2" customFormat="1" ht="14" x14ac:dyDescent="0.3">
      <c r="A1203" s="15" t="s">
        <v>146</v>
      </c>
      <c r="B1203" s="15" t="s">
        <v>142</v>
      </c>
      <c r="C1203" s="15" t="s">
        <v>253</v>
      </c>
      <c r="D1203" s="15" t="s">
        <v>1641</v>
      </c>
      <c r="E1203" s="15" t="str">
        <f t="shared" si="238"/>
        <v>Andrew Roe</v>
      </c>
      <c r="F1203" s="15" t="s">
        <v>135</v>
      </c>
      <c r="G1203" s="15">
        <v>999921292</v>
      </c>
      <c r="H1203" s="15">
        <f t="shared" si="239"/>
        <v>54</v>
      </c>
      <c r="I1203" s="15"/>
      <c r="J1203" s="15"/>
      <c r="K1203" s="16"/>
      <c r="L1203" s="15"/>
      <c r="M1203" s="15"/>
      <c r="N1203" s="15"/>
      <c r="O1203" s="15">
        <f t="shared" si="245"/>
        <v>0</v>
      </c>
      <c r="P1203" s="15">
        <v>0</v>
      </c>
      <c r="Q1203" s="15">
        <f t="shared" si="246"/>
        <v>0</v>
      </c>
      <c r="R1203" s="15">
        <v>0</v>
      </c>
      <c r="S1203" s="15">
        <v>0</v>
      </c>
      <c r="T1203" s="15">
        <f t="shared" si="247"/>
        <v>0</v>
      </c>
      <c r="U1203" s="15">
        <f t="shared" si="248"/>
        <v>0</v>
      </c>
      <c r="V1203" s="15"/>
      <c r="W1203" s="15"/>
      <c r="X1203" s="15"/>
      <c r="Y1203" s="15"/>
      <c r="Z1203" s="16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>
        <f t="shared" si="240"/>
        <v>0</v>
      </c>
      <c r="CT1203" s="15">
        <f t="shared" si="241"/>
        <v>54</v>
      </c>
      <c r="CU1203" s="15">
        <f t="shared" si="242"/>
        <v>1</v>
      </c>
      <c r="CV1203" s="15">
        <f t="shared" si="243"/>
        <v>0</v>
      </c>
      <c r="CW1203" s="15"/>
      <c r="CX1203" s="15"/>
      <c r="CY1203" s="15">
        <f t="shared" si="244"/>
        <v>0</v>
      </c>
      <c r="CZ1203" s="15">
        <f>GG1203</f>
        <v>0</v>
      </c>
      <c r="DA1203" s="16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20"/>
      <c r="DY1203" s="15"/>
      <c r="DZ1203" s="20"/>
      <c r="EA1203" s="15"/>
      <c r="EB1203" s="20"/>
      <c r="EC1203" s="15"/>
      <c r="ED1203" s="20"/>
      <c r="EE1203" s="15"/>
      <c r="EF1203" s="20"/>
      <c r="EG1203" s="15"/>
      <c r="EH1203" s="20"/>
      <c r="EI1203" s="15"/>
      <c r="EJ1203" s="20"/>
      <c r="EK1203" s="15"/>
      <c r="EL1203" s="20"/>
      <c r="EM1203" s="15"/>
      <c r="EN1203" s="20"/>
      <c r="EO1203" s="15"/>
      <c r="EP1203" s="20"/>
      <c r="EQ1203" s="15"/>
      <c r="ER1203" s="20"/>
      <c r="ES1203" s="15"/>
      <c r="ET1203" s="20"/>
      <c r="EU1203" s="15"/>
      <c r="EV1203" s="20"/>
      <c r="EW1203" s="15"/>
      <c r="EX1203" s="20"/>
      <c r="EY1203" s="15">
        <v>54</v>
      </c>
      <c r="EZ1203" s="20">
        <v>7</v>
      </c>
      <c r="FA1203" s="15"/>
      <c r="FB1203" s="20"/>
      <c r="FC1203" s="15"/>
      <c r="FD1203" s="20"/>
      <c r="FE1203" s="15"/>
      <c r="FF1203" s="20"/>
      <c r="FG1203" s="15"/>
      <c r="FH1203" s="20"/>
      <c r="FI1203" s="15"/>
      <c r="FJ1203" s="20"/>
      <c r="FK1203" s="15"/>
      <c r="FL1203" s="20"/>
      <c r="FM1203" s="15"/>
      <c r="FN1203" s="20"/>
      <c r="FO1203" s="15"/>
      <c r="FP1203" s="20"/>
      <c r="FQ1203" s="15"/>
      <c r="FR1203" s="20"/>
      <c r="FS1203" s="15"/>
      <c r="FT1203" s="20"/>
      <c r="FU1203" s="15"/>
      <c r="FV1203" s="20"/>
      <c r="FW1203" s="15"/>
      <c r="FX1203" s="20"/>
      <c r="FY1203" s="15"/>
      <c r="FZ1203" s="20"/>
      <c r="GA1203" s="15"/>
      <c r="GB1203" s="20"/>
      <c r="GC1203" s="15"/>
      <c r="GD1203" s="20"/>
      <c r="GE1203" s="15"/>
      <c r="GF1203" s="20"/>
      <c r="GG1203" s="170"/>
    </row>
    <row r="1204" spans="1:189" s="2" customFormat="1" ht="14" x14ac:dyDescent="0.3">
      <c r="A1204" s="17" t="s">
        <v>130</v>
      </c>
      <c r="B1204" s="17" t="s">
        <v>138</v>
      </c>
      <c r="C1204" s="17" t="s">
        <v>482</v>
      </c>
      <c r="D1204" s="17" t="s">
        <v>1601</v>
      </c>
      <c r="E1204" s="15" t="str">
        <f t="shared" si="238"/>
        <v>Isaac Ramirez</v>
      </c>
      <c r="F1204" s="17" t="s">
        <v>135</v>
      </c>
      <c r="G1204" s="17">
        <v>999921297</v>
      </c>
      <c r="H1204" s="15">
        <f t="shared" si="239"/>
        <v>37.5</v>
      </c>
      <c r="I1204" s="15"/>
      <c r="J1204" s="15"/>
      <c r="K1204" s="16"/>
      <c r="L1204" s="15"/>
      <c r="M1204" s="15"/>
      <c r="N1204" s="15"/>
      <c r="O1204" s="15">
        <f t="shared" si="245"/>
        <v>37.5</v>
      </c>
      <c r="P1204" s="15">
        <v>0</v>
      </c>
      <c r="Q1204" s="15">
        <f t="shared" si="246"/>
        <v>0</v>
      </c>
      <c r="R1204" s="15">
        <v>0</v>
      </c>
      <c r="S1204" s="15">
        <v>0</v>
      </c>
      <c r="T1204" s="15">
        <f t="shared" si="247"/>
        <v>0</v>
      </c>
      <c r="U1204" s="15">
        <f t="shared" si="248"/>
        <v>0</v>
      </c>
      <c r="V1204" s="15"/>
      <c r="W1204" s="15"/>
      <c r="X1204" s="15"/>
      <c r="Y1204" s="15"/>
      <c r="Z1204" s="16"/>
      <c r="AA1204" s="15"/>
      <c r="AB1204" s="24"/>
      <c r="AC1204" s="15"/>
      <c r="AD1204" s="15"/>
      <c r="AE1204" s="15"/>
      <c r="AF1204" s="15"/>
      <c r="AG1204" s="15"/>
      <c r="AH1204" s="24"/>
      <c r="AI1204" s="15"/>
      <c r="AJ1204" s="15"/>
      <c r="AK1204" s="15"/>
      <c r="AL1204" s="15"/>
      <c r="AM1204" s="15"/>
      <c r="AN1204" s="24"/>
      <c r="AO1204" s="15"/>
      <c r="AP1204" s="24"/>
      <c r="AQ1204" s="15"/>
      <c r="AR1204" s="24"/>
      <c r="AS1204" s="15"/>
      <c r="AT1204" s="24"/>
      <c r="AU1204" s="15"/>
      <c r="AV1204" s="24"/>
      <c r="AW1204" s="15"/>
      <c r="AX1204" s="24"/>
      <c r="AY1204" s="15"/>
      <c r="AZ1204" s="15"/>
      <c r="BA1204" s="15"/>
      <c r="BB1204" s="15"/>
      <c r="BC1204" s="15"/>
      <c r="BD1204" s="15"/>
      <c r="BE1204" s="15"/>
      <c r="BF1204" s="24"/>
      <c r="BG1204" s="15"/>
      <c r="BH1204" s="24"/>
      <c r="BI1204" s="15"/>
      <c r="BJ1204" s="24"/>
      <c r="BK1204" s="15"/>
      <c r="BL1204" s="24"/>
      <c r="BM1204" s="15"/>
      <c r="BN1204" s="24"/>
      <c r="BO1204" s="15"/>
      <c r="BP1204" s="24"/>
      <c r="BQ1204" s="15"/>
      <c r="BR1204" s="24"/>
      <c r="BS1204" s="15"/>
      <c r="BT1204" s="24"/>
      <c r="BU1204" s="15"/>
      <c r="BV1204" s="24"/>
      <c r="BW1204" s="15"/>
      <c r="BX1204" s="24"/>
      <c r="BY1204" s="15"/>
      <c r="BZ1204" s="24"/>
      <c r="CA1204" s="15"/>
      <c r="CB1204" s="24"/>
      <c r="CC1204" s="15"/>
      <c r="CD1204" s="24"/>
      <c r="CE1204" s="15"/>
      <c r="CF1204" s="24"/>
      <c r="CG1204" s="15"/>
      <c r="CH1204" s="25"/>
      <c r="CI1204" s="15"/>
      <c r="CJ1204" s="25"/>
      <c r="CK1204" s="15"/>
      <c r="CL1204" s="25"/>
      <c r="CM1204" s="15"/>
      <c r="CN1204" s="25"/>
      <c r="CO1204" s="15"/>
      <c r="CP1204" s="25"/>
      <c r="CQ1204" s="15"/>
      <c r="CR1204" s="25"/>
      <c r="CS1204" s="15">
        <f t="shared" si="240"/>
        <v>0</v>
      </c>
      <c r="CT1204" s="15">
        <f t="shared" si="241"/>
        <v>0</v>
      </c>
      <c r="CU1204" s="15">
        <f t="shared" si="242"/>
        <v>0</v>
      </c>
      <c r="CV1204" s="15">
        <f t="shared" si="243"/>
        <v>0</v>
      </c>
      <c r="CW1204" s="15"/>
      <c r="CX1204" s="15"/>
      <c r="CY1204" s="15">
        <f t="shared" si="244"/>
        <v>0</v>
      </c>
      <c r="CZ1204" s="15">
        <f>GG1204</f>
        <v>0</v>
      </c>
      <c r="DA1204" s="19"/>
      <c r="DB1204" s="17"/>
      <c r="DC1204" s="17">
        <v>68</v>
      </c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7"/>
      <c r="DQ1204" s="17"/>
      <c r="DR1204" s="17"/>
      <c r="DS1204" s="17"/>
      <c r="DT1204" s="17"/>
      <c r="DU1204" s="17"/>
      <c r="DV1204" s="17"/>
      <c r="DW1204" s="15"/>
      <c r="DX1204" s="20"/>
      <c r="DY1204" s="15"/>
      <c r="DZ1204" s="20"/>
      <c r="EA1204" s="15"/>
      <c r="EB1204" s="20"/>
      <c r="EC1204" s="15"/>
      <c r="ED1204" s="20"/>
      <c r="EE1204" s="15">
        <v>37.5</v>
      </c>
      <c r="EF1204" s="20"/>
      <c r="EG1204" s="15"/>
      <c r="EH1204" s="20"/>
      <c r="EI1204" s="15"/>
      <c r="EJ1204" s="20"/>
      <c r="EK1204" s="15"/>
      <c r="EL1204" s="20"/>
      <c r="EM1204" s="15"/>
      <c r="EN1204" s="20"/>
      <c r="EO1204" s="15"/>
      <c r="EP1204" s="20"/>
      <c r="EQ1204" s="17"/>
      <c r="ER1204" s="20"/>
      <c r="ES1204" s="15"/>
      <c r="ET1204" s="20"/>
      <c r="EU1204" s="15"/>
      <c r="EV1204" s="20"/>
      <c r="EW1204" s="15"/>
      <c r="EX1204" s="20"/>
      <c r="EY1204" s="15"/>
      <c r="EZ1204" s="20"/>
      <c r="FA1204" s="15"/>
      <c r="FB1204" s="20"/>
      <c r="FC1204" s="15"/>
      <c r="FD1204" s="20"/>
      <c r="FE1204" s="15"/>
      <c r="FF1204" s="20"/>
      <c r="FG1204" s="15"/>
      <c r="FH1204" s="20"/>
      <c r="FI1204" s="15"/>
      <c r="FJ1204" s="20"/>
      <c r="FK1204" s="15"/>
      <c r="FL1204" s="20"/>
      <c r="FM1204" s="15"/>
      <c r="FN1204" s="20"/>
      <c r="FO1204" s="15"/>
      <c r="FP1204" s="20"/>
      <c r="FQ1204" s="15"/>
      <c r="FR1204" s="20"/>
      <c r="FS1204" s="15"/>
      <c r="FT1204" s="20"/>
      <c r="FU1204" s="15"/>
      <c r="FV1204" s="20"/>
      <c r="FW1204" s="15"/>
      <c r="FX1204" s="20"/>
      <c r="FY1204" s="15"/>
      <c r="FZ1204" s="20"/>
      <c r="GA1204" s="15"/>
      <c r="GB1204" s="20"/>
      <c r="GC1204" s="15"/>
      <c r="GD1204" s="20"/>
      <c r="GE1204" s="15"/>
      <c r="GF1204" s="20"/>
      <c r="GG1204" s="170"/>
    </row>
    <row r="1205" spans="1:189" s="2" customFormat="1" ht="14" x14ac:dyDescent="0.3">
      <c r="A1205" s="15" t="s">
        <v>133</v>
      </c>
      <c r="B1205" s="15" t="s">
        <v>126</v>
      </c>
      <c r="C1205" s="15" t="s">
        <v>670</v>
      </c>
      <c r="D1205" s="15" t="s">
        <v>1752</v>
      </c>
      <c r="E1205" s="15" t="str">
        <f t="shared" si="238"/>
        <v>Madison Smith</v>
      </c>
      <c r="F1205" s="15" t="s">
        <v>128</v>
      </c>
      <c r="G1205" s="15">
        <v>999921303</v>
      </c>
      <c r="H1205" s="15">
        <f t="shared" si="239"/>
        <v>102</v>
      </c>
      <c r="I1205" s="15"/>
      <c r="J1205" s="15"/>
      <c r="K1205" s="16"/>
      <c r="L1205" s="15"/>
      <c r="M1205" s="15"/>
      <c r="N1205" s="15"/>
      <c r="O1205" s="15">
        <f t="shared" si="245"/>
        <v>0</v>
      </c>
      <c r="P1205" s="15">
        <v>0</v>
      </c>
      <c r="Q1205" s="15">
        <f t="shared" si="246"/>
        <v>0</v>
      </c>
      <c r="R1205" s="15">
        <v>0</v>
      </c>
      <c r="S1205" s="15">
        <v>0</v>
      </c>
      <c r="T1205" s="15">
        <f t="shared" si="247"/>
        <v>0</v>
      </c>
      <c r="U1205" s="15">
        <f t="shared" si="248"/>
        <v>0</v>
      </c>
      <c r="V1205" s="15"/>
      <c r="W1205" s="15"/>
      <c r="X1205" s="15"/>
      <c r="Y1205" s="15"/>
      <c r="Z1205" s="16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>
        <f t="shared" si="240"/>
        <v>0</v>
      </c>
      <c r="CT1205" s="15">
        <f t="shared" si="241"/>
        <v>38</v>
      </c>
      <c r="CU1205" s="15">
        <f t="shared" si="242"/>
        <v>0</v>
      </c>
      <c r="CV1205" s="15">
        <f t="shared" si="243"/>
        <v>0</v>
      </c>
      <c r="CW1205" s="15"/>
      <c r="CX1205" s="15"/>
      <c r="CY1205" s="15">
        <f t="shared" si="244"/>
        <v>64</v>
      </c>
      <c r="CZ1205" s="15">
        <f>GG1205</f>
        <v>0</v>
      </c>
      <c r="DA1205" s="16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20"/>
      <c r="DY1205" s="15"/>
      <c r="DZ1205" s="20"/>
      <c r="EA1205" s="15"/>
      <c r="EB1205" s="20"/>
      <c r="EC1205" s="15"/>
      <c r="ED1205" s="20"/>
      <c r="EE1205" s="15"/>
      <c r="EF1205" s="20"/>
      <c r="EG1205" s="15"/>
      <c r="EH1205" s="20"/>
      <c r="EI1205" s="15"/>
      <c r="EJ1205" s="20"/>
      <c r="EK1205" s="15"/>
      <c r="EL1205" s="20"/>
      <c r="EM1205" s="15"/>
      <c r="EN1205" s="20"/>
      <c r="EO1205" s="15">
        <v>64</v>
      </c>
      <c r="EP1205" s="20"/>
      <c r="EQ1205" s="15"/>
      <c r="ER1205" s="20"/>
      <c r="ES1205" s="15"/>
      <c r="ET1205" s="20"/>
      <c r="EU1205" s="15"/>
      <c r="EV1205" s="20"/>
      <c r="EW1205" s="15"/>
      <c r="EX1205" s="20"/>
      <c r="EY1205" s="15"/>
      <c r="EZ1205" s="20"/>
      <c r="FA1205" s="15"/>
      <c r="FB1205" s="20"/>
      <c r="FC1205" s="15">
        <v>38</v>
      </c>
      <c r="FD1205" s="20" t="s">
        <v>129</v>
      </c>
      <c r="FE1205" s="15"/>
      <c r="FF1205" s="20"/>
      <c r="FG1205" s="15"/>
      <c r="FH1205" s="20"/>
      <c r="FI1205" s="15"/>
      <c r="FJ1205" s="20"/>
      <c r="FK1205" s="15"/>
      <c r="FL1205" s="20"/>
      <c r="FM1205" s="15"/>
      <c r="FN1205" s="20"/>
      <c r="FO1205" s="15"/>
      <c r="FP1205" s="20"/>
      <c r="FQ1205" s="15"/>
      <c r="FR1205" s="20"/>
      <c r="FS1205" s="15"/>
      <c r="FT1205" s="20"/>
      <c r="FU1205" s="15"/>
      <c r="FV1205" s="20"/>
      <c r="FW1205" s="15"/>
      <c r="FX1205" s="20"/>
      <c r="FY1205" s="15"/>
      <c r="FZ1205" s="20"/>
      <c r="GA1205" s="15"/>
      <c r="GB1205" s="20"/>
      <c r="GC1205" s="15"/>
      <c r="GD1205" s="20"/>
      <c r="GE1205" s="15"/>
      <c r="GF1205" s="20"/>
      <c r="GG1205" s="170"/>
    </row>
    <row r="1206" spans="1:189" s="2" customFormat="1" ht="14" x14ac:dyDescent="0.3">
      <c r="A1206" s="15" t="s">
        <v>130</v>
      </c>
      <c r="B1206" s="15" t="s">
        <v>134</v>
      </c>
      <c r="C1206" s="15" t="s">
        <v>1497</v>
      </c>
      <c r="D1206" s="15" t="s">
        <v>1498</v>
      </c>
      <c r="E1206" s="15" t="str">
        <f t="shared" si="238"/>
        <v>Patrick NUGROHO</v>
      </c>
      <c r="F1206" s="15" t="s">
        <v>135</v>
      </c>
      <c r="G1206" s="15">
        <v>999921304</v>
      </c>
      <c r="H1206" s="15">
        <f t="shared" si="239"/>
        <v>63</v>
      </c>
      <c r="I1206" s="15"/>
      <c r="J1206" s="15"/>
      <c r="K1206" s="16"/>
      <c r="L1206" s="15"/>
      <c r="M1206" s="15"/>
      <c r="N1206" s="15"/>
      <c r="O1206" s="15">
        <f t="shared" si="245"/>
        <v>0</v>
      </c>
      <c r="P1206" s="15">
        <v>0</v>
      </c>
      <c r="Q1206" s="15">
        <f t="shared" si="246"/>
        <v>0</v>
      </c>
      <c r="R1206" s="15">
        <v>0</v>
      </c>
      <c r="S1206" s="15">
        <v>0</v>
      </c>
      <c r="T1206" s="15">
        <f t="shared" si="247"/>
        <v>0</v>
      </c>
      <c r="U1206" s="15">
        <f t="shared" si="248"/>
        <v>0</v>
      </c>
      <c r="V1206" s="15"/>
      <c r="W1206" s="15"/>
      <c r="X1206" s="15"/>
      <c r="Y1206" s="15"/>
      <c r="Z1206" s="16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>
        <f t="shared" si="240"/>
        <v>0</v>
      </c>
      <c r="CT1206" s="15">
        <f t="shared" si="241"/>
        <v>63</v>
      </c>
      <c r="CU1206" s="15">
        <f t="shared" si="242"/>
        <v>1</v>
      </c>
      <c r="CV1206" s="15">
        <f t="shared" si="243"/>
        <v>0</v>
      </c>
      <c r="CW1206" s="15"/>
      <c r="CX1206" s="15"/>
      <c r="CY1206" s="15">
        <f t="shared" si="244"/>
        <v>0</v>
      </c>
      <c r="CZ1206" s="15">
        <f>GG1206</f>
        <v>0</v>
      </c>
      <c r="DA1206" s="16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20"/>
      <c r="DY1206" s="15"/>
      <c r="DZ1206" s="20"/>
      <c r="EA1206" s="15"/>
      <c r="EB1206" s="20"/>
      <c r="EC1206" s="15"/>
      <c r="ED1206" s="20"/>
      <c r="EE1206" s="15"/>
      <c r="EF1206" s="20"/>
      <c r="EG1206" s="15"/>
      <c r="EH1206" s="20"/>
      <c r="EI1206" s="15"/>
      <c r="EJ1206" s="20"/>
      <c r="EK1206" s="15"/>
      <c r="EL1206" s="20"/>
      <c r="EM1206" s="15"/>
      <c r="EN1206" s="20"/>
      <c r="EO1206" s="15"/>
      <c r="EP1206" s="20"/>
      <c r="EQ1206" s="15"/>
      <c r="ER1206" s="20"/>
      <c r="ES1206" s="15"/>
      <c r="ET1206" s="20"/>
      <c r="EU1206" s="15"/>
      <c r="EV1206" s="20"/>
      <c r="EW1206" s="15"/>
      <c r="EX1206" s="20"/>
      <c r="EY1206" s="15"/>
      <c r="EZ1206" s="20"/>
      <c r="FA1206" s="15"/>
      <c r="FB1206" s="20"/>
      <c r="FC1206" s="15">
        <v>63</v>
      </c>
      <c r="FD1206" s="20">
        <v>5</v>
      </c>
      <c r="FE1206" s="15"/>
      <c r="FF1206" s="20"/>
      <c r="FG1206" s="15"/>
      <c r="FH1206" s="20"/>
      <c r="FI1206" s="15"/>
      <c r="FJ1206" s="20"/>
      <c r="FK1206" s="15"/>
      <c r="FL1206" s="20"/>
      <c r="FM1206" s="15"/>
      <c r="FN1206" s="20"/>
      <c r="FO1206" s="15"/>
      <c r="FP1206" s="20"/>
      <c r="FQ1206" s="15"/>
      <c r="FR1206" s="20"/>
      <c r="FS1206" s="15"/>
      <c r="FT1206" s="20"/>
      <c r="FU1206" s="15"/>
      <c r="FV1206" s="20"/>
      <c r="FW1206" s="15"/>
      <c r="FX1206" s="20"/>
      <c r="FY1206" s="15"/>
      <c r="FZ1206" s="20"/>
      <c r="GA1206" s="15"/>
      <c r="GB1206" s="20"/>
      <c r="GC1206" s="15"/>
      <c r="GD1206" s="20"/>
      <c r="GE1206" s="15"/>
      <c r="GF1206" s="20"/>
      <c r="GG1206" s="170"/>
    </row>
    <row r="1207" spans="1:189" s="2" customFormat="1" ht="14" x14ac:dyDescent="0.3">
      <c r="A1207" s="15" t="s">
        <v>2903</v>
      </c>
      <c r="B1207" s="15" t="s">
        <v>134</v>
      </c>
      <c r="C1207" s="15" t="s">
        <v>895</v>
      </c>
      <c r="D1207" s="15" t="s">
        <v>1752</v>
      </c>
      <c r="E1207" s="15" t="str">
        <f t="shared" si="238"/>
        <v>Christian Smith</v>
      </c>
      <c r="F1207" s="15" t="s">
        <v>135</v>
      </c>
      <c r="G1207" s="15">
        <v>999921316</v>
      </c>
      <c r="H1207" s="15">
        <f t="shared" si="239"/>
        <v>30</v>
      </c>
      <c r="I1207" s="15"/>
      <c r="J1207" s="15"/>
      <c r="K1207" s="16"/>
      <c r="L1207" s="15"/>
      <c r="M1207" s="15"/>
      <c r="N1207" s="15"/>
      <c r="O1207" s="15">
        <f t="shared" si="245"/>
        <v>0</v>
      </c>
      <c r="P1207" s="15">
        <v>0</v>
      </c>
      <c r="Q1207" s="15">
        <f t="shared" si="246"/>
        <v>0</v>
      </c>
      <c r="R1207" s="15">
        <v>0</v>
      </c>
      <c r="S1207" s="15">
        <v>0</v>
      </c>
      <c r="T1207" s="15">
        <f t="shared" si="247"/>
        <v>0</v>
      </c>
      <c r="U1207" s="15">
        <f t="shared" si="248"/>
        <v>0</v>
      </c>
      <c r="V1207" s="15"/>
      <c r="W1207" s="15"/>
      <c r="X1207" s="15"/>
      <c r="Y1207" s="15"/>
      <c r="Z1207" s="16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>
        <f t="shared" si="240"/>
        <v>0</v>
      </c>
      <c r="CT1207" s="15">
        <f t="shared" si="241"/>
        <v>30</v>
      </c>
      <c r="CU1207" s="15">
        <f t="shared" si="242"/>
        <v>1</v>
      </c>
      <c r="CV1207" s="15">
        <f t="shared" si="243"/>
        <v>0</v>
      </c>
      <c r="CW1207" s="15"/>
      <c r="CX1207" s="15"/>
      <c r="CY1207" s="15">
        <f t="shared" si="244"/>
        <v>0</v>
      </c>
      <c r="CZ1207" s="15">
        <f>GG1207</f>
        <v>0</v>
      </c>
      <c r="DA1207" s="16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20"/>
      <c r="DY1207" s="15"/>
      <c r="DZ1207" s="20"/>
      <c r="EA1207" s="15"/>
      <c r="EB1207" s="20"/>
      <c r="EC1207" s="15"/>
      <c r="ED1207" s="20"/>
      <c r="EE1207" s="15"/>
      <c r="EF1207" s="20"/>
      <c r="EG1207" s="15"/>
      <c r="EH1207" s="20"/>
      <c r="EI1207" s="15"/>
      <c r="EJ1207" s="20"/>
      <c r="EK1207" s="15"/>
      <c r="EL1207" s="20"/>
      <c r="EM1207" s="15"/>
      <c r="EN1207" s="20"/>
      <c r="EO1207" s="15"/>
      <c r="EP1207" s="20"/>
      <c r="EQ1207" s="15">
        <v>30</v>
      </c>
      <c r="ER1207" s="20">
        <v>1</v>
      </c>
      <c r="ES1207" s="15"/>
      <c r="ET1207" s="20"/>
      <c r="EU1207" s="15"/>
      <c r="EV1207" s="20"/>
      <c r="EW1207" s="15"/>
      <c r="EX1207" s="20"/>
      <c r="EY1207" s="15"/>
      <c r="EZ1207" s="20"/>
      <c r="FA1207" s="15"/>
      <c r="FB1207" s="20"/>
      <c r="FC1207" s="15"/>
      <c r="FD1207" s="20"/>
      <c r="FE1207" s="15"/>
      <c r="FF1207" s="20"/>
      <c r="FG1207" s="15"/>
      <c r="FH1207" s="20"/>
      <c r="FI1207" s="15"/>
      <c r="FJ1207" s="20"/>
      <c r="FK1207" s="15"/>
      <c r="FL1207" s="20"/>
      <c r="FM1207" s="15"/>
      <c r="FN1207" s="20"/>
      <c r="FO1207" s="15"/>
      <c r="FP1207" s="20"/>
      <c r="FQ1207" s="15"/>
      <c r="FR1207" s="20"/>
      <c r="FS1207" s="15"/>
      <c r="FT1207" s="20"/>
      <c r="FU1207" s="15"/>
      <c r="FV1207" s="20"/>
      <c r="FW1207" s="15"/>
      <c r="FX1207" s="20"/>
      <c r="FY1207" s="15"/>
      <c r="FZ1207" s="20"/>
      <c r="GA1207" s="15"/>
      <c r="GB1207" s="20"/>
      <c r="GC1207" s="15"/>
      <c r="GD1207" s="20"/>
      <c r="GE1207" s="15"/>
      <c r="GF1207" s="20"/>
      <c r="GG1207" s="170"/>
    </row>
    <row r="1208" spans="1:189" s="2" customFormat="1" ht="14" x14ac:dyDescent="0.3">
      <c r="A1208" s="17" t="s">
        <v>133</v>
      </c>
      <c r="B1208" s="17" t="s">
        <v>134</v>
      </c>
      <c r="C1208" s="17" t="s">
        <v>345</v>
      </c>
      <c r="D1208" s="17" t="s">
        <v>1322</v>
      </c>
      <c r="E1208" s="15" t="str">
        <f t="shared" si="238"/>
        <v>Grace Yu</v>
      </c>
      <c r="F1208" s="17" t="s">
        <v>128</v>
      </c>
      <c r="G1208" s="17">
        <v>999921317</v>
      </c>
      <c r="H1208" s="15">
        <f t="shared" si="239"/>
        <v>88.25</v>
      </c>
      <c r="I1208" s="15"/>
      <c r="J1208" s="17">
        <f>(O1208+P1208+R1208+S1208+T1208+U1208)/2</f>
        <v>88.25</v>
      </c>
      <c r="K1208" s="16"/>
      <c r="L1208" s="15"/>
      <c r="M1208" s="15"/>
      <c r="N1208" s="15"/>
      <c r="O1208" s="15">
        <f t="shared" si="245"/>
        <v>0</v>
      </c>
      <c r="P1208" s="15">
        <v>0</v>
      </c>
      <c r="Q1208" s="15">
        <f t="shared" si="246"/>
        <v>0</v>
      </c>
      <c r="R1208" s="15">
        <v>0</v>
      </c>
      <c r="S1208" s="15">
        <v>0</v>
      </c>
      <c r="T1208" s="15">
        <f t="shared" si="247"/>
        <v>120</v>
      </c>
      <c r="U1208" s="15">
        <f t="shared" si="248"/>
        <v>56.5</v>
      </c>
      <c r="V1208" s="15"/>
      <c r="W1208" s="15"/>
      <c r="X1208" s="15"/>
      <c r="Y1208" s="15"/>
      <c r="Z1208" s="16"/>
      <c r="AA1208" s="15"/>
      <c r="AB1208" s="24"/>
      <c r="AC1208" s="15"/>
      <c r="AD1208" s="15"/>
      <c r="AE1208" s="15"/>
      <c r="AF1208" s="15"/>
      <c r="AG1208" s="15"/>
      <c r="AH1208" s="24"/>
      <c r="AI1208" s="15"/>
      <c r="AJ1208" s="15"/>
      <c r="AK1208" s="15"/>
      <c r="AL1208" s="15"/>
      <c r="AM1208" s="15"/>
      <c r="AN1208" s="24"/>
      <c r="AO1208" s="15"/>
      <c r="AP1208" s="24"/>
      <c r="AQ1208" s="15"/>
      <c r="AR1208" s="24"/>
      <c r="AS1208" s="15"/>
      <c r="AT1208" s="24"/>
      <c r="AU1208" s="15"/>
      <c r="AV1208" s="24"/>
      <c r="AW1208" s="15"/>
      <c r="AX1208" s="24"/>
      <c r="AY1208" s="15"/>
      <c r="AZ1208" s="15"/>
      <c r="BA1208" s="15"/>
      <c r="BB1208" s="15"/>
      <c r="BC1208" s="15"/>
      <c r="BD1208" s="15"/>
      <c r="BE1208" s="15"/>
      <c r="BF1208" s="24"/>
      <c r="BG1208" s="15"/>
      <c r="BH1208" s="24"/>
      <c r="BI1208" s="15"/>
      <c r="BJ1208" s="24"/>
      <c r="BK1208" s="15"/>
      <c r="BL1208" s="24"/>
      <c r="BM1208" s="15"/>
      <c r="BN1208" s="24"/>
      <c r="BO1208" s="15"/>
      <c r="BP1208" s="24"/>
      <c r="BQ1208" s="15"/>
      <c r="BR1208" s="24"/>
      <c r="BS1208" s="15"/>
      <c r="BT1208" s="24"/>
      <c r="BU1208" s="15"/>
      <c r="BV1208" s="24"/>
      <c r="BW1208" s="15"/>
      <c r="BX1208" s="24"/>
      <c r="BY1208" s="15"/>
      <c r="BZ1208" s="24"/>
      <c r="CA1208" s="15"/>
      <c r="CB1208" s="24"/>
      <c r="CC1208" s="15"/>
      <c r="CD1208" s="24"/>
      <c r="CE1208" s="15"/>
      <c r="CF1208" s="24"/>
      <c r="CG1208" s="15"/>
      <c r="CH1208" s="25"/>
      <c r="CI1208" s="15"/>
      <c r="CJ1208" s="25"/>
      <c r="CK1208" s="15"/>
      <c r="CL1208" s="25"/>
      <c r="CM1208" s="15"/>
      <c r="CN1208" s="25"/>
      <c r="CO1208" s="15"/>
      <c r="CP1208" s="25"/>
      <c r="CQ1208" s="15"/>
      <c r="CR1208" s="25"/>
      <c r="CS1208" s="15">
        <f t="shared" si="240"/>
        <v>0</v>
      </c>
      <c r="CT1208" s="15">
        <f t="shared" si="241"/>
        <v>0</v>
      </c>
      <c r="CU1208" s="15">
        <f t="shared" si="242"/>
        <v>0</v>
      </c>
      <c r="CV1208" s="15">
        <f t="shared" si="243"/>
        <v>0</v>
      </c>
      <c r="CW1208" s="15"/>
      <c r="CX1208" s="15"/>
      <c r="CY1208" s="15">
        <f t="shared" si="244"/>
        <v>0</v>
      </c>
      <c r="CZ1208" s="15">
        <f>GG1208</f>
        <v>0</v>
      </c>
      <c r="DA1208" s="19"/>
      <c r="DB1208" s="17"/>
      <c r="DC1208" s="15"/>
      <c r="DD1208" s="15"/>
      <c r="DE1208" s="17">
        <v>120</v>
      </c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7"/>
      <c r="DQ1208" s="15"/>
      <c r="DR1208" s="15"/>
      <c r="DS1208" s="15"/>
      <c r="DT1208" s="15"/>
      <c r="DU1208" s="15"/>
      <c r="DV1208" s="15"/>
      <c r="DW1208" s="15"/>
      <c r="DX1208" s="20"/>
      <c r="DY1208" s="15"/>
      <c r="DZ1208" s="20"/>
      <c r="EA1208" s="15"/>
      <c r="EB1208" s="20"/>
      <c r="EC1208" s="15">
        <v>120</v>
      </c>
      <c r="ED1208" s="20">
        <v>2</v>
      </c>
      <c r="EE1208" s="15"/>
      <c r="EF1208" s="20"/>
      <c r="EG1208" s="15">
        <v>56.5</v>
      </c>
      <c r="EH1208" s="20">
        <v>3</v>
      </c>
      <c r="EI1208" s="15"/>
      <c r="EJ1208" s="20"/>
      <c r="EK1208" s="15"/>
      <c r="EL1208" s="20"/>
      <c r="EM1208" s="15"/>
      <c r="EN1208" s="20"/>
      <c r="EO1208" s="15"/>
      <c r="EP1208" s="20"/>
      <c r="EQ1208" s="15"/>
      <c r="ER1208" s="20"/>
      <c r="ES1208" s="15"/>
      <c r="ET1208" s="20"/>
      <c r="EU1208" s="15"/>
      <c r="EV1208" s="20"/>
      <c r="EW1208" s="15"/>
      <c r="EX1208" s="20"/>
      <c r="EY1208" s="15"/>
      <c r="EZ1208" s="20"/>
      <c r="FA1208" s="15"/>
      <c r="FB1208" s="20"/>
      <c r="FC1208" s="15"/>
      <c r="FD1208" s="20"/>
      <c r="FE1208" s="15"/>
      <c r="FF1208" s="20"/>
      <c r="FG1208" s="15"/>
      <c r="FH1208" s="20"/>
      <c r="FI1208" s="15"/>
      <c r="FJ1208" s="20"/>
      <c r="FK1208" s="15"/>
      <c r="FL1208" s="20"/>
      <c r="FM1208" s="15"/>
      <c r="FN1208" s="20"/>
      <c r="FO1208" s="15"/>
      <c r="FP1208" s="20"/>
      <c r="FQ1208" s="15"/>
      <c r="FR1208" s="20"/>
      <c r="FS1208" s="15"/>
      <c r="FT1208" s="20"/>
      <c r="FU1208" s="15"/>
      <c r="FV1208" s="20"/>
      <c r="FW1208" s="15"/>
      <c r="FX1208" s="20"/>
      <c r="FY1208" s="15"/>
      <c r="FZ1208" s="20"/>
      <c r="GA1208" s="15"/>
      <c r="GB1208" s="20"/>
      <c r="GC1208" s="15"/>
      <c r="GD1208" s="20"/>
      <c r="GE1208" s="15"/>
      <c r="GF1208" s="20"/>
      <c r="GG1208" s="170"/>
    </row>
    <row r="1209" spans="1:189" s="2" customFormat="1" ht="14" x14ac:dyDescent="0.3">
      <c r="A1209" s="15" t="s">
        <v>130</v>
      </c>
      <c r="B1209" s="15" t="s">
        <v>142</v>
      </c>
      <c r="C1209" s="15" t="s">
        <v>158</v>
      </c>
      <c r="D1209" s="15" t="s">
        <v>1455</v>
      </c>
      <c r="E1209" s="15" t="str">
        <f t="shared" si="238"/>
        <v>Sophia MURRAY</v>
      </c>
      <c r="F1209" s="15" t="s">
        <v>128</v>
      </c>
      <c r="G1209" s="15">
        <v>999921328</v>
      </c>
      <c r="H1209" s="15">
        <f t="shared" si="239"/>
        <v>38</v>
      </c>
      <c r="I1209" s="15"/>
      <c r="J1209" s="15"/>
      <c r="K1209" s="16"/>
      <c r="L1209" s="15"/>
      <c r="M1209" s="15"/>
      <c r="N1209" s="15"/>
      <c r="O1209" s="15">
        <f t="shared" si="245"/>
        <v>0</v>
      </c>
      <c r="P1209" s="15">
        <v>0</v>
      </c>
      <c r="Q1209" s="15">
        <f t="shared" si="246"/>
        <v>0</v>
      </c>
      <c r="R1209" s="15">
        <v>0</v>
      </c>
      <c r="S1209" s="15">
        <v>0</v>
      </c>
      <c r="T1209" s="15">
        <f t="shared" si="247"/>
        <v>0</v>
      </c>
      <c r="U1209" s="15">
        <f t="shared" si="248"/>
        <v>0</v>
      </c>
      <c r="V1209" s="15"/>
      <c r="W1209" s="15"/>
      <c r="X1209" s="15"/>
      <c r="Y1209" s="15"/>
      <c r="Z1209" s="16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>
        <f t="shared" si="240"/>
        <v>0</v>
      </c>
      <c r="CT1209" s="15">
        <f t="shared" si="241"/>
        <v>38</v>
      </c>
      <c r="CU1209" s="15">
        <f t="shared" si="242"/>
        <v>0</v>
      </c>
      <c r="CV1209" s="15">
        <f t="shared" si="243"/>
        <v>0</v>
      </c>
      <c r="CW1209" s="15"/>
      <c r="CX1209" s="15"/>
      <c r="CY1209" s="15">
        <f t="shared" si="244"/>
        <v>0</v>
      </c>
      <c r="CZ1209" s="15">
        <f>GG1209</f>
        <v>0</v>
      </c>
      <c r="DA1209" s="16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20"/>
      <c r="DY1209" s="15"/>
      <c r="DZ1209" s="20"/>
      <c r="EA1209" s="15"/>
      <c r="EB1209" s="20"/>
      <c r="EC1209" s="15"/>
      <c r="ED1209" s="20"/>
      <c r="EE1209" s="15"/>
      <c r="EF1209" s="20"/>
      <c r="EG1209" s="15"/>
      <c r="EH1209" s="20"/>
      <c r="EI1209" s="15"/>
      <c r="EJ1209" s="20"/>
      <c r="EK1209" s="15"/>
      <c r="EL1209" s="20"/>
      <c r="EM1209" s="15"/>
      <c r="EN1209" s="20"/>
      <c r="EO1209" s="15"/>
      <c r="EP1209" s="20"/>
      <c r="EQ1209" s="15"/>
      <c r="ER1209" s="20"/>
      <c r="ES1209" s="15"/>
      <c r="ET1209" s="20"/>
      <c r="EU1209" s="15"/>
      <c r="EV1209" s="20"/>
      <c r="EW1209" s="15"/>
      <c r="EX1209" s="20"/>
      <c r="EY1209" s="15"/>
      <c r="EZ1209" s="20"/>
      <c r="FA1209" s="15"/>
      <c r="FB1209" s="20"/>
      <c r="FC1209" s="15">
        <v>38</v>
      </c>
      <c r="FD1209" s="20" t="s">
        <v>129</v>
      </c>
      <c r="FE1209" s="15"/>
      <c r="FF1209" s="20"/>
      <c r="FG1209" s="15"/>
      <c r="FH1209" s="20"/>
      <c r="FI1209" s="15"/>
      <c r="FJ1209" s="20"/>
      <c r="FK1209" s="15"/>
      <c r="FL1209" s="20"/>
      <c r="FM1209" s="15"/>
      <c r="FN1209" s="20"/>
      <c r="FO1209" s="15"/>
      <c r="FP1209" s="20"/>
      <c r="FQ1209" s="15"/>
      <c r="FR1209" s="20"/>
      <c r="FS1209" s="15"/>
      <c r="FT1209" s="20"/>
      <c r="FU1209" s="15"/>
      <c r="FV1209" s="20"/>
      <c r="FW1209" s="15"/>
      <c r="FX1209" s="20"/>
      <c r="FY1209" s="15"/>
      <c r="FZ1209" s="20"/>
      <c r="GA1209" s="15"/>
      <c r="GB1209" s="20"/>
      <c r="GC1209" s="15"/>
      <c r="GD1209" s="20"/>
      <c r="GE1209" s="15"/>
      <c r="GF1209" s="20"/>
      <c r="GG1209" s="170"/>
    </row>
    <row r="1210" spans="1:189" s="2" customFormat="1" ht="14" x14ac:dyDescent="0.3">
      <c r="A1210" s="15" t="s">
        <v>137</v>
      </c>
      <c r="B1210" s="15" t="s">
        <v>142</v>
      </c>
      <c r="C1210" s="15" t="s">
        <v>1877</v>
      </c>
      <c r="D1210" s="15" t="s">
        <v>3061</v>
      </c>
      <c r="E1210" s="15" t="str">
        <f t="shared" si="238"/>
        <v>Sergio BARRAGAN</v>
      </c>
      <c r="F1210" s="15" t="s">
        <v>135</v>
      </c>
      <c r="G1210" s="15">
        <v>999921340</v>
      </c>
      <c r="H1210" s="15">
        <f t="shared" si="239"/>
        <v>30</v>
      </c>
      <c r="I1210" s="15"/>
      <c r="J1210" s="15"/>
      <c r="K1210" s="16"/>
      <c r="L1210" s="15"/>
      <c r="M1210" s="15"/>
      <c r="N1210" s="15"/>
      <c r="O1210" s="15">
        <f t="shared" si="245"/>
        <v>0</v>
      </c>
      <c r="P1210" s="15">
        <v>0</v>
      </c>
      <c r="Q1210" s="15">
        <f t="shared" si="246"/>
        <v>0</v>
      </c>
      <c r="R1210" s="15">
        <v>0</v>
      </c>
      <c r="S1210" s="15">
        <v>0</v>
      </c>
      <c r="T1210" s="15">
        <f t="shared" si="247"/>
        <v>0</v>
      </c>
      <c r="U1210" s="15">
        <f t="shared" si="248"/>
        <v>0</v>
      </c>
      <c r="V1210" s="15"/>
      <c r="W1210" s="15"/>
      <c r="X1210" s="15"/>
      <c r="Y1210" s="15"/>
      <c r="Z1210" s="16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>
        <f t="shared" si="240"/>
        <v>0</v>
      </c>
      <c r="CT1210" s="15">
        <f t="shared" si="241"/>
        <v>30</v>
      </c>
      <c r="CU1210" s="15">
        <f t="shared" si="242"/>
        <v>1</v>
      </c>
      <c r="CV1210" s="15">
        <f t="shared" si="243"/>
        <v>0</v>
      </c>
      <c r="CW1210" s="15"/>
      <c r="CX1210" s="15"/>
      <c r="CY1210" s="15">
        <f t="shared" si="244"/>
        <v>0</v>
      </c>
      <c r="CZ1210" s="15">
        <f>GG1210</f>
        <v>0</v>
      </c>
      <c r="DA1210" s="16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20"/>
      <c r="DY1210" s="15"/>
      <c r="DZ1210" s="20"/>
      <c r="EA1210" s="15"/>
      <c r="EB1210" s="20"/>
      <c r="EC1210" s="15"/>
      <c r="ED1210" s="20"/>
      <c r="EE1210" s="15"/>
      <c r="EF1210" s="20"/>
      <c r="EG1210" s="15"/>
      <c r="EH1210" s="20"/>
      <c r="EI1210" s="15"/>
      <c r="EJ1210" s="20"/>
      <c r="EK1210" s="15"/>
      <c r="EL1210" s="20"/>
      <c r="EM1210" s="15"/>
      <c r="EN1210" s="20"/>
      <c r="EO1210" s="15"/>
      <c r="EP1210" s="20"/>
      <c r="EQ1210" s="15"/>
      <c r="ER1210" s="20"/>
      <c r="ES1210" s="15"/>
      <c r="ET1210" s="20"/>
      <c r="EU1210" s="15"/>
      <c r="EV1210" s="20"/>
      <c r="EW1210" s="15"/>
      <c r="EX1210" s="20"/>
      <c r="EY1210" s="15"/>
      <c r="EZ1210" s="20"/>
      <c r="FA1210" s="15"/>
      <c r="FB1210" s="20"/>
      <c r="FC1210" s="15">
        <v>30</v>
      </c>
      <c r="FD1210" s="20">
        <v>1</v>
      </c>
      <c r="FE1210" s="15"/>
      <c r="FF1210" s="20"/>
      <c r="FG1210" s="15"/>
      <c r="FH1210" s="20"/>
      <c r="FI1210" s="15"/>
      <c r="FJ1210" s="20"/>
      <c r="FK1210" s="15"/>
      <c r="FL1210" s="20"/>
      <c r="FM1210" s="15"/>
      <c r="FN1210" s="20"/>
      <c r="FO1210" s="15"/>
      <c r="FP1210" s="20"/>
      <c r="FQ1210" s="15"/>
      <c r="FR1210" s="20"/>
      <c r="FS1210" s="15"/>
      <c r="FT1210" s="20"/>
      <c r="FU1210" s="15"/>
      <c r="FV1210" s="20"/>
      <c r="FW1210" s="15"/>
      <c r="FX1210" s="20"/>
      <c r="FY1210" s="15"/>
      <c r="FZ1210" s="20"/>
      <c r="GA1210" s="15"/>
      <c r="GB1210" s="20"/>
      <c r="GC1210" s="15"/>
      <c r="GD1210" s="20"/>
      <c r="GE1210" s="15"/>
      <c r="GF1210" s="20"/>
      <c r="GG1210" s="170"/>
    </row>
    <row r="1211" spans="1:189" s="2" customFormat="1" ht="14" x14ac:dyDescent="0.3">
      <c r="A1211" s="15" t="s">
        <v>133</v>
      </c>
      <c r="B1211" s="15" t="s">
        <v>134</v>
      </c>
      <c r="C1211" s="17" t="s">
        <v>556</v>
      </c>
      <c r="D1211" s="17" t="s">
        <v>557</v>
      </c>
      <c r="E1211" s="15" t="str">
        <f t="shared" si="238"/>
        <v>Kaelyn Chow</v>
      </c>
      <c r="F1211" s="15" t="s">
        <v>128</v>
      </c>
      <c r="G1211" s="17">
        <v>999921346</v>
      </c>
      <c r="H1211" s="15">
        <f t="shared" si="239"/>
        <v>68</v>
      </c>
      <c r="I1211" s="17"/>
      <c r="J1211" s="17"/>
      <c r="K1211" s="21"/>
      <c r="L1211" s="15"/>
      <c r="M1211" s="15"/>
      <c r="N1211" s="15"/>
      <c r="O1211" s="15">
        <f t="shared" si="245"/>
        <v>0</v>
      </c>
      <c r="P1211" s="15">
        <v>0</v>
      </c>
      <c r="Q1211" s="15">
        <f t="shared" si="246"/>
        <v>1</v>
      </c>
      <c r="R1211" s="15">
        <v>0</v>
      </c>
      <c r="S1211" s="15">
        <v>0</v>
      </c>
      <c r="T1211" s="15">
        <f t="shared" si="247"/>
        <v>0</v>
      </c>
      <c r="U1211" s="15">
        <f t="shared" si="248"/>
        <v>0</v>
      </c>
      <c r="V1211" s="15"/>
      <c r="W1211" s="15"/>
      <c r="X1211" s="15"/>
      <c r="Y1211" s="15"/>
      <c r="Z1211" s="21"/>
      <c r="AA1211" s="17"/>
      <c r="AB1211" s="17"/>
      <c r="AC1211" s="17"/>
      <c r="AD1211" s="17"/>
      <c r="AE1211" s="17"/>
      <c r="AF1211" s="24"/>
      <c r="AG1211" s="17"/>
      <c r="AH1211" s="24"/>
      <c r="AI1211" s="17"/>
      <c r="AJ1211" s="24"/>
      <c r="AK1211" s="17"/>
      <c r="AL1211" s="24"/>
      <c r="AM1211" s="17"/>
      <c r="AN1211" s="24"/>
      <c r="AO1211" s="17"/>
      <c r="AP1211" s="24"/>
      <c r="AQ1211" s="17"/>
      <c r="AR1211" s="24"/>
      <c r="AS1211" s="17"/>
      <c r="AT1211" s="24"/>
      <c r="AU1211" s="17"/>
      <c r="AV1211" s="24"/>
      <c r="AW1211" s="17"/>
      <c r="AX1211" s="24"/>
      <c r="AY1211" s="17"/>
      <c r="AZ1211" s="17"/>
      <c r="BA1211" s="17"/>
      <c r="BB1211" s="24"/>
      <c r="BC1211" s="17"/>
      <c r="BD1211" s="24"/>
      <c r="BE1211" s="17"/>
      <c r="BF1211" s="24"/>
      <c r="BG1211" s="17"/>
      <c r="BH1211" s="24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24"/>
      <c r="CQ1211" s="17"/>
      <c r="CR1211" s="24"/>
      <c r="CS1211" s="15">
        <f t="shared" si="240"/>
        <v>0</v>
      </c>
      <c r="CT1211" s="15">
        <f t="shared" si="241"/>
        <v>68</v>
      </c>
      <c r="CU1211" s="15">
        <f t="shared" si="242"/>
        <v>1</v>
      </c>
      <c r="CV1211" s="15">
        <f t="shared" si="243"/>
        <v>0</v>
      </c>
      <c r="CW1211" s="15"/>
      <c r="CX1211" s="15"/>
      <c r="CY1211" s="15">
        <f t="shared" si="244"/>
        <v>0</v>
      </c>
      <c r="CZ1211" s="15">
        <f>GG1211</f>
        <v>0</v>
      </c>
      <c r="DA1211" s="20"/>
      <c r="DB1211" s="17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>
        <v>30</v>
      </c>
      <c r="DM1211" s="15"/>
      <c r="DN1211" s="15"/>
      <c r="DO1211" s="15"/>
      <c r="DP1211" s="17"/>
      <c r="DQ1211" s="15"/>
      <c r="DR1211" s="15"/>
      <c r="DS1211" s="15"/>
      <c r="DT1211" s="15"/>
      <c r="DU1211" s="15"/>
      <c r="DV1211" s="15"/>
      <c r="DW1211" s="15"/>
      <c r="DX1211" s="20"/>
      <c r="DY1211" s="15">
        <v>28</v>
      </c>
      <c r="DZ1211" s="20">
        <v>1</v>
      </c>
      <c r="EA1211" s="15"/>
      <c r="EB1211" s="20"/>
      <c r="EC1211" s="15"/>
      <c r="ED1211" s="20"/>
      <c r="EE1211" s="15"/>
      <c r="EF1211" s="20"/>
      <c r="EG1211" s="15"/>
      <c r="EH1211" s="20"/>
      <c r="EI1211" s="15"/>
      <c r="EJ1211" s="20"/>
      <c r="EK1211" s="15"/>
      <c r="EL1211" s="20"/>
      <c r="EM1211" s="15"/>
      <c r="EN1211" s="20"/>
      <c r="EO1211" s="15"/>
      <c r="EP1211" s="20"/>
      <c r="EQ1211" s="15"/>
      <c r="ER1211" s="20"/>
      <c r="ES1211" s="15"/>
      <c r="ET1211" s="20"/>
      <c r="EU1211" s="15"/>
      <c r="EV1211" s="20"/>
      <c r="EW1211" s="15"/>
      <c r="EX1211" s="20"/>
      <c r="EY1211" s="15"/>
      <c r="EZ1211" s="20"/>
      <c r="FA1211" s="15"/>
      <c r="FB1211" s="20"/>
      <c r="FC1211" s="15"/>
      <c r="FD1211" s="20"/>
      <c r="FE1211" s="15"/>
      <c r="FF1211" s="20"/>
      <c r="FG1211" s="15"/>
      <c r="FH1211" s="20"/>
      <c r="FI1211" s="15"/>
      <c r="FJ1211" s="20"/>
      <c r="FK1211" s="15"/>
      <c r="FL1211" s="20"/>
      <c r="FM1211" s="15"/>
      <c r="FN1211" s="20"/>
      <c r="FO1211" s="15"/>
      <c r="FP1211" s="20"/>
      <c r="FQ1211" s="15"/>
      <c r="FR1211" s="20"/>
      <c r="FS1211" s="15"/>
      <c r="FT1211" s="20"/>
      <c r="FU1211" s="15"/>
      <c r="FV1211" s="20"/>
      <c r="FW1211" s="15"/>
      <c r="FX1211" s="20"/>
      <c r="FY1211" s="15">
        <v>68</v>
      </c>
      <c r="FZ1211" s="20">
        <v>3</v>
      </c>
      <c r="GA1211" s="15"/>
      <c r="GB1211" s="20"/>
      <c r="GC1211" s="15"/>
      <c r="GD1211" s="20"/>
      <c r="GE1211" s="15"/>
      <c r="GF1211" s="20"/>
      <c r="GG1211" s="170"/>
    </row>
    <row r="1212" spans="1:189" s="2" customFormat="1" ht="14" x14ac:dyDescent="0.3">
      <c r="A1212" s="17" t="s">
        <v>133</v>
      </c>
      <c r="B1212" s="15" t="s">
        <v>140</v>
      </c>
      <c r="C1212" s="17" t="s">
        <v>568</v>
      </c>
      <c r="D1212" s="17" t="s">
        <v>1788</v>
      </c>
      <c r="E1212" s="15" t="str">
        <f t="shared" si="238"/>
        <v>Kaitlyn SUEN</v>
      </c>
      <c r="F1212" s="15" t="s">
        <v>128</v>
      </c>
      <c r="G1212" s="17">
        <v>999921348</v>
      </c>
      <c r="H1212" s="15">
        <f t="shared" si="239"/>
        <v>202</v>
      </c>
      <c r="I1212" s="15"/>
      <c r="J1212" s="17">
        <f>(O1212+P1212+R1212+S1212+T1212+U1212)/2</f>
        <v>24</v>
      </c>
      <c r="K1212" s="16"/>
      <c r="L1212" s="15"/>
      <c r="M1212" s="15"/>
      <c r="N1212" s="15"/>
      <c r="O1212" s="15">
        <f t="shared" si="245"/>
        <v>0</v>
      </c>
      <c r="P1212" s="15">
        <v>0</v>
      </c>
      <c r="Q1212" s="15">
        <f t="shared" si="246"/>
        <v>1</v>
      </c>
      <c r="R1212" s="15">
        <v>0</v>
      </c>
      <c r="S1212" s="15">
        <v>0</v>
      </c>
      <c r="T1212" s="15">
        <f t="shared" si="247"/>
        <v>48</v>
      </c>
      <c r="U1212" s="15">
        <f t="shared" si="248"/>
        <v>0</v>
      </c>
      <c r="V1212" s="15"/>
      <c r="W1212" s="15"/>
      <c r="X1212" s="15"/>
      <c r="Y1212" s="15"/>
      <c r="Z1212" s="16"/>
      <c r="AA1212" s="15"/>
      <c r="AB1212" s="15"/>
      <c r="AC1212" s="15"/>
      <c r="AD1212" s="15"/>
      <c r="AE1212" s="15"/>
      <c r="AF1212" s="24"/>
      <c r="AG1212" s="15"/>
      <c r="AH1212" s="24"/>
      <c r="AI1212" s="15"/>
      <c r="AJ1212" s="24"/>
      <c r="AK1212" s="15"/>
      <c r="AL1212" s="24"/>
      <c r="AM1212" s="15"/>
      <c r="AN1212" s="24"/>
      <c r="AO1212" s="15"/>
      <c r="AP1212" s="24"/>
      <c r="AQ1212" s="15"/>
      <c r="AR1212" s="24"/>
      <c r="AS1212" s="15"/>
      <c r="AT1212" s="24"/>
      <c r="AU1212" s="15"/>
      <c r="AV1212" s="24"/>
      <c r="AW1212" s="15"/>
      <c r="AX1212" s="24"/>
      <c r="AY1212" s="15"/>
      <c r="AZ1212" s="15"/>
      <c r="BA1212" s="15"/>
      <c r="BB1212" s="24"/>
      <c r="BC1212" s="15"/>
      <c r="BD1212" s="24"/>
      <c r="BE1212" s="15"/>
      <c r="BF1212" s="24"/>
      <c r="BG1212" s="15"/>
      <c r="BH1212" s="24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24"/>
      <c r="CQ1212" s="15"/>
      <c r="CR1212" s="24"/>
      <c r="CS1212" s="15">
        <f t="shared" si="240"/>
        <v>0</v>
      </c>
      <c r="CT1212" s="15">
        <f t="shared" si="241"/>
        <v>38</v>
      </c>
      <c r="CU1212" s="15">
        <f t="shared" si="242"/>
        <v>0</v>
      </c>
      <c r="CV1212" s="15">
        <f t="shared" si="243"/>
        <v>140</v>
      </c>
      <c r="CW1212" s="15"/>
      <c r="CX1212" s="15"/>
      <c r="CY1212" s="15">
        <f t="shared" si="244"/>
        <v>0</v>
      </c>
      <c r="CZ1212" s="15">
        <f>GG1212</f>
        <v>0</v>
      </c>
      <c r="DA1212" s="20"/>
      <c r="DB1212" s="17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>
        <v>120</v>
      </c>
      <c r="DP1212" s="17"/>
      <c r="DQ1212" s="15"/>
      <c r="DR1212" s="15"/>
      <c r="DS1212" s="15"/>
      <c r="DT1212" s="15"/>
      <c r="DU1212" s="15"/>
      <c r="DV1212" s="15"/>
      <c r="DW1212" s="15"/>
      <c r="DX1212" s="20"/>
      <c r="DY1212" s="15">
        <v>56</v>
      </c>
      <c r="DZ1212" s="20">
        <v>1</v>
      </c>
      <c r="EA1212" s="15"/>
      <c r="EB1212" s="20"/>
      <c r="EC1212" s="15">
        <v>48</v>
      </c>
      <c r="ED1212" s="20">
        <v>2</v>
      </c>
      <c r="EE1212" s="15"/>
      <c r="EF1212" s="20"/>
      <c r="EG1212" s="15"/>
      <c r="EH1212" s="20"/>
      <c r="EI1212" s="15"/>
      <c r="EJ1212" s="20"/>
      <c r="EK1212" s="15"/>
      <c r="EL1212" s="20"/>
      <c r="EM1212" s="15"/>
      <c r="EN1212" s="20"/>
      <c r="EO1212" s="15"/>
      <c r="EP1212" s="20"/>
      <c r="EQ1212" s="15"/>
      <c r="ER1212" s="20"/>
      <c r="ES1212" s="15"/>
      <c r="ET1212" s="20"/>
      <c r="EU1212" s="15"/>
      <c r="EV1212" s="20"/>
      <c r="EW1212" s="15"/>
      <c r="EX1212" s="20"/>
      <c r="EY1212" s="15"/>
      <c r="EZ1212" s="20"/>
      <c r="FA1212" s="15"/>
      <c r="FB1212" s="20"/>
      <c r="FC1212" s="15">
        <v>38</v>
      </c>
      <c r="FD1212" s="20" t="s">
        <v>129</v>
      </c>
      <c r="FE1212" s="15"/>
      <c r="FF1212" s="20"/>
      <c r="FG1212" s="15"/>
      <c r="FH1212" s="20"/>
      <c r="FI1212" s="15"/>
      <c r="FJ1212" s="20"/>
      <c r="FK1212" s="15"/>
      <c r="FL1212" s="20"/>
      <c r="FM1212" s="15"/>
      <c r="FN1212" s="20"/>
      <c r="FO1212" s="15"/>
      <c r="FP1212" s="20"/>
      <c r="FQ1212" s="15"/>
      <c r="FR1212" s="20"/>
      <c r="FS1212" s="15"/>
      <c r="FT1212" s="20"/>
      <c r="FU1212" s="15"/>
      <c r="FV1212" s="20"/>
      <c r="FW1212" s="15"/>
      <c r="FX1212" s="20"/>
      <c r="FY1212" s="15"/>
      <c r="FZ1212" s="20"/>
      <c r="GA1212" s="15"/>
      <c r="GB1212" s="20"/>
      <c r="GC1212" s="15">
        <v>140</v>
      </c>
      <c r="GD1212" s="20">
        <v>1</v>
      </c>
      <c r="GE1212" s="15"/>
      <c r="GF1212" s="20"/>
      <c r="GG1212" s="170"/>
    </row>
    <row r="1213" spans="1:189" s="2" customFormat="1" ht="14" x14ac:dyDescent="0.3">
      <c r="A1213" s="15" t="s">
        <v>146</v>
      </c>
      <c r="B1213" s="15" t="s">
        <v>134</v>
      </c>
      <c r="C1213" s="15" t="s">
        <v>493</v>
      </c>
      <c r="D1213" s="15" t="s">
        <v>886</v>
      </c>
      <c r="E1213" s="15" t="str">
        <f t="shared" si="238"/>
        <v>Irene HA</v>
      </c>
      <c r="F1213" s="15" t="s">
        <v>128</v>
      </c>
      <c r="G1213" s="15">
        <v>999921349</v>
      </c>
      <c r="H1213" s="15">
        <f t="shared" si="239"/>
        <v>38</v>
      </c>
      <c r="I1213" s="15"/>
      <c r="J1213" s="15"/>
      <c r="K1213" s="16"/>
      <c r="L1213" s="15"/>
      <c r="M1213" s="15"/>
      <c r="N1213" s="15"/>
      <c r="O1213" s="15">
        <f t="shared" si="245"/>
        <v>0</v>
      </c>
      <c r="P1213" s="15">
        <v>0</v>
      </c>
      <c r="Q1213" s="15">
        <f t="shared" si="246"/>
        <v>0</v>
      </c>
      <c r="R1213" s="15">
        <v>0</v>
      </c>
      <c r="S1213" s="15">
        <v>0</v>
      </c>
      <c r="T1213" s="15">
        <f t="shared" si="247"/>
        <v>0</v>
      </c>
      <c r="U1213" s="15">
        <f t="shared" si="248"/>
        <v>0</v>
      </c>
      <c r="V1213" s="15"/>
      <c r="W1213" s="15"/>
      <c r="X1213" s="15"/>
      <c r="Y1213" s="15"/>
      <c r="Z1213" s="16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>
        <f t="shared" si="240"/>
        <v>0</v>
      </c>
      <c r="CT1213" s="15">
        <f t="shared" si="241"/>
        <v>38</v>
      </c>
      <c r="CU1213" s="15">
        <f t="shared" si="242"/>
        <v>0</v>
      </c>
      <c r="CV1213" s="15">
        <f t="shared" si="243"/>
        <v>0</v>
      </c>
      <c r="CW1213" s="15"/>
      <c r="CX1213" s="15"/>
      <c r="CY1213" s="15">
        <f t="shared" si="244"/>
        <v>0</v>
      </c>
      <c r="CZ1213" s="15">
        <f>GG1213</f>
        <v>0</v>
      </c>
      <c r="DA1213" s="16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20"/>
      <c r="DY1213" s="15"/>
      <c r="DZ1213" s="20"/>
      <c r="EA1213" s="15"/>
      <c r="EB1213" s="20"/>
      <c r="EC1213" s="15"/>
      <c r="ED1213" s="20"/>
      <c r="EE1213" s="15"/>
      <c r="EF1213" s="20"/>
      <c r="EG1213" s="15"/>
      <c r="EH1213" s="20"/>
      <c r="EI1213" s="15"/>
      <c r="EJ1213" s="20"/>
      <c r="EK1213" s="15"/>
      <c r="EL1213" s="20"/>
      <c r="EM1213" s="15"/>
      <c r="EN1213" s="20"/>
      <c r="EO1213" s="15"/>
      <c r="EP1213" s="20"/>
      <c r="EQ1213" s="15"/>
      <c r="ER1213" s="20"/>
      <c r="ES1213" s="15"/>
      <c r="ET1213" s="20"/>
      <c r="EU1213" s="15"/>
      <c r="EV1213" s="20"/>
      <c r="EW1213" s="15"/>
      <c r="EX1213" s="20"/>
      <c r="EY1213" s="15"/>
      <c r="EZ1213" s="20"/>
      <c r="FA1213" s="15"/>
      <c r="FB1213" s="20"/>
      <c r="FC1213" s="15">
        <v>38</v>
      </c>
      <c r="FD1213" s="20" t="s">
        <v>129</v>
      </c>
      <c r="FE1213" s="15"/>
      <c r="FF1213" s="20"/>
      <c r="FG1213" s="15"/>
      <c r="FH1213" s="20"/>
      <c r="FI1213" s="15"/>
      <c r="FJ1213" s="20"/>
      <c r="FK1213" s="15"/>
      <c r="FL1213" s="20"/>
      <c r="FM1213" s="15"/>
      <c r="FN1213" s="20"/>
      <c r="FO1213" s="15"/>
      <c r="FP1213" s="20"/>
      <c r="FQ1213" s="15"/>
      <c r="FR1213" s="20"/>
      <c r="FS1213" s="15"/>
      <c r="FT1213" s="20"/>
      <c r="FU1213" s="15"/>
      <c r="FV1213" s="20"/>
      <c r="FW1213" s="15"/>
      <c r="FX1213" s="20"/>
      <c r="FY1213" s="15"/>
      <c r="FZ1213" s="20"/>
      <c r="GA1213" s="15"/>
      <c r="GB1213" s="20"/>
      <c r="GC1213" s="15"/>
      <c r="GD1213" s="20"/>
      <c r="GE1213" s="15"/>
      <c r="GF1213" s="20"/>
      <c r="GG1213" s="170"/>
    </row>
    <row r="1214" spans="1:189" s="2" customFormat="1" ht="14" x14ac:dyDescent="0.3">
      <c r="A1214" s="15" t="s">
        <v>130</v>
      </c>
      <c r="B1214" s="15" t="s">
        <v>126</v>
      </c>
      <c r="C1214" s="17" t="s">
        <v>1275</v>
      </c>
      <c r="D1214" s="17" t="s">
        <v>1273</v>
      </c>
      <c r="E1214" s="15" t="str">
        <f t="shared" si="238"/>
        <v>Jaeho LIM</v>
      </c>
      <c r="F1214" s="15" t="s">
        <v>135</v>
      </c>
      <c r="G1214" s="17">
        <v>999921355</v>
      </c>
      <c r="H1214" s="15">
        <f t="shared" si="239"/>
        <v>70.8</v>
      </c>
      <c r="I1214" s="17"/>
      <c r="J1214" s="17"/>
      <c r="K1214" s="21"/>
      <c r="L1214" s="15"/>
      <c r="M1214" s="15"/>
      <c r="N1214" s="15"/>
      <c r="O1214" s="15">
        <f t="shared" si="245"/>
        <v>16.8</v>
      </c>
      <c r="P1214" s="15">
        <v>0</v>
      </c>
      <c r="Q1214" s="15">
        <f t="shared" si="246"/>
        <v>1</v>
      </c>
      <c r="R1214" s="15">
        <v>0</v>
      </c>
      <c r="S1214" s="15">
        <v>0</v>
      </c>
      <c r="T1214" s="15">
        <f t="shared" si="247"/>
        <v>0</v>
      </c>
      <c r="U1214" s="15">
        <f t="shared" si="248"/>
        <v>0</v>
      </c>
      <c r="V1214" s="15"/>
      <c r="W1214" s="15"/>
      <c r="X1214" s="15"/>
      <c r="Y1214" s="15"/>
      <c r="Z1214" s="21"/>
      <c r="AA1214" s="17"/>
      <c r="AB1214" s="17"/>
      <c r="AC1214" s="17"/>
      <c r="AD1214" s="17"/>
      <c r="AE1214" s="17"/>
      <c r="AF1214" s="24"/>
      <c r="AG1214" s="17"/>
      <c r="AH1214" s="24"/>
      <c r="AI1214" s="17"/>
      <c r="AJ1214" s="24"/>
      <c r="AK1214" s="17"/>
      <c r="AL1214" s="24"/>
      <c r="AM1214" s="17"/>
      <c r="AN1214" s="24"/>
      <c r="AO1214" s="17"/>
      <c r="AP1214" s="24"/>
      <c r="AQ1214" s="17"/>
      <c r="AR1214" s="24"/>
      <c r="AS1214" s="17"/>
      <c r="AT1214" s="24"/>
      <c r="AU1214" s="17"/>
      <c r="AV1214" s="24"/>
      <c r="AW1214" s="17"/>
      <c r="AX1214" s="24"/>
      <c r="AY1214" s="17"/>
      <c r="AZ1214" s="17"/>
      <c r="BA1214" s="17"/>
      <c r="BB1214" s="24"/>
      <c r="BC1214" s="17"/>
      <c r="BD1214" s="24"/>
      <c r="BE1214" s="17"/>
      <c r="BF1214" s="24"/>
      <c r="BG1214" s="17"/>
      <c r="BH1214" s="24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24"/>
      <c r="CQ1214" s="17"/>
      <c r="CR1214" s="24"/>
      <c r="CS1214" s="15">
        <f t="shared" si="240"/>
        <v>0</v>
      </c>
      <c r="CT1214" s="15">
        <f t="shared" si="241"/>
        <v>54</v>
      </c>
      <c r="CU1214" s="15">
        <f t="shared" si="242"/>
        <v>1</v>
      </c>
      <c r="CV1214" s="15">
        <f t="shared" si="243"/>
        <v>0</v>
      </c>
      <c r="CW1214" s="15"/>
      <c r="CX1214" s="15"/>
      <c r="CY1214" s="15">
        <f t="shared" si="244"/>
        <v>0</v>
      </c>
      <c r="CZ1214" s="15">
        <f>GG1214</f>
        <v>0</v>
      </c>
      <c r="DA1214" s="20"/>
      <c r="DB1214" s="17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>
        <f>0.4*27</f>
        <v>10.8</v>
      </c>
      <c r="DP1214" s="17"/>
      <c r="DQ1214" s="15"/>
      <c r="DR1214" s="15"/>
      <c r="DS1214" s="15"/>
      <c r="DT1214" s="15"/>
      <c r="DU1214" s="15"/>
      <c r="DV1214" s="15"/>
      <c r="DW1214" s="15"/>
      <c r="DX1214" s="20"/>
      <c r="DY1214" s="15">
        <v>12.6</v>
      </c>
      <c r="DZ1214" s="20">
        <v>2</v>
      </c>
      <c r="EA1214" s="15"/>
      <c r="EB1214" s="20"/>
      <c r="EC1214" s="15"/>
      <c r="ED1214" s="20"/>
      <c r="EE1214" s="15"/>
      <c r="EF1214" s="20"/>
      <c r="EG1214" s="15"/>
      <c r="EH1214" s="20"/>
      <c r="EI1214" s="15">
        <v>16.8</v>
      </c>
      <c r="EJ1214" s="20">
        <v>3</v>
      </c>
      <c r="EK1214" s="15"/>
      <c r="EL1214" s="20"/>
      <c r="EM1214" s="15"/>
      <c r="EN1214" s="20"/>
      <c r="EO1214" s="15"/>
      <c r="EP1214" s="20"/>
      <c r="EQ1214" s="15"/>
      <c r="ER1214" s="20"/>
      <c r="ES1214" s="15"/>
      <c r="ET1214" s="20"/>
      <c r="EU1214" s="15"/>
      <c r="EV1214" s="20"/>
      <c r="EW1214" s="15"/>
      <c r="EX1214" s="20"/>
      <c r="EY1214" s="15"/>
      <c r="EZ1214" s="20"/>
      <c r="FA1214" s="15"/>
      <c r="FB1214" s="20"/>
      <c r="FC1214" s="15">
        <v>54</v>
      </c>
      <c r="FD1214" s="20">
        <v>7</v>
      </c>
      <c r="FE1214" s="15"/>
      <c r="FF1214" s="20"/>
      <c r="FG1214" s="15"/>
      <c r="FH1214" s="20"/>
      <c r="FI1214" s="15"/>
      <c r="FJ1214" s="20"/>
      <c r="FK1214" s="15"/>
      <c r="FL1214" s="20"/>
      <c r="FM1214" s="15"/>
      <c r="FN1214" s="20"/>
      <c r="FO1214" s="15"/>
      <c r="FP1214" s="20"/>
      <c r="FQ1214" s="15"/>
      <c r="FR1214" s="20"/>
      <c r="FS1214" s="15"/>
      <c r="FT1214" s="20"/>
      <c r="FU1214" s="15"/>
      <c r="FV1214" s="20"/>
      <c r="FW1214" s="15"/>
      <c r="FX1214" s="20"/>
      <c r="FY1214" s="15"/>
      <c r="FZ1214" s="20"/>
      <c r="GA1214" s="15"/>
      <c r="GB1214" s="20"/>
      <c r="GC1214" s="15"/>
      <c r="GD1214" s="20"/>
      <c r="GE1214" s="15"/>
      <c r="GF1214" s="20"/>
      <c r="GG1214" s="170"/>
    </row>
    <row r="1215" spans="1:189" s="2" customFormat="1" ht="14" x14ac:dyDescent="0.3">
      <c r="A1215" s="15" t="s">
        <v>130</v>
      </c>
      <c r="B1215" s="15" t="s">
        <v>126</v>
      </c>
      <c r="C1215" s="17" t="s">
        <v>442</v>
      </c>
      <c r="D1215" s="17" t="s">
        <v>443</v>
      </c>
      <c r="E1215" s="15" t="str">
        <f t="shared" si="238"/>
        <v>Juliana Calderon-Gomez</v>
      </c>
      <c r="F1215" s="15" t="s">
        <v>128</v>
      </c>
      <c r="G1215" s="17">
        <v>999921360</v>
      </c>
      <c r="H1215" s="15">
        <f t="shared" si="239"/>
        <v>88.5</v>
      </c>
      <c r="I1215" s="17"/>
      <c r="J1215" s="17">
        <f>(O1215+P1215+R1215+S1215+T1215+U1215)/2</f>
        <v>25.5</v>
      </c>
      <c r="K1215" s="21"/>
      <c r="L1215" s="15"/>
      <c r="M1215" s="15"/>
      <c r="N1215" s="15"/>
      <c r="O1215" s="15">
        <f t="shared" si="245"/>
        <v>0</v>
      </c>
      <c r="P1215" s="15">
        <v>0</v>
      </c>
      <c r="Q1215" s="15">
        <f t="shared" si="246"/>
        <v>1</v>
      </c>
      <c r="R1215" s="15">
        <v>0</v>
      </c>
      <c r="S1215" s="15">
        <v>0</v>
      </c>
      <c r="T1215" s="15">
        <f t="shared" si="247"/>
        <v>51</v>
      </c>
      <c r="U1215" s="15">
        <f t="shared" si="248"/>
        <v>0</v>
      </c>
      <c r="V1215" s="15"/>
      <c r="W1215" s="15"/>
      <c r="X1215" s="15"/>
      <c r="Y1215" s="15"/>
      <c r="Z1215" s="21"/>
      <c r="AA1215" s="17"/>
      <c r="AB1215" s="17"/>
      <c r="AC1215" s="17"/>
      <c r="AD1215" s="17"/>
      <c r="AE1215" s="17"/>
      <c r="AF1215" s="24"/>
      <c r="AG1215" s="17"/>
      <c r="AH1215" s="24"/>
      <c r="AI1215" s="17"/>
      <c r="AJ1215" s="24"/>
      <c r="AK1215" s="17"/>
      <c r="AL1215" s="24"/>
      <c r="AM1215" s="17"/>
      <c r="AN1215" s="24"/>
      <c r="AO1215" s="17"/>
      <c r="AP1215" s="24"/>
      <c r="AQ1215" s="17"/>
      <c r="AR1215" s="24"/>
      <c r="AS1215" s="17"/>
      <c r="AT1215" s="24"/>
      <c r="AU1215" s="17"/>
      <c r="AV1215" s="24"/>
      <c r="AW1215" s="17"/>
      <c r="AX1215" s="24"/>
      <c r="AY1215" s="17"/>
      <c r="AZ1215" s="17"/>
      <c r="BA1215" s="17"/>
      <c r="BB1215" s="24"/>
      <c r="BC1215" s="17"/>
      <c r="BD1215" s="24"/>
      <c r="BE1215" s="17"/>
      <c r="BF1215" s="24"/>
      <c r="BG1215" s="17"/>
      <c r="BH1215" s="24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24"/>
      <c r="CQ1215" s="17"/>
      <c r="CR1215" s="24"/>
      <c r="CS1215" s="15">
        <f t="shared" si="240"/>
        <v>0</v>
      </c>
      <c r="CT1215" s="15">
        <f t="shared" si="241"/>
        <v>63</v>
      </c>
      <c r="CU1215" s="15">
        <f t="shared" si="242"/>
        <v>1</v>
      </c>
      <c r="CV1215" s="15">
        <f t="shared" si="243"/>
        <v>0</v>
      </c>
      <c r="CW1215" s="15"/>
      <c r="CX1215" s="15"/>
      <c r="CY1215" s="15">
        <f t="shared" si="244"/>
        <v>0</v>
      </c>
      <c r="CZ1215" s="15">
        <f>GG1215</f>
        <v>0</v>
      </c>
      <c r="DA1215" s="20"/>
      <c r="DB1215" s="17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>
        <v>60</v>
      </c>
      <c r="DO1215" s="15"/>
      <c r="DP1215" s="17"/>
      <c r="DQ1215" s="15"/>
      <c r="DR1215" s="15"/>
      <c r="DS1215" s="15"/>
      <c r="DT1215" s="15"/>
      <c r="DU1215" s="15"/>
      <c r="DV1215" s="15"/>
      <c r="DW1215" s="15"/>
      <c r="DX1215" s="20"/>
      <c r="DY1215" s="15">
        <v>44</v>
      </c>
      <c r="DZ1215" s="20" t="s">
        <v>129</v>
      </c>
      <c r="EA1215" s="15"/>
      <c r="EB1215" s="20"/>
      <c r="EC1215" s="15">
        <v>51</v>
      </c>
      <c r="ED1215" s="20" t="s">
        <v>129</v>
      </c>
      <c r="EE1215" s="15"/>
      <c r="EF1215" s="20"/>
      <c r="EG1215" s="15"/>
      <c r="EH1215" s="20"/>
      <c r="EI1215" s="15"/>
      <c r="EJ1215" s="20"/>
      <c r="EK1215" s="15"/>
      <c r="EL1215" s="20"/>
      <c r="EM1215" s="15"/>
      <c r="EN1215" s="20"/>
      <c r="EO1215" s="15"/>
      <c r="EP1215" s="20"/>
      <c r="EQ1215" s="15"/>
      <c r="ER1215" s="20"/>
      <c r="ES1215" s="15"/>
      <c r="ET1215" s="20"/>
      <c r="EU1215" s="15"/>
      <c r="EV1215" s="20"/>
      <c r="EW1215" s="15"/>
      <c r="EX1215" s="20"/>
      <c r="EY1215" s="15"/>
      <c r="EZ1215" s="20"/>
      <c r="FA1215" s="15"/>
      <c r="FB1215" s="20"/>
      <c r="FC1215" s="15"/>
      <c r="FD1215" s="20"/>
      <c r="FE1215" s="15"/>
      <c r="FF1215" s="20"/>
      <c r="FG1215" s="15"/>
      <c r="FH1215" s="20"/>
      <c r="FI1215" s="15"/>
      <c r="FJ1215" s="20"/>
      <c r="FK1215" s="15"/>
      <c r="FL1215" s="20"/>
      <c r="FM1215" s="15"/>
      <c r="FN1215" s="20"/>
      <c r="FO1215" s="15"/>
      <c r="FP1215" s="20"/>
      <c r="FQ1215" s="15"/>
      <c r="FR1215" s="20"/>
      <c r="FS1215" s="15"/>
      <c r="FT1215" s="20"/>
      <c r="FU1215" s="15"/>
      <c r="FV1215" s="20"/>
      <c r="FW1215" s="15"/>
      <c r="FX1215" s="20"/>
      <c r="FY1215" s="15">
        <v>63</v>
      </c>
      <c r="FZ1215" s="20">
        <v>5</v>
      </c>
      <c r="GA1215" s="15"/>
      <c r="GB1215" s="20"/>
      <c r="GC1215" s="15"/>
      <c r="GD1215" s="20"/>
      <c r="GE1215" s="15"/>
      <c r="GF1215" s="20"/>
      <c r="GG1215" s="170"/>
    </row>
    <row r="1216" spans="1:189" s="2" customFormat="1" ht="14" x14ac:dyDescent="0.3">
      <c r="A1216" s="85" t="s">
        <v>2905</v>
      </c>
      <c r="B1216" s="85" t="s">
        <v>142</v>
      </c>
      <c r="C1216" s="85" t="s">
        <v>4048</v>
      </c>
      <c r="D1216" s="85" t="s">
        <v>4049</v>
      </c>
      <c r="E1216" s="15" t="str">
        <f t="shared" si="238"/>
        <v>Charissa Bertels</v>
      </c>
      <c r="F1216" s="85" t="s">
        <v>128</v>
      </c>
      <c r="G1216" s="15">
        <v>999921361</v>
      </c>
      <c r="H1216" s="15">
        <f t="shared" si="239"/>
        <v>60</v>
      </c>
      <c r="I1216" s="15"/>
      <c r="J1216" s="15"/>
      <c r="K1216" s="16"/>
      <c r="L1216" s="15"/>
      <c r="M1216" s="15"/>
      <c r="N1216" s="15"/>
      <c r="O1216" s="15">
        <f t="shared" si="245"/>
        <v>0</v>
      </c>
      <c r="P1216" s="15">
        <v>0</v>
      </c>
      <c r="Q1216" s="15">
        <f t="shared" si="246"/>
        <v>0</v>
      </c>
      <c r="R1216" s="15">
        <v>0</v>
      </c>
      <c r="S1216" s="15">
        <v>0</v>
      </c>
      <c r="T1216" s="15">
        <f t="shared" si="247"/>
        <v>0</v>
      </c>
      <c r="U1216" s="15">
        <f t="shared" si="248"/>
        <v>0</v>
      </c>
      <c r="V1216" s="15"/>
      <c r="W1216" s="15"/>
      <c r="X1216" s="15"/>
      <c r="Y1216" s="15"/>
      <c r="Z1216" s="16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>
        <f t="shared" si="240"/>
        <v>0</v>
      </c>
      <c r="CT1216" s="15">
        <f t="shared" si="241"/>
        <v>60</v>
      </c>
      <c r="CU1216" s="15">
        <f t="shared" si="242"/>
        <v>0</v>
      </c>
      <c r="CV1216" s="15">
        <f t="shared" si="243"/>
        <v>0</v>
      </c>
      <c r="CW1216" s="15"/>
      <c r="CX1216" s="15"/>
      <c r="CY1216" s="15">
        <f t="shared" si="244"/>
        <v>0</v>
      </c>
      <c r="CZ1216" s="15">
        <f>GG1216</f>
        <v>0</v>
      </c>
      <c r="DA1216" s="16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20"/>
      <c r="DY1216" s="15"/>
      <c r="DZ1216" s="20"/>
      <c r="EA1216" s="15"/>
      <c r="EB1216" s="20"/>
      <c r="EC1216" s="15"/>
      <c r="ED1216" s="20"/>
      <c r="EE1216" s="15"/>
      <c r="EF1216" s="20"/>
      <c r="EG1216" s="15"/>
      <c r="EH1216" s="20"/>
      <c r="EI1216" s="15"/>
      <c r="EJ1216" s="20"/>
      <c r="EK1216" s="15"/>
      <c r="EL1216" s="20"/>
      <c r="EM1216" s="15"/>
      <c r="EN1216" s="20"/>
      <c r="EO1216" s="15"/>
      <c r="EP1216" s="20"/>
      <c r="EQ1216" s="15"/>
      <c r="ER1216" s="20"/>
      <c r="ES1216" s="15"/>
      <c r="ET1216" s="20"/>
      <c r="EU1216" s="15"/>
      <c r="EV1216" s="20"/>
      <c r="EW1216" s="15"/>
      <c r="EX1216" s="20"/>
      <c r="EY1216" s="15"/>
      <c r="EZ1216" s="20"/>
      <c r="FA1216" s="15"/>
      <c r="FB1216" s="20"/>
      <c r="FC1216" s="15"/>
      <c r="FD1216" s="20"/>
      <c r="FE1216" s="15"/>
      <c r="FF1216" s="20"/>
      <c r="FG1216" s="15"/>
      <c r="FH1216" s="20"/>
      <c r="FI1216" s="15"/>
      <c r="FJ1216" s="20"/>
      <c r="FK1216" s="15"/>
      <c r="FL1216" s="20"/>
      <c r="FM1216" s="15"/>
      <c r="FN1216" s="16"/>
      <c r="FO1216" s="15">
        <v>60</v>
      </c>
      <c r="FP1216" s="20"/>
      <c r="FQ1216" s="15"/>
      <c r="FR1216" s="16"/>
      <c r="FS1216" s="15"/>
      <c r="FT1216" s="20"/>
      <c r="FU1216" s="15"/>
      <c r="FV1216" s="20"/>
      <c r="FW1216" s="15"/>
      <c r="FX1216" s="20"/>
      <c r="FY1216" s="15"/>
      <c r="FZ1216" s="20"/>
      <c r="GA1216" s="15"/>
      <c r="GB1216" s="20"/>
      <c r="GC1216" s="15"/>
      <c r="GD1216" s="20"/>
      <c r="GE1216" s="15"/>
      <c r="GF1216" s="20"/>
      <c r="GG1216" s="170"/>
    </row>
    <row r="1217" spans="1:189" s="2" customFormat="1" ht="14" x14ac:dyDescent="0.3">
      <c r="A1217" s="85" t="s">
        <v>2905</v>
      </c>
      <c r="B1217" s="85" t="s">
        <v>142</v>
      </c>
      <c r="C1217" s="85" t="s">
        <v>356</v>
      </c>
      <c r="D1217" s="85" t="s">
        <v>3963</v>
      </c>
      <c r="E1217" s="15" t="str">
        <f t="shared" si="238"/>
        <v>James Pingenot</v>
      </c>
      <c r="F1217" s="85" t="s">
        <v>135</v>
      </c>
      <c r="G1217" s="15">
        <v>999921362</v>
      </c>
      <c r="H1217" s="15">
        <f t="shared" si="239"/>
        <v>30</v>
      </c>
      <c r="I1217" s="15"/>
      <c r="J1217" s="15"/>
      <c r="K1217" s="16"/>
      <c r="L1217" s="15"/>
      <c r="M1217" s="15"/>
      <c r="N1217" s="15"/>
      <c r="O1217" s="15">
        <f t="shared" si="245"/>
        <v>0</v>
      </c>
      <c r="P1217" s="15">
        <v>0</v>
      </c>
      <c r="Q1217" s="15">
        <f t="shared" si="246"/>
        <v>0</v>
      </c>
      <c r="R1217" s="15">
        <v>0</v>
      </c>
      <c r="S1217" s="15">
        <v>0</v>
      </c>
      <c r="T1217" s="15">
        <f t="shared" si="247"/>
        <v>0</v>
      </c>
      <c r="U1217" s="15">
        <f t="shared" si="248"/>
        <v>0</v>
      </c>
      <c r="V1217" s="15"/>
      <c r="W1217" s="15"/>
      <c r="X1217" s="15"/>
      <c r="Y1217" s="15"/>
      <c r="Z1217" s="16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>
        <f t="shared" si="240"/>
        <v>0</v>
      </c>
      <c r="CT1217" s="15">
        <f t="shared" si="241"/>
        <v>30</v>
      </c>
      <c r="CU1217" s="15">
        <f t="shared" si="242"/>
        <v>0</v>
      </c>
      <c r="CV1217" s="15">
        <f t="shared" si="243"/>
        <v>0</v>
      </c>
      <c r="CW1217" s="15"/>
      <c r="CX1217" s="15"/>
      <c r="CY1217" s="15">
        <f t="shared" si="244"/>
        <v>0</v>
      </c>
      <c r="CZ1217" s="15">
        <f>GG1217</f>
        <v>0</v>
      </c>
      <c r="DA1217" s="16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20"/>
      <c r="DY1217" s="15"/>
      <c r="DZ1217" s="20"/>
      <c r="EA1217" s="15"/>
      <c r="EB1217" s="20"/>
      <c r="EC1217" s="15"/>
      <c r="ED1217" s="20"/>
      <c r="EE1217" s="15"/>
      <c r="EF1217" s="20"/>
      <c r="EG1217" s="15"/>
      <c r="EH1217" s="20"/>
      <c r="EI1217" s="15"/>
      <c r="EJ1217" s="20"/>
      <c r="EK1217" s="15"/>
      <c r="EL1217" s="20"/>
      <c r="EM1217" s="15"/>
      <c r="EN1217" s="20"/>
      <c r="EO1217" s="15"/>
      <c r="EP1217" s="20"/>
      <c r="EQ1217" s="15"/>
      <c r="ER1217" s="20"/>
      <c r="ES1217" s="15"/>
      <c r="ET1217" s="20"/>
      <c r="EU1217" s="15"/>
      <c r="EV1217" s="20"/>
      <c r="EW1217" s="15"/>
      <c r="EX1217" s="20"/>
      <c r="EY1217" s="15"/>
      <c r="EZ1217" s="20"/>
      <c r="FA1217" s="15"/>
      <c r="FB1217" s="20"/>
      <c r="FC1217" s="15"/>
      <c r="FD1217" s="20"/>
      <c r="FE1217" s="15"/>
      <c r="FF1217" s="20"/>
      <c r="FG1217" s="15"/>
      <c r="FH1217" s="20"/>
      <c r="FI1217" s="15"/>
      <c r="FJ1217" s="20"/>
      <c r="FK1217" s="15"/>
      <c r="FL1217" s="20"/>
      <c r="FM1217" s="15"/>
      <c r="FN1217" s="16"/>
      <c r="FO1217" s="15">
        <v>30</v>
      </c>
      <c r="FP1217" s="20"/>
      <c r="FQ1217" s="15"/>
      <c r="FR1217" s="16"/>
      <c r="FS1217" s="15"/>
      <c r="FT1217" s="20"/>
      <c r="FU1217" s="15"/>
      <c r="FV1217" s="20"/>
      <c r="FW1217" s="15"/>
      <c r="FX1217" s="20"/>
      <c r="FY1217" s="15"/>
      <c r="FZ1217" s="20"/>
      <c r="GA1217" s="15"/>
      <c r="GB1217" s="20"/>
      <c r="GC1217" s="15"/>
      <c r="GD1217" s="20"/>
      <c r="GE1217" s="15"/>
      <c r="GF1217" s="20"/>
      <c r="GG1217" s="170"/>
    </row>
    <row r="1218" spans="1:189" s="2" customFormat="1" ht="14" x14ac:dyDescent="0.3">
      <c r="A1218" s="15" t="s">
        <v>130</v>
      </c>
      <c r="B1218" s="15" t="s">
        <v>134</v>
      </c>
      <c r="C1218" s="17" t="s">
        <v>924</v>
      </c>
      <c r="D1218" s="17" t="s">
        <v>925</v>
      </c>
      <c r="E1218" s="15" t="str">
        <f t="shared" si="238"/>
        <v>Winston HEE</v>
      </c>
      <c r="F1218" s="15" t="s">
        <v>135</v>
      </c>
      <c r="G1218" s="17">
        <v>999921369</v>
      </c>
      <c r="H1218" s="15">
        <f t="shared" si="239"/>
        <v>92</v>
      </c>
      <c r="I1218" s="17"/>
      <c r="J1218" s="17">
        <f>(O1218+P1218+R1218+S1218+T1218+U1218)/2</f>
        <v>24</v>
      </c>
      <c r="K1218" s="21"/>
      <c r="L1218" s="15"/>
      <c r="M1218" s="15"/>
      <c r="N1218" s="15"/>
      <c r="O1218" s="15">
        <f t="shared" si="245"/>
        <v>0</v>
      </c>
      <c r="P1218" s="15">
        <v>0</v>
      </c>
      <c r="Q1218" s="15">
        <f t="shared" si="246"/>
        <v>1</v>
      </c>
      <c r="R1218" s="15">
        <v>0</v>
      </c>
      <c r="S1218" s="15">
        <v>0</v>
      </c>
      <c r="T1218" s="15">
        <f t="shared" si="247"/>
        <v>48</v>
      </c>
      <c r="U1218" s="15">
        <f t="shared" si="248"/>
        <v>0</v>
      </c>
      <c r="V1218" s="15"/>
      <c r="W1218" s="15"/>
      <c r="X1218" s="15"/>
      <c r="Y1218" s="15"/>
      <c r="Z1218" s="21"/>
      <c r="AA1218" s="17"/>
      <c r="AB1218" s="17"/>
      <c r="AC1218" s="17"/>
      <c r="AD1218" s="17"/>
      <c r="AE1218" s="17"/>
      <c r="AF1218" s="24"/>
      <c r="AG1218" s="17"/>
      <c r="AH1218" s="24"/>
      <c r="AI1218" s="17"/>
      <c r="AJ1218" s="24"/>
      <c r="AK1218" s="17"/>
      <c r="AL1218" s="24"/>
      <c r="AM1218" s="17"/>
      <c r="AN1218" s="24"/>
      <c r="AO1218" s="17"/>
      <c r="AP1218" s="24"/>
      <c r="AQ1218" s="17"/>
      <c r="AR1218" s="24"/>
      <c r="AS1218" s="17"/>
      <c r="AT1218" s="24"/>
      <c r="AU1218" s="17"/>
      <c r="AV1218" s="24"/>
      <c r="AW1218" s="17"/>
      <c r="AX1218" s="24"/>
      <c r="AY1218" s="17"/>
      <c r="AZ1218" s="17"/>
      <c r="BA1218" s="17"/>
      <c r="BB1218" s="24"/>
      <c r="BC1218" s="17"/>
      <c r="BD1218" s="24"/>
      <c r="BE1218" s="17"/>
      <c r="BF1218" s="24"/>
      <c r="BG1218" s="17"/>
      <c r="BH1218" s="24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24"/>
      <c r="CQ1218" s="17"/>
      <c r="CR1218" s="24"/>
      <c r="CS1218" s="15">
        <f t="shared" si="240"/>
        <v>0</v>
      </c>
      <c r="CT1218" s="15">
        <f t="shared" si="241"/>
        <v>68</v>
      </c>
      <c r="CU1218" s="15">
        <f t="shared" si="242"/>
        <v>1</v>
      </c>
      <c r="CV1218" s="15">
        <f t="shared" si="243"/>
        <v>0</v>
      </c>
      <c r="CW1218" s="15"/>
      <c r="CX1218" s="15"/>
      <c r="CY1218" s="15">
        <f t="shared" si="244"/>
        <v>0</v>
      </c>
      <c r="CZ1218" s="15">
        <f>GG1218</f>
        <v>0</v>
      </c>
      <c r="DA1218" s="20"/>
      <c r="DB1218" s="17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>
        <v>68</v>
      </c>
      <c r="DP1218" s="17"/>
      <c r="DQ1218" s="15"/>
      <c r="DR1218" s="15"/>
      <c r="DS1218" s="15"/>
      <c r="DT1218" s="15"/>
      <c r="DU1218" s="15"/>
      <c r="DV1218" s="15"/>
      <c r="DW1218" s="15"/>
      <c r="DX1218" s="20"/>
      <c r="DY1218" s="15">
        <v>56</v>
      </c>
      <c r="DZ1218" s="20">
        <v>1</v>
      </c>
      <c r="EA1218" s="15"/>
      <c r="EB1218" s="20"/>
      <c r="EC1218" s="15">
        <v>48</v>
      </c>
      <c r="ED1218" s="20">
        <v>2</v>
      </c>
      <c r="EE1218" s="15"/>
      <c r="EF1218" s="20"/>
      <c r="EG1218" s="15"/>
      <c r="EH1218" s="20"/>
      <c r="EI1218" s="15"/>
      <c r="EJ1218" s="20"/>
      <c r="EK1218" s="15"/>
      <c r="EL1218" s="20"/>
      <c r="EM1218" s="15"/>
      <c r="EN1218" s="20"/>
      <c r="EO1218" s="15"/>
      <c r="EP1218" s="20"/>
      <c r="EQ1218" s="15"/>
      <c r="ER1218" s="20"/>
      <c r="ES1218" s="15"/>
      <c r="ET1218" s="20"/>
      <c r="EU1218" s="15"/>
      <c r="EV1218" s="20"/>
      <c r="EW1218" s="15"/>
      <c r="EX1218" s="20"/>
      <c r="EY1218" s="15"/>
      <c r="EZ1218" s="20"/>
      <c r="FA1218" s="15"/>
      <c r="FB1218" s="20"/>
      <c r="FC1218" s="15">
        <v>68</v>
      </c>
      <c r="FD1218" s="20">
        <v>3</v>
      </c>
      <c r="FE1218" s="15"/>
      <c r="FF1218" s="20"/>
      <c r="FG1218" s="15"/>
      <c r="FH1218" s="20"/>
      <c r="FI1218" s="15"/>
      <c r="FJ1218" s="20"/>
      <c r="FK1218" s="15"/>
      <c r="FL1218" s="20"/>
      <c r="FM1218" s="15"/>
      <c r="FN1218" s="20"/>
      <c r="FO1218" s="15"/>
      <c r="FP1218" s="20"/>
      <c r="FQ1218" s="15"/>
      <c r="FR1218" s="20"/>
      <c r="FS1218" s="15"/>
      <c r="FT1218" s="20"/>
      <c r="FU1218" s="15"/>
      <c r="FV1218" s="20"/>
      <c r="FW1218" s="15"/>
      <c r="FX1218" s="20"/>
      <c r="FY1218" s="15"/>
      <c r="FZ1218" s="20"/>
      <c r="GA1218" s="15"/>
      <c r="GB1218" s="20"/>
      <c r="GC1218" s="15"/>
      <c r="GD1218" s="20"/>
      <c r="GE1218" s="15"/>
      <c r="GF1218" s="20"/>
      <c r="GG1218" s="170"/>
    </row>
    <row r="1219" spans="1:189" s="2" customFormat="1" ht="14" x14ac:dyDescent="0.3">
      <c r="A1219" s="15" t="s">
        <v>2905</v>
      </c>
      <c r="B1219" s="15" t="s">
        <v>126</v>
      </c>
      <c r="C1219" s="15" t="s">
        <v>2125</v>
      </c>
      <c r="D1219" s="15" t="s">
        <v>2126</v>
      </c>
      <c r="E1219" s="15" t="str">
        <f t="shared" si="238"/>
        <v>aida chehati</v>
      </c>
      <c r="F1219" s="15" t="s">
        <v>128</v>
      </c>
      <c r="G1219" s="15">
        <v>999921370</v>
      </c>
      <c r="H1219" s="15">
        <f t="shared" si="239"/>
        <v>51</v>
      </c>
      <c r="I1219" s="15"/>
      <c r="J1219" s="15"/>
      <c r="K1219" s="16"/>
      <c r="L1219" s="15"/>
      <c r="M1219" s="15"/>
      <c r="N1219" s="15"/>
      <c r="O1219" s="15">
        <f t="shared" si="245"/>
        <v>0</v>
      </c>
      <c r="P1219" s="15">
        <v>0</v>
      </c>
      <c r="Q1219" s="15">
        <f t="shared" si="246"/>
        <v>0</v>
      </c>
      <c r="R1219" s="15">
        <v>0</v>
      </c>
      <c r="S1219" s="15">
        <v>0</v>
      </c>
      <c r="T1219" s="15">
        <f t="shared" si="247"/>
        <v>51</v>
      </c>
      <c r="U1219" s="15">
        <f t="shared" si="248"/>
        <v>0</v>
      </c>
      <c r="V1219" s="15"/>
      <c r="W1219" s="15"/>
      <c r="X1219" s="15"/>
      <c r="Y1219" s="15"/>
      <c r="Z1219" s="16"/>
      <c r="AA1219" s="15"/>
      <c r="AB1219" s="24"/>
      <c r="AC1219" s="15"/>
      <c r="AD1219" s="15"/>
      <c r="AE1219" s="15"/>
      <c r="AF1219" s="15"/>
      <c r="AG1219" s="15"/>
      <c r="AH1219" s="24"/>
      <c r="AI1219" s="15"/>
      <c r="AJ1219" s="15"/>
      <c r="AK1219" s="15"/>
      <c r="AL1219" s="15"/>
      <c r="AM1219" s="15"/>
      <c r="AN1219" s="24"/>
      <c r="AO1219" s="15"/>
      <c r="AP1219" s="24"/>
      <c r="AQ1219" s="15"/>
      <c r="AR1219" s="24"/>
      <c r="AS1219" s="15"/>
      <c r="AT1219" s="24"/>
      <c r="AU1219" s="15"/>
      <c r="AV1219" s="24"/>
      <c r="AW1219" s="15"/>
      <c r="AX1219" s="24"/>
      <c r="AY1219" s="15"/>
      <c r="AZ1219" s="15"/>
      <c r="BA1219" s="15"/>
      <c r="BB1219" s="15"/>
      <c r="BC1219" s="15"/>
      <c r="BD1219" s="15"/>
      <c r="BE1219" s="15"/>
      <c r="BF1219" s="24"/>
      <c r="BG1219" s="15"/>
      <c r="BH1219" s="24"/>
      <c r="BI1219" s="15"/>
      <c r="BJ1219" s="24"/>
      <c r="BK1219" s="15"/>
      <c r="BL1219" s="24"/>
      <c r="BM1219" s="15"/>
      <c r="BN1219" s="24"/>
      <c r="BO1219" s="15"/>
      <c r="BP1219" s="24"/>
      <c r="BQ1219" s="15"/>
      <c r="BR1219" s="24"/>
      <c r="BS1219" s="15"/>
      <c r="BT1219" s="24"/>
      <c r="BU1219" s="15"/>
      <c r="BV1219" s="24"/>
      <c r="BW1219" s="15"/>
      <c r="BX1219" s="24"/>
      <c r="BY1219" s="15"/>
      <c r="BZ1219" s="24"/>
      <c r="CA1219" s="15"/>
      <c r="CB1219" s="24"/>
      <c r="CC1219" s="15"/>
      <c r="CD1219" s="24"/>
      <c r="CE1219" s="15"/>
      <c r="CF1219" s="24"/>
      <c r="CG1219" s="15"/>
      <c r="CH1219" s="25"/>
      <c r="CI1219" s="15"/>
      <c r="CJ1219" s="25"/>
      <c r="CK1219" s="15"/>
      <c r="CL1219" s="25"/>
      <c r="CM1219" s="15"/>
      <c r="CN1219" s="25"/>
      <c r="CO1219" s="15"/>
      <c r="CP1219" s="25"/>
      <c r="CQ1219" s="15"/>
      <c r="CR1219" s="25"/>
      <c r="CS1219" s="15">
        <f t="shared" si="240"/>
        <v>0</v>
      </c>
      <c r="CT1219" s="15">
        <f t="shared" si="241"/>
        <v>0</v>
      </c>
      <c r="CU1219" s="15">
        <f t="shared" si="242"/>
        <v>0</v>
      </c>
      <c r="CV1219" s="15">
        <f t="shared" si="243"/>
        <v>0</v>
      </c>
      <c r="CW1219" s="15"/>
      <c r="CX1219" s="15"/>
      <c r="CY1219" s="15">
        <f t="shared" si="244"/>
        <v>0</v>
      </c>
      <c r="CZ1219" s="15">
        <f>GG1219</f>
        <v>0</v>
      </c>
      <c r="DA1219" s="19"/>
      <c r="DB1219" s="17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7"/>
      <c r="DQ1219" s="15"/>
      <c r="DR1219" s="15"/>
      <c r="DS1219" s="15"/>
      <c r="DT1219" s="15"/>
      <c r="DU1219" s="15"/>
      <c r="DV1219" s="15"/>
      <c r="DW1219" s="15"/>
      <c r="DX1219" s="20"/>
      <c r="DY1219" s="15"/>
      <c r="DZ1219" s="20"/>
      <c r="EA1219" s="15">
        <v>79</v>
      </c>
      <c r="EB1219" s="20">
        <v>4</v>
      </c>
      <c r="EC1219" s="15">
        <v>51</v>
      </c>
      <c r="ED1219" s="20" t="s">
        <v>129</v>
      </c>
      <c r="EE1219" s="15"/>
      <c r="EF1219" s="20"/>
      <c r="EG1219" s="15"/>
      <c r="EH1219" s="20"/>
      <c r="EI1219" s="15"/>
      <c r="EJ1219" s="20"/>
      <c r="EK1219" s="15"/>
      <c r="EL1219" s="20"/>
      <c r="EM1219" s="15"/>
      <c r="EN1219" s="20"/>
      <c r="EO1219" s="15"/>
      <c r="EP1219" s="20"/>
      <c r="EQ1219" s="15"/>
      <c r="ER1219" s="20"/>
      <c r="ES1219" s="15"/>
      <c r="ET1219" s="20"/>
      <c r="EU1219" s="15"/>
      <c r="EV1219" s="20"/>
      <c r="EW1219" s="15"/>
      <c r="EX1219" s="20"/>
      <c r="EY1219" s="15"/>
      <c r="EZ1219" s="20"/>
      <c r="FA1219" s="15"/>
      <c r="FB1219" s="20"/>
      <c r="FC1219" s="15"/>
      <c r="FD1219" s="20"/>
      <c r="FE1219" s="15"/>
      <c r="FF1219" s="20"/>
      <c r="FG1219" s="15"/>
      <c r="FH1219" s="20"/>
      <c r="FI1219" s="15"/>
      <c r="FJ1219" s="20"/>
      <c r="FK1219" s="15"/>
      <c r="FL1219" s="20"/>
      <c r="FM1219" s="15"/>
      <c r="FN1219" s="20"/>
      <c r="FO1219" s="15"/>
      <c r="FP1219" s="20"/>
      <c r="FQ1219" s="15"/>
      <c r="FR1219" s="20"/>
      <c r="FS1219" s="15"/>
      <c r="FT1219" s="20"/>
      <c r="FU1219" s="15"/>
      <c r="FV1219" s="20"/>
      <c r="FW1219" s="15"/>
      <c r="FX1219" s="20"/>
      <c r="FY1219" s="15"/>
      <c r="FZ1219" s="20"/>
      <c r="GA1219" s="15"/>
      <c r="GB1219" s="20"/>
      <c r="GC1219" s="15"/>
      <c r="GD1219" s="20"/>
      <c r="GE1219" s="15"/>
      <c r="GF1219" s="20"/>
      <c r="GG1219" s="170"/>
    </row>
    <row r="1220" spans="1:189" s="2" customFormat="1" ht="14" x14ac:dyDescent="0.3">
      <c r="A1220" s="15" t="s">
        <v>133</v>
      </c>
      <c r="B1220" s="15" t="s">
        <v>142</v>
      </c>
      <c r="C1220" s="17" t="s">
        <v>348</v>
      </c>
      <c r="D1220" s="17" t="s">
        <v>1380</v>
      </c>
      <c r="E1220" s="15" t="str">
        <f t="shared" si="238"/>
        <v>Abigail MCCARTHY</v>
      </c>
      <c r="F1220" s="15" t="s">
        <v>128</v>
      </c>
      <c r="G1220" s="17">
        <v>999921385</v>
      </c>
      <c r="H1220" s="15">
        <f t="shared" si="239"/>
        <v>98.2</v>
      </c>
      <c r="I1220" s="17"/>
      <c r="J1220" s="17"/>
      <c r="K1220" s="21"/>
      <c r="L1220" s="15"/>
      <c r="M1220" s="15"/>
      <c r="N1220" s="15"/>
      <c r="O1220" s="15">
        <f t="shared" si="245"/>
        <v>0</v>
      </c>
      <c r="P1220" s="15">
        <v>0</v>
      </c>
      <c r="Q1220" s="15">
        <f t="shared" si="246"/>
        <v>1</v>
      </c>
      <c r="R1220" s="15">
        <v>0</v>
      </c>
      <c r="S1220" s="15">
        <v>0</v>
      </c>
      <c r="T1220" s="15">
        <f t="shared" si="247"/>
        <v>0</v>
      </c>
      <c r="U1220" s="15">
        <f t="shared" si="248"/>
        <v>0</v>
      </c>
      <c r="V1220" s="15"/>
      <c r="W1220" s="15"/>
      <c r="X1220" s="15"/>
      <c r="Y1220" s="15"/>
      <c r="Z1220" s="21"/>
      <c r="AA1220" s="17"/>
      <c r="AB1220" s="17"/>
      <c r="AC1220" s="17"/>
      <c r="AD1220" s="17"/>
      <c r="AE1220" s="17"/>
      <c r="AF1220" s="24"/>
      <c r="AG1220" s="17"/>
      <c r="AH1220" s="24"/>
      <c r="AI1220" s="17"/>
      <c r="AJ1220" s="24"/>
      <c r="AK1220" s="17"/>
      <c r="AL1220" s="24"/>
      <c r="AM1220" s="17"/>
      <c r="AN1220" s="24"/>
      <c r="AO1220" s="17"/>
      <c r="AP1220" s="24"/>
      <c r="AQ1220" s="17"/>
      <c r="AR1220" s="24"/>
      <c r="AS1220" s="17"/>
      <c r="AT1220" s="24"/>
      <c r="AU1220" s="17"/>
      <c r="AV1220" s="24"/>
      <c r="AW1220" s="17"/>
      <c r="AX1220" s="24"/>
      <c r="AY1220" s="17"/>
      <c r="AZ1220" s="17"/>
      <c r="BA1220" s="17"/>
      <c r="BB1220" s="24"/>
      <c r="BC1220" s="17"/>
      <c r="BD1220" s="24"/>
      <c r="BE1220" s="17"/>
      <c r="BF1220" s="24"/>
      <c r="BG1220" s="17"/>
      <c r="BH1220" s="24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24"/>
      <c r="CQ1220" s="17"/>
      <c r="CR1220" s="24"/>
      <c r="CS1220" s="15">
        <f t="shared" si="240"/>
        <v>0</v>
      </c>
      <c r="CT1220" s="15">
        <f t="shared" si="241"/>
        <v>27.2</v>
      </c>
      <c r="CU1220" s="15">
        <f t="shared" si="242"/>
        <v>1</v>
      </c>
      <c r="CV1220" s="15">
        <f t="shared" si="243"/>
        <v>71</v>
      </c>
      <c r="CW1220" s="15"/>
      <c r="CX1220" s="15"/>
      <c r="CY1220" s="15">
        <f t="shared" si="244"/>
        <v>0</v>
      </c>
      <c r="CZ1220" s="15">
        <f>GG1220</f>
        <v>0</v>
      </c>
      <c r="DA1220" s="20"/>
      <c r="DB1220" s="17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>
        <v>63</v>
      </c>
      <c r="DP1220" s="17"/>
      <c r="DQ1220" s="15"/>
      <c r="DR1220" s="15"/>
      <c r="DS1220" s="15"/>
      <c r="DT1220" s="15"/>
      <c r="DU1220" s="15"/>
      <c r="DV1220" s="15"/>
      <c r="DW1220" s="15"/>
      <c r="DX1220" s="20"/>
      <c r="DY1220" s="15">
        <v>31.6</v>
      </c>
      <c r="DZ1220" s="20">
        <v>3</v>
      </c>
      <c r="EA1220" s="15"/>
      <c r="EB1220" s="20"/>
      <c r="EC1220" s="15"/>
      <c r="ED1220" s="20"/>
      <c r="EE1220" s="15"/>
      <c r="EF1220" s="20"/>
      <c r="EG1220" s="15"/>
      <c r="EH1220" s="20"/>
      <c r="EI1220" s="15"/>
      <c r="EJ1220" s="20"/>
      <c r="EK1220" s="15"/>
      <c r="EL1220" s="20"/>
      <c r="EM1220" s="15"/>
      <c r="EN1220" s="20"/>
      <c r="EO1220" s="15"/>
      <c r="EP1220" s="20"/>
      <c r="EQ1220" s="15"/>
      <c r="ER1220" s="20"/>
      <c r="ES1220" s="15"/>
      <c r="ET1220" s="20"/>
      <c r="EU1220" s="15"/>
      <c r="EV1220" s="20"/>
      <c r="EW1220" s="15"/>
      <c r="EX1220" s="20"/>
      <c r="EY1220" s="15"/>
      <c r="EZ1220" s="20"/>
      <c r="FA1220" s="15"/>
      <c r="FB1220" s="20"/>
      <c r="FC1220" s="15">
        <v>27.2</v>
      </c>
      <c r="FD1220" s="20">
        <v>3</v>
      </c>
      <c r="FE1220" s="15"/>
      <c r="FF1220" s="20"/>
      <c r="FG1220" s="15"/>
      <c r="FH1220" s="20"/>
      <c r="FI1220" s="15"/>
      <c r="FJ1220" s="20"/>
      <c r="FK1220" s="15"/>
      <c r="FL1220" s="20"/>
      <c r="FM1220" s="15"/>
      <c r="FN1220" s="20"/>
      <c r="FO1220" s="15"/>
      <c r="FP1220" s="20"/>
      <c r="FQ1220" s="15"/>
      <c r="FR1220" s="20"/>
      <c r="FS1220" s="15"/>
      <c r="FT1220" s="20"/>
      <c r="FU1220" s="15"/>
      <c r="FV1220" s="20"/>
      <c r="FW1220" s="15"/>
      <c r="FX1220" s="20"/>
      <c r="FY1220" s="15"/>
      <c r="FZ1220" s="20"/>
      <c r="GA1220" s="15"/>
      <c r="GB1220" s="20"/>
      <c r="GC1220" s="15">
        <v>71</v>
      </c>
      <c r="GD1220" s="20">
        <v>5</v>
      </c>
      <c r="GE1220" s="15"/>
      <c r="GF1220" s="20"/>
      <c r="GG1220" s="170"/>
    </row>
    <row r="1221" spans="1:189" s="2" customFormat="1" ht="14" x14ac:dyDescent="0.3">
      <c r="A1221" s="15" t="s">
        <v>130</v>
      </c>
      <c r="B1221" s="15" t="s">
        <v>126</v>
      </c>
      <c r="C1221" s="15" t="s">
        <v>301</v>
      </c>
      <c r="D1221" s="15" t="s">
        <v>1271</v>
      </c>
      <c r="E1221" s="15" t="str">
        <f t="shared" si="238"/>
        <v>Dylan Lim</v>
      </c>
      <c r="F1221" s="15" t="s">
        <v>135</v>
      </c>
      <c r="G1221" s="15">
        <v>999921387</v>
      </c>
      <c r="H1221" s="15">
        <f t="shared" si="239"/>
        <v>33</v>
      </c>
      <c r="I1221" s="15"/>
      <c r="J1221" s="15"/>
      <c r="K1221" s="16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6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>
        <f t="shared" si="240"/>
        <v>0</v>
      </c>
      <c r="CT1221" s="15">
        <f t="shared" si="241"/>
        <v>0</v>
      </c>
      <c r="CU1221" s="15">
        <f t="shared" si="242"/>
        <v>0</v>
      </c>
      <c r="CV1221" s="15">
        <f t="shared" si="243"/>
        <v>33</v>
      </c>
      <c r="CW1221" s="15"/>
      <c r="CX1221" s="15"/>
      <c r="CY1221" s="15">
        <f t="shared" si="244"/>
        <v>0</v>
      </c>
      <c r="CZ1221" s="15">
        <f>GG1221</f>
        <v>0</v>
      </c>
      <c r="DA1221" s="16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20"/>
      <c r="DY1221" s="15"/>
      <c r="DZ1221" s="20"/>
      <c r="EA1221" s="15"/>
      <c r="EB1221" s="20"/>
      <c r="EC1221" s="15"/>
      <c r="ED1221" s="20"/>
      <c r="EE1221" s="15"/>
      <c r="EF1221" s="20"/>
      <c r="EG1221" s="15"/>
      <c r="EH1221" s="20"/>
      <c r="EI1221" s="15"/>
      <c r="EJ1221" s="20"/>
      <c r="EK1221" s="15"/>
      <c r="EL1221" s="20"/>
      <c r="EM1221" s="15"/>
      <c r="EN1221" s="20"/>
      <c r="EO1221" s="15"/>
      <c r="EP1221" s="20"/>
      <c r="EQ1221" s="15"/>
      <c r="ER1221" s="20"/>
      <c r="ES1221" s="15"/>
      <c r="ET1221" s="20"/>
      <c r="EU1221" s="15"/>
      <c r="EV1221" s="20"/>
      <c r="EW1221" s="15"/>
      <c r="EX1221" s="20"/>
      <c r="EY1221" s="15"/>
      <c r="EZ1221" s="16"/>
      <c r="FA1221" s="15"/>
      <c r="FB1221" s="20"/>
      <c r="FC1221" s="15"/>
      <c r="FD1221" s="16"/>
      <c r="FE1221" s="15"/>
      <c r="FF1221" s="16"/>
      <c r="FG1221" s="15"/>
      <c r="FH1221" s="16"/>
      <c r="FI1221" s="15"/>
      <c r="FJ1221" s="16"/>
      <c r="FK1221" s="15"/>
      <c r="FL1221" s="16"/>
      <c r="FM1221" s="15"/>
      <c r="FN1221" s="16"/>
      <c r="FO1221" s="15"/>
      <c r="FP1221" s="20"/>
      <c r="FQ1221" s="15"/>
      <c r="FR1221" s="16"/>
      <c r="FS1221" s="15"/>
      <c r="FT1221" s="16"/>
      <c r="FU1221" s="15"/>
      <c r="FV1221" s="16"/>
      <c r="FW1221" s="15"/>
      <c r="FX1221" s="16"/>
      <c r="FY1221" s="15"/>
      <c r="FZ1221" s="16"/>
      <c r="GA1221" s="15"/>
      <c r="GB1221" s="16"/>
      <c r="GC1221" s="15"/>
      <c r="GD1221" s="20"/>
      <c r="GE1221" s="15">
        <v>33</v>
      </c>
      <c r="GF1221" s="20" t="s">
        <v>168</v>
      </c>
      <c r="GG1221" s="170"/>
    </row>
    <row r="1222" spans="1:189" s="2" customFormat="1" ht="14" x14ac:dyDescent="0.3">
      <c r="A1222" s="17" t="s">
        <v>130</v>
      </c>
      <c r="B1222" s="17" t="s">
        <v>134</v>
      </c>
      <c r="C1222" s="17" t="s">
        <v>148</v>
      </c>
      <c r="D1222" s="17" t="s">
        <v>1601</v>
      </c>
      <c r="E1222" s="15" t="str">
        <f t="shared" ref="E1222:E1285" si="249">CONCATENATE(C1222, " ",D1222)</f>
        <v>Kai Ramirez</v>
      </c>
      <c r="F1222" s="17" t="s">
        <v>135</v>
      </c>
      <c r="G1222" s="17">
        <v>999921390</v>
      </c>
      <c r="H1222" s="15">
        <f t="shared" ref="H1222:H1285" si="250">(L1222+M1222+N1222+O1222+P1222+R1222+S1222+T1222+U1222+V1222+X1222+Y1222+CT1222+CY1222+CS1222+CV1222)-J1222</f>
        <v>25</v>
      </c>
      <c r="I1222" s="15"/>
      <c r="J1222" s="15"/>
      <c r="K1222" s="16"/>
      <c r="L1222" s="15"/>
      <c r="M1222" s="15"/>
      <c r="N1222" s="15"/>
      <c r="O1222" s="15">
        <f t="shared" ref="O1222:O1253" si="251">SUM(EE1222, EI1222, EK1222, EM1222)</f>
        <v>25</v>
      </c>
      <c r="P1222" s="15">
        <v>0</v>
      </c>
      <c r="Q1222" s="15">
        <f t="shared" ref="Q1222:Q1253" si="252">COUNT(DI1222:DV1222)</f>
        <v>0</v>
      </c>
      <c r="R1222" s="15">
        <v>0</v>
      </c>
      <c r="S1222" s="15">
        <v>0</v>
      </c>
      <c r="T1222" s="15">
        <f t="shared" ref="T1222:T1253" si="253">EC1222</f>
        <v>0</v>
      </c>
      <c r="U1222" s="15">
        <f t="shared" ref="U1222:U1253" si="254">SUM(EG1222)</f>
        <v>0</v>
      </c>
      <c r="V1222" s="15"/>
      <c r="W1222" s="15"/>
      <c r="X1222" s="15"/>
      <c r="Y1222" s="15"/>
      <c r="Z1222" s="16"/>
      <c r="AA1222" s="15"/>
      <c r="AB1222" s="24"/>
      <c r="AC1222" s="15"/>
      <c r="AD1222" s="15"/>
      <c r="AE1222" s="15"/>
      <c r="AF1222" s="15"/>
      <c r="AG1222" s="15"/>
      <c r="AH1222" s="24"/>
      <c r="AI1222" s="15"/>
      <c r="AJ1222" s="15"/>
      <c r="AK1222" s="15"/>
      <c r="AL1222" s="15"/>
      <c r="AM1222" s="15"/>
      <c r="AN1222" s="24"/>
      <c r="AO1222" s="15"/>
      <c r="AP1222" s="24"/>
      <c r="AQ1222" s="15"/>
      <c r="AR1222" s="24"/>
      <c r="AS1222" s="15"/>
      <c r="AT1222" s="24"/>
      <c r="AU1222" s="15"/>
      <c r="AV1222" s="24"/>
      <c r="AW1222" s="15"/>
      <c r="AX1222" s="24"/>
      <c r="AY1222" s="15"/>
      <c r="AZ1222" s="15"/>
      <c r="BA1222" s="15"/>
      <c r="BB1222" s="15"/>
      <c r="BC1222" s="15"/>
      <c r="BD1222" s="15"/>
      <c r="BE1222" s="15"/>
      <c r="BF1222" s="24"/>
      <c r="BG1222" s="15"/>
      <c r="BH1222" s="24"/>
      <c r="BI1222" s="15"/>
      <c r="BJ1222" s="24"/>
      <c r="BK1222" s="15"/>
      <c r="BL1222" s="24"/>
      <c r="BM1222" s="15"/>
      <c r="BN1222" s="24"/>
      <c r="BO1222" s="15"/>
      <c r="BP1222" s="24"/>
      <c r="BQ1222" s="15"/>
      <c r="BR1222" s="24"/>
      <c r="BS1222" s="15"/>
      <c r="BT1222" s="24"/>
      <c r="BU1222" s="15"/>
      <c r="BV1222" s="24"/>
      <c r="BW1222" s="15"/>
      <c r="BX1222" s="24"/>
      <c r="BY1222" s="15"/>
      <c r="BZ1222" s="24"/>
      <c r="CA1222" s="15"/>
      <c r="CB1222" s="24"/>
      <c r="CC1222" s="15"/>
      <c r="CD1222" s="24"/>
      <c r="CE1222" s="15"/>
      <c r="CF1222" s="24"/>
      <c r="CG1222" s="15"/>
      <c r="CH1222" s="25"/>
      <c r="CI1222" s="15"/>
      <c r="CJ1222" s="25"/>
      <c r="CK1222" s="15"/>
      <c r="CL1222" s="25"/>
      <c r="CM1222" s="15"/>
      <c r="CN1222" s="25"/>
      <c r="CO1222" s="15"/>
      <c r="CP1222" s="25"/>
      <c r="CQ1222" s="15"/>
      <c r="CR1222" s="25"/>
      <c r="CS1222" s="15">
        <f t="shared" ref="CS1222:CS1285" si="255">SUM(FE1222)</f>
        <v>0</v>
      </c>
      <c r="CT1222" s="15">
        <f t="shared" ref="CT1222:CT1285" si="256">SUM(EQ1222,ES1222,EU1222,EW1222,FA1222,EY1222,FC1222,FG1222,FI1222,FK1222,FM1222,FQ1222,FS1222,FU1222,FW1222,FY1222,GA1222,FO1222)</f>
        <v>0</v>
      </c>
      <c r="CU1222" s="15">
        <f t="shared" ref="CU1222:CU1285" si="257">COUNT(ER1222,ET1222,EV1222,EX1222,FB1222,EZ1222,FD1222,FH1222,FJ1222,FL1222,FN1222,FR1222,FT1222,FV1222,FX1222,FZ1222,GB1222)</f>
        <v>0</v>
      </c>
      <c r="CV1222" s="15">
        <f t="shared" ref="CV1222:CV1285" si="258">GC1222+GE1222</f>
        <v>0</v>
      </c>
      <c r="CW1222" s="15"/>
      <c r="CX1222" s="15"/>
      <c r="CY1222" s="15">
        <f t="shared" ref="CY1222:CY1285" si="259">EO1222</f>
        <v>0</v>
      </c>
      <c r="CZ1222" s="15">
        <f>GG1222</f>
        <v>0</v>
      </c>
      <c r="DA1222" s="19"/>
      <c r="DB1222" s="17"/>
      <c r="DC1222" s="17">
        <f>0.4*30</f>
        <v>12</v>
      </c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7"/>
      <c r="DQ1222" s="17"/>
      <c r="DR1222" s="17"/>
      <c r="DS1222" s="17"/>
      <c r="DT1222" s="17"/>
      <c r="DU1222" s="17"/>
      <c r="DV1222" s="17"/>
      <c r="DW1222" s="15"/>
      <c r="DX1222" s="20"/>
      <c r="DY1222" s="15"/>
      <c r="DZ1222" s="20"/>
      <c r="EA1222" s="15"/>
      <c r="EB1222" s="20"/>
      <c r="EC1222" s="15"/>
      <c r="ED1222" s="20"/>
      <c r="EE1222" s="15">
        <v>25</v>
      </c>
      <c r="EF1222" s="20"/>
      <c r="EG1222" s="15"/>
      <c r="EH1222" s="20"/>
      <c r="EI1222" s="15"/>
      <c r="EJ1222" s="20"/>
      <c r="EK1222" s="15"/>
      <c r="EL1222" s="20"/>
      <c r="EM1222" s="15"/>
      <c r="EN1222" s="20"/>
      <c r="EO1222" s="15"/>
      <c r="EP1222" s="20"/>
      <c r="EQ1222" s="17"/>
      <c r="ER1222" s="20"/>
      <c r="ES1222" s="15"/>
      <c r="ET1222" s="20"/>
      <c r="EU1222" s="15"/>
      <c r="EV1222" s="20"/>
      <c r="EW1222" s="15"/>
      <c r="EX1222" s="20"/>
      <c r="EY1222" s="15"/>
      <c r="EZ1222" s="20"/>
      <c r="FA1222" s="15"/>
      <c r="FB1222" s="20"/>
      <c r="FC1222" s="15"/>
      <c r="FD1222" s="20"/>
      <c r="FE1222" s="15"/>
      <c r="FF1222" s="20"/>
      <c r="FG1222" s="15"/>
      <c r="FH1222" s="20"/>
      <c r="FI1222" s="15"/>
      <c r="FJ1222" s="20"/>
      <c r="FK1222" s="15"/>
      <c r="FL1222" s="20"/>
      <c r="FM1222" s="15"/>
      <c r="FN1222" s="20"/>
      <c r="FO1222" s="15"/>
      <c r="FP1222" s="20"/>
      <c r="FQ1222" s="15"/>
      <c r="FR1222" s="20"/>
      <c r="FS1222" s="15"/>
      <c r="FT1222" s="20"/>
      <c r="FU1222" s="15"/>
      <c r="FV1222" s="20"/>
      <c r="FW1222" s="15"/>
      <c r="FX1222" s="20"/>
      <c r="FY1222" s="15"/>
      <c r="FZ1222" s="20"/>
      <c r="GA1222" s="15"/>
      <c r="GB1222" s="20"/>
      <c r="GC1222" s="15"/>
      <c r="GD1222" s="20"/>
      <c r="GE1222" s="15"/>
      <c r="GF1222" s="20"/>
      <c r="GG1222" s="170"/>
    </row>
    <row r="1223" spans="1:189" s="2" customFormat="1" ht="14" x14ac:dyDescent="0.3">
      <c r="A1223" s="17" t="s">
        <v>133</v>
      </c>
      <c r="B1223" s="17" t="s">
        <v>140</v>
      </c>
      <c r="C1223" s="17" t="s">
        <v>1164</v>
      </c>
      <c r="D1223" s="17" t="s">
        <v>669</v>
      </c>
      <c r="E1223" s="15" t="str">
        <f t="shared" si="249"/>
        <v>Gabrielle Salvador</v>
      </c>
      <c r="F1223" s="17" t="s">
        <v>128</v>
      </c>
      <c r="G1223" s="17">
        <v>999921391</v>
      </c>
      <c r="H1223" s="15">
        <f t="shared" si="250"/>
        <v>50</v>
      </c>
      <c r="I1223" s="15"/>
      <c r="J1223" s="17">
        <f>(O1223+P1223+R1223+S1223+T1223+U1223)/2</f>
        <v>5</v>
      </c>
      <c r="K1223" s="16"/>
      <c r="L1223" s="15"/>
      <c r="M1223" s="15"/>
      <c r="N1223" s="15"/>
      <c r="O1223" s="15">
        <f t="shared" si="251"/>
        <v>10</v>
      </c>
      <c r="P1223" s="15">
        <v>0</v>
      </c>
      <c r="Q1223" s="15">
        <f t="shared" si="252"/>
        <v>0</v>
      </c>
      <c r="R1223" s="15">
        <v>0</v>
      </c>
      <c r="S1223" s="15">
        <v>0</v>
      </c>
      <c r="T1223" s="15">
        <f t="shared" si="253"/>
        <v>0</v>
      </c>
      <c r="U1223" s="15">
        <f t="shared" si="254"/>
        <v>0</v>
      </c>
      <c r="V1223" s="15"/>
      <c r="W1223" s="15"/>
      <c r="X1223" s="15"/>
      <c r="Y1223" s="15"/>
      <c r="Z1223" s="16"/>
      <c r="AA1223" s="15"/>
      <c r="AB1223" s="24"/>
      <c r="AC1223" s="15"/>
      <c r="AD1223" s="15"/>
      <c r="AE1223" s="15"/>
      <c r="AF1223" s="15"/>
      <c r="AG1223" s="15"/>
      <c r="AH1223" s="24"/>
      <c r="AI1223" s="15"/>
      <c r="AJ1223" s="15"/>
      <c r="AK1223" s="15"/>
      <c r="AL1223" s="15"/>
      <c r="AM1223" s="15"/>
      <c r="AN1223" s="24"/>
      <c r="AO1223" s="15"/>
      <c r="AP1223" s="24"/>
      <c r="AQ1223" s="15"/>
      <c r="AR1223" s="24"/>
      <c r="AS1223" s="15"/>
      <c r="AT1223" s="24"/>
      <c r="AU1223" s="15"/>
      <c r="AV1223" s="24"/>
      <c r="AW1223" s="15"/>
      <c r="AX1223" s="24"/>
      <c r="AY1223" s="15"/>
      <c r="AZ1223" s="15"/>
      <c r="BA1223" s="15"/>
      <c r="BB1223" s="15"/>
      <c r="BC1223" s="15"/>
      <c r="BD1223" s="15"/>
      <c r="BE1223" s="15"/>
      <c r="BF1223" s="24"/>
      <c r="BG1223" s="15"/>
      <c r="BH1223" s="24"/>
      <c r="BI1223" s="15"/>
      <c r="BJ1223" s="24"/>
      <c r="BK1223" s="15"/>
      <c r="BL1223" s="24"/>
      <c r="BM1223" s="15"/>
      <c r="BN1223" s="24"/>
      <c r="BO1223" s="15"/>
      <c r="BP1223" s="24"/>
      <c r="BQ1223" s="15"/>
      <c r="BR1223" s="24"/>
      <c r="BS1223" s="15"/>
      <c r="BT1223" s="24"/>
      <c r="BU1223" s="15"/>
      <c r="BV1223" s="24"/>
      <c r="BW1223" s="15"/>
      <c r="BX1223" s="24"/>
      <c r="BY1223" s="15"/>
      <c r="BZ1223" s="24"/>
      <c r="CA1223" s="15"/>
      <c r="CB1223" s="24"/>
      <c r="CC1223" s="15"/>
      <c r="CD1223" s="24"/>
      <c r="CE1223" s="15"/>
      <c r="CF1223" s="24"/>
      <c r="CG1223" s="15"/>
      <c r="CH1223" s="25"/>
      <c r="CI1223" s="15"/>
      <c r="CJ1223" s="25"/>
      <c r="CK1223" s="15"/>
      <c r="CL1223" s="25"/>
      <c r="CM1223" s="15"/>
      <c r="CN1223" s="25"/>
      <c r="CO1223" s="15"/>
      <c r="CP1223" s="25"/>
      <c r="CQ1223" s="15"/>
      <c r="CR1223" s="25"/>
      <c r="CS1223" s="15">
        <f t="shared" si="255"/>
        <v>0</v>
      </c>
      <c r="CT1223" s="15">
        <f t="shared" si="256"/>
        <v>45</v>
      </c>
      <c r="CU1223" s="15">
        <f t="shared" si="257"/>
        <v>1</v>
      </c>
      <c r="CV1223" s="15">
        <f t="shared" si="258"/>
        <v>0</v>
      </c>
      <c r="CW1223" s="15"/>
      <c r="CX1223" s="15"/>
      <c r="CY1223" s="15">
        <f t="shared" si="259"/>
        <v>0</v>
      </c>
      <c r="CZ1223" s="15">
        <f>GG1223</f>
        <v>0</v>
      </c>
      <c r="DA1223" s="19"/>
      <c r="DB1223" s="17"/>
      <c r="DC1223" s="17">
        <v>45</v>
      </c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7"/>
      <c r="DQ1223" s="17"/>
      <c r="DR1223" s="17"/>
      <c r="DS1223" s="17"/>
      <c r="DT1223" s="17"/>
      <c r="DU1223" s="17"/>
      <c r="DV1223" s="17"/>
      <c r="DW1223" s="15"/>
      <c r="DX1223" s="20"/>
      <c r="DY1223" s="15"/>
      <c r="DZ1223" s="20"/>
      <c r="EA1223" s="15"/>
      <c r="EB1223" s="20"/>
      <c r="EC1223" s="15"/>
      <c r="ED1223" s="20"/>
      <c r="EE1223" s="15">
        <f>0.4*25</f>
        <v>10</v>
      </c>
      <c r="EF1223" s="20"/>
      <c r="EG1223" s="15"/>
      <c r="EH1223" s="20"/>
      <c r="EI1223" s="15"/>
      <c r="EJ1223" s="20"/>
      <c r="EK1223" s="15"/>
      <c r="EL1223" s="20"/>
      <c r="EM1223" s="15"/>
      <c r="EN1223" s="20"/>
      <c r="EO1223" s="15"/>
      <c r="EP1223" s="20"/>
      <c r="EQ1223" s="17">
        <v>45</v>
      </c>
      <c r="ER1223" s="20">
        <v>2</v>
      </c>
      <c r="ES1223" s="15"/>
      <c r="ET1223" s="20"/>
      <c r="EU1223" s="15"/>
      <c r="EV1223" s="20"/>
      <c r="EW1223" s="15"/>
      <c r="EX1223" s="20"/>
      <c r="EY1223" s="15"/>
      <c r="EZ1223" s="20"/>
      <c r="FA1223" s="15"/>
      <c r="FB1223" s="20"/>
      <c r="FC1223" s="15"/>
      <c r="FD1223" s="20"/>
      <c r="FE1223" s="15"/>
      <c r="FF1223" s="20"/>
      <c r="FG1223" s="15"/>
      <c r="FH1223" s="20"/>
      <c r="FI1223" s="15"/>
      <c r="FJ1223" s="20"/>
      <c r="FK1223" s="15"/>
      <c r="FL1223" s="20"/>
      <c r="FM1223" s="15"/>
      <c r="FN1223" s="20"/>
      <c r="FO1223" s="15"/>
      <c r="FP1223" s="20"/>
      <c r="FQ1223" s="15"/>
      <c r="FR1223" s="20"/>
      <c r="FS1223" s="15"/>
      <c r="FT1223" s="20"/>
      <c r="FU1223" s="15"/>
      <c r="FV1223" s="20"/>
      <c r="FW1223" s="15"/>
      <c r="FX1223" s="20"/>
      <c r="FY1223" s="15"/>
      <c r="FZ1223" s="20"/>
      <c r="GA1223" s="15"/>
      <c r="GB1223" s="20"/>
      <c r="GC1223" s="15"/>
      <c r="GD1223" s="20"/>
      <c r="GE1223" s="15"/>
      <c r="GF1223" s="20"/>
      <c r="GG1223" s="170"/>
    </row>
    <row r="1224" spans="1:189" s="2" customFormat="1" ht="14" x14ac:dyDescent="0.3">
      <c r="A1224" s="15" t="s">
        <v>130</v>
      </c>
      <c r="B1224" s="15" t="s">
        <v>140</v>
      </c>
      <c r="C1224" s="15" t="s">
        <v>765</v>
      </c>
      <c r="D1224" s="15" t="s">
        <v>411</v>
      </c>
      <c r="E1224" s="15" t="str">
        <f t="shared" si="249"/>
        <v>Danica BUI</v>
      </c>
      <c r="F1224" s="15" t="s">
        <v>128</v>
      </c>
      <c r="G1224" s="15">
        <v>999921406</v>
      </c>
      <c r="H1224" s="15">
        <f t="shared" si="250"/>
        <v>38</v>
      </c>
      <c r="I1224" s="15"/>
      <c r="J1224" s="15"/>
      <c r="K1224" s="16"/>
      <c r="L1224" s="15"/>
      <c r="M1224" s="15"/>
      <c r="N1224" s="15"/>
      <c r="O1224" s="15">
        <f t="shared" si="251"/>
        <v>0</v>
      </c>
      <c r="P1224" s="15">
        <v>0</v>
      </c>
      <c r="Q1224" s="15">
        <f t="shared" si="252"/>
        <v>0</v>
      </c>
      <c r="R1224" s="15">
        <v>0</v>
      </c>
      <c r="S1224" s="15">
        <v>0</v>
      </c>
      <c r="T1224" s="15">
        <f t="shared" si="253"/>
        <v>0</v>
      </c>
      <c r="U1224" s="15">
        <f t="shared" si="254"/>
        <v>0</v>
      </c>
      <c r="V1224" s="15"/>
      <c r="W1224" s="15"/>
      <c r="X1224" s="15"/>
      <c r="Y1224" s="15"/>
      <c r="Z1224" s="16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>
        <f t="shared" si="255"/>
        <v>0</v>
      </c>
      <c r="CT1224" s="15">
        <f t="shared" si="256"/>
        <v>38</v>
      </c>
      <c r="CU1224" s="15">
        <f t="shared" si="257"/>
        <v>0</v>
      </c>
      <c r="CV1224" s="15">
        <f t="shared" si="258"/>
        <v>0</v>
      </c>
      <c r="CW1224" s="15"/>
      <c r="CX1224" s="15"/>
      <c r="CY1224" s="15">
        <f t="shared" si="259"/>
        <v>0</v>
      </c>
      <c r="CZ1224" s="15">
        <f>GG1224</f>
        <v>0</v>
      </c>
      <c r="DA1224" s="16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20"/>
      <c r="DY1224" s="15"/>
      <c r="DZ1224" s="20"/>
      <c r="EA1224" s="15"/>
      <c r="EB1224" s="20"/>
      <c r="EC1224" s="15"/>
      <c r="ED1224" s="20"/>
      <c r="EE1224" s="15"/>
      <c r="EF1224" s="20"/>
      <c r="EG1224" s="15"/>
      <c r="EH1224" s="20"/>
      <c r="EI1224" s="15"/>
      <c r="EJ1224" s="20"/>
      <c r="EK1224" s="15"/>
      <c r="EL1224" s="20"/>
      <c r="EM1224" s="15"/>
      <c r="EN1224" s="20"/>
      <c r="EO1224" s="15"/>
      <c r="EP1224" s="20"/>
      <c r="EQ1224" s="15"/>
      <c r="ER1224" s="20"/>
      <c r="ES1224" s="15"/>
      <c r="ET1224" s="20"/>
      <c r="EU1224" s="15"/>
      <c r="EV1224" s="20"/>
      <c r="EW1224" s="15"/>
      <c r="EX1224" s="20"/>
      <c r="EY1224" s="15"/>
      <c r="EZ1224" s="20"/>
      <c r="FA1224" s="15"/>
      <c r="FB1224" s="20"/>
      <c r="FC1224" s="15">
        <v>38</v>
      </c>
      <c r="FD1224" s="20" t="s">
        <v>129</v>
      </c>
      <c r="FE1224" s="15"/>
      <c r="FF1224" s="20"/>
      <c r="FG1224" s="15"/>
      <c r="FH1224" s="20"/>
      <c r="FI1224" s="15"/>
      <c r="FJ1224" s="20"/>
      <c r="FK1224" s="15"/>
      <c r="FL1224" s="20"/>
      <c r="FM1224" s="15"/>
      <c r="FN1224" s="20"/>
      <c r="FO1224" s="15"/>
      <c r="FP1224" s="20"/>
      <c r="FQ1224" s="15"/>
      <c r="FR1224" s="20"/>
      <c r="FS1224" s="15"/>
      <c r="FT1224" s="20"/>
      <c r="FU1224" s="15"/>
      <c r="FV1224" s="20"/>
      <c r="FW1224" s="15"/>
      <c r="FX1224" s="20"/>
      <c r="FY1224" s="15"/>
      <c r="FZ1224" s="20"/>
      <c r="GA1224" s="15"/>
      <c r="GB1224" s="20"/>
      <c r="GC1224" s="15"/>
      <c r="GD1224" s="20"/>
      <c r="GE1224" s="15"/>
      <c r="GF1224" s="20"/>
      <c r="GG1224" s="170"/>
    </row>
    <row r="1225" spans="1:189" s="2" customFormat="1" ht="14" x14ac:dyDescent="0.3">
      <c r="A1225" s="15" t="s">
        <v>146</v>
      </c>
      <c r="B1225" s="15" t="s">
        <v>140</v>
      </c>
      <c r="C1225" s="17" t="s">
        <v>324</v>
      </c>
      <c r="D1225" s="17" t="s">
        <v>886</v>
      </c>
      <c r="E1225" s="15" t="str">
        <f t="shared" si="249"/>
        <v>Evelyn HA</v>
      </c>
      <c r="F1225" s="15" t="s">
        <v>128</v>
      </c>
      <c r="G1225" s="17">
        <v>999921408</v>
      </c>
      <c r="H1225" s="15">
        <f t="shared" si="250"/>
        <v>185</v>
      </c>
      <c r="I1225" s="17"/>
      <c r="J1225" s="17">
        <f>(O1225+P1225+R1225+S1225+T1225+U1225)/2</f>
        <v>12</v>
      </c>
      <c r="K1225" s="21"/>
      <c r="L1225" s="15"/>
      <c r="M1225" s="15"/>
      <c r="N1225" s="15"/>
      <c r="O1225" s="15">
        <f t="shared" si="251"/>
        <v>0</v>
      </c>
      <c r="P1225" s="15">
        <v>0</v>
      </c>
      <c r="Q1225" s="15">
        <f t="shared" si="252"/>
        <v>1</v>
      </c>
      <c r="R1225" s="15">
        <v>0</v>
      </c>
      <c r="S1225" s="15">
        <v>0</v>
      </c>
      <c r="T1225" s="15">
        <f t="shared" si="253"/>
        <v>24</v>
      </c>
      <c r="U1225" s="15">
        <f t="shared" si="254"/>
        <v>0</v>
      </c>
      <c r="V1225" s="15"/>
      <c r="W1225" s="15"/>
      <c r="X1225" s="15"/>
      <c r="Y1225" s="15"/>
      <c r="Z1225" s="21"/>
      <c r="AA1225" s="17"/>
      <c r="AB1225" s="17"/>
      <c r="AC1225" s="17"/>
      <c r="AD1225" s="17"/>
      <c r="AE1225" s="17"/>
      <c r="AF1225" s="24"/>
      <c r="AG1225" s="17"/>
      <c r="AH1225" s="24"/>
      <c r="AI1225" s="17"/>
      <c r="AJ1225" s="24"/>
      <c r="AK1225" s="17"/>
      <c r="AL1225" s="24"/>
      <c r="AM1225" s="17"/>
      <c r="AN1225" s="24"/>
      <c r="AO1225" s="17"/>
      <c r="AP1225" s="24"/>
      <c r="AQ1225" s="17"/>
      <c r="AR1225" s="24"/>
      <c r="AS1225" s="17"/>
      <c r="AT1225" s="24"/>
      <c r="AU1225" s="17"/>
      <c r="AV1225" s="24"/>
      <c r="AW1225" s="17"/>
      <c r="AX1225" s="24"/>
      <c r="AY1225" s="17"/>
      <c r="AZ1225" s="17"/>
      <c r="BA1225" s="17"/>
      <c r="BB1225" s="24"/>
      <c r="BC1225" s="17"/>
      <c r="BD1225" s="24"/>
      <c r="BE1225" s="17"/>
      <c r="BF1225" s="24"/>
      <c r="BG1225" s="17"/>
      <c r="BH1225" s="24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24"/>
      <c r="CQ1225" s="17"/>
      <c r="CR1225" s="24"/>
      <c r="CS1225" s="15">
        <f t="shared" si="255"/>
        <v>0</v>
      </c>
      <c r="CT1225" s="15">
        <f t="shared" si="256"/>
        <v>68</v>
      </c>
      <c r="CU1225" s="15">
        <f t="shared" si="257"/>
        <v>1</v>
      </c>
      <c r="CV1225" s="15">
        <f t="shared" si="258"/>
        <v>105</v>
      </c>
      <c r="CW1225" s="15"/>
      <c r="CX1225" s="15"/>
      <c r="CY1225" s="15">
        <f t="shared" si="259"/>
        <v>0</v>
      </c>
      <c r="CZ1225" s="15">
        <f>GG1225</f>
        <v>0</v>
      </c>
      <c r="DA1225" s="20"/>
      <c r="DB1225" s="17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>
        <v>30</v>
      </c>
      <c r="DP1225" s="17"/>
      <c r="DQ1225" s="15"/>
      <c r="DR1225" s="15"/>
      <c r="DS1225" s="15"/>
      <c r="DT1225" s="15"/>
      <c r="DU1225" s="15"/>
      <c r="DV1225" s="15"/>
      <c r="DW1225" s="15"/>
      <c r="DX1225" s="20"/>
      <c r="DY1225" s="15">
        <v>28</v>
      </c>
      <c r="DZ1225" s="20">
        <v>1</v>
      </c>
      <c r="EA1225" s="15"/>
      <c r="EB1225" s="20"/>
      <c r="EC1225" s="15">
        <v>24</v>
      </c>
      <c r="ED1225" s="20">
        <v>2</v>
      </c>
      <c r="EE1225" s="15"/>
      <c r="EF1225" s="20"/>
      <c r="EG1225" s="15"/>
      <c r="EH1225" s="20"/>
      <c r="EI1225" s="15"/>
      <c r="EJ1225" s="20"/>
      <c r="EK1225" s="15"/>
      <c r="EL1225" s="20"/>
      <c r="EM1225" s="15"/>
      <c r="EN1225" s="20"/>
      <c r="EO1225" s="15"/>
      <c r="EP1225" s="20"/>
      <c r="EQ1225" s="15"/>
      <c r="ER1225" s="20"/>
      <c r="ES1225" s="15"/>
      <c r="ET1225" s="20"/>
      <c r="EU1225" s="15"/>
      <c r="EV1225" s="20"/>
      <c r="EW1225" s="15"/>
      <c r="EX1225" s="20"/>
      <c r="EY1225" s="15"/>
      <c r="EZ1225" s="20"/>
      <c r="FA1225" s="15"/>
      <c r="FB1225" s="20"/>
      <c r="FC1225" s="15">
        <v>68</v>
      </c>
      <c r="FD1225" s="20">
        <v>3</v>
      </c>
      <c r="FE1225" s="15"/>
      <c r="FF1225" s="20"/>
      <c r="FG1225" s="15"/>
      <c r="FH1225" s="20"/>
      <c r="FI1225" s="15"/>
      <c r="FJ1225" s="20"/>
      <c r="FK1225" s="15"/>
      <c r="FL1225" s="20"/>
      <c r="FM1225" s="15"/>
      <c r="FN1225" s="20"/>
      <c r="FO1225" s="15"/>
      <c r="FP1225" s="20"/>
      <c r="FQ1225" s="15"/>
      <c r="FR1225" s="20"/>
      <c r="FS1225" s="15"/>
      <c r="FT1225" s="20"/>
      <c r="FU1225" s="15"/>
      <c r="FV1225" s="20"/>
      <c r="FW1225" s="15"/>
      <c r="FX1225" s="20"/>
      <c r="FY1225" s="15"/>
      <c r="FZ1225" s="20"/>
      <c r="GA1225" s="15"/>
      <c r="GB1225" s="20"/>
      <c r="GC1225" s="15">
        <v>105</v>
      </c>
      <c r="GD1225" s="20">
        <v>2</v>
      </c>
      <c r="GE1225" s="15"/>
      <c r="GF1225" s="20"/>
      <c r="GG1225" s="170"/>
    </row>
    <row r="1226" spans="1:189" s="2" customFormat="1" ht="14" x14ac:dyDescent="0.3">
      <c r="A1226" s="15" t="s">
        <v>130</v>
      </c>
      <c r="B1226" s="15" t="s">
        <v>142</v>
      </c>
      <c r="C1226" s="15" t="s">
        <v>431</v>
      </c>
      <c r="D1226" s="15" t="s">
        <v>432</v>
      </c>
      <c r="E1226" s="15" t="str">
        <f t="shared" si="249"/>
        <v>Summer Aeryn CABRERA</v>
      </c>
      <c r="F1226" s="15" t="s">
        <v>128</v>
      </c>
      <c r="G1226" s="15">
        <v>999921418</v>
      </c>
      <c r="H1226" s="15">
        <f t="shared" si="250"/>
        <v>81.75</v>
      </c>
      <c r="I1226" s="17"/>
      <c r="J1226" s="17">
        <f>(O1226+P1226+R1226+S1226+T1226+U1226)/2</f>
        <v>18.75</v>
      </c>
      <c r="K1226" s="21"/>
      <c r="L1226" s="15"/>
      <c r="M1226" s="15"/>
      <c r="N1226" s="15"/>
      <c r="O1226" s="15">
        <f t="shared" si="251"/>
        <v>37.5</v>
      </c>
      <c r="P1226" s="15">
        <v>0</v>
      </c>
      <c r="Q1226" s="15">
        <f t="shared" si="252"/>
        <v>1</v>
      </c>
      <c r="R1226" s="15">
        <v>0</v>
      </c>
      <c r="S1226" s="15">
        <v>0</v>
      </c>
      <c r="T1226" s="15">
        <f t="shared" si="253"/>
        <v>0</v>
      </c>
      <c r="U1226" s="15">
        <f t="shared" si="254"/>
        <v>0</v>
      </c>
      <c r="V1226" s="15"/>
      <c r="W1226" s="15"/>
      <c r="X1226" s="15"/>
      <c r="Y1226" s="15"/>
      <c r="Z1226" s="21"/>
      <c r="AA1226" s="17"/>
      <c r="AB1226" s="17"/>
      <c r="AC1226" s="17"/>
      <c r="AD1226" s="17"/>
      <c r="AE1226" s="17"/>
      <c r="AF1226" s="24"/>
      <c r="AG1226" s="17"/>
      <c r="AH1226" s="24"/>
      <c r="AI1226" s="17"/>
      <c r="AJ1226" s="24"/>
      <c r="AK1226" s="17"/>
      <c r="AL1226" s="24"/>
      <c r="AM1226" s="17"/>
      <c r="AN1226" s="24"/>
      <c r="AO1226" s="17"/>
      <c r="AP1226" s="24"/>
      <c r="AQ1226" s="17"/>
      <c r="AR1226" s="24"/>
      <c r="AS1226" s="17"/>
      <c r="AT1226" s="24"/>
      <c r="AU1226" s="17"/>
      <c r="AV1226" s="24"/>
      <c r="AW1226" s="17"/>
      <c r="AX1226" s="24"/>
      <c r="AY1226" s="17"/>
      <c r="AZ1226" s="17"/>
      <c r="BA1226" s="17"/>
      <c r="BB1226" s="24"/>
      <c r="BC1226" s="17"/>
      <c r="BD1226" s="24"/>
      <c r="BE1226" s="17"/>
      <c r="BF1226" s="24"/>
      <c r="BG1226" s="17"/>
      <c r="BH1226" s="24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24"/>
      <c r="CQ1226" s="17"/>
      <c r="CR1226" s="24"/>
      <c r="CS1226" s="15">
        <f t="shared" si="255"/>
        <v>0</v>
      </c>
      <c r="CT1226" s="15">
        <f t="shared" si="256"/>
        <v>63</v>
      </c>
      <c r="CU1226" s="15">
        <f t="shared" si="257"/>
        <v>1</v>
      </c>
      <c r="CV1226" s="15">
        <f t="shared" si="258"/>
        <v>0</v>
      </c>
      <c r="CW1226" s="15"/>
      <c r="CX1226" s="15"/>
      <c r="CY1226" s="15">
        <f t="shared" si="259"/>
        <v>0</v>
      </c>
      <c r="CZ1226" s="15">
        <f>GG1226</f>
        <v>0</v>
      </c>
      <c r="DA1226" s="20"/>
      <c r="DB1226" s="17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>
        <f>0.4*51</f>
        <v>20.400000000000002</v>
      </c>
      <c r="DP1226" s="17"/>
      <c r="DQ1226" s="15"/>
      <c r="DR1226" s="15"/>
      <c r="DS1226" s="15"/>
      <c r="DT1226" s="15"/>
      <c r="DU1226" s="15"/>
      <c r="DV1226" s="15"/>
      <c r="DW1226" s="15"/>
      <c r="DX1226" s="20"/>
      <c r="DY1226" s="15"/>
      <c r="DZ1226" s="20"/>
      <c r="EA1226" s="15"/>
      <c r="EB1226" s="20"/>
      <c r="EC1226" s="15"/>
      <c r="ED1226" s="20"/>
      <c r="EE1226" s="15"/>
      <c r="EF1226" s="20"/>
      <c r="EG1226" s="15"/>
      <c r="EH1226" s="20"/>
      <c r="EI1226" s="15"/>
      <c r="EJ1226" s="20"/>
      <c r="EK1226" s="15"/>
      <c r="EL1226" s="20"/>
      <c r="EM1226" s="15">
        <v>37.5</v>
      </c>
      <c r="EN1226" s="20">
        <v>2</v>
      </c>
      <c r="EO1226" s="15"/>
      <c r="EP1226" s="20"/>
      <c r="EQ1226" s="15"/>
      <c r="ER1226" s="20"/>
      <c r="ES1226" s="15"/>
      <c r="ET1226" s="20"/>
      <c r="EU1226" s="15"/>
      <c r="EV1226" s="20"/>
      <c r="EW1226" s="15"/>
      <c r="EX1226" s="20"/>
      <c r="EY1226" s="15"/>
      <c r="EZ1226" s="20"/>
      <c r="FA1226" s="15"/>
      <c r="FB1226" s="20"/>
      <c r="FC1226" s="15">
        <v>63</v>
      </c>
      <c r="FD1226" s="20">
        <v>5</v>
      </c>
      <c r="FE1226" s="15"/>
      <c r="FF1226" s="20"/>
      <c r="FG1226" s="15"/>
      <c r="FH1226" s="20"/>
      <c r="FI1226" s="15"/>
      <c r="FJ1226" s="20"/>
      <c r="FK1226" s="15"/>
      <c r="FL1226" s="20"/>
      <c r="FM1226" s="15"/>
      <c r="FN1226" s="20"/>
      <c r="FO1226" s="15"/>
      <c r="FP1226" s="20"/>
      <c r="FQ1226" s="15"/>
      <c r="FR1226" s="20"/>
      <c r="FS1226" s="15"/>
      <c r="FT1226" s="20"/>
      <c r="FU1226" s="15"/>
      <c r="FV1226" s="20"/>
      <c r="FW1226" s="15"/>
      <c r="FX1226" s="20"/>
      <c r="FY1226" s="15"/>
      <c r="FZ1226" s="20"/>
      <c r="GA1226" s="15"/>
      <c r="GB1226" s="20"/>
      <c r="GC1226" s="15"/>
      <c r="GD1226" s="20"/>
      <c r="GE1226" s="15"/>
      <c r="GF1226" s="20"/>
      <c r="GG1226" s="170"/>
    </row>
    <row r="1227" spans="1:189" s="2" customFormat="1" ht="14" x14ac:dyDescent="0.3">
      <c r="A1227" s="15" t="s">
        <v>133</v>
      </c>
      <c r="B1227" s="15" t="s">
        <v>142</v>
      </c>
      <c r="C1227" s="15" t="s">
        <v>585</v>
      </c>
      <c r="D1227" s="15" t="s">
        <v>1323</v>
      </c>
      <c r="E1227" s="15" t="str">
        <f t="shared" si="249"/>
        <v>Nathan LUI</v>
      </c>
      <c r="F1227" s="15" t="s">
        <v>135</v>
      </c>
      <c r="G1227" s="15">
        <v>999921419</v>
      </c>
      <c r="H1227" s="15">
        <f t="shared" si="250"/>
        <v>28</v>
      </c>
      <c r="I1227" s="17"/>
      <c r="J1227" s="17"/>
      <c r="K1227" s="21"/>
      <c r="L1227" s="15"/>
      <c r="M1227" s="15"/>
      <c r="N1227" s="15"/>
      <c r="O1227" s="15">
        <f t="shared" si="251"/>
        <v>28</v>
      </c>
      <c r="P1227" s="15">
        <v>0</v>
      </c>
      <c r="Q1227" s="15">
        <f t="shared" si="252"/>
        <v>1</v>
      </c>
      <c r="R1227" s="15">
        <v>0</v>
      </c>
      <c r="S1227" s="15">
        <v>0</v>
      </c>
      <c r="T1227" s="15">
        <f t="shared" si="253"/>
        <v>0</v>
      </c>
      <c r="U1227" s="15">
        <f t="shared" si="254"/>
        <v>0</v>
      </c>
      <c r="V1227" s="15"/>
      <c r="W1227" s="15"/>
      <c r="X1227" s="15"/>
      <c r="Y1227" s="15"/>
      <c r="Z1227" s="21"/>
      <c r="AA1227" s="17"/>
      <c r="AB1227" s="17"/>
      <c r="AC1227" s="17"/>
      <c r="AD1227" s="17"/>
      <c r="AE1227" s="17"/>
      <c r="AF1227" s="24"/>
      <c r="AG1227" s="17"/>
      <c r="AH1227" s="24"/>
      <c r="AI1227" s="17"/>
      <c r="AJ1227" s="24"/>
      <c r="AK1227" s="17"/>
      <c r="AL1227" s="24"/>
      <c r="AM1227" s="17"/>
      <c r="AN1227" s="24"/>
      <c r="AO1227" s="17"/>
      <c r="AP1227" s="24"/>
      <c r="AQ1227" s="17"/>
      <c r="AR1227" s="24"/>
      <c r="AS1227" s="17"/>
      <c r="AT1227" s="24"/>
      <c r="AU1227" s="17"/>
      <c r="AV1227" s="24"/>
      <c r="AW1227" s="17"/>
      <c r="AX1227" s="24"/>
      <c r="AY1227" s="17"/>
      <c r="AZ1227" s="17"/>
      <c r="BA1227" s="17"/>
      <c r="BB1227" s="24"/>
      <c r="BC1227" s="17"/>
      <c r="BD1227" s="24"/>
      <c r="BE1227" s="17"/>
      <c r="BF1227" s="24"/>
      <c r="BG1227" s="17"/>
      <c r="BH1227" s="24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24"/>
      <c r="CQ1227" s="17"/>
      <c r="CR1227" s="24"/>
      <c r="CS1227" s="15">
        <f t="shared" si="255"/>
        <v>0</v>
      </c>
      <c r="CT1227" s="15">
        <f t="shared" si="256"/>
        <v>0</v>
      </c>
      <c r="CU1227" s="15">
        <f t="shared" si="257"/>
        <v>0</v>
      </c>
      <c r="CV1227" s="15">
        <f t="shared" si="258"/>
        <v>0</v>
      </c>
      <c r="CW1227" s="15"/>
      <c r="CX1227" s="15"/>
      <c r="CY1227" s="15">
        <f t="shared" si="259"/>
        <v>0</v>
      </c>
      <c r="CZ1227" s="15">
        <f>GG1227</f>
        <v>0</v>
      </c>
      <c r="DA1227" s="20"/>
      <c r="DB1227" s="17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>
        <f>0.4*38</f>
        <v>15.200000000000001</v>
      </c>
      <c r="DP1227" s="17"/>
      <c r="DQ1227" s="15"/>
      <c r="DR1227" s="15"/>
      <c r="DS1227" s="15"/>
      <c r="DT1227" s="15"/>
      <c r="DU1227" s="15"/>
      <c r="DV1227" s="15"/>
      <c r="DW1227" s="15"/>
      <c r="DX1227" s="20"/>
      <c r="DY1227" s="15"/>
      <c r="DZ1227" s="20"/>
      <c r="EA1227" s="15"/>
      <c r="EB1227" s="20"/>
      <c r="EC1227" s="15"/>
      <c r="ED1227" s="20"/>
      <c r="EE1227" s="15"/>
      <c r="EF1227" s="20"/>
      <c r="EG1227" s="15"/>
      <c r="EH1227" s="20"/>
      <c r="EI1227" s="15"/>
      <c r="EJ1227" s="20"/>
      <c r="EK1227" s="15"/>
      <c r="EL1227" s="20"/>
      <c r="EM1227" s="15">
        <v>28</v>
      </c>
      <c r="EN1227" s="20">
        <v>3</v>
      </c>
      <c r="EO1227" s="15"/>
      <c r="EP1227" s="20"/>
      <c r="EQ1227" s="15"/>
      <c r="ER1227" s="20"/>
      <c r="ES1227" s="15"/>
      <c r="ET1227" s="20"/>
      <c r="EU1227" s="15"/>
      <c r="EV1227" s="20"/>
      <c r="EW1227" s="15"/>
      <c r="EX1227" s="20"/>
      <c r="EY1227" s="15"/>
      <c r="EZ1227" s="20"/>
      <c r="FA1227" s="15"/>
      <c r="FB1227" s="20"/>
      <c r="FC1227" s="15"/>
      <c r="FD1227" s="20"/>
      <c r="FE1227" s="15"/>
      <c r="FF1227" s="20"/>
      <c r="FG1227" s="15"/>
      <c r="FH1227" s="20"/>
      <c r="FI1227" s="15"/>
      <c r="FJ1227" s="20"/>
      <c r="FK1227" s="15"/>
      <c r="FL1227" s="20"/>
      <c r="FM1227" s="15"/>
      <c r="FN1227" s="20"/>
      <c r="FO1227" s="15"/>
      <c r="FP1227" s="20"/>
      <c r="FQ1227" s="15"/>
      <c r="FR1227" s="20"/>
      <c r="FS1227" s="15"/>
      <c r="FT1227" s="20"/>
      <c r="FU1227" s="15"/>
      <c r="FV1227" s="20"/>
      <c r="FW1227" s="15"/>
      <c r="FX1227" s="20"/>
      <c r="FY1227" s="15"/>
      <c r="FZ1227" s="20"/>
      <c r="GA1227" s="15"/>
      <c r="GB1227" s="20"/>
      <c r="GC1227" s="15"/>
      <c r="GD1227" s="20"/>
      <c r="GE1227" s="15"/>
      <c r="GF1227" s="20"/>
      <c r="GG1227" s="170"/>
    </row>
    <row r="1228" spans="1:189" s="2" customFormat="1" ht="14" x14ac:dyDescent="0.3">
      <c r="A1228" s="15" t="s">
        <v>130</v>
      </c>
      <c r="B1228" s="15" t="s">
        <v>142</v>
      </c>
      <c r="C1228" s="15" t="s">
        <v>183</v>
      </c>
      <c r="D1228" s="15" t="s">
        <v>1323</v>
      </c>
      <c r="E1228" s="15" t="str">
        <f t="shared" si="249"/>
        <v>Ethan LUI</v>
      </c>
      <c r="F1228" s="15" t="s">
        <v>135</v>
      </c>
      <c r="G1228" s="15">
        <v>999921420</v>
      </c>
      <c r="H1228" s="15">
        <f t="shared" si="250"/>
        <v>56</v>
      </c>
      <c r="I1228" s="17"/>
      <c r="J1228" s="17"/>
      <c r="K1228" s="21"/>
      <c r="L1228" s="15"/>
      <c r="M1228" s="15"/>
      <c r="N1228" s="15"/>
      <c r="O1228" s="15">
        <f t="shared" si="251"/>
        <v>56</v>
      </c>
      <c r="P1228" s="15">
        <v>0</v>
      </c>
      <c r="Q1228" s="15">
        <f t="shared" si="252"/>
        <v>1</v>
      </c>
      <c r="R1228" s="15">
        <v>0</v>
      </c>
      <c r="S1228" s="15">
        <v>0</v>
      </c>
      <c r="T1228" s="15">
        <f t="shared" si="253"/>
        <v>0</v>
      </c>
      <c r="U1228" s="15">
        <f t="shared" si="254"/>
        <v>0</v>
      </c>
      <c r="V1228" s="15"/>
      <c r="W1228" s="15"/>
      <c r="X1228" s="15"/>
      <c r="Y1228" s="15"/>
      <c r="Z1228" s="21"/>
      <c r="AA1228" s="17"/>
      <c r="AB1228" s="17"/>
      <c r="AC1228" s="17"/>
      <c r="AD1228" s="17"/>
      <c r="AE1228" s="17"/>
      <c r="AF1228" s="24"/>
      <c r="AG1228" s="17"/>
      <c r="AH1228" s="24"/>
      <c r="AI1228" s="17"/>
      <c r="AJ1228" s="24"/>
      <c r="AK1228" s="17"/>
      <c r="AL1228" s="24"/>
      <c r="AM1228" s="17"/>
      <c r="AN1228" s="24"/>
      <c r="AO1228" s="17"/>
      <c r="AP1228" s="24"/>
      <c r="AQ1228" s="17"/>
      <c r="AR1228" s="24"/>
      <c r="AS1228" s="17"/>
      <c r="AT1228" s="24"/>
      <c r="AU1228" s="17"/>
      <c r="AV1228" s="24"/>
      <c r="AW1228" s="17"/>
      <c r="AX1228" s="24"/>
      <c r="AY1228" s="17"/>
      <c r="AZ1228" s="17"/>
      <c r="BA1228" s="17"/>
      <c r="BB1228" s="24"/>
      <c r="BC1228" s="17"/>
      <c r="BD1228" s="24"/>
      <c r="BE1228" s="17"/>
      <c r="BF1228" s="24"/>
      <c r="BG1228" s="17"/>
      <c r="BH1228" s="24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24"/>
      <c r="CQ1228" s="17"/>
      <c r="CR1228" s="24"/>
      <c r="CS1228" s="15">
        <f t="shared" si="255"/>
        <v>0</v>
      </c>
      <c r="CT1228" s="15">
        <f t="shared" si="256"/>
        <v>0</v>
      </c>
      <c r="CU1228" s="15">
        <f t="shared" si="257"/>
        <v>0</v>
      </c>
      <c r="CV1228" s="15">
        <f t="shared" si="258"/>
        <v>0</v>
      </c>
      <c r="CW1228" s="15"/>
      <c r="CX1228" s="15"/>
      <c r="CY1228" s="15">
        <f t="shared" si="259"/>
        <v>0</v>
      </c>
      <c r="CZ1228" s="15">
        <f>GG1228</f>
        <v>0</v>
      </c>
      <c r="DA1228" s="20"/>
      <c r="DB1228" s="17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>
        <f>0.4*54</f>
        <v>21.6</v>
      </c>
      <c r="DP1228" s="17"/>
      <c r="DQ1228" s="15"/>
      <c r="DR1228" s="15"/>
      <c r="DS1228" s="15"/>
      <c r="DT1228" s="15"/>
      <c r="DU1228" s="15"/>
      <c r="DV1228" s="15"/>
      <c r="DW1228" s="15"/>
      <c r="DX1228" s="20"/>
      <c r="DY1228" s="15"/>
      <c r="DZ1228" s="20"/>
      <c r="EA1228" s="15"/>
      <c r="EB1228" s="20"/>
      <c r="EC1228" s="15"/>
      <c r="ED1228" s="20"/>
      <c r="EE1228" s="15"/>
      <c r="EF1228" s="20"/>
      <c r="EG1228" s="15"/>
      <c r="EH1228" s="20"/>
      <c r="EI1228" s="15"/>
      <c r="EJ1228" s="20"/>
      <c r="EK1228" s="15"/>
      <c r="EL1228" s="20"/>
      <c r="EM1228" s="15">
        <v>56</v>
      </c>
      <c r="EN1228" s="20">
        <v>3</v>
      </c>
      <c r="EO1228" s="15"/>
      <c r="EP1228" s="20"/>
      <c r="EQ1228" s="15"/>
      <c r="ER1228" s="20"/>
      <c r="ES1228" s="15"/>
      <c r="ET1228" s="20"/>
      <c r="EU1228" s="15"/>
      <c r="EV1228" s="20"/>
      <c r="EW1228" s="15"/>
      <c r="EX1228" s="20"/>
      <c r="EY1228" s="15"/>
      <c r="EZ1228" s="20"/>
      <c r="FA1228" s="15"/>
      <c r="FB1228" s="20"/>
      <c r="FC1228" s="15"/>
      <c r="FD1228" s="20"/>
      <c r="FE1228" s="15"/>
      <c r="FF1228" s="20"/>
      <c r="FG1228" s="15"/>
      <c r="FH1228" s="20"/>
      <c r="FI1228" s="15"/>
      <c r="FJ1228" s="20"/>
      <c r="FK1228" s="15"/>
      <c r="FL1228" s="20"/>
      <c r="FM1228" s="15"/>
      <c r="FN1228" s="20"/>
      <c r="FO1228" s="15"/>
      <c r="FP1228" s="20"/>
      <c r="FQ1228" s="15"/>
      <c r="FR1228" s="20"/>
      <c r="FS1228" s="15"/>
      <c r="FT1228" s="20"/>
      <c r="FU1228" s="15"/>
      <c r="FV1228" s="20"/>
      <c r="FW1228" s="15"/>
      <c r="FX1228" s="20"/>
      <c r="FY1228" s="15"/>
      <c r="FZ1228" s="20"/>
      <c r="GA1228" s="15"/>
      <c r="GB1228" s="20"/>
      <c r="GC1228" s="15"/>
      <c r="GD1228" s="20"/>
      <c r="GE1228" s="15"/>
      <c r="GF1228" s="20"/>
      <c r="GG1228" s="170"/>
    </row>
    <row r="1229" spans="1:189" s="2" customFormat="1" ht="14" x14ac:dyDescent="0.3">
      <c r="A1229" s="17" t="s">
        <v>133</v>
      </c>
      <c r="B1229" s="15" t="s">
        <v>126</v>
      </c>
      <c r="C1229" s="15" t="s">
        <v>1346</v>
      </c>
      <c r="D1229" s="15" t="s">
        <v>1347</v>
      </c>
      <c r="E1229" s="15" t="str">
        <f t="shared" si="249"/>
        <v>Magdalena Maher</v>
      </c>
      <c r="F1229" s="15" t="s">
        <v>128</v>
      </c>
      <c r="G1229" s="15">
        <v>999921423</v>
      </c>
      <c r="H1229" s="15">
        <f t="shared" si="250"/>
        <v>182</v>
      </c>
      <c r="I1229" s="17"/>
      <c r="J1229" s="17">
        <f>(O1229+P1229+R1229+S1229+T1229+U1229)/2</f>
        <v>24</v>
      </c>
      <c r="K1229" s="21"/>
      <c r="L1229" s="15"/>
      <c r="M1229" s="15"/>
      <c r="N1229" s="15"/>
      <c r="O1229" s="15">
        <f t="shared" si="251"/>
        <v>0</v>
      </c>
      <c r="P1229" s="15">
        <v>0</v>
      </c>
      <c r="Q1229" s="15">
        <f t="shared" si="252"/>
        <v>1</v>
      </c>
      <c r="R1229" s="15">
        <v>0</v>
      </c>
      <c r="S1229" s="15">
        <v>0</v>
      </c>
      <c r="T1229" s="15">
        <f t="shared" si="253"/>
        <v>48</v>
      </c>
      <c r="U1229" s="15">
        <f t="shared" si="254"/>
        <v>0</v>
      </c>
      <c r="V1229" s="15"/>
      <c r="W1229" s="15"/>
      <c r="X1229" s="15"/>
      <c r="Y1229" s="15"/>
      <c r="Z1229" s="21"/>
      <c r="AA1229" s="17"/>
      <c r="AB1229" s="17"/>
      <c r="AC1229" s="17"/>
      <c r="AD1229" s="17"/>
      <c r="AE1229" s="17"/>
      <c r="AF1229" s="24"/>
      <c r="AG1229" s="17"/>
      <c r="AH1229" s="24"/>
      <c r="AI1229" s="17"/>
      <c r="AJ1229" s="24"/>
      <c r="AK1229" s="17"/>
      <c r="AL1229" s="24"/>
      <c r="AM1229" s="17"/>
      <c r="AN1229" s="24"/>
      <c r="AO1229" s="17"/>
      <c r="AP1229" s="24"/>
      <c r="AQ1229" s="17"/>
      <c r="AR1229" s="24"/>
      <c r="AS1229" s="17"/>
      <c r="AT1229" s="24"/>
      <c r="AU1229" s="17"/>
      <c r="AV1229" s="24"/>
      <c r="AW1229" s="17"/>
      <c r="AX1229" s="24"/>
      <c r="AY1229" s="17"/>
      <c r="AZ1229" s="17"/>
      <c r="BA1229" s="17"/>
      <c r="BB1229" s="24"/>
      <c r="BC1229" s="17"/>
      <c r="BD1229" s="24"/>
      <c r="BE1229" s="17"/>
      <c r="BF1229" s="24"/>
      <c r="BG1229" s="17"/>
      <c r="BH1229" s="24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24"/>
      <c r="CQ1229" s="17"/>
      <c r="CR1229" s="24"/>
      <c r="CS1229" s="15">
        <f t="shared" si="255"/>
        <v>0</v>
      </c>
      <c r="CT1229" s="15">
        <f t="shared" si="256"/>
        <v>158</v>
      </c>
      <c r="CU1229" s="15">
        <f t="shared" si="257"/>
        <v>2</v>
      </c>
      <c r="CV1229" s="15">
        <f t="shared" si="258"/>
        <v>0</v>
      </c>
      <c r="CW1229" s="15"/>
      <c r="CX1229" s="15"/>
      <c r="CY1229" s="15">
        <f t="shared" si="259"/>
        <v>0</v>
      </c>
      <c r="CZ1229" s="15">
        <f>GG1229</f>
        <v>0</v>
      </c>
      <c r="DA1229" s="20"/>
      <c r="DB1229" s="17"/>
      <c r="DC1229" s="15"/>
      <c r="DD1229" s="15">
        <v>60</v>
      </c>
      <c r="DE1229" s="15"/>
      <c r="DF1229" s="15"/>
      <c r="DG1229" s="15"/>
      <c r="DH1229" s="15"/>
      <c r="DI1229" s="15">
        <v>24</v>
      </c>
      <c r="DJ1229" s="15"/>
      <c r="DK1229" s="15"/>
      <c r="DL1229" s="15"/>
      <c r="DM1229" s="15"/>
      <c r="DN1229" s="15"/>
      <c r="DO1229" s="15"/>
      <c r="DP1229" s="17"/>
      <c r="DQ1229" s="15"/>
      <c r="DR1229" s="15"/>
      <c r="DS1229" s="15"/>
      <c r="DT1229" s="15"/>
      <c r="DU1229" s="15"/>
      <c r="DV1229" s="15"/>
      <c r="DW1229" s="15"/>
      <c r="DX1229" s="20"/>
      <c r="DY1229" s="15"/>
      <c r="DZ1229" s="20"/>
      <c r="EA1229" s="15"/>
      <c r="EB1229" s="20"/>
      <c r="EC1229" s="15">
        <v>48</v>
      </c>
      <c r="ED1229" s="20">
        <v>2</v>
      </c>
      <c r="EE1229" s="15"/>
      <c r="EF1229" s="20"/>
      <c r="EG1229" s="15"/>
      <c r="EH1229" s="20"/>
      <c r="EI1229" s="15"/>
      <c r="EJ1229" s="20"/>
      <c r="EK1229" s="15"/>
      <c r="EL1229" s="20"/>
      <c r="EM1229" s="15"/>
      <c r="EN1229" s="20"/>
      <c r="EO1229" s="15"/>
      <c r="EP1229" s="20"/>
      <c r="EQ1229" s="15"/>
      <c r="ER1229" s="20"/>
      <c r="ES1229" s="15"/>
      <c r="ET1229" s="20"/>
      <c r="EU1229" s="15">
        <v>68</v>
      </c>
      <c r="EV1229" s="20">
        <v>3</v>
      </c>
      <c r="EW1229" s="15"/>
      <c r="EX1229" s="20"/>
      <c r="EY1229" s="15"/>
      <c r="EZ1229" s="20"/>
      <c r="FA1229" s="15"/>
      <c r="FB1229" s="20"/>
      <c r="FC1229" s="15"/>
      <c r="FD1229" s="20"/>
      <c r="FE1229" s="15"/>
      <c r="FF1229" s="20"/>
      <c r="FG1229" s="15"/>
      <c r="FH1229" s="20"/>
      <c r="FI1229" s="15"/>
      <c r="FJ1229" s="20"/>
      <c r="FK1229" s="15"/>
      <c r="FL1229" s="20"/>
      <c r="FM1229" s="15"/>
      <c r="FN1229" s="20"/>
      <c r="FO1229" s="15"/>
      <c r="FP1229" s="20"/>
      <c r="FQ1229" s="15"/>
      <c r="FR1229" s="20"/>
      <c r="FS1229" s="15">
        <v>90</v>
      </c>
      <c r="FT1229" s="20">
        <v>2</v>
      </c>
      <c r="FU1229" s="15"/>
      <c r="FV1229" s="20"/>
      <c r="FW1229" s="15"/>
      <c r="FX1229" s="20"/>
      <c r="FY1229" s="15"/>
      <c r="FZ1229" s="20"/>
      <c r="GA1229" s="15"/>
      <c r="GB1229" s="20"/>
      <c r="GC1229" s="15"/>
      <c r="GD1229" s="20"/>
      <c r="GE1229" s="15"/>
      <c r="GF1229" s="20"/>
      <c r="GG1229" s="170"/>
    </row>
    <row r="1230" spans="1:189" s="2" customFormat="1" ht="14" x14ac:dyDescent="0.3">
      <c r="A1230" s="15" t="s">
        <v>130</v>
      </c>
      <c r="B1230" s="15" t="s">
        <v>140</v>
      </c>
      <c r="C1230" s="15" t="s">
        <v>501</v>
      </c>
      <c r="D1230" s="15" t="s">
        <v>499</v>
      </c>
      <c r="E1230" s="15" t="str">
        <f t="shared" si="249"/>
        <v>Hilson Chen</v>
      </c>
      <c r="F1230" s="15" t="s">
        <v>135</v>
      </c>
      <c r="G1230" s="15">
        <v>999921427</v>
      </c>
      <c r="H1230" s="15">
        <f t="shared" si="250"/>
        <v>25.5</v>
      </c>
      <c r="I1230" s="17"/>
      <c r="J1230" s="17">
        <f>(O1230+P1230+R1230+S1230+T1230+U1230)/2</f>
        <v>25.5</v>
      </c>
      <c r="K1230" s="21"/>
      <c r="L1230" s="15"/>
      <c r="M1230" s="15"/>
      <c r="N1230" s="15"/>
      <c r="O1230" s="15">
        <f t="shared" si="251"/>
        <v>0</v>
      </c>
      <c r="P1230" s="15">
        <v>0</v>
      </c>
      <c r="Q1230" s="15">
        <f t="shared" si="252"/>
        <v>1</v>
      </c>
      <c r="R1230" s="15">
        <v>0</v>
      </c>
      <c r="S1230" s="15">
        <v>0</v>
      </c>
      <c r="T1230" s="15">
        <f t="shared" si="253"/>
        <v>51</v>
      </c>
      <c r="U1230" s="15">
        <f t="shared" si="254"/>
        <v>0</v>
      </c>
      <c r="V1230" s="15"/>
      <c r="W1230" s="15"/>
      <c r="X1230" s="15"/>
      <c r="Y1230" s="15"/>
      <c r="Z1230" s="21"/>
      <c r="AA1230" s="17"/>
      <c r="AB1230" s="17"/>
      <c r="AC1230" s="17"/>
      <c r="AD1230" s="17"/>
      <c r="AE1230" s="17"/>
      <c r="AF1230" s="24"/>
      <c r="AG1230" s="17"/>
      <c r="AH1230" s="24"/>
      <c r="AI1230" s="17"/>
      <c r="AJ1230" s="24"/>
      <c r="AK1230" s="17"/>
      <c r="AL1230" s="24"/>
      <c r="AM1230" s="17"/>
      <c r="AN1230" s="24"/>
      <c r="AO1230" s="17"/>
      <c r="AP1230" s="24"/>
      <c r="AQ1230" s="17"/>
      <c r="AR1230" s="24"/>
      <c r="AS1230" s="17"/>
      <c r="AT1230" s="24"/>
      <c r="AU1230" s="17"/>
      <c r="AV1230" s="24"/>
      <c r="AW1230" s="17"/>
      <c r="AX1230" s="24"/>
      <c r="AY1230" s="17"/>
      <c r="AZ1230" s="17"/>
      <c r="BA1230" s="17"/>
      <c r="BB1230" s="24"/>
      <c r="BC1230" s="17"/>
      <c r="BD1230" s="24"/>
      <c r="BE1230" s="17"/>
      <c r="BF1230" s="24"/>
      <c r="BG1230" s="17"/>
      <c r="BH1230" s="24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24"/>
      <c r="CQ1230" s="17"/>
      <c r="CR1230" s="24"/>
      <c r="CS1230" s="15">
        <f t="shared" si="255"/>
        <v>0</v>
      </c>
      <c r="CT1230" s="15">
        <f t="shared" si="256"/>
        <v>0</v>
      </c>
      <c r="CU1230" s="15">
        <f t="shared" si="257"/>
        <v>0</v>
      </c>
      <c r="CV1230" s="15">
        <f t="shared" si="258"/>
        <v>0</v>
      </c>
      <c r="CW1230" s="15"/>
      <c r="CX1230" s="15"/>
      <c r="CY1230" s="15">
        <f t="shared" si="259"/>
        <v>0</v>
      </c>
      <c r="CZ1230" s="15">
        <f>GG1230</f>
        <v>0</v>
      </c>
      <c r="DA1230" s="20"/>
      <c r="DB1230" s="17"/>
      <c r="DC1230" s="15"/>
      <c r="DD1230" s="15">
        <f>0.3*68</f>
        <v>20.399999999999999</v>
      </c>
      <c r="DE1230" s="15"/>
      <c r="DF1230" s="15"/>
      <c r="DG1230" s="15"/>
      <c r="DH1230" s="15"/>
      <c r="DI1230" s="15">
        <f>0.3*63</f>
        <v>18.899999999999999</v>
      </c>
      <c r="DJ1230" s="15"/>
      <c r="DK1230" s="15"/>
      <c r="DL1230" s="15"/>
      <c r="DM1230" s="15"/>
      <c r="DN1230" s="15"/>
      <c r="DO1230" s="15"/>
      <c r="DP1230" s="17"/>
      <c r="DQ1230" s="15"/>
      <c r="DR1230" s="15"/>
      <c r="DS1230" s="15"/>
      <c r="DT1230" s="15"/>
      <c r="DU1230" s="15"/>
      <c r="DV1230" s="15"/>
      <c r="DW1230" s="15">
        <v>59</v>
      </c>
      <c r="DX1230" s="20">
        <v>7</v>
      </c>
      <c r="DY1230" s="15"/>
      <c r="DZ1230" s="20"/>
      <c r="EA1230" s="15"/>
      <c r="EB1230" s="20"/>
      <c r="EC1230" s="15">
        <v>51</v>
      </c>
      <c r="ED1230" s="20" t="s">
        <v>129</v>
      </c>
      <c r="EE1230" s="15"/>
      <c r="EF1230" s="20"/>
      <c r="EG1230" s="15"/>
      <c r="EH1230" s="20"/>
      <c r="EI1230" s="15"/>
      <c r="EJ1230" s="20"/>
      <c r="EK1230" s="15"/>
      <c r="EL1230" s="20"/>
      <c r="EM1230" s="15"/>
      <c r="EN1230" s="20"/>
      <c r="EO1230" s="15"/>
      <c r="EP1230" s="20"/>
      <c r="EQ1230" s="15"/>
      <c r="ER1230" s="20"/>
      <c r="ES1230" s="15"/>
      <c r="ET1230" s="20"/>
      <c r="EU1230" s="15"/>
      <c r="EV1230" s="20"/>
      <c r="EW1230" s="15"/>
      <c r="EX1230" s="20"/>
      <c r="EY1230" s="15"/>
      <c r="EZ1230" s="20"/>
      <c r="FA1230" s="15"/>
      <c r="FB1230" s="20"/>
      <c r="FC1230" s="15"/>
      <c r="FD1230" s="20"/>
      <c r="FE1230" s="15"/>
      <c r="FF1230" s="20"/>
      <c r="FG1230" s="15"/>
      <c r="FH1230" s="20"/>
      <c r="FI1230" s="15"/>
      <c r="FJ1230" s="20"/>
      <c r="FK1230" s="15"/>
      <c r="FL1230" s="20"/>
      <c r="FM1230" s="15"/>
      <c r="FN1230" s="20"/>
      <c r="FO1230" s="15"/>
      <c r="FP1230" s="20"/>
      <c r="FQ1230" s="15"/>
      <c r="FR1230" s="20"/>
      <c r="FS1230" s="15"/>
      <c r="FT1230" s="20"/>
      <c r="FU1230" s="15"/>
      <c r="FV1230" s="20"/>
      <c r="FW1230" s="15"/>
      <c r="FX1230" s="20"/>
      <c r="FY1230" s="15"/>
      <c r="FZ1230" s="20"/>
      <c r="GA1230" s="15"/>
      <c r="GB1230" s="20"/>
      <c r="GC1230" s="15"/>
      <c r="GD1230" s="20"/>
      <c r="GE1230" s="15"/>
      <c r="GF1230" s="20"/>
      <c r="GG1230" s="170"/>
    </row>
    <row r="1231" spans="1:189" s="2" customFormat="1" ht="14" x14ac:dyDescent="0.3">
      <c r="A1231" s="15" t="s">
        <v>130</v>
      </c>
      <c r="B1231" s="15" t="s">
        <v>142</v>
      </c>
      <c r="C1231" s="15" t="s">
        <v>378</v>
      </c>
      <c r="D1231" s="15" t="s">
        <v>379</v>
      </c>
      <c r="E1231" s="15" t="str">
        <f t="shared" si="249"/>
        <v>Nawaldeep BOMRAH</v>
      </c>
      <c r="F1231" s="15" t="s">
        <v>135</v>
      </c>
      <c r="G1231" s="15">
        <v>999921431</v>
      </c>
      <c r="H1231" s="15">
        <f t="shared" si="250"/>
        <v>56</v>
      </c>
      <c r="I1231" s="17"/>
      <c r="J1231" s="17"/>
      <c r="K1231" s="21"/>
      <c r="L1231" s="15"/>
      <c r="M1231" s="15"/>
      <c r="N1231" s="15"/>
      <c r="O1231" s="15">
        <f t="shared" si="251"/>
        <v>56</v>
      </c>
      <c r="P1231" s="15">
        <v>0</v>
      </c>
      <c r="Q1231" s="15">
        <f t="shared" si="252"/>
        <v>1</v>
      </c>
      <c r="R1231" s="15">
        <v>0</v>
      </c>
      <c r="S1231" s="15">
        <v>0</v>
      </c>
      <c r="T1231" s="15">
        <f t="shared" si="253"/>
        <v>0</v>
      </c>
      <c r="U1231" s="15">
        <f t="shared" si="254"/>
        <v>0</v>
      </c>
      <c r="V1231" s="15"/>
      <c r="W1231" s="15"/>
      <c r="X1231" s="15"/>
      <c r="Y1231" s="15"/>
      <c r="Z1231" s="21"/>
      <c r="AA1231" s="17"/>
      <c r="AB1231" s="17"/>
      <c r="AC1231" s="17"/>
      <c r="AD1231" s="17"/>
      <c r="AE1231" s="17"/>
      <c r="AF1231" s="24"/>
      <c r="AG1231" s="17"/>
      <c r="AH1231" s="24"/>
      <c r="AI1231" s="17"/>
      <c r="AJ1231" s="24"/>
      <c r="AK1231" s="17"/>
      <c r="AL1231" s="24"/>
      <c r="AM1231" s="17"/>
      <c r="AN1231" s="24"/>
      <c r="AO1231" s="17"/>
      <c r="AP1231" s="24"/>
      <c r="AQ1231" s="17"/>
      <c r="AR1231" s="24"/>
      <c r="AS1231" s="17"/>
      <c r="AT1231" s="24"/>
      <c r="AU1231" s="17"/>
      <c r="AV1231" s="24"/>
      <c r="AW1231" s="17"/>
      <c r="AX1231" s="24"/>
      <c r="AY1231" s="17"/>
      <c r="AZ1231" s="17"/>
      <c r="BA1231" s="17"/>
      <c r="BB1231" s="24"/>
      <c r="BC1231" s="17"/>
      <c r="BD1231" s="24"/>
      <c r="BE1231" s="17"/>
      <c r="BF1231" s="24"/>
      <c r="BG1231" s="17"/>
      <c r="BH1231" s="24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24"/>
      <c r="CQ1231" s="17"/>
      <c r="CR1231" s="24"/>
      <c r="CS1231" s="15">
        <f t="shared" si="255"/>
        <v>0</v>
      </c>
      <c r="CT1231" s="15">
        <f t="shared" si="256"/>
        <v>0</v>
      </c>
      <c r="CU1231" s="15">
        <f t="shared" si="257"/>
        <v>0</v>
      </c>
      <c r="CV1231" s="15">
        <f t="shared" si="258"/>
        <v>0</v>
      </c>
      <c r="CW1231" s="15"/>
      <c r="CX1231" s="15"/>
      <c r="CY1231" s="15">
        <f t="shared" si="259"/>
        <v>0</v>
      </c>
      <c r="CZ1231" s="15">
        <f>GG1231</f>
        <v>0</v>
      </c>
      <c r="DA1231" s="20"/>
      <c r="DB1231" s="17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>
        <f>0.4*38</f>
        <v>15.200000000000001</v>
      </c>
      <c r="DP1231" s="17"/>
      <c r="DQ1231" s="15"/>
      <c r="DR1231" s="15"/>
      <c r="DS1231" s="15"/>
      <c r="DT1231" s="15"/>
      <c r="DU1231" s="15"/>
      <c r="DV1231" s="15"/>
      <c r="DW1231" s="15"/>
      <c r="DX1231" s="20"/>
      <c r="DY1231" s="15"/>
      <c r="DZ1231" s="20"/>
      <c r="EA1231" s="15"/>
      <c r="EB1231" s="20"/>
      <c r="EC1231" s="15"/>
      <c r="ED1231" s="20"/>
      <c r="EE1231" s="15"/>
      <c r="EF1231" s="20"/>
      <c r="EG1231" s="15"/>
      <c r="EH1231" s="20"/>
      <c r="EI1231" s="15"/>
      <c r="EJ1231" s="20"/>
      <c r="EK1231" s="15"/>
      <c r="EL1231" s="20"/>
      <c r="EM1231" s="15">
        <v>56</v>
      </c>
      <c r="EN1231" s="20">
        <v>4</v>
      </c>
      <c r="EO1231" s="15"/>
      <c r="EP1231" s="20"/>
      <c r="EQ1231" s="15"/>
      <c r="ER1231" s="20"/>
      <c r="ES1231" s="15"/>
      <c r="ET1231" s="20"/>
      <c r="EU1231" s="15"/>
      <c r="EV1231" s="20"/>
      <c r="EW1231" s="15"/>
      <c r="EX1231" s="20"/>
      <c r="EY1231" s="15"/>
      <c r="EZ1231" s="20"/>
      <c r="FA1231" s="15"/>
      <c r="FB1231" s="20"/>
      <c r="FC1231" s="15"/>
      <c r="FD1231" s="20"/>
      <c r="FE1231" s="15"/>
      <c r="FF1231" s="20"/>
      <c r="FG1231" s="15"/>
      <c r="FH1231" s="20"/>
      <c r="FI1231" s="15"/>
      <c r="FJ1231" s="20"/>
      <c r="FK1231" s="15"/>
      <c r="FL1231" s="20"/>
      <c r="FM1231" s="15"/>
      <c r="FN1231" s="20"/>
      <c r="FO1231" s="15"/>
      <c r="FP1231" s="20"/>
      <c r="FQ1231" s="15"/>
      <c r="FR1231" s="20"/>
      <c r="FS1231" s="15"/>
      <c r="FT1231" s="20"/>
      <c r="FU1231" s="15"/>
      <c r="FV1231" s="20"/>
      <c r="FW1231" s="15"/>
      <c r="FX1231" s="20"/>
      <c r="FY1231" s="15"/>
      <c r="FZ1231" s="20"/>
      <c r="GA1231" s="15"/>
      <c r="GB1231" s="20"/>
      <c r="GC1231" s="15"/>
      <c r="GD1231" s="20"/>
      <c r="GE1231" s="15"/>
      <c r="GF1231" s="20"/>
      <c r="GG1231" s="170"/>
    </row>
    <row r="1232" spans="1:189" s="2" customFormat="1" ht="14" x14ac:dyDescent="0.3">
      <c r="A1232" s="15" t="s">
        <v>130</v>
      </c>
      <c r="B1232" s="15" t="s">
        <v>126</v>
      </c>
      <c r="C1232" s="15" t="s">
        <v>522</v>
      </c>
      <c r="D1232" s="15" t="s">
        <v>523</v>
      </c>
      <c r="E1232" s="15" t="str">
        <f t="shared" si="249"/>
        <v>SANJITH CHIDAMBARAM</v>
      </c>
      <c r="F1232" s="15" t="s">
        <v>135</v>
      </c>
      <c r="G1232" s="15">
        <v>999921432</v>
      </c>
      <c r="H1232" s="15">
        <f t="shared" si="250"/>
        <v>135</v>
      </c>
      <c r="I1232" s="17"/>
      <c r="J1232" s="17">
        <f>(O1232+P1232+R1232+S1232+T1232+U1232)/2</f>
        <v>0</v>
      </c>
      <c r="K1232" s="21"/>
      <c r="L1232" s="15"/>
      <c r="M1232" s="15"/>
      <c r="N1232" s="15"/>
      <c r="O1232" s="15">
        <f t="shared" si="251"/>
        <v>0</v>
      </c>
      <c r="P1232" s="15">
        <v>0</v>
      </c>
      <c r="Q1232" s="15">
        <f t="shared" si="252"/>
        <v>1</v>
      </c>
      <c r="R1232" s="15">
        <v>0</v>
      </c>
      <c r="S1232" s="15">
        <v>0</v>
      </c>
      <c r="T1232" s="15">
        <f t="shared" si="253"/>
        <v>0</v>
      </c>
      <c r="U1232" s="15">
        <f t="shared" si="254"/>
        <v>0</v>
      </c>
      <c r="V1232" s="15"/>
      <c r="W1232" s="15"/>
      <c r="X1232" s="15"/>
      <c r="Y1232" s="15"/>
      <c r="Z1232" s="21"/>
      <c r="AA1232" s="17"/>
      <c r="AB1232" s="17"/>
      <c r="AC1232" s="17"/>
      <c r="AD1232" s="17"/>
      <c r="AE1232" s="17"/>
      <c r="AF1232" s="24"/>
      <c r="AG1232" s="17"/>
      <c r="AH1232" s="24"/>
      <c r="AI1232" s="17"/>
      <c r="AJ1232" s="24"/>
      <c r="AK1232" s="17"/>
      <c r="AL1232" s="24"/>
      <c r="AM1232" s="17"/>
      <c r="AN1232" s="24"/>
      <c r="AO1232" s="17"/>
      <c r="AP1232" s="24"/>
      <c r="AQ1232" s="17"/>
      <c r="AR1232" s="24"/>
      <c r="AS1232" s="17"/>
      <c r="AT1232" s="24"/>
      <c r="AU1232" s="17"/>
      <c r="AV1232" s="24"/>
      <c r="AW1232" s="17"/>
      <c r="AX1232" s="24"/>
      <c r="AY1232" s="17"/>
      <c r="AZ1232" s="17"/>
      <c r="BA1232" s="17"/>
      <c r="BB1232" s="24"/>
      <c r="BC1232" s="17"/>
      <c r="BD1232" s="24"/>
      <c r="BE1232" s="17"/>
      <c r="BF1232" s="24"/>
      <c r="BG1232" s="17"/>
      <c r="BH1232" s="24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24"/>
      <c r="CQ1232" s="17"/>
      <c r="CR1232" s="24"/>
      <c r="CS1232" s="15">
        <f t="shared" si="255"/>
        <v>0</v>
      </c>
      <c r="CT1232" s="15">
        <f t="shared" si="256"/>
        <v>38</v>
      </c>
      <c r="CU1232" s="15">
        <f t="shared" si="257"/>
        <v>0</v>
      </c>
      <c r="CV1232" s="15">
        <f t="shared" si="258"/>
        <v>33</v>
      </c>
      <c r="CW1232" s="15"/>
      <c r="CX1232" s="15"/>
      <c r="CY1232" s="15">
        <f t="shared" si="259"/>
        <v>64</v>
      </c>
      <c r="CZ1232" s="15">
        <f>GG1232</f>
        <v>0</v>
      </c>
      <c r="DA1232" s="20"/>
      <c r="DB1232" s="17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>
        <v>54</v>
      </c>
      <c r="DP1232" s="17"/>
      <c r="DQ1232" s="15"/>
      <c r="DR1232" s="15"/>
      <c r="DS1232" s="15"/>
      <c r="DT1232" s="15"/>
      <c r="DU1232" s="15"/>
      <c r="DV1232" s="15"/>
      <c r="DW1232" s="15"/>
      <c r="DX1232" s="20"/>
      <c r="DY1232" s="15"/>
      <c r="DZ1232" s="20"/>
      <c r="EA1232" s="15"/>
      <c r="EB1232" s="20"/>
      <c r="EC1232" s="15"/>
      <c r="ED1232" s="20"/>
      <c r="EE1232" s="15"/>
      <c r="EF1232" s="20"/>
      <c r="EG1232" s="15"/>
      <c r="EH1232" s="20"/>
      <c r="EI1232" s="15"/>
      <c r="EJ1232" s="20"/>
      <c r="EK1232" s="15"/>
      <c r="EL1232" s="20"/>
      <c r="EM1232" s="15"/>
      <c r="EN1232" s="20"/>
      <c r="EO1232" s="15">
        <v>64</v>
      </c>
      <c r="EP1232" s="20"/>
      <c r="EQ1232" s="15"/>
      <c r="ER1232" s="20"/>
      <c r="ES1232" s="15"/>
      <c r="ET1232" s="20"/>
      <c r="EU1232" s="15"/>
      <c r="EV1232" s="20"/>
      <c r="EW1232" s="15"/>
      <c r="EX1232" s="20"/>
      <c r="EY1232" s="15"/>
      <c r="EZ1232" s="20"/>
      <c r="FA1232" s="15"/>
      <c r="FB1232" s="20"/>
      <c r="FC1232" s="15">
        <v>38</v>
      </c>
      <c r="FD1232" s="20" t="s">
        <v>129</v>
      </c>
      <c r="FE1232" s="15"/>
      <c r="FF1232" s="20"/>
      <c r="FG1232" s="15"/>
      <c r="FH1232" s="20"/>
      <c r="FI1232" s="15"/>
      <c r="FJ1232" s="20"/>
      <c r="FK1232" s="15"/>
      <c r="FL1232" s="20"/>
      <c r="FM1232" s="15"/>
      <c r="FN1232" s="20"/>
      <c r="FO1232" s="15"/>
      <c r="FP1232" s="20"/>
      <c r="FQ1232" s="15"/>
      <c r="FR1232" s="20"/>
      <c r="FS1232" s="15"/>
      <c r="FT1232" s="20"/>
      <c r="FU1232" s="15"/>
      <c r="FV1232" s="20"/>
      <c r="FW1232" s="15"/>
      <c r="FX1232" s="20"/>
      <c r="FY1232" s="15"/>
      <c r="FZ1232" s="20"/>
      <c r="GA1232" s="15"/>
      <c r="GB1232" s="20"/>
      <c r="GC1232" s="15"/>
      <c r="GD1232" s="20"/>
      <c r="GE1232" s="15">
        <v>33</v>
      </c>
      <c r="GF1232" s="20" t="s">
        <v>168</v>
      </c>
      <c r="GG1232" s="170"/>
    </row>
    <row r="1233" spans="1:189" s="2" customFormat="1" ht="14" x14ac:dyDescent="0.3">
      <c r="A1233" s="15" t="s">
        <v>133</v>
      </c>
      <c r="B1233" s="15" t="s">
        <v>126</v>
      </c>
      <c r="C1233" s="15" t="s">
        <v>1224</v>
      </c>
      <c r="D1233" s="15" t="s">
        <v>1225</v>
      </c>
      <c r="E1233" s="15" t="str">
        <f t="shared" si="249"/>
        <v>Alice LEE</v>
      </c>
      <c r="F1233" s="15" t="s">
        <v>128</v>
      </c>
      <c r="G1233" s="15">
        <v>999921433</v>
      </c>
      <c r="H1233" s="15">
        <f t="shared" si="250"/>
        <v>374</v>
      </c>
      <c r="I1233" s="17"/>
      <c r="J1233" s="17"/>
      <c r="K1233" s="21"/>
      <c r="L1233" s="15"/>
      <c r="M1233" s="15"/>
      <c r="N1233" s="15"/>
      <c r="O1233" s="15">
        <f t="shared" si="251"/>
        <v>112</v>
      </c>
      <c r="P1233" s="15">
        <v>0</v>
      </c>
      <c r="Q1233" s="15">
        <f t="shared" si="252"/>
        <v>1</v>
      </c>
      <c r="R1233" s="15">
        <v>0</v>
      </c>
      <c r="S1233" s="15">
        <v>0</v>
      </c>
      <c r="T1233" s="15">
        <f t="shared" si="253"/>
        <v>0</v>
      </c>
      <c r="U1233" s="15">
        <f t="shared" si="254"/>
        <v>0</v>
      </c>
      <c r="V1233" s="15"/>
      <c r="W1233" s="15"/>
      <c r="X1233" s="15"/>
      <c r="Y1233" s="15"/>
      <c r="Z1233" s="21"/>
      <c r="AA1233" s="17"/>
      <c r="AB1233" s="17"/>
      <c r="AC1233" s="17"/>
      <c r="AD1233" s="17"/>
      <c r="AE1233" s="17"/>
      <c r="AF1233" s="24"/>
      <c r="AG1233" s="17"/>
      <c r="AH1233" s="24"/>
      <c r="AI1233" s="17"/>
      <c r="AJ1233" s="24"/>
      <c r="AK1233" s="17"/>
      <c r="AL1233" s="24"/>
      <c r="AM1233" s="17"/>
      <c r="AN1233" s="24"/>
      <c r="AO1233" s="17"/>
      <c r="AP1233" s="24"/>
      <c r="AQ1233" s="17"/>
      <c r="AR1233" s="24"/>
      <c r="AS1233" s="17"/>
      <c r="AT1233" s="24"/>
      <c r="AU1233" s="17"/>
      <c r="AV1233" s="24"/>
      <c r="AW1233" s="17"/>
      <c r="AX1233" s="24"/>
      <c r="AY1233" s="17"/>
      <c r="AZ1233" s="17"/>
      <c r="BA1233" s="17"/>
      <c r="BB1233" s="24"/>
      <c r="BC1233" s="17"/>
      <c r="BD1233" s="24"/>
      <c r="BE1233" s="17"/>
      <c r="BF1233" s="24"/>
      <c r="BG1233" s="17"/>
      <c r="BH1233" s="24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24"/>
      <c r="CQ1233" s="17"/>
      <c r="CR1233" s="24"/>
      <c r="CS1233" s="15">
        <f t="shared" si="255"/>
        <v>0</v>
      </c>
      <c r="CT1233" s="15">
        <f t="shared" si="256"/>
        <v>98</v>
      </c>
      <c r="CU1233" s="15">
        <f t="shared" si="257"/>
        <v>2</v>
      </c>
      <c r="CV1233" s="15">
        <f t="shared" si="258"/>
        <v>79</v>
      </c>
      <c r="CW1233" s="15"/>
      <c r="CX1233" s="15"/>
      <c r="CY1233" s="15">
        <f t="shared" si="259"/>
        <v>85</v>
      </c>
      <c r="CZ1233" s="15">
        <f>GG1233</f>
        <v>0</v>
      </c>
      <c r="DA1233" s="20"/>
      <c r="DB1233" s="17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>
        <f>0.4*120</f>
        <v>48</v>
      </c>
      <c r="DP1233" s="17"/>
      <c r="DQ1233" s="15"/>
      <c r="DR1233" s="15"/>
      <c r="DS1233" s="15"/>
      <c r="DT1233" s="15"/>
      <c r="DU1233" s="15"/>
      <c r="DV1233" s="15"/>
      <c r="DW1233" s="15"/>
      <c r="DX1233" s="20"/>
      <c r="DY1233" s="15"/>
      <c r="DZ1233" s="20"/>
      <c r="EA1233" s="15"/>
      <c r="EB1233" s="20"/>
      <c r="EC1233" s="15"/>
      <c r="ED1233" s="20"/>
      <c r="EE1233" s="15"/>
      <c r="EF1233" s="20"/>
      <c r="EG1233" s="15"/>
      <c r="EH1233" s="20"/>
      <c r="EI1233" s="15">
        <v>56</v>
      </c>
      <c r="EJ1233" s="20">
        <v>3</v>
      </c>
      <c r="EK1233" s="15"/>
      <c r="EL1233" s="20"/>
      <c r="EM1233" s="15">
        <v>56</v>
      </c>
      <c r="EN1233" s="20">
        <v>3</v>
      </c>
      <c r="EO1233" s="15">
        <v>85</v>
      </c>
      <c r="EP1233" s="20">
        <v>8</v>
      </c>
      <c r="EQ1233" s="15"/>
      <c r="ER1233" s="20"/>
      <c r="ES1233" s="15"/>
      <c r="ET1233" s="20"/>
      <c r="EU1233" s="15"/>
      <c r="EV1233" s="20"/>
      <c r="EW1233" s="15"/>
      <c r="EX1233" s="20"/>
      <c r="EY1233" s="15"/>
      <c r="EZ1233" s="20"/>
      <c r="FA1233" s="15"/>
      <c r="FB1233" s="20"/>
      <c r="FC1233" s="15">
        <v>68</v>
      </c>
      <c r="FD1233" s="20">
        <v>3</v>
      </c>
      <c r="FE1233" s="15"/>
      <c r="FF1233" s="20"/>
      <c r="FG1233" s="15"/>
      <c r="FH1233" s="20"/>
      <c r="FI1233" s="15"/>
      <c r="FJ1233" s="20"/>
      <c r="FK1233" s="15">
        <v>30</v>
      </c>
      <c r="FL1233" s="20">
        <v>1</v>
      </c>
      <c r="FM1233" s="15"/>
      <c r="FN1233" s="20"/>
      <c r="FO1233" s="15"/>
      <c r="FP1233" s="20"/>
      <c r="FQ1233" s="15"/>
      <c r="FR1233" s="20"/>
      <c r="FS1233" s="15"/>
      <c r="FT1233" s="20"/>
      <c r="FU1233" s="15"/>
      <c r="FV1233" s="20"/>
      <c r="FW1233" s="15"/>
      <c r="FX1233" s="20"/>
      <c r="FY1233" s="15"/>
      <c r="FZ1233" s="20"/>
      <c r="GA1233" s="15"/>
      <c r="GB1233" s="20"/>
      <c r="GC1233" s="15">
        <v>79</v>
      </c>
      <c r="GD1233" s="20">
        <v>3</v>
      </c>
      <c r="GE1233" s="15"/>
      <c r="GF1233" s="20"/>
      <c r="GG1233" s="170"/>
    </row>
    <row r="1234" spans="1:189" s="2" customFormat="1" ht="14" x14ac:dyDescent="0.3">
      <c r="A1234" s="15" t="s">
        <v>2903</v>
      </c>
      <c r="B1234" s="15" t="s">
        <v>126</v>
      </c>
      <c r="C1234" s="15" t="s">
        <v>1564</v>
      </c>
      <c r="D1234" s="15" t="s">
        <v>1565</v>
      </c>
      <c r="E1234" s="15" t="str">
        <f t="shared" si="249"/>
        <v>ANNIKA PEREZ</v>
      </c>
      <c r="F1234" s="15" t="s">
        <v>128</v>
      </c>
      <c r="G1234" s="15">
        <v>999921434</v>
      </c>
      <c r="H1234" s="15">
        <f t="shared" si="250"/>
        <v>98</v>
      </c>
      <c r="I1234" s="15"/>
      <c r="J1234" s="17">
        <f>(O1234+P1234+R1234+S1234+T1234+U1234)/2</f>
        <v>24</v>
      </c>
      <c r="K1234" s="16"/>
      <c r="L1234" s="15"/>
      <c r="M1234" s="15"/>
      <c r="N1234" s="15"/>
      <c r="O1234" s="15">
        <f t="shared" si="251"/>
        <v>48</v>
      </c>
      <c r="P1234" s="15">
        <v>0</v>
      </c>
      <c r="Q1234" s="15">
        <f t="shared" si="252"/>
        <v>1</v>
      </c>
      <c r="R1234" s="15">
        <v>0</v>
      </c>
      <c r="S1234" s="15">
        <v>0</v>
      </c>
      <c r="T1234" s="15">
        <f t="shared" si="253"/>
        <v>0</v>
      </c>
      <c r="U1234" s="15">
        <f t="shared" si="254"/>
        <v>0</v>
      </c>
      <c r="V1234" s="15"/>
      <c r="W1234" s="15"/>
      <c r="X1234" s="15"/>
      <c r="Y1234" s="15"/>
      <c r="Z1234" s="16"/>
      <c r="AA1234" s="15"/>
      <c r="AB1234" s="15"/>
      <c r="AC1234" s="15"/>
      <c r="AD1234" s="15"/>
      <c r="AE1234" s="15"/>
      <c r="AF1234" s="24"/>
      <c r="AG1234" s="15"/>
      <c r="AH1234" s="24"/>
      <c r="AI1234" s="15"/>
      <c r="AJ1234" s="24"/>
      <c r="AK1234" s="15"/>
      <c r="AL1234" s="24"/>
      <c r="AM1234" s="15"/>
      <c r="AN1234" s="24"/>
      <c r="AO1234" s="15"/>
      <c r="AP1234" s="24"/>
      <c r="AQ1234" s="15"/>
      <c r="AR1234" s="24"/>
      <c r="AS1234" s="15"/>
      <c r="AT1234" s="24"/>
      <c r="AU1234" s="15"/>
      <c r="AV1234" s="24"/>
      <c r="AW1234" s="15"/>
      <c r="AX1234" s="24"/>
      <c r="AY1234" s="15"/>
      <c r="AZ1234" s="15"/>
      <c r="BA1234" s="15"/>
      <c r="BB1234" s="24"/>
      <c r="BC1234" s="15"/>
      <c r="BD1234" s="24"/>
      <c r="BE1234" s="15"/>
      <c r="BF1234" s="24"/>
      <c r="BG1234" s="15"/>
      <c r="BH1234" s="24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24"/>
      <c r="CQ1234" s="15"/>
      <c r="CR1234" s="24"/>
      <c r="CS1234" s="15">
        <f t="shared" si="255"/>
        <v>0</v>
      </c>
      <c r="CT1234" s="15">
        <f t="shared" si="256"/>
        <v>38</v>
      </c>
      <c r="CU1234" s="15">
        <f t="shared" si="257"/>
        <v>0</v>
      </c>
      <c r="CV1234" s="15">
        <f t="shared" si="258"/>
        <v>0</v>
      </c>
      <c r="CW1234" s="15"/>
      <c r="CX1234" s="15"/>
      <c r="CY1234" s="15">
        <f t="shared" si="259"/>
        <v>36</v>
      </c>
      <c r="CZ1234" s="15">
        <f>GG1234</f>
        <v>0</v>
      </c>
      <c r="DA1234" s="20"/>
      <c r="DB1234" s="17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>
        <v>38</v>
      </c>
      <c r="DP1234" s="17"/>
      <c r="DQ1234" s="15"/>
      <c r="DR1234" s="15"/>
      <c r="DS1234" s="15"/>
      <c r="DT1234" s="15"/>
      <c r="DU1234" s="15"/>
      <c r="DV1234" s="15"/>
      <c r="DW1234" s="15"/>
      <c r="DX1234" s="20"/>
      <c r="DY1234" s="15"/>
      <c r="DZ1234" s="20"/>
      <c r="EA1234" s="15"/>
      <c r="EB1234" s="20"/>
      <c r="EC1234" s="15"/>
      <c r="ED1234" s="20"/>
      <c r="EE1234" s="15"/>
      <c r="EF1234" s="20"/>
      <c r="EG1234" s="15"/>
      <c r="EH1234" s="20"/>
      <c r="EI1234" s="15"/>
      <c r="EJ1234" s="20"/>
      <c r="EK1234" s="15"/>
      <c r="EL1234" s="20"/>
      <c r="EM1234" s="15">
        <v>48</v>
      </c>
      <c r="EN1234" s="20">
        <v>6</v>
      </c>
      <c r="EO1234" s="15">
        <v>36</v>
      </c>
      <c r="EP1234" s="20"/>
      <c r="EQ1234" s="15"/>
      <c r="ER1234" s="20"/>
      <c r="ES1234" s="15"/>
      <c r="ET1234" s="20"/>
      <c r="EU1234" s="15"/>
      <c r="EV1234" s="20"/>
      <c r="EW1234" s="15"/>
      <c r="EX1234" s="20"/>
      <c r="EY1234" s="15"/>
      <c r="EZ1234" s="20"/>
      <c r="FA1234" s="15"/>
      <c r="FB1234" s="20"/>
      <c r="FC1234" s="15">
        <v>38</v>
      </c>
      <c r="FD1234" s="20" t="s">
        <v>129</v>
      </c>
      <c r="FE1234" s="15"/>
      <c r="FF1234" s="20"/>
      <c r="FG1234" s="15"/>
      <c r="FH1234" s="20"/>
      <c r="FI1234" s="15"/>
      <c r="FJ1234" s="20"/>
      <c r="FK1234" s="15"/>
      <c r="FL1234" s="20"/>
      <c r="FM1234" s="15"/>
      <c r="FN1234" s="20"/>
      <c r="FO1234" s="15"/>
      <c r="FP1234" s="20"/>
      <c r="FQ1234" s="15"/>
      <c r="FR1234" s="20"/>
      <c r="FS1234" s="15"/>
      <c r="FT1234" s="20"/>
      <c r="FU1234" s="15"/>
      <c r="FV1234" s="20"/>
      <c r="FW1234" s="15"/>
      <c r="FX1234" s="20"/>
      <c r="FY1234" s="15"/>
      <c r="FZ1234" s="20"/>
      <c r="GA1234" s="15"/>
      <c r="GB1234" s="20"/>
      <c r="GC1234" s="15"/>
      <c r="GD1234" s="20"/>
      <c r="GE1234" s="15"/>
      <c r="GF1234" s="20"/>
      <c r="GG1234" s="170"/>
    </row>
    <row r="1235" spans="1:189" s="2" customFormat="1" ht="14" x14ac:dyDescent="0.3">
      <c r="A1235" s="15" t="s">
        <v>130</v>
      </c>
      <c r="B1235" s="15" t="s">
        <v>126</v>
      </c>
      <c r="C1235" s="15" t="s">
        <v>274</v>
      </c>
      <c r="D1235" s="15" t="s">
        <v>2170</v>
      </c>
      <c r="E1235" s="15" t="str">
        <f t="shared" si="249"/>
        <v>Emma Liden</v>
      </c>
      <c r="F1235" s="17" t="s">
        <v>128</v>
      </c>
      <c r="G1235" s="15">
        <v>999921440</v>
      </c>
      <c r="H1235" s="15">
        <f t="shared" si="250"/>
        <v>291</v>
      </c>
      <c r="I1235" s="15"/>
      <c r="J1235" s="15"/>
      <c r="K1235" s="16"/>
      <c r="L1235" s="15"/>
      <c r="M1235" s="15"/>
      <c r="N1235" s="15"/>
      <c r="O1235" s="15">
        <f t="shared" si="251"/>
        <v>52</v>
      </c>
      <c r="P1235" s="15">
        <v>0</v>
      </c>
      <c r="Q1235" s="15">
        <f t="shared" si="252"/>
        <v>0</v>
      </c>
      <c r="R1235" s="15">
        <v>0</v>
      </c>
      <c r="S1235" s="15">
        <v>0</v>
      </c>
      <c r="T1235" s="15">
        <f t="shared" si="253"/>
        <v>38</v>
      </c>
      <c r="U1235" s="15">
        <f t="shared" si="254"/>
        <v>0</v>
      </c>
      <c r="V1235" s="15"/>
      <c r="W1235" s="15"/>
      <c r="X1235" s="15"/>
      <c r="Y1235" s="15"/>
      <c r="Z1235" s="16"/>
      <c r="AA1235" s="15"/>
      <c r="AB1235" s="24"/>
      <c r="AC1235" s="15"/>
      <c r="AD1235" s="15"/>
      <c r="AE1235" s="15"/>
      <c r="AF1235" s="15"/>
      <c r="AG1235" s="15"/>
      <c r="AH1235" s="24"/>
      <c r="AI1235" s="15"/>
      <c r="AJ1235" s="15"/>
      <c r="AK1235" s="15"/>
      <c r="AL1235" s="15"/>
      <c r="AM1235" s="15"/>
      <c r="AN1235" s="24"/>
      <c r="AO1235" s="15"/>
      <c r="AP1235" s="24"/>
      <c r="AQ1235" s="15"/>
      <c r="AR1235" s="24"/>
      <c r="AS1235" s="15"/>
      <c r="AT1235" s="24"/>
      <c r="AU1235" s="15"/>
      <c r="AV1235" s="24"/>
      <c r="AW1235" s="15"/>
      <c r="AX1235" s="24"/>
      <c r="AY1235" s="15"/>
      <c r="AZ1235" s="15"/>
      <c r="BA1235" s="15"/>
      <c r="BB1235" s="15"/>
      <c r="BC1235" s="15"/>
      <c r="BD1235" s="15"/>
      <c r="BE1235" s="15"/>
      <c r="BF1235" s="24"/>
      <c r="BG1235" s="15"/>
      <c r="BH1235" s="24"/>
      <c r="BI1235" s="15"/>
      <c r="BJ1235" s="24"/>
      <c r="BK1235" s="15"/>
      <c r="BL1235" s="24"/>
      <c r="BM1235" s="15"/>
      <c r="BN1235" s="24"/>
      <c r="BO1235" s="15"/>
      <c r="BP1235" s="24"/>
      <c r="BQ1235" s="15"/>
      <c r="BR1235" s="24"/>
      <c r="BS1235" s="15"/>
      <c r="BT1235" s="24"/>
      <c r="BU1235" s="15"/>
      <c r="BV1235" s="24"/>
      <c r="BW1235" s="15"/>
      <c r="BX1235" s="24"/>
      <c r="BY1235" s="15"/>
      <c r="BZ1235" s="24"/>
      <c r="CA1235" s="15"/>
      <c r="CB1235" s="24"/>
      <c r="CC1235" s="15"/>
      <c r="CD1235" s="24"/>
      <c r="CE1235" s="15"/>
      <c r="CF1235" s="24"/>
      <c r="CG1235" s="15"/>
      <c r="CH1235" s="25"/>
      <c r="CI1235" s="15"/>
      <c r="CJ1235" s="25"/>
      <c r="CK1235" s="15"/>
      <c r="CL1235" s="25"/>
      <c r="CM1235" s="15"/>
      <c r="CN1235" s="25"/>
      <c r="CO1235" s="15"/>
      <c r="CP1235" s="25"/>
      <c r="CQ1235" s="15"/>
      <c r="CR1235" s="25"/>
      <c r="CS1235" s="15">
        <f t="shared" si="255"/>
        <v>0</v>
      </c>
      <c r="CT1235" s="15">
        <f t="shared" si="256"/>
        <v>90</v>
      </c>
      <c r="CU1235" s="15">
        <f t="shared" si="257"/>
        <v>1</v>
      </c>
      <c r="CV1235" s="15">
        <f t="shared" si="258"/>
        <v>63</v>
      </c>
      <c r="CW1235" s="15"/>
      <c r="CX1235" s="15"/>
      <c r="CY1235" s="15">
        <f t="shared" si="259"/>
        <v>48</v>
      </c>
      <c r="CZ1235" s="15">
        <f>GG1235</f>
        <v>0</v>
      </c>
      <c r="DA1235" s="19"/>
      <c r="DB1235" s="17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7"/>
      <c r="DQ1235" s="15"/>
      <c r="DR1235" s="15"/>
      <c r="DS1235" s="15"/>
      <c r="DT1235" s="15"/>
      <c r="DU1235" s="15"/>
      <c r="DV1235" s="15"/>
      <c r="DW1235" s="15"/>
      <c r="DX1235" s="20"/>
      <c r="DY1235" s="15">
        <v>59</v>
      </c>
      <c r="DZ1235" s="20">
        <v>8</v>
      </c>
      <c r="EA1235" s="15"/>
      <c r="EB1235" s="20"/>
      <c r="EC1235" s="15">
        <v>38</v>
      </c>
      <c r="ED1235" s="20" t="s">
        <v>168</v>
      </c>
      <c r="EE1235" s="15"/>
      <c r="EF1235" s="20"/>
      <c r="EG1235" s="15"/>
      <c r="EH1235" s="20"/>
      <c r="EI1235" s="15">
        <v>52</v>
      </c>
      <c r="EJ1235" s="20"/>
      <c r="EK1235" s="15"/>
      <c r="EL1235" s="20"/>
      <c r="EM1235" s="15"/>
      <c r="EN1235" s="20"/>
      <c r="EO1235" s="15">
        <v>48</v>
      </c>
      <c r="EP1235" s="20"/>
      <c r="EQ1235" s="15"/>
      <c r="ER1235" s="20"/>
      <c r="ES1235" s="15"/>
      <c r="ET1235" s="20"/>
      <c r="EU1235" s="15"/>
      <c r="EV1235" s="20"/>
      <c r="EW1235" s="15"/>
      <c r="EX1235" s="20"/>
      <c r="EY1235" s="15"/>
      <c r="EZ1235" s="20"/>
      <c r="FA1235" s="15"/>
      <c r="FB1235" s="20"/>
      <c r="FC1235" s="15"/>
      <c r="FD1235" s="20"/>
      <c r="FE1235" s="15"/>
      <c r="FF1235" s="20"/>
      <c r="FG1235" s="15"/>
      <c r="FH1235" s="20"/>
      <c r="FI1235" s="15"/>
      <c r="FJ1235" s="20"/>
      <c r="FK1235" s="15"/>
      <c r="FL1235" s="20"/>
      <c r="FM1235" s="15"/>
      <c r="FN1235" s="20"/>
      <c r="FO1235" s="15"/>
      <c r="FP1235" s="20"/>
      <c r="FQ1235" s="15"/>
      <c r="FR1235" s="20"/>
      <c r="FS1235" s="15"/>
      <c r="FT1235" s="20"/>
      <c r="FU1235" s="15"/>
      <c r="FV1235" s="20"/>
      <c r="FW1235" s="15"/>
      <c r="FX1235" s="20"/>
      <c r="FY1235" s="15">
        <v>90</v>
      </c>
      <c r="FZ1235" s="20">
        <v>2</v>
      </c>
      <c r="GA1235" s="15"/>
      <c r="GB1235" s="20"/>
      <c r="GC1235" s="15">
        <v>63</v>
      </c>
      <c r="GD1235" s="20">
        <v>7</v>
      </c>
      <c r="GE1235" s="15"/>
      <c r="GF1235" s="20"/>
      <c r="GG1235" s="170"/>
    </row>
    <row r="1236" spans="1:189" s="2" customFormat="1" ht="14" x14ac:dyDescent="0.3">
      <c r="A1236" s="15" t="s">
        <v>130</v>
      </c>
      <c r="B1236" s="15" t="s">
        <v>140</v>
      </c>
      <c r="C1236" s="15" t="s">
        <v>227</v>
      </c>
      <c r="D1236" s="15" t="s">
        <v>1558</v>
      </c>
      <c r="E1236" s="15" t="str">
        <f t="shared" si="249"/>
        <v>Daniel PENG</v>
      </c>
      <c r="F1236" s="15" t="s">
        <v>135</v>
      </c>
      <c r="G1236" s="15">
        <v>999921441</v>
      </c>
      <c r="H1236" s="15">
        <f t="shared" si="250"/>
        <v>56</v>
      </c>
      <c r="I1236" s="15"/>
      <c r="J1236" s="15"/>
      <c r="K1236" s="16"/>
      <c r="L1236" s="15"/>
      <c r="M1236" s="15"/>
      <c r="N1236" s="15"/>
      <c r="O1236" s="15">
        <f t="shared" si="251"/>
        <v>56</v>
      </c>
      <c r="P1236" s="15">
        <v>0</v>
      </c>
      <c r="Q1236" s="15">
        <f t="shared" si="252"/>
        <v>1</v>
      </c>
      <c r="R1236" s="15">
        <v>0</v>
      </c>
      <c r="S1236" s="15">
        <v>0</v>
      </c>
      <c r="T1236" s="15">
        <f t="shared" si="253"/>
        <v>0</v>
      </c>
      <c r="U1236" s="15">
        <f t="shared" si="254"/>
        <v>0</v>
      </c>
      <c r="V1236" s="15"/>
      <c r="W1236" s="15"/>
      <c r="X1236" s="15"/>
      <c r="Y1236" s="15"/>
      <c r="Z1236" s="16"/>
      <c r="AA1236" s="15"/>
      <c r="AB1236" s="15"/>
      <c r="AC1236" s="15"/>
      <c r="AD1236" s="15"/>
      <c r="AE1236" s="15"/>
      <c r="AF1236" s="24"/>
      <c r="AG1236" s="15"/>
      <c r="AH1236" s="24"/>
      <c r="AI1236" s="15"/>
      <c r="AJ1236" s="24"/>
      <c r="AK1236" s="15"/>
      <c r="AL1236" s="24"/>
      <c r="AM1236" s="15"/>
      <c r="AN1236" s="24"/>
      <c r="AO1236" s="15"/>
      <c r="AP1236" s="24"/>
      <c r="AQ1236" s="15"/>
      <c r="AR1236" s="24"/>
      <c r="AS1236" s="15"/>
      <c r="AT1236" s="24"/>
      <c r="AU1236" s="15"/>
      <c r="AV1236" s="24"/>
      <c r="AW1236" s="15"/>
      <c r="AX1236" s="24"/>
      <c r="AY1236" s="15"/>
      <c r="AZ1236" s="15"/>
      <c r="BA1236" s="15"/>
      <c r="BB1236" s="24"/>
      <c r="BC1236" s="15"/>
      <c r="BD1236" s="24"/>
      <c r="BE1236" s="15"/>
      <c r="BF1236" s="24"/>
      <c r="BG1236" s="15"/>
      <c r="BH1236" s="24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24"/>
      <c r="CQ1236" s="15"/>
      <c r="CR1236" s="24"/>
      <c r="CS1236" s="15">
        <f t="shared" si="255"/>
        <v>0</v>
      </c>
      <c r="CT1236" s="15">
        <f t="shared" si="256"/>
        <v>0</v>
      </c>
      <c r="CU1236" s="15">
        <f t="shared" si="257"/>
        <v>0</v>
      </c>
      <c r="CV1236" s="15">
        <f t="shared" si="258"/>
        <v>0</v>
      </c>
      <c r="CW1236" s="15"/>
      <c r="CX1236" s="15"/>
      <c r="CY1236" s="15">
        <f t="shared" si="259"/>
        <v>0</v>
      </c>
      <c r="CZ1236" s="15">
        <f>GG1236</f>
        <v>0</v>
      </c>
      <c r="DA1236" s="20"/>
      <c r="DB1236" s="17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>
        <f>0.4*54</f>
        <v>21.6</v>
      </c>
      <c r="DP1236" s="17"/>
      <c r="DQ1236" s="15"/>
      <c r="DR1236" s="15"/>
      <c r="DS1236" s="15"/>
      <c r="DT1236" s="15"/>
      <c r="DU1236" s="15"/>
      <c r="DV1236" s="15"/>
      <c r="DW1236" s="15"/>
      <c r="DX1236" s="20"/>
      <c r="DY1236" s="15"/>
      <c r="DZ1236" s="20"/>
      <c r="EA1236" s="15"/>
      <c r="EB1236" s="20"/>
      <c r="EC1236" s="15"/>
      <c r="ED1236" s="20"/>
      <c r="EE1236" s="15"/>
      <c r="EF1236" s="20"/>
      <c r="EG1236" s="15"/>
      <c r="EH1236" s="20"/>
      <c r="EI1236" s="15"/>
      <c r="EJ1236" s="20"/>
      <c r="EK1236" s="15"/>
      <c r="EL1236" s="20"/>
      <c r="EM1236" s="15">
        <v>56</v>
      </c>
      <c r="EN1236" s="20">
        <v>4</v>
      </c>
      <c r="EO1236" s="15"/>
      <c r="EP1236" s="20"/>
      <c r="EQ1236" s="15"/>
      <c r="ER1236" s="20"/>
      <c r="ES1236" s="15"/>
      <c r="ET1236" s="20"/>
      <c r="EU1236" s="15"/>
      <c r="EV1236" s="20"/>
      <c r="EW1236" s="15"/>
      <c r="EX1236" s="20"/>
      <c r="EY1236" s="15"/>
      <c r="EZ1236" s="20"/>
      <c r="FA1236" s="15"/>
      <c r="FB1236" s="20"/>
      <c r="FC1236" s="15"/>
      <c r="FD1236" s="20"/>
      <c r="FE1236" s="15"/>
      <c r="FF1236" s="20"/>
      <c r="FG1236" s="15"/>
      <c r="FH1236" s="20"/>
      <c r="FI1236" s="15"/>
      <c r="FJ1236" s="20"/>
      <c r="FK1236" s="15"/>
      <c r="FL1236" s="20"/>
      <c r="FM1236" s="15"/>
      <c r="FN1236" s="20"/>
      <c r="FO1236" s="15"/>
      <c r="FP1236" s="20"/>
      <c r="FQ1236" s="15"/>
      <c r="FR1236" s="20"/>
      <c r="FS1236" s="15"/>
      <c r="FT1236" s="20"/>
      <c r="FU1236" s="15"/>
      <c r="FV1236" s="20"/>
      <c r="FW1236" s="15"/>
      <c r="FX1236" s="20"/>
      <c r="FY1236" s="15"/>
      <c r="FZ1236" s="20"/>
      <c r="GA1236" s="15"/>
      <c r="GB1236" s="20"/>
      <c r="GC1236" s="15"/>
      <c r="GD1236" s="20"/>
      <c r="GE1236" s="15"/>
      <c r="GF1236" s="20"/>
      <c r="GG1236" s="170"/>
    </row>
    <row r="1237" spans="1:189" s="2" customFormat="1" ht="14" x14ac:dyDescent="0.3">
      <c r="A1237" s="15" t="s">
        <v>130</v>
      </c>
      <c r="B1237" s="15" t="s">
        <v>142</v>
      </c>
      <c r="C1237" s="15" t="s">
        <v>407</v>
      </c>
      <c r="D1237" s="15" t="s">
        <v>1013</v>
      </c>
      <c r="E1237" s="15" t="str">
        <f t="shared" si="249"/>
        <v>Chloe JANG</v>
      </c>
      <c r="F1237" s="15" t="s">
        <v>128</v>
      </c>
      <c r="G1237" s="15">
        <v>999921445</v>
      </c>
      <c r="H1237" s="15">
        <f t="shared" si="250"/>
        <v>63</v>
      </c>
      <c r="I1237" s="15"/>
      <c r="J1237" s="15"/>
      <c r="K1237" s="16"/>
      <c r="L1237" s="15"/>
      <c r="M1237" s="15"/>
      <c r="N1237" s="15"/>
      <c r="O1237" s="15">
        <f t="shared" si="251"/>
        <v>0</v>
      </c>
      <c r="P1237" s="15">
        <v>0</v>
      </c>
      <c r="Q1237" s="15">
        <f t="shared" si="252"/>
        <v>0</v>
      </c>
      <c r="R1237" s="15">
        <v>0</v>
      </c>
      <c r="S1237" s="15">
        <v>0</v>
      </c>
      <c r="T1237" s="15">
        <f t="shared" si="253"/>
        <v>0</v>
      </c>
      <c r="U1237" s="15">
        <f t="shared" si="254"/>
        <v>0</v>
      </c>
      <c r="V1237" s="15"/>
      <c r="W1237" s="15"/>
      <c r="X1237" s="15"/>
      <c r="Y1237" s="15"/>
      <c r="Z1237" s="16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>
        <f t="shared" si="255"/>
        <v>0</v>
      </c>
      <c r="CT1237" s="15">
        <f t="shared" si="256"/>
        <v>63</v>
      </c>
      <c r="CU1237" s="15">
        <f t="shared" si="257"/>
        <v>1</v>
      </c>
      <c r="CV1237" s="15">
        <f t="shared" si="258"/>
        <v>0</v>
      </c>
      <c r="CW1237" s="15"/>
      <c r="CX1237" s="15"/>
      <c r="CY1237" s="15">
        <f t="shared" si="259"/>
        <v>0</v>
      </c>
      <c r="CZ1237" s="15">
        <f>GG1237</f>
        <v>0</v>
      </c>
      <c r="DA1237" s="16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20"/>
      <c r="DY1237" s="15"/>
      <c r="DZ1237" s="20"/>
      <c r="EA1237" s="15"/>
      <c r="EB1237" s="20"/>
      <c r="EC1237" s="15"/>
      <c r="ED1237" s="20"/>
      <c r="EE1237" s="15"/>
      <c r="EF1237" s="20"/>
      <c r="EG1237" s="15"/>
      <c r="EH1237" s="20"/>
      <c r="EI1237" s="15"/>
      <c r="EJ1237" s="20"/>
      <c r="EK1237" s="15"/>
      <c r="EL1237" s="20"/>
      <c r="EM1237" s="15"/>
      <c r="EN1237" s="20"/>
      <c r="EO1237" s="15"/>
      <c r="EP1237" s="20"/>
      <c r="EQ1237" s="15"/>
      <c r="ER1237" s="20"/>
      <c r="ES1237" s="15"/>
      <c r="ET1237" s="20"/>
      <c r="EU1237" s="15"/>
      <c r="EV1237" s="20"/>
      <c r="EW1237" s="15"/>
      <c r="EX1237" s="20"/>
      <c r="EY1237" s="15"/>
      <c r="EZ1237" s="20"/>
      <c r="FA1237" s="15"/>
      <c r="FB1237" s="20"/>
      <c r="FC1237" s="15">
        <v>63</v>
      </c>
      <c r="FD1237" s="20">
        <v>5</v>
      </c>
      <c r="FE1237" s="15"/>
      <c r="FF1237" s="20"/>
      <c r="FG1237" s="15"/>
      <c r="FH1237" s="20"/>
      <c r="FI1237" s="15"/>
      <c r="FJ1237" s="20"/>
      <c r="FK1237" s="15"/>
      <c r="FL1237" s="20"/>
      <c r="FM1237" s="15"/>
      <c r="FN1237" s="20"/>
      <c r="FO1237" s="15"/>
      <c r="FP1237" s="20"/>
      <c r="FQ1237" s="15"/>
      <c r="FR1237" s="20"/>
      <c r="FS1237" s="15"/>
      <c r="FT1237" s="20"/>
      <c r="FU1237" s="15"/>
      <c r="FV1237" s="20"/>
      <c r="FW1237" s="15"/>
      <c r="FX1237" s="20"/>
      <c r="FY1237" s="15"/>
      <c r="FZ1237" s="20"/>
      <c r="GA1237" s="15"/>
      <c r="GB1237" s="20"/>
      <c r="GC1237" s="15"/>
      <c r="GD1237" s="20"/>
      <c r="GE1237" s="15"/>
      <c r="GF1237" s="20"/>
      <c r="GG1237" s="170"/>
    </row>
    <row r="1238" spans="1:189" s="2" customFormat="1" ht="14" x14ac:dyDescent="0.3">
      <c r="A1238" s="15" t="s">
        <v>130</v>
      </c>
      <c r="B1238" s="15" t="s">
        <v>126</v>
      </c>
      <c r="C1238" s="15" t="s">
        <v>694</v>
      </c>
      <c r="D1238" s="15" t="s">
        <v>693</v>
      </c>
      <c r="E1238" s="15" t="str">
        <f t="shared" si="249"/>
        <v>Antonia Toni DOAN</v>
      </c>
      <c r="F1238" s="15" t="s">
        <v>128</v>
      </c>
      <c r="G1238" s="15">
        <v>999921449</v>
      </c>
      <c r="H1238" s="15">
        <f t="shared" si="250"/>
        <v>115</v>
      </c>
      <c r="I1238" s="17"/>
      <c r="J1238" s="17"/>
      <c r="K1238" s="21"/>
      <c r="L1238" s="15"/>
      <c r="M1238" s="15"/>
      <c r="N1238" s="15"/>
      <c r="O1238" s="15">
        <f t="shared" si="251"/>
        <v>32</v>
      </c>
      <c r="P1238" s="15">
        <v>0</v>
      </c>
      <c r="Q1238" s="15">
        <f t="shared" si="252"/>
        <v>1</v>
      </c>
      <c r="R1238" s="15">
        <v>0</v>
      </c>
      <c r="S1238" s="15">
        <v>0</v>
      </c>
      <c r="T1238" s="15">
        <f t="shared" si="253"/>
        <v>0</v>
      </c>
      <c r="U1238" s="15">
        <f t="shared" si="254"/>
        <v>0</v>
      </c>
      <c r="V1238" s="15"/>
      <c r="W1238" s="15"/>
      <c r="X1238" s="15"/>
      <c r="Y1238" s="15"/>
      <c r="Z1238" s="21"/>
      <c r="AA1238" s="17"/>
      <c r="AB1238" s="17"/>
      <c r="AC1238" s="17"/>
      <c r="AD1238" s="17"/>
      <c r="AE1238" s="17"/>
      <c r="AF1238" s="24"/>
      <c r="AG1238" s="17"/>
      <c r="AH1238" s="24"/>
      <c r="AI1238" s="17"/>
      <c r="AJ1238" s="24"/>
      <c r="AK1238" s="17"/>
      <c r="AL1238" s="24"/>
      <c r="AM1238" s="17"/>
      <c r="AN1238" s="24"/>
      <c r="AO1238" s="17"/>
      <c r="AP1238" s="24"/>
      <c r="AQ1238" s="17"/>
      <c r="AR1238" s="24"/>
      <c r="AS1238" s="17"/>
      <c r="AT1238" s="24"/>
      <c r="AU1238" s="17"/>
      <c r="AV1238" s="24"/>
      <c r="AW1238" s="17"/>
      <c r="AX1238" s="24"/>
      <c r="AY1238" s="17"/>
      <c r="AZ1238" s="17"/>
      <c r="BA1238" s="17"/>
      <c r="BB1238" s="24"/>
      <c r="BC1238" s="17"/>
      <c r="BD1238" s="24"/>
      <c r="BE1238" s="17"/>
      <c r="BF1238" s="24"/>
      <c r="BG1238" s="17"/>
      <c r="BH1238" s="24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24"/>
      <c r="CQ1238" s="17"/>
      <c r="CR1238" s="24"/>
      <c r="CS1238" s="15">
        <f t="shared" si="255"/>
        <v>0</v>
      </c>
      <c r="CT1238" s="15">
        <f t="shared" si="256"/>
        <v>83</v>
      </c>
      <c r="CU1238" s="15">
        <f t="shared" si="257"/>
        <v>1</v>
      </c>
      <c r="CV1238" s="15">
        <f t="shared" si="258"/>
        <v>0</v>
      </c>
      <c r="CW1238" s="15"/>
      <c r="CX1238" s="15"/>
      <c r="CY1238" s="15">
        <f t="shared" si="259"/>
        <v>0</v>
      </c>
      <c r="CZ1238" s="15">
        <f>GG1238</f>
        <v>0</v>
      </c>
      <c r="DA1238" s="20"/>
      <c r="DB1238" s="17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>
        <f>0.3*38</f>
        <v>11.4</v>
      </c>
      <c r="DP1238" s="17"/>
      <c r="DQ1238" s="15"/>
      <c r="DR1238" s="15"/>
      <c r="DS1238" s="15"/>
      <c r="DT1238" s="15"/>
      <c r="DU1238" s="15"/>
      <c r="DV1238" s="15"/>
      <c r="DW1238" s="15"/>
      <c r="DX1238" s="20"/>
      <c r="DY1238" s="15"/>
      <c r="DZ1238" s="20"/>
      <c r="EA1238" s="15"/>
      <c r="EB1238" s="20"/>
      <c r="EC1238" s="15"/>
      <c r="ED1238" s="20"/>
      <c r="EE1238" s="15"/>
      <c r="EF1238" s="20"/>
      <c r="EG1238" s="15"/>
      <c r="EH1238" s="20"/>
      <c r="EI1238" s="15"/>
      <c r="EJ1238" s="20"/>
      <c r="EK1238" s="15"/>
      <c r="EL1238" s="20"/>
      <c r="EM1238" s="15">
        <v>32</v>
      </c>
      <c r="EN1238" s="20" t="s">
        <v>129</v>
      </c>
      <c r="EO1238" s="15"/>
      <c r="EP1238" s="20"/>
      <c r="EQ1238" s="15">
        <v>45</v>
      </c>
      <c r="ER1238" s="20">
        <v>2</v>
      </c>
      <c r="ES1238" s="15"/>
      <c r="ET1238" s="20"/>
      <c r="EU1238" s="15"/>
      <c r="EV1238" s="20"/>
      <c r="EW1238" s="15"/>
      <c r="EX1238" s="20"/>
      <c r="EY1238" s="15"/>
      <c r="EZ1238" s="20"/>
      <c r="FA1238" s="15"/>
      <c r="FB1238" s="20"/>
      <c r="FC1238" s="15">
        <v>38</v>
      </c>
      <c r="FD1238" s="20" t="s">
        <v>129</v>
      </c>
      <c r="FE1238" s="15"/>
      <c r="FF1238" s="20"/>
      <c r="FG1238" s="15"/>
      <c r="FH1238" s="20"/>
      <c r="FI1238" s="15"/>
      <c r="FJ1238" s="20"/>
      <c r="FK1238" s="15"/>
      <c r="FL1238" s="20"/>
      <c r="FM1238" s="15"/>
      <c r="FN1238" s="20"/>
      <c r="FO1238" s="15"/>
      <c r="FP1238" s="20"/>
      <c r="FQ1238" s="15"/>
      <c r="FR1238" s="20"/>
      <c r="FS1238" s="15"/>
      <c r="FT1238" s="20"/>
      <c r="FU1238" s="15"/>
      <c r="FV1238" s="20"/>
      <c r="FW1238" s="15"/>
      <c r="FX1238" s="20"/>
      <c r="FY1238" s="15"/>
      <c r="FZ1238" s="20"/>
      <c r="GA1238" s="15"/>
      <c r="GB1238" s="20"/>
      <c r="GC1238" s="15"/>
      <c r="GD1238" s="20"/>
      <c r="GE1238" s="15"/>
      <c r="GF1238" s="20"/>
      <c r="GG1238" s="170"/>
    </row>
    <row r="1239" spans="1:189" s="2" customFormat="1" ht="14" x14ac:dyDescent="0.3">
      <c r="A1239" s="15" t="s">
        <v>130</v>
      </c>
      <c r="B1239" s="15" t="s">
        <v>142</v>
      </c>
      <c r="C1239" s="17" t="s">
        <v>136</v>
      </c>
      <c r="D1239" s="17" t="s">
        <v>1435</v>
      </c>
      <c r="E1239" s="15" t="str">
        <f t="shared" si="249"/>
        <v>Felix MORENO</v>
      </c>
      <c r="F1239" s="15" t="s">
        <v>135</v>
      </c>
      <c r="G1239" s="17">
        <v>999921456</v>
      </c>
      <c r="H1239" s="15">
        <f t="shared" si="250"/>
        <v>38</v>
      </c>
      <c r="I1239" s="15"/>
      <c r="J1239" s="15"/>
      <c r="K1239" s="16"/>
      <c r="L1239" s="15"/>
      <c r="M1239" s="15"/>
      <c r="N1239" s="15"/>
      <c r="O1239" s="15">
        <f t="shared" si="251"/>
        <v>0</v>
      </c>
      <c r="P1239" s="15">
        <v>0</v>
      </c>
      <c r="Q1239" s="15">
        <f t="shared" si="252"/>
        <v>1</v>
      </c>
      <c r="R1239" s="15">
        <v>0</v>
      </c>
      <c r="S1239" s="15">
        <v>0</v>
      </c>
      <c r="T1239" s="15">
        <f t="shared" si="253"/>
        <v>0</v>
      </c>
      <c r="U1239" s="15">
        <f t="shared" si="254"/>
        <v>0</v>
      </c>
      <c r="V1239" s="15"/>
      <c r="W1239" s="15"/>
      <c r="X1239" s="15"/>
      <c r="Y1239" s="15"/>
      <c r="Z1239" s="16"/>
      <c r="AA1239" s="15"/>
      <c r="AB1239" s="15"/>
      <c r="AC1239" s="15"/>
      <c r="AD1239" s="15"/>
      <c r="AE1239" s="15"/>
      <c r="AF1239" s="24"/>
      <c r="AG1239" s="15"/>
      <c r="AH1239" s="24"/>
      <c r="AI1239" s="15"/>
      <c r="AJ1239" s="24"/>
      <c r="AK1239" s="15"/>
      <c r="AL1239" s="24"/>
      <c r="AM1239" s="15"/>
      <c r="AN1239" s="24"/>
      <c r="AO1239" s="15"/>
      <c r="AP1239" s="24"/>
      <c r="AQ1239" s="15"/>
      <c r="AR1239" s="24"/>
      <c r="AS1239" s="15"/>
      <c r="AT1239" s="24"/>
      <c r="AU1239" s="15"/>
      <c r="AV1239" s="24"/>
      <c r="AW1239" s="15"/>
      <c r="AX1239" s="24"/>
      <c r="AY1239" s="15"/>
      <c r="AZ1239" s="15"/>
      <c r="BA1239" s="15"/>
      <c r="BB1239" s="24"/>
      <c r="BC1239" s="15"/>
      <c r="BD1239" s="24"/>
      <c r="BE1239" s="15"/>
      <c r="BF1239" s="24"/>
      <c r="BG1239" s="15"/>
      <c r="BH1239" s="24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24"/>
      <c r="CQ1239" s="15"/>
      <c r="CR1239" s="24"/>
      <c r="CS1239" s="15">
        <f t="shared" si="255"/>
        <v>0</v>
      </c>
      <c r="CT1239" s="15">
        <f t="shared" si="256"/>
        <v>38</v>
      </c>
      <c r="CU1239" s="15">
        <f t="shared" si="257"/>
        <v>0</v>
      </c>
      <c r="CV1239" s="15">
        <f t="shared" si="258"/>
        <v>0</v>
      </c>
      <c r="CW1239" s="15"/>
      <c r="CX1239" s="15"/>
      <c r="CY1239" s="15">
        <f t="shared" si="259"/>
        <v>0</v>
      </c>
      <c r="CZ1239" s="15">
        <f>GG1239</f>
        <v>0</v>
      </c>
      <c r="DA1239" s="20"/>
      <c r="DB1239" s="17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>
        <v>63</v>
      </c>
      <c r="DP1239" s="17"/>
      <c r="DQ1239" s="15"/>
      <c r="DR1239" s="15"/>
      <c r="DS1239" s="15"/>
      <c r="DT1239" s="15"/>
      <c r="DU1239" s="15"/>
      <c r="DV1239" s="15"/>
      <c r="DW1239" s="15"/>
      <c r="DX1239" s="20"/>
      <c r="DY1239" s="15">
        <v>28.4</v>
      </c>
      <c r="DZ1239" s="20">
        <v>5</v>
      </c>
      <c r="EA1239" s="15"/>
      <c r="EB1239" s="20"/>
      <c r="EC1239" s="15"/>
      <c r="ED1239" s="20"/>
      <c r="EE1239" s="15"/>
      <c r="EF1239" s="20"/>
      <c r="EG1239" s="15"/>
      <c r="EH1239" s="20"/>
      <c r="EI1239" s="15"/>
      <c r="EJ1239" s="20"/>
      <c r="EK1239" s="15"/>
      <c r="EL1239" s="20"/>
      <c r="EM1239" s="15"/>
      <c r="EN1239" s="20"/>
      <c r="EO1239" s="15"/>
      <c r="EP1239" s="20"/>
      <c r="EQ1239" s="15"/>
      <c r="ER1239" s="20"/>
      <c r="ES1239" s="15"/>
      <c r="ET1239" s="20"/>
      <c r="EU1239" s="15"/>
      <c r="EV1239" s="20"/>
      <c r="EW1239" s="15"/>
      <c r="EX1239" s="20"/>
      <c r="EY1239" s="15"/>
      <c r="EZ1239" s="20"/>
      <c r="FA1239" s="15"/>
      <c r="FB1239" s="20"/>
      <c r="FC1239" s="15">
        <v>38</v>
      </c>
      <c r="FD1239" s="20" t="s">
        <v>129</v>
      </c>
      <c r="FE1239" s="15"/>
      <c r="FF1239" s="20"/>
      <c r="FG1239" s="15"/>
      <c r="FH1239" s="20"/>
      <c r="FI1239" s="15"/>
      <c r="FJ1239" s="20"/>
      <c r="FK1239" s="15"/>
      <c r="FL1239" s="20"/>
      <c r="FM1239" s="15"/>
      <c r="FN1239" s="20"/>
      <c r="FO1239" s="15"/>
      <c r="FP1239" s="20"/>
      <c r="FQ1239" s="15"/>
      <c r="FR1239" s="20"/>
      <c r="FS1239" s="15"/>
      <c r="FT1239" s="20"/>
      <c r="FU1239" s="15"/>
      <c r="FV1239" s="20"/>
      <c r="FW1239" s="15"/>
      <c r="FX1239" s="20"/>
      <c r="FY1239" s="15"/>
      <c r="FZ1239" s="20"/>
      <c r="GA1239" s="15"/>
      <c r="GB1239" s="20"/>
      <c r="GC1239" s="15"/>
      <c r="GD1239" s="20"/>
      <c r="GE1239" s="15"/>
      <c r="GF1239" s="20"/>
      <c r="GG1239" s="170"/>
    </row>
    <row r="1240" spans="1:189" s="2" customFormat="1" ht="14" x14ac:dyDescent="0.3">
      <c r="A1240" s="15" t="s">
        <v>130</v>
      </c>
      <c r="B1240" s="15" t="s">
        <v>126</v>
      </c>
      <c r="C1240" s="15" t="s">
        <v>1479</v>
      </c>
      <c r="D1240" s="15" t="s">
        <v>1218</v>
      </c>
      <c r="E1240" s="15" t="str">
        <f t="shared" si="249"/>
        <v>Clara LE</v>
      </c>
      <c r="F1240" s="15" t="s">
        <v>128</v>
      </c>
      <c r="G1240" s="15">
        <v>999921457</v>
      </c>
      <c r="H1240" s="15">
        <f t="shared" si="250"/>
        <v>38</v>
      </c>
      <c r="I1240" s="15"/>
      <c r="J1240" s="15"/>
      <c r="K1240" s="16"/>
      <c r="L1240" s="15"/>
      <c r="M1240" s="15"/>
      <c r="N1240" s="15"/>
      <c r="O1240" s="15">
        <f t="shared" si="251"/>
        <v>0</v>
      </c>
      <c r="P1240" s="15">
        <v>0</v>
      </c>
      <c r="Q1240" s="15">
        <f t="shared" si="252"/>
        <v>0</v>
      </c>
      <c r="R1240" s="15">
        <v>0</v>
      </c>
      <c r="S1240" s="15">
        <v>0</v>
      </c>
      <c r="T1240" s="15">
        <f t="shared" si="253"/>
        <v>0</v>
      </c>
      <c r="U1240" s="15">
        <f t="shared" si="254"/>
        <v>0</v>
      </c>
      <c r="V1240" s="15"/>
      <c r="W1240" s="15"/>
      <c r="X1240" s="15"/>
      <c r="Y1240" s="15"/>
      <c r="Z1240" s="16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>
        <f t="shared" si="255"/>
        <v>0</v>
      </c>
      <c r="CT1240" s="15">
        <f t="shared" si="256"/>
        <v>38</v>
      </c>
      <c r="CU1240" s="15">
        <f t="shared" si="257"/>
        <v>0</v>
      </c>
      <c r="CV1240" s="15">
        <f t="shared" si="258"/>
        <v>0</v>
      </c>
      <c r="CW1240" s="15"/>
      <c r="CX1240" s="15"/>
      <c r="CY1240" s="15">
        <f t="shared" si="259"/>
        <v>0</v>
      </c>
      <c r="CZ1240" s="15">
        <f>GG1240</f>
        <v>0</v>
      </c>
      <c r="DA1240" s="16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20"/>
      <c r="DY1240" s="15"/>
      <c r="DZ1240" s="20"/>
      <c r="EA1240" s="15"/>
      <c r="EB1240" s="20"/>
      <c r="EC1240" s="15"/>
      <c r="ED1240" s="20"/>
      <c r="EE1240" s="15"/>
      <c r="EF1240" s="20"/>
      <c r="EG1240" s="15"/>
      <c r="EH1240" s="20"/>
      <c r="EI1240" s="15"/>
      <c r="EJ1240" s="20"/>
      <c r="EK1240" s="15"/>
      <c r="EL1240" s="20"/>
      <c r="EM1240" s="15"/>
      <c r="EN1240" s="20"/>
      <c r="EO1240" s="15"/>
      <c r="EP1240" s="20"/>
      <c r="EQ1240" s="15"/>
      <c r="ER1240" s="20"/>
      <c r="ES1240" s="15"/>
      <c r="ET1240" s="20"/>
      <c r="EU1240" s="15"/>
      <c r="EV1240" s="20"/>
      <c r="EW1240" s="15"/>
      <c r="EX1240" s="20"/>
      <c r="EY1240" s="15"/>
      <c r="EZ1240" s="20"/>
      <c r="FA1240" s="15"/>
      <c r="FB1240" s="20"/>
      <c r="FC1240" s="15">
        <v>38</v>
      </c>
      <c r="FD1240" s="20" t="s">
        <v>129</v>
      </c>
      <c r="FE1240" s="15"/>
      <c r="FF1240" s="20"/>
      <c r="FG1240" s="15"/>
      <c r="FH1240" s="20"/>
      <c r="FI1240" s="15"/>
      <c r="FJ1240" s="20"/>
      <c r="FK1240" s="15"/>
      <c r="FL1240" s="20"/>
      <c r="FM1240" s="15"/>
      <c r="FN1240" s="20"/>
      <c r="FO1240" s="15"/>
      <c r="FP1240" s="20"/>
      <c r="FQ1240" s="15"/>
      <c r="FR1240" s="20"/>
      <c r="FS1240" s="15"/>
      <c r="FT1240" s="20"/>
      <c r="FU1240" s="15"/>
      <c r="FV1240" s="20"/>
      <c r="FW1240" s="15"/>
      <c r="FX1240" s="20"/>
      <c r="FY1240" s="15"/>
      <c r="FZ1240" s="20"/>
      <c r="GA1240" s="15"/>
      <c r="GB1240" s="20"/>
      <c r="GC1240" s="15"/>
      <c r="GD1240" s="20"/>
      <c r="GE1240" s="15"/>
      <c r="GF1240" s="20"/>
      <c r="GG1240" s="170"/>
    </row>
    <row r="1241" spans="1:189" s="2" customFormat="1" ht="14" x14ac:dyDescent="0.3">
      <c r="A1241" s="15" t="s">
        <v>130</v>
      </c>
      <c r="B1241" s="15" t="s">
        <v>142</v>
      </c>
      <c r="C1241" s="15" t="s">
        <v>623</v>
      </c>
      <c r="D1241" s="15" t="s">
        <v>624</v>
      </c>
      <c r="E1241" s="15" t="str">
        <f t="shared" si="249"/>
        <v>Layli DARABI</v>
      </c>
      <c r="F1241" s="15" t="s">
        <v>128</v>
      </c>
      <c r="G1241" s="15">
        <v>999921459</v>
      </c>
      <c r="H1241" s="15">
        <f t="shared" si="250"/>
        <v>38</v>
      </c>
      <c r="I1241" s="15"/>
      <c r="J1241" s="15"/>
      <c r="K1241" s="16"/>
      <c r="L1241" s="15"/>
      <c r="M1241" s="15"/>
      <c r="N1241" s="15"/>
      <c r="O1241" s="15">
        <f t="shared" si="251"/>
        <v>0</v>
      </c>
      <c r="P1241" s="15">
        <v>0</v>
      </c>
      <c r="Q1241" s="15">
        <f t="shared" si="252"/>
        <v>0</v>
      </c>
      <c r="R1241" s="15">
        <v>0</v>
      </c>
      <c r="S1241" s="15">
        <v>0</v>
      </c>
      <c r="T1241" s="15">
        <f t="shared" si="253"/>
        <v>0</v>
      </c>
      <c r="U1241" s="15">
        <f t="shared" si="254"/>
        <v>0</v>
      </c>
      <c r="V1241" s="15"/>
      <c r="W1241" s="15"/>
      <c r="X1241" s="15"/>
      <c r="Y1241" s="15"/>
      <c r="Z1241" s="16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>
        <f t="shared" si="255"/>
        <v>0</v>
      </c>
      <c r="CT1241" s="15">
        <f t="shared" si="256"/>
        <v>38</v>
      </c>
      <c r="CU1241" s="15">
        <f t="shared" si="257"/>
        <v>0</v>
      </c>
      <c r="CV1241" s="15">
        <f t="shared" si="258"/>
        <v>0</v>
      </c>
      <c r="CW1241" s="15"/>
      <c r="CX1241" s="15"/>
      <c r="CY1241" s="15">
        <f t="shared" si="259"/>
        <v>0</v>
      </c>
      <c r="CZ1241" s="15">
        <f>GG1241</f>
        <v>0</v>
      </c>
      <c r="DA1241" s="16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20"/>
      <c r="DY1241" s="15"/>
      <c r="DZ1241" s="20"/>
      <c r="EA1241" s="15"/>
      <c r="EB1241" s="20"/>
      <c r="EC1241" s="15"/>
      <c r="ED1241" s="20"/>
      <c r="EE1241" s="15"/>
      <c r="EF1241" s="20"/>
      <c r="EG1241" s="15"/>
      <c r="EH1241" s="20"/>
      <c r="EI1241" s="15"/>
      <c r="EJ1241" s="20"/>
      <c r="EK1241" s="15"/>
      <c r="EL1241" s="20"/>
      <c r="EM1241" s="15"/>
      <c r="EN1241" s="20"/>
      <c r="EO1241" s="15"/>
      <c r="EP1241" s="20"/>
      <c r="EQ1241" s="15"/>
      <c r="ER1241" s="20"/>
      <c r="ES1241" s="15"/>
      <c r="ET1241" s="20"/>
      <c r="EU1241" s="15"/>
      <c r="EV1241" s="20"/>
      <c r="EW1241" s="15"/>
      <c r="EX1241" s="20"/>
      <c r="EY1241" s="15"/>
      <c r="EZ1241" s="20"/>
      <c r="FA1241" s="15"/>
      <c r="FB1241" s="20"/>
      <c r="FC1241" s="15">
        <v>38</v>
      </c>
      <c r="FD1241" s="20" t="s">
        <v>129</v>
      </c>
      <c r="FE1241" s="15"/>
      <c r="FF1241" s="20"/>
      <c r="FG1241" s="15"/>
      <c r="FH1241" s="20"/>
      <c r="FI1241" s="15"/>
      <c r="FJ1241" s="20"/>
      <c r="FK1241" s="15"/>
      <c r="FL1241" s="20"/>
      <c r="FM1241" s="15"/>
      <c r="FN1241" s="20"/>
      <c r="FO1241" s="15"/>
      <c r="FP1241" s="20"/>
      <c r="FQ1241" s="15"/>
      <c r="FR1241" s="20"/>
      <c r="FS1241" s="15"/>
      <c r="FT1241" s="20"/>
      <c r="FU1241" s="15"/>
      <c r="FV1241" s="20"/>
      <c r="FW1241" s="15"/>
      <c r="FX1241" s="20"/>
      <c r="FY1241" s="15"/>
      <c r="FZ1241" s="20"/>
      <c r="GA1241" s="15"/>
      <c r="GB1241" s="20"/>
      <c r="GC1241" s="15"/>
      <c r="GD1241" s="20"/>
      <c r="GE1241" s="15"/>
      <c r="GF1241" s="20"/>
      <c r="GG1241" s="170"/>
    </row>
    <row r="1242" spans="1:189" s="2" customFormat="1" ht="14" x14ac:dyDescent="0.3">
      <c r="A1242" s="15" t="s">
        <v>130</v>
      </c>
      <c r="B1242" s="15" t="s">
        <v>126</v>
      </c>
      <c r="C1242" s="15" t="s">
        <v>3250</v>
      </c>
      <c r="D1242" s="15" t="s">
        <v>624</v>
      </c>
      <c r="E1242" s="15" t="str">
        <f t="shared" si="249"/>
        <v>Nayson DARABI</v>
      </c>
      <c r="F1242" s="15" t="s">
        <v>135</v>
      </c>
      <c r="G1242" s="15">
        <v>999921460</v>
      </c>
      <c r="H1242" s="15">
        <f t="shared" si="250"/>
        <v>38</v>
      </c>
      <c r="I1242" s="15"/>
      <c r="J1242" s="15"/>
      <c r="K1242" s="16"/>
      <c r="L1242" s="15"/>
      <c r="M1242" s="15"/>
      <c r="N1242" s="15"/>
      <c r="O1242" s="15">
        <f t="shared" si="251"/>
        <v>0</v>
      </c>
      <c r="P1242" s="15">
        <v>0</v>
      </c>
      <c r="Q1242" s="15">
        <f t="shared" si="252"/>
        <v>0</v>
      </c>
      <c r="R1242" s="15">
        <v>0</v>
      </c>
      <c r="S1242" s="15">
        <v>0</v>
      </c>
      <c r="T1242" s="15">
        <f t="shared" si="253"/>
        <v>0</v>
      </c>
      <c r="U1242" s="15">
        <f t="shared" si="254"/>
        <v>0</v>
      </c>
      <c r="V1242" s="15"/>
      <c r="W1242" s="15"/>
      <c r="X1242" s="15"/>
      <c r="Y1242" s="15"/>
      <c r="Z1242" s="16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>
        <f t="shared" si="255"/>
        <v>0</v>
      </c>
      <c r="CT1242" s="15">
        <f t="shared" si="256"/>
        <v>38</v>
      </c>
      <c r="CU1242" s="15">
        <f t="shared" si="257"/>
        <v>0</v>
      </c>
      <c r="CV1242" s="15">
        <f t="shared" si="258"/>
        <v>0</v>
      </c>
      <c r="CW1242" s="15"/>
      <c r="CX1242" s="15"/>
      <c r="CY1242" s="15">
        <f t="shared" si="259"/>
        <v>0</v>
      </c>
      <c r="CZ1242" s="15">
        <f>GG1242</f>
        <v>0</v>
      </c>
      <c r="DA1242" s="16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20"/>
      <c r="DY1242" s="15"/>
      <c r="DZ1242" s="20"/>
      <c r="EA1242" s="15"/>
      <c r="EB1242" s="20"/>
      <c r="EC1242" s="15"/>
      <c r="ED1242" s="20"/>
      <c r="EE1242" s="15"/>
      <c r="EF1242" s="20"/>
      <c r="EG1242" s="15"/>
      <c r="EH1242" s="20"/>
      <c r="EI1242" s="15"/>
      <c r="EJ1242" s="20"/>
      <c r="EK1242" s="15"/>
      <c r="EL1242" s="20"/>
      <c r="EM1242" s="15"/>
      <c r="EN1242" s="20"/>
      <c r="EO1242" s="15"/>
      <c r="EP1242" s="20"/>
      <c r="EQ1242" s="15"/>
      <c r="ER1242" s="20"/>
      <c r="ES1242" s="15"/>
      <c r="ET1242" s="20"/>
      <c r="EU1242" s="15"/>
      <c r="EV1242" s="20"/>
      <c r="EW1242" s="15"/>
      <c r="EX1242" s="20"/>
      <c r="EY1242" s="15"/>
      <c r="EZ1242" s="20"/>
      <c r="FA1242" s="15"/>
      <c r="FB1242" s="20"/>
      <c r="FC1242" s="15">
        <v>38</v>
      </c>
      <c r="FD1242" s="20" t="s">
        <v>129</v>
      </c>
      <c r="FE1242" s="15"/>
      <c r="FF1242" s="20"/>
      <c r="FG1242" s="15"/>
      <c r="FH1242" s="20"/>
      <c r="FI1242" s="15"/>
      <c r="FJ1242" s="20"/>
      <c r="FK1242" s="15"/>
      <c r="FL1242" s="20"/>
      <c r="FM1242" s="15"/>
      <c r="FN1242" s="20"/>
      <c r="FO1242" s="15"/>
      <c r="FP1242" s="20"/>
      <c r="FQ1242" s="15"/>
      <c r="FR1242" s="20"/>
      <c r="FS1242" s="15"/>
      <c r="FT1242" s="20"/>
      <c r="FU1242" s="15"/>
      <c r="FV1242" s="20"/>
      <c r="FW1242" s="15"/>
      <c r="FX1242" s="20"/>
      <c r="FY1242" s="15"/>
      <c r="FZ1242" s="20"/>
      <c r="GA1242" s="15"/>
      <c r="GB1242" s="20"/>
      <c r="GC1242" s="15"/>
      <c r="GD1242" s="20"/>
      <c r="GE1242" s="15"/>
      <c r="GF1242" s="20"/>
      <c r="GG1242" s="170"/>
    </row>
    <row r="1243" spans="1:189" s="2" customFormat="1" ht="14" x14ac:dyDescent="0.3">
      <c r="A1243" s="15" t="s">
        <v>125</v>
      </c>
      <c r="B1243" s="15" t="s">
        <v>126</v>
      </c>
      <c r="C1243" s="17" t="s">
        <v>1021</v>
      </c>
      <c r="D1243" s="17" t="s">
        <v>1022</v>
      </c>
      <c r="E1243" s="15" t="str">
        <f t="shared" si="249"/>
        <v>Ayden JEONG</v>
      </c>
      <c r="F1243" s="15" t="s">
        <v>135</v>
      </c>
      <c r="G1243" s="17">
        <v>999921462</v>
      </c>
      <c r="H1243" s="15">
        <f t="shared" si="250"/>
        <v>32</v>
      </c>
      <c r="I1243" s="17"/>
      <c r="J1243" s="17"/>
      <c r="K1243" s="21"/>
      <c r="L1243" s="15"/>
      <c r="M1243" s="15"/>
      <c r="N1243" s="15"/>
      <c r="O1243" s="15">
        <f t="shared" si="251"/>
        <v>32</v>
      </c>
      <c r="P1243" s="15">
        <v>0</v>
      </c>
      <c r="Q1243" s="15">
        <f t="shared" si="252"/>
        <v>1</v>
      </c>
      <c r="R1243" s="15">
        <v>0</v>
      </c>
      <c r="S1243" s="15">
        <v>0</v>
      </c>
      <c r="T1243" s="15">
        <f t="shared" si="253"/>
        <v>0</v>
      </c>
      <c r="U1243" s="15">
        <f t="shared" si="254"/>
        <v>0</v>
      </c>
      <c r="V1243" s="15"/>
      <c r="W1243" s="15"/>
      <c r="X1243" s="15"/>
      <c r="Y1243" s="15"/>
      <c r="Z1243" s="21"/>
      <c r="AA1243" s="17"/>
      <c r="AB1243" s="17"/>
      <c r="AC1243" s="17"/>
      <c r="AD1243" s="17"/>
      <c r="AE1243" s="17"/>
      <c r="AF1243" s="24"/>
      <c r="AG1243" s="17"/>
      <c r="AH1243" s="24"/>
      <c r="AI1243" s="17"/>
      <c r="AJ1243" s="24"/>
      <c r="AK1243" s="17"/>
      <c r="AL1243" s="24"/>
      <c r="AM1243" s="17"/>
      <c r="AN1243" s="24"/>
      <c r="AO1243" s="17"/>
      <c r="AP1243" s="24"/>
      <c r="AQ1243" s="17"/>
      <c r="AR1243" s="24"/>
      <c r="AS1243" s="17"/>
      <c r="AT1243" s="24"/>
      <c r="AU1243" s="17"/>
      <c r="AV1243" s="24"/>
      <c r="AW1243" s="17"/>
      <c r="AX1243" s="24"/>
      <c r="AY1243" s="17"/>
      <c r="AZ1243" s="17"/>
      <c r="BA1243" s="17"/>
      <c r="BB1243" s="24"/>
      <c r="BC1243" s="17"/>
      <c r="BD1243" s="24"/>
      <c r="BE1243" s="17"/>
      <c r="BF1243" s="24"/>
      <c r="BG1243" s="17"/>
      <c r="BH1243" s="24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24"/>
      <c r="CQ1243" s="17"/>
      <c r="CR1243" s="24"/>
      <c r="CS1243" s="15">
        <f t="shared" si="255"/>
        <v>0</v>
      </c>
      <c r="CT1243" s="15">
        <f t="shared" si="256"/>
        <v>0</v>
      </c>
      <c r="CU1243" s="15">
        <f t="shared" si="257"/>
        <v>0</v>
      </c>
      <c r="CV1243" s="15">
        <f t="shared" si="258"/>
        <v>0</v>
      </c>
      <c r="CW1243" s="15"/>
      <c r="CX1243" s="15"/>
      <c r="CY1243" s="15">
        <f t="shared" si="259"/>
        <v>0</v>
      </c>
      <c r="CZ1243" s="15">
        <f>GG1243</f>
        <v>0</v>
      </c>
      <c r="DA1243" s="20"/>
      <c r="DB1243" s="17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>
        <f>0.4*27</f>
        <v>10.8</v>
      </c>
      <c r="DP1243" s="17"/>
      <c r="DQ1243" s="15"/>
      <c r="DR1243" s="15"/>
      <c r="DS1243" s="15"/>
      <c r="DT1243" s="15"/>
      <c r="DU1243" s="15"/>
      <c r="DV1243" s="15"/>
      <c r="DW1243" s="15"/>
      <c r="DX1243" s="20"/>
      <c r="DY1243" s="15">
        <f>0.4*35</f>
        <v>14</v>
      </c>
      <c r="DZ1243" s="20">
        <v>1</v>
      </c>
      <c r="EA1243" s="15"/>
      <c r="EB1243" s="20"/>
      <c r="EC1243" s="15"/>
      <c r="ED1243" s="20"/>
      <c r="EE1243" s="15"/>
      <c r="EF1243" s="20"/>
      <c r="EG1243" s="15"/>
      <c r="EH1243" s="20"/>
      <c r="EI1243" s="15">
        <v>32</v>
      </c>
      <c r="EJ1243" s="20" t="s">
        <v>129</v>
      </c>
      <c r="EK1243" s="15"/>
      <c r="EL1243" s="20"/>
      <c r="EM1243" s="15"/>
      <c r="EN1243" s="20"/>
      <c r="EO1243" s="15"/>
      <c r="EP1243" s="20"/>
      <c r="EQ1243" s="15"/>
      <c r="ER1243" s="20"/>
      <c r="ES1243" s="15"/>
      <c r="ET1243" s="20"/>
      <c r="EU1243" s="15"/>
      <c r="EV1243" s="20"/>
      <c r="EW1243" s="15"/>
      <c r="EX1243" s="20"/>
      <c r="EY1243" s="15"/>
      <c r="EZ1243" s="20"/>
      <c r="FA1243" s="15"/>
      <c r="FB1243" s="20"/>
      <c r="FC1243" s="15"/>
      <c r="FD1243" s="20"/>
      <c r="FE1243" s="15"/>
      <c r="FF1243" s="20"/>
      <c r="FG1243" s="15"/>
      <c r="FH1243" s="20"/>
      <c r="FI1243" s="15"/>
      <c r="FJ1243" s="20"/>
      <c r="FK1243" s="15"/>
      <c r="FL1243" s="20"/>
      <c r="FM1243" s="15"/>
      <c r="FN1243" s="20"/>
      <c r="FO1243" s="15"/>
      <c r="FP1243" s="20"/>
      <c r="FQ1243" s="15"/>
      <c r="FR1243" s="20"/>
      <c r="FS1243" s="15"/>
      <c r="FT1243" s="20"/>
      <c r="FU1243" s="15"/>
      <c r="FV1243" s="20"/>
      <c r="FW1243" s="15"/>
      <c r="FX1243" s="20"/>
      <c r="FY1243" s="15"/>
      <c r="FZ1243" s="20"/>
      <c r="GA1243" s="15"/>
      <c r="GB1243" s="20"/>
      <c r="GC1243" s="15"/>
      <c r="GD1243" s="20"/>
      <c r="GE1243" s="15"/>
      <c r="GF1243" s="20"/>
      <c r="GG1243" s="170"/>
    </row>
    <row r="1244" spans="1:189" s="2" customFormat="1" ht="14" x14ac:dyDescent="0.3">
      <c r="A1244" s="15" t="s">
        <v>125</v>
      </c>
      <c r="B1244" s="15" t="s">
        <v>126</v>
      </c>
      <c r="C1244" s="15" t="s">
        <v>425</v>
      </c>
      <c r="D1244" s="15" t="s">
        <v>3255</v>
      </c>
      <c r="E1244" s="15" t="str">
        <f t="shared" si="249"/>
        <v>Audrey WHANG</v>
      </c>
      <c r="F1244" s="15" t="s">
        <v>128</v>
      </c>
      <c r="G1244" s="15">
        <v>999921467</v>
      </c>
      <c r="H1244" s="15">
        <f t="shared" si="250"/>
        <v>29</v>
      </c>
      <c r="I1244" s="15"/>
      <c r="J1244" s="15"/>
      <c r="K1244" s="16"/>
      <c r="L1244" s="15"/>
      <c r="M1244" s="15"/>
      <c r="N1244" s="15"/>
      <c r="O1244" s="15">
        <f t="shared" si="251"/>
        <v>0</v>
      </c>
      <c r="P1244" s="15">
        <v>0</v>
      </c>
      <c r="Q1244" s="15">
        <f t="shared" si="252"/>
        <v>0</v>
      </c>
      <c r="R1244" s="15">
        <v>0</v>
      </c>
      <c r="S1244" s="15">
        <v>0</v>
      </c>
      <c r="T1244" s="15">
        <f t="shared" si="253"/>
        <v>0</v>
      </c>
      <c r="U1244" s="15">
        <f t="shared" si="254"/>
        <v>0</v>
      </c>
      <c r="V1244" s="15"/>
      <c r="W1244" s="15"/>
      <c r="X1244" s="15"/>
      <c r="Y1244" s="15"/>
      <c r="Z1244" s="16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>
        <f t="shared" si="255"/>
        <v>0</v>
      </c>
      <c r="CT1244" s="15">
        <f t="shared" si="256"/>
        <v>29</v>
      </c>
      <c r="CU1244" s="15">
        <f t="shared" si="257"/>
        <v>0</v>
      </c>
      <c r="CV1244" s="15">
        <f t="shared" si="258"/>
        <v>0</v>
      </c>
      <c r="CW1244" s="15"/>
      <c r="CX1244" s="15"/>
      <c r="CY1244" s="15">
        <f t="shared" si="259"/>
        <v>0</v>
      </c>
      <c r="CZ1244" s="15">
        <f>GG1244</f>
        <v>0</v>
      </c>
      <c r="DA1244" s="16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20"/>
      <c r="DY1244" s="15"/>
      <c r="DZ1244" s="20"/>
      <c r="EA1244" s="15"/>
      <c r="EB1244" s="20"/>
      <c r="EC1244" s="15"/>
      <c r="ED1244" s="20"/>
      <c r="EE1244" s="15"/>
      <c r="EF1244" s="20"/>
      <c r="EG1244" s="15"/>
      <c r="EH1244" s="20"/>
      <c r="EI1244" s="15"/>
      <c r="EJ1244" s="20"/>
      <c r="EK1244" s="15"/>
      <c r="EL1244" s="20"/>
      <c r="EM1244" s="15"/>
      <c r="EN1244" s="20"/>
      <c r="EO1244" s="15"/>
      <c r="EP1244" s="20"/>
      <c r="EQ1244" s="15"/>
      <c r="ER1244" s="20"/>
      <c r="ES1244" s="15"/>
      <c r="ET1244" s="20"/>
      <c r="EU1244" s="15"/>
      <c r="EV1244" s="20"/>
      <c r="EW1244" s="15"/>
      <c r="EX1244" s="20"/>
      <c r="EY1244" s="15"/>
      <c r="EZ1244" s="20"/>
      <c r="FA1244" s="15"/>
      <c r="FB1244" s="20"/>
      <c r="FC1244" s="15">
        <v>29</v>
      </c>
      <c r="FD1244" s="20" t="s">
        <v>168</v>
      </c>
      <c r="FE1244" s="15"/>
      <c r="FF1244" s="20"/>
      <c r="FG1244" s="15"/>
      <c r="FH1244" s="20"/>
      <c r="FI1244" s="15"/>
      <c r="FJ1244" s="20"/>
      <c r="FK1244" s="15"/>
      <c r="FL1244" s="20"/>
      <c r="FM1244" s="15"/>
      <c r="FN1244" s="20"/>
      <c r="FO1244" s="15"/>
      <c r="FP1244" s="20"/>
      <c r="FQ1244" s="15"/>
      <c r="FR1244" s="20"/>
      <c r="FS1244" s="15"/>
      <c r="FT1244" s="20"/>
      <c r="FU1244" s="15"/>
      <c r="FV1244" s="20"/>
      <c r="FW1244" s="15"/>
      <c r="FX1244" s="20"/>
      <c r="FY1244" s="15"/>
      <c r="FZ1244" s="20"/>
      <c r="GA1244" s="15"/>
      <c r="GB1244" s="20"/>
      <c r="GC1244" s="15"/>
      <c r="GD1244" s="20"/>
      <c r="GE1244" s="15"/>
      <c r="GF1244" s="20"/>
      <c r="GG1244" s="170"/>
    </row>
    <row r="1245" spans="1:189" s="2" customFormat="1" ht="14" x14ac:dyDescent="0.3">
      <c r="A1245" s="15" t="s">
        <v>125</v>
      </c>
      <c r="B1245" s="15" t="s">
        <v>138</v>
      </c>
      <c r="C1245" s="15" t="s">
        <v>1542</v>
      </c>
      <c r="D1245" s="15" t="s">
        <v>1537</v>
      </c>
      <c r="E1245" s="15" t="str">
        <f t="shared" si="249"/>
        <v>Siwoo PARK</v>
      </c>
      <c r="F1245" s="15" t="s">
        <v>135</v>
      </c>
      <c r="G1245" s="15">
        <v>999921470</v>
      </c>
      <c r="H1245" s="15">
        <f t="shared" si="250"/>
        <v>80</v>
      </c>
      <c r="I1245" s="15"/>
      <c r="J1245" s="15"/>
      <c r="K1245" s="16"/>
      <c r="L1245" s="15"/>
      <c r="M1245" s="15"/>
      <c r="N1245" s="15"/>
      <c r="O1245" s="15">
        <f t="shared" si="251"/>
        <v>0</v>
      </c>
      <c r="P1245" s="15">
        <v>0</v>
      </c>
      <c r="Q1245" s="15">
        <f t="shared" si="252"/>
        <v>1</v>
      </c>
      <c r="R1245" s="15">
        <v>0</v>
      </c>
      <c r="S1245" s="15">
        <v>0</v>
      </c>
      <c r="T1245" s="15">
        <f t="shared" si="253"/>
        <v>80</v>
      </c>
      <c r="U1245" s="15">
        <f t="shared" si="254"/>
        <v>0</v>
      </c>
      <c r="V1245" s="15"/>
      <c r="W1245" s="15"/>
      <c r="X1245" s="15"/>
      <c r="Y1245" s="15"/>
      <c r="Z1245" s="16"/>
      <c r="AA1245" s="15"/>
      <c r="AB1245" s="15"/>
      <c r="AC1245" s="15"/>
      <c r="AD1245" s="15"/>
      <c r="AE1245" s="15"/>
      <c r="AF1245" s="24"/>
      <c r="AG1245" s="15"/>
      <c r="AH1245" s="24"/>
      <c r="AI1245" s="15"/>
      <c r="AJ1245" s="24"/>
      <c r="AK1245" s="15"/>
      <c r="AL1245" s="24"/>
      <c r="AM1245" s="15"/>
      <c r="AN1245" s="24"/>
      <c r="AO1245" s="15"/>
      <c r="AP1245" s="24"/>
      <c r="AQ1245" s="15"/>
      <c r="AR1245" s="24"/>
      <c r="AS1245" s="15"/>
      <c r="AT1245" s="24"/>
      <c r="AU1245" s="15"/>
      <c r="AV1245" s="24"/>
      <c r="AW1245" s="15"/>
      <c r="AX1245" s="24"/>
      <c r="AY1245" s="15"/>
      <c r="AZ1245" s="15"/>
      <c r="BA1245" s="15"/>
      <c r="BB1245" s="24"/>
      <c r="BC1245" s="15"/>
      <c r="BD1245" s="24"/>
      <c r="BE1245" s="15"/>
      <c r="BF1245" s="24"/>
      <c r="BG1245" s="15"/>
      <c r="BH1245" s="24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24"/>
      <c r="CQ1245" s="15"/>
      <c r="CR1245" s="24"/>
      <c r="CS1245" s="15">
        <f t="shared" si="255"/>
        <v>0</v>
      </c>
      <c r="CT1245" s="15">
        <f t="shared" si="256"/>
        <v>0</v>
      </c>
      <c r="CU1245" s="15">
        <f t="shared" si="257"/>
        <v>0</v>
      </c>
      <c r="CV1245" s="15">
        <f t="shared" si="258"/>
        <v>0</v>
      </c>
      <c r="CW1245" s="15"/>
      <c r="CX1245" s="15"/>
      <c r="CY1245" s="15">
        <f t="shared" si="259"/>
        <v>0</v>
      </c>
      <c r="CZ1245" s="15">
        <f>GG1245</f>
        <v>0</v>
      </c>
      <c r="DA1245" s="20"/>
      <c r="DB1245" s="17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>
        <v>60</v>
      </c>
      <c r="DP1245" s="17"/>
      <c r="DQ1245" s="15"/>
      <c r="DR1245" s="15"/>
      <c r="DS1245" s="15"/>
      <c r="DT1245" s="15"/>
      <c r="DU1245" s="15"/>
      <c r="DV1245" s="15"/>
      <c r="DW1245" s="15"/>
      <c r="DX1245" s="20"/>
      <c r="DY1245" s="15"/>
      <c r="DZ1245" s="20"/>
      <c r="EA1245" s="15"/>
      <c r="EB1245" s="20"/>
      <c r="EC1245" s="15">
        <v>80</v>
      </c>
      <c r="ED1245" s="20">
        <v>1</v>
      </c>
      <c r="EE1245" s="15"/>
      <c r="EF1245" s="20"/>
      <c r="EG1245" s="15"/>
      <c r="EH1245" s="20"/>
      <c r="EI1245" s="15"/>
      <c r="EJ1245" s="20"/>
      <c r="EK1245" s="15"/>
      <c r="EL1245" s="20"/>
      <c r="EM1245" s="15"/>
      <c r="EN1245" s="20"/>
      <c r="EO1245" s="15"/>
      <c r="EP1245" s="20"/>
      <c r="EQ1245" s="15"/>
      <c r="ER1245" s="20"/>
      <c r="ES1245" s="15"/>
      <c r="ET1245" s="20"/>
      <c r="EU1245" s="15"/>
      <c r="EV1245" s="20"/>
      <c r="EW1245" s="15"/>
      <c r="EX1245" s="20"/>
      <c r="EY1245" s="15"/>
      <c r="EZ1245" s="20"/>
      <c r="FA1245" s="15"/>
      <c r="FB1245" s="20"/>
      <c r="FC1245" s="15"/>
      <c r="FD1245" s="20"/>
      <c r="FE1245" s="15"/>
      <c r="FF1245" s="20"/>
      <c r="FG1245" s="15"/>
      <c r="FH1245" s="20"/>
      <c r="FI1245" s="15"/>
      <c r="FJ1245" s="20"/>
      <c r="FK1245" s="15"/>
      <c r="FL1245" s="20"/>
      <c r="FM1245" s="15"/>
      <c r="FN1245" s="20"/>
      <c r="FO1245" s="15"/>
      <c r="FP1245" s="20"/>
      <c r="FQ1245" s="15"/>
      <c r="FR1245" s="20"/>
      <c r="FS1245" s="15"/>
      <c r="FT1245" s="20"/>
      <c r="FU1245" s="15"/>
      <c r="FV1245" s="20"/>
      <c r="FW1245" s="15"/>
      <c r="FX1245" s="20"/>
      <c r="FY1245" s="15"/>
      <c r="FZ1245" s="20"/>
      <c r="GA1245" s="15"/>
      <c r="GB1245" s="20"/>
      <c r="GC1245" s="15"/>
      <c r="GD1245" s="20"/>
      <c r="GE1245" s="15"/>
      <c r="GF1245" s="20"/>
      <c r="GG1245" s="170"/>
    </row>
    <row r="1246" spans="1:189" s="2" customFormat="1" ht="14" x14ac:dyDescent="0.3">
      <c r="A1246" s="15" t="s">
        <v>130</v>
      </c>
      <c r="B1246" s="15" t="s">
        <v>126</v>
      </c>
      <c r="C1246" s="15" t="s">
        <v>1462</v>
      </c>
      <c r="D1246" s="15" t="s">
        <v>1350</v>
      </c>
      <c r="E1246" s="15" t="str">
        <f t="shared" si="249"/>
        <v>Sahana MAHESH</v>
      </c>
      <c r="F1246" s="15" t="s">
        <v>128</v>
      </c>
      <c r="G1246" s="15">
        <v>999921471</v>
      </c>
      <c r="H1246" s="15">
        <f t="shared" si="250"/>
        <v>38</v>
      </c>
      <c r="I1246" s="15"/>
      <c r="J1246" s="15"/>
      <c r="K1246" s="16"/>
      <c r="L1246" s="15"/>
      <c r="M1246" s="15"/>
      <c r="N1246" s="15"/>
      <c r="O1246" s="15">
        <f t="shared" si="251"/>
        <v>0</v>
      </c>
      <c r="P1246" s="15">
        <v>0</v>
      </c>
      <c r="Q1246" s="15">
        <f t="shared" si="252"/>
        <v>0</v>
      </c>
      <c r="R1246" s="15">
        <v>0</v>
      </c>
      <c r="S1246" s="15">
        <v>0</v>
      </c>
      <c r="T1246" s="15">
        <f t="shared" si="253"/>
        <v>0</v>
      </c>
      <c r="U1246" s="15">
        <f t="shared" si="254"/>
        <v>0</v>
      </c>
      <c r="V1246" s="15"/>
      <c r="W1246" s="15"/>
      <c r="X1246" s="15"/>
      <c r="Y1246" s="15"/>
      <c r="Z1246" s="16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>
        <f t="shared" si="255"/>
        <v>0</v>
      </c>
      <c r="CT1246" s="15">
        <f t="shared" si="256"/>
        <v>38</v>
      </c>
      <c r="CU1246" s="15">
        <f t="shared" si="257"/>
        <v>0</v>
      </c>
      <c r="CV1246" s="15">
        <f t="shared" si="258"/>
        <v>0</v>
      </c>
      <c r="CW1246" s="15"/>
      <c r="CX1246" s="15"/>
      <c r="CY1246" s="15">
        <f t="shared" si="259"/>
        <v>0</v>
      </c>
      <c r="CZ1246" s="15">
        <f>GG1246</f>
        <v>0</v>
      </c>
      <c r="DA1246" s="16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20"/>
      <c r="DY1246" s="15"/>
      <c r="DZ1246" s="20"/>
      <c r="EA1246" s="15"/>
      <c r="EB1246" s="20"/>
      <c r="EC1246" s="15"/>
      <c r="ED1246" s="20"/>
      <c r="EE1246" s="15"/>
      <c r="EF1246" s="20"/>
      <c r="EG1246" s="15"/>
      <c r="EH1246" s="20"/>
      <c r="EI1246" s="15"/>
      <c r="EJ1246" s="20"/>
      <c r="EK1246" s="15"/>
      <c r="EL1246" s="20"/>
      <c r="EM1246" s="15"/>
      <c r="EN1246" s="20"/>
      <c r="EO1246" s="15"/>
      <c r="EP1246" s="20"/>
      <c r="EQ1246" s="15"/>
      <c r="ER1246" s="20"/>
      <c r="ES1246" s="15"/>
      <c r="ET1246" s="20"/>
      <c r="EU1246" s="15"/>
      <c r="EV1246" s="20"/>
      <c r="EW1246" s="15"/>
      <c r="EX1246" s="20"/>
      <c r="EY1246" s="15"/>
      <c r="EZ1246" s="20"/>
      <c r="FA1246" s="15"/>
      <c r="FB1246" s="20"/>
      <c r="FC1246" s="15">
        <v>38</v>
      </c>
      <c r="FD1246" s="20" t="s">
        <v>129</v>
      </c>
      <c r="FE1246" s="15"/>
      <c r="FF1246" s="20"/>
      <c r="FG1246" s="15"/>
      <c r="FH1246" s="20"/>
      <c r="FI1246" s="15"/>
      <c r="FJ1246" s="20"/>
      <c r="FK1246" s="15"/>
      <c r="FL1246" s="20"/>
      <c r="FM1246" s="15"/>
      <c r="FN1246" s="20"/>
      <c r="FO1246" s="15"/>
      <c r="FP1246" s="20"/>
      <c r="FQ1246" s="15"/>
      <c r="FR1246" s="20"/>
      <c r="FS1246" s="15"/>
      <c r="FT1246" s="20"/>
      <c r="FU1246" s="15"/>
      <c r="FV1246" s="20"/>
      <c r="FW1246" s="15"/>
      <c r="FX1246" s="20"/>
      <c r="FY1246" s="15"/>
      <c r="FZ1246" s="20"/>
      <c r="GA1246" s="15"/>
      <c r="GB1246" s="20"/>
      <c r="GC1246" s="15"/>
      <c r="GD1246" s="20"/>
      <c r="GE1246" s="15"/>
      <c r="GF1246" s="20"/>
      <c r="GG1246" s="170"/>
    </row>
    <row r="1247" spans="1:189" s="2" customFormat="1" ht="14" x14ac:dyDescent="0.3">
      <c r="A1247" s="17" t="s">
        <v>133</v>
      </c>
      <c r="B1247" s="15" t="s">
        <v>142</v>
      </c>
      <c r="C1247" s="15" t="s">
        <v>253</v>
      </c>
      <c r="D1247" s="15" t="s">
        <v>2070</v>
      </c>
      <c r="E1247" s="15" t="str">
        <f t="shared" si="249"/>
        <v>Andrew Lacap</v>
      </c>
      <c r="F1247" s="17" t="s">
        <v>135</v>
      </c>
      <c r="G1247" s="15">
        <v>999921472</v>
      </c>
      <c r="H1247" s="15">
        <f t="shared" si="250"/>
        <v>267.8</v>
      </c>
      <c r="I1247" s="15"/>
      <c r="J1247" s="17">
        <f>(O1247+P1247+R1247+S1247+T1247+U1247)/2</f>
        <v>16.8</v>
      </c>
      <c r="K1247" s="16"/>
      <c r="L1247" s="15"/>
      <c r="M1247" s="15"/>
      <c r="N1247" s="15"/>
      <c r="O1247" s="15">
        <f t="shared" si="251"/>
        <v>0</v>
      </c>
      <c r="P1247" s="15">
        <v>0</v>
      </c>
      <c r="Q1247" s="15">
        <f t="shared" si="252"/>
        <v>0</v>
      </c>
      <c r="R1247" s="15">
        <v>0</v>
      </c>
      <c r="S1247" s="15">
        <v>0</v>
      </c>
      <c r="T1247" s="15">
        <f t="shared" si="253"/>
        <v>33.6</v>
      </c>
      <c r="U1247" s="15">
        <f t="shared" si="254"/>
        <v>0</v>
      </c>
      <c r="V1247" s="15"/>
      <c r="W1247" s="15"/>
      <c r="X1247" s="15"/>
      <c r="Y1247" s="15"/>
      <c r="Z1247" s="16"/>
      <c r="AA1247" s="15"/>
      <c r="AB1247" s="24"/>
      <c r="AC1247" s="15"/>
      <c r="AD1247" s="15"/>
      <c r="AE1247" s="15"/>
      <c r="AF1247" s="15"/>
      <c r="AG1247" s="15"/>
      <c r="AH1247" s="24"/>
      <c r="AI1247" s="15"/>
      <c r="AJ1247" s="15"/>
      <c r="AK1247" s="15"/>
      <c r="AL1247" s="15"/>
      <c r="AM1247" s="15"/>
      <c r="AN1247" s="24"/>
      <c r="AO1247" s="15"/>
      <c r="AP1247" s="24"/>
      <c r="AQ1247" s="15"/>
      <c r="AR1247" s="24"/>
      <c r="AS1247" s="15"/>
      <c r="AT1247" s="24"/>
      <c r="AU1247" s="15"/>
      <c r="AV1247" s="24"/>
      <c r="AW1247" s="15"/>
      <c r="AX1247" s="24"/>
      <c r="AY1247" s="15"/>
      <c r="AZ1247" s="15"/>
      <c r="BA1247" s="15"/>
      <c r="BB1247" s="15"/>
      <c r="BC1247" s="15"/>
      <c r="BD1247" s="15"/>
      <c r="BE1247" s="15"/>
      <c r="BF1247" s="24"/>
      <c r="BG1247" s="15"/>
      <c r="BH1247" s="24"/>
      <c r="BI1247" s="15"/>
      <c r="BJ1247" s="24"/>
      <c r="BK1247" s="15"/>
      <c r="BL1247" s="24"/>
      <c r="BM1247" s="15"/>
      <c r="BN1247" s="24"/>
      <c r="BO1247" s="15"/>
      <c r="BP1247" s="24"/>
      <c r="BQ1247" s="15"/>
      <c r="BR1247" s="24"/>
      <c r="BS1247" s="15"/>
      <c r="BT1247" s="24"/>
      <c r="BU1247" s="15"/>
      <c r="BV1247" s="24"/>
      <c r="BW1247" s="15"/>
      <c r="BX1247" s="24"/>
      <c r="BY1247" s="15"/>
      <c r="BZ1247" s="24"/>
      <c r="CA1247" s="15"/>
      <c r="CB1247" s="24"/>
      <c r="CC1247" s="15"/>
      <c r="CD1247" s="24"/>
      <c r="CE1247" s="15"/>
      <c r="CF1247" s="24"/>
      <c r="CG1247" s="15"/>
      <c r="CH1247" s="25"/>
      <c r="CI1247" s="15"/>
      <c r="CJ1247" s="25"/>
      <c r="CK1247" s="15"/>
      <c r="CL1247" s="25"/>
      <c r="CM1247" s="15"/>
      <c r="CN1247" s="25"/>
      <c r="CO1247" s="15"/>
      <c r="CP1247" s="25"/>
      <c r="CQ1247" s="15"/>
      <c r="CR1247" s="25"/>
      <c r="CS1247" s="15">
        <f t="shared" si="255"/>
        <v>0</v>
      </c>
      <c r="CT1247" s="15">
        <f t="shared" si="256"/>
        <v>188</v>
      </c>
      <c r="CU1247" s="15">
        <f t="shared" si="257"/>
        <v>2</v>
      </c>
      <c r="CV1247" s="15">
        <f t="shared" si="258"/>
        <v>63</v>
      </c>
      <c r="CW1247" s="15"/>
      <c r="CX1247" s="15"/>
      <c r="CY1247" s="15">
        <f t="shared" si="259"/>
        <v>0</v>
      </c>
      <c r="CZ1247" s="15">
        <f>GG1247</f>
        <v>0</v>
      </c>
      <c r="DA1247" s="19"/>
      <c r="DB1247" s="17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7"/>
      <c r="DQ1247" s="15"/>
      <c r="DR1247" s="15"/>
      <c r="DS1247" s="15"/>
      <c r="DT1247" s="15"/>
      <c r="DU1247" s="15"/>
      <c r="DV1247" s="15"/>
      <c r="DW1247" s="15">
        <v>45</v>
      </c>
      <c r="DX1247" s="20">
        <v>2</v>
      </c>
      <c r="DY1247" s="15"/>
      <c r="DZ1247" s="20"/>
      <c r="EA1247" s="15"/>
      <c r="EB1247" s="20"/>
      <c r="EC1247" s="15">
        <v>33.6</v>
      </c>
      <c r="ED1247" s="20">
        <v>5</v>
      </c>
      <c r="EE1247" s="15"/>
      <c r="EF1247" s="20"/>
      <c r="EG1247" s="15"/>
      <c r="EH1247" s="20"/>
      <c r="EI1247" s="15"/>
      <c r="EJ1247" s="20"/>
      <c r="EK1247" s="15"/>
      <c r="EL1247" s="20"/>
      <c r="EM1247" s="15"/>
      <c r="EN1247" s="20"/>
      <c r="EO1247" s="15"/>
      <c r="EP1247" s="20"/>
      <c r="EQ1247" s="15"/>
      <c r="ER1247" s="20"/>
      <c r="ES1247" s="15"/>
      <c r="ET1247" s="20"/>
      <c r="EU1247" s="15"/>
      <c r="EV1247" s="20"/>
      <c r="EW1247" s="15"/>
      <c r="EX1247" s="20"/>
      <c r="EY1247" s="15">
        <v>68</v>
      </c>
      <c r="EZ1247" s="20">
        <v>3</v>
      </c>
      <c r="FA1247" s="15"/>
      <c r="FB1247" s="20"/>
      <c r="FC1247" s="15"/>
      <c r="FD1247" s="20"/>
      <c r="FE1247" s="15"/>
      <c r="FF1247" s="20"/>
      <c r="FG1247" s="15">
        <v>120</v>
      </c>
      <c r="FH1247" s="20">
        <v>1</v>
      </c>
      <c r="FI1247" s="15"/>
      <c r="FJ1247" s="20"/>
      <c r="FK1247" s="15"/>
      <c r="FL1247" s="20"/>
      <c r="FM1247" s="15"/>
      <c r="FN1247" s="20"/>
      <c r="FO1247" s="15"/>
      <c r="FP1247" s="20"/>
      <c r="FQ1247" s="15"/>
      <c r="FR1247" s="20"/>
      <c r="FS1247" s="15"/>
      <c r="FT1247" s="20"/>
      <c r="FU1247" s="15"/>
      <c r="FV1247" s="20"/>
      <c r="FW1247" s="15"/>
      <c r="FX1247" s="20"/>
      <c r="FY1247" s="15"/>
      <c r="FZ1247" s="20"/>
      <c r="GA1247" s="15"/>
      <c r="GB1247" s="20"/>
      <c r="GC1247" s="15"/>
      <c r="GD1247" s="20"/>
      <c r="GE1247" s="15">
        <v>63</v>
      </c>
      <c r="GF1247" s="20">
        <v>7</v>
      </c>
      <c r="GG1247" s="170"/>
    </row>
    <row r="1248" spans="1:189" s="2" customFormat="1" ht="14" x14ac:dyDescent="0.3">
      <c r="A1248" s="15" t="s">
        <v>130</v>
      </c>
      <c r="B1248" s="15" t="s">
        <v>142</v>
      </c>
      <c r="C1248" s="17" t="s">
        <v>308</v>
      </c>
      <c r="D1248" s="17" t="s">
        <v>2200</v>
      </c>
      <c r="E1248" s="15" t="str">
        <f t="shared" si="249"/>
        <v>Thomas Linfield</v>
      </c>
      <c r="F1248" s="17" t="s">
        <v>135</v>
      </c>
      <c r="G1248" s="15">
        <v>999921482</v>
      </c>
      <c r="H1248" s="15">
        <f t="shared" si="250"/>
        <v>132.20000000000002</v>
      </c>
      <c r="I1248" s="15"/>
      <c r="J1248" s="17">
        <f>(O1248+P1248+R1248+S1248+T1248+U1248)/2</f>
        <v>10.199999999999999</v>
      </c>
      <c r="K1248" s="16"/>
      <c r="L1248" s="15"/>
      <c r="M1248" s="15"/>
      <c r="N1248" s="15"/>
      <c r="O1248" s="15">
        <f t="shared" si="251"/>
        <v>0</v>
      </c>
      <c r="P1248" s="15">
        <v>0</v>
      </c>
      <c r="Q1248" s="15">
        <f t="shared" si="252"/>
        <v>0</v>
      </c>
      <c r="R1248" s="15">
        <v>0</v>
      </c>
      <c r="S1248" s="15">
        <v>0</v>
      </c>
      <c r="T1248" s="15">
        <f t="shared" si="253"/>
        <v>20.399999999999999</v>
      </c>
      <c r="U1248" s="15">
        <f t="shared" si="254"/>
        <v>0</v>
      </c>
      <c r="V1248" s="15"/>
      <c r="W1248" s="15"/>
      <c r="X1248" s="15"/>
      <c r="Y1248" s="15"/>
      <c r="Z1248" s="16"/>
      <c r="AA1248" s="15"/>
      <c r="AB1248" s="24"/>
      <c r="AC1248" s="15"/>
      <c r="AD1248" s="15"/>
      <c r="AE1248" s="15"/>
      <c r="AF1248" s="15"/>
      <c r="AG1248" s="15"/>
      <c r="AH1248" s="24"/>
      <c r="AI1248" s="15"/>
      <c r="AJ1248" s="15"/>
      <c r="AK1248" s="15"/>
      <c r="AL1248" s="15"/>
      <c r="AM1248" s="15"/>
      <c r="AN1248" s="24"/>
      <c r="AO1248" s="15"/>
      <c r="AP1248" s="24"/>
      <c r="AQ1248" s="15"/>
      <c r="AR1248" s="24"/>
      <c r="AS1248" s="15"/>
      <c r="AT1248" s="24"/>
      <c r="AU1248" s="15"/>
      <c r="AV1248" s="24"/>
      <c r="AW1248" s="15"/>
      <c r="AX1248" s="24"/>
      <c r="AY1248" s="15"/>
      <c r="AZ1248" s="15"/>
      <c r="BA1248" s="15"/>
      <c r="BB1248" s="15"/>
      <c r="BC1248" s="15"/>
      <c r="BD1248" s="15"/>
      <c r="BE1248" s="15"/>
      <c r="BF1248" s="24"/>
      <c r="BG1248" s="15"/>
      <c r="BH1248" s="24"/>
      <c r="BI1248" s="15"/>
      <c r="BJ1248" s="24"/>
      <c r="BK1248" s="15"/>
      <c r="BL1248" s="24"/>
      <c r="BM1248" s="15"/>
      <c r="BN1248" s="24"/>
      <c r="BO1248" s="15"/>
      <c r="BP1248" s="24"/>
      <c r="BQ1248" s="15"/>
      <c r="BR1248" s="24"/>
      <c r="BS1248" s="15"/>
      <c r="BT1248" s="24"/>
      <c r="BU1248" s="15"/>
      <c r="BV1248" s="24"/>
      <c r="BW1248" s="15"/>
      <c r="BX1248" s="24"/>
      <c r="BY1248" s="15"/>
      <c r="BZ1248" s="24"/>
      <c r="CA1248" s="15"/>
      <c r="CB1248" s="24"/>
      <c r="CC1248" s="15"/>
      <c r="CD1248" s="24"/>
      <c r="CE1248" s="15"/>
      <c r="CF1248" s="24"/>
      <c r="CG1248" s="15"/>
      <c r="CH1248" s="25"/>
      <c r="CI1248" s="15"/>
      <c r="CJ1248" s="25"/>
      <c r="CK1248" s="15"/>
      <c r="CL1248" s="25"/>
      <c r="CM1248" s="15"/>
      <c r="CN1248" s="25"/>
      <c r="CO1248" s="15"/>
      <c r="CP1248" s="25"/>
      <c r="CQ1248" s="15"/>
      <c r="CR1248" s="25"/>
      <c r="CS1248" s="15">
        <f t="shared" si="255"/>
        <v>0</v>
      </c>
      <c r="CT1248" s="15">
        <f t="shared" si="256"/>
        <v>122</v>
      </c>
      <c r="CU1248" s="15">
        <f t="shared" si="257"/>
        <v>2</v>
      </c>
      <c r="CV1248" s="15">
        <f t="shared" si="258"/>
        <v>0</v>
      </c>
      <c r="CW1248" s="15"/>
      <c r="CX1248" s="15"/>
      <c r="CY1248" s="15">
        <f t="shared" si="259"/>
        <v>0</v>
      </c>
      <c r="CZ1248" s="15">
        <f>GG1248</f>
        <v>0</v>
      </c>
      <c r="DA1248" s="19"/>
      <c r="DB1248" s="17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7"/>
      <c r="DQ1248" s="15"/>
      <c r="DR1248" s="15"/>
      <c r="DS1248" s="15"/>
      <c r="DT1248" s="15"/>
      <c r="DU1248" s="15"/>
      <c r="DV1248" s="15"/>
      <c r="DW1248" s="15"/>
      <c r="DX1248" s="20"/>
      <c r="DY1248" s="15"/>
      <c r="DZ1248" s="20"/>
      <c r="EA1248" s="15"/>
      <c r="EB1248" s="20"/>
      <c r="EC1248" s="15">
        <v>20.399999999999999</v>
      </c>
      <c r="ED1248" s="20" t="s">
        <v>129</v>
      </c>
      <c r="EE1248" s="15"/>
      <c r="EF1248" s="20"/>
      <c r="EG1248" s="15"/>
      <c r="EH1248" s="20"/>
      <c r="EI1248" s="15"/>
      <c r="EJ1248" s="20"/>
      <c r="EK1248" s="15"/>
      <c r="EL1248" s="20"/>
      <c r="EM1248" s="15"/>
      <c r="EN1248" s="20"/>
      <c r="EO1248" s="15"/>
      <c r="EP1248" s="20"/>
      <c r="EQ1248" s="15"/>
      <c r="ER1248" s="20"/>
      <c r="ES1248" s="15"/>
      <c r="ET1248" s="20"/>
      <c r="EU1248" s="15">
        <v>54</v>
      </c>
      <c r="EV1248" s="20">
        <v>7</v>
      </c>
      <c r="EW1248" s="15"/>
      <c r="EX1248" s="20"/>
      <c r="EY1248" s="15"/>
      <c r="EZ1248" s="20"/>
      <c r="FA1248" s="15"/>
      <c r="FB1248" s="20"/>
      <c r="FC1248" s="15"/>
      <c r="FD1248" s="20"/>
      <c r="FE1248" s="15"/>
      <c r="FF1248" s="20"/>
      <c r="FG1248" s="15"/>
      <c r="FH1248" s="20"/>
      <c r="FI1248" s="15"/>
      <c r="FJ1248" s="20"/>
      <c r="FK1248" s="15"/>
      <c r="FL1248" s="20"/>
      <c r="FM1248" s="15"/>
      <c r="FN1248" s="20"/>
      <c r="FO1248" s="15"/>
      <c r="FP1248" s="20"/>
      <c r="FQ1248" s="15"/>
      <c r="FR1248" s="20"/>
      <c r="FS1248" s="15">
        <v>68</v>
      </c>
      <c r="FT1248" s="20">
        <v>3</v>
      </c>
      <c r="FU1248" s="15"/>
      <c r="FV1248" s="20"/>
      <c r="FW1248" s="15"/>
      <c r="FX1248" s="20"/>
      <c r="FY1248" s="15"/>
      <c r="FZ1248" s="20"/>
      <c r="GA1248" s="15"/>
      <c r="GB1248" s="20"/>
      <c r="GC1248" s="15"/>
      <c r="GD1248" s="20"/>
      <c r="GE1248" s="15"/>
      <c r="GF1248" s="20"/>
      <c r="GG1248" s="170"/>
    </row>
    <row r="1249" spans="1:189" s="2" customFormat="1" ht="14" x14ac:dyDescent="0.3">
      <c r="A1249" s="15" t="s">
        <v>130</v>
      </c>
      <c r="B1249" s="15" t="s">
        <v>140</v>
      </c>
      <c r="C1249" s="15" t="s">
        <v>139</v>
      </c>
      <c r="D1249" s="15" t="s">
        <v>1733</v>
      </c>
      <c r="E1249" s="15" t="str">
        <f t="shared" si="249"/>
        <v>Gianna Young</v>
      </c>
      <c r="F1249" s="17" t="s">
        <v>128</v>
      </c>
      <c r="G1249" s="15">
        <v>999921488</v>
      </c>
      <c r="H1249" s="15">
        <f t="shared" si="250"/>
        <v>68</v>
      </c>
      <c r="I1249" s="15"/>
      <c r="J1249" s="15"/>
      <c r="K1249" s="16"/>
      <c r="L1249" s="15"/>
      <c r="M1249" s="15"/>
      <c r="N1249" s="15"/>
      <c r="O1249" s="15">
        <f t="shared" si="251"/>
        <v>0</v>
      </c>
      <c r="P1249" s="15">
        <v>0</v>
      </c>
      <c r="Q1249" s="15">
        <f t="shared" si="252"/>
        <v>0</v>
      </c>
      <c r="R1249" s="15">
        <v>0</v>
      </c>
      <c r="S1249" s="15">
        <v>0</v>
      </c>
      <c r="T1249" s="15">
        <f t="shared" si="253"/>
        <v>0</v>
      </c>
      <c r="U1249" s="15">
        <f t="shared" si="254"/>
        <v>0</v>
      </c>
      <c r="V1249" s="15"/>
      <c r="W1249" s="15"/>
      <c r="X1249" s="15"/>
      <c r="Y1249" s="15"/>
      <c r="Z1249" s="16"/>
      <c r="AA1249" s="15"/>
      <c r="AB1249" s="24"/>
      <c r="AC1249" s="15"/>
      <c r="AD1249" s="15"/>
      <c r="AE1249" s="15"/>
      <c r="AF1249" s="15"/>
      <c r="AG1249" s="15"/>
      <c r="AH1249" s="24"/>
      <c r="AI1249" s="15"/>
      <c r="AJ1249" s="15"/>
      <c r="AK1249" s="15"/>
      <c r="AL1249" s="15"/>
      <c r="AM1249" s="15"/>
      <c r="AN1249" s="24"/>
      <c r="AO1249" s="15"/>
      <c r="AP1249" s="24"/>
      <c r="AQ1249" s="15"/>
      <c r="AR1249" s="24"/>
      <c r="AS1249" s="15"/>
      <c r="AT1249" s="24"/>
      <c r="AU1249" s="15"/>
      <c r="AV1249" s="24"/>
      <c r="AW1249" s="15"/>
      <c r="AX1249" s="24"/>
      <c r="AY1249" s="15"/>
      <c r="AZ1249" s="15"/>
      <c r="BA1249" s="15"/>
      <c r="BB1249" s="15"/>
      <c r="BC1249" s="15"/>
      <c r="BD1249" s="15"/>
      <c r="BE1249" s="15"/>
      <c r="BF1249" s="24"/>
      <c r="BG1249" s="15"/>
      <c r="BH1249" s="24"/>
      <c r="BI1249" s="15"/>
      <c r="BJ1249" s="24"/>
      <c r="BK1249" s="15"/>
      <c r="BL1249" s="24"/>
      <c r="BM1249" s="15"/>
      <c r="BN1249" s="24"/>
      <c r="BO1249" s="15"/>
      <c r="BP1249" s="24"/>
      <c r="BQ1249" s="15"/>
      <c r="BR1249" s="24"/>
      <c r="BS1249" s="15"/>
      <c r="BT1249" s="24"/>
      <c r="BU1249" s="15"/>
      <c r="BV1249" s="24"/>
      <c r="BW1249" s="15"/>
      <c r="BX1249" s="24"/>
      <c r="BY1249" s="15"/>
      <c r="BZ1249" s="24"/>
      <c r="CA1249" s="15"/>
      <c r="CB1249" s="24"/>
      <c r="CC1249" s="15"/>
      <c r="CD1249" s="24"/>
      <c r="CE1249" s="15"/>
      <c r="CF1249" s="24"/>
      <c r="CG1249" s="15"/>
      <c r="CH1249" s="25"/>
      <c r="CI1249" s="15"/>
      <c r="CJ1249" s="25"/>
      <c r="CK1249" s="15"/>
      <c r="CL1249" s="25"/>
      <c r="CM1249" s="15"/>
      <c r="CN1249" s="25"/>
      <c r="CO1249" s="15"/>
      <c r="CP1249" s="25"/>
      <c r="CQ1249" s="15"/>
      <c r="CR1249" s="25"/>
      <c r="CS1249" s="15">
        <f t="shared" si="255"/>
        <v>0</v>
      </c>
      <c r="CT1249" s="15">
        <f t="shared" si="256"/>
        <v>68</v>
      </c>
      <c r="CU1249" s="15">
        <f t="shared" si="257"/>
        <v>1</v>
      </c>
      <c r="CV1249" s="15">
        <f t="shared" si="258"/>
        <v>0</v>
      </c>
      <c r="CW1249" s="15"/>
      <c r="CX1249" s="15"/>
      <c r="CY1249" s="15">
        <f t="shared" si="259"/>
        <v>0</v>
      </c>
      <c r="CZ1249" s="15">
        <f>GG1249</f>
        <v>0</v>
      </c>
      <c r="DA1249" s="19"/>
      <c r="DB1249" s="17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7"/>
      <c r="DQ1249" s="15"/>
      <c r="DR1249" s="15"/>
      <c r="DS1249" s="15"/>
      <c r="DT1249" s="15"/>
      <c r="DU1249" s="15"/>
      <c r="DV1249" s="15"/>
      <c r="DW1249" s="15">
        <v>45</v>
      </c>
      <c r="DX1249" s="20">
        <v>2</v>
      </c>
      <c r="DY1249" s="15"/>
      <c r="DZ1249" s="20"/>
      <c r="EA1249" s="15"/>
      <c r="EB1249" s="20"/>
      <c r="EC1249" s="15"/>
      <c r="ED1249" s="20"/>
      <c r="EE1249" s="15"/>
      <c r="EF1249" s="20"/>
      <c r="EG1249" s="15"/>
      <c r="EH1249" s="20"/>
      <c r="EI1249" s="15"/>
      <c r="EJ1249" s="20"/>
      <c r="EK1249" s="15"/>
      <c r="EL1249" s="20"/>
      <c r="EM1249" s="15"/>
      <c r="EN1249" s="20"/>
      <c r="EO1249" s="15"/>
      <c r="EP1249" s="20"/>
      <c r="EQ1249" s="15"/>
      <c r="ER1249" s="20"/>
      <c r="ES1249" s="15"/>
      <c r="ET1249" s="20"/>
      <c r="EU1249" s="15"/>
      <c r="EV1249" s="20"/>
      <c r="EW1249" s="15"/>
      <c r="EX1249" s="20"/>
      <c r="EY1249" s="15"/>
      <c r="EZ1249" s="20"/>
      <c r="FA1249" s="15"/>
      <c r="FB1249" s="20"/>
      <c r="FC1249" s="15"/>
      <c r="FD1249" s="20"/>
      <c r="FE1249" s="15"/>
      <c r="FF1249" s="20"/>
      <c r="FG1249" s="15">
        <v>68</v>
      </c>
      <c r="FH1249" s="20">
        <v>3</v>
      </c>
      <c r="FI1249" s="15"/>
      <c r="FJ1249" s="20"/>
      <c r="FK1249" s="15"/>
      <c r="FL1249" s="20"/>
      <c r="FM1249" s="15"/>
      <c r="FN1249" s="20"/>
      <c r="FO1249" s="15"/>
      <c r="FP1249" s="20"/>
      <c r="FQ1249" s="15"/>
      <c r="FR1249" s="20"/>
      <c r="FS1249" s="15"/>
      <c r="FT1249" s="20"/>
      <c r="FU1249" s="15"/>
      <c r="FV1249" s="20"/>
      <c r="FW1249" s="15"/>
      <c r="FX1249" s="20"/>
      <c r="FY1249" s="15"/>
      <c r="FZ1249" s="20"/>
      <c r="GA1249" s="15"/>
      <c r="GB1249" s="20"/>
      <c r="GC1249" s="15"/>
      <c r="GD1249" s="20"/>
      <c r="GE1249" s="15"/>
      <c r="GF1249" s="20"/>
      <c r="GG1249" s="170"/>
    </row>
    <row r="1250" spans="1:189" s="2" customFormat="1" ht="14" x14ac:dyDescent="0.3">
      <c r="A1250" s="85" t="s">
        <v>146</v>
      </c>
      <c r="B1250" s="85" t="s">
        <v>134</v>
      </c>
      <c r="C1250" s="85" t="s">
        <v>380</v>
      </c>
      <c r="D1250" s="85" t="s">
        <v>4030</v>
      </c>
      <c r="E1250" s="15" t="str">
        <f t="shared" si="249"/>
        <v>Vivian Bonini</v>
      </c>
      <c r="F1250" s="85" t="s">
        <v>128</v>
      </c>
      <c r="G1250" s="15">
        <v>999921489</v>
      </c>
      <c r="H1250" s="15">
        <f t="shared" si="250"/>
        <v>120</v>
      </c>
      <c r="I1250" s="15"/>
      <c r="J1250" s="15"/>
      <c r="K1250" s="16"/>
      <c r="L1250" s="15"/>
      <c r="M1250" s="15"/>
      <c r="N1250" s="15"/>
      <c r="O1250" s="15">
        <f t="shared" si="251"/>
        <v>0</v>
      </c>
      <c r="P1250" s="15">
        <v>0</v>
      </c>
      <c r="Q1250" s="15">
        <f t="shared" si="252"/>
        <v>0</v>
      </c>
      <c r="R1250" s="15">
        <v>0</v>
      </c>
      <c r="S1250" s="15">
        <v>0</v>
      </c>
      <c r="T1250" s="15">
        <f t="shared" si="253"/>
        <v>0</v>
      </c>
      <c r="U1250" s="15">
        <f t="shared" si="254"/>
        <v>0</v>
      </c>
      <c r="V1250" s="15"/>
      <c r="W1250" s="15"/>
      <c r="X1250" s="15"/>
      <c r="Y1250" s="15"/>
      <c r="Z1250" s="16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>
        <f t="shared" si="255"/>
        <v>0</v>
      </c>
      <c r="CT1250" s="15">
        <f t="shared" si="256"/>
        <v>120</v>
      </c>
      <c r="CU1250" s="15">
        <f t="shared" si="257"/>
        <v>0</v>
      </c>
      <c r="CV1250" s="15">
        <f t="shared" si="258"/>
        <v>0</v>
      </c>
      <c r="CW1250" s="15"/>
      <c r="CX1250" s="15"/>
      <c r="CY1250" s="15">
        <f t="shared" si="259"/>
        <v>0</v>
      </c>
      <c r="CZ1250" s="15">
        <f>GG1250</f>
        <v>0</v>
      </c>
      <c r="DA1250" s="16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20"/>
      <c r="DY1250" s="15"/>
      <c r="DZ1250" s="20"/>
      <c r="EA1250" s="15"/>
      <c r="EB1250" s="20"/>
      <c r="EC1250" s="15"/>
      <c r="ED1250" s="20"/>
      <c r="EE1250" s="15"/>
      <c r="EF1250" s="20"/>
      <c r="EG1250" s="15"/>
      <c r="EH1250" s="20"/>
      <c r="EI1250" s="15"/>
      <c r="EJ1250" s="20"/>
      <c r="EK1250" s="15"/>
      <c r="EL1250" s="20"/>
      <c r="EM1250" s="15"/>
      <c r="EN1250" s="20"/>
      <c r="EO1250" s="15"/>
      <c r="EP1250" s="20"/>
      <c r="EQ1250" s="15"/>
      <c r="ER1250" s="20"/>
      <c r="ES1250" s="15"/>
      <c r="ET1250" s="20"/>
      <c r="EU1250" s="15"/>
      <c r="EV1250" s="20"/>
      <c r="EW1250" s="15"/>
      <c r="EX1250" s="20"/>
      <c r="EY1250" s="15"/>
      <c r="EZ1250" s="20"/>
      <c r="FA1250" s="15"/>
      <c r="FB1250" s="20"/>
      <c r="FC1250" s="15"/>
      <c r="FD1250" s="20"/>
      <c r="FE1250" s="15"/>
      <c r="FF1250" s="20"/>
      <c r="FG1250" s="15"/>
      <c r="FH1250" s="20"/>
      <c r="FI1250" s="15"/>
      <c r="FJ1250" s="20"/>
      <c r="FK1250" s="15"/>
      <c r="FL1250" s="20"/>
      <c r="FM1250" s="15"/>
      <c r="FN1250" s="16"/>
      <c r="FO1250" s="15">
        <v>120</v>
      </c>
      <c r="FP1250" s="20"/>
      <c r="FQ1250" s="15"/>
      <c r="FR1250" s="16"/>
      <c r="FS1250" s="15"/>
      <c r="FT1250" s="20"/>
      <c r="FU1250" s="15"/>
      <c r="FV1250" s="20"/>
      <c r="FW1250" s="15"/>
      <c r="FX1250" s="20"/>
      <c r="FY1250" s="15"/>
      <c r="FZ1250" s="20"/>
      <c r="GA1250" s="15"/>
      <c r="GB1250" s="20"/>
      <c r="GC1250" s="15"/>
      <c r="GD1250" s="20"/>
      <c r="GE1250" s="15"/>
      <c r="GF1250" s="20"/>
      <c r="GG1250" s="170"/>
    </row>
    <row r="1251" spans="1:189" s="2" customFormat="1" ht="14" x14ac:dyDescent="0.3">
      <c r="A1251" s="15" t="s">
        <v>133</v>
      </c>
      <c r="B1251" s="15" t="s">
        <v>140</v>
      </c>
      <c r="C1251" s="17" t="s">
        <v>248</v>
      </c>
      <c r="D1251" s="17" t="s">
        <v>247</v>
      </c>
      <c r="E1251" s="15" t="str">
        <f t="shared" si="249"/>
        <v>Isabella Aponte</v>
      </c>
      <c r="F1251" s="15" t="s">
        <v>128</v>
      </c>
      <c r="G1251" s="17">
        <v>999921499</v>
      </c>
      <c r="H1251" s="15">
        <f t="shared" si="250"/>
        <v>90</v>
      </c>
      <c r="I1251" s="17"/>
      <c r="J1251" s="17"/>
      <c r="K1251" s="21"/>
      <c r="L1251" s="15"/>
      <c r="M1251" s="15"/>
      <c r="N1251" s="15"/>
      <c r="O1251" s="15">
        <f t="shared" si="251"/>
        <v>0</v>
      </c>
      <c r="P1251" s="15">
        <v>0</v>
      </c>
      <c r="Q1251" s="15">
        <f t="shared" si="252"/>
        <v>1</v>
      </c>
      <c r="R1251" s="15">
        <v>0</v>
      </c>
      <c r="S1251" s="15">
        <v>0</v>
      </c>
      <c r="T1251" s="15">
        <f t="shared" si="253"/>
        <v>0</v>
      </c>
      <c r="U1251" s="15">
        <f t="shared" si="254"/>
        <v>0</v>
      </c>
      <c r="V1251" s="15"/>
      <c r="W1251" s="15"/>
      <c r="X1251" s="15"/>
      <c r="Y1251" s="15"/>
      <c r="Z1251" s="21"/>
      <c r="AA1251" s="17"/>
      <c r="AB1251" s="17"/>
      <c r="AC1251" s="17"/>
      <c r="AD1251" s="17"/>
      <c r="AE1251" s="17"/>
      <c r="AF1251" s="24"/>
      <c r="AG1251" s="17"/>
      <c r="AH1251" s="24"/>
      <c r="AI1251" s="17"/>
      <c r="AJ1251" s="24"/>
      <c r="AK1251" s="17"/>
      <c r="AL1251" s="24"/>
      <c r="AM1251" s="17"/>
      <c r="AN1251" s="24"/>
      <c r="AO1251" s="17"/>
      <c r="AP1251" s="24"/>
      <c r="AQ1251" s="17"/>
      <c r="AR1251" s="24"/>
      <c r="AS1251" s="17"/>
      <c r="AT1251" s="24"/>
      <c r="AU1251" s="17"/>
      <c r="AV1251" s="24"/>
      <c r="AW1251" s="17"/>
      <c r="AX1251" s="24"/>
      <c r="AY1251" s="17"/>
      <c r="AZ1251" s="17"/>
      <c r="BA1251" s="17"/>
      <c r="BB1251" s="24"/>
      <c r="BC1251" s="17"/>
      <c r="BD1251" s="24"/>
      <c r="BE1251" s="17"/>
      <c r="BF1251" s="24"/>
      <c r="BG1251" s="17"/>
      <c r="BH1251" s="24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24"/>
      <c r="CQ1251" s="17"/>
      <c r="CR1251" s="24"/>
      <c r="CS1251" s="15">
        <f t="shared" si="255"/>
        <v>0</v>
      </c>
      <c r="CT1251" s="15">
        <f t="shared" si="256"/>
        <v>90</v>
      </c>
      <c r="CU1251" s="15">
        <f t="shared" si="257"/>
        <v>1</v>
      </c>
      <c r="CV1251" s="15">
        <f t="shared" si="258"/>
        <v>0</v>
      </c>
      <c r="CW1251" s="15"/>
      <c r="CX1251" s="15"/>
      <c r="CY1251" s="15">
        <f t="shared" si="259"/>
        <v>0</v>
      </c>
      <c r="CZ1251" s="15">
        <f>GG1251</f>
        <v>0</v>
      </c>
      <c r="DA1251" s="20"/>
      <c r="DB1251" s="17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>
        <v>30</v>
      </c>
      <c r="DM1251" s="15"/>
      <c r="DN1251" s="15"/>
      <c r="DO1251" s="15"/>
      <c r="DP1251" s="17"/>
      <c r="DQ1251" s="15"/>
      <c r="DR1251" s="15"/>
      <c r="DS1251" s="15"/>
      <c r="DT1251" s="15"/>
      <c r="DU1251" s="15"/>
      <c r="DV1251" s="15"/>
      <c r="DW1251" s="15"/>
      <c r="DX1251" s="20"/>
      <c r="DY1251" s="15">
        <v>31.6</v>
      </c>
      <c r="DZ1251" s="20">
        <v>4</v>
      </c>
      <c r="EA1251" s="15"/>
      <c r="EB1251" s="20"/>
      <c r="EC1251" s="15"/>
      <c r="ED1251" s="20"/>
      <c r="EE1251" s="15"/>
      <c r="EF1251" s="20"/>
      <c r="EG1251" s="15"/>
      <c r="EH1251" s="20"/>
      <c r="EI1251" s="15"/>
      <c r="EJ1251" s="20"/>
      <c r="EK1251" s="15"/>
      <c r="EL1251" s="20"/>
      <c r="EM1251" s="15"/>
      <c r="EN1251" s="20"/>
      <c r="EO1251" s="15"/>
      <c r="EP1251" s="20"/>
      <c r="EQ1251" s="15"/>
      <c r="ER1251" s="20"/>
      <c r="ES1251" s="15"/>
      <c r="ET1251" s="20"/>
      <c r="EU1251" s="15"/>
      <c r="EV1251" s="20"/>
      <c r="EW1251" s="15"/>
      <c r="EX1251" s="20"/>
      <c r="EY1251" s="15"/>
      <c r="EZ1251" s="20"/>
      <c r="FA1251" s="15"/>
      <c r="FB1251" s="20"/>
      <c r="FC1251" s="15"/>
      <c r="FD1251" s="20"/>
      <c r="FE1251" s="15"/>
      <c r="FF1251" s="20"/>
      <c r="FG1251" s="15"/>
      <c r="FH1251" s="20"/>
      <c r="FI1251" s="15"/>
      <c r="FJ1251" s="20"/>
      <c r="FK1251" s="15"/>
      <c r="FL1251" s="20"/>
      <c r="FM1251" s="15"/>
      <c r="FN1251" s="20"/>
      <c r="FO1251" s="15"/>
      <c r="FP1251" s="20"/>
      <c r="FQ1251" s="15"/>
      <c r="FR1251" s="20"/>
      <c r="FS1251" s="15"/>
      <c r="FT1251" s="20"/>
      <c r="FU1251" s="15"/>
      <c r="FV1251" s="20"/>
      <c r="FW1251" s="15"/>
      <c r="FX1251" s="20"/>
      <c r="FY1251" s="15">
        <v>90</v>
      </c>
      <c r="FZ1251" s="20">
        <v>2</v>
      </c>
      <c r="GA1251" s="15"/>
      <c r="GB1251" s="20"/>
      <c r="GC1251" s="15"/>
      <c r="GD1251" s="20"/>
      <c r="GE1251" s="15"/>
      <c r="GF1251" s="20"/>
      <c r="GG1251" s="170"/>
    </row>
    <row r="1252" spans="1:189" s="2" customFormat="1" ht="14" x14ac:dyDescent="0.3">
      <c r="A1252" s="17" t="s">
        <v>125</v>
      </c>
      <c r="B1252" s="15" t="s">
        <v>142</v>
      </c>
      <c r="C1252" s="17" t="s">
        <v>1055</v>
      </c>
      <c r="D1252" s="17" t="s">
        <v>1050</v>
      </c>
      <c r="E1252" s="15" t="str">
        <f t="shared" si="249"/>
        <v>Ingyung JUNG</v>
      </c>
      <c r="F1252" s="15" t="s">
        <v>128</v>
      </c>
      <c r="G1252" s="17">
        <v>999921500</v>
      </c>
      <c r="H1252" s="15">
        <f t="shared" si="250"/>
        <v>140</v>
      </c>
      <c r="I1252" s="17"/>
      <c r="J1252" s="17">
        <f>(O1252+P1252+R1252+S1252+T1252+U1252)/2</f>
        <v>20</v>
      </c>
      <c r="K1252" s="21"/>
      <c r="L1252" s="15"/>
      <c r="M1252" s="15"/>
      <c r="N1252" s="15"/>
      <c r="O1252" s="15">
        <f t="shared" si="251"/>
        <v>40</v>
      </c>
      <c r="P1252" s="15">
        <v>0</v>
      </c>
      <c r="Q1252" s="15">
        <f t="shared" si="252"/>
        <v>1</v>
      </c>
      <c r="R1252" s="15">
        <v>0</v>
      </c>
      <c r="S1252" s="15">
        <v>0</v>
      </c>
      <c r="T1252" s="15">
        <f t="shared" si="253"/>
        <v>0</v>
      </c>
      <c r="U1252" s="15">
        <f t="shared" si="254"/>
        <v>0</v>
      </c>
      <c r="V1252" s="15"/>
      <c r="W1252" s="15"/>
      <c r="X1252" s="15"/>
      <c r="Y1252" s="15"/>
      <c r="Z1252" s="21"/>
      <c r="AA1252" s="17"/>
      <c r="AB1252" s="17"/>
      <c r="AC1252" s="17"/>
      <c r="AD1252" s="17"/>
      <c r="AE1252" s="17"/>
      <c r="AF1252" s="24"/>
      <c r="AG1252" s="17"/>
      <c r="AH1252" s="24"/>
      <c r="AI1252" s="17"/>
      <c r="AJ1252" s="24"/>
      <c r="AK1252" s="17"/>
      <c r="AL1252" s="24"/>
      <c r="AM1252" s="17"/>
      <c r="AN1252" s="24"/>
      <c r="AO1252" s="17"/>
      <c r="AP1252" s="24"/>
      <c r="AQ1252" s="17"/>
      <c r="AR1252" s="24"/>
      <c r="AS1252" s="17"/>
      <c r="AT1252" s="24"/>
      <c r="AU1252" s="17"/>
      <c r="AV1252" s="24"/>
      <c r="AW1252" s="17"/>
      <c r="AX1252" s="24"/>
      <c r="AY1252" s="17"/>
      <c r="AZ1252" s="17"/>
      <c r="BA1252" s="17"/>
      <c r="BB1252" s="24"/>
      <c r="BC1252" s="17"/>
      <c r="BD1252" s="24"/>
      <c r="BE1252" s="17"/>
      <c r="BF1252" s="24"/>
      <c r="BG1252" s="17"/>
      <c r="BH1252" s="24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24"/>
      <c r="CQ1252" s="17"/>
      <c r="CR1252" s="24"/>
      <c r="CS1252" s="15">
        <f t="shared" si="255"/>
        <v>0</v>
      </c>
      <c r="CT1252" s="15">
        <f t="shared" si="256"/>
        <v>120</v>
      </c>
      <c r="CU1252" s="15">
        <f t="shared" si="257"/>
        <v>1</v>
      </c>
      <c r="CV1252" s="15">
        <f t="shared" si="258"/>
        <v>0</v>
      </c>
      <c r="CW1252" s="15"/>
      <c r="CX1252" s="15"/>
      <c r="CY1252" s="15">
        <f t="shared" si="259"/>
        <v>0</v>
      </c>
      <c r="CZ1252" s="15">
        <f>GG1252</f>
        <v>0</v>
      </c>
      <c r="DA1252" s="20"/>
      <c r="DB1252" s="17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>
        <f>0.48*68</f>
        <v>32.64</v>
      </c>
      <c r="DP1252" s="17"/>
      <c r="DQ1252" s="15"/>
      <c r="DR1252" s="15"/>
      <c r="DS1252" s="15"/>
      <c r="DT1252" s="15"/>
      <c r="DU1252" s="15"/>
      <c r="DV1252" s="15"/>
      <c r="DW1252" s="15"/>
      <c r="DX1252" s="20"/>
      <c r="DY1252" s="15">
        <v>16.8</v>
      </c>
      <c r="DZ1252" s="20">
        <v>2</v>
      </c>
      <c r="EA1252" s="15"/>
      <c r="EB1252" s="20"/>
      <c r="EC1252" s="15"/>
      <c r="ED1252" s="20"/>
      <c r="EE1252" s="15"/>
      <c r="EF1252" s="20"/>
      <c r="EG1252" s="15"/>
      <c r="EH1252" s="20"/>
      <c r="EI1252" s="15">
        <v>40</v>
      </c>
      <c r="EJ1252" s="20">
        <v>1</v>
      </c>
      <c r="EK1252" s="15"/>
      <c r="EL1252" s="20"/>
      <c r="EM1252" s="15"/>
      <c r="EN1252" s="20"/>
      <c r="EO1252" s="15"/>
      <c r="EP1252" s="20"/>
      <c r="EQ1252" s="15"/>
      <c r="ER1252" s="20"/>
      <c r="ES1252" s="15"/>
      <c r="ET1252" s="20"/>
      <c r="EU1252" s="15"/>
      <c r="EV1252" s="20"/>
      <c r="EW1252" s="15"/>
      <c r="EX1252" s="20"/>
      <c r="EY1252" s="15"/>
      <c r="EZ1252" s="20"/>
      <c r="FA1252" s="15"/>
      <c r="FB1252" s="20"/>
      <c r="FC1252" s="15">
        <v>120</v>
      </c>
      <c r="FD1252" s="20">
        <v>1</v>
      </c>
      <c r="FE1252" s="15"/>
      <c r="FF1252" s="20"/>
      <c r="FG1252" s="15"/>
      <c r="FH1252" s="20"/>
      <c r="FI1252" s="15"/>
      <c r="FJ1252" s="20"/>
      <c r="FK1252" s="15"/>
      <c r="FL1252" s="20"/>
      <c r="FM1252" s="15"/>
      <c r="FN1252" s="20"/>
      <c r="FO1252" s="15"/>
      <c r="FP1252" s="20"/>
      <c r="FQ1252" s="15"/>
      <c r="FR1252" s="20"/>
      <c r="FS1252" s="15"/>
      <c r="FT1252" s="20"/>
      <c r="FU1252" s="15"/>
      <c r="FV1252" s="20"/>
      <c r="FW1252" s="15"/>
      <c r="FX1252" s="20"/>
      <c r="FY1252" s="15"/>
      <c r="FZ1252" s="20"/>
      <c r="GA1252" s="15"/>
      <c r="GB1252" s="20"/>
      <c r="GC1252" s="15"/>
      <c r="GD1252" s="20"/>
      <c r="GE1252" s="15"/>
      <c r="GF1252" s="20"/>
      <c r="GG1252" s="170"/>
    </row>
    <row r="1253" spans="1:189" s="2" customFormat="1" ht="14" x14ac:dyDescent="0.3">
      <c r="A1253" s="15" t="s">
        <v>130</v>
      </c>
      <c r="B1253" s="15" t="s">
        <v>138</v>
      </c>
      <c r="C1253" s="15" t="s">
        <v>1128</v>
      </c>
      <c r="D1253" s="15" t="s">
        <v>1537</v>
      </c>
      <c r="E1253" s="15" t="str">
        <f t="shared" si="249"/>
        <v>Junwoo PARK</v>
      </c>
      <c r="F1253" s="15" t="s">
        <v>135</v>
      </c>
      <c r="G1253" s="15">
        <v>999921503</v>
      </c>
      <c r="H1253" s="15">
        <f t="shared" si="250"/>
        <v>25.5</v>
      </c>
      <c r="I1253" s="15"/>
      <c r="J1253" s="17">
        <f>(O1253+P1253+R1253+S1253+T1253+U1253)/2</f>
        <v>25.5</v>
      </c>
      <c r="K1253" s="16"/>
      <c r="L1253" s="15"/>
      <c r="M1253" s="15"/>
      <c r="N1253" s="15"/>
      <c r="O1253" s="15">
        <f t="shared" si="251"/>
        <v>0</v>
      </c>
      <c r="P1253" s="15">
        <v>0</v>
      </c>
      <c r="Q1253" s="15">
        <f t="shared" si="252"/>
        <v>1</v>
      </c>
      <c r="R1253" s="15">
        <v>0</v>
      </c>
      <c r="S1253" s="15">
        <v>0</v>
      </c>
      <c r="T1253" s="15">
        <f t="shared" si="253"/>
        <v>51</v>
      </c>
      <c r="U1253" s="15">
        <f t="shared" si="254"/>
        <v>0</v>
      </c>
      <c r="V1253" s="15"/>
      <c r="W1253" s="15"/>
      <c r="X1253" s="15"/>
      <c r="Y1253" s="15"/>
      <c r="Z1253" s="16"/>
      <c r="AA1253" s="15"/>
      <c r="AB1253" s="15"/>
      <c r="AC1253" s="15"/>
      <c r="AD1253" s="15"/>
      <c r="AE1253" s="15"/>
      <c r="AF1253" s="24"/>
      <c r="AG1253" s="15"/>
      <c r="AH1253" s="24"/>
      <c r="AI1253" s="15"/>
      <c r="AJ1253" s="24"/>
      <c r="AK1253" s="15"/>
      <c r="AL1253" s="24"/>
      <c r="AM1253" s="15"/>
      <c r="AN1253" s="24"/>
      <c r="AO1253" s="15"/>
      <c r="AP1253" s="24"/>
      <c r="AQ1253" s="15"/>
      <c r="AR1253" s="24"/>
      <c r="AS1253" s="15"/>
      <c r="AT1253" s="24"/>
      <c r="AU1253" s="15"/>
      <c r="AV1253" s="24"/>
      <c r="AW1253" s="15"/>
      <c r="AX1253" s="24"/>
      <c r="AY1253" s="15"/>
      <c r="AZ1253" s="15"/>
      <c r="BA1253" s="15"/>
      <c r="BB1253" s="24"/>
      <c r="BC1253" s="15"/>
      <c r="BD1253" s="24"/>
      <c r="BE1253" s="15"/>
      <c r="BF1253" s="24"/>
      <c r="BG1253" s="15"/>
      <c r="BH1253" s="24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24"/>
      <c r="CQ1253" s="15"/>
      <c r="CR1253" s="24"/>
      <c r="CS1253" s="15">
        <f t="shared" si="255"/>
        <v>0</v>
      </c>
      <c r="CT1253" s="15">
        <f t="shared" si="256"/>
        <v>0</v>
      </c>
      <c r="CU1253" s="15">
        <f t="shared" si="257"/>
        <v>0</v>
      </c>
      <c r="CV1253" s="15">
        <f t="shared" si="258"/>
        <v>0</v>
      </c>
      <c r="CW1253" s="15"/>
      <c r="CX1253" s="15"/>
      <c r="CY1253" s="15">
        <f t="shared" si="259"/>
        <v>0</v>
      </c>
      <c r="CZ1253" s="15">
        <f>GG1253</f>
        <v>0</v>
      </c>
      <c r="DA1253" s="20"/>
      <c r="DB1253" s="17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>
        <v>68</v>
      </c>
      <c r="DP1253" s="17"/>
      <c r="DQ1253" s="15"/>
      <c r="DR1253" s="15"/>
      <c r="DS1253" s="15"/>
      <c r="DT1253" s="15"/>
      <c r="DU1253" s="15"/>
      <c r="DV1253" s="15"/>
      <c r="DW1253" s="15"/>
      <c r="DX1253" s="20"/>
      <c r="DY1253" s="15"/>
      <c r="DZ1253" s="20"/>
      <c r="EA1253" s="15"/>
      <c r="EB1253" s="20"/>
      <c r="EC1253" s="15">
        <v>51</v>
      </c>
      <c r="ED1253" s="20" t="s">
        <v>129</v>
      </c>
      <c r="EE1253" s="15"/>
      <c r="EF1253" s="20"/>
      <c r="EG1253" s="15"/>
      <c r="EH1253" s="20"/>
      <c r="EI1253" s="15"/>
      <c r="EJ1253" s="20"/>
      <c r="EK1253" s="15"/>
      <c r="EL1253" s="20"/>
      <c r="EM1253" s="15"/>
      <c r="EN1253" s="20"/>
      <c r="EO1253" s="15"/>
      <c r="EP1253" s="20"/>
      <c r="EQ1253" s="15"/>
      <c r="ER1253" s="20"/>
      <c r="ES1253" s="15"/>
      <c r="ET1253" s="20"/>
      <c r="EU1253" s="15"/>
      <c r="EV1253" s="20"/>
      <c r="EW1253" s="15"/>
      <c r="EX1253" s="20"/>
      <c r="EY1253" s="15"/>
      <c r="EZ1253" s="20"/>
      <c r="FA1253" s="15"/>
      <c r="FB1253" s="20"/>
      <c r="FC1253" s="15"/>
      <c r="FD1253" s="20"/>
      <c r="FE1253" s="15"/>
      <c r="FF1253" s="20"/>
      <c r="FG1253" s="15"/>
      <c r="FH1253" s="20"/>
      <c r="FI1253" s="15"/>
      <c r="FJ1253" s="20"/>
      <c r="FK1253" s="15"/>
      <c r="FL1253" s="20"/>
      <c r="FM1253" s="15"/>
      <c r="FN1253" s="20"/>
      <c r="FO1253" s="15"/>
      <c r="FP1253" s="20"/>
      <c r="FQ1253" s="15"/>
      <c r="FR1253" s="20"/>
      <c r="FS1253" s="15"/>
      <c r="FT1253" s="20"/>
      <c r="FU1253" s="15"/>
      <c r="FV1253" s="20"/>
      <c r="FW1253" s="15"/>
      <c r="FX1253" s="20"/>
      <c r="FY1253" s="15"/>
      <c r="FZ1253" s="20"/>
      <c r="GA1253" s="15"/>
      <c r="GB1253" s="20"/>
      <c r="GC1253" s="15"/>
      <c r="GD1253" s="20"/>
      <c r="GE1253" s="15"/>
      <c r="GF1253" s="20"/>
      <c r="GG1253" s="170"/>
    </row>
    <row r="1254" spans="1:189" s="2" customFormat="1" ht="14" x14ac:dyDescent="0.3">
      <c r="A1254" s="15" t="s">
        <v>130</v>
      </c>
      <c r="B1254" s="15" t="s">
        <v>138</v>
      </c>
      <c r="C1254" s="15" t="s">
        <v>183</v>
      </c>
      <c r="D1254" s="15" t="s">
        <v>516</v>
      </c>
      <c r="E1254" s="15" t="str">
        <f t="shared" si="249"/>
        <v>Ethan Chi</v>
      </c>
      <c r="F1254" s="15" t="s">
        <v>135</v>
      </c>
      <c r="G1254" s="15">
        <v>999921509</v>
      </c>
      <c r="H1254" s="15">
        <f t="shared" si="250"/>
        <v>140</v>
      </c>
      <c r="I1254" s="15"/>
      <c r="J1254" s="15"/>
      <c r="K1254" s="16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6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>
        <f t="shared" si="255"/>
        <v>0</v>
      </c>
      <c r="CT1254" s="15">
        <f t="shared" si="256"/>
        <v>0</v>
      </c>
      <c r="CU1254" s="15">
        <f t="shared" si="257"/>
        <v>0</v>
      </c>
      <c r="CV1254" s="15">
        <f t="shared" si="258"/>
        <v>140</v>
      </c>
      <c r="CW1254" s="15"/>
      <c r="CX1254" s="15"/>
      <c r="CY1254" s="15">
        <f t="shared" si="259"/>
        <v>0</v>
      </c>
      <c r="CZ1254" s="15">
        <f>GG1254</f>
        <v>0</v>
      </c>
      <c r="DA1254" s="16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20"/>
      <c r="DY1254" s="15"/>
      <c r="DZ1254" s="20"/>
      <c r="EA1254" s="15"/>
      <c r="EB1254" s="20"/>
      <c r="EC1254" s="15"/>
      <c r="ED1254" s="20"/>
      <c r="EE1254" s="15"/>
      <c r="EF1254" s="20"/>
      <c r="EG1254" s="15"/>
      <c r="EH1254" s="20"/>
      <c r="EI1254" s="15"/>
      <c r="EJ1254" s="20"/>
      <c r="EK1254" s="15"/>
      <c r="EL1254" s="20"/>
      <c r="EM1254" s="15"/>
      <c r="EN1254" s="20"/>
      <c r="EO1254" s="15"/>
      <c r="EP1254" s="20"/>
      <c r="EQ1254" s="15"/>
      <c r="ER1254" s="20"/>
      <c r="ES1254" s="15"/>
      <c r="ET1254" s="20"/>
      <c r="EU1254" s="15"/>
      <c r="EV1254" s="20"/>
      <c r="EW1254" s="15"/>
      <c r="EX1254" s="20"/>
      <c r="EY1254" s="15"/>
      <c r="EZ1254" s="16"/>
      <c r="FA1254" s="15"/>
      <c r="FB1254" s="20"/>
      <c r="FC1254" s="15"/>
      <c r="FD1254" s="16"/>
      <c r="FE1254" s="15"/>
      <c r="FF1254" s="16"/>
      <c r="FG1254" s="15"/>
      <c r="FH1254" s="16"/>
      <c r="FI1254" s="15"/>
      <c r="FJ1254" s="16"/>
      <c r="FK1254" s="15"/>
      <c r="FL1254" s="16"/>
      <c r="FM1254" s="15"/>
      <c r="FN1254" s="16"/>
      <c r="FO1254" s="15"/>
      <c r="FP1254" s="20"/>
      <c r="FQ1254" s="15"/>
      <c r="FR1254" s="16"/>
      <c r="FS1254" s="15"/>
      <c r="FT1254" s="16"/>
      <c r="FU1254" s="15"/>
      <c r="FV1254" s="16"/>
      <c r="FW1254" s="15"/>
      <c r="FX1254" s="16"/>
      <c r="FY1254" s="15"/>
      <c r="FZ1254" s="16"/>
      <c r="GA1254" s="15"/>
      <c r="GB1254" s="16"/>
      <c r="GC1254" s="15"/>
      <c r="GD1254" s="20"/>
      <c r="GE1254" s="15">
        <v>140</v>
      </c>
      <c r="GF1254" s="20">
        <v>1</v>
      </c>
      <c r="GG1254" s="170"/>
    </row>
    <row r="1255" spans="1:189" s="2" customFormat="1" ht="14" x14ac:dyDescent="0.3">
      <c r="A1255" s="15" t="s">
        <v>130</v>
      </c>
      <c r="B1255" s="15" t="s">
        <v>126</v>
      </c>
      <c r="C1255" s="15" t="s">
        <v>1624</v>
      </c>
      <c r="D1255" s="15" t="s">
        <v>1623</v>
      </c>
      <c r="E1255" s="15" t="str">
        <f t="shared" si="249"/>
        <v>Yaerang Richards</v>
      </c>
      <c r="F1255" s="15" t="s">
        <v>128</v>
      </c>
      <c r="G1255" s="15">
        <v>999921510</v>
      </c>
      <c r="H1255" s="15">
        <f t="shared" si="250"/>
        <v>128.5</v>
      </c>
      <c r="I1255" s="15"/>
      <c r="J1255" s="17">
        <f>(O1255+P1255+R1255+S1255+T1255+U1255)/2</f>
        <v>25.5</v>
      </c>
      <c r="K1255" s="16"/>
      <c r="L1255" s="15"/>
      <c r="M1255" s="15"/>
      <c r="N1255" s="15"/>
      <c r="O1255" s="15">
        <f>SUM(EE1255, EI1255, EK1255, EM1255)</f>
        <v>0</v>
      </c>
      <c r="P1255" s="15">
        <v>0</v>
      </c>
      <c r="Q1255" s="15">
        <f>COUNT(DI1255:DV1255)</f>
        <v>2</v>
      </c>
      <c r="R1255" s="15">
        <v>0</v>
      </c>
      <c r="S1255" s="15">
        <v>0</v>
      </c>
      <c r="T1255" s="15">
        <f>EC1255</f>
        <v>51</v>
      </c>
      <c r="U1255" s="15">
        <f>SUM(EG1255)</f>
        <v>0</v>
      </c>
      <c r="V1255" s="15"/>
      <c r="W1255" s="15"/>
      <c r="X1255" s="15"/>
      <c r="Y1255" s="15"/>
      <c r="Z1255" s="16"/>
      <c r="AA1255" s="15"/>
      <c r="AB1255" s="15"/>
      <c r="AC1255" s="15"/>
      <c r="AD1255" s="15"/>
      <c r="AE1255" s="15"/>
      <c r="AF1255" s="24"/>
      <c r="AG1255" s="15"/>
      <c r="AH1255" s="24"/>
      <c r="AI1255" s="15"/>
      <c r="AJ1255" s="24"/>
      <c r="AK1255" s="15"/>
      <c r="AL1255" s="24"/>
      <c r="AM1255" s="15"/>
      <c r="AN1255" s="24"/>
      <c r="AO1255" s="15"/>
      <c r="AP1255" s="24"/>
      <c r="AQ1255" s="15"/>
      <c r="AR1255" s="24"/>
      <c r="AS1255" s="15"/>
      <c r="AT1255" s="24"/>
      <c r="AU1255" s="15"/>
      <c r="AV1255" s="24"/>
      <c r="AW1255" s="15"/>
      <c r="AX1255" s="24"/>
      <c r="AY1255" s="15"/>
      <c r="AZ1255" s="15"/>
      <c r="BA1255" s="15"/>
      <c r="BB1255" s="24"/>
      <c r="BC1255" s="15"/>
      <c r="BD1255" s="24"/>
      <c r="BE1255" s="15"/>
      <c r="BF1255" s="24"/>
      <c r="BG1255" s="15"/>
      <c r="BH1255" s="24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24"/>
      <c r="CQ1255" s="15"/>
      <c r="CR1255" s="24"/>
      <c r="CS1255" s="15">
        <f t="shared" si="255"/>
        <v>0</v>
      </c>
      <c r="CT1255" s="15">
        <f t="shared" si="256"/>
        <v>103</v>
      </c>
      <c r="CU1255" s="15">
        <f t="shared" si="257"/>
        <v>2</v>
      </c>
      <c r="CV1255" s="15">
        <f t="shared" si="258"/>
        <v>0</v>
      </c>
      <c r="CW1255" s="15"/>
      <c r="CX1255" s="15"/>
      <c r="CY1255" s="15">
        <f t="shared" si="259"/>
        <v>0</v>
      </c>
      <c r="CZ1255" s="15">
        <f>GG1255</f>
        <v>0</v>
      </c>
      <c r="DA1255" s="20"/>
      <c r="DB1255" s="17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>
        <v>30</v>
      </c>
      <c r="DM1255" s="15"/>
      <c r="DN1255" s="15">
        <v>45</v>
      </c>
      <c r="DO1255" s="15"/>
      <c r="DP1255" s="17"/>
      <c r="DQ1255" s="15"/>
      <c r="DR1255" s="15"/>
      <c r="DS1255" s="15"/>
      <c r="DT1255" s="15"/>
      <c r="DU1255" s="15"/>
      <c r="DV1255" s="15"/>
      <c r="DW1255" s="15"/>
      <c r="DX1255" s="20"/>
      <c r="DY1255" s="15"/>
      <c r="DZ1255" s="20"/>
      <c r="EA1255" s="15"/>
      <c r="EB1255" s="20"/>
      <c r="EC1255" s="15">
        <v>51</v>
      </c>
      <c r="ED1255" s="20" t="s">
        <v>129</v>
      </c>
      <c r="EE1255" s="15"/>
      <c r="EF1255" s="20"/>
      <c r="EG1255" s="15"/>
      <c r="EH1255" s="20"/>
      <c r="EI1255" s="15"/>
      <c r="EJ1255" s="20"/>
      <c r="EK1255" s="15"/>
      <c r="EL1255" s="20"/>
      <c r="EM1255" s="15"/>
      <c r="EN1255" s="20"/>
      <c r="EO1255" s="15"/>
      <c r="EP1255" s="20"/>
      <c r="EQ1255" s="15"/>
      <c r="ER1255" s="20"/>
      <c r="ES1255" s="15"/>
      <c r="ET1255" s="20"/>
      <c r="EU1255" s="15"/>
      <c r="EV1255" s="20"/>
      <c r="EW1255" s="15"/>
      <c r="EX1255" s="20"/>
      <c r="EY1255" s="15"/>
      <c r="EZ1255" s="20"/>
      <c r="FA1255" s="15"/>
      <c r="FB1255" s="20"/>
      <c r="FC1255" s="15"/>
      <c r="FD1255" s="20"/>
      <c r="FE1255" s="15"/>
      <c r="FF1255" s="20"/>
      <c r="FG1255" s="15"/>
      <c r="FH1255" s="20"/>
      <c r="FI1255" s="15"/>
      <c r="FJ1255" s="20"/>
      <c r="FK1255" s="15"/>
      <c r="FL1255" s="20"/>
      <c r="FM1255" s="15">
        <v>45</v>
      </c>
      <c r="FN1255" s="20">
        <v>2</v>
      </c>
      <c r="FO1255" s="15"/>
      <c r="FP1255" s="20"/>
      <c r="FQ1255" s="15"/>
      <c r="FR1255" s="20"/>
      <c r="FS1255" s="15"/>
      <c r="FT1255" s="20"/>
      <c r="FU1255" s="15"/>
      <c r="FV1255" s="20"/>
      <c r="FW1255" s="15"/>
      <c r="FX1255" s="20"/>
      <c r="FY1255" s="15">
        <v>58</v>
      </c>
      <c r="FZ1255" s="20">
        <v>6</v>
      </c>
      <c r="GA1255" s="15"/>
      <c r="GB1255" s="20"/>
      <c r="GC1255" s="15"/>
      <c r="GD1255" s="20"/>
      <c r="GE1255" s="15"/>
      <c r="GF1255" s="20"/>
      <c r="GG1255" s="170"/>
    </row>
    <row r="1256" spans="1:189" s="2" customFormat="1" ht="14" x14ac:dyDescent="0.3">
      <c r="A1256" s="15" t="s">
        <v>2903</v>
      </c>
      <c r="B1256" s="15" t="s">
        <v>142</v>
      </c>
      <c r="C1256" s="17" t="s">
        <v>360</v>
      </c>
      <c r="D1256" s="17" t="s">
        <v>361</v>
      </c>
      <c r="E1256" s="15" t="str">
        <f t="shared" si="249"/>
        <v>Ruben Bhowmik</v>
      </c>
      <c r="F1256" s="15" t="s">
        <v>135</v>
      </c>
      <c r="G1256" s="17">
        <v>999921515</v>
      </c>
      <c r="H1256" s="15">
        <f t="shared" si="250"/>
        <v>30</v>
      </c>
      <c r="I1256" s="17"/>
      <c r="J1256" s="17">
        <f>(O1256+P1256+R1256+S1256+T1256+U1256)/2</f>
        <v>0</v>
      </c>
      <c r="K1256" s="21"/>
      <c r="L1256" s="15"/>
      <c r="M1256" s="15"/>
      <c r="N1256" s="15"/>
      <c r="O1256" s="15">
        <f>SUM(EE1256, EI1256, EK1256, EM1256)</f>
        <v>0</v>
      </c>
      <c r="P1256" s="15">
        <v>0</v>
      </c>
      <c r="Q1256" s="15">
        <f>COUNT(DI1256:DV1256)</f>
        <v>1</v>
      </c>
      <c r="R1256" s="15">
        <v>0</v>
      </c>
      <c r="S1256" s="15">
        <v>0</v>
      </c>
      <c r="T1256" s="15">
        <f>EC1256</f>
        <v>0</v>
      </c>
      <c r="U1256" s="15">
        <f>SUM(EG1256)</f>
        <v>0</v>
      </c>
      <c r="V1256" s="15"/>
      <c r="W1256" s="15"/>
      <c r="X1256" s="15"/>
      <c r="Y1256" s="15"/>
      <c r="Z1256" s="21"/>
      <c r="AA1256" s="17"/>
      <c r="AB1256" s="17"/>
      <c r="AC1256" s="17"/>
      <c r="AD1256" s="17"/>
      <c r="AE1256" s="17"/>
      <c r="AF1256" s="24"/>
      <c r="AG1256" s="17"/>
      <c r="AH1256" s="24"/>
      <c r="AI1256" s="17"/>
      <c r="AJ1256" s="24"/>
      <c r="AK1256" s="17"/>
      <c r="AL1256" s="24"/>
      <c r="AM1256" s="17"/>
      <c r="AN1256" s="24"/>
      <c r="AO1256" s="17"/>
      <c r="AP1256" s="24"/>
      <c r="AQ1256" s="17"/>
      <c r="AR1256" s="24"/>
      <c r="AS1256" s="17"/>
      <c r="AT1256" s="24"/>
      <c r="AU1256" s="17"/>
      <c r="AV1256" s="24"/>
      <c r="AW1256" s="17"/>
      <c r="AX1256" s="24"/>
      <c r="AY1256" s="17"/>
      <c r="AZ1256" s="17"/>
      <c r="BA1256" s="17"/>
      <c r="BB1256" s="24"/>
      <c r="BC1256" s="17"/>
      <c r="BD1256" s="24"/>
      <c r="BE1256" s="17"/>
      <c r="BF1256" s="24"/>
      <c r="BG1256" s="17"/>
      <c r="BH1256" s="24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24"/>
      <c r="CQ1256" s="17"/>
      <c r="CR1256" s="24"/>
      <c r="CS1256" s="15">
        <f t="shared" si="255"/>
        <v>0</v>
      </c>
      <c r="CT1256" s="15">
        <f t="shared" si="256"/>
        <v>30</v>
      </c>
      <c r="CU1256" s="15">
        <f t="shared" si="257"/>
        <v>1</v>
      </c>
      <c r="CV1256" s="15">
        <f t="shared" si="258"/>
        <v>0</v>
      </c>
      <c r="CW1256" s="15"/>
      <c r="CX1256" s="15"/>
      <c r="CY1256" s="15">
        <f t="shared" si="259"/>
        <v>0</v>
      </c>
      <c r="CZ1256" s="15">
        <f>GG1256</f>
        <v>0</v>
      </c>
      <c r="DA1256" s="20"/>
      <c r="DB1256" s="17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>
        <v>45</v>
      </c>
      <c r="DM1256" s="15"/>
      <c r="DN1256" s="15"/>
      <c r="DO1256" s="15"/>
      <c r="DP1256" s="17"/>
      <c r="DQ1256" s="15"/>
      <c r="DR1256" s="15"/>
      <c r="DS1256" s="15"/>
      <c r="DT1256" s="15"/>
      <c r="DU1256" s="15"/>
      <c r="DV1256" s="15"/>
      <c r="DW1256" s="15"/>
      <c r="DX1256" s="20"/>
      <c r="DY1256" s="15">
        <v>79</v>
      </c>
      <c r="DZ1256" s="20">
        <v>3</v>
      </c>
      <c r="EA1256" s="15"/>
      <c r="EB1256" s="20"/>
      <c r="EC1256" s="15"/>
      <c r="ED1256" s="20"/>
      <c r="EE1256" s="15"/>
      <c r="EF1256" s="20"/>
      <c r="EG1256" s="15"/>
      <c r="EH1256" s="20"/>
      <c r="EI1256" s="15"/>
      <c r="EJ1256" s="20"/>
      <c r="EK1256" s="15"/>
      <c r="EL1256" s="20"/>
      <c r="EM1256" s="15"/>
      <c r="EN1256" s="20"/>
      <c r="EO1256" s="15"/>
      <c r="EP1256" s="20"/>
      <c r="EQ1256" s="15"/>
      <c r="ER1256" s="20"/>
      <c r="ES1256" s="15"/>
      <c r="ET1256" s="20"/>
      <c r="EU1256" s="15"/>
      <c r="EV1256" s="20"/>
      <c r="EW1256" s="15"/>
      <c r="EX1256" s="20"/>
      <c r="EY1256" s="15"/>
      <c r="EZ1256" s="20"/>
      <c r="FA1256" s="15"/>
      <c r="FB1256" s="20"/>
      <c r="FC1256" s="15"/>
      <c r="FD1256" s="20"/>
      <c r="FE1256" s="15"/>
      <c r="FF1256" s="20"/>
      <c r="FG1256" s="15"/>
      <c r="FH1256" s="20"/>
      <c r="FI1256" s="15"/>
      <c r="FJ1256" s="20"/>
      <c r="FK1256" s="15"/>
      <c r="FL1256" s="20"/>
      <c r="FM1256" s="15"/>
      <c r="FN1256" s="20"/>
      <c r="FO1256" s="15"/>
      <c r="FP1256" s="20"/>
      <c r="FQ1256" s="15"/>
      <c r="FR1256" s="20"/>
      <c r="FS1256" s="15"/>
      <c r="FT1256" s="20"/>
      <c r="FU1256" s="15"/>
      <c r="FV1256" s="20"/>
      <c r="FW1256" s="15"/>
      <c r="FX1256" s="20"/>
      <c r="FY1256" s="15">
        <v>30</v>
      </c>
      <c r="FZ1256" s="20">
        <v>1</v>
      </c>
      <c r="GA1256" s="15"/>
      <c r="GB1256" s="20"/>
      <c r="GC1256" s="15"/>
      <c r="GD1256" s="20"/>
      <c r="GE1256" s="15"/>
      <c r="GF1256" s="20"/>
      <c r="GG1256" s="170"/>
    </row>
    <row r="1257" spans="1:189" s="2" customFormat="1" ht="14" x14ac:dyDescent="0.3">
      <c r="A1257" s="15" t="s">
        <v>133</v>
      </c>
      <c r="B1257" s="15" t="s">
        <v>142</v>
      </c>
      <c r="C1257" s="15" t="s">
        <v>1898</v>
      </c>
      <c r="D1257" s="15" t="s">
        <v>1899</v>
      </c>
      <c r="E1257" s="15" t="str">
        <f t="shared" si="249"/>
        <v>Madilyn VENTANILLA</v>
      </c>
      <c r="F1257" s="15" t="s">
        <v>128</v>
      </c>
      <c r="G1257" s="15">
        <v>999921528</v>
      </c>
      <c r="H1257" s="15">
        <f t="shared" si="250"/>
        <v>85.4</v>
      </c>
      <c r="I1257" s="15"/>
      <c r="J1257" s="15"/>
      <c r="K1257" s="16"/>
      <c r="L1257" s="15"/>
      <c r="M1257" s="15"/>
      <c r="N1257" s="15"/>
      <c r="O1257" s="15">
        <f>SUM(EE1257, EI1257, EK1257, EM1257)</f>
        <v>22.4</v>
      </c>
      <c r="P1257" s="15">
        <v>0</v>
      </c>
      <c r="Q1257" s="15">
        <f>COUNT(DI1257:DV1257)</f>
        <v>1</v>
      </c>
      <c r="R1257" s="15">
        <v>0</v>
      </c>
      <c r="S1257" s="15">
        <v>0</v>
      </c>
      <c r="T1257" s="15">
        <f>EC1257</f>
        <v>0</v>
      </c>
      <c r="U1257" s="15">
        <f>SUM(EG1257)</f>
        <v>0</v>
      </c>
      <c r="V1257" s="15"/>
      <c r="W1257" s="15"/>
      <c r="X1257" s="15"/>
      <c r="Y1257" s="15"/>
      <c r="Z1257" s="16"/>
      <c r="AA1257" s="15"/>
      <c r="AB1257" s="15"/>
      <c r="AC1257" s="15"/>
      <c r="AD1257" s="15"/>
      <c r="AE1257" s="15"/>
      <c r="AF1257" s="24"/>
      <c r="AG1257" s="15"/>
      <c r="AH1257" s="24"/>
      <c r="AI1257" s="15"/>
      <c r="AJ1257" s="24"/>
      <c r="AK1257" s="15"/>
      <c r="AL1257" s="24"/>
      <c r="AM1257" s="15"/>
      <c r="AN1257" s="24"/>
      <c r="AO1257" s="15"/>
      <c r="AP1257" s="24"/>
      <c r="AQ1257" s="15"/>
      <c r="AR1257" s="24"/>
      <c r="AS1257" s="15"/>
      <c r="AT1257" s="24"/>
      <c r="AU1257" s="15"/>
      <c r="AV1257" s="24"/>
      <c r="AW1257" s="15"/>
      <c r="AX1257" s="24"/>
      <c r="AY1257" s="15"/>
      <c r="AZ1257" s="15"/>
      <c r="BA1257" s="15"/>
      <c r="BB1257" s="24"/>
      <c r="BC1257" s="15"/>
      <c r="BD1257" s="24"/>
      <c r="BE1257" s="15"/>
      <c r="BF1257" s="24"/>
      <c r="BG1257" s="15"/>
      <c r="BH1257" s="24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24"/>
      <c r="CQ1257" s="15"/>
      <c r="CR1257" s="24"/>
      <c r="CS1257" s="15">
        <f t="shared" si="255"/>
        <v>0</v>
      </c>
      <c r="CT1257" s="15">
        <f t="shared" si="256"/>
        <v>63</v>
      </c>
      <c r="CU1257" s="15">
        <f t="shared" si="257"/>
        <v>1</v>
      </c>
      <c r="CV1257" s="15">
        <f t="shared" si="258"/>
        <v>0</v>
      </c>
      <c r="CW1257" s="15"/>
      <c r="CX1257" s="15"/>
      <c r="CY1257" s="15">
        <f t="shared" si="259"/>
        <v>0</v>
      </c>
      <c r="CZ1257" s="15">
        <f>GG1257</f>
        <v>0</v>
      </c>
      <c r="DA1257" s="20"/>
      <c r="DB1257" s="17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>
        <v>120</v>
      </c>
      <c r="DP1257" s="17"/>
      <c r="DQ1257" s="15"/>
      <c r="DR1257" s="15"/>
      <c r="DS1257" s="15"/>
      <c r="DT1257" s="15"/>
      <c r="DU1257" s="15"/>
      <c r="DV1257" s="15"/>
      <c r="DW1257" s="15"/>
      <c r="DX1257" s="20"/>
      <c r="DY1257" s="15"/>
      <c r="DZ1257" s="20"/>
      <c r="EA1257" s="15"/>
      <c r="EB1257" s="20"/>
      <c r="EC1257" s="15"/>
      <c r="ED1257" s="20"/>
      <c r="EE1257" s="15"/>
      <c r="EF1257" s="20"/>
      <c r="EG1257" s="15"/>
      <c r="EH1257" s="20"/>
      <c r="EI1257" s="15"/>
      <c r="EJ1257" s="20"/>
      <c r="EK1257" s="15"/>
      <c r="EL1257" s="20"/>
      <c r="EM1257" s="15">
        <v>22.4</v>
      </c>
      <c r="EN1257" s="20">
        <v>3</v>
      </c>
      <c r="EO1257" s="15"/>
      <c r="EP1257" s="20"/>
      <c r="EQ1257" s="15"/>
      <c r="ER1257" s="20"/>
      <c r="ES1257" s="15"/>
      <c r="ET1257" s="20"/>
      <c r="EU1257" s="15"/>
      <c r="EV1257" s="20"/>
      <c r="EW1257" s="15"/>
      <c r="EX1257" s="20"/>
      <c r="EY1257" s="15"/>
      <c r="EZ1257" s="20"/>
      <c r="FA1257" s="15"/>
      <c r="FB1257" s="20"/>
      <c r="FC1257" s="15">
        <v>63</v>
      </c>
      <c r="FD1257" s="20">
        <v>5</v>
      </c>
      <c r="FE1257" s="15"/>
      <c r="FF1257" s="20"/>
      <c r="FG1257" s="15"/>
      <c r="FH1257" s="20"/>
      <c r="FI1257" s="15"/>
      <c r="FJ1257" s="20"/>
      <c r="FK1257" s="15"/>
      <c r="FL1257" s="20"/>
      <c r="FM1257" s="15"/>
      <c r="FN1257" s="20"/>
      <c r="FO1257" s="15"/>
      <c r="FP1257" s="20"/>
      <c r="FQ1257" s="15"/>
      <c r="FR1257" s="20"/>
      <c r="FS1257" s="15"/>
      <c r="FT1257" s="20"/>
      <c r="FU1257" s="15"/>
      <c r="FV1257" s="20"/>
      <c r="FW1257" s="15"/>
      <c r="FX1257" s="20"/>
      <c r="FY1257" s="15"/>
      <c r="FZ1257" s="20"/>
      <c r="GA1257" s="15"/>
      <c r="GB1257" s="20"/>
      <c r="GC1257" s="15"/>
      <c r="GD1257" s="20"/>
      <c r="GE1257" s="15"/>
      <c r="GF1257" s="20"/>
      <c r="GG1257" s="170"/>
    </row>
    <row r="1258" spans="1:189" s="2" customFormat="1" ht="14" x14ac:dyDescent="0.3">
      <c r="A1258" s="15" t="s">
        <v>133</v>
      </c>
      <c r="B1258" s="15" t="s">
        <v>138</v>
      </c>
      <c r="C1258" s="15" t="s">
        <v>1118</v>
      </c>
      <c r="D1258" s="15" t="s">
        <v>1532</v>
      </c>
      <c r="E1258" s="15" t="str">
        <f t="shared" si="249"/>
        <v>Elliot Park</v>
      </c>
      <c r="F1258" s="15" t="s">
        <v>135</v>
      </c>
      <c r="G1258" s="15">
        <v>999921537</v>
      </c>
      <c r="H1258" s="15">
        <f t="shared" si="250"/>
        <v>70</v>
      </c>
      <c r="I1258" s="15"/>
      <c r="J1258" s="15"/>
      <c r="K1258" s="16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6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>
        <f t="shared" si="255"/>
        <v>0</v>
      </c>
      <c r="CT1258" s="15">
        <f t="shared" si="256"/>
        <v>0</v>
      </c>
      <c r="CU1258" s="15">
        <f t="shared" si="257"/>
        <v>0</v>
      </c>
      <c r="CV1258" s="15">
        <f t="shared" si="258"/>
        <v>70</v>
      </c>
      <c r="CW1258" s="15"/>
      <c r="CX1258" s="15"/>
      <c r="CY1258" s="15">
        <f t="shared" si="259"/>
        <v>0</v>
      </c>
      <c r="CZ1258" s="15">
        <f>GG1258</f>
        <v>0</v>
      </c>
      <c r="DA1258" s="16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20"/>
      <c r="DY1258" s="15"/>
      <c r="DZ1258" s="20"/>
      <c r="EA1258" s="15"/>
      <c r="EB1258" s="20"/>
      <c r="EC1258" s="15"/>
      <c r="ED1258" s="20"/>
      <c r="EE1258" s="15"/>
      <c r="EF1258" s="20"/>
      <c r="EG1258" s="15"/>
      <c r="EH1258" s="20"/>
      <c r="EI1258" s="15"/>
      <c r="EJ1258" s="20"/>
      <c r="EK1258" s="15"/>
      <c r="EL1258" s="20"/>
      <c r="EM1258" s="15"/>
      <c r="EN1258" s="20"/>
      <c r="EO1258" s="15"/>
      <c r="EP1258" s="20"/>
      <c r="EQ1258" s="15"/>
      <c r="ER1258" s="20"/>
      <c r="ES1258" s="15"/>
      <c r="ET1258" s="20"/>
      <c r="EU1258" s="15"/>
      <c r="EV1258" s="20"/>
      <c r="EW1258" s="15"/>
      <c r="EX1258" s="20"/>
      <c r="EY1258" s="15"/>
      <c r="EZ1258" s="16"/>
      <c r="FA1258" s="15"/>
      <c r="FB1258" s="20"/>
      <c r="FC1258" s="15"/>
      <c r="FD1258" s="16"/>
      <c r="FE1258" s="15"/>
      <c r="FF1258" s="16"/>
      <c r="FG1258" s="15"/>
      <c r="FH1258" s="16"/>
      <c r="FI1258" s="15"/>
      <c r="FJ1258" s="16"/>
      <c r="FK1258" s="15"/>
      <c r="FL1258" s="16"/>
      <c r="FM1258" s="15"/>
      <c r="FN1258" s="16"/>
      <c r="FO1258" s="15"/>
      <c r="FP1258" s="20"/>
      <c r="FQ1258" s="15"/>
      <c r="FR1258" s="16"/>
      <c r="FS1258" s="15"/>
      <c r="FT1258" s="16"/>
      <c r="FU1258" s="15"/>
      <c r="FV1258" s="16"/>
      <c r="FW1258" s="15"/>
      <c r="FX1258" s="16"/>
      <c r="FY1258" s="15"/>
      <c r="FZ1258" s="16"/>
      <c r="GA1258" s="15"/>
      <c r="GB1258" s="16"/>
      <c r="GC1258" s="15"/>
      <c r="GD1258" s="20"/>
      <c r="GE1258" s="15">
        <v>70</v>
      </c>
      <c r="GF1258" s="20">
        <v>1</v>
      </c>
      <c r="GG1258" s="170"/>
    </row>
    <row r="1259" spans="1:189" s="2" customFormat="1" ht="14" x14ac:dyDescent="0.3">
      <c r="A1259" s="15" t="s">
        <v>130</v>
      </c>
      <c r="B1259" s="15" t="s">
        <v>140</v>
      </c>
      <c r="C1259" s="15" t="s">
        <v>922</v>
      </c>
      <c r="D1259" s="15" t="s">
        <v>2072</v>
      </c>
      <c r="E1259" s="15" t="str">
        <f t="shared" si="249"/>
        <v>Ellis Cottrell</v>
      </c>
      <c r="F1259" s="17" t="s">
        <v>135</v>
      </c>
      <c r="G1259" s="15">
        <v>999921539</v>
      </c>
      <c r="H1259" s="15">
        <f t="shared" si="250"/>
        <v>25.5</v>
      </c>
      <c r="I1259" s="15"/>
      <c r="J1259" s="17">
        <f>(O1259+P1259+R1259+S1259+T1259+U1259)/2</f>
        <v>25.5</v>
      </c>
      <c r="K1259" s="16"/>
      <c r="L1259" s="15"/>
      <c r="M1259" s="15"/>
      <c r="N1259" s="15"/>
      <c r="O1259" s="15">
        <f t="shared" ref="O1259:O1322" si="260">SUM(EE1259, EI1259, EK1259, EM1259)</f>
        <v>0</v>
      </c>
      <c r="P1259" s="15">
        <v>0</v>
      </c>
      <c r="Q1259" s="15">
        <f t="shared" ref="Q1259:Q1322" si="261">COUNT(DI1259:DV1259)</f>
        <v>0</v>
      </c>
      <c r="R1259" s="15">
        <v>0</v>
      </c>
      <c r="S1259" s="15">
        <v>0</v>
      </c>
      <c r="T1259" s="15">
        <f t="shared" ref="T1259:T1322" si="262">EC1259</f>
        <v>51</v>
      </c>
      <c r="U1259" s="15">
        <f t="shared" ref="U1259:U1322" si="263">SUM(EG1259)</f>
        <v>0</v>
      </c>
      <c r="V1259" s="15"/>
      <c r="W1259" s="15"/>
      <c r="X1259" s="15"/>
      <c r="Y1259" s="15"/>
      <c r="Z1259" s="16"/>
      <c r="AA1259" s="15"/>
      <c r="AB1259" s="24"/>
      <c r="AC1259" s="15"/>
      <c r="AD1259" s="15"/>
      <c r="AE1259" s="15"/>
      <c r="AF1259" s="15"/>
      <c r="AG1259" s="15"/>
      <c r="AH1259" s="24"/>
      <c r="AI1259" s="15"/>
      <c r="AJ1259" s="15"/>
      <c r="AK1259" s="15"/>
      <c r="AL1259" s="15"/>
      <c r="AM1259" s="15"/>
      <c r="AN1259" s="24"/>
      <c r="AO1259" s="15"/>
      <c r="AP1259" s="24"/>
      <c r="AQ1259" s="15"/>
      <c r="AR1259" s="24"/>
      <c r="AS1259" s="15"/>
      <c r="AT1259" s="24"/>
      <c r="AU1259" s="15"/>
      <c r="AV1259" s="24"/>
      <c r="AW1259" s="15"/>
      <c r="AX1259" s="24"/>
      <c r="AY1259" s="15"/>
      <c r="AZ1259" s="15"/>
      <c r="BA1259" s="15"/>
      <c r="BB1259" s="15"/>
      <c r="BC1259" s="15"/>
      <c r="BD1259" s="15"/>
      <c r="BE1259" s="15"/>
      <c r="BF1259" s="24"/>
      <c r="BG1259" s="15"/>
      <c r="BH1259" s="24"/>
      <c r="BI1259" s="15"/>
      <c r="BJ1259" s="24"/>
      <c r="BK1259" s="15"/>
      <c r="BL1259" s="24"/>
      <c r="BM1259" s="15"/>
      <c r="BN1259" s="24"/>
      <c r="BO1259" s="15"/>
      <c r="BP1259" s="24"/>
      <c r="BQ1259" s="15"/>
      <c r="BR1259" s="24"/>
      <c r="BS1259" s="15"/>
      <c r="BT1259" s="24"/>
      <c r="BU1259" s="15"/>
      <c r="BV1259" s="24"/>
      <c r="BW1259" s="15"/>
      <c r="BX1259" s="24"/>
      <c r="BY1259" s="15"/>
      <c r="BZ1259" s="24"/>
      <c r="CA1259" s="15"/>
      <c r="CB1259" s="24"/>
      <c r="CC1259" s="15"/>
      <c r="CD1259" s="24"/>
      <c r="CE1259" s="15"/>
      <c r="CF1259" s="24"/>
      <c r="CG1259" s="15"/>
      <c r="CH1259" s="25"/>
      <c r="CI1259" s="15"/>
      <c r="CJ1259" s="25"/>
      <c r="CK1259" s="15"/>
      <c r="CL1259" s="25"/>
      <c r="CM1259" s="15"/>
      <c r="CN1259" s="25"/>
      <c r="CO1259" s="15"/>
      <c r="CP1259" s="25"/>
      <c r="CQ1259" s="15"/>
      <c r="CR1259" s="25"/>
      <c r="CS1259" s="15">
        <f t="shared" si="255"/>
        <v>0</v>
      </c>
      <c r="CT1259" s="15">
        <f t="shared" si="256"/>
        <v>0</v>
      </c>
      <c r="CU1259" s="15">
        <f t="shared" si="257"/>
        <v>0</v>
      </c>
      <c r="CV1259" s="15">
        <f t="shared" si="258"/>
        <v>0</v>
      </c>
      <c r="CW1259" s="15"/>
      <c r="CX1259" s="15"/>
      <c r="CY1259" s="15">
        <f t="shared" si="259"/>
        <v>0</v>
      </c>
      <c r="CZ1259" s="15">
        <f>GG1259</f>
        <v>0</v>
      </c>
      <c r="DA1259" s="19"/>
      <c r="DB1259" s="17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7"/>
      <c r="DQ1259" s="15"/>
      <c r="DR1259" s="15"/>
      <c r="DS1259" s="15"/>
      <c r="DT1259" s="15"/>
      <c r="DU1259" s="15"/>
      <c r="DV1259" s="15"/>
      <c r="DW1259" s="15">
        <v>67</v>
      </c>
      <c r="DX1259" s="20">
        <v>6</v>
      </c>
      <c r="DY1259" s="15"/>
      <c r="DZ1259" s="20"/>
      <c r="EA1259" s="15"/>
      <c r="EB1259" s="20"/>
      <c r="EC1259" s="15">
        <v>51</v>
      </c>
      <c r="ED1259" s="20" t="s">
        <v>129</v>
      </c>
      <c r="EE1259" s="15"/>
      <c r="EF1259" s="20"/>
      <c r="EG1259" s="15"/>
      <c r="EH1259" s="20"/>
      <c r="EI1259" s="15"/>
      <c r="EJ1259" s="20"/>
      <c r="EK1259" s="15"/>
      <c r="EL1259" s="20"/>
      <c r="EM1259" s="15"/>
      <c r="EN1259" s="20"/>
      <c r="EO1259" s="15"/>
      <c r="EP1259" s="20"/>
      <c r="EQ1259" s="15"/>
      <c r="ER1259" s="20"/>
      <c r="ES1259" s="15"/>
      <c r="ET1259" s="20"/>
      <c r="EU1259" s="15"/>
      <c r="EV1259" s="20"/>
      <c r="EW1259" s="15"/>
      <c r="EX1259" s="20"/>
      <c r="EY1259" s="15"/>
      <c r="EZ1259" s="20"/>
      <c r="FA1259" s="15"/>
      <c r="FB1259" s="20"/>
      <c r="FC1259" s="15"/>
      <c r="FD1259" s="20"/>
      <c r="FE1259" s="15"/>
      <c r="FF1259" s="20"/>
      <c r="FG1259" s="15"/>
      <c r="FH1259" s="20"/>
      <c r="FI1259" s="15"/>
      <c r="FJ1259" s="20"/>
      <c r="FK1259" s="15"/>
      <c r="FL1259" s="20"/>
      <c r="FM1259" s="15"/>
      <c r="FN1259" s="20"/>
      <c r="FO1259" s="15"/>
      <c r="FP1259" s="20"/>
      <c r="FQ1259" s="15"/>
      <c r="FR1259" s="20"/>
      <c r="FS1259" s="15"/>
      <c r="FT1259" s="20"/>
      <c r="FU1259" s="15"/>
      <c r="FV1259" s="20"/>
      <c r="FW1259" s="15"/>
      <c r="FX1259" s="20"/>
      <c r="FY1259" s="15"/>
      <c r="FZ1259" s="20"/>
      <c r="GA1259" s="15"/>
      <c r="GB1259" s="20"/>
      <c r="GC1259" s="15"/>
      <c r="GD1259" s="20"/>
      <c r="GE1259" s="15"/>
      <c r="GF1259" s="20"/>
      <c r="GG1259" s="170"/>
    </row>
    <row r="1260" spans="1:189" s="2" customFormat="1" ht="14" x14ac:dyDescent="0.3">
      <c r="A1260" s="15" t="s">
        <v>133</v>
      </c>
      <c r="B1260" s="15" t="s">
        <v>142</v>
      </c>
      <c r="C1260" s="15" t="s">
        <v>191</v>
      </c>
      <c r="D1260" s="15" t="s">
        <v>386</v>
      </c>
      <c r="E1260" s="15" t="str">
        <f t="shared" si="249"/>
        <v>Jacob BOWLIN</v>
      </c>
      <c r="F1260" s="15" t="s">
        <v>135</v>
      </c>
      <c r="G1260" s="15">
        <v>999921540</v>
      </c>
      <c r="H1260" s="15">
        <f t="shared" si="250"/>
        <v>75</v>
      </c>
      <c r="I1260" s="17"/>
      <c r="J1260" s="17"/>
      <c r="K1260" s="21"/>
      <c r="L1260" s="15"/>
      <c r="M1260" s="15"/>
      <c r="N1260" s="15"/>
      <c r="O1260" s="15">
        <f t="shared" si="260"/>
        <v>75</v>
      </c>
      <c r="P1260" s="15">
        <v>0</v>
      </c>
      <c r="Q1260" s="15">
        <f t="shared" si="261"/>
        <v>1</v>
      </c>
      <c r="R1260" s="15">
        <v>0</v>
      </c>
      <c r="S1260" s="15">
        <v>0</v>
      </c>
      <c r="T1260" s="15">
        <f t="shared" si="262"/>
        <v>0</v>
      </c>
      <c r="U1260" s="15">
        <f t="shared" si="263"/>
        <v>0</v>
      </c>
      <c r="V1260" s="15"/>
      <c r="W1260" s="15"/>
      <c r="X1260" s="15"/>
      <c r="Y1260" s="15"/>
      <c r="Z1260" s="21"/>
      <c r="AA1260" s="17"/>
      <c r="AB1260" s="17"/>
      <c r="AC1260" s="17"/>
      <c r="AD1260" s="17"/>
      <c r="AE1260" s="17"/>
      <c r="AF1260" s="24"/>
      <c r="AG1260" s="17"/>
      <c r="AH1260" s="24"/>
      <c r="AI1260" s="17"/>
      <c r="AJ1260" s="24"/>
      <c r="AK1260" s="17"/>
      <c r="AL1260" s="24"/>
      <c r="AM1260" s="17"/>
      <c r="AN1260" s="24"/>
      <c r="AO1260" s="17"/>
      <c r="AP1260" s="24"/>
      <c r="AQ1260" s="17"/>
      <c r="AR1260" s="24"/>
      <c r="AS1260" s="17"/>
      <c r="AT1260" s="24"/>
      <c r="AU1260" s="17"/>
      <c r="AV1260" s="24"/>
      <c r="AW1260" s="17"/>
      <c r="AX1260" s="24"/>
      <c r="AY1260" s="17"/>
      <c r="AZ1260" s="17"/>
      <c r="BA1260" s="17"/>
      <c r="BB1260" s="24"/>
      <c r="BC1260" s="17"/>
      <c r="BD1260" s="24"/>
      <c r="BE1260" s="17"/>
      <c r="BF1260" s="24"/>
      <c r="BG1260" s="17"/>
      <c r="BH1260" s="24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24"/>
      <c r="CQ1260" s="17"/>
      <c r="CR1260" s="24"/>
      <c r="CS1260" s="15">
        <f t="shared" si="255"/>
        <v>0</v>
      </c>
      <c r="CT1260" s="15">
        <f t="shared" si="256"/>
        <v>0</v>
      </c>
      <c r="CU1260" s="15">
        <f t="shared" si="257"/>
        <v>0</v>
      </c>
      <c r="CV1260" s="15">
        <f t="shared" si="258"/>
        <v>0</v>
      </c>
      <c r="CW1260" s="15"/>
      <c r="CX1260" s="15"/>
      <c r="CY1260" s="15">
        <f t="shared" si="259"/>
        <v>0</v>
      </c>
      <c r="CZ1260" s="15">
        <f>GG1260</f>
        <v>0</v>
      </c>
      <c r="DA1260" s="20"/>
      <c r="DB1260" s="17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>
        <f>0.4*38</f>
        <v>15.200000000000001</v>
      </c>
      <c r="DP1260" s="17"/>
      <c r="DQ1260" s="15"/>
      <c r="DR1260" s="15"/>
      <c r="DS1260" s="15"/>
      <c r="DT1260" s="15"/>
      <c r="DU1260" s="15"/>
      <c r="DV1260" s="15"/>
      <c r="DW1260" s="15"/>
      <c r="DX1260" s="20"/>
      <c r="DY1260" s="15"/>
      <c r="DZ1260" s="20"/>
      <c r="EA1260" s="15"/>
      <c r="EB1260" s="20"/>
      <c r="EC1260" s="15"/>
      <c r="ED1260" s="20"/>
      <c r="EE1260" s="15"/>
      <c r="EF1260" s="20"/>
      <c r="EG1260" s="15"/>
      <c r="EH1260" s="20"/>
      <c r="EI1260" s="15">
        <v>75</v>
      </c>
      <c r="EJ1260" s="20">
        <v>2</v>
      </c>
      <c r="EK1260" s="15"/>
      <c r="EL1260" s="20"/>
      <c r="EM1260" s="15"/>
      <c r="EN1260" s="20"/>
      <c r="EO1260" s="15"/>
      <c r="EP1260" s="20"/>
      <c r="EQ1260" s="15"/>
      <c r="ER1260" s="20"/>
      <c r="ES1260" s="15"/>
      <c r="ET1260" s="20"/>
      <c r="EU1260" s="15"/>
      <c r="EV1260" s="20"/>
      <c r="EW1260" s="15"/>
      <c r="EX1260" s="20"/>
      <c r="EY1260" s="15"/>
      <c r="EZ1260" s="20"/>
      <c r="FA1260" s="15"/>
      <c r="FB1260" s="20"/>
      <c r="FC1260" s="15"/>
      <c r="FD1260" s="20"/>
      <c r="FE1260" s="15"/>
      <c r="FF1260" s="20"/>
      <c r="FG1260" s="15"/>
      <c r="FH1260" s="20"/>
      <c r="FI1260" s="15"/>
      <c r="FJ1260" s="20"/>
      <c r="FK1260" s="15"/>
      <c r="FL1260" s="20"/>
      <c r="FM1260" s="15"/>
      <c r="FN1260" s="20"/>
      <c r="FO1260" s="15"/>
      <c r="FP1260" s="20"/>
      <c r="FQ1260" s="15"/>
      <c r="FR1260" s="20"/>
      <c r="FS1260" s="15"/>
      <c r="FT1260" s="20"/>
      <c r="FU1260" s="15"/>
      <c r="FV1260" s="20"/>
      <c r="FW1260" s="15"/>
      <c r="FX1260" s="20"/>
      <c r="FY1260" s="15"/>
      <c r="FZ1260" s="20"/>
      <c r="GA1260" s="15"/>
      <c r="GB1260" s="20"/>
      <c r="GC1260" s="15"/>
      <c r="GD1260" s="20"/>
      <c r="GE1260" s="15"/>
      <c r="GF1260" s="20"/>
      <c r="GG1260" s="170"/>
    </row>
    <row r="1261" spans="1:189" s="2" customFormat="1" ht="14" x14ac:dyDescent="0.3">
      <c r="A1261" s="15" t="s">
        <v>130</v>
      </c>
      <c r="B1261" s="15" t="s">
        <v>126</v>
      </c>
      <c r="C1261" s="17" t="s">
        <v>1012</v>
      </c>
      <c r="D1261" s="17" t="s">
        <v>1071</v>
      </c>
      <c r="E1261" s="15" t="str">
        <f t="shared" si="249"/>
        <v>Riya Kansal</v>
      </c>
      <c r="F1261" s="15" t="s">
        <v>128</v>
      </c>
      <c r="G1261" s="17">
        <v>999921543</v>
      </c>
      <c r="H1261" s="15">
        <f t="shared" si="250"/>
        <v>68</v>
      </c>
      <c r="I1261" s="17"/>
      <c r="J1261" s="17"/>
      <c r="K1261" s="21"/>
      <c r="L1261" s="15"/>
      <c r="M1261" s="15"/>
      <c r="N1261" s="15"/>
      <c r="O1261" s="15">
        <f t="shared" si="260"/>
        <v>0</v>
      </c>
      <c r="P1261" s="15">
        <v>0</v>
      </c>
      <c r="Q1261" s="15">
        <f t="shared" si="261"/>
        <v>1</v>
      </c>
      <c r="R1261" s="15">
        <v>0</v>
      </c>
      <c r="S1261" s="15">
        <v>0</v>
      </c>
      <c r="T1261" s="15">
        <f t="shared" si="262"/>
        <v>0</v>
      </c>
      <c r="U1261" s="15">
        <f t="shared" si="263"/>
        <v>0</v>
      </c>
      <c r="V1261" s="15"/>
      <c r="W1261" s="15"/>
      <c r="X1261" s="15"/>
      <c r="Y1261" s="15"/>
      <c r="Z1261" s="21"/>
      <c r="AA1261" s="17"/>
      <c r="AB1261" s="17"/>
      <c r="AC1261" s="17"/>
      <c r="AD1261" s="17"/>
      <c r="AE1261" s="17"/>
      <c r="AF1261" s="24"/>
      <c r="AG1261" s="17"/>
      <c r="AH1261" s="24"/>
      <c r="AI1261" s="17"/>
      <c r="AJ1261" s="24"/>
      <c r="AK1261" s="17"/>
      <c r="AL1261" s="24"/>
      <c r="AM1261" s="17"/>
      <c r="AN1261" s="24"/>
      <c r="AO1261" s="17"/>
      <c r="AP1261" s="24"/>
      <c r="AQ1261" s="17"/>
      <c r="AR1261" s="24"/>
      <c r="AS1261" s="17"/>
      <c r="AT1261" s="24"/>
      <c r="AU1261" s="17"/>
      <c r="AV1261" s="24"/>
      <c r="AW1261" s="17"/>
      <c r="AX1261" s="24"/>
      <c r="AY1261" s="17"/>
      <c r="AZ1261" s="17"/>
      <c r="BA1261" s="17"/>
      <c r="BB1261" s="24"/>
      <c r="BC1261" s="17"/>
      <c r="BD1261" s="24"/>
      <c r="BE1261" s="17"/>
      <c r="BF1261" s="24"/>
      <c r="BG1261" s="17"/>
      <c r="BH1261" s="24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24"/>
      <c r="CQ1261" s="17"/>
      <c r="CR1261" s="24"/>
      <c r="CS1261" s="15">
        <f t="shared" si="255"/>
        <v>0</v>
      </c>
      <c r="CT1261" s="15">
        <f t="shared" si="256"/>
        <v>68</v>
      </c>
      <c r="CU1261" s="15">
        <f t="shared" si="257"/>
        <v>1</v>
      </c>
      <c r="CV1261" s="15">
        <f t="shared" si="258"/>
        <v>0</v>
      </c>
      <c r="CW1261" s="15"/>
      <c r="CX1261" s="15"/>
      <c r="CY1261" s="15">
        <f t="shared" si="259"/>
        <v>0</v>
      </c>
      <c r="CZ1261" s="15">
        <f>GG1261</f>
        <v>0</v>
      </c>
      <c r="DA1261" s="20"/>
      <c r="DB1261" s="17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>
        <v>30</v>
      </c>
      <c r="DM1261" s="15"/>
      <c r="DN1261" s="15"/>
      <c r="DO1261" s="15"/>
      <c r="DP1261" s="17"/>
      <c r="DQ1261" s="15"/>
      <c r="DR1261" s="15"/>
      <c r="DS1261" s="15"/>
      <c r="DT1261" s="15"/>
      <c r="DU1261" s="15"/>
      <c r="DV1261" s="15"/>
      <c r="DW1261" s="15"/>
      <c r="DX1261" s="20"/>
      <c r="DY1261" s="15">
        <v>23.7</v>
      </c>
      <c r="DZ1261" s="20">
        <v>4</v>
      </c>
      <c r="EA1261" s="15"/>
      <c r="EB1261" s="20"/>
      <c r="EC1261" s="15"/>
      <c r="ED1261" s="20"/>
      <c r="EE1261" s="15"/>
      <c r="EF1261" s="20"/>
      <c r="EG1261" s="15"/>
      <c r="EH1261" s="20"/>
      <c r="EI1261" s="15"/>
      <c r="EJ1261" s="20"/>
      <c r="EK1261" s="15"/>
      <c r="EL1261" s="20"/>
      <c r="EM1261" s="15"/>
      <c r="EN1261" s="20"/>
      <c r="EO1261" s="15"/>
      <c r="EP1261" s="20"/>
      <c r="EQ1261" s="15"/>
      <c r="ER1261" s="20"/>
      <c r="ES1261" s="15"/>
      <c r="ET1261" s="20"/>
      <c r="EU1261" s="15"/>
      <c r="EV1261" s="20"/>
      <c r="EW1261" s="15"/>
      <c r="EX1261" s="20"/>
      <c r="EY1261" s="15"/>
      <c r="EZ1261" s="20"/>
      <c r="FA1261" s="15"/>
      <c r="FB1261" s="20"/>
      <c r="FC1261" s="15"/>
      <c r="FD1261" s="20"/>
      <c r="FE1261" s="15"/>
      <c r="FF1261" s="20"/>
      <c r="FG1261" s="15"/>
      <c r="FH1261" s="20"/>
      <c r="FI1261" s="15"/>
      <c r="FJ1261" s="20"/>
      <c r="FK1261" s="15"/>
      <c r="FL1261" s="20"/>
      <c r="FM1261" s="15"/>
      <c r="FN1261" s="20"/>
      <c r="FO1261" s="15"/>
      <c r="FP1261" s="20"/>
      <c r="FQ1261" s="15"/>
      <c r="FR1261" s="20"/>
      <c r="FS1261" s="15"/>
      <c r="FT1261" s="20"/>
      <c r="FU1261" s="15"/>
      <c r="FV1261" s="20"/>
      <c r="FW1261" s="15"/>
      <c r="FX1261" s="20"/>
      <c r="FY1261" s="15">
        <v>68</v>
      </c>
      <c r="FZ1261" s="20">
        <v>3</v>
      </c>
      <c r="GA1261" s="15"/>
      <c r="GB1261" s="20"/>
      <c r="GC1261" s="15"/>
      <c r="GD1261" s="20"/>
      <c r="GE1261" s="15"/>
      <c r="GF1261" s="20"/>
      <c r="GG1261" s="170"/>
    </row>
    <row r="1262" spans="1:189" s="2" customFormat="1" ht="14" x14ac:dyDescent="0.3">
      <c r="A1262" s="15" t="s">
        <v>130</v>
      </c>
      <c r="B1262" s="15" t="s">
        <v>142</v>
      </c>
      <c r="C1262" s="17" t="s">
        <v>258</v>
      </c>
      <c r="D1262" s="17" t="s">
        <v>1800</v>
      </c>
      <c r="E1262" s="15" t="str">
        <f t="shared" si="249"/>
        <v>Aaron TA</v>
      </c>
      <c r="F1262" s="15" t="s">
        <v>135</v>
      </c>
      <c r="G1262" s="17">
        <v>999921547</v>
      </c>
      <c r="H1262" s="15">
        <f t="shared" si="250"/>
        <v>68</v>
      </c>
      <c r="I1262" s="15"/>
      <c r="J1262" s="15"/>
      <c r="K1262" s="16"/>
      <c r="L1262" s="15"/>
      <c r="M1262" s="15"/>
      <c r="N1262" s="15"/>
      <c r="O1262" s="15">
        <f t="shared" si="260"/>
        <v>0</v>
      </c>
      <c r="P1262" s="15">
        <v>0</v>
      </c>
      <c r="Q1262" s="15">
        <f t="shared" si="261"/>
        <v>1</v>
      </c>
      <c r="R1262" s="15">
        <v>0</v>
      </c>
      <c r="S1262" s="15">
        <v>0</v>
      </c>
      <c r="T1262" s="15">
        <f t="shared" si="262"/>
        <v>0</v>
      </c>
      <c r="U1262" s="15">
        <f t="shared" si="263"/>
        <v>0</v>
      </c>
      <c r="V1262" s="15"/>
      <c r="W1262" s="15"/>
      <c r="X1262" s="15"/>
      <c r="Y1262" s="15"/>
      <c r="Z1262" s="16"/>
      <c r="AA1262" s="15"/>
      <c r="AB1262" s="15"/>
      <c r="AC1262" s="15"/>
      <c r="AD1262" s="15"/>
      <c r="AE1262" s="15"/>
      <c r="AF1262" s="24"/>
      <c r="AG1262" s="15"/>
      <c r="AH1262" s="24"/>
      <c r="AI1262" s="15"/>
      <c r="AJ1262" s="24"/>
      <c r="AK1262" s="15"/>
      <c r="AL1262" s="24"/>
      <c r="AM1262" s="15"/>
      <c r="AN1262" s="24"/>
      <c r="AO1262" s="15"/>
      <c r="AP1262" s="24"/>
      <c r="AQ1262" s="15"/>
      <c r="AR1262" s="24"/>
      <c r="AS1262" s="15"/>
      <c r="AT1262" s="24"/>
      <c r="AU1262" s="15"/>
      <c r="AV1262" s="24"/>
      <c r="AW1262" s="15"/>
      <c r="AX1262" s="24"/>
      <c r="AY1262" s="15"/>
      <c r="AZ1262" s="15"/>
      <c r="BA1262" s="15"/>
      <c r="BB1262" s="24"/>
      <c r="BC1262" s="15"/>
      <c r="BD1262" s="24"/>
      <c r="BE1262" s="15"/>
      <c r="BF1262" s="24"/>
      <c r="BG1262" s="15"/>
      <c r="BH1262" s="24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24"/>
      <c r="CQ1262" s="15"/>
      <c r="CR1262" s="24"/>
      <c r="CS1262" s="15">
        <f t="shared" si="255"/>
        <v>0</v>
      </c>
      <c r="CT1262" s="15">
        <f t="shared" si="256"/>
        <v>68</v>
      </c>
      <c r="CU1262" s="15">
        <f t="shared" si="257"/>
        <v>1</v>
      </c>
      <c r="CV1262" s="15">
        <f t="shared" si="258"/>
        <v>0</v>
      </c>
      <c r="CW1262" s="15"/>
      <c r="CX1262" s="15"/>
      <c r="CY1262" s="15">
        <f t="shared" si="259"/>
        <v>0</v>
      </c>
      <c r="CZ1262" s="15">
        <f>GG1262</f>
        <v>0</v>
      </c>
      <c r="DA1262" s="20"/>
      <c r="DB1262" s="17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>
        <v>90</v>
      </c>
      <c r="DP1262" s="17"/>
      <c r="DQ1262" s="15"/>
      <c r="DR1262" s="15"/>
      <c r="DS1262" s="15"/>
      <c r="DT1262" s="15"/>
      <c r="DU1262" s="15"/>
      <c r="DV1262" s="15"/>
      <c r="DW1262" s="15"/>
      <c r="DX1262" s="20"/>
      <c r="DY1262" s="15">
        <v>31.6</v>
      </c>
      <c r="DZ1262" s="20">
        <v>4</v>
      </c>
      <c r="EA1262" s="15"/>
      <c r="EB1262" s="20"/>
      <c r="EC1262" s="15"/>
      <c r="ED1262" s="20"/>
      <c r="EE1262" s="15"/>
      <c r="EF1262" s="20"/>
      <c r="EG1262" s="15"/>
      <c r="EH1262" s="20"/>
      <c r="EI1262" s="15"/>
      <c r="EJ1262" s="20"/>
      <c r="EK1262" s="15"/>
      <c r="EL1262" s="20"/>
      <c r="EM1262" s="15"/>
      <c r="EN1262" s="20"/>
      <c r="EO1262" s="15"/>
      <c r="EP1262" s="20"/>
      <c r="EQ1262" s="15"/>
      <c r="ER1262" s="20"/>
      <c r="ES1262" s="15"/>
      <c r="ET1262" s="20"/>
      <c r="EU1262" s="15"/>
      <c r="EV1262" s="20"/>
      <c r="EW1262" s="15"/>
      <c r="EX1262" s="20"/>
      <c r="EY1262" s="15"/>
      <c r="EZ1262" s="20"/>
      <c r="FA1262" s="15"/>
      <c r="FB1262" s="20"/>
      <c r="FC1262" s="15">
        <v>68</v>
      </c>
      <c r="FD1262" s="20">
        <v>3</v>
      </c>
      <c r="FE1262" s="15"/>
      <c r="FF1262" s="20"/>
      <c r="FG1262" s="15"/>
      <c r="FH1262" s="20"/>
      <c r="FI1262" s="15"/>
      <c r="FJ1262" s="20"/>
      <c r="FK1262" s="15"/>
      <c r="FL1262" s="20"/>
      <c r="FM1262" s="15"/>
      <c r="FN1262" s="20"/>
      <c r="FO1262" s="15"/>
      <c r="FP1262" s="20"/>
      <c r="FQ1262" s="15"/>
      <c r="FR1262" s="20"/>
      <c r="FS1262" s="15"/>
      <c r="FT1262" s="20"/>
      <c r="FU1262" s="15"/>
      <c r="FV1262" s="20"/>
      <c r="FW1262" s="15"/>
      <c r="FX1262" s="20"/>
      <c r="FY1262" s="15"/>
      <c r="FZ1262" s="20"/>
      <c r="GA1262" s="15"/>
      <c r="GB1262" s="20"/>
      <c r="GC1262" s="15"/>
      <c r="GD1262" s="20"/>
      <c r="GE1262" s="15"/>
      <c r="GF1262" s="20"/>
      <c r="GG1262" s="170"/>
    </row>
    <row r="1263" spans="1:189" s="2" customFormat="1" ht="14" x14ac:dyDescent="0.3">
      <c r="A1263" s="15" t="s">
        <v>137</v>
      </c>
      <c r="B1263" s="15" t="s">
        <v>138</v>
      </c>
      <c r="C1263" s="17" t="s">
        <v>2194</v>
      </c>
      <c r="D1263" s="17" t="s">
        <v>668</v>
      </c>
      <c r="E1263" s="15" t="str">
        <f t="shared" si="249"/>
        <v>Liam James Diaz</v>
      </c>
      <c r="F1263" s="17" t="s">
        <v>135</v>
      </c>
      <c r="G1263" s="15">
        <v>999921559</v>
      </c>
      <c r="H1263" s="15">
        <f t="shared" si="250"/>
        <v>393</v>
      </c>
      <c r="I1263" s="15"/>
      <c r="J1263" s="15"/>
      <c r="K1263" s="16"/>
      <c r="L1263" s="15"/>
      <c r="M1263" s="15"/>
      <c r="N1263" s="15"/>
      <c r="O1263" s="15">
        <f t="shared" si="260"/>
        <v>50</v>
      </c>
      <c r="P1263" s="15">
        <v>0</v>
      </c>
      <c r="Q1263" s="15">
        <f t="shared" si="261"/>
        <v>0</v>
      </c>
      <c r="R1263" s="15">
        <v>0</v>
      </c>
      <c r="S1263" s="15">
        <v>0</v>
      </c>
      <c r="T1263" s="15">
        <f t="shared" si="262"/>
        <v>84</v>
      </c>
      <c r="U1263" s="15">
        <f t="shared" si="263"/>
        <v>0</v>
      </c>
      <c r="V1263" s="15"/>
      <c r="W1263" s="15"/>
      <c r="X1263" s="15"/>
      <c r="Y1263" s="15"/>
      <c r="Z1263" s="16"/>
      <c r="AA1263" s="15"/>
      <c r="AB1263" s="24"/>
      <c r="AC1263" s="15"/>
      <c r="AD1263" s="15"/>
      <c r="AE1263" s="15"/>
      <c r="AF1263" s="15"/>
      <c r="AG1263" s="15"/>
      <c r="AH1263" s="24"/>
      <c r="AI1263" s="15"/>
      <c r="AJ1263" s="15"/>
      <c r="AK1263" s="15"/>
      <c r="AL1263" s="15"/>
      <c r="AM1263" s="15"/>
      <c r="AN1263" s="24"/>
      <c r="AO1263" s="15"/>
      <c r="AP1263" s="24"/>
      <c r="AQ1263" s="15"/>
      <c r="AR1263" s="24"/>
      <c r="AS1263" s="15"/>
      <c r="AT1263" s="24"/>
      <c r="AU1263" s="15"/>
      <c r="AV1263" s="24"/>
      <c r="AW1263" s="15"/>
      <c r="AX1263" s="24"/>
      <c r="AY1263" s="15"/>
      <c r="AZ1263" s="15"/>
      <c r="BA1263" s="15"/>
      <c r="BB1263" s="15"/>
      <c r="BC1263" s="15"/>
      <c r="BD1263" s="15"/>
      <c r="BE1263" s="15"/>
      <c r="BF1263" s="24"/>
      <c r="BG1263" s="15"/>
      <c r="BH1263" s="24"/>
      <c r="BI1263" s="15"/>
      <c r="BJ1263" s="24"/>
      <c r="BK1263" s="15"/>
      <c r="BL1263" s="24"/>
      <c r="BM1263" s="15"/>
      <c r="BN1263" s="24"/>
      <c r="BO1263" s="15"/>
      <c r="BP1263" s="24"/>
      <c r="BQ1263" s="15"/>
      <c r="BR1263" s="24"/>
      <c r="BS1263" s="15"/>
      <c r="BT1263" s="24"/>
      <c r="BU1263" s="15"/>
      <c r="BV1263" s="24"/>
      <c r="BW1263" s="15"/>
      <c r="BX1263" s="24"/>
      <c r="BY1263" s="15"/>
      <c r="BZ1263" s="24"/>
      <c r="CA1263" s="15"/>
      <c r="CB1263" s="24"/>
      <c r="CC1263" s="15"/>
      <c r="CD1263" s="24"/>
      <c r="CE1263" s="15"/>
      <c r="CF1263" s="24"/>
      <c r="CG1263" s="15"/>
      <c r="CH1263" s="25"/>
      <c r="CI1263" s="15"/>
      <c r="CJ1263" s="25"/>
      <c r="CK1263" s="15"/>
      <c r="CL1263" s="25"/>
      <c r="CM1263" s="15"/>
      <c r="CN1263" s="25"/>
      <c r="CO1263" s="15"/>
      <c r="CP1263" s="25"/>
      <c r="CQ1263" s="15"/>
      <c r="CR1263" s="25"/>
      <c r="CS1263" s="15">
        <f t="shared" si="255"/>
        <v>0</v>
      </c>
      <c r="CT1263" s="15">
        <f t="shared" si="256"/>
        <v>180</v>
      </c>
      <c r="CU1263" s="15">
        <f t="shared" si="257"/>
        <v>3</v>
      </c>
      <c r="CV1263" s="15">
        <f t="shared" si="258"/>
        <v>79</v>
      </c>
      <c r="CW1263" s="15"/>
      <c r="CX1263" s="15"/>
      <c r="CY1263" s="15">
        <f t="shared" si="259"/>
        <v>0</v>
      </c>
      <c r="CZ1263" s="15">
        <f>GG1263</f>
        <v>0</v>
      </c>
      <c r="DA1263" s="19"/>
      <c r="DB1263" s="17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7"/>
      <c r="DQ1263" s="15"/>
      <c r="DR1263" s="15"/>
      <c r="DS1263" s="15"/>
      <c r="DT1263" s="15"/>
      <c r="DU1263" s="15"/>
      <c r="DV1263" s="15"/>
      <c r="DW1263" s="15"/>
      <c r="DX1263" s="20"/>
      <c r="DY1263" s="15"/>
      <c r="DZ1263" s="20"/>
      <c r="EA1263" s="15"/>
      <c r="EB1263" s="20"/>
      <c r="EC1263" s="15">
        <v>84</v>
      </c>
      <c r="ED1263" s="20">
        <v>5</v>
      </c>
      <c r="EE1263" s="15"/>
      <c r="EF1263" s="20"/>
      <c r="EG1263" s="15"/>
      <c r="EH1263" s="20"/>
      <c r="EI1263" s="15"/>
      <c r="EJ1263" s="20"/>
      <c r="EK1263" s="15"/>
      <c r="EL1263" s="20"/>
      <c r="EM1263" s="15">
        <v>50</v>
      </c>
      <c r="EN1263" s="20">
        <v>1</v>
      </c>
      <c r="EO1263" s="15"/>
      <c r="EP1263" s="20"/>
      <c r="EQ1263" s="15">
        <v>30</v>
      </c>
      <c r="ER1263" s="20">
        <v>1</v>
      </c>
      <c r="ES1263" s="15"/>
      <c r="ET1263" s="20"/>
      <c r="EU1263" s="15"/>
      <c r="EV1263" s="20"/>
      <c r="EW1263" s="15"/>
      <c r="EX1263" s="20"/>
      <c r="EY1263" s="15"/>
      <c r="EZ1263" s="20"/>
      <c r="FA1263" s="15"/>
      <c r="FB1263" s="20"/>
      <c r="FC1263" s="15">
        <v>90</v>
      </c>
      <c r="FD1263" s="20">
        <v>2</v>
      </c>
      <c r="FE1263" s="15"/>
      <c r="FF1263" s="20"/>
      <c r="FG1263" s="15"/>
      <c r="FH1263" s="20"/>
      <c r="FI1263" s="15"/>
      <c r="FJ1263" s="20"/>
      <c r="FK1263" s="15">
        <v>60</v>
      </c>
      <c r="FL1263" s="20">
        <v>1</v>
      </c>
      <c r="FM1263" s="15"/>
      <c r="FN1263" s="20"/>
      <c r="FO1263" s="15"/>
      <c r="FP1263" s="20"/>
      <c r="FQ1263" s="15"/>
      <c r="FR1263" s="20"/>
      <c r="FS1263" s="15"/>
      <c r="FT1263" s="20"/>
      <c r="FU1263" s="15"/>
      <c r="FV1263" s="20"/>
      <c r="FW1263" s="15"/>
      <c r="FX1263" s="20"/>
      <c r="FY1263" s="15"/>
      <c r="FZ1263" s="20"/>
      <c r="GA1263" s="15"/>
      <c r="GB1263" s="20"/>
      <c r="GC1263" s="15">
        <v>79</v>
      </c>
      <c r="GD1263" s="20">
        <v>3</v>
      </c>
      <c r="GE1263" s="15"/>
      <c r="GF1263" s="20"/>
      <c r="GG1263" s="170"/>
    </row>
    <row r="1264" spans="1:189" s="2" customFormat="1" ht="14" x14ac:dyDescent="0.3">
      <c r="A1264" s="15" t="s">
        <v>125</v>
      </c>
      <c r="B1264" s="15" t="s">
        <v>126</v>
      </c>
      <c r="C1264" s="15" t="s">
        <v>3260</v>
      </c>
      <c r="D1264" s="15" t="s">
        <v>1225</v>
      </c>
      <c r="E1264" s="15" t="str">
        <f t="shared" si="249"/>
        <v>Hawon LEE</v>
      </c>
      <c r="F1264" s="15" t="s">
        <v>135</v>
      </c>
      <c r="G1264" s="15">
        <v>999921565</v>
      </c>
      <c r="H1264" s="15">
        <f t="shared" si="250"/>
        <v>38</v>
      </c>
      <c r="I1264" s="15"/>
      <c r="J1264" s="15"/>
      <c r="K1264" s="16"/>
      <c r="L1264" s="15"/>
      <c r="M1264" s="15"/>
      <c r="N1264" s="15"/>
      <c r="O1264" s="15">
        <f t="shared" si="260"/>
        <v>0</v>
      </c>
      <c r="P1264" s="15">
        <v>0</v>
      </c>
      <c r="Q1264" s="15">
        <f t="shared" si="261"/>
        <v>0</v>
      </c>
      <c r="R1264" s="15">
        <v>0</v>
      </c>
      <c r="S1264" s="15">
        <v>0</v>
      </c>
      <c r="T1264" s="15">
        <f t="shared" si="262"/>
        <v>0</v>
      </c>
      <c r="U1264" s="15">
        <f t="shared" si="263"/>
        <v>0</v>
      </c>
      <c r="V1264" s="15"/>
      <c r="W1264" s="15"/>
      <c r="X1264" s="15"/>
      <c r="Y1264" s="15"/>
      <c r="Z1264" s="16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>
        <f t="shared" si="255"/>
        <v>0</v>
      </c>
      <c r="CT1264" s="15">
        <f t="shared" si="256"/>
        <v>38</v>
      </c>
      <c r="CU1264" s="15">
        <f t="shared" si="257"/>
        <v>0</v>
      </c>
      <c r="CV1264" s="15">
        <f t="shared" si="258"/>
        <v>0</v>
      </c>
      <c r="CW1264" s="15"/>
      <c r="CX1264" s="15"/>
      <c r="CY1264" s="15">
        <f t="shared" si="259"/>
        <v>0</v>
      </c>
      <c r="CZ1264" s="15">
        <f>GG1264</f>
        <v>0</v>
      </c>
      <c r="DA1264" s="16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20"/>
      <c r="DY1264" s="15"/>
      <c r="DZ1264" s="20"/>
      <c r="EA1264" s="15"/>
      <c r="EB1264" s="20"/>
      <c r="EC1264" s="15"/>
      <c r="ED1264" s="20"/>
      <c r="EE1264" s="15"/>
      <c r="EF1264" s="20"/>
      <c r="EG1264" s="15"/>
      <c r="EH1264" s="20"/>
      <c r="EI1264" s="15"/>
      <c r="EJ1264" s="20"/>
      <c r="EK1264" s="15"/>
      <c r="EL1264" s="20"/>
      <c r="EM1264" s="15"/>
      <c r="EN1264" s="20"/>
      <c r="EO1264" s="15"/>
      <c r="EP1264" s="20"/>
      <c r="EQ1264" s="15"/>
      <c r="ER1264" s="20"/>
      <c r="ES1264" s="15"/>
      <c r="ET1264" s="20"/>
      <c r="EU1264" s="15"/>
      <c r="EV1264" s="20"/>
      <c r="EW1264" s="15"/>
      <c r="EX1264" s="20"/>
      <c r="EY1264" s="15"/>
      <c r="EZ1264" s="20"/>
      <c r="FA1264" s="15"/>
      <c r="FB1264" s="20"/>
      <c r="FC1264" s="15">
        <v>38</v>
      </c>
      <c r="FD1264" s="20" t="s">
        <v>129</v>
      </c>
      <c r="FE1264" s="15"/>
      <c r="FF1264" s="20"/>
      <c r="FG1264" s="15"/>
      <c r="FH1264" s="20"/>
      <c r="FI1264" s="15"/>
      <c r="FJ1264" s="20"/>
      <c r="FK1264" s="15"/>
      <c r="FL1264" s="20"/>
      <c r="FM1264" s="15"/>
      <c r="FN1264" s="20"/>
      <c r="FO1264" s="15"/>
      <c r="FP1264" s="20"/>
      <c r="FQ1264" s="15"/>
      <c r="FR1264" s="20"/>
      <c r="FS1264" s="15"/>
      <c r="FT1264" s="20"/>
      <c r="FU1264" s="15"/>
      <c r="FV1264" s="20"/>
      <c r="FW1264" s="15"/>
      <c r="FX1264" s="20"/>
      <c r="FY1264" s="15"/>
      <c r="FZ1264" s="20"/>
      <c r="GA1264" s="15"/>
      <c r="GB1264" s="20"/>
      <c r="GC1264" s="15"/>
      <c r="GD1264" s="20"/>
      <c r="GE1264" s="15"/>
      <c r="GF1264" s="20"/>
      <c r="GG1264" s="170"/>
    </row>
    <row r="1265" spans="1:189" s="2" customFormat="1" ht="14" x14ac:dyDescent="0.3">
      <c r="A1265" s="15" t="s">
        <v>130</v>
      </c>
      <c r="B1265" s="15" t="s">
        <v>126</v>
      </c>
      <c r="C1265" s="15" t="s">
        <v>417</v>
      </c>
      <c r="D1265" s="15" t="s">
        <v>1569</v>
      </c>
      <c r="E1265" s="15" t="str">
        <f t="shared" si="249"/>
        <v>Alana Phan</v>
      </c>
      <c r="F1265" s="15" t="s">
        <v>128</v>
      </c>
      <c r="G1265" s="15">
        <v>999921569</v>
      </c>
      <c r="H1265" s="15">
        <f t="shared" si="250"/>
        <v>76</v>
      </c>
      <c r="I1265" s="15"/>
      <c r="J1265" s="15"/>
      <c r="K1265" s="16"/>
      <c r="L1265" s="15"/>
      <c r="M1265" s="15"/>
      <c r="N1265" s="15"/>
      <c r="O1265" s="15">
        <f t="shared" si="260"/>
        <v>0</v>
      </c>
      <c r="P1265" s="15">
        <v>0</v>
      </c>
      <c r="Q1265" s="15">
        <f t="shared" si="261"/>
        <v>1</v>
      </c>
      <c r="R1265" s="15">
        <v>0</v>
      </c>
      <c r="S1265" s="15">
        <v>0</v>
      </c>
      <c r="T1265" s="15">
        <f t="shared" si="262"/>
        <v>0</v>
      </c>
      <c r="U1265" s="15">
        <f t="shared" si="263"/>
        <v>0</v>
      </c>
      <c r="V1265" s="15"/>
      <c r="W1265" s="15"/>
      <c r="X1265" s="15"/>
      <c r="Y1265" s="15"/>
      <c r="Z1265" s="16"/>
      <c r="AA1265" s="15"/>
      <c r="AB1265" s="15"/>
      <c r="AC1265" s="15"/>
      <c r="AD1265" s="15"/>
      <c r="AE1265" s="15"/>
      <c r="AF1265" s="24"/>
      <c r="AG1265" s="15"/>
      <c r="AH1265" s="24"/>
      <c r="AI1265" s="15"/>
      <c r="AJ1265" s="24"/>
      <c r="AK1265" s="15"/>
      <c r="AL1265" s="24"/>
      <c r="AM1265" s="15"/>
      <c r="AN1265" s="24"/>
      <c r="AO1265" s="15"/>
      <c r="AP1265" s="24"/>
      <c r="AQ1265" s="15"/>
      <c r="AR1265" s="24"/>
      <c r="AS1265" s="15"/>
      <c r="AT1265" s="24"/>
      <c r="AU1265" s="15"/>
      <c r="AV1265" s="24"/>
      <c r="AW1265" s="15"/>
      <c r="AX1265" s="24"/>
      <c r="AY1265" s="15"/>
      <c r="AZ1265" s="15"/>
      <c r="BA1265" s="15"/>
      <c r="BB1265" s="24"/>
      <c r="BC1265" s="15"/>
      <c r="BD1265" s="24"/>
      <c r="BE1265" s="15"/>
      <c r="BF1265" s="24"/>
      <c r="BG1265" s="15"/>
      <c r="BH1265" s="24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24"/>
      <c r="CQ1265" s="15"/>
      <c r="CR1265" s="24"/>
      <c r="CS1265" s="15">
        <f t="shared" si="255"/>
        <v>0</v>
      </c>
      <c r="CT1265" s="15">
        <f t="shared" si="256"/>
        <v>76</v>
      </c>
      <c r="CU1265" s="15">
        <f t="shared" si="257"/>
        <v>0</v>
      </c>
      <c r="CV1265" s="15">
        <f t="shared" si="258"/>
        <v>0</v>
      </c>
      <c r="CW1265" s="15"/>
      <c r="CX1265" s="15"/>
      <c r="CY1265" s="15">
        <f t="shared" si="259"/>
        <v>0</v>
      </c>
      <c r="CZ1265" s="15">
        <f>GG1265</f>
        <v>0</v>
      </c>
      <c r="DA1265" s="20"/>
      <c r="DB1265" s="17"/>
      <c r="DC1265" s="15"/>
      <c r="DD1265" s="15">
        <v>38</v>
      </c>
      <c r="DE1265" s="15"/>
      <c r="DF1265" s="15"/>
      <c r="DG1265" s="15"/>
      <c r="DH1265" s="15"/>
      <c r="DI1265" s="15">
        <v>58</v>
      </c>
      <c r="DJ1265" s="15"/>
      <c r="DK1265" s="15"/>
      <c r="DL1265" s="15"/>
      <c r="DM1265" s="15"/>
      <c r="DN1265" s="15"/>
      <c r="DO1265" s="15"/>
      <c r="DP1265" s="17"/>
      <c r="DQ1265" s="15"/>
      <c r="DR1265" s="15"/>
      <c r="DS1265" s="15"/>
      <c r="DT1265" s="15"/>
      <c r="DU1265" s="15"/>
      <c r="DV1265" s="15"/>
      <c r="DW1265" s="15"/>
      <c r="DX1265" s="20"/>
      <c r="DY1265" s="15"/>
      <c r="DZ1265" s="20"/>
      <c r="EA1265" s="15"/>
      <c r="EB1265" s="20"/>
      <c r="EC1265" s="15"/>
      <c r="ED1265" s="20"/>
      <c r="EE1265" s="15"/>
      <c r="EF1265" s="20"/>
      <c r="EG1265" s="15"/>
      <c r="EH1265" s="20"/>
      <c r="EI1265" s="15"/>
      <c r="EJ1265" s="20"/>
      <c r="EK1265" s="15"/>
      <c r="EL1265" s="20"/>
      <c r="EM1265" s="15"/>
      <c r="EN1265" s="20"/>
      <c r="EO1265" s="15"/>
      <c r="EP1265" s="20"/>
      <c r="EQ1265" s="15"/>
      <c r="ER1265" s="20"/>
      <c r="ES1265" s="15"/>
      <c r="ET1265" s="20"/>
      <c r="EU1265" s="15">
        <v>38</v>
      </c>
      <c r="EV1265" s="20" t="s">
        <v>129</v>
      </c>
      <c r="EW1265" s="15"/>
      <c r="EX1265" s="20"/>
      <c r="EY1265" s="15"/>
      <c r="EZ1265" s="20"/>
      <c r="FA1265" s="15"/>
      <c r="FB1265" s="20"/>
      <c r="FC1265" s="15"/>
      <c r="FD1265" s="20"/>
      <c r="FE1265" s="15"/>
      <c r="FF1265" s="20"/>
      <c r="FG1265" s="15"/>
      <c r="FH1265" s="20"/>
      <c r="FI1265" s="15"/>
      <c r="FJ1265" s="20"/>
      <c r="FK1265" s="15"/>
      <c r="FL1265" s="20"/>
      <c r="FM1265" s="15"/>
      <c r="FN1265" s="20"/>
      <c r="FO1265" s="15"/>
      <c r="FP1265" s="20"/>
      <c r="FQ1265" s="15"/>
      <c r="FR1265" s="20"/>
      <c r="FS1265" s="15">
        <v>38</v>
      </c>
      <c r="FT1265" s="20" t="s">
        <v>129</v>
      </c>
      <c r="FU1265" s="15"/>
      <c r="FV1265" s="20"/>
      <c r="FW1265" s="15"/>
      <c r="FX1265" s="20"/>
      <c r="FY1265" s="15"/>
      <c r="FZ1265" s="20"/>
      <c r="GA1265" s="15"/>
      <c r="GB1265" s="20"/>
      <c r="GC1265" s="15"/>
      <c r="GD1265" s="20"/>
      <c r="GE1265" s="15"/>
      <c r="GF1265" s="20"/>
      <c r="GG1265" s="170"/>
    </row>
    <row r="1266" spans="1:189" s="2" customFormat="1" ht="14" x14ac:dyDescent="0.3">
      <c r="A1266" s="15" t="s">
        <v>133</v>
      </c>
      <c r="B1266" s="15" t="s">
        <v>140</v>
      </c>
      <c r="C1266" s="15" t="s">
        <v>865</v>
      </c>
      <c r="D1266" s="15" t="s">
        <v>3056</v>
      </c>
      <c r="E1266" s="15" t="str">
        <f t="shared" si="249"/>
        <v>Alessandra PARROCHA</v>
      </c>
      <c r="F1266" s="15" t="s">
        <v>128</v>
      </c>
      <c r="G1266" s="15">
        <v>999921577</v>
      </c>
      <c r="H1266" s="15">
        <f t="shared" si="250"/>
        <v>38</v>
      </c>
      <c r="I1266" s="15"/>
      <c r="J1266" s="15"/>
      <c r="K1266" s="16"/>
      <c r="L1266" s="15"/>
      <c r="M1266" s="15"/>
      <c r="N1266" s="15"/>
      <c r="O1266" s="15">
        <f t="shared" si="260"/>
        <v>0</v>
      </c>
      <c r="P1266" s="15">
        <v>0</v>
      </c>
      <c r="Q1266" s="15">
        <f t="shared" si="261"/>
        <v>0</v>
      </c>
      <c r="R1266" s="15">
        <v>0</v>
      </c>
      <c r="S1266" s="15">
        <v>0</v>
      </c>
      <c r="T1266" s="15">
        <f t="shared" si="262"/>
        <v>0</v>
      </c>
      <c r="U1266" s="15">
        <f t="shared" si="263"/>
        <v>0</v>
      </c>
      <c r="V1266" s="15"/>
      <c r="W1266" s="15"/>
      <c r="X1266" s="15"/>
      <c r="Y1266" s="15"/>
      <c r="Z1266" s="16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>
        <f t="shared" si="255"/>
        <v>0</v>
      </c>
      <c r="CT1266" s="15">
        <f t="shared" si="256"/>
        <v>38</v>
      </c>
      <c r="CU1266" s="15">
        <f t="shared" si="257"/>
        <v>0</v>
      </c>
      <c r="CV1266" s="15">
        <f t="shared" si="258"/>
        <v>0</v>
      </c>
      <c r="CW1266" s="15"/>
      <c r="CX1266" s="15"/>
      <c r="CY1266" s="15">
        <f t="shared" si="259"/>
        <v>0</v>
      </c>
      <c r="CZ1266" s="15">
        <f>GG1266</f>
        <v>0</v>
      </c>
      <c r="DA1266" s="16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20"/>
      <c r="DY1266" s="15"/>
      <c r="DZ1266" s="20"/>
      <c r="EA1266" s="15"/>
      <c r="EB1266" s="20"/>
      <c r="EC1266" s="15"/>
      <c r="ED1266" s="20"/>
      <c r="EE1266" s="15"/>
      <c r="EF1266" s="20"/>
      <c r="EG1266" s="15"/>
      <c r="EH1266" s="20"/>
      <c r="EI1266" s="15"/>
      <c r="EJ1266" s="20"/>
      <c r="EK1266" s="15"/>
      <c r="EL1266" s="20"/>
      <c r="EM1266" s="15"/>
      <c r="EN1266" s="20"/>
      <c r="EO1266" s="15"/>
      <c r="EP1266" s="20"/>
      <c r="EQ1266" s="15"/>
      <c r="ER1266" s="20"/>
      <c r="ES1266" s="15"/>
      <c r="ET1266" s="20"/>
      <c r="EU1266" s="15"/>
      <c r="EV1266" s="20"/>
      <c r="EW1266" s="15"/>
      <c r="EX1266" s="20"/>
      <c r="EY1266" s="15"/>
      <c r="EZ1266" s="20"/>
      <c r="FA1266" s="15"/>
      <c r="FB1266" s="20"/>
      <c r="FC1266" s="15">
        <v>38</v>
      </c>
      <c r="FD1266" s="20" t="s">
        <v>129</v>
      </c>
      <c r="FE1266" s="15"/>
      <c r="FF1266" s="20"/>
      <c r="FG1266" s="15"/>
      <c r="FH1266" s="20"/>
      <c r="FI1266" s="15"/>
      <c r="FJ1266" s="20"/>
      <c r="FK1266" s="15"/>
      <c r="FL1266" s="20"/>
      <c r="FM1266" s="15"/>
      <c r="FN1266" s="20"/>
      <c r="FO1266" s="15"/>
      <c r="FP1266" s="20"/>
      <c r="FQ1266" s="15"/>
      <c r="FR1266" s="20"/>
      <c r="FS1266" s="15"/>
      <c r="FT1266" s="20"/>
      <c r="FU1266" s="15"/>
      <c r="FV1266" s="20"/>
      <c r="FW1266" s="15"/>
      <c r="FX1266" s="20"/>
      <c r="FY1266" s="15"/>
      <c r="FZ1266" s="20"/>
      <c r="GA1266" s="15"/>
      <c r="GB1266" s="20"/>
      <c r="GC1266" s="15"/>
      <c r="GD1266" s="20"/>
      <c r="GE1266" s="15"/>
      <c r="GF1266" s="20"/>
      <c r="GG1266" s="170"/>
    </row>
    <row r="1267" spans="1:189" s="2" customFormat="1" ht="14" x14ac:dyDescent="0.3">
      <c r="A1267" s="15" t="s">
        <v>137</v>
      </c>
      <c r="B1267" s="15" t="s">
        <v>140</v>
      </c>
      <c r="C1267" s="15" t="s">
        <v>1426</v>
      </c>
      <c r="D1267" s="15" t="s">
        <v>3056</v>
      </c>
      <c r="E1267" s="15" t="str">
        <f t="shared" si="249"/>
        <v>Enzo PARROCHA</v>
      </c>
      <c r="F1267" s="15" t="s">
        <v>135</v>
      </c>
      <c r="G1267" s="15">
        <v>999921578</v>
      </c>
      <c r="H1267" s="15">
        <f t="shared" si="250"/>
        <v>60</v>
      </c>
      <c r="I1267" s="15"/>
      <c r="J1267" s="15"/>
      <c r="K1267" s="16"/>
      <c r="L1267" s="15"/>
      <c r="M1267" s="15"/>
      <c r="N1267" s="15"/>
      <c r="O1267" s="15">
        <f t="shared" si="260"/>
        <v>0</v>
      </c>
      <c r="P1267" s="15">
        <v>0</v>
      </c>
      <c r="Q1267" s="15">
        <f t="shared" si="261"/>
        <v>0</v>
      </c>
      <c r="R1267" s="15">
        <v>0</v>
      </c>
      <c r="S1267" s="15">
        <v>0</v>
      </c>
      <c r="T1267" s="15">
        <f t="shared" si="262"/>
        <v>0</v>
      </c>
      <c r="U1267" s="15">
        <f t="shared" si="263"/>
        <v>0</v>
      </c>
      <c r="V1267" s="15"/>
      <c r="W1267" s="15"/>
      <c r="X1267" s="15"/>
      <c r="Y1267" s="15"/>
      <c r="Z1267" s="16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>
        <f t="shared" si="255"/>
        <v>0</v>
      </c>
      <c r="CT1267" s="15">
        <f t="shared" si="256"/>
        <v>60</v>
      </c>
      <c r="CU1267" s="15">
        <f t="shared" si="257"/>
        <v>1</v>
      </c>
      <c r="CV1267" s="15">
        <f t="shared" si="258"/>
        <v>0</v>
      </c>
      <c r="CW1267" s="15"/>
      <c r="CX1267" s="15"/>
      <c r="CY1267" s="15">
        <f t="shared" si="259"/>
        <v>0</v>
      </c>
      <c r="CZ1267" s="15">
        <f>GG1267</f>
        <v>0</v>
      </c>
      <c r="DA1267" s="16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20"/>
      <c r="DY1267" s="15"/>
      <c r="DZ1267" s="20"/>
      <c r="EA1267" s="15"/>
      <c r="EB1267" s="20"/>
      <c r="EC1267" s="15"/>
      <c r="ED1267" s="20"/>
      <c r="EE1267" s="15"/>
      <c r="EF1267" s="20"/>
      <c r="EG1267" s="15"/>
      <c r="EH1267" s="20"/>
      <c r="EI1267" s="15"/>
      <c r="EJ1267" s="20"/>
      <c r="EK1267" s="15"/>
      <c r="EL1267" s="20"/>
      <c r="EM1267" s="15"/>
      <c r="EN1267" s="20"/>
      <c r="EO1267" s="15"/>
      <c r="EP1267" s="20"/>
      <c r="EQ1267" s="15"/>
      <c r="ER1267" s="20"/>
      <c r="ES1267" s="15"/>
      <c r="ET1267" s="20"/>
      <c r="EU1267" s="15"/>
      <c r="EV1267" s="20"/>
      <c r="EW1267" s="15"/>
      <c r="EX1267" s="20"/>
      <c r="EY1267" s="15"/>
      <c r="EZ1267" s="20"/>
      <c r="FA1267" s="15"/>
      <c r="FB1267" s="20"/>
      <c r="FC1267" s="15">
        <v>60</v>
      </c>
      <c r="FD1267" s="20">
        <v>1</v>
      </c>
      <c r="FE1267" s="15"/>
      <c r="FF1267" s="20"/>
      <c r="FG1267" s="15"/>
      <c r="FH1267" s="20"/>
      <c r="FI1267" s="15"/>
      <c r="FJ1267" s="20"/>
      <c r="FK1267" s="15"/>
      <c r="FL1267" s="20"/>
      <c r="FM1267" s="15"/>
      <c r="FN1267" s="20"/>
      <c r="FO1267" s="15"/>
      <c r="FP1267" s="20"/>
      <c r="FQ1267" s="15"/>
      <c r="FR1267" s="20"/>
      <c r="FS1267" s="15"/>
      <c r="FT1267" s="20"/>
      <c r="FU1267" s="15"/>
      <c r="FV1267" s="20"/>
      <c r="FW1267" s="15"/>
      <c r="FX1267" s="20"/>
      <c r="FY1267" s="15"/>
      <c r="FZ1267" s="20"/>
      <c r="GA1267" s="15"/>
      <c r="GB1267" s="20"/>
      <c r="GC1267" s="15"/>
      <c r="GD1267" s="20"/>
      <c r="GE1267" s="15"/>
      <c r="GF1267" s="20"/>
      <c r="GG1267" s="170"/>
    </row>
    <row r="1268" spans="1:189" s="2" customFormat="1" ht="14" x14ac:dyDescent="0.3">
      <c r="A1268" s="15" t="s">
        <v>137</v>
      </c>
      <c r="B1268" s="15" t="s">
        <v>140</v>
      </c>
      <c r="C1268" s="15" t="s">
        <v>2496</v>
      </c>
      <c r="D1268" s="15" t="s">
        <v>2497</v>
      </c>
      <c r="E1268" s="15" t="str">
        <f t="shared" si="249"/>
        <v>Sofia brielle Dimayacyac</v>
      </c>
      <c r="F1268" s="15" t="s">
        <v>135</v>
      </c>
      <c r="G1268" s="15">
        <v>999921579</v>
      </c>
      <c r="H1268" s="15">
        <f t="shared" si="250"/>
        <v>56.2</v>
      </c>
      <c r="I1268" s="15"/>
      <c r="J1268" s="15"/>
      <c r="K1268" s="16"/>
      <c r="L1268" s="15"/>
      <c r="M1268" s="15"/>
      <c r="N1268" s="15"/>
      <c r="O1268" s="15">
        <f t="shared" si="260"/>
        <v>11.2</v>
      </c>
      <c r="P1268" s="15">
        <v>0</v>
      </c>
      <c r="Q1268" s="15">
        <f t="shared" si="261"/>
        <v>0</v>
      </c>
      <c r="R1268" s="15">
        <v>0</v>
      </c>
      <c r="S1268" s="15">
        <v>0</v>
      </c>
      <c r="T1268" s="15">
        <f t="shared" si="262"/>
        <v>0</v>
      </c>
      <c r="U1268" s="15">
        <f t="shared" si="263"/>
        <v>0</v>
      </c>
      <c r="V1268" s="15"/>
      <c r="W1268" s="15"/>
      <c r="X1268" s="15"/>
      <c r="Y1268" s="15"/>
      <c r="Z1268" s="16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>
        <f t="shared" si="255"/>
        <v>0</v>
      </c>
      <c r="CT1268" s="15">
        <f t="shared" si="256"/>
        <v>45</v>
      </c>
      <c r="CU1268" s="15">
        <f t="shared" si="257"/>
        <v>1</v>
      </c>
      <c r="CV1268" s="15">
        <f t="shared" si="258"/>
        <v>0</v>
      </c>
      <c r="CW1268" s="15"/>
      <c r="CX1268" s="15"/>
      <c r="CY1268" s="15">
        <f t="shared" si="259"/>
        <v>0</v>
      </c>
      <c r="CZ1268" s="15">
        <f>GG1268</f>
        <v>0</v>
      </c>
      <c r="DA1268" s="16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20"/>
      <c r="DY1268" s="15"/>
      <c r="DZ1268" s="20"/>
      <c r="EA1268" s="15"/>
      <c r="EB1268" s="20"/>
      <c r="EC1268" s="15"/>
      <c r="ED1268" s="20"/>
      <c r="EE1268" s="15"/>
      <c r="EF1268" s="20"/>
      <c r="EG1268" s="15"/>
      <c r="EH1268" s="20"/>
      <c r="EI1268" s="15"/>
      <c r="EJ1268" s="20"/>
      <c r="EK1268" s="15"/>
      <c r="EL1268" s="20"/>
      <c r="EM1268" s="15">
        <v>11.2</v>
      </c>
      <c r="EN1268" s="20">
        <v>3</v>
      </c>
      <c r="EO1268" s="15"/>
      <c r="EP1268" s="20"/>
      <c r="EQ1268" s="15"/>
      <c r="ER1268" s="20"/>
      <c r="ES1268" s="15"/>
      <c r="ET1268" s="20"/>
      <c r="EU1268" s="15"/>
      <c r="EV1268" s="20"/>
      <c r="EW1268" s="15"/>
      <c r="EX1268" s="20"/>
      <c r="EY1268" s="15"/>
      <c r="EZ1268" s="20"/>
      <c r="FA1268" s="15"/>
      <c r="FB1268" s="20"/>
      <c r="FC1268" s="15">
        <v>45</v>
      </c>
      <c r="FD1268" s="20">
        <v>2</v>
      </c>
      <c r="FE1268" s="15"/>
      <c r="FF1268" s="20"/>
      <c r="FG1268" s="15"/>
      <c r="FH1268" s="20"/>
      <c r="FI1268" s="15"/>
      <c r="FJ1268" s="20"/>
      <c r="FK1268" s="15"/>
      <c r="FL1268" s="20"/>
      <c r="FM1268" s="15"/>
      <c r="FN1268" s="20"/>
      <c r="FO1268" s="15"/>
      <c r="FP1268" s="20"/>
      <c r="FQ1268" s="15"/>
      <c r="FR1268" s="20"/>
      <c r="FS1268" s="15"/>
      <c r="FT1268" s="20"/>
      <c r="FU1268" s="15"/>
      <c r="FV1268" s="20"/>
      <c r="FW1268" s="15"/>
      <c r="FX1268" s="20"/>
      <c r="FY1268" s="15"/>
      <c r="FZ1268" s="20"/>
      <c r="GA1268" s="15"/>
      <c r="GB1268" s="20"/>
      <c r="GC1268" s="15"/>
      <c r="GD1268" s="20"/>
      <c r="GE1268" s="15"/>
      <c r="GF1268" s="20"/>
      <c r="GG1268" s="170"/>
    </row>
    <row r="1269" spans="1:189" s="2" customFormat="1" ht="14" x14ac:dyDescent="0.3">
      <c r="A1269" s="15" t="s">
        <v>146</v>
      </c>
      <c r="B1269" s="15" t="s">
        <v>140</v>
      </c>
      <c r="C1269" s="15" t="s">
        <v>983</v>
      </c>
      <c r="D1269" s="15" t="s">
        <v>984</v>
      </c>
      <c r="E1269" s="15" t="str">
        <f t="shared" si="249"/>
        <v>Elisa HYUN</v>
      </c>
      <c r="F1269" s="15" t="s">
        <v>128</v>
      </c>
      <c r="G1269" s="15">
        <v>999921580</v>
      </c>
      <c r="H1269" s="15">
        <f t="shared" si="250"/>
        <v>177</v>
      </c>
      <c r="I1269" s="17"/>
      <c r="J1269" s="17">
        <f>(O1269+P1269+R1269+S1269+T1269+U1269)/2</f>
        <v>57</v>
      </c>
      <c r="K1269" s="21"/>
      <c r="L1269" s="15"/>
      <c r="M1269" s="15"/>
      <c r="N1269" s="15"/>
      <c r="O1269" s="15">
        <f t="shared" si="260"/>
        <v>50</v>
      </c>
      <c r="P1269" s="15">
        <v>0</v>
      </c>
      <c r="Q1269" s="15">
        <f t="shared" si="261"/>
        <v>1</v>
      </c>
      <c r="R1269" s="15">
        <v>0</v>
      </c>
      <c r="S1269" s="15">
        <v>0</v>
      </c>
      <c r="T1269" s="15">
        <f t="shared" si="262"/>
        <v>64</v>
      </c>
      <c r="U1269" s="15">
        <f t="shared" si="263"/>
        <v>0</v>
      </c>
      <c r="V1269" s="15"/>
      <c r="W1269" s="15"/>
      <c r="X1269" s="15"/>
      <c r="Y1269" s="15"/>
      <c r="Z1269" s="21"/>
      <c r="AA1269" s="17"/>
      <c r="AB1269" s="17"/>
      <c r="AC1269" s="17"/>
      <c r="AD1269" s="17"/>
      <c r="AE1269" s="17"/>
      <c r="AF1269" s="24"/>
      <c r="AG1269" s="17"/>
      <c r="AH1269" s="24"/>
      <c r="AI1269" s="17"/>
      <c r="AJ1269" s="24"/>
      <c r="AK1269" s="17"/>
      <c r="AL1269" s="24"/>
      <c r="AM1269" s="17"/>
      <c r="AN1269" s="24"/>
      <c r="AO1269" s="17"/>
      <c r="AP1269" s="24"/>
      <c r="AQ1269" s="17"/>
      <c r="AR1269" s="24"/>
      <c r="AS1269" s="17"/>
      <c r="AT1269" s="24"/>
      <c r="AU1269" s="17"/>
      <c r="AV1269" s="24"/>
      <c r="AW1269" s="17"/>
      <c r="AX1269" s="24"/>
      <c r="AY1269" s="17"/>
      <c r="AZ1269" s="17"/>
      <c r="BA1269" s="17"/>
      <c r="BB1269" s="24"/>
      <c r="BC1269" s="17"/>
      <c r="BD1269" s="24"/>
      <c r="BE1269" s="17"/>
      <c r="BF1269" s="24"/>
      <c r="BG1269" s="17"/>
      <c r="BH1269" s="24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24"/>
      <c r="CQ1269" s="17"/>
      <c r="CR1269" s="24"/>
      <c r="CS1269" s="15">
        <f t="shared" si="255"/>
        <v>0</v>
      </c>
      <c r="CT1269" s="15">
        <f t="shared" si="256"/>
        <v>120</v>
      </c>
      <c r="CU1269" s="15">
        <f t="shared" si="257"/>
        <v>1</v>
      </c>
      <c r="CV1269" s="15">
        <f t="shared" si="258"/>
        <v>0</v>
      </c>
      <c r="CW1269" s="15"/>
      <c r="CX1269" s="15"/>
      <c r="CY1269" s="15">
        <f t="shared" si="259"/>
        <v>0</v>
      </c>
      <c r="CZ1269" s="15">
        <f>GG1269</f>
        <v>0</v>
      </c>
      <c r="DA1269" s="20"/>
      <c r="DB1269" s="17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>
        <f>0.4*120</f>
        <v>48</v>
      </c>
      <c r="DP1269" s="17"/>
      <c r="DQ1269" s="15"/>
      <c r="DR1269" s="15"/>
      <c r="DS1269" s="15"/>
      <c r="DT1269" s="15"/>
      <c r="DU1269" s="15"/>
      <c r="DV1269" s="15"/>
      <c r="DW1269" s="15"/>
      <c r="DX1269" s="20"/>
      <c r="DY1269" s="15"/>
      <c r="DZ1269" s="20"/>
      <c r="EA1269" s="15"/>
      <c r="EB1269" s="20"/>
      <c r="EC1269" s="15">
        <f>0.4*160</f>
        <v>64</v>
      </c>
      <c r="ED1269" s="20">
        <v>1</v>
      </c>
      <c r="EE1269" s="15"/>
      <c r="EF1269" s="20"/>
      <c r="EG1269" s="15"/>
      <c r="EH1269" s="20"/>
      <c r="EI1269" s="15">
        <v>50</v>
      </c>
      <c r="EJ1269" s="20">
        <v>1</v>
      </c>
      <c r="EK1269" s="15"/>
      <c r="EL1269" s="20"/>
      <c r="EM1269" s="15"/>
      <c r="EN1269" s="20"/>
      <c r="EO1269" s="15"/>
      <c r="EP1269" s="20"/>
      <c r="EQ1269" s="15"/>
      <c r="ER1269" s="20"/>
      <c r="ES1269" s="15"/>
      <c r="ET1269" s="20"/>
      <c r="EU1269" s="15"/>
      <c r="EV1269" s="20"/>
      <c r="EW1269" s="15"/>
      <c r="EX1269" s="20"/>
      <c r="EY1269" s="15"/>
      <c r="EZ1269" s="20"/>
      <c r="FA1269" s="15"/>
      <c r="FB1269" s="20"/>
      <c r="FC1269" s="15">
        <v>120</v>
      </c>
      <c r="FD1269" s="20">
        <v>1</v>
      </c>
      <c r="FE1269" s="15"/>
      <c r="FF1269" s="20"/>
      <c r="FG1269" s="15"/>
      <c r="FH1269" s="20"/>
      <c r="FI1269" s="15"/>
      <c r="FJ1269" s="20"/>
      <c r="FK1269" s="15"/>
      <c r="FL1269" s="20"/>
      <c r="FM1269" s="15"/>
      <c r="FN1269" s="20"/>
      <c r="FO1269" s="15"/>
      <c r="FP1269" s="20"/>
      <c r="FQ1269" s="15"/>
      <c r="FR1269" s="20"/>
      <c r="FS1269" s="15"/>
      <c r="FT1269" s="20"/>
      <c r="FU1269" s="15"/>
      <c r="FV1269" s="20"/>
      <c r="FW1269" s="15"/>
      <c r="FX1269" s="20"/>
      <c r="FY1269" s="15"/>
      <c r="FZ1269" s="20"/>
      <c r="GA1269" s="15"/>
      <c r="GB1269" s="20"/>
      <c r="GC1269" s="15"/>
      <c r="GD1269" s="20"/>
      <c r="GE1269" s="15"/>
      <c r="GF1269" s="20"/>
      <c r="GG1269" s="170"/>
    </row>
    <row r="1270" spans="1:189" s="2" customFormat="1" ht="14" x14ac:dyDescent="0.3">
      <c r="A1270" s="15" t="s">
        <v>2906</v>
      </c>
      <c r="B1270" s="15" t="s">
        <v>134</v>
      </c>
      <c r="C1270" s="15" t="s">
        <v>491</v>
      </c>
      <c r="D1270" s="15" t="s">
        <v>607</v>
      </c>
      <c r="E1270" s="15" t="str">
        <f t="shared" si="249"/>
        <v>John Jackson</v>
      </c>
      <c r="F1270" s="15" t="s">
        <v>135</v>
      </c>
      <c r="G1270" s="15">
        <v>999921583</v>
      </c>
      <c r="H1270" s="15">
        <f t="shared" si="250"/>
        <v>71</v>
      </c>
      <c r="I1270" s="15"/>
      <c r="J1270" s="15"/>
      <c r="K1270" s="16"/>
      <c r="L1270" s="15"/>
      <c r="M1270" s="15"/>
      <c r="N1270" s="15"/>
      <c r="O1270" s="15">
        <f t="shared" si="260"/>
        <v>0</v>
      </c>
      <c r="P1270" s="15">
        <v>0</v>
      </c>
      <c r="Q1270" s="15">
        <f t="shared" si="261"/>
        <v>0</v>
      </c>
      <c r="R1270" s="15">
        <v>0</v>
      </c>
      <c r="S1270" s="15">
        <v>0</v>
      </c>
      <c r="T1270" s="15">
        <f t="shared" si="262"/>
        <v>16</v>
      </c>
      <c r="U1270" s="15">
        <f t="shared" si="263"/>
        <v>20</v>
      </c>
      <c r="V1270" s="15"/>
      <c r="W1270" s="15"/>
      <c r="X1270" s="15"/>
      <c r="Y1270" s="15"/>
      <c r="Z1270" s="16"/>
      <c r="AA1270" s="15"/>
      <c r="AB1270" s="24"/>
      <c r="AC1270" s="15"/>
      <c r="AD1270" s="15"/>
      <c r="AE1270" s="15"/>
      <c r="AF1270" s="15"/>
      <c r="AG1270" s="15"/>
      <c r="AH1270" s="24"/>
      <c r="AI1270" s="15"/>
      <c r="AJ1270" s="15"/>
      <c r="AK1270" s="15"/>
      <c r="AL1270" s="15"/>
      <c r="AM1270" s="15"/>
      <c r="AN1270" s="24"/>
      <c r="AO1270" s="15"/>
      <c r="AP1270" s="24"/>
      <c r="AQ1270" s="15"/>
      <c r="AR1270" s="24"/>
      <c r="AS1270" s="15"/>
      <c r="AT1270" s="24"/>
      <c r="AU1270" s="15"/>
      <c r="AV1270" s="24"/>
      <c r="AW1270" s="15"/>
      <c r="AX1270" s="24"/>
      <c r="AY1270" s="15"/>
      <c r="AZ1270" s="15"/>
      <c r="BA1270" s="15"/>
      <c r="BB1270" s="15"/>
      <c r="BC1270" s="15"/>
      <c r="BD1270" s="15"/>
      <c r="BE1270" s="15"/>
      <c r="BF1270" s="24"/>
      <c r="BG1270" s="15"/>
      <c r="BH1270" s="24"/>
      <c r="BI1270" s="15"/>
      <c r="BJ1270" s="24"/>
      <c r="BK1270" s="15"/>
      <c r="BL1270" s="24"/>
      <c r="BM1270" s="15"/>
      <c r="BN1270" s="24"/>
      <c r="BO1270" s="15"/>
      <c r="BP1270" s="24"/>
      <c r="BQ1270" s="15"/>
      <c r="BR1270" s="24"/>
      <c r="BS1270" s="15"/>
      <c r="BT1270" s="24"/>
      <c r="BU1270" s="15"/>
      <c r="BV1270" s="24"/>
      <c r="BW1270" s="15"/>
      <c r="BX1270" s="24"/>
      <c r="BY1270" s="15"/>
      <c r="BZ1270" s="24"/>
      <c r="CA1270" s="15"/>
      <c r="CB1270" s="24"/>
      <c r="CC1270" s="15"/>
      <c r="CD1270" s="24"/>
      <c r="CE1270" s="15"/>
      <c r="CF1270" s="24"/>
      <c r="CG1270" s="15"/>
      <c r="CH1270" s="25"/>
      <c r="CI1270" s="15"/>
      <c r="CJ1270" s="25"/>
      <c r="CK1270" s="15"/>
      <c r="CL1270" s="25"/>
      <c r="CM1270" s="15"/>
      <c r="CN1270" s="25"/>
      <c r="CO1270" s="15"/>
      <c r="CP1270" s="25"/>
      <c r="CQ1270" s="15"/>
      <c r="CR1270" s="25"/>
      <c r="CS1270" s="15">
        <f t="shared" si="255"/>
        <v>0</v>
      </c>
      <c r="CT1270" s="15">
        <f t="shared" si="256"/>
        <v>0</v>
      </c>
      <c r="CU1270" s="15">
        <f t="shared" si="257"/>
        <v>0</v>
      </c>
      <c r="CV1270" s="15">
        <f t="shared" si="258"/>
        <v>35</v>
      </c>
      <c r="CW1270" s="15"/>
      <c r="CX1270" s="15"/>
      <c r="CY1270" s="15">
        <f t="shared" si="259"/>
        <v>0</v>
      </c>
      <c r="CZ1270" s="15">
        <f>GG1270</f>
        <v>0</v>
      </c>
      <c r="DA1270" s="19"/>
      <c r="DB1270" s="17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7"/>
      <c r="DQ1270" s="15"/>
      <c r="DR1270" s="15"/>
      <c r="DS1270" s="15"/>
      <c r="DT1270" s="15"/>
      <c r="DU1270" s="15"/>
      <c r="DV1270" s="15"/>
      <c r="DW1270" s="15"/>
      <c r="DX1270" s="20"/>
      <c r="DY1270" s="15"/>
      <c r="DZ1270" s="20"/>
      <c r="EA1270" s="15">
        <v>35</v>
      </c>
      <c r="EB1270" s="20">
        <v>1</v>
      </c>
      <c r="EC1270" s="15">
        <v>16</v>
      </c>
      <c r="ED1270" s="20">
        <v>1</v>
      </c>
      <c r="EE1270" s="15"/>
      <c r="EF1270" s="20"/>
      <c r="EG1270" s="15">
        <v>20</v>
      </c>
      <c r="EH1270" s="20">
        <v>1</v>
      </c>
      <c r="EI1270" s="15"/>
      <c r="EJ1270" s="20"/>
      <c r="EK1270" s="15"/>
      <c r="EL1270" s="20"/>
      <c r="EM1270" s="15"/>
      <c r="EN1270" s="20"/>
      <c r="EO1270" s="15"/>
      <c r="EP1270" s="20"/>
      <c r="EQ1270" s="15"/>
      <c r="ER1270" s="20"/>
      <c r="ES1270" s="15"/>
      <c r="ET1270" s="20"/>
      <c r="EU1270" s="15"/>
      <c r="EV1270" s="20"/>
      <c r="EW1270" s="15"/>
      <c r="EX1270" s="20"/>
      <c r="EY1270" s="15"/>
      <c r="EZ1270" s="20"/>
      <c r="FA1270" s="15"/>
      <c r="FB1270" s="20"/>
      <c r="FC1270" s="15"/>
      <c r="FD1270" s="20"/>
      <c r="FE1270" s="15"/>
      <c r="FF1270" s="20"/>
      <c r="FG1270" s="15"/>
      <c r="FH1270" s="20"/>
      <c r="FI1270" s="15"/>
      <c r="FJ1270" s="20"/>
      <c r="FK1270" s="15"/>
      <c r="FL1270" s="20"/>
      <c r="FM1270" s="15"/>
      <c r="FN1270" s="20"/>
      <c r="FO1270" s="15"/>
      <c r="FP1270" s="20"/>
      <c r="FQ1270" s="15"/>
      <c r="FR1270" s="20"/>
      <c r="FS1270" s="15"/>
      <c r="FT1270" s="20"/>
      <c r="FU1270" s="15"/>
      <c r="FV1270" s="20"/>
      <c r="FW1270" s="15"/>
      <c r="FX1270" s="20"/>
      <c r="FY1270" s="15"/>
      <c r="FZ1270" s="20"/>
      <c r="GA1270" s="15"/>
      <c r="GB1270" s="20"/>
      <c r="GC1270" s="15"/>
      <c r="GD1270" s="20"/>
      <c r="GE1270" s="15">
        <v>35</v>
      </c>
      <c r="GF1270" s="20">
        <v>1</v>
      </c>
      <c r="GG1270" s="170"/>
    </row>
    <row r="1271" spans="1:189" s="2" customFormat="1" ht="14" x14ac:dyDescent="0.3">
      <c r="A1271" s="17" t="s">
        <v>133</v>
      </c>
      <c r="B1271" s="15" t="s">
        <v>126</v>
      </c>
      <c r="C1271" s="17" t="s">
        <v>895</v>
      </c>
      <c r="D1271" s="17" t="s">
        <v>896</v>
      </c>
      <c r="E1271" s="15" t="str">
        <f t="shared" si="249"/>
        <v>Christian Hachoue</v>
      </c>
      <c r="F1271" s="15" t="s">
        <v>135</v>
      </c>
      <c r="G1271" s="17">
        <v>999921591</v>
      </c>
      <c r="H1271" s="15">
        <f t="shared" si="250"/>
        <v>87</v>
      </c>
      <c r="I1271" s="17"/>
      <c r="J1271" s="17">
        <f>(O1271+P1271+R1271+S1271+T1271+U1271)/2</f>
        <v>42</v>
      </c>
      <c r="K1271" s="21"/>
      <c r="L1271" s="15"/>
      <c r="M1271" s="15"/>
      <c r="N1271" s="15"/>
      <c r="O1271" s="15">
        <f t="shared" si="260"/>
        <v>0</v>
      </c>
      <c r="P1271" s="15">
        <v>0</v>
      </c>
      <c r="Q1271" s="15">
        <f t="shared" si="261"/>
        <v>1</v>
      </c>
      <c r="R1271" s="15">
        <v>0</v>
      </c>
      <c r="S1271" s="15">
        <v>0</v>
      </c>
      <c r="T1271" s="15">
        <f t="shared" si="262"/>
        <v>84</v>
      </c>
      <c r="U1271" s="15">
        <f t="shared" si="263"/>
        <v>0</v>
      </c>
      <c r="V1271" s="15"/>
      <c r="W1271" s="15"/>
      <c r="X1271" s="15"/>
      <c r="Y1271" s="15"/>
      <c r="Z1271" s="21"/>
      <c r="AA1271" s="17"/>
      <c r="AB1271" s="17"/>
      <c r="AC1271" s="17"/>
      <c r="AD1271" s="17"/>
      <c r="AE1271" s="17"/>
      <c r="AF1271" s="24"/>
      <c r="AG1271" s="17"/>
      <c r="AH1271" s="24"/>
      <c r="AI1271" s="17"/>
      <c r="AJ1271" s="24"/>
      <c r="AK1271" s="17"/>
      <c r="AL1271" s="24"/>
      <c r="AM1271" s="17"/>
      <c r="AN1271" s="24"/>
      <c r="AO1271" s="17"/>
      <c r="AP1271" s="24"/>
      <c r="AQ1271" s="17"/>
      <c r="AR1271" s="24"/>
      <c r="AS1271" s="17"/>
      <c r="AT1271" s="24"/>
      <c r="AU1271" s="17"/>
      <c r="AV1271" s="24"/>
      <c r="AW1271" s="17"/>
      <c r="AX1271" s="24"/>
      <c r="AY1271" s="17"/>
      <c r="AZ1271" s="17"/>
      <c r="BA1271" s="17"/>
      <c r="BB1271" s="24"/>
      <c r="BC1271" s="17"/>
      <c r="BD1271" s="24"/>
      <c r="BE1271" s="17"/>
      <c r="BF1271" s="24"/>
      <c r="BG1271" s="17"/>
      <c r="BH1271" s="24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24"/>
      <c r="CQ1271" s="17"/>
      <c r="CR1271" s="24"/>
      <c r="CS1271" s="15">
        <f t="shared" si="255"/>
        <v>0</v>
      </c>
      <c r="CT1271" s="15">
        <f t="shared" si="256"/>
        <v>45</v>
      </c>
      <c r="CU1271" s="15">
        <f t="shared" si="257"/>
        <v>1</v>
      </c>
      <c r="CV1271" s="15">
        <f t="shared" si="258"/>
        <v>0</v>
      </c>
      <c r="CW1271" s="15"/>
      <c r="CX1271" s="15"/>
      <c r="CY1271" s="15">
        <f t="shared" si="259"/>
        <v>0</v>
      </c>
      <c r="CZ1271" s="15">
        <f>GG1271</f>
        <v>0</v>
      </c>
      <c r="DA1271" s="20"/>
      <c r="DB1271" s="17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>
        <v>30</v>
      </c>
      <c r="DM1271" s="15"/>
      <c r="DN1271" s="15"/>
      <c r="DO1271" s="15"/>
      <c r="DP1271" s="17"/>
      <c r="DQ1271" s="15"/>
      <c r="DR1271" s="15"/>
      <c r="DS1271" s="15"/>
      <c r="DT1271" s="15"/>
      <c r="DU1271" s="15"/>
      <c r="DV1271" s="15"/>
      <c r="DW1271" s="15"/>
      <c r="DX1271" s="20"/>
      <c r="DY1271" s="15">
        <v>35</v>
      </c>
      <c r="DZ1271" s="20">
        <v>1</v>
      </c>
      <c r="EA1271" s="15"/>
      <c r="EB1271" s="20"/>
      <c r="EC1271" s="15">
        <v>84</v>
      </c>
      <c r="ED1271" s="20">
        <v>5</v>
      </c>
      <c r="EE1271" s="15"/>
      <c r="EF1271" s="20"/>
      <c r="EG1271" s="15"/>
      <c r="EH1271" s="20"/>
      <c r="EI1271" s="15"/>
      <c r="EJ1271" s="20"/>
      <c r="EK1271" s="15"/>
      <c r="EL1271" s="20"/>
      <c r="EM1271" s="15"/>
      <c r="EN1271" s="20"/>
      <c r="EO1271" s="15"/>
      <c r="EP1271" s="20"/>
      <c r="EQ1271" s="15"/>
      <c r="ER1271" s="20"/>
      <c r="ES1271" s="15"/>
      <c r="ET1271" s="20"/>
      <c r="EU1271" s="15"/>
      <c r="EV1271" s="20"/>
      <c r="EW1271" s="15"/>
      <c r="EX1271" s="20"/>
      <c r="EY1271" s="15"/>
      <c r="EZ1271" s="20"/>
      <c r="FA1271" s="15"/>
      <c r="FB1271" s="20"/>
      <c r="FC1271" s="15"/>
      <c r="FD1271" s="20"/>
      <c r="FE1271" s="15"/>
      <c r="FF1271" s="20"/>
      <c r="FG1271" s="15"/>
      <c r="FH1271" s="20"/>
      <c r="FI1271" s="15"/>
      <c r="FJ1271" s="20"/>
      <c r="FK1271" s="15"/>
      <c r="FL1271" s="20"/>
      <c r="FM1271" s="15">
        <v>45</v>
      </c>
      <c r="FN1271" s="20">
        <v>2</v>
      </c>
      <c r="FO1271" s="15"/>
      <c r="FP1271" s="20"/>
      <c r="FQ1271" s="15"/>
      <c r="FR1271" s="20"/>
      <c r="FS1271" s="15"/>
      <c r="FT1271" s="20"/>
      <c r="FU1271" s="15"/>
      <c r="FV1271" s="20"/>
      <c r="FW1271" s="15"/>
      <c r="FX1271" s="20"/>
      <c r="FY1271" s="15"/>
      <c r="FZ1271" s="20"/>
      <c r="GA1271" s="15"/>
      <c r="GB1271" s="20"/>
      <c r="GC1271" s="15"/>
      <c r="GD1271" s="20"/>
      <c r="GE1271" s="15"/>
      <c r="GF1271" s="20"/>
      <c r="GG1271" s="170"/>
    </row>
    <row r="1272" spans="1:189" s="2" customFormat="1" ht="14" x14ac:dyDescent="0.3">
      <c r="A1272" s="15" t="s">
        <v>130</v>
      </c>
      <c r="B1272" s="15" t="s">
        <v>126</v>
      </c>
      <c r="C1272" s="17" t="s">
        <v>296</v>
      </c>
      <c r="D1272" s="17" t="s">
        <v>896</v>
      </c>
      <c r="E1272" s="15" t="str">
        <f t="shared" si="249"/>
        <v>Samuel Hachoue</v>
      </c>
      <c r="F1272" s="15" t="s">
        <v>135</v>
      </c>
      <c r="G1272" s="17">
        <v>999921592</v>
      </c>
      <c r="H1272" s="15">
        <f t="shared" si="250"/>
        <v>85.5</v>
      </c>
      <c r="I1272" s="17"/>
      <c r="J1272" s="17">
        <f>(O1272+P1272+R1272+S1272+T1272+U1272)/2</f>
        <v>25.5</v>
      </c>
      <c r="K1272" s="21"/>
      <c r="L1272" s="15"/>
      <c r="M1272" s="15"/>
      <c r="N1272" s="15"/>
      <c r="O1272" s="15">
        <f t="shared" si="260"/>
        <v>0</v>
      </c>
      <c r="P1272" s="15">
        <v>0</v>
      </c>
      <c r="Q1272" s="15">
        <f t="shared" si="261"/>
        <v>1</v>
      </c>
      <c r="R1272" s="15">
        <v>0</v>
      </c>
      <c r="S1272" s="15">
        <v>0</v>
      </c>
      <c r="T1272" s="15">
        <f t="shared" si="262"/>
        <v>51</v>
      </c>
      <c r="U1272" s="15">
        <f t="shared" si="263"/>
        <v>0</v>
      </c>
      <c r="V1272" s="15"/>
      <c r="W1272" s="15"/>
      <c r="X1272" s="15"/>
      <c r="Y1272" s="15"/>
      <c r="Z1272" s="21"/>
      <c r="AA1272" s="17"/>
      <c r="AB1272" s="17"/>
      <c r="AC1272" s="17"/>
      <c r="AD1272" s="17"/>
      <c r="AE1272" s="17"/>
      <c r="AF1272" s="24"/>
      <c r="AG1272" s="17"/>
      <c r="AH1272" s="24"/>
      <c r="AI1272" s="17"/>
      <c r="AJ1272" s="24"/>
      <c r="AK1272" s="17"/>
      <c r="AL1272" s="24"/>
      <c r="AM1272" s="17"/>
      <c r="AN1272" s="24"/>
      <c r="AO1272" s="17"/>
      <c r="AP1272" s="24"/>
      <c r="AQ1272" s="17"/>
      <c r="AR1272" s="24"/>
      <c r="AS1272" s="17"/>
      <c r="AT1272" s="24"/>
      <c r="AU1272" s="17"/>
      <c r="AV1272" s="24"/>
      <c r="AW1272" s="17"/>
      <c r="AX1272" s="24"/>
      <c r="AY1272" s="17"/>
      <c r="AZ1272" s="17"/>
      <c r="BA1272" s="17"/>
      <c r="BB1272" s="24"/>
      <c r="BC1272" s="17"/>
      <c r="BD1272" s="24"/>
      <c r="BE1272" s="17"/>
      <c r="BF1272" s="24"/>
      <c r="BG1272" s="17"/>
      <c r="BH1272" s="24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24"/>
      <c r="CQ1272" s="17"/>
      <c r="CR1272" s="24"/>
      <c r="CS1272" s="15">
        <f t="shared" si="255"/>
        <v>0</v>
      </c>
      <c r="CT1272" s="15">
        <f t="shared" si="256"/>
        <v>60</v>
      </c>
      <c r="CU1272" s="15">
        <f t="shared" si="257"/>
        <v>1</v>
      </c>
      <c r="CV1272" s="15">
        <f t="shared" si="258"/>
        <v>0</v>
      </c>
      <c r="CW1272" s="15"/>
      <c r="CX1272" s="15"/>
      <c r="CY1272" s="15">
        <f t="shared" si="259"/>
        <v>0</v>
      </c>
      <c r="CZ1272" s="15">
        <f>GG1272</f>
        <v>0</v>
      </c>
      <c r="DA1272" s="20"/>
      <c r="DB1272" s="17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>
        <v>30</v>
      </c>
      <c r="DM1272" s="15"/>
      <c r="DN1272" s="15"/>
      <c r="DO1272" s="15"/>
      <c r="DP1272" s="17"/>
      <c r="DQ1272" s="15"/>
      <c r="DR1272" s="15"/>
      <c r="DS1272" s="15"/>
      <c r="DT1272" s="15"/>
      <c r="DU1272" s="15"/>
      <c r="DV1272" s="15"/>
      <c r="DW1272" s="15"/>
      <c r="DX1272" s="20"/>
      <c r="DY1272" s="15">
        <v>44</v>
      </c>
      <c r="DZ1272" s="20" t="s">
        <v>129</v>
      </c>
      <c r="EA1272" s="15"/>
      <c r="EB1272" s="20"/>
      <c r="EC1272" s="15">
        <v>51</v>
      </c>
      <c r="ED1272" s="20" t="s">
        <v>129</v>
      </c>
      <c r="EE1272" s="15"/>
      <c r="EF1272" s="20"/>
      <c r="EG1272" s="15"/>
      <c r="EH1272" s="20"/>
      <c r="EI1272" s="15"/>
      <c r="EJ1272" s="20"/>
      <c r="EK1272" s="15"/>
      <c r="EL1272" s="20"/>
      <c r="EM1272" s="15"/>
      <c r="EN1272" s="20"/>
      <c r="EO1272" s="15"/>
      <c r="EP1272" s="20"/>
      <c r="EQ1272" s="15"/>
      <c r="ER1272" s="20"/>
      <c r="ES1272" s="15"/>
      <c r="ET1272" s="20"/>
      <c r="EU1272" s="15"/>
      <c r="EV1272" s="20"/>
      <c r="EW1272" s="15"/>
      <c r="EX1272" s="20"/>
      <c r="EY1272" s="15"/>
      <c r="EZ1272" s="20"/>
      <c r="FA1272" s="15"/>
      <c r="FB1272" s="20"/>
      <c r="FC1272" s="15"/>
      <c r="FD1272" s="20"/>
      <c r="FE1272" s="15"/>
      <c r="FF1272" s="20"/>
      <c r="FG1272" s="15"/>
      <c r="FH1272" s="20"/>
      <c r="FI1272" s="15"/>
      <c r="FJ1272" s="20"/>
      <c r="FK1272" s="15"/>
      <c r="FL1272" s="20"/>
      <c r="FM1272" s="15">
        <v>60</v>
      </c>
      <c r="FN1272" s="20">
        <v>1</v>
      </c>
      <c r="FO1272" s="15"/>
      <c r="FP1272" s="20"/>
      <c r="FQ1272" s="15"/>
      <c r="FR1272" s="20"/>
      <c r="FS1272" s="15"/>
      <c r="FT1272" s="20"/>
      <c r="FU1272" s="15"/>
      <c r="FV1272" s="20"/>
      <c r="FW1272" s="15"/>
      <c r="FX1272" s="20"/>
      <c r="FY1272" s="15"/>
      <c r="FZ1272" s="20"/>
      <c r="GA1272" s="15"/>
      <c r="GB1272" s="20"/>
      <c r="GC1272" s="15"/>
      <c r="GD1272" s="20"/>
      <c r="GE1272" s="15"/>
      <c r="GF1272" s="20"/>
      <c r="GG1272" s="170"/>
    </row>
    <row r="1273" spans="1:189" s="2" customFormat="1" ht="14" x14ac:dyDescent="0.3">
      <c r="A1273" s="17" t="s">
        <v>133</v>
      </c>
      <c r="B1273" s="15" t="s">
        <v>140</v>
      </c>
      <c r="C1273" s="15" t="s">
        <v>1851</v>
      </c>
      <c r="D1273" s="15" t="s">
        <v>1849</v>
      </c>
      <c r="E1273" s="15" t="str">
        <f t="shared" si="249"/>
        <v>Thea Tran</v>
      </c>
      <c r="F1273" s="15" t="s">
        <v>128</v>
      </c>
      <c r="G1273" s="15">
        <v>999921595</v>
      </c>
      <c r="H1273" s="15" t="e">
        <f t="shared" si="250"/>
        <v>#VALUE!</v>
      </c>
      <c r="I1273" s="15"/>
      <c r="J1273" s="17" t="e">
        <f>(O1273+P1273+R1273+S1273+T1273+U1273)/2</f>
        <v>#VALUE!</v>
      </c>
      <c r="K1273" s="16"/>
      <c r="L1273" s="15"/>
      <c r="M1273" s="15"/>
      <c r="N1273" s="15"/>
      <c r="O1273" s="15">
        <f t="shared" si="260"/>
        <v>0</v>
      </c>
      <c r="P1273" s="15">
        <v>0</v>
      </c>
      <c r="Q1273" s="15">
        <f t="shared" si="261"/>
        <v>2</v>
      </c>
      <c r="R1273" s="15">
        <v>0</v>
      </c>
      <c r="S1273" s="15">
        <v>0</v>
      </c>
      <c r="T1273" s="15" t="str">
        <f t="shared" si="262"/>
        <v>27.2.</v>
      </c>
      <c r="U1273" s="15">
        <f t="shared" si="263"/>
        <v>0</v>
      </c>
      <c r="V1273" s="15"/>
      <c r="W1273" s="15"/>
      <c r="X1273" s="15"/>
      <c r="Y1273" s="15"/>
      <c r="Z1273" s="16"/>
      <c r="AA1273" s="15"/>
      <c r="AB1273" s="15"/>
      <c r="AC1273" s="15"/>
      <c r="AD1273" s="15"/>
      <c r="AE1273" s="15"/>
      <c r="AF1273" s="24"/>
      <c r="AG1273" s="15"/>
      <c r="AH1273" s="24"/>
      <c r="AI1273" s="15"/>
      <c r="AJ1273" s="24"/>
      <c r="AK1273" s="15"/>
      <c r="AL1273" s="24"/>
      <c r="AM1273" s="15"/>
      <c r="AN1273" s="24"/>
      <c r="AO1273" s="15"/>
      <c r="AP1273" s="24"/>
      <c r="AQ1273" s="15"/>
      <c r="AR1273" s="24"/>
      <c r="AS1273" s="15"/>
      <c r="AT1273" s="24"/>
      <c r="AU1273" s="15"/>
      <c r="AV1273" s="24"/>
      <c r="AW1273" s="15"/>
      <c r="AX1273" s="24"/>
      <c r="AY1273" s="15"/>
      <c r="AZ1273" s="15"/>
      <c r="BA1273" s="15"/>
      <c r="BB1273" s="24"/>
      <c r="BC1273" s="15"/>
      <c r="BD1273" s="24"/>
      <c r="BE1273" s="15"/>
      <c r="BF1273" s="24"/>
      <c r="BG1273" s="15"/>
      <c r="BH1273" s="24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24"/>
      <c r="CQ1273" s="15"/>
      <c r="CR1273" s="24"/>
      <c r="CS1273" s="15">
        <f t="shared" si="255"/>
        <v>0</v>
      </c>
      <c r="CT1273" s="15">
        <f t="shared" si="256"/>
        <v>98</v>
      </c>
      <c r="CU1273" s="15">
        <f t="shared" si="257"/>
        <v>2</v>
      </c>
      <c r="CV1273" s="15">
        <f t="shared" si="258"/>
        <v>0</v>
      </c>
      <c r="CW1273" s="15"/>
      <c r="CX1273" s="15"/>
      <c r="CY1273" s="15">
        <f t="shared" si="259"/>
        <v>0</v>
      </c>
      <c r="CZ1273" s="15">
        <f>GG1273</f>
        <v>0</v>
      </c>
      <c r="DA1273" s="20"/>
      <c r="DB1273" s="17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>
        <v>30</v>
      </c>
      <c r="DM1273" s="15"/>
      <c r="DN1273" s="15">
        <v>30</v>
      </c>
      <c r="DO1273" s="15"/>
      <c r="DP1273" s="17"/>
      <c r="DQ1273" s="15"/>
      <c r="DR1273" s="15"/>
      <c r="DS1273" s="15"/>
      <c r="DT1273" s="15"/>
      <c r="DU1273" s="15"/>
      <c r="DV1273" s="15"/>
      <c r="DW1273" s="15"/>
      <c r="DX1273" s="20"/>
      <c r="DY1273" s="15"/>
      <c r="DZ1273" s="20"/>
      <c r="EA1273" s="15"/>
      <c r="EB1273" s="20"/>
      <c r="EC1273" s="15" t="s">
        <v>3889</v>
      </c>
      <c r="ED1273" s="20">
        <v>8</v>
      </c>
      <c r="EE1273" s="15"/>
      <c r="EF1273" s="20"/>
      <c r="EG1273" s="15"/>
      <c r="EH1273" s="20"/>
      <c r="EI1273" s="15"/>
      <c r="EJ1273" s="20"/>
      <c r="EK1273" s="15"/>
      <c r="EL1273" s="20"/>
      <c r="EM1273" s="15"/>
      <c r="EN1273" s="20"/>
      <c r="EO1273" s="15"/>
      <c r="EP1273" s="20"/>
      <c r="EQ1273" s="15"/>
      <c r="ER1273" s="20"/>
      <c r="ES1273" s="15"/>
      <c r="ET1273" s="20"/>
      <c r="EU1273" s="15"/>
      <c r="EV1273" s="20"/>
      <c r="EW1273" s="15"/>
      <c r="EX1273" s="20"/>
      <c r="EY1273" s="15"/>
      <c r="EZ1273" s="20"/>
      <c r="FA1273" s="15"/>
      <c r="FB1273" s="20"/>
      <c r="FC1273" s="15"/>
      <c r="FD1273" s="20"/>
      <c r="FE1273" s="15"/>
      <c r="FF1273" s="20"/>
      <c r="FG1273" s="15"/>
      <c r="FH1273" s="20"/>
      <c r="FI1273" s="15"/>
      <c r="FJ1273" s="20"/>
      <c r="FK1273" s="15"/>
      <c r="FL1273" s="20"/>
      <c r="FM1273" s="15">
        <v>30</v>
      </c>
      <c r="FN1273" s="20">
        <v>1</v>
      </c>
      <c r="FO1273" s="15"/>
      <c r="FP1273" s="20"/>
      <c r="FQ1273" s="15"/>
      <c r="FR1273" s="20"/>
      <c r="FS1273" s="15"/>
      <c r="FT1273" s="20"/>
      <c r="FU1273" s="15"/>
      <c r="FV1273" s="20"/>
      <c r="FW1273" s="15"/>
      <c r="FX1273" s="20"/>
      <c r="FY1273" s="15">
        <v>68</v>
      </c>
      <c r="FZ1273" s="20">
        <v>3</v>
      </c>
      <c r="GA1273" s="15"/>
      <c r="GB1273" s="20"/>
      <c r="GC1273" s="15"/>
      <c r="GD1273" s="20"/>
      <c r="GE1273" s="15"/>
      <c r="GF1273" s="20"/>
      <c r="GG1273" s="170"/>
    </row>
    <row r="1274" spans="1:189" s="2" customFormat="1" ht="14" x14ac:dyDescent="0.3">
      <c r="A1274" s="15" t="s">
        <v>133</v>
      </c>
      <c r="B1274" s="15" t="s">
        <v>126</v>
      </c>
      <c r="C1274" s="15" t="s">
        <v>530</v>
      </c>
      <c r="D1274" s="15" t="s">
        <v>1649</v>
      </c>
      <c r="E1274" s="15" t="str">
        <f t="shared" si="249"/>
        <v>Aidan Roth</v>
      </c>
      <c r="F1274" s="15" t="s">
        <v>135</v>
      </c>
      <c r="G1274" s="15">
        <v>999921611</v>
      </c>
      <c r="H1274" s="15">
        <f t="shared" si="250"/>
        <v>151.4</v>
      </c>
      <c r="I1274" s="15"/>
      <c r="J1274" s="15"/>
      <c r="K1274" s="16"/>
      <c r="L1274" s="15"/>
      <c r="M1274" s="15"/>
      <c r="N1274" s="15"/>
      <c r="O1274" s="15">
        <f t="shared" si="260"/>
        <v>0</v>
      </c>
      <c r="P1274" s="15">
        <v>0</v>
      </c>
      <c r="Q1274" s="15">
        <f t="shared" si="261"/>
        <v>1</v>
      </c>
      <c r="R1274" s="15">
        <v>0</v>
      </c>
      <c r="S1274" s="15">
        <v>0</v>
      </c>
      <c r="T1274" s="15">
        <f t="shared" si="262"/>
        <v>20.399999999999999</v>
      </c>
      <c r="U1274" s="15">
        <f t="shared" si="263"/>
        <v>0</v>
      </c>
      <c r="V1274" s="15"/>
      <c r="W1274" s="15"/>
      <c r="X1274" s="15"/>
      <c r="Y1274" s="15"/>
      <c r="Z1274" s="16"/>
      <c r="AA1274" s="15"/>
      <c r="AB1274" s="15"/>
      <c r="AC1274" s="15"/>
      <c r="AD1274" s="15"/>
      <c r="AE1274" s="15"/>
      <c r="AF1274" s="24"/>
      <c r="AG1274" s="15"/>
      <c r="AH1274" s="24"/>
      <c r="AI1274" s="15"/>
      <c r="AJ1274" s="24"/>
      <c r="AK1274" s="15"/>
      <c r="AL1274" s="24"/>
      <c r="AM1274" s="15"/>
      <c r="AN1274" s="24"/>
      <c r="AO1274" s="15"/>
      <c r="AP1274" s="24"/>
      <c r="AQ1274" s="15"/>
      <c r="AR1274" s="24"/>
      <c r="AS1274" s="15"/>
      <c r="AT1274" s="24"/>
      <c r="AU1274" s="15"/>
      <c r="AV1274" s="24"/>
      <c r="AW1274" s="15"/>
      <c r="AX1274" s="24"/>
      <c r="AY1274" s="15"/>
      <c r="AZ1274" s="15"/>
      <c r="BA1274" s="15"/>
      <c r="BB1274" s="24"/>
      <c r="BC1274" s="15"/>
      <c r="BD1274" s="24"/>
      <c r="BE1274" s="15"/>
      <c r="BF1274" s="24"/>
      <c r="BG1274" s="15"/>
      <c r="BH1274" s="24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24"/>
      <c r="CQ1274" s="15"/>
      <c r="CR1274" s="24"/>
      <c r="CS1274" s="15">
        <f t="shared" si="255"/>
        <v>0</v>
      </c>
      <c r="CT1274" s="15">
        <f t="shared" si="256"/>
        <v>131</v>
      </c>
      <c r="CU1274" s="15">
        <f t="shared" si="257"/>
        <v>2</v>
      </c>
      <c r="CV1274" s="15">
        <f t="shared" si="258"/>
        <v>0</v>
      </c>
      <c r="CW1274" s="15"/>
      <c r="CX1274" s="15"/>
      <c r="CY1274" s="15">
        <f t="shared" si="259"/>
        <v>0</v>
      </c>
      <c r="CZ1274" s="15">
        <f>GG1274</f>
        <v>0</v>
      </c>
      <c r="DA1274" s="20"/>
      <c r="DB1274" s="17"/>
      <c r="DC1274" s="15"/>
      <c r="DD1274" s="15">
        <v>90</v>
      </c>
      <c r="DE1274" s="15"/>
      <c r="DF1274" s="15"/>
      <c r="DG1274" s="15"/>
      <c r="DH1274" s="15"/>
      <c r="DI1274" s="15">
        <v>36</v>
      </c>
      <c r="DJ1274" s="15"/>
      <c r="DK1274" s="15"/>
      <c r="DL1274" s="15"/>
      <c r="DM1274" s="15"/>
      <c r="DN1274" s="15"/>
      <c r="DO1274" s="15"/>
      <c r="DP1274" s="17"/>
      <c r="DQ1274" s="15"/>
      <c r="DR1274" s="15"/>
      <c r="DS1274" s="15"/>
      <c r="DT1274" s="15"/>
      <c r="DU1274" s="15"/>
      <c r="DV1274" s="15"/>
      <c r="DW1274" s="15"/>
      <c r="DX1274" s="20"/>
      <c r="DY1274" s="15"/>
      <c r="DZ1274" s="20"/>
      <c r="EA1274" s="15"/>
      <c r="EB1274" s="20"/>
      <c r="EC1274" s="15">
        <v>20.399999999999999</v>
      </c>
      <c r="ED1274" s="20" t="s">
        <v>129</v>
      </c>
      <c r="EE1274" s="15"/>
      <c r="EF1274" s="20"/>
      <c r="EG1274" s="15"/>
      <c r="EH1274" s="20"/>
      <c r="EI1274" s="15"/>
      <c r="EJ1274" s="20"/>
      <c r="EK1274" s="15"/>
      <c r="EL1274" s="20"/>
      <c r="EM1274" s="15"/>
      <c r="EN1274" s="20"/>
      <c r="EO1274" s="15"/>
      <c r="EP1274" s="20"/>
      <c r="EQ1274" s="15"/>
      <c r="ER1274" s="20"/>
      <c r="ES1274" s="15"/>
      <c r="ET1274" s="20"/>
      <c r="EU1274" s="15">
        <v>63</v>
      </c>
      <c r="EV1274" s="20">
        <v>5</v>
      </c>
      <c r="EW1274" s="15"/>
      <c r="EX1274" s="20"/>
      <c r="EY1274" s="15"/>
      <c r="EZ1274" s="20"/>
      <c r="FA1274" s="15"/>
      <c r="FB1274" s="20"/>
      <c r="FC1274" s="15"/>
      <c r="FD1274" s="20"/>
      <c r="FE1274" s="15"/>
      <c r="FF1274" s="20"/>
      <c r="FG1274" s="15"/>
      <c r="FH1274" s="20"/>
      <c r="FI1274" s="15"/>
      <c r="FJ1274" s="20"/>
      <c r="FK1274" s="15"/>
      <c r="FL1274" s="20"/>
      <c r="FM1274" s="15"/>
      <c r="FN1274" s="20"/>
      <c r="FO1274" s="15"/>
      <c r="FP1274" s="20"/>
      <c r="FQ1274" s="15"/>
      <c r="FR1274" s="20"/>
      <c r="FS1274" s="15">
        <v>68</v>
      </c>
      <c r="FT1274" s="20">
        <v>4</v>
      </c>
      <c r="FU1274" s="15"/>
      <c r="FV1274" s="20"/>
      <c r="FW1274" s="15"/>
      <c r="FX1274" s="20"/>
      <c r="FY1274" s="15"/>
      <c r="FZ1274" s="20"/>
      <c r="GA1274" s="15"/>
      <c r="GB1274" s="20"/>
      <c r="GC1274" s="15"/>
      <c r="GD1274" s="20"/>
      <c r="GE1274" s="15"/>
      <c r="GF1274" s="20"/>
      <c r="GG1274" s="170"/>
    </row>
    <row r="1275" spans="1:189" s="2" customFormat="1" ht="14" x14ac:dyDescent="0.3">
      <c r="A1275" s="85" t="s">
        <v>133</v>
      </c>
      <c r="B1275" s="85" t="s">
        <v>142</v>
      </c>
      <c r="C1275" s="85" t="s">
        <v>4050</v>
      </c>
      <c r="D1275" s="85" t="s">
        <v>4051</v>
      </c>
      <c r="E1275" s="15" t="str">
        <f t="shared" si="249"/>
        <v>Cadence Bravo</v>
      </c>
      <c r="F1275" s="85" t="s">
        <v>128</v>
      </c>
      <c r="G1275" s="15">
        <v>999921612</v>
      </c>
      <c r="H1275" s="15">
        <f t="shared" si="250"/>
        <v>68</v>
      </c>
      <c r="I1275" s="15"/>
      <c r="J1275" s="15"/>
      <c r="K1275" s="16"/>
      <c r="L1275" s="15"/>
      <c r="M1275" s="15"/>
      <c r="N1275" s="15"/>
      <c r="O1275" s="15">
        <f t="shared" si="260"/>
        <v>0</v>
      </c>
      <c r="P1275" s="15">
        <v>0</v>
      </c>
      <c r="Q1275" s="15">
        <f t="shared" si="261"/>
        <v>0</v>
      </c>
      <c r="R1275" s="15">
        <v>0</v>
      </c>
      <c r="S1275" s="15">
        <v>0</v>
      </c>
      <c r="T1275" s="15">
        <f t="shared" si="262"/>
        <v>0</v>
      </c>
      <c r="U1275" s="15">
        <f t="shared" si="263"/>
        <v>0</v>
      </c>
      <c r="V1275" s="15"/>
      <c r="W1275" s="15"/>
      <c r="X1275" s="15"/>
      <c r="Y1275" s="15"/>
      <c r="Z1275" s="16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>
        <f t="shared" si="255"/>
        <v>0</v>
      </c>
      <c r="CT1275" s="15">
        <f t="shared" si="256"/>
        <v>68</v>
      </c>
      <c r="CU1275" s="15">
        <f t="shared" si="257"/>
        <v>0</v>
      </c>
      <c r="CV1275" s="15">
        <f t="shared" si="258"/>
        <v>0</v>
      </c>
      <c r="CW1275" s="15"/>
      <c r="CX1275" s="15"/>
      <c r="CY1275" s="15">
        <f t="shared" si="259"/>
        <v>0</v>
      </c>
      <c r="CZ1275" s="15">
        <f>GG1275</f>
        <v>0</v>
      </c>
      <c r="DA1275" s="16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20"/>
      <c r="DY1275" s="15"/>
      <c r="DZ1275" s="20"/>
      <c r="EA1275" s="15"/>
      <c r="EB1275" s="20"/>
      <c r="EC1275" s="15"/>
      <c r="ED1275" s="20"/>
      <c r="EE1275" s="15"/>
      <c r="EF1275" s="20"/>
      <c r="EG1275" s="15"/>
      <c r="EH1275" s="20"/>
      <c r="EI1275" s="15"/>
      <c r="EJ1275" s="20"/>
      <c r="EK1275" s="15"/>
      <c r="EL1275" s="20"/>
      <c r="EM1275" s="15"/>
      <c r="EN1275" s="20"/>
      <c r="EO1275" s="15"/>
      <c r="EP1275" s="20"/>
      <c r="EQ1275" s="15"/>
      <c r="ER1275" s="20"/>
      <c r="ES1275" s="15"/>
      <c r="ET1275" s="20"/>
      <c r="EU1275" s="15"/>
      <c r="EV1275" s="20"/>
      <c r="EW1275" s="15"/>
      <c r="EX1275" s="20"/>
      <c r="EY1275" s="15"/>
      <c r="EZ1275" s="20"/>
      <c r="FA1275" s="15"/>
      <c r="FB1275" s="20"/>
      <c r="FC1275" s="15"/>
      <c r="FD1275" s="20"/>
      <c r="FE1275" s="15"/>
      <c r="FF1275" s="20"/>
      <c r="FG1275" s="15"/>
      <c r="FH1275" s="20"/>
      <c r="FI1275" s="15"/>
      <c r="FJ1275" s="20"/>
      <c r="FK1275" s="15"/>
      <c r="FL1275" s="16"/>
      <c r="FM1275" s="15"/>
      <c r="FN1275" s="16"/>
      <c r="FO1275" s="15">
        <v>68</v>
      </c>
      <c r="FP1275" s="20"/>
      <c r="FQ1275" s="15"/>
      <c r="FR1275" s="16"/>
      <c r="FS1275" s="15"/>
      <c r="FT1275" s="20"/>
      <c r="FU1275" s="15"/>
      <c r="FV1275" s="20"/>
      <c r="FW1275" s="15"/>
      <c r="FX1275" s="20"/>
      <c r="FY1275" s="15"/>
      <c r="FZ1275" s="20"/>
      <c r="GA1275" s="15"/>
      <c r="GB1275" s="20"/>
      <c r="GC1275" s="15"/>
      <c r="GD1275" s="20"/>
      <c r="GE1275" s="15"/>
      <c r="GF1275" s="20"/>
      <c r="GG1275" s="170"/>
    </row>
    <row r="1276" spans="1:189" s="2" customFormat="1" ht="14" x14ac:dyDescent="0.3">
      <c r="A1276" s="85" t="s">
        <v>130</v>
      </c>
      <c r="B1276" s="85" t="s">
        <v>142</v>
      </c>
      <c r="C1276" s="85" t="s">
        <v>4032</v>
      </c>
      <c r="D1276" s="85" t="s">
        <v>4033</v>
      </c>
      <c r="E1276" s="15" t="str">
        <f t="shared" si="249"/>
        <v>Faye Cahyadi</v>
      </c>
      <c r="F1276" s="85" t="s">
        <v>128</v>
      </c>
      <c r="G1276" s="15">
        <v>999921615</v>
      </c>
      <c r="H1276" s="15">
        <f t="shared" si="250"/>
        <v>51</v>
      </c>
      <c r="I1276" s="15"/>
      <c r="J1276" s="15"/>
      <c r="K1276" s="16"/>
      <c r="L1276" s="15"/>
      <c r="M1276" s="15"/>
      <c r="N1276" s="15"/>
      <c r="O1276" s="15">
        <f t="shared" si="260"/>
        <v>0</v>
      </c>
      <c r="P1276" s="15">
        <v>0</v>
      </c>
      <c r="Q1276" s="15">
        <f t="shared" si="261"/>
        <v>0</v>
      </c>
      <c r="R1276" s="15">
        <v>0</v>
      </c>
      <c r="S1276" s="15">
        <v>0</v>
      </c>
      <c r="T1276" s="15">
        <f t="shared" si="262"/>
        <v>0</v>
      </c>
      <c r="U1276" s="15">
        <f t="shared" si="263"/>
        <v>0</v>
      </c>
      <c r="V1276" s="15"/>
      <c r="W1276" s="15"/>
      <c r="X1276" s="15"/>
      <c r="Y1276" s="15"/>
      <c r="Z1276" s="16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>
        <f t="shared" si="255"/>
        <v>0</v>
      </c>
      <c r="CT1276" s="15">
        <f t="shared" si="256"/>
        <v>51</v>
      </c>
      <c r="CU1276" s="15">
        <f t="shared" si="257"/>
        <v>0</v>
      </c>
      <c r="CV1276" s="15">
        <f t="shared" si="258"/>
        <v>0</v>
      </c>
      <c r="CW1276" s="15"/>
      <c r="CX1276" s="15"/>
      <c r="CY1276" s="15">
        <f t="shared" si="259"/>
        <v>0</v>
      </c>
      <c r="CZ1276" s="15">
        <f>GG1276</f>
        <v>0</v>
      </c>
      <c r="DA1276" s="16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20"/>
      <c r="DY1276" s="15"/>
      <c r="DZ1276" s="20"/>
      <c r="EA1276" s="15"/>
      <c r="EB1276" s="20"/>
      <c r="EC1276" s="15"/>
      <c r="ED1276" s="20"/>
      <c r="EE1276" s="15"/>
      <c r="EF1276" s="20"/>
      <c r="EG1276" s="15"/>
      <c r="EH1276" s="20"/>
      <c r="EI1276" s="15"/>
      <c r="EJ1276" s="20"/>
      <c r="EK1276" s="15"/>
      <c r="EL1276" s="20"/>
      <c r="EM1276" s="15"/>
      <c r="EN1276" s="20"/>
      <c r="EO1276" s="15"/>
      <c r="EP1276" s="20"/>
      <c r="EQ1276" s="15"/>
      <c r="ER1276" s="20"/>
      <c r="ES1276" s="15"/>
      <c r="ET1276" s="20"/>
      <c r="EU1276" s="15"/>
      <c r="EV1276" s="20"/>
      <c r="EW1276" s="15"/>
      <c r="EX1276" s="20"/>
      <c r="EY1276" s="15"/>
      <c r="EZ1276" s="20"/>
      <c r="FA1276" s="15"/>
      <c r="FB1276" s="20"/>
      <c r="FC1276" s="15"/>
      <c r="FD1276" s="20"/>
      <c r="FE1276" s="15"/>
      <c r="FF1276" s="20"/>
      <c r="FG1276" s="15"/>
      <c r="FH1276" s="20"/>
      <c r="FI1276" s="15"/>
      <c r="FJ1276" s="20"/>
      <c r="FK1276" s="15"/>
      <c r="FL1276" s="20"/>
      <c r="FM1276" s="15"/>
      <c r="FN1276" s="16"/>
      <c r="FO1276" s="15">
        <v>51</v>
      </c>
      <c r="FP1276" s="20"/>
      <c r="FQ1276" s="15"/>
      <c r="FR1276" s="16"/>
      <c r="FS1276" s="15"/>
      <c r="FT1276" s="20"/>
      <c r="FU1276" s="15"/>
      <c r="FV1276" s="20"/>
      <c r="FW1276" s="15"/>
      <c r="FX1276" s="20"/>
      <c r="FY1276" s="15"/>
      <c r="FZ1276" s="20"/>
      <c r="GA1276" s="15"/>
      <c r="GB1276" s="20"/>
      <c r="GC1276" s="15"/>
      <c r="GD1276" s="20"/>
      <c r="GE1276" s="15"/>
      <c r="GF1276" s="20"/>
      <c r="GG1276" s="170"/>
    </row>
    <row r="1277" spans="1:189" s="2" customFormat="1" ht="14" x14ac:dyDescent="0.3">
      <c r="A1277" s="15" t="s">
        <v>130</v>
      </c>
      <c r="B1277" s="15" t="s">
        <v>142</v>
      </c>
      <c r="C1277" s="15" t="s">
        <v>1890</v>
      </c>
      <c r="D1277" s="15" t="s">
        <v>1891</v>
      </c>
      <c r="E1277" s="15" t="str">
        <f t="shared" si="249"/>
        <v>Roger Vath, Jr.</v>
      </c>
      <c r="F1277" s="15" t="s">
        <v>135</v>
      </c>
      <c r="G1277" s="15">
        <v>999921622</v>
      </c>
      <c r="H1277" s="15">
        <f t="shared" si="250"/>
        <v>39</v>
      </c>
      <c r="I1277" s="15"/>
      <c r="J1277" s="17">
        <f>(O1277+P1277+R1277+S1277+T1277+U1277)/2</f>
        <v>39</v>
      </c>
      <c r="K1277" s="16"/>
      <c r="L1277" s="15"/>
      <c r="M1277" s="15"/>
      <c r="N1277" s="15"/>
      <c r="O1277" s="15">
        <f t="shared" si="260"/>
        <v>0</v>
      </c>
      <c r="P1277" s="15">
        <v>0</v>
      </c>
      <c r="Q1277" s="15">
        <f t="shared" si="261"/>
        <v>1</v>
      </c>
      <c r="R1277" s="15">
        <v>0</v>
      </c>
      <c r="S1277" s="15">
        <v>0</v>
      </c>
      <c r="T1277" s="15">
        <f t="shared" si="262"/>
        <v>78</v>
      </c>
      <c r="U1277" s="15">
        <f t="shared" si="263"/>
        <v>0</v>
      </c>
      <c r="V1277" s="15"/>
      <c r="W1277" s="15"/>
      <c r="X1277" s="15"/>
      <c r="Y1277" s="15"/>
      <c r="Z1277" s="16"/>
      <c r="AA1277" s="15"/>
      <c r="AB1277" s="15"/>
      <c r="AC1277" s="15"/>
      <c r="AD1277" s="15"/>
      <c r="AE1277" s="15"/>
      <c r="AF1277" s="24"/>
      <c r="AG1277" s="15"/>
      <c r="AH1277" s="24"/>
      <c r="AI1277" s="15"/>
      <c r="AJ1277" s="24"/>
      <c r="AK1277" s="15"/>
      <c r="AL1277" s="24"/>
      <c r="AM1277" s="15"/>
      <c r="AN1277" s="24"/>
      <c r="AO1277" s="15"/>
      <c r="AP1277" s="24"/>
      <c r="AQ1277" s="15"/>
      <c r="AR1277" s="24"/>
      <c r="AS1277" s="15"/>
      <c r="AT1277" s="24"/>
      <c r="AU1277" s="15"/>
      <c r="AV1277" s="24"/>
      <c r="AW1277" s="15"/>
      <c r="AX1277" s="24"/>
      <c r="AY1277" s="15"/>
      <c r="AZ1277" s="15"/>
      <c r="BA1277" s="15"/>
      <c r="BB1277" s="24"/>
      <c r="BC1277" s="15"/>
      <c r="BD1277" s="24"/>
      <c r="BE1277" s="15"/>
      <c r="BF1277" s="24"/>
      <c r="BG1277" s="15"/>
      <c r="BH1277" s="24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24"/>
      <c r="CQ1277" s="15"/>
      <c r="CR1277" s="24"/>
      <c r="CS1277" s="15">
        <f t="shared" si="255"/>
        <v>0</v>
      </c>
      <c r="CT1277" s="15">
        <f t="shared" si="256"/>
        <v>0</v>
      </c>
      <c r="CU1277" s="15">
        <f t="shared" si="257"/>
        <v>0</v>
      </c>
      <c r="CV1277" s="15">
        <f t="shared" si="258"/>
        <v>0</v>
      </c>
      <c r="CW1277" s="15"/>
      <c r="CX1277" s="15"/>
      <c r="CY1277" s="15">
        <f t="shared" si="259"/>
        <v>0</v>
      </c>
      <c r="CZ1277" s="15">
        <f>GG1277</f>
        <v>0</v>
      </c>
      <c r="DA1277" s="20"/>
      <c r="DB1277" s="17"/>
      <c r="DC1277" s="15"/>
      <c r="DD1277" s="15">
        <v>68</v>
      </c>
      <c r="DE1277" s="15"/>
      <c r="DF1277" s="15"/>
      <c r="DG1277" s="15"/>
      <c r="DH1277" s="15"/>
      <c r="DI1277" s="15">
        <v>120</v>
      </c>
      <c r="DJ1277" s="15"/>
      <c r="DK1277" s="15"/>
      <c r="DL1277" s="15"/>
      <c r="DM1277" s="15"/>
      <c r="DN1277" s="15"/>
      <c r="DO1277" s="15"/>
      <c r="DP1277" s="17"/>
      <c r="DQ1277" s="15"/>
      <c r="DR1277" s="15"/>
      <c r="DS1277" s="15"/>
      <c r="DT1277" s="15"/>
      <c r="DU1277" s="15"/>
      <c r="DV1277" s="15"/>
      <c r="DW1277" s="15"/>
      <c r="DX1277" s="20"/>
      <c r="DY1277" s="15"/>
      <c r="DZ1277" s="20"/>
      <c r="EA1277" s="15"/>
      <c r="EB1277" s="20"/>
      <c r="EC1277" s="15">
        <v>78</v>
      </c>
      <c r="ED1277" s="20">
        <v>6</v>
      </c>
      <c r="EE1277" s="15"/>
      <c r="EF1277" s="20"/>
      <c r="EG1277" s="15"/>
      <c r="EH1277" s="20"/>
      <c r="EI1277" s="15"/>
      <c r="EJ1277" s="20"/>
      <c r="EK1277" s="15"/>
      <c r="EL1277" s="20"/>
      <c r="EM1277" s="15"/>
      <c r="EN1277" s="20"/>
      <c r="EO1277" s="15"/>
      <c r="EP1277" s="20"/>
      <c r="EQ1277" s="15"/>
      <c r="ER1277" s="20"/>
      <c r="ES1277" s="15"/>
      <c r="ET1277" s="20"/>
      <c r="EU1277" s="15"/>
      <c r="EV1277" s="20"/>
      <c r="EW1277" s="15"/>
      <c r="EX1277" s="20"/>
      <c r="EY1277" s="15"/>
      <c r="EZ1277" s="20"/>
      <c r="FA1277" s="15"/>
      <c r="FB1277" s="20"/>
      <c r="FC1277" s="15"/>
      <c r="FD1277" s="20"/>
      <c r="FE1277" s="15"/>
      <c r="FF1277" s="20"/>
      <c r="FG1277" s="15"/>
      <c r="FH1277" s="20"/>
      <c r="FI1277" s="15"/>
      <c r="FJ1277" s="20"/>
      <c r="FK1277" s="15"/>
      <c r="FL1277" s="20"/>
      <c r="FM1277" s="15"/>
      <c r="FN1277" s="20"/>
      <c r="FO1277" s="15"/>
      <c r="FP1277" s="20"/>
      <c r="FQ1277" s="15"/>
      <c r="FR1277" s="20"/>
      <c r="FS1277" s="15"/>
      <c r="FT1277" s="20"/>
      <c r="FU1277" s="15"/>
      <c r="FV1277" s="20"/>
      <c r="FW1277" s="15"/>
      <c r="FX1277" s="20"/>
      <c r="FY1277" s="15"/>
      <c r="FZ1277" s="20"/>
      <c r="GA1277" s="15"/>
      <c r="GB1277" s="20"/>
      <c r="GC1277" s="15"/>
      <c r="GD1277" s="20"/>
      <c r="GE1277" s="15"/>
      <c r="GF1277" s="20"/>
      <c r="GG1277" s="170"/>
    </row>
    <row r="1278" spans="1:189" s="2" customFormat="1" ht="14" x14ac:dyDescent="0.3">
      <c r="A1278" s="15" t="s">
        <v>2903</v>
      </c>
      <c r="B1278" s="15" t="s">
        <v>142</v>
      </c>
      <c r="C1278" s="15" t="s">
        <v>1823</v>
      </c>
      <c r="D1278" s="15" t="s">
        <v>1822</v>
      </c>
      <c r="E1278" s="15" t="str">
        <f t="shared" si="249"/>
        <v>Kyo Thai</v>
      </c>
      <c r="F1278" s="15" t="s">
        <v>135</v>
      </c>
      <c r="G1278" s="15">
        <v>999921625</v>
      </c>
      <c r="H1278" s="15">
        <f t="shared" si="250"/>
        <v>40</v>
      </c>
      <c r="I1278" s="15"/>
      <c r="J1278" s="15"/>
      <c r="K1278" s="16"/>
      <c r="L1278" s="15"/>
      <c r="M1278" s="15"/>
      <c r="N1278" s="15"/>
      <c r="O1278" s="15">
        <f t="shared" si="260"/>
        <v>0</v>
      </c>
      <c r="P1278" s="15">
        <v>0</v>
      </c>
      <c r="Q1278" s="15">
        <f t="shared" si="261"/>
        <v>1</v>
      </c>
      <c r="R1278" s="15">
        <v>0</v>
      </c>
      <c r="S1278" s="15">
        <v>0</v>
      </c>
      <c r="T1278" s="15">
        <f t="shared" si="262"/>
        <v>40</v>
      </c>
      <c r="U1278" s="15">
        <f t="shared" si="263"/>
        <v>0</v>
      </c>
      <c r="V1278" s="15"/>
      <c r="W1278" s="15"/>
      <c r="X1278" s="15"/>
      <c r="Y1278" s="15"/>
      <c r="Z1278" s="16"/>
      <c r="AA1278" s="15"/>
      <c r="AB1278" s="15"/>
      <c r="AC1278" s="15"/>
      <c r="AD1278" s="15"/>
      <c r="AE1278" s="15"/>
      <c r="AF1278" s="24"/>
      <c r="AG1278" s="15"/>
      <c r="AH1278" s="24"/>
      <c r="AI1278" s="15"/>
      <c r="AJ1278" s="24"/>
      <c r="AK1278" s="15"/>
      <c r="AL1278" s="24"/>
      <c r="AM1278" s="15"/>
      <c r="AN1278" s="24"/>
      <c r="AO1278" s="15"/>
      <c r="AP1278" s="24"/>
      <c r="AQ1278" s="15"/>
      <c r="AR1278" s="24"/>
      <c r="AS1278" s="15"/>
      <c r="AT1278" s="24"/>
      <c r="AU1278" s="15"/>
      <c r="AV1278" s="24"/>
      <c r="AW1278" s="15"/>
      <c r="AX1278" s="24"/>
      <c r="AY1278" s="15"/>
      <c r="AZ1278" s="15"/>
      <c r="BA1278" s="15"/>
      <c r="BB1278" s="24"/>
      <c r="BC1278" s="15"/>
      <c r="BD1278" s="24"/>
      <c r="BE1278" s="15"/>
      <c r="BF1278" s="24"/>
      <c r="BG1278" s="15"/>
      <c r="BH1278" s="24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24"/>
      <c r="CQ1278" s="15"/>
      <c r="CR1278" s="24"/>
      <c r="CS1278" s="15">
        <f t="shared" si="255"/>
        <v>0</v>
      </c>
      <c r="CT1278" s="15">
        <f t="shared" si="256"/>
        <v>0</v>
      </c>
      <c r="CU1278" s="15">
        <f t="shared" si="257"/>
        <v>0</v>
      </c>
      <c r="CV1278" s="15">
        <f t="shared" si="258"/>
        <v>0</v>
      </c>
      <c r="CW1278" s="15"/>
      <c r="CX1278" s="15"/>
      <c r="CY1278" s="15">
        <f t="shared" si="259"/>
        <v>0</v>
      </c>
      <c r="CZ1278" s="15">
        <f>GG1278</f>
        <v>0</v>
      </c>
      <c r="DA1278" s="20"/>
      <c r="DB1278" s="17"/>
      <c r="DC1278" s="15"/>
      <c r="DD1278" s="15">
        <v>30</v>
      </c>
      <c r="DE1278" s="15"/>
      <c r="DF1278" s="15"/>
      <c r="DG1278" s="15"/>
      <c r="DH1278" s="15"/>
      <c r="DI1278" s="15">
        <v>30</v>
      </c>
      <c r="DJ1278" s="15"/>
      <c r="DK1278" s="15"/>
      <c r="DL1278" s="15"/>
      <c r="DM1278" s="15"/>
      <c r="DN1278" s="15"/>
      <c r="DO1278" s="15"/>
      <c r="DP1278" s="17"/>
      <c r="DQ1278" s="15"/>
      <c r="DR1278" s="15"/>
      <c r="DS1278" s="15"/>
      <c r="DT1278" s="15"/>
      <c r="DU1278" s="15"/>
      <c r="DV1278" s="15"/>
      <c r="DW1278" s="15"/>
      <c r="DX1278" s="20"/>
      <c r="DY1278" s="15"/>
      <c r="DZ1278" s="20"/>
      <c r="EA1278" s="15"/>
      <c r="EB1278" s="20"/>
      <c r="EC1278" s="15">
        <v>40</v>
      </c>
      <c r="ED1278" s="20">
        <v>1</v>
      </c>
      <c r="EE1278" s="15"/>
      <c r="EF1278" s="20"/>
      <c r="EG1278" s="15"/>
      <c r="EH1278" s="20"/>
      <c r="EI1278" s="15"/>
      <c r="EJ1278" s="20"/>
      <c r="EK1278" s="15"/>
      <c r="EL1278" s="20"/>
      <c r="EM1278" s="15"/>
      <c r="EN1278" s="20"/>
      <c r="EO1278" s="15"/>
      <c r="EP1278" s="20"/>
      <c r="EQ1278" s="15"/>
      <c r="ER1278" s="20"/>
      <c r="ES1278" s="15"/>
      <c r="ET1278" s="20"/>
      <c r="EU1278" s="15"/>
      <c r="EV1278" s="20"/>
      <c r="EW1278" s="15"/>
      <c r="EX1278" s="20"/>
      <c r="EY1278" s="15"/>
      <c r="EZ1278" s="20"/>
      <c r="FA1278" s="15"/>
      <c r="FB1278" s="20"/>
      <c r="FC1278" s="15"/>
      <c r="FD1278" s="20"/>
      <c r="FE1278" s="15"/>
      <c r="FF1278" s="20"/>
      <c r="FG1278" s="15"/>
      <c r="FH1278" s="20"/>
      <c r="FI1278" s="15"/>
      <c r="FJ1278" s="20"/>
      <c r="FK1278" s="15"/>
      <c r="FL1278" s="20"/>
      <c r="FM1278" s="15"/>
      <c r="FN1278" s="20"/>
      <c r="FO1278" s="15"/>
      <c r="FP1278" s="20"/>
      <c r="FQ1278" s="15"/>
      <c r="FR1278" s="20"/>
      <c r="FS1278" s="15"/>
      <c r="FT1278" s="20"/>
      <c r="FU1278" s="15"/>
      <c r="FV1278" s="20"/>
      <c r="FW1278" s="15"/>
      <c r="FX1278" s="20"/>
      <c r="FY1278" s="15"/>
      <c r="FZ1278" s="20"/>
      <c r="GA1278" s="15"/>
      <c r="GB1278" s="20"/>
      <c r="GC1278" s="15"/>
      <c r="GD1278" s="20"/>
      <c r="GE1278" s="15"/>
      <c r="GF1278" s="20"/>
      <c r="GG1278" s="170"/>
    </row>
    <row r="1279" spans="1:189" s="2" customFormat="1" ht="14" x14ac:dyDescent="0.3">
      <c r="A1279" s="15" t="s">
        <v>125</v>
      </c>
      <c r="B1279" s="15" t="s">
        <v>126</v>
      </c>
      <c r="C1279" s="15" t="s">
        <v>2293</v>
      </c>
      <c r="D1279" s="15" t="s">
        <v>1638</v>
      </c>
      <c r="E1279" s="15" t="str">
        <f t="shared" si="249"/>
        <v>Kenia Rodriguez</v>
      </c>
      <c r="F1279" s="17" t="s">
        <v>128</v>
      </c>
      <c r="G1279" s="15">
        <v>999921628</v>
      </c>
      <c r="H1279" s="15">
        <f t="shared" si="250"/>
        <v>32</v>
      </c>
      <c r="I1279" s="15"/>
      <c r="J1279" s="15"/>
      <c r="K1279" s="16"/>
      <c r="L1279" s="15"/>
      <c r="M1279" s="15"/>
      <c r="N1279" s="15"/>
      <c r="O1279" s="15">
        <f t="shared" si="260"/>
        <v>32</v>
      </c>
      <c r="P1279" s="15">
        <v>0</v>
      </c>
      <c r="Q1279" s="15">
        <f t="shared" si="261"/>
        <v>0</v>
      </c>
      <c r="R1279" s="15">
        <v>0</v>
      </c>
      <c r="S1279" s="15">
        <v>0</v>
      </c>
      <c r="T1279" s="15">
        <f t="shared" si="262"/>
        <v>0</v>
      </c>
      <c r="U1279" s="15">
        <f t="shared" si="263"/>
        <v>0</v>
      </c>
      <c r="V1279" s="15"/>
      <c r="W1279" s="15"/>
      <c r="X1279" s="15"/>
      <c r="Y1279" s="15"/>
      <c r="Z1279" s="16"/>
      <c r="AA1279" s="15"/>
      <c r="AB1279" s="24"/>
      <c r="AC1279" s="15"/>
      <c r="AD1279" s="15"/>
      <c r="AE1279" s="15"/>
      <c r="AF1279" s="15"/>
      <c r="AG1279" s="15"/>
      <c r="AH1279" s="24"/>
      <c r="AI1279" s="15"/>
      <c r="AJ1279" s="15"/>
      <c r="AK1279" s="15"/>
      <c r="AL1279" s="15"/>
      <c r="AM1279" s="15"/>
      <c r="AN1279" s="24"/>
      <c r="AO1279" s="15"/>
      <c r="AP1279" s="24"/>
      <c r="AQ1279" s="15"/>
      <c r="AR1279" s="24"/>
      <c r="AS1279" s="15"/>
      <c r="AT1279" s="24"/>
      <c r="AU1279" s="15"/>
      <c r="AV1279" s="24"/>
      <c r="AW1279" s="15"/>
      <c r="AX1279" s="24"/>
      <c r="AY1279" s="15"/>
      <c r="AZ1279" s="15"/>
      <c r="BA1279" s="15"/>
      <c r="BB1279" s="15"/>
      <c r="BC1279" s="15"/>
      <c r="BD1279" s="15"/>
      <c r="BE1279" s="15"/>
      <c r="BF1279" s="24"/>
      <c r="BG1279" s="15"/>
      <c r="BH1279" s="24"/>
      <c r="BI1279" s="15"/>
      <c r="BJ1279" s="24"/>
      <c r="BK1279" s="15"/>
      <c r="BL1279" s="24"/>
      <c r="BM1279" s="15"/>
      <c r="BN1279" s="24"/>
      <c r="BO1279" s="15"/>
      <c r="BP1279" s="24"/>
      <c r="BQ1279" s="15"/>
      <c r="BR1279" s="24"/>
      <c r="BS1279" s="15"/>
      <c r="BT1279" s="24"/>
      <c r="BU1279" s="15"/>
      <c r="BV1279" s="24"/>
      <c r="BW1279" s="15"/>
      <c r="BX1279" s="24"/>
      <c r="BY1279" s="15"/>
      <c r="BZ1279" s="24"/>
      <c r="CA1279" s="15"/>
      <c r="CB1279" s="24"/>
      <c r="CC1279" s="15"/>
      <c r="CD1279" s="24"/>
      <c r="CE1279" s="15"/>
      <c r="CF1279" s="24"/>
      <c r="CG1279" s="15"/>
      <c r="CH1279" s="25"/>
      <c r="CI1279" s="15"/>
      <c r="CJ1279" s="25"/>
      <c r="CK1279" s="15"/>
      <c r="CL1279" s="25"/>
      <c r="CM1279" s="15"/>
      <c r="CN1279" s="25"/>
      <c r="CO1279" s="15"/>
      <c r="CP1279" s="25"/>
      <c r="CQ1279" s="15"/>
      <c r="CR1279" s="25"/>
      <c r="CS1279" s="15">
        <f t="shared" si="255"/>
        <v>0</v>
      </c>
      <c r="CT1279" s="15">
        <f t="shared" si="256"/>
        <v>0</v>
      </c>
      <c r="CU1279" s="15">
        <f t="shared" si="257"/>
        <v>0</v>
      </c>
      <c r="CV1279" s="15">
        <f t="shared" si="258"/>
        <v>0</v>
      </c>
      <c r="CW1279" s="15"/>
      <c r="CX1279" s="15"/>
      <c r="CY1279" s="15">
        <f t="shared" si="259"/>
        <v>0</v>
      </c>
      <c r="CZ1279" s="15">
        <f>GG1279</f>
        <v>0</v>
      </c>
      <c r="DA1279" s="19"/>
      <c r="DB1279" s="17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7"/>
      <c r="DQ1279" s="15"/>
      <c r="DR1279" s="15"/>
      <c r="DS1279" s="15"/>
      <c r="DT1279" s="15"/>
      <c r="DU1279" s="15"/>
      <c r="DV1279" s="15"/>
      <c r="DW1279" s="15"/>
      <c r="DX1279" s="20"/>
      <c r="DY1279" s="15"/>
      <c r="DZ1279" s="20"/>
      <c r="EA1279" s="15"/>
      <c r="EB1279" s="20"/>
      <c r="EC1279" s="15"/>
      <c r="ED1279" s="20"/>
      <c r="EE1279" s="15"/>
      <c r="EF1279" s="20"/>
      <c r="EG1279" s="15"/>
      <c r="EH1279" s="20"/>
      <c r="EI1279" s="15">
        <v>32</v>
      </c>
      <c r="EJ1279" s="20" t="s">
        <v>129</v>
      </c>
      <c r="EK1279" s="15"/>
      <c r="EL1279" s="20"/>
      <c r="EM1279" s="15"/>
      <c r="EN1279" s="20"/>
      <c r="EO1279" s="15"/>
      <c r="EP1279" s="20"/>
      <c r="EQ1279" s="15"/>
      <c r="ER1279" s="20"/>
      <c r="ES1279" s="15"/>
      <c r="ET1279" s="20"/>
      <c r="EU1279" s="15"/>
      <c r="EV1279" s="20"/>
      <c r="EW1279" s="15"/>
      <c r="EX1279" s="20"/>
      <c r="EY1279" s="15"/>
      <c r="EZ1279" s="20"/>
      <c r="FA1279" s="15"/>
      <c r="FB1279" s="20"/>
      <c r="FC1279" s="15"/>
      <c r="FD1279" s="20"/>
      <c r="FE1279" s="15"/>
      <c r="FF1279" s="20"/>
      <c r="FG1279" s="15"/>
      <c r="FH1279" s="20"/>
      <c r="FI1279" s="15"/>
      <c r="FJ1279" s="20"/>
      <c r="FK1279" s="15"/>
      <c r="FL1279" s="20"/>
      <c r="FM1279" s="15"/>
      <c r="FN1279" s="20"/>
      <c r="FO1279" s="15"/>
      <c r="FP1279" s="20"/>
      <c r="FQ1279" s="15"/>
      <c r="FR1279" s="20"/>
      <c r="FS1279" s="15"/>
      <c r="FT1279" s="20"/>
      <c r="FU1279" s="15"/>
      <c r="FV1279" s="20"/>
      <c r="FW1279" s="15"/>
      <c r="FX1279" s="20"/>
      <c r="FY1279" s="15"/>
      <c r="FZ1279" s="20"/>
      <c r="GA1279" s="15"/>
      <c r="GB1279" s="20"/>
      <c r="GC1279" s="15"/>
      <c r="GD1279" s="20"/>
      <c r="GE1279" s="15"/>
      <c r="GF1279" s="20"/>
      <c r="GG1279" s="170"/>
    </row>
    <row r="1280" spans="1:189" s="2" customFormat="1" ht="14" x14ac:dyDescent="0.3">
      <c r="A1280" s="15" t="s">
        <v>146</v>
      </c>
      <c r="B1280" s="15" t="s">
        <v>134</v>
      </c>
      <c r="C1280" s="15" t="s">
        <v>1365</v>
      </c>
      <c r="D1280" s="15" t="s">
        <v>1363</v>
      </c>
      <c r="E1280" s="15" t="str">
        <f t="shared" si="249"/>
        <v>Lilah Martinez</v>
      </c>
      <c r="F1280" s="15" t="s">
        <v>128</v>
      </c>
      <c r="G1280" s="15">
        <v>999921632</v>
      </c>
      <c r="H1280" s="15">
        <f t="shared" si="250"/>
        <v>105</v>
      </c>
      <c r="I1280" s="17"/>
      <c r="J1280" s="17"/>
      <c r="K1280" s="21"/>
      <c r="L1280" s="15"/>
      <c r="M1280" s="15"/>
      <c r="N1280" s="15"/>
      <c r="O1280" s="15">
        <f t="shared" si="260"/>
        <v>0</v>
      </c>
      <c r="P1280" s="15">
        <v>0</v>
      </c>
      <c r="Q1280" s="15">
        <f t="shared" si="261"/>
        <v>0</v>
      </c>
      <c r="R1280" s="15">
        <v>0</v>
      </c>
      <c r="S1280" s="15">
        <v>0</v>
      </c>
      <c r="T1280" s="15">
        <f t="shared" si="262"/>
        <v>0</v>
      </c>
      <c r="U1280" s="15">
        <f t="shared" si="263"/>
        <v>0</v>
      </c>
      <c r="V1280" s="15"/>
      <c r="W1280" s="15"/>
      <c r="X1280" s="15"/>
      <c r="Y1280" s="15"/>
      <c r="Z1280" s="21"/>
      <c r="AA1280" s="17"/>
      <c r="AB1280" s="17"/>
      <c r="AC1280" s="17"/>
      <c r="AD1280" s="17"/>
      <c r="AE1280" s="17"/>
      <c r="AF1280" s="24"/>
      <c r="AG1280" s="17"/>
      <c r="AH1280" s="24"/>
      <c r="AI1280" s="17"/>
      <c r="AJ1280" s="24"/>
      <c r="AK1280" s="17"/>
      <c r="AL1280" s="24"/>
      <c r="AM1280" s="17"/>
      <c r="AN1280" s="24"/>
      <c r="AO1280" s="17"/>
      <c r="AP1280" s="24"/>
      <c r="AQ1280" s="17"/>
      <c r="AR1280" s="24"/>
      <c r="AS1280" s="17"/>
      <c r="AT1280" s="24"/>
      <c r="AU1280" s="17"/>
      <c r="AV1280" s="24"/>
      <c r="AW1280" s="17"/>
      <c r="AX1280" s="24"/>
      <c r="AY1280" s="17"/>
      <c r="AZ1280" s="17"/>
      <c r="BA1280" s="17"/>
      <c r="BB1280" s="24"/>
      <c r="BC1280" s="17"/>
      <c r="BD1280" s="24"/>
      <c r="BE1280" s="17"/>
      <c r="BF1280" s="24"/>
      <c r="BG1280" s="17"/>
      <c r="BH1280" s="24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24"/>
      <c r="CQ1280" s="17"/>
      <c r="CR1280" s="24"/>
      <c r="CS1280" s="15">
        <f t="shared" si="255"/>
        <v>0</v>
      </c>
      <c r="CT1280" s="15">
        <f t="shared" si="256"/>
        <v>105</v>
      </c>
      <c r="CU1280" s="15">
        <f t="shared" si="257"/>
        <v>2</v>
      </c>
      <c r="CV1280" s="15">
        <f t="shared" si="258"/>
        <v>0</v>
      </c>
      <c r="CW1280" s="15"/>
      <c r="CX1280" s="15"/>
      <c r="CY1280" s="15">
        <f t="shared" si="259"/>
        <v>0</v>
      </c>
      <c r="CZ1280" s="15">
        <f>GG1280</f>
        <v>0</v>
      </c>
      <c r="DA1280" s="20"/>
      <c r="DB1280" s="17"/>
      <c r="DC1280" s="15"/>
      <c r="DD1280" s="15">
        <v>34</v>
      </c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7"/>
      <c r="DQ1280" s="15"/>
      <c r="DR1280" s="15"/>
      <c r="DS1280" s="15"/>
      <c r="DT1280" s="15"/>
      <c r="DU1280" s="15"/>
      <c r="DV1280" s="15"/>
      <c r="DW1280" s="15"/>
      <c r="DX1280" s="20"/>
      <c r="DY1280" s="15"/>
      <c r="DZ1280" s="20"/>
      <c r="EA1280" s="15"/>
      <c r="EB1280" s="20"/>
      <c r="EC1280" s="15"/>
      <c r="ED1280" s="20"/>
      <c r="EE1280" s="15"/>
      <c r="EF1280" s="20"/>
      <c r="EG1280" s="15"/>
      <c r="EH1280" s="20"/>
      <c r="EI1280" s="15"/>
      <c r="EJ1280" s="20"/>
      <c r="EK1280" s="15"/>
      <c r="EL1280" s="20"/>
      <c r="EM1280" s="15"/>
      <c r="EN1280" s="20"/>
      <c r="EO1280" s="15"/>
      <c r="EP1280" s="20"/>
      <c r="EQ1280" s="15"/>
      <c r="ER1280" s="20"/>
      <c r="ES1280" s="15"/>
      <c r="ET1280" s="20"/>
      <c r="EU1280" s="15">
        <v>45</v>
      </c>
      <c r="EV1280" s="20">
        <v>2</v>
      </c>
      <c r="EW1280" s="15"/>
      <c r="EX1280" s="20"/>
      <c r="EY1280" s="15"/>
      <c r="EZ1280" s="20"/>
      <c r="FA1280" s="15"/>
      <c r="FB1280" s="20"/>
      <c r="FC1280" s="15"/>
      <c r="FD1280" s="20"/>
      <c r="FE1280" s="15"/>
      <c r="FF1280" s="20"/>
      <c r="FG1280" s="15"/>
      <c r="FH1280" s="20"/>
      <c r="FI1280" s="15"/>
      <c r="FJ1280" s="20"/>
      <c r="FK1280" s="15"/>
      <c r="FL1280" s="20"/>
      <c r="FM1280" s="15"/>
      <c r="FN1280" s="20"/>
      <c r="FO1280" s="15"/>
      <c r="FP1280" s="20"/>
      <c r="FQ1280" s="15"/>
      <c r="FR1280" s="20"/>
      <c r="FS1280" s="15">
        <v>60</v>
      </c>
      <c r="FT1280" s="20">
        <v>1</v>
      </c>
      <c r="FU1280" s="15"/>
      <c r="FV1280" s="20"/>
      <c r="FW1280" s="15"/>
      <c r="FX1280" s="20"/>
      <c r="FY1280" s="15"/>
      <c r="FZ1280" s="20"/>
      <c r="GA1280" s="15"/>
      <c r="GB1280" s="20"/>
      <c r="GC1280" s="15"/>
      <c r="GD1280" s="20"/>
      <c r="GE1280" s="15"/>
      <c r="GF1280" s="20"/>
      <c r="GG1280" s="170"/>
    </row>
    <row r="1281" spans="1:189" s="2" customFormat="1" ht="14" x14ac:dyDescent="0.3">
      <c r="A1281" s="15" t="s">
        <v>130</v>
      </c>
      <c r="B1281" s="15" t="s">
        <v>142</v>
      </c>
      <c r="C1281" s="15" t="s">
        <v>2090</v>
      </c>
      <c r="D1281" s="15" t="s">
        <v>2091</v>
      </c>
      <c r="E1281" s="15" t="str">
        <f t="shared" si="249"/>
        <v>Fiorella Tiberio</v>
      </c>
      <c r="F1281" s="17" t="s">
        <v>128</v>
      </c>
      <c r="G1281" s="15">
        <v>999921634</v>
      </c>
      <c r="H1281" s="15">
        <f t="shared" si="250"/>
        <v>248</v>
      </c>
      <c r="I1281" s="15"/>
      <c r="J1281" s="17">
        <f>(O1281+P1281+R1281+S1281+T1281+U1281)/2</f>
        <v>48</v>
      </c>
      <c r="K1281" s="16"/>
      <c r="L1281" s="15"/>
      <c r="M1281" s="15"/>
      <c r="N1281" s="15"/>
      <c r="O1281" s="15">
        <f t="shared" si="260"/>
        <v>0</v>
      </c>
      <c r="P1281" s="15">
        <v>0</v>
      </c>
      <c r="Q1281" s="15">
        <f t="shared" si="261"/>
        <v>0</v>
      </c>
      <c r="R1281" s="15">
        <v>0</v>
      </c>
      <c r="S1281" s="15">
        <v>0</v>
      </c>
      <c r="T1281" s="15">
        <f t="shared" si="262"/>
        <v>36</v>
      </c>
      <c r="U1281" s="15">
        <f t="shared" si="263"/>
        <v>60</v>
      </c>
      <c r="V1281" s="15"/>
      <c r="W1281" s="15"/>
      <c r="X1281" s="15"/>
      <c r="Y1281" s="15"/>
      <c r="Z1281" s="16"/>
      <c r="AA1281" s="15"/>
      <c r="AB1281" s="24"/>
      <c r="AC1281" s="15"/>
      <c r="AD1281" s="15"/>
      <c r="AE1281" s="15"/>
      <c r="AF1281" s="15"/>
      <c r="AG1281" s="15"/>
      <c r="AH1281" s="24"/>
      <c r="AI1281" s="15"/>
      <c r="AJ1281" s="15"/>
      <c r="AK1281" s="15"/>
      <c r="AL1281" s="15"/>
      <c r="AM1281" s="15"/>
      <c r="AN1281" s="24"/>
      <c r="AO1281" s="15"/>
      <c r="AP1281" s="24"/>
      <c r="AQ1281" s="15"/>
      <c r="AR1281" s="24"/>
      <c r="AS1281" s="15"/>
      <c r="AT1281" s="24"/>
      <c r="AU1281" s="15"/>
      <c r="AV1281" s="24"/>
      <c r="AW1281" s="15"/>
      <c r="AX1281" s="24"/>
      <c r="AY1281" s="15"/>
      <c r="AZ1281" s="15"/>
      <c r="BA1281" s="15"/>
      <c r="BB1281" s="15"/>
      <c r="BC1281" s="15"/>
      <c r="BD1281" s="15"/>
      <c r="BE1281" s="15"/>
      <c r="BF1281" s="24"/>
      <c r="BG1281" s="15"/>
      <c r="BH1281" s="24"/>
      <c r="BI1281" s="15"/>
      <c r="BJ1281" s="24"/>
      <c r="BK1281" s="15"/>
      <c r="BL1281" s="24"/>
      <c r="BM1281" s="15"/>
      <c r="BN1281" s="24"/>
      <c r="BO1281" s="15"/>
      <c r="BP1281" s="24"/>
      <c r="BQ1281" s="15"/>
      <c r="BR1281" s="24"/>
      <c r="BS1281" s="15"/>
      <c r="BT1281" s="24"/>
      <c r="BU1281" s="15"/>
      <c r="BV1281" s="24"/>
      <c r="BW1281" s="15"/>
      <c r="BX1281" s="24"/>
      <c r="BY1281" s="15"/>
      <c r="BZ1281" s="24"/>
      <c r="CA1281" s="15"/>
      <c r="CB1281" s="24"/>
      <c r="CC1281" s="15"/>
      <c r="CD1281" s="24"/>
      <c r="CE1281" s="15"/>
      <c r="CF1281" s="24"/>
      <c r="CG1281" s="15"/>
      <c r="CH1281" s="25"/>
      <c r="CI1281" s="15"/>
      <c r="CJ1281" s="25"/>
      <c r="CK1281" s="15"/>
      <c r="CL1281" s="25"/>
      <c r="CM1281" s="15"/>
      <c r="CN1281" s="25"/>
      <c r="CO1281" s="15"/>
      <c r="CP1281" s="25"/>
      <c r="CQ1281" s="15"/>
      <c r="CR1281" s="25"/>
      <c r="CS1281" s="15">
        <f t="shared" si="255"/>
        <v>0</v>
      </c>
      <c r="CT1281" s="15">
        <f t="shared" si="256"/>
        <v>60</v>
      </c>
      <c r="CU1281" s="15">
        <f t="shared" si="257"/>
        <v>1</v>
      </c>
      <c r="CV1281" s="15">
        <f t="shared" si="258"/>
        <v>140</v>
      </c>
      <c r="CW1281" s="15"/>
      <c r="CX1281" s="15"/>
      <c r="CY1281" s="15">
        <f t="shared" si="259"/>
        <v>0</v>
      </c>
      <c r="CZ1281" s="15">
        <f>GG1281</f>
        <v>0</v>
      </c>
      <c r="DA1281" s="19"/>
      <c r="DB1281" s="17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7"/>
      <c r="DQ1281" s="15"/>
      <c r="DR1281" s="15"/>
      <c r="DS1281" s="15"/>
      <c r="DT1281" s="15"/>
      <c r="DU1281" s="15"/>
      <c r="DV1281" s="15"/>
      <c r="DW1281" s="15">
        <v>42</v>
      </c>
      <c r="DX1281" s="20">
        <v>2</v>
      </c>
      <c r="DY1281" s="15"/>
      <c r="DZ1281" s="20"/>
      <c r="EA1281" s="15"/>
      <c r="EB1281" s="20"/>
      <c r="EC1281" s="15">
        <v>36</v>
      </c>
      <c r="ED1281" s="20">
        <v>3</v>
      </c>
      <c r="EE1281" s="15"/>
      <c r="EF1281" s="20"/>
      <c r="EG1281" s="15">
        <v>60</v>
      </c>
      <c r="EH1281" s="20">
        <v>2</v>
      </c>
      <c r="EI1281" s="15"/>
      <c r="EJ1281" s="20"/>
      <c r="EK1281" s="15"/>
      <c r="EL1281" s="20"/>
      <c r="EM1281" s="15"/>
      <c r="EN1281" s="20"/>
      <c r="EO1281" s="15"/>
      <c r="EP1281" s="20"/>
      <c r="EQ1281" s="15"/>
      <c r="ER1281" s="20"/>
      <c r="ES1281" s="15"/>
      <c r="ET1281" s="20"/>
      <c r="EU1281" s="15"/>
      <c r="EV1281" s="20"/>
      <c r="EW1281" s="15"/>
      <c r="EX1281" s="20"/>
      <c r="EY1281" s="15"/>
      <c r="EZ1281" s="20"/>
      <c r="FA1281" s="15"/>
      <c r="FB1281" s="20"/>
      <c r="FC1281" s="15"/>
      <c r="FD1281" s="20"/>
      <c r="FE1281" s="15"/>
      <c r="FF1281" s="20"/>
      <c r="FG1281" s="15"/>
      <c r="FH1281" s="20"/>
      <c r="FI1281" s="15"/>
      <c r="FJ1281" s="20"/>
      <c r="FK1281" s="15"/>
      <c r="FL1281" s="20"/>
      <c r="FM1281" s="15"/>
      <c r="FN1281" s="20"/>
      <c r="FO1281" s="15"/>
      <c r="FP1281" s="20"/>
      <c r="FQ1281" s="15"/>
      <c r="FR1281" s="20"/>
      <c r="FS1281" s="15"/>
      <c r="FT1281" s="20"/>
      <c r="FU1281" s="15">
        <v>60</v>
      </c>
      <c r="FV1281" s="20">
        <v>1</v>
      </c>
      <c r="FW1281" s="15"/>
      <c r="FX1281" s="20"/>
      <c r="FY1281" s="15"/>
      <c r="FZ1281" s="20"/>
      <c r="GA1281" s="15"/>
      <c r="GB1281" s="20"/>
      <c r="GC1281" s="15"/>
      <c r="GD1281" s="20"/>
      <c r="GE1281" s="15">
        <v>140</v>
      </c>
      <c r="GF1281" s="20">
        <v>1</v>
      </c>
      <c r="GG1281" s="170"/>
    </row>
    <row r="1282" spans="1:189" s="2" customFormat="1" ht="14" x14ac:dyDescent="0.3">
      <c r="A1282" s="15" t="s">
        <v>125</v>
      </c>
      <c r="B1282" s="15" t="s">
        <v>126</v>
      </c>
      <c r="C1282" s="15" t="s">
        <v>3258</v>
      </c>
      <c r="D1282" s="15" t="s">
        <v>3259</v>
      </c>
      <c r="E1282" s="15" t="str">
        <f t="shared" si="249"/>
        <v>Ritika HIREGOUDAR</v>
      </c>
      <c r="F1282" s="15" t="s">
        <v>128</v>
      </c>
      <c r="G1282" s="15">
        <v>999921637</v>
      </c>
      <c r="H1282" s="15">
        <f t="shared" si="250"/>
        <v>29</v>
      </c>
      <c r="I1282" s="15"/>
      <c r="J1282" s="15"/>
      <c r="K1282" s="16"/>
      <c r="L1282" s="15"/>
      <c r="M1282" s="15"/>
      <c r="N1282" s="15"/>
      <c r="O1282" s="15">
        <f t="shared" si="260"/>
        <v>0</v>
      </c>
      <c r="P1282" s="15">
        <v>0</v>
      </c>
      <c r="Q1282" s="15">
        <f t="shared" si="261"/>
        <v>0</v>
      </c>
      <c r="R1282" s="15">
        <v>0</v>
      </c>
      <c r="S1282" s="15">
        <v>0</v>
      </c>
      <c r="T1282" s="15">
        <f t="shared" si="262"/>
        <v>0</v>
      </c>
      <c r="U1282" s="15">
        <f t="shared" si="263"/>
        <v>0</v>
      </c>
      <c r="V1282" s="15"/>
      <c r="W1282" s="15"/>
      <c r="X1282" s="15"/>
      <c r="Y1282" s="15"/>
      <c r="Z1282" s="16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>
        <f t="shared" si="255"/>
        <v>0</v>
      </c>
      <c r="CT1282" s="15">
        <f t="shared" si="256"/>
        <v>29</v>
      </c>
      <c r="CU1282" s="15">
        <f t="shared" si="257"/>
        <v>0</v>
      </c>
      <c r="CV1282" s="15">
        <f t="shared" si="258"/>
        <v>0</v>
      </c>
      <c r="CW1282" s="15"/>
      <c r="CX1282" s="15"/>
      <c r="CY1282" s="15">
        <f t="shared" si="259"/>
        <v>0</v>
      </c>
      <c r="CZ1282" s="15">
        <f>GG1282</f>
        <v>0</v>
      </c>
      <c r="DA1282" s="16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20"/>
      <c r="DY1282" s="15"/>
      <c r="DZ1282" s="20"/>
      <c r="EA1282" s="15"/>
      <c r="EB1282" s="20"/>
      <c r="EC1282" s="15"/>
      <c r="ED1282" s="20"/>
      <c r="EE1282" s="15"/>
      <c r="EF1282" s="20"/>
      <c r="EG1282" s="15"/>
      <c r="EH1282" s="20"/>
      <c r="EI1282" s="15"/>
      <c r="EJ1282" s="20"/>
      <c r="EK1282" s="15"/>
      <c r="EL1282" s="20"/>
      <c r="EM1282" s="15"/>
      <c r="EN1282" s="20"/>
      <c r="EO1282" s="15"/>
      <c r="EP1282" s="20"/>
      <c r="EQ1282" s="15"/>
      <c r="ER1282" s="20"/>
      <c r="ES1282" s="15"/>
      <c r="ET1282" s="20"/>
      <c r="EU1282" s="15"/>
      <c r="EV1282" s="20"/>
      <c r="EW1282" s="15"/>
      <c r="EX1282" s="20"/>
      <c r="EY1282" s="15"/>
      <c r="EZ1282" s="20"/>
      <c r="FA1282" s="15"/>
      <c r="FB1282" s="20"/>
      <c r="FC1282" s="15">
        <v>29</v>
      </c>
      <c r="FD1282" s="20" t="s">
        <v>168</v>
      </c>
      <c r="FE1282" s="15"/>
      <c r="FF1282" s="20"/>
      <c r="FG1282" s="15"/>
      <c r="FH1282" s="20"/>
      <c r="FI1282" s="15"/>
      <c r="FJ1282" s="20"/>
      <c r="FK1282" s="15"/>
      <c r="FL1282" s="20"/>
      <c r="FM1282" s="15"/>
      <c r="FN1282" s="20"/>
      <c r="FO1282" s="15"/>
      <c r="FP1282" s="20"/>
      <c r="FQ1282" s="15"/>
      <c r="FR1282" s="20"/>
      <c r="FS1282" s="15"/>
      <c r="FT1282" s="20"/>
      <c r="FU1282" s="15"/>
      <c r="FV1282" s="20"/>
      <c r="FW1282" s="15"/>
      <c r="FX1282" s="20"/>
      <c r="FY1282" s="15"/>
      <c r="FZ1282" s="20"/>
      <c r="GA1282" s="15"/>
      <c r="GB1282" s="20"/>
      <c r="GC1282" s="15"/>
      <c r="GD1282" s="20"/>
      <c r="GE1282" s="15"/>
      <c r="GF1282" s="20"/>
      <c r="GG1282" s="170"/>
    </row>
    <row r="1283" spans="1:189" s="2" customFormat="1" ht="14" x14ac:dyDescent="0.3">
      <c r="A1283" s="85" t="s">
        <v>130</v>
      </c>
      <c r="B1283" s="85" t="s">
        <v>140</v>
      </c>
      <c r="C1283" s="85" t="s">
        <v>4016</v>
      </c>
      <c r="D1283" s="85" t="s">
        <v>1223</v>
      </c>
      <c r="E1283" s="15" t="str">
        <f t="shared" si="249"/>
        <v>Violet Lee</v>
      </c>
      <c r="F1283" s="85" t="s">
        <v>128</v>
      </c>
      <c r="G1283" s="15">
        <v>999921641</v>
      </c>
      <c r="H1283" s="15">
        <f t="shared" si="250"/>
        <v>90</v>
      </c>
      <c r="I1283" s="15"/>
      <c r="J1283" s="15"/>
      <c r="K1283" s="16"/>
      <c r="L1283" s="15"/>
      <c r="M1283" s="15"/>
      <c r="N1283" s="15"/>
      <c r="O1283" s="15">
        <f t="shared" si="260"/>
        <v>0</v>
      </c>
      <c r="P1283" s="15">
        <v>0</v>
      </c>
      <c r="Q1283" s="15">
        <f t="shared" si="261"/>
        <v>0</v>
      </c>
      <c r="R1283" s="15">
        <v>0</v>
      </c>
      <c r="S1283" s="15">
        <v>0</v>
      </c>
      <c r="T1283" s="15">
        <f t="shared" si="262"/>
        <v>0</v>
      </c>
      <c r="U1283" s="15">
        <f t="shared" si="263"/>
        <v>0</v>
      </c>
      <c r="V1283" s="15"/>
      <c r="W1283" s="15"/>
      <c r="X1283" s="15"/>
      <c r="Y1283" s="15"/>
      <c r="Z1283" s="16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>
        <f t="shared" si="255"/>
        <v>0</v>
      </c>
      <c r="CT1283" s="15">
        <f t="shared" si="256"/>
        <v>90</v>
      </c>
      <c r="CU1283" s="15">
        <f t="shared" si="257"/>
        <v>0</v>
      </c>
      <c r="CV1283" s="15">
        <f t="shared" si="258"/>
        <v>0</v>
      </c>
      <c r="CW1283" s="15"/>
      <c r="CX1283" s="15"/>
      <c r="CY1283" s="15">
        <f t="shared" si="259"/>
        <v>0</v>
      </c>
      <c r="CZ1283" s="15">
        <f>GG1283</f>
        <v>0</v>
      </c>
      <c r="DA1283" s="16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20"/>
      <c r="DY1283" s="15"/>
      <c r="DZ1283" s="20"/>
      <c r="EA1283" s="15"/>
      <c r="EB1283" s="20"/>
      <c r="EC1283" s="15"/>
      <c r="ED1283" s="20"/>
      <c r="EE1283" s="15"/>
      <c r="EF1283" s="20"/>
      <c r="EG1283" s="15"/>
      <c r="EH1283" s="20"/>
      <c r="EI1283" s="15"/>
      <c r="EJ1283" s="20"/>
      <c r="EK1283" s="15"/>
      <c r="EL1283" s="20"/>
      <c r="EM1283" s="15"/>
      <c r="EN1283" s="20"/>
      <c r="EO1283" s="15"/>
      <c r="EP1283" s="20"/>
      <c r="EQ1283" s="15"/>
      <c r="ER1283" s="20"/>
      <c r="ES1283" s="15"/>
      <c r="ET1283" s="20"/>
      <c r="EU1283" s="15"/>
      <c r="EV1283" s="20"/>
      <c r="EW1283" s="15"/>
      <c r="EX1283" s="20"/>
      <c r="EY1283" s="15"/>
      <c r="EZ1283" s="20"/>
      <c r="FA1283" s="15"/>
      <c r="FB1283" s="20"/>
      <c r="FC1283" s="15"/>
      <c r="FD1283" s="20"/>
      <c r="FE1283" s="15"/>
      <c r="FF1283" s="20"/>
      <c r="FG1283" s="15"/>
      <c r="FH1283" s="20"/>
      <c r="FI1283" s="15"/>
      <c r="FJ1283" s="20"/>
      <c r="FK1283" s="15"/>
      <c r="FL1283" s="20"/>
      <c r="FM1283" s="15"/>
      <c r="FN1283" s="16"/>
      <c r="FO1283" s="15">
        <v>90</v>
      </c>
      <c r="FP1283" s="20"/>
      <c r="FQ1283" s="15"/>
      <c r="FR1283" s="16"/>
      <c r="FS1283" s="15"/>
      <c r="FT1283" s="20"/>
      <c r="FU1283" s="15"/>
      <c r="FV1283" s="20"/>
      <c r="FW1283" s="15"/>
      <c r="FX1283" s="20"/>
      <c r="FY1283" s="15"/>
      <c r="FZ1283" s="20"/>
      <c r="GA1283" s="15"/>
      <c r="GB1283" s="20"/>
      <c r="GC1283" s="15"/>
      <c r="GD1283" s="20"/>
      <c r="GE1283" s="15"/>
      <c r="GF1283" s="20"/>
      <c r="GG1283" s="170"/>
    </row>
    <row r="1284" spans="1:189" s="2" customFormat="1" ht="14" x14ac:dyDescent="0.3">
      <c r="A1284" s="17" t="s">
        <v>146</v>
      </c>
      <c r="B1284" s="17" t="s">
        <v>134</v>
      </c>
      <c r="C1284" s="17" t="s">
        <v>174</v>
      </c>
      <c r="D1284" s="17" t="s">
        <v>1888</v>
      </c>
      <c r="E1284" s="15" t="str">
        <f t="shared" si="249"/>
        <v>Joshua Varghese</v>
      </c>
      <c r="F1284" s="17" t="s">
        <v>135</v>
      </c>
      <c r="G1284" s="17">
        <v>999921648</v>
      </c>
      <c r="H1284" s="15">
        <f t="shared" si="250"/>
        <v>155.4</v>
      </c>
      <c r="I1284" s="15"/>
      <c r="J1284" s="15"/>
      <c r="K1284" s="16"/>
      <c r="L1284" s="15"/>
      <c r="M1284" s="15"/>
      <c r="N1284" s="15"/>
      <c r="O1284" s="15">
        <f t="shared" si="260"/>
        <v>0</v>
      </c>
      <c r="P1284" s="15">
        <v>0</v>
      </c>
      <c r="Q1284" s="15">
        <f t="shared" si="261"/>
        <v>1</v>
      </c>
      <c r="R1284" s="15">
        <v>0</v>
      </c>
      <c r="S1284" s="15">
        <v>0</v>
      </c>
      <c r="T1284" s="15">
        <f t="shared" si="262"/>
        <v>20.399999999999999</v>
      </c>
      <c r="U1284" s="15">
        <f t="shared" si="263"/>
        <v>0</v>
      </c>
      <c r="V1284" s="15"/>
      <c r="W1284" s="15"/>
      <c r="X1284" s="15"/>
      <c r="Y1284" s="15"/>
      <c r="Z1284" s="16"/>
      <c r="AA1284" s="15"/>
      <c r="AB1284" s="24"/>
      <c r="AC1284" s="15"/>
      <c r="AD1284" s="15"/>
      <c r="AE1284" s="15"/>
      <c r="AF1284" s="15"/>
      <c r="AG1284" s="15"/>
      <c r="AH1284" s="24"/>
      <c r="AI1284" s="15"/>
      <c r="AJ1284" s="15"/>
      <c r="AK1284" s="15"/>
      <c r="AL1284" s="15"/>
      <c r="AM1284" s="15"/>
      <c r="AN1284" s="24"/>
      <c r="AO1284" s="15"/>
      <c r="AP1284" s="24"/>
      <c r="AQ1284" s="15"/>
      <c r="AR1284" s="24"/>
      <c r="AS1284" s="15"/>
      <c r="AT1284" s="24"/>
      <c r="AU1284" s="15"/>
      <c r="AV1284" s="24"/>
      <c r="AW1284" s="15"/>
      <c r="AX1284" s="24"/>
      <c r="AY1284" s="15"/>
      <c r="AZ1284" s="15"/>
      <c r="BA1284" s="15"/>
      <c r="BB1284" s="15"/>
      <c r="BC1284" s="15"/>
      <c r="BD1284" s="15"/>
      <c r="BE1284" s="15"/>
      <c r="BF1284" s="24"/>
      <c r="BG1284" s="15"/>
      <c r="BH1284" s="24"/>
      <c r="BI1284" s="15"/>
      <c r="BJ1284" s="24"/>
      <c r="BK1284" s="15"/>
      <c r="BL1284" s="24"/>
      <c r="BM1284" s="15"/>
      <c r="BN1284" s="24"/>
      <c r="BO1284" s="15"/>
      <c r="BP1284" s="24"/>
      <c r="BQ1284" s="15"/>
      <c r="BR1284" s="24"/>
      <c r="BS1284" s="15"/>
      <c r="BT1284" s="24"/>
      <c r="BU1284" s="15"/>
      <c r="BV1284" s="24"/>
      <c r="BW1284" s="15"/>
      <c r="BX1284" s="24"/>
      <c r="BY1284" s="15"/>
      <c r="BZ1284" s="24"/>
      <c r="CA1284" s="15"/>
      <c r="CB1284" s="24"/>
      <c r="CC1284" s="15"/>
      <c r="CD1284" s="24"/>
      <c r="CE1284" s="15"/>
      <c r="CF1284" s="24"/>
      <c r="CG1284" s="15"/>
      <c r="CH1284" s="25"/>
      <c r="CI1284" s="15"/>
      <c r="CJ1284" s="25"/>
      <c r="CK1284" s="15"/>
      <c r="CL1284" s="25"/>
      <c r="CM1284" s="15"/>
      <c r="CN1284" s="25"/>
      <c r="CO1284" s="15"/>
      <c r="CP1284" s="25"/>
      <c r="CQ1284" s="15"/>
      <c r="CR1284" s="25"/>
      <c r="CS1284" s="15">
        <f t="shared" si="255"/>
        <v>0</v>
      </c>
      <c r="CT1284" s="15">
        <f t="shared" si="256"/>
        <v>135</v>
      </c>
      <c r="CU1284" s="15">
        <f t="shared" si="257"/>
        <v>2</v>
      </c>
      <c r="CV1284" s="15">
        <f t="shared" si="258"/>
        <v>0</v>
      </c>
      <c r="CW1284" s="15"/>
      <c r="CX1284" s="15"/>
      <c r="CY1284" s="15">
        <f t="shared" si="259"/>
        <v>0</v>
      </c>
      <c r="CZ1284" s="15">
        <f>GG1284</f>
        <v>0</v>
      </c>
      <c r="DA1284" s="19"/>
      <c r="DB1284" s="17"/>
      <c r="DC1284" s="17"/>
      <c r="DD1284" s="15"/>
      <c r="DE1284" s="15">
        <v>68</v>
      </c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7">
        <v>48</v>
      </c>
      <c r="DQ1284" s="17"/>
      <c r="DR1284" s="17"/>
      <c r="DS1284" s="17"/>
      <c r="DT1284" s="17"/>
      <c r="DU1284" s="17"/>
      <c r="DV1284" s="17"/>
      <c r="DW1284" s="15"/>
      <c r="DX1284" s="20"/>
      <c r="DY1284" s="15"/>
      <c r="DZ1284" s="20"/>
      <c r="EA1284" s="15"/>
      <c r="EB1284" s="20"/>
      <c r="EC1284" s="15">
        <v>20.399999999999999</v>
      </c>
      <c r="ED1284" s="20" t="s">
        <v>129</v>
      </c>
      <c r="EE1284" s="15"/>
      <c r="EF1284" s="20"/>
      <c r="EG1284" s="15"/>
      <c r="EH1284" s="20"/>
      <c r="EI1284" s="15"/>
      <c r="EJ1284" s="20"/>
      <c r="EK1284" s="15"/>
      <c r="EL1284" s="20"/>
      <c r="EM1284" s="15"/>
      <c r="EN1284" s="20"/>
      <c r="EO1284" s="15"/>
      <c r="EP1284" s="20"/>
      <c r="EQ1284" s="17"/>
      <c r="ER1284" s="20"/>
      <c r="ES1284" s="15"/>
      <c r="ET1284" s="20"/>
      <c r="EU1284" s="15"/>
      <c r="EV1284" s="20"/>
      <c r="EW1284" s="15">
        <v>90</v>
      </c>
      <c r="EX1284" s="20">
        <v>2</v>
      </c>
      <c r="EY1284" s="15"/>
      <c r="EZ1284" s="20"/>
      <c r="FA1284" s="15"/>
      <c r="FB1284" s="20"/>
      <c r="FC1284" s="15"/>
      <c r="FD1284" s="20"/>
      <c r="FE1284" s="15"/>
      <c r="FF1284" s="20"/>
      <c r="FG1284" s="15"/>
      <c r="FH1284" s="20"/>
      <c r="FI1284" s="15"/>
      <c r="FJ1284" s="20"/>
      <c r="FK1284" s="15"/>
      <c r="FL1284" s="20"/>
      <c r="FM1284" s="15"/>
      <c r="FN1284" s="20"/>
      <c r="FO1284" s="15"/>
      <c r="FP1284" s="20"/>
      <c r="FQ1284" s="15">
        <v>45</v>
      </c>
      <c r="FR1284" s="20">
        <v>2</v>
      </c>
      <c r="FS1284" s="15"/>
      <c r="FT1284" s="20"/>
      <c r="FU1284" s="15"/>
      <c r="FV1284" s="20"/>
      <c r="FW1284" s="15"/>
      <c r="FX1284" s="20"/>
      <c r="FY1284" s="15"/>
      <c r="FZ1284" s="20"/>
      <c r="GA1284" s="15"/>
      <c r="GB1284" s="20"/>
      <c r="GC1284" s="15"/>
      <c r="GD1284" s="20"/>
      <c r="GE1284" s="15"/>
      <c r="GF1284" s="20"/>
      <c r="GG1284" s="170"/>
    </row>
    <row r="1285" spans="1:189" s="2" customFormat="1" ht="14" x14ac:dyDescent="0.3">
      <c r="A1285" s="15" t="s">
        <v>130</v>
      </c>
      <c r="B1285" s="15" t="s">
        <v>142</v>
      </c>
      <c r="C1285" s="17" t="s">
        <v>374</v>
      </c>
      <c r="D1285" s="17" t="s">
        <v>2204</v>
      </c>
      <c r="E1285" s="15" t="str">
        <f t="shared" si="249"/>
        <v>Sean Calle</v>
      </c>
      <c r="F1285" s="17" t="s">
        <v>135</v>
      </c>
      <c r="G1285" s="15">
        <v>999921653</v>
      </c>
      <c r="H1285" s="15">
        <f t="shared" si="250"/>
        <v>151.19999999999999</v>
      </c>
      <c r="I1285" s="15"/>
      <c r="J1285" s="15"/>
      <c r="K1285" s="16"/>
      <c r="L1285" s="15"/>
      <c r="M1285" s="15"/>
      <c r="N1285" s="15"/>
      <c r="O1285" s="15">
        <f t="shared" si="260"/>
        <v>0</v>
      </c>
      <c r="P1285" s="15">
        <v>0</v>
      </c>
      <c r="Q1285" s="15">
        <f t="shared" si="261"/>
        <v>0</v>
      </c>
      <c r="R1285" s="15">
        <v>0</v>
      </c>
      <c r="S1285" s="15">
        <v>0</v>
      </c>
      <c r="T1285" s="15">
        <f t="shared" si="262"/>
        <v>31.2</v>
      </c>
      <c r="U1285" s="15">
        <f t="shared" si="263"/>
        <v>0</v>
      </c>
      <c r="V1285" s="15"/>
      <c r="W1285" s="15"/>
      <c r="X1285" s="15"/>
      <c r="Y1285" s="15"/>
      <c r="Z1285" s="16"/>
      <c r="AA1285" s="15"/>
      <c r="AB1285" s="24"/>
      <c r="AC1285" s="15"/>
      <c r="AD1285" s="15"/>
      <c r="AE1285" s="15"/>
      <c r="AF1285" s="15"/>
      <c r="AG1285" s="15"/>
      <c r="AH1285" s="24"/>
      <c r="AI1285" s="15"/>
      <c r="AJ1285" s="15"/>
      <c r="AK1285" s="15"/>
      <c r="AL1285" s="15"/>
      <c r="AM1285" s="15"/>
      <c r="AN1285" s="24"/>
      <c r="AO1285" s="15"/>
      <c r="AP1285" s="24"/>
      <c r="AQ1285" s="15"/>
      <c r="AR1285" s="24"/>
      <c r="AS1285" s="15"/>
      <c r="AT1285" s="24"/>
      <c r="AU1285" s="15"/>
      <c r="AV1285" s="24"/>
      <c r="AW1285" s="15"/>
      <c r="AX1285" s="24"/>
      <c r="AY1285" s="15"/>
      <c r="AZ1285" s="15"/>
      <c r="BA1285" s="15"/>
      <c r="BB1285" s="15"/>
      <c r="BC1285" s="15"/>
      <c r="BD1285" s="15"/>
      <c r="BE1285" s="15"/>
      <c r="BF1285" s="24"/>
      <c r="BG1285" s="15"/>
      <c r="BH1285" s="24"/>
      <c r="BI1285" s="15"/>
      <c r="BJ1285" s="24"/>
      <c r="BK1285" s="15"/>
      <c r="BL1285" s="24"/>
      <c r="BM1285" s="15"/>
      <c r="BN1285" s="24"/>
      <c r="BO1285" s="15"/>
      <c r="BP1285" s="24"/>
      <c r="BQ1285" s="15"/>
      <c r="BR1285" s="24"/>
      <c r="BS1285" s="15"/>
      <c r="BT1285" s="24"/>
      <c r="BU1285" s="15"/>
      <c r="BV1285" s="24"/>
      <c r="BW1285" s="15"/>
      <c r="BX1285" s="24"/>
      <c r="BY1285" s="15"/>
      <c r="BZ1285" s="24"/>
      <c r="CA1285" s="15"/>
      <c r="CB1285" s="24"/>
      <c r="CC1285" s="15"/>
      <c r="CD1285" s="24"/>
      <c r="CE1285" s="15"/>
      <c r="CF1285" s="24"/>
      <c r="CG1285" s="15"/>
      <c r="CH1285" s="25"/>
      <c r="CI1285" s="15"/>
      <c r="CJ1285" s="25"/>
      <c r="CK1285" s="15"/>
      <c r="CL1285" s="25"/>
      <c r="CM1285" s="15"/>
      <c r="CN1285" s="25"/>
      <c r="CO1285" s="15"/>
      <c r="CP1285" s="25"/>
      <c r="CQ1285" s="15"/>
      <c r="CR1285" s="25"/>
      <c r="CS1285" s="15">
        <f t="shared" si="255"/>
        <v>0</v>
      </c>
      <c r="CT1285" s="15">
        <f t="shared" si="256"/>
        <v>120</v>
      </c>
      <c r="CU1285" s="15">
        <f t="shared" si="257"/>
        <v>1</v>
      </c>
      <c r="CV1285" s="15">
        <f t="shared" si="258"/>
        <v>0</v>
      </c>
      <c r="CW1285" s="15"/>
      <c r="CX1285" s="15"/>
      <c r="CY1285" s="15">
        <f t="shared" si="259"/>
        <v>0</v>
      </c>
      <c r="CZ1285" s="15">
        <f>GG1285</f>
        <v>0</v>
      </c>
      <c r="DA1285" s="19"/>
      <c r="DB1285" s="17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7"/>
      <c r="DQ1285" s="15"/>
      <c r="DR1285" s="15"/>
      <c r="DS1285" s="15"/>
      <c r="DT1285" s="15"/>
      <c r="DU1285" s="15"/>
      <c r="DV1285" s="15"/>
      <c r="DW1285" s="15"/>
      <c r="DX1285" s="20"/>
      <c r="DY1285" s="15"/>
      <c r="DZ1285" s="20"/>
      <c r="EA1285" s="15"/>
      <c r="EB1285" s="20"/>
      <c r="EC1285" s="15">
        <v>31.2</v>
      </c>
      <c r="ED1285" s="20">
        <v>6</v>
      </c>
      <c r="EE1285" s="15"/>
      <c r="EF1285" s="20"/>
      <c r="EG1285" s="15"/>
      <c r="EH1285" s="20"/>
      <c r="EI1285" s="15"/>
      <c r="EJ1285" s="20"/>
      <c r="EK1285" s="15"/>
      <c r="EL1285" s="20"/>
      <c r="EM1285" s="15"/>
      <c r="EN1285" s="20"/>
      <c r="EO1285" s="15"/>
      <c r="EP1285" s="20"/>
      <c r="EQ1285" s="15"/>
      <c r="ER1285" s="20"/>
      <c r="ES1285" s="15"/>
      <c r="ET1285" s="20"/>
      <c r="EU1285" s="15"/>
      <c r="EV1285" s="20"/>
      <c r="EW1285" s="15"/>
      <c r="EX1285" s="20"/>
      <c r="EY1285" s="15"/>
      <c r="EZ1285" s="20"/>
      <c r="FA1285" s="15"/>
      <c r="FB1285" s="20"/>
      <c r="FC1285" s="15"/>
      <c r="FD1285" s="20"/>
      <c r="FE1285" s="15"/>
      <c r="FF1285" s="20"/>
      <c r="FG1285" s="15"/>
      <c r="FH1285" s="20"/>
      <c r="FI1285" s="15"/>
      <c r="FJ1285" s="20"/>
      <c r="FK1285" s="15"/>
      <c r="FL1285" s="20"/>
      <c r="FM1285" s="15"/>
      <c r="FN1285" s="20"/>
      <c r="FO1285" s="15"/>
      <c r="FP1285" s="20"/>
      <c r="FQ1285" s="15"/>
      <c r="FR1285" s="20"/>
      <c r="FS1285" s="15"/>
      <c r="FT1285" s="20"/>
      <c r="FU1285" s="15">
        <v>120</v>
      </c>
      <c r="FV1285" s="20">
        <v>1</v>
      </c>
      <c r="FW1285" s="15"/>
      <c r="FX1285" s="20"/>
      <c r="FY1285" s="15"/>
      <c r="FZ1285" s="20"/>
      <c r="GA1285" s="15"/>
      <c r="GB1285" s="20"/>
      <c r="GC1285" s="15"/>
      <c r="GD1285" s="20"/>
      <c r="GE1285" s="15"/>
      <c r="GF1285" s="20"/>
      <c r="GG1285" s="170"/>
    </row>
    <row r="1286" spans="1:189" s="2" customFormat="1" ht="14" x14ac:dyDescent="0.3">
      <c r="A1286" s="15" t="s">
        <v>2906</v>
      </c>
      <c r="B1286" s="15" t="s">
        <v>126</v>
      </c>
      <c r="C1286" s="15" t="s">
        <v>2127</v>
      </c>
      <c r="D1286" s="15" t="s">
        <v>1078</v>
      </c>
      <c r="E1286" s="15" t="str">
        <f t="shared" ref="E1286:E1349" si="264">CONCATENATE(C1286, " ",D1286)</f>
        <v>Nannette Kazan</v>
      </c>
      <c r="F1286" s="15" t="s">
        <v>128</v>
      </c>
      <c r="G1286" s="15">
        <v>999921657</v>
      </c>
      <c r="H1286" s="15">
        <f t="shared" ref="H1286:H1349" si="265">(L1286+M1286+N1286+O1286+P1286+R1286+S1286+T1286+U1286+V1286+X1286+Y1286+CT1286+CY1286+CS1286+CV1286)-J1286</f>
        <v>126.5</v>
      </c>
      <c r="I1286" s="15"/>
      <c r="J1286" s="15"/>
      <c r="K1286" s="16"/>
      <c r="L1286" s="15"/>
      <c r="M1286" s="15"/>
      <c r="N1286" s="15"/>
      <c r="O1286" s="15">
        <f t="shared" si="260"/>
        <v>0</v>
      </c>
      <c r="P1286" s="15">
        <v>0</v>
      </c>
      <c r="Q1286" s="15">
        <f t="shared" si="261"/>
        <v>0</v>
      </c>
      <c r="R1286" s="15">
        <v>0</v>
      </c>
      <c r="S1286" s="15">
        <v>0</v>
      </c>
      <c r="T1286" s="15">
        <f t="shared" si="262"/>
        <v>29</v>
      </c>
      <c r="U1286" s="15">
        <f t="shared" si="263"/>
        <v>0</v>
      </c>
      <c r="V1286" s="15"/>
      <c r="W1286" s="15"/>
      <c r="X1286" s="15"/>
      <c r="Y1286" s="15"/>
      <c r="Z1286" s="16"/>
      <c r="AA1286" s="15"/>
      <c r="AB1286" s="24"/>
      <c r="AC1286" s="15"/>
      <c r="AD1286" s="15"/>
      <c r="AE1286" s="15"/>
      <c r="AF1286" s="15"/>
      <c r="AG1286" s="15"/>
      <c r="AH1286" s="24"/>
      <c r="AI1286" s="15"/>
      <c r="AJ1286" s="15"/>
      <c r="AK1286" s="15"/>
      <c r="AL1286" s="15"/>
      <c r="AM1286" s="15"/>
      <c r="AN1286" s="24"/>
      <c r="AO1286" s="15"/>
      <c r="AP1286" s="24"/>
      <c r="AQ1286" s="15"/>
      <c r="AR1286" s="24"/>
      <c r="AS1286" s="15"/>
      <c r="AT1286" s="24"/>
      <c r="AU1286" s="15"/>
      <c r="AV1286" s="24"/>
      <c r="AW1286" s="15"/>
      <c r="AX1286" s="24"/>
      <c r="AY1286" s="15"/>
      <c r="AZ1286" s="15"/>
      <c r="BA1286" s="15"/>
      <c r="BB1286" s="15"/>
      <c r="BC1286" s="15"/>
      <c r="BD1286" s="15"/>
      <c r="BE1286" s="15"/>
      <c r="BF1286" s="24"/>
      <c r="BG1286" s="15"/>
      <c r="BH1286" s="24"/>
      <c r="BI1286" s="15"/>
      <c r="BJ1286" s="24"/>
      <c r="BK1286" s="15"/>
      <c r="BL1286" s="24"/>
      <c r="BM1286" s="15"/>
      <c r="BN1286" s="24"/>
      <c r="BO1286" s="15"/>
      <c r="BP1286" s="24"/>
      <c r="BQ1286" s="15"/>
      <c r="BR1286" s="24"/>
      <c r="BS1286" s="15"/>
      <c r="BT1286" s="24"/>
      <c r="BU1286" s="15"/>
      <c r="BV1286" s="24"/>
      <c r="BW1286" s="15"/>
      <c r="BX1286" s="24"/>
      <c r="BY1286" s="15"/>
      <c r="BZ1286" s="24"/>
      <c r="CA1286" s="15"/>
      <c r="CB1286" s="24"/>
      <c r="CC1286" s="15"/>
      <c r="CD1286" s="24"/>
      <c r="CE1286" s="15"/>
      <c r="CF1286" s="24"/>
      <c r="CG1286" s="15"/>
      <c r="CH1286" s="25"/>
      <c r="CI1286" s="15"/>
      <c r="CJ1286" s="25"/>
      <c r="CK1286" s="15"/>
      <c r="CL1286" s="25"/>
      <c r="CM1286" s="15"/>
      <c r="CN1286" s="25"/>
      <c r="CO1286" s="15"/>
      <c r="CP1286" s="25"/>
      <c r="CQ1286" s="15"/>
      <c r="CR1286" s="25"/>
      <c r="CS1286" s="15">
        <f t="shared" ref="CS1286:CS1349" si="266">SUM(FE1286)</f>
        <v>0</v>
      </c>
      <c r="CT1286" s="15">
        <f t="shared" ref="CT1286:CT1349" si="267">SUM(EQ1286,ES1286,EU1286,EW1286,FA1286,EY1286,FC1286,FG1286,FI1286,FK1286,FM1286,FQ1286,FS1286,FU1286,FW1286,FY1286,GA1286,FO1286)</f>
        <v>45</v>
      </c>
      <c r="CU1286" s="15">
        <f t="shared" ref="CU1286:CU1349" si="268">COUNT(ER1286,ET1286,EV1286,EX1286,FB1286,EZ1286,FD1286,FH1286,FJ1286,FL1286,FN1286,FR1286,FT1286,FV1286,FX1286,FZ1286,GB1286)</f>
        <v>1</v>
      </c>
      <c r="CV1286" s="15">
        <f t="shared" ref="CV1286:CV1349" si="269">GC1286+GE1286</f>
        <v>52.5</v>
      </c>
      <c r="CW1286" s="15"/>
      <c r="CX1286" s="15"/>
      <c r="CY1286" s="15">
        <f t="shared" ref="CY1286:CY1349" si="270">EO1286</f>
        <v>0</v>
      </c>
      <c r="CZ1286" s="15">
        <f>GG1286</f>
        <v>0</v>
      </c>
      <c r="DA1286" s="19"/>
      <c r="DB1286" s="17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7"/>
      <c r="DQ1286" s="15"/>
      <c r="DR1286" s="15"/>
      <c r="DS1286" s="15"/>
      <c r="DT1286" s="15"/>
      <c r="DU1286" s="15"/>
      <c r="DV1286" s="15"/>
      <c r="DW1286" s="15"/>
      <c r="DX1286" s="20"/>
      <c r="DY1286" s="15"/>
      <c r="DZ1286" s="20"/>
      <c r="EA1286" s="15">
        <v>79</v>
      </c>
      <c r="EB1286" s="20">
        <v>4</v>
      </c>
      <c r="EC1286" s="15">
        <v>29</v>
      </c>
      <c r="ED1286" s="20">
        <v>33</v>
      </c>
      <c r="EE1286" s="15"/>
      <c r="EF1286" s="20"/>
      <c r="EG1286" s="15"/>
      <c r="EH1286" s="20"/>
      <c r="EI1286" s="15"/>
      <c r="EJ1286" s="20"/>
      <c r="EK1286" s="15"/>
      <c r="EL1286" s="20"/>
      <c r="EM1286" s="15"/>
      <c r="EN1286" s="20"/>
      <c r="EO1286" s="15"/>
      <c r="EP1286" s="20"/>
      <c r="EQ1286" s="15"/>
      <c r="ER1286" s="20"/>
      <c r="ES1286" s="15">
        <v>45</v>
      </c>
      <c r="ET1286" s="20">
        <v>2</v>
      </c>
      <c r="EU1286" s="15"/>
      <c r="EV1286" s="20"/>
      <c r="EW1286" s="15"/>
      <c r="EX1286" s="20"/>
      <c r="EY1286" s="15"/>
      <c r="EZ1286" s="20"/>
      <c r="FA1286" s="15"/>
      <c r="FB1286" s="20"/>
      <c r="FC1286" s="15"/>
      <c r="FD1286" s="20"/>
      <c r="FE1286" s="15"/>
      <c r="FF1286" s="20"/>
      <c r="FG1286" s="15"/>
      <c r="FH1286" s="20"/>
      <c r="FI1286" s="15"/>
      <c r="FJ1286" s="20"/>
      <c r="FK1286" s="15"/>
      <c r="FL1286" s="20"/>
      <c r="FM1286" s="15"/>
      <c r="FN1286" s="20"/>
      <c r="FO1286" s="15"/>
      <c r="FP1286" s="20"/>
      <c r="FQ1286" s="15"/>
      <c r="FR1286" s="20"/>
      <c r="FS1286" s="15"/>
      <c r="FT1286" s="20"/>
      <c r="FU1286" s="15"/>
      <c r="FV1286" s="20"/>
      <c r="FW1286" s="15"/>
      <c r="FX1286" s="20"/>
      <c r="FY1286" s="15"/>
      <c r="FZ1286" s="20"/>
      <c r="GA1286" s="15"/>
      <c r="GB1286" s="20"/>
      <c r="GC1286" s="15">
        <v>52.5</v>
      </c>
      <c r="GD1286" s="20">
        <v>2</v>
      </c>
      <c r="GE1286" s="15"/>
      <c r="GF1286" s="20"/>
      <c r="GG1286" s="170"/>
    </row>
    <row r="1287" spans="1:189" s="2" customFormat="1" ht="14" x14ac:dyDescent="0.3">
      <c r="A1287" s="15" t="s">
        <v>2903</v>
      </c>
      <c r="B1287" s="15" t="s">
        <v>126</v>
      </c>
      <c r="C1287" s="17" t="s">
        <v>395</v>
      </c>
      <c r="D1287" s="17" t="s">
        <v>1078</v>
      </c>
      <c r="E1287" s="15" t="str">
        <f t="shared" si="264"/>
        <v>Taylor Kazan</v>
      </c>
      <c r="F1287" s="17" t="s">
        <v>128</v>
      </c>
      <c r="G1287" s="17">
        <v>999921658</v>
      </c>
      <c r="H1287" s="15">
        <f t="shared" si="265"/>
        <v>125</v>
      </c>
      <c r="I1287" s="15"/>
      <c r="J1287" s="15"/>
      <c r="K1287" s="16"/>
      <c r="L1287" s="15"/>
      <c r="M1287" s="15"/>
      <c r="N1287" s="15"/>
      <c r="O1287" s="15">
        <f t="shared" si="260"/>
        <v>0</v>
      </c>
      <c r="P1287" s="15">
        <v>0</v>
      </c>
      <c r="Q1287" s="15">
        <f t="shared" si="261"/>
        <v>1</v>
      </c>
      <c r="R1287" s="15">
        <v>0</v>
      </c>
      <c r="S1287" s="15">
        <v>0</v>
      </c>
      <c r="T1287" s="15">
        <f t="shared" si="262"/>
        <v>0</v>
      </c>
      <c r="U1287" s="15">
        <f t="shared" si="263"/>
        <v>0</v>
      </c>
      <c r="V1287" s="15"/>
      <c r="W1287" s="15"/>
      <c r="X1287" s="15"/>
      <c r="Y1287" s="15"/>
      <c r="Z1287" s="16"/>
      <c r="AA1287" s="15"/>
      <c r="AB1287" s="24"/>
      <c r="AC1287" s="15"/>
      <c r="AD1287" s="15"/>
      <c r="AE1287" s="15"/>
      <c r="AF1287" s="15"/>
      <c r="AG1287" s="15"/>
      <c r="AH1287" s="24"/>
      <c r="AI1287" s="15"/>
      <c r="AJ1287" s="15"/>
      <c r="AK1287" s="15"/>
      <c r="AL1287" s="15"/>
      <c r="AM1287" s="15"/>
      <c r="AN1287" s="24"/>
      <c r="AO1287" s="15"/>
      <c r="AP1287" s="24"/>
      <c r="AQ1287" s="15"/>
      <c r="AR1287" s="24"/>
      <c r="AS1287" s="15"/>
      <c r="AT1287" s="24"/>
      <c r="AU1287" s="15"/>
      <c r="AV1287" s="24"/>
      <c r="AW1287" s="15"/>
      <c r="AX1287" s="24"/>
      <c r="AY1287" s="15"/>
      <c r="AZ1287" s="15"/>
      <c r="BA1287" s="15"/>
      <c r="BB1287" s="15"/>
      <c r="BC1287" s="15"/>
      <c r="BD1287" s="15"/>
      <c r="BE1287" s="15"/>
      <c r="BF1287" s="24"/>
      <c r="BG1287" s="15"/>
      <c r="BH1287" s="24"/>
      <c r="BI1287" s="15"/>
      <c r="BJ1287" s="24"/>
      <c r="BK1287" s="15"/>
      <c r="BL1287" s="24"/>
      <c r="BM1287" s="15"/>
      <c r="BN1287" s="24"/>
      <c r="BO1287" s="15"/>
      <c r="BP1287" s="24"/>
      <c r="BQ1287" s="15"/>
      <c r="BR1287" s="24"/>
      <c r="BS1287" s="15"/>
      <c r="BT1287" s="24"/>
      <c r="BU1287" s="15"/>
      <c r="BV1287" s="24"/>
      <c r="BW1287" s="15"/>
      <c r="BX1287" s="24"/>
      <c r="BY1287" s="15"/>
      <c r="BZ1287" s="24"/>
      <c r="CA1287" s="15"/>
      <c r="CB1287" s="24"/>
      <c r="CC1287" s="15"/>
      <c r="CD1287" s="24"/>
      <c r="CE1287" s="15"/>
      <c r="CF1287" s="24"/>
      <c r="CG1287" s="15"/>
      <c r="CH1287" s="25"/>
      <c r="CI1287" s="15"/>
      <c r="CJ1287" s="25"/>
      <c r="CK1287" s="15"/>
      <c r="CL1287" s="25"/>
      <c r="CM1287" s="15"/>
      <c r="CN1287" s="25"/>
      <c r="CO1287" s="15"/>
      <c r="CP1287" s="25"/>
      <c r="CQ1287" s="15"/>
      <c r="CR1287" s="25"/>
      <c r="CS1287" s="15">
        <f t="shared" si="266"/>
        <v>38</v>
      </c>
      <c r="CT1287" s="15">
        <f t="shared" si="267"/>
        <v>54</v>
      </c>
      <c r="CU1287" s="15">
        <f t="shared" si="268"/>
        <v>1</v>
      </c>
      <c r="CV1287" s="15">
        <f t="shared" si="269"/>
        <v>33</v>
      </c>
      <c r="CW1287" s="15"/>
      <c r="CX1287" s="15"/>
      <c r="CY1287" s="15">
        <f t="shared" si="270"/>
        <v>0</v>
      </c>
      <c r="CZ1287" s="15">
        <f>GG1287</f>
        <v>0</v>
      </c>
      <c r="DA1287" s="19"/>
      <c r="DB1287" s="17"/>
      <c r="DC1287" s="17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7"/>
      <c r="DQ1287" s="17">
        <v>38</v>
      </c>
      <c r="DR1287" s="17"/>
      <c r="DS1287" s="17"/>
      <c r="DT1287" s="17"/>
      <c r="DU1287" s="17"/>
      <c r="DV1287" s="17"/>
      <c r="DW1287" s="15"/>
      <c r="DX1287" s="20"/>
      <c r="DY1287" s="15"/>
      <c r="DZ1287" s="20"/>
      <c r="EA1287" s="15">
        <v>59</v>
      </c>
      <c r="EB1287" s="20">
        <v>5</v>
      </c>
      <c r="EC1287" s="15"/>
      <c r="ED1287" s="20"/>
      <c r="EE1287" s="15"/>
      <c r="EF1287" s="20"/>
      <c r="EG1287" s="15"/>
      <c r="EH1287" s="20"/>
      <c r="EI1287" s="15"/>
      <c r="EJ1287" s="20"/>
      <c r="EK1287" s="15"/>
      <c r="EL1287" s="20"/>
      <c r="EM1287" s="15"/>
      <c r="EN1287" s="20"/>
      <c r="EO1287" s="15"/>
      <c r="EP1287" s="20"/>
      <c r="EQ1287" s="17"/>
      <c r="ER1287" s="20"/>
      <c r="ES1287" s="15">
        <v>54</v>
      </c>
      <c r="ET1287" s="20">
        <v>7</v>
      </c>
      <c r="EU1287" s="15"/>
      <c r="EV1287" s="20"/>
      <c r="EW1287" s="15"/>
      <c r="EX1287" s="20"/>
      <c r="EY1287" s="15"/>
      <c r="EZ1287" s="20"/>
      <c r="FA1287" s="15"/>
      <c r="FB1287" s="20"/>
      <c r="FC1287" s="15"/>
      <c r="FD1287" s="20"/>
      <c r="FE1287" s="15">
        <v>38</v>
      </c>
      <c r="FF1287" s="20" t="s">
        <v>129</v>
      </c>
      <c r="FG1287" s="15"/>
      <c r="FH1287" s="20"/>
      <c r="FI1287" s="15"/>
      <c r="FJ1287" s="20"/>
      <c r="FK1287" s="15"/>
      <c r="FL1287" s="20"/>
      <c r="FM1287" s="15"/>
      <c r="FN1287" s="20"/>
      <c r="FO1287" s="15"/>
      <c r="FP1287" s="20"/>
      <c r="FQ1287" s="15"/>
      <c r="FR1287" s="20"/>
      <c r="FS1287" s="15"/>
      <c r="FT1287" s="20"/>
      <c r="FU1287" s="15"/>
      <c r="FV1287" s="20"/>
      <c r="FW1287" s="15"/>
      <c r="FX1287" s="20"/>
      <c r="FY1287" s="15"/>
      <c r="FZ1287" s="20"/>
      <c r="GA1287" s="15"/>
      <c r="GB1287" s="20"/>
      <c r="GC1287" s="15">
        <v>33</v>
      </c>
      <c r="GD1287" s="20">
        <v>17</v>
      </c>
      <c r="GE1287" s="15"/>
      <c r="GF1287" s="20"/>
      <c r="GG1287" s="170"/>
    </row>
    <row r="1288" spans="1:189" s="2" customFormat="1" ht="14" x14ac:dyDescent="0.3">
      <c r="A1288" s="17" t="s">
        <v>125</v>
      </c>
      <c r="B1288" s="15" t="s">
        <v>134</v>
      </c>
      <c r="C1288" s="17" t="s">
        <v>1284</v>
      </c>
      <c r="D1288" s="17" t="s">
        <v>1811</v>
      </c>
      <c r="E1288" s="15" t="str">
        <f t="shared" si="264"/>
        <v>Janice TANG</v>
      </c>
      <c r="F1288" s="15" t="s">
        <v>128</v>
      </c>
      <c r="G1288" s="17">
        <v>999921661</v>
      </c>
      <c r="H1288" s="15">
        <f t="shared" si="265"/>
        <v>90</v>
      </c>
      <c r="I1288" s="15"/>
      <c r="J1288" s="17">
        <f>(O1288+P1288+R1288+S1288+T1288+U1288)/2</f>
        <v>0</v>
      </c>
      <c r="K1288" s="16"/>
      <c r="L1288" s="15"/>
      <c r="M1288" s="15"/>
      <c r="N1288" s="15"/>
      <c r="O1288" s="15">
        <f t="shared" si="260"/>
        <v>0</v>
      </c>
      <c r="P1288" s="15">
        <v>0</v>
      </c>
      <c r="Q1288" s="15">
        <f t="shared" si="261"/>
        <v>1</v>
      </c>
      <c r="R1288" s="15">
        <v>0</v>
      </c>
      <c r="S1288" s="15">
        <v>0</v>
      </c>
      <c r="T1288" s="15">
        <f t="shared" si="262"/>
        <v>0</v>
      </c>
      <c r="U1288" s="15">
        <f t="shared" si="263"/>
        <v>0</v>
      </c>
      <c r="V1288" s="15"/>
      <c r="W1288" s="15"/>
      <c r="X1288" s="15"/>
      <c r="Y1288" s="15"/>
      <c r="Z1288" s="16"/>
      <c r="AA1288" s="15"/>
      <c r="AB1288" s="15"/>
      <c r="AC1288" s="15"/>
      <c r="AD1288" s="15"/>
      <c r="AE1288" s="15"/>
      <c r="AF1288" s="24"/>
      <c r="AG1288" s="15"/>
      <c r="AH1288" s="24"/>
      <c r="AI1288" s="15"/>
      <c r="AJ1288" s="24"/>
      <c r="AK1288" s="15"/>
      <c r="AL1288" s="24"/>
      <c r="AM1288" s="15"/>
      <c r="AN1288" s="24"/>
      <c r="AO1288" s="15"/>
      <c r="AP1288" s="24"/>
      <c r="AQ1288" s="15"/>
      <c r="AR1288" s="24"/>
      <c r="AS1288" s="15"/>
      <c r="AT1288" s="24"/>
      <c r="AU1288" s="15"/>
      <c r="AV1288" s="24"/>
      <c r="AW1288" s="15"/>
      <c r="AX1288" s="24"/>
      <c r="AY1288" s="15"/>
      <c r="AZ1288" s="15"/>
      <c r="BA1288" s="15"/>
      <c r="BB1288" s="24"/>
      <c r="BC1288" s="15"/>
      <c r="BD1288" s="24"/>
      <c r="BE1288" s="15"/>
      <c r="BF1288" s="24"/>
      <c r="BG1288" s="15"/>
      <c r="BH1288" s="24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24"/>
      <c r="CQ1288" s="15"/>
      <c r="CR1288" s="24"/>
      <c r="CS1288" s="15">
        <f t="shared" si="266"/>
        <v>0</v>
      </c>
      <c r="CT1288" s="15">
        <f t="shared" si="267"/>
        <v>90</v>
      </c>
      <c r="CU1288" s="15">
        <f t="shared" si="268"/>
        <v>1</v>
      </c>
      <c r="CV1288" s="15">
        <f t="shared" si="269"/>
        <v>0</v>
      </c>
      <c r="CW1288" s="15"/>
      <c r="CX1288" s="15"/>
      <c r="CY1288" s="15">
        <f t="shared" si="270"/>
        <v>0</v>
      </c>
      <c r="CZ1288" s="15">
        <f>GG1288</f>
        <v>0</v>
      </c>
      <c r="DA1288" s="20"/>
      <c r="DB1288" s="17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>
        <v>90</v>
      </c>
      <c r="DP1288" s="17"/>
      <c r="DQ1288" s="15"/>
      <c r="DR1288" s="15"/>
      <c r="DS1288" s="15"/>
      <c r="DT1288" s="15"/>
      <c r="DU1288" s="15"/>
      <c r="DV1288" s="15"/>
      <c r="DW1288" s="15"/>
      <c r="DX1288" s="20"/>
      <c r="DY1288" s="15">
        <v>56</v>
      </c>
      <c r="DZ1288" s="20">
        <v>1</v>
      </c>
      <c r="EA1288" s="15"/>
      <c r="EB1288" s="20"/>
      <c r="EC1288" s="15"/>
      <c r="ED1288" s="20"/>
      <c r="EE1288" s="15"/>
      <c r="EF1288" s="20"/>
      <c r="EG1288" s="15"/>
      <c r="EH1288" s="20"/>
      <c r="EI1288" s="15"/>
      <c r="EJ1288" s="20"/>
      <c r="EK1288" s="15"/>
      <c r="EL1288" s="20"/>
      <c r="EM1288" s="15"/>
      <c r="EN1288" s="20"/>
      <c r="EO1288" s="15"/>
      <c r="EP1288" s="20"/>
      <c r="EQ1288" s="15"/>
      <c r="ER1288" s="20"/>
      <c r="ES1288" s="15"/>
      <c r="ET1288" s="20"/>
      <c r="EU1288" s="15"/>
      <c r="EV1288" s="20"/>
      <c r="EW1288" s="15"/>
      <c r="EX1288" s="20"/>
      <c r="EY1288" s="15"/>
      <c r="EZ1288" s="20"/>
      <c r="FA1288" s="15"/>
      <c r="FB1288" s="20"/>
      <c r="FC1288" s="15">
        <v>90</v>
      </c>
      <c r="FD1288" s="20">
        <v>2</v>
      </c>
      <c r="FE1288" s="15"/>
      <c r="FF1288" s="20"/>
      <c r="FG1288" s="15"/>
      <c r="FH1288" s="20"/>
      <c r="FI1288" s="15"/>
      <c r="FJ1288" s="20"/>
      <c r="FK1288" s="15"/>
      <c r="FL1288" s="20"/>
      <c r="FM1288" s="15"/>
      <c r="FN1288" s="20"/>
      <c r="FO1288" s="15"/>
      <c r="FP1288" s="20"/>
      <c r="FQ1288" s="15"/>
      <c r="FR1288" s="20"/>
      <c r="FS1288" s="15"/>
      <c r="FT1288" s="20"/>
      <c r="FU1288" s="15"/>
      <c r="FV1288" s="20"/>
      <c r="FW1288" s="15"/>
      <c r="FX1288" s="20"/>
      <c r="FY1288" s="15"/>
      <c r="FZ1288" s="20"/>
      <c r="GA1288" s="15"/>
      <c r="GB1288" s="20"/>
      <c r="GC1288" s="15"/>
      <c r="GD1288" s="20"/>
      <c r="GE1288" s="15"/>
      <c r="GF1288" s="20"/>
      <c r="GG1288" s="170"/>
    </row>
    <row r="1289" spans="1:189" s="2" customFormat="1" ht="14" x14ac:dyDescent="0.3">
      <c r="A1289" s="15" t="s">
        <v>130</v>
      </c>
      <c r="B1289" s="15" t="s">
        <v>134</v>
      </c>
      <c r="C1289" s="17" t="s">
        <v>419</v>
      </c>
      <c r="D1289" s="17" t="s">
        <v>1811</v>
      </c>
      <c r="E1289" s="15" t="str">
        <f t="shared" si="264"/>
        <v>Kingston TANG</v>
      </c>
      <c r="F1289" s="15" t="s">
        <v>135</v>
      </c>
      <c r="G1289" s="17">
        <v>999921662</v>
      </c>
      <c r="H1289" s="15">
        <f t="shared" si="265"/>
        <v>152</v>
      </c>
      <c r="I1289" s="15"/>
      <c r="J1289" s="17">
        <f>(O1289+P1289+R1289+S1289+T1289+U1289)/2</f>
        <v>32</v>
      </c>
      <c r="K1289" s="16"/>
      <c r="L1289" s="15"/>
      <c r="M1289" s="15"/>
      <c r="N1289" s="15"/>
      <c r="O1289" s="15">
        <f t="shared" si="260"/>
        <v>0</v>
      </c>
      <c r="P1289" s="15">
        <v>0</v>
      </c>
      <c r="Q1289" s="15">
        <f t="shared" si="261"/>
        <v>1</v>
      </c>
      <c r="R1289" s="15">
        <v>0</v>
      </c>
      <c r="S1289" s="15">
        <v>0</v>
      </c>
      <c r="T1289" s="15">
        <f t="shared" si="262"/>
        <v>64</v>
      </c>
      <c r="U1289" s="15">
        <f t="shared" si="263"/>
        <v>0</v>
      </c>
      <c r="V1289" s="15"/>
      <c r="W1289" s="15"/>
      <c r="X1289" s="15"/>
      <c r="Y1289" s="15"/>
      <c r="Z1289" s="16"/>
      <c r="AA1289" s="15"/>
      <c r="AB1289" s="15"/>
      <c r="AC1289" s="15"/>
      <c r="AD1289" s="15"/>
      <c r="AE1289" s="15"/>
      <c r="AF1289" s="24"/>
      <c r="AG1289" s="15"/>
      <c r="AH1289" s="24"/>
      <c r="AI1289" s="15"/>
      <c r="AJ1289" s="24"/>
      <c r="AK1289" s="15"/>
      <c r="AL1289" s="24"/>
      <c r="AM1289" s="15"/>
      <c r="AN1289" s="24"/>
      <c r="AO1289" s="15"/>
      <c r="AP1289" s="24"/>
      <c r="AQ1289" s="15"/>
      <c r="AR1289" s="24"/>
      <c r="AS1289" s="15"/>
      <c r="AT1289" s="24"/>
      <c r="AU1289" s="15"/>
      <c r="AV1289" s="24"/>
      <c r="AW1289" s="15"/>
      <c r="AX1289" s="24"/>
      <c r="AY1289" s="15"/>
      <c r="AZ1289" s="15"/>
      <c r="BA1289" s="15"/>
      <c r="BB1289" s="24"/>
      <c r="BC1289" s="15"/>
      <c r="BD1289" s="24"/>
      <c r="BE1289" s="15"/>
      <c r="BF1289" s="24"/>
      <c r="BG1289" s="15"/>
      <c r="BH1289" s="24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24"/>
      <c r="CQ1289" s="15"/>
      <c r="CR1289" s="24"/>
      <c r="CS1289" s="15">
        <f t="shared" si="266"/>
        <v>0</v>
      </c>
      <c r="CT1289" s="15">
        <f t="shared" si="267"/>
        <v>120</v>
      </c>
      <c r="CU1289" s="15">
        <f t="shared" si="268"/>
        <v>1</v>
      </c>
      <c r="CV1289" s="15">
        <f t="shared" si="269"/>
        <v>0</v>
      </c>
      <c r="CW1289" s="15"/>
      <c r="CX1289" s="15"/>
      <c r="CY1289" s="15">
        <f t="shared" si="270"/>
        <v>0</v>
      </c>
      <c r="CZ1289" s="15">
        <f>GG1289</f>
        <v>0</v>
      </c>
      <c r="DA1289" s="20"/>
      <c r="DB1289" s="17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>
        <v>120</v>
      </c>
      <c r="DP1289" s="17"/>
      <c r="DQ1289" s="15"/>
      <c r="DR1289" s="15"/>
      <c r="DS1289" s="15"/>
      <c r="DT1289" s="15"/>
      <c r="DU1289" s="15"/>
      <c r="DV1289" s="15"/>
      <c r="DW1289" s="15"/>
      <c r="DX1289" s="20"/>
      <c r="DY1289" s="15">
        <v>45</v>
      </c>
      <c r="DZ1289" s="20">
        <v>2</v>
      </c>
      <c r="EA1289" s="15"/>
      <c r="EB1289" s="20"/>
      <c r="EC1289" s="15">
        <v>64</v>
      </c>
      <c r="ED1289" s="20">
        <v>1</v>
      </c>
      <c r="EE1289" s="15"/>
      <c r="EF1289" s="20"/>
      <c r="EG1289" s="15"/>
      <c r="EH1289" s="20"/>
      <c r="EI1289" s="15"/>
      <c r="EJ1289" s="20"/>
      <c r="EK1289" s="15"/>
      <c r="EL1289" s="20"/>
      <c r="EM1289" s="15"/>
      <c r="EN1289" s="20"/>
      <c r="EO1289" s="15"/>
      <c r="EP1289" s="20"/>
      <c r="EQ1289" s="15"/>
      <c r="ER1289" s="20"/>
      <c r="ES1289" s="15"/>
      <c r="ET1289" s="20"/>
      <c r="EU1289" s="15"/>
      <c r="EV1289" s="20"/>
      <c r="EW1289" s="15"/>
      <c r="EX1289" s="20"/>
      <c r="EY1289" s="15"/>
      <c r="EZ1289" s="20"/>
      <c r="FA1289" s="15"/>
      <c r="FB1289" s="20"/>
      <c r="FC1289" s="15">
        <v>120</v>
      </c>
      <c r="FD1289" s="20">
        <v>1</v>
      </c>
      <c r="FE1289" s="15"/>
      <c r="FF1289" s="20"/>
      <c r="FG1289" s="15"/>
      <c r="FH1289" s="20"/>
      <c r="FI1289" s="15"/>
      <c r="FJ1289" s="20"/>
      <c r="FK1289" s="15"/>
      <c r="FL1289" s="20"/>
      <c r="FM1289" s="15"/>
      <c r="FN1289" s="20"/>
      <c r="FO1289" s="15"/>
      <c r="FP1289" s="20"/>
      <c r="FQ1289" s="15"/>
      <c r="FR1289" s="20"/>
      <c r="FS1289" s="15"/>
      <c r="FT1289" s="20"/>
      <c r="FU1289" s="15"/>
      <c r="FV1289" s="20"/>
      <c r="FW1289" s="15"/>
      <c r="FX1289" s="20"/>
      <c r="FY1289" s="15"/>
      <c r="FZ1289" s="20"/>
      <c r="GA1289" s="15"/>
      <c r="GB1289" s="20"/>
      <c r="GC1289" s="15"/>
      <c r="GD1289" s="20"/>
      <c r="GE1289" s="15"/>
      <c r="GF1289" s="20"/>
      <c r="GG1289" s="170"/>
    </row>
    <row r="1290" spans="1:189" s="2" customFormat="1" ht="14" x14ac:dyDescent="0.3">
      <c r="A1290" s="15" t="s">
        <v>130</v>
      </c>
      <c r="B1290" s="15" t="s">
        <v>142</v>
      </c>
      <c r="C1290" s="15" t="s">
        <v>1775</v>
      </c>
      <c r="D1290" s="15" t="s">
        <v>1906</v>
      </c>
      <c r="E1290" s="15" t="str">
        <f t="shared" si="264"/>
        <v>Milo Vilain</v>
      </c>
      <c r="F1290" s="15" t="s">
        <v>135</v>
      </c>
      <c r="G1290" s="17">
        <v>999921663</v>
      </c>
      <c r="H1290" s="15">
        <f t="shared" si="265"/>
        <v>68</v>
      </c>
      <c r="I1290" s="15"/>
      <c r="J1290" s="15"/>
      <c r="K1290" s="16"/>
      <c r="L1290" s="15"/>
      <c r="M1290" s="15"/>
      <c r="N1290" s="15"/>
      <c r="O1290" s="15">
        <f t="shared" si="260"/>
        <v>0</v>
      </c>
      <c r="P1290" s="15">
        <v>0</v>
      </c>
      <c r="Q1290" s="15">
        <f t="shared" si="261"/>
        <v>1</v>
      </c>
      <c r="R1290" s="15">
        <v>0</v>
      </c>
      <c r="S1290" s="15">
        <v>0</v>
      </c>
      <c r="T1290" s="15">
        <f t="shared" si="262"/>
        <v>0</v>
      </c>
      <c r="U1290" s="15">
        <f t="shared" si="263"/>
        <v>0</v>
      </c>
      <c r="V1290" s="15"/>
      <c r="W1290" s="15"/>
      <c r="X1290" s="15"/>
      <c r="Y1290" s="15"/>
      <c r="Z1290" s="16"/>
      <c r="AA1290" s="15"/>
      <c r="AB1290" s="15"/>
      <c r="AC1290" s="15"/>
      <c r="AD1290" s="15"/>
      <c r="AE1290" s="15"/>
      <c r="AF1290" s="24"/>
      <c r="AG1290" s="15"/>
      <c r="AH1290" s="24"/>
      <c r="AI1290" s="15"/>
      <c r="AJ1290" s="24"/>
      <c r="AK1290" s="15"/>
      <c r="AL1290" s="24"/>
      <c r="AM1290" s="15"/>
      <c r="AN1290" s="24"/>
      <c r="AO1290" s="15"/>
      <c r="AP1290" s="24"/>
      <c r="AQ1290" s="15"/>
      <c r="AR1290" s="24"/>
      <c r="AS1290" s="15"/>
      <c r="AT1290" s="24"/>
      <c r="AU1290" s="15"/>
      <c r="AV1290" s="24"/>
      <c r="AW1290" s="15"/>
      <c r="AX1290" s="24"/>
      <c r="AY1290" s="15"/>
      <c r="AZ1290" s="15"/>
      <c r="BA1290" s="15"/>
      <c r="BB1290" s="24"/>
      <c r="BC1290" s="15"/>
      <c r="BD1290" s="24"/>
      <c r="BE1290" s="15"/>
      <c r="BF1290" s="24"/>
      <c r="BG1290" s="15"/>
      <c r="BH1290" s="24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24"/>
      <c r="CQ1290" s="15"/>
      <c r="CR1290" s="24"/>
      <c r="CS1290" s="15">
        <f t="shared" si="266"/>
        <v>0</v>
      </c>
      <c r="CT1290" s="15">
        <f t="shared" si="267"/>
        <v>68</v>
      </c>
      <c r="CU1290" s="15">
        <f t="shared" si="268"/>
        <v>1</v>
      </c>
      <c r="CV1290" s="15">
        <f t="shared" si="269"/>
        <v>0</v>
      </c>
      <c r="CW1290" s="15"/>
      <c r="CX1290" s="15"/>
      <c r="CY1290" s="15">
        <f t="shared" si="270"/>
        <v>0</v>
      </c>
      <c r="CZ1290" s="15">
        <f>GG1290</f>
        <v>0</v>
      </c>
      <c r="DA1290" s="20"/>
      <c r="DB1290" s="17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>
        <v>30</v>
      </c>
      <c r="DM1290" s="15"/>
      <c r="DN1290" s="15"/>
      <c r="DO1290" s="15"/>
      <c r="DP1290" s="17"/>
      <c r="DQ1290" s="15"/>
      <c r="DR1290" s="15"/>
      <c r="DS1290" s="15"/>
      <c r="DT1290" s="15"/>
      <c r="DU1290" s="15"/>
      <c r="DV1290" s="15"/>
      <c r="DW1290" s="15"/>
      <c r="DX1290" s="20"/>
      <c r="DY1290" s="15">
        <v>31.6</v>
      </c>
      <c r="DZ1290" s="20">
        <v>4</v>
      </c>
      <c r="EA1290" s="15"/>
      <c r="EB1290" s="20"/>
      <c r="EC1290" s="15"/>
      <c r="ED1290" s="20"/>
      <c r="EE1290" s="15"/>
      <c r="EF1290" s="20"/>
      <c r="EG1290" s="15"/>
      <c r="EH1290" s="20"/>
      <c r="EI1290" s="15"/>
      <c r="EJ1290" s="20"/>
      <c r="EK1290" s="15"/>
      <c r="EL1290" s="20"/>
      <c r="EM1290" s="15"/>
      <c r="EN1290" s="20"/>
      <c r="EO1290" s="15"/>
      <c r="EP1290" s="20"/>
      <c r="EQ1290" s="15"/>
      <c r="ER1290" s="20"/>
      <c r="ES1290" s="15"/>
      <c r="ET1290" s="20"/>
      <c r="EU1290" s="15"/>
      <c r="EV1290" s="20"/>
      <c r="EW1290" s="15"/>
      <c r="EX1290" s="20"/>
      <c r="EY1290" s="15"/>
      <c r="EZ1290" s="20"/>
      <c r="FA1290" s="15"/>
      <c r="FB1290" s="20"/>
      <c r="FC1290" s="15"/>
      <c r="FD1290" s="20"/>
      <c r="FE1290" s="15"/>
      <c r="FF1290" s="20"/>
      <c r="FG1290" s="15"/>
      <c r="FH1290" s="20"/>
      <c r="FI1290" s="15"/>
      <c r="FJ1290" s="20"/>
      <c r="FK1290" s="15"/>
      <c r="FL1290" s="20"/>
      <c r="FM1290" s="15"/>
      <c r="FN1290" s="20"/>
      <c r="FO1290" s="15"/>
      <c r="FP1290" s="20"/>
      <c r="FQ1290" s="15"/>
      <c r="FR1290" s="20"/>
      <c r="FS1290" s="15"/>
      <c r="FT1290" s="20"/>
      <c r="FU1290" s="15"/>
      <c r="FV1290" s="20"/>
      <c r="FW1290" s="15"/>
      <c r="FX1290" s="20"/>
      <c r="FY1290" s="15">
        <v>68</v>
      </c>
      <c r="FZ1290" s="20">
        <v>3</v>
      </c>
      <c r="GA1290" s="15"/>
      <c r="GB1290" s="20"/>
      <c r="GC1290" s="15"/>
      <c r="GD1290" s="20"/>
      <c r="GE1290" s="15"/>
      <c r="GF1290" s="20"/>
      <c r="GG1290" s="170"/>
    </row>
    <row r="1291" spans="1:189" s="2" customFormat="1" ht="14" x14ac:dyDescent="0.3">
      <c r="A1291" s="17" t="s">
        <v>133</v>
      </c>
      <c r="B1291" s="15" t="s">
        <v>134</v>
      </c>
      <c r="C1291" s="17" t="s">
        <v>303</v>
      </c>
      <c r="D1291" s="17" t="s">
        <v>1218</v>
      </c>
      <c r="E1291" s="15" t="str">
        <f t="shared" si="264"/>
        <v>Jessica LE</v>
      </c>
      <c r="F1291" s="15" t="s">
        <v>128</v>
      </c>
      <c r="G1291" s="17">
        <v>999921665</v>
      </c>
      <c r="H1291" s="15">
        <f t="shared" si="265"/>
        <v>150.79999999999998</v>
      </c>
      <c r="I1291" s="17"/>
      <c r="J1291" s="17">
        <f>(O1291+P1291+R1291+S1291+T1291+U1291)/2</f>
        <v>16.8</v>
      </c>
      <c r="K1291" s="21"/>
      <c r="L1291" s="15"/>
      <c r="M1291" s="15"/>
      <c r="N1291" s="15"/>
      <c r="O1291" s="15">
        <f t="shared" si="260"/>
        <v>0</v>
      </c>
      <c r="P1291" s="15">
        <v>0</v>
      </c>
      <c r="Q1291" s="15">
        <f t="shared" si="261"/>
        <v>1</v>
      </c>
      <c r="R1291" s="15">
        <v>0</v>
      </c>
      <c r="S1291" s="15">
        <v>0</v>
      </c>
      <c r="T1291" s="15">
        <f t="shared" si="262"/>
        <v>33.6</v>
      </c>
      <c r="U1291" s="15">
        <f t="shared" si="263"/>
        <v>0</v>
      </c>
      <c r="V1291" s="15"/>
      <c r="W1291" s="15"/>
      <c r="X1291" s="15"/>
      <c r="Y1291" s="15"/>
      <c r="Z1291" s="21"/>
      <c r="AA1291" s="17"/>
      <c r="AB1291" s="17"/>
      <c r="AC1291" s="17"/>
      <c r="AD1291" s="17"/>
      <c r="AE1291" s="17"/>
      <c r="AF1291" s="24"/>
      <c r="AG1291" s="17"/>
      <c r="AH1291" s="24"/>
      <c r="AI1291" s="17"/>
      <c r="AJ1291" s="24"/>
      <c r="AK1291" s="17"/>
      <c r="AL1291" s="24"/>
      <c r="AM1291" s="17"/>
      <c r="AN1291" s="24"/>
      <c r="AO1291" s="17"/>
      <c r="AP1291" s="24"/>
      <c r="AQ1291" s="17"/>
      <c r="AR1291" s="24"/>
      <c r="AS1291" s="17"/>
      <c r="AT1291" s="24"/>
      <c r="AU1291" s="17"/>
      <c r="AV1291" s="24"/>
      <c r="AW1291" s="17"/>
      <c r="AX1291" s="24"/>
      <c r="AY1291" s="17"/>
      <c r="AZ1291" s="17"/>
      <c r="BA1291" s="17"/>
      <c r="BB1291" s="24"/>
      <c r="BC1291" s="17"/>
      <c r="BD1291" s="24"/>
      <c r="BE1291" s="17"/>
      <c r="BF1291" s="24"/>
      <c r="BG1291" s="17"/>
      <c r="BH1291" s="24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24"/>
      <c r="CQ1291" s="17"/>
      <c r="CR1291" s="24"/>
      <c r="CS1291" s="15">
        <f t="shared" si="266"/>
        <v>0</v>
      </c>
      <c r="CT1291" s="15">
        <f t="shared" si="267"/>
        <v>63</v>
      </c>
      <c r="CU1291" s="15">
        <f t="shared" si="268"/>
        <v>1</v>
      </c>
      <c r="CV1291" s="15">
        <f t="shared" si="269"/>
        <v>71</v>
      </c>
      <c r="CW1291" s="15"/>
      <c r="CX1291" s="15"/>
      <c r="CY1291" s="15">
        <f t="shared" si="270"/>
        <v>0</v>
      </c>
      <c r="CZ1291" s="15">
        <f>GG1291</f>
        <v>0</v>
      </c>
      <c r="DA1291" s="20"/>
      <c r="DB1291" s="17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>
        <v>63</v>
      </c>
      <c r="DP1291" s="17"/>
      <c r="DQ1291" s="15"/>
      <c r="DR1291" s="15"/>
      <c r="DS1291" s="15"/>
      <c r="DT1291" s="15"/>
      <c r="DU1291" s="15"/>
      <c r="DV1291" s="15"/>
      <c r="DW1291" s="15"/>
      <c r="DX1291" s="20"/>
      <c r="DY1291" s="15">
        <v>31.6</v>
      </c>
      <c r="DZ1291" s="20">
        <v>3</v>
      </c>
      <c r="EA1291" s="15"/>
      <c r="EB1291" s="20"/>
      <c r="EC1291" s="15">
        <v>33.6</v>
      </c>
      <c r="ED1291" s="20">
        <v>5</v>
      </c>
      <c r="EE1291" s="15"/>
      <c r="EF1291" s="20"/>
      <c r="EG1291" s="15"/>
      <c r="EH1291" s="20"/>
      <c r="EI1291" s="15"/>
      <c r="EJ1291" s="20"/>
      <c r="EK1291" s="15"/>
      <c r="EL1291" s="20"/>
      <c r="EM1291" s="15"/>
      <c r="EN1291" s="20"/>
      <c r="EO1291" s="15"/>
      <c r="EP1291" s="20"/>
      <c r="EQ1291" s="15"/>
      <c r="ER1291" s="20"/>
      <c r="ES1291" s="15"/>
      <c r="ET1291" s="20"/>
      <c r="EU1291" s="15"/>
      <c r="EV1291" s="20"/>
      <c r="EW1291" s="15"/>
      <c r="EX1291" s="20"/>
      <c r="EY1291" s="15"/>
      <c r="EZ1291" s="20"/>
      <c r="FA1291" s="15"/>
      <c r="FB1291" s="20"/>
      <c r="FC1291" s="15">
        <v>63</v>
      </c>
      <c r="FD1291" s="20">
        <v>5</v>
      </c>
      <c r="FE1291" s="15"/>
      <c r="FF1291" s="20"/>
      <c r="FG1291" s="15"/>
      <c r="FH1291" s="20"/>
      <c r="FI1291" s="15"/>
      <c r="FJ1291" s="20"/>
      <c r="FK1291" s="15"/>
      <c r="FL1291" s="20"/>
      <c r="FM1291" s="15"/>
      <c r="FN1291" s="20"/>
      <c r="FO1291" s="15"/>
      <c r="FP1291" s="20"/>
      <c r="FQ1291" s="15"/>
      <c r="FR1291" s="20"/>
      <c r="FS1291" s="15"/>
      <c r="FT1291" s="20"/>
      <c r="FU1291" s="15"/>
      <c r="FV1291" s="20"/>
      <c r="FW1291" s="15"/>
      <c r="FX1291" s="20"/>
      <c r="FY1291" s="15"/>
      <c r="FZ1291" s="20"/>
      <c r="GA1291" s="15"/>
      <c r="GB1291" s="20"/>
      <c r="GC1291" s="15">
        <v>71</v>
      </c>
      <c r="GD1291" s="20">
        <v>5</v>
      </c>
      <c r="GE1291" s="15"/>
      <c r="GF1291" s="20"/>
      <c r="GG1291" s="170"/>
    </row>
    <row r="1292" spans="1:189" s="2" customFormat="1" ht="14" x14ac:dyDescent="0.3">
      <c r="A1292" s="17" t="s">
        <v>125</v>
      </c>
      <c r="B1292" s="15" t="s">
        <v>126</v>
      </c>
      <c r="C1292" s="17" t="s">
        <v>506</v>
      </c>
      <c r="D1292" s="17" t="s">
        <v>504</v>
      </c>
      <c r="E1292" s="15" t="str">
        <f t="shared" si="264"/>
        <v>Richard CHEN</v>
      </c>
      <c r="F1292" s="15" t="s">
        <v>135</v>
      </c>
      <c r="G1292" s="17">
        <v>999921668</v>
      </c>
      <c r="H1292" s="15">
        <f t="shared" si="265"/>
        <v>89.5</v>
      </c>
      <c r="I1292" s="17"/>
      <c r="J1292" s="17">
        <f>(O1292+P1292+R1292+S1292+T1292+U1292)/2</f>
        <v>51.5</v>
      </c>
      <c r="K1292" s="21"/>
      <c r="L1292" s="15"/>
      <c r="M1292" s="15"/>
      <c r="N1292" s="15"/>
      <c r="O1292" s="15">
        <f t="shared" si="260"/>
        <v>52</v>
      </c>
      <c r="P1292" s="15">
        <v>0</v>
      </c>
      <c r="Q1292" s="15">
        <f t="shared" si="261"/>
        <v>1</v>
      </c>
      <c r="R1292" s="15">
        <v>0</v>
      </c>
      <c r="S1292" s="15">
        <v>0</v>
      </c>
      <c r="T1292" s="15">
        <f t="shared" si="262"/>
        <v>51</v>
      </c>
      <c r="U1292" s="15">
        <f t="shared" si="263"/>
        <v>0</v>
      </c>
      <c r="V1292" s="15"/>
      <c r="W1292" s="15"/>
      <c r="X1292" s="15"/>
      <c r="Y1292" s="15"/>
      <c r="Z1292" s="21"/>
      <c r="AA1292" s="17"/>
      <c r="AB1292" s="17"/>
      <c r="AC1292" s="17"/>
      <c r="AD1292" s="17"/>
      <c r="AE1292" s="17"/>
      <c r="AF1292" s="24"/>
      <c r="AG1292" s="17"/>
      <c r="AH1292" s="24"/>
      <c r="AI1292" s="17"/>
      <c r="AJ1292" s="24"/>
      <c r="AK1292" s="17"/>
      <c r="AL1292" s="24"/>
      <c r="AM1292" s="17"/>
      <c r="AN1292" s="24"/>
      <c r="AO1292" s="17"/>
      <c r="AP1292" s="24"/>
      <c r="AQ1292" s="17"/>
      <c r="AR1292" s="24"/>
      <c r="AS1292" s="17"/>
      <c r="AT1292" s="24"/>
      <c r="AU1292" s="17"/>
      <c r="AV1292" s="24"/>
      <c r="AW1292" s="17"/>
      <c r="AX1292" s="24"/>
      <c r="AY1292" s="17"/>
      <c r="AZ1292" s="17"/>
      <c r="BA1292" s="17"/>
      <c r="BB1292" s="24"/>
      <c r="BC1292" s="17"/>
      <c r="BD1292" s="24"/>
      <c r="BE1292" s="17"/>
      <c r="BF1292" s="24"/>
      <c r="BG1292" s="17"/>
      <c r="BH1292" s="24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24"/>
      <c r="CQ1292" s="17"/>
      <c r="CR1292" s="24"/>
      <c r="CS1292" s="15">
        <f t="shared" si="266"/>
        <v>0</v>
      </c>
      <c r="CT1292" s="15">
        <f t="shared" si="267"/>
        <v>38</v>
      </c>
      <c r="CU1292" s="15">
        <f t="shared" si="268"/>
        <v>0</v>
      </c>
      <c r="CV1292" s="15">
        <f t="shared" si="269"/>
        <v>0</v>
      </c>
      <c r="CW1292" s="15"/>
      <c r="CX1292" s="15"/>
      <c r="CY1292" s="15">
        <f t="shared" si="270"/>
        <v>0</v>
      </c>
      <c r="CZ1292" s="15">
        <f>GG1292</f>
        <v>0</v>
      </c>
      <c r="DA1292" s="20"/>
      <c r="DB1292" s="17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>
        <f>0.3*68</f>
        <v>20.399999999999999</v>
      </c>
      <c r="DP1292" s="17"/>
      <c r="DQ1292" s="15"/>
      <c r="DR1292" s="15"/>
      <c r="DS1292" s="15"/>
      <c r="DT1292" s="15"/>
      <c r="DU1292" s="15"/>
      <c r="DV1292" s="15"/>
      <c r="DW1292" s="15"/>
      <c r="DX1292" s="20"/>
      <c r="DY1292" s="15">
        <v>44</v>
      </c>
      <c r="DZ1292" s="20" t="s">
        <v>129</v>
      </c>
      <c r="EA1292" s="15"/>
      <c r="EB1292" s="20"/>
      <c r="EC1292" s="15">
        <v>51</v>
      </c>
      <c r="ED1292" s="20" t="s">
        <v>129</v>
      </c>
      <c r="EE1292" s="15"/>
      <c r="EF1292" s="20"/>
      <c r="EG1292" s="15"/>
      <c r="EH1292" s="20"/>
      <c r="EI1292" s="15">
        <v>52</v>
      </c>
      <c r="EJ1292" s="20">
        <v>5</v>
      </c>
      <c r="EK1292" s="15"/>
      <c r="EL1292" s="20"/>
      <c r="EM1292" s="15"/>
      <c r="EN1292" s="20"/>
      <c r="EO1292" s="15"/>
      <c r="EP1292" s="20"/>
      <c r="EQ1292" s="15"/>
      <c r="ER1292" s="20"/>
      <c r="ES1292" s="15"/>
      <c r="ET1292" s="20"/>
      <c r="EU1292" s="15"/>
      <c r="EV1292" s="20"/>
      <c r="EW1292" s="15"/>
      <c r="EX1292" s="20"/>
      <c r="EY1292" s="15"/>
      <c r="EZ1292" s="20"/>
      <c r="FA1292" s="15"/>
      <c r="FB1292" s="20"/>
      <c r="FC1292" s="15">
        <v>38</v>
      </c>
      <c r="FD1292" s="20" t="s">
        <v>129</v>
      </c>
      <c r="FE1292" s="15"/>
      <c r="FF1292" s="20"/>
      <c r="FG1292" s="15"/>
      <c r="FH1292" s="20"/>
      <c r="FI1292" s="15"/>
      <c r="FJ1292" s="20"/>
      <c r="FK1292" s="15"/>
      <c r="FL1292" s="20"/>
      <c r="FM1292" s="15"/>
      <c r="FN1292" s="20"/>
      <c r="FO1292" s="15"/>
      <c r="FP1292" s="20"/>
      <c r="FQ1292" s="15"/>
      <c r="FR1292" s="20"/>
      <c r="FS1292" s="15"/>
      <c r="FT1292" s="20"/>
      <c r="FU1292" s="15"/>
      <c r="FV1292" s="20"/>
      <c r="FW1292" s="15"/>
      <c r="FX1292" s="20"/>
      <c r="FY1292" s="15"/>
      <c r="FZ1292" s="20"/>
      <c r="GA1292" s="15"/>
      <c r="GB1292" s="20"/>
      <c r="GC1292" s="15"/>
      <c r="GD1292" s="20"/>
      <c r="GE1292" s="15"/>
      <c r="GF1292" s="20"/>
      <c r="GG1292" s="170"/>
    </row>
    <row r="1293" spans="1:189" s="2" customFormat="1" ht="14" x14ac:dyDescent="0.3">
      <c r="A1293" s="15" t="s">
        <v>133</v>
      </c>
      <c r="B1293" s="15" t="s">
        <v>134</v>
      </c>
      <c r="C1293" s="15" t="s">
        <v>389</v>
      </c>
      <c r="D1293" s="15" t="s">
        <v>2059</v>
      </c>
      <c r="E1293" s="15" t="str">
        <f t="shared" si="264"/>
        <v>Oliver Fleury</v>
      </c>
      <c r="F1293" s="17" t="s">
        <v>135</v>
      </c>
      <c r="G1293" s="15">
        <v>999921671</v>
      </c>
      <c r="H1293" s="15">
        <f t="shared" si="265"/>
        <v>71.400000000000006</v>
      </c>
      <c r="I1293" s="15"/>
      <c r="J1293" s="15"/>
      <c r="K1293" s="16"/>
      <c r="L1293" s="15"/>
      <c r="M1293" s="15"/>
      <c r="N1293" s="15"/>
      <c r="O1293" s="15">
        <f t="shared" si="260"/>
        <v>0</v>
      </c>
      <c r="P1293" s="15">
        <v>0</v>
      </c>
      <c r="Q1293" s="15">
        <f t="shared" si="261"/>
        <v>0</v>
      </c>
      <c r="R1293" s="15">
        <v>0</v>
      </c>
      <c r="S1293" s="15">
        <v>0</v>
      </c>
      <c r="T1293" s="15">
        <f t="shared" si="262"/>
        <v>20.399999999999999</v>
      </c>
      <c r="U1293" s="15">
        <f t="shared" si="263"/>
        <v>0</v>
      </c>
      <c r="V1293" s="15"/>
      <c r="W1293" s="15"/>
      <c r="X1293" s="15"/>
      <c r="Y1293" s="15"/>
      <c r="Z1293" s="16"/>
      <c r="AA1293" s="15"/>
      <c r="AB1293" s="24"/>
      <c r="AC1293" s="15"/>
      <c r="AD1293" s="15"/>
      <c r="AE1293" s="15"/>
      <c r="AF1293" s="15"/>
      <c r="AG1293" s="15"/>
      <c r="AH1293" s="24"/>
      <c r="AI1293" s="15"/>
      <c r="AJ1293" s="15"/>
      <c r="AK1293" s="15"/>
      <c r="AL1293" s="15"/>
      <c r="AM1293" s="15"/>
      <c r="AN1293" s="24"/>
      <c r="AO1293" s="15"/>
      <c r="AP1293" s="24"/>
      <c r="AQ1293" s="15"/>
      <c r="AR1293" s="24"/>
      <c r="AS1293" s="15"/>
      <c r="AT1293" s="24"/>
      <c r="AU1293" s="15"/>
      <c r="AV1293" s="24"/>
      <c r="AW1293" s="15"/>
      <c r="AX1293" s="24"/>
      <c r="AY1293" s="15"/>
      <c r="AZ1293" s="15"/>
      <c r="BA1293" s="15"/>
      <c r="BB1293" s="15"/>
      <c r="BC1293" s="15"/>
      <c r="BD1293" s="15"/>
      <c r="BE1293" s="15"/>
      <c r="BF1293" s="24"/>
      <c r="BG1293" s="15"/>
      <c r="BH1293" s="24"/>
      <c r="BI1293" s="15"/>
      <c r="BJ1293" s="24"/>
      <c r="BK1293" s="15"/>
      <c r="BL1293" s="24"/>
      <c r="BM1293" s="15"/>
      <c r="BN1293" s="24"/>
      <c r="BO1293" s="15"/>
      <c r="BP1293" s="24"/>
      <c r="BQ1293" s="15"/>
      <c r="BR1293" s="24"/>
      <c r="BS1293" s="15"/>
      <c r="BT1293" s="24"/>
      <c r="BU1293" s="15"/>
      <c r="BV1293" s="24"/>
      <c r="BW1293" s="15"/>
      <c r="BX1293" s="24"/>
      <c r="BY1293" s="15"/>
      <c r="BZ1293" s="24"/>
      <c r="CA1293" s="15"/>
      <c r="CB1293" s="24"/>
      <c r="CC1293" s="15"/>
      <c r="CD1293" s="24"/>
      <c r="CE1293" s="15"/>
      <c r="CF1293" s="24"/>
      <c r="CG1293" s="15"/>
      <c r="CH1293" s="25"/>
      <c r="CI1293" s="15"/>
      <c r="CJ1293" s="25"/>
      <c r="CK1293" s="15"/>
      <c r="CL1293" s="25"/>
      <c r="CM1293" s="15"/>
      <c r="CN1293" s="25"/>
      <c r="CO1293" s="15"/>
      <c r="CP1293" s="25"/>
      <c r="CQ1293" s="15"/>
      <c r="CR1293" s="25"/>
      <c r="CS1293" s="15">
        <f t="shared" si="266"/>
        <v>0</v>
      </c>
      <c r="CT1293" s="15">
        <f t="shared" si="267"/>
        <v>51</v>
      </c>
      <c r="CU1293" s="15">
        <f t="shared" si="268"/>
        <v>1</v>
      </c>
      <c r="CV1293" s="15">
        <f t="shared" si="269"/>
        <v>0</v>
      </c>
      <c r="CW1293" s="15"/>
      <c r="CX1293" s="15"/>
      <c r="CY1293" s="15">
        <f t="shared" si="270"/>
        <v>0</v>
      </c>
      <c r="CZ1293" s="15">
        <f>GG1293</f>
        <v>0</v>
      </c>
      <c r="DA1293" s="19"/>
      <c r="DB1293" s="17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7"/>
      <c r="DQ1293" s="15"/>
      <c r="DR1293" s="15"/>
      <c r="DS1293" s="15"/>
      <c r="DT1293" s="15"/>
      <c r="DU1293" s="15"/>
      <c r="DV1293" s="15"/>
      <c r="DW1293" s="15">
        <v>28.4</v>
      </c>
      <c r="DX1293" s="20">
        <v>5</v>
      </c>
      <c r="DY1293" s="15"/>
      <c r="DZ1293" s="20"/>
      <c r="EA1293" s="15"/>
      <c r="EB1293" s="20"/>
      <c r="EC1293" s="15">
        <v>20.399999999999999</v>
      </c>
      <c r="ED1293" s="20" t="s">
        <v>129</v>
      </c>
      <c r="EE1293" s="15"/>
      <c r="EF1293" s="20"/>
      <c r="EG1293" s="15"/>
      <c r="EH1293" s="20"/>
      <c r="EI1293" s="15"/>
      <c r="EJ1293" s="20"/>
      <c r="EK1293" s="15"/>
      <c r="EL1293" s="20"/>
      <c r="EM1293" s="15"/>
      <c r="EN1293" s="20"/>
      <c r="EO1293" s="15"/>
      <c r="EP1293" s="20"/>
      <c r="EQ1293" s="15"/>
      <c r="ER1293" s="20"/>
      <c r="ES1293" s="15"/>
      <c r="ET1293" s="20"/>
      <c r="EU1293" s="15"/>
      <c r="EV1293" s="20"/>
      <c r="EW1293" s="15"/>
      <c r="EX1293" s="20"/>
      <c r="EY1293" s="15">
        <v>51</v>
      </c>
      <c r="EZ1293" s="20">
        <v>8</v>
      </c>
      <c r="FA1293" s="15"/>
      <c r="FB1293" s="20"/>
      <c r="FC1293" s="15"/>
      <c r="FD1293" s="20"/>
      <c r="FE1293" s="15"/>
      <c r="FF1293" s="20"/>
      <c r="FG1293" s="15"/>
      <c r="FH1293" s="20"/>
      <c r="FI1293" s="15"/>
      <c r="FJ1293" s="20"/>
      <c r="FK1293" s="15"/>
      <c r="FL1293" s="20"/>
      <c r="FM1293" s="15"/>
      <c r="FN1293" s="20"/>
      <c r="FO1293" s="15"/>
      <c r="FP1293" s="20"/>
      <c r="FQ1293" s="15"/>
      <c r="FR1293" s="20"/>
      <c r="FS1293" s="15"/>
      <c r="FT1293" s="20"/>
      <c r="FU1293" s="15"/>
      <c r="FV1293" s="20"/>
      <c r="FW1293" s="15"/>
      <c r="FX1293" s="20"/>
      <c r="FY1293" s="15"/>
      <c r="FZ1293" s="20"/>
      <c r="GA1293" s="15"/>
      <c r="GB1293" s="20"/>
      <c r="GC1293" s="15"/>
      <c r="GD1293" s="20"/>
      <c r="GE1293" s="15"/>
      <c r="GF1293" s="20"/>
      <c r="GG1293" s="170"/>
    </row>
    <row r="1294" spans="1:189" s="2" customFormat="1" ht="14" x14ac:dyDescent="0.3">
      <c r="A1294" s="15" t="s">
        <v>125</v>
      </c>
      <c r="B1294" s="15" t="s">
        <v>126</v>
      </c>
      <c r="C1294" s="17" t="s">
        <v>1208</v>
      </c>
      <c r="D1294" s="17" t="s">
        <v>1209</v>
      </c>
      <c r="E1294" s="15" t="str">
        <f t="shared" si="264"/>
        <v>Keona LAW</v>
      </c>
      <c r="F1294" s="15" t="s">
        <v>128</v>
      </c>
      <c r="G1294" s="17">
        <v>999921676</v>
      </c>
      <c r="H1294" s="15">
        <f t="shared" si="265"/>
        <v>64</v>
      </c>
      <c r="I1294" s="17"/>
      <c r="J1294" s="17"/>
      <c r="K1294" s="21"/>
      <c r="L1294" s="15"/>
      <c r="M1294" s="15"/>
      <c r="N1294" s="15"/>
      <c r="O1294" s="15">
        <f t="shared" si="260"/>
        <v>32</v>
      </c>
      <c r="P1294" s="15">
        <v>0</v>
      </c>
      <c r="Q1294" s="15">
        <f t="shared" si="261"/>
        <v>1</v>
      </c>
      <c r="R1294" s="15">
        <v>0</v>
      </c>
      <c r="S1294" s="15">
        <v>0</v>
      </c>
      <c r="T1294" s="15">
        <f t="shared" si="262"/>
        <v>32</v>
      </c>
      <c r="U1294" s="15">
        <f t="shared" si="263"/>
        <v>0</v>
      </c>
      <c r="V1294" s="15"/>
      <c r="W1294" s="15"/>
      <c r="X1294" s="15"/>
      <c r="Y1294" s="15"/>
      <c r="Z1294" s="21"/>
      <c r="AA1294" s="17"/>
      <c r="AB1294" s="17"/>
      <c r="AC1294" s="17"/>
      <c r="AD1294" s="17"/>
      <c r="AE1294" s="17"/>
      <c r="AF1294" s="24"/>
      <c r="AG1294" s="17"/>
      <c r="AH1294" s="24"/>
      <c r="AI1294" s="17"/>
      <c r="AJ1294" s="24"/>
      <c r="AK1294" s="17"/>
      <c r="AL1294" s="24"/>
      <c r="AM1294" s="17"/>
      <c r="AN1294" s="24"/>
      <c r="AO1294" s="17"/>
      <c r="AP1294" s="24"/>
      <c r="AQ1294" s="17"/>
      <c r="AR1294" s="24"/>
      <c r="AS1294" s="17"/>
      <c r="AT1294" s="24"/>
      <c r="AU1294" s="17"/>
      <c r="AV1294" s="24"/>
      <c r="AW1294" s="17"/>
      <c r="AX1294" s="24"/>
      <c r="AY1294" s="17"/>
      <c r="AZ1294" s="17"/>
      <c r="BA1294" s="17"/>
      <c r="BB1294" s="24"/>
      <c r="BC1294" s="17"/>
      <c r="BD1294" s="24"/>
      <c r="BE1294" s="17"/>
      <c r="BF1294" s="24"/>
      <c r="BG1294" s="17"/>
      <c r="BH1294" s="24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24"/>
      <c r="CQ1294" s="17"/>
      <c r="CR1294" s="24"/>
      <c r="CS1294" s="15">
        <f t="shared" si="266"/>
        <v>0</v>
      </c>
      <c r="CT1294" s="15">
        <f t="shared" si="267"/>
        <v>0</v>
      </c>
      <c r="CU1294" s="15">
        <f t="shared" si="268"/>
        <v>0</v>
      </c>
      <c r="CV1294" s="15">
        <f t="shared" si="269"/>
        <v>0</v>
      </c>
      <c r="CW1294" s="15"/>
      <c r="CX1294" s="15"/>
      <c r="CY1294" s="15">
        <f t="shared" si="270"/>
        <v>0</v>
      </c>
      <c r="CZ1294" s="15">
        <f>GG1294</f>
        <v>0</v>
      </c>
      <c r="DA1294" s="20"/>
      <c r="DB1294" s="17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>
        <f>0.4*13.5</f>
        <v>5.4</v>
      </c>
      <c r="DP1294" s="17"/>
      <c r="DQ1294" s="15"/>
      <c r="DR1294" s="15"/>
      <c r="DS1294" s="15"/>
      <c r="DT1294" s="15"/>
      <c r="DU1294" s="15"/>
      <c r="DV1294" s="15"/>
      <c r="DW1294" s="15"/>
      <c r="DX1294" s="20"/>
      <c r="DY1294" s="15">
        <f>0.4*70</f>
        <v>28</v>
      </c>
      <c r="DZ1294" s="20">
        <v>1</v>
      </c>
      <c r="EA1294" s="15"/>
      <c r="EB1294" s="20"/>
      <c r="EC1294" s="15">
        <f>0.4*80</f>
        <v>32</v>
      </c>
      <c r="ED1294" s="20">
        <v>1</v>
      </c>
      <c r="EE1294" s="15"/>
      <c r="EF1294" s="20"/>
      <c r="EG1294" s="15"/>
      <c r="EH1294" s="20"/>
      <c r="EI1294" s="15">
        <v>32</v>
      </c>
      <c r="EJ1294" s="20" t="s">
        <v>129</v>
      </c>
      <c r="EK1294" s="15"/>
      <c r="EL1294" s="20"/>
      <c r="EM1294" s="15"/>
      <c r="EN1294" s="20"/>
      <c r="EO1294" s="15"/>
      <c r="EP1294" s="20"/>
      <c r="EQ1294" s="15"/>
      <c r="ER1294" s="20"/>
      <c r="ES1294" s="15"/>
      <c r="ET1294" s="20"/>
      <c r="EU1294" s="15"/>
      <c r="EV1294" s="20"/>
      <c r="EW1294" s="15"/>
      <c r="EX1294" s="20"/>
      <c r="EY1294" s="15"/>
      <c r="EZ1294" s="20"/>
      <c r="FA1294" s="15"/>
      <c r="FB1294" s="20"/>
      <c r="FC1294" s="15"/>
      <c r="FD1294" s="20"/>
      <c r="FE1294" s="15"/>
      <c r="FF1294" s="20"/>
      <c r="FG1294" s="15"/>
      <c r="FH1294" s="20"/>
      <c r="FI1294" s="15"/>
      <c r="FJ1294" s="20"/>
      <c r="FK1294" s="15"/>
      <c r="FL1294" s="20"/>
      <c r="FM1294" s="15"/>
      <c r="FN1294" s="20"/>
      <c r="FO1294" s="15"/>
      <c r="FP1294" s="20"/>
      <c r="FQ1294" s="15"/>
      <c r="FR1294" s="20"/>
      <c r="FS1294" s="15"/>
      <c r="FT1294" s="20"/>
      <c r="FU1294" s="15"/>
      <c r="FV1294" s="20"/>
      <c r="FW1294" s="15"/>
      <c r="FX1294" s="20"/>
      <c r="FY1294" s="15"/>
      <c r="FZ1294" s="20"/>
      <c r="GA1294" s="15"/>
      <c r="GB1294" s="20"/>
      <c r="GC1294" s="15"/>
      <c r="GD1294" s="20"/>
      <c r="GE1294" s="15"/>
      <c r="GF1294" s="20"/>
      <c r="GG1294" s="170"/>
    </row>
    <row r="1295" spans="1:189" s="2" customFormat="1" ht="14" x14ac:dyDescent="0.3">
      <c r="A1295" s="15" t="s">
        <v>130</v>
      </c>
      <c r="B1295" s="15" t="s">
        <v>126</v>
      </c>
      <c r="C1295" s="17" t="s">
        <v>1210</v>
      </c>
      <c r="D1295" s="17" t="s">
        <v>1209</v>
      </c>
      <c r="E1295" s="15" t="str">
        <f t="shared" si="264"/>
        <v>Kolina LAW</v>
      </c>
      <c r="F1295" s="15" t="s">
        <v>128</v>
      </c>
      <c r="G1295" s="17">
        <v>999921677</v>
      </c>
      <c r="H1295" s="15">
        <f t="shared" si="265"/>
        <v>172</v>
      </c>
      <c r="I1295" s="17"/>
      <c r="J1295" s="17"/>
      <c r="K1295" s="21"/>
      <c r="L1295" s="15"/>
      <c r="M1295" s="15"/>
      <c r="N1295" s="15"/>
      <c r="O1295" s="15">
        <f t="shared" si="260"/>
        <v>32</v>
      </c>
      <c r="P1295" s="15">
        <v>0</v>
      </c>
      <c r="Q1295" s="15">
        <f t="shared" si="261"/>
        <v>1</v>
      </c>
      <c r="R1295" s="15">
        <v>0</v>
      </c>
      <c r="S1295" s="15">
        <v>0</v>
      </c>
      <c r="T1295" s="15">
        <f t="shared" si="262"/>
        <v>38</v>
      </c>
      <c r="U1295" s="15">
        <f t="shared" si="263"/>
        <v>0</v>
      </c>
      <c r="V1295" s="15"/>
      <c r="W1295" s="15"/>
      <c r="X1295" s="15"/>
      <c r="Y1295" s="15"/>
      <c r="Z1295" s="21"/>
      <c r="AA1295" s="17"/>
      <c r="AB1295" s="17"/>
      <c r="AC1295" s="17"/>
      <c r="AD1295" s="17"/>
      <c r="AE1295" s="17"/>
      <c r="AF1295" s="24"/>
      <c r="AG1295" s="17"/>
      <c r="AH1295" s="24"/>
      <c r="AI1295" s="17"/>
      <c r="AJ1295" s="24"/>
      <c r="AK1295" s="17"/>
      <c r="AL1295" s="24"/>
      <c r="AM1295" s="17"/>
      <c r="AN1295" s="24"/>
      <c r="AO1295" s="17"/>
      <c r="AP1295" s="24"/>
      <c r="AQ1295" s="17"/>
      <c r="AR1295" s="24"/>
      <c r="AS1295" s="17"/>
      <c r="AT1295" s="24"/>
      <c r="AU1295" s="17"/>
      <c r="AV1295" s="24"/>
      <c r="AW1295" s="17"/>
      <c r="AX1295" s="24"/>
      <c r="AY1295" s="17"/>
      <c r="AZ1295" s="17"/>
      <c r="BA1295" s="17"/>
      <c r="BB1295" s="24"/>
      <c r="BC1295" s="17"/>
      <c r="BD1295" s="24"/>
      <c r="BE1295" s="17"/>
      <c r="BF1295" s="24"/>
      <c r="BG1295" s="17"/>
      <c r="BH1295" s="24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24"/>
      <c r="CQ1295" s="17"/>
      <c r="CR1295" s="24"/>
      <c r="CS1295" s="15">
        <f t="shared" si="266"/>
        <v>0</v>
      </c>
      <c r="CT1295" s="15">
        <f t="shared" si="267"/>
        <v>38</v>
      </c>
      <c r="CU1295" s="15">
        <f t="shared" si="268"/>
        <v>0</v>
      </c>
      <c r="CV1295" s="15">
        <f t="shared" si="269"/>
        <v>0</v>
      </c>
      <c r="CW1295" s="15"/>
      <c r="CX1295" s="15"/>
      <c r="CY1295" s="15">
        <f t="shared" si="270"/>
        <v>64</v>
      </c>
      <c r="CZ1295" s="15">
        <f>GG1295</f>
        <v>0</v>
      </c>
      <c r="DA1295" s="20"/>
      <c r="DB1295" s="17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>
        <f>0.3*68</f>
        <v>20.399999999999999</v>
      </c>
      <c r="DP1295" s="17"/>
      <c r="DQ1295" s="15"/>
      <c r="DR1295" s="15"/>
      <c r="DS1295" s="15"/>
      <c r="DT1295" s="15"/>
      <c r="DU1295" s="15"/>
      <c r="DV1295" s="15"/>
      <c r="DW1295" s="15"/>
      <c r="DX1295" s="20"/>
      <c r="DY1295" s="15">
        <v>33</v>
      </c>
      <c r="DZ1295" s="20" t="s">
        <v>168</v>
      </c>
      <c r="EA1295" s="15"/>
      <c r="EB1295" s="20"/>
      <c r="EC1295" s="15">
        <v>38</v>
      </c>
      <c r="ED1295" s="20" t="s">
        <v>168</v>
      </c>
      <c r="EE1295" s="15"/>
      <c r="EF1295" s="20"/>
      <c r="EG1295" s="15"/>
      <c r="EH1295" s="20"/>
      <c r="EI1295" s="15">
        <v>32</v>
      </c>
      <c r="EJ1295" s="20" t="s">
        <v>129</v>
      </c>
      <c r="EK1295" s="15"/>
      <c r="EL1295" s="20"/>
      <c r="EM1295" s="15"/>
      <c r="EN1295" s="20"/>
      <c r="EO1295" s="15">
        <v>64</v>
      </c>
      <c r="EP1295" s="20"/>
      <c r="EQ1295" s="15"/>
      <c r="ER1295" s="20"/>
      <c r="ES1295" s="15"/>
      <c r="ET1295" s="20"/>
      <c r="EU1295" s="15"/>
      <c r="EV1295" s="20"/>
      <c r="EW1295" s="15"/>
      <c r="EX1295" s="20"/>
      <c r="EY1295" s="15"/>
      <c r="EZ1295" s="20"/>
      <c r="FA1295" s="15"/>
      <c r="FB1295" s="20"/>
      <c r="FC1295" s="15">
        <v>38</v>
      </c>
      <c r="FD1295" s="20" t="s">
        <v>129</v>
      </c>
      <c r="FE1295" s="15"/>
      <c r="FF1295" s="20"/>
      <c r="FG1295" s="15"/>
      <c r="FH1295" s="20"/>
      <c r="FI1295" s="15"/>
      <c r="FJ1295" s="20"/>
      <c r="FK1295" s="15"/>
      <c r="FL1295" s="20"/>
      <c r="FM1295" s="15"/>
      <c r="FN1295" s="20"/>
      <c r="FO1295" s="15"/>
      <c r="FP1295" s="20"/>
      <c r="FQ1295" s="15"/>
      <c r="FR1295" s="20"/>
      <c r="FS1295" s="15"/>
      <c r="FT1295" s="20"/>
      <c r="FU1295" s="15"/>
      <c r="FV1295" s="20"/>
      <c r="FW1295" s="15"/>
      <c r="FX1295" s="20"/>
      <c r="FY1295" s="15"/>
      <c r="FZ1295" s="20"/>
      <c r="GA1295" s="15"/>
      <c r="GB1295" s="20"/>
      <c r="GC1295" s="15"/>
      <c r="GD1295" s="20"/>
      <c r="GE1295" s="15"/>
      <c r="GF1295" s="20"/>
      <c r="GG1295" s="170"/>
    </row>
    <row r="1296" spans="1:189" s="2" customFormat="1" ht="14" x14ac:dyDescent="0.3">
      <c r="A1296" s="85" t="s">
        <v>130</v>
      </c>
      <c r="B1296" s="85" t="s">
        <v>140</v>
      </c>
      <c r="C1296" s="85" t="s">
        <v>4012</v>
      </c>
      <c r="D1296" s="85" t="s">
        <v>4013</v>
      </c>
      <c r="E1296" s="15" t="str">
        <f t="shared" si="264"/>
        <v>Maysarabonu  Sobirjonova</v>
      </c>
      <c r="F1296" s="85" t="s">
        <v>128</v>
      </c>
      <c r="G1296" s="15">
        <v>999921679</v>
      </c>
      <c r="H1296" s="15">
        <f t="shared" si="265"/>
        <v>63</v>
      </c>
      <c r="I1296" s="15"/>
      <c r="J1296" s="15"/>
      <c r="K1296" s="16"/>
      <c r="L1296" s="15"/>
      <c r="M1296" s="15"/>
      <c r="N1296" s="15"/>
      <c r="O1296" s="15">
        <f t="shared" si="260"/>
        <v>0</v>
      </c>
      <c r="P1296" s="15">
        <v>0</v>
      </c>
      <c r="Q1296" s="15">
        <f t="shared" si="261"/>
        <v>0</v>
      </c>
      <c r="R1296" s="15">
        <v>0</v>
      </c>
      <c r="S1296" s="15">
        <v>0</v>
      </c>
      <c r="T1296" s="15">
        <f t="shared" si="262"/>
        <v>0</v>
      </c>
      <c r="U1296" s="15">
        <f t="shared" si="263"/>
        <v>0</v>
      </c>
      <c r="V1296" s="15"/>
      <c r="W1296" s="15"/>
      <c r="X1296" s="15"/>
      <c r="Y1296" s="15"/>
      <c r="Z1296" s="16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>
        <f t="shared" si="266"/>
        <v>0</v>
      </c>
      <c r="CT1296" s="15">
        <f t="shared" si="267"/>
        <v>63</v>
      </c>
      <c r="CU1296" s="15">
        <f t="shared" si="268"/>
        <v>0</v>
      </c>
      <c r="CV1296" s="15">
        <f t="shared" si="269"/>
        <v>0</v>
      </c>
      <c r="CW1296" s="15"/>
      <c r="CX1296" s="15"/>
      <c r="CY1296" s="15">
        <f t="shared" si="270"/>
        <v>0</v>
      </c>
      <c r="CZ1296" s="15">
        <f>GG1296</f>
        <v>0</v>
      </c>
      <c r="DA1296" s="16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20"/>
      <c r="DY1296" s="15"/>
      <c r="DZ1296" s="20"/>
      <c r="EA1296" s="15"/>
      <c r="EB1296" s="20"/>
      <c r="EC1296" s="15"/>
      <c r="ED1296" s="20"/>
      <c r="EE1296" s="15"/>
      <c r="EF1296" s="20"/>
      <c r="EG1296" s="15"/>
      <c r="EH1296" s="20"/>
      <c r="EI1296" s="15"/>
      <c r="EJ1296" s="20"/>
      <c r="EK1296" s="15"/>
      <c r="EL1296" s="20"/>
      <c r="EM1296" s="15"/>
      <c r="EN1296" s="20"/>
      <c r="EO1296" s="15"/>
      <c r="EP1296" s="20"/>
      <c r="EQ1296" s="15"/>
      <c r="ER1296" s="20"/>
      <c r="ES1296" s="15"/>
      <c r="ET1296" s="20"/>
      <c r="EU1296" s="15"/>
      <c r="EV1296" s="20"/>
      <c r="EW1296" s="15"/>
      <c r="EX1296" s="20"/>
      <c r="EY1296" s="15"/>
      <c r="EZ1296" s="20"/>
      <c r="FA1296" s="15"/>
      <c r="FB1296" s="20"/>
      <c r="FC1296" s="15"/>
      <c r="FD1296" s="20"/>
      <c r="FE1296" s="15"/>
      <c r="FF1296" s="20"/>
      <c r="FG1296" s="15"/>
      <c r="FH1296" s="20"/>
      <c r="FI1296" s="15"/>
      <c r="FJ1296" s="20"/>
      <c r="FK1296" s="15"/>
      <c r="FL1296" s="20"/>
      <c r="FM1296" s="15"/>
      <c r="FN1296" s="16"/>
      <c r="FO1296" s="15">
        <v>63</v>
      </c>
      <c r="FP1296" s="20"/>
      <c r="FQ1296" s="15"/>
      <c r="FR1296" s="16"/>
      <c r="FS1296" s="15"/>
      <c r="FT1296" s="20"/>
      <c r="FU1296" s="15"/>
      <c r="FV1296" s="20"/>
      <c r="FW1296" s="15"/>
      <c r="FX1296" s="20"/>
      <c r="FY1296" s="15"/>
      <c r="FZ1296" s="20"/>
      <c r="GA1296" s="15"/>
      <c r="GB1296" s="20"/>
      <c r="GC1296" s="15"/>
      <c r="GD1296" s="20"/>
      <c r="GE1296" s="15"/>
      <c r="GF1296" s="20"/>
      <c r="GG1296" s="170"/>
    </row>
    <row r="1297" spans="1:189" s="2" customFormat="1" ht="14" x14ac:dyDescent="0.3">
      <c r="A1297" s="15" t="s">
        <v>125</v>
      </c>
      <c r="B1297" s="15" t="s">
        <v>140</v>
      </c>
      <c r="C1297" s="15" t="s">
        <v>585</v>
      </c>
      <c r="D1297" s="15" t="s">
        <v>691</v>
      </c>
      <c r="E1297" s="15" t="str">
        <f t="shared" si="264"/>
        <v>Nathan DO</v>
      </c>
      <c r="F1297" s="15" t="s">
        <v>135</v>
      </c>
      <c r="G1297" s="15">
        <v>999921681</v>
      </c>
      <c r="H1297" s="15">
        <f t="shared" si="265"/>
        <v>93</v>
      </c>
      <c r="I1297" s="17"/>
      <c r="J1297" s="17"/>
      <c r="K1297" s="21"/>
      <c r="L1297" s="15"/>
      <c r="M1297" s="15"/>
      <c r="N1297" s="15"/>
      <c r="O1297" s="15">
        <f t="shared" si="260"/>
        <v>0</v>
      </c>
      <c r="P1297" s="15">
        <v>0</v>
      </c>
      <c r="Q1297" s="15">
        <f t="shared" si="261"/>
        <v>1</v>
      </c>
      <c r="R1297" s="15">
        <v>0</v>
      </c>
      <c r="S1297" s="15">
        <v>0</v>
      </c>
      <c r="T1297" s="15">
        <f t="shared" si="262"/>
        <v>48</v>
      </c>
      <c r="U1297" s="15">
        <f t="shared" si="263"/>
        <v>0</v>
      </c>
      <c r="V1297" s="15"/>
      <c r="W1297" s="15"/>
      <c r="X1297" s="15"/>
      <c r="Y1297" s="15"/>
      <c r="Z1297" s="21"/>
      <c r="AA1297" s="17"/>
      <c r="AB1297" s="17"/>
      <c r="AC1297" s="17"/>
      <c r="AD1297" s="17"/>
      <c r="AE1297" s="17"/>
      <c r="AF1297" s="24"/>
      <c r="AG1297" s="17"/>
      <c r="AH1297" s="24"/>
      <c r="AI1297" s="17"/>
      <c r="AJ1297" s="24"/>
      <c r="AK1297" s="17"/>
      <c r="AL1297" s="24"/>
      <c r="AM1297" s="17"/>
      <c r="AN1297" s="24"/>
      <c r="AO1297" s="17"/>
      <c r="AP1297" s="24"/>
      <c r="AQ1297" s="17"/>
      <c r="AR1297" s="24"/>
      <c r="AS1297" s="17"/>
      <c r="AT1297" s="24"/>
      <c r="AU1297" s="17"/>
      <c r="AV1297" s="24"/>
      <c r="AW1297" s="17"/>
      <c r="AX1297" s="24"/>
      <c r="AY1297" s="17"/>
      <c r="AZ1297" s="17"/>
      <c r="BA1297" s="17"/>
      <c r="BB1297" s="24"/>
      <c r="BC1297" s="17"/>
      <c r="BD1297" s="24"/>
      <c r="BE1297" s="17"/>
      <c r="BF1297" s="24"/>
      <c r="BG1297" s="17"/>
      <c r="BH1297" s="24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24"/>
      <c r="CQ1297" s="17"/>
      <c r="CR1297" s="24"/>
      <c r="CS1297" s="15">
        <f t="shared" si="266"/>
        <v>0</v>
      </c>
      <c r="CT1297" s="15">
        <f t="shared" si="267"/>
        <v>45</v>
      </c>
      <c r="CU1297" s="15">
        <f t="shared" si="268"/>
        <v>1</v>
      </c>
      <c r="CV1297" s="15">
        <f t="shared" si="269"/>
        <v>0</v>
      </c>
      <c r="CW1297" s="15"/>
      <c r="CX1297" s="15"/>
      <c r="CY1297" s="15">
        <f t="shared" si="270"/>
        <v>0</v>
      </c>
      <c r="CZ1297" s="15">
        <f>GG1297</f>
        <v>0</v>
      </c>
      <c r="DA1297" s="20"/>
      <c r="DB1297" s="17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>
        <v>120</v>
      </c>
      <c r="DP1297" s="17"/>
      <c r="DQ1297" s="15"/>
      <c r="DR1297" s="15"/>
      <c r="DS1297" s="15"/>
      <c r="DT1297" s="15"/>
      <c r="DU1297" s="15"/>
      <c r="DV1297" s="15"/>
      <c r="DW1297" s="15"/>
      <c r="DX1297" s="20"/>
      <c r="DY1297" s="15"/>
      <c r="DZ1297" s="20"/>
      <c r="EA1297" s="15"/>
      <c r="EB1297" s="20"/>
      <c r="EC1297" s="15">
        <v>48</v>
      </c>
      <c r="ED1297" s="20">
        <v>2</v>
      </c>
      <c r="EE1297" s="15"/>
      <c r="EF1297" s="20"/>
      <c r="EG1297" s="15"/>
      <c r="EH1297" s="20"/>
      <c r="EI1297" s="15"/>
      <c r="EJ1297" s="20"/>
      <c r="EK1297" s="15"/>
      <c r="EL1297" s="20"/>
      <c r="EM1297" s="15"/>
      <c r="EN1297" s="20"/>
      <c r="EO1297" s="15"/>
      <c r="EP1297" s="20"/>
      <c r="EQ1297" s="15"/>
      <c r="ER1297" s="20"/>
      <c r="ES1297" s="15"/>
      <c r="ET1297" s="20"/>
      <c r="EU1297" s="15"/>
      <c r="EV1297" s="20"/>
      <c r="EW1297" s="15"/>
      <c r="EX1297" s="20"/>
      <c r="EY1297" s="15"/>
      <c r="EZ1297" s="20"/>
      <c r="FA1297" s="15"/>
      <c r="FB1297" s="20"/>
      <c r="FC1297" s="15">
        <v>45</v>
      </c>
      <c r="FD1297" s="20">
        <v>2</v>
      </c>
      <c r="FE1297" s="15"/>
      <c r="FF1297" s="20"/>
      <c r="FG1297" s="15"/>
      <c r="FH1297" s="20"/>
      <c r="FI1297" s="15"/>
      <c r="FJ1297" s="20"/>
      <c r="FK1297" s="15"/>
      <c r="FL1297" s="20"/>
      <c r="FM1297" s="15"/>
      <c r="FN1297" s="20"/>
      <c r="FO1297" s="15"/>
      <c r="FP1297" s="20"/>
      <c r="FQ1297" s="15"/>
      <c r="FR1297" s="20"/>
      <c r="FS1297" s="15"/>
      <c r="FT1297" s="20"/>
      <c r="FU1297" s="15"/>
      <c r="FV1297" s="20"/>
      <c r="FW1297" s="15"/>
      <c r="FX1297" s="20"/>
      <c r="FY1297" s="15"/>
      <c r="FZ1297" s="20"/>
      <c r="GA1297" s="15"/>
      <c r="GB1297" s="20"/>
      <c r="GC1297" s="15"/>
      <c r="GD1297" s="20"/>
      <c r="GE1297" s="15"/>
      <c r="GF1297" s="20"/>
      <c r="GG1297" s="170"/>
    </row>
    <row r="1298" spans="1:189" s="2" customFormat="1" ht="14" x14ac:dyDescent="0.3">
      <c r="A1298" s="15" t="s">
        <v>2903</v>
      </c>
      <c r="B1298" s="17" t="s">
        <v>126</v>
      </c>
      <c r="C1298" s="17" t="s">
        <v>395</v>
      </c>
      <c r="D1298" s="17" t="s">
        <v>2044</v>
      </c>
      <c r="E1298" s="15" t="str">
        <f t="shared" si="264"/>
        <v>Taylor LaBauve</v>
      </c>
      <c r="F1298" s="17" t="s">
        <v>135</v>
      </c>
      <c r="G1298" s="17">
        <v>999921690</v>
      </c>
      <c r="H1298" s="15">
        <f t="shared" si="265"/>
        <v>58</v>
      </c>
      <c r="I1298" s="15"/>
      <c r="J1298" s="15"/>
      <c r="K1298" s="16"/>
      <c r="L1298" s="15"/>
      <c r="M1298" s="15"/>
      <c r="N1298" s="15"/>
      <c r="O1298" s="15">
        <f t="shared" si="260"/>
        <v>0</v>
      </c>
      <c r="P1298" s="15">
        <v>0</v>
      </c>
      <c r="Q1298" s="15">
        <f t="shared" si="261"/>
        <v>0</v>
      </c>
      <c r="R1298" s="15">
        <v>0</v>
      </c>
      <c r="S1298" s="15">
        <v>0</v>
      </c>
      <c r="T1298" s="15">
        <f t="shared" si="262"/>
        <v>0</v>
      </c>
      <c r="U1298" s="15">
        <f t="shared" si="263"/>
        <v>0</v>
      </c>
      <c r="V1298" s="15"/>
      <c r="W1298" s="15"/>
      <c r="X1298" s="15"/>
      <c r="Y1298" s="15"/>
      <c r="Z1298" s="16"/>
      <c r="AA1298" s="15"/>
      <c r="AB1298" s="24"/>
      <c r="AC1298" s="15"/>
      <c r="AD1298" s="15"/>
      <c r="AE1298" s="15"/>
      <c r="AF1298" s="15"/>
      <c r="AG1298" s="15"/>
      <c r="AH1298" s="24"/>
      <c r="AI1298" s="15"/>
      <c r="AJ1298" s="15"/>
      <c r="AK1298" s="15"/>
      <c r="AL1298" s="15"/>
      <c r="AM1298" s="15"/>
      <c r="AN1298" s="24"/>
      <c r="AO1298" s="15"/>
      <c r="AP1298" s="24"/>
      <c r="AQ1298" s="15"/>
      <c r="AR1298" s="24"/>
      <c r="AS1298" s="15"/>
      <c r="AT1298" s="24"/>
      <c r="AU1298" s="15"/>
      <c r="AV1298" s="24"/>
      <c r="AW1298" s="15"/>
      <c r="AX1298" s="24"/>
      <c r="AY1298" s="15"/>
      <c r="AZ1298" s="15"/>
      <c r="BA1298" s="15"/>
      <c r="BB1298" s="15"/>
      <c r="BC1298" s="15"/>
      <c r="BD1298" s="15"/>
      <c r="BE1298" s="15"/>
      <c r="BF1298" s="24"/>
      <c r="BG1298" s="15"/>
      <c r="BH1298" s="24"/>
      <c r="BI1298" s="15"/>
      <c r="BJ1298" s="24"/>
      <c r="BK1298" s="15"/>
      <c r="BL1298" s="24"/>
      <c r="BM1298" s="15"/>
      <c r="BN1298" s="24"/>
      <c r="BO1298" s="15"/>
      <c r="BP1298" s="24"/>
      <c r="BQ1298" s="15"/>
      <c r="BR1298" s="24"/>
      <c r="BS1298" s="15"/>
      <c r="BT1298" s="24"/>
      <c r="BU1298" s="15"/>
      <c r="BV1298" s="24"/>
      <c r="BW1298" s="15"/>
      <c r="BX1298" s="24"/>
      <c r="BY1298" s="15"/>
      <c r="BZ1298" s="24"/>
      <c r="CA1298" s="15"/>
      <c r="CB1298" s="24"/>
      <c r="CC1298" s="15"/>
      <c r="CD1298" s="24"/>
      <c r="CE1298" s="15"/>
      <c r="CF1298" s="24"/>
      <c r="CG1298" s="15"/>
      <c r="CH1298" s="25"/>
      <c r="CI1298" s="15"/>
      <c r="CJ1298" s="25"/>
      <c r="CK1298" s="15"/>
      <c r="CL1298" s="25"/>
      <c r="CM1298" s="15"/>
      <c r="CN1298" s="25"/>
      <c r="CO1298" s="15"/>
      <c r="CP1298" s="25"/>
      <c r="CQ1298" s="15"/>
      <c r="CR1298" s="25"/>
      <c r="CS1298" s="15">
        <f t="shared" si="266"/>
        <v>0</v>
      </c>
      <c r="CT1298" s="15">
        <f t="shared" si="267"/>
        <v>58</v>
      </c>
      <c r="CU1298" s="15">
        <f t="shared" si="268"/>
        <v>1</v>
      </c>
      <c r="CV1298" s="15">
        <f t="shared" si="269"/>
        <v>0</v>
      </c>
      <c r="CW1298" s="15"/>
      <c r="CX1298" s="15"/>
      <c r="CY1298" s="15">
        <f t="shared" si="270"/>
        <v>0</v>
      </c>
      <c r="CZ1298" s="15">
        <f>GG1298</f>
        <v>0</v>
      </c>
      <c r="DA1298" s="19"/>
      <c r="DB1298" s="17"/>
      <c r="DC1298" s="15"/>
      <c r="DD1298" s="15"/>
      <c r="DE1298" s="17">
        <v>58</v>
      </c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7"/>
      <c r="DQ1298" s="15"/>
      <c r="DR1298" s="15"/>
      <c r="DS1298" s="15"/>
      <c r="DT1298" s="15"/>
      <c r="DU1298" s="15"/>
      <c r="DV1298" s="15"/>
      <c r="DW1298" s="15"/>
      <c r="DX1298" s="20"/>
      <c r="DY1298" s="15"/>
      <c r="DZ1298" s="20"/>
      <c r="EA1298" s="15"/>
      <c r="EB1298" s="20"/>
      <c r="EC1298" s="15"/>
      <c r="ED1298" s="20"/>
      <c r="EE1298" s="15"/>
      <c r="EF1298" s="20"/>
      <c r="EG1298" s="15"/>
      <c r="EH1298" s="20"/>
      <c r="EI1298" s="15"/>
      <c r="EJ1298" s="20"/>
      <c r="EK1298" s="15"/>
      <c r="EL1298" s="20"/>
      <c r="EM1298" s="15"/>
      <c r="EN1298" s="20"/>
      <c r="EO1298" s="15"/>
      <c r="EP1298" s="20"/>
      <c r="EQ1298" s="15"/>
      <c r="ER1298" s="20"/>
      <c r="ES1298" s="15"/>
      <c r="ET1298" s="20"/>
      <c r="EU1298" s="15"/>
      <c r="EV1298" s="20"/>
      <c r="EW1298" s="15">
        <v>58</v>
      </c>
      <c r="EX1298" s="20">
        <v>6</v>
      </c>
      <c r="EY1298" s="15"/>
      <c r="EZ1298" s="20"/>
      <c r="FA1298" s="15"/>
      <c r="FB1298" s="20"/>
      <c r="FC1298" s="15"/>
      <c r="FD1298" s="20"/>
      <c r="FE1298" s="15"/>
      <c r="FF1298" s="20"/>
      <c r="FG1298" s="15"/>
      <c r="FH1298" s="20"/>
      <c r="FI1298" s="15"/>
      <c r="FJ1298" s="20"/>
      <c r="FK1298" s="15"/>
      <c r="FL1298" s="20"/>
      <c r="FM1298" s="15"/>
      <c r="FN1298" s="20"/>
      <c r="FO1298" s="15"/>
      <c r="FP1298" s="20"/>
      <c r="FQ1298" s="15"/>
      <c r="FR1298" s="20"/>
      <c r="FS1298" s="15"/>
      <c r="FT1298" s="20"/>
      <c r="FU1298" s="15"/>
      <c r="FV1298" s="20"/>
      <c r="FW1298" s="15"/>
      <c r="FX1298" s="20"/>
      <c r="FY1298" s="15"/>
      <c r="FZ1298" s="20"/>
      <c r="GA1298" s="15"/>
      <c r="GB1298" s="20"/>
      <c r="GC1298" s="15"/>
      <c r="GD1298" s="20"/>
      <c r="GE1298" s="15"/>
      <c r="GF1298" s="20"/>
      <c r="GG1298" s="170"/>
    </row>
    <row r="1299" spans="1:189" s="2" customFormat="1" ht="14" x14ac:dyDescent="0.3">
      <c r="A1299" s="15" t="s">
        <v>125</v>
      </c>
      <c r="B1299" s="15" t="s">
        <v>142</v>
      </c>
      <c r="C1299" s="15" t="s">
        <v>242</v>
      </c>
      <c r="D1299" s="15" t="s">
        <v>243</v>
      </c>
      <c r="E1299" s="15" t="str">
        <f t="shared" si="264"/>
        <v>Haylea ANTINARELLI</v>
      </c>
      <c r="F1299" s="15" t="s">
        <v>128</v>
      </c>
      <c r="G1299" s="15">
        <v>999921699</v>
      </c>
      <c r="H1299" s="15">
        <f t="shared" si="265"/>
        <v>108</v>
      </c>
      <c r="I1299" s="15"/>
      <c r="J1299" s="15"/>
      <c r="K1299" s="16"/>
      <c r="L1299" s="15"/>
      <c r="M1299" s="15"/>
      <c r="N1299" s="15"/>
      <c r="O1299" s="15">
        <f t="shared" si="260"/>
        <v>0</v>
      </c>
      <c r="P1299" s="15">
        <v>0</v>
      </c>
      <c r="Q1299" s="15">
        <f t="shared" si="261"/>
        <v>0</v>
      </c>
      <c r="R1299" s="15">
        <v>0</v>
      </c>
      <c r="S1299" s="15">
        <v>0</v>
      </c>
      <c r="T1299" s="15">
        <f t="shared" si="262"/>
        <v>0</v>
      </c>
      <c r="U1299" s="15">
        <f t="shared" si="263"/>
        <v>0</v>
      </c>
      <c r="V1299" s="15"/>
      <c r="W1299" s="15"/>
      <c r="X1299" s="15"/>
      <c r="Y1299" s="15"/>
      <c r="Z1299" s="16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>
        <f t="shared" si="266"/>
        <v>0</v>
      </c>
      <c r="CT1299" s="15">
        <f t="shared" si="267"/>
        <v>108</v>
      </c>
      <c r="CU1299" s="15">
        <f t="shared" si="268"/>
        <v>2</v>
      </c>
      <c r="CV1299" s="15">
        <f t="shared" si="269"/>
        <v>0</v>
      </c>
      <c r="CW1299" s="15"/>
      <c r="CX1299" s="15"/>
      <c r="CY1299" s="15">
        <f t="shared" si="270"/>
        <v>0</v>
      </c>
      <c r="CZ1299" s="15">
        <f>GG1299</f>
        <v>0</v>
      </c>
      <c r="DA1299" s="16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20"/>
      <c r="DY1299" s="15"/>
      <c r="DZ1299" s="20"/>
      <c r="EA1299" s="15"/>
      <c r="EB1299" s="20"/>
      <c r="EC1299" s="15"/>
      <c r="ED1299" s="20"/>
      <c r="EE1299" s="15"/>
      <c r="EF1299" s="20"/>
      <c r="EG1299" s="15"/>
      <c r="EH1299" s="20"/>
      <c r="EI1299" s="15"/>
      <c r="EJ1299" s="20"/>
      <c r="EK1299" s="15"/>
      <c r="EL1299" s="20"/>
      <c r="EM1299" s="15"/>
      <c r="EN1299" s="20"/>
      <c r="EO1299" s="15"/>
      <c r="EP1299" s="20"/>
      <c r="EQ1299" s="15"/>
      <c r="ER1299" s="20"/>
      <c r="ES1299" s="15"/>
      <c r="ET1299" s="20"/>
      <c r="EU1299" s="15"/>
      <c r="EV1299" s="20"/>
      <c r="EW1299" s="15"/>
      <c r="EX1299" s="20"/>
      <c r="EY1299" s="15"/>
      <c r="EZ1299" s="20"/>
      <c r="FA1299" s="15"/>
      <c r="FB1299" s="20"/>
      <c r="FC1299" s="15">
        <v>63</v>
      </c>
      <c r="FD1299" s="20">
        <v>5</v>
      </c>
      <c r="FE1299" s="15"/>
      <c r="FF1299" s="20"/>
      <c r="FG1299" s="15"/>
      <c r="FH1299" s="20"/>
      <c r="FI1299" s="15"/>
      <c r="FJ1299" s="20"/>
      <c r="FK1299" s="15"/>
      <c r="FL1299" s="20"/>
      <c r="FM1299" s="15">
        <v>45</v>
      </c>
      <c r="FN1299" s="20">
        <v>2</v>
      </c>
      <c r="FO1299" s="15"/>
      <c r="FP1299" s="20"/>
      <c r="FQ1299" s="15"/>
      <c r="FR1299" s="20"/>
      <c r="FS1299" s="15"/>
      <c r="FT1299" s="20"/>
      <c r="FU1299" s="15"/>
      <c r="FV1299" s="20"/>
      <c r="FW1299" s="15"/>
      <c r="FX1299" s="20"/>
      <c r="FY1299" s="15"/>
      <c r="FZ1299" s="20"/>
      <c r="GA1299" s="15"/>
      <c r="GB1299" s="20"/>
      <c r="GC1299" s="15"/>
      <c r="GD1299" s="20"/>
      <c r="GE1299" s="15"/>
      <c r="GF1299" s="20"/>
      <c r="GG1299" s="170"/>
    </row>
    <row r="1300" spans="1:189" s="2" customFormat="1" ht="14" x14ac:dyDescent="0.3">
      <c r="A1300" s="15" t="s">
        <v>2903</v>
      </c>
      <c r="B1300" s="15" t="s">
        <v>134</v>
      </c>
      <c r="C1300" s="15" t="s">
        <v>537</v>
      </c>
      <c r="D1300" s="15" t="s">
        <v>1325</v>
      </c>
      <c r="E1300" s="15" t="str">
        <f t="shared" si="264"/>
        <v>Megan LUONG</v>
      </c>
      <c r="F1300" s="15" t="s">
        <v>128</v>
      </c>
      <c r="G1300" s="15">
        <v>999921711</v>
      </c>
      <c r="H1300" s="15">
        <f t="shared" si="265"/>
        <v>34</v>
      </c>
      <c r="I1300" s="17"/>
      <c r="J1300" s="17">
        <f>(O1300+P1300+R1300+S1300+T1300+U1300)/2</f>
        <v>34</v>
      </c>
      <c r="K1300" s="21"/>
      <c r="L1300" s="15"/>
      <c r="M1300" s="15"/>
      <c r="N1300" s="15"/>
      <c r="O1300" s="15">
        <f t="shared" si="260"/>
        <v>0</v>
      </c>
      <c r="P1300" s="15">
        <v>0</v>
      </c>
      <c r="Q1300" s="15">
        <f t="shared" si="261"/>
        <v>1</v>
      </c>
      <c r="R1300" s="15">
        <v>0</v>
      </c>
      <c r="S1300" s="15">
        <v>0</v>
      </c>
      <c r="T1300" s="15">
        <f t="shared" si="262"/>
        <v>68</v>
      </c>
      <c r="U1300" s="15">
        <f t="shared" si="263"/>
        <v>0</v>
      </c>
      <c r="V1300" s="15"/>
      <c r="W1300" s="15"/>
      <c r="X1300" s="15"/>
      <c r="Y1300" s="15"/>
      <c r="Z1300" s="21"/>
      <c r="AA1300" s="17"/>
      <c r="AB1300" s="17"/>
      <c r="AC1300" s="17"/>
      <c r="AD1300" s="17"/>
      <c r="AE1300" s="17"/>
      <c r="AF1300" s="24"/>
      <c r="AG1300" s="17"/>
      <c r="AH1300" s="24"/>
      <c r="AI1300" s="17"/>
      <c r="AJ1300" s="24"/>
      <c r="AK1300" s="17"/>
      <c r="AL1300" s="24"/>
      <c r="AM1300" s="17"/>
      <c r="AN1300" s="24"/>
      <c r="AO1300" s="17"/>
      <c r="AP1300" s="24"/>
      <c r="AQ1300" s="17"/>
      <c r="AR1300" s="24"/>
      <c r="AS1300" s="17"/>
      <c r="AT1300" s="24"/>
      <c r="AU1300" s="17"/>
      <c r="AV1300" s="24"/>
      <c r="AW1300" s="17"/>
      <c r="AX1300" s="24"/>
      <c r="AY1300" s="17"/>
      <c r="AZ1300" s="17"/>
      <c r="BA1300" s="17"/>
      <c r="BB1300" s="24"/>
      <c r="BC1300" s="17"/>
      <c r="BD1300" s="24"/>
      <c r="BE1300" s="17"/>
      <c r="BF1300" s="24"/>
      <c r="BG1300" s="17"/>
      <c r="BH1300" s="24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24"/>
      <c r="CQ1300" s="17"/>
      <c r="CR1300" s="24"/>
      <c r="CS1300" s="15">
        <f t="shared" si="266"/>
        <v>0</v>
      </c>
      <c r="CT1300" s="15">
        <f t="shared" si="267"/>
        <v>0</v>
      </c>
      <c r="CU1300" s="15">
        <f t="shared" si="268"/>
        <v>0</v>
      </c>
      <c r="CV1300" s="15">
        <f t="shared" si="269"/>
        <v>0</v>
      </c>
      <c r="CW1300" s="15"/>
      <c r="CX1300" s="15"/>
      <c r="CY1300" s="15">
        <f t="shared" si="270"/>
        <v>0</v>
      </c>
      <c r="CZ1300" s="15">
        <f>GG1300</f>
        <v>0</v>
      </c>
      <c r="DA1300" s="20"/>
      <c r="DB1300" s="17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>
        <v>60</v>
      </c>
      <c r="DP1300" s="17"/>
      <c r="DQ1300" s="15"/>
      <c r="DR1300" s="15"/>
      <c r="DS1300" s="15"/>
      <c r="DT1300" s="15"/>
      <c r="DU1300" s="15"/>
      <c r="DV1300" s="15"/>
      <c r="DW1300" s="15"/>
      <c r="DX1300" s="20"/>
      <c r="DY1300" s="15"/>
      <c r="DZ1300" s="20"/>
      <c r="EA1300" s="15"/>
      <c r="EB1300" s="20"/>
      <c r="EC1300" s="15">
        <v>68</v>
      </c>
      <c r="ED1300" s="20">
        <v>8</v>
      </c>
      <c r="EE1300" s="15"/>
      <c r="EF1300" s="20"/>
      <c r="EG1300" s="15"/>
      <c r="EH1300" s="20"/>
      <c r="EI1300" s="15"/>
      <c r="EJ1300" s="20"/>
      <c r="EK1300" s="15"/>
      <c r="EL1300" s="20"/>
      <c r="EM1300" s="15"/>
      <c r="EN1300" s="20"/>
      <c r="EO1300" s="15"/>
      <c r="EP1300" s="20"/>
      <c r="EQ1300" s="15"/>
      <c r="ER1300" s="20"/>
      <c r="ES1300" s="15"/>
      <c r="ET1300" s="20"/>
      <c r="EU1300" s="15"/>
      <c r="EV1300" s="20"/>
      <c r="EW1300" s="15"/>
      <c r="EX1300" s="20"/>
      <c r="EY1300" s="15"/>
      <c r="EZ1300" s="20"/>
      <c r="FA1300" s="15"/>
      <c r="FB1300" s="20"/>
      <c r="FC1300" s="15"/>
      <c r="FD1300" s="20"/>
      <c r="FE1300" s="15"/>
      <c r="FF1300" s="20"/>
      <c r="FG1300" s="15"/>
      <c r="FH1300" s="20"/>
      <c r="FI1300" s="15"/>
      <c r="FJ1300" s="20"/>
      <c r="FK1300" s="15"/>
      <c r="FL1300" s="20"/>
      <c r="FM1300" s="15"/>
      <c r="FN1300" s="20"/>
      <c r="FO1300" s="15"/>
      <c r="FP1300" s="20"/>
      <c r="FQ1300" s="15"/>
      <c r="FR1300" s="20"/>
      <c r="FS1300" s="15"/>
      <c r="FT1300" s="20"/>
      <c r="FU1300" s="15"/>
      <c r="FV1300" s="20"/>
      <c r="FW1300" s="15"/>
      <c r="FX1300" s="20"/>
      <c r="FY1300" s="15"/>
      <c r="FZ1300" s="20"/>
      <c r="GA1300" s="15"/>
      <c r="GB1300" s="20"/>
      <c r="GC1300" s="15"/>
      <c r="GD1300" s="20"/>
      <c r="GE1300" s="15"/>
      <c r="GF1300" s="20"/>
      <c r="GG1300" s="170"/>
    </row>
    <row r="1301" spans="1:189" s="2" customFormat="1" ht="14" x14ac:dyDescent="0.3">
      <c r="A1301" s="15" t="s">
        <v>2903</v>
      </c>
      <c r="B1301" s="17" t="s">
        <v>126</v>
      </c>
      <c r="C1301" s="17" t="s">
        <v>293</v>
      </c>
      <c r="D1301" s="17" t="s">
        <v>1990</v>
      </c>
      <c r="E1301" s="15" t="str">
        <f t="shared" si="264"/>
        <v>Rachel Zhang</v>
      </c>
      <c r="F1301" s="17" t="s">
        <v>128</v>
      </c>
      <c r="G1301" s="17">
        <v>999921718</v>
      </c>
      <c r="H1301" s="15">
        <f t="shared" si="265"/>
        <v>97</v>
      </c>
      <c r="I1301" s="15"/>
      <c r="J1301" s="15"/>
      <c r="K1301" s="16"/>
      <c r="L1301" s="15"/>
      <c r="M1301" s="15"/>
      <c r="N1301" s="15"/>
      <c r="O1301" s="15">
        <f t="shared" si="260"/>
        <v>0</v>
      </c>
      <c r="P1301" s="15">
        <v>0</v>
      </c>
      <c r="Q1301" s="15">
        <f t="shared" si="261"/>
        <v>1</v>
      </c>
      <c r="R1301" s="15">
        <v>0</v>
      </c>
      <c r="S1301" s="15">
        <v>0</v>
      </c>
      <c r="T1301" s="15">
        <f t="shared" si="262"/>
        <v>0</v>
      </c>
      <c r="U1301" s="15">
        <f t="shared" si="263"/>
        <v>0</v>
      </c>
      <c r="V1301" s="15"/>
      <c r="W1301" s="15"/>
      <c r="X1301" s="15"/>
      <c r="Y1301" s="15"/>
      <c r="Z1301" s="16"/>
      <c r="AA1301" s="15"/>
      <c r="AB1301" s="24"/>
      <c r="AC1301" s="15"/>
      <c r="AD1301" s="15"/>
      <c r="AE1301" s="15"/>
      <c r="AF1301" s="15"/>
      <c r="AG1301" s="15"/>
      <c r="AH1301" s="24"/>
      <c r="AI1301" s="15"/>
      <c r="AJ1301" s="15"/>
      <c r="AK1301" s="15"/>
      <c r="AL1301" s="15"/>
      <c r="AM1301" s="15"/>
      <c r="AN1301" s="24"/>
      <c r="AO1301" s="15"/>
      <c r="AP1301" s="24"/>
      <c r="AQ1301" s="15"/>
      <c r="AR1301" s="24"/>
      <c r="AS1301" s="15"/>
      <c r="AT1301" s="24"/>
      <c r="AU1301" s="15"/>
      <c r="AV1301" s="24"/>
      <c r="AW1301" s="15"/>
      <c r="AX1301" s="24"/>
      <c r="AY1301" s="15"/>
      <c r="AZ1301" s="15"/>
      <c r="BA1301" s="15"/>
      <c r="BB1301" s="15"/>
      <c r="BC1301" s="15"/>
      <c r="BD1301" s="15"/>
      <c r="BE1301" s="15"/>
      <c r="BF1301" s="24"/>
      <c r="BG1301" s="15"/>
      <c r="BH1301" s="24"/>
      <c r="BI1301" s="15"/>
      <c r="BJ1301" s="24"/>
      <c r="BK1301" s="15"/>
      <c r="BL1301" s="24"/>
      <c r="BM1301" s="15"/>
      <c r="BN1301" s="24"/>
      <c r="BO1301" s="15"/>
      <c r="BP1301" s="24"/>
      <c r="BQ1301" s="15"/>
      <c r="BR1301" s="24"/>
      <c r="BS1301" s="15"/>
      <c r="BT1301" s="24"/>
      <c r="BU1301" s="15"/>
      <c r="BV1301" s="24"/>
      <c r="BW1301" s="15"/>
      <c r="BX1301" s="24"/>
      <c r="BY1301" s="15"/>
      <c r="BZ1301" s="24"/>
      <c r="CA1301" s="15"/>
      <c r="CB1301" s="24"/>
      <c r="CC1301" s="15"/>
      <c r="CD1301" s="24"/>
      <c r="CE1301" s="15"/>
      <c r="CF1301" s="24"/>
      <c r="CG1301" s="15"/>
      <c r="CH1301" s="25"/>
      <c r="CI1301" s="15"/>
      <c r="CJ1301" s="25"/>
      <c r="CK1301" s="15"/>
      <c r="CL1301" s="25"/>
      <c r="CM1301" s="15"/>
      <c r="CN1301" s="25"/>
      <c r="CO1301" s="15"/>
      <c r="CP1301" s="25"/>
      <c r="CQ1301" s="15"/>
      <c r="CR1301" s="25"/>
      <c r="CS1301" s="15">
        <f t="shared" si="266"/>
        <v>29</v>
      </c>
      <c r="CT1301" s="15">
        <f t="shared" si="267"/>
        <v>68</v>
      </c>
      <c r="CU1301" s="15">
        <f t="shared" si="268"/>
        <v>1</v>
      </c>
      <c r="CV1301" s="15">
        <f t="shared" si="269"/>
        <v>0</v>
      </c>
      <c r="CW1301" s="15"/>
      <c r="CX1301" s="15"/>
      <c r="CY1301" s="15">
        <f t="shared" si="270"/>
        <v>0</v>
      </c>
      <c r="CZ1301" s="15">
        <f>GG1301</f>
        <v>0</v>
      </c>
      <c r="DA1301" s="19"/>
      <c r="DB1301" s="17"/>
      <c r="DC1301" s="15"/>
      <c r="DD1301" s="15"/>
      <c r="DE1301" s="17">
        <v>34</v>
      </c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7"/>
      <c r="DQ1301" s="15"/>
      <c r="DR1301" s="15">
        <v>32</v>
      </c>
      <c r="DS1301" s="15"/>
      <c r="DT1301" s="15"/>
      <c r="DU1301" s="15"/>
      <c r="DV1301" s="15"/>
      <c r="DW1301" s="15"/>
      <c r="DX1301" s="20"/>
      <c r="DY1301" s="15"/>
      <c r="DZ1301" s="20"/>
      <c r="EA1301" s="15"/>
      <c r="EB1301" s="20"/>
      <c r="EC1301" s="15"/>
      <c r="ED1301" s="20"/>
      <c r="EE1301" s="15"/>
      <c r="EF1301" s="20"/>
      <c r="EG1301" s="15"/>
      <c r="EH1301" s="20"/>
      <c r="EI1301" s="15"/>
      <c r="EJ1301" s="20"/>
      <c r="EK1301" s="15"/>
      <c r="EL1301" s="20"/>
      <c r="EM1301" s="15"/>
      <c r="EN1301" s="20"/>
      <c r="EO1301" s="15"/>
      <c r="EP1301" s="20"/>
      <c r="EQ1301" s="15"/>
      <c r="ER1301" s="20"/>
      <c r="ES1301" s="15"/>
      <c r="ET1301" s="20"/>
      <c r="EU1301" s="15"/>
      <c r="EV1301" s="20"/>
      <c r="EW1301" s="15">
        <v>68</v>
      </c>
      <c r="EX1301" s="20">
        <v>4</v>
      </c>
      <c r="EY1301" s="15"/>
      <c r="EZ1301" s="20"/>
      <c r="FA1301" s="15"/>
      <c r="FB1301" s="20"/>
      <c r="FC1301" s="15"/>
      <c r="FD1301" s="20"/>
      <c r="FE1301" s="15">
        <v>29</v>
      </c>
      <c r="FF1301" s="20" t="s">
        <v>168</v>
      </c>
      <c r="FG1301" s="15"/>
      <c r="FH1301" s="20"/>
      <c r="FI1301" s="15"/>
      <c r="FJ1301" s="20"/>
      <c r="FK1301" s="15"/>
      <c r="FL1301" s="20"/>
      <c r="FM1301" s="15"/>
      <c r="FN1301" s="20"/>
      <c r="FO1301" s="15"/>
      <c r="FP1301" s="20"/>
      <c r="FQ1301" s="15"/>
      <c r="FR1301" s="20"/>
      <c r="FS1301" s="15"/>
      <c r="FT1301" s="20"/>
      <c r="FU1301" s="15"/>
      <c r="FV1301" s="20"/>
      <c r="FW1301" s="15"/>
      <c r="FX1301" s="20"/>
      <c r="FY1301" s="15"/>
      <c r="FZ1301" s="20"/>
      <c r="GA1301" s="15"/>
      <c r="GB1301" s="20"/>
      <c r="GC1301" s="15"/>
      <c r="GD1301" s="20"/>
      <c r="GE1301" s="15"/>
      <c r="GF1301" s="20"/>
      <c r="GG1301" s="170"/>
    </row>
    <row r="1302" spans="1:189" s="2" customFormat="1" ht="14" x14ac:dyDescent="0.3">
      <c r="A1302" s="15" t="s">
        <v>125</v>
      </c>
      <c r="B1302" s="15" t="s">
        <v>142</v>
      </c>
      <c r="C1302" s="15" t="s">
        <v>1060</v>
      </c>
      <c r="D1302" s="15" t="s">
        <v>1061</v>
      </c>
      <c r="E1302" s="15" t="str">
        <f t="shared" si="264"/>
        <v>Amela Kadriu</v>
      </c>
      <c r="F1302" s="15" t="s">
        <v>128</v>
      </c>
      <c r="G1302" s="15">
        <v>999921724</v>
      </c>
      <c r="H1302" s="15">
        <f t="shared" si="265"/>
        <v>158</v>
      </c>
      <c r="I1302" s="17"/>
      <c r="J1302" s="17"/>
      <c r="K1302" s="21"/>
      <c r="L1302" s="15"/>
      <c r="M1302" s="15"/>
      <c r="N1302" s="15"/>
      <c r="O1302" s="15">
        <f t="shared" si="260"/>
        <v>0</v>
      </c>
      <c r="P1302" s="15">
        <v>0</v>
      </c>
      <c r="Q1302" s="15">
        <f t="shared" si="261"/>
        <v>1</v>
      </c>
      <c r="R1302" s="15">
        <v>0</v>
      </c>
      <c r="S1302" s="15">
        <v>0</v>
      </c>
      <c r="T1302" s="15">
        <f t="shared" si="262"/>
        <v>0</v>
      </c>
      <c r="U1302" s="15">
        <f t="shared" si="263"/>
        <v>0</v>
      </c>
      <c r="V1302" s="15"/>
      <c r="W1302" s="15"/>
      <c r="X1302" s="15"/>
      <c r="Y1302" s="15"/>
      <c r="Z1302" s="21"/>
      <c r="AA1302" s="17"/>
      <c r="AB1302" s="17"/>
      <c r="AC1302" s="17"/>
      <c r="AD1302" s="17"/>
      <c r="AE1302" s="17"/>
      <c r="AF1302" s="24"/>
      <c r="AG1302" s="17"/>
      <c r="AH1302" s="24"/>
      <c r="AI1302" s="17"/>
      <c r="AJ1302" s="24"/>
      <c r="AK1302" s="17"/>
      <c r="AL1302" s="24"/>
      <c r="AM1302" s="17"/>
      <c r="AN1302" s="24"/>
      <c r="AO1302" s="17"/>
      <c r="AP1302" s="24"/>
      <c r="AQ1302" s="17"/>
      <c r="AR1302" s="24"/>
      <c r="AS1302" s="17"/>
      <c r="AT1302" s="24"/>
      <c r="AU1302" s="17"/>
      <c r="AV1302" s="24"/>
      <c r="AW1302" s="17"/>
      <c r="AX1302" s="24"/>
      <c r="AY1302" s="17"/>
      <c r="AZ1302" s="17"/>
      <c r="BA1302" s="17"/>
      <c r="BB1302" s="24"/>
      <c r="BC1302" s="17"/>
      <c r="BD1302" s="24"/>
      <c r="BE1302" s="17"/>
      <c r="BF1302" s="24"/>
      <c r="BG1302" s="17"/>
      <c r="BH1302" s="24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24"/>
      <c r="CQ1302" s="17"/>
      <c r="CR1302" s="24"/>
      <c r="CS1302" s="15">
        <f t="shared" si="266"/>
        <v>0</v>
      </c>
      <c r="CT1302" s="15">
        <f t="shared" si="267"/>
        <v>158</v>
      </c>
      <c r="CU1302" s="15">
        <f t="shared" si="268"/>
        <v>2</v>
      </c>
      <c r="CV1302" s="15">
        <f t="shared" si="269"/>
        <v>0</v>
      </c>
      <c r="CW1302" s="15"/>
      <c r="CX1302" s="15"/>
      <c r="CY1302" s="15">
        <f t="shared" si="270"/>
        <v>0</v>
      </c>
      <c r="CZ1302" s="15">
        <f>GG1302</f>
        <v>0</v>
      </c>
      <c r="DA1302" s="20"/>
      <c r="DB1302" s="17"/>
      <c r="DC1302" s="15"/>
      <c r="DD1302" s="15"/>
      <c r="DE1302" s="15"/>
      <c r="DF1302" s="15"/>
      <c r="DG1302" s="15"/>
      <c r="DH1302" s="15"/>
      <c r="DI1302" s="15">
        <v>18</v>
      </c>
      <c r="DJ1302" s="15"/>
      <c r="DK1302" s="15"/>
      <c r="DL1302" s="15"/>
      <c r="DM1302" s="15"/>
      <c r="DN1302" s="15"/>
      <c r="DO1302" s="15"/>
      <c r="DP1302" s="17"/>
      <c r="DQ1302" s="15"/>
      <c r="DR1302" s="15"/>
      <c r="DS1302" s="15"/>
      <c r="DT1302" s="15"/>
      <c r="DU1302" s="15"/>
      <c r="DV1302" s="15"/>
      <c r="DW1302" s="15"/>
      <c r="DX1302" s="20"/>
      <c r="DY1302" s="15"/>
      <c r="DZ1302" s="20"/>
      <c r="EA1302" s="15"/>
      <c r="EB1302" s="20"/>
      <c r="EC1302" s="15"/>
      <c r="ED1302" s="20"/>
      <c r="EE1302" s="15"/>
      <c r="EF1302" s="20"/>
      <c r="EG1302" s="15"/>
      <c r="EH1302" s="20"/>
      <c r="EI1302" s="15"/>
      <c r="EJ1302" s="20"/>
      <c r="EK1302" s="15"/>
      <c r="EL1302" s="20"/>
      <c r="EM1302" s="15"/>
      <c r="EN1302" s="20"/>
      <c r="EO1302" s="15"/>
      <c r="EP1302" s="20"/>
      <c r="EQ1302" s="15"/>
      <c r="ER1302" s="20"/>
      <c r="ES1302" s="15"/>
      <c r="ET1302" s="20"/>
      <c r="EU1302" s="15">
        <v>90</v>
      </c>
      <c r="EV1302" s="20">
        <v>2</v>
      </c>
      <c r="EW1302" s="15"/>
      <c r="EX1302" s="20"/>
      <c r="EY1302" s="15"/>
      <c r="EZ1302" s="20"/>
      <c r="FA1302" s="15"/>
      <c r="FB1302" s="20"/>
      <c r="FC1302" s="15"/>
      <c r="FD1302" s="20"/>
      <c r="FE1302" s="15"/>
      <c r="FF1302" s="20"/>
      <c r="FG1302" s="15"/>
      <c r="FH1302" s="20"/>
      <c r="FI1302" s="15"/>
      <c r="FJ1302" s="20"/>
      <c r="FK1302" s="15"/>
      <c r="FL1302" s="20"/>
      <c r="FM1302" s="15"/>
      <c r="FN1302" s="20"/>
      <c r="FO1302" s="15"/>
      <c r="FP1302" s="20"/>
      <c r="FQ1302" s="15"/>
      <c r="FR1302" s="20"/>
      <c r="FS1302" s="15">
        <v>68</v>
      </c>
      <c r="FT1302" s="20">
        <v>3</v>
      </c>
      <c r="FU1302" s="15"/>
      <c r="FV1302" s="20"/>
      <c r="FW1302" s="15"/>
      <c r="FX1302" s="20"/>
      <c r="FY1302" s="15"/>
      <c r="FZ1302" s="20"/>
      <c r="GA1302" s="15"/>
      <c r="GB1302" s="20"/>
      <c r="GC1302" s="15"/>
      <c r="GD1302" s="20"/>
      <c r="GE1302" s="15"/>
      <c r="GF1302" s="20"/>
      <c r="GG1302" s="170"/>
    </row>
    <row r="1303" spans="1:189" s="2" customFormat="1" ht="14" x14ac:dyDescent="0.3">
      <c r="A1303" s="85" t="s">
        <v>130</v>
      </c>
      <c r="B1303" s="85" t="s">
        <v>126</v>
      </c>
      <c r="C1303" s="85" t="s">
        <v>310</v>
      </c>
      <c r="D1303" s="85" t="s">
        <v>2603</v>
      </c>
      <c r="E1303" s="15" t="str">
        <f t="shared" si="264"/>
        <v>Anna MIN</v>
      </c>
      <c r="F1303" s="85" t="s">
        <v>128</v>
      </c>
      <c r="G1303" s="15">
        <v>999921726</v>
      </c>
      <c r="H1303" s="15">
        <f t="shared" si="265"/>
        <v>68</v>
      </c>
      <c r="I1303" s="15"/>
      <c r="J1303" s="15"/>
      <c r="K1303" s="16"/>
      <c r="L1303" s="15"/>
      <c r="M1303" s="15"/>
      <c r="N1303" s="15"/>
      <c r="O1303" s="15">
        <f t="shared" si="260"/>
        <v>0</v>
      </c>
      <c r="P1303" s="15">
        <v>0</v>
      </c>
      <c r="Q1303" s="15">
        <f t="shared" si="261"/>
        <v>0</v>
      </c>
      <c r="R1303" s="15">
        <v>0</v>
      </c>
      <c r="S1303" s="15">
        <v>0</v>
      </c>
      <c r="T1303" s="15">
        <f t="shared" si="262"/>
        <v>0</v>
      </c>
      <c r="U1303" s="15">
        <f t="shared" si="263"/>
        <v>0</v>
      </c>
      <c r="V1303" s="15"/>
      <c r="W1303" s="15"/>
      <c r="X1303" s="15"/>
      <c r="Y1303" s="15"/>
      <c r="Z1303" s="16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>
        <f t="shared" si="266"/>
        <v>0</v>
      </c>
      <c r="CT1303" s="15">
        <f t="shared" si="267"/>
        <v>68</v>
      </c>
      <c r="CU1303" s="15">
        <f t="shared" si="268"/>
        <v>1</v>
      </c>
      <c r="CV1303" s="15">
        <f t="shared" si="269"/>
        <v>0</v>
      </c>
      <c r="CW1303" s="15"/>
      <c r="CX1303" s="15"/>
      <c r="CY1303" s="15">
        <f t="shared" si="270"/>
        <v>0</v>
      </c>
      <c r="CZ1303" s="15">
        <f>GG1303</f>
        <v>0</v>
      </c>
      <c r="DA1303" s="16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20"/>
      <c r="DY1303" s="15"/>
      <c r="DZ1303" s="20"/>
      <c r="EA1303" s="15"/>
      <c r="EB1303" s="20"/>
      <c r="EC1303" s="15"/>
      <c r="ED1303" s="20"/>
      <c r="EE1303" s="15"/>
      <c r="EF1303" s="20"/>
      <c r="EG1303" s="15"/>
      <c r="EH1303" s="20"/>
      <c r="EI1303" s="15"/>
      <c r="EJ1303" s="20"/>
      <c r="EK1303" s="15"/>
      <c r="EL1303" s="20"/>
      <c r="EM1303" s="15"/>
      <c r="EN1303" s="20"/>
      <c r="EO1303" s="15"/>
      <c r="EP1303" s="20"/>
      <c r="EQ1303" s="15"/>
      <c r="ER1303" s="20"/>
      <c r="ES1303" s="15"/>
      <c r="ET1303" s="20"/>
      <c r="EU1303" s="15"/>
      <c r="EV1303" s="20"/>
      <c r="EW1303" s="15"/>
      <c r="EX1303" s="20"/>
      <c r="EY1303" s="15"/>
      <c r="EZ1303" s="20"/>
      <c r="FA1303" s="15"/>
      <c r="FB1303" s="20"/>
      <c r="FC1303" s="15"/>
      <c r="FD1303" s="20"/>
      <c r="FE1303" s="15"/>
      <c r="FF1303" s="20"/>
      <c r="FG1303" s="15">
        <v>68</v>
      </c>
      <c r="FH1303" s="20">
        <v>3</v>
      </c>
      <c r="FI1303" s="15"/>
      <c r="FJ1303" s="20"/>
      <c r="FK1303" s="15"/>
      <c r="FL1303" s="20"/>
      <c r="FM1303" s="15"/>
      <c r="FN1303" s="20"/>
      <c r="FO1303" s="15"/>
      <c r="FP1303" s="20"/>
      <c r="FQ1303" s="15"/>
      <c r="FR1303" s="20"/>
      <c r="FS1303" s="15"/>
      <c r="FT1303" s="20"/>
      <c r="FU1303" s="15"/>
      <c r="FV1303" s="20"/>
      <c r="FW1303" s="15"/>
      <c r="FX1303" s="20"/>
      <c r="FY1303" s="15"/>
      <c r="FZ1303" s="20"/>
      <c r="GA1303" s="15"/>
      <c r="GB1303" s="20"/>
      <c r="GC1303" s="15"/>
      <c r="GD1303" s="20"/>
      <c r="GE1303" s="15"/>
      <c r="GF1303" s="20"/>
      <c r="GG1303" s="170"/>
    </row>
    <row r="1304" spans="1:189" s="2" customFormat="1" ht="14" x14ac:dyDescent="0.3">
      <c r="A1304" s="17" t="s">
        <v>133</v>
      </c>
      <c r="B1304" s="15" t="s">
        <v>140</v>
      </c>
      <c r="C1304" s="15" t="s">
        <v>315</v>
      </c>
      <c r="D1304" s="15" t="s">
        <v>1614</v>
      </c>
      <c r="E1304" s="15" t="str">
        <f t="shared" si="264"/>
        <v>Jason REEVES</v>
      </c>
      <c r="F1304" s="15" t="s">
        <v>135</v>
      </c>
      <c r="G1304" s="15">
        <v>999921734</v>
      </c>
      <c r="H1304" s="15">
        <f t="shared" si="265"/>
        <v>74.2</v>
      </c>
      <c r="I1304" s="15"/>
      <c r="J1304" s="17">
        <f>(O1304+P1304+R1304+S1304+T1304+U1304)/2</f>
        <v>11.2</v>
      </c>
      <c r="K1304" s="16"/>
      <c r="L1304" s="15"/>
      <c r="M1304" s="15"/>
      <c r="N1304" s="15"/>
      <c r="O1304" s="15">
        <f t="shared" si="260"/>
        <v>22.4</v>
      </c>
      <c r="P1304" s="15">
        <v>0</v>
      </c>
      <c r="Q1304" s="15">
        <f t="shared" si="261"/>
        <v>1</v>
      </c>
      <c r="R1304" s="15">
        <v>0</v>
      </c>
      <c r="S1304" s="15">
        <v>0</v>
      </c>
      <c r="T1304" s="15">
        <f t="shared" si="262"/>
        <v>0</v>
      </c>
      <c r="U1304" s="15">
        <f t="shared" si="263"/>
        <v>0</v>
      </c>
      <c r="V1304" s="15"/>
      <c r="W1304" s="15"/>
      <c r="X1304" s="15"/>
      <c r="Y1304" s="15"/>
      <c r="Z1304" s="16"/>
      <c r="AA1304" s="15"/>
      <c r="AB1304" s="15"/>
      <c r="AC1304" s="15"/>
      <c r="AD1304" s="15"/>
      <c r="AE1304" s="15"/>
      <c r="AF1304" s="24"/>
      <c r="AG1304" s="15"/>
      <c r="AH1304" s="24"/>
      <c r="AI1304" s="15"/>
      <c r="AJ1304" s="24"/>
      <c r="AK1304" s="15"/>
      <c r="AL1304" s="24"/>
      <c r="AM1304" s="15"/>
      <c r="AN1304" s="24"/>
      <c r="AO1304" s="15"/>
      <c r="AP1304" s="24"/>
      <c r="AQ1304" s="15"/>
      <c r="AR1304" s="24"/>
      <c r="AS1304" s="15"/>
      <c r="AT1304" s="24"/>
      <c r="AU1304" s="15"/>
      <c r="AV1304" s="24"/>
      <c r="AW1304" s="15"/>
      <c r="AX1304" s="24"/>
      <c r="AY1304" s="15"/>
      <c r="AZ1304" s="15"/>
      <c r="BA1304" s="15"/>
      <c r="BB1304" s="24"/>
      <c r="BC1304" s="15"/>
      <c r="BD1304" s="24"/>
      <c r="BE1304" s="15"/>
      <c r="BF1304" s="24"/>
      <c r="BG1304" s="15"/>
      <c r="BH1304" s="24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24"/>
      <c r="CQ1304" s="15"/>
      <c r="CR1304" s="24"/>
      <c r="CS1304" s="15">
        <f t="shared" si="266"/>
        <v>0</v>
      </c>
      <c r="CT1304" s="15">
        <f t="shared" si="267"/>
        <v>63</v>
      </c>
      <c r="CU1304" s="15">
        <f t="shared" si="268"/>
        <v>1</v>
      </c>
      <c r="CV1304" s="15">
        <f t="shared" si="269"/>
        <v>0</v>
      </c>
      <c r="CW1304" s="15"/>
      <c r="CX1304" s="15"/>
      <c r="CY1304" s="15">
        <f t="shared" si="270"/>
        <v>0</v>
      </c>
      <c r="CZ1304" s="15">
        <f>GG1304</f>
        <v>0</v>
      </c>
      <c r="DA1304" s="20"/>
      <c r="DB1304" s="17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>
        <v>68</v>
      </c>
      <c r="DP1304" s="17"/>
      <c r="DQ1304" s="15"/>
      <c r="DR1304" s="15"/>
      <c r="DS1304" s="15"/>
      <c r="DT1304" s="15"/>
      <c r="DU1304" s="15"/>
      <c r="DV1304" s="15"/>
      <c r="DW1304" s="15"/>
      <c r="DX1304" s="20"/>
      <c r="DY1304" s="15"/>
      <c r="DZ1304" s="20"/>
      <c r="EA1304" s="15"/>
      <c r="EB1304" s="20"/>
      <c r="EC1304" s="15"/>
      <c r="ED1304" s="20"/>
      <c r="EE1304" s="15"/>
      <c r="EF1304" s="20"/>
      <c r="EG1304" s="15"/>
      <c r="EH1304" s="20"/>
      <c r="EI1304" s="15"/>
      <c r="EJ1304" s="20"/>
      <c r="EK1304" s="15"/>
      <c r="EL1304" s="20"/>
      <c r="EM1304" s="15">
        <v>22.4</v>
      </c>
      <c r="EN1304" s="20">
        <v>4</v>
      </c>
      <c r="EO1304" s="15"/>
      <c r="EP1304" s="20"/>
      <c r="EQ1304" s="15"/>
      <c r="ER1304" s="20"/>
      <c r="ES1304" s="15"/>
      <c r="ET1304" s="20"/>
      <c r="EU1304" s="15"/>
      <c r="EV1304" s="20"/>
      <c r="EW1304" s="15"/>
      <c r="EX1304" s="20"/>
      <c r="EY1304" s="15"/>
      <c r="EZ1304" s="20"/>
      <c r="FA1304" s="15"/>
      <c r="FB1304" s="20"/>
      <c r="FC1304" s="15">
        <v>63</v>
      </c>
      <c r="FD1304" s="20">
        <v>5</v>
      </c>
      <c r="FE1304" s="15"/>
      <c r="FF1304" s="20"/>
      <c r="FG1304" s="15"/>
      <c r="FH1304" s="20"/>
      <c r="FI1304" s="15"/>
      <c r="FJ1304" s="20"/>
      <c r="FK1304" s="15"/>
      <c r="FL1304" s="20"/>
      <c r="FM1304" s="15"/>
      <c r="FN1304" s="20"/>
      <c r="FO1304" s="15"/>
      <c r="FP1304" s="20"/>
      <c r="FQ1304" s="15"/>
      <c r="FR1304" s="20"/>
      <c r="FS1304" s="15"/>
      <c r="FT1304" s="20"/>
      <c r="FU1304" s="15"/>
      <c r="FV1304" s="20"/>
      <c r="FW1304" s="15"/>
      <c r="FX1304" s="20"/>
      <c r="FY1304" s="15"/>
      <c r="FZ1304" s="20"/>
      <c r="GA1304" s="15"/>
      <c r="GB1304" s="20"/>
      <c r="GC1304" s="15"/>
      <c r="GD1304" s="20"/>
      <c r="GE1304" s="15"/>
      <c r="GF1304" s="20"/>
      <c r="GG1304" s="170"/>
    </row>
    <row r="1305" spans="1:189" s="2" customFormat="1" ht="14" x14ac:dyDescent="0.3">
      <c r="A1305" s="85" t="s">
        <v>130</v>
      </c>
      <c r="B1305" s="85" t="s">
        <v>142</v>
      </c>
      <c r="C1305" s="85" t="s">
        <v>199</v>
      </c>
      <c r="D1305" s="85" t="s">
        <v>3484</v>
      </c>
      <c r="E1305" s="15" t="str">
        <f t="shared" si="264"/>
        <v>Brandon BUTLER</v>
      </c>
      <c r="F1305" s="85" t="s">
        <v>135</v>
      </c>
      <c r="G1305" s="15">
        <v>999921738</v>
      </c>
      <c r="H1305" s="15">
        <f t="shared" si="265"/>
        <v>120</v>
      </c>
      <c r="I1305" s="15"/>
      <c r="J1305" s="15"/>
      <c r="K1305" s="16"/>
      <c r="L1305" s="15"/>
      <c r="M1305" s="15"/>
      <c r="N1305" s="15"/>
      <c r="O1305" s="15">
        <f t="shared" si="260"/>
        <v>0</v>
      </c>
      <c r="P1305" s="15">
        <v>0</v>
      </c>
      <c r="Q1305" s="15">
        <f t="shared" si="261"/>
        <v>0</v>
      </c>
      <c r="R1305" s="15">
        <v>0</v>
      </c>
      <c r="S1305" s="15">
        <v>0</v>
      </c>
      <c r="T1305" s="15">
        <f t="shared" si="262"/>
        <v>0</v>
      </c>
      <c r="U1305" s="15">
        <f t="shared" si="263"/>
        <v>0</v>
      </c>
      <c r="V1305" s="15"/>
      <c r="W1305" s="15"/>
      <c r="X1305" s="15"/>
      <c r="Y1305" s="15"/>
      <c r="Z1305" s="16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>
        <f t="shared" si="266"/>
        <v>0</v>
      </c>
      <c r="CT1305" s="15">
        <f t="shared" si="267"/>
        <v>120</v>
      </c>
      <c r="CU1305" s="15">
        <f t="shared" si="268"/>
        <v>1</v>
      </c>
      <c r="CV1305" s="15">
        <f t="shared" si="269"/>
        <v>0</v>
      </c>
      <c r="CW1305" s="15"/>
      <c r="CX1305" s="15"/>
      <c r="CY1305" s="15">
        <f t="shared" si="270"/>
        <v>0</v>
      </c>
      <c r="CZ1305" s="15">
        <f>GG1305</f>
        <v>0</v>
      </c>
      <c r="DA1305" s="16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20"/>
      <c r="DY1305" s="15"/>
      <c r="DZ1305" s="20"/>
      <c r="EA1305" s="15"/>
      <c r="EB1305" s="20"/>
      <c r="EC1305" s="15"/>
      <c r="ED1305" s="20"/>
      <c r="EE1305" s="15"/>
      <c r="EF1305" s="20"/>
      <c r="EG1305" s="15"/>
      <c r="EH1305" s="20"/>
      <c r="EI1305" s="15"/>
      <c r="EJ1305" s="20"/>
      <c r="EK1305" s="15"/>
      <c r="EL1305" s="20"/>
      <c r="EM1305" s="15"/>
      <c r="EN1305" s="20"/>
      <c r="EO1305" s="15"/>
      <c r="EP1305" s="20"/>
      <c r="EQ1305" s="15"/>
      <c r="ER1305" s="20"/>
      <c r="ES1305" s="15"/>
      <c r="ET1305" s="20"/>
      <c r="EU1305" s="15"/>
      <c r="EV1305" s="20"/>
      <c r="EW1305" s="15"/>
      <c r="EX1305" s="20"/>
      <c r="EY1305" s="15"/>
      <c r="EZ1305" s="20"/>
      <c r="FA1305" s="15"/>
      <c r="FB1305" s="20"/>
      <c r="FC1305" s="15"/>
      <c r="FD1305" s="20"/>
      <c r="FE1305" s="15"/>
      <c r="FF1305" s="20"/>
      <c r="FG1305" s="15">
        <v>120</v>
      </c>
      <c r="FH1305" s="20">
        <v>1</v>
      </c>
      <c r="FI1305" s="15"/>
      <c r="FJ1305" s="20"/>
      <c r="FK1305" s="15"/>
      <c r="FL1305" s="20"/>
      <c r="FM1305" s="15"/>
      <c r="FN1305" s="20"/>
      <c r="FO1305" s="15"/>
      <c r="FP1305" s="20"/>
      <c r="FQ1305" s="15"/>
      <c r="FR1305" s="20"/>
      <c r="FS1305" s="15"/>
      <c r="FT1305" s="20"/>
      <c r="FU1305" s="15"/>
      <c r="FV1305" s="20"/>
      <c r="FW1305" s="15"/>
      <c r="FX1305" s="20"/>
      <c r="FY1305" s="15"/>
      <c r="FZ1305" s="20"/>
      <c r="GA1305" s="15"/>
      <c r="GB1305" s="20"/>
      <c r="GC1305" s="15"/>
      <c r="GD1305" s="20"/>
      <c r="GE1305" s="15"/>
      <c r="GF1305" s="20"/>
      <c r="GG1305" s="170"/>
    </row>
    <row r="1306" spans="1:189" s="2" customFormat="1" ht="14" x14ac:dyDescent="0.3">
      <c r="A1306" s="17" t="s">
        <v>133</v>
      </c>
      <c r="B1306" s="15" t="s">
        <v>138</v>
      </c>
      <c r="C1306" s="15" t="s">
        <v>2083</v>
      </c>
      <c r="D1306" s="15" t="s">
        <v>946</v>
      </c>
      <c r="E1306" s="15" t="str">
        <f t="shared" si="264"/>
        <v>Anisa Shannon</v>
      </c>
      <c r="F1306" s="17" t="s">
        <v>128</v>
      </c>
      <c r="G1306" s="15">
        <v>999921739</v>
      </c>
      <c r="H1306" s="15">
        <f t="shared" si="265"/>
        <v>25.5</v>
      </c>
      <c r="I1306" s="15"/>
      <c r="J1306" s="17">
        <f>(O1306+P1306+R1306+S1306+T1306+U1306)/2</f>
        <v>25.5</v>
      </c>
      <c r="K1306" s="16"/>
      <c r="L1306" s="15"/>
      <c r="M1306" s="15"/>
      <c r="N1306" s="15"/>
      <c r="O1306" s="15">
        <f t="shared" si="260"/>
        <v>0</v>
      </c>
      <c r="P1306" s="15">
        <v>0</v>
      </c>
      <c r="Q1306" s="15">
        <f t="shared" si="261"/>
        <v>0</v>
      </c>
      <c r="R1306" s="15">
        <v>0</v>
      </c>
      <c r="S1306" s="15">
        <v>0</v>
      </c>
      <c r="T1306" s="15">
        <f t="shared" si="262"/>
        <v>51</v>
      </c>
      <c r="U1306" s="15">
        <f t="shared" si="263"/>
        <v>0</v>
      </c>
      <c r="V1306" s="15"/>
      <c r="W1306" s="15"/>
      <c r="X1306" s="15"/>
      <c r="Y1306" s="15"/>
      <c r="Z1306" s="16"/>
      <c r="AA1306" s="15"/>
      <c r="AB1306" s="24"/>
      <c r="AC1306" s="15"/>
      <c r="AD1306" s="15"/>
      <c r="AE1306" s="15"/>
      <c r="AF1306" s="15"/>
      <c r="AG1306" s="15"/>
      <c r="AH1306" s="24"/>
      <c r="AI1306" s="15"/>
      <c r="AJ1306" s="15"/>
      <c r="AK1306" s="15"/>
      <c r="AL1306" s="15"/>
      <c r="AM1306" s="15"/>
      <c r="AN1306" s="24"/>
      <c r="AO1306" s="15"/>
      <c r="AP1306" s="24"/>
      <c r="AQ1306" s="15"/>
      <c r="AR1306" s="24"/>
      <c r="AS1306" s="15"/>
      <c r="AT1306" s="24"/>
      <c r="AU1306" s="15"/>
      <c r="AV1306" s="24"/>
      <c r="AW1306" s="15"/>
      <c r="AX1306" s="24"/>
      <c r="AY1306" s="15"/>
      <c r="AZ1306" s="15"/>
      <c r="BA1306" s="15"/>
      <c r="BB1306" s="15"/>
      <c r="BC1306" s="15"/>
      <c r="BD1306" s="15"/>
      <c r="BE1306" s="15"/>
      <c r="BF1306" s="24"/>
      <c r="BG1306" s="15"/>
      <c r="BH1306" s="24"/>
      <c r="BI1306" s="15"/>
      <c r="BJ1306" s="24"/>
      <c r="BK1306" s="15"/>
      <c r="BL1306" s="24"/>
      <c r="BM1306" s="15"/>
      <c r="BN1306" s="24"/>
      <c r="BO1306" s="15"/>
      <c r="BP1306" s="24"/>
      <c r="BQ1306" s="15"/>
      <c r="BR1306" s="24"/>
      <c r="BS1306" s="15"/>
      <c r="BT1306" s="24"/>
      <c r="BU1306" s="15"/>
      <c r="BV1306" s="24"/>
      <c r="BW1306" s="15"/>
      <c r="BX1306" s="24"/>
      <c r="BY1306" s="15"/>
      <c r="BZ1306" s="24"/>
      <c r="CA1306" s="15"/>
      <c r="CB1306" s="24"/>
      <c r="CC1306" s="15"/>
      <c r="CD1306" s="24"/>
      <c r="CE1306" s="15"/>
      <c r="CF1306" s="24"/>
      <c r="CG1306" s="15"/>
      <c r="CH1306" s="25"/>
      <c r="CI1306" s="15"/>
      <c r="CJ1306" s="25"/>
      <c r="CK1306" s="15"/>
      <c r="CL1306" s="25"/>
      <c r="CM1306" s="15"/>
      <c r="CN1306" s="25"/>
      <c r="CO1306" s="15"/>
      <c r="CP1306" s="25"/>
      <c r="CQ1306" s="15"/>
      <c r="CR1306" s="25"/>
      <c r="CS1306" s="15">
        <f t="shared" si="266"/>
        <v>0</v>
      </c>
      <c r="CT1306" s="15">
        <f t="shared" si="267"/>
        <v>0</v>
      </c>
      <c r="CU1306" s="15">
        <f t="shared" si="268"/>
        <v>0</v>
      </c>
      <c r="CV1306" s="15">
        <f t="shared" si="269"/>
        <v>0</v>
      </c>
      <c r="CW1306" s="15"/>
      <c r="CX1306" s="15"/>
      <c r="CY1306" s="15">
        <f t="shared" si="270"/>
        <v>0</v>
      </c>
      <c r="CZ1306" s="15">
        <f>GG1306</f>
        <v>0</v>
      </c>
      <c r="DA1306" s="19"/>
      <c r="DB1306" s="17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7"/>
      <c r="DQ1306" s="15"/>
      <c r="DR1306" s="15"/>
      <c r="DS1306" s="15"/>
      <c r="DT1306" s="15"/>
      <c r="DU1306" s="15"/>
      <c r="DV1306" s="15"/>
      <c r="DW1306" s="15">
        <v>44</v>
      </c>
      <c r="DX1306" s="20" t="s">
        <v>129</v>
      </c>
      <c r="DY1306" s="15"/>
      <c r="DZ1306" s="20"/>
      <c r="EA1306" s="15"/>
      <c r="EB1306" s="20"/>
      <c r="EC1306" s="15">
        <v>51</v>
      </c>
      <c r="ED1306" s="20" t="s">
        <v>129</v>
      </c>
      <c r="EE1306" s="15"/>
      <c r="EF1306" s="20"/>
      <c r="EG1306" s="15"/>
      <c r="EH1306" s="20"/>
      <c r="EI1306" s="15"/>
      <c r="EJ1306" s="20"/>
      <c r="EK1306" s="15"/>
      <c r="EL1306" s="20"/>
      <c r="EM1306" s="15"/>
      <c r="EN1306" s="20"/>
      <c r="EO1306" s="15"/>
      <c r="EP1306" s="20"/>
      <c r="EQ1306" s="15"/>
      <c r="ER1306" s="20"/>
      <c r="ES1306" s="15"/>
      <c r="ET1306" s="20"/>
      <c r="EU1306" s="15"/>
      <c r="EV1306" s="20"/>
      <c r="EW1306" s="15"/>
      <c r="EX1306" s="20"/>
      <c r="EY1306" s="15"/>
      <c r="EZ1306" s="20"/>
      <c r="FA1306" s="15"/>
      <c r="FB1306" s="20"/>
      <c r="FC1306" s="15"/>
      <c r="FD1306" s="20"/>
      <c r="FE1306" s="15"/>
      <c r="FF1306" s="20"/>
      <c r="FG1306" s="15"/>
      <c r="FH1306" s="20"/>
      <c r="FI1306" s="15"/>
      <c r="FJ1306" s="20"/>
      <c r="FK1306" s="15"/>
      <c r="FL1306" s="20"/>
      <c r="FM1306" s="15"/>
      <c r="FN1306" s="20"/>
      <c r="FO1306" s="15"/>
      <c r="FP1306" s="20"/>
      <c r="FQ1306" s="15"/>
      <c r="FR1306" s="20"/>
      <c r="FS1306" s="15"/>
      <c r="FT1306" s="20"/>
      <c r="FU1306" s="15"/>
      <c r="FV1306" s="20"/>
      <c r="FW1306" s="15"/>
      <c r="FX1306" s="20"/>
      <c r="FY1306" s="15"/>
      <c r="FZ1306" s="20"/>
      <c r="GA1306" s="15"/>
      <c r="GB1306" s="20"/>
      <c r="GC1306" s="15"/>
      <c r="GD1306" s="20"/>
      <c r="GE1306" s="15"/>
      <c r="GF1306" s="20"/>
      <c r="GG1306" s="170"/>
    </row>
    <row r="1307" spans="1:189" s="2" customFormat="1" ht="14" x14ac:dyDescent="0.3">
      <c r="A1307" s="15" t="s">
        <v>2905</v>
      </c>
      <c r="B1307" s="15" t="s">
        <v>140</v>
      </c>
      <c r="C1307" s="15" t="s">
        <v>721</v>
      </c>
      <c r="D1307" s="15" t="s">
        <v>722</v>
      </c>
      <c r="E1307" s="15" t="str">
        <f t="shared" si="264"/>
        <v>Zhenya DZHAVGOVA</v>
      </c>
      <c r="F1307" s="15" t="s">
        <v>128</v>
      </c>
      <c r="G1307" s="15">
        <v>999921742</v>
      </c>
      <c r="H1307" s="15">
        <f t="shared" si="265"/>
        <v>59</v>
      </c>
      <c r="I1307" s="17"/>
      <c r="J1307" s="17"/>
      <c r="K1307" s="21"/>
      <c r="L1307" s="15"/>
      <c r="M1307" s="15"/>
      <c r="N1307" s="15"/>
      <c r="O1307" s="15">
        <f t="shared" si="260"/>
        <v>0</v>
      </c>
      <c r="P1307" s="15">
        <v>0</v>
      </c>
      <c r="Q1307" s="15">
        <f t="shared" si="261"/>
        <v>1</v>
      </c>
      <c r="R1307" s="15">
        <v>0</v>
      </c>
      <c r="S1307" s="15">
        <v>0</v>
      </c>
      <c r="T1307" s="15">
        <f t="shared" si="262"/>
        <v>24</v>
      </c>
      <c r="U1307" s="15">
        <f t="shared" si="263"/>
        <v>0</v>
      </c>
      <c r="V1307" s="15"/>
      <c r="W1307" s="15"/>
      <c r="X1307" s="15"/>
      <c r="Y1307" s="15"/>
      <c r="Z1307" s="21"/>
      <c r="AA1307" s="17"/>
      <c r="AB1307" s="17"/>
      <c r="AC1307" s="17"/>
      <c r="AD1307" s="17"/>
      <c r="AE1307" s="17"/>
      <c r="AF1307" s="24"/>
      <c r="AG1307" s="17"/>
      <c r="AH1307" s="24"/>
      <c r="AI1307" s="17"/>
      <c r="AJ1307" s="24"/>
      <c r="AK1307" s="17"/>
      <c r="AL1307" s="24"/>
      <c r="AM1307" s="17"/>
      <c r="AN1307" s="24"/>
      <c r="AO1307" s="17"/>
      <c r="AP1307" s="24"/>
      <c r="AQ1307" s="17"/>
      <c r="AR1307" s="24"/>
      <c r="AS1307" s="17"/>
      <c r="AT1307" s="24"/>
      <c r="AU1307" s="17"/>
      <c r="AV1307" s="24"/>
      <c r="AW1307" s="17"/>
      <c r="AX1307" s="24"/>
      <c r="AY1307" s="17"/>
      <c r="AZ1307" s="17"/>
      <c r="BA1307" s="17"/>
      <c r="BB1307" s="24"/>
      <c r="BC1307" s="17"/>
      <c r="BD1307" s="24"/>
      <c r="BE1307" s="17"/>
      <c r="BF1307" s="24"/>
      <c r="BG1307" s="17"/>
      <c r="BH1307" s="24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24"/>
      <c r="CQ1307" s="17"/>
      <c r="CR1307" s="24"/>
      <c r="CS1307" s="15">
        <f t="shared" si="266"/>
        <v>0</v>
      </c>
      <c r="CT1307" s="15">
        <f t="shared" si="267"/>
        <v>0</v>
      </c>
      <c r="CU1307" s="15">
        <f t="shared" si="268"/>
        <v>0</v>
      </c>
      <c r="CV1307" s="15">
        <f t="shared" si="269"/>
        <v>35</v>
      </c>
      <c r="CW1307" s="15"/>
      <c r="CX1307" s="15"/>
      <c r="CY1307" s="15">
        <f t="shared" si="270"/>
        <v>0</v>
      </c>
      <c r="CZ1307" s="15">
        <f>GG1307</f>
        <v>0</v>
      </c>
      <c r="DA1307" s="20"/>
      <c r="DB1307" s="17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>
        <v>30</v>
      </c>
      <c r="DP1307" s="17"/>
      <c r="DQ1307" s="15"/>
      <c r="DR1307" s="15"/>
      <c r="DS1307" s="15"/>
      <c r="DT1307" s="15"/>
      <c r="DU1307" s="15"/>
      <c r="DV1307" s="15"/>
      <c r="DW1307" s="15"/>
      <c r="DX1307" s="20"/>
      <c r="DY1307" s="15"/>
      <c r="DZ1307" s="20"/>
      <c r="EA1307" s="15"/>
      <c r="EB1307" s="20"/>
      <c r="EC1307" s="15">
        <v>24</v>
      </c>
      <c r="ED1307" s="20">
        <v>2</v>
      </c>
      <c r="EE1307" s="15"/>
      <c r="EF1307" s="20"/>
      <c r="EG1307" s="15"/>
      <c r="EH1307" s="20"/>
      <c r="EI1307" s="15"/>
      <c r="EJ1307" s="20"/>
      <c r="EK1307" s="15"/>
      <c r="EL1307" s="20"/>
      <c r="EM1307" s="15"/>
      <c r="EN1307" s="20"/>
      <c r="EO1307" s="15"/>
      <c r="EP1307" s="20"/>
      <c r="EQ1307" s="15"/>
      <c r="ER1307" s="20"/>
      <c r="ES1307" s="15"/>
      <c r="ET1307" s="20"/>
      <c r="EU1307" s="15"/>
      <c r="EV1307" s="20"/>
      <c r="EW1307" s="15"/>
      <c r="EX1307" s="20"/>
      <c r="EY1307" s="15"/>
      <c r="EZ1307" s="20"/>
      <c r="FA1307" s="15"/>
      <c r="FB1307" s="20"/>
      <c r="FC1307" s="15"/>
      <c r="FD1307" s="20"/>
      <c r="FE1307" s="15"/>
      <c r="FF1307" s="20"/>
      <c r="FG1307" s="15"/>
      <c r="FH1307" s="20"/>
      <c r="FI1307" s="15"/>
      <c r="FJ1307" s="20"/>
      <c r="FK1307" s="15"/>
      <c r="FL1307" s="20"/>
      <c r="FM1307" s="15"/>
      <c r="FN1307" s="20"/>
      <c r="FO1307" s="15"/>
      <c r="FP1307" s="20"/>
      <c r="FQ1307" s="15"/>
      <c r="FR1307" s="20"/>
      <c r="FS1307" s="15"/>
      <c r="FT1307" s="20"/>
      <c r="FU1307" s="15"/>
      <c r="FV1307" s="20"/>
      <c r="FW1307" s="15"/>
      <c r="FX1307" s="20"/>
      <c r="FY1307" s="15"/>
      <c r="FZ1307" s="20"/>
      <c r="GA1307" s="15"/>
      <c r="GB1307" s="20"/>
      <c r="GC1307" s="15">
        <v>35</v>
      </c>
      <c r="GD1307" s="20">
        <v>1</v>
      </c>
      <c r="GE1307" s="15"/>
      <c r="GF1307" s="20"/>
      <c r="GG1307" s="170"/>
    </row>
    <row r="1308" spans="1:189" s="2" customFormat="1" ht="14" x14ac:dyDescent="0.3">
      <c r="A1308" s="15" t="s">
        <v>130</v>
      </c>
      <c r="B1308" s="15" t="s">
        <v>140</v>
      </c>
      <c r="C1308" s="15" t="s">
        <v>271</v>
      </c>
      <c r="D1308" s="15" t="s">
        <v>272</v>
      </c>
      <c r="E1308" s="15" t="str">
        <f t="shared" si="264"/>
        <v>Eliana ATKINSON</v>
      </c>
      <c r="F1308" s="15" t="s">
        <v>128</v>
      </c>
      <c r="G1308" s="15">
        <v>999921747</v>
      </c>
      <c r="H1308" s="15">
        <f t="shared" si="265"/>
        <v>83</v>
      </c>
      <c r="I1308" s="17"/>
      <c r="J1308" s="17"/>
      <c r="K1308" s="21"/>
      <c r="L1308" s="15"/>
      <c r="M1308" s="15"/>
      <c r="N1308" s="15"/>
      <c r="O1308" s="15">
        <f t="shared" si="260"/>
        <v>45</v>
      </c>
      <c r="P1308" s="15">
        <v>0</v>
      </c>
      <c r="Q1308" s="15">
        <f t="shared" si="261"/>
        <v>1</v>
      </c>
      <c r="R1308" s="15">
        <v>0</v>
      </c>
      <c r="S1308" s="15">
        <v>0</v>
      </c>
      <c r="T1308" s="15">
        <f t="shared" si="262"/>
        <v>0</v>
      </c>
      <c r="U1308" s="15">
        <f t="shared" si="263"/>
        <v>0</v>
      </c>
      <c r="V1308" s="15"/>
      <c r="W1308" s="15"/>
      <c r="X1308" s="15"/>
      <c r="Y1308" s="15"/>
      <c r="Z1308" s="21"/>
      <c r="AA1308" s="17"/>
      <c r="AB1308" s="17"/>
      <c r="AC1308" s="17"/>
      <c r="AD1308" s="17"/>
      <c r="AE1308" s="17"/>
      <c r="AF1308" s="24"/>
      <c r="AG1308" s="17"/>
      <c r="AH1308" s="24"/>
      <c r="AI1308" s="17"/>
      <c r="AJ1308" s="24"/>
      <c r="AK1308" s="17"/>
      <c r="AL1308" s="24"/>
      <c r="AM1308" s="17"/>
      <c r="AN1308" s="24"/>
      <c r="AO1308" s="17"/>
      <c r="AP1308" s="24"/>
      <c r="AQ1308" s="17"/>
      <c r="AR1308" s="24"/>
      <c r="AS1308" s="17"/>
      <c r="AT1308" s="24"/>
      <c r="AU1308" s="17"/>
      <c r="AV1308" s="24"/>
      <c r="AW1308" s="17"/>
      <c r="AX1308" s="24"/>
      <c r="AY1308" s="17"/>
      <c r="AZ1308" s="17"/>
      <c r="BA1308" s="17"/>
      <c r="BB1308" s="24"/>
      <c r="BC1308" s="17"/>
      <c r="BD1308" s="24"/>
      <c r="BE1308" s="17"/>
      <c r="BF1308" s="24"/>
      <c r="BG1308" s="17"/>
      <c r="BH1308" s="24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24"/>
      <c r="CQ1308" s="17"/>
      <c r="CR1308" s="24"/>
      <c r="CS1308" s="15">
        <f t="shared" si="266"/>
        <v>0</v>
      </c>
      <c r="CT1308" s="15">
        <f t="shared" si="267"/>
        <v>38</v>
      </c>
      <c r="CU1308" s="15">
        <f t="shared" si="268"/>
        <v>0</v>
      </c>
      <c r="CV1308" s="15">
        <f t="shared" si="269"/>
        <v>0</v>
      </c>
      <c r="CW1308" s="15"/>
      <c r="CX1308" s="15"/>
      <c r="CY1308" s="15">
        <f t="shared" si="270"/>
        <v>0</v>
      </c>
      <c r="CZ1308" s="15">
        <f>GG1308</f>
        <v>0</v>
      </c>
      <c r="DA1308" s="20"/>
      <c r="DB1308" s="17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>
        <f>0.4*68</f>
        <v>27.200000000000003</v>
      </c>
      <c r="DP1308" s="17"/>
      <c r="DQ1308" s="15"/>
      <c r="DR1308" s="15"/>
      <c r="DS1308" s="15"/>
      <c r="DT1308" s="15"/>
      <c r="DU1308" s="15"/>
      <c r="DV1308" s="15"/>
      <c r="DW1308" s="15"/>
      <c r="DX1308" s="20"/>
      <c r="DY1308" s="15"/>
      <c r="DZ1308" s="20"/>
      <c r="EA1308" s="15"/>
      <c r="EB1308" s="20"/>
      <c r="EC1308" s="15"/>
      <c r="ED1308" s="20"/>
      <c r="EE1308" s="15"/>
      <c r="EF1308" s="20"/>
      <c r="EG1308" s="15"/>
      <c r="EH1308" s="20"/>
      <c r="EI1308" s="15">
        <v>30</v>
      </c>
      <c r="EJ1308" s="20">
        <v>2</v>
      </c>
      <c r="EK1308" s="15"/>
      <c r="EL1308" s="20"/>
      <c r="EM1308" s="15">
        <v>15</v>
      </c>
      <c r="EN1308" s="20">
        <v>2</v>
      </c>
      <c r="EO1308" s="15"/>
      <c r="EP1308" s="20"/>
      <c r="EQ1308" s="15"/>
      <c r="ER1308" s="20"/>
      <c r="ES1308" s="15"/>
      <c r="ET1308" s="20"/>
      <c r="EU1308" s="15"/>
      <c r="EV1308" s="20"/>
      <c r="EW1308" s="15"/>
      <c r="EX1308" s="20"/>
      <c r="EY1308" s="15"/>
      <c r="EZ1308" s="20"/>
      <c r="FA1308" s="15"/>
      <c r="FB1308" s="20"/>
      <c r="FC1308" s="15">
        <v>38</v>
      </c>
      <c r="FD1308" s="20" t="s">
        <v>129</v>
      </c>
      <c r="FE1308" s="15"/>
      <c r="FF1308" s="20"/>
      <c r="FG1308" s="15"/>
      <c r="FH1308" s="20"/>
      <c r="FI1308" s="15"/>
      <c r="FJ1308" s="20"/>
      <c r="FK1308" s="15"/>
      <c r="FL1308" s="20"/>
      <c r="FM1308" s="15"/>
      <c r="FN1308" s="20"/>
      <c r="FO1308" s="15"/>
      <c r="FP1308" s="20"/>
      <c r="FQ1308" s="15"/>
      <c r="FR1308" s="20"/>
      <c r="FS1308" s="15"/>
      <c r="FT1308" s="20"/>
      <c r="FU1308" s="15"/>
      <c r="FV1308" s="20"/>
      <c r="FW1308" s="15"/>
      <c r="FX1308" s="20"/>
      <c r="FY1308" s="15"/>
      <c r="FZ1308" s="20"/>
      <c r="GA1308" s="15"/>
      <c r="GB1308" s="20"/>
      <c r="GC1308" s="15"/>
      <c r="GD1308" s="20"/>
      <c r="GE1308" s="15"/>
      <c r="GF1308" s="20"/>
      <c r="GG1308" s="170"/>
    </row>
    <row r="1309" spans="1:189" s="2" customFormat="1" ht="15" customHeight="1" x14ac:dyDescent="0.3">
      <c r="A1309" s="15" t="s">
        <v>146</v>
      </c>
      <c r="B1309" s="15" t="s">
        <v>140</v>
      </c>
      <c r="C1309" s="15" t="s">
        <v>931</v>
      </c>
      <c r="D1309" s="15" t="s">
        <v>2228</v>
      </c>
      <c r="E1309" s="15" t="str">
        <f t="shared" si="264"/>
        <v>Nixon Her</v>
      </c>
      <c r="F1309" s="15" t="s">
        <v>135</v>
      </c>
      <c r="G1309" s="15">
        <v>999921749</v>
      </c>
      <c r="H1309" s="15">
        <f t="shared" si="265"/>
        <v>70</v>
      </c>
      <c r="I1309" s="15"/>
      <c r="J1309" s="15"/>
      <c r="K1309" s="16"/>
      <c r="L1309" s="15"/>
      <c r="M1309" s="15"/>
      <c r="N1309" s="15"/>
      <c r="O1309" s="15">
        <f t="shared" si="260"/>
        <v>0</v>
      </c>
      <c r="P1309" s="15">
        <v>0</v>
      </c>
      <c r="Q1309" s="15">
        <f t="shared" si="261"/>
        <v>0</v>
      </c>
      <c r="R1309" s="15">
        <v>0</v>
      </c>
      <c r="S1309" s="15">
        <v>0</v>
      </c>
      <c r="T1309" s="15">
        <f t="shared" si="262"/>
        <v>0</v>
      </c>
      <c r="U1309" s="15">
        <f t="shared" si="263"/>
        <v>0</v>
      </c>
      <c r="V1309" s="15"/>
      <c r="W1309" s="15"/>
      <c r="X1309" s="15"/>
      <c r="Y1309" s="15"/>
      <c r="Z1309" s="16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>
        <f t="shared" si="266"/>
        <v>0</v>
      </c>
      <c r="CT1309" s="15">
        <f t="shared" si="267"/>
        <v>0</v>
      </c>
      <c r="CU1309" s="15">
        <f t="shared" si="268"/>
        <v>0</v>
      </c>
      <c r="CV1309" s="15">
        <f t="shared" si="269"/>
        <v>70</v>
      </c>
      <c r="CW1309" s="15"/>
      <c r="CX1309" s="15"/>
      <c r="CY1309" s="15">
        <f t="shared" si="270"/>
        <v>0</v>
      </c>
      <c r="CZ1309" s="15">
        <f>GG1309</f>
        <v>0</v>
      </c>
      <c r="DA1309" s="16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20"/>
      <c r="DY1309" s="15"/>
      <c r="DZ1309" s="20"/>
      <c r="EA1309" s="15"/>
      <c r="EB1309" s="20"/>
      <c r="EC1309" s="15"/>
      <c r="ED1309" s="20"/>
      <c r="EE1309" s="15"/>
      <c r="EF1309" s="20"/>
      <c r="EG1309" s="15"/>
      <c r="EH1309" s="20"/>
      <c r="EI1309" s="15"/>
      <c r="EJ1309" s="20"/>
      <c r="EK1309" s="15"/>
      <c r="EL1309" s="20"/>
      <c r="EM1309" s="15"/>
      <c r="EN1309" s="20"/>
      <c r="EO1309" s="15"/>
      <c r="EP1309" s="20"/>
      <c r="EQ1309" s="15"/>
      <c r="ER1309" s="20"/>
      <c r="ES1309" s="15"/>
      <c r="ET1309" s="20"/>
      <c r="EU1309" s="15"/>
      <c r="EV1309" s="20"/>
      <c r="EW1309" s="15"/>
      <c r="EX1309" s="20"/>
      <c r="EY1309" s="15"/>
      <c r="EZ1309" s="16"/>
      <c r="FA1309" s="15"/>
      <c r="FB1309" s="20"/>
      <c r="FC1309" s="15"/>
      <c r="FD1309" s="16"/>
      <c r="FE1309" s="15"/>
      <c r="FF1309" s="16"/>
      <c r="FG1309" s="15"/>
      <c r="FH1309" s="16"/>
      <c r="FI1309" s="15"/>
      <c r="FJ1309" s="16"/>
      <c r="FK1309" s="15"/>
      <c r="FL1309" s="16"/>
      <c r="FM1309" s="15"/>
      <c r="FN1309" s="16"/>
      <c r="FO1309" s="15"/>
      <c r="FP1309" s="20"/>
      <c r="FQ1309" s="15"/>
      <c r="FR1309" s="16"/>
      <c r="FS1309" s="15"/>
      <c r="FT1309" s="16"/>
      <c r="FU1309" s="15"/>
      <c r="FV1309" s="16"/>
      <c r="FW1309" s="15"/>
      <c r="FX1309" s="16"/>
      <c r="FY1309" s="15"/>
      <c r="FZ1309" s="16"/>
      <c r="GA1309" s="15"/>
      <c r="GB1309" s="16"/>
      <c r="GC1309" s="15">
        <v>70</v>
      </c>
      <c r="GD1309" s="20">
        <v>1</v>
      </c>
      <c r="GE1309" s="15"/>
      <c r="GF1309" s="20"/>
      <c r="GG1309" s="170"/>
    </row>
    <row r="1310" spans="1:189" s="2" customFormat="1" ht="15" customHeight="1" x14ac:dyDescent="0.3">
      <c r="A1310" s="15" t="s">
        <v>146</v>
      </c>
      <c r="B1310" s="15" t="s">
        <v>126</v>
      </c>
      <c r="C1310" s="15" t="s">
        <v>1424</v>
      </c>
      <c r="D1310" s="15" t="s">
        <v>1658</v>
      </c>
      <c r="E1310" s="15" t="str">
        <f t="shared" si="264"/>
        <v>Rohan Saikia</v>
      </c>
      <c r="F1310" s="15" t="s">
        <v>135</v>
      </c>
      <c r="G1310" s="15">
        <v>999921755</v>
      </c>
      <c r="H1310" s="15">
        <f t="shared" si="265"/>
        <v>112.5</v>
      </c>
      <c r="I1310" s="15"/>
      <c r="J1310" s="17">
        <f>(O1310+P1310+R1310+S1310+T1310+U1310)/2</f>
        <v>67.5</v>
      </c>
      <c r="K1310" s="16"/>
      <c r="L1310" s="15"/>
      <c r="M1310" s="15"/>
      <c r="N1310" s="15"/>
      <c r="O1310" s="15">
        <f t="shared" si="260"/>
        <v>25</v>
      </c>
      <c r="P1310" s="15">
        <v>0</v>
      </c>
      <c r="Q1310" s="15">
        <f t="shared" si="261"/>
        <v>0</v>
      </c>
      <c r="R1310" s="15">
        <v>0</v>
      </c>
      <c r="S1310" s="15">
        <v>0</v>
      </c>
      <c r="T1310" s="15">
        <f t="shared" si="262"/>
        <v>60</v>
      </c>
      <c r="U1310" s="15">
        <f t="shared" si="263"/>
        <v>50</v>
      </c>
      <c r="V1310" s="15"/>
      <c r="W1310" s="15"/>
      <c r="X1310" s="15"/>
      <c r="Y1310" s="15"/>
      <c r="Z1310" s="16"/>
      <c r="AA1310" s="15"/>
      <c r="AB1310" s="15"/>
      <c r="AC1310" s="15"/>
      <c r="AD1310" s="15"/>
      <c r="AE1310" s="15"/>
      <c r="AF1310" s="24"/>
      <c r="AG1310" s="15"/>
      <c r="AH1310" s="24"/>
      <c r="AI1310" s="15"/>
      <c r="AJ1310" s="24"/>
      <c r="AK1310" s="15"/>
      <c r="AL1310" s="24"/>
      <c r="AM1310" s="15"/>
      <c r="AN1310" s="24"/>
      <c r="AO1310" s="15"/>
      <c r="AP1310" s="24"/>
      <c r="AQ1310" s="15"/>
      <c r="AR1310" s="24"/>
      <c r="AS1310" s="15"/>
      <c r="AT1310" s="24"/>
      <c r="AU1310" s="15"/>
      <c r="AV1310" s="24"/>
      <c r="AW1310" s="15"/>
      <c r="AX1310" s="24"/>
      <c r="AY1310" s="15"/>
      <c r="AZ1310" s="15"/>
      <c r="BA1310" s="15"/>
      <c r="BB1310" s="24"/>
      <c r="BC1310" s="15"/>
      <c r="BD1310" s="24"/>
      <c r="BE1310" s="15"/>
      <c r="BF1310" s="24"/>
      <c r="BG1310" s="15"/>
      <c r="BH1310" s="24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24"/>
      <c r="CQ1310" s="15"/>
      <c r="CR1310" s="24"/>
      <c r="CS1310" s="15">
        <f t="shared" si="266"/>
        <v>0</v>
      </c>
      <c r="CT1310" s="15">
        <f t="shared" si="267"/>
        <v>45</v>
      </c>
      <c r="CU1310" s="15">
        <f t="shared" si="268"/>
        <v>1</v>
      </c>
      <c r="CV1310" s="15">
        <f t="shared" si="269"/>
        <v>0</v>
      </c>
      <c r="CW1310" s="15"/>
      <c r="CX1310" s="15"/>
      <c r="CY1310" s="15">
        <f t="shared" si="270"/>
        <v>0</v>
      </c>
      <c r="CZ1310" s="15">
        <f>GG1310</f>
        <v>0</v>
      </c>
      <c r="DA1310" s="20"/>
      <c r="DB1310" s="17"/>
      <c r="DC1310" s="15"/>
      <c r="DD1310" s="15">
        <f>0.3*30</f>
        <v>9</v>
      </c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7"/>
      <c r="DQ1310" s="15"/>
      <c r="DR1310" s="15"/>
      <c r="DS1310" s="15"/>
      <c r="DT1310" s="15"/>
      <c r="DU1310" s="15"/>
      <c r="DV1310" s="15"/>
      <c r="DW1310" s="15">
        <v>35</v>
      </c>
      <c r="DX1310" s="20"/>
      <c r="DY1310" s="15"/>
      <c r="DZ1310" s="20"/>
      <c r="EA1310" s="15"/>
      <c r="EB1310" s="20"/>
      <c r="EC1310" s="15">
        <v>60</v>
      </c>
      <c r="ED1310" s="20">
        <v>2</v>
      </c>
      <c r="EE1310" s="15"/>
      <c r="EF1310" s="20"/>
      <c r="EG1310" s="15">
        <v>50</v>
      </c>
      <c r="EH1310" s="20">
        <v>1</v>
      </c>
      <c r="EI1310" s="15"/>
      <c r="EJ1310" s="20"/>
      <c r="EK1310" s="15">
        <v>25</v>
      </c>
      <c r="EL1310" s="20">
        <v>1</v>
      </c>
      <c r="EM1310" s="15"/>
      <c r="EN1310" s="20"/>
      <c r="EO1310" s="15"/>
      <c r="EP1310" s="20"/>
      <c r="EQ1310" s="15"/>
      <c r="ER1310" s="20"/>
      <c r="ES1310" s="15"/>
      <c r="ET1310" s="20"/>
      <c r="EU1310" s="15">
        <v>45</v>
      </c>
      <c r="EV1310" s="20">
        <v>2</v>
      </c>
      <c r="EW1310" s="15"/>
      <c r="EX1310" s="20"/>
      <c r="EY1310" s="15"/>
      <c r="EZ1310" s="20"/>
      <c r="FA1310" s="15"/>
      <c r="FB1310" s="20"/>
      <c r="FC1310" s="15"/>
      <c r="FD1310" s="20"/>
      <c r="FE1310" s="15"/>
      <c r="FF1310" s="20"/>
      <c r="FG1310" s="15"/>
      <c r="FH1310" s="20"/>
      <c r="FI1310" s="15"/>
      <c r="FJ1310" s="20"/>
      <c r="FK1310" s="15"/>
      <c r="FL1310" s="20"/>
      <c r="FM1310" s="15"/>
      <c r="FN1310" s="20"/>
      <c r="FO1310" s="15"/>
      <c r="FP1310" s="20"/>
      <c r="FQ1310" s="15"/>
      <c r="FR1310" s="20"/>
      <c r="FS1310" s="15"/>
      <c r="FT1310" s="20"/>
      <c r="FU1310" s="15"/>
      <c r="FV1310" s="20"/>
      <c r="FW1310" s="15"/>
      <c r="FX1310" s="20"/>
      <c r="FY1310" s="15"/>
      <c r="FZ1310" s="20"/>
      <c r="GA1310" s="15"/>
      <c r="GB1310" s="20"/>
      <c r="GC1310" s="15"/>
      <c r="GD1310" s="20"/>
      <c r="GE1310" s="15"/>
      <c r="GF1310" s="20"/>
      <c r="GG1310" s="170"/>
    </row>
    <row r="1311" spans="1:189" s="2" customFormat="1" ht="15" customHeight="1" x14ac:dyDescent="0.3">
      <c r="A1311" s="15" t="s">
        <v>2904</v>
      </c>
      <c r="B1311" s="17" t="s">
        <v>142</v>
      </c>
      <c r="C1311" s="17" t="s">
        <v>2045</v>
      </c>
      <c r="D1311" s="17" t="s">
        <v>2046</v>
      </c>
      <c r="E1311" s="15" t="str">
        <f t="shared" si="264"/>
        <v>Justine Levisee</v>
      </c>
      <c r="F1311" s="17" t="s">
        <v>128</v>
      </c>
      <c r="G1311" s="17">
        <v>999921761</v>
      </c>
      <c r="H1311" s="15">
        <f t="shared" si="265"/>
        <v>175</v>
      </c>
      <c r="I1311" s="15"/>
      <c r="J1311" s="15"/>
      <c r="K1311" s="16"/>
      <c r="L1311" s="15"/>
      <c r="M1311" s="15"/>
      <c r="N1311" s="15"/>
      <c r="O1311" s="15">
        <f t="shared" si="260"/>
        <v>0</v>
      </c>
      <c r="P1311" s="15">
        <v>0</v>
      </c>
      <c r="Q1311" s="15">
        <f t="shared" si="261"/>
        <v>0</v>
      </c>
      <c r="R1311" s="15">
        <v>0</v>
      </c>
      <c r="S1311" s="15">
        <v>0</v>
      </c>
      <c r="T1311" s="15">
        <f t="shared" si="262"/>
        <v>90</v>
      </c>
      <c r="U1311" s="15">
        <f t="shared" si="263"/>
        <v>50</v>
      </c>
      <c r="V1311" s="15"/>
      <c r="W1311" s="15"/>
      <c r="X1311" s="15"/>
      <c r="Y1311" s="15"/>
      <c r="Z1311" s="16"/>
      <c r="AA1311" s="15"/>
      <c r="AB1311" s="24"/>
      <c r="AC1311" s="15"/>
      <c r="AD1311" s="15"/>
      <c r="AE1311" s="15"/>
      <c r="AF1311" s="15"/>
      <c r="AG1311" s="15"/>
      <c r="AH1311" s="24"/>
      <c r="AI1311" s="15"/>
      <c r="AJ1311" s="15"/>
      <c r="AK1311" s="15"/>
      <c r="AL1311" s="15"/>
      <c r="AM1311" s="15"/>
      <c r="AN1311" s="24"/>
      <c r="AO1311" s="15"/>
      <c r="AP1311" s="24"/>
      <c r="AQ1311" s="15"/>
      <c r="AR1311" s="24"/>
      <c r="AS1311" s="15"/>
      <c r="AT1311" s="24"/>
      <c r="AU1311" s="15"/>
      <c r="AV1311" s="24"/>
      <c r="AW1311" s="15"/>
      <c r="AX1311" s="24"/>
      <c r="AY1311" s="15"/>
      <c r="AZ1311" s="15"/>
      <c r="BA1311" s="15"/>
      <c r="BB1311" s="15"/>
      <c r="BC1311" s="15"/>
      <c r="BD1311" s="15"/>
      <c r="BE1311" s="15"/>
      <c r="BF1311" s="24"/>
      <c r="BG1311" s="15"/>
      <c r="BH1311" s="24"/>
      <c r="BI1311" s="15"/>
      <c r="BJ1311" s="24"/>
      <c r="BK1311" s="15"/>
      <c r="BL1311" s="24"/>
      <c r="BM1311" s="15"/>
      <c r="BN1311" s="24"/>
      <c r="BO1311" s="15"/>
      <c r="BP1311" s="24"/>
      <c r="BQ1311" s="15"/>
      <c r="BR1311" s="24"/>
      <c r="BS1311" s="15"/>
      <c r="BT1311" s="24"/>
      <c r="BU1311" s="15"/>
      <c r="BV1311" s="24"/>
      <c r="BW1311" s="15"/>
      <c r="BX1311" s="24"/>
      <c r="BY1311" s="15"/>
      <c r="BZ1311" s="24"/>
      <c r="CA1311" s="15"/>
      <c r="CB1311" s="24"/>
      <c r="CC1311" s="15"/>
      <c r="CD1311" s="24"/>
      <c r="CE1311" s="15"/>
      <c r="CF1311" s="24"/>
      <c r="CG1311" s="15"/>
      <c r="CH1311" s="25"/>
      <c r="CI1311" s="15"/>
      <c r="CJ1311" s="25"/>
      <c r="CK1311" s="15"/>
      <c r="CL1311" s="25"/>
      <c r="CM1311" s="15"/>
      <c r="CN1311" s="25"/>
      <c r="CO1311" s="15"/>
      <c r="CP1311" s="25"/>
      <c r="CQ1311" s="15"/>
      <c r="CR1311" s="25"/>
      <c r="CS1311" s="15">
        <f t="shared" si="266"/>
        <v>0</v>
      </c>
      <c r="CT1311" s="15">
        <f t="shared" si="267"/>
        <v>0</v>
      </c>
      <c r="CU1311" s="15">
        <f t="shared" si="268"/>
        <v>0</v>
      </c>
      <c r="CV1311" s="15">
        <f t="shared" si="269"/>
        <v>35</v>
      </c>
      <c r="CW1311" s="15"/>
      <c r="CX1311" s="15"/>
      <c r="CY1311" s="15">
        <f t="shared" si="270"/>
        <v>0</v>
      </c>
      <c r="CZ1311" s="15">
        <f>GG1311</f>
        <v>0</v>
      </c>
      <c r="DA1311" s="19"/>
      <c r="DB1311" s="17"/>
      <c r="DC1311" s="15"/>
      <c r="DD1311" s="15"/>
      <c r="DE1311" s="17">
        <v>30</v>
      </c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7"/>
      <c r="DQ1311" s="15"/>
      <c r="DR1311" s="15"/>
      <c r="DS1311" s="15"/>
      <c r="DT1311" s="15"/>
      <c r="DU1311" s="15"/>
      <c r="DV1311" s="15"/>
      <c r="DW1311" s="15"/>
      <c r="DX1311" s="20"/>
      <c r="DY1311" s="15"/>
      <c r="DZ1311" s="20"/>
      <c r="EA1311" s="15"/>
      <c r="EB1311" s="20"/>
      <c r="EC1311" s="15">
        <v>90</v>
      </c>
      <c r="ED1311" s="20">
        <v>3</v>
      </c>
      <c r="EE1311" s="15"/>
      <c r="EF1311" s="20"/>
      <c r="EG1311" s="15">
        <v>50</v>
      </c>
      <c r="EH1311" s="20">
        <v>1</v>
      </c>
      <c r="EI1311" s="15"/>
      <c r="EJ1311" s="20"/>
      <c r="EK1311" s="15"/>
      <c r="EL1311" s="20"/>
      <c r="EM1311" s="15"/>
      <c r="EN1311" s="20"/>
      <c r="EO1311" s="15"/>
      <c r="EP1311" s="20"/>
      <c r="EQ1311" s="15"/>
      <c r="ER1311" s="20"/>
      <c r="ES1311" s="15"/>
      <c r="ET1311" s="20"/>
      <c r="EU1311" s="15"/>
      <c r="EV1311" s="20"/>
      <c r="EW1311" s="15"/>
      <c r="EX1311" s="20"/>
      <c r="EY1311" s="15"/>
      <c r="EZ1311" s="20"/>
      <c r="FA1311" s="15"/>
      <c r="FB1311" s="20"/>
      <c r="FC1311" s="15"/>
      <c r="FD1311" s="20"/>
      <c r="FE1311" s="15"/>
      <c r="FF1311" s="20"/>
      <c r="FG1311" s="15"/>
      <c r="FH1311" s="20"/>
      <c r="FI1311" s="15"/>
      <c r="FJ1311" s="20"/>
      <c r="FK1311" s="15"/>
      <c r="FL1311" s="20"/>
      <c r="FM1311" s="15"/>
      <c r="FN1311" s="20"/>
      <c r="FO1311" s="15"/>
      <c r="FP1311" s="20"/>
      <c r="FQ1311" s="15"/>
      <c r="FR1311" s="20"/>
      <c r="FS1311" s="15"/>
      <c r="FT1311" s="20"/>
      <c r="FU1311" s="15"/>
      <c r="FV1311" s="20"/>
      <c r="FW1311" s="15"/>
      <c r="FX1311" s="20"/>
      <c r="FY1311" s="15"/>
      <c r="FZ1311" s="20"/>
      <c r="GA1311" s="15"/>
      <c r="GB1311" s="20"/>
      <c r="GC1311" s="15"/>
      <c r="GD1311" s="20"/>
      <c r="GE1311" s="15">
        <v>35</v>
      </c>
      <c r="GF1311" s="20">
        <v>1</v>
      </c>
      <c r="GG1311" s="170"/>
    </row>
    <row r="1312" spans="1:189" s="2" customFormat="1" ht="15" customHeight="1" x14ac:dyDescent="0.3">
      <c r="A1312" s="15" t="s">
        <v>146</v>
      </c>
      <c r="B1312" s="15" t="s">
        <v>138</v>
      </c>
      <c r="C1312" s="15" t="s">
        <v>654</v>
      </c>
      <c r="D1312" s="15" t="s">
        <v>655</v>
      </c>
      <c r="E1312" s="15" t="str">
        <f t="shared" si="264"/>
        <v>Mathew Delgado</v>
      </c>
      <c r="F1312" s="15" t="s">
        <v>135</v>
      </c>
      <c r="G1312" s="15">
        <v>999921762</v>
      </c>
      <c r="H1312" s="15">
        <f t="shared" si="265"/>
        <v>54</v>
      </c>
      <c r="I1312" s="17"/>
      <c r="J1312" s="17">
        <f>(O1312+P1312+R1312+S1312+T1312+U1312)/2</f>
        <v>0</v>
      </c>
      <c r="K1312" s="21"/>
      <c r="L1312" s="15"/>
      <c r="M1312" s="15"/>
      <c r="N1312" s="15"/>
      <c r="O1312" s="15">
        <f t="shared" si="260"/>
        <v>0</v>
      </c>
      <c r="P1312" s="15">
        <v>0</v>
      </c>
      <c r="Q1312" s="15">
        <f t="shared" si="261"/>
        <v>0</v>
      </c>
      <c r="R1312" s="15">
        <v>0</v>
      </c>
      <c r="S1312" s="15">
        <v>0</v>
      </c>
      <c r="T1312" s="15">
        <f t="shared" si="262"/>
        <v>0</v>
      </c>
      <c r="U1312" s="15">
        <f t="shared" si="263"/>
        <v>0</v>
      </c>
      <c r="V1312" s="15"/>
      <c r="W1312" s="15"/>
      <c r="X1312" s="15"/>
      <c r="Y1312" s="15"/>
      <c r="Z1312" s="21"/>
      <c r="AA1312" s="17"/>
      <c r="AB1312" s="17"/>
      <c r="AC1312" s="17"/>
      <c r="AD1312" s="17"/>
      <c r="AE1312" s="17"/>
      <c r="AF1312" s="24"/>
      <c r="AG1312" s="17"/>
      <c r="AH1312" s="24"/>
      <c r="AI1312" s="17"/>
      <c r="AJ1312" s="24"/>
      <c r="AK1312" s="17"/>
      <c r="AL1312" s="24"/>
      <c r="AM1312" s="17"/>
      <c r="AN1312" s="24"/>
      <c r="AO1312" s="17"/>
      <c r="AP1312" s="24"/>
      <c r="AQ1312" s="17"/>
      <c r="AR1312" s="24"/>
      <c r="AS1312" s="17"/>
      <c r="AT1312" s="24"/>
      <c r="AU1312" s="17"/>
      <c r="AV1312" s="24"/>
      <c r="AW1312" s="17"/>
      <c r="AX1312" s="24"/>
      <c r="AY1312" s="17"/>
      <c r="AZ1312" s="17"/>
      <c r="BA1312" s="17"/>
      <c r="BB1312" s="24"/>
      <c r="BC1312" s="17"/>
      <c r="BD1312" s="24"/>
      <c r="BE1312" s="17"/>
      <c r="BF1312" s="24"/>
      <c r="BG1312" s="17"/>
      <c r="BH1312" s="24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24"/>
      <c r="CQ1312" s="17"/>
      <c r="CR1312" s="24"/>
      <c r="CS1312" s="15">
        <f t="shared" si="266"/>
        <v>0</v>
      </c>
      <c r="CT1312" s="15">
        <f t="shared" si="267"/>
        <v>54</v>
      </c>
      <c r="CU1312" s="15">
        <f t="shared" si="268"/>
        <v>1</v>
      </c>
      <c r="CV1312" s="15">
        <f t="shared" si="269"/>
        <v>0</v>
      </c>
      <c r="CW1312" s="15"/>
      <c r="CX1312" s="15"/>
      <c r="CY1312" s="15">
        <f t="shared" si="270"/>
        <v>0</v>
      </c>
      <c r="CZ1312" s="15">
        <f>GG1312</f>
        <v>0</v>
      </c>
      <c r="DA1312" s="20"/>
      <c r="DB1312" s="17"/>
      <c r="DC1312" s="15"/>
      <c r="DD1312" s="15">
        <v>45</v>
      </c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7"/>
      <c r="DQ1312" s="15"/>
      <c r="DR1312" s="15"/>
      <c r="DS1312" s="15"/>
      <c r="DT1312" s="15"/>
      <c r="DU1312" s="15"/>
      <c r="DV1312" s="15"/>
      <c r="DW1312" s="15"/>
      <c r="DX1312" s="20"/>
      <c r="DY1312" s="15"/>
      <c r="DZ1312" s="20"/>
      <c r="EA1312" s="15"/>
      <c r="EB1312" s="20"/>
      <c r="EC1312" s="15"/>
      <c r="ED1312" s="20"/>
      <c r="EE1312" s="15"/>
      <c r="EF1312" s="20"/>
      <c r="EG1312" s="15"/>
      <c r="EH1312" s="20"/>
      <c r="EI1312" s="15"/>
      <c r="EJ1312" s="20"/>
      <c r="EK1312" s="15"/>
      <c r="EL1312" s="20"/>
      <c r="EM1312" s="15"/>
      <c r="EN1312" s="20"/>
      <c r="EO1312" s="15"/>
      <c r="EP1312" s="20"/>
      <c r="EQ1312" s="15"/>
      <c r="ER1312" s="20"/>
      <c r="ES1312" s="15"/>
      <c r="ET1312" s="20"/>
      <c r="EU1312" s="15">
        <v>54</v>
      </c>
      <c r="EV1312" s="20">
        <v>7</v>
      </c>
      <c r="EW1312" s="15"/>
      <c r="EX1312" s="20"/>
      <c r="EY1312" s="15"/>
      <c r="EZ1312" s="20"/>
      <c r="FA1312" s="15"/>
      <c r="FB1312" s="20"/>
      <c r="FC1312" s="15"/>
      <c r="FD1312" s="20"/>
      <c r="FE1312" s="15"/>
      <c r="FF1312" s="20"/>
      <c r="FG1312" s="15"/>
      <c r="FH1312" s="20"/>
      <c r="FI1312" s="15"/>
      <c r="FJ1312" s="20"/>
      <c r="FK1312" s="15"/>
      <c r="FL1312" s="20"/>
      <c r="FM1312" s="15"/>
      <c r="FN1312" s="20"/>
      <c r="FO1312" s="15"/>
      <c r="FP1312" s="20"/>
      <c r="FQ1312" s="15"/>
      <c r="FR1312" s="20"/>
      <c r="FS1312" s="15"/>
      <c r="FT1312" s="20"/>
      <c r="FU1312" s="15"/>
      <c r="FV1312" s="20"/>
      <c r="FW1312" s="15"/>
      <c r="FX1312" s="20"/>
      <c r="FY1312" s="15"/>
      <c r="FZ1312" s="20"/>
      <c r="GA1312" s="15"/>
      <c r="GB1312" s="20"/>
      <c r="GC1312" s="15"/>
      <c r="GD1312" s="20"/>
      <c r="GE1312" s="15"/>
      <c r="GF1312" s="20"/>
      <c r="GG1312" s="170"/>
    </row>
    <row r="1313" spans="1:189" s="2" customFormat="1" ht="15" customHeight="1" x14ac:dyDescent="0.3">
      <c r="A1313" s="17" t="s">
        <v>125</v>
      </c>
      <c r="B1313" s="17" t="s">
        <v>126</v>
      </c>
      <c r="C1313" s="17" t="s">
        <v>488</v>
      </c>
      <c r="D1313" s="17" t="s">
        <v>2021</v>
      </c>
      <c r="E1313" s="15" t="str">
        <f t="shared" si="264"/>
        <v>Lia Herros</v>
      </c>
      <c r="F1313" s="17" t="s">
        <v>128</v>
      </c>
      <c r="G1313" s="17">
        <v>999921765</v>
      </c>
      <c r="H1313" s="15">
        <f t="shared" si="265"/>
        <v>241</v>
      </c>
      <c r="I1313" s="15"/>
      <c r="J1313" s="15"/>
      <c r="K1313" s="16"/>
      <c r="L1313" s="15"/>
      <c r="M1313" s="15"/>
      <c r="N1313" s="15"/>
      <c r="O1313" s="15">
        <f t="shared" si="260"/>
        <v>52</v>
      </c>
      <c r="P1313" s="15">
        <v>0</v>
      </c>
      <c r="Q1313" s="15">
        <f t="shared" si="261"/>
        <v>0</v>
      </c>
      <c r="R1313" s="15">
        <v>0</v>
      </c>
      <c r="S1313" s="15">
        <v>0</v>
      </c>
      <c r="T1313" s="15">
        <f t="shared" si="262"/>
        <v>0</v>
      </c>
      <c r="U1313" s="15">
        <f t="shared" si="263"/>
        <v>0</v>
      </c>
      <c r="V1313" s="15"/>
      <c r="W1313" s="15"/>
      <c r="X1313" s="15"/>
      <c r="Y1313" s="15"/>
      <c r="Z1313" s="16"/>
      <c r="AA1313" s="15"/>
      <c r="AB1313" s="24"/>
      <c r="AC1313" s="15"/>
      <c r="AD1313" s="15"/>
      <c r="AE1313" s="15"/>
      <c r="AF1313" s="15"/>
      <c r="AG1313" s="15"/>
      <c r="AH1313" s="24"/>
      <c r="AI1313" s="15"/>
      <c r="AJ1313" s="15"/>
      <c r="AK1313" s="15"/>
      <c r="AL1313" s="15"/>
      <c r="AM1313" s="15"/>
      <c r="AN1313" s="24"/>
      <c r="AO1313" s="15"/>
      <c r="AP1313" s="24"/>
      <c r="AQ1313" s="15"/>
      <c r="AR1313" s="24"/>
      <c r="AS1313" s="15"/>
      <c r="AT1313" s="24"/>
      <c r="AU1313" s="15"/>
      <c r="AV1313" s="24"/>
      <c r="AW1313" s="15"/>
      <c r="AX1313" s="24"/>
      <c r="AY1313" s="15"/>
      <c r="AZ1313" s="15"/>
      <c r="BA1313" s="15"/>
      <c r="BB1313" s="15"/>
      <c r="BC1313" s="15"/>
      <c r="BD1313" s="15"/>
      <c r="BE1313" s="15"/>
      <c r="BF1313" s="24"/>
      <c r="BG1313" s="15"/>
      <c r="BH1313" s="24"/>
      <c r="BI1313" s="15"/>
      <c r="BJ1313" s="24"/>
      <c r="BK1313" s="15"/>
      <c r="BL1313" s="24"/>
      <c r="BM1313" s="15"/>
      <c r="BN1313" s="24"/>
      <c r="BO1313" s="15"/>
      <c r="BP1313" s="24"/>
      <c r="BQ1313" s="15"/>
      <c r="BR1313" s="24"/>
      <c r="BS1313" s="15"/>
      <c r="BT1313" s="24"/>
      <c r="BU1313" s="15"/>
      <c r="BV1313" s="24"/>
      <c r="BW1313" s="15"/>
      <c r="BX1313" s="24"/>
      <c r="BY1313" s="15"/>
      <c r="BZ1313" s="24"/>
      <c r="CA1313" s="15"/>
      <c r="CB1313" s="24"/>
      <c r="CC1313" s="15"/>
      <c r="CD1313" s="24"/>
      <c r="CE1313" s="15"/>
      <c r="CF1313" s="24"/>
      <c r="CG1313" s="15"/>
      <c r="CH1313" s="25"/>
      <c r="CI1313" s="15"/>
      <c r="CJ1313" s="25"/>
      <c r="CK1313" s="15"/>
      <c r="CL1313" s="25"/>
      <c r="CM1313" s="15"/>
      <c r="CN1313" s="25"/>
      <c r="CO1313" s="15"/>
      <c r="CP1313" s="25"/>
      <c r="CQ1313" s="15"/>
      <c r="CR1313" s="25"/>
      <c r="CS1313" s="15">
        <f t="shared" si="266"/>
        <v>0</v>
      </c>
      <c r="CT1313" s="15">
        <f t="shared" si="267"/>
        <v>141</v>
      </c>
      <c r="CU1313" s="15">
        <f t="shared" si="268"/>
        <v>2</v>
      </c>
      <c r="CV1313" s="15">
        <f t="shared" si="269"/>
        <v>0</v>
      </c>
      <c r="CW1313" s="15"/>
      <c r="CX1313" s="15"/>
      <c r="CY1313" s="15">
        <f t="shared" si="270"/>
        <v>48</v>
      </c>
      <c r="CZ1313" s="15">
        <f>GG1313</f>
        <v>0</v>
      </c>
      <c r="DA1313" s="19"/>
      <c r="DB1313" s="17"/>
      <c r="DC1313" s="15"/>
      <c r="DD1313" s="15"/>
      <c r="DE1313" s="17">
        <v>63</v>
      </c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7"/>
      <c r="DQ1313" s="15"/>
      <c r="DR1313" s="15"/>
      <c r="DS1313" s="15"/>
      <c r="DT1313" s="15"/>
      <c r="DU1313" s="15"/>
      <c r="DV1313" s="15"/>
      <c r="DW1313" s="15"/>
      <c r="DX1313" s="20"/>
      <c r="DY1313" s="15"/>
      <c r="DZ1313" s="20"/>
      <c r="EA1313" s="15"/>
      <c r="EB1313" s="20"/>
      <c r="EC1313" s="15"/>
      <c r="ED1313" s="20"/>
      <c r="EE1313" s="15"/>
      <c r="EF1313" s="20"/>
      <c r="EG1313" s="15"/>
      <c r="EH1313" s="20"/>
      <c r="EI1313" s="15"/>
      <c r="EJ1313" s="20"/>
      <c r="EK1313" s="15"/>
      <c r="EL1313" s="20"/>
      <c r="EM1313" s="15">
        <v>52</v>
      </c>
      <c r="EN1313" s="20">
        <v>5</v>
      </c>
      <c r="EO1313" s="15">
        <v>48</v>
      </c>
      <c r="EP1313" s="20"/>
      <c r="EQ1313" s="15"/>
      <c r="ER1313" s="20"/>
      <c r="ES1313" s="15"/>
      <c r="ET1313" s="20"/>
      <c r="EU1313" s="15"/>
      <c r="EV1313" s="20"/>
      <c r="EW1313" s="15">
        <v>51</v>
      </c>
      <c r="EX1313" s="20">
        <v>8</v>
      </c>
      <c r="EY1313" s="15"/>
      <c r="EZ1313" s="20"/>
      <c r="FA1313" s="15"/>
      <c r="FB1313" s="20"/>
      <c r="FC1313" s="15"/>
      <c r="FD1313" s="20"/>
      <c r="FE1313" s="15"/>
      <c r="FF1313" s="20"/>
      <c r="FG1313" s="15"/>
      <c r="FH1313" s="20"/>
      <c r="FI1313" s="15"/>
      <c r="FJ1313" s="20"/>
      <c r="FK1313" s="15"/>
      <c r="FL1313" s="20"/>
      <c r="FM1313" s="15"/>
      <c r="FN1313" s="20"/>
      <c r="FO1313" s="15"/>
      <c r="FP1313" s="20"/>
      <c r="FQ1313" s="15">
        <v>90</v>
      </c>
      <c r="FR1313" s="20">
        <v>2</v>
      </c>
      <c r="FS1313" s="15"/>
      <c r="FT1313" s="20"/>
      <c r="FU1313" s="15"/>
      <c r="FV1313" s="20"/>
      <c r="FW1313" s="15"/>
      <c r="FX1313" s="20"/>
      <c r="FY1313" s="15"/>
      <c r="FZ1313" s="20"/>
      <c r="GA1313" s="15"/>
      <c r="GB1313" s="20"/>
      <c r="GC1313" s="15"/>
      <c r="GD1313" s="20"/>
      <c r="GE1313" s="15"/>
      <c r="GF1313" s="20"/>
      <c r="GG1313" s="170"/>
    </row>
    <row r="1314" spans="1:189" s="2" customFormat="1" ht="15" customHeight="1" x14ac:dyDescent="0.3">
      <c r="A1314" s="17" t="s">
        <v>2903</v>
      </c>
      <c r="B1314" s="17" t="s">
        <v>126</v>
      </c>
      <c r="C1314" s="17" t="s">
        <v>1197</v>
      </c>
      <c r="D1314" s="17" t="s">
        <v>3266</v>
      </c>
      <c r="E1314" s="15" t="str">
        <f t="shared" si="264"/>
        <v>Lane Epstien</v>
      </c>
      <c r="F1314" s="17" t="s">
        <v>135</v>
      </c>
      <c r="G1314" s="17">
        <v>999921766</v>
      </c>
      <c r="H1314" s="15">
        <f t="shared" si="265"/>
        <v>29</v>
      </c>
      <c r="I1314" s="15"/>
      <c r="J1314" s="15"/>
      <c r="K1314" s="16"/>
      <c r="L1314" s="15"/>
      <c r="M1314" s="15"/>
      <c r="N1314" s="15"/>
      <c r="O1314" s="15">
        <f t="shared" si="260"/>
        <v>0</v>
      </c>
      <c r="P1314" s="15">
        <v>0</v>
      </c>
      <c r="Q1314" s="15">
        <f t="shared" si="261"/>
        <v>0</v>
      </c>
      <c r="R1314" s="15">
        <v>0</v>
      </c>
      <c r="S1314" s="15">
        <v>0</v>
      </c>
      <c r="T1314" s="15">
        <f t="shared" si="262"/>
        <v>0</v>
      </c>
      <c r="U1314" s="15">
        <f t="shared" si="263"/>
        <v>0</v>
      </c>
      <c r="V1314" s="15"/>
      <c r="W1314" s="15"/>
      <c r="X1314" s="15"/>
      <c r="Y1314" s="15"/>
      <c r="Z1314" s="16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>
        <f t="shared" si="266"/>
        <v>29</v>
      </c>
      <c r="CT1314" s="15">
        <f t="shared" si="267"/>
        <v>0</v>
      </c>
      <c r="CU1314" s="15">
        <f t="shared" si="268"/>
        <v>0</v>
      </c>
      <c r="CV1314" s="15">
        <f t="shared" si="269"/>
        <v>0</v>
      </c>
      <c r="CW1314" s="15"/>
      <c r="CX1314" s="15"/>
      <c r="CY1314" s="15">
        <f t="shared" si="270"/>
        <v>0</v>
      </c>
      <c r="CZ1314" s="15">
        <f>GG1314</f>
        <v>0</v>
      </c>
      <c r="DA1314" s="16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20"/>
      <c r="DY1314" s="15"/>
      <c r="DZ1314" s="20"/>
      <c r="EA1314" s="15"/>
      <c r="EB1314" s="20"/>
      <c r="EC1314" s="15"/>
      <c r="ED1314" s="20"/>
      <c r="EE1314" s="15"/>
      <c r="EF1314" s="20"/>
      <c r="EG1314" s="15"/>
      <c r="EH1314" s="20"/>
      <c r="EI1314" s="15"/>
      <c r="EJ1314" s="20"/>
      <c r="EK1314" s="15"/>
      <c r="EL1314" s="20"/>
      <c r="EM1314" s="15"/>
      <c r="EN1314" s="20"/>
      <c r="EO1314" s="15"/>
      <c r="EP1314" s="20"/>
      <c r="EQ1314" s="15"/>
      <c r="ER1314" s="20"/>
      <c r="ES1314" s="15"/>
      <c r="ET1314" s="20"/>
      <c r="EU1314" s="15"/>
      <c r="EV1314" s="20"/>
      <c r="EW1314" s="15"/>
      <c r="EX1314" s="20"/>
      <c r="EY1314" s="15"/>
      <c r="EZ1314" s="20"/>
      <c r="FA1314" s="15"/>
      <c r="FB1314" s="20"/>
      <c r="FC1314" s="15"/>
      <c r="FD1314" s="20"/>
      <c r="FE1314" s="15">
        <v>29</v>
      </c>
      <c r="FF1314" s="20" t="s">
        <v>168</v>
      </c>
      <c r="FG1314" s="15"/>
      <c r="FH1314" s="20"/>
      <c r="FI1314" s="15"/>
      <c r="FJ1314" s="20"/>
      <c r="FK1314" s="15"/>
      <c r="FL1314" s="20"/>
      <c r="FM1314" s="15"/>
      <c r="FN1314" s="20"/>
      <c r="FO1314" s="15"/>
      <c r="FP1314" s="20"/>
      <c r="FQ1314" s="15"/>
      <c r="FR1314" s="20"/>
      <c r="FS1314" s="15"/>
      <c r="FT1314" s="20"/>
      <c r="FU1314" s="15"/>
      <c r="FV1314" s="20"/>
      <c r="FW1314" s="15"/>
      <c r="FX1314" s="20"/>
      <c r="FY1314" s="15"/>
      <c r="FZ1314" s="20"/>
      <c r="GA1314" s="15"/>
      <c r="GB1314" s="20"/>
      <c r="GC1314" s="15"/>
      <c r="GD1314" s="20"/>
      <c r="GE1314" s="15"/>
      <c r="GF1314" s="20"/>
      <c r="GG1314" s="170"/>
    </row>
    <row r="1315" spans="1:189" s="2" customFormat="1" ht="15" customHeight="1" x14ac:dyDescent="0.3">
      <c r="A1315" s="17" t="s">
        <v>133</v>
      </c>
      <c r="B1315" s="17" t="s">
        <v>126</v>
      </c>
      <c r="C1315" s="17" t="s">
        <v>1958</v>
      </c>
      <c r="D1315" s="17" t="s">
        <v>1569</v>
      </c>
      <c r="E1315" s="15" t="str">
        <f t="shared" si="264"/>
        <v>Kaiden Phan</v>
      </c>
      <c r="F1315" s="17" t="s">
        <v>135</v>
      </c>
      <c r="G1315" s="17">
        <v>999921771</v>
      </c>
      <c r="H1315" s="15">
        <f t="shared" si="265"/>
        <v>296.2</v>
      </c>
      <c r="I1315" s="15"/>
      <c r="J1315" s="15"/>
      <c r="K1315" s="16"/>
      <c r="L1315" s="15"/>
      <c r="M1315" s="15"/>
      <c r="N1315" s="15"/>
      <c r="O1315" s="15">
        <f t="shared" si="260"/>
        <v>6</v>
      </c>
      <c r="P1315" s="15">
        <v>0</v>
      </c>
      <c r="Q1315" s="15">
        <f t="shared" si="261"/>
        <v>0</v>
      </c>
      <c r="R1315" s="15">
        <v>0</v>
      </c>
      <c r="S1315" s="15">
        <v>0</v>
      </c>
      <c r="T1315" s="15">
        <f t="shared" si="262"/>
        <v>19.2</v>
      </c>
      <c r="U1315" s="15">
        <f t="shared" si="263"/>
        <v>12</v>
      </c>
      <c r="V1315" s="15"/>
      <c r="W1315" s="15"/>
      <c r="X1315" s="15"/>
      <c r="Y1315" s="15"/>
      <c r="Z1315" s="16"/>
      <c r="AA1315" s="15"/>
      <c r="AB1315" s="24"/>
      <c r="AC1315" s="15"/>
      <c r="AD1315" s="15"/>
      <c r="AE1315" s="15"/>
      <c r="AF1315" s="15"/>
      <c r="AG1315" s="15"/>
      <c r="AH1315" s="24"/>
      <c r="AI1315" s="15"/>
      <c r="AJ1315" s="15"/>
      <c r="AK1315" s="15"/>
      <c r="AL1315" s="15"/>
      <c r="AM1315" s="15"/>
      <c r="AN1315" s="24"/>
      <c r="AO1315" s="15"/>
      <c r="AP1315" s="24"/>
      <c r="AQ1315" s="15"/>
      <c r="AR1315" s="24"/>
      <c r="AS1315" s="15"/>
      <c r="AT1315" s="24"/>
      <c r="AU1315" s="15"/>
      <c r="AV1315" s="24"/>
      <c r="AW1315" s="15"/>
      <c r="AX1315" s="24"/>
      <c r="AY1315" s="15"/>
      <c r="AZ1315" s="15"/>
      <c r="BA1315" s="15"/>
      <c r="BB1315" s="15"/>
      <c r="BC1315" s="15"/>
      <c r="BD1315" s="15"/>
      <c r="BE1315" s="15"/>
      <c r="BF1315" s="24"/>
      <c r="BG1315" s="15"/>
      <c r="BH1315" s="24"/>
      <c r="BI1315" s="15"/>
      <c r="BJ1315" s="24"/>
      <c r="BK1315" s="15"/>
      <c r="BL1315" s="24"/>
      <c r="BM1315" s="15"/>
      <c r="BN1315" s="24"/>
      <c r="BO1315" s="15"/>
      <c r="BP1315" s="24"/>
      <c r="BQ1315" s="15"/>
      <c r="BR1315" s="24"/>
      <c r="BS1315" s="15"/>
      <c r="BT1315" s="24"/>
      <c r="BU1315" s="15"/>
      <c r="BV1315" s="24"/>
      <c r="BW1315" s="15"/>
      <c r="BX1315" s="24"/>
      <c r="BY1315" s="15"/>
      <c r="BZ1315" s="24"/>
      <c r="CA1315" s="15"/>
      <c r="CB1315" s="24"/>
      <c r="CC1315" s="15"/>
      <c r="CD1315" s="24"/>
      <c r="CE1315" s="15"/>
      <c r="CF1315" s="24"/>
      <c r="CG1315" s="15"/>
      <c r="CH1315" s="25"/>
      <c r="CI1315" s="15"/>
      <c r="CJ1315" s="25"/>
      <c r="CK1315" s="15"/>
      <c r="CL1315" s="25"/>
      <c r="CM1315" s="15"/>
      <c r="CN1315" s="25"/>
      <c r="CO1315" s="15"/>
      <c r="CP1315" s="25"/>
      <c r="CQ1315" s="15"/>
      <c r="CR1315" s="25"/>
      <c r="CS1315" s="15">
        <f t="shared" si="266"/>
        <v>0</v>
      </c>
      <c r="CT1315" s="15">
        <f t="shared" si="267"/>
        <v>180</v>
      </c>
      <c r="CU1315" s="15">
        <f t="shared" si="268"/>
        <v>2</v>
      </c>
      <c r="CV1315" s="15">
        <f t="shared" si="269"/>
        <v>79</v>
      </c>
      <c r="CW1315" s="15"/>
      <c r="CX1315" s="15"/>
      <c r="CY1315" s="15">
        <f t="shared" si="270"/>
        <v>0</v>
      </c>
      <c r="CZ1315" s="15">
        <f>GG1315</f>
        <v>0</v>
      </c>
      <c r="DA1315" s="19"/>
      <c r="DB1315" s="17"/>
      <c r="DC1315" s="15"/>
      <c r="DD1315" s="15"/>
      <c r="DE1315" s="17">
        <v>120</v>
      </c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7"/>
      <c r="DQ1315" s="15"/>
      <c r="DR1315" s="15"/>
      <c r="DS1315" s="15"/>
      <c r="DT1315" s="15"/>
      <c r="DU1315" s="15"/>
      <c r="DV1315" s="15"/>
      <c r="DW1315" s="15"/>
      <c r="DX1315" s="20"/>
      <c r="DY1315" s="15"/>
      <c r="DZ1315" s="20"/>
      <c r="EA1315" s="15"/>
      <c r="EB1315" s="20"/>
      <c r="EC1315" s="15">
        <v>19.2</v>
      </c>
      <c r="ED1315" s="20">
        <v>1</v>
      </c>
      <c r="EE1315" s="15">
        <v>6</v>
      </c>
      <c r="EF1315" s="20"/>
      <c r="EG1315" s="15">
        <v>12</v>
      </c>
      <c r="EH1315" s="20">
        <v>1</v>
      </c>
      <c r="EI1315" s="15"/>
      <c r="EJ1315" s="20"/>
      <c r="EK1315" s="15"/>
      <c r="EL1315" s="20"/>
      <c r="EM1315" s="15"/>
      <c r="EN1315" s="20"/>
      <c r="EO1315" s="15"/>
      <c r="EP1315" s="20"/>
      <c r="EQ1315" s="15"/>
      <c r="ER1315" s="20"/>
      <c r="ES1315" s="15"/>
      <c r="ET1315" s="20"/>
      <c r="EU1315" s="15"/>
      <c r="EV1315" s="20"/>
      <c r="EW1315" s="15">
        <v>120</v>
      </c>
      <c r="EX1315" s="20">
        <v>1</v>
      </c>
      <c r="EY1315" s="15"/>
      <c r="EZ1315" s="20"/>
      <c r="FA1315" s="15"/>
      <c r="FB1315" s="20"/>
      <c r="FC1315" s="15"/>
      <c r="FD1315" s="20"/>
      <c r="FE1315" s="15"/>
      <c r="FF1315" s="20"/>
      <c r="FG1315" s="15"/>
      <c r="FH1315" s="20"/>
      <c r="FI1315" s="15"/>
      <c r="FJ1315" s="20"/>
      <c r="FK1315" s="15"/>
      <c r="FL1315" s="20"/>
      <c r="FM1315" s="15"/>
      <c r="FN1315" s="20"/>
      <c r="FO1315" s="15"/>
      <c r="FP1315" s="20"/>
      <c r="FQ1315" s="15">
        <v>60</v>
      </c>
      <c r="FR1315" s="20">
        <v>1</v>
      </c>
      <c r="FS1315" s="15"/>
      <c r="FT1315" s="20"/>
      <c r="FU1315" s="15"/>
      <c r="FV1315" s="20"/>
      <c r="FW1315" s="15"/>
      <c r="FX1315" s="20"/>
      <c r="FY1315" s="15"/>
      <c r="FZ1315" s="20"/>
      <c r="GA1315" s="15"/>
      <c r="GB1315" s="20"/>
      <c r="GC1315" s="15">
        <v>79</v>
      </c>
      <c r="GD1315" s="20">
        <v>4</v>
      </c>
      <c r="GE1315" s="15"/>
      <c r="GF1315" s="20"/>
      <c r="GG1315" s="170"/>
    </row>
    <row r="1316" spans="1:189" s="2" customFormat="1" ht="15" customHeight="1" x14ac:dyDescent="0.3">
      <c r="A1316" s="17" t="s">
        <v>133</v>
      </c>
      <c r="B1316" s="17" t="s">
        <v>140</v>
      </c>
      <c r="C1316" s="17" t="s">
        <v>332</v>
      </c>
      <c r="D1316" s="17" t="s">
        <v>2034</v>
      </c>
      <c r="E1316" s="15" t="str">
        <f t="shared" si="264"/>
        <v>Kathryn Sullinger</v>
      </c>
      <c r="F1316" s="17" t="s">
        <v>128</v>
      </c>
      <c r="G1316" s="17">
        <v>999921773</v>
      </c>
      <c r="H1316" s="15">
        <f t="shared" si="265"/>
        <v>78.2</v>
      </c>
      <c r="I1316" s="15"/>
      <c r="J1316" s="17">
        <f>(O1316+P1316+R1316+S1316+T1316+U1316)/2</f>
        <v>10.199999999999999</v>
      </c>
      <c r="K1316" s="16"/>
      <c r="L1316" s="15"/>
      <c r="M1316" s="15"/>
      <c r="N1316" s="15"/>
      <c r="O1316" s="15">
        <f t="shared" si="260"/>
        <v>0</v>
      </c>
      <c r="P1316" s="15">
        <v>0</v>
      </c>
      <c r="Q1316" s="15">
        <f t="shared" si="261"/>
        <v>0</v>
      </c>
      <c r="R1316" s="15">
        <v>0</v>
      </c>
      <c r="S1316" s="15">
        <v>0</v>
      </c>
      <c r="T1316" s="15">
        <f t="shared" si="262"/>
        <v>20.399999999999999</v>
      </c>
      <c r="U1316" s="15">
        <f t="shared" si="263"/>
        <v>0</v>
      </c>
      <c r="V1316" s="15"/>
      <c r="W1316" s="15"/>
      <c r="X1316" s="15"/>
      <c r="Y1316" s="15"/>
      <c r="Z1316" s="16"/>
      <c r="AA1316" s="15"/>
      <c r="AB1316" s="24"/>
      <c r="AC1316" s="15"/>
      <c r="AD1316" s="15"/>
      <c r="AE1316" s="15"/>
      <c r="AF1316" s="15"/>
      <c r="AG1316" s="15"/>
      <c r="AH1316" s="24"/>
      <c r="AI1316" s="15"/>
      <c r="AJ1316" s="15"/>
      <c r="AK1316" s="15"/>
      <c r="AL1316" s="15"/>
      <c r="AM1316" s="15"/>
      <c r="AN1316" s="24"/>
      <c r="AO1316" s="15"/>
      <c r="AP1316" s="24"/>
      <c r="AQ1316" s="15"/>
      <c r="AR1316" s="24"/>
      <c r="AS1316" s="15"/>
      <c r="AT1316" s="24"/>
      <c r="AU1316" s="15"/>
      <c r="AV1316" s="24"/>
      <c r="AW1316" s="15"/>
      <c r="AX1316" s="24"/>
      <c r="AY1316" s="15"/>
      <c r="AZ1316" s="15"/>
      <c r="BA1316" s="15"/>
      <c r="BB1316" s="15"/>
      <c r="BC1316" s="15"/>
      <c r="BD1316" s="15"/>
      <c r="BE1316" s="15"/>
      <c r="BF1316" s="24"/>
      <c r="BG1316" s="15"/>
      <c r="BH1316" s="24"/>
      <c r="BI1316" s="15"/>
      <c r="BJ1316" s="24"/>
      <c r="BK1316" s="15"/>
      <c r="BL1316" s="24"/>
      <c r="BM1316" s="15"/>
      <c r="BN1316" s="24"/>
      <c r="BO1316" s="15"/>
      <c r="BP1316" s="24"/>
      <c r="BQ1316" s="15"/>
      <c r="BR1316" s="24"/>
      <c r="BS1316" s="15"/>
      <c r="BT1316" s="24"/>
      <c r="BU1316" s="15"/>
      <c r="BV1316" s="24"/>
      <c r="BW1316" s="15"/>
      <c r="BX1316" s="24"/>
      <c r="BY1316" s="15"/>
      <c r="BZ1316" s="24"/>
      <c r="CA1316" s="15"/>
      <c r="CB1316" s="24"/>
      <c r="CC1316" s="15"/>
      <c r="CD1316" s="24"/>
      <c r="CE1316" s="15"/>
      <c r="CF1316" s="24"/>
      <c r="CG1316" s="15"/>
      <c r="CH1316" s="25"/>
      <c r="CI1316" s="15"/>
      <c r="CJ1316" s="25"/>
      <c r="CK1316" s="15"/>
      <c r="CL1316" s="25"/>
      <c r="CM1316" s="15"/>
      <c r="CN1316" s="25"/>
      <c r="CO1316" s="15"/>
      <c r="CP1316" s="25"/>
      <c r="CQ1316" s="15"/>
      <c r="CR1316" s="25"/>
      <c r="CS1316" s="15">
        <f t="shared" si="266"/>
        <v>0</v>
      </c>
      <c r="CT1316" s="15">
        <f t="shared" si="267"/>
        <v>68</v>
      </c>
      <c r="CU1316" s="15">
        <f t="shared" si="268"/>
        <v>1</v>
      </c>
      <c r="CV1316" s="15">
        <f t="shared" si="269"/>
        <v>0</v>
      </c>
      <c r="CW1316" s="15"/>
      <c r="CX1316" s="15"/>
      <c r="CY1316" s="15">
        <f t="shared" si="270"/>
        <v>0</v>
      </c>
      <c r="CZ1316" s="15">
        <f>GG1316</f>
        <v>0</v>
      </c>
      <c r="DA1316" s="19"/>
      <c r="DB1316" s="17"/>
      <c r="DC1316" s="15"/>
      <c r="DD1316" s="15"/>
      <c r="DE1316" s="17">
        <v>90</v>
      </c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7"/>
      <c r="DQ1316" s="15"/>
      <c r="DR1316" s="15"/>
      <c r="DS1316" s="15"/>
      <c r="DT1316" s="15"/>
      <c r="DU1316" s="15"/>
      <c r="DV1316" s="15"/>
      <c r="DW1316" s="15"/>
      <c r="DX1316" s="20"/>
      <c r="DY1316" s="15"/>
      <c r="DZ1316" s="20"/>
      <c r="EA1316" s="15"/>
      <c r="EB1316" s="20"/>
      <c r="EC1316" s="15">
        <v>20.399999999999999</v>
      </c>
      <c r="ED1316" s="20" t="s">
        <v>129</v>
      </c>
      <c r="EE1316" s="15"/>
      <c r="EF1316" s="20"/>
      <c r="EG1316" s="15"/>
      <c r="EH1316" s="20"/>
      <c r="EI1316" s="15"/>
      <c r="EJ1316" s="20"/>
      <c r="EK1316" s="15"/>
      <c r="EL1316" s="20"/>
      <c r="EM1316" s="15"/>
      <c r="EN1316" s="20"/>
      <c r="EO1316" s="15"/>
      <c r="EP1316" s="20"/>
      <c r="EQ1316" s="15"/>
      <c r="ER1316" s="20"/>
      <c r="ES1316" s="15"/>
      <c r="ET1316" s="20"/>
      <c r="EU1316" s="15"/>
      <c r="EV1316" s="20"/>
      <c r="EW1316" s="15">
        <v>68</v>
      </c>
      <c r="EX1316" s="20">
        <v>4</v>
      </c>
      <c r="EY1316" s="15"/>
      <c r="EZ1316" s="20"/>
      <c r="FA1316" s="15"/>
      <c r="FB1316" s="20"/>
      <c r="FC1316" s="15"/>
      <c r="FD1316" s="20"/>
      <c r="FE1316" s="15"/>
      <c r="FF1316" s="20"/>
      <c r="FG1316" s="15"/>
      <c r="FH1316" s="20"/>
      <c r="FI1316" s="15"/>
      <c r="FJ1316" s="20"/>
      <c r="FK1316" s="15"/>
      <c r="FL1316" s="20"/>
      <c r="FM1316" s="15"/>
      <c r="FN1316" s="20"/>
      <c r="FO1316" s="15"/>
      <c r="FP1316" s="20"/>
      <c r="FQ1316" s="15"/>
      <c r="FR1316" s="20"/>
      <c r="FS1316" s="15"/>
      <c r="FT1316" s="20"/>
      <c r="FU1316" s="15"/>
      <c r="FV1316" s="20"/>
      <c r="FW1316" s="15"/>
      <c r="FX1316" s="20"/>
      <c r="FY1316" s="15"/>
      <c r="FZ1316" s="20"/>
      <c r="GA1316" s="15"/>
      <c r="GB1316" s="20"/>
      <c r="GC1316" s="15"/>
      <c r="GD1316" s="20"/>
      <c r="GE1316" s="15"/>
      <c r="GF1316" s="20"/>
      <c r="GG1316" s="170"/>
    </row>
    <row r="1317" spans="1:189" s="2" customFormat="1" ht="15" customHeight="1" x14ac:dyDescent="0.3">
      <c r="A1317" s="15" t="s">
        <v>146</v>
      </c>
      <c r="B1317" s="15" t="s">
        <v>140</v>
      </c>
      <c r="C1317" s="15" t="s">
        <v>1230</v>
      </c>
      <c r="D1317" s="15" t="s">
        <v>1223</v>
      </c>
      <c r="E1317" s="15" t="str">
        <f t="shared" si="264"/>
        <v>Cayson Lee</v>
      </c>
      <c r="F1317" s="15" t="s">
        <v>135</v>
      </c>
      <c r="G1317" s="15">
        <v>999921785</v>
      </c>
      <c r="H1317" s="15">
        <f t="shared" si="265"/>
        <v>111.6</v>
      </c>
      <c r="I1317" s="17"/>
      <c r="J1317" s="17">
        <f>(O1317+P1317+R1317+S1317+T1317+U1317)/2</f>
        <v>21.6</v>
      </c>
      <c r="K1317" s="21"/>
      <c r="L1317" s="15"/>
      <c r="M1317" s="15"/>
      <c r="N1317" s="15"/>
      <c r="O1317" s="15">
        <f t="shared" si="260"/>
        <v>11.2</v>
      </c>
      <c r="P1317" s="15">
        <v>0</v>
      </c>
      <c r="Q1317" s="15">
        <f t="shared" si="261"/>
        <v>0</v>
      </c>
      <c r="R1317" s="15">
        <v>0</v>
      </c>
      <c r="S1317" s="15">
        <v>0</v>
      </c>
      <c r="T1317" s="15">
        <f t="shared" si="262"/>
        <v>32</v>
      </c>
      <c r="U1317" s="15">
        <f t="shared" si="263"/>
        <v>0</v>
      </c>
      <c r="V1317" s="15"/>
      <c r="W1317" s="15"/>
      <c r="X1317" s="15"/>
      <c r="Y1317" s="15"/>
      <c r="Z1317" s="21"/>
      <c r="AA1317" s="17"/>
      <c r="AB1317" s="17"/>
      <c r="AC1317" s="17"/>
      <c r="AD1317" s="17"/>
      <c r="AE1317" s="17"/>
      <c r="AF1317" s="24"/>
      <c r="AG1317" s="17"/>
      <c r="AH1317" s="24"/>
      <c r="AI1317" s="17"/>
      <c r="AJ1317" s="24"/>
      <c r="AK1317" s="17"/>
      <c r="AL1317" s="24"/>
      <c r="AM1317" s="17"/>
      <c r="AN1317" s="24"/>
      <c r="AO1317" s="17"/>
      <c r="AP1317" s="24"/>
      <c r="AQ1317" s="17"/>
      <c r="AR1317" s="24"/>
      <c r="AS1317" s="17"/>
      <c r="AT1317" s="24"/>
      <c r="AU1317" s="17"/>
      <c r="AV1317" s="24"/>
      <c r="AW1317" s="17"/>
      <c r="AX1317" s="24"/>
      <c r="AY1317" s="17"/>
      <c r="AZ1317" s="17"/>
      <c r="BA1317" s="17"/>
      <c r="BB1317" s="24"/>
      <c r="BC1317" s="17"/>
      <c r="BD1317" s="24"/>
      <c r="BE1317" s="17"/>
      <c r="BF1317" s="24"/>
      <c r="BG1317" s="17"/>
      <c r="BH1317" s="24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24"/>
      <c r="CQ1317" s="17"/>
      <c r="CR1317" s="24"/>
      <c r="CS1317" s="15">
        <f t="shared" si="266"/>
        <v>0</v>
      </c>
      <c r="CT1317" s="15">
        <f t="shared" si="267"/>
        <v>90</v>
      </c>
      <c r="CU1317" s="15">
        <f t="shared" si="268"/>
        <v>1</v>
      </c>
      <c r="CV1317" s="15">
        <f t="shared" si="269"/>
        <v>0</v>
      </c>
      <c r="CW1317" s="15"/>
      <c r="CX1317" s="15"/>
      <c r="CY1317" s="15">
        <f t="shared" si="270"/>
        <v>0</v>
      </c>
      <c r="CZ1317" s="15">
        <f>GG1317</f>
        <v>0</v>
      </c>
      <c r="DA1317" s="20"/>
      <c r="DB1317" s="17"/>
      <c r="DC1317" s="15"/>
      <c r="DD1317" s="15">
        <v>45</v>
      </c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7"/>
      <c r="DQ1317" s="15"/>
      <c r="DR1317" s="15"/>
      <c r="DS1317" s="15"/>
      <c r="DT1317" s="15"/>
      <c r="DU1317" s="15"/>
      <c r="DV1317" s="15"/>
      <c r="DW1317" s="15">
        <v>14</v>
      </c>
      <c r="DX1317" s="20">
        <v>1</v>
      </c>
      <c r="DY1317" s="15"/>
      <c r="DZ1317" s="20"/>
      <c r="EA1317" s="15"/>
      <c r="EB1317" s="20"/>
      <c r="EC1317" s="15">
        <v>32</v>
      </c>
      <c r="ED1317" s="20">
        <v>1</v>
      </c>
      <c r="EE1317" s="15"/>
      <c r="EF1317" s="20"/>
      <c r="EG1317" s="15"/>
      <c r="EH1317" s="20"/>
      <c r="EI1317" s="15"/>
      <c r="EJ1317" s="20"/>
      <c r="EK1317" s="15">
        <v>11.2</v>
      </c>
      <c r="EL1317" s="20">
        <v>3</v>
      </c>
      <c r="EM1317" s="15"/>
      <c r="EN1317" s="20"/>
      <c r="EO1317" s="15"/>
      <c r="EP1317" s="20"/>
      <c r="EQ1317" s="15"/>
      <c r="ER1317" s="20"/>
      <c r="ES1317" s="15"/>
      <c r="ET1317" s="20"/>
      <c r="EU1317" s="15">
        <v>90</v>
      </c>
      <c r="EV1317" s="20">
        <v>2</v>
      </c>
      <c r="EW1317" s="15"/>
      <c r="EX1317" s="20"/>
      <c r="EY1317" s="15"/>
      <c r="EZ1317" s="20"/>
      <c r="FA1317" s="15"/>
      <c r="FB1317" s="20"/>
      <c r="FC1317" s="15"/>
      <c r="FD1317" s="20"/>
      <c r="FE1317" s="15"/>
      <c r="FF1317" s="20"/>
      <c r="FG1317" s="15"/>
      <c r="FH1317" s="20"/>
      <c r="FI1317" s="15"/>
      <c r="FJ1317" s="20"/>
      <c r="FK1317" s="15"/>
      <c r="FL1317" s="20"/>
      <c r="FM1317" s="15"/>
      <c r="FN1317" s="20"/>
      <c r="FO1317" s="15"/>
      <c r="FP1317" s="20"/>
      <c r="FQ1317" s="15"/>
      <c r="FR1317" s="20"/>
      <c r="FS1317" s="15"/>
      <c r="FT1317" s="20"/>
      <c r="FU1317" s="15"/>
      <c r="FV1317" s="20"/>
      <c r="FW1317" s="15"/>
      <c r="FX1317" s="20"/>
      <c r="FY1317" s="15"/>
      <c r="FZ1317" s="20"/>
      <c r="GA1317" s="15"/>
      <c r="GB1317" s="20"/>
      <c r="GC1317" s="15"/>
      <c r="GD1317" s="20"/>
      <c r="GE1317" s="15"/>
      <c r="GF1317" s="20"/>
      <c r="GG1317" s="170"/>
    </row>
    <row r="1318" spans="1:189" s="2" customFormat="1" ht="15" customHeight="1" x14ac:dyDescent="0.3">
      <c r="A1318" s="15" t="s">
        <v>146</v>
      </c>
      <c r="B1318" s="15" t="s">
        <v>138</v>
      </c>
      <c r="C1318" s="15" t="s">
        <v>897</v>
      </c>
      <c r="D1318" s="15" t="s">
        <v>1106</v>
      </c>
      <c r="E1318" s="15" t="str">
        <f t="shared" si="264"/>
        <v>Penelope Kim</v>
      </c>
      <c r="F1318" s="17" t="s">
        <v>128</v>
      </c>
      <c r="G1318" s="15">
        <v>999921790</v>
      </c>
      <c r="H1318" s="15">
        <f t="shared" si="265"/>
        <v>51</v>
      </c>
      <c r="I1318" s="15"/>
      <c r="J1318" s="15"/>
      <c r="K1318" s="16"/>
      <c r="L1318" s="15"/>
      <c r="M1318" s="15"/>
      <c r="N1318" s="15"/>
      <c r="O1318" s="15">
        <f t="shared" si="260"/>
        <v>0</v>
      </c>
      <c r="P1318" s="15">
        <v>0</v>
      </c>
      <c r="Q1318" s="15">
        <f t="shared" si="261"/>
        <v>0</v>
      </c>
      <c r="R1318" s="15">
        <v>0</v>
      </c>
      <c r="S1318" s="15">
        <v>0</v>
      </c>
      <c r="T1318" s="15">
        <f t="shared" si="262"/>
        <v>51</v>
      </c>
      <c r="U1318" s="15">
        <f t="shared" si="263"/>
        <v>0</v>
      </c>
      <c r="V1318" s="15"/>
      <c r="W1318" s="15"/>
      <c r="X1318" s="15"/>
      <c r="Y1318" s="15"/>
      <c r="Z1318" s="16"/>
      <c r="AA1318" s="15"/>
      <c r="AB1318" s="24"/>
      <c r="AC1318" s="15"/>
      <c r="AD1318" s="15"/>
      <c r="AE1318" s="15"/>
      <c r="AF1318" s="15"/>
      <c r="AG1318" s="15"/>
      <c r="AH1318" s="24"/>
      <c r="AI1318" s="15"/>
      <c r="AJ1318" s="15"/>
      <c r="AK1318" s="15"/>
      <c r="AL1318" s="15"/>
      <c r="AM1318" s="15"/>
      <c r="AN1318" s="24"/>
      <c r="AO1318" s="15"/>
      <c r="AP1318" s="24"/>
      <c r="AQ1318" s="15"/>
      <c r="AR1318" s="24"/>
      <c r="AS1318" s="15"/>
      <c r="AT1318" s="24"/>
      <c r="AU1318" s="15"/>
      <c r="AV1318" s="24"/>
      <c r="AW1318" s="15"/>
      <c r="AX1318" s="24"/>
      <c r="AY1318" s="15"/>
      <c r="AZ1318" s="15"/>
      <c r="BA1318" s="15"/>
      <c r="BB1318" s="15"/>
      <c r="BC1318" s="15"/>
      <c r="BD1318" s="15"/>
      <c r="BE1318" s="15"/>
      <c r="BF1318" s="24"/>
      <c r="BG1318" s="15"/>
      <c r="BH1318" s="24"/>
      <c r="BI1318" s="15"/>
      <c r="BJ1318" s="24"/>
      <c r="BK1318" s="15"/>
      <c r="BL1318" s="24"/>
      <c r="BM1318" s="15"/>
      <c r="BN1318" s="24"/>
      <c r="BO1318" s="15"/>
      <c r="BP1318" s="24"/>
      <c r="BQ1318" s="15"/>
      <c r="BR1318" s="24"/>
      <c r="BS1318" s="15"/>
      <c r="BT1318" s="24"/>
      <c r="BU1318" s="15"/>
      <c r="BV1318" s="24"/>
      <c r="BW1318" s="15"/>
      <c r="BX1318" s="24"/>
      <c r="BY1318" s="15"/>
      <c r="BZ1318" s="24"/>
      <c r="CA1318" s="15"/>
      <c r="CB1318" s="24"/>
      <c r="CC1318" s="15"/>
      <c r="CD1318" s="24"/>
      <c r="CE1318" s="15"/>
      <c r="CF1318" s="24"/>
      <c r="CG1318" s="15"/>
      <c r="CH1318" s="25"/>
      <c r="CI1318" s="15"/>
      <c r="CJ1318" s="25"/>
      <c r="CK1318" s="15"/>
      <c r="CL1318" s="25"/>
      <c r="CM1318" s="15"/>
      <c r="CN1318" s="25"/>
      <c r="CO1318" s="15"/>
      <c r="CP1318" s="25"/>
      <c r="CQ1318" s="15"/>
      <c r="CR1318" s="25"/>
      <c r="CS1318" s="15">
        <f t="shared" si="266"/>
        <v>0</v>
      </c>
      <c r="CT1318" s="15">
        <f t="shared" si="267"/>
        <v>0</v>
      </c>
      <c r="CU1318" s="15">
        <f t="shared" si="268"/>
        <v>0</v>
      </c>
      <c r="CV1318" s="15">
        <f t="shared" si="269"/>
        <v>0</v>
      </c>
      <c r="CW1318" s="15"/>
      <c r="CX1318" s="15"/>
      <c r="CY1318" s="15">
        <f t="shared" si="270"/>
        <v>0</v>
      </c>
      <c r="CZ1318" s="15">
        <f>GG1318</f>
        <v>0</v>
      </c>
      <c r="DA1318" s="19"/>
      <c r="DB1318" s="17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7"/>
      <c r="DQ1318" s="15"/>
      <c r="DR1318" s="15"/>
      <c r="DS1318" s="15"/>
      <c r="DT1318" s="15"/>
      <c r="DU1318" s="15"/>
      <c r="DV1318" s="15"/>
      <c r="DW1318" s="15">
        <v>71</v>
      </c>
      <c r="DX1318" s="20">
        <v>5</v>
      </c>
      <c r="DY1318" s="15"/>
      <c r="DZ1318" s="20"/>
      <c r="EA1318" s="15"/>
      <c r="EB1318" s="20"/>
      <c r="EC1318" s="15">
        <v>51</v>
      </c>
      <c r="ED1318" s="20" t="s">
        <v>129</v>
      </c>
      <c r="EE1318" s="15"/>
      <c r="EF1318" s="20"/>
      <c r="EG1318" s="15"/>
      <c r="EH1318" s="20"/>
      <c r="EI1318" s="15"/>
      <c r="EJ1318" s="20"/>
      <c r="EK1318" s="15"/>
      <c r="EL1318" s="20"/>
      <c r="EM1318" s="15"/>
      <c r="EN1318" s="20"/>
      <c r="EO1318" s="15"/>
      <c r="EP1318" s="20"/>
      <c r="EQ1318" s="15"/>
      <c r="ER1318" s="20"/>
      <c r="ES1318" s="15"/>
      <c r="ET1318" s="20"/>
      <c r="EU1318" s="15"/>
      <c r="EV1318" s="20"/>
      <c r="EW1318" s="15"/>
      <c r="EX1318" s="20"/>
      <c r="EY1318" s="15"/>
      <c r="EZ1318" s="20"/>
      <c r="FA1318" s="15"/>
      <c r="FB1318" s="20"/>
      <c r="FC1318" s="15"/>
      <c r="FD1318" s="20"/>
      <c r="FE1318" s="15"/>
      <c r="FF1318" s="20"/>
      <c r="FG1318" s="15"/>
      <c r="FH1318" s="20"/>
      <c r="FI1318" s="15"/>
      <c r="FJ1318" s="20"/>
      <c r="FK1318" s="15"/>
      <c r="FL1318" s="20"/>
      <c r="FM1318" s="15"/>
      <c r="FN1318" s="20"/>
      <c r="FO1318" s="15"/>
      <c r="FP1318" s="20"/>
      <c r="FQ1318" s="15"/>
      <c r="FR1318" s="20"/>
      <c r="FS1318" s="15"/>
      <c r="FT1318" s="20"/>
      <c r="FU1318" s="15"/>
      <c r="FV1318" s="20"/>
      <c r="FW1318" s="15"/>
      <c r="FX1318" s="20"/>
      <c r="FY1318" s="15"/>
      <c r="FZ1318" s="20"/>
      <c r="GA1318" s="15"/>
      <c r="GB1318" s="20"/>
      <c r="GC1318" s="15"/>
      <c r="GD1318" s="20"/>
      <c r="GE1318" s="15"/>
      <c r="GF1318" s="20"/>
      <c r="GG1318" s="170"/>
    </row>
    <row r="1319" spans="1:189" s="2" customFormat="1" ht="15" customHeight="1" x14ac:dyDescent="0.3">
      <c r="A1319" s="17" t="s">
        <v>130</v>
      </c>
      <c r="B1319" s="17" t="s">
        <v>134</v>
      </c>
      <c r="C1319" s="17" t="s">
        <v>450</v>
      </c>
      <c r="D1319" s="17" t="s">
        <v>1960</v>
      </c>
      <c r="E1319" s="15" t="str">
        <f t="shared" si="264"/>
        <v>Alexander Wooldridge</v>
      </c>
      <c r="F1319" s="17" t="s">
        <v>135</v>
      </c>
      <c r="G1319" s="17">
        <v>999921791</v>
      </c>
      <c r="H1319" s="15">
        <f t="shared" si="265"/>
        <v>60</v>
      </c>
      <c r="I1319" s="15"/>
      <c r="J1319" s="15"/>
      <c r="K1319" s="16"/>
      <c r="L1319" s="15"/>
      <c r="M1319" s="15"/>
      <c r="N1319" s="15"/>
      <c r="O1319" s="15">
        <f t="shared" si="260"/>
        <v>0</v>
      </c>
      <c r="P1319" s="15">
        <v>0</v>
      </c>
      <c r="Q1319" s="15">
        <f t="shared" si="261"/>
        <v>1</v>
      </c>
      <c r="R1319" s="15">
        <v>0</v>
      </c>
      <c r="S1319" s="15">
        <v>0</v>
      </c>
      <c r="T1319" s="15">
        <f t="shared" si="262"/>
        <v>0</v>
      </c>
      <c r="U1319" s="15">
        <f t="shared" si="263"/>
        <v>0</v>
      </c>
      <c r="V1319" s="15"/>
      <c r="W1319" s="15"/>
      <c r="X1319" s="15"/>
      <c r="Y1319" s="15"/>
      <c r="Z1319" s="16"/>
      <c r="AA1319" s="15"/>
      <c r="AB1319" s="24"/>
      <c r="AC1319" s="15"/>
      <c r="AD1319" s="15"/>
      <c r="AE1319" s="15"/>
      <c r="AF1319" s="15"/>
      <c r="AG1319" s="15"/>
      <c r="AH1319" s="24"/>
      <c r="AI1319" s="15"/>
      <c r="AJ1319" s="15"/>
      <c r="AK1319" s="15"/>
      <c r="AL1319" s="15"/>
      <c r="AM1319" s="15"/>
      <c r="AN1319" s="24"/>
      <c r="AO1319" s="15"/>
      <c r="AP1319" s="24"/>
      <c r="AQ1319" s="15"/>
      <c r="AR1319" s="24"/>
      <c r="AS1319" s="15"/>
      <c r="AT1319" s="24"/>
      <c r="AU1319" s="15"/>
      <c r="AV1319" s="24"/>
      <c r="AW1319" s="15"/>
      <c r="AX1319" s="24"/>
      <c r="AY1319" s="15"/>
      <c r="AZ1319" s="15"/>
      <c r="BA1319" s="15"/>
      <c r="BB1319" s="15"/>
      <c r="BC1319" s="15"/>
      <c r="BD1319" s="15"/>
      <c r="BE1319" s="15"/>
      <c r="BF1319" s="24"/>
      <c r="BG1319" s="15"/>
      <c r="BH1319" s="24"/>
      <c r="BI1319" s="15"/>
      <c r="BJ1319" s="24"/>
      <c r="BK1319" s="15"/>
      <c r="BL1319" s="24"/>
      <c r="BM1319" s="15"/>
      <c r="BN1319" s="24"/>
      <c r="BO1319" s="15"/>
      <c r="BP1319" s="24"/>
      <c r="BQ1319" s="15"/>
      <c r="BR1319" s="24"/>
      <c r="BS1319" s="15"/>
      <c r="BT1319" s="24"/>
      <c r="BU1319" s="15"/>
      <c r="BV1319" s="24"/>
      <c r="BW1319" s="15"/>
      <c r="BX1319" s="24"/>
      <c r="BY1319" s="15"/>
      <c r="BZ1319" s="24"/>
      <c r="CA1319" s="15"/>
      <c r="CB1319" s="24"/>
      <c r="CC1319" s="15"/>
      <c r="CD1319" s="24"/>
      <c r="CE1319" s="15"/>
      <c r="CF1319" s="24"/>
      <c r="CG1319" s="15"/>
      <c r="CH1319" s="25"/>
      <c r="CI1319" s="15"/>
      <c r="CJ1319" s="25"/>
      <c r="CK1319" s="15"/>
      <c r="CL1319" s="25"/>
      <c r="CM1319" s="15"/>
      <c r="CN1319" s="25"/>
      <c r="CO1319" s="15"/>
      <c r="CP1319" s="25"/>
      <c r="CQ1319" s="15"/>
      <c r="CR1319" s="25"/>
      <c r="CS1319" s="15">
        <f t="shared" si="266"/>
        <v>0</v>
      </c>
      <c r="CT1319" s="15">
        <f t="shared" si="267"/>
        <v>60</v>
      </c>
      <c r="CU1319" s="15">
        <f t="shared" si="268"/>
        <v>1</v>
      </c>
      <c r="CV1319" s="15">
        <f t="shared" si="269"/>
        <v>0</v>
      </c>
      <c r="CW1319" s="15"/>
      <c r="CX1319" s="15"/>
      <c r="CY1319" s="15">
        <f t="shared" si="270"/>
        <v>0</v>
      </c>
      <c r="CZ1319" s="15">
        <f>GG1319</f>
        <v>0</v>
      </c>
      <c r="DA1319" s="19"/>
      <c r="DB1319" s="17"/>
      <c r="DC1319" s="17"/>
      <c r="DD1319" s="15"/>
      <c r="DE1319" s="15">
        <v>45</v>
      </c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7">
        <v>12</v>
      </c>
      <c r="DQ1319" s="17"/>
      <c r="DR1319" s="17"/>
      <c r="DS1319" s="17"/>
      <c r="DT1319" s="17"/>
      <c r="DU1319" s="17"/>
      <c r="DV1319" s="17"/>
      <c r="DW1319" s="15"/>
      <c r="DX1319" s="20"/>
      <c r="DY1319" s="15"/>
      <c r="DZ1319" s="20"/>
      <c r="EA1319" s="15"/>
      <c r="EB1319" s="20"/>
      <c r="EC1319" s="15"/>
      <c r="ED1319" s="20"/>
      <c r="EE1319" s="15"/>
      <c r="EF1319" s="20"/>
      <c r="EG1319" s="15"/>
      <c r="EH1319" s="20"/>
      <c r="EI1319" s="15"/>
      <c r="EJ1319" s="20"/>
      <c r="EK1319" s="15"/>
      <c r="EL1319" s="20"/>
      <c r="EM1319" s="15"/>
      <c r="EN1319" s="20"/>
      <c r="EO1319" s="15"/>
      <c r="EP1319" s="20"/>
      <c r="EQ1319" s="17"/>
      <c r="ER1319" s="20"/>
      <c r="ES1319" s="15"/>
      <c r="ET1319" s="20"/>
      <c r="EU1319" s="15"/>
      <c r="EV1319" s="20"/>
      <c r="EW1319" s="15">
        <v>60</v>
      </c>
      <c r="EX1319" s="20">
        <v>1</v>
      </c>
      <c r="EY1319" s="15"/>
      <c r="EZ1319" s="20"/>
      <c r="FA1319" s="15"/>
      <c r="FB1319" s="20"/>
      <c r="FC1319" s="15"/>
      <c r="FD1319" s="20"/>
      <c r="FE1319" s="15"/>
      <c r="FF1319" s="20"/>
      <c r="FG1319" s="15"/>
      <c r="FH1319" s="20"/>
      <c r="FI1319" s="15"/>
      <c r="FJ1319" s="20"/>
      <c r="FK1319" s="15"/>
      <c r="FL1319" s="20"/>
      <c r="FM1319" s="15"/>
      <c r="FN1319" s="20"/>
      <c r="FO1319" s="15"/>
      <c r="FP1319" s="20"/>
      <c r="FQ1319" s="15"/>
      <c r="FR1319" s="20"/>
      <c r="FS1319" s="15"/>
      <c r="FT1319" s="20"/>
      <c r="FU1319" s="15"/>
      <c r="FV1319" s="20"/>
      <c r="FW1319" s="15"/>
      <c r="FX1319" s="20"/>
      <c r="FY1319" s="15"/>
      <c r="FZ1319" s="20"/>
      <c r="GA1319" s="15"/>
      <c r="GB1319" s="20"/>
      <c r="GC1319" s="15"/>
      <c r="GD1319" s="20"/>
      <c r="GE1319" s="15"/>
      <c r="GF1319" s="20"/>
      <c r="GG1319" s="170"/>
    </row>
    <row r="1320" spans="1:189" s="2" customFormat="1" ht="15" customHeight="1" x14ac:dyDescent="0.3">
      <c r="A1320" s="15" t="s">
        <v>130</v>
      </c>
      <c r="B1320" s="17" t="s">
        <v>142</v>
      </c>
      <c r="C1320" s="17" t="s">
        <v>183</v>
      </c>
      <c r="D1320" s="17" t="s">
        <v>1106</v>
      </c>
      <c r="E1320" s="15" t="str">
        <f t="shared" si="264"/>
        <v>Ethan Kim</v>
      </c>
      <c r="F1320" s="17" t="s">
        <v>135</v>
      </c>
      <c r="G1320" s="15">
        <v>999921792</v>
      </c>
      <c r="H1320" s="15">
        <f t="shared" si="265"/>
        <v>315</v>
      </c>
      <c r="I1320" s="15"/>
      <c r="J1320" s="17">
        <f>(O1320+P1320+R1320+S1320+T1320+U1320)/2</f>
        <v>57</v>
      </c>
      <c r="K1320" s="16"/>
      <c r="L1320" s="15"/>
      <c r="M1320" s="15"/>
      <c r="N1320" s="15"/>
      <c r="O1320" s="15">
        <f t="shared" si="260"/>
        <v>10</v>
      </c>
      <c r="P1320" s="15">
        <v>0</v>
      </c>
      <c r="Q1320" s="15">
        <f t="shared" si="261"/>
        <v>1</v>
      </c>
      <c r="R1320" s="15">
        <v>0</v>
      </c>
      <c r="S1320" s="15">
        <v>0</v>
      </c>
      <c r="T1320" s="15">
        <f t="shared" si="262"/>
        <v>64</v>
      </c>
      <c r="U1320" s="15">
        <f t="shared" si="263"/>
        <v>40</v>
      </c>
      <c r="V1320" s="15"/>
      <c r="W1320" s="15"/>
      <c r="X1320" s="15"/>
      <c r="Y1320" s="15"/>
      <c r="Z1320" s="16"/>
      <c r="AA1320" s="15"/>
      <c r="AB1320" s="24"/>
      <c r="AC1320" s="15"/>
      <c r="AD1320" s="15"/>
      <c r="AE1320" s="15"/>
      <c r="AF1320" s="15"/>
      <c r="AG1320" s="15"/>
      <c r="AH1320" s="24"/>
      <c r="AI1320" s="15"/>
      <c r="AJ1320" s="15"/>
      <c r="AK1320" s="15"/>
      <c r="AL1320" s="15"/>
      <c r="AM1320" s="15"/>
      <c r="AN1320" s="24"/>
      <c r="AO1320" s="15"/>
      <c r="AP1320" s="24"/>
      <c r="AQ1320" s="15"/>
      <c r="AR1320" s="24"/>
      <c r="AS1320" s="15"/>
      <c r="AT1320" s="24"/>
      <c r="AU1320" s="15"/>
      <c r="AV1320" s="24"/>
      <c r="AW1320" s="15"/>
      <c r="AX1320" s="24"/>
      <c r="AY1320" s="15"/>
      <c r="AZ1320" s="15"/>
      <c r="BA1320" s="15"/>
      <c r="BB1320" s="15"/>
      <c r="BC1320" s="15"/>
      <c r="BD1320" s="15"/>
      <c r="BE1320" s="15"/>
      <c r="BF1320" s="24"/>
      <c r="BG1320" s="15"/>
      <c r="BH1320" s="24"/>
      <c r="BI1320" s="15"/>
      <c r="BJ1320" s="24"/>
      <c r="BK1320" s="15"/>
      <c r="BL1320" s="24"/>
      <c r="BM1320" s="15"/>
      <c r="BN1320" s="24"/>
      <c r="BO1320" s="15"/>
      <c r="BP1320" s="24"/>
      <c r="BQ1320" s="15"/>
      <c r="BR1320" s="24"/>
      <c r="BS1320" s="15"/>
      <c r="BT1320" s="24"/>
      <c r="BU1320" s="15"/>
      <c r="BV1320" s="24"/>
      <c r="BW1320" s="15"/>
      <c r="BX1320" s="24"/>
      <c r="BY1320" s="15"/>
      <c r="BZ1320" s="24"/>
      <c r="CA1320" s="15"/>
      <c r="CB1320" s="24"/>
      <c r="CC1320" s="15"/>
      <c r="CD1320" s="24"/>
      <c r="CE1320" s="15"/>
      <c r="CF1320" s="24"/>
      <c r="CG1320" s="15"/>
      <c r="CH1320" s="25"/>
      <c r="CI1320" s="15"/>
      <c r="CJ1320" s="25"/>
      <c r="CK1320" s="15"/>
      <c r="CL1320" s="25"/>
      <c r="CM1320" s="15"/>
      <c r="CN1320" s="25"/>
      <c r="CO1320" s="15"/>
      <c r="CP1320" s="25"/>
      <c r="CQ1320" s="15"/>
      <c r="CR1320" s="25"/>
      <c r="CS1320" s="15">
        <f t="shared" si="266"/>
        <v>0</v>
      </c>
      <c r="CT1320" s="15">
        <f t="shared" si="267"/>
        <v>188</v>
      </c>
      <c r="CU1320" s="15">
        <f t="shared" si="268"/>
        <v>2</v>
      </c>
      <c r="CV1320" s="15">
        <f t="shared" si="269"/>
        <v>70</v>
      </c>
      <c r="CW1320" s="15"/>
      <c r="CX1320" s="15"/>
      <c r="CY1320" s="15">
        <f t="shared" si="270"/>
        <v>0</v>
      </c>
      <c r="CZ1320" s="15">
        <f>GG1320</f>
        <v>0</v>
      </c>
      <c r="DA1320" s="19"/>
      <c r="DB1320" s="17"/>
      <c r="DC1320" s="17"/>
      <c r="DD1320" s="15"/>
      <c r="DE1320" s="15">
        <v>45</v>
      </c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7">
        <v>24</v>
      </c>
      <c r="DQ1320" s="17"/>
      <c r="DR1320" s="17"/>
      <c r="DS1320" s="17"/>
      <c r="DT1320" s="17"/>
      <c r="DU1320" s="17"/>
      <c r="DV1320" s="17"/>
      <c r="DW1320" s="15"/>
      <c r="DX1320" s="20"/>
      <c r="DY1320" s="15"/>
      <c r="DZ1320" s="20"/>
      <c r="EA1320" s="15"/>
      <c r="EB1320" s="20"/>
      <c r="EC1320" s="15">
        <v>64</v>
      </c>
      <c r="ED1320" s="20">
        <v>1</v>
      </c>
      <c r="EE1320" s="15">
        <v>10</v>
      </c>
      <c r="EF1320" s="20"/>
      <c r="EG1320" s="15">
        <v>40</v>
      </c>
      <c r="EH1320" s="20">
        <v>1</v>
      </c>
      <c r="EI1320" s="15"/>
      <c r="EJ1320" s="20"/>
      <c r="EK1320" s="15"/>
      <c r="EL1320" s="20"/>
      <c r="EM1320" s="15"/>
      <c r="EN1320" s="20"/>
      <c r="EO1320" s="15"/>
      <c r="EP1320" s="20"/>
      <c r="EQ1320" s="17"/>
      <c r="ER1320" s="20"/>
      <c r="ES1320" s="15"/>
      <c r="ET1320" s="20"/>
      <c r="EU1320" s="15"/>
      <c r="EV1320" s="20"/>
      <c r="EW1320" s="15">
        <v>120</v>
      </c>
      <c r="EX1320" s="20">
        <v>1</v>
      </c>
      <c r="EY1320" s="15"/>
      <c r="EZ1320" s="20"/>
      <c r="FA1320" s="15"/>
      <c r="FB1320" s="20"/>
      <c r="FC1320" s="15"/>
      <c r="FD1320" s="20"/>
      <c r="FE1320" s="15"/>
      <c r="FF1320" s="20"/>
      <c r="FG1320" s="15"/>
      <c r="FH1320" s="20"/>
      <c r="FI1320" s="15"/>
      <c r="FJ1320" s="20"/>
      <c r="FK1320" s="15"/>
      <c r="FL1320" s="20"/>
      <c r="FM1320" s="15"/>
      <c r="FN1320" s="20"/>
      <c r="FO1320" s="15"/>
      <c r="FP1320" s="20"/>
      <c r="FQ1320" s="15">
        <v>68</v>
      </c>
      <c r="FR1320" s="20">
        <v>3</v>
      </c>
      <c r="FS1320" s="15"/>
      <c r="FT1320" s="20"/>
      <c r="FU1320" s="15"/>
      <c r="FV1320" s="20"/>
      <c r="FW1320" s="15"/>
      <c r="FX1320" s="20"/>
      <c r="FY1320" s="15"/>
      <c r="FZ1320" s="20"/>
      <c r="GA1320" s="15"/>
      <c r="GB1320" s="20"/>
      <c r="GC1320" s="15">
        <v>70</v>
      </c>
      <c r="GD1320" s="20">
        <v>1</v>
      </c>
      <c r="GE1320" s="15"/>
      <c r="GF1320" s="20"/>
      <c r="GG1320" s="170"/>
    </row>
    <row r="1321" spans="1:189" s="2" customFormat="1" ht="15" customHeight="1" x14ac:dyDescent="0.3">
      <c r="A1321" s="85" t="s">
        <v>146</v>
      </c>
      <c r="B1321" s="85" t="s">
        <v>126</v>
      </c>
      <c r="C1321" s="85" t="s">
        <v>1991</v>
      </c>
      <c r="D1321" s="85" t="s">
        <v>1992</v>
      </c>
      <c r="E1321" s="15" t="str">
        <f t="shared" si="264"/>
        <v>JOSEPH ZHANG</v>
      </c>
      <c r="F1321" s="85" t="s">
        <v>135</v>
      </c>
      <c r="G1321" s="15">
        <v>999921793</v>
      </c>
      <c r="H1321" s="15">
        <f t="shared" si="265"/>
        <v>75</v>
      </c>
      <c r="I1321" s="15"/>
      <c r="J1321" s="15"/>
      <c r="K1321" s="16"/>
      <c r="L1321" s="15"/>
      <c r="M1321" s="15"/>
      <c r="N1321" s="15"/>
      <c r="O1321" s="15">
        <f t="shared" si="260"/>
        <v>0</v>
      </c>
      <c r="P1321" s="15">
        <v>0</v>
      </c>
      <c r="Q1321" s="15">
        <f t="shared" si="261"/>
        <v>0</v>
      </c>
      <c r="R1321" s="15">
        <v>0</v>
      </c>
      <c r="S1321" s="15">
        <v>0</v>
      </c>
      <c r="T1321" s="15">
        <f t="shared" si="262"/>
        <v>0</v>
      </c>
      <c r="U1321" s="15">
        <f t="shared" si="263"/>
        <v>0</v>
      </c>
      <c r="V1321" s="15"/>
      <c r="W1321" s="15"/>
      <c r="X1321" s="15"/>
      <c r="Y1321" s="15"/>
      <c r="Z1321" s="16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>
        <f t="shared" si="266"/>
        <v>0</v>
      </c>
      <c r="CT1321" s="15">
        <f t="shared" si="267"/>
        <v>75</v>
      </c>
      <c r="CU1321" s="15">
        <f t="shared" si="268"/>
        <v>1</v>
      </c>
      <c r="CV1321" s="15">
        <f t="shared" si="269"/>
        <v>0</v>
      </c>
      <c r="CW1321" s="15"/>
      <c r="CX1321" s="15"/>
      <c r="CY1321" s="15">
        <f t="shared" si="270"/>
        <v>0</v>
      </c>
      <c r="CZ1321" s="15">
        <f>GG1321</f>
        <v>0</v>
      </c>
      <c r="DA1321" s="16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20"/>
      <c r="DY1321" s="15"/>
      <c r="DZ1321" s="20"/>
      <c r="EA1321" s="15"/>
      <c r="EB1321" s="20"/>
      <c r="EC1321" s="15"/>
      <c r="ED1321" s="20"/>
      <c r="EE1321" s="15"/>
      <c r="EF1321" s="20"/>
      <c r="EG1321" s="15"/>
      <c r="EH1321" s="20"/>
      <c r="EI1321" s="15"/>
      <c r="EJ1321" s="20"/>
      <c r="EK1321" s="15"/>
      <c r="EL1321" s="20"/>
      <c r="EM1321" s="15"/>
      <c r="EN1321" s="20"/>
      <c r="EO1321" s="15"/>
      <c r="EP1321" s="20"/>
      <c r="EQ1321" s="15"/>
      <c r="ER1321" s="20"/>
      <c r="ES1321" s="15"/>
      <c r="ET1321" s="20"/>
      <c r="EU1321" s="15"/>
      <c r="EV1321" s="20"/>
      <c r="EW1321" s="15"/>
      <c r="EX1321" s="20"/>
      <c r="EY1321" s="15"/>
      <c r="EZ1321" s="20"/>
      <c r="FA1321" s="15"/>
      <c r="FB1321" s="20"/>
      <c r="FC1321" s="15"/>
      <c r="FD1321" s="20"/>
      <c r="FE1321" s="15"/>
      <c r="FF1321" s="20"/>
      <c r="FG1321" s="15"/>
      <c r="FH1321" s="20"/>
      <c r="FI1321" s="15"/>
      <c r="FJ1321" s="20"/>
      <c r="FK1321" s="15"/>
      <c r="FL1321" s="20"/>
      <c r="FM1321" s="15"/>
      <c r="FN1321" s="20"/>
      <c r="FO1321" s="15">
        <v>45</v>
      </c>
      <c r="FP1321" s="20"/>
      <c r="FQ1321" s="15"/>
      <c r="FR1321" s="20"/>
      <c r="FS1321" s="15"/>
      <c r="FT1321" s="20"/>
      <c r="FU1321" s="15"/>
      <c r="FV1321" s="20"/>
      <c r="FW1321" s="15"/>
      <c r="FX1321" s="20"/>
      <c r="FY1321" s="15"/>
      <c r="FZ1321" s="20"/>
      <c r="GA1321" s="15">
        <v>30</v>
      </c>
      <c r="GB1321" s="20">
        <v>1</v>
      </c>
      <c r="GC1321" s="15"/>
      <c r="GD1321" s="20"/>
      <c r="GE1321" s="15"/>
      <c r="GF1321" s="20"/>
      <c r="GG1321" s="170"/>
    </row>
    <row r="1322" spans="1:189" s="2" customFormat="1" ht="15" customHeight="1" x14ac:dyDescent="0.3">
      <c r="A1322" s="85" t="s">
        <v>133</v>
      </c>
      <c r="B1322" s="85" t="s">
        <v>140</v>
      </c>
      <c r="C1322" s="85" t="s">
        <v>1073</v>
      </c>
      <c r="D1322" s="85" t="s">
        <v>3477</v>
      </c>
      <c r="E1322" s="15" t="str">
        <f t="shared" si="264"/>
        <v>Ishan SENTHILVEL</v>
      </c>
      <c r="F1322" s="85" t="s">
        <v>135</v>
      </c>
      <c r="G1322" s="15">
        <v>999921794</v>
      </c>
      <c r="H1322" s="15">
        <f t="shared" si="265"/>
        <v>45</v>
      </c>
      <c r="I1322" s="15"/>
      <c r="J1322" s="15"/>
      <c r="K1322" s="16"/>
      <c r="L1322" s="15"/>
      <c r="M1322" s="15"/>
      <c r="N1322" s="15"/>
      <c r="O1322" s="15">
        <f t="shared" si="260"/>
        <v>0</v>
      </c>
      <c r="P1322" s="15">
        <v>0</v>
      </c>
      <c r="Q1322" s="15">
        <f t="shared" si="261"/>
        <v>0</v>
      </c>
      <c r="R1322" s="15">
        <v>0</v>
      </c>
      <c r="S1322" s="15">
        <v>0</v>
      </c>
      <c r="T1322" s="15">
        <f t="shared" si="262"/>
        <v>0</v>
      </c>
      <c r="U1322" s="15">
        <f t="shared" si="263"/>
        <v>0</v>
      </c>
      <c r="V1322" s="15"/>
      <c r="W1322" s="15"/>
      <c r="X1322" s="15"/>
      <c r="Y1322" s="15"/>
      <c r="Z1322" s="16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>
        <f t="shared" si="266"/>
        <v>0</v>
      </c>
      <c r="CT1322" s="15">
        <f t="shared" si="267"/>
        <v>45</v>
      </c>
      <c r="CU1322" s="15">
        <f t="shared" si="268"/>
        <v>1</v>
      </c>
      <c r="CV1322" s="15">
        <f t="shared" si="269"/>
        <v>0</v>
      </c>
      <c r="CW1322" s="15"/>
      <c r="CX1322" s="15"/>
      <c r="CY1322" s="15">
        <f t="shared" si="270"/>
        <v>0</v>
      </c>
      <c r="CZ1322" s="15">
        <f>GG1322</f>
        <v>0</v>
      </c>
      <c r="DA1322" s="16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20"/>
      <c r="DY1322" s="15"/>
      <c r="DZ1322" s="20"/>
      <c r="EA1322" s="15"/>
      <c r="EB1322" s="20"/>
      <c r="EC1322" s="15"/>
      <c r="ED1322" s="20"/>
      <c r="EE1322" s="15"/>
      <c r="EF1322" s="20"/>
      <c r="EG1322" s="15"/>
      <c r="EH1322" s="20"/>
      <c r="EI1322" s="15"/>
      <c r="EJ1322" s="20"/>
      <c r="EK1322" s="15"/>
      <c r="EL1322" s="20"/>
      <c r="EM1322" s="15"/>
      <c r="EN1322" s="20"/>
      <c r="EO1322" s="15"/>
      <c r="EP1322" s="20"/>
      <c r="EQ1322" s="15"/>
      <c r="ER1322" s="20"/>
      <c r="ES1322" s="15"/>
      <c r="ET1322" s="20"/>
      <c r="EU1322" s="15"/>
      <c r="EV1322" s="20"/>
      <c r="EW1322" s="15"/>
      <c r="EX1322" s="20"/>
      <c r="EY1322" s="15"/>
      <c r="EZ1322" s="20"/>
      <c r="FA1322" s="15"/>
      <c r="FB1322" s="20"/>
      <c r="FC1322" s="15"/>
      <c r="FD1322" s="20"/>
      <c r="FE1322" s="15"/>
      <c r="FF1322" s="20"/>
      <c r="FG1322" s="15">
        <v>45</v>
      </c>
      <c r="FH1322" s="20">
        <v>2</v>
      </c>
      <c r="FI1322" s="15"/>
      <c r="FJ1322" s="20"/>
      <c r="FK1322" s="15"/>
      <c r="FL1322" s="20"/>
      <c r="FM1322" s="15"/>
      <c r="FN1322" s="20"/>
      <c r="FO1322" s="15"/>
      <c r="FP1322" s="20"/>
      <c r="FQ1322" s="15"/>
      <c r="FR1322" s="20"/>
      <c r="FS1322" s="15"/>
      <c r="FT1322" s="20"/>
      <c r="FU1322" s="15"/>
      <c r="FV1322" s="20"/>
      <c r="FW1322" s="15"/>
      <c r="FX1322" s="20"/>
      <c r="FY1322" s="15"/>
      <c r="FZ1322" s="20"/>
      <c r="GA1322" s="15"/>
      <c r="GB1322" s="20"/>
      <c r="GC1322" s="15"/>
      <c r="GD1322" s="20"/>
      <c r="GE1322" s="15"/>
      <c r="GF1322" s="20"/>
      <c r="GG1322" s="170"/>
    </row>
    <row r="1323" spans="1:189" s="2" customFormat="1" ht="15" customHeight="1" x14ac:dyDescent="0.3">
      <c r="A1323" s="17" t="s">
        <v>133</v>
      </c>
      <c r="B1323" s="17" t="s">
        <v>138</v>
      </c>
      <c r="C1323" s="17" t="s">
        <v>1714</v>
      </c>
      <c r="D1323" s="17" t="s">
        <v>1715</v>
      </c>
      <c r="E1323" s="15" t="str">
        <f t="shared" si="264"/>
        <v>Milly Sher</v>
      </c>
      <c r="F1323" s="17" t="s">
        <v>128</v>
      </c>
      <c r="G1323" s="17">
        <v>999921811</v>
      </c>
      <c r="H1323" s="15">
        <f t="shared" si="265"/>
        <v>190</v>
      </c>
      <c r="I1323" s="15"/>
      <c r="J1323" s="15"/>
      <c r="K1323" s="16"/>
      <c r="L1323" s="15"/>
      <c r="M1323" s="15"/>
      <c r="N1323" s="15"/>
      <c r="O1323" s="15">
        <f t="shared" ref="O1323:O1386" si="271">SUM(EE1323, EI1323, EK1323, EM1323)</f>
        <v>0</v>
      </c>
      <c r="P1323" s="15">
        <v>0</v>
      </c>
      <c r="Q1323" s="15">
        <f t="shared" ref="Q1323:Q1386" si="272">COUNT(DI1323:DV1323)</f>
        <v>1</v>
      </c>
      <c r="R1323" s="15">
        <v>0</v>
      </c>
      <c r="S1323" s="15">
        <v>0</v>
      </c>
      <c r="T1323" s="15">
        <f t="shared" ref="T1323:T1386" si="273">EC1323</f>
        <v>90</v>
      </c>
      <c r="U1323" s="15">
        <f t="shared" ref="U1323:U1386" si="274">SUM(EG1323)</f>
        <v>100</v>
      </c>
      <c r="V1323" s="15"/>
      <c r="W1323" s="15"/>
      <c r="X1323" s="15"/>
      <c r="Y1323" s="15"/>
      <c r="Z1323" s="16"/>
      <c r="AA1323" s="15"/>
      <c r="AB1323" s="24"/>
      <c r="AC1323" s="15"/>
      <c r="AD1323" s="15"/>
      <c r="AE1323" s="15"/>
      <c r="AF1323" s="15"/>
      <c r="AG1323" s="15"/>
      <c r="AH1323" s="24"/>
      <c r="AI1323" s="15"/>
      <c r="AJ1323" s="15"/>
      <c r="AK1323" s="15"/>
      <c r="AL1323" s="15"/>
      <c r="AM1323" s="15"/>
      <c r="AN1323" s="24"/>
      <c r="AO1323" s="15"/>
      <c r="AP1323" s="24"/>
      <c r="AQ1323" s="15"/>
      <c r="AR1323" s="24"/>
      <c r="AS1323" s="15"/>
      <c r="AT1323" s="24"/>
      <c r="AU1323" s="15"/>
      <c r="AV1323" s="24"/>
      <c r="AW1323" s="15"/>
      <c r="AX1323" s="24"/>
      <c r="AY1323" s="15"/>
      <c r="AZ1323" s="15"/>
      <c r="BA1323" s="15"/>
      <c r="BB1323" s="15"/>
      <c r="BC1323" s="15"/>
      <c r="BD1323" s="15"/>
      <c r="BE1323" s="15"/>
      <c r="BF1323" s="24"/>
      <c r="BG1323" s="15"/>
      <c r="BH1323" s="24"/>
      <c r="BI1323" s="15"/>
      <c r="BJ1323" s="24"/>
      <c r="BK1323" s="15"/>
      <c r="BL1323" s="24"/>
      <c r="BM1323" s="15"/>
      <c r="BN1323" s="24"/>
      <c r="BO1323" s="15"/>
      <c r="BP1323" s="24"/>
      <c r="BQ1323" s="15"/>
      <c r="BR1323" s="24"/>
      <c r="BS1323" s="15"/>
      <c r="BT1323" s="24"/>
      <c r="BU1323" s="15"/>
      <c r="BV1323" s="24"/>
      <c r="BW1323" s="15"/>
      <c r="BX1323" s="24"/>
      <c r="BY1323" s="15"/>
      <c r="BZ1323" s="24"/>
      <c r="CA1323" s="15"/>
      <c r="CB1323" s="24"/>
      <c r="CC1323" s="15"/>
      <c r="CD1323" s="24"/>
      <c r="CE1323" s="15"/>
      <c r="CF1323" s="24"/>
      <c r="CG1323" s="15"/>
      <c r="CH1323" s="25"/>
      <c r="CI1323" s="15"/>
      <c r="CJ1323" s="25"/>
      <c r="CK1323" s="15"/>
      <c r="CL1323" s="25"/>
      <c r="CM1323" s="15"/>
      <c r="CN1323" s="25"/>
      <c r="CO1323" s="15"/>
      <c r="CP1323" s="25"/>
      <c r="CQ1323" s="15"/>
      <c r="CR1323" s="25"/>
      <c r="CS1323" s="15">
        <f t="shared" si="266"/>
        <v>0</v>
      </c>
      <c r="CT1323" s="15">
        <f t="shared" si="267"/>
        <v>0</v>
      </c>
      <c r="CU1323" s="15">
        <f t="shared" si="268"/>
        <v>0</v>
      </c>
      <c r="CV1323" s="15">
        <f t="shared" si="269"/>
        <v>0</v>
      </c>
      <c r="CW1323" s="15"/>
      <c r="CX1323" s="15"/>
      <c r="CY1323" s="15">
        <f t="shared" si="270"/>
        <v>0</v>
      </c>
      <c r="CZ1323" s="15">
        <f>GG1323</f>
        <v>0</v>
      </c>
      <c r="DA1323" s="19"/>
      <c r="DB1323" s="17"/>
      <c r="DC1323" s="17"/>
      <c r="DD1323" s="15"/>
      <c r="DE1323" s="15">
        <v>68</v>
      </c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7">
        <v>60</v>
      </c>
      <c r="DQ1323" s="17"/>
      <c r="DR1323" s="17"/>
      <c r="DS1323" s="17"/>
      <c r="DT1323" s="17"/>
      <c r="DU1323" s="17"/>
      <c r="DV1323" s="17"/>
      <c r="DW1323" s="15"/>
      <c r="DX1323" s="20"/>
      <c r="DY1323" s="15"/>
      <c r="DZ1323" s="20"/>
      <c r="EA1323" s="15"/>
      <c r="EB1323" s="20"/>
      <c r="EC1323" s="15">
        <v>90</v>
      </c>
      <c r="ED1323" s="20">
        <v>4</v>
      </c>
      <c r="EE1323" s="15"/>
      <c r="EF1323" s="20"/>
      <c r="EG1323" s="15">
        <v>100</v>
      </c>
      <c r="EH1323" s="20">
        <v>1</v>
      </c>
      <c r="EI1323" s="15"/>
      <c r="EJ1323" s="20"/>
      <c r="EK1323" s="15"/>
      <c r="EL1323" s="20"/>
      <c r="EM1323" s="15"/>
      <c r="EN1323" s="20"/>
      <c r="EO1323" s="15"/>
      <c r="EP1323" s="20"/>
      <c r="EQ1323" s="17"/>
      <c r="ER1323" s="20"/>
      <c r="ES1323" s="15"/>
      <c r="ET1323" s="20"/>
      <c r="EU1323" s="15"/>
      <c r="EV1323" s="20"/>
      <c r="EW1323" s="15"/>
      <c r="EX1323" s="20"/>
      <c r="EY1323" s="15"/>
      <c r="EZ1323" s="20"/>
      <c r="FA1323" s="15"/>
      <c r="FB1323" s="20"/>
      <c r="FC1323" s="15"/>
      <c r="FD1323" s="20"/>
      <c r="FE1323" s="15"/>
      <c r="FF1323" s="20"/>
      <c r="FG1323" s="15"/>
      <c r="FH1323" s="20"/>
      <c r="FI1323" s="15"/>
      <c r="FJ1323" s="20"/>
      <c r="FK1323" s="15"/>
      <c r="FL1323" s="20"/>
      <c r="FM1323" s="15"/>
      <c r="FN1323" s="20"/>
      <c r="FO1323" s="15"/>
      <c r="FP1323" s="20"/>
      <c r="FQ1323" s="15"/>
      <c r="FR1323" s="20"/>
      <c r="FS1323" s="15"/>
      <c r="FT1323" s="20"/>
      <c r="FU1323" s="15"/>
      <c r="FV1323" s="20"/>
      <c r="FW1323" s="15"/>
      <c r="FX1323" s="20"/>
      <c r="FY1323" s="15"/>
      <c r="FZ1323" s="20"/>
      <c r="GA1323" s="15"/>
      <c r="GB1323" s="20"/>
      <c r="GC1323" s="15"/>
      <c r="GD1323" s="20"/>
      <c r="GE1323" s="15"/>
      <c r="GF1323" s="20"/>
      <c r="GG1323" s="170"/>
    </row>
    <row r="1324" spans="1:189" s="2" customFormat="1" ht="15" customHeight="1" x14ac:dyDescent="0.3">
      <c r="A1324" s="15" t="s">
        <v>130</v>
      </c>
      <c r="B1324" s="15" t="s">
        <v>142</v>
      </c>
      <c r="C1324" s="15" t="s">
        <v>558</v>
      </c>
      <c r="D1324" s="15" t="s">
        <v>905</v>
      </c>
      <c r="E1324" s="15" t="str">
        <f t="shared" si="264"/>
        <v>Zoey HAN</v>
      </c>
      <c r="F1324" s="15" t="s">
        <v>128</v>
      </c>
      <c r="G1324" s="15">
        <v>999921813</v>
      </c>
      <c r="H1324" s="15">
        <f t="shared" si="265"/>
        <v>107.5</v>
      </c>
      <c r="I1324" s="15"/>
      <c r="J1324" s="15"/>
      <c r="K1324" s="16"/>
      <c r="L1324" s="15"/>
      <c r="M1324" s="15"/>
      <c r="N1324" s="15"/>
      <c r="O1324" s="15">
        <f t="shared" si="271"/>
        <v>0</v>
      </c>
      <c r="P1324" s="15">
        <v>0</v>
      </c>
      <c r="Q1324" s="15">
        <f t="shared" si="272"/>
        <v>0</v>
      </c>
      <c r="R1324" s="15">
        <v>0</v>
      </c>
      <c r="S1324" s="15">
        <v>0</v>
      </c>
      <c r="T1324" s="15">
        <f t="shared" si="273"/>
        <v>0</v>
      </c>
      <c r="U1324" s="15">
        <f t="shared" si="274"/>
        <v>0</v>
      </c>
      <c r="V1324" s="15"/>
      <c r="W1324" s="15"/>
      <c r="X1324" s="15"/>
      <c r="Y1324" s="15"/>
      <c r="Z1324" s="16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>
        <f t="shared" si="266"/>
        <v>0</v>
      </c>
      <c r="CT1324" s="15">
        <f t="shared" si="267"/>
        <v>68</v>
      </c>
      <c r="CU1324" s="15">
        <f t="shared" si="268"/>
        <v>1</v>
      </c>
      <c r="CV1324" s="15">
        <f t="shared" si="269"/>
        <v>39.5</v>
      </c>
      <c r="CW1324" s="15"/>
      <c r="CX1324" s="15"/>
      <c r="CY1324" s="15">
        <f t="shared" si="270"/>
        <v>0</v>
      </c>
      <c r="CZ1324" s="15">
        <f>GG1324</f>
        <v>0</v>
      </c>
      <c r="DA1324" s="16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20"/>
      <c r="DY1324" s="15"/>
      <c r="DZ1324" s="20"/>
      <c r="EA1324" s="15"/>
      <c r="EB1324" s="20"/>
      <c r="EC1324" s="15"/>
      <c r="ED1324" s="20"/>
      <c r="EE1324" s="15"/>
      <c r="EF1324" s="20"/>
      <c r="EG1324" s="15"/>
      <c r="EH1324" s="20"/>
      <c r="EI1324" s="15"/>
      <c r="EJ1324" s="20"/>
      <c r="EK1324" s="15"/>
      <c r="EL1324" s="20"/>
      <c r="EM1324" s="15"/>
      <c r="EN1324" s="20"/>
      <c r="EO1324" s="15"/>
      <c r="EP1324" s="20"/>
      <c r="EQ1324" s="15"/>
      <c r="ER1324" s="20"/>
      <c r="ES1324" s="15"/>
      <c r="ET1324" s="20"/>
      <c r="EU1324" s="15"/>
      <c r="EV1324" s="20"/>
      <c r="EW1324" s="15"/>
      <c r="EX1324" s="20"/>
      <c r="EY1324" s="15"/>
      <c r="EZ1324" s="20"/>
      <c r="FA1324" s="15"/>
      <c r="FB1324" s="20"/>
      <c r="FC1324" s="15">
        <v>68</v>
      </c>
      <c r="FD1324" s="20">
        <v>3</v>
      </c>
      <c r="FE1324" s="15"/>
      <c r="FF1324" s="20"/>
      <c r="FG1324" s="15"/>
      <c r="FH1324" s="20"/>
      <c r="FI1324" s="15"/>
      <c r="FJ1324" s="20"/>
      <c r="FK1324" s="15"/>
      <c r="FL1324" s="20"/>
      <c r="FM1324" s="15"/>
      <c r="FN1324" s="20"/>
      <c r="FO1324" s="15"/>
      <c r="FP1324" s="20"/>
      <c r="FQ1324" s="15"/>
      <c r="FR1324" s="20"/>
      <c r="FS1324" s="15"/>
      <c r="FT1324" s="20"/>
      <c r="FU1324" s="15"/>
      <c r="FV1324" s="20"/>
      <c r="FW1324" s="15"/>
      <c r="FX1324" s="20"/>
      <c r="FY1324" s="15"/>
      <c r="FZ1324" s="20"/>
      <c r="GA1324" s="15"/>
      <c r="GB1324" s="20"/>
      <c r="GC1324" s="15">
        <v>39.5</v>
      </c>
      <c r="GD1324" s="20">
        <v>3</v>
      </c>
      <c r="GE1324" s="15"/>
      <c r="GF1324" s="20"/>
      <c r="GG1324" s="170"/>
    </row>
    <row r="1325" spans="1:189" s="2" customFormat="1" ht="15" customHeight="1" x14ac:dyDescent="0.3">
      <c r="A1325" s="15" t="s">
        <v>2903</v>
      </c>
      <c r="B1325" s="15" t="s">
        <v>126</v>
      </c>
      <c r="C1325" s="15" t="s">
        <v>1581</v>
      </c>
      <c r="D1325" s="15" t="s">
        <v>1286</v>
      </c>
      <c r="E1325" s="15" t="str">
        <f t="shared" si="264"/>
        <v>Sophia  Liu</v>
      </c>
      <c r="F1325" s="17" t="s">
        <v>128</v>
      </c>
      <c r="G1325" s="15">
        <v>999921818</v>
      </c>
      <c r="H1325" s="15">
        <f t="shared" si="265"/>
        <v>160</v>
      </c>
      <c r="I1325" s="15"/>
      <c r="J1325" s="15"/>
      <c r="K1325" s="16"/>
      <c r="L1325" s="15"/>
      <c r="M1325" s="15"/>
      <c r="N1325" s="15"/>
      <c r="O1325" s="15">
        <f t="shared" si="271"/>
        <v>0</v>
      </c>
      <c r="P1325" s="15">
        <v>0</v>
      </c>
      <c r="Q1325" s="15">
        <f t="shared" si="272"/>
        <v>1</v>
      </c>
      <c r="R1325" s="15">
        <v>0</v>
      </c>
      <c r="S1325" s="15">
        <v>0</v>
      </c>
      <c r="T1325" s="15">
        <f t="shared" si="273"/>
        <v>160</v>
      </c>
      <c r="U1325" s="15">
        <f t="shared" si="274"/>
        <v>0</v>
      </c>
      <c r="V1325" s="15"/>
      <c r="W1325" s="15"/>
      <c r="X1325" s="15"/>
      <c r="Y1325" s="15"/>
      <c r="Z1325" s="16"/>
      <c r="AA1325" s="15"/>
      <c r="AB1325" s="24"/>
      <c r="AC1325" s="15"/>
      <c r="AD1325" s="15"/>
      <c r="AE1325" s="15"/>
      <c r="AF1325" s="15"/>
      <c r="AG1325" s="15"/>
      <c r="AH1325" s="24"/>
      <c r="AI1325" s="15"/>
      <c r="AJ1325" s="15"/>
      <c r="AK1325" s="15"/>
      <c r="AL1325" s="15"/>
      <c r="AM1325" s="15"/>
      <c r="AN1325" s="24"/>
      <c r="AO1325" s="15"/>
      <c r="AP1325" s="24"/>
      <c r="AQ1325" s="15"/>
      <c r="AR1325" s="24"/>
      <c r="AS1325" s="15"/>
      <c r="AT1325" s="24"/>
      <c r="AU1325" s="15"/>
      <c r="AV1325" s="24"/>
      <c r="AW1325" s="15"/>
      <c r="AX1325" s="24"/>
      <c r="AY1325" s="15"/>
      <c r="AZ1325" s="15"/>
      <c r="BA1325" s="15"/>
      <c r="BB1325" s="15"/>
      <c r="BC1325" s="15"/>
      <c r="BD1325" s="15"/>
      <c r="BE1325" s="15"/>
      <c r="BF1325" s="24"/>
      <c r="BG1325" s="15"/>
      <c r="BH1325" s="24"/>
      <c r="BI1325" s="15"/>
      <c r="BJ1325" s="24"/>
      <c r="BK1325" s="15"/>
      <c r="BL1325" s="24"/>
      <c r="BM1325" s="15"/>
      <c r="BN1325" s="24"/>
      <c r="BO1325" s="15"/>
      <c r="BP1325" s="24"/>
      <c r="BQ1325" s="15"/>
      <c r="BR1325" s="24"/>
      <c r="BS1325" s="15"/>
      <c r="BT1325" s="24"/>
      <c r="BU1325" s="15"/>
      <c r="BV1325" s="24"/>
      <c r="BW1325" s="15"/>
      <c r="BX1325" s="24"/>
      <c r="BY1325" s="15"/>
      <c r="BZ1325" s="24"/>
      <c r="CA1325" s="15"/>
      <c r="CB1325" s="24"/>
      <c r="CC1325" s="15"/>
      <c r="CD1325" s="24"/>
      <c r="CE1325" s="15"/>
      <c r="CF1325" s="24"/>
      <c r="CG1325" s="15"/>
      <c r="CH1325" s="25"/>
      <c r="CI1325" s="15"/>
      <c r="CJ1325" s="25"/>
      <c r="CK1325" s="15"/>
      <c r="CL1325" s="25"/>
      <c r="CM1325" s="15"/>
      <c r="CN1325" s="25"/>
      <c r="CO1325" s="15"/>
      <c r="CP1325" s="25"/>
      <c r="CQ1325" s="15"/>
      <c r="CR1325" s="25"/>
      <c r="CS1325" s="15">
        <f t="shared" si="266"/>
        <v>0</v>
      </c>
      <c r="CT1325" s="15">
        <f t="shared" si="267"/>
        <v>0</v>
      </c>
      <c r="CU1325" s="15">
        <f t="shared" si="268"/>
        <v>0</v>
      </c>
      <c r="CV1325" s="15">
        <f t="shared" si="269"/>
        <v>0</v>
      </c>
      <c r="CW1325" s="15"/>
      <c r="CX1325" s="15"/>
      <c r="CY1325" s="15">
        <f t="shared" si="270"/>
        <v>0</v>
      </c>
      <c r="CZ1325" s="15">
        <f>GG1325</f>
        <v>0</v>
      </c>
      <c r="DA1325" s="19"/>
      <c r="DB1325" s="17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7"/>
      <c r="DQ1325" s="15"/>
      <c r="DR1325" s="15">
        <v>24</v>
      </c>
      <c r="DS1325" s="15"/>
      <c r="DT1325" s="15"/>
      <c r="DU1325" s="15"/>
      <c r="DV1325" s="15"/>
      <c r="DW1325" s="15"/>
      <c r="DX1325" s="20"/>
      <c r="DY1325" s="15"/>
      <c r="DZ1325" s="20"/>
      <c r="EA1325" s="15"/>
      <c r="EB1325" s="20"/>
      <c r="EC1325" s="15">
        <v>160</v>
      </c>
      <c r="ED1325" s="20">
        <v>1</v>
      </c>
      <c r="EE1325" s="15"/>
      <c r="EF1325" s="20"/>
      <c r="EG1325" s="15"/>
      <c r="EH1325" s="20"/>
      <c r="EI1325" s="15"/>
      <c r="EJ1325" s="20"/>
      <c r="EK1325" s="15"/>
      <c r="EL1325" s="20"/>
      <c r="EM1325" s="15"/>
      <c r="EN1325" s="20"/>
      <c r="EO1325" s="15"/>
      <c r="EP1325" s="20"/>
      <c r="EQ1325" s="15"/>
      <c r="ER1325" s="20"/>
      <c r="ES1325" s="15"/>
      <c r="ET1325" s="20"/>
      <c r="EU1325" s="15"/>
      <c r="EV1325" s="20"/>
      <c r="EW1325" s="15"/>
      <c r="EX1325" s="20"/>
      <c r="EY1325" s="15"/>
      <c r="EZ1325" s="20"/>
      <c r="FA1325" s="15"/>
      <c r="FB1325" s="20"/>
      <c r="FC1325" s="15"/>
      <c r="FD1325" s="20"/>
      <c r="FE1325" s="15"/>
      <c r="FF1325" s="20"/>
      <c r="FG1325" s="15"/>
      <c r="FH1325" s="20"/>
      <c r="FI1325" s="15"/>
      <c r="FJ1325" s="20"/>
      <c r="FK1325" s="15"/>
      <c r="FL1325" s="20"/>
      <c r="FM1325" s="15"/>
      <c r="FN1325" s="20"/>
      <c r="FO1325" s="15"/>
      <c r="FP1325" s="20"/>
      <c r="FQ1325" s="15"/>
      <c r="FR1325" s="20"/>
      <c r="FS1325" s="15"/>
      <c r="FT1325" s="20"/>
      <c r="FU1325" s="15"/>
      <c r="FV1325" s="20"/>
      <c r="FW1325" s="15"/>
      <c r="FX1325" s="20"/>
      <c r="FY1325" s="15"/>
      <c r="FZ1325" s="20"/>
      <c r="GA1325" s="15"/>
      <c r="GB1325" s="20"/>
      <c r="GC1325" s="15"/>
      <c r="GD1325" s="20"/>
      <c r="GE1325" s="15"/>
      <c r="GF1325" s="20"/>
      <c r="GG1325" s="170"/>
    </row>
    <row r="1326" spans="1:189" s="2" customFormat="1" ht="15" customHeight="1" x14ac:dyDescent="0.3">
      <c r="A1326" s="15" t="s">
        <v>2903</v>
      </c>
      <c r="B1326" s="84" t="s">
        <v>138</v>
      </c>
      <c r="C1326" s="84" t="s">
        <v>2590</v>
      </c>
      <c r="D1326" s="84" t="s">
        <v>2591</v>
      </c>
      <c r="E1326" s="15" t="str">
        <f t="shared" si="264"/>
        <v>Talia Mehaignerie</v>
      </c>
      <c r="F1326" s="84" t="s">
        <v>128</v>
      </c>
      <c r="G1326" s="84">
        <v>999921823</v>
      </c>
      <c r="H1326" s="15">
        <f t="shared" si="265"/>
        <v>128</v>
      </c>
      <c r="I1326" s="15"/>
      <c r="J1326" s="15"/>
      <c r="K1326" s="16"/>
      <c r="L1326" s="15"/>
      <c r="M1326" s="15"/>
      <c r="N1326" s="15"/>
      <c r="O1326" s="15">
        <f t="shared" si="271"/>
        <v>0</v>
      </c>
      <c r="P1326" s="15">
        <v>0</v>
      </c>
      <c r="Q1326" s="15">
        <f t="shared" si="272"/>
        <v>0</v>
      </c>
      <c r="R1326" s="15">
        <v>0</v>
      </c>
      <c r="S1326" s="15">
        <v>0</v>
      </c>
      <c r="T1326" s="15">
        <f t="shared" si="273"/>
        <v>0</v>
      </c>
      <c r="U1326" s="15">
        <f t="shared" si="274"/>
        <v>0</v>
      </c>
      <c r="V1326" s="15"/>
      <c r="W1326" s="15"/>
      <c r="X1326" s="15"/>
      <c r="Y1326" s="15"/>
      <c r="Z1326" s="16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>
        <f t="shared" si="266"/>
        <v>38</v>
      </c>
      <c r="CT1326" s="15">
        <f t="shared" si="267"/>
        <v>90</v>
      </c>
      <c r="CU1326" s="15">
        <f t="shared" si="268"/>
        <v>1</v>
      </c>
      <c r="CV1326" s="15">
        <f t="shared" si="269"/>
        <v>0</v>
      </c>
      <c r="CW1326" s="15"/>
      <c r="CX1326" s="15"/>
      <c r="CY1326" s="15">
        <f t="shared" si="270"/>
        <v>0</v>
      </c>
      <c r="CZ1326" s="15">
        <f>GG1326</f>
        <v>0</v>
      </c>
      <c r="DA1326" s="16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20"/>
      <c r="DY1326" s="15"/>
      <c r="DZ1326" s="20"/>
      <c r="EA1326" s="15"/>
      <c r="EB1326" s="20"/>
      <c r="EC1326" s="15"/>
      <c r="ED1326" s="20"/>
      <c r="EE1326" s="15"/>
      <c r="EF1326" s="20"/>
      <c r="EG1326" s="15"/>
      <c r="EH1326" s="20"/>
      <c r="EI1326" s="15"/>
      <c r="EJ1326" s="20"/>
      <c r="EK1326" s="15"/>
      <c r="EL1326" s="20"/>
      <c r="EM1326" s="15"/>
      <c r="EN1326" s="20"/>
      <c r="EO1326" s="15"/>
      <c r="EP1326" s="20"/>
      <c r="EQ1326" s="15"/>
      <c r="ER1326" s="20"/>
      <c r="ES1326" s="15">
        <v>90</v>
      </c>
      <c r="ET1326" s="20">
        <v>2</v>
      </c>
      <c r="EU1326" s="15"/>
      <c r="EV1326" s="20"/>
      <c r="EW1326" s="15"/>
      <c r="EX1326" s="20"/>
      <c r="EY1326" s="15"/>
      <c r="EZ1326" s="20"/>
      <c r="FA1326" s="15"/>
      <c r="FB1326" s="20"/>
      <c r="FC1326" s="15"/>
      <c r="FD1326" s="20"/>
      <c r="FE1326" s="15">
        <v>38</v>
      </c>
      <c r="FF1326" s="20" t="s">
        <v>129</v>
      </c>
      <c r="FG1326" s="15"/>
      <c r="FH1326" s="20"/>
      <c r="FI1326" s="15"/>
      <c r="FJ1326" s="20"/>
      <c r="FK1326" s="15"/>
      <c r="FL1326" s="20"/>
      <c r="FM1326" s="15"/>
      <c r="FN1326" s="20"/>
      <c r="FO1326" s="15"/>
      <c r="FP1326" s="20"/>
      <c r="FQ1326" s="15"/>
      <c r="FR1326" s="20"/>
      <c r="FS1326" s="15"/>
      <c r="FT1326" s="20"/>
      <c r="FU1326" s="15"/>
      <c r="FV1326" s="20"/>
      <c r="FW1326" s="15"/>
      <c r="FX1326" s="20"/>
      <c r="FY1326" s="15"/>
      <c r="FZ1326" s="20"/>
      <c r="GA1326" s="15"/>
      <c r="GB1326" s="20"/>
      <c r="GC1326" s="15"/>
      <c r="GD1326" s="20"/>
      <c r="GE1326" s="15"/>
      <c r="GF1326" s="20"/>
      <c r="GG1326" s="170"/>
    </row>
    <row r="1327" spans="1:189" s="2" customFormat="1" ht="15" customHeight="1" x14ac:dyDescent="0.3">
      <c r="A1327" s="15" t="s">
        <v>2903</v>
      </c>
      <c r="B1327" s="84" t="s">
        <v>138</v>
      </c>
      <c r="C1327" s="84" t="s">
        <v>2594</v>
      </c>
      <c r="D1327" s="84" t="s">
        <v>2595</v>
      </c>
      <c r="E1327" s="15" t="str">
        <f t="shared" si="264"/>
        <v>Tawnia Ayala-Ramos</v>
      </c>
      <c r="F1327" s="84" t="s">
        <v>128</v>
      </c>
      <c r="G1327" s="84">
        <v>999921827</v>
      </c>
      <c r="H1327" s="15">
        <f t="shared" si="265"/>
        <v>101</v>
      </c>
      <c r="I1327" s="15"/>
      <c r="J1327" s="15"/>
      <c r="K1327" s="16"/>
      <c r="L1327" s="15"/>
      <c r="M1327" s="15"/>
      <c r="N1327" s="15"/>
      <c r="O1327" s="15">
        <f t="shared" si="271"/>
        <v>0</v>
      </c>
      <c r="P1327" s="15">
        <v>0</v>
      </c>
      <c r="Q1327" s="15">
        <f t="shared" si="272"/>
        <v>0</v>
      </c>
      <c r="R1327" s="15">
        <v>0</v>
      </c>
      <c r="S1327" s="15">
        <v>0</v>
      </c>
      <c r="T1327" s="15">
        <f t="shared" si="273"/>
        <v>0</v>
      </c>
      <c r="U1327" s="15">
        <f t="shared" si="274"/>
        <v>0</v>
      </c>
      <c r="V1327" s="15"/>
      <c r="W1327" s="15"/>
      <c r="X1327" s="15"/>
      <c r="Y1327" s="15"/>
      <c r="Z1327" s="16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>
        <f t="shared" si="266"/>
        <v>38</v>
      </c>
      <c r="CT1327" s="15">
        <f t="shared" si="267"/>
        <v>63</v>
      </c>
      <c r="CU1327" s="15">
        <f t="shared" si="268"/>
        <v>1</v>
      </c>
      <c r="CV1327" s="15">
        <f t="shared" si="269"/>
        <v>0</v>
      </c>
      <c r="CW1327" s="15"/>
      <c r="CX1327" s="15"/>
      <c r="CY1327" s="15">
        <f t="shared" si="270"/>
        <v>0</v>
      </c>
      <c r="CZ1327" s="15">
        <f>GG1327</f>
        <v>0</v>
      </c>
      <c r="DA1327" s="16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20"/>
      <c r="DY1327" s="15"/>
      <c r="DZ1327" s="20"/>
      <c r="EA1327" s="15"/>
      <c r="EB1327" s="20"/>
      <c r="EC1327" s="15"/>
      <c r="ED1327" s="20"/>
      <c r="EE1327" s="15"/>
      <c r="EF1327" s="20"/>
      <c r="EG1327" s="15"/>
      <c r="EH1327" s="20"/>
      <c r="EI1327" s="15"/>
      <c r="EJ1327" s="20"/>
      <c r="EK1327" s="15"/>
      <c r="EL1327" s="20"/>
      <c r="EM1327" s="15"/>
      <c r="EN1327" s="20"/>
      <c r="EO1327" s="15"/>
      <c r="EP1327" s="20"/>
      <c r="EQ1327" s="15"/>
      <c r="ER1327" s="20"/>
      <c r="ES1327" s="15">
        <v>63</v>
      </c>
      <c r="ET1327" s="20">
        <v>5</v>
      </c>
      <c r="EU1327" s="15"/>
      <c r="EV1327" s="20"/>
      <c r="EW1327" s="15"/>
      <c r="EX1327" s="20"/>
      <c r="EY1327" s="15"/>
      <c r="EZ1327" s="20"/>
      <c r="FA1327" s="15"/>
      <c r="FB1327" s="20"/>
      <c r="FC1327" s="15"/>
      <c r="FD1327" s="20"/>
      <c r="FE1327" s="15">
        <v>38</v>
      </c>
      <c r="FF1327" s="20" t="s">
        <v>129</v>
      </c>
      <c r="FG1327" s="15"/>
      <c r="FH1327" s="20"/>
      <c r="FI1327" s="15"/>
      <c r="FJ1327" s="20"/>
      <c r="FK1327" s="15"/>
      <c r="FL1327" s="20"/>
      <c r="FM1327" s="15"/>
      <c r="FN1327" s="20"/>
      <c r="FO1327" s="15"/>
      <c r="FP1327" s="20"/>
      <c r="FQ1327" s="15"/>
      <c r="FR1327" s="20"/>
      <c r="FS1327" s="15"/>
      <c r="FT1327" s="20"/>
      <c r="FU1327" s="15"/>
      <c r="FV1327" s="20"/>
      <c r="FW1327" s="15"/>
      <c r="FX1327" s="20"/>
      <c r="FY1327" s="15"/>
      <c r="FZ1327" s="20"/>
      <c r="GA1327" s="15"/>
      <c r="GB1327" s="20"/>
      <c r="GC1327" s="15"/>
      <c r="GD1327" s="20"/>
      <c r="GE1327" s="15"/>
      <c r="GF1327" s="20"/>
      <c r="GG1327" s="170"/>
    </row>
    <row r="1328" spans="1:189" s="2" customFormat="1" ht="15" customHeight="1" x14ac:dyDescent="0.3">
      <c r="A1328" s="85" t="s">
        <v>133</v>
      </c>
      <c r="B1328" s="85" t="s">
        <v>140</v>
      </c>
      <c r="C1328" s="85" t="s">
        <v>887</v>
      </c>
      <c r="D1328" s="85" t="s">
        <v>886</v>
      </c>
      <c r="E1328" s="15" t="str">
        <f t="shared" si="264"/>
        <v>GISELL HA</v>
      </c>
      <c r="F1328" s="85" t="s">
        <v>128</v>
      </c>
      <c r="G1328" s="15">
        <v>999921833</v>
      </c>
      <c r="H1328" s="15">
        <f t="shared" si="265"/>
        <v>63</v>
      </c>
      <c r="I1328" s="15"/>
      <c r="J1328" s="15"/>
      <c r="K1328" s="16"/>
      <c r="L1328" s="15"/>
      <c r="M1328" s="15"/>
      <c r="N1328" s="15"/>
      <c r="O1328" s="15">
        <f t="shared" si="271"/>
        <v>0</v>
      </c>
      <c r="P1328" s="15">
        <v>0</v>
      </c>
      <c r="Q1328" s="15">
        <f t="shared" si="272"/>
        <v>0</v>
      </c>
      <c r="R1328" s="15">
        <v>0</v>
      </c>
      <c r="S1328" s="15">
        <v>0</v>
      </c>
      <c r="T1328" s="15">
        <f t="shared" si="273"/>
        <v>0</v>
      </c>
      <c r="U1328" s="15">
        <f t="shared" si="274"/>
        <v>0</v>
      </c>
      <c r="V1328" s="15"/>
      <c r="W1328" s="15"/>
      <c r="X1328" s="15"/>
      <c r="Y1328" s="15"/>
      <c r="Z1328" s="16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>
        <f t="shared" si="266"/>
        <v>0</v>
      </c>
      <c r="CT1328" s="15">
        <f t="shared" si="267"/>
        <v>63</v>
      </c>
      <c r="CU1328" s="15">
        <f t="shared" si="268"/>
        <v>1</v>
      </c>
      <c r="CV1328" s="15">
        <f t="shared" si="269"/>
        <v>0</v>
      </c>
      <c r="CW1328" s="15"/>
      <c r="CX1328" s="15"/>
      <c r="CY1328" s="15">
        <f t="shared" si="270"/>
        <v>0</v>
      </c>
      <c r="CZ1328" s="15">
        <f>GG1328</f>
        <v>0</v>
      </c>
      <c r="DA1328" s="16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20"/>
      <c r="DY1328" s="15"/>
      <c r="DZ1328" s="20"/>
      <c r="EA1328" s="15"/>
      <c r="EB1328" s="20"/>
      <c r="EC1328" s="15"/>
      <c r="ED1328" s="20"/>
      <c r="EE1328" s="15"/>
      <c r="EF1328" s="20"/>
      <c r="EG1328" s="15"/>
      <c r="EH1328" s="20"/>
      <c r="EI1328" s="15"/>
      <c r="EJ1328" s="20"/>
      <c r="EK1328" s="15"/>
      <c r="EL1328" s="20"/>
      <c r="EM1328" s="15"/>
      <c r="EN1328" s="20"/>
      <c r="EO1328" s="15"/>
      <c r="EP1328" s="20"/>
      <c r="EQ1328" s="15"/>
      <c r="ER1328" s="20"/>
      <c r="ES1328" s="15"/>
      <c r="ET1328" s="20"/>
      <c r="EU1328" s="15">
        <v>63</v>
      </c>
      <c r="EV1328" s="20">
        <v>5</v>
      </c>
      <c r="EW1328" s="15"/>
      <c r="EX1328" s="20"/>
      <c r="EY1328" s="15"/>
      <c r="EZ1328" s="20"/>
      <c r="FA1328" s="15"/>
      <c r="FB1328" s="20"/>
      <c r="FC1328" s="15"/>
      <c r="FD1328" s="20"/>
      <c r="FE1328" s="15"/>
      <c r="FF1328" s="20"/>
      <c r="FG1328" s="15"/>
      <c r="FH1328" s="20"/>
      <c r="FI1328" s="15"/>
      <c r="FJ1328" s="20"/>
      <c r="FK1328" s="15"/>
      <c r="FL1328" s="20"/>
      <c r="FM1328" s="15"/>
      <c r="FN1328" s="20"/>
      <c r="FO1328" s="15"/>
      <c r="FP1328" s="20"/>
      <c r="FQ1328" s="15"/>
      <c r="FR1328" s="20"/>
      <c r="FS1328" s="15"/>
      <c r="FT1328" s="20"/>
      <c r="FU1328" s="15"/>
      <c r="FV1328" s="20"/>
      <c r="FW1328" s="15"/>
      <c r="FX1328" s="20"/>
      <c r="FY1328" s="15"/>
      <c r="FZ1328" s="20"/>
      <c r="GA1328" s="15"/>
      <c r="GB1328" s="20"/>
      <c r="GC1328" s="15"/>
      <c r="GD1328" s="20"/>
      <c r="GE1328" s="15"/>
      <c r="GF1328" s="20"/>
      <c r="GG1328" s="170"/>
    </row>
    <row r="1329" spans="1:189" s="2" customFormat="1" ht="15" customHeight="1" x14ac:dyDescent="0.3">
      <c r="A1329" s="85" t="s">
        <v>125</v>
      </c>
      <c r="B1329" s="85" t="s">
        <v>126</v>
      </c>
      <c r="C1329" s="85" t="s">
        <v>407</v>
      </c>
      <c r="D1329" s="85" t="s">
        <v>1957</v>
      </c>
      <c r="E1329" s="15" t="str">
        <f t="shared" si="264"/>
        <v>Chloe Wong</v>
      </c>
      <c r="F1329" s="85" t="s">
        <v>128</v>
      </c>
      <c r="G1329" s="15">
        <v>999921834</v>
      </c>
      <c r="H1329" s="15">
        <f t="shared" si="265"/>
        <v>69</v>
      </c>
      <c r="I1329" s="15"/>
      <c r="J1329" s="15"/>
      <c r="K1329" s="16"/>
      <c r="L1329" s="15"/>
      <c r="M1329" s="15"/>
      <c r="N1329" s="15"/>
      <c r="O1329" s="15">
        <f t="shared" si="271"/>
        <v>0</v>
      </c>
      <c r="P1329" s="15">
        <v>0</v>
      </c>
      <c r="Q1329" s="15">
        <f t="shared" si="272"/>
        <v>0</v>
      </c>
      <c r="R1329" s="15">
        <v>0</v>
      </c>
      <c r="S1329" s="15">
        <v>0</v>
      </c>
      <c r="T1329" s="15">
        <f t="shared" si="273"/>
        <v>0</v>
      </c>
      <c r="U1329" s="15">
        <f t="shared" si="274"/>
        <v>0</v>
      </c>
      <c r="V1329" s="15"/>
      <c r="W1329" s="15"/>
      <c r="X1329" s="15"/>
      <c r="Y1329" s="15"/>
      <c r="Z1329" s="16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>
        <f t="shared" si="266"/>
        <v>0</v>
      </c>
      <c r="CT1329" s="15">
        <f t="shared" si="267"/>
        <v>36</v>
      </c>
      <c r="CU1329" s="15">
        <f t="shared" si="268"/>
        <v>0</v>
      </c>
      <c r="CV1329" s="15">
        <f t="shared" si="269"/>
        <v>33</v>
      </c>
      <c r="CW1329" s="15"/>
      <c r="CX1329" s="15"/>
      <c r="CY1329" s="15">
        <f t="shared" si="270"/>
        <v>0</v>
      </c>
      <c r="CZ1329" s="15">
        <f>GG1329</f>
        <v>0</v>
      </c>
      <c r="DA1329" s="16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20"/>
      <c r="DY1329" s="15"/>
      <c r="DZ1329" s="20"/>
      <c r="EA1329" s="15"/>
      <c r="EB1329" s="20"/>
      <c r="EC1329" s="15"/>
      <c r="ED1329" s="20"/>
      <c r="EE1329" s="15"/>
      <c r="EF1329" s="20"/>
      <c r="EG1329" s="15"/>
      <c r="EH1329" s="20"/>
      <c r="EI1329" s="15"/>
      <c r="EJ1329" s="20"/>
      <c r="EK1329" s="15"/>
      <c r="EL1329" s="20"/>
      <c r="EM1329" s="15"/>
      <c r="EN1329" s="20"/>
      <c r="EO1329" s="15"/>
      <c r="EP1329" s="20"/>
      <c r="EQ1329" s="15"/>
      <c r="ER1329" s="20"/>
      <c r="ES1329" s="15"/>
      <c r="ET1329" s="20"/>
      <c r="EU1329" s="15"/>
      <c r="EV1329" s="20"/>
      <c r="EW1329" s="15"/>
      <c r="EX1329" s="20"/>
      <c r="EY1329" s="15"/>
      <c r="EZ1329" s="20"/>
      <c r="FA1329" s="15"/>
      <c r="FB1329" s="20"/>
      <c r="FC1329" s="15"/>
      <c r="FD1329" s="20"/>
      <c r="FE1329" s="15"/>
      <c r="FF1329" s="20"/>
      <c r="FG1329" s="15"/>
      <c r="FH1329" s="20"/>
      <c r="FI1329" s="15"/>
      <c r="FJ1329" s="20"/>
      <c r="FK1329" s="15"/>
      <c r="FL1329" s="20"/>
      <c r="FM1329" s="15"/>
      <c r="FN1329" s="16"/>
      <c r="FO1329" s="15">
        <v>36</v>
      </c>
      <c r="FP1329" s="20"/>
      <c r="FQ1329" s="15"/>
      <c r="FR1329" s="16"/>
      <c r="FS1329" s="15"/>
      <c r="FT1329" s="20"/>
      <c r="FU1329" s="15"/>
      <c r="FV1329" s="20"/>
      <c r="FW1329" s="15"/>
      <c r="FX1329" s="20"/>
      <c r="FY1329" s="15"/>
      <c r="FZ1329" s="20"/>
      <c r="GA1329" s="15"/>
      <c r="GB1329" s="20"/>
      <c r="GC1329" s="15"/>
      <c r="GD1329" s="20"/>
      <c r="GE1329" s="15">
        <v>33</v>
      </c>
      <c r="GF1329" s="20" t="s">
        <v>168</v>
      </c>
      <c r="GG1329" s="170"/>
    </row>
    <row r="1330" spans="1:189" s="2" customFormat="1" ht="15" customHeight="1" x14ac:dyDescent="0.3">
      <c r="A1330" s="82" t="s">
        <v>133</v>
      </c>
      <c r="B1330" s="82" t="s">
        <v>126</v>
      </c>
      <c r="C1330" s="82" t="s">
        <v>2763</v>
      </c>
      <c r="D1330" s="82" t="s">
        <v>1106</v>
      </c>
      <c r="E1330" s="15" t="str">
        <f t="shared" si="264"/>
        <v xml:space="preserve"> Lauren Kim</v>
      </c>
      <c r="F1330" s="82" t="s">
        <v>128</v>
      </c>
      <c r="G1330" s="82">
        <v>999921837</v>
      </c>
      <c r="H1330" s="15">
        <f t="shared" si="265"/>
        <v>146</v>
      </c>
      <c r="I1330" s="15"/>
      <c r="J1330" s="15"/>
      <c r="K1330" s="16"/>
      <c r="L1330" s="15"/>
      <c r="M1330" s="15"/>
      <c r="N1330" s="15"/>
      <c r="O1330" s="15">
        <f t="shared" si="271"/>
        <v>0</v>
      </c>
      <c r="P1330" s="15">
        <v>0</v>
      </c>
      <c r="Q1330" s="15">
        <f t="shared" si="272"/>
        <v>0</v>
      </c>
      <c r="R1330" s="15">
        <v>0</v>
      </c>
      <c r="S1330" s="15">
        <v>0</v>
      </c>
      <c r="T1330" s="15">
        <f t="shared" si="273"/>
        <v>0</v>
      </c>
      <c r="U1330" s="15">
        <f t="shared" si="274"/>
        <v>0</v>
      </c>
      <c r="V1330" s="15"/>
      <c r="W1330" s="15"/>
      <c r="X1330" s="15"/>
      <c r="Y1330" s="15"/>
      <c r="Z1330" s="16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>
        <f t="shared" si="266"/>
        <v>0</v>
      </c>
      <c r="CT1330" s="15">
        <f t="shared" si="267"/>
        <v>102</v>
      </c>
      <c r="CU1330" s="15">
        <f t="shared" si="268"/>
        <v>2</v>
      </c>
      <c r="CV1330" s="15">
        <f t="shared" si="269"/>
        <v>44</v>
      </c>
      <c r="CW1330" s="15"/>
      <c r="CX1330" s="15"/>
      <c r="CY1330" s="15">
        <f t="shared" si="270"/>
        <v>0</v>
      </c>
      <c r="CZ1330" s="15">
        <f>GG1330</f>
        <v>0</v>
      </c>
      <c r="DA1330" s="16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20"/>
      <c r="DY1330" s="15"/>
      <c r="DZ1330" s="20"/>
      <c r="EA1330" s="15"/>
      <c r="EB1330" s="20"/>
      <c r="EC1330" s="15"/>
      <c r="ED1330" s="20"/>
      <c r="EE1330" s="15"/>
      <c r="EF1330" s="20"/>
      <c r="EG1330" s="15"/>
      <c r="EH1330" s="20"/>
      <c r="EI1330" s="15"/>
      <c r="EJ1330" s="20"/>
      <c r="EK1330" s="15"/>
      <c r="EL1330" s="20"/>
      <c r="EM1330" s="15"/>
      <c r="EN1330" s="20"/>
      <c r="EO1330" s="15"/>
      <c r="EP1330" s="20"/>
      <c r="EQ1330" s="15"/>
      <c r="ER1330" s="20"/>
      <c r="ES1330" s="15"/>
      <c r="ET1330" s="20"/>
      <c r="EU1330" s="15"/>
      <c r="EV1330" s="20"/>
      <c r="EW1330" s="15">
        <v>34</v>
      </c>
      <c r="EX1330" s="20">
        <v>3</v>
      </c>
      <c r="EY1330" s="15"/>
      <c r="EZ1330" s="20"/>
      <c r="FA1330" s="15"/>
      <c r="FB1330" s="20"/>
      <c r="FC1330" s="15"/>
      <c r="FD1330" s="20"/>
      <c r="FE1330" s="15"/>
      <c r="FF1330" s="20"/>
      <c r="FG1330" s="15"/>
      <c r="FH1330" s="20"/>
      <c r="FI1330" s="15"/>
      <c r="FJ1330" s="20"/>
      <c r="FK1330" s="15"/>
      <c r="FL1330" s="20"/>
      <c r="FM1330" s="15"/>
      <c r="FN1330" s="20"/>
      <c r="FO1330" s="15"/>
      <c r="FP1330" s="20"/>
      <c r="FQ1330" s="15">
        <v>68</v>
      </c>
      <c r="FR1330" s="20">
        <v>4</v>
      </c>
      <c r="FS1330" s="15"/>
      <c r="FT1330" s="20"/>
      <c r="FU1330" s="15"/>
      <c r="FV1330" s="20"/>
      <c r="FW1330" s="15"/>
      <c r="FX1330" s="20"/>
      <c r="FY1330" s="15"/>
      <c r="FZ1330" s="20"/>
      <c r="GA1330" s="15"/>
      <c r="GB1330" s="20"/>
      <c r="GC1330" s="15"/>
      <c r="GD1330" s="20"/>
      <c r="GE1330" s="15">
        <v>44</v>
      </c>
      <c r="GF1330" s="20" t="s">
        <v>129</v>
      </c>
      <c r="GG1330" s="170"/>
    </row>
    <row r="1331" spans="1:189" s="2" customFormat="1" ht="15" customHeight="1" x14ac:dyDescent="0.3">
      <c r="A1331" s="17" t="s">
        <v>146</v>
      </c>
      <c r="B1331" s="17" t="s">
        <v>126</v>
      </c>
      <c r="C1331" s="17" t="s">
        <v>1005</v>
      </c>
      <c r="D1331" s="17" t="s">
        <v>1106</v>
      </c>
      <c r="E1331" s="15" t="str">
        <f t="shared" si="264"/>
        <v>Marcus Kim</v>
      </c>
      <c r="F1331" s="17" t="s">
        <v>135</v>
      </c>
      <c r="G1331" s="17">
        <v>999921838</v>
      </c>
      <c r="H1331" s="15">
        <f t="shared" si="265"/>
        <v>239.22</v>
      </c>
      <c r="I1331" s="15"/>
      <c r="J1331" s="15"/>
      <c r="K1331" s="16"/>
      <c r="L1331" s="15"/>
      <c r="M1331" s="15"/>
      <c r="N1331" s="15"/>
      <c r="O1331" s="15">
        <f t="shared" si="271"/>
        <v>6.72</v>
      </c>
      <c r="P1331" s="15">
        <v>0</v>
      </c>
      <c r="Q1331" s="15">
        <f t="shared" si="272"/>
        <v>0</v>
      </c>
      <c r="R1331" s="15">
        <v>0</v>
      </c>
      <c r="S1331" s="15">
        <v>0</v>
      </c>
      <c r="T1331" s="15">
        <f t="shared" si="273"/>
        <v>0</v>
      </c>
      <c r="U1331" s="15">
        <f t="shared" si="274"/>
        <v>0</v>
      </c>
      <c r="V1331" s="15"/>
      <c r="W1331" s="15"/>
      <c r="X1331" s="15"/>
      <c r="Y1331" s="15"/>
      <c r="Z1331" s="16"/>
      <c r="AA1331" s="15"/>
      <c r="AB1331" s="24"/>
      <c r="AC1331" s="15"/>
      <c r="AD1331" s="15"/>
      <c r="AE1331" s="15"/>
      <c r="AF1331" s="15"/>
      <c r="AG1331" s="15"/>
      <c r="AH1331" s="24"/>
      <c r="AI1331" s="15"/>
      <c r="AJ1331" s="15"/>
      <c r="AK1331" s="15"/>
      <c r="AL1331" s="15"/>
      <c r="AM1331" s="15"/>
      <c r="AN1331" s="24"/>
      <c r="AO1331" s="15"/>
      <c r="AP1331" s="24"/>
      <c r="AQ1331" s="15"/>
      <c r="AR1331" s="24"/>
      <c r="AS1331" s="15"/>
      <c r="AT1331" s="24"/>
      <c r="AU1331" s="15"/>
      <c r="AV1331" s="24"/>
      <c r="AW1331" s="15"/>
      <c r="AX1331" s="24"/>
      <c r="AY1331" s="15"/>
      <c r="AZ1331" s="15"/>
      <c r="BA1331" s="15"/>
      <c r="BB1331" s="15"/>
      <c r="BC1331" s="15"/>
      <c r="BD1331" s="15"/>
      <c r="BE1331" s="15"/>
      <c r="BF1331" s="24"/>
      <c r="BG1331" s="15"/>
      <c r="BH1331" s="24"/>
      <c r="BI1331" s="15"/>
      <c r="BJ1331" s="24"/>
      <c r="BK1331" s="15"/>
      <c r="BL1331" s="24"/>
      <c r="BM1331" s="15"/>
      <c r="BN1331" s="24"/>
      <c r="BO1331" s="15"/>
      <c r="BP1331" s="24"/>
      <c r="BQ1331" s="15"/>
      <c r="BR1331" s="24"/>
      <c r="BS1331" s="15"/>
      <c r="BT1331" s="24"/>
      <c r="BU1331" s="15"/>
      <c r="BV1331" s="24"/>
      <c r="BW1331" s="15"/>
      <c r="BX1331" s="24"/>
      <c r="BY1331" s="15"/>
      <c r="BZ1331" s="24"/>
      <c r="CA1331" s="15"/>
      <c r="CB1331" s="24"/>
      <c r="CC1331" s="15"/>
      <c r="CD1331" s="24"/>
      <c r="CE1331" s="15"/>
      <c r="CF1331" s="24"/>
      <c r="CG1331" s="15"/>
      <c r="CH1331" s="25"/>
      <c r="CI1331" s="15"/>
      <c r="CJ1331" s="25"/>
      <c r="CK1331" s="15"/>
      <c r="CL1331" s="25"/>
      <c r="CM1331" s="15"/>
      <c r="CN1331" s="25"/>
      <c r="CO1331" s="15"/>
      <c r="CP1331" s="25"/>
      <c r="CQ1331" s="15"/>
      <c r="CR1331" s="25"/>
      <c r="CS1331" s="15">
        <f t="shared" si="266"/>
        <v>0</v>
      </c>
      <c r="CT1331" s="15">
        <f t="shared" si="267"/>
        <v>180</v>
      </c>
      <c r="CU1331" s="15">
        <f t="shared" si="268"/>
        <v>2</v>
      </c>
      <c r="CV1331" s="15">
        <f t="shared" si="269"/>
        <v>52.5</v>
      </c>
      <c r="CW1331" s="15"/>
      <c r="CX1331" s="15"/>
      <c r="CY1331" s="15">
        <f t="shared" si="270"/>
        <v>0</v>
      </c>
      <c r="CZ1331" s="15">
        <f>GG1331</f>
        <v>0</v>
      </c>
      <c r="DA1331" s="19"/>
      <c r="DB1331" s="17"/>
      <c r="DC1331" s="15"/>
      <c r="DD1331" s="15"/>
      <c r="DE1331" s="17">
        <v>60</v>
      </c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7"/>
      <c r="DQ1331" s="15"/>
      <c r="DR1331" s="15"/>
      <c r="DS1331" s="15"/>
      <c r="DT1331" s="15"/>
      <c r="DU1331" s="15"/>
      <c r="DV1331" s="15"/>
      <c r="DW1331" s="15"/>
      <c r="DX1331" s="20"/>
      <c r="DY1331" s="15"/>
      <c r="DZ1331" s="20"/>
      <c r="EA1331" s="15"/>
      <c r="EB1331" s="20"/>
      <c r="EC1331" s="15"/>
      <c r="ED1331" s="20"/>
      <c r="EE1331" s="15">
        <v>6.72</v>
      </c>
      <c r="EF1331" s="20"/>
      <c r="EG1331" s="15"/>
      <c r="EH1331" s="20"/>
      <c r="EI1331" s="15"/>
      <c r="EJ1331" s="20"/>
      <c r="EK1331" s="15"/>
      <c r="EL1331" s="20"/>
      <c r="EM1331" s="15"/>
      <c r="EN1331" s="20"/>
      <c r="EO1331" s="15"/>
      <c r="EP1331" s="20"/>
      <c r="EQ1331" s="15"/>
      <c r="ER1331" s="20"/>
      <c r="ES1331" s="15"/>
      <c r="ET1331" s="20"/>
      <c r="EU1331" s="15"/>
      <c r="EV1331" s="20"/>
      <c r="EW1331" s="15">
        <v>120</v>
      </c>
      <c r="EX1331" s="20">
        <v>1</v>
      </c>
      <c r="EY1331" s="15"/>
      <c r="EZ1331" s="20"/>
      <c r="FA1331" s="15"/>
      <c r="FB1331" s="20"/>
      <c r="FC1331" s="15"/>
      <c r="FD1331" s="20"/>
      <c r="FE1331" s="15"/>
      <c r="FF1331" s="20"/>
      <c r="FG1331" s="15"/>
      <c r="FH1331" s="20"/>
      <c r="FI1331" s="15"/>
      <c r="FJ1331" s="20"/>
      <c r="FK1331" s="15"/>
      <c r="FL1331" s="20"/>
      <c r="FM1331" s="15"/>
      <c r="FN1331" s="20"/>
      <c r="FO1331" s="15"/>
      <c r="FP1331" s="20"/>
      <c r="FQ1331" s="15">
        <v>60</v>
      </c>
      <c r="FR1331" s="20">
        <v>1</v>
      </c>
      <c r="FS1331" s="15"/>
      <c r="FT1331" s="20"/>
      <c r="FU1331" s="15"/>
      <c r="FV1331" s="20"/>
      <c r="FW1331" s="15"/>
      <c r="FX1331" s="20"/>
      <c r="FY1331" s="15"/>
      <c r="FZ1331" s="20"/>
      <c r="GA1331" s="15"/>
      <c r="GB1331" s="20"/>
      <c r="GC1331" s="15">
        <v>52.5</v>
      </c>
      <c r="GD1331" s="20">
        <v>2</v>
      </c>
      <c r="GE1331" s="15"/>
      <c r="GF1331" s="20"/>
      <c r="GG1331" s="170"/>
    </row>
    <row r="1332" spans="1:189" s="2" customFormat="1" ht="15" customHeight="1" x14ac:dyDescent="0.3">
      <c r="A1332" s="15" t="s">
        <v>2906</v>
      </c>
      <c r="B1332" s="17" t="s">
        <v>142</v>
      </c>
      <c r="C1332" s="17" t="s">
        <v>227</v>
      </c>
      <c r="D1332" s="17" t="s">
        <v>2010</v>
      </c>
      <c r="E1332" s="15" t="str">
        <f t="shared" si="264"/>
        <v>Daniel Colacioppo</v>
      </c>
      <c r="F1332" s="17" t="s">
        <v>135</v>
      </c>
      <c r="G1332" s="17">
        <v>999921845</v>
      </c>
      <c r="H1332" s="15">
        <f t="shared" si="265"/>
        <v>41</v>
      </c>
      <c r="I1332" s="15"/>
      <c r="J1332" s="17">
        <f>(O1332+P1332+R1332+S1332+T1332+U1332)/2</f>
        <v>41</v>
      </c>
      <c r="K1332" s="16"/>
      <c r="L1332" s="15"/>
      <c r="M1332" s="15"/>
      <c r="N1332" s="15"/>
      <c r="O1332" s="15">
        <f t="shared" si="271"/>
        <v>0</v>
      </c>
      <c r="P1332" s="15">
        <v>0</v>
      </c>
      <c r="Q1332" s="15">
        <f t="shared" si="272"/>
        <v>0</v>
      </c>
      <c r="R1332" s="15">
        <v>0</v>
      </c>
      <c r="S1332" s="15">
        <v>0</v>
      </c>
      <c r="T1332" s="15">
        <f t="shared" si="273"/>
        <v>32</v>
      </c>
      <c r="U1332" s="15">
        <f t="shared" si="274"/>
        <v>50</v>
      </c>
      <c r="V1332" s="15"/>
      <c r="W1332" s="15"/>
      <c r="X1332" s="15"/>
      <c r="Y1332" s="15"/>
      <c r="Z1332" s="16"/>
      <c r="AA1332" s="15"/>
      <c r="AB1332" s="24"/>
      <c r="AC1332" s="15"/>
      <c r="AD1332" s="15"/>
      <c r="AE1332" s="15"/>
      <c r="AF1332" s="15"/>
      <c r="AG1332" s="15"/>
      <c r="AH1332" s="24"/>
      <c r="AI1332" s="15"/>
      <c r="AJ1332" s="15"/>
      <c r="AK1332" s="15"/>
      <c r="AL1332" s="15"/>
      <c r="AM1332" s="15"/>
      <c r="AN1332" s="24"/>
      <c r="AO1332" s="15"/>
      <c r="AP1332" s="24"/>
      <c r="AQ1332" s="15"/>
      <c r="AR1332" s="24"/>
      <c r="AS1332" s="15"/>
      <c r="AT1332" s="24"/>
      <c r="AU1332" s="15"/>
      <c r="AV1332" s="24"/>
      <c r="AW1332" s="15"/>
      <c r="AX1332" s="24"/>
      <c r="AY1332" s="15"/>
      <c r="AZ1332" s="15"/>
      <c r="BA1332" s="15"/>
      <c r="BB1332" s="15"/>
      <c r="BC1332" s="15"/>
      <c r="BD1332" s="15"/>
      <c r="BE1332" s="15"/>
      <c r="BF1332" s="24"/>
      <c r="BG1332" s="15"/>
      <c r="BH1332" s="24"/>
      <c r="BI1332" s="15"/>
      <c r="BJ1332" s="24"/>
      <c r="BK1332" s="15"/>
      <c r="BL1332" s="24"/>
      <c r="BM1332" s="15"/>
      <c r="BN1332" s="24"/>
      <c r="BO1332" s="15"/>
      <c r="BP1332" s="24"/>
      <c r="BQ1332" s="15"/>
      <c r="BR1332" s="24"/>
      <c r="BS1332" s="15"/>
      <c r="BT1332" s="24"/>
      <c r="BU1332" s="15"/>
      <c r="BV1332" s="24"/>
      <c r="BW1332" s="15"/>
      <c r="BX1332" s="24"/>
      <c r="BY1332" s="15"/>
      <c r="BZ1332" s="24"/>
      <c r="CA1332" s="15"/>
      <c r="CB1332" s="24"/>
      <c r="CC1332" s="15"/>
      <c r="CD1332" s="24"/>
      <c r="CE1332" s="15"/>
      <c r="CF1332" s="24"/>
      <c r="CG1332" s="15"/>
      <c r="CH1332" s="25"/>
      <c r="CI1332" s="15"/>
      <c r="CJ1332" s="25"/>
      <c r="CK1332" s="15"/>
      <c r="CL1332" s="25"/>
      <c r="CM1332" s="15"/>
      <c r="CN1332" s="25"/>
      <c r="CO1332" s="15"/>
      <c r="CP1332" s="25"/>
      <c r="CQ1332" s="15"/>
      <c r="CR1332" s="25"/>
      <c r="CS1332" s="15">
        <f t="shared" si="266"/>
        <v>0</v>
      </c>
      <c r="CT1332" s="15">
        <f t="shared" si="267"/>
        <v>0</v>
      </c>
      <c r="CU1332" s="15">
        <f t="shared" si="268"/>
        <v>0</v>
      </c>
      <c r="CV1332" s="15">
        <f t="shared" si="269"/>
        <v>0</v>
      </c>
      <c r="CW1332" s="15"/>
      <c r="CX1332" s="15"/>
      <c r="CY1332" s="15">
        <f t="shared" si="270"/>
        <v>0</v>
      </c>
      <c r="CZ1332" s="15">
        <f>GG1332</f>
        <v>0</v>
      </c>
      <c r="DA1332" s="19"/>
      <c r="DB1332" s="17"/>
      <c r="DC1332" s="15"/>
      <c r="DD1332" s="15"/>
      <c r="DE1332" s="17">
        <f>0.4*30</f>
        <v>12</v>
      </c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7"/>
      <c r="DQ1332" s="15"/>
      <c r="DR1332" s="15"/>
      <c r="DS1332" s="15"/>
      <c r="DT1332" s="15"/>
      <c r="DU1332" s="15"/>
      <c r="DV1332" s="15"/>
      <c r="DW1332" s="15"/>
      <c r="DX1332" s="20"/>
      <c r="DY1332" s="15"/>
      <c r="DZ1332" s="20"/>
      <c r="EA1332" s="15"/>
      <c r="EB1332" s="20"/>
      <c r="EC1332" s="15">
        <f>0.4*80</f>
        <v>32</v>
      </c>
      <c r="ED1332" s="20">
        <v>1</v>
      </c>
      <c r="EE1332" s="15"/>
      <c r="EF1332" s="20"/>
      <c r="EG1332" s="15">
        <v>50</v>
      </c>
      <c r="EH1332" s="20">
        <v>1</v>
      </c>
      <c r="EI1332" s="15"/>
      <c r="EJ1332" s="20"/>
      <c r="EK1332" s="15"/>
      <c r="EL1332" s="20"/>
      <c r="EM1332" s="15"/>
      <c r="EN1332" s="20"/>
      <c r="EO1332" s="15"/>
      <c r="EP1332" s="20"/>
      <c r="EQ1332" s="15"/>
      <c r="ER1332" s="20"/>
      <c r="ES1332" s="15"/>
      <c r="ET1332" s="20"/>
      <c r="EU1332" s="15"/>
      <c r="EV1332" s="20"/>
      <c r="EW1332" s="15"/>
      <c r="EX1332" s="20"/>
      <c r="EY1332" s="15"/>
      <c r="EZ1332" s="20"/>
      <c r="FA1332" s="15"/>
      <c r="FB1332" s="20"/>
      <c r="FC1332" s="15"/>
      <c r="FD1332" s="20"/>
      <c r="FE1332" s="15"/>
      <c r="FF1332" s="20"/>
      <c r="FG1332" s="15"/>
      <c r="FH1332" s="20"/>
      <c r="FI1332" s="15"/>
      <c r="FJ1332" s="20"/>
      <c r="FK1332" s="15"/>
      <c r="FL1332" s="20"/>
      <c r="FM1332" s="15"/>
      <c r="FN1332" s="20"/>
      <c r="FO1332" s="15"/>
      <c r="FP1332" s="20"/>
      <c r="FQ1332" s="15"/>
      <c r="FR1332" s="20"/>
      <c r="FS1332" s="15"/>
      <c r="FT1332" s="20"/>
      <c r="FU1332" s="15"/>
      <c r="FV1332" s="20"/>
      <c r="FW1332" s="15"/>
      <c r="FX1332" s="20"/>
      <c r="FY1332" s="15"/>
      <c r="FZ1332" s="20"/>
      <c r="GA1332" s="15"/>
      <c r="GB1332" s="20"/>
      <c r="GC1332" s="15"/>
      <c r="GD1332" s="20"/>
      <c r="GE1332" s="15"/>
      <c r="GF1332" s="20"/>
      <c r="GG1332" s="170"/>
    </row>
    <row r="1333" spans="1:189" s="2" customFormat="1" ht="15" customHeight="1" x14ac:dyDescent="0.3">
      <c r="A1333" s="17" t="s">
        <v>133</v>
      </c>
      <c r="B1333" s="17" t="s">
        <v>134</v>
      </c>
      <c r="C1333" s="17" t="s">
        <v>157</v>
      </c>
      <c r="D1333" s="17" t="s">
        <v>1810</v>
      </c>
      <c r="E1333" s="15" t="str">
        <f t="shared" si="264"/>
        <v>Olivia Tang</v>
      </c>
      <c r="F1333" s="17" t="s">
        <v>128</v>
      </c>
      <c r="G1333" s="17">
        <v>999921847</v>
      </c>
      <c r="H1333" s="15">
        <f t="shared" si="265"/>
        <v>327</v>
      </c>
      <c r="I1333" s="15"/>
      <c r="J1333" s="15"/>
      <c r="K1333" s="16"/>
      <c r="L1333" s="15"/>
      <c r="M1333" s="15"/>
      <c r="N1333" s="15"/>
      <c r="O1333" s="15">
        <f t="shared" si="271"/>
        <v>20</v>
      </c>
      <c r="P1333" s="15">
        <v>0</v>
      </c>
      <c r="Q1333" s="15">
        <f t="shared" si="272"/>
        <v>0</v>
      </c>
      <c r="R1333" s="15">
        <v>0</v>
      </c>
      <c r="S1333" s="15">
        <v>0</v>
      </c>
      <c r="T1333" s="15">
        <f t="shared" si="273"/>
        <v>48</v>
      </c>
      <c r="U1333" s="15">
        <f t="shared" si="274"/>
        <v>30</v>
      </c>
      <c r="V1333" s="15"/>
      <c r="W1333" s="15"/>
      <c r="X1333" s="15"/>
      <c r="Y1333" s="15"/>
      <c r="Z1333" s="16"/>
      <c r="AA1333" s="15"/>
      <c r="AB1333" s="24"/>
      <c r="AC1333" s="15"/>
      <c r="AD1333" s="15"/>
      <c r="AE1333" s="15"/>
      <c r="AF1333" s="15"/>
      <c r="AG1333" s="15"/>
      <c r="AH1333" s="24"/>
      <c r="AI1333" s="15"/>
      <c r="AJ1333" s="15"/>
      <c r="AK1333" s="15"/>
      <c r="AL1333" s="15"/>
      <c r="AM1333" s="15"/>
      <c r="AN1333" s="24"/>
      <c r="AO1333" s="15"/>
      <c r="AP1333" s="24"/>
      <c r="AQ1333" s="15"/>
      <c r="AR1333" s="24"/>
      <c r="AS1333" s="15"/>
      <c r="AT1333" s="24"/>
      <c r="AU1333" s="15"/>
      <c r="AV1333" s="24"/>
      <c r="AW1333" s="15"/>
      <c r="AX1333" s="24"/>
      <c r="AY1333" s="15"/>
      <c r="AZ1333" s="15"/>
      <c r="BA1333" s="15"/>
      <c r="BB1333" s="15"/>
      <c r="BC1333" s="15"/>
      <c r="BD1333" s="15"/>
      <c r="BE1333" s="15"/>
      <c r="BF1333" s="24"/>
      <c r="BG1333" s="15"/>
      <c r="BH1333" s="24"/>
      <c r="BI1333" s="15"/>
      <c r="BJ1333" s="24"/>
      <c r="BK1333" s="15"/>
      <c r="BL1333" s="24"/>
      <c r="BM1333" s="15"/>
      <c r="BN1333" s="24"/>
      <c r="BO1333" s="15"/>
      <c r="BP1333" s="24"/>
      <c r="BQ1333" s="15"/>
      <c r="BR1333" s="24"/>
      <c r="BS1333" s="15"/>
      <c r="BT1333" s="24"/>
      <c r="BU1333" s="15"/>
      <c r="BV1333" s="24"/>
      <c r="BW1333" s="15"/>
      <c r="BX1333" s="24"/>
      <c r="BY1333" s="15"/>
      <c r="BZ1333" s="24"/>
      <c r="CA1333" s="15"/>
      <c r="CB1333" s="24"/>
      <c r="CC1333" s="15"/>
      <c r="CD1333" s="24"/>
      <c r="CE1333" s="15"/>
      <c r="CF1333" s="24"/>
      <c r="CG1333" s="15"/>
      <c r="CH1333" s="25"/>
      <c r="CI1333" s="15"/>
      <c r="CJ1333" s="25"/>
      <c r="CK1333" s="15"/>
      <c r="CL1333" s="25"/>
      <c r="CM1333" s="15"/>
      <c r="CN1333" s="25"/>
      <c r="CO1333" s="15"/>
      <c r="CP1333" s="25"/>
      <c r="CQ1333" s="15"/>
      <c r="CR1333" s="25"/>
      <c r="CS1333" s="15">
        <f t="shared" si="266"/>
        <v>0</v>
      </c>
      <c r="CT1333" s="15">
        <f t="shared" si="267"/>
        <v>150</v>
      </c>
      <c r="CU1333" s="15">
        <f t="shared" si="268"/>
        <v>2</v>
      </c>
      <c r="CV1333" s="15">
        <f t="shared" si="269"/>
        <v>79</v>
      </c>
      <c r="CW1333" s="15"/>
      <c r="CX1333" s="15"/>
      <c r="CY1333" s="15">
        <f t="shared" si="270"/>
        <v>0</v>
      </c>
      <c r="CZ1333" s="15">
        <f>GG1333</f>
        <v>0</v>
      </c>
      <c r="DA1333" s="19"/>
      <c r="DB1333" s="17"/>
      <c r="DC1333" s="15"/>
      <c r="DD1333" s="15"/>
      <c r="DE1333" s="17">
        <v>120</v>
      </c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7"/>
      <c r="DQ1333" s="15"/>
      <c r="DR1333" s="15"/>
      <c r="DS1333" s="15"/>
      <c r="DT1333" s="15"/>
      <c r="DU1333" s="15"/>
      <c r="DV1333" s="15"/>
      <c r="DW1333" s="15"/>
      <c r="DX1333" s="20"/>
      <c r="DY1333" s="15"/>
      <c r="DZ1333" s="20"/>
      <c r="EA1333" s="15"/>
      <c r="EB1333" s="20"/>
      <c r="EC1333" s="15">
        <v>48</v>
      </c>
      <c r="ED1333" s="20">
        <v>2</v>
      </c>
      <c r="EE1333" s="15">
        <v>20</v>
      </c>
      <c r="EF1333" s="20"/>
      <c r="EG1333" s="15">
        <v>30</v>
      </c>
      <c r="EH1333" s="20">
        <v>2</v>
      </c>
      <c r="EI1333" s="15"/>
      <c r="EJ1333" s="20"/>
      <c r="EK1333" s="15"/>
      <c r="EL1333" s="20"/>
      <c r="EM1333" s="15"/>
      <c r="EN1333" s="20"/>
      <c r="EO1333" s="15"/>
      <c r="EP1333" s="20"/>
      <c r="EQ1333" s="15"/>
      <c r="ER1333" s="20"/>
      <c r="ES1333" s="15"/>
      <c r="ET1333" s="20"/>
      <c r="EU1333" s="15"/>
      <c r="EV1333" s="20"/>
      <c r="EW1333" s="15">
        <v>120</v>
      </c>
      <c r="EX1333" s="20">
        <v>1</v>
      </c>
      <c r="EY1333" s="15"/>
      <c r="EZ1333" s="20"/>
      <c r="FA1333" s="15"/>
      <c r="FB1333" s="20"/>
      <c r="FC1333" s="15"/>
      <c r="FD1333" s="20"/>
      <c r="FE1333" s="15"/>
      <c r="FF1333" s="20"/>
      <c r="FG1333" s="15"/>
      <c r="FH1333" s="20"/>
      <c r="FI1333" s="15"/>
      <c r="FJ1333" s="20"/>
      <c r="FK1333" s="15"/>
      <c r="FL1333" s="20"/>
      <c r="FM1333" s="15"/>
      <c r="FN1333" s="20"/>
      <c r="FO1333" s="15"/>
      <c r="FP1333" s="20"/>
      <c r="FQ1333" s="15">
        <v>30</v>
      </c>
      <c r="FR1333" s="20">
        <v>1</v>
      </c>
      <c r="FS1333" s="15"/>
      <c r="FT1333" s="20"/>
      <c r="FU1333" s="15"/>
      <c r="FV1333" s="20"/>
      <c r="FW1333" s="15"/>
      <c r="FX1333" s="20"/>
      <c r="FY1333" s="15"/>
      <c r="FZ1333" s="20"/>
      <c r="GA1333" s="15"/>
      <c r="GB1333" s="20"/>
      <c r="GC1333" s="15">
        <v>79</v>
      </c>
      <c r="GD1333" s="20">
        <v>4</v>
      </c>
      <c r="GE1333" s="15"/>
      <c r="GF1333" s="20"/>
      <c r="GG1333" s="170"/>
    </row>
    <row r="1334" spans="1:189" s="2" customFormat="1" ht="15" customHeight="1" x14ac:dyDescent="0.3">
      <c r="A1334" s="17" t="s">
        <v>130</v>
      </c>
      <c r="B1334" s="17" t="s">
        <v>140</v>
      </c>
      <c r="C1334" s="17" t="s">
        <v>434</v>
      </c>
      <c r="D1334" s="17" t="s">
        <v>1810</v>
      </c>
      <c r="E1334" s="15" t="str">
        <f t="shared" si="264"/>
        <v>Lucas Tang</v>
      </c>
      <c r="F1334" s="17" t="s">
        <v>135</v>
      </c>
      <c r="G1334" s="17">
        <v>999921848</v>
      </c>
      <c r="H1334" s="15">
        <f t="shared" si="265"/>
        <v>299</v>
      </c>
      <c r="I1334" s="15"/>
      <c r="J1334" s="15"/>
      <c r="K1334" s="16"/>
      <c r="L1334" s="15"/>
      <c r="M1334" s="15"/>
      <c r="N1334" s="15"/>
      <c r="O1334" s="15">
        <f t="shared" si="271"/>
        <v>20</v>
      </c>
      <c r="P1334" s="15">
        <v>0</v>
      </c>
      <c r="Q1334" s="15">
        <f t="shared" si="272"/>
        <v>0</v>
      </c>
      <c r="R1334" s="15">
        <v>0</v>
      </c>
      <c r="S1334" s="15">
        <v>0</v>
      </c>
      <c r="T1334" s="15">
        <f t="shared" si="273"/>
        <v>64</v>
      </c>
      <c r="U1334" s="15">
        <f t="shared" si="274"/>
        <v>0</v>
      </c>
      <c r="V1334" s="15"/>
      <c r="W1334" s="15"/>
      <c r="X1334" s="15"/>
      <c r="Y1334" s="15"/>
      <c r="Z1334" s="16"/>
      <c r="AA1334" s="15"/>
      <c r="AB1334" s="24"/>
      <c r="AC1334" s="15"/>
      <c r="AD1334" s="15"/>
      <c r="AE1334" s="15"/>
      <c r="AF1334" s="15"/>
      <c r="AG1334" s="15"/>
      <c r="AH1334" s="24"/>
      <c r="AI1334" s="15"/>
      <c r="AJ1334" s="15"/>
      <c r="AK1334" s="15"/>
      <c r="AL1334" s="15"/>
      <c r="AM1334" s="15"/>
      <c r="AN1334" s="24"/>
      <c r="AO1334" s="15"/>
      <c r="AP1334" s="24"/>
      <c r="AQ1334" s="15"/>
      <c r="AR1334" s="24"/>
      <c r="AS1334" s="15"/>
      <c r="AT1334" s="24"/>
      <c r="AU1334" s="15"/>
      <c r="AV1334" s="24"/>
      <c r="AW1334" s="15"/>
      <c r="AX1334" s="24"/>
      <c r="AY1334" s="15"/>
      <c r="AZ1334" s="15"/>
      <c r="BA1334" s="15"/>
      <c r="BB1334" s="15"/>
      <c r="BC1334" s="15"/>
      <c r="BD1334" s="15"/>
      <c r="BE1334" s="15"/>
      <c r="BF1334" s="24"/>
      <c r="BG1334" s="15"/>
      <c r="BH1334" s="24"/>
      <c r="BI1334" s="15"/>
      <c r="BJ1334" s="24"/>
      <c r="BK1334" s="15"/>
      <c r="BL1334" s="24"/>
      <c r="BM1334" s="15"/>
      <c r="BN1334" s="24"/>
      <c r="BO1334" s="15"/>
      <c r="BP1334" s="24"/>
      <c r="BQ1334" s="15"/>
      <c r="BR1334" s="24"/>
      <c r="BS1334" s="15"/>
      <c r="BT1334" s="24"/>
      <c r="BU1334" s="15"/>
      <c r="BV1334" s="24"/>
      <c r="BW1334" s="15"/>
      <c r="BX1334" s="24"/>
      <c r="BY1334" s="15"/>
      <c r="BZ1334" s="24"/>
      <c r="CA1334" s="15"/>
      <c r="CB1334" s="24"/>
      <c r="CC1334" s="15"/>
      <c r="CD1334" s="24"/>
      <c r="CE1334" s="15"/>
      <c r="CF1334" s="24"/>
      <c r="CG1334" s="15"/>
      <c r="CH1334" s="25"/>
      <c r="CI1334" s="15"/>
      <c r="CJ1334" s="25"/>
      <c r="CK1334" s="15"/>
      <c r="CL1334" s="25"/>
      <c r="CM1334" s="15"/>
      <c r="CN1334" s="25"/>
      <c r="CO1334" s="15"/>
      <c r="CP1334" s="25"/>
      <c r="CQ1334" s="15"/>
      <c r="CR1334" s="25"/>
      <c r="CS1334" s="15">
        <f t="shared" si="266"/>
        <v>0</v>
      </c>
      <c r="CT1334" s="15">
        <f t="shared" si="267"/>
        <v>180</v>
      </c>
      <c r="CU1334" s="15">
        <f t="shared" si="268"/>
        <v>2</v>
      </c>
      <c r="CV1334" s="15">
        <f t="shared" si="269"/>
        <v>35</v>
      </c>
      <c r="CW1334" s="15"/>
      <c r="CX1334" s="15"/>
      <c r="CY1334" s="15">
        <f t="shared" si="270"/>
        <v>0</v>
      </c>
      <c r="CZ1334" s="15">
        <f>GG1334</f>
        <v>0</v>
      </c>
      <c r="DA1334" s="19"/>
      <c r="DB1334" s="17"/>
      <c r="DC1334" s="15"/>
      <c r="DD1334" s="15"/>
      <c r="DE1334" s="17">
        <v>60</v>
      </c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7"/>
      <c r="DQ1334" s="15"/>
      <c r="DR1334" s="15"/>
      <c r="DS1334" s="15"/>
      <c r="DT1334" s="15"/>
      <c r="DU1334" s="15"/>
      <c r="DV1334" s="15"/>
      <c r="DW1334" s="15"/>
      <c r="DX1334" s="20"/>
      <c r="DY1334" s="15"/>
      <c r="DZ1334" s="20"/>
      <c r="EA1334" s="15"/>
      <c r="EB1334" s="20"/>
      <c r="EC1334" s="15">
        <v>64</v>
      </c>
      <c r="ED1334" s="20">
        <v>1</v>
      </c>
      <c r="EE1334" s="15">
        <v>20</v>
      </c>
      <c r="EF1334" s="20"/>
      <c r="EG1334" s="15"/>
      <c r="EH1334" s="20"/>
      <c r="EI1334" s="15"/>
      <c r="EJ1334" s="20"/>
      <c r="EK1334" s="15"/>
      <c r="EL1334" s="20"/>
      <c r="EM1334" s="15"/>
      <c r="EN1334" s="20"/>
      <c r="EO1334" s="15"/>
      <c r="EP1334" s="20"/>
      <c r="EQ1334" s="15"/>
      <c r="ER1334" s="20"/>
      <c r="ES1334" s="15"/>
      <c r="ET1334" s="20"/>
      <c r="EU1334" s="15"/>
      <c r="EV1334" s="20"/>
      <c r="EW1334" s="15">
        <v>120</v>
      </c>
      <c r="EX1334" s="20">
        <v>1</v>
      </c>
      <c r="EY1334" s="15"/>
      <c r="EZ1334" s="20"/>
      <c r="FA1334" s="15"/>
      <c r="FB1334" s="20"/>
      <c r="FC1334" s="15"/>
      <c r="FD1334" s="20"/>
      <c r="FE1334" s="15"/>
      <c r="FF1334" s="20"/>
      <c r="FG1334" s="15"/>
      <c r="FH1334" s="20"/>
      <c r="FI1334" s="15"/>
      <c r="FJ1334" s="20"/>
      <c r="FK1334" s="15"/>
      <c r="FL1334" s="20"/>
      <c r="FM1334" s="15"/>
      <c r="FN1334" s="20"/>
      <c r="FO1334" s="15"/>
      <c r="FP1334" s="20"/>
      <c r="FQ1334" s="15">
        <v>60</v>
      </c>
      <c r="FR1334" s="20">
        <v>1</v>
      </c>
      <c r="FS1334" s="15"/>
      <c r="FT1334" s="20"/>
      <c r="FU1334" s="15"/>
      <c r="FV1334" s="20"/>
      <c r="FW1334" s="15"/>
      <c r="FX1334" s="20"/>
      <c r="FY1334" s="15"/>
      <c r="FZ1334" s="20"/>
      <c r="GA1334" s="15"/>
      <c r="GB1334" s="20"/>
      <c r="GC1334" s="15">
        <v>35</v>
      </c>
      <c r="GD1334" s="20">
        <v>1</v>
      </c>
      <c r="GE1334" s="15"/>
      <c r="GF1334" s="20"/>
      <c r="GG1334" s="170"/>
    </row>
    <row r="1335" spans="1:189" s="2" customFormat="1" ht="15" customHeight="1" x14ac:dyDescent="0.3">
      <c r="A1335" s="17" t="s">
        <v>133</v>
      </c>
      <c r="B1335" s="17" t="s">
        <v>126</v>
      </c>
      <c r="C1335" s="17" t="s">
        <v>860</v>
      </c>
      <c r="D1335" s="17" t="s">
        <v>1223</v>
      </c>
      <c r="E1335" s="15" t="str">
        <f t="shared" si="264"/>
        <v>Sophie Lee</v>
      </c>
      <c r="F1335" s="17" t="s">
        <v>128</v>
      </c>
      <c r="G1335" s="17">
        <v>999921850</v>
      </c>
      <c r="H1335" s="15">
        <f t="shared" si="265"/>
        <v>199</v>
      </c>
      <c r="I1335" s="15"/>
      <c r="J1335" s="15"/>
      <c r="K1335" s="16"/>
      <c r="L1335" s="15"/>
      <c r="M1335" s="15"/>
      <c r="N1335" s="15"/>
      <c r="O1335" s="15">
        <f t="shared" si="271"/>
        <v>20</v>
      </c>
      <c r="P1335" s="15">
        <v>0</v>
      </c>
      <c r="Q1335" s="15">
        <f t="shared" si="272"/>
        <v>0</v>
      </c>
      <c r="R1335" s="15">
        <v>0</v>
      </c>
      <c r="S1335" s="15">
        <v>0</v>
      </c>
      <c r="T1335" s="15">
        <f t="shared" si="273"/>
        <v>0</v>
      </c>
      <c r="U1335" s="15">
        <f t="shared" si="274"/>
        <v>0</v>
      </c>
      <c r="V1335" s="15"/>
      <c r="W1335" s="15"/>
      <c r="X1335" s="15"/>
      <c r="Y1335" s="15"/>
      <c r="Z1335" s="16"/>
      <c r="AA1335" s="15"/>
      <c r="AB1335" s="24"/>
      <c r="AC1335" s="15"/>
      <c r="AD1335" s="15"/>
      <c r="AE1335" s="15"/>
      <c r="AF1335" s="15"/>
      <c r="AG1335" s="15"/>
      <c r="AH1335" s="24"/>
      <c r="AI1335" s="15"/>
      <c r="AJ1335" s="15"/>
      <c r="AK1335" s="15"/>
      <c r="AL1335" s="15"/>
      <c r="AM1335" s="15"/>
      <c r="AN1335" s="24"/>
      <c r="AO1335" s="15"/>
      <c r="AP1335" s="24"/>
      <c r="AQ1335" s="15"/>
      <c r="AR1335" s="24"/>
      <c r="AS1335" s="15"/>
      <c r="AT1335" s="24"/>
      <c r="AU1335" s="15"/>
      <c r="AV1335" s="24"/>
      <c r="AW1335" s="15"/>
      <c r="AX1335" s="24"/>
      <c r="AY1335" s="15"/>
      <c r="AZ1335" s="15"/>
      <c r="BA1335" s="15"/>
      <c r="BB1335" s="15"/>
      <c r="BC1335" s="15"/>
      <c r="BD1335" s="15"/>
      <c r="BE1335" s="15"/>
      <c r="BF1335" s="24"/>
      <c r="BG1335" s="15"/>
      <c r="BH1335" s="24"/>
      <c r="BI1335" s="15"/>
      <c r="BJ1335" s="24"/>
      <c r="BK1335" s="15"/>
      <c r="BL1335" s="24"/>
      <c r="BM1335" s="15"/>
      <c r="BN1335" s="24"/>
      <c r="BO1335" s="15"/>
      <c r="BP1335" s="24"/>
      <c r="BQ1335" s="15"/>
      <c r="BR1335" s="24"/>
      <c r="BS1335" s="15"/>
      <c r="BT1335" s="24"/>
      <c r="BU1335" s="15"/>
      <c r="BV1335" s="24"/>
      <c r="BW1335" s="15"/>
      <c r="BX1335" s="24"/>
      <c r="BY1335" s="15"/>
      <c r="BZ1335" s="24"/>
      <c r="CA1335" s="15"/>
      <c r="CB1335" s="24"/>
      <c r="CC1335" s="15"/>
      <c r="CD1335" s="24"/>
      <c r="CE1335" s="15"/>
      <c r="CF1335" s="24"/>
      <c r="CG1335" s="15"/>
      <c r="CH1335" s="25"/>
      <c r="CI1335" s="15"/>
      <c r="CJ1335" s="25"/>
      <c r="CK1335" s="15"/>
      <c r="CL1335" s="25"/>
      <c r="CM1335" s="15"/>
      <c r="CN1335" s="25"/>
      <c r="CO1335" s="15"/>
      <c r="CP1335" s="25"/>
      <c r="CQ1335" s="15"/>
      <c r="CR1335" s="25"/>
      <c r="CS1335" s="15">
        <f t="shared" si="266"/>
        <v>0</v>
      </c>
      <c r="CT1335" s="15">
        <f t="shared" si="267"/>
        <v>135</v>
      </c>
      <c r="CU1335" s="15">
        <f t="shared" si="268"/>
        <v>2</v>
      </c>
      <c r="CV1335" s="15">
        <f t="shared" si="269"/>
        <v>44</v>
      </c>
      <c r="CW1335" s="15"/>
      <c r="CX1335" s="15"/>
      <c r="CY1335" s="15">
        <f t="shared" si="270"/>
        <v>0</v>
      </c>
      <c r="CZ1335" s="15">
        <f>GG1335</f>
        <v>0</v>
      </c>
      <c r="DA1335" s="19"/>
      <c r="DB1335" s="17"/>
      <c r="DC1335" s="15"/>
      <c r="DD1335" s="15"/>
      <c r="DE1335" s="17">
        <v>90</v>
      </c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7"/>
      <c r="DQ1335" s="15"/>
      <c r="DR1335" s="15"/>
      <c r="DS1335" s="15"/>
      <c r="DT1335" s="15"/>
      <c r="DU1335" s="15"/>
      <c r="DV1335" s="15"/>
      <c r="DW1335" s="15"/>
      <c r="DX1335" s="20"/>
      <c r="DY1335" s="15"/>
      <c r="DZ1335" s="20"/>
      <c r="EA1335" s="15"/>
      <c r="EB1335" s="20"/>
      <c r="EC1335" s="15"/>
      <c r="ED1335" s="20"/>
      <c r="EE1335" s="15">
        <v>20</v>
      </c>
      <c r="EF1335" s="20"/>
      <c r="EG1335" s="15"/>
      <c r="EH1335" s="20"/>
      <c r="EI1335" s="15"/>
      <c r="EJ1335" s="20"/>
      <c r="EK1335" s="15"/>
      <c r="EL1335" s="20"/>
      <c r="EM1335" s="15"/>
      <c r="EN1335" s="20"/>
      <c r="EO1335" s="15"/>
      <c r="EP1335" s="20"/>
      <c r="EQ1335" s="15"/>
      <c r="ER1335" s="20"/>
      <c r="ES1335" s="15"/>
      <c r="ET1335" s="20"/>
      <c r="EU1335" s="15"/>
      <c r="EV1335" s="20"/>
      <c r="EW1335" s="15">
        <v>45</v>
      </c>
      <c r="EX1335" s="20">
        <v>2</v>
      </c>
      <c r="EY1335" s="15"/>
      <c r="EZ1335" s="20"/>
      <c r="FA1335" s="15"/>
      <c r="FB1335" s="20"/>
      <c r="FC1335" s="15"/>
      <c r="FD1335" s="20"/>
      <c r="FE1335" s="15"/>
      <c r="FF1335" s="20"/>
      <c r="FG1335" s="15"/>
      <c r="FH1335" s="20"/>
      <c r="FI1335" s="15"/>
      <c r="FJ1335" s="20"/>
      <c r="FK1335" s="15"/>
      <c r="FL1335" s="20"/>
      <c r="FM1335" s="15"/>
      <c r="FN1335" s="20"/>
      <c r="FO1335" s="15"/>
      <c r="FP1335" s="20"/>
      <c r="FQ1335" s="15">
        <v>90</v>
      </c>
      <c r="FR1335" s="20">
        <v>2</v>
      </c>
      <c r="FS1335" s="15"/>
      <c r="FT1335" s="20"/>
      <c r="FU1335" s="15"/>
      <c r="FV1335" s="20"/>
      <c r="FW1335" s="15"/>
      <c r="FX1335" s="20"/>
      <c r="FY1335" s="15"/>
      <c r="FZ1335" s="20"/>
      <c r="GA1335" s="15"/>
      <c r="GB1335" s="20"/>
      <c r="GC1335" s="15">
        <v>44</v>
      </c>
      <c r="GD1335" s="20" t="s">
        <v>129</v>
      </c>
      <c r="GE1335" s="15"/>
      <c r="GF1335" s="20"/>
      <c r="GG1335" s="170"/>
    </row>
    <row r="1336" spans="1:189" s="2" customFormat="1" ht="15" customHeight="1" x14ac:dyDescent="0.3">
      <c r="A1336" s="15" t="s">
        <v>130</v>
      </c>
      <c r="B1336" s="15" t="s">
        <v>142</v>
      </c>
      <c r="C1336" s="15" t="s">
        <v>1401</v>
      </c>
      <c r="D1336" s="15" t="s">
        <v>1400</v>
      </c>
      <c r="E1336" s="15" t="str">
        <f t="shared" si="264"/>
        <v>Avantika Mengade</v>
      </c>
      <c r="F1336" s="15" t="s">
        <v>128</v>
      </c>
      <c r="G1336" s="15">
        <v>999921853</v>
      </c>
      <c r="H1336" s="15">
        <f t="shared" si="265"/>
        <v>34</v>
      </c>
      <c r="I1336" s="17"/>
      <c r="J1336" s="17"/>
      <c r="K1336" s="21"/>
      <c r="L1336" s="15"/>
      <c r="M1336" s="15"/>
      <c r="N1336" s="15"/>
      <c r="O1336" s="15">
        <f t="shared" si="271"/>
        <v>0</v>
      </c>
      <c r="P1336" s="15">
        <v>0</v>
      </c>
      <c r="Q1336" s="15">
        <f t="shared" si="272"/>
        <v>0</v>
      </c>
      <c r="R1336" s="15">
        <v>0</v>
      </c>
      <c r="S1336" s="15">
        <v>0</v>
      </c>
      <c r="T1336" s="15">
        <f t="shared" si="273"/>
        <v>0</v>
      </c>
      <c r="U1336" s="15">
        <f t="shared" si="274"/>
        <v>0</v>
      </c>
      <c r="V1336" s="15"/>
      <c r="W1336" s="15"/>
      <c r="X1336" s="15"/>
      <c r="Y1336" s="15"/>
      <c r="Z1336" s="21"/>
      <c r="AA1336" s="17"/>
      <c r="AB1336" s="17"/>
      <c r="AC1336" s="17"/>
      <c r="AD1336" s="17"/>
      <c r="AE1336" s="17"/>
      <c r="AF1336" s="24"/>
      <c r="AG1336" s="17"/>
      <c r="AH1336" s="24"/>
      <c r="AI1336" s="17"/>
      <c r="AJ1336" s="24"/>
      <c r="AK1336" s="17"/>
      <c r="AL1336" s="24"/>
      <c r="AM1336" s="17"/>
      <c r="AN1336" s="24"/>
      <c r="AO1336" s="17"/>
      <c r="AP1336" s="24"/>
      <c r="AQ1336" s="17"/>
      <c r="AR1336" s="24"/>
      <c r="AS1336" s="17"/>
      <c r="AT1336" s="24"/>
      <c r="AU1336" s="17"/>
      <c r="AV1336" s="24"/>
      <c r="AW1336" s="17"/>
      <c r="AX1336" s="24"/>
      <c r="AY1336" s="17"/>
      <c r="AZ1336" s="17"/>
      <c r="BA1336" s="17"/>
      <c r="BB1336" s="24"/>
      <c r="BC1336" s="17"/>
      <c r="BD1336" s="24"/>
      <c r="BE1336" s="17"/>
      <c r="BF1336" s="24"/>
      <c r="BG1336" s="17"/>
      <c r="BH1336" s="24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24"/>
      <c r="CQ1336" s="17"/>
      <c r="CR1336" s="24"/>
      <c r="CS1336" s="15">
        <f t="shared" si="266"/>
        <v>0</v>
      </c>
      <c r="CT1336" s="15">
        <f t="shared" si="267"/>
        <v>34</v>
      </c>
      <c r="CU1336" s="15">
        <f t="shared" si="268"/>
        <v>1</v>
      </c>
      <c r="CV1336" s="15">
        <f t="shared" si="269"/>
        <v>0</v>
      </c>
      <c r="CW1336" s="15"/>
      <c r="CX1336" s="15"/>
      <c r="CY1336" s="15">
        <f t="shared" si="270"/>
        <v>0</v>
      </c>
      <c r="CZ1336" s="15">
        <f>GG1336</f>
        <v>0</v>
      </c>
      <c r="DA1336" s="20"/>
      <c r="DB1336" s="17"/>
      <c r="DC1336" s="15"/>
      <c r="DD1336" s="15">
        <v>68</v>
      </c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7"/>
      <c r="DQ1336" s="15"/>
      <c r="DR1336" s="15"/>
      <c r="DS1336" s="15"/>
      <c r="DT1336" s="15"/>
      <c r="DU1336" s="15"/>
      <c r="DV1336" s="15"/>
      <c r="DW1336" s="15">
        <v>26.8</v>
      </c>
      <c r="DX1336" s="20">
        <v>6</v>
      </c>
      <c r="DY1336" s="15"/>
      <c r="DZ1336" s="20"/>
      <c r="EA1336" s="15"/>
      <c r="EB1336" s="20"/>
      <c r="EC1336" s="15"/>
      <c r="ED1336" s="20"/>
      <c r="EE1336" s="15"/>
      <c r="EF1336" s="20"/>
      <c r="EG1336" s="15"/>
      <c r="EH1336" s="20"/>
      <c r="EI1336" s="15"/>
      <c r="EJ1336" s="20"/>
      <c r="EK1336" s="15"/>
      <c r="EL1336" s="20"/>
      <c r="EM1336" s="15"/>
      <c r="EN1336" s="20"/>
      <c r="EO1336" s="15"/>
      <c r="EP1336" s="20"/>
      <c r="EQ1336" s="15"/>
      <c r="ER1336" s="20"/>
      <c r="ES1336" s="15"/>
      <c r="ET1336" s="20"/>
      <c r="EU1336" s="15"/>
      <c r="EV1336" s="20"/>
      <c r="EW1336" s="15"/>
      <c r="EX1336" s="20"/>
      <c r="EY1336" s="15">
        <v>34</v>
      </c>
      <c r="EZ1336" s="20">
        <v>3</v>
      </c>
      <c r="FA1336" s="15"/>
      <c r="FB1336" s="20"/>
      <c r="FC1336" s="15"/>
      <c r="FD1336" s="20"/>
      <c r="FE1336" s="15"/>
      <c r="FF1336" s="20"/>
      <c r="FG1336" s="15"/>
      <c r="FH1336" s="20"/>
      <c r="FI1336" s="15"/>
      <c r="FJ1336" s="20"/>
      <c r="FK1336" s="15"/>
      <c r="FL1336" s="20"/>
      <c r="FM1336" s="15"/>
      <c r="FN1336" s="20"/>
      <c r="FO1336" s="15"/>
      <c r="FP1336" s="20"/>
      <c r="FQ1336" s="15"/>
      <c r="FR1336" s="20"/>
      <c r="FS1336" s="15"/>
      <c r="FT1336" s="20"/>
      <c r="FU1336" s="15"/>
      <c r="FV1336" s="20"/>
      <c r="FW1336" s="15"/>
      <c r="FX1336" s="20"/>
      <c r="FY1336" s="15"/>
      <c r="FZ1336" s="20"/>
      <c r="GA1336" s="15"/>
      <c r="GB1336" s="20"/>
      <c r="GC1336" s="15"/>
      <c r="GD1336" s="20"/>
      <c r="GE1336" s="15"/>
      <c r="GF1336" s="20"/>
      <c r="GG1336" s="170"/>
    </row>
    <row r="1337" spans="1:189" s="2" customFormat="1" ht="15" customHeight="1" x14ac:dyDescent="0.3">
      <c r="A1337" s="15" t="s">
        <v>146</v>
      </c>
      <c r="B1337" s="15" t="s">
        <v>142</v>
      </c>
      <c r="C1337" s="15" t="s">
        <v>1399</v>
      </c>
      <c r="D1337" s="15" t="s">
        <v>1400</v>
      </c>
      <c r="E1337" s="15" t="str">
        <f t="shared" si="264"/>
        <v>Avaneesh Mengade</v>
      </c>
      <c r="F1337" s="15" t="s">
        <v>135</v>
      </c>
      <c r="G1337" s="15">
        <v>999921854</v>
      </c>
      <c r="H1337" s="15">
        <f t="shared" si="265"/>
        <v>59</v>
      </c>
      <c r="I1337" s="17"/>
      <c r="J1337" s="17">
        <f>(O1337+P1337+R1337+S1337+T1337+U1337)/2</f>
        <v>8</v>
      </c>
      <c r="K1337" s="21"/>
      <c r="L1337" s="15"/>
      <c r="M1337" s="15"/>
      <c r="N1337" s="15"/>
      <c r="O1337" s="15">
        <f t="shared" si="271"/>
        <v>0</v>
      </c>
      <c r="P1337" s="15">
        <v>0</v>
      </c>
      <c r="Q1337" s="15">
        <f t="shared" si="272"/>
        <v>0</v>
      </c>
      <c r="R1337" s="15">
        <v>0</v>
      </c>
      <c r="S1337" s="15">
        <v>0</v>
      </c>
      <c r="T1337" s="15">
        <f t="shared" si="273"/>
        <v>16</v>
      </c>
      <c r="U1337" s="15">
        <f t="shared" si="274"/>
        <v>0</v>
      </c>
      <c r="V1337" s="15"/>
      <c r="W1337" s="15"/>
      <c r="X1337" s="15"/>
      <c r="Y1337" s="15"/>
      <c r="Z1337" s="21"/>
      <c r="AA1337" s="17"/>
      <c r="AB1337" s="17"/>
      <c r="AC1337" s="17"/>
      <c r="AD1337" s="17"/>
      <c r="AE1337" s="17"/>
      <c r="AF1337" s="24"/>
      <c r="AG1337" s="17"/>
      <c r="AH1337" s="24"/>
      <c r="AI1337" s="17"/>
      <c r="AJ1337" s="24"/>
      <c r="AK1337" s="17"/>
      <c r="AL1337" s="24"/>
      <c r="AM1337" s="17"/>
      <c r="AN1337" s="24"/>
      <c r="AO1337" s="17"/>
      <c r="AP1337" s="24"/>
      <c r="AQ1337" s="17"/>
      <c r="AR1337" s="24"/>
      <c r="AS1337" s="17"/>
      <c r="AT1337" s="24"/>
      <c r="AU1337" s="17"/>
      <c r="AV1337" s="24"/>
      <c r="AW1337" s="17"/>
      <c r="AX1337" s="24"/>
      <c r="AY1337" s="17"/>
      <c r="AZ1337" s="17"/>
      <c r="BA1337" s="17"/>
      <c r="BB1337" s="24"/>
      <c r="BC1337" s="17"/>
      <c r="BD1337" s="24"/>
      <c r="BE1337" s="17"/>
      <c r="BF1337" s="24"/>
      <c r="BG1337" s="17"/>
      <c r="BH1337" s="24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24"/>
      <c r="CQ1337" s="17"/>
      <c r="CR1337" s="24"/>
      <c r="CS1337" s="15">
        <f t="shared" si="266"/>
        <v>0</v>
      </c>
      <c r="CT1337" s="15">
        <f t="shared" si="267"/>
        <v>51</v>
      </c>
      <c r="CU1337" s="15">
        <f t="shared" si="268"/>
        <v>1</v>
      </c>
      <c r="CV1337" s="15">
        <f t="shared" si="269"/>
        <v>0</v>
      </c>
      <c r="CW1337" s="15"/>
      <c r="CX1337" s="15"/>
      <c r="CY1337" s="15">
        <f t="shared" si="270"/>
        <v>0</v>
      </c>
      <c r="CZ1337" s="15">
        <f>GG1337</f>
        <v>0</v>
      </c>
      <c r="DA1337" s="20"/>
      <c r="DB1337" s="17"/>
      <c r="DC1337" s="15"/>
      <c r="DD1337" s="15">
        <f>0.3*60</f>
        <v>18</v>
      </c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7"/>
      <c r="DQ1337" s="15"/>
      <c r="DR1337" s="15"/>
      <c r="DS1337" s="15"/>
      <c r="DT1337" s="15"/>
      <c r="DU1337" s="15"/>
      <c r="DV1337" s="15"/>
      <c r="DW1337" s="15">
        <v>14</v>
      </c>
      <c r="DX1337" s="20">
        <v>1</v>
      </c>
      <c r="DY1337" s="15"/>
      <c r="DZ1337" s="20"/>
      <c r="EA1337" s="15"/>
      <c r="EB1337" s="20"/>
      <c r="EC1337" s="15">
        <v>16</v>
      </c>
      <c r="ED1337" s="20">
        <v>1</v>
      </c>
      <c r="EE1337" s="15"/>
      <c r="EF1337" s="20"/>
      <c r="EG1337" s="15"/>
      <c r="EH1337" s="20"/>
      <c r="EI1337" s="15"/>
      <c r="EJ1337" s="20"/>
      <c r="EK1337" s="15"/>
      <c r="EL1337" s="20"/>
      <c r="EM1337" s="15"/>
      <c r="EN1337" s="20"/>
      <c r="EO1337" s="15"/>
      <c r="EP1337" s="20"/>
      <c r="EQ1337" s="15"/>
      <c r="ER1337" s="20"/>
      <c r="ES1337" s="15"/>
      <c r="ET1337" s="20"/>
      <c r="EU1337" s="15"/>
      <c r="EV1337" s="20"/>
      <c r="EW1337" s="15"/>
      <c r="EX1337" s="20"/>
      <c r="EY1337" s="15">
        <v>51</v>
      </c>
      <c r="EZ1337" s="20">
        <v>8</v>
      </c>
      <c r="FA1337" s="15"/>
      <c r="FB1337" s="20"/>
      <c r="FC1337" s="15"/>
      <c r="FD1337" s="20"/>
      <c r="FE1337" s="15"/>
      <c r="FF1337" s="20"/>
      <c r="FG1337" s="15"/>
      <c r="FH1337" s="20"/>
      <c r="FI1337" s="15"/>
      <c r="FJ1337" s="20"/>
      <c r="FK1337" s="15"/>
      <c r="FL1337" s="20"/>
      <c r="FM1337" s="15"/>
      <c r="FN1337" s="20"/>
      <c r="FO1337" s="15"/>
      <c r="FP1337" s="20"/>
      <c r="FQ1337" s="15"/>
      <c r="FR1337" s="20"/>
      <c r="FS1337" s="15"/>
      <c r="FT1337" s="20"/>
      <c r="FU1337" s="15"/>
      <c r="FV1337" s="20"/>
      <c r="FW1337" s="15"/>
      <c r="FX1337" s="20"/>
      <c r="FY1337" s="15"/>
      <c r="FZ1337" s="20"/>
      <c r="GA1337" s="15"/>
      <c r="GB1337" s="20"/>
      <c r="GC1337" s="15"/>
      <c r="GD1337" s="20"/>
      <c r="GE1337" s="15"/>
      <c r="GF1337" s="20"/>
      <c r="GG1337" s="170"/>
    </row>
    <row r="1338" spans="1:189" s="2" customFormat="1" ht="15" customHeight="1" x14ac:dyDescent="0.3">
      <c r="A1338" s="17" t="s">
        <v>125</v>
      </c>
      <c r="B1338" s="17" t="s">
        <v>134</v>
      </c>
      <c r="C1338" s="17" t="s">
        <v>254</v>
      </c>
      <c r="D1338" s="17" t="s">
        <v>546</v>
      </c>
      <c r="E1338" s="15" t="str">
        <f t="shared" si="264"/>
        <v>Renee Lin</v>
      </c>
      <c r="F1338" s="17" t="s">
        <v>128</v>
      </c>
      <c r="G1338" s="17">
        <v>999921881</v>
      </c>
      <c r="H1338" s="15">
        <f t="shared" si="265"/>
        <v>30</v>
      </c>
      <c r="I1338" s="15"/>
      <c r="J1338" s="15"/>
      <c r="K1338" s="16"/>
      <c r="L1338" s="15"/>
      <c r="M1338" s="15"/>
      <c r="N1338" s="15"/>
      <c r="O1338" s="15">
        <f t="shared" si="271"/>
        <v>0</v>
      </c>
      <c r="P1338" s="15">
        <v>0</v>
      </c>
      <c r="Q1338" s="15">
        <f t="shared" si="272"/>
        <v>0</v>
      </c>
      <c r="R1338" s="15">
        <v>0</v>
      </c>
      <c r="S1338" s="15">
        <v>0</v>
      </c>
      <c r="T1338" s="15">
        <f t="shared" si="273"/>
        <v>0</v>
      </c>
      <c r="U1338" s="15">
        <f t="shared" si="274"/>
        <v>0</v>
      </c>
      <c r="V1338" s="15"/>
      <c r="W1338" s="15"/>
      <c r="X1338" s="15"/>
      <c r="Y1338" s="15"/>
      <c r="Z1338" s="16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>
        <f t="shared" si="266"/>
        <v>0</v>
      </c>
      <c r="CT1338" s="15">
        <f t="shared" si="267"/>
        <v>30</v>
      </c>
      <c r="CU1338" s="15">
        <f t="shared" si="268"/>
        <v>1</v>
      </c>
      <c r="CV1338" s="15">
        <f t="shared" si="269"/>
        <v>0</v>
      </c>
      <c r="CW1338" s="15"/>
      <c r="CX1338" s="15"/>
      <c r="CY1338" s="15">
        <f t="shared" si="270"/>
        <v>0</v>
      </c>
      <c r="CZ1338" s="15">
        <f>GG1338</f>
        <v>0</v>
      </c>
      <c r="DA1338" s="16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20"/>
      <c r="DY1338" s="15"/>
      <c r="DZ1338" s="20"/>
      <c r="EA1338" s="15"/>
      <c r="EB1338" s="20"/>
      <c r="EC1338" s="15"/>
      <c r="ED1338" s="20"/>
      <c r="EE1338" s="15"/>
      <c r="EF1338" s="20"/>
      <c r="EG1338" s="15"/>
      <c r="EH1338" s="20"/>
      <c r="EI1338" s="24"/>
      <c r="EJ1338" s="20"/>
      <c r="EK1338" s="15"/>
      <c r="EL1338" s="20"/>
      <c r="EM1338" s="15"/>
      <c r="EN1338" s="20"/>
      <c r="EO1338" s="15"/>
      <c r="EP1338" s="20"/>
      <c r="EQ1338" s="15"/>
      <c r="ER1338" s="20"/>
      <c r="ES1338" s="15"/>
      <c r="ET1338" s="20"/>
      <c r="EU1338" s="15"/>
      <c r="EV1338" s="20"/>
      <c r="EW1338" s="15"/>
      <c r="EX1338" s="16"/>
      <c r="EY1338" s="15"/>
      <c r="EZ1338" s="20"/>
      <c r="FA1338" s="15"/>
      <c r="FB1338" s="20"/>
      <c r="FC1338" s="15"/>
      <c r="FD1338" s="20"/>
      <c r="FE1338" s="15"/>
      <c r="FF1338" s="20"/>
      <c r="FG1338" s="15"/>
      <c r="FH1338" s="20"/>
      <c r="FI1338" s="15"/>
      <c r="FJ1338" s="20"/>
      <c r="FK1338" s="15"/>
      <c r="FL1338" s="20"/>
      <c r="FM1338" s="15"/>
      <c r="FN1338" s="20"/>
      <c r="FO1338" s="15"/>
      <c r="FP1338" s="20"/>
      <c r="FQ1338" s="15"/>
      <c r="FR1338" s="20"/>
      <c r="FS1338" s="15">
        <v>30</v>
      </c>
      <c r="FT1338" s="20">
        <v>1</v>
      </c>
      <c r="FU1338" s="15"/>
      <c r="FV1338" s="20"/>
      <c r="FW1338" s="15"/>
      <c r="FX1338" s="20"/>
      <c r="FY1338" s="15"/>
      <c r="FZ1338" s="20"/>
      <c r="GA1338" s="15"/>
      <c r="GB1338" s="20"/>
      <c r="GC1338" s="15"/>
      <c r="GD1338" s="20"/>
      <c r="GE1338" s="15"/>
      <c r="GF1338" s="20"/>
      <c r="GG1338" s="170"/>
    </row>
    <row r="1339" spans="1:189" s="2" customFormat="1" ht="15" customHeight="1" x14ac:dyDescent="0.3">
      <c r="A1339" s="85" t="s">
        <v>2906</v>
      </c>
      <c r="B1339" s="85" t="s">
        <v>138</v>
      </c>
      <c r="C1339" s="85" t="s">
        <v>4063</v>
      </c>
      <c r="D1339" s="85" t="s">
        <v>540</v>
      </c>
      <c r="E1339" s="15" t="str">
        <f t="shared" si="264"/>
        <v>Yeun-ah Choi</v>
      </c>
      <c r="F1339" s="85" t="s">
        <v>128</v>
      </c>
      <c r="G1339" s="15">
        <v>999921884</v>
      </c>
      <c r="H1339" s="15">
        <f t="shared" si="265"/>
        <v>30</v>
      </c>
      <c r="I1339" s="15"/>
      <c r="J1339" s="15"/>
      <c r="K1339" s="16"/>
      <c r="L1339" s="15"/>
      <c r="M1339" s="15"/>
      <c r="N1339" s="15"/>
      <c r="O1339" s="15">
        <f t="shared" si="271"/>
        <v>0</v>
      </c>
      <c r="P1339" s="15">
        <v>0</v>
      </c>
      <c r="Q1339" s="15">
        <f t="shared" si="272"/>
        <v>0</v>
      </c>
      <c r="R1339" s="15">
        <v>0</v>
      </c>
      <c r="S1339" s="15">
        <v>0</v>
      </c>
      <c r="T1339" s="15">
        <f t="shared" si="273"/>
        <v>0</v>
      </c>
      <c r="U1339" s="15">
        <f t="shared" si="274"/>
        <v>0</v>
      </c>
      <c r="V1339" s="15"/>
      <c r="W1339" s="15"/>
      <c r="X1339" s="15"/>
      <c r="Y1339" s="15"/>
      <c r="Z1339" s="16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>
        <f t="shared" si="266"/>
        <v>0</v>
      </c>
      <c r="CT1339" s="15">
        <f t="shared" si="267"/>
        <v>30</v>
      </c>
      <c r="CU1339" s="15">
        <f t="shared" si="268"/>
        <v>0</v>
      </c>
      <c r="CV1339" s="15">
        <f t="shared" si="269"/>
        <v>0</v>
      </c>
      <c r="CW1339" s="15"/>
      <c r="CX1339" s="15"/>
      <c r="CY1339" s="15">
        <f t="shared" si="270"/>
        <v>0</v>
      </c>
      <c r="CZ1339" s="15">
        <f>GG1339</f>
        <v>0</v>
      </c>
      <c r="DA1339" s="16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20"/>
      <c r="DY1339" s="15"/>
      <c r="DZ1339" s="20"/>
      <c r="EA1339" s="15"/>
      <c r="EB1339" s="20"/>
      <c r="EC1339" s="15"/>
      <c r="ED1339" s="20"/>
      <c r="EE1339" s="15"/>
      <c r="EF1339" s="20"/>
      <c r="EG1339" s="15"/>
      <c r="EH1339" s="20"/>
      <c r="EI1339" s="15"/>
      <c r="EJ1339" s="20"/>
      <c r="EK1339" s="15"/>
      <c r="EL1339" s="20"/>
      <c r="EM1339" s="15"/>
      <c r="EN1339" s="20"/>
      <c r="EO1339" s="15"/>
      <c r="EP1339" s="20"/>
      <c r="EQ1339" s="15"/>
      <c r="ER1339" s="20"/>
      <c r="ES1339" s="15"/>
      <c r="ET1339" s="20"/>
      <c r="EU1339" s="15"/>
      <c r="EV1339" s="20"/>
      <c r="EW1339" s="15"/>
      <c r="EX1339" s="20"/>
      <c r="EY1339" s="15"/>
      <c r="EZ1339" s="20"/>
      <c r="FA1339" s="15"/>
      <c r="FB1339" s="20"/>
      <c r="FC1339" s="15"/>
      <c r="FD1339" s="20"/>
      <c r="FE1339" s="15"/>
      <c r="FF1339" s="20"/>
      <c r="FG1339" s="15"/>
      <c r="FH1339" s="20"/>
      <c r="FI1339" s="15"/>
      <c r="FJ1339" s="20"/>
      <c r="FK1339" s="15"/>
      <c r="FL1339" s="16"/>
      <c r="FM1339" s="15"/>
      <c r="FN1339" s="16"/>
      <c r="FO1339" s="15">
        <v>30</v>
      </c>
      <c r="FP1339" s="20"/>
      <c r="FQ1339" s="15"/>
      <c r="FR1339" s="16"/>
      <c r="FS1339" s="15"/>
      <c r="FT1339" s="20"/>
      <c r="FU1339" s="15"/>
      <c r="FV1339" s="20"/>
      <c r="FW1339" s="15"/>
      <c r="FX1339" s="20"/>
      <c r="FY1339" s="15"/>
      <c r="FZ1339" s="20"/>
      <c r="GA1339" s="15"/>
      <c r="GB1339" s="20"/>
      <c r="GC1339" s="15"/>
      <c r="GD1339" s="20"/>
      <c r="GE1339" s="15"/>
      <c r="GF1339" s="20"/>
      <c r="GG1339" s="170"/>
    </row>
    <row r="1340" spans="1:189" s="2" customFormat="1" ht="15" customHeight="1" x14ac:dyDescent="0.3">
      <c r="A1340" s="82" t="s">
        <v>130</v>
      </c>
      <c r="B1340" s="82" t="s">
        <v>142</v>
      </c>
      <c r="C1340" s="82" t="s">
        <v>2817</v>
      </c>
      <c r="D1340" s="82" t="s">
        <v>2030</v>
      </c>
      <c r="E1340" s="15" t="str">
        <f t="shared" si="264"/>
        <v xml:space="preserve"> Po Lun Ting</v>
      </c>
      <c r="F1340" s="82" t="s">
        <v>135</v>
      </c>
      <c r="G1340" s="82">
        <v>999921885</v>
      </c>
      <c r="H1340" s="15">
        <f t="shared" si="265"/>
        <v>38</v>
      </c>
      <c r="I1340" s="15"/>
      <c r="J1340" s="15"/>
      <c r="K1340" s="16"/>
      <c r="L1340" s="15"/>
      <c r="M1340" s="15"/>
      <c r="N1340" s="15"/>
      <c r="O1340" s="15">
        <f t="shared" si="271"/>
        <v>0</v>
      </c>
      <c r="P1340" s="15">
        <v>0</v>
      </c>
      <c r="Q1340" s="15">
        <f t="shared" si="272"/>
        <v>0</v>
      </c>
      <c r="R1340" s="15">
        <v>0</v>
      </c>
      <c r="S1340" s="15">
        <v>0</v>
      </c>
      <c r="T1340" s="15">
        <f t="shared" si="273"/>
        <v>0</v>
      </c>
      <c r="U1340" s="15">
        <f t="shared" si="274"/>
        <v>0</v>
      </c>
      <c r="V1340" s="15"/>
      <c r="W1340" s="15"/>
      <c r="X1340" s="15"/>
      <c r="Y1340" s="15"/>
      <c r="Z1340" s="16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>
        <f t="shared" si="266"/>
        <v>0</v>
      </c>
      <c r="CT1340" s="15">
        <f t="shared" si="267"/>
        <v>38</v>
      </c>
      <c r="CU1340" s="15">
        <f t="shared" si="268"/>
        <v>0</v>
      </c>
      <c r="CV1340" s="15">
        <f t="shared" si="269"/>
        <v>0</v>
      </c>
      <c r="CW1340" s="15"/>
      <c r="CX1340" s="15"/>
      <c r="CY1340" s="15">
        <f t="shared" si="270"/>
        <v>0</v>
      </c>
      <c r="CZ1340" s="15">
        <f>GG1340</f>
        <v>0</v>
      </c>
      <c r="DA1340" s="16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20"/>
      <c r="DY1340" s="15"/>
      <c r="DZ1340" s="20"/>
      <c r="EA1340" s="15"/>
      <c r="EB1340" s="20"/>
      <c r="EC1340" s="15"/>
      <c r="ED1340" s="20"/>
      <c r="EE1340" s="15"/>
      <c r="EF1340" s="20"/>
      <c r="EG1340" s="15"/>
      <c r="EH1340" s="20"/>
      <c r="EI1340" s="15"/>
      <c r="EJ1340" s="20"/>
      <c r="EK1340" s="15"/>
      <c r="EL1340" s="20"/>
      <c r="EM1340" s="15"/>
      <c r="EN1340" s="20"/>
      <c r="EO1340" s="15"/>
      <c r="EP1340" s="20"/>
      <c r="EQ1340" s="15"/>
      <c r="ER1340" s="20"/>
      <c r="ES1340" s="15"/>
      <c r="ET1340" s="20"/>
      <c r="EU1340" s="15"/>
      <c r="EV1340" s="20"/>
      <c r="EW1340" s="15">
        <v>38</v>
      </c>
      <c r="EX1340" s="20" t="s">
        <v>129</v>
      </c>
      <c r="EY1340" s="15"/>
      <c r="EZ1340" s="20"/>
      <c r="FA1340" s="15"/>
      <c r="FB1340" s="20"/>
      <c r="FC1340" s="15"/>
      <c r="FD1340" s="20"/>
      <c r="FE1340" s="15"/>
      <c r="FF1340" s="20"/>
      <c r="FG1340" s="15"/>
      <c r="FH1340" s="20"/>
      <c r="FI1340" s="15"/>
      <c r="FJ1340" s="20"/>
      <c r="FK1340" s="15"/>
      <c r="FL1340" s="20"/>
      <c r="FM1340" s="15"/>
      <c r="FN1340" s="20"/>
      <c r="FO1340" s="15"/>
      <c r="FP1340" s="20"/>
      <c r="FQ1340" s="15"/>
      <c r="FR1340" s="20"/>
      <c r="FS1340" s="15"/>
      <c r="FT1340" s="20"/>
      <c r="FU1340" s="15"/>
      <c r="FV1340" s="20"/>
      <c r="FW1340" s="15"/>
      <c r="FX1340" s="20"/>
      <c r="FY1340" s="15"/>
      <c r="FZ1340" s="20"/>
      <c r="GA1340" s="15"/>
      <c r="GB1340" s="20"/>
      <c r="GC1340" s="15"/>
      <c r="GD1340" s="20"/>
      <c r="GE1340" s="15"/>
      <c r="GF1340" s="20"/>
      <c r="GG1340" s="170"/>
    </row>
    <row r="1341" spans="1:189" s="2" customFormat="1" ht="15" customHeight="1" x14ac:dyDescent="0.3">
      <c r="A1341" s="15" t="s">
        <v>130</v>
      </c>
      <c r="B1341" s="15" t="s">
        <v>140</v>
      </c>
      <c r="C1341" s="15" t="s">
        <v>949</v>
      </c>
      <c r="D1341" s="15" t="s">
        <v>1162</v>
      </c>
      <c r="E1341" s="15" t="str">
        <f t="shared" si="264"/>
        <v>Eva Kralikova</v>
      </c>
      <c r="F1341" s="15" t="s">
        <v>128</v>
      </c>
      <c r="G1341" s="15">
        <v>999921887</v>
      </c>
      <c r="H1341" s="15">
        <f t="shared" si="265"/>
        <v>80</v>
      </c>
      <c r="I1341" s="17"/>
      <c r="J1341" s="17"/>
      <c r="K1341" s="21"/>
      <c r="L1341" s="15"/>
      <c r="M1341" s="15"/>
      <c r="N1341" s="15"/>
      <c r="O1341" s="15">
        <f t="shared" si="271"/>
        <v>20</v>
      </c>
      <c r="P1341" s="15">
        <v>0</v>
      </c>
      <c r="Q1341" s="15">
        <f t="shared" si="272"/>
        <v>0</v>
      </c>
      <c r="R1341" s="15">
        <v>0</v>
      </c>
      <c r="S1341" s="15">
        <v>0</v>
      </c>
      <c r="T1341" s="15">
        <f t="shared" si="273"/>
        <v>0</v>
      </c>
      <c r="U1341" s="15">
        <f t="shared" si="274"/>
        <v>0</v>
      </c>
      <c r="V1341" s="15"/>
      <c r="W1341" s="15"/>
      <c r="X1341" s="15"/>
      <c r="Y1341" s="15"/>
      <c r="Z1341" s="21"/>
      <c r="AA1341" s="17"/>
      <c r="AB1341" s="17"/>
      <c r="AC1341" s="17"/>
      <c r="AD1341" s="17"/>
      <c r="AE1341" s="17"/>
      <c r="AF1341" s="24"/>
      <c r="AG1341" s="17"/>
      <c r="AH1341" s="24"/>
      <c r="AI1341" s="17"/>
      <c r="AJ1341" s="24"/>
      <c r="AK1341" s="17"/>
      <c r="AL1341" s="24"/>
      <c r="AM1341" s="17"/>
      <c r="AN1341" s="24"/>
      <c r="AO1341" s="17"/>
      <c r="AP1341" s="24"/>
      <c r="AQ1341" s="17"/>
      <c r="AR1341" s="24"/>
      <c r="AS1341" s="17"/>
      <c r="AT1341" s="24"/>
      <c r="AU1341" s="17"/>
      <c r="AV1341" s="24"/>
      <c r="AW1341" s="17"/>
      <c r="AX1341" s="24"/>
      <c r="AY1341" s="17"/>
      <c r="AZ1341" s="17"/>
      <c r="BA1341" s="17"/>
      <c r="BB1341" s="24"/>
      <c r="BC1341" s="17"/>
      <c r="BD1341" s="24"/>
      <c r="BE1341" s="17"/>
      <c r="BF1341" s="24"/>
      <c r="BG1341" s="17"/>
      <c r="BH1341" s="24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24"/>
      <c r="CQ1341" s="17"/>
      <c r="CR1341" s="24"/>
      <c r="CS1341" s="15">
        <f t="shared" si="266"/>
        <v>0</v>
      </c>
      <c r="CT1341" s="15">
        <f t="shared" si="267"/>
        <v>60</v>
      </c>
      <c r="CU1341" s="15">
        <f t="shared" si="268"/>
        <v>1</v>
      </c>
      <c r="CV1341" s="15">
        <f t="shared" si="269"/>
        <v>0</v>
      </c>
      <c r="CW1341" s="15"/>
      <c r="CX1341" s="15"/>
      <c r="CY1341" s="15">
        <f t="shared" si="270"/>
        <v>0</v>
      </c>
      <c r="CZ1341" s="15">
        <f>GG1341</f>
        <v>0</v>
      </c>
      <c r="DA1341" s="20"/>
      <c r="DB1341" s="17"/>
      <c r="DC1341" s="15"/>
      <c r="DD1341" s="15">
        <f>0.4*30</f>
        <v>12</v>
      </c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7"/>
      <c r="DQ1341" s="15"/>
      <c r="DR1341" s="15"/>
      <c r="DS1341" s="15"/>
      <c r="DT1341" s="15"/>
      <c r="DU1341" s="15"/>
      <c r="DV1341" s="15"/>
      <c r="DW1341" s="15"/>
      <c r="DX1341" s="20"/>
      <c r="DY1341" s="15"/>
      <c r="DZ1341" s="20"/>
      <c r="EA1341" s="15"/>
      <c r="EB1341" s="20"/>
      <c r="EC1341" s="15"/>
      <c r="ED1341" s="20"/>
      <c r="EE1341" s="15"/>
      <c r="EF1341" s="20"/>
      <c r="EG1341" s="15"/>
      <c r="EH1341" s="20"/>
      <c r="EI1341" s="15"/>
      <c r="EJ1341" s="20"/>
      <c r="EK1341" s="15">
        <v>20</v>
      </c>
      <c r="EL1341" s="20">
        <v>1</v>
      </c>
      <c r="EM1341" s="15"/>
      <c r="EN1341" s="20"/>
      <c r="EO1341" s="15"/>
      <c r="EP1341" s="20"/>
      <c r="EQ1341" s="15"/>
      <c r="ER1341" s="20"/>
      <c r="ES1341" s="15"/>
      <c r="ET1341" s="20"/>
      <c r="EU1341" s="15">
        <v>60</v>
      </c>
      <c r="EV1341" s="20">
        <v>1</v>
      </c>
      <c r="EW1341" s="15"/>
      <c r="EX1341" s="20"/>
      <c r="EY1341" s="15"/>
      <c r="EZ1341" s="20"/>
      <c r="FA1341" s="15"/>
      <c r="FB1341" s="20"/>
      <c r="FC1341" s="15"/>
      <c r="FD1341" s="20"/>
      <c r="FE1341" s="15"/>
      <c r="FF1341" s="20"/>
      <c r="FG1341" s="15"/>
      <c r="FH1341" s="20"/>
      <c r="FI1341" s="15"/>
      <c r="FJ1341" s="20"/>
      <c r="FK1341" s="15"/>
      <c r="FL1341" s="20"/>
      <c r="FM1341" s="15"/>
      <c r="FN1341" s="20"/>
      <c r="FO1341" s="15"/>
      <c r="FP1341" s="20"/>
      <c r="FQ1341" s="15"/>
      <c r="FR1341" s="20"/>
      <c r="FS1341" s="15"/>
      <c r="FT1341" s="20"/>
      <c r="FU1341" s="15"/>
      <c r="FV1341" s="20"/>
      <c r="FW1341" s="15"/>
      <c r="FX1341" s="20"/>
      <c r="FY1341" s="15"/>
      <c r="FZ1341" s="20"/>
      <c r="GA1341" s="15"/>
      <c r="GB1341" s="20"/>
      <c r="GC1341" s="15"/>
      <c r="GD1341" s="20"/>
      <c r="GE1341" s="15"/>
      <c r="GF1341" s="20"/>
      <c r="GG1341" s="170"/>
    </row>
    <row r="1342" spans="1:189" s="2" customFormat="1" ht="15" customHeight="1" x14ac:dyDescent="0.3">
      <c r="A1342" s="15" t="s">
        <v>133</v>
      </c>
      <c r="B1342" s="15" t="s">
        <v>134</v>
      </c>
      <c r="C1342" s="15" t="s">
        <v>2088</v>
      </c>
      <c r="D1342" s="15" t="s">
        <v>2089</v>
      </c>
      <c r="E1342" s="15" t="str">
        <f t="shared" si="264"/>
        <v>Ayishah Hamid</v>
      </c>
      <c r="F1342" s="17" t="s">
        <v>128</v>
      </c>
      <c r="G1342" s="15">
        <v>999921888</v>
      </c>
      <c r="H1342" s="15">
        <f t="shared" si="265"/>
        <v>191</v>
      </c>
      <c r="I1342" s="15"/>
      <c r="J1342" s="15"/>
      <c r="K1342" s="16"/>
      <c r="L1342" s="15"/>
      <c r="M1342" s="15"/>
      <c r="N1342" s="15"/>
      <c r="O1342" s="15">
        <f t="shared" si="271"/>
        <v>0</v>
      </c>
      <c r="P1342" s="15">
        <v>0</v>
      </c>
      <c r="Q1342" s="15">
        <f t="shared" si="272"/>
        <v>0</v>
      </c>
      <c r="R1342" s="15">
        <v>0</v>
      </c>
      <c r="S1342" s="15">
        <v>0</v>
      </c>
      <c r="T1342" s="15">
        <f t="shared" si="273"/>
        <v>78</v>
      </c>
      <c r="U1342" s="15">
        <f t="shared" si="274"/>
        <v>113</v>
      </c>
      <c r="V1342" s="15"/>
      <c r="W1342" s="15"/>
      <c r="X1342" s="15"/>
      <c r="Y1342" s="15"/>
      <c r="Z1342" s="16"/>
      <c r="AA1342" s="15"/>
      <c r="AB1342" s="24"/>
      <c r="AC1342" s="15"/>
      <c r="AD1342" s="15"/>
      <c r="AE1342" s="15"/>
      <c r="AF1342" s="15"/>
      <c r="AG1342" s="15"/>
      <c r="AH1342" s="24"/>
      <c r="AI1342" s="15"/>
      <c r="AJ1342" s="15"/>
      <c r="AK1342" s="15"/>
      <c r="AL1342" s="15"/>
      <c r="AM1342" s="15"/>
      <c r="AN1342" s="24"/>
      <c r="AO1342" s="15"/>
      <c r="AP1342" s="24"/>
      <c r="AQ1342" s="15"/>
      <c r="AR1342" s="24"/>
      <c r="AS1342" s="15"/>
      <c r="AT1342" s="24"/>
      <c r="AU1342" s="15"/>
      <c r="AV1342" s="24"/>
      <c r="AW1342" s="15"/>
      <c r="AX1342" s="24"/>
      <c r="AY1342" s="15"/>
      <c r="AZ1342" s="15"/>
      <c r="BA1342" s="15"/>
      <c r="BB1342" s="15"/>
      <c r="BC1342" s="15"/>
      <c r="BD1342" s="15"/>
      <c r="BE1342" s="15"/>
      <c r="BF1342" s="24"/>
      <c r="BG1342" s="15"/>
      <c r="BH1342" s="24"/>
      <c r="BI1342" s="15"/>
      <c r="BJ1342" s="24"/>
      <c r="BK1342" s="15"/>
      <c r="BL1342" s="24"/>
      <c r="BM1342" s="15"/>
      <c r="BN1342" s="24"/>
      <c r="BO1342" s="15"/>
      <c r="BP1342" s="24"/>
      <c r="BQ1342" s="15"/>
      <c r="BR1342" s="24"/>
      <c r="BS1342" s="15"/>
      <c r="BT1342" s="24"/>
      <c r="BU1342" s="15"/>
      <c r="BV1342" s="24"/>
      <c r="BW1342" s="15"/>
      <c r="BX1342" s="24"/>
      <c r="BY1342" s="15"/>
      <c r="BZ1342" s="24"/>
      <c r="CA1342" s="15"/>
      <c r="CB1342" s="24"/>
      <c r="CC1342" s="15"/>
      <c r="CD1342" s="24"/>
      <c r="CE1342" s="15"/>
      <c r="CF1342" s="24"/>
      <c r="CG1342" s="15"/>
      <c r="CH1342" s="25"/>
      <c r="CI1342" s="15"/>
      <c r="CJ1342" s="25"/>
      <c r="CK1342" s="15"/>
      <c r="CL1342" s="25"/>
      <c r="CM1342" s="15"/>
      <c r="CN1342" s="25"/>
      <c r="CO1342" s="15"/>
      <c r="CP1342" s="25"/>
      <c r="CQ1342" s="15"/>
      <c r="CR1342" s="25"/>
      <c r="CS1342" s="15">
        <f t="shared" si="266"/>
        <v>0</v>
      </c>
      <c r="CT1342" s="15">
        <f t="shared" si="267"/>
        <v>0</v>
      </c>
      <c r="CU1342" s="15">
        <f t="shared" si="268"/>
        <v>0</v>
      </c>
      <c r="CV1342" s="15">
        <f t="shared" si="269"/>
        <v>0</v>
      </c>
      <c r="CW1342" s="15"/>
      <c r="CX1342" s="15"/>
      <c r="CY1342" s="15">
        <f t="shared" si="270"/>
        <v>0</v>
      </c>
      <c r="CZ1342" s="15">
        <f>GG1342</f>
        <v>0</v>
      </c>
      <c r="DA1342" s="19"/>
      <c r="DB1342" s="17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7"/>
      <c r="DQ1342" s="15"/>
      <c r="DR1342" s="15"/>
      <c r="DS1342" s="15"/>
      <c r="DT1342" s="15"/>
      <c r="DU1342" s="15"/>
      <c r="DV1342" s="15"/>
      <c r="DW1342" s="15">
        <v>79</v>
      </c>
      <c r="DX1342" s="20">
        <v>3</v>
      </c>
      <c r="DY1342" s="15"/>
      <c r="DZ1342" s="20"/>
      <c r="EA1342" s="15"/>
      <c r="EB1342" s="20"/>
      <c r="EC1342" s="15">
        <v>78</v>
      </c>
      <c r="ED1342" s="20">
        <v>6</v>
      </c>
      <c r="EE1342" s="15"/>
      <c r="EF1342" s="20"/>
      <c r="EG1342" s="15">
        <v>113</v>
      </c>
      <c r="EH1342" s="20">
        <v>4</v>
      </c>
      <c r="EI1342" s="15"/>
      <c r="EJ1342" s="20"/>
      <c r="EK1342" s="15"/>
      <c r="EL1342" s="20"/>
      <c r="EM1342" s="15"/>
      <c r="EN1342" s="20"/>
      <c r="EO1342" s="15"/>
      <c r="EP1342" s="20"/>
      <c r="EQ1342" s="15"/>
      <c r="ER1342" s="20"/>
      <c r="ES1342" s="15"/>
      <c r="ET1342" s="20"/>
      <c r="EU1342" s="15"/>
      <c r="EV1342" s="20"/>
      <c r="EW1342" s="15"/>
      <c r="EX1342" s="20"/>
      <c r="EY1342" s="15"/>
      <c r="EZ1342" s="20"/>
      <c r="FA1342" s="15"/>
      <c r="FB1342" s="20"/>
      <c r="FC1342" s="15"/>
      <c r="FD1342" s="20"/>
      <c r="FE1342" s="15"/>
      <c r="FF1342" s="20"/>
      <c r="FG1342" s="15"/>
      <c r="FH1342" s="20"/>
      <c r="FI1342" s="15"/>
      <c r="FJ1342" s="20"/>
      <c r="FK1342" s="15"/>
      <c r="FL1342" s="20"/>
      <c r="FM1342" s="15"/>
      <c r="FN1342" s="20"/>
      <c r="FO1342" s="15"/>
      <c r="FP1342" s="20"/>
      <c r="FQ1342" s="15"/>
      <c r="FR1342" s="20"/>
      <c r="FS1342" s="15"/>
      <c r="FT1342" s="20"/>
      <c r="FU1342" s="15"/>
      <c r="FV1342" s="20"/>
      <c r="FW1342" s="15"/>
      <c r="FX1342" s="20"/>
      <c r="FY1342" s="15"/>
      <c r="FZ1342" s="20"/>
      <c r="GA1342" s="15"/>
      <c r="GB1342" s="20"/>
      <c r="GC1342" s="15"/>
      <c r="GD1342" s="20"/>
      <c r="GE1342" s="15"/>
      <c r="GF1342" s="20"/>
      <c r="GG1342" s="170"/>
    </row>
    <row r="1343" spans="1:189" s="2" customFormat="1" ht="15" customHeight="1" x14ac:dyDescent="0.3">
      <c r="A1343" s="17" t="s">
        <v>125</v>
      </c>
      <c r="B1343" s="15" t="s">
        <v>134</v>
      </c>
      <c r="C1343" s="15" t="s">
        <v>183</v>
      </c>
      <c r="D1343" s="15" t="s">
        <v>1223</v>
      </c>
      <c r="E1343" s="15" t="str">
        <f t="shared" si="264"/>
        <v>Ethan Lee</v>
      </c>
      <c r="F1343" s="17" t="s">
        <v>135</v>
      </c>
      <c r="G1343" s="15">
        <v>999921894</v>
      </c>
      <c r="H1343" s="15">
        <f t="shared" si="265"/>
        <v>60</v>
      </c>
      <c r="I1343" s="15"/>
      <c r="J1343" s="17">
        <f>(O1343+P1343+R1343+S1343+T1343+U1343)/2</f>
        <v>0</v>
      </c>
      <c r="K1343" s="16"/>
      <c r="L1343" s="15"/>
      <c r="M1343" s="15"/>
      <c r="N1343" s="15"/>
      <c r="O1343" s="15">
        <f t="shared" si="271"/>
        <v>0</v>
      </c>
      <c r="P1343" s="15">
        <v>0</v>
      </c>
      <c r="Q1343" s="15">
        <f t="shared" si="272"/>
        <v>0</v>
      </c>
      <c r="R1343" s="15">
        <v>0</v>
      </c>
      <c r="S1343" s="15">
        <v>0</v>
      </c>
      <c r="T1343" s="15">
        <f t="shared" si="273"/>
        <v>0</v>
      </c>
      <c r="U1343" s="15">
        <f t="shared" si="274"/>
        <v>0</v>
      </c>
      <c r="V1343" s="15"/>
      <c r="W1343" s="15"/>
      <c r="X1343" s="15"/>
      <c r="Y1343" s="15"/>
      <c r="Z1343" s="16"/>
      <c r="AA1343" s="15"/>
      <c r="AB1343" s="24"/>
      <c r="AC1343" s="15"/>
      <c r="AD1343" s="15"/>
      <c r="AE1343" s="15"/>
      <c r="AF1343" s="15"/>
      <c r="AG1343" s="15"/>
      <c r="AH1343" s="24"/>
      <c r="AI1343" s="15"/>
      <c r="AJ1343" s="15"/>
      <c r="AK1343" s="15"/>
      <c r="AL1343" s="15"/>
      <c r="AM1343" s="15"/>
      <c r="AN1343" s="24"/>
      <c r="AO1343" s="15"/>
      <c r="AP1343" s="24"/>
      <c r="AQ1343" s="15"/>
      <c r="AR1343" s="24"/>
      <c r="AS1343" s="15"/>
      <c r="AT1343" s="24"/>
      <c r="AU1343" s="15"/>
      <c r="AV1343" s="24"/>
      <c r="AW1343" s="15"/>
      <c r="AX1343" s="24"/>
      <c r="AY1343" s="15"/>
      <c r="AZ1343" s="15"/>
      <c r="BA1343" s="15"/>
      <c r="BB1343" s="15"/>
      <c r="BC1343" s="15"/>
      <c r="BD1343" s="15"/>
      <c r="BE1343" s="15"/>
      <c r="BF1343" s="24"/>
      <c r="BG1343" s="15"/>
      <c r="BH1343" s="24"/>
      <c r="BI1343" s="15"/>
      <c r="BJ1343" s="24"/>
      <c r="BK1343" s="15"/>
      <c r="BL1343" s="24"/>
      <c r="BM1343" s="15"/>
      <c r="BN1343" s="24"/>
      <c r="BO1343" s="15"/>
      <c r="BP1343" s="24"/>
      <c r="BQ1343" s="15"/>
      <c r="BR1343" s="24"/>
      <c r="BS1343" s="15"/>
      <c r="BT1343" s="24"/>
      <c r="BU1343" s="15"/>
      <c r="BV1343" s="24"/>
      <c r="BW1343" s="15"/>
      <c r="BX1343" s="24"/>
      <c r="BY1343" s="15"/>
      <c r="BZ1343" s="24"/>
      <c r="CA1343" s="15"/>
      <c r="CB1343" s="24"/>
      <c r="CC1343" s="15"/>
      <c r="CD1343" s="24"/>
      <c r="CE1343" s="15"/>
      <c r="CF1343" s="24"/>
      <c r="CG1343" s="15"/>
      <c r="CH1343" s="25"/>
      <c r="CI1343" s="15"/>
      <c r="CJ1343" s="25"/>
      <c r="CK1343" s="15"/>
      <c r="CL1343" s="25"/>
      <c r="CM1343" s="15"/>
      <c r="CN1343" s="25"/>
      <c r="CO1343" s="15"/>
      <c r="CP1343" s="25"/>
      <c r="CQ1343" s="15"/>
      <c r="CR1343" s="25"/>
      <c r="CS1343" s="15">
        <f t="shared" si="266"/>
        <v>0</v>
      </c>
      <c r="CT1343" s="15">
        <f t="shared" si="267"/>
        <v>60</v>
      </c>
      <c r="CU1343" s="15">
        <f t="shared" si="268"/>
        <v>1</v>
      </c>
      <c r="CV1343" s="15">
        <f t="shared" si="269"/>
        <v>0</v>
      </c>
      <c r="CW1343" s="15"/>
      <c r="CX1343" s="15"/>
      <c r="CY1343" s="15">
        <f t="shared" si="270"/>
        <v>0</v>
      </c>
      <c r="CZ1343" s="15">
        <f>GG1343</f>
        <v>0</v>
      </c>
      <c r="DA1343" s="19"/>
      <c r="DB1343" s="17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7"/>
      <c r="DQ1343" s="15"/>
      <c r="DR1343" s="15"/>
      <c r="DS1343" s="15"/>
      <c r="DT1343" s="15"/>
      <c r="DU1343" s="15"/>
      <c r="DV1343" s="15"/>
      <c r="DW1343" s="15"/>
      <c r="DX1343" s="20"/>
      <c r="DY1343" s="15">
        <v>21</v>
      </c>
      <c r="DZ1343" s="20">
        <v>2</v>
      </c>
      <c r="EA1343" s="15"/>
      <c r="EB1343" s="20"/>
      <c r="EC1343" s="15"/>
      <c r="ED1343" s="20"/>
      <c r="EE1343" s="15"/>
      <c r="EF1343" s="20"/>
      <c r="EG1343" s="15"/>
      <c r="EH1343" s="20"/>
      <c r="EI1343" s="15"/>
      <c r="EJ1343" s="20"/>
      <c r="EK1343" s="15"/>
      <c r="EL1343" s="20"/>
      <c r="EM1343" s="15"/>
      <c r="EN1343" s="20"/>
      <c r="EO1343" s="15"/>
      <c r="EP1343" s="20"/>
      <c r="EQ1343" s="15"/>
      <c r="ER1343" s="20"/>
      <c r="ES1343" s="15"/>
      <c r="ET1343" s="20"/>
      <c r="EU1343" s="15"/>
      <c r="EV1343" s="20"/>
      <c r="EW1343" s="15"/>
      <c r="EX1343" s="20"/>
      <c r="EY1343" s="15"/>
      <c r="EZ1343" s="20"/>
      <c r="FA1343" s="15"/>
      <c r="FB1343" s="20"/>
      <c r="FC1343" s="15">
        <v>60</v>
      </c>
      <c r="FD1343" s="20">
        <v>1</v>
      </c>
      <c r="FE1343" s="15"/>
      <c r="FF1343" s="20"/>
      <c r="FG1343" s="15"/>
      <c r="FH1343" s="20"/>
      <c r="FI1343" s="15"/>
      <c r="FJ1343" s="20"/>
      <c r="FK1343" s="15"/>
      <c r="FL1343" s="20"/>
      <c r="FM1343" s="15"/>
      <c r="FN1343" s="20"/>
      <c r="FO1343" s="15"/>
      <c r="FP1343" s="20"/>
      <c r="FQ1343" s="15"/>
      <c r="FR1343" s="20"/>
      <c r="FS1343" s="15"/>
      <c r="FT1343" s="20"/>
      <c r="FU1343" s="15"/>
      <c r="FV1343" s="20"/>
      <c r="FW1343" s="15"/>
      <c r="FX1343" s="20"/>
      <c r="FY1343" s="15"/>
      <c r="FZ1343" s="20"/>
      <c r="GA1343" s="15"/>
      <c r="GB1343" s="20"/>
      <c r="GC1343" s="15"/>
      <c r="GD1343" s="20"/>
      <c r="GE1343" s="15"/>
      <c r="GF1343" s="20"/>
      <c r="GG1343" s="170"/>
    </row>
    <row r="1344" spans="1:189" s="2" customFormat="1" ht="15" customHeight="1" x14ac:dyDescent="0.3">
      <c r="A1344" s="15" t="s">
        <v>130</v>
      </c>
      <c r="B1344" s="15" t="s">
        <v>126</v>
      </c>
      <c r="C1344" s="15" t="s">
        <v>354</v>
      </c>
      <c r="D1344" s="15" t="s">
        <v>355</v>
      </c>
      <c r="E1344" s="15" t="str">
        <f t="shared" si="264"/>
        <v>Avni BHARDWAJ</v>
      </c>
      <c r="F1344" s="15" t="s">
        <v>128</v>
      </c>
      <c r="G1344" s="15">
        <v>999921899</v>
      </c>
      <c r="H1344" s="15">
        <f t="shared" si="265"/>
        <v>37.4</v>
      </c>
      <c r="I1344" s="17"/>
      <c r="J1344" s="17">
        <f>(O1344+P1344+R1344+S1344+T1344+U1344)/2</f>
        <v>8.4</v>
      </c>
      <c r="K1344" s="21"/>
      <c r="L1344" s="15"/>
      <c r="M1344" s="15"/>
      <c r="N1344" s="15"/>
      <c r="O1344" s="15">
        <f t="shared" si="271"/>
        <v>16.8</v>
      </c>
      <c r="P1344" s="15">
        <v>0</v>
      </c>
      <c r="Q1344" s="15">
        <f t="shared" si="272"/>
        <v>1</v>
      </c>
      <c r="R1344" s="15">
        <v>0</v>
      </c>
      <c r="S1344" s="15">
        <v>0</v>
      </c>
      <c r="T1344" s="15">
        <f t="shared" si="273"/>
        <v>0</v>
      </c>
      <c r="U1344" s="15">
        <f t="shared" si="274"/>
        <v>0</v>
      </c>
      <c r="V1344" s="15"/>
      <c r="W1344" s="15"/>
      <c r="X1344" s="15"/>
      <c r="Y1344" s="15"/>
      <c r="Z1344" s="21"/>
      <c r="AA1344" s="17"/>
      <c r="AB1344" s="17"/>
      <c r="AC1344" s="17"/>
      <c r="AD1344" s="17"/>
      <c r="AE1344" s="17"/>
      <c r="AF1344" s="24"/>
      <c r="AG1344" s="17"/>
      <c r="AH1344" s="24"/>
      <c r="AI1344" s="17"/>
      <c r="AJ1344" s="24"/>
      <c r="AK1344" s="17"/>
      <c r="AL1344" s="24"/>
      <c r="AM1344" s="17"/>
      <c r="AN1344" s="24"/>
      <c r="AO1344" s="17"/>
      <c r="AP1344" s="24"/>
      <c r="AQ1344" s="17"/>
      <c r="AR1344" s="24"/>
      <c r="AS1344" s="17"/>
      <c r="AT1344" s="24"/>
      <c r="AU1344" s="17"/>
      <c r="AV1344" s="24"/>
      <c r="AW1344" s="17"/>
      <c r="AX1344" s="24"/>
      <c r="AY1344" s="17"/>
      <c r="AZ1344" s="17"/>
      <c r="BA1344" s="17"/>
      <c r="BB1344" s="24"/>
      <c r="BC1344" s="17"/>
      <c r="BD1344" s="24"/>
      <c r="BE1344" s="17"/>
      <c r="BF1344" s="24"/>
      <c r="BG1344" s="17"/>
      <c r="BH1344" s="24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24"/>
      <c r="CQ1344" s="17"/>
      <c r="CR1344" s="24"/>
      <c r="CS1344" s="15">
        <f t="shared" si="266"/>
        <v>0</v>
      </c>
      <c r="CT1344" s="15">
        <f t="shared" si="267"/>
        <v>29</v>
      </c>
      <c r="CU1344" s="15">
        <f t="shared" si="268"/>
        <v>0</v>
      </c>
      <c r="CV1344" s="15">
        <f t="shared" si="269"/>
        <v>0</v>
      </c>
      <c r="CW1344" s="15"/>
      <c r="CX1344" s="15"/>
      <c r="CY1344" s="15">
        <f t="shared" si="270"/>
        <v>0</v>
      </c>
      <c r="CZ1344" s="15">
        <f>GG1344</f>
        <v>0</v>
      </c>
      <c r="DA1344" s="20"/>
      <c r="DB1344" s="17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>
        <f>0.4*68</f>
        <v>27.200000000000003</v>
      </c>
      <c r="DP1344" s="17"/>
      <c r="DQ1344" s="15"/>
      <c r="DR1344" s="15"/>
      <c r="DS1344" s="15"/>
      <c r="DT1344" s="15"/>
      <c r="DU1344" s="15"/>
      <c r="DV1344" s="15"/>
      <c r="DW1344" s="15"/>
      <c r="DX1344" s="20"/>
      <c r="DY1344" s="15"/>
      <c r="DZ1344" s="20"/>
      <c r="EA1344" s="15"/>
      <c r="EB1344" s="20"/>
      <c r="EC1344" s="15"/>
      <c r="ED1344" s="20"/>
      <c r="EE1344" s="15"/>
      <c r="EF1344" s="20"/>
      <c r="EG1344" s="15"/>
      <c r="EH1344" s="20"/>
      <c r="EI1344" s="15">
        <v>16.8</v>
      </c>
      <c r="EJ1344" s="20">
        <v>3</v>
      </c>
      <c r="EK1344" s="15"/>
      <c r="EL1344" s="20"/>
      <c r="EM1344" s="15"/>
      <c r="EN1344" s="20"/>
      <c r="EO1344" s="15"/>
      <c r="EP1344" s="20"/>
      <c r="EQ1344" s="15"/>
      <c r="ER1344" s="20"/>
      <c r="ES1344" s="15"/>
      <c r="ET1344" s="20"/>
      <c r="EU1344" s="15"/>
      <c r="EV1344" s="20"/>
      <c r="EW1344" s="15"/>
      <c r="EX1344" s="20"/>
      <c r="EY1344" s="15"/>
      <c r="EZ1344" s="20"/>
      <c r="FA1344" s="15"/>
      <c r="FB1344" s="20"/>
      <c r="FC1344" s="15">
        <v>29</v>
      </c>
      <c r="FD1344" s="20" t="s">
        <v>168</v>
      </c>
      <c r="FE1344" s="15"/>
      <c r="FF1344" s="20"/>
      <c r="FG1344" s="15"/>
      <c r="FH1344" s="20"/>
      <c r="FI1344" s="15"/>
      <c r="FJ1344" s="20"/>
      <c r="FK1344" s="15"/>
      <c r="FL1344" s="20"/>
      <c r="FM1344" s="15"/>
      <c r="FN1344" s="20"/>
      <c r="FO1344" s="15"/>
      <c r="FP1344" s="20"/>
      <c r="FQ1344" s="15"/>
      <c r="FR1344" s="20"/>
      <c r="FS1344" s="15"/>
      <c r="FT1344" s="20"/>
      <c r="FU1344" s="15"/>
      <c r="FV1344" s="20"/>
      <c r="FW1344" s="15"/>
      <c r="FX1344" s="20"/>
      <c r="FY1344" s="15"/>
      <c r="FZ1344" s="20"/>
      <c r="GA1344" s="15"/>
      <c r="GB1344" s="20"/>
      <c r="GC1344" s="15"/>
      <c r="GD1344" s="20"/>
      <c r="GE1344" s="15"/>
      <c r="GF1344" s="20"/>
      <c r="GG1344" s="170"/>
    </row>
    <row r="1345" spans="1:189" s="2" customFormat="1" ht="15" customHeight="1" x14ac:dyDescent="0.3">
      <c r="A1345" s="17" t="s">
        <v>130</v>
      </c>
      <c r="B1345" s="17" t="s">
        <v>134</v>
      </c>
      <c r="C1345" s="17" t="s">
        <v>1385</v>
      </c>
      <c r="D1345" s="17" t="s">
        <v>1386</v>
      </c>
      <c r="E1345" s="15" t="str">
        <f t="shared" si="264"/>
        <v>Margot McGrath</v>
      </c>
      <c r="F1345" s="17" t="s">
        <v>128</v>
      </c>
      <c r="G1345" s="17">
        <v>999921907</v>
      </c>
      <c r="H1345" s="15">
        <f t="shared" si="265"/>
        <v>68</v>
      </c>
      <c r="I1345" s="15"/>
      <c r="J1345" s="15"/>
      <c r="K1345" s="16"/>
      <c r="L1345" s="15"/>
      <c r="M1345" s="15"/>
      <c r="N1345" s="15"/>
      <c r="O1345" s="15">
        <f t="shared" si="271"/>
        <v>0</v>
      </c>
      <c r="P1345" s="15">
        <v>0</v>
      </c>
      <c r="Q1345" s="15">
        <f t="shared" si="272"/>
        <v>0</v>
      </c>
      <c r="R1345" s="15">
        <v>0</v>
      </c>
      <c r="S1345" s="15">
        <v>0</v>
      </c>
      <c r="T1345" s="15">
        <f t="shared" si="273"/>
        <v>0</v>
      </c>
      <c r="U1345" s="15">
        <f t="shared" si="274"/>
        <v>0</v>
      </c>
      <c r="V1345" s="15"/>
      <c r="W1345" s="15"/>
      <c r="X1345" s="15"/>
      <c r="Y1345" s="15"/>
      <c r="Z1345" s="16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>
        <f t="shared" si="266"/>
        <v>0</v>
      </c>
      <c r="CT1345" s="15">
        <f t="shared" si="267"/>
        <v>68</v>
      </c>
      <c r="CU1345" s="15">
        <f t="shared" si="268"/>
        <v>1</v>
      </c>
      <c r="CV1345" s="15">
        <f t="shared" si="269"/>
        <v>0</v>
      </c>
      <c r="CW1345" s="15"/>
      <c r="CX1345" s="15"/>
      <c r="CY1345" s="15">
        <f t="shared" si="270"/>
        <v>0</v>
      </c>
      <c r="CZ1345" s="15">
        <f>GG1345</f>
        <v>0</v>
      </c>
      <c r="DA1345" s="16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20"/>
      <c r="DY1345" s="15"/>
      <c r="DZ1345" s="20"/>
      <c r="EA1345" s="15"/>
      <c r="EB1345" s="20"/>
      <c r="EC1345" s="15"/>
      <c r="ED1345" s="20"/>
      <c r="EE1345" s="15"/>
      <c r="EF1345" s="20"/>
      <c r="EG1345" s="15"/>
      <c r="EH1345" s="20"/>
      <c r="EI1345" s="15"/>
      <c r="EJ1345" s="20"/>
      <c r="EK1345" s="15"/>
      <c r="EL1345" s="20"/>
      <c r="EM1345" s="15"/>
      <c r="EN1345" s="20"/>
      <c r="EO1345" s="15"/>
      <c r="EP1345" s="20"/>
      <c r="EQ1345" s="15"/>
      <c r="ER1345" s="20"/>
      <c r="ES1345" s="15"/>
      <c r="ET1345" s="20"/>
      <c r="EU1345" s="15"/>
      <c r="EV1345" s="20"/>
      <c r="EW1345" s="15"/>
      <c r="EX1345" s="20"/>
      <c r="EY1345" s="15"/>
      <c r="EZ1345" s="20"/>
      <c r="FA1345" s="15"/>
      <c r="FB1345" s="20"/>
      <c r="FC1345" s="15"/>
      <c r="FD1345" s="20"/>
      <c r="FE1345" s="15"/>
      <c r="FF1345" s="20"/>
      <c r="FG1345" s="15"/>
      <c r="FH1345" s="20"/>
      <c r="FI1345" s="15"/>
      <c r="FJ1345" s="20"/>
      <c r="FK1345" s="15"/>
      <c r="FL1345" s="20"/>
      <c r="FM1345" s="15"/>
      <c r="FN1345" s="20"/>
      <c r="FO1345" s="15"/>
      <c r="FP1345" s="20"/>
      <c r="FQ1345" s="15"/>
      <c r="FR1345" s="20"/>
      <c r="FS1345" s="15">
        <v>68</v>
      </c>
      <c r="FT1345" s="20">
        <v>3</v>
      </c>
      <c r="FU1345" s="15"/>
      <c r="FV1345" s="20"/>
      <c r="FW1345" s="15"/>
      <c r="FX1345" s="20"/>
      <c r="FY1345" s="15"/>
      <c r="FZ1345" s="20"/>
      <c r="GA1345" s="15"/>
      <c r="GB1345" s="20"/>
      <c r="GC1345" s="15"/>
      <c r="GD1345" s="20"/>
      <c r="GE1345" s="15"/>
      <c r="GF1345" s="20"/>
      <c r="GG1345" s="170"/>
    </row>
    <row r="1346" spans="1:189" s="2" customFormat="1" ht="15" customHeight="1" x14ac:dyDescent="0.3">
      <c r="A1346" s="85" t="s">
        <v>146</v>
      </c>
      <c r="B1346" s="85" t="s">
        <v>142</v>
      </c>
      <c r="C1346" s="85" t="s">
        <v>3955</v>
      </c>
      <c r="D1346" s="85" t="s">
        <v>607</v>
      </c>
      <c r="E1346" s="15" t="str">
        <f t="shared" si="264"/>
        <v>Jayce Jackson</v>
      </c>
      <c r="F1346" s="85" t="s">
        <v>135</v>
      </c>
      <c r="G1346" s="15">
        <v>999921915</v>
      </c>
      <c r="H1346" s="15">
        <f t="shared" si="265"/>
        <v>54</v>
      </c>
      <c r="I1346" s="15"/>
      <c r="J1346" s="15"/>
      <c r="K1346" s="16"/>
      <c r="L1346" s="15"/>
      <c r="M1346" s="15"/>
      <c r="N1346" s="15"/>
      <c r="O1346" s="15">
        <f t="shared" si="271"/>
        <v>0</v>
      </c>
      <c r="P1346" s="15">
        <v>0</v>
      </c>
      <c r="Q1346" s="15">
        <f t="shared" si="272"/>
        <v>0</v>
      </c>
      <c r="R1346" s="15">
        <v>0</v>
      </c>
      <c r="S1346" s="15">
        <v>0</v>
      </c>
      <c r="T1346" s="15">
        <f t="shared" si="273"/>
        <v>0</v>
      </c>
      <c r="U1346" s="15">
        <f t="shared" si="274"/>
        <v>0</v>
      </c>
      <c r="V1346" s="15"/>
      <c r="W1346" s="15"/>
      <c r="X1346" s="15"/>
      <c r="Y1346" s="15"/>
      <c r="Z1346" s="16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>
        <f t="shared" si="266"/>
        <v>0</v>
      </c>
      <c r="CT1346" s="15">
        <f t="shared" si="267"/>
        <v>54</v>
      </c>
      <c r="CU1346" s="15">
        <f t="shared" si="268"/>
        <v>0</v>
      </c>
      <c r="CV1346" s="15">
        <f t="shared" si="269"/>
        <v>0</v>
      </c>
      <c r="CW1346" s="15"/>
      <c r="CX1346" s="15"/>
      <c r="CY1346" s="15">
        <f t="shared" si="270"/>
        <v>0</v>
      </c>
      <c r="CZ1346" s="15">
        <f>GG1346</f>
        <v>0</v>
      </c>
      <c r="DA1346" s="16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20"/>
      <c r="DY1346" s="15"/>
      <c r="DZ1346" s="20"/>
      <c r="EA1346" s="15"/>
      <c r="EB1346" s="20"/>
      <c r="EC1346" s="15"/>
      <c r="ED1346" s="20"/>
      <c r="EE1346" s="15"/>
      <c r="EF1346" s="20"/>
      <c r="EG1346" s="15"/>
      <c r="EH1346" s="20"/>
      <c r="EI1346" s="15"/>
      <c r="EJ1346" s="20"/>
      <c r="EK1346" s="15"/>
      <c r="EL1346" s="20"/>
      <c r="EM1346" s="15"/>
      <c r="EN1346" s="20"/>
      <c r="EO1346" s="15"/>
      <c r="EP1346" s="20"/>
      <c r="EQ1346" s="15"/>
      <c r="ER1346" s="20"/>
      <c r="ES1346" s="15"/>
      <c r="ET1346" s="20"/>
      <c r="EU1346" s="15"/>
      <c r="EV1346" s="20"/>
      <c r="EW1346" s="15"/>
      <c r="EX1346" s="20"/>
      <c r="EY1346" s="15"/>
      <c r="EZ1346" s="20"/>
      <c r="FA1346" s="15"/>
      <c r="FB1346" s="20"/>
      <c r="FC1346" s="15"/>
      <c r="FD1346" s="20"/>
      <c r="FE1346" s="15"/>
      <c r="FF1346" s="20"/>
      <c r="FG1346" s="15"/>
      <c r="FH1346" s="20"/>
      <c r="FI1346" s="15"/>
      <c r="FJ1346" s="20"/>
      <c r="FK1346" s="15"/>
      <c r="FL1346" s="20"/>
      <c r="FM1346" s="15"/>
      <c r="FN1346" s="20"/>
      <c r="FO1346" s="15">
        <v>54</v>
      </c>
      <c r="FP1346" s="20"/>
      <c r="FQ1346" s="15"/>
      <c r="FR1346" s="16"/>
      <c r="FS1346" s="15"/>
      <c r="FT1346" s="20"/>
      <c r="FU1346" s="15"/>
      <c r="FV1346" s="20"/>
      <c r="FW1346" s="15"/>
      <c r="FX1346" s="20"/>
      <c r="FY1346" s="15"/>
      <c r="FZ1346" s="20"/>
      <c r="GA1346" s="15"/>
      <c r="GB1346" s="20"/>
      <c r="GC1346" s="15"/>
      <c r="GD1346" s="20"/>
      <c r="GE1346" s="15"/>
      <c r="GF1346" s="20"/>
      <c r="GG1346" s="170"/>
    </row>
    <row r="1347" spans="1:189" s="2" customFormat="1" ht="15" customHeight="1" x14ac:dyDescent="0.3">
      <c r="A1347" s="17" t="s">
        <v>133</v>
      </c>
      <c r="B1347" s="15" t="s">
        <v>134</v>
      </c>
      <c r="C1347" s="17" t="s">
        <v>987</v>
      </c>
      <c r="D1347" s="17" t="s">
        <v>1459</v>
      </c>
      <c r="E1347" s="15" t="str">
        <f t="shared" si="264"/>
        <v>Blake Nair</v>
      </c>
      <c r="F1347" s="17" t="s">
        <v>135</v>
      </c>
      <c r="G1347" s="15">
        <v>999921923</v>
      </c>
      <c r="H1347" s="15">
        <f t="shared" si="265"/>
        <v>118.2</v>
      </c>
      <c r="I1347" s="15"/>
      <c r="J1347" s="17">
        <f>(O1347+P1347+R1347+S1347+T1347+U1347)/2</f>
        <v>10.199999999999999</v>
      </c>
      <c r="K1347" s="16"/>
      <c r="L1347" s="15"/>
      <c r="M1347" s="15"/>
      <c r="N1347" s="15"/>
      <c r="O1347" s="15">
        <f t="shared" si="271"/>
        <v>0</v>
      </c>
      <c r="P1347" s="15">
        <v>0</v>
      </c>
      <c r="Q1347" s="15">
        <f t="shared" si="272"/>
        <v>0</v>
      </c>
      <c r="R1347" s="15">
        <v>0</v>
      </c>
      <c r="S1347" s="15">
        <v>0</v>
      </c>
      <c r="T1347" s="15">
        <f t="shared" si="273"/>
        <v>20.399999999999999</v>
      </c>
      <c r="U1347" s="15">
        <f t="shared" si="274"/>
        <v>0</v>
      </c>
      <c r="V1347" s="15"/>
      <c r="W1347" s="15"/>
      <c r="X1347" s="15"/>
      <c r="Y1347" s="15"/>
      <c r="Z1347" s="16"/>
      <c r="AA1347" s="15"/>
      <c r="AB1347" s="24"/>
      <c r="AC1347" s="15"/>
      <c r="AD1347" s="15"/>
      <c r="AE1347" s="15"/>
      <c r="AF1347" s="15"/>
      <c r="AG1347" s="15"/>
      <c r="AH1347" s="24"/>
      <c r="AI1347" s="15"/>
      <c r="AJ1347" s="15"/>
      <c r="AK1347" s="15"/>
      <c r="AL1347" s="15"/>
      <c r="AM1347" s="15"/>
      <c r="AN1347" s="24"/>
      <c r="AO1347" s="15"/>
      <c r="AP1347" s="24"/>
      <c r="AQ1347" s="15"/>
      <c r="AR1347" s="24"/>
      <c r="AS1347" s="15"/>
      <c r="AT1347" s="24"/>
      <c r="AU1347" s="15"/>
      <c r="AV1347" s="24"/>
      <c r="AW1347" s="15"/>
      <c r="AX1347" s="24"/>
      <c r="AY1347" s="15"/>
      <c r="AZ1347" s="15"/>
      <c r="BA1347" s="15"/>
      <c r="BB1347" s="15"/>
      <c r="BC1347" s="15"/>
      <c r="BD1347" s="15"/>
      <c r="BE1347" s="15"/>
      <c r="BF1347" s="24"/>
      <c r="BG1347" s="15"/>
      <c r="BH1347" s="24"/>
      <c r="BI1347" s="15"/>
      <c r="BJ1347" s="24"/>
      <c r="BK1347" s="15"/>
      <c r="BL1347" s="24"/>
      <c r="BM1347" s="15"/>
      <c r="BN1347" s="24"/>
      <c r="BO1347" s="15"/>
      <c r="BP1347" s="24"/>
      <c r="BQ1347" s="15"/>
      <c r="BR1347" s="24"/>
      <c r="BS1347" s="15"/>
      <c r="BT1347" s="24"/>
      <c r="BU1347" s="15"/>
      <c r="BV1347" s="24"/>
      <c r="BW1347" s="15"/>
      <c r="BX1347" s="24"/>
      <c r="BY1347" s="15"/>
      <c r="BZ1347" s="24"/>
      <c r="CA1347" s="15"/>
      <c r="CB1347" s="24"/>
      <c r="CC1347" s="15"/>
      <c r="CD1347" s="24"/>
      <c r="CE1347" s="15"/>
      <c r="CF1347" s="24"/>
      <c r="CG1347" s="15"/>
      <c r="CH1347" s="25"/>
      <c r="CI1347" s="15"/>
      <c r="CJ1347" s="25"/>
      <c r="CK1347" s="15"/>
      <c r="CL1347" s="25"/>
      <c r="CM1347" s="15"/>
      <c r="CN1347" s="25"/>
      <c r="CO1347" s="15"/>
      <c r="CP1347" s="25"/>
      <c r="CQ1347" s="15"/>
      <c r="CR1347" s="25"/>
      <c r="CS1347" s="15">
        <f t="shared" si="266"/>
        <v>0</v>
      </c>
      <c r="CT1347" s="15">
        <f t="shared" si="267"/>
        <v>108</v>
      </c>
      <c r="CU1347" s="15">
        <f t="shared" si="268"/>
        <v>2</v>
      </c>
      <c r="CV1347" s="15">
        <f t="shared" si="269"/>
        <v>0</v>
      </c>
      <c r="CW1347" s="15"/>
      <c r="CX1347" s="15"/>
      <c r="CY1347" s="15">
        <f t="shared" si="270"/>
        <v>0</v>
      </c>
      <c r="CZ1347" s="15">
        <f>GG1347</f>
        <v>0</v>
      </c>
      <c r="DA1347" s="19"/>
      <c r="DB1347" s="17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7"/>
      <c r="DQ1347" s="15"/>
      <c r="DR1347" s="15"/>
      <c r="DS1347" s="15"/>
      <c r="DT1347" s="15"/>
      <c r="DU1347" s="15"/>
      <c r="DV1347" s="15"/>
      <c r="DW1347" s="15"/>
      <c r="DX1347" s="20"/>
      <c r="DY1347" s="15"/>
      <c r="DZ1347" s="20"/>
      <c r="EA1347" s="15"/>
      <c r="EB1347" s="20"/>
      <c r="EC1347" s="15">
        <v>20.399999999999999</v>
      </c>
      <c r="ED1347" s="20" t="s">
        <v>129</v>
      </c>
      <c r="EE1347" s="15"/>
      <c r="EF1347" s="20"/>
      <c r="EG1347" s="15"/>
      <c r="EH1347" s="20"/>
      <c r="EI1347" s="15"/>
      <c r="EJ1347" s="20"/>
      <c r="EK1347" s="15"/>
      <c r="EL1347" s="20"/>
      <c r="EM1347" s="15"/>
      <c r="EN1347" s="20"/>
      <c r="EO1347" s="15"/>
      <c r="EP1347" s="20"/>
      <c r="EQ1347" s="15"/>
      <c r="ER1347" s="20"/>
      <c r="ES1347" s="15"/>
      <c r="ET1347" s="20"/>
      <c r="EU1347" s="15"/>
      <c r="EV1347" s="20"/>
      <c r="EW1347" s="15"/>
      <c r="EX1347" s="20"/>
      <c r="EY1347" s="15">
        <v>63</v>
      </c>
      <c r="EZ1347" s="20">
        <v>5</v>
      </c>
      <c r="FA1347" s="15"/>
      <c r="FB1347" s="20"/>
      <c r="FC1347" s="15"/>
      <c r="FD1347" s="20"/>
      <c r="FE1347" s="15"/>
      <c r="FF1347" s="20"/>
      <c r="FG1347" s="15">
        <v>45</v>
      </c>
      <c r="FH1347" s="20">
        <v>2</v>
      </c>
      <c r="FI1347" s="15"/>
      <c r="FJ1347" s="20"/>
      <c r="FK1347" s="15"/>
      <c r="FL1347" s="20"/>
      <c r="FM1347" s="15"/>
      <c r="FN1347" s="20"/>
      <c r="FO1347" s="15"/>
      <c r="FP1347" s="20"/>
      <c r="FQ1347" s="15"/>
      <c r="FR1347" s="20"/>
      <c r="FS1347" s="15"/>
      <c r="FT1347" s="20"/>
      <c r="FU1347" s="15"/>
      <c r="FV1347" s="20"/>
      <c r="FW1347" s="15"/>
      <c r="FX1347" s="20"/>
      <c r="FY1347" s="15"/>
      <c r="FZ1347" s="20"/>
      <c r="GA1347" s="15"/>
      <c r="GB1347" s="20"/>
      <c r="GC1347" s="15"/>
      <c r="GD1347" s="20"/>
      <c r="GE1347" s="15"/>
      <c r="GF1347" s="20"/>
      <c r="GG1347" s="170"/>
    </row>
    <row r="1348" spans="1:189" s="2" customFormat="1" ht="15" customHeight="1" x14ac:dyDescent="0.3">
      <c r="A1348" s="15" t="s">
        <v>130</v>
      </c>
      <c r="B1348" s="15" t="s">
        <v>140</v>
      </c>
      <c r="C1348" s="17" t="s">
        <v>1315</v>
      </c>
      <c r="D1348" s="17" t="s">
        <v>1459</v>
      </c>
      <c r="E1348" s="15" t="str">
        <f t="shared" si="264"/>
        <v>Louis Nair</v>
      </c>
      <c r="F1348" s="17" t="s">
        <v>135</v>
      </c>
      <c r="G1348" s="15">
        <v>999921924</v>
      </c>
      <c r="H1348" s="15">
        <f t="shared" si="265"/>
        <v>142.4</v>
      </c>
      <c r="I1348" s="15"/>
      <c r="J1348" s="17">
        <f>(O1348+P1348+R1348+S1348+T1348+U1348)/2</f>
        <v>14.4</v>
      </c>
      <c r="K1348" s="16"/>
      <c r="L1348" s="15"/>
      <c r="M1348" s="15"/>
      <c r="N1348" s="15"/>
      <c r="O1348" s="15">
        <f t="shared" si="271"/>
        <v>0</v>
      </c>
      <c r="P1348" s="15">
        <v>0</v>
      </c>
      <c r="Q1348" s="15">
        <f t="shared" si="272"/>
        <v>0</v>
      </c>
      <c r="R1348" s="15">
        <v>0</v>
      </c>
      <c r="S1348" s="15">
        <v>0</v>
      </c>
      <c r="T1348" s="15">
        <f t="shared" si="273"/>
        <v>28.8</v>
      </c>
      <c r="U1348" s="15">
        <f t="shared" si="274"/>
        <v>0</v>
      </c>
      <c r="V1348" s="15"/>
      <c r="W1348" s="15"/>
      <c r="X1348" s="15"/>
      <c r="Y1348" s="15"/>
      <c r="Z1348" s="16"/>
      <c r="AA1348" s="15"/>
      <c r="AB1348" s="24"/>
      <c r="AC1348" s="15"/>
      <c r="AD1348" s="15"/>
      <c r="AE1348" s="15"/>
      <c r="AF1348" s="15"/>
      <c r="AG1348" s="15"/>
      <c r="AH1348" s="24"/>
      <c r="AI1348" s="15"/>
      <c r="AJ1348" s="15"/>
      <c r="AK1348" s="15"/>
      <c r="AL1348" s="15"/>
      <c r="AM1348" s="15"/>
      <c r="AN1348" s="24"/>
      <c r="AO1348" s="15"/>
      <c r="AP1348" s="24"/>
      <c r="AQ1348" s="15"/>
      <c r="AR1348" s="24"/>
      <c r="AS1348" s="15"/>
      <c r="AT1348" s="24"/>
      <c r="AU1348" s="15"/>
      <c r="AV1348" s="24"/>
      <c r="AW1348" s="15"/>
      <c r="AX1348" s="24"/>
      <c r="AY1348" s="15"/>
      <c r="AZ1348" s="15"/>
      <c r="BA1348" s="15"/>
      <c r="BB1348" s="15"/>
      <c r="BC1348" s="15"/>
      <c r="BD1348" s="15"/>
      <c r="BE1348" s="15"/>
      <c r="BF1348" s="24"/>
      <c r="BG1348" s="15"/>
      <c r="BH1348" s="24"/>
      <c r="BI1348" s="15"/>
      <c r="BJ1348" s="24"/>
      <c r="BK1348" s="15"/>
      <c r="BL1348" s="24"/>
      <c r="BM1348" s="15"/>
      <c r="BN1348" s="24"/>
      <c r="BO1348" s="15"/>
      <c r="BP1348" s="24"/>
      <c r="BQ1348" s="15"/>
      <c r="BR1348" s="24"/>
      <c r="BS1348" s="15"/>
      <c r="BT1348" s="24"/>
      <c r="BU1348" s="15"/>
      <c r="BV1348" s="24"/>
      <c r="BW1348" s="15"/>
      <c r="BX1348" s="24"/>
      <c r="BY1348" s="15"/>
      <c r="BZ1348" s="24"/>
      <c r="CA1348" s="15"/>
      <c r="CB1348" s="24"/>
      <c r="CC1348" s="15"/>
      <c r="CD1348" s="24"/>
      <c r="CE1348" s="15"/>
      <c r="CF1348" s="24"/>
      <c r="CG1348" s="15"/>
      <c r="CH1348" s="25"/>
      <c r="CI1348" s="15"/>
      <c r="CJ1348" s="25"/>
      <c r="CK1348" s="15"/>
      <c r="CL1348" s="25"/>
      <c r="CM1348" s="15"/>
      <c r="CN1348" s="25"/>
      <c r="CO1348" s="15"/>
      <c r="CP1348" s="25"/>
      <c r="CQ1348" s="15"/>
      <c r="CR1348" s="25"/>
      <c r="CS1348" s="15">
        <f t="shared" si="266"/>
        <v>0</v>
      </c>
      <c r="CT1348" s="15">
        <f t="shared" si="267"/>
        <v>128</v>
      </c>
      <c r="CU1348" s="15">
        <f t="shared" si="268"/>
        <v>2</v>
      </c>
      <c r="CV1348" s="15">
        <f t="shared" si="269"/>
        <v>0</v>
      </c>
      <c r="CW1348" s="15"/>
      <c r="CX1348" s="15"/>
      <c r="CY1348" s="15">
        <f t="shared" si="270"/>
        <v>0</v>
      </c>
      <c r="CZ1348" s="15">
        <f>GG1348</f>
        <v>0</v>
      </c>
      <c r="DA1348" s="19"/>
      <c r="DB1348" s="17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7"/>
      <c r="DQ1348" s="15"/>
      <c r="DR1348" s="15"/>
      <c r="DS1348" s="15"/>
      <c r="DT1348" s="15"/>
      <c r="DU1348" s="15"/>
      <c r="DV1348" s="15"/>
      <c r="DW1348" s="15"/>
      <c r="DX1348" s="20"/>
      <c r="DY1348" s="15"/>
      <c r="DZ1348" s="20"/>
      <c r="EA1348" s="15"/>
      <c r="EB1348" s="20"/>
      <c r="EC1348" s="15">
        <v>28.8</v>
      </c>
      <c r="ED1348" s="20">
        <v>7</v>
      </c>
      <c r="EE1348" s="15"/>
      <c r="EF1348" s="20"/>
      <c r="EG1348" s="15"/>
      <c r="EH1348" s="20"/>
      <c r="EI1348" s="15"/>
      <c r="EJ1348" s="20"/>
      <c r="EK1348" s="15"/>
      <c r="EL1348" s="20"/>
      <c r="EM1348" s="15"/>
      <c r="EN1348" s="20"/>
      <c r="EO1348" s="15"/>
      <c r="EP1348" s="20"/>
      <c r="EQ1348" s="15"/>
      <c r="ER1348" s="20"/>
      <c r="ES1348" s="15"/>
      <c r="ET1348" s="20"/>
      <c r="EU1348" s="15"/>
      <c r="EV1348" s="20"/>
      <c r="EW1348" s="15"/>
      <c r="EX1348" s="20"/>
      <c r="EY1348" s="15">
        <v>68</v>
      </c>
      <c r="EZ1348" s="20">
        <v>4</v>
      </c>
      <c r="FA1348" s="15"/>
      <c r="FB1348" s="20"/>
      <c r="FC1348" s="15"/>
      <c r="FD1348" s="20"/>
      <c r="FE1348" s="15"/>
      <c r="FF1348" s="20"/>
      <c r="FG1348" s="15">
        <v>60</v>
      </c>
      <c r="FH1348" s="20">
        <v>1</v>
      </c>
      <c r="FI1348" s="15"/>
      <c r="FJ1348" s="20"/>
      <c r="FK1348" s="15"/>
      <c r="FL1348" s="20"/>
      <c r="FM1348" s="15"/>
      <c r="FN1348" s="20"/>
      <c r="FO1348" s="15"/>
      <c r="FP1348" s="20"/>
      <c r="FQ1348" s="15"/>
      <c r="FR1348" s="20"/>
      <c r="FS1348" s="15"/>
      <c r="FT1348" s="20"/>
      <c r="FU1348" s="15"/>
      <c r="FV1348" s="20"/>
      <c r="FW1348" s="15"/>
      <c r="FX1348" s="20"/>
      <c r="FY1348" s="15"/>
      <c r="FZ1348" s="20"/>
      <c r="GA1348" s="15"/>
      <c r="GB1348" s="20"/>
      <c r="GC1348" s="15"/>
      <c r="GD1348" s="20"/>
      <c r="GE1348" s="15"/>
      <c r="GF1348" s="20"/>
      <c r="GG1348" s="170"/>
    </row>
    <row r="1349" spans="1:189" s="2" customFormat="1" ht="15" customHeight="1" x14ac:dyDescent="0.3">
      <c r="A1349" s="15" t="s">
        <v>125</v>
      </c>
      <c r="B1349" s="15" t="s">
        <v>142</v>
      </c>
      <c r="C1349" s="15" t="s">
        <v>1041</v>
      </c>
      <c r="D1349" s="15" t="s">
        <v>1042</v>
      </c>
      <c r="E1349" s="15" t="str">
        <f t="shared" si="264"/>
        <v>Yuktha Jonnalagadda</v>
      </c>
      <c r="F1349" s="15" t="s">
        <v>128</v>
      </c>
      <c r="G1349" s="15">
        <v>999921936</v>
      </c>
      <c r="H1349" s="15">
        <f t="shared" si="265"/>
        <v>188</v>
      </c>
      <c r="I1349" s="17"/>
      <c r="J1349" s="17"/>
      <c r="K1349" s="21"/>
      <c r="L1349" s="15"/>
      <c r="M1349" s="15"/>
      <c r="N1349" s="15"/>
      <c r="O1349" s="15">
        <f t="shared" si="271"/>
        <v>0</v>
      </c>
      <c r="P1349" s="15">
        <v>0</v>
      </c>
      <c r="Q1349" s="15">
        <f t="shared" si="272"/>
        <v>1</v>
      </c>
      <c r="R1349" s="15">
        <v>0</v>
      </c>
      <c r="S1349" s="15">
        <v>0</v>
      </c>
      <c r="T1349" s="15">
        <f t="shared" si="273"/>
        <v>0</v>
      </c>
      <c r="U1349" s="15">
        <f t="shared" si="274"/>
        <v>0</v>
      </c>
      <c r="V1349" s="15"/>
      <c r="W1349" s="15"/>
      <c r="X1349" s="15"/>
      <c r="Y1349" s="15"/>
      <c r="Z1349" s="21"/>
      <c r="AA1349" s="17"/>
      <c r="AB1349" s="17"/>
      <c r="AC1349" s="17"/>
      <c r="AD1349" s="17"/>
      <c r="AE1349" s="17"/>
      <c r="AF1349" s="24"/>
      <c r="AG1349" s="17"/>
      <c r="AH1349" s="24"/>
      <c r="AI1349" s="17"/>
      <c r="AJ1349" s="24"/>
      <c r="AK1349" s="17"/>
      <c r="AL1349" s="24"/>
      <c r="AM1349" s="17"/>
      <c r="AN1349" s="24"/>
      <c r="AO1349" s="17"/>
      <c r="AP1349" s="24"/>
      <c r="AQ1349" s="17"/>
      <c r="AR1349" s="24"/>
      <c r="AS1349" s="17"/>
      <c r="AT1349" s="24"/>
      <c r="AU1349" s="17"/>
      <c r="AV1349" s="24"/>
      <c r="AW1349" s="17"/>
      <c r="AX1349" s="24"/>
      <c r="AY1349" s="17"/>
      <c r="AZ1349" s="17"/>
      <c r="BA1349" s="17"/>
      <c r="BB1349" s="24"/>
      <c r="BC1349" s="17"/>
      <c r="BD1349" s="24"/>
      <c r="BE1349" s="17"/>
      <c r="BF1349" s="24"/>
      <c r="BG1349" s="17"/>
      <c r="BH1349" s="24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24"/>
      <c r="CQ1349" s="17"/>
      <c r="CR1349" s="24"/>
      <c r="CS1349" s="15">
        <f t="shared" si="266"/>
        <v>0</v>
      </c>
      <c r="CT1349" s="15">
        <f t="shared" si="267"/>
        <v>188</v>
      </c>
      <c r="CU1349" s="15">
        <f t="shared" si="268"/>
        <v>2</v>
      </c>
      <c r="CV1349" s="15">
        <f t="shared" si="269"/>
        <v>0</v>
      </c>
      <c r="CW1349" s="15"/>
      <c r="CX1349" s="15"/>
      <c r="CY1349" s="15">
        <f t="shared" si="270"/>
        <v>0</v>
      </c>
      <c r="CZ1349" s="15">
        <f>GG1349</f>
        <v>0</v>
      </c>
      <c r="DA1349" s="20"/>
      <c r="DB1349" s="17"/>
      <c r="DC1349" s="15"/>
      <c r="DD1349" s="15"/>
      <c r="DE1349" s="15"/>
      <c r="DF1349" s="15"/>
      <c r="DG1349" s="15">
        <v>90</v>
      </c>
      <c r="DH1349" s="15"/>
      <c r="DI1349" s="15">
        <v>90</v>
      </c>
      <c r="DJ1349" s="15"/>
      <c r="DK1349" s="15"/>
      <c r="DL1349" s="15"/>
      <c r="DM1349" s="15"/>
      <c r="DN1349" s="15"/>
      <c r="DO1349" s="15"/>
      <c r="DP1349" s="17"/>
      <c r="DQ1349" s="15"/>
      <c r="DR1349" s="15"/>
      <c r="DS1349" s="15"/>
      <c r="DT1349" s="15"/>
      <c r="DU1349" s="15"/>
      <c r="DV1349" s="15"/>
      <c r="DW1349" s="15"/>
      <c r="DX1349" s="20"/>
      <c r="DY1349" s="15"/>
      <c r="DZ1349" s="20"/>
      <c r="EA1349" s="15"/>
      <c r="EB1349" s="20"/>
      <c r="EC1349" s="15"/>
      <c r="ED1349" s="20"/>
      <c r="EE1349" s="15"/>
      <c r="EF1349" s="20"/>
      <c r="EG1349" s="15"/>
      <c r="EH1349" s="20"/>
      <c r="EI1349" s="15"/>
      <c r="EJ1349" s="20"/>
      <c r="EK1349" s="15"/>
      <c r="EL1349" s="20"/>
      <c r="EM1349" s="15"/>
      <c r="EN1349" s="20"/>
      <c r="EO1349" s="15"/>
      <c r="EP1349" s="20"/>
      <c r="EQ1349" s="15"/>
      <c r="ER1349" s="20"/>
      <c r="ES1349" s="15"/>
      <c r="ET1349" s="20"/>
      <c r="EU1349" s="15">
        <v>68</v>
      </c>
      <c r="EV1349" s="20">
        <v>3</v>
      </c>
      <c r="EW1349" s="15"/>
      <c r="EX1349" s="20"/>
      <c r="EY1349" s="15"/>
      <c r="EZ1349" s="20"/>
      <c r="FA1349" s="15"/>
      <c r="FB1349" s="20"/>
      <c r="FC1349" s="15"/>
      <c r="FD1349" s="20"/>
      <c r="FE1349" s="15"/>
      <c r="FF1349" s="20"/>
      <c r="FG1349" s="15"/>
      <c r="FH1349" s="20"/>
      <c r="FI1349" s="15"/>
      <c r="FJ1349" s="20"/>
      <c r="FK1349" s="15"/>
      <c r="FL1349" s="20"/>
      <c r="FM1349" s="15"/>
      <c r="FN1349" s="20"/>
      <c r="FO1349" s="15"/>
      <c r="FP1349" s="20"/>
      <c r="FQ1349" s="15"/>
      <c r="FR1349" s="20"/>
      <c r="FS1349" s="15">
        <v>120</v>
      </c>
      <c r="FT1349" s="20">
        <v>1</v>
      </c>
      <c r="FU1349" s="15"/>
      <c r="FV1349" s="20"/>
      <c r="FW1349" s="15"/>
      <c r="FX1349" s="20"/>
      <c r="FY1349" s="15"/>
      <c r="FZ1349" s="20"/>
      <c r="GA1349" s="15"/>
      <c r="GB1349" s="20"/>
      <c r="GC1349" s="15"/>
      <c r="GD1349" s="20"/>
      <c r="GE1349" s="15"/>
      <c r="GF1349" s="20"/>
      <c r="GG1349" s="170"/>
    </row>
    <row r="1350" spans="1:189" s="2" customFormat="1" ht="15" customHeight="1" x14ac:dyDescent="0.3">
      <c r="A1350" s="15" t="s">
        <v>146</v>
      </c>
      <c r="B1350" s="15" t="s">
        <v>140</v>
      </c>
      <c r="C1350" s="15" t="s">
        <v>248</v>
      </c>
      <c r="D1350" s="15" t="s">
        <v>934</v>
      </c>
      <c r="E1350" s="15" t="str">
        <f t="shared" ref="E1350:E1413" si="275">CONCATENATE(C1350, " ",D1350)</f>
        <v>Isabella Hernandez</v>
      </c>
      <c r="F1350" s="15" t="s">
        <v>128</v>
      </c>
      <c r="G1350" s="15">
        <v>999921944</v>
      </c>
      <c r="H1350" s="15">
        <f t="shared" ref="H1350:H1413" si="276">(L1350+M1350+N1350+O1350+P1350+R1350+S1350+T1350+U1350+V1350+X1350+Y1350+CT1350+CY1350+CS1350+CV1350)-J1350</f>
        <v>56</v>
      </c>
      <c r="I1350" s="15"/>
      <c r="J1350" s="15"/>
      <c r="K1350" s="16"/>
      <c r="L1350" s="15"/>
      <c r="M1350" s="15"/>
      <c r="N1350" s="15"/>
      <c r="O1350" s="15">
        <f t="shared" si="271"/>
        <v>56</v>
      </c>
      <c r="P1350" s="15">
        <v>0</v>
      </c>
      <c r="Q1350" s="15">
        <f t="shared" si="272"/>
        <v>0</v>
      </c>
      <c r="R1350" s="15">
        <v>0</v>
      </c>
      <c r="S1350" s="15">
        <v>0</v>
      </c>
      <c r="T1350" s="15">
        <f t="shared" si="273"/>
        <v>0</v>
      </c>
      <c r="U1350" s="15">
        <f t="shared" si="274"/>
        <v>0</v>
      </c>
      <c r="V1350" s="15"/>
      <c r="W1350" s="15"/>
      <c r="X1350" s="15"/>
      <c r="Y1350" s="15"/>
      <c r="Z1350" s="16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>
        <f t="shared" ref="CS1350:CS1413" si="277">SUM(FE1350)</f>
        <v>0</v>
      </c>
      <c r="CT1350" s="15">
        <f t="shared" ref="CT1350:CT1413" si="278">SUM(EQ1350,ES1350,EU1350,EW1350,FA1350,EY1350,FC1350,FG1350,FI1350,FK1350,FM1350,FQ1350,FS1350,FU1350,FW1350,FY1350,GA1350,FO1350)</f>
        <v>0</v>
      </c>
      <c r="CU1350" s="15">
        <f t="shared" ref="CU1350:CU1413" si="279">COUNT(ER1350,ET1350,EV1350,EX1350,FB1350,EZ1350,FD1350,FH1350,FJ1350,FL1350,FN1350,FR1350,FT1350,FV1350,FX1350,FZ1350,GB1350)</f>
        <v>0</v>
      </c>
      <c r="CV1350" s="15">
        <f t="shared" ref="CV1350:CV1413" si="280">GC1350+GE1350</f>
        <v>0</v>
      </c>
      <c r="CW1350" s="15"/>
      <c r="CX1350" s="15"/>
      <c r="CY1350" s="15">
        <f t="shared" ref="CY1350:CY1413" si="281">EO1350</f>
        <v>0</v>
      </c>
      <c r="CZ1350" s="15">
        <f>GG1350</f>
        <v>0</v>
      </c>
      <c r="DA1350" s="16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20"/>
      <c r="DY1350" s="15"/>
      <c r="DZ1350" s="20"/>
      <c r="EA1350" s="15"/>
      <c r="EB1350" s="20"/>
      <c r="EC1350" s="15"/>
      <c r="ED1350" s="20"/>
      <c r="EE1350" s="15"/>
      <c r="EF1350" s="20"/>
      <c r="EG1350" s="15"/>
      <c r="EH1350" s="20"/>
      <c r="EI1350" s="15">
        <v>56</v>
      </c>
      <c r="EJ1350" s="20">
        <v>3</v>
      </c>
      <c r="EK1350" s="15"/>
      <c r="EL1350" s="20"/>
      <c r="EM1350" s="15"/>
      <c r="EN1350" s="20"/>
      <c r="EO1350" s="15"/>
      <c r="EP1350" s="20"/>
      <c r="EQ1350" s="15"/>
      <c r="ER1350" s="20"/>
      <c r="ES1350" s="15"/>
      <c r="ET1350" s="20"/>
      <c r="EU1350" s="15"/>
      <c r="EV1350" s="20"/>
      <c r="EW1350" s="15"/>
      <c r="EX1350" s="20"/>
      <c r="EY1350" s="15"/>
      <c r="EZ1350" s="20"/>
      <c r="FA1350" s="15"/>
      <c r="FB1350" s="20"/>
      <c r="FC1350" s="15"/>
      <c r="FD1350" s="20"/>
      <c r="FE1350" s="15"/>
      <c r="FF1350" s="20"/>
      <c r="FG1350" s="15"/>
      <c r="FH1350" s="20"/>
      <c r="FI1350" s="15"/>
      <c r="FJ1350" s="20"/>
      <c r="FK1350" s="15"/>
      <c r="FL1350" s="20"/>
      <c r="FM1350" s="15"/>
      <c r="FN1350" s="20"/>
      <c r="FO1350" s="15"/>
      <c r="FP1350" s="20"/>
      <c r="FQ1350" s="15"/>
      <c r="FR1350" s="20"/>
      <c r="FS1350" s="15"/>
      <c r="FT1350" s="20"/>
      <c r="FU1350" s="15"/>
      <c r="FV1350" s="20"/>
      <c r="FW1350" s="15"/>
      <c r="FX1350" s="20"/>
      <c r="FY1350" s="15"/>
      <c r="FZ1350" s="20"/>
      <c r="GA1350" s="15"/>
      <c r="GB1350" s="20"/>
      <c r="GC1350" s="15"/>
      <c r="GD1350" s="20"/>
      <c r="GE1350" s="15"/>
      <c r="GF1350" s="20"/>
      <c r="GG1350" s="170"/>
    </row>
    <row r="1351" spans="1:189" s="2" customFormat="1" ht="15" customHeight="1" x14ac:dyDescent="0.3">
      <c r="A1351" s="17" t="s">
        <v>133</v>
      </c>
      <c r="B1351" s="15" t="s">
        <v>140</v>
      </c>
      <c r="C1351" s="15" t="s">
        <v>2397</v>
      </c>
      <c r="D1351" s="15" t="s">
        <v>934</v>
      </c>
      <c r="E1351" s="15" t="str">
        <f t="shared" si="275"/>
        <v>McKenzie Hernandez</v>
      </c>
      <c r="F1351" s="15" t="s">
        <v>128</v>
      </c>
      <c r="G1351" s="15">
        <v>999921945</v>
      </c>
      <c r="H1351" s="15">
        <f t="shared" si="276"/>
        <v>26</v>
      </c>
      <c r="I1351" s="15"/>
      <c r="J1351" s="17">
        <f>(O1351+P1351+R1351+S1351+T1351+U1351)/2</f>
        <v>26</v>
      </c>
      <c r="K1351" s="16"/>
      <c r="L1351" s="15"/>
      <c r="M1351" s="15"/>
      <c r="N1351" s="15"/>
      <c r="O1351" s="15">
        <f t="shared" si="271"/>
        <v>52</v>
      </c>
      <c r="P1351" s="15">
        <v>0</v>
      </c>
      <c r="Q1351" s="15">
        <f t="shared" si="272"/>
        <v>0</v>
      </c>
      <c r="R1351" s="15">
        <v>0</v>
      </c>
      <c r="S1351" s="15">
        <v>0</v>
      </c>
      <c r="T1351" s="15">
        <f t="shared" si="273"/>
        <v>0</v>
      </c>
      <c r="U1351" s="15">
        <f t="shared" si="274"/>
        <v>0</v>
      </c>
      <c r="V1351" s="15"/>
      <c r="W1351" s="15"/>
      <c r="X1351" s="15"/>
      <c r="Y1351" s="15"/>
      <c r="Z1351" s="16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>
        <f t="shared" si="277"/>
        <v>0</v>
      </c>
      <c r="CT1351" s="15">
        <f t="shared" si="278"/>
        <v>0</v>
      </c>
      <c r="CU1351" s="15">
        <f t="shared" si="279"/>
        <v>0</v>
      </c>
      <c r="CV1351" s="15">
        <f t="shared" si="280"/>
        <v>0</v>
      </c>
      <c r="CW1351" s="15"/>
      <c r="CX1351" s="15"/>
      <c r="CY1351" s="15">
        <f t="shared" si="281"/>
        <v>0</v>
      </c>
      <c r="CZ1351" s="15">
        <f>GG1351</f>
        <v>0</v>
      </c>
      <c r="DA1351" s="16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20"/>
      <c r="DY1351" s="15"/>
      <c r="DZ1351" s="20"/>
      <c r="EA1351" s="15"/>
      <c r="EB1351" s="20"/>
      <c r="EC1351" s="15"/>
      <c r="ED1351" s="20"/>
      <c r="EE1351" s="15"/>
      <c r="EF1351" s="20"/>
      <c r="EG1351" s="15"/>
      <c r="EH1351" s="20"/>
      <c r="EI1351" s="15">
        <v>52</v>
      </c>
      <c r="EJ1351" s="20">
        <v>5</v>
      </c>
      <c r="EK1351" s="15"/>
      <c r="EL1351" s="20"/>
      <c r="EM1351" s="15"/>
      <c r="EN1351" s="20"/>
      <c r="EO1351" s="15"/>
      <c r="EP1351" s="20"/>
      <c r="EQ1351" s="15"/>
      <c r="ER1351" s="20"/>
      <c r="ES1351" s="15"/>
      <c r="ET1351" s="20"/>
      <c r="EU1351" s="15"/>
      <c r="EV1351" s="20"/>
      <c r="EW1351" s="15"/>
      <c r="EX1351" s="20"/>
      <c r="EY1351" s="15"/>
      <c r="EZ1351" s="20"/>
      <c r="FA1351" s="15"/>
      <c r="FB1351" s="20"/>
      <c r="FC1351" s="15"/>
      <c r="FD1351" s="20"/>
      <c r="FE1351" s="15"/>
      <c r="FF1351" s="20"/>
      <c r="FG1351" s="15"/>
      <c r="FH1351" s="20"/>
      <c r="FI1351" s="15"/>
      <c r="FJ1351" s="20"/>
      <c r="FK1351" s="15"/>
      <c r="FL1351" s="20"/>
      <c r="FM1351" s="15"/>
      <c r="FN1351" s="20"/>
      <c r="FO1351" s="15"/>
      <c r="FP1351" s="20"/>
      <c r="FQ1351" s="15"/>
      <c r="FR1351" s="20"/>
      <c r="FS1351" s="15"/>
      <c r="FT1351" s="20"/>
      <c r="FU1351" s="15"/>
      <c r="FV1351" s="20"/>
      <c r="FW1351" s="15"/>
      <c r="FX1351" s="20"/>
      <c r="FY1351" s="15"/>
      <c r="FZ1351" s="20"/>
      <c r="GA1351" s="15"/>
      <c r="GB1351" s="20"/>
      <c r="GC1351" s="15"/>
      <c r="GD1351" s="20"/>
      <c r="GE1351" s="15"/>
      <c r="GF1351" s="20"/>
      <c r="GG1351" s="170"/>
    </row>
    <row r="1352" spans="1:189" s="2" customFormat="1" ht="15" customHeight="1" x14ac:dyDescent="0.3">
      <c r="A1352" s="17" t="s">
        <v>146</v>
      </c>
      <c r="B1352" s="17" t="s">
        <v>138</v>
      </c>
      <c r="C1352" s="17" t="s">
        <v>700</v>
      </c>
      <c r="D1352" s="17" t="s">
        <v>701</v>
      </c>
      <c r="E1352" s="15" t="str">
        <f t="shared" si="275"/>
        <v>Kaanelo Domingo</v>
      </c>
      <c r="F1352" s="17" t="s">
        <v>135</v>
      </c>
      <c r="G1352" s="17">
        <v>999921956</v>
      </c>
      <c r="H1352" s="15">
        <f t="shared" si="276"/>
        <v>68</v>
      </c>
      <c r="I1352" s="15"/>
      <c r="J1352" s="15"/>
      <c r="K1352" s="16"/>
      <c r="L1352" s="15"/>
      <c r="M1352" s="15"/>
      <c r="N1352" s="15"/>
      <c r="O1352" s="15">
        <f t="shared" si="271"/>
        <v>0</v>
      </c>
      <c r="P1352" s="15">
        <v>0</v>
      </c>
      <c r="Q1352" s="15">
        <f t="shared" si="272"/>
        <v>1</v>
      </c>
      <c r="R1352" s="15">
        <v>0</v>
      </c>
      <c r="S1352" s="15">
        <v>0</v>
      </c>
      <c r="T1352" s="15">
        <f t="shared" si="273"/>
        <v>0</v>
      </c>
      <c r="U1352" s="15">
        <f t="shared" si="274"/>
        <v>0</v>
      </c>
      <c r="V1352" s="15"/>
      <c r="W1352" s="15"/>
      <c r="X1352" s="15"/>
      <c r="Y1352" s="15"/>
      <c r="Z1352" s="16"/>
      <c r="AA1352" s="15"/>
      <c r="AB1352" s="24"/>
      <c r="AC1352" s="15"/>
      <c r="AD1352" s="15"/>
      <c r="AE1352" s="15"/>
      <c r="AF1352" s="15"/>
      <c r="AG1352" s="15"/>
      <c r="AH1352" s="24"/>
      <c r="AI1352" s="15"/>
      <c r="AJ1352" s="15"/>
      <c r="AK1352" s="15"/>
      <c r="AL1352" s="15"/>
      <c r="AM1352" s="15"/>
      <c r="AN1352" s="24"/>
      <c r="AO1352" s="15"/>
      <c r="AP1352" s="24"/>
      <c r="AQ1352" s="15"/>
      <c r="AR1352" s="24"/>
      <c r="AS1352" s="15"/>
      <c r="AT1352" s="24"/>
      <c r="AU1352" s="15"/>
      <c r="AV1352" s="24"/>
      <c r="AW1352" s="15"/>
      <c r="AX1352" s="24"/>
      <c r="AY1352" s="15"/>
      <c r="AZ1352" s="15"/>
      <c r="BA1352" s="15"/>
      <c r="BB1352" s="15"/>
      <c r="BC1352" s="15"/>
      <c r="BD1352" s="15"/>
      <c r="BE1352" s="15"/>
      <c r="BF1352" s="24"/>
      <c r="BG1352" s="15"/>
      <c r="BH1352" s="24"/>
      <c r="BI1352" s="15"/>
      <c r="BJ1352" s="24"/>
      <c r="BK1352" s="15"/>
      <c r="BL1352" s="24"/>
      <c r="BM1352" s="15"/>
      <c r="BN1352" s="24"/>
      <c r="BO1352" s="15"/>
      <c r="BP1352" s="24"/>
      <c r="BQ1352" s="15"/>
      <c r="BR1352" s="24"/>
      <c r="BS1352" s="15"/>
      <c r="BT1352" s="24"/>
      <c r="BU1352" s="15"/>
      <c r="BV1352" s="24"/>
      <c r="BW1352" s="15"/>
      <c r="BX1352" s="24"/>
      <c r="BY1352" s="15"/>
      <c r="BZ1352" s="24"/>
      <c r="CA1352" s="15"/>
      <c r="CB1352" s="24"/>
      <c r="CC1352" s="15"/>
      <c r="CD1352" s="24"/>
      <c r="CE1352" s="15"/>
      <c r="CF1352" s="24"/>
      <c r="CG1352" s="15"/>
      <c r="CH1352" s="25"/>
      <c r="CI1352" s="15"/>
      <c r="CJ1352" s="25"/>
      <c r="CK1352" s="15"/>
      <c r="CL1352" s="25"/>
      <c r="CM1352" s="15"/>
      <c r="CN1352" s="25"/>
      <c r="CO1352" s="15"/>
      <c r="CP1352" s="25"/>
      <c r="CQ1352" s="15"/>
      <c r="CR1352" s="25"/>
      <c r="CS1352" s="15">
        <f t="shared" si="277"/>
        <v>0</v>
      </c>
      <c r="CT1352" s="15">
        <f t="shared" si="278"/>
        <v>68</v>
      </c>
      <c r="CU1352" s="15">
        <f t="shared" si="279"/>
        <v>1</v>
      </c>
      <c r="CV1352" s="15">
        <f t="shared" si="280"/>
        <v>0</v>
      </c>
      <c r="CW1352" s="15"/>
      <c r="CX1352" s="15"/>
      <c r="CY1352" s="15">
        <f t="shared" si="281"/>
        <v>0</v>
      </c>
      <c r="CZ1352" s="15">
        <f>GG1352</f>
        <v>0</v>
      </c>
      <c r="DA1352" s="19"/>
      <c r="DB1352" s="17"/>
      <c r="DC1352" s="17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7">
        <v>63</v>
      </c>
      <c r="DQ1352" s="17"/>
      <c r="DR1352" s="17"/>
      <c r="DS1352" s="17"/>
      <c r="DT1352" s="17"/>
      <c r="DU1352" s="17"/>
      <c r="DV1352" s="17"/>
      <c r="DW1352" s="15"/>
      <c r="DX1352" s="20"/>
      <c r="DY1352" s="15"/>
      <c r="DZ1352" s="20"/>
      <c r="EA1352" s="15"/>
      <c r="EB1352" s="20"/>
      <c r="EC1352" s="15"/>
      <c r="ED1352" s="20"/>
      <c r="EE1352" s="15"/>
      <c r="EF1352" s="20"/>
      <c r="EG1352" s="15"/>
      <c r="EH1352" s="20"/>
      <c r="EI1352" s="15"/>
      <c r="EJ1352" s="20"/>
      <c r="EK1352" s="15"/>
      <c r="EL1352" s="20"/>
      <c r="EM1352" s="15"/>
      <c r="EN1352" s="20"/>
      <c r="EO1352" s="15"/>
      <c r="EP1352" s="20"/>
      <c r="EQ1352" s="17"/>
      <c r="ER1352" s="20"/>
      <c r="ES1352" s="15"/>
      <c r="ET1352" s="20"/>
      <c r="EU1352" s="15"/>
      <c r="EV1352" s="20"/>
      <c r="EW1352" s="15">
        <v>68</v>
      </c>
      <c r="EX1352" s="20">
        <v>3</v>
      </c>
      <c r="EY1352" s="15"/>
      <c r="EZ1352" s="20"/>
      <c r="FA1352" s="15"/>
      <c r="FB1352" s="20"/>
      <c r="FC1352" s="15"/>
      <c r="FD1352" s="20"/>
      <c r="FE1352" s="15"/>
      <c r="FF1352" s="20"/>
      <c r="FG1352" s="15"/>
      <c r="FH1352" s="20"/>
      <c r="FI1352" s="15"/>
      <c r="FJ1352" s="20"/>
      <c r="FK1352" s="15"/>
      <c r="FL1352" s="20"/>
      <c r="FM1352" s="15"/>
      <c r="FN1352" s="20"/>
      <c r="FO1352" s="15"/>
      <c r="FP1352" s="20"/>
      <c r="FQ1352" s="15"/>
      <c r="FR1352" s="20"/>
      <c r="FS1352" s="15"/>
      <c r="FT1352" s="20"/>
      <c r="FU1352" s="15"/>
      <c r="FV1352" s="20"/>
      <c r="FW1352" s="15"/>
      <c r="FX1352" s="20"/>
      <c r="FY1352" s="15"/>
      <c r="FZ1352" s="20"/>
      <c r="GA1352" s="15"/>
      <c r="GB1352" s="20"/>
      <c r="GC1352" s="15"/>
      <c r="GD1352" s="20"/>
      <c r="GE1352" s="15"/>
      <c r="GF1352" s="20"/>
      <c r="GG1352" s="170"/>
    </row>
    <row r="1353" spans="1:189" s="2" customFormat="1" ht="15" customHeight="1" x14ac:dyDescent="0.3">
      <c r="A1353" s="17" t="s">
        <v>130</v>
      </c>
      <c r="B1353" s="17" t="s">
        <v>142</v>
      </c>
      <c r="C1353" s="17" t="s">
        <v>2047</v>
      </c>
      <c r="D1353" s="17" t="s">
        <v>1271</v>
      </c>
      <c r="E1353" s="15" t="str">
        <f t="shared" si="275"/>
        <v>Woohyung Lim</v>
      </c>
      <c r="F1353" s="17" t="s">
        <v>135</v>
      </c>
      <c r="G1353" s="17">
        <v>999921957</v>
      </c>
      <c r="H1353" s="15">
        <f t="shared" si="276"/>
        <v>90</v>
      </c>
      <c r="I1353" s="15"/>
      <c r="J1353" s="15"/>
      <c r="K1353" s="16"/>
      <c r="L1353" s="15"/>
      <c r="M1353" s="15"/>
      <c r="N1353" s="15"/>
      <c r="O1353" s="15">
        <f t="shared" si="271"/>
        <v>0</v>
      </c>
      <c r="P1353" s="15">
        <v>0</v>
      </c>
      <c r="Q1353" s="15">
        <f t="shared" si="272"/>
        <v>0</v>
      </c>
      <c r="R1353" s="15">
        <v>0</v>
      </c>
      <c r="S1353" s="15">
        <v>0</v>
      </c>
      <c r="T1353" s="15">
        <f t="shared" si="273"/>
        <v>0</v>
      </c>
      <c r="U1353" s="15">
        <f t="shared" si="274"/>
        <v>0</v>
      </c>
      <c r="V1353" s="15"/>
      <c r="W1353" s="15"/>
      <c r="X1353" s="15"/>
      <c r="Y1353" s="15"/>
      <c r="Z1353" s="16"/>
      <c r="AA1353" s="15"/>
      <c r="AB1353" s="24"/>
      <c r="AC1353" s="15"/>
      <c r="AD1353" s="15"/>
      <c r="AE1353" s="15"/>
      <c r="AF1353" s="15"/>
      <c r="AG1353" s="15"/>
      <c r="AH1353" s="24"/>
      <c r="AI1353" s="15"/>
      <c r="AJ1353" s="15"/>
      <c r="AK1353" s="15"/>
      <c r="AL1353" s="15"/>
      <c r="AM1353" s="15"/>
      <c r="AN1353" s="24"/>
      <c r="AO1353" s="15"/>
      <c r="AP1353" s="24"/>
      <c r="AQ1353" s="15"/>
      <c r="AR1353" s="24"/>
      <c r="AS1353" s="15"/>
      <c r="AT1353" s="24"/>
      <c r="AU1353" s="15"/>
      <c r="AV1353" s="24"/>
      <c r="AW1353" s="15"/>
      <c r="AX1353" s="24"/>
      <c r="AY1353" s="15"/>
      <c r="AZ1353" s="15"/>
      <c r="BA1353" s="15"/>
      <c r="BB1353" s="15"/>
      <c r="BC1353" s="15"/>
      <c r="BD1353" s="15"/>
      <c r="BE1353" s="15"/>
      <c r="BF1353" s="24"/>
      <c r="BG1353" s="15"/>
      <c r="BH1353" s="24"/>
      <c r="BI1353" s="15"/>
      <c r="BJ1353" s="24"/>
      <c r="BK1353" s="15"/>
      <c r="BL1353" s="24"/>
      <c r="BM1353" s="15"/>
      <c r="BN1353" s="24"/>
      <c r="BO1353" s="15"/>
      <c r="BP1353" s="24"/>
      <c r="BQ1353" s="15"/>
      <c r="BR1353" s="24"/>
      <c r="BS1353" s="15"/>
      <c r="BT1353" s="24"/>
      <c r="BU1353" s="15"/>
      <c r="BV1353" s="24"/>
      <c r="BW1353" s="15"/>
      <c r="BX1353" s="24"/>
      <c r="BY1353" s="15"/>
      <c r="BZ1353" s="24"/>
      <c r="CA1353" s="15"/>
      <c r="CB1353" s="24"/>
      <c r="CC1353" s="15"/>
      <c r="CD1353" s="24"/>
      <c r="CE1353" s="15"/>
      <c r="CF1353" s="24"/>
      <c r="CG1353" s="15"/>
      <c r="CH1353" s="25"/>
      <c r="CI1353" s="15"/>
      <c r="CJ1353" s="25"/>
      <c r="CK1353" s="15"/>
      <c r="CL1353" s="25"/>
      <c r="CM1353" s="15"/>
      <c r="CN1353" s="25"/>
      <c r="CO1353" s="15"/>
      <c r="CP1353" s="25"/>
      <c r="CQ1353" s="15"/>
      <c r="CR1353" s="25"/>
      <c r="CS1353" s="15">
        <f t="shared" si="277"/>
        <v>0</v>
      </c>
      <c r="CT1353" s="15">
        <f t="shared" si="278"/>
        <v>90</v>
      </c>
      <c r="CU1353" s="15">
        <f t="shared" si="279"/>
        <v>1</v>
      </c>
      <c r="CV1353" s="15">
        <f t="shared" si="280"/>
        <v>0</v>
      </c>
      <c r="CW1353" s="15"/>
      <c r="CX1353" s="15"/>
      <c r="CY1353" s="15">
        <f t="shared" si="281"/>
        <v>0</v>
      </c>
      <c r="CZ1353" s="15">
        <f>GG1353</f>
        <v>0</v>
      </c>
      <c r="DA1353" s="19"/>
      <c r="DB1353" s="17"/>
      <c r="DC1353" s="15"/>
      <c r="DD1353" s="15"/>
      <c r="DE1353" s="17">
        <v>90</v>
      </c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7"/>
      <c r="DQ1353" s="15"/>
      <c r="DR1353" s="15"/>
      <c r="DS1353" s="15"/>
      <c r="DT1353" s="15"/>
      <c r="DU1353" s="15"/>
      <c r="DV1353" s="15"/>
      <c r="DW1353" s="15"/>
      <c r="DX1353" s="20"/>
      <c r="DY1353" s="15"/>
      <c r="DZ1353" s="20"/>
      <c r="EA1353" s="15"/>
      <c r="EB1353" s="20"/>
      <c r="EC1353" s="15"/>
      <c r="ED1353" s="20"/>
      <c r="EE1353" s="15"/>
      <c r="EF1353" s="20"/>
      <c r="EG1353" s="15"/>
      <c r="EH1353" s="20"/>
      <c r="EI1353" s="15"/>
      <c r="EJ1353" s="20"/>
      <c r="EK1353" s="15"/>
      <c r="EL1353" s="20"/>
      <c r="EM1353" s="15"/>
      <c r="EN1353" s="20"/>
      <c r="EO1353" s="15"/>
      <c r="EP1353" s="20"/>
      <c r="EQ1353" s="15"/>
      <c r="ER1353" s="20"/>
      <c r="ES1353" s="15"/>
      <c r="ET1353" s="20"/>
      <c r="EU1353" s="15"/>
      <c r="EV1353" s="20"/>
      <c r="EW1353" s="15">
        <v>90</v>
      </c>
      <c r="EX1353" s="20">
        <v>2</v>
      </c>
      <c r="EY1353" s="15"/>
      <c r="EZ1353" s="20"/>
      <c r="FA1353" s="15"/>
      <c r="FB1353" s="20"/>
      <c r="FC1353" s="15"/>
      <c r="FD1353" s="20"/>
      <c r="FE1353" s="15"/>
      <c r="FF1353" s="20"/>
      <c r="FG1353" s="15"/>
      <c r="FH1353" s="20"/>
      <c r="FI1353" s="15"/>
      <c r="FJ1353" s="20"/>
      <c r="FK1353" s="15"/>
      <c r="FL1353" s="20"/>
      <c r="FM1353" s="15"/>
      <c r="FN1353" s="20"/>
      <c r="FO1353" s="15"/>
      <c r="FP1353" s="20"/>
      <c r="FQ1353" s="15"/>
      <c r="FR1353" s="20"/>
      <c r="FS1353" s="15"/>
      <c r="FT1353" s="20"/>
      <c r="FU1353" s="15"/>
      <c r="FV1353" s="20"/>
      <c r="FW1353" s="15"/>
      <c r="FX1353" s="20"/>
      <c r="FY1353" s="15"/>
      <c r="FZ1353" s="20"/>
      <c r="GA1353" s="15"/>
      <c r="GB1353" s="20"/>
      <c r="GC1353" s="15"/>
      <c r="GD1353" s="20"/>
      <c r="GE1353" s="15"/>
      <c r="GF1353" s="20"/>
      <c r="GG1353" s="170"/>
    </row>
    <row r="1354" spans="1:189" s="2" customFormat="1" ht="15" customHeight="1" x14ac:dyDescent="0.3">
      <c r="A1354" s="82" t="s">
        <v>130</v>
      </c>
      <c r="B1354" s="82" t="s">
        <v>142</v>
      </c>
      <c r="C1354" s="82" t="s">
        <v>2809</v>
      </c>
      <c r="D1354" s="82" t="s">
        <v>1106</v>
      </c>
      <c r="E1354" s="15" t="str">
        <f t="shared" si="275"/>
        <v xml:space="preserve"> Junyoung Kim</v>
      </c>
      <c r="F1354" s="82" t="s">
        <v>135</v>
      </c>
      <c r="G1354" s="82">
        <v>999921961</v>
      </c>
      <c r="H1354" s="15">
        <f t="shared" si="276"/>
        <v>227</v>
      </c>
      <c r="I1354" s="15"/>
      <c r="J1354" s="15"/>
      <c r="K1354" s="16"/>
      <c r="L1354" s="15"/>
      <c r="M1354" s="15"/>
      <c r="N1354" s="15"/>
      <c r="O1354" s="15">
        <f t="shared" si="271"/>
        <v>0</v>
      </c>
      <c r="P1354" s="15">
        <v>0</v>
      </c>
      <c r="Q1354" s="15">
        <f t="shared" si="272"/>
        <v>0</v>
      </c>
      <c r="R1354" s="15">
        <v>0</v>
      </c>
      <c r="S1354" s="15">
        <v>0</v>
      </c>
      <c r="T1354" s="15">
        <f t="shared" si="273"/>
        <v>0</v>
      </c>
      <c r="U1354" s="15">
        <f t="shared" si="274"/>
        <v>0</v>
      </c>
      <c r="V1354" s="15"/>
      <c r="W1354" s="15"/>
      <c r="X1354" s="15"/>
      <c r="Y1354" s="15"/>
      <c r="Z1354" s="16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>
        <f t="shared" si="277"/>
        <v>0</v>
      </c>
      <c r="CT1354" s="15">
        <f t="shared" si="278"/>
        <v>183</v>
      </c>
      <c r="CU1354" s="15">
        <f t="shared" si="279"/>
        <v>2</v>
      </c>
      <c r="CV1354" s="15">
        <f t="shared" si="280"/>
        <v>44</v>
      </c>
      <c r="CW1354" s="15"/>
      <c r="CX1354" s="15"/>
      <c r="CY1354" s="15">
        <f t="shared" si="281"/>
        <v>0</v>
      </c>
      <c r="CZ1354" s="15">
        <f>GG1354</f>
        <v>0</v>
      </c>
      <c r="DA1354" s="16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20"/>
      <c r="DY1354" s="15"/>
      <c r="DZ1354" s="20"/>
      <c r="EA1354" s="15"/>
      <c r="EB1354" s="20"/>
      <c r="EC1354" s="15"/>
      <c r="ED1354" s="20"/>
      <c r="EE1354" s="15"/>
      <c r="EF1354" s="20"/>
      <c r="EG1354" s="15"/>
      <c r="EH1354" s="20"/>
      <c r="EI1354" s="15"/>
      <c r="EJ1354" s="20"/>
      <c r="EK1354" s="15"/>
      <c r="EL1354" s="20"/>
      <c r="EM1354" s="15"/>
      <c r="EN1354" s="20"/>
      <c r="EO1354" s="15"/>
      <c r="EP1354" s="20"/>
      <c r="EQ1354" s="15"/>
      <c r="ER1354" s="20"/>
      <c r="ES1354" s="15"/>
      <c r="ET1354" s="20"/>
      <c r="EU1354" s="15"/>
      <c r="EV1354" s="20"/>
      <c r="EW1354" s="15">
        <v>63</v>
      </c>
      <c r="EX1354" s="20">
        <v>5</v>
      </c>
      <c r="EY1354" s="15"/>
      <c r="EZ1354" s="20"/>
      <c r="FA1354" s="15"/>
      <c r="FB1354" s="20"/>
      <c r="FC1354" s="15"/>
      <c r="FD1354" s="20"/>
      <c r="FE1354" s="15"/>
      <c r="FF1354" s="20"/>
      <c r="FG1354" s="15"/>
      <c r="FH1354" s="20"/>
      <c r="FI1354" s="15"/>
      <c r="FJ1354" s="20"/>
      <c r="FK1354" s="15"/>
      <c r="FL1354" s="20"/>
      <c r="FM1354" s="15"/>
      <c r="FN1354" s="20"/>
      <c r="FO1354" s="15"/>
      <c r="FP1354" s="20"/>
      <c r="FQ1354" s="15">
        <v>120</v>
      </c>
      <c r="FR1354" s="20">
        <v>1</v>
      </c>
      <c r="FS1354" s="15"/>
      <c r="FT1354" s="20"/>
      <c r="FU1354" s="15"/>
      <c r="FV1354" s="20"/>
      <c r="FW1354" s="15"/>
      <c r="FX1354" s="20"/>
      <c r="FY1354" s="15"/>
      <c r="FZ1354" s="20"/>
      <c r="GA1354" s="15"/>
      <c r="GB1354" s="20"/>
      <c r="GC1354" s="15"/>
      <c r="GD1354" s="20"/>
      <c r="GE1354" s="15">
        <v>44</v>
      </c>
      <c r="GF1354" s="20" t="s">
        <v>129</v>
      </c>
      <c r="GG1354" s="170"/>
    </row>
    <row r="1355" spans="1:189" s="2" customFormat="1" ht="15" customHeight="1" x14ac:dyDescent="0.3">
      <c r="A1355" s="15" t="s">
        <v>130</v>
      </c>
      <c r="B1355" s="15" t="s">
        <v>142</v>
      </c>
      <c r="C1355" s="15" t="s">
        <v>311</v>
      </c>
      <c r="D1355" s="15" t="s">
        <v>312</v>
      </c>
      <c r="E1355" s="15" t="str">
        <f t="shared" si="275"/>
        <v>Alayshea BALSZ</v>
      </c>
      <c r="F1355" s="15" t="s">
        <v>128</v>
      </c>
      <c r="G1355" s="15">
        <v>999921962</v>
      </c>
      <c r="H1355" s="15">
        <f t="shared" si="276"/>
        <v>68</v>
      </c>
      <c r="I1355" s="15"/>
      <c r="J1355" s="15"/>
      <c r="K1355" s="16"/>
      <c r="L1355" s="15"/>
      <c r="M1355" s="15"/>
      <c r="N1355" s="15"/>
      <c r="O1355" s="15">
        <f t="shared" si="271"/>
        <v>0</v>
      </c>
      <c r="P1355" s="15">
        <v>0</v>
      </c>
      <c r="Q1355" s="15">
        <f t="shared" si="272"/>
        <v>0</v>
      </c>
      <c r="R1355" s="15">
        <v>0</v>
      </c>
      <c r="S1355" s="15">
        <v>0</v>
      </c>
      <c r="T1355" s="15">
        <f t="shared" si="273"/>
        <v>0</v>
      </c>
      <c r="U1355" s="15">
        <f t="shared" si="274"/>
        <v>0</v>
      </c>
      <c r="V1355" s="15"/>
      <c r="W1355" s="15"/>
      <c r="X1355" s="15"/>
      <c r="Y1355" s="15"/>
      <c r="Z1355" s="16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>
        <f t="shared" si="277"/>
        <v>0</v>
      </c>
      <c r="CT1355" s="15">
        <f t="shared" si="278"/>
        <v>68</v>
      </c>
      <c r="CU1355" s="15">
        <f t="shared" si="279"/>
        <v>1</v>
      </c>
      <c r="CV1355" s="15">
        <f t="shared" si="280"/>
        <v>0</v>
      </c>
      <c r="CW1355" s="15"/>
      <c r="CX1355" s="15"/>
      <c r="CY1355" s="15">
        <f t="shared" si="281"/>
        <v>0</v>
      </c>
      <c r="CZ1355" s="15">
        <f>GG1355</f>
        <v>0</v>
      </c>
      <c r="DA1355" s="16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20"/>
      <c r="DY1355" s="15"/>
      <c r="DZ1355" s="20"/>
      <c r="EA1355" s="15"/>
      <c r="EB1355" s="20"/>
      <c r="EC1355" s="15"/>
      <c r="ED1355" s="20"/>
      <c r="EE1355" s="15"/>
      <c r="EF1355" s="20"/>
      <c r="EG1355" s="15"/>
      <c r="EH1355" s="20"/>
      <c r="EI1355" s="15"/>
      <c r="EJ1355" s="20"/>
      <c r="EK1355" s="15"/>
      <c r="EL1355" s="20"/>
      <c r="EM1355" s="15"/>
      <c r="EN1355" s="20"/>
      <c r="EO1355" s="15"/>
      <c r="EP1355" s="20"/>
      <c r="EQ1355" s="15"/>
      <c r="ER1355" s="20"/>
      <c r="ES1355" s="15"/>
      <c r="ET1355" s="20"/>
      <c r="EU1355" s="15"/>
      <c r="EV1355" s="20"/>
      <c r="EW1355" s="15"/>
      <c r="EX1355" s="20"/>
      <c r="EY1355" s="15"/>
      <c r="EZ1355" s="20"/>
      <c r="FA1355" s="15"/>
      <c r="FB1355" s="20"/>
      <c r="FC1355" s="15">
        <v>38</v>
      </c>
      <c r="FD1355" s="20" t="s">
        <v>129</v>
      </c>
      <c r="FE1355" s="15"/>
      <c r="FF1355" s="20"/>
      <c r="FG1355" s="15"/>
      <c r="FH1355" s="20"/>
      <c r="FI1355" s="15"/>
      <c r="FJ1355" s="20"/>
      <c r="FK1355" s="15"/>
      <c r="FL1355" s="20"/>
      <c r="FM1355" s="15">
        <v>30</v>
      </c>
      <c r="FN1355" s="20">
        <v>1</v>
      </c>
      <c r="FO1355" s="15"/>
      <c r="FP1355" s="20"/>
      <c r="FQ1355" s="15"/>
      <c r="FR1355" s="20"/>
      <c r="FS1355" s="15"/>
      <c r="FT1355" s="20"/>
      <c r="FU1355" s="15"/>
      <c r="FV1355" s="20"/>
      <c r="FW1355" s="15"/>
      <c r="FX1355" s="20"/>
      <c r="FY1355" s="15"/>
      <c r="FZ1355" s="20"/>
      <c r="GA1355" s="15"/>
      <c r="GB1355" s="20"/>
      <c r="GC1355" s="15"/>
      <c r="GD1355" s="20"/>
      <c r="GE1355" s="15"/>
      <c r="GF1355" s="20"/>
      <c r="GG1355" s="170"/>
    </row>
    <row r="1356" spans="1:189" s="2" customFormat="1" ht="15" customHeight="1" x14ac:dyDescent="0.3">
      <c r="A1356" s="82" t="s">
        <v>130</v>
      </c>
      <c r="B1356" s="82" t="s">
        <v>142</v>
      </c>
      <c r="C1356" s="82" t="s">
        <v>2808</v>
      </c>
      <c r="D1356" s="82" t="s">
        <v>1106</v>
      </c>
      <c r="E1356" s="15" t="str">
        <f t="shared" si="275"/>
        <v xml:space="preserve"> Jaeyoung Kim</v>
      </c>
      <c r="F1356" s="82" t="s">
        <v>135</v>
      </c>
      <c r="G1356" s="82">
        <v>999921963</v>
      </c>
      <c r="H1356" s="15">
        <f t="shared" si="276"/>
        <v>207</v>
      </c>
      <c r="I1356" s="15"/>
      <c r="J1356" s="15"/>
      <c r="K1356" s="16"/>
      <c r="L1356" s="15"/>
      <c r="M1356" s="15"/>
      <c r="N1356" s="15"/>
      <c r="O1356" s="15">
        <f t="shared" si="271"/>
        <v>0</v>
      </c>
      <c r="P1356" s="15">
        <v>0</v>
      </c>
      <c r="Q1356" s="15">
        <f t="shared" si="272"/>
        <v>0</v>
      </c>
      <c r="R1356" s="15">
        <v>0</v>
      </c>
      <c r="S1356" s="15">
        <v>0</v>
      </c>
      <c r="T1356" s="15">
        <f t="shared" si="273"/>
        <v>0</v>
      </c>
      <c r="U1356" s="15">
        <f t="shared" si="274"/>
        <v>0</v>
      </c>
      <c r="V1356" s="15"/>
      <c r="W1356" s="15"/>
      <c r="X1356" s="15"/>
      <c r="Y1356" s="15"/>
      <c r="Z1356" s="16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>
        <f t="shared" si="277"/>
        <v>0</v>
      </c>
      <c r="CT1356" s="15">
        <f t="shared" si="278"/>
        <v>128</v>
      </c>
      <c r="CU1356" s="15">
        <f t="shared" si="279"/>
        <v>1</v>
      </c>
      <c r="CV1356" s="15">
        <f t="shared" si="280"/>
        <v>79</v>
      </c>
      <c r="CW1356" s="15"/>
      <c r="CX1356" s="15"/>
      <c r="CY1356" s="15">
        <f t="shared" si="281"/>
        <v>0</v>
      </c>
      <c r="CZ1356" s="15">
        <f>GG1356</f>
        <v>0</v>
      </c>
      <c r="DA1356" s="16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20"/>
      <c r="DY1356" s="15"/>
      <c r="DZ1356" s="20"/>
      <c r="EA1356" s="15"/>
      <c r="EB1356" s="20"/>
      <c r="EC1356" s="15"/>
      <c r="ED1356" s="20"/>
      <c r="EE1356" s="15"/>
      <c r="EF1356" s="20"/>
      <c r="EG1356" s="15"/>
      <c r="EH1356" s="20"/>
      <c r="EI1356" s="15"/>
      <c r="EJ1356" s="20"/>
      <c r="EK1356" s="15"/>
      <c r="EL1356" s="20"/>
      <c r="EM1356" s="15"/>
      <c r="EN1356" s="20"/>
      <c r="EO1356" s="15"/>
      <c r="EP1356" s="20"/>
      <c r="EQ1356" s="15"/>
      <c r="ER1356" s="20"/>
      <c r="ES1356" s="15"/>
      <c r="ET1356" s="20"/>
      <c r="EU1356" s="15"/>
      <c r="EV1356" s="20"/>
      <c r="EW1356" s="15">
        <v>38</v>
      </c>
      <c r="EX1356" s="20" t="s">
        <v>129</v>
      </c>
      <c r="EY1356" s="15"/>
      <c r="EZ1356" s="20"/>
      <c r="FA1356" s="15"/>
      <c r="FB1356" s="20"/>
      <c r="FC1356" s="15"/>
      <c r="FD1356" s="20"/>
      <c r="FE1356" s="15"/>
      <c r="FF1356" s="20"/>
      <c r="FG1356" s="15"/>
      <c r="FH1356" s="20"/>
      <c r="FI1356" s="15"/>
      <c r="FJ1356" s="20"/>
      <c r="FK1356" s="15"/>
      <c r="FL1356" s="20"/>
      <c r="FM1356" s="15"/>
      <c r="FN1356" s="20"/>
      <c r="FO1356" s="15"/>
      <c r="FP1356" s="20"/>
      <c r="FQ1356" s="15">
        <v>90</v>
      </c>
      <c r="FR1356" s="20">
        <v>2</v>
      </c>
      <c r="FS1356" s="15"/>
      <c r="FT1356" s="20"/>
      <c r="FU1356" s="15"/>
      <c r="FV1356" s="20"/>
      <c r="FW1356" s="15"/>
      <c r="FX1356" s="20"/>
      <c r="FY1356" s="15"/>
      <c r="FZ1356" s="20"/>
      <c r="GA1356" s="15"/>
      <c r="GB1356" s="20"/>
      <c r="GC1356" s="15"/>
      <c r="GD1356" s="20"/>
      <c r="GE1356" s="15">
        <v>79</v>
      </c>
      <c r="GF1356" s="20">
        <v>4</v>
      </c>
      <c r="GG1356" s="170"/>
    </row>
    <row r="1357" spans="1:189" s="2" customFormat="1" ht="15" customHeight="1" x14ac:dyDescent="0.3">
      <c r="A1357" s="84" t="s">
        <v>133</v>
      </c>
      <c r="B1357" s="84" t="s">
        <v>140</v>
      </c>
      <c r="C1357" s="84" t="s">
        <v>348</v>
      </c>
      <c r="D1357" s="84" t="s">
        <v>1223</v>
      </c>
      <c r="E1357" s="15" t="str">
        <f t="shared" si="275"/>
        <v>Abigail Lee</v>
      </c>
      <c r="F1357" s="84" t="s">
        <v>128</v>
      </c>
      <c r="G1357" s="84">
        <v>999921968</v>
      </c>
      <c r="H1357" s="15">
        <f t="shared" si="276"/>
        <v>60</v>
      </c>
      <c r="I1357" s="15"/>
      <c r="J1357" s="15"/>
      <c r="K1357" s="16"/>
      <c r="L1357" s="15"/>
      <c r="M1357" s="15"/>
      <c r="N1357" s="15"/>
      <c r="O1357" s="15">
        <f t="shared" si="271"/>
        <v>0</v>
      </c>
      <c r="P1357" s="15">
        <v>0</v>
      </c>
      <c r="Q1357" s="15">
        <f t="shared" si="272"/>
        <v>0</v>
      </c>
      <c r="R1357" s="15">
        <v>0</v>
      </c>
      <c r="S1357" s="15">
        <v>0</v>
      </c>
      <c r="T1357" s="15">
        <f t="shared" si="273"/>
        <v>0</v>
      </c>
      <c r="U1357" s="15">
        <f t="shared" si="274"/>
        <v>0</v>
      </c>
      <c r="V1357" s="15"/>
      <c r="W1357" s="15"/>
      <c r="X1357" s="15"/>
      <c r="Y1357" s="15"/>
      <c r="Z1357" s="16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>
        <f t="shared" si="277"/>
        <v>0</v>
      </c>
      <c r="CT1357" s="15">
        <f t="shared" si="278"/>
        <v>60</v>
      </c>
      <c r="CU1357" s="15">
        <f t="shared" si="279"/>
        <v>1</v>
      </c>
      <c r="CV1357" s="15">
        <f t="shared" si="280"/>
        <v>0</v>
      </c>
      <c r="CW1357" s="15"/>
      <c r="CX1357" s="15"/>
      <c r="CY1357" s="15">
        <f t="shared" si="281"/>
        <v>0</v>
      </c>
      <c r="CZ1357" s="15">
        <f>GG1357</f>
        <v>0</v>
      </c>
      <c r="DA1357" s="16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20"/>
      <c r="DY1357" s="15"/>
      <c r="DZ1357" s="20"/>
      <c r="EA1357" s="15"/>
      <c r="EB1357" s="20"/>
      <c r="EC1357" s="15"/>
      <c r="ED1357" s="20"/>
      <c r="EE1357" s="15"/>
      <c r="EF1357" s="20"/>
      <c r="EG1357" s="15"/>
      <c r="EH1357" s="20"/>
      <c r="EI1357" s="15"/>
      <c r="EJ1357" s="20"/>
      <c r="EK1357" s="15"/>
      <c r="EL1357" s="20"/>
      <c r="EM1357" s="15"/>
      <c r="EN1357" s="20"/>
      <c r="EO1357" s="15"/>
      <c r="EP1357" s="20"/>
      <c r="EQ1357" s="15"/>
      <c r="ER1357" s="20"/>
      <c r="ES1357" s="15">
        <v>60</v>
      </c>
      <c r="ET1357" s="20">
        <v>1</v>
      </c>
      <c r="EU1357" s="15"/>
      <c r="EV1357" s="20"/>
      <c r="EW1357" s="15"/>
      <c r="EX1357" s="20"/>
      <c r="EY1357" s="15"/>
      <c r="EZ1357" s="20"/>
      <c r="FA1357" s="15"/>
      <c r="FB1357" s="20"/>
      <c r="FC1357" s="15"/>
      <c r="FD1357" s="20"/>
      <c r="FE1357" s="15"/>
      <c r="FF1357" s="20"/>
      <c r="FG1357" s="15"/>
      <c r="FH1357" s="20"/>
      <c r="FI1357" s="15"/>
      <c r="FJ1357" s="20"/>
      <c r="FK1357" s="15"/>
      <c r="FL1357" s="20"/>
      <c r="FM1357" s="15"/>
      <c r="FN1357" s="20"/>
      <c r="FO1357" s="15"/>
      <c r="FP1357" s="20"/>
      <c r="FQ1357" s="15"/>
      <c r="FR1357" s="20"/>
      <c r="FS1357" s="15"/>
      <c r="FT1357" s="20"/>
      <c r="FU1357" s="15"/>
      <c r="FV1357" s="20"/>
      <c r="FW1357" s="15"/>
      <c r="FX1357" s="20"/>
      <c r="FY1357" s="15"/>
      <c r="FZ1357" s="20"/>
      <c r="GA1357" s="15"/>
      <c r="GB1357" s="20"/>
      <c r="GC1357" s="15"/>
      <c r="GD1357" s="20"/>
      <c r="GE1357" s="15"/>
      <c r="GF1357" s="20"/>
      <c r="GG1357" s="170"/>
    </row>
    <row r="1358" spans="1:189" s="2" customFormat="1" ht="15" customHeight="1" x14ac:dyDescent="0.3">
      <c r="A1358" s="17" t="s">
        <v>133</v>
      </c>
      <c r="B1358" s="15" t="s">
        <v>140</v>
      </c>
      <c r="C1358" s="17" t="s">
        <v>2195</v>
      </c>
      <c r="D1358" s="17" t="s">
        <v>2196</v>
      </c>
      <c r="E1358" s="15" t="str">
        <f t="shared" si="275"/>
        <v>Aleksandr  Bacci</v>
      </c>
      <c r="F1358" s="17" t="s">
        <v>135</v>
      </c>
      <c r="G1358" s="15">
        <v>999921976</v>
      </c>
      <c r="H1358" s="15">
        <f t="shared" si="276"/>
        <v>44.2</v>
      </c>
      <c r="I1358" s="15"/>
      <c r="J1358" s="17">
        <f>(O1358+P1358+R1358+S1358+T1358+U1358)/2</f>
        <v>10.199999999999999</v>
      </c>
      <c r="K1358" s="16"/>
      <c r="L1358" s="15"/>
      <c r="M1358" s="15"/>
      <c r="N1358" s="15"/>
      <c r="O1358" s="15">
        <f t="shared" si="271"/>
        <v>0</v>
      </c>
      <c r="P1358" s="15">
        <v>0</v>
      </c>
      <c r="Q1358" s="15">
        <f t="shared" si="272"/>
        <v>0</v>
      </c>
      <c r="R1358" s="15">
        <v>0</v>
      </c>
      <c r="S1358" s="15">
        <v>0</v>
      </c>
      <c r="T1358" s="15">
        <f t="shared" si="273"/>
        <v>20.399999999999999</v>
      </c>
      <c r="U1358" s="15">
        <f t="shared" si="274"/>
        <v>0</v>
      </c>
      <c r="V1358" s="15"/>
      <c r="W1358" s="15"/>
      <c r="X1358" s="15"/>
      <c r="Y1358" s="15"/>
      <c r="Z1358" s="16"/>
      <c r="AA1358" s="15"/>
      <c r="AB1358" s="24"/>
      <c r="AC1358" s="15"/>
      <c r="AD1358" s="15"/>
      <c r="AE1358" s="15"/>
      <c r="AF1358" s="15"/>
      <c r="AG1358" s="15"/>
      <c r="AH1358" s="24"/>
      <c r="AI1358" s="15"/>
      <c r="AJ1358" s="15"/>
      <c r="AK1358" s="15"/>
      <c r="AL1358" s="15"/>
      <c r="AM1358" s="15"/>
      <c r="AN1358" s="24"/>
      <c r="AO1358" s="15"/>
      <c r="AP1358" s="24"/>
      <c r="AQ1358" s="15"/>
      <c r="AR1358" s="24"/>
      <c r="AS1358" s="15"/>
      <c r="AT1358" s="24"/>
      <c r="AU1358" s="15"/>
      <c r="AV1358" s="24"/>
      <c r="AW1358" s="15"/>
      <c r="AX1358" s="24"/>
      <c r="AY1358" s="15"/>
      <c r="AZ1358" s="15"/>
      <c r="BA1358" s="15"/>
      <c r="BB1358" s="15"/>
      <c r="BC1358" s="15"/>
      <c r="BD1358" s="15"/>
      <c r="BE1358" s="15"/>
      <c r="BF1358" s="24"/>
      <c r="BG1358" s="15"/>
      <c r="BH1358" s="24"/>
      <c r="BI1358" s="15"/>
      <c r="BJ1358" s="24"/>
      <c r="BK1358" s="15"/>
      <c r="BL1358" s="24"/>
      <c r="BM1358" s="15"/>
      <c r="BN1358" s="24"/>
      <c r="BO1358" s="15"/>
      <c r="BP1358" s="24"/>
      <c r="BQ1358" s="15"/>
      <c r="BR1358" s="24"/>
      <c r="BS1358" s="15"/>
      <c r="BT1358" s="24"/>
      <c r="BU1358" s="15"/>
      <c r="BV1358" s="24"/>
      <c r="BW1358" s="15"/>
      <c r="BX1358" s="24"/>
      <c r="BY1358" s="15"/>
      <c r="BZ1358" s="24"/>
      <c r="CA1358" s="15"/>
      <c r="CB1358" s="24"/>
      <c r="CC1358" s="15"/>
      <c r="CD1358" s="24"/>
      <c r="CE1358" s="15"/>
      <c r="CF1358" s="24"/>
      <c r="CG1358" s="15"/>
      <c r="CH1358" s="25"/>
      <c r="CI1358" s="15"/>
      <c r="CJ1358" s="25"/>
      <c r="CK1358" s="15"/>
      <c r="CL1358" s="25"/>
      <c r="CM1358" s="15"/>
      <c r="CN1358" s="25"/>
      <c r="CO1358" s="15"/>
      <c r="CP1358" s="25"/>
      <c r="CQ1358" s="15"/>
      <c r="CR1358" s="25"/>
      <c r="CS1358" s="15">
        <f t="shared" si="277"/>
        <v>0</v>
      </c>
      <c r="CT1358" s="15">
        <f t="shared" si="278"/>
        <v>34</v>
      </c>
      <c r="CU1358" s="15">
        <f t="shared" si="279"/>
        <v>1</v>
      </c>
      <c r="CV1358" s="15">
        <f t="shared" si="280"/>
        <v>0</v>
      </c>
      <c r="CW1358" s="15"/>
      <c r="CX1358" s="15"/>
      <c r="CY1358" s="15">
        <f t="shared" si="281"/>
        <v>0</v>
      </c>
      <c r="CZ1358" s="15">
        <f>GG1358</f>
        <v>0</v>
      </c>
      <c r="DA1358" s="19"/>
      <c r="DB1358" s="17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7"/>
      <c r="DQ1358" s="15"/>
      <c r="DR1358" s="15"/>
      <c r="DS1358" s="15"/>
      <c r="DT1358" s="15"/>
      <c r="DU1358" s="15"/>
      <c r="DV1358" s="15"/>
      <c r="DW1358" s="15"/>
      <c r="DX1358" s="20"/>
      <c r="DY1358" s="15"/>
      <c r="DZ1358" s="20"/>
      <c r="EA1358" s="15"/>
      <c r="EB1358" s="20"/>
      <c r="EC1358" s="15">
        <v>20.399999999999999</v>
      </c>
      <c r="ED1358" s="20" t="s">
        <v>129</v>
      </c>
      <c r="EE1358" s="15"/>
      <c r="EF1358" s="20"/>
      <c r="EG1358" s="15"/>
      <c r="EH1358" s="20"/>
      <c r="EI1358" s="15"/>
      <c r="EJ1358" s="20"/>
      <c r="EK1358" s="15"/>
      <c r="EL1358" s="20"/>
      <c r="EM1358" s="15"/>
      <c r="EN1358" s="20"/>
      <c r="EO1358" s="15"/>
      <c r="EP1358" s="20"/>
      <c r="EQ1358" s="15"/>
      <c r="ER1358" s="20"/>
      <c r="ES1358" s="15"/>
      <c r="ET1358" s="20"/>
      <c r="EU1358" s="15"/>
      <c r="EV1358" s="20"/>
      <c r="EW1358" s="15"/>
      <c r="EX1358" s="20"/>
      <c r="EY1358" s="15">
        <v>34</v>
      </c>
      <c r="EZ1358" s="20">
        <v>3</v>
      </c>
      <c r="FA1358" s="15"/>
      <c r="FB1358" s="20"/>
      <c r="FC1358" s="15"/>
      <c r="FD1358" s="20"/>
      <c r="FE1358" s="15"/>
      <c r="FF1358" s="20"/>
      <c r="FG1358" s="15"/>
      <c r="FH1358" s="20"/>
      <c r="FI1358" s="15"/>
      <c r="FJ1358" s="20"/>
      <c r="FK1358" s="15"/>
      <c r="FL1358" s="20"/>
      <c r="FM1358" s="15"/>
      <c r="FN1358" s="20"/>
      <c r="FO1358" s="15"/>
      <c r="FP1358" s="20"/>
      <c r="FQ1358" s="15"/>
      <c r="FR1358" s="20"/>
      <c r="FS1358" s="15"/>
      <c r="FT1358" s="20"/>
      <c r="FU1358" s="15"/>
      <c r="FV1358" s="20"/>
      <c r="FW1358" s="15"/>
      <c r="FX1358" s="20"/>
      <c r="FY1358" s="15"/>
      <c r="FZ1358" s="20"/>
      <c r="GA1358" s="15"/>
      <c r="GB1358" s="20"/>
      <c r="GC1358" s="15"/>
      <c r="GD1358" s="20"/>
      <c r="GE1358" s="15"/>
      <c r="GF1358" s="20"/>
      <c r="GG1358" s="170"/>
    </row>
    <row r="1359" spans="1:189" s="2" customFormat="1" ht="15" customHeight="1" x14ac:dyDescent="0.3">
      <c r="A1359" s="15" t="s">
        <v>146</v>
      </c>
      <c r="B1359" s="15" t="s">
        <v>140</v>
      </c>
      <c r="C1359" s="17" t="s">
        <v>535</v>
      </c>
      <c r="D1359" s="17" t="s">
        <v>1626</v>
      </c>
      <c r="E1359" s="15" t="str">
        <f t="shared" si="275"/>
        <v>Ian Rios</v>
      </c>
      <c r="F1359" s="17" t="s">
        <v>135</v>
      </c>
      <c r="G1359" s="15">
        <v>999921979</v>
      </c>
      <c r="H1359" s="15">
        <f t="shared" si="276"/>
        <v>60.6</v>
      </c>
      <c r="I1359" s="15"/>
      <c r="J1359" s="17">
        <f>(O1359+P1359+R1359+S1359+T1359+U1359)/2</f>
        <v>15.6</v>
      </c>
      <c r="K1359" s="16"/>
      <c r="L1359" s="15"/>
      <c r="M1359" s="15"/>
      <c r="N1359" s="15"/>
      <c r="O1359" s="15">
        <f t="shared" si="271"/>
        <v>0</v>
      </c>
      <c r="P1359" s="15">
        <v>0</v>
      </c>
      <c r="Q1359" s="15">
        <f t="shared" si="272"/>
        <v>0</v>
      </c>
      <c r="R1359" s="15">
        <v>0</v>
      </c>
      <c r="S1359" s="15">
        <v>0</v>
      </c>
      <c r="T1359" s="15">
        <f t="shared" si="273"/>
        <v>31.2</v>
      </c>
      <c r="U1359" s="15">
        <f t="shared" si="274"/>
        <v>0</v>
      </c>
      <c r="V1359" s="15"/>
      <c r="W1359" s="15"/>
      <c r="X1359" s="15"/>
      <c r="Y1359" s="15"/>
      <c r="Z1359" s="16"/>
      <c r="AA1359" s="15"/>
      <c r="AB1359" s="24"/>
      <c r="AC1359" s="15"/>
      <c r="AD1359" s="15"/>
      <c r="AE1359" s="15"/>
      <c r="AF1359" s="15"/>
      <c r="AG1359" s="15"/>
      <c r="AH1359" s="24"/>
      <c r="AI1359" s="15"/>
      <c r="AJ1359" s="15"/>
      <c r="AK1359" s="15"/>
      <c r="AL1359" s="15"/>
      <c r="AM1359" s="15"/>
      <c r="AN1359" s="24"/>
      <c r="AO1359" s="15"/>
      <c r="AP1359" s="24"/>
      <c r="AQ1359" s="15"/>
      <c r="AR1359" s="24"/>
      <c r="AS1359" s="15"/>
      <c r="AT1359" s="24"/>
      <c r="AU1359" s="15"/>
      <c r="AV1359" s="24"/>
      <c r="AW1359" s="15"/>
      <c r="AX1359" s="24"/>
      <c r="AY1359" s="15"/>
      <c r="AZ1359" s="15"/>
      <c r="BA1359" s="15"/>
      <c r="BB1359" s="15"/>
      <c r="BC1359" s="15"/>
      <c r="BD1359" s="15"/>
      <c r="BE1359" s="15"/>
      <c r="BF1359" s="24"/>
      <c r="BG1359" s="15"/>
      <c r="BH1359" s="24"/>
      <c r="BI1359" s="15"/>
      <c r="BJ1359" s="24"/>
      <c r="BK1359" s="15"/>
      <c r="BL1359" s="24"/>
      <c r="BM1359" s="15"/>
      <c r="BN1359" s="24"/>
      <c r="BO1359" s="15"/>
      <c r="BP1359" s="24"/>
      <c r="BQ1359" s="15"/>
      <c r="BR1359" s="24"/>
      <c r="BS1359" s="15"/>
      <c r="BT1359" s="24"/>
      <c r="BU1359" s="15"/>
      <c r="BV1359" s="24"/>
      <c r="BW1359" s="15"/>
      <c r="BX1359" s="24"/>
      <c r="BY1359" s="15"/>
      <c r="BZ1359" s="24"/>
      <c r="CA1359" s="15"/>
      <c r="CB1359" s="24"/>
      <c r="CC1359" s="15"/>
      <c r="CD1359" s="24"/>
      <c r="CE1359" s="15"/>
      <c r="CF1359" s="24"/>
      <c r="CG1359" s="15"/>
      <c r="CH1359" s="25"/>
      <c r="CI1359" s="15"/>
      <c r="CJ1359" s="25"/>
      <c r="CK1359" s="15"/>
      <c r="CL1359" s="25"/>
      <c r="CM1359" s="15"/>
      <c r="CN1359" s="25"/>
      <c r="CO1359" s="15"/>
      <c r="CP1359" s="25"/>
      <c r="CQ1359" s="15"/>
      <c r="CR1359" s="25"/>
      <c r="CS1359" s="15">
        <f t="shared" si="277"/>
        <v>0</v>
      </c>
      <c r="CT1359" s="15">
        <f t="shared" si="278"/>
        <v>45</v>
      </c>
      <c r="CU1359" s="15">
        <f t="shared" si="279"/>
        <v>1</v>
      </c>
      <c r="CV1359" s="15">
        <f t="shared" si="280"/>
        <v>0</v>
      </c>
      <c r="CW1359" s="15"/>
      <c r="CX1359" s="15"/>
      <c r="CY1359" s="15">
        <f t="shared" si="281"/>
        <v>0</v>
      </c>
      <c r="CZ1359" s="15">
        <f>GG1359</f>
        <v>0</v>
      </c>
      <c r="DA1359" s="19"/>
      <c r="DB1359" s="17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7"/>
      <c r="DQ1359" s="15"/>
      <c r="DR1359" s="15"/>
      <c r="DS1359" s="15"/>
      <c r="DT1359" s="15"/>
      <c r="DU1359" s="15"/>
      <c r="DV1359" s="15"/>
      <c r="DW1359" s="15"/>
      <c r="DX1359" s="20"/>
      <c r="DY1359" s="15"/>
      <c r="DZ1359" s="20"/>
      <c r="EA1359" s="15"/>
      <c r="EB1359" s="20"/>
      <c r="EC1359" s="15">
        <v>31.2</v>
      </c>
      <c r="ED1359" s="20">
        <v>6</v>
      </c>
      <c r="EE1359" s="15"/>
      <c r="EF1359" s="20"/>
      <c r="EG1359" s="15"/>
      <c r="EH1359" s="20"/>
      <c r="EI1359" s="15"/>
      <c r="EJ1359" s="20"/>
      <c r="EK1359" s="15"/>
      <c r="EL1359" s="20"/>
      <c r="EM1359" s="15"/>
      <c r="EN1359" s="20"/>
      <c r="EO1359" s="15"/>
      <c r="EP1359" s="20"/>
      <c r="EQ1359" s="15"/>
      <c r="ER1359" s="20"/>
      <c r="ES1359" s="15"/>
      <c r="ET1359" s="20"/>
      <c r="EU1359" s="15"/>
      <c r="EV1359" s="20"/>
      <c r="EW1359" s="15"/>
      <c r="EX1359" s="20"/>
      <c r="EY1359" s="15">
        <v>45</v>
      </c>
      <c r="EZ1359" s="20">
        <v>2</v>
      </c>
      <c r="FA1359" s="15"/>
      <c r="FB1359" s="20"/>
      <c r="FC1359" s="15"/>
      <c r="FD1359" s="20"/>
      <c r="FE1359" s="15"/>
      <c r="FF1359" s="20"/>
      <c r="FG1359" s="15"/>
      <c r="FH1359" s="20"/>
      <c r="FI1359" s="15"/>
      <c r="FJ1359" s="20"/>
      <c r="FK1359" s="15"/>
      <c r="FL1359" s="20"/>
      <c r="FM1359" s="15"/>
      <c r="FN1359" s="20"/>
      <c r="FO1359" s="15"/>
      <c r="FP1359" s="20"/>
      <c r="FQ1359" s="15"/>
      <c r="FR1359" s="20"/>
      <c r="FS1359" s="15"/>
      <c r="FT1359" s="20"/>
      <c r="FU1359" s="15"/>
      <c r="FV1359" s="20"/>
      <c r="FW1359" s="15"/>
      <c r="FX1359" s="20"/>
      <c r="FY1359" s="15"/>
      <c r="FZ1359" s="20"/>
      <c r="GA1359" s="15"/>
      <c r="GB1359" s="20"/>
      <c r="GC1359" s="15"/>
      <c r="GD1359" s="20"/>
      <c r="GE1359" s="15"/>
      <c r="GF1359" s="20"/>
      <c r="GG1359" s="170"/>
    </row>
    <row r="1360" spans="1:189" s="2" customFormat="1" ht="15" customHeight="1" x14ac:dyDescent="0.3">
      <c r="A1360" s="15" t="s">
        <v>146</v>
      </c>
      <c r="B1360" s="15" t="s">
        <v>138</v>
      </c>
      <c r="C1360" s="17" t="s">
        <v>2197</v>
      </c>
      <c r="D1360" s="17" t="s">
        <v>2198</v>
      </c>
      <c r="E1360" s="15" t="str">
        <f t="shared" si="275"/>
        <v>Royce Peppers</v>
      </c>
      <c r="F1360" s="17" t="s">
        <v>135</v>
      </c>
      <c r="G1360" s="15">
        <v>999921980</v>
      </c>
      <c r="H1360" s="15">
        <f t="shared" si="276"/>
        <v>51</v>
      </c>
      <c r="I1360" s="15"/>
      <c r="J1360" s="15"/>
      <c r="K1360" s="16"/>
      <c r="L1360" s="15"/>
      <c r="M1360" s="15"/>
      <c r="N1360" s="15"/>
      <c r="O1360" s="15">
        <f t="shared" si="271"/>
        <v>0</v>
      </c>
      <c r="P1360" s="15">
        <v>0</v>
      </c>
      <c r="Q1360" s="15">
        <f t="shared" si="272"/>
        <v>0</v>
      </c>
      <c r="R1360" s="15">
        <v>0</v>
      </c>
      <c r="S1360" s="15">
        <v>0</v>
      </c>
      <c r="T1360" s="15">
        <f t="shared" si="273"/>
        <v>51</v>
      </c>
      <c r="U1360" s="15">
        <f t="shared" si="274"/>
        <v>0</v>
      </c>
      <c r="V1360" s="15"/>
      <c r="W1360" s="15"/>
      <c r="X1360" s="15"/>
      <c r="Y1360" s="15"/>
      <c r="Z1360" s="16"/>
      <c r="AA1360" s="15"/>
      <c r="AB1360" s="24"/>
      <c r="AC1360" s="15"/>
      <c r="AD1360" s="15"/>
      <c r="AE1360" s="15"/>
      <c r="AF1360" s="15"/>
      <c r="AG1360" s="15"/>
      <c r="AH1360" s="24"/>
      <c r="AI1360" s="15"/>
      <c r="AJ1360" s="15"/>
      <c r="AK1360" s="15"/>
      <c r="AL1360" s="15"/>
      <c r="AM1360" s="15"/>
      <c r="AN1360" s="24"/>
      <c r="AO1360" s="15"/>
      <c r="AP1360" s="24"/>
      <c r="AQ1360" s="15"/>
      <c r="AR1360" s="24"/>
      <c r="AS1360" s="15"/>
      <c r="AT1360" s="24"/>
      <c r="AU1360" s="15"/>
      <c r="AV1360" s="24"/>
      <c r="AW1360" s="15"/>
      <c r="AX1360" s="24"/>
      <c r="AY1360" s="15"/>
      <c r="AZ1360" s="15"/>
      <c r="BA1360" s="15"/>
      <c r="BB1360" s="15"/>
      <c r="BC1360" s="15"/>
      <c r="BD1360" s="15"/>
      <c r="BE1360" s="15"/>
      <c r="BF1360" s="24"/>
      <c r="BG1360" s="15"/>
      <c r="BH1360" s="24"/>
      <c r="BI1360" s="15"/>
      <c r="BJ1360" s="24"/>
      <c r="BK1360" s="15"/>
      <c r="BL1360" s="24"/>
      <c r="BM1360" s="15"/>
      <c r="BN1360" s="24"/>
      <c r="BO1360" s="15"/>
      <c r="BP1360" s="24"/>
      <c r="BQ1360" s="15"/>
      <c r="BR1360" s="24"/>
      <c r="BS1360" s="15"/>
      <c r="BT1360" s="24"/>
      <c r="BU1360" s="15"/>
      <c r="BV1360" s="24"/>
      <c r="BW1360" s="15"/>
      <c r="BX1360" s="24"/>
      <c r="BY1360" s="15"/>
      <c r="BZ1360" s="24"/>
      <c r="CA1360" s="15"/>
      <c r="CB1360" s="24"/>
      <c r="CC1360" s="15"/>
      <c r="CD1360" s="24"/>
      <c r="CE1360" s="15"/>
      <c r="CF1360" s="24"/>
      <c r="CG1360" s="15"/>
      <c r="CH1360" s="25"/>
      <c r="CI1360" s="15"/>
      <c r="CJ1360" s="25"/>
      <c r="CK1360" s="15"/>
      <c r="CL1360" s="25"/>
      <c r="CM1360" s="15"/>
      <c r="CN1360" s="25"/>
      <c r="CO1360" s="15"/>
      <c r="CP1360" s="25"/>
      <c r="CQ1360" s="15"/>
      <c r="CR1360" s="25"/>
      <c r="CS1360" s="15">
        <f t="shared" si="277"/>
        <v>0</v>
      </c>
      <c r="CT1360" s="15">
        <f t="shared" si="278"/>
        <v>0</v>
      </c>
      <c r="CU1360" s="15">
        <f t="shared" si="279"/>
        <v>0</v>
      </c>
      <c r="CV1360" s="15">
        <f t="shared" si="280"/>
        <v>0</v>
      </c>
      <c r="CW1360" s="15"/>
      <c r="CX1360" s="15"/>
      <c r="CY1360" s="15">
        <f t="shared" si="281"/>
        <v>0</v>
      </c>
      <c r="CZ1360" s="15">
        <f>GG1360</f>
        <v>0</v>
      </c>
      <c r="DA1360" s="19"/>
      <c r="DB1360" s="17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7"/>
      <c r="DQ1360" s="15"/>
      <c r="DR1360" s="15"/>
      <c r="DS1360" s="15"/>
      <c r="DT1360" s="15"/>
      <c r="DU1360" s="15"/>
      <c r="DV1360" s="15"/>
      <c r="DW1360" s="15"/>
      <c r="DX1360" s="20"/>
      <c r="DY1360" s="15"/>
      <c r="DZ1360" s="20"/>
      <c r="EA1360" s="15"/>
      <c r="EB1360" s="20"/>
      <c r="EC1360" s="15">
        <v>51</v>
      </c>
      <c r="ED1360" s="20" t="s">
        <v>129</v>
      </c>
      <c r="EE1360" s="15"/>
      <c r="EF1360" s="20"/>
      <c r="EG1360" s="15"/>
      <c r="EH1360" s="20"/>
      <c r="EI1360" s="15"/>
      <c r="EJ1360" s="20"/>
      <c r="EK1360" s="15"/>
      <c r="EL1360" s="20"/>
      <c r="EM1360" s="15"/>
      <c r="EN1360" s="20"/>
      <c r="EO1360" s="15"/>
      <c r="EP1360" s="20"/>
      <c r="EQ1360" s="15"/>
      <c r="ER1360" s="20"/>
      <c r="ES1360" s="15"/>
      <c r="ET1360" s="20"/>
      <c r="EU1360" s="15"/>
      <c r="EV1360" s="20"/>
      <c r="EW1360" s="15"/>
      <c r="EX1360" s="20"/>
      <c r="EY1360" s="15"/>
      <c r="EZ1360" s="20"/>
      <c r="FA1360" s="15"/>
      <c r="FB1360" s="20"/>
      <c r="FC1360" s="15"/>
      <c r="FD1360" s="20"/>
      <c r="FE1360" s="15"/>
      <c r="FF1360" s="20"/>
      <c r="FG1360" s="15"/>
      <c r="FH1360" s="20"/>
      <c r="FI1360" s="15"/>
      <c r="FJ1360" s="20"/>
      <c r="FK1360" s="15"/>
      <c r="FL1360" s="20"/>
      <c r="FM1360" s="15"/>
      <c r="FN1360" s="20"/>
      <c r="FO1360" s="15"/>
      <c r="FP1360" s="20"/>
      <c r="FQ1360" s="15"/>
      <c r="FR1360" s="20"/>
      <c r="FS1360" s="15"/>
      <c r="FT1360" s="20"/>
      <c r="FU1360" s="15"/>
      <c r="FV1360" s="20"/>
      <c r="FW1360" s="15"/>
      <c r="FX1360" s="20"/>
      <c r="FY1360" s="15"/>
      <c r="FZ1360" s="20"/>
      <c r="GA1360" s="15"/>
      <c r="GB1360" s="20"/>
      <c r="GC1360" s="15"/>
      <c r="GD1360" s="20"/>
      <c r="GE1360" s="15"/>
      <c r="GF1360" s="20"/>
      <c r="GG1360" s="170"/>
    </row>
    <row r="1361" spans="1:189" s="2" customFormat="1" ht="15" customHeight="1" x14ac:dyDescent="0.3">
      <c r="A1361" s="15" t="s">
        <v>130</v>
      </c>
      <c r="B1361" s="17" t="s">
        <v>134</v>
      </c>
      <c r="C1361" s="17" t="s">
        <v>289</v>
      </c>
      <c r="D1361" s="17" t="s">
        <v>290</v>
      </c>
      <c r="E1361" s="15" t="str">
        <f t="shared" si="275"/>
        <v>MELANIE BACCI</v>
      </c>
      <c r="F1361" s="17" t="s">
        <v>128</v>
      </c>
      <c r="G1361" s="17">
        <v>999921981</v>
      </c>
      <c r="H1361" s="15">
        <f t="shared" si="276"/>
        <v>44.2</v>
      </c>
      <c r="I1361" s="15"/>
      <c r="J1361" s="17">
        <f>(O1361+P1361+R1361+S1361+T1361+U1361)/2</f>
        <v>10.199999999999999</v>
      </c>
      <c r="K1361" s="16"/>
      <c r="L1361" s="15"/>
      <c r="M1361" s="15"/>
      <c r="N1361" s="15"/>
      <c r="O1361" s="15">
        <f t="shared" si="271"/>
        <v>0</v>
      </c>
      <c r="P1361" s="15">
        <v>0</v>
      </c>
      <c r="Q1361" s="15">
        <f t="shared" si="272"/>
        <v>1</v>
      </c>
      <c r="R1361" s="15">
        <v>0</v>
      </c>
      <c r="S1361" s="15">
        <v>0</v>
      </c>
      <c r="T1361" s="15">
        <f t="shared" si="273"/>
        <v>20.399999999999999</v>
      </c>
      <c r="U1361" s="15">
        <f t="shared" si="274"/>
        <v>0</v>
      </c>
      <c r="V1361" s="15"/>
      <c r="W1361" s="15"/>
      <c r="X1361" s="15"/>
      <c r="Y1361" s="15"/>
      <c r="Z1361" s="16"/>
      <c r="AA1361" s="15"/>
      <c r="AB1361" s="24"/>
      <c r="AC1361" s="15"/>
      <c r="AD1361" s="15"/>
      <c r="AE1361" s="15"/>
      <c r="AF1361" s="15"/>
      <c r="AG1361" s="15"/>
      <c r="AH1361" s="24"/>
      <c r="AI1361" s="15"/>
      <c r="AJ1361" s="15"/>
      <c r="AK1361" s="15"/>
      <c r="AL1361" s="15"/>
      <c r="AM1361" s="15"/>
      <c r="AN1361" s="24"/>
      <c r="AO1361" s="15"/>
      <c r="AP1361" s="24"/>
      <c r="AQ1361" s="15"/>
      <c r="AR1361" s="24"/>
      <c r="AS1361" s="15"/>
      <c r="AT1361" s="24"/>
      <c r="AU1361" s="15"/>
      <c r="AV1361" s="24"/>
      <c r="AW1361" s="15"/>
      <c r="AX1361" s="24"/>
      <c r="AY1361" s="15"/>
      <c r="AZ1361" s="15"/>
      <c r="BA1361" s="15"/>
      <c r="BB1361" s="15"/>
      <c r="BC1361" s="15"/>
      <c r="BD1361" s="15"/>
      <c r="BE1361" s="15"/>
      <c r="BF1361" s="24"/>
      <c r="BG1361" s="15"/>
      <c r="BH1361" s="24"/>
      <c r="BI1361" s="15"/>
      <c r="BJ1361" s="24"/>
      <c r="BK1361" s="15"/>
      <c r="BL1361" s="24"/>
      <c r="BM1361" s="15"/>
      <c r="BN1361" s="24"/>
      <c r="BO1361" s="15"/>
      <c r="BP1361" s="24"/>
      <c r="BQ1361" s="15"/>
      <c r="BR1361" s="24"/>
      <c r="BS1361" s="15"/>
      <c r="BT1361" s="24"/>
      <c r="BU1361" s="15"/>
      <c r="BV1361" s="24"/>
      <c r="BW1361" s="15"/>
      <c r="BX1361" s="24"/>
      <c r="BY1361" s="15"/>
      <c r="BZ1361" s="24"/>
      <c r="CA1361" s="15"/>
      <c r="CB1361" s="24"/>
      <c r="CC1361" s="15"/>
      <c r="CD1361" s="24"/>
      <c r="CE1361" s="15"/>
      <c r="CF1361" s="24"/>
      <c r="CG1361" s="15"/>
      <c r="CH1361" s="25"/>
      <c r="CI1361" s="15"/>
      <c r="CJ1361" s="25"/>
      <c r="CK1361" s="15"/>
      <c r="CL1361" s="25"/>
      <c r="CM1361" s="15"/>
      <c r="CN1361" s="25"/>
      <c r="CO1361" s="15"/>
      <c r="CP1361" s="25"/>
      <c r="CQ1361" s="15"/>
      <c r="CR1361" s="25"/>
      <c r="CS1361" s="15">
        <f t="shared" si="277"/>
        <v>0</v>
      </c>
      <c r="CT1361" s="15">
        <f t="shared" si="278"/>
        <v>34</v>
      </c>
      <c r="CU1361" s="15">
        <f t="shared" si="279"/>
        <v>1</v>
      </c>
      <c r="CV1361" s="15">
        <f t="shared" si="280"/>
        <v>0</v>
      </c>
      <c r="CW1361" s="15"/>
      <c r="CX1361" s="15"/>
      <c r="CY1361" s="15">
        <f t="shared" si="281"/>
        <v>0</v>
      </c>
      <c r="CZ1361" s="15">
        <f>GG1361</f>
        <v>0</v>
      </c>
      <c r="DA1361" s="19"/>
      <c r="DB1361" s="17"/>
      <c r="DC1361" s="17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7"/>
      <c r="DQ1361" s="17"/>
      <c r="DR1361" s="17"/>
      <c r="DS1361" s="17">
        <v>34</v>
      </c>
      <c r="DT1361" s="17"/>
      <c r="DU1361" s="17"/>
      <c r="DV1361" s="17"/>
      <c r="DW1361" s="15"/>
      <c r="DX1361" s="20"/>
      <c r="DY1361" s="15"/>
      <c r="DZ1361" s="20"/>
      <c r="EA1361" s="15"/>
      <c r="EB1361" s="20"/>
      <c r="EC1361" s="15">
        <v>20.399999999999999</v>
      </c>
      <c r="ED1361" s="20" t="s">
        <v>129</v>
      </c>
      <c r="EE1361" s="15"/>
      <c r="EF1361" s="20"/>
      <c r="EG1361" s="15"/>
      <c r="EH1361" s="20"/>
      <c r="EI1361" s="15"/>
      <c r="EJ1361" s="20"/>
      <c r="EK1361" s="15"/>
      <c r="EL1361" s="20"/>
      <c r="EM1361" s="15"/>
      <c r="EN1361" s="20"/>
      <c r="EO1361" s="15"/>
      <c r="EP1361" s="20"/>
      <c r="EQ1361" s="17"/>
      <c r="ER1361" s="20"/>
      <c r="ES1361" s="15"/>
      <c r="ET1361" s="20"/>
      <c r="EU1361" s="15"/>
      <c r="EV1361" s="20"/>
      <c r="EW1361" s="15"/>
      <c r="EX1361" s="20"/>
      <c r="EY1361" s="15">
        <v>34</v>
      </c>
      <c r="EZ1361" s="20">
        <v>3</v>
      </c>
      <c r="FA1361" s="15"/>
      <c r="FB1361" s="20"/>
      <c r="FC1361" s="15"/>
      <c r="FD1361" s="20"/>
      <c r="FE1361" s="15"/>
      <c r="FF1361" s="20"/>
      <c r="FG1361" s="15"/>
      <c r="FH1361" s="20"/>
      <c r="FI1361" s="15"/>
      <c r="FJ1361" s="20"/>
      <c r="FK1361" s="15"/>
      <c r="FL1361" s="20"/>
      <c r="FM1361" s="15"/>
      <c r="FN1361" s="20"/>
      <c r="FO1361" s="15"/>
      <c r="FP1361" s="20"/>
      <c r="FQ1361" s="15"/>
      <c r="FR1361" s="20"/>
      <c r="FS1361" s="15"/>
      <c r="FT1361" s="20"/>
      <c r="FU1361" s="15"/>
      <c r="FV1361" s="20"/>
      <c r="FW1361" s="15"/>
      <c r="FX1361" s="20"/>
      <c r="FY1361" s="15"/>
      <c r="FZ1361" s="20"/>
      <c r="GA1361" s="15"/>
      <c r="GB1361" s="20"/>
      <c r="GC1361" s="15"/>
      <c r="GD1361" s="20"/>
      <c r="GE1361" s="15"/>
      <c r="GF1361" s="20"/>
      <c r="GG1361" s="170"/>
    </row>
    <row r="1362" spans="1:189" s="2" customFormat="1" ht="15" customHeight="1" x14ac:dyDescent="0.3">
      <c r="A1362" s="15" t="s">
        <v>146</v>
      </c>
      <c r="B1362" s="15" t="s">
        <v>134</v>
      </c>
      <c r="C1362" s="15" t="s">
        <v>1370</v>
      </c>
      <c r="D1362" s="15" t="s">
        <v>611</v>
      </c>
      <c r="E1362" s="15" t="str">
        <f t="shared" si="275"/>
        <v>Gabriellah Mason</v>
      </c>
      <c r="F1362" s="15" t="s">
        <v>128</v>
      </c>
      <c r="G1362" s="15">
        <v>999921987</v>
      </c>
      <c r="H1362" s="15">
        <f t="shared" si="276"/>
        <v>58.6</v>
      </c>
      <c r="I1362" s="17"/>
      <c r="J1362" s="17">
        <f>(O1362+P1362+R1362+S1362+T1362+U1362)/2</f>
        <v>13.6</v>
      </c>
      <c r="K1362" s="21"/>
      <c r="L1362" s="15"/>
      <c r="M1362" s="15"/>
      <c r="N1362" s="15"/>
      <c r="O1362" s="15">
        <f t="shared" si="271"/>
        <v>0</v>
      </c>
      <c r="P1362" s="15">
        <v>0</v>
      </c>
      <c r="Q1362" s="15">
        <f t="shared" si="272"/>
        <v>0</v>
      </c>
      <c r="R1362" s="15">
        <v>0</v>
      </c>
      <c r="S1362" s="15">
        <v>0</v>
      </c>
      <c r="T1362" s="15">
        <f t="shared" si="273"/>
        <v>27.2</v>
      </c>
      <c r="U1362" s="15">
        <f t="shared" si="274"/>
        <v>0</v>
      </c>
      <c r="V1362" s="15"/>
      <c r="W1362" s="15"/>
      <c r="X1362" s="15"/>
      <c r="Y1362" s="15"/>
      <c r="Z1362" s="21"/>
      <c r="AA1362" s="17"/>
      <c r="AB1362" s="17"/>
      <c r="AC1362" s="17"/>
      <c r="AD1362" s="17"/>
      <c r="AE1362" s="17"/>
      <c r="AF1362" s="24"/>
      <c r="AG1362" s="17"/>
      <c r="AH1362" s="24"/>
      <c r="AI1362" s="17"/>
      <c r="AJ1362" s="24"/>
      <c r="AK1362" s="17"/>
      <c r="AL1362" s="24"/>
      <c r="AM1362" s="17"/>
      <c r="AN1362" s="24"/>
      <c r="AO1362" s="17"/>
      <c r="AP1362" s="24"/>
      <c r="AQ1362" s="17"/>
      <c r="AR1362" s="24"/>
      <c r="AS1362" s="17"/>
      <c r="AT1362" s="24"/>
      <c r="AU1362" s="17"/>
      <c r="AV1362" s="24"/>
      <c r="AW1362" s="17"/>
      <c r="AX1362" s="24"/>
      <c r="AY1362" s="17"/>
      <c r="AZ1362" s="17"/>
      <c r="BA1362" s="17"/>
      <c r="BB1362" s="24"/>
      <c r="BC1362" s="17"/>
      <c r="BD1362" s="24"/>
      <c r="BE1362" s="17"/>
      <c r="BF1362" s="24"/>
      <c r="BG1362" s="17"/>
      <c r="BH1362" s="24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24"/>
      <c r="CQ1362" s="17"/>
      <c r="CR1362" s="24"/>
      <c r="CS1362" s="15">
        <f t="shared" si="277"/>
        <v>0</v>
      </c>
      <c r="CT1362" s="15">
        <f t="shared" si="278"/>
        <v>45</v>
      </c>
      <c r="CU1362" s="15">
        <f t="shared" si="279"/>
        <v>1</v>
      </c>
      <c r="CV1362" s="15">
        <f t="shared" si="280"/>
        <v>0</v>
      </c>
      <c r="CW1362" s="15"/>
      <c r="CX1362" s="15"/>
      <c r="CY1362" s="15">
        <f t="shared" si="281"/>
        <v>0</v>
      </c>
      <c r="CZ1362" s="15">
        <f>GG1362</f>
        <v>0</v>
      </c>
      <c r="DA1362" s="20"/>
      <c r="DB1362" s="17"/>
      <c r="DC1362" s="15"/>
      <c r="DD1362" s="15">
        <v>60</v>
      </c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7"/>
      <c r="DQ1362" s="15"/>
      <c r="DR1362" s="15"/>
      <c r="DS1362" s="15"/>
      <c r="DT1362" s="15"/>
      <c r="DU1362" s="15"/>
      <c r="DV1362" s="15"/>
      <c r="DW1362" s="15">
        <v>15.8</v>
      </c>
      <c r="DX1362" s="20">
        <v>3</v>
      </c>
      <c r="DY1362" s="15"/>
      <c r="DZ1362" s="20"/>
      <c r="EA1362" s="15"/>
      <c r="EB1362" s="20"/>
      <c r="EC1362" s="15">
        <v>27.2</v>
      </c>
      <c r="ED1362" s="20">
        <v>8</v>
      </c>
      <c r="EE1362" s="15"/>
      <c r="EF1362" s="20"/>
      <c r="EG1362" s="15"/>
      <c r="EH1362" s="20"/>
      <c r="EI1362" s="15"/>
      <c r="EJ1362" s="20"/>
      <c r="EK1362" s="15"/>
      <c r="EL1362" s="20"/>
      <c r="EM1362" s="15"/>
      <c r="EN1362" s="20"/>
      <c r="EO1362" s="15"/>
      <c r="EP1362" s="20"/>
      <c r="EQ1362" s="15"/>
      <c r="ER1362" s="20"/>
      <c r="ES1362" s="15"/>
      <c r="ET1362" s="20"/>
      <c r="EU1362" s="15"/>
      <c r="EV1362" s="20"/>
      <c r="EW1362" s="15"/>
      <c r="EX1362" s="20"/>
      <c r="EY1362" s="15"/>
      <c r="EZ1362" s="20"/>
      <c r="FA1362" s="15"/>
      <c r="FB1362" s="20"/>
      <c r="FC1362" s="15"/>
      <c r="FD1362" s="20"/>
      <c r="FE1362" s="15"/>
      <c r="FF1362" s="20"/>
      <c r="FG1362" s="15">
        <v>45</v>
      </c>
      <c r="FH1362" s="20">
        <v>2</v>
      </c>
      <c r="FI1362" s="15"/>
      <c r="FJ1362" s="20"/>
      <c r="FK1362" s="15"/>
      <c r="FL1362" s="20"/>
      <c r="FM1362" s="15"/>
      <c r="FN1362" s="20"/>
      <c r="FO1362" s="15"/>
      <c r="FP1362" s="20"/>
      <c r="FQ1362" s="15"/>
      <c r="FR1362" s="20"/>
      <c r="FS1362" s="15"/>
      <c r="FT1362" s="20"/>
      <c r="FU1362" s="15"/>
      <c r="FV1362" s="20"/>
      <c r="FW1362" s="15"/>
      <c r="FX1362" s="20"/>
      <c r="FY1362" s="15"/>
      <c r="FZ1362" s="20"/>
      <c r="GA1362" s="15"/>
      <c r="GB1362" s="20"/>
      <c r="GC1362" s="15"/>
      <c r="GD1362" s="20"/>
      <c r="GE1362" s="15"/>
      <c r="GF1362" s="20"/>
      <c r="GG1362" s="170"/>
    </row>
    <row r="1363" spans="1:189" s="2" customFormat="1" ht="15" customHeight="1" x14ac:dyDescent="0.3">
      <c r="A1363" s="15" t="s">
        <v>130</v>
      </c>
      <c r="B1363" s="15" t="s">
        <v>138</v>
      </c>
      <c r="C1363" s="15" t="s">
        <v>1158</v>
      </c>
      <c r="D1363" s="15" t="s">
        <v>1601</v>
      </c>
      <c r="E1363" s="15" t="str">
        <f t="shared" si="275"/>
        <v>Alexia Ramirez</v>
      </c>
      <c r="F1363" s="15" t="s">
        <v>128</v>
      </c>
      <c r="G1363" s="15">
        <v>999921988</v>
      </c>
      <c r="H1363" s="15">
        <f t="shared" si="276"/>
        <v>56</v>
      </c>
      <c r="I1363" s="15"/>
      <c r="J1363" s="15"/>
      <c r="K1363" s="16"/>
      <c r="L1363" s="15"/>
      <c r="M1363" s="15"/>
      <c r="N1363" s="15"/>
      <c r="O1363" s="15">
        <f t="shared" si="271"/>
        <v>56</v>
      </c>
      <c r="P1363" s="15">
        <v>0</v>
      </c>
      <c r="Q1363" s="15">
        <f t="shared" si="272"/>
        <v>0</v>
      </c>
      <c r="R1363" s="15">
        <v>0</v>
      </c>
      <c r="S1363" s="15">
        <v>0</v>
      </c>
      <c r="T1363" s="15">
        <f t="shared" si="273"/>
        <v>0</v>
      </c>
      <c r="U1363" s="15">
        <f t="shared" si="274"/>
        <v>0</v>
      </c>
      <c r="V1363" s="15"/>
      <c r="W1363" s="15"/>
      <c r="X1363" s="15"/>
      <c r="Y1363" s="15"/>
      <c r="Z1363" s="16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>
        <f t="shared" si="277"/>
        <v>0</v>
      </c>
      <c r="CT1363" s="15">
        <f t="shared" si="278"/>
        <v>0</v>
      </c>
      <c r="CU1363" s="15">
        <f t="shared" si="279"/>
        <v>0</v>
      </c>
      <c r="CV1363" s="15">
        <f t="shared" si="280"/>
        <v>0</v>
      </c>
      <c r="CW1363" s="15"/>
      <c r="CX1363" s="15"/>
      <c r="CY1363" s="15">
        <f t="shared" si="281"/>
        <v>0</v>
      </c>
      <c r="CZ1363" s="15">
        <f>GG1363</f>
        <v>0</v>
      </c>
      <c r="DA1363" s="16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20"/>
      <c r="DY1363" s="15"/>
      <c r="DZ1363" s="20"/>
      <c r="EA1363" s="15"/>
      <c r="EB1363" s="20"/>
      <c r="EC1363" s="15"/>
      <c r="ED1363" s="20"/>
      <c r="EE1363" s="15"/>
      <c r="EF1363" s="20"/>
      <c r="EG1363" s="15"/>
      <c r="EH1363" s="20"/>
      <c r="EI1363" s="15">
        <v>56</v>
      </c>
      <c r="EJ1363" s="20">
        <v>3</v>
      </c>
      <c r="EK1363" s="15"/>
      <c r="EL1363" s="20"/>
      <c r="EM1363" s="15"/>
      <c r="EN1363" s="20"/>
      <c r="EO1363" s="15"/>
      <c r="EP1363" s="20"/>
      <c r="EQ1363" s="15"/>
      <c r="ER1363" s="20"/>
      <c r="ES1363" s="15"/>
      <c r="ET1363" s="20"/>
      <c r="EU1363" s="15"/>
      <c r="EV1363" s="20"/>
      <c r="EW1363" s="15"/>
      <c r="EX1363" s="20"/>
      <c r="EY1363" s="15"/>
      <c r="EZ1363" s="20"/>
      <c r="FA1363" s="15"/>
      <c r="FB1363" s="20"/>
      <c r="FC1363" s="15"/>
      <c r="FD1363" s="20"/>
      <c r="FE1363" s="15"/>
      <c r="FF1363" s="20"/>
      <c r="FG1363" s="15"/>
      <c r="FH1363" s="20"/>
      <c r="FI1363" s="15"/>
      <c r="FJ1363" s="20"/>
      <c r="FK1363" s="15"/>
      <c r="FL1363" s="20"/>
      <c r="FM1363" s="15"/>
      <c r="FN1363" s="20"/>
      <c r="FO1363" s="15"/>
      <c r="FP1363" s="20"/>
      <c r="FQ1363" s="15"/>
      <c r="FR1363" s="20"/>
      <c r="FS1363" s="15"/>
      <c r="FT1363" s="20"/>
      <c r="FU1363" s="15"/>
      <c r="FV1363" s="20"/>
      <c r="FW1363" s="15"/>
      <c r="FX1363" s="20"/>
      <c r="FY1363" s="15"/>
      <c r="FZ1363" s="20"/>
      <c r="GA1363" s="15"/>
      <c r="GB1363" s="20"/>
      <c r="GC1363" s="15"/>
      <c r="GD1363" s="20"/>
      <c r="GE1363" s="15"/>
      <c r="GF1363" s="20"/>
      <c r="GG1363" s="170"/>
    </row>
    <row r="1364" spans="1:189" s="2" customFormat="1" ht="15" customHeight="1" x14ac:dyDescent="0.3">
      <c r="A1364" s="15" t="s">
        <v>2905</v>
      </c>
      <c r="B1364" s="17" t="s">
        <v>142</v>
      </c>
      <c r="C1364" s="17" t="s">
        <v>1687</v>
      </c>
      <c r="D1364" s="17" t="s">
        <v>2038</v>
      </c>
      <c r="E1364" s="15" t="str">
        <f t="shared" si="275"/>
        <v>Crystal Jue</v>
      </c>
      <c r="F1364" s="17" t="s">
        <v>128</v>
      </c>
      <c r="G1364" s="17">
        <v>999922002</v>
      </c>
      <c r="H1364" s="15">
        <f t="shared" si="276"/>
        <v>60</v>
      </c>
      <c r="I1364" s="15"/>
      <c r="J1364" s="15"/>
      <c r="K1364" s="16"/>
      <c r="L1364" s="15"/>
      <c r="M1364" s="15"/>
      <c r="N1364" s="15"/>
      <c r="O1364" s="15">
        <f t="shared" si="271"/>
        <v>0</v>
      </c>
      <c r="P1364" s="15">
        <v>0</v>
      </c>
      <c r="Q1364" s="15">
        <f t="shared" si="272"/>
        <v>0</v>
      </c>
      <c r="R1364" s="15">
        <v>0</v>
      </c>
      <c r="S1364" s="15">
        <v>0</v>
      </c>
      <c r="T1364" s="15">
        <f t="shared" si="273"/>
        <v>0</v>
      </c>
      <c r="U1364" s="15">
        <f t="shared" si="274"/>
        <v>0</v>
      </c>
      <c r="V1364" s="15"/>
      <c r="W1364" s="15"/>
      <c r="X1364" s="15"/>
      <c r="Y1364" s="15"/>
      <c r="Z1364" s="16"/>
      <c r="AA1364" s="15"/>
      <c r="AB1364" s="24"/>
      <c r="AC1364" s="15"/>
      <c r="AD1364" s="15"/>
      <c r="AE1364" s="15"/>
      <c r="AF1364" s="15"/>
      <c r="AG1364" s="15"/>
      <c r="AH1364" s="24"/>
      <c r="AI1364" s="15"/>
      <c r="AJ1364" s="15"/>
      <c r="AK1364" s="15"/>
      <c r="AL1364" s="15"/>
      <c r="AM1364" s="15"/>
      <c r="AN1364" s="24"/>
      <c r="AO1364" s="15"/>
      <c r="AP1364" s="24"/>
      <c r="AQ1364" s="15"/>
      <c r="AR1364" s="24"/>
      <c r="AS1364" s="15"/>
      <c r="AT1364" s="24"/>
      <c r="AU1364" s="15"/>
      <c r="AV1364" s="24"/>
      <c r="AW1364" s="15"/>
      <c r="AX1364" s="24"/>
      <c r="AY1364" s="15"/>
      <c r="AZ1364" s="15"/>
      <c r="BA1364" s="15"/>
      <c r="BB1364" s="15"/>
      <c r="BC1364" s="15"/>
      <c r="BD1364" s="15"/>
      <c r="BE1364" s="15"/>
      <c r="BF1364" s="24"/>
      <c r="BG1364" s="15"/>
      <c r="BH1364" s="24"/>
      <c r="BI1364" s="15"/>
      <c r="BJ1364" s="24"/>
      <c r="BK1364" s="15"/>
      <c r="BL1364" s="24"/>
      <c r="BM1364" s="15"/>
      <c r="BN1364" s="24"/>
      <c r="BO1364" s="15"/>
      <c r="BP1364" s="24"/>
      <c r="BQ1364" s="15"/>
      <c r="BR1364" s="24"/>
      <c r="BS1364" s="15"/>
      <c r="BT1364" s="24"/>
      <c r="BU1364" s="15"/>
      <c r="BV1364" s="24"/>
      <c r="BW1364" s="15"/>
      <c r="BX1364" s="24"/>
      <c r="BY1364" s="15"/>
      <c r="BZ1364" s="24"/>
      <c r="CA1364" s="15"/>
      <c r="CB1364" s="24"/>
      <c r="CC1364" s="15"/>
      <c r="CD1364" s="24"/>
      <c r="CE1364" s="15"/>
      <c r="CF1364" s="24"/>
      <c r="CG1364" s="15"/>
      <c r="CH1364" s="25"/>
      <c r="CI1364" s="15"/>
      <c r="CJ1364" s="25"/>
      <c r="CK1364" s="15"/>
      <c r="CL1364" s="25"/>
      <c r="CM1364" s="15"/>
      <c r="CN1364" s="25"/>
      <c r="CO1364" s="15"/>
      <c r="CP1364" s="25"/>
      <c r="CQ1364" s="15"/>
      <c r="CR1364" s="25"/>
      <c r="CS1364" s="15">
        <f t="shared" si="277"/>
        <v>0</v>
      </c>
      <c r="CT1364" s="15">
        <f t="shared" si="278"/>
        <v>60</v>
      </c>
      <c r="CU1364" s="15">
        <f t="shared" si="279"/>
        <v>1</v>
      </c>
      <c r="CV1364" s="15">
        <f t="shared" si="280"/>
        <v>0</v>
      </c>
      <c r="CW1364" s="15"/>
      <c r="CX1364" s="15"/>
      <c r="CY1364" s="15">
        <f t="shared" si="281"/>
        <v>0</v>
      </c>
      <c r="CZ1364" s="15">
        <f>GG1364</f>
        <v>0</v>
      </c>
      <c r="DA1364" s="19"/>
      <c r="DB1364" s="17"/>
      <c r="DC1364" s="15"/>
      <c r="DD1364" s="15"/>
      <c r="DE1364" s="17">
        <v>30</v>
      </c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7"/>
      <c r="DQ1364" s="15"/>
      <c r="DR1364" s="15"/>
      <c r="DS1364" s="15"/>
      <c r="DT1364" s="15"/>
      <c r="DU1364" s="15"/>
      <c r="DV1364" s="15"/>
      <c r="DW1364" s="15"/>
      <c r="DX1364" s="20"/>
      <c r="DY1364" s="15"/>
      <c r="DZ1364" s="20"/>
      <c r="EA1364" s="15"/>
      <c r="EB1364" s="20"/>
      <c r="EC1364" s="15"/>
      <c r="ED1364" s="20"/>
      <c r="EE1364" s="15"/>
      <c r="EF1364" s="20"/>
      <c r="EG1364" s="15"/>
      <c r="EH1364" s="20"/>
      <c r="EI1364" s="15"/>
      <c r="EJ1364" s="20"/>
      <c r="EK1364" s="15"/>
      <c r="EL1364" s="20"/>
      <c r="EM1364" s="15"/>
      <c r="EN1364" s="20"/>
      <c r="EO1364" s="15"/>
      <c r="EP1364" s="20"/>
      <c r="EQ1364" s="15"/>
      <c r="ER1364" s="20"/>
      <c r="ES1364" s="15"/>
      <c r="ET1364" s="20"/>
      <c r="EU1364" s="15"/>
      <c r="EV1364" s="20"/>
      <c r="EW1364" s="15">
        <v>60</v>
      </c>
      <c r="EX1364" s="20">
        <v>1</v>
      </c>
      <c r="EY1364" s="15"/>
      <c r="EZ1364" s="20"/>
      <c r="FA1364" s="15"/>
      <c r="FB1364" s="20"/>
      <c r="FC1364" s="15"/>
      <c r="FD1364" s="20"/>
      <c r="FE1364" s="15"/>
      <c r="FF1364" s="20"/>
      <c r="FG1364" s="15"/>
      <c r="FH1364" s="20"/>
      <c r="FI1364" s="15"/>
      <c r="FJ1364" s="20"/>
      <c r="FK1364" s="15"/>
      <c r="FL1364" s="20"/>
      <c r="FM1364" s="15"/>
      <c r="FN1364" s="20"/>
      <c r="FO1364" s="15"/>
      <c r="FP1364" s="20"/>
      <c r="FQ1364" s="15"/>
      <c r="FR1364" s="20"/>
      <c r="FS1364" s="15"/>
      <c r="FT1364" s="20"/>
      <c r="FU1364" s="15"/>
      <c r="FV1364" s="20"/>
      <c r="FW1364" s="15"/>
      <c r="FX1364" s="20"/>
      <c r="FY1364" s="15"/>
      <c r="FZ1364" s="20"/>
      <c r="GA1364" s="15"/>
      <c r="GB1364" s="20"/>
      <c r="GC1364" s="15"/>
      <c r="GD1364" s="20"/>
      <c r="GE1364" s="15"/>
      <c r="GF1364" s="20"/>
      <c r="GG1364" s="170"/>
    </row>
    <row r="1365" spans="1:189" s="2" customFormat="1" ht="15" customHeight="1" x14ac:dyDescent="0.3">
      <c r="A1365" s="15" t="s">
        <v>2903</v>
      </c>
      <c r="B1365" s="15" t="s">
        <v>134</v>
      </c>
      <c r="C1365" s="15" t="s">
        <v>2485</v>
      </c>
      <c r="D1365" s="15" t="s">
        <v>635</v>
      </c>
      <c r="E1365" s="15" t="str">
        <f t="shared" si="275"/>
        <v>Kimoni Davis</v>
      </c>
      <c r="F1365" s="15" t="s">
        <v>135</v>
      </c>
      <c r="G1365" s="15">
        <v>999922005</v>
      </c>
      <c r="H1365" s="15">
        <f t="shared" si="276"/>
        <v>25</v>
      </c>
      <c r="I1365" s="15"/>
      <c r="J1365" s="15"/>
      <c r="K1365" s="16"/>
      <c r="L1365" s="15"/>
      <c r="M1365" s="15"/>
      <c r="N1365" s="15"/>
      <c r="O1365" s="15">
        <f t="shared" si="271"/>
        <v>25</v>
      </c>
      <c r="P1365" s="15">
        <v>0</v>
      </c>
      <c r="Q1365" s="15">
        <f t="shared" si="272"/>
        <v>0</v>
      </c>
      <c r="R1365" s="15">
        <v>0</v>
      </c>
      <c r="S1365" s="15">
        <v>0</v>
      </c>
      <c r="T1365" s="15">
        <f t="shared" si="273"/>
        <v>0</v>
      </c>
      <c r="U1365" s="15">
        <f t="shared" si="274"/>
        <v>0</v>
      </c>
      <c r="V1365" s="15"/>
      <c r="W1365" s="15"/>
      <c r="X1365" s="15"/>
      <c r="Y1365" s="15"/>
      <c r="Z1365" s="16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>
        <f t="shared" si="277"/>
        <v>0</v>
      </c>
      <c r="CT1365" s="15">
        <f t="shared" si="278"/>
        <v>0</v>
      </c>
      <c r="CU1365" s="15">
        <f t="shared" si="279"/>
        <v>0</v>
      </c>
      <c r="CV1365" s="15">
        <f t="shared" si="280"/>
        <v>0</v>
      </c>
      <c r="CW1365" s="15"/>
      <c r="CX1365" s="15"/>
      <c r="CY1365" s="15">
        <f t="shared" si="281"/>
        <v>0</v>
      </c>
      <c r="CZ1365" s="15">
        <f>GG1365</f>
        <v>0</v>
      </c>
      <c r="DA1365" s="16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20"/>
      <c r="DY1365" s="15"/>
      <c r="DZ1365" s="20"/>
      <c r="EA1365" s="15"/>
      <c r="EB1365" s="20"/>
      <c r="EC1365" s="15"/>
      <c r="ED1365" s="20"/>
      <c r="EE1365" s="15"/>
      <c r="EF1365" s="20"/>
      <c r="EG1365" s="15"/>
      <c r="EH1365" s="20"/>
      <c r="EI1365" s="15"/>
      <c r="EJ1365" s="20"/>
      <c r="EK1365" s="15"/>
      <c r="EL1365" s="20"/>
      <c r="EM1365" s="15">
        <v>25</v>
      </c>
      <c r="EN1365" s="20">
        <v>1</v>
      </c>
      <c r="EO1365" s="15"/>
      <c r="EP1365" s="20"/>
      <c r="EQ1365" s="15"/>
      <c r="ER1365" s="20"/>
      <c r="ES1365" s="15"/>
      <c r="ET1365" s="20"/>
      <c r="EU1365" s="15"/>
      <c r="EV1365" s="20"/>
      <c r="EW1365" s="15"/>
      <c r="EX1365" s="20"/>
      <c r="EY1365" s="15"/>
      <c r="EZ1365" s="20"/>
      <c r="FA1365" s="15"/>
      <c r="FB1365" s="20"/>
      <c r="FC1365" s="15"/>
      <c r="FD1365" s="20"/>
      <c r="FE1365" s="15"/>
      <c r="FF1365" s="20"/>
      <c r="FG1365" s="15"/>
      <c r="FH1365" s="20"/>
      <c r="FI1365" s="15"/>
      <c r="FJ1365" s="20"/>
      <c r="FK1365" s="15"/>
      <c r="FL1365" s="20"/>
      <c r="FM1365" s="15"/>
      <c r="FN1365" s="20"/>
      <c r="FO1365" s="15"/>
      <c r="FP1365" s="20"/>
      <c r="FQ1365" s="15"/>
      <c r="FR1365" s="20"/>
      <c r="FS1365" s="15"/>
      <c r="FT1365" s="20"/>
      <c r="FU1365" s="15"/>
      <c r="FV1365" s="20"/>
      <c r="FW1365" s="15"/>
      <c r="FX1365" s="20"/>
      <c r="FY1365" s="15"/>
      <c r="FZ1365" s="20"/>
      <c r="GA1365" s="15"/>
      <c r="GB1365" s="20"/>
      <c r="GC1365" s="15"/>
      <c r="GD1365" s="20"/>
      <c r="GE1365" s="15"/>
      <c r="GF1365" s="20"/>
      <c r="GG1365" s="170"/>
    </row>
    <row r="1366" spans="1:189" s="2" customFormat="1" ht="15" customHeight="1" x14ac:dyDescent="0.3">
      <c r="A1366" s="84" t="s">
        <v>133</v>
      </c>
      <c r="B1366" s="84" t="s">
        <v>140</v>
      </c>
      <c r="C1366" s="84" t="s">
        <v>2596</v>
      </c>
      <c r="D1366" s="84" t="s">
        <v>2597</v>
      </c>
      <c r="E1366" s="15" t="str">
        <f t="shared" si="275"/>
        <v>Cici McKinney</v>
      </c>
      <c r="F1366" s="84" t="s">
        <v>128</v>
      </c>
      <c r="G1366" s="84">
        <v>999922009</v>
      </c>
      <c r="H1366" s="15">
        <f t="shared" si="276"/>
        <v>45</v>
      </c>
      <c r="I1366" s="15"/>
      <c r="J1366" s="15"/>
      <c r="K1366" s="16"/>
      <c r="L1366" s="15"/>
      <c r="M1366" s="15"/>
      <c r="N1366" s="15"/>
      <c r="O1366" s="15">
        <f t="shared" si="271"/>
        <v>0</v>
      </c>
      <c r="P1366" s="15">
        <v>0</v>
      </c>
      <c r="Q1366" s="15">
        <f t="shared" si="272"/>
        <v>0</v>
      </c>
      <c r="R1366" s="15">
        <v>0</v>
      </c>
      <c r="S1366" s="15">
        <v>0</v>
      </c>
      <c r="T1366" s="15">
        <f t="shared" si="273"/>
        <v>0</v>
      </c>
      <c r="U1366" s="15">
        <f t="shared" si="274"/>
        <v>0</v>
      </c>
      <c r="V1366" s="15"/>
      <c r="W1366" s="15"/>
      <c r="X1366" s="15"/>
      <c r="Y1366" s="15"/>
      <c r="Z1366" s="16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>
        <f t="shared" si="277"/>
        <v>0</v>
      </c>
      <c r="CT1366" s="15">
        <f t="shared" si="278"/>
        <v>45</v>
      </c>
      <c r="CU1366" s="15">
        <f t="shared" si="279"/>
        <v>1</v>
      </c>
      <c r="CV1366" s="15">
        <f t="shared" si="280"/>
        <v>0</v>
      </c>
      <c r="CW1366" s="15"/>
      <c r="CX1366" s="15"/>
      <c r="CY1366" s="15">
        <f t="shared" si="281"/>
        <v>0</v>
      </c>
      <c r="CZ1366" s="15">
        <f>GG1366</f>
        <v>0</v>
      </c>
      <c r="DA1366" s="16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20"/>
      <c r="DY1366" s="15"/>
      <c r="DZ1366" s="20"/>
      <c r="EA1366" s="15"/>
      <c r="EB1366" s="20"/>
      <c r="EC1366" s="15"/>
      <c r="ED1366" s="20"/>
      <c r="EE1366" s="15"/>
      <c r="EF1366" s="20"/>
      <c r="EG1366" s="15"/>
      <c r="EH1366" s="20"/>
      <c r="EI1366" s="15"/>
      <c r="EJ1366" s="20"/>
      <c r="EK1366" s="15"/>
      <c r="EL1366" s="20"/>
      <c r="EM1366" s="15"/>
      <c r="EN1366" s="20"/>
      <c r="EO1366" s="15"/>
      <c r="EP1366" s="20"/>
      <c r="EQ1366" s="15"/>
      <c r="ER1366" s="20"/>
      <c r="ES1366" s="15">
        <v>45</v>
      </c>
      <c r="ET1366" s="20">
        <v>2</v>
      </c>
      <c r="EU1366" s="15"/>
      <c r="EV1366" s="20"/>
      <c r="EW1366" s="15"/>
      <c r="EX1366" s="20"/>
      <c r="EY1366" s="15"/>
      <c r="EZ1366" s="20"/>
      <c r="FA1366" s="15"/>
      <c r="FB1366" s="20"/>
      <c r="FC1366" s="15"/>
      <c r="FD1366" s="20"/>
      <c r="FE1366" s="15"/>
      <c r="FF1366" s="20"/>
      <c r="FG1366" s="15"/>
      <c r="FH1366" s="20"/>
      <c r="FI1366" s="15"/>
      <c r="FJ1366" s="20"/>
      <c r="FK1366" s="15"/>
      <c r="FL1366" s="20"/>
      <c r="FM1366" s="15"/>
      <c r="FN1366" s="20"/>
      <c r="FO1366" s="15"/>
      <c r="FP1366" s="20"/>
      <c r="FQ1366" s="15"/>
      <c r="FR1366" s="20"/>
      <c r="FS1366" s="15"/>
      <c r="FT1366" s="20"/>
      <c r="FU1366" s="15"/>
      <c r="FV1366" s="20"/>
      <c r="FW1366" s="15"/>
      <c r="FX1366" s="20"/>
      <c r="FY1366" s="15"/>
      <c r="FZ1366" s="20"/>
      <c r="GA1366" s="15"/>
      <c r="GB1366" s="20"/>
      <c r="GC1366" s="15"/>
      <c r="GD1366" s="20"/>
      <c r="GE1366" s="15"/>
      <c r="GF1366" s="20"/>
      <c r="GG1366" s="170"/>
    </row>
    <row r="1367" spans="1:189" s="2" customFormat="1" ht="15" customHeight="1" x14ac:dyDescent="0.3">
      <c r="A1367" s="82" t="s">
        <v>130</v>
      </c>
      <c r="B1367" s="82" t="s">
        <v>142</v>
      </c>
      <c r="C1367" s="82" t="s">
        <v>2806</v>
      </c>
      <c r="D1367" s="82" t="s">
        <v>532</v>
      </c>
      <c r="E1367" s="15" t="str">
        <f t="shared" si="275"/>
        <v xml:space="preserve"> William Cho</v>
      </c>
      <c r="F1367" s="82" t="s">
        <v>135</v>
      </c>
      <c r="G1367" s="82">
        <v>999922011</v>
      </c>
      <c r="H1367" s="15">
        <f t="shared" si="276"/>
        <v>68</v>
      </c>
      <c r="I1367" s="15"/>
      <c r="J1367" s="15"/>
      <c r="K1367" s="16"/>
      <c r="L1367" s="15"/>
      <c r="M1367" s="15"/>
      <c r="N1367" s="15"/>
      <c r="O1367" s="15">
        <f t="shared" si="271"/>
        <v>0</v>
      </c>
      <c r="P1367" s="15">
        <v>0</v>
      </c>
      <c r="Q1367" s="15">
        <f t="shared" si="272"/>
        <v>0</v>
      </c>
      <c r="R1367" s="15">
        <v>0</v>
      </c>
      <c r="S1367" s="15">
        <v>0</v>
      </c>
      <c r="T1367" s="15">
        <f t="shared" si="273"/>
        <v>0</v>
      </c>
      <c r="U1367" s="15">
        <f t="shared" si="274"/>
        <v>0</v>
      </c>
      <c r="V1367" s="15"/>
      <c r="W1367" s="15"/>
      <c r="X1367" s="15"/>
      <c r="Y1367" s="15"/>
      <c r="Z1367" s="16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>
        <f t="shared" si="277"/>
        <v>0</v>
      </c>
      <c r="CT1367" s="15">
        <f t="shared" si="278"/>
        <v>68</v>
      </c>
      <c r="CU1367" s="15">
        <f t="shared" si="279"/>
        <v>1</v>
      </c>
      <c r="CV1367" s="15">
        <f t="shared" si="280"/>
        <v>0</v>
      </c>
      <c r="CW1367" s="15"/>
      <c r="CX1367" s="15"/>
      <c r="CY1367" s="15">
        <f t="shared" si="281"/>
        <v>0</v>
      </c>
      <c r="CZ1367" s="15">
        <f>GG1367</f>
        <v>0</v>
      </c>
      <c r="DA1367" s="16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20"/>
      <c r="DY1367" s="15"/>
      <c r="DZ1367" s="20"/>
      <c r="EA1367" s="15"/>
      <c r="EB1367" s="20"/>
      <c r="EC1367" s="15"/>
      <c r="ED1367" s="20"/>
      <c r="EE1367" s="15"/>
      <c r="EF1367" s="20"/>
      <c r="EG1367" s="15"/>
      <c r="EH1367" s="20"/>
      <c r="EI1367" s="15"/>
      <c r="EJ1367" s="20"/>
      <c r="EK1367" s="15"/>
      <c r="EL1367" s="20"/>
      <c r="EM1367" s="15"/>
      <c r="EN1367" s="20"/>
      <c r="EO1367" s="15"/>
      <c r="EP1367" s="20"/>
      <c r="EQ1367" s="15"/>
      <c r="ER1367" s="20"/>
      <c r="ES1367" s="15"/>
      <c r="ET1367" s="20"/>
      <c r="EU1367" s="15"/>
      <c r="EV1367" s="20"/>
      <c r="EW1367" s="15">
        <v>68</v>
      </c>
      <c r="EX1367" s="20">
        <v>4</v>
      </c>
      <c r="EY1367" s="15"/>
      <c r="EZ1367" s="20"/>
      <c r="FA1367" s="15"/>
      <c r="FB1367" s="20"/>
      <c r="FC1367" s="15"/>
      <c r="FD1367" s="20"/>
      <c r="FE1367" s="15"/>
      <c r="FF1367" s="20"/>
      <c r="FG1367" s="15"/>
      <c r="FH1367" s="20"/>
      <c r="FI1367" s="15"/>
      <c r="FJ1367" s="20"/>
      <c r="FK1367" s="15"/>
      <c r="FL1367" s="20"/>
      <c r="FM1367" s="15"/>
      <c r="FN1367" s="20"/>
      <c r="FO1367" s="15"/>
      <c r="FP1367" s="20"/>
      <c r="FQ1367" s="15"/>
      <c r="FR1367" s="20"/>
      <c r="FS1367" s="15"/>
      <c r="FT1367" s="20"/>
      <c r="FU1367" s="15"/>
      <c r="FV1367" s="20"/>
      <c r="FW1367" s="15"/>
      <c r="FX1367" s="20"/>
      <c r="FY1367" s="15"/>
      <c r="FZ1367" s="20"/>
      <c r="GA1367" s="15"/>
      <c r="GB1367" s="20"/>
      <c r="GC1367" s="15"/>
      <c r="GD1367" s="20"/>
      <c r="GE1367" s="15"/>
      <c r="GF1367" s="20"/>
      <c r="GG1367" s="170"/>
    </row>
    <row r="1368" spans="1:189" s="2" customFormat="1" ht="15" customHeight="1" x14ac:dyDescent="0.3">
      <c r="A1368" s="15" t="s">
        <v>130</v>
      </c>
      <c r="B1368" s="17" t="s">
        <v>142</v>
      </c>
      <c r="C1368" s="17" t="s">
        <v>158</v>
      </c>
      <c r="D1368" s="17" t="s">
        <v>532</v>
      </c>
      <c r="E1368" s="15" t="str">
        <f t="shared" si="275"/>
        <v>Sophia Cho</v>
      </c>
      <c r="F1368" s="17" t="s">
        <v>128</v>
      </c>
      <c r="G1368" s="17">
        <v>999922012</v>
      </c>
      <c r="H1368" s="15">
        <f t="shared" si="276"/>
        <v>90</v>
      </c>
      <c r="I1368" s="15"/>
      <c r="J1368" s="17">
        <f>(O1368+P1368+R1368+S1368+T1368+U1368)/2</f>
        <v>0</v>
      </c>
      <c r="K1368" s="16"/>
      <c r="L1368" s="15"/>
      <c r="M1368" s="15"/>
      <c r="N1368" s="15"/>
      <c r="O1368" s="15">
        <f t="shared" si="271"/>
        <v>0</v>
      </c>
      <c r="P1368" s="15">
        <v>0</v>
      </c>
      <c r="Q1368" s="15">
        <f t="shared" si="272"/>
        <v>0</v>
      </c>
      <c r="R1368" s="15">
        <v>0</v>
      </c>
      <c r="S1368" s="15">
        <v>0</v>
      </c>
      <c r="T1368" s="15">
        <f t="shared" si="273"/>
        <v>0</v>
      </c>
      <c r="U1368" s="15">
        <f t="shared" si="274"/>
        <v>0</v>
      </c>
      <c r="V1368" s="15"/>
      <c r="W1368" s="15"/>
      <c r="X1368" s="15"/>
      <c r="Y1368" s="15"/>
      <c r="Z1368" s="16"/>
      <c r="AA1368" s="15"/>
      <c r="AB1368" s="24"/>
      <c r="AC1368" s="15"/>
      <c r="AD1368" s="15"/>
      <c r="AE1368" s="15"/>
      <c r="AF1368" s="15"/>
      <c r="AG1368" s="15"/>
      <c r="AH1368" s="24"/>
      <c r="AI1368" s="15"/>
      <c r="AJ1368" s="15"/>
      <c r="AK1368" s="15"/>
      <c r="AL1368" s="15"/>
      <c r="AM1368" s="15"/>
      <c r="AN1368" s="24"/>
      <c r="AO1368" s="15"/>
      <c r="AP1368" s="24"/>
      <c r="AQ1368" s="15"/>
      <c r="AR1368" s="24"/>
      <c r="AS1368" s="15"/>
      <c r="AT1368" s="24"/>
      <c r="AU1368" s="15"/>
      <c r="AV1368" s="24"/>
      <c r="AW1368" s="15"/>
      <c r="AX1368" s="24"/>
      <c r="AY1368" s="15"/>
      <c r="AZ1368" s="15"/>
      <c r="BA1368" s="15"/>
      <c r="BB1368" s="15"/>
      <c r="BC1368" s="15"/>
      <c r="BD1368" s="15"/>
      <c r="BE1368" s="15"/>
      <c r="BF1368" s="24"/>
      <c r="BG1368" s="15"/>
      <c r="BH1368" s="24"/>
      <c r="BI1368" s="15"/>
      <c r="BJ1368" s="24"/>
      <c r="BK1368" s="15"/>
      <c r="BL1368" s="24"/>
      <c r="BM1368" s="15"/>
      <c r="BN1368" s="24"/>
      <c r="BO1368" s="15"/>
      <c r="BP1368" s="24"/>
      <c r="BQ1368" s="15"/>
      <c r="BR1368" s="24"/>
      <c r="BS1368" s="15"/>
      <c r="BT1368" s="24"/>
      <c r="BU1368" s="15"/>
      <c r="BV1368" s="24"/>
      <c r="BW1368" s="15"/>
      <c r="BX1368" s="24"/>
      <c r="BY1368" s="15"/>
      <c r="BZ1368" s="24"/>
      <c r="CA1368" s="15"/>
      <c r="CB1368" s="24"/>
      <c r="CC1368" s="15"/>
      <c r="CD1368" s="24"/>
      <c r="CE1368" s="15"/>
      <c r="CF1368" s="24"/>
      <c r="CG1368" s="15"/>
      <c r="CH1368" s="25"/>
      <c r="CI1368" s="15"/>
      <c r="CJ1368" s="25"/>
      <c r="CK1368" s="15"/>
      <c r="CL1368" s="25"/>
      <c r="CM1368" s="15"/>
      <c r="CN1368" s="25"/>
      <c r="CO1368" s="15"/>
      <c r="CP1368" s="25"/>
      <c r="CQ1368" s="15"/>
      <c r="CR1368" s="25"/>
      <c r="CS1368" s="15">
        <f t="shared" si="277"/>
        <v>0</v>
      </c>
      <c r="CT1368" s="15">
        <f t="shared" si="278"/>
        <v>90</v>
      </c>
      <c r="CU1368" s="15">
        <f t="shared" si="279"/>
        <v>1</v>
      </c>
      <c r="CV1368" s="15">
        <f t="shared" si="280"/>
        <v>0</v>
      </c>
      <c r="CW1368" s="15"/>
      <c r="CX1368" s="15"/>
      <c r="CY1368" s="15">
        <f t="shared" si="281"/>
        <v>0</v>
      </c>
      <c r="CZ1368" s="15">
        <f>GG1368</f>
        <v>0</v>
      </c>
      <c r="DA1368" s="19"/>
      <c r="DB1368" s="17"/>
      <c r="DC1368" s="15"/>
      <c r="DD1368" s="15"/>
      <c r="DE1368" s="17">
        <v>68</v>
      </c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7"/>
      <c r="DQ1368" s="15"/>
      <c r="DR1368" s="15"/>
      <c r="DS1368" s="15"/>
      <c r="DT1368" s="15"/>
      <c r="DU1368" s="15"/>
      <c r="DV1368" s="15"/>
      <c r="DW1368" s="15"/>
      <c r="DX1368" s="20"/>
      <c r="DY1368" s="15"/>
      <c r="DZ1368" s="20"/>
      <c r="EA1368" s="15"/>
      <c r="EB1368" s="20"/>
      <c r="EC1368" s="15"/>
      <c r="ED1368" s="20"/>
      <c r="EE1368" s="15"/>
      <c r="EF1368" s="20"/>
      <c r="EG1368" s="15"/>
      <c r="EH1368" s="20"/>
      <c r="EI1368" s="15"/>
      <c r="EJ1368" s="20"/>
      <c r="EK1368" s="15"/>
      <c r="EL1368" s="20"/>
      <c r="EM1368" s="15"/>
      <c r="EN1368" s="20"/>
      <c r="EO1368" s="15"/>
      <c r="EP1368" s="20"/>
      <c r="EQ1368" s="15"/>
      <c r="ER1368" s="20"/>
      <c r="ES1368" s="15"/>
      <c r="ET1368" s="20"/>
      <c r="EU1368" s="15"/>
      <c r="EV1368" s="20"/>
      <c r="EW1368" s="15">
        <v>90</v>
      </c>
      <c r="EX1368" s="20">
        <v>2</v>
      </c>
      <c r="EY1368" s="15"/>
      <c r="EZ1368" s="20"/>
      <c r="FA1368" s="15"/>
      <c r="FB1368" s="20"/>
      <c r="FC1368" s="15"/>
      <c r="FD1368" s="20"/>
      <c r="FE1368" s="15"/>
      <c r="FF1368" s="20"/>
      <c r="FG1368" s="15"/>
      <c r="FH1368" s="20"/>
      <c r="FI1368" s="15"/>
      <c r="FJ1368" s="20"/>
      <c r="FK1368" s="15"/>
      <c r="FL1368" s="20"/>
      <c r="FM1368" s="15"/>
      <c r="FN1368" s="20"/>
      <c r="FO1368" s="15"/>
      <c r="FP1368" s="20"/>
      <c r="FQ1368" s="15"/>
      <c r="FR1368" s="20"/>
      <c r="FS1368" s="15"/>
      <c r="FT1368" s="20"/>
      <c r="FU1368" s="15"/>
      <c r="FV1368" s="20"/>
      <c r="FW1368" s="15"/>
      <c r="FX1368" s="20"/>
      <c r="FY1368" s="15"/>
      <c r="FZ1368" s="20"/>
      <c r="GA1368" s="15"/>
      <c r="GB1368" s="20"/>
      <c r="GC1368" s="15"/>
      <c r="GD1368" s="20"/>
      <c r="GE1368" s="15"/>
      <c r="GF1368" s="20"/>
      <c r="GG1368" s="170"/>
    </row>
    <row r="1369" spans="1:189" s="2" customFormat="1" ht="15" customHeight="1" x14ac:dyDescent="0.3">
      <c r="A1369" s="82" t="s">
        <v>146</v>
      </c>
      <c r="B1369" s="82" t="s">
        <v>142</v>
      </c>
      <c r="C1369" s="82" t="s">
        <v>2845</v>
      </c>
      <c r="D1369" s="82" t="s">
        <v>532</v>
      </c>
      <c r="E1369" s="15" t="str">
        <f t="shared" si="275"/>
        <v xml:space="preserve"> Edwin Cho</v>
      </c>
      <c r="F1369" s="82" t="s">
        <v>135</v>
      </c>
      <c r="G1369" s="82">
        <v>999922013</v>
      </c>
      <c r="H1369" s="15">
        <f t="shared" si="276"/>
        <v>128</v>
      </c>
      <c r="I1369" s="15"/>
      <c r="J1369" s="15"/>
      <c r="K1369" s="16"/>
      <c r="L1369" s="15"/>
      <c r="M1369" s="15"/>
      <c r="N1369" s="15"/>
      <c r="O1369" s="15">
        <f t="shared" si="271"/>
        <v>0</v>
      </c>
      <c r="P1369" s="15">
        <v>0</v>
      </c>
      <c r="Q1369" s="15">
        <f t="shared" si="272"/>
        <v>0</v>
      </c>
      <c r="R1369" s="15">
        <v>0</v>
      </c>
      <c r="S1369" s="15">
        <v>0</v>
      </c>
      <c r="T1369" s="15">
        <f t="shared" si="273"/>
        <v>0</v>
      </c>
      <c r="U1369" s="15">
        <f t="shared" si="274"/>
        <v>0</v>
      </c>
      <c r="V1369" s="15"/>
      <c r="W1369" s="15"/>
      <c r="X1369" s="15"/>
      <c r="Y1369" s="15"/>
      <c r="Z1369" s="16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>
        <f t="shared" si="277"/>
        <v>0</v>
      </c>
      <c r="CT1369" s="15">
        <f t="shared" si="278"/>
        <v>128</v>
      </c>
      <c r="CU1369" s="15">
        <f t="shared" si="279"/>
        <v>2</v>
      </c>
      <c r="CV1369" s="15">
        <f t="shared" si="280"/>
        <v>0</v>
      </c>
      <c r="CW1369" s="15"/>
      <c r="CX1369" s="15"/>
      <c r="CY1369" s="15">
        <f t="shared" si="281"/>
        <v>0</v>
      </c>
      <c r="CZ1369" s="15">
        <f>GG1369</f>
        <v>0</v>
      </c>
      <c r="DA1369" s="16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20"/>
      <c r="DY1369" s="15"/>
      <c r="DZ1369" s="20"/>
      <c r="EA1369" s="15"/>
      <c r="EB1369" s="20"/>
      <c r="EC1369" s="15"/>
      <c r="ED1369" s="20"/>
      <c r="EE1369" s="15"/>
      <c r="EF1369" s="20"/>
      <c r="EG1369" s="15"/>
      <c r="EH1369" s="20"/>
      <c r="EI1369" s="15"/>
      <c r="EJ1369" s="20"/>
      <c r="EK1369" s="15"/>
      <c r="EL1369" s="20"/>
      <c r="EM1369" s="15"/>
      <c r="EN1369" s="20"/>
      <c r="EO1369" s="15"/>
      <c r="EP1369" s="20"/>
      <c r="EQ1369" s="15"/>
      <c r="ER1369" s="20"/>
      <c r="ES1369" s="15"/>
      <c r="ET1369" s="20"/>
      <c r="EU1369" s="15"/>
      <c r="EV1369" s="20"/>
      <c r="EW1369" s="15">
        <v>68</v>
      </c>
      <c r="EX1369" s="20">
        <v>3</v>
      </c>
      <c r="EY1369" s="15"/>
      <c r="EZ1369" s="20"/>
      <c r="FA1369" s="15"/>
      <c r="FB1369" s="20"/>
      <c r="FC1369" s="15"/>
      <c r="FD1369" s="20"/>
      <c r="FE1369" s="15"/>
      <c r="FF1369" s="20"/>
      <c r="FG1369" s="15"/>
      <c r="FH1369" s="20"/>
      <c r="FI1369" s="15"/>
      <c r="FJ1369" s="20"/>
      <c r="FK1369" s="15"/>
      <c r="FL1369" s="20"/>
      <c r="FM1369" s="15"/>
      <c r="FN1369" s="20"/>
      <c r="FO1369" s="15"/>
      <c r="FP1369" s="20"/>
      <c r="FQ1369" s="15">
        <v>60</v>
      </c>
      <c r="FR1369" s="20">
        <v>1</v>
      </c>
      <c r="FS1369" s="15"/>
      <c r="FT1369" s="20"/>
      <c r="FU1369" s="15"/>
      <c r="FV1369" s="20"/>
      <c r="FW1369" s="15"/>
      <c r="FX1369" s="20"/>
      <c r="FY1369" s="15"/>
      <c r="FZ1369" s="20"/>
      <c r="GA1369" s="15"/>
      <c r="GB1369" s="20"/>
      <c r="GC1369" s="15"/>
      <c r="GD1369" s="20"/>
      <c r="GE1369" s="15"/>
      <c r="GF1369" s="20"/>
      <c r="GG1369" s="170"/>
    </row>
    <row r="1370" spans="1:189" s="2" customFormat="1" ht="15" customHeight="1" x14ac:dyDescent="0.3">
      <c r="A1370" s="15" t="s">
        <v>2907</v>
      </c>
      <c r="B1370" s="17" t="s">
        <v>126</v>
      </c>
      <c r="C1370" s="17" t="s">
        <v>689</v>
      </c>
      <c r="D1370" s="17" t="s">
        <v>1921</v>
      </c>
      <c r="E1370" s="15" t="str">
        <f t="shared" si="275"/>
        <v>Kathy Wagener</v>
      </c>
      <c r="F1370" s="17" t="s">
        <v>128</v>
      </c>
      <c r="G1370" s="17">
        <v>999922018</v>
      </c>
      <c r="H1370" s="15">
        <f t="shared" si="276"/>
        <v>30</v>
      </c>
      <c r="I1370" s="15"/>
      <c r="J1370" s="15"/>
      <c r="K1370" s="16"/>
      <c r="L1370" s="15"/>
      <c r="M1370" s="15"/>
      <c r="N1370" s="15"/>
      <c r="O1370" s="15">
        <f t="shared" si="271"/>
        <v>0</v>
      </c>
      <c r="P1370" s="15">
        <v>0</v>
      </c>
      <c r="Q1370" s="15">
        <f t="shared" si="272"/>
        <v>1</v>
      </c>
      <c r="R1370" s="15">
        <v>0</v>
      </c>
      <c r="S1370" s="15">
        <v>0</v>
      </c>
      <c r="T1370" s="15">
        <f t="shared" si="273"/>
        <v>0</v>
      </c>
      <c r="U1370" s="15">
        <f t="shared" si="274"/>
        <v>0</v>
      </c>
      <c r="V1370" s="15"/>
      <c r="W1370" s="15"/>
      <c r="X1370" s="15"/>
      <c r="Y1370" s="15"/>
      <c r="Z1370" s="16"/>
      <c r="AA1370" s="15"/>
      <c r="AB1370" s="24"/>
      <c r="AC1370" s="15"/>
      <c r="AD1370" s="15"/>
      <c r="AE1370" s="15"/>
      <c r="AF1370" s="15"/>
      <c r="AG1370" s="15"/>
      <c r="AH1370" s="24"/>
      <c r="AI1370" s="15"/>
      <c r="AJ1370" s="15"/>
      <c r="AK1370" s="15"/>
      <c r="AL1370" s="15"/>
      <c r="AM1370" s="15"/>
      <c r="AN1370" s="24"/>
      <c r="AO1370" s="15"/>
      <c r="AP1370" s="24"/>
      <c r="AQ1370" s="15"/>
      <c r="AR1370" s="24"/>
      <c r="AS1370" s="15"/>
      <c r="AT1370" s="24"/>
      <c r="AU1370" s="15"/>
      <c r="AV1370" s="24"/>
      <c r="AW1370" s="15"/>
      <c r="AX1370" s="24"/>
      <c r="AY1370" s="15"/>
      <c r="AZ1370" s="15"/>
      <c r="BA1370" s="15"/>
      <c r="BB1370" s="15"/>
      <c r="BC1370" s="15"/>
      <c r="BD1370" s="15"/>
      <c r="BE1370" s="15"/>
      <c r="BF1370" s="24"/>
      <c r="BG1370" s="15"/>
      <c r="BH1370" s="24"/>
      <c r="BI1370" s="15"/>
      <c r="BJ1370" s="24"/>
      <c r="BK1370" s="15"/>
      <c r="BL1370" s="24"/>
      <c r="BM1370" s="15"/>
      <c r="BN1370" s="24"/>
      <c r="BO1370" s="15"/>
      <c r="BP1370" s="24"/>
      <c r="BQ1370" s="15"/>
      <c r="BR1370" s="24"/>
      <c r="BS1370" s="15"/>
      <c r="BT1370" s="24"/>
      <c r="BU1370" s="15"/>
      <c r="BV1370" s="24"/>
      <c r="BW1370" s="15"/>
      <c r="BX1370" s="24"/>
      <c r="BY1370" s="15"/>
      <c r="BZ1370" s="24"/>
      <c r="CA1370" s="15"/>
      <c r="CB1370" s="24"/>
      <c r="CC1370" s="15"/>
      <c r="CD1370" s="24"/>
      <c r="CE1370" s="15"/>
      <c r="CF1370" s="24"/>
      <c r="CG1370" s="15"/>
      <c r="CH1370" s="25"/>
      <c r="CI1370" s="15"/>
      <c r="CJ1370" s="25"/>
      <c r="CK1370" s="15"/>
      <c r="CL1370" s="25"/>
      <c r="CM1370" s="15"/>
      <c r="CN1370" s="25"/>
      <c r="CO1370" s="15"/>
      <c r="CP1370" s="25"/>
      <c r="CQ1370" s="15"/>
      <c r="CR1370" s="25"/>
      <c r="CS1370" s="15">
        <f t="shared" si="277"/>
        <v>0</v>
      </c>
      <c r="CT1370" s="15">
        <f t="shared" si="278"/>
        <v>30</v>
      </c>
      <c r="CU1370" s="15">
        <f t="shared" si="279"/>
        <v>1</v>
      </c>
      <c r="CV1370" s="15">
        <f t="shared" si="280"/>
        <v>0</v>
      </c>
      <c r="CW1370" s="15"/>
      <c r="CX1370" s="15"/>
      <c r="CY1370" s="15">
        <f t="shared" si="281"/>
        <v>0</v>
      </c>
      <c r="CZ1370" s="15">
        <f>GG1370</f>
        <v>0</v>
      </c>
      <c r="DA1370" s="19"/>
      <c r="DB1370" s="17"/>
      <c r="DC1370" s="17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7">
        <v>30</v>
      </c>
      <c r="DQ1370" s="17"/>
      <c r="DR1370" s="17"/>
      <c r="DS1370" s="17"/>
      <c r="DT1370" s="17"/>
      <c r="DU1370" s="17"/>
      <c r="DV1370" s="17"/>
      <c r="DW1370" s="15"/>
      <c r="DX1370" s="20"/>
      <c r="DY1370" s="15"/>
      <c r="DZ1370" s="20"/>
      <c r="EA1370" s="15"/>
      <c r="EB1370" s="20"/>
      <c r="EC1370" s="15"/>
      <c r="ED1370" s="20"/>
      <c r="EE1370" s="15"/>
      <c r="EF1370" s="20"/>
      <c r="EG1370" s="15"/>
      <c r="EH1370" s="20"/>
      <c r="EI1370" s="15"/>
      <c r="EJ1370" s="20"/>
      <c r="EK1370" s="15"/>
      <c r="EL1370" s="20"/>
      <c r="EM1370" s="15"/>
      <c r="EN1370" s="20"/>
      <c r="EO1370" s="15"/>
      <c r="EP1370" s="20"/>
      <c r="EQ1370" s="17"/>
      <c r="ER1370" s="20"/>
      <c r="ES1370" s="15"/>
      <c r="ET1370" s="20"/>
      <c r="EU1370" s="15"/>
      <c r="EV1370" s="20"/>
      <c r="EW1370" s="15">
        <v>30</v>
      </c>
      <c r="EX1370" s="20">
        <v>1</v>
      </c>
      <c r="EY1370" s="15"/>
      <c r="EZ1370" s="20"/>
      <c r="FA1370" s="15"/>
      <c r="FB1370" s="20"/>
      <c r="FC1370" s="15"/>
      <c r="FD1370" s="20"/>
      <c r="FE1370" s="15"/>
      <c r="FF1370" s="20"/>
      <c r="FG1370" s="15"/>
      <c r="FH1370" s="20"/>
      <c r="FI1370" s="15"/>
      <c r="FJ1370" s="20"/>
      <c r="FK1370" s="15"/>
      <c r="FL1370" s="20"/>
      <c r="FM1370" s="15"/>
      <c r="FN1370" s="20"/>
      <c r="FO1370" s="15"/>
      <c r="FP1370" s="20"/>
      <c r="FQ1370" s="15"/>
      <c r="FR1370" s="20"/>
      <c r="FS1370" s="15"/>
      <c r="FT1370" s="20"/>
      <c r="FU1370" s="15"/>
      <c r="FV1370" s="20"/>
      <c r="FW1370" s="15"/>
      <c r="FX1370" s="20"/>
      <c r="FY1370" s="15"/>
      <c r="FZ1370" s="20"/>
      <c r="GA1370" s="15"/>
      <c r="GB1370" s="20"/>
      <c r="GC1370" s="15"/>
      <c r="GD1370" s="20"/>
      <c r="GE1370" s="15"/>
      <c r="GF1370" s="20"/>
      <c r="GG1370" s="170"/>
    </row>
    <row r="1371" spans="1:189" s="2" customFormat="1" ht="15" customHeight="1" x14ac:dyDescent="0.3">
      <c r="A1371" s="17" t="s">
        <v>133</v>
      </c>
      <c r="B1371" s="17" t="s">
        <v>134</v>
      </c>
      <c r="C1371" s="17" t="s">
        <v>2002</v>
      </c>
      <c r="D1371" s="17" t="s">
        <v>2003</v>
      </c>
      <c r="E1371" s="15" t="str">
        <f t="shared" si="275"/>
        <v>Sufyan Ahmad</v>
      </c>
      <c r="F1371" s="17" t="s">
        <v>135</v>
      </c>
      <c r="G1371" s="17">
        <v>999922019</v>
      </c>
      <c r="H1371" s="15">
        <f t="shared" si="276"/>
        <v>196</v>
      </c>
      <c r="I1371" s="15"/>
      <c r="J1371" s="15"/>
      <c r="K1371" s="16"/>
      <c r="L1371" s="15"/>
      <c r="M1371" s="15"/>
      <c r="N1371" s="15"/>
      <c r="O1371" s="15">
        <f t="shared" si="271"/>
        <v>0</v>
      </c>
      <c r="P1371" s="15">
        <v>0</v>
      </c>
      <c r="Q1371" s="15">
        <f t="shared" si="272"/>
        <v>0</v>
      </c>
      <c r="R1371" s="15">
        <v>0</v>
      </c>
      <c r="S1371" s="15">
        <v>0</v>
      </c>
      <c r="T1371" s="15">
        <f t="shared" si="273"/>
        <v>36</v>
      </c>
      <c r="U1371" s="15">
        <f t="shared" si="274"/>
        <v>40</v>
      </c>
      <c r="V1371" s="15"/>
      <c r="W1371" s="15"/>
      <c r="X1371" s="15"/>
      <c r="Y1371" s="15"/>
      <c r="Z1371" s="16"/>
      <c r="AA1371" s="15"/>
      <c r="AB1371" s="24"/>
      <c r="AC1371" s="15"/>
      <c r="AD1371" s="15"/>
      <c r="AE1371" s="15"/>
      <c r="AF1371" s="15"/>
      <c r="AG1371" s="15"/>
      <c r="AH1371" s="24"/>
      <c r="AI1371" s="15"/>
      <c r="AJ1371" s="15"/>
      <c r="AK1371" s="15"/>
      <c r="AL1371" s="15"/>
      <c r="AM1371" s="15"/>
      <c r="AN1371" s="24"/>
      <c r="AO1371" s="15"/>
      <c r="AP1371" s="24"/>
      <c r="AQ1371" s="15"/>
      <c r="AR1371" s="24"/>
      <c r="AS1371" s="15"/>
      <c r="AT1371" s="24"/>
      <c r="AU1371" s="15"/>
      <c r="AV1371" s="24"/>
      <c r="AW1371" s="15"/>
      <c r="AX1371" s="24"/>
      <c r="AY1371" s="15"/>
      <c r="AZ1371" s="15"/>
      <c r="BA1371" s="15"/>
      <c r="BB1371" s="15"/>
      <c r="BC1371" s="15"/>
      <c r="BD1371" s="15"/>
      <c r="BE1371" s="15"/>
      <c r="BF1371" s="24"/>
      <c r="BG1371" s="15"/>
      <c r="BH1371" s="24"/>
      <c r="BI1371" s="15"/>
      <c r="BJ1371" s="24"/>
      <c r="BK1371" s="15"/>
      <c r="BL1371" s="24"/>
      <c r="BM1371" s="15"/>
      <c r="BN1371" s="24"/>
      <c r="BO1371" s="15"/>
      <c r="BP1371" s="24"/>
      <c r="BQ1371" s="15"/>
      <c r="BR1371" s="24"/>
      <c r="BS1371" s="15"/>
      <c r="BT1371" s="24"/>
      <c r="BU1371" s="15"/>
      <c r="BV1371" s="24"/>
      <c r="BW1371" s="15"/>
      <c r="BX1371" s="24"/>
      <c r="BY1371" s="15"/>
      <c r="BZ1371" s="24"/>
      <c r="CA1371" s="15"/>
      <c r="CB1371" s="24"/>
      <c r="CC1371" s="15"/>
      <c r="CD1371" s="24"/>
      <c r="CE1371" s="15"/>
      <c r="CF1371" s="24"/>
      <c r="CG1371" s="15"/>
      <c r="CH1371" s="25"/>
      <c r="CI1371" s="15"/>
      <c r="CJ1371" s="25"/>
      <c r="CK1371" s="15"/>
      <c r="CL1371" s="25"/>
      <c r="CM1371" s="15"/>
      <c r="CN1371" s="25"/>
      <c r="CO1371" s="15"/>
      <c r="CP1371" s="25"/>
      <c r="CQ1371" s="15"/>
      <c r="CR1371" s="25"/>
      <c r="CS1371" s="15">
        <f t="shared" si="277"/>
        <v>0</v>
      </c>
      <c r="CT1371" s="15">
        <f t="shared" si="278"/>
        <v>120</v>
      </c>
      <c r="CU1371" s="15">
        <f t="shared" si="279"/>
        <v>1</v>
      </c>
      <c r="CV1371" s="15">
        <f t="shared" si="280"/>
        <v>0</v>
      </c>
      <c r="CW1371" s="15"/>
      <c r="CX1371" s="15"/>
      <c r="CY1371" s="15">
        <f t="shared" si="281"/>
        <v>0</v>
      </c>
      <c r="CZ1371" s="15">
        <f>GG1371</f>
        <v>0</v>
      </c>
      <c r="DA1371" s="19"/>
      <c r="DB1371" s="17"/>
      <c r="DC1371" s="15"/>
      <c r="DD1371" s="15"/>
      <c r="DE1371" s="17">
        <v>90</v>
      </c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7"/>
      <c r="DQ1371" s="15"/>
      <c r="DR1371" s="15"/>
      <c r="DS1371" s="15"/>
      <c r="DT1371" s="15"/>
      <c r="DU1371" s="15"/>
      <c r="DV1371" s="15"/>
      <c r="DW1371" s="15"/>
      <c r="DX1371" s="20"/>
      <c r="DY1371" s="15"/>
      <c r="DZ1371" s="20"/>
      <c r="EA1371" s="15">
        <v>21</v>
      </c>
      <c r="EB1371" s="20">
        <v>2</v>
      </c>
      <c r="EC1371" s="15">
        <v>36</v>
      </c>
      <c r="ED1371" s="20">
        <v>3</v>
      </c>
      <c r="EE1371" s="15"/>
      <c r="EF1371" s="20"/>
      <c r="EG1371" s="15">
        <v>40</v>
      </c>
      <c r="EH1371" s="20">
        <v>1</v>
      </c>
      <c r="EI1371" s="15"/>
      <c r="EJ1371" s="20"/>
      <c r="EK1371" s="15"/>
      <c r="EL1371" s="20"/>
      <c r="EM1371" s="15"/>
      <c r="EN1371" s="20"/>
      <c r="EO1371" s="15"/>
      <c r="EP1371" s="20"/>
      <c r="EQ1371" s="15"/>
      <c r="ER1371" s="20"/>
      <c r="ES1371" s="15"/>
      <c r="ET1371" s="20"/>
      <c r="EU1371" s="15"/>
      <c r="EV1371" s="20"/>
      <c r="EW1371" s="15">
        <v>120</v>
      </c>
      <c r="EX1371" s="20">
        <v>1</v>
      </c>
      <c r="EY1371" s="15"/>
      <c r="EZ1371" s="20"/>
      <c r="FA1371" s="15"/>
      <c r="FB1371" s="20"/>
      <c r="FC1371" s="15"/>
      <c r="FD1371" s="20"/>
      <c r="FE1371" s="15"/>
      <c r="FF1371" s="20"/>
      <c r="FG1371" s="15"/>
      <c r="FH1371" s="20"/>
      <c r="FI1371" s="15"/>
      <c r="FJ1371" s="20"/>
      <c r="FK1371" s="15"/>
      <c r="FL1371" s="20"/>
      <c r="FM1371" s="15"/>
      <c r="FN1371" s="20"/>
      <c r="FO1371" s="15"/>
      <c r="FP1371" s="20"/>
      <c r="FQ1371" s="15"/>
      <c r="FR1371" s="20"/>
      <c r="FS1371" s="15"/>
      <c r="FT1371" s="20"/>
      <c r="FU1371" s="15"/>
      <c r="FV1371" s="20"/>
      <c r="FW1371" s="15"/>
      <c r="FX1371" s="20"/>
      <c r="FY1371" s="15"/>
      <c r="FZ1371" s="20"/>
      <c r="GA1371" s="15"/>
      <c r="GB1371" s="20"/>
      <c r="GC1371" s="15"/>
      <c r="GD1371" s="20"/>
      <c r="GE1371" s="15"/>
      <c r="GF1371" s="20"/>
      <c r="GG1371" s="170"/>
    </row>
    <row r="1372" spans="1:189" s="2" customFormat="1" ht="15" customHeight="1" x14ac:dyDescent="0.3">
      <c r="A1372" s="82" t="s">
        <v>2910</v>
      </c>
      <c r="B1372" s="82" t="s">
        <v>126</v>
      </c>
      <c r="C1372" s="82" t="s">
        <v>2792</v>
      </c>
      <c r="D1372" s="82" t="s">
        <v>815</v>
      </c>
      <c r="E1372" s="15" t="str">
        <f t="shared" si="275"/>
        <v xml:space="preserve"> Isaac Gatica</v>
      </c>
      <c r="F1372" s="82" t="s">
        <v>135</v>
      </c>
      <c r="G1372" s="82">
        <v>999922020</v>
      </c>
      <c r="H1372" s="15">
        <f t="shared" si="276"/>
        <v>30</v>
      </c>
      <c r="I1372" s="15"/>
      <c r="J1372" s="15"/>
      <c r="K1372" s="16"/>
      <c r="L1372" s="15"/>
      <c r="M1372" s="15"/>
      <c r="N1372" s="15"/>
      <c r="O1372" s="15">
        <f t="shared" si="271"/>
        <v>0</v>
      </c>
      <c r="P1372" s="15">
        <v>0</v>
      </c>
      <c r="Q1372" s="15">
        <f t="shared" si="272"/>
        <v>0</v>
      </c>
      <c r="R1372" s="15">
        <v>0</v>
      </c>
      <c r="S1372" s="15">
        <v>0</v>
      </c>
      <c r="T1372" s="15">
        <f t="shared" si="273"/>
        <v>0</v>
      </c>
      <c r="U1372" s="15">
        <f t="shared" si="274"/>
        <v>0</v>
      </c>
      <c r="V1372" s="15"/>
      <c r="W1372" s="15"/>
      <c r="X1372" s="15"/>
      <c r="Y1372" s="15"/>
      <c r="Z1372" s="16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>
        <f t="shared" si="277"/>
        <v>0</v>
      </c>
      <c r="CT1372" s="15">
        <f t="shared" si="278"/>
        <v>30</v>
      </c>
      <c r="CU1372" s="15">
        <f t="shared" si="279"/>
        <v>1</v>
      </c>
      <c r="CV1372" s="15">
        <f t="shared" si="280"/>
        <v>0</v>
      </c>
      <c r="CW1372" s="15"/>
      <c r="CX1372" s="15"/>
      <c r="CY1372" s="15">
        <f t="shared" si="281"/>
        <v>0</v>
      </c>
      <c r="CZ1372" s="15">
        <f>GG1372</f>
        <v>0</v>
      </c>
      <c r="DA1372" s="16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20"/>
      <c r="DY1372" s="15"/>
      <c r="DZ1372" s="20"/>
      <c r="EA1372" s="15"/>
      <c r="EB1372" s="20"/>
      <c r="EC1372" s="15"/>
      <c r="ED1372" s="20"/>
      <c r="EE1372" s="15"/>
      <c r="EF1372" s="20"/>
      <c r="EG1372" s="15"/>
      <c r="EH1372" s="20"/>
      <c r="EI1372" s="15"/>
      <c r="EJ1372" s="20"/>
      <c r="EK1372" s="15"/>
      <c r="EL1372" s="20"/>
      <c r="EM1372" s="15"/>
      <c r="EN1372" s="20"/>
      <c r="EO1372" s="15"/>
      <c r="EP1372" s="20"/>
      <c r="EQ1372" s="15"/>
      <c r="ER1372" s="20"/>
      <c r="ES1372" s="15"/>
      <c r="ET1372" s="20"/>
      <c r="EU1372" s="15"/>
      <c r="EV1372" s="20"/>
      <c r="EW1372" s="15">
        <v>30</v>
      </c>
      <c r="EX1372" s="20">
        <v>1</v>
      </c>
      <c r="EY1372" s="15"/>
      <c r="EZ1372" s="20"/>
      <c r="FA1372" s="15"/>
      <c r="FB1372" s="20"/>
      <c r="FC1372" s="15"/>
      <c r="FD1372" s="20"/>
      <c r="FE1372" s="15"/>
      <c r="FF1372" s="20"/>
      <c r="FG1372" s="15"/>
      <c r="FH1372" s="20"/>
      <c r="FI1372" s="15"/>
      <c r="FJ1372" s="20"/>
      <c r="FK1372" s="15"/>
      <c r="FL1372" s="20"/>
      <c r="FM1372" s="15"/>
      <c r="FN1372" s="20"/>
      <c r="FO1372" s="15"/>
      <c r="FP1372" s="20"/>
      <c r="FQ1372" s="15"/>
      <c r="FR1372" s="20"/>
      <c r="FS1372" s="15"/>
      <c r="FT1372" s="20"/>
      <c r="FU1372" s="15"/>
      <c r="FV1372" s="20"/>
      <c r="FW1372" s="15"/>
      <c r="FX1372" s="20"/>
      <c r="FY1372" s="15"/>
      <c r="FZ1372" s="20"/>
      <c r="GA1372" s="15"/>
      <c r="GB1372" s="20"/>
      <c r="GC1372" s="15"/>
      <c r="GD1372" s="20"/>
      <c r="GE1372" s="15"/>
      <c r="GF1372" s="20"/>
      <c r="GG1372" s="170"/>
    </row>
    <row r="1373" spans="1:189" s="2" customFormat="1" ht="15" customHeight="1" x14ac:dyDescent="0.3">
      <c r="A1373" s="15" t="s">
        <v>2903</v>
      </c>
      <c r="B1373" s="15" t="s">
        <v>140</v>
      </c>
      <c r="C1373" s="15" t="s">
        <v>165</v>
      </c>
      <c r="D1373" s="15" t="s">
        <v>1522</v>
      </c>
      <c r="E1373" s="15" t="str">
        <f t="shared" si="275"/>
        <v>Gabriel Padilla</v>
      </c>
      <c r="F1373" s="15" t="s">
        <v>135</v>
      </c>
      <c r="G1373" s="15">
        <v>999922024</v>
      </c>
      <c r="H1373" s="15">
        <f t="shared" si="276"/>
        <v>37.5</v>
      </c>
      <c r="I1373" s="15"/>
      <c r="J1373" s="15"/>
      <c r="K1373" s="16"/>
      <c r="L1373" s="15"/>
      <c r="M1373" s="15"/>
      <c r="N1373" s="15"/>
      <c r="O1373" s="15">
        <f t="shared" si="271"/>
        <v>37.5</v>
      </c>
      <c r="P1373" s="15">
        <v>0</v>
      </c>
      <c r="Q1373" s="15">
        <f t="shared" si="272"/>
        <v>0</v>
      </c>
      <c r="R1373" s="15">
        <v>0</v>
      </c>
      <c r="S1373" s="15">
        <v>0</v>
      </c>
      <c r="T1373" s="15">
        <f t="shared" si="273"/>
        <v>0</v>
      </c>
      <c r="U1373" s="15">
        <f t="shared" si="274"/>
        <v>0</v>
      </c>
      <c r="V1373" s="15"/>
      <c r="W1373" s="15"/>
      <c r="X1373" s="15"/>
      <c r="Y1373" s="15"/>
      <c r="Z1373" s="16"/>
      <c r="AA1373" s="15"/>
      <c r="AB1373" s="24"/>
      <c r="AC1373" s="15"/>
      <c r="AD1373" s="15"/>
      <c r="AE1373" s="15"/>
      <c r="AF1373" s="24"/>
      <c r="AG1373" s="15"/>
      <c r="AH1373" s="24"/>
      <c r="AI1373" s="15"/>
      <c r="AJ1373" s="24"/>
      <c r="AK1373" s="15"/>
      <c r="AL1373" s="24"/>
      <c r="AM1373" s="15"/>
      <c r="AN1373" s="24"/>
      <c r="AO1373" s="15"/>
      <c r="AP1373" s="24"/>
      <c r="AQ1373" s="15"/>
      <c r="AR1373" s="24"/>
      <c r="AS1373" s="15"/>
      <c r="AT1373" s="24"/>
      <c r="AU1373" s="15"/>
      <c r="AV1373" s="24"/>
      <c r="AW1373" s="15"/>
      <c r="AX1373" s="24"/>
      <c r="AY1373" s="15"/>
      <c r="AZ1373" s="15"/>
      <c r="BA1373" s="15"/>
      <c r="BB1373" s="15"/>
      <c r="BC1373" s="15"/>
      <c r="BD1373" s="15"/>
      <c r="BE1373" s="15"/>
      <c r="BF1373" s="24"/>
      <c r="BG1373" s="15"/>
      <c r="BH1373" s="24"/>
      <c r="BI1373" s="15"/>
      <c r="BJ1373" s="24"/>
      <c r="BK1373" s="15"/>
      <c r="BL1373" s="24"/>
      <c r="BM1373" s="15"/>
      <c r="BN1373" s="24"/>
      <c r="BO1373" s="15"/>
      <c r="BP1373" s="24"/>
      <c r="BQ1373" s="15"/>
      <c r="BR1373" s="24"/>
      <c r="BS1373" s="15"/>
      <c r="BT1373" s="24"/>
      <c r="BU1373" s="15"/>
      <c r="BV1373" s="24"/>
      <c r="BW1373" s="15"/>
      <c r="BX1373" s="24"/>
      <c r="BY1373" s="15"/>
      <c r="BZ1373" s="24"/>
      <c r="CA1373" s="15"/>
      <c r="CB1373" s="24"/>
      <c r="CC1373" s="15"/>
      <c r="CD1373" s="24"/>
      <c r="CE1373" s="15"/>
      <c r="CF1373" s="24"/>
      <c r="CG1373" s="15"/>
      <c r="CH1373" s="25"/>
      <c r="CI1373" s="15"/>
      <c r="CJ1373" s="25"/>
      <c r="CK1373" s="15"/>
      <c r="CL1373" s="25"/>
      <c r="CM1373" s="15"/>
      <c r="CN1373" s="25"/>
      <c r="CO1373" s="15"/>
      <c r="CP1373" s="24"/>
      <c r="CQ1373" s="15"/>
      <c r="CR1373" s="24"/>
      <c r="CS1373" s="15">
        <f t="shared" si="277"/>
        <v>0</v>
      </c>
      <c r="CT1373" s="15">
        <f t="shared" si="278"/>
        <v>0</v>
      </c>
      <c r="CU1373" s="15">
        <f t="shared" si="279"/>
        <v>0</v>
      </c>
      <c r="CV1373" s="15">
        <f t="shared" si="280"/>
        <v>0</v>
      </c>
      <c r="CW1373" s="15"/>
      <c r="CX1373" s="15"/>
      <c r="CY1373" s="15">
        <f t="shared" si="281"/>
        <v>0</v>
      </c>
      <c r="CZ1373" s="15">
        <f>GG1373</f>
        <v>0</v>
      </c>
      <c r="DA1373" s="20"/>
      <c r="DB1373" s="17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7"/>
      <c r="DQ1373" s="15"/>
      <c r="DR1373" s="15"/>
      <c r="DS1373" s="15"/>
      <c r="DT1373" s="15"/>
      <c r="DU1373" s="15"/>
      <c r="DV1373" s="15"/>
      <c r="DW1373" s="15"/>
      <c r="DX1373" s="20"/>
      <c r="DY1373" s="15"/>
      <c r="DZ1373" s="20"/>
      <c r="EA1373" s="15"/>
      <c r="EB1373" s="20"/>
      <c r="EC1373" s="15"/>
      <c r="ED1373" s="20"/>
      <c r="EE1373" s="15"/>
      <c r="EF1373" s="20"/>
      <c r="EG1373" s="15"/>
      <c r="EH1373" s="20"/>
      <c r="EI1373" s="15">
        <v>37.5</v>
      </c>
      <c r="EJ1373" s="20">
        <v>2</v>
      </c>
      <c r="EK1373" s="15"/>
      <c r="EL1373" s="20"/>
      <c r="EM1373" s="15"/>
      <c r="EN1373" s="20"/>
      <c r="EO1373" s="15"/>
      <c r="EP1373" s="20"/>
      <c r="EQ1373" s="15"/>
      <c r="ER1373" s="20"/>
      <c r="ES1373" s="15"/>
      <c r="ET1373" s="20"/>
      <c r="EU1373" s="15"/>
      <c r="EV1373" s="20"/>
      <c r="EW1373" s="15"/>
      <c r="EX1373" s="20"/>
      <c r="EY1373" s="15"/>
      <c r="EZ1373" s="20"/>
      <c r="FA1373" s="15"/>
      <c r="FB1373" s="20"/>
      <c r="FC1373" s="15"/>
      <c r="FD1373" s="20"/>
      <c r="FE1373" s="15"/>
      <c r="FF1373" s="20"/>
      <c r="FG1373" s="15"/>
      <c r="FH1373" s="20"/>
      <c r="FI1373" s="15"/>
      <c r="FJ1373" s="20"/>
      <c r="FK1373" s="15"/>
      <c r="FL1373" s="20"/>
      <c r="FM1373" s="15"/>
      <c r="FN1373" s="20"/>
      <c r="FO1373" s="15"/>
      <c r="FP1373" s="20"/>
      <c r="FQ1373" s="15"/>
      <c r="FR1373" s="20"/>
      <c r="FS1373" s="15"/>
      <c r="FT1373" s="20"/>
      <c r="FU1373" s="15"/>
      <c r="FV1373" s="20"/>
      <c r="FW1373" s="15"/>
      <c r="FX1373" s="20"/>
      <c r="FY1373" s="15"/>
      <c r="FZ1373" s="20"/>
      <c r="GA1373" s="15"/>
      <c r="GB1373" s="20"/>
      <c r="GC1373" s="15"/>
      <c r="GD1373" s="20"/>
      <c r="GE1373" s="15"/>
      <c r="GF1373" s="20"/>
      <c r="GG1373" s="170"/>
    </row>
    <row r="1374" spans="1:189" s="2" customFormat="1" ht="15" customHeight="1" x14ac:dyDescent="0.3">
      <c r="A1374" s="15" t="s">
        <v>130</v>
      </c>
      <c r="B1374" s="15" t="s">
        <v>126</v>
      </c>
      <c r="C1374" s="15" t="s">
        <v>675</v>
      </c>
      <c r="D1374" s="15" t="s">
        <v>676</v>
      </c>
      <c r="E1374" s="15" t="str">
        <f t="shared" si="275"/>
        <v>DALE WALDNER DIESTRO</v>
      </c>
      <c r="F1374" s="15" t="s">
        <v>135</v>
      </c>
      <c r="G1374" s="15">
        <v>999922028</v>
      </c>
      <c r="H1374" s="15">
        <f t="shared" si="276"/>
        <v>52</v>
      </c>
      <c r="I1374" s="17"/>
      <c r="J1374" s="17"/>
      <c r="K1374" s="21"/>
      <c r="L1374" s="15"/>
      <c r="M1374" s="15"/>
      <c r="N1374" s="15"/>
      <c r="O1374" s="15">
        <f t="shared" si="271"/>
        <v>52</v>
      </c>
      <c r="P1374" s="15">
        <v>0</v>
      </c>
      <c r="Q1374" s="15">
        <f t="shared" si="272"/>
        <v>1</v>
      </c>
      <c r="R1374" s="15">
        <v>0</v>
      </c>
      <c r="S1374" s="15">
        <v>0</v>
      </c>
      <c r="T1374" s="15">
        <f t="shared" si="273"/>
        <v>0</v>
      </c>
      <c r="U1374" s="15">
        <f t="shared" si="274"/>
        <v>0</v>
      </c>
      <c r="V1374" s="15"/>
      <c r="W1374" s="15"/>
      <c r="X1374" s="15"/>
      <c r="Y1374" s="15"/>
      <c r="Z1374" s="21"/>
      <c r="AA1374" s="17"/>
      <c r="AB1374" s="17"/>
      <c r="AC1374" s="17"/>
      <c r="AD1374" s="17"/>
      <c r="AE1374" s="17"/>
      <c r="AF1374" s="24"/>
      <c r="AG1374" s="17"/>
      <c r="AH1374" s="24"/>
      <c r="AI1374" s="17"/>
      <c r="AJ1374" s="24"/>
      <c r="AK1374" s="17"/>
      <c r="AL1374" s="24"/>
      <c r="AM1374" s="17"/>
      <c r="AN1374" s="24"/>
      <c r="AO1374" s="17"/>
      <c r="AP1374" s="24"/>
      <c r="AQ1374" s="17"/>
      <c r="AR1374" s="24"/>
      <c r="AS1374" s="17"/>
      <c r="AT1374" s="24"/>
      <c r="AU1374" s="17"/>
      <c r="AV1374" s="24"/>
      <c r="AW1374" s="17"/>
      <c r="AX1374" s="24"/>
      <c r="AY1374" s="17"/>
      <c r="AZ1374" s="17"/>
      <c r="BA1374" s="17"/>
      <c r="BB1374" s="24"/>
      <c r="BC1374" s="17"/>
      <c r="BD1374" s="24"/>
      <c r="BE1374" s="17"/>
      <c r="BF1374" s="24"/>
      <c r="BG1374" s="17"/>
      <c r="BH1374" s="24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24"/>
      <c r="CQ1374" s="17"/>
      <c r="CR1374" s="24"/>
      <c r="CS1374" s="15">
        <f t="shared" si="277"/>
        <v>0</v>
      </c>
      <c r="CT1374" s="15">
        <f t="shared" si="278"/>
        <v>0</v>
      </c>
      <c r="CU1374" s="15">
        <f t="shared" si="279"/>
        <v>0</v>
      </c>
      <c r="CV1374" s="15">
        <f t="shared" si="280"/>
        <v>0</v>
      </c>
      <c r="CW1374" s="15"/>
      <c r="CX1374" s="15"/>
      <c r="CY1374" s="15">
        <f t="shared" si="281"/>
        <v>0</v>
      </c>
      <c r="CZ1374" s="15">
        <f>GG1374</f>
        <v>0</v>
      </c>
      <c r="DA1374" s="20"/>
      <c r="DB1374" s="17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>
        <v>51</v>
      </c>
      <c r="DP1374" s="17"/>
      <c r="DQ1374" s="15"/>
      <c r="DR1374" s="15"/>
      <c r="DS1374" s="15"/>
      <c r="DT1374" s="15"/>
      <c r="DU1374" s="15"/>
      <c r="DV1374" s="15"/>
      <c r="DW1374" s="15"/>
      <c r="DX1374" s="20"/>
      <c r="DY1374" s="15"/>
      <c r="DZ1374" s="20"/>
      <c r="EA1374" s="15"/>
      <c r="EB1374" s="20"/>
      <c r="EC1374" s="15"/>
      <c r="ED1374" s="20"/>
      <c r="EE1374" s="15"/>
      <c r="EF1374" s="20"/>
      <c r="EG1374" s="15"/>
      <c r="EH1374" s="20"/>
      <c r="EI1374" s="15"/>
      <c r="EJ1374" s="20"/>
      <c r="EK1374" s="15"/>
      <c r="EL1374" s="20"/>
      <c r="EM1374" s="15">
        <v>52</v>
      </c>
      <c r="EN1374" s="20">
        <v>5</v>
      </c>
      <c r="EO1374" s="15"/>
      <c r="EP1374" s="20"/>
      <c r="EQ1374" s="15"/>
      <c r="ER1374" s="20"/>
      <c r="ES1374" s="15"/>
      <c r="ET1374" s="20"/>
      <c r="EU1374" s="15"/>
      <c r="EV1374" s="20"/>
      <c r="EW1374" s="15"/>
      <c r="EX1374" s="20"/>
      <c r="EY1374" s="15"/>
      <c r="EZ1374" s="20"/>
      <c r="FA1374" s="15"/>
      <c r="FB1374" s="20"/>
      <c r="FC1374" s="15"/>
      <c r="FD1374" s="20"/>
      <c r="FE1374" s="15"/>
      <c r="FF1374" s="20"/>
      <c r="FG1374" s="15"/>
      <c r="FH1374" s="20"/>
      <c r="FI1374" s="15"/>
      <c r="FJ1374" s="20"/>
      <c r="FK1374" s="15"/>
      <c r="FL1374" s="20"/>
      <c r="FM1374" s="15"/>
      <c r="FN1374" s="20"/>
      <c r="FO1374" s="15"/>
      <c r="FP1374" s="20"/>
      <c r="FQ1374" s="15"/>
      <c r="FR1374" s="20"/>
      <c r="FS1374" s="15"/>
      <c r="FT1374" s="20"/>
      <c r="FU1374" s="15"/>
      <c r="FV1374" s="20"/>
      <c r="FW1374" s="15"/>
      <c r="FX1374" s="20"/>
      <c r="FY1374" s="15"/>
      <c r="FZ1374" s="20"/>
      <c r="GA1374" s="15"/>
      <c r="GB1374" s="20"/>
      <c r="GC1374" s="15"/>
      <c r="GD1374" s="20"/>
      <c r="GE1374" s="15"/>
      <c r="GF1374" s="20"/>
      <c r="GG1374" s="170"/>
    </row>
    <row r="1375" spans="1:189" s="2" customFormat="1" ht="15" customHeight="1" x14ac:dyDescent="0.3">
      <c r="A1375" s="17" t="s">
        <v>2903</v>
      </c>
      <c r="B1375" s="17" t="s">
        <v>134</v>
      </c>
      <c r="C1375" s="17" t="s">
        <v>3392</v>
      </c>
      <c r="D1375" s="17" t="s">
        <v>3393</v>
      </c>
      <c r="E1375" s="15" t="str">
        <f t="shared" si="275"/>
        <v>Khara Pastean</v>
      </c>
      <c r="F1375" s="17" t="s">
        <v>128</v>
      </c>
      <c r="G1375" s="17">
        <v>999922036</v>
      </c>
      <c r="H1375" s="15">
        <f t="shared" si="276"/>
        <v>38</v>
      </c>
      <c r="I1375" s="15"/>
      <c r="J1375" s="15"/>
      <c r="K1375" s="16"/>
      <c r="L1375" s="15"/>
      <c r="M1375" s="15"/>
      <c r="N1375" s="15"/>
      <c r="O1375" s="15">
        <f t="shared" si="271"/>
        <v>0</v>
      </c>
      <c r="P1375" s="15">
        <v>0</v>
      </c>
      <c r="Q1375" s="15">
        <f t="shared" si="272"/>
        <v>0</v>
      </c>
      <c r="R1375" s="15">
        <v>0</v>
      </c>
      <c r="S1375" s="15">
        <v>0</v>
      </c>
      <c r="T1375" s="15">
        <f t="shared" si="273"/>
        <v>0</v>
      </c>
      <c r="U1375" s="15">
        <f t="shared" si="274"/>
        <v>0</v>
      </c>
      <c r="V1375" s="15"/>
      <c r="W1375" s="15"/>
      <c r="X1375" s="15"/>
      <c r="Y1375" s="15"/>
      <c r="Z1375" s="16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>
        <f t="shared" si="277"/>
        <v>38</v>
      </c>
      <c r="CT1375" s="15">
        <f t="shared" si="278"/>
        <v>0</v>
      </c>
      <c r="CU1375" s="15">
        <f t="shared" si="279"/>
        <v>0</v>
      </c>
      <c r="CV1375" s="15">
        <f t="shared" si="280"/>
        <v>0</v>
      </c>
      <c r="CW1375" s="15"/>
      <c r="CX1375" s="15"/>
      <c r="CY1375" s="15">
        <f t="shared" si="281"/>
        <v>0</v>
      </c>
      <c r="CZ1375" s="15">
        <f>GG1375</f>
        <v>0</v>
      </c>
      <c r="DA1375" s="16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20"/>
      <c r="DY1375" s="15"/>
      <c r="DZ1375" s="20"/>
      <c r="EA1375" s="15"/>
      <c r="EB1375" s="20"/>
      <c r="EC1375" s="15"/>
      <c r="ED1375" s="20"/>
      <c r="EE1375" s="15"/>
      <c r="EF1375" s="20"/>
      <c r="EG1375" s="15"/>
      <c r="EH1375" s="20"/>
      <c r="EI1375" s="15"/>
      <c r="EJ1375" s="20"/>
      <c r="EK1375" s="15"/>
      <c r="EL1375" s="20"/>
      <c r="EM1375" s="15"/>
      <c r="EN1375" s="20"/>
      <c r="EO1375" s="15"/>
      <c r="EP1375" s="20"/>
      <c r="EQ1375" s="15"/>
      <c r="ER1375" s="20"/>
      <c r="ES1375" s="15"/>
      <c r="ET1375" s="20"/>
      <c r="EU1375" s="15"/>
      <c r="EV1375" s="20"/>
      <c r="EW1375" s="15"/>
      <c r="EX1375" s="20"/>
      <c r="EY1375" s="15"/>
      <c r="EZ1375" s="20"/>
      <c r="FA1375" s="15"/>
      <c r="FB1375" s="20"/>
      <c r="FC1375" s="15"/>
      <c r="FD1375" s="20"/>
      <c r="FE1375" s="15">
        <v>38</v>
      </c>
      <c r="FF1375" s="20" t="s">
        <v>129</v>
      </c>
      <c r="FG1375" s="15"/>
      <c r="FH1375" s="20"/>
      <c r="FI1375" s="15"/>
      <c r="FJ1375" s="20"/>
      <c r="FK1375" s="15"/>
      <c r="FL1375" s="20"/>
      <c r="FM1375" s="15"/>
      <c r="FN1375" s="20"/>
      <c r="FO1375" s="15"/>
      <c r="FP1375" s="20"/>
      <c r="FQ1375" s="15"/>
      <c r="FR1375" s="20"/>
      <c r="FS1375" s="15"/>
      <c r="FT1375" s="20"/>
      <c r="FU1375" s="15"/>
      <c r="FV1375" s="20"/>
      <c r="FW1375" s="15"/>
      <c r="FX1375" s="20"/>
      <c r="FY1375" s="15"/>
      <c r="FZ1375" s="20"/>
      <c r="GA1375" s="15"/>
      <c r="GB1375" s="20"/>
      <c r="GC1375" s="15"/>
      <c r="GD1375" s="20"/>
      <c r="GE1375" s="15"/>
      <c r="GF1375" s="20"/>
      <c r="GG1375" s="170"/>
    </row>
    <row r="1376" spans="1:189" s="2" customFormat="1" ht="15" customHeight="1" x14ac:dyDescent="0.3">
      <c r="A1376" s="15" t="s">
        <v>130</v>
      </c>
      <c r="B1376" s="15" t="s">
        <v>142</v>
      </c>
      <c r="C1376" s="15" t="s">
        <v>183</v>
      </c>
      <c r="D1376" s="15" t="s">
        <v>339</v>
      </c>
      <c r="E1376" s="15" t="str">
        <f t="shared" si="275"/>
        <v>Ethan Belmonte</v>
      </c>
      <c r="F1376" s="15" t="s">
        <v>135</v>
      </c>
      <c r="G1376" s="15">
        <v>999922051</v>
      </c>
      <c r="H1376" s="15">
        <f t="shared" si="276"/>
        <v>168.5</v>
      </c>
      <c r="I1376" s="17"/>
      <c r="J1376" s="17">
        <f>(O1376+P1376+R1376+S1376+T1376+U1376)/2</f>
        <v>56.5</v>
      </c>
      <c r="K1376" s="21"/>
      <c r="L1376" s="15"/>
      <c r="M1376" s="15"/>
      <c r="N1376" s="15"/>
      <c r="O1376" s="15">
        <f t="shared" si="271"/>
        <v>0</v>
      </c>
      <c r="P1376" s="15">
        <v>0</v>
      </c>
      <c r="Q1376" s="15">
        <f t="shared" si="272"/>
        <v>0</v>
      </c>
      <c r="R1376" s="15">
        <v>0</v>
      </c>
      <c r="S1376" s="15">
        <v>0</v>
      </c>
      <c r="T1376" s="15">
        <f t="shared" si="273"/>
        <v>0</v>
      </c>
      <c r="U1376" s="15">
        <f t="shared" si="274"/>
        <v>113</v>
      </c>
      <c r="V1376" s="15"/>
      <c r="W1376" s="15"/>
      <c r="X1376" s="15"/>
      <c r="Y1376" s="15"/>
      <c r="Z1376" s="21"/>
      <c r="AA1376" s="17"/>
      <c r="AB1376" s="17"/>
      <c r="AC1376" s="17"/>
      <c r="AD1376" s="17"/>
      <c r="AE1376" s="17"/>
      <c r="AF1376" s="24"/>
      <c r="AG1376" s="17"/>
      <c r="AH1376" s="24"/>
      <c r="AI1376" s="17"/>
      <c r="AJ1376" s="24"/>
      <c r="AK1376" s="17"/>
      <c r="AL1376" s="24"/>
      <c r="AM1376" s="17"/>
      <c r="AN1376" s="24"/>
      <c r="AO1376" s="17"/>
      <c r="AP1376" s="24"/>
      <c r="AQ1376" s="17"/>
      <c r="AR1376" s="24"/>
      <c r="AS1376" s="17"/>
      <c r="AT1376" s="24"/>
      <c r="AU1376" s="17"/>
      <c r="AV1376" s="24"/>
      <c r="AW1376" s="17"/>
      <c r="AX1376" s="24"/>
      <c r="AY1376" s="17"/>
      <c r="AZ1376" s="17"/>
      <c r="BA1376" s="17"/>
      <c r="BB1376" s="24"/>
      <c r="BC1376" s="17"/>
      <c r="BD1376" s="24"/>
      <c r="BE1376" s="17"/>
      <c r="BF1376" s="24"/>
      <c r="BG1376" s="17"/>
      <c r="BH1376" s="24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24"/>
      <c r="CQ1376" s="17"/>
      <c r="CR1376" s="24"/>
      <c r="CS1376" s="15">
        <f t="shared" si="277"/>
        <v>0</v>
      </c>
      <c r="CT1376" s="15">
        <f t="shared" si="278"/>
        <v>45</v>
      </c>
      <c r="CU1376" s="15">
        <f t="shared" si="279"/>
        <v>1</v>
      </c>
      <c r="CV1376" s="15">
        <f t="shared" si="280"/>
        <v>67</v>
      </c>
      <c r="CW1376" s="15"/>
      <c r="CX1376" s="15"/>
      <c r="CY1376" s="15">
        <f t="shared" si="281"/>
        <v>0</v>
      </c>
      <c r="CZ1376" s="15">
        <f>GG1376</f>
        <v>0</v>
      </c>
      <c r="DA1376" s="20"/>
      <c r="DB1376" s="17"/>
      <c r="DC1376" s="15"/>
      <c r="DD1376" s="15"/>
      <c r="DE1376" s="15"/>
      <c r="DF1376" s="15"/>
      <c r="DG1376" s="15"/>
      <c r="DH1376" s="15">
        <f>0.4*120</f>
        <v>48</v>
      </c>
      <c r="DI1376" s="15"/>
      <c r="DJ1376" s="15"/>
      <c r="DK1376" s="15"/>
      <c r="DL1376" s="15"/>
      <c r="DM1376" s="15"/>
      <c r="DN1376" s="15"/>
      <c r="DO1376" s="15"/>
      <c r="DP1376" s="17"/>
      <c r="DQ1376" s="15"/>
      <c r="DR1376" s="15"/>
      <c r="DS1376" s="15"/>
      <c r="DT1376" s="15"/>
      <c r="DU1376" s="15"/>
      <c r="DV1376" s="15"/>
      <c r="DW1376" s="15">
        <v>105</v>
      </c>
      <c r="DX1376" s="20">
        <v>2</v>
      </c>
      <c r="DY1376" s="15"/>
      <c r="DZ1376" s="20"/>
      <c r="EA1376" s="15"/>
      <c r="EB1376" s="20"/>
      <c r="EC1376" s="15"/>
      <c r="ED1376" s="20"/>
      <c r="EE1376" s="15"/>
      <c r="EF1376" s="20"/>
      <c r="EG1376" s="15">
        <v>113</v>
      </c>
      <c r="EH1376" s="20">
        <v>4</v>
      </c>
      <c r="EI1376" s="15"/>
      <c r="EJ1376" s="20"/>
      <c r="EK1376" s="15"/>
      <c r="EL1376" s="20"/>
      <c r="EM1376" s="15"/>
      <c r="EN1376" s="20"/>
      <c r="EO1376" s="15"/>
      <c r="EP1376" s="20"/>
      <c r="EQ1376" s="15"/>
      <c r="ER1376" s="20"/>
      <c r="ES1376" s="15"/>
      <c r="ET1376" s="20"/>
      <c r="EU1376" s="15"/>
      <c r="EV1376" s="20"/>
      <c r="EW1376" s="15"/>
      <c r="EX1376" s="20"/>
      <c r="EY1376" s="15">
        <v>45</v>
      </c>
      <c r="EZ1376" s="20">
        <v>2</v>
      </c>
      <c r="FA1376" s="15"/>
      <c r="FB1376" s="20"/>
      <c r="FC1376" s="15"/>
      <c r="FD1376" s="20"/>
      <c r="FE1376" s="15"/>
      <c r="FF1376" s="20"/>
      <c r="FG1376" s="15"/>
      <c r="FH1376" s="20"/>
      <c r="FI1376" s="15"/>
      <c r="FJ1376" s="20"/>
      <c r="FK1376" s="15"/>
      <c r="FL1376" s="20"/>
      <c r="FM1376" s="15"/>
      <c r="FN1376" s="20"/>
      <c r="FO1376" s="15"/>
      <c r="FP1376" s="20"/>
      <c r="FQ1376" s="15"/>
      <c r="FR1376" s="20"/>
      <c r="FS1376" s="15"/>
      <c r="FT1376" s="20"/>
      <c r="FU1376" s="15"/>
      <c r="FV1376" s="20"/>
      <c r="FW1376" s="15"/>
      <c r="FX1376" s="20"/>
      <c r="FY1376" s="15"/>
      <c r="FZ1376" s="20"/>
      <c r="GA1376" s="15"/>
      <c r="GB1376" s="20"/>
      <c r="GC1376" s="15"/>
      <c r="GD1376" s="20"/>
      <c r="GE1376" s="15">
        <v>67</v>
      </c>
      <c r="GF1376" s="20">
        <v>6</v>
      </c>
      <c r="GG1376" s="170"/>
    </row>
    <row r="1377" spans="1:189" s="2" customFormat="1" ht="15" customHeight="1" x14ac:dyDescent="0.3">
      <c r="A1377" s="82" t="s">
        <v>130</v>
      </c>
      <c r="B1377" s="82" t="s">
        <v>142</v>
      </c>
      <c r="C1377" s="82" t="s">
        <v>2682</v>
      </c>
      <c r="D1377" s="82" t="s">
        <v>2683</v>
      </c>
      <c r="E1377" s="15" t="str">
        <f t="shared" si="275"/>
        <v xml:space="preserve"> Izahbella Mulero</v>
      </c>
      <c r="F1377" s="82" t="s">
        <v>128</v>
      </c>
      <c r="G1377" s="82">
        <v>999922053</v>
      </c>
      <c r="H1377" s="15">
        <f t="shared" si="276"/>
        <v>122</v>
      </c>
      <c r="I1377" s="15"/>
      <c r="J1377" s="15"/>
      <c r="K1377" s="16"/>
      <c r="L1377" s="15"/>
      <c r="M1377" s="15"/>
      <c r="N1377" s="15"/>
      <c r="O1377" s="15">
        <f t="shared" si="271"/>
        <v>0</v>
      </c>
      <c r="P1377" s="15">
        <v>0</v>
      </c>
      <c r="Q1377" s="15">
        <f t="shared" si="272"/>
        <v>0</v>
      </c>
      <c r="R1377" s="15">
        <v>0</v>
      </c>
      <c r="S1377" s="15">
        <v>0</v>
      </c>
      <c r="T1377" s="15">
        <f t="shared" si="273"/>
        <v>0</v>
      </c>
      <c r="U1377" s="15">
        <f t="shared" si="274"/>
        <v>0</v>
      </c>
      <c r="V1377" s="15"/>
      <c r="W1377" s="15"/>
      <c r="X1377" s="15"/>
      <c r="Y1377" s="15"/>
      <c r="Z1377" s="16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>
        <f t="shared" si="277"/>
        <v>0</v>
      </c>
      <c r="CT1377" s="15">
        <f t="shared" si="278"/>
        <v>122</v>
      </c>
      <c r="CU1377" s="15">
        <f t="shared" si="279"/>
        <v>2</v>
      </c>
      <c r="CV1377" s="15">
        <f t="shared" si="280"/>
        <v>0</v>
      </c>
      <c r="CW1377" s="15"/>
      <c r="CX1377" s="15"/>
      <c r="CY1377" s="15">
        <f t="shared" si="281"/>
        <v>0</v>
      </c>
      <c r="CZ1377" s="15">
        <f>GG1377</f>
        <v>0</v>
      </c>
      <c r="DA1377" s="16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20"/>
      <c r="DY1377" s="15"/>
      <c r="DZ1377" s="20"/>
      <c r="EA1377" s="15"/>
      <c r="EB1377" s="20"/>
      <c r="EC1377" s="15"/>
      <c r="ED1377" s="20"/>
      <c r="EE1377" s="15"/>
      <c r="EF1377" s="20"/>
      <c r="EG1377" s="15"/>
      <c r="EH1377" s="20"/>
      <c r="EI1377" s="15"/>
      <c r="EJ1377" s="20"/>
      <c r="EK1377" s="15"/>
      <c r="EL1377" s="20"/>
      <c r="EM1377" s="15"/>
      <c r="EN1377" s="20"/>
      <c r="EO1377" s="15"/>
      <c r="EP1377" s="20"/>
      <c r="EQ1377" s="15"/>
      <c r="ER1377" s="20"/>
      <c r="ES1377" s="15"/>
      <c r="ET1377" s="20"/>
      <c r="EU1377" s="15"/>
      <c r="EV1377" s="20"/>
      <c r="EW1377" s="15">
        <v>54</v>
      </c>
      <c r="EX1377" s="20">
        <v>7</v>
      </c>
      <c r="EY1377" s="15"/>
      <c r="EZ1377" s="20"/>
      <c r="FA1377" s="15"/>
      <c r="FB1377" s="20"/>
      <c r="FC1377" s="15"/>
      <c r="FD1377" s="20"/>
      <c r="FE1377" s="15"/>
      <c r="FF1377" s="20"/>
      <c r="FG1377" s="15"/>
      <c r="FH1377" s="20"/>
      <c r="FI1377" s="15"/>
      <c r="FJ1377" s="20"/>
      <c r="FK1377" s="15"/>
      <c r="FL1377" s="20"/>
      <c r="FM1377" s="15"/>
      <c r="FN1377" s="20"/>
      <c r="FO1377" s="15"/>
      <c r="FP1377" s="20"/>
      <c r="FQ1377" s="15">
        <v>68</v>
      </c>
      <c r="FR1377" s="20">
        <v>3</v>
      </c>
      <c r="FS1377" s="15"/>
      <c r="FT1377" s="20"/>
      <c r="FU1377" s="15"/>
      <c r="FV1377" s="20"/>
      <c r="FW1377" s="15"/>
      <c r="FX1377" s="20"/>
      <c r="FY1377" s="15"/>
      <c r="FZ1377" s="20"/>
      <c r="GA1377" s="15"/>
      <c r="GB1377" s="20"/>
      <c r="GC1377" s="15"/>
      <c r="GD1377" s="20"/>
      <c r="GE1377" s="15"/>
      <c r="GF1377" s="20"/>
      <c r="GG1377" s="170"/>
    </row>
    <row r="1378" spans="1:189" s="2" customFormat="1" ht="15" customHeight="1" x14ac:dyDescent="0.3">
      <c r="A1378" s="17" t="s">
        <v>125</v>
      </c>
      <c r="B1378" s="17" t="s">
        <v>140</v>
      </c>
      <c r="C1378" s="17" t="s">
        <v>345</v>
      </c>
      <c r="D1378" s="17" t="s">
        <v>1223</v>
      </c>
      <c r="E1378" s="15" t="str">
        <f t="shared" si="275"/>
        <v>Grace Lee</v>
      </c>
      <c r="F1378" s="17" t="s">
        <v>128</v>
      </c>
      <c r="G1378" s="17">
        <v>999922056</v>
      </c>
      <c r="H1378" s="15">
        <f t="shared" si="276"/>
        <v>96</v>
      </c>
      <c r="I1378" s="15"/>
      <c r="J1378" s="15"/>
      <c r="K1378" s="16"/>
      <c r="L1378" s="15"/>
      <c r="M1378" s="15"/>
      <c r="N1378" s="15"/>
      <c r="O1378" s="15">
        <f t="shared" si="271"/>
        <v>0</v>
      </c>
      <c r="P1378" s="15">
        <v>0</v>
      </c>
      <c r="Q1378" s="15">
        <f t="shared" si="272"/>
        <v>0</v>
      </c>
      <c r="R1378" s="15">
        <v>0</v>
      </c>
      <c r="S1378" s="15">
        <v>0</v>
      </c>
      <c r="T1378" s="15">
        <f t="shared" si="273"/>
        <v>36</v>
      </c>
      <c r="U1378" s="15">
        <f t="shared" si="274"/>
        <v>0</v>
      </c>
      <c r="V1378" s="15"/>
      <c r="W1378" s="15"/>
      <c r="X1378" s="15"/>
      <c r="Y1378" s="15"/>
      <c r="Z1378" s="16"/>
      <c r="AA1378" s="15"/>
      <c r="AB1378" s="24"/>
      <c r="AC1378" s="15"/>
      <c r="AD1378" s="15"/>
      <c r="AE1378" s="15"/>
      <c r="AF1378" s="15"/>
      <c r="AG1378" s="15"/>
      <c r="AH1378" s="24"/>
      <c r="AI1378" s="15"/>
      <c r="AJ1378" s="15"/>
      <c r="AK1378" s="15"/>
      <c r="AL1378" s="15"/>
      <c r="AM1378" s="15"/>
      <c r="AN1378" s="24"/>
      <c r="AO1378" s="15"/>
      <c r="AP1378" s="24"/>
      <c r="AQ1378" s="15"/>
      <c r="AR1378" s="24"/>
      <c r="AS1378" s="15"/>
      <c r="AT1378" s="24"/>
      <c r="AU1378" s="15"/>
      <c r="AV1378" s="24"/>
      <c r="AW1378" s="15"/>
      <c r="AX1378" s="24"/>
      <c r="AY1378" s="15"/>
      <c r="AZ1378" s="15"/>
      <c r="BA1378" s="15"/>
      <c r="BB1378" s="15"/>
      <c r="BC1378" s="15"/>
      <c r="BD1378" s="15"/>
      <c r="BE1378" s="15"/>
      <c r="BF1378" s="24"/>
      <c r="BG1378" s="15"/>
      <c r="BH1378" s="24"/>
      <c r="BI1378" s="15"/>
      <c r="BJ1378" s="24"/>
      <c r="BK1378" s="15"/>
      <c r="BL1378" s="24"/>
      <c r="BM1378" s="15"/>
      <c r="BN1378" s="24"/>
      <c r="BO1378" s="15"/>
      <c r="BP1378" s="24"/>
      <c r="BQ1378" s="15"/>
      <c r="BR1378" s="24"/>
      <c r="BS1378" s="15"/>
      <c r="BT1378" s="24"/>
      <c r="BU1378" s="15"/>
      <c r="BV1378" s="24"/>
      <c r="BW1378" s="15"/>
      <c r="BX1378" s="24"/>
      <c r="BY1378" s="15"/>
      <c r="BZ1378" s="24"/>
      <c r="CA1378" s="15"/>
      <c r="CB1378" s="24"/>
      <c r="CC1378" s="15"/>
      <c r="CD1378" s="24"/>
      <c r="CE1378" s="15"/>
      <c r="CF1378" s="24"/>
      <c r="CG1378" s="15"/>
      <c r="CH1378" s="25"/>
      <c r="CI1378" s="15"/>
      <c r="CJ1378" s="25"/>
      <c r="CK1378" s="15"/>
      <c r="CL1378" s="25"/>
      <c r="CM1378" s="15"/>
      <c r="CN1378" s="25"/>
      <c r="CO1378" s="15"/>
      <c r="CP1378" s="25"/>
      <c r="CQ1378" s="15"/>
      <c r="CR1378" s="25"/>
      <c r="CS1378" s="15">
        <f t="shared" si="277"/>
        <v>0</v>
      </c>
      <c r="CT1378" s="15">
        <f t="shared" si="278"/>
        <v>60</v>
      </c>
      <c r="CU1378" s="15">
        <f t="shared" si="279"/>
        <v>1</v>
      </c>
      <c r="CV1378" s="15">
        <f t="shared" si="280"/>
        <v>0</v>
      </c>
      <c r="CW1378" s="15"/>
      <c r="CX1378" s="15"/>
      <c r="CY1378" s="15">
        <f t="shared" si="281"/>
        <v>0</v>
      </c>
      <c r="CZ1378" s="15">
        <f>GG1378</f>
        <v>0</v>
      </c>
      <c r="DA1378" s="19"/>
      <c r="DB1378" s="17"/>
      <c r="DC1378" s="15"/>
      <c r="DD1378" s="15"/>
      <c r="DE1378" s="17">
        <v>60</v>
      </c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7"/>
      <c r="DQ1378" s="15"/>
      <c r="DR1378" s="15"/>
      <c r="DS1378" s="15"/>
      <c r="DT1378" s="15"/>
      <c r="DU1378" s="15"/>
      <c r="DV1378" s="15"/>
      <c r="DW1378" s="15"/>
      <c r="DX1378" s="20"/>
      <c r="DY1378" s="15"/>
      <c r="DZ1378" s="20"/>
      <c r="EA1378" s="15"/>
      <c r="EB1378" s="20"/>
      <c r="EC1378" s="15">
        <v>36</v>
      </c>
      <c r="ED1378" s="20">
        <v>3</v>
      </c>
      <c r="EE1378" s="15"/>
      <c r="EF1378" s="20"/>
      <c r="EG1378" s="15"/>
      <c r="EH1378" s="20"/>
      <c r="EI1378" s="15"/>
      <c r="EJ1378" s="20"/>
      <c r="EK1378" s="15"/>
      <c r="EL1378" s="20"/>
      <c r="EM1378" s="15"/>
      <c r="EN1378" s="20"/>
      <c r="EO1378" s="15"/>
      <c r="EP1378" s="20"/>
      <c r="EQ1378" s="15"/>
      <c r="ER1378" s="20"/>
      <c r="ES1378" s="15"/>
      <c r="ET1378" s="20"/>
      <c r="EU1378" s="15"/>
      <c r="EV1378" s="20"/>
      <c r="EW1378" s="15">
        <v>60</v>
      </c>
      <c r="EX1378" s="20">
        <v>1</v>
      </c>
      <c r="EY1378" s="15"/>
      <c r="EZ1378" s="20"/>
      <c r="FA1378" s="15"/>
      <c r="FB1378" s="20"/>
      <c r="FC1378" s="15"/>
      <c r="FD1378" s="20"/>
      <c r="FE1378" s="15"/>
      <c r="FF1378" s="20"/>
      <c r="FG1378" s="15"/>
      <c r="FH1378" s="20"/>
      <c r="FI1378" s="15"/>
      <c r="FJ1378" s="20"/>
      <c r="FK1378" s="15"/>
      <c r="FL1378" s="20"/>
      <c r="FM1378" s="15"/>
      <c r="FN1378" s="20"/>
      <c r="FO1378" s="15"/>
      <c r="FP1378" s="20"/>
      <c r="FQ1378" s="15"/>
      <c r="FR1378" s="20"/>
      <c r="FS1378" s="15"/>
      <c r="FT1378" s="20"/>
      <c r="FU1378" s="15"/>
      <c r="FV1378" s="20"/>
      <c r="FW1378" s="15"/>
      <c r="FX1378" s="20"/>
      <c r="FY1378" s="15"/>
      <c r="FZ1378" s="20"/>
      <c r="GA1378" s="15"/>
      <c r="GB1378" s="20"/>
      <c r="GC1378" s="15"/>
      <c r="GD1378" s="20"/>
      <c r="GE1378" s="15"/>
      <c r="GF1378" s="20"/>
      <c r="GG1378" s="170"/>
    </row>
    <row r="1379" spans="1:189" s="2" customFormat="1" ht="15" customHeight="1" x14ac:dyDescent="0.3">
      <c r="A1379" s="17" t="s">
        <v>133</v>
      </c>
      <c r="B1379" s="15" t="s">
        <v>134</v>
      </c>
      <c r="C1379" s="15" t="s">
        <v>1014</v>
      </c>
      <c r="D1379" s="15" t="s">
        <v>2074</v>
      </c>
      <c r="E1379" s="15" t="str">
        <f t="shared" si="275"/>
        <v>Elias Lopez Quintero</v>
      </c>
      <c r="F1379" s="17" t="s">
        <v>135</v>
      </c>
      <c r="G1379" s="15">
        <v>999922057</v>
      </c>
      <c r="H1379" s="15">
        <f t="shared" si="276"/>
        <v>120</v>
      </c>
      <c r="I1379" s="15"/>
      <c r="J1379" s="17">
        <f>(O1379+P1379+R1379+S1379+T1379+U1379)/2</f>
        <v>120</v>
      </c>
      <c r="K1379" s="16"/>
      <c r="L1379" s="15"/>
      <c r="M1379" s="15"/>
      <c r="N1379" s="15"/>
      <c r="O1379" s="15">
        <f t="shared" si="271"/>
        <v>0</v>
      </c>
      <c r="P1379" s="15">
        <v>0</v>
      </c>
      <c r="Q1379" s="15">
        <f t="shared" si="272"/>
        <v>0</v>
      </c>
      <c r="R1379" s="15">
        <v>0</v>
      </c>
      <c r="S1379" s="15">
        <v>0</v>
      </c>
      <c r="T1379" s="15">
        <f t="shared" si="273"/>
        <v>90</v>
      </c>
      <c r="U1379" s="15">
        <f t="shared" si="274"/>
        <v>150</v>
      </c>
      <c r="V1379" s="15"/>
      <c r="W1379" s="15"/>
      <c r="X1379" s="15"/>
      <c r="Y1379" s="15"/>
      <c r="Z1379" s="16"/>
      <c r="AA1379" s="15"/>
      <c r="AB1379" s="24"/>
      <c r="AC1379" s="15"/>
      <c r="AD1379" s="15"/>
      <c r="AE1379" s="15"/>
      <c r="AF1379" s="15"/>
      <c r="AG1379" s="15"/>
      <c r="AH1379" s="24"/>
      <c r="AI1379" s="15"/>
      <c r="AJ1379" s="15"/>
      <c r="AK1379" s="15"/>
      <c r="AL1379" s="15"/>
      <c r="AM1379" s="15"/>
      <c r="AN1379" s="24"/>
      <c r="AO1379" s="15"/>
      <c r="AP1379" s="24"/>
      <c r="AQ1379" s="15"/>
      <c r="AR1379" s="24"/>
      <c r="AS1379" s="15"/>
      <c r="AT1379" s="24"/>
      <c r="AU1379" s="15"/>
      <c r="AV1379" s="24"/>
      <c r="AW1379" s="15"/>
      <c r="AX1379" s="24"/>
      <c r="AY1379" s="15"/>
      <c r="AZ1379" s="15"/>
      <c r="BA1379" s="15"/>
      <c r="BB1379" s="15"/>
      <c r="BC1379" s="15"/>
      <c r="BD1379" s="15"/>
      <c r="BE1379" s="15"/>
      <c r="BF1379" s="24"/>
      <c r="BG1379" s="15"/>
      <c r="BH1379" s="24"/>
      <c r="BI1379" s="15"/>
      <c r="BJ1379" s="24"/>
      <c r="BK1379" s="15"/>
      <c r="BL1379" s="24"/>
      <c r="BM1379" s="15"/>
      <c r="BN1379" s="24"/>
      <c r="BO1379" s="15"/>
      <c r="BP1379" s="24"/>
      <c r="BQ1379" s="15"/>
      <c r="BR1379" s="24"/>
      <c r="BS1379" s="15"/>
      <c r="BT1379" s="24"/>
      <c r="BU1379" s="15"/>
      <c r="BV1379" s="24"/>
      <c r="BW1379" s="15"/>
      <c r="BX1379" s="24"/>
      <c r="BY1379" s="15"/>
      <c r="BZ1379" s="24"/>
      <c r="CA1379" s="15"/>
      <c r="CB1379" s="24"/>
      <c r="CC1379" s="15"/>
      <c r="CD1379" s="24"/>
      <c r="CE1379" s="15"/>
      <c r="CF1379" s="24"/>
      <c r="CG1379" s="15"/>
      <c r="CH1379" s="25"/>
      <c r="CI1379" s="15"/>
      <c r="CJ1379" s="25"/>
      <c r="CK1379" s="15"/>
      <c r="CL1379" s="25"/>
      <c r="CM1379" s="15"/>
      <c r="CN1379" s="25"/>
      <c r="CO1379" s="15"/>
      <c r="CP1379" s="25"/>
      <c r="CQ1379" s="15"/>
      <c r="CR1379" s="25"/>
      <c r="CS1379" s="15">
        <f t="shared" si="277"/>
        <v>0</v>
      </c>
      <c r="CT1379" s="15">
        <f t="shared" si="278"/>
        <v>0</v>
      </c>
      <c r="CU1379" s="15">
        <f t="shared" si="279"/>
        <v>0</v>
      </c>
      <c r="CV1379" s="15">
        <f t="shared" si="280"/>
        <v>0</v>
      </c>
      <c r="CW1379" s="15"/>
      <c r="CX1379" s="15"/>
      <c r="CY1379" s="15">
        <f t="shared" si="281"/>
        <v>0</v>
      </c>
      <c r="CZ1379" s="15">
        <f>GG1379</f>
        <v>0</v>
      </c>
      <c r="DA1379" s="19"/>
      <c r="DB1379" s="17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7"/>
      <c r="DQ1379" s="15"/>
      <c r="DR1379" s="15"/>
      <c r="DS1379" s="15"/>
      <c r="DT1379" s="15"/>
      <c r="DU1379" s="15"/>
      <c r="DV1379" s="15"/>
      <c r="DW1379" s="15">
        <v>79</v>
      </c>
      <c r="DX1379" s="20">
        <v>3</v>
      </c>
      <c r="DY1379" s="15"/>
      <c r="DZ1379" s="20"/>
      <c r="EA1379" s="15"/>
      <c r="EB1379" s="20"/>
      <c r="EC1379" s="15">
        <v>90</v>
      </c>
      <c r="ED1379" s="20">
        <v>3</v>
      </c>
      <c r="EE1379" s="15"/>
      <c r="EF1379" s="20"/>
      <c r="EG1379" s="15">
        <v>150</v>
      </c>
      <c r="EH1379" s="20">
        <v>2</v>
      </c>
      <c r="EI1379" s="15"/>
      <c r="EJ1379" s="20"/>
      <c r="EK1379" s="15"/>
      <c r="EL1379" s="20"/>
      <c r="EM1379" s="15"/>
      <c r="EN1379" s="20"/>
      <c r="EO1379" s="15"/>
      <c r="EP1379" s="20"/>
      <c r="EQ1379" s="15"/>
      <c r="ER1379" s="20"/>
      <c r="ES1379" s="15"/>
      <c r="ET1379" s="20"/>
      <c r="EU1379" s="15"/>
      <c r="EV1379" s="20"/>
      <c r="EW1379" s="15"/>
      <c r="EX1379" s="20"/>
      <c r="EY1379" s="15"/>
      <c r="EZ1379" s="20"/>
      <c r="FA1379" s="15"/>
      <c r="FB1379" s="20"/>
      <c r="FC1379" s="15"/>
      <c r="FD1379" s="20"/>
      <c r="FE1379" s="15"/>
      <c r="FF1379" s="20"/>
      <c r="FG1379" s="15"/>
      <c r="FH1379" s="20"/>
      <c r="FI1379" s="15"/>
      <c r="FJ1379" s="20"/>
      <c r="FK1379" s="15"/>
      <c r="FL1379" s="20"/>
      <c r="FM1379" s="15"/>
      <c r="FN1379" s="20"/>
      <c r="FO1379" s="15"/>
      <c r="FP1379" s="20"/>
      <c r="FQ1379" s="15"/>
      <c r="FR1379" s="20"/>
      <c r="FS1379" s="15"/>
      <c r="FT1379" s="20"/>
      <c r="FU1379" s="15"/>
      <c r="FV1379" s="20"/>
      <c r="FW1379" s="15"/>
      <c r="FX1379" s="20"/>
      <c r="FY1379" s="15"/>
      <c r="FZ1379" s="20"/>
      <c r="GA1379" s="15"/>
      <c r="GB1379" s="20"/>
      <c r="GC1379" s="15"/>
      <c r="GD1379" s="20"/>
      <c r="GE1379" s="15"/>
      <c r="GF1379" s="20"/>
      <c r="GG1379" s="170"/>
    </row>
    <row r="1380" spans="1:189" s="2" customFormat="1" ht="15" customHeight="1" x14ac:dyDescent="0.3">
      <c r="A1380" s="17" t="s">
        <v>2903</v>
      </c>
      <c r="B1380" s="17" t="s">
        <v>142</v>
      </c>
      <c r="C1380" s="17" t="s">
        <v>536</v>
      </c>
      <c r="D1380" s="17" t="s">
        <v>2112</v>
      </c>
      <c r="E1380" s="15" t="str">
        <f t="shared" si="275"/>
        <v>Julia Eesley</v>
      </c>
      <c r="F1380" s="17" t="s">
        <v>128</v>
      </c>
      <c r="G1380" s="17">
        <v>999922058</v>
      </c>
      <c r="H1380" s="15">
        <f t="shared" si="276"/>
        <v>38</v>
      </c>
      <c r="I1380" s="15"/>
      <c r="J1380" s="15"/>
      <c r="K1380" s="16"/>
      <c r="L1380" s="15"/>
      <c r="M1380" s="15"/>
      <c r="N1380" s="15"/>
      <c r="O1380" s="15">
        <f t="shared" si="271"/>
        <v>0</v>
      </c>
      <c r="P1380" s="15">
        <v>0</v>
      </c>
      <c r="Q1380" s="15">
        <f t="shared" si="272"/>
        <v>0</v>
      </c>
      <c r="R1380" s="15">
        <v>0</v>
      </c>
      <c r="S1380" s="15">
        <v>0</v>
      </c>
      <c r="T1380" s="15">
        <f t="shared" si="273"/>
        <v>0</v>
      </c>
      <c r="U1380" s="15">
        <f t="shared" si="274"/>
        <v>0</v>
      </c>
      <c r="V1380" s="15"/>
      <c r="W1380" s="15"/>
      <c r="X1380" s="15"/>
      <c r="Y1380" s="15"/>
      <c r="Z1380" s="16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>
        <f t="shared" si="277"/>
        <v>38</v>
      </c>
      <c r="CT1380" s="15">
        <f t="shared" si="278"/>
        <v>0</v>
      </c>
      <c r="CU1380" s="15">
        <f t="shared" si="279"/>
        <v>0</v>
      </c>
      <c r="CV1380" s="15">
        <f t="shared" si="280"/>
        <v>0</v>
      </c>
      <c r="CW1380" s="15"/>
      <c r="CX1380" s="15"/>
      <c r="CY1380" s="15">
        <f t="shared" si="281"/>
        <v>0</v>
      </c>
      <c r="CZ1380" s="15">
        <f>GG1380</f>
        <v>0</v>
      </c>
      <c r="DA1380" s="16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20"/>
      <c r="DY1380" s="15"/>
      <c r="DZ1380" s="20"/>
      <c r="EA1380" s="15"/>
      <c r="EB1380" s="20"/>
      <c r="EC1380" s="15"/>
      <c r="ED1380" s="20"/>
      <c r="EE1380" s="15"/>
      <c r="EF1380" s="20"/>
      <c r="EG1380" s="15"/>
      <c r="EH1380" s="20"/>
      <c r="EI1380" s="15"/>
      <c r="EJ1380" s="20"/>
      <c r="EK1380" s="15"/>
      <c r="EL1380" s="20"/>
      <c r="EM1380" s="15"/>
      <c r="EN1380" s="20"/>
      <c r="EO1380" s="15"/>
      <c r="EP1380" s="20"/>
      <c r="EQ1380" s="15"/>
      <c r="ER1380" s="20"/>
      <c r="ES1380" s="15"/>
      <c r="ET1380" s="20"/>
      <c r="EU1380" s="15"/>
      <c r="EV1380" s="20"/>
      <c r="EW1380" s="15"/>
      <c r="EX1380" s="20"/>
      <c r="EY1380" s="15"/>
      <c r="EZ1380" s="20"/>
      <c r="FA1380" s="15"/>
      <c r="FB1380" s="20"/>
      <c r="FC1380" s="15"/>
      <c r="FD1380" s="20"/>
      <c r="FE1380" s="15">
        <v>38</v>
      </c>
      <c r="FF1380" s="20" t="s">
        <v>129</v>
      </c>
      <c r="FG1380" s="15"/>
      <c r="FH1380" s="20"/>
      <c r="FI1380" s="15"/>
      <c r="FJ1380" s="20"/>
      <c r="FK1380" s="15"/>
      <c r="FL1380" s="20"/>
      <c r="FM1380" s="15"/>
      <c r="FN1380" s="20"/>
      <c r="FO1380" s="15"/>
      <c r="FP1380" s="20"/>
      <c r="FQ1380" s="15"/>
      <c r="FR1380" s="20"/>
      <c r="FS1380" s="15"/>
      <c r="FT1380" s="20"/>
      <c r="FU1380" s="15"/>
      <c r="FV1380" s="20"/>
      <c r="FW1380" s="15"/>
      <c r="FX1380" s="20"/>
      <c r="FY1380" s="15"/>
      <c r="FZ1380" s="20"/>
      <c r="GA1380" s="15"/>
      <c r="GB1380" s="20"/>
      <c r="GC1380" s="15"/>
      <c r="GD1380" s="20"/>
      <c r="GE1380" s="15"/>
      <c r="GF1380" s="20"/>
      <c r="GG1380" s="170"/>
    </row>
    <row r="1381" spans="1:189" s="2" customFormat="1" ht="15" customHeight="1" x14ac:dyDescent="0.3">
      <c r="A1381" s="15" t="s">
        <v>2903</v>
      </c>
      <c r="B1381" s="82" t="s">
        <v>142</v>
      </c>
      <c r="C1381" s="82" t="s">
        <v>2857</v>
      </c>
      <c r="D1381" s="82" t="s">
        <v>1216</v>
      </c>
      <c r="E1381" s="15" t="str">
        <f t="shared" si="275"/>
        <v xml:space="preserve"> Tung Le</v>
      </c>
      <c r="F1381" s="82" t="s">
        <v>135</v>
      </c>
      <c r="G1381" s="82">
        <v>999922066</v>
      </c>
      <c r="H1381" s="15">
        <f t="shared" si="276"/>
        <v>30</v>
      </c>
      <c r="I1381" s="15"/>
      <c r="J1381" s="15"/>
      <c r="K1381" s="16"/>
      <c r="L1381" s="15"/>
      <c r="M1381" s="15"/>
      <c r="N1381" s="15"/>
      <c r="O1381" s="15">
        <f t="shared" si="271"/>
        <v>0</v>
      </c>
      <c r="P1381" s="15">
        <v>0</v>
      </c>
      <c r="Q1381" s="15">
        <f t="shared" si="272"/>
        <v>0</v>
      </c>
      <c r="R1381" s="15">
        <v>0</v>
      </c>
      <c r="S1381" s="15">
        <v>0</v>
      </c>
      <c r="T1381" s="15">
        <f t="shared" si="273"/>
        <v>0</v>
      </c>
      <c r="U1381" s="15">
        <f t="shared" si="274"/>
        <v>0</v>
      </c>
      <c r="V1381" s="15"/>
      <c r="W1381" s="15"/>
      <c r="X1381" s="15"/>
      <c r="Y1381" s="15"/>
      <c r="Z1381" s="16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>
        <f t="shared" si="277"/>
        <v>0</v>
      </c>
      <c r="CT1381" s="15">
        <f t="shared" si="278"/>
        <v>30</v>
      </c>
      <c r="CU1381" s="15">
        <f t="shared" si="279"/>
        <v>1</v>
      </c>
      <c r="CV1381" s="15">
        <f t="shared" si="280"/>
        <v>0</v>
      </c>
      <c r="CW1381" s="15"/>
      <c r="CX1381" s="15"/>
      <c r="CY1381" s="15">
        <f t="shared" si="281"/>
        <v>0</v>
      </c>
      <c r="CZ1381" s="15">
        <f>GG1381</f>
        <v>0</v>
      </c>
      <c r="DA1381" s="16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20"/>
      <c r="DY1381" s="15"/>
      <c r="DZ1381" s="20"/>
      <c r="EA1381" s="15"/>
      <c r="EB1381" s="20"/>
      <c r="EC1381" s="15"/>
      <c r="ED1381" s="20"/>
      <c r="EE1381" s="15"/>
      <c r="EF1381" s="20"/>
      <c r="EG1381" s="15"/>
      <c r="EH1381" s="20"/>
      <c r="EI1381" s="15"/>
      <c r="EJ1381" s="20"/>
      <c r="EK1381" s="15"/>
      <c r="EL1381" s="20"/>
      <c r="EM1381" s="15"/>
      <c r="EN1381" s="20"/>
      <c r="EO1381" s="15"/>
      <c r="EP1381" s="20"/>
      <c r="EQ1381" s="15"/>
      <c r="ER1381" s="20"/>
      <c r="ES1381" s="15"/>
      <c r="ET1381" s="20"/>
      <c r="EU1381" s="15"/>
      <c r="EV1381" s="20"/>
      <c r="EW1381" s="15">
        <v>30</v>
      </c>
      <c r="EX1381" s="20">
        <v>1</v>
      </c>
      <c r="EY1381" s="15"/>
      <c r="EZ1381" s="20"/>
      <c r="FA1381" s="15"/>
      <c r="FB1381" s="20"/>
      <c r="FC1381" s="15"/>
      <c r="FD1381" s="20"/>
      <c r="FE1381" s="15"/>
      <c r="FF1381" s="20"/>
      <c r="FG1381" s="15"/>
      <c r="FH1381" s="20"/>
      <c r="FI1381" s="15"/>
      <c r="FJ1381" s="20"/>
      <c r="FK1381" s="15"/>
      <c r="FL1381" s="20"/>
      <c r="FM1381" s="15"/>
      <c r="FN1381" s="20"/>
      <c r="FO1381" s="15"/>
      <c r="FP1381" s="20"/>
      <c r="FQ1381" s="15"/>
      <c r="FR1381" s="20"/>
      <c r="FS1381" s="15"/>
      <c r="FT1381" s="20"/>
      <c r="FU1381" s="15"/>
      <c r="FV1381" s="20"/>
      <c r="FW1381" s="15"/>
      <c r="FX1381" s="20"/>
      <c r="FY1381" s="15"/>
      <c r="FZ1381" s="20"/>
      <c r="GA1381" s="15"/>
      <c r="GB1381" s="20"/>
      <c r="GC1381" s="15"/>
      <c r="GD1381" s="20"/>
      <c r="GE1381" s="15"/>
      <c r="GF1381" s="20"/>
      <c r="GG1381" s="170"/>
    </row>
    <row r="1382" spans="1:189" s="2" customFormat="1" ht="15" customHeight="1" x14ac:dyDescent="0.3">
      <c r="A1382" s="15" t="s">
        <v>2903</v>
      </c>
      <c r="B1382" s="15" t="s">
        <v>140</v>
      </c>
      <c r="C1382" s="15" t="s">
        <v>1255</v>
      </c>
      <c r="D1382" s="15" t="s">
        <v>1254</v>
      </c>
      <c r="E1382" s="15" t="str">
        <f t="shared" si="275"/>
        <v>Katy Lepard</v>
      </c>
      <c r="F1382" s="15" t="s">
        <v>128</v>
      </c>
      <c r="G1382" s="15">
        <v>999922077</v>
      </c>
      <c r="H1382" s="15">
        <f t="shared" si="276"/>
        <v>160</v>
      </c>
      <c r="I1382" s="17"/>
      <c r="J1382" s="17"/>
      <c r="K1382" s="21"/>
      <c r="L1382" s="15"/>
      <c r="M1382" s="15"/>
      <c r="N1382" s="15"/>
      <c r="O1382" s="15">
        <f t="shared" si="271"/>
        <v>0</v>
      </c>
      <c r="P1382" s="15">
        <v>0</v>
      </c>
      <c r="Q1382" s="15">
        <f t="shared" si="272"/>
        <v>2</v>
      </c>
      <c r="R1382" s="15">
        <v>0</v>
      </c>
      <c r="S1382" s="15">
        <v>0</v>
      </c>
      <c r="T1382" s="15">
        <f t="shared" si="273"/>
        <v>160</v>
      </c>
      <c r="U1382" s="15">
        <f t="shared" si="274"/>
        <v>0</v>
      </c>
      <c r="V1382" s="15"/>
      <c r="W1382" s="15"/>
      <c r="X1382" s="15"/>
      <c r="Y1382" s="15"/>
      <c r="Z1382" s="21"/>
      <c r="AA1382" s="17"/>
      <c r="AB1382" s="17"/>
      <c r="AC1382" s="17"/>
      <c r="AD1382" s="17"/>
      <c r="AE1382" s="17"/>
      <c r="AF1382" s="24"/>
      <c r="AG1382" s="17"/>
      <c r="AH1382" s="24"/>
      <c r="AI1382" s="17"/>
      <c r="AJ1382" s="24"/>
      <c r="AK1382" s="17"/>
      <c r="AL1382" s="24"/>
      <c r="AM1382" s="17"/>
      <c r="AN1382" s="24"/>
      <c r="AO1382" s="17"/>
      <c r="AP1382" s="24"/>
      <c r="AQ1382" s="17"/>
      <c r="AR1382" s="24"/>
      <c r="AS1382" s="17"/>
      <c r="AT1382" s="24"/>
      <c r="AU1382" s="17"/>
      <c r="AV1382" s="24"/>
      <c r="AW1382" s="17"/>
      <c r="AX1382" s="24"/>
      <c r="AY1382" s="17"/>
      <c r="AZ1382" s="17"/>
      <c r="BA1382" s="17"/>
      <c r="BB1382" s="24"/>
      <c r="BC1382" s="17"/>
      <c r="BD1382" s="24"/>
      <c r="BE1382" s="17"/>
      <c r="BF1382" s="24"/>
      <c r="BG1382" s="17"/>
      <c r="BH1382" s="24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24"/>
      <c r="CQ1382" s="17"/>
      <c r="CR1382" s="24"/>
      <c r="CS1382" s="15">
        <f t="shared" si="277"/>
        <v>0</v>
      </c>
      <c r="CT1382" s="15">
        <f t="shared" si="278"/>
        <v>0</v>
      </c>
      <c r="CU1382" s="15">
        <f t="shared" si="279"/>
        <v>0</v>
      </c>
      <c r="CV1382" s="15">
        <f t="shared" si="280"/>
        <v>0</v>
      </c>
      <c r="CW1382" s="15"/>
      <c r="CX1382" s="15"/>
      <c r="CY1382" s="15">
        <f t="shared" si="281"/>
        <v>0</v>
      </c>
      <c r="CZ1382" s="15">
        <f>GG1382</f>
        <v>0</v>
      </c>
      <c r="DA1382" s="20"/>
      <c r="DB1382" s="17"/>
      <c r="DC1382" s="15"/>
      <c r="DD1382" s="15"/>
      <c r="DE1382" s="15"/>
      <c r="DF1382" s="15"/>
      <c r="DG1382" s="15"/>
      <c r="DH1382" s="15"/>
      <c r="DI1382" s="15">
        <v>45</v>
      </c>
      <c r="DJ1382" s="15"/>
      <c r="DK1382" s="15"/>
      <c r="DL1382" s="15"/>
      <c r="DM1382" s="15"/>
      <c r="DN1382" s="15"/>
      <c r="DO1382" s="15"/>
      <c r="DP1382" s="17"/>
      <c r="DQ1382" s="15"/>
      <c r="DR1382" s="15">
        <v>75</v>
      </c>
      <c r="DS1382" s="15"/>
      <c r="DT1382" s="15"/>
      <c r="DU1382" s="15"/>
      <c r="DV1382" s="15"/>
      <c r="DW1382" s="15">
        <v>70</v>
      </c>
      <c r="DX1382" s="20">
        <v>1</v>
      </c>
      <c r="DY1382" s="15"/>
      <c r="DZ1382" s="20"/>
      <c r="EA1382" s="15"/>
      <c r="EB1382" s="20"/>
      <c r="EC1382" s="15">
        <v>160</v>
      </c>
      <c r="ED1382" s="20">
        <v>1</v>
      </c>
      <c r="EE1382" s="15"/>
      <c r="EF1382" s="20"/>
      <c r="EG1382" s="15"/>
      <c r="EH1382" s="20"/>
      <c r="EI1382" s="15"/>
      <c r="EJ1382" s="20"/>
      <c r="EK1382" s="15"/>
      <c r="EL1382" s="20"/>
      <c r="EM1382" s="15"/>
      <c r="EN1382" s="20"/>
      <c r="EO1382" s="15"/>
      <c r="EP1382" s="20"/>
      <c r="EQ1382" s="15"/>
      <c r="ER1382" s="20"/>
      <c r="ES1382" s="15"/>
      <c r="ET1382" s="20"/>
      <c r="EU1382" s="15"/>
      <c r="EV1382" s="20"/>
      <c r="EW1382" s="15"/>
      <c r="EX1382" s="20"/>
      <c r="EY1382" s="15"/>
      <c r="EZ1382" s="20"/>
      <c r="FA1382" s="15"/>
      <c r="FB1382" s="20"/>
      <c r="FC1382" s="15"/>
      <c r="FD1382" s="20"/>
      <c r="FE1382" s="15"/>
      <c r="FF1382" s="20"/>
      <c r="FG1382" s="15"/>
      <c r="FH1382" s="20"/>
      <c r="FI1382" s="15"/>
      <c r="FJ1382" s="20"/>
      <c r="FK1382" s="15"/>
      <c r="FL1382" s="20"/>
      <c r="FM1382" s="15"/>
      <c r="FN1382" s="20"/>
      <c r="FO1382" s="15"/>
      <c r="FP1382" s="20"/>
      <c r="FQ1382" s="15"/>
      <c r="FR1382" s="20"/>
      <c r="FS1382" s="15"/>
      <c r="FT1382" s="20"/>
      <c r="FU1382" s="15"/>
      <c r="FV1382" s="20"/>
      <c r="FW1382" s="15"/>
      <c r="FX1382" s="20"/>
      <c r="FY1382" s="15"/>
      <c r="FZ1382" s="20"/>
      <c r="GA1382" s="15"/>
      <c r="GB1382" s="20"/>
      <c r="GC1382" s="15"/>
      <c r="GD1382" s="20"/>
      <c r="GE1382" s="15"/>
      <c r="GF1382" s="20"/>
      <c r="GG1382" s="170"/>
    </row>
    <row r="1383" spans="1:189" s="2" customFormat="1" ht="15" customHeight="1" x14ac:dyDescent="0.3">
      <c r="A1383" s="85" t="s">
        <v>130</v>
      </c>
      <c r="B1383" s="85" t="s">
        <v>126</v>
      </c>
      <c r="C1383" s="85" t="s">
        <v>3995</v>
      </c>
      <c r="D1383" s="85" t="s">
        <v>1446</v>
      </c>
      <c r="E1383" s="15" t="str">
        <f t="shared" si="275"/>
        <v>Lyric Munoz</v>
      </c>
      <c r="F1383" s="85" t="s">
        <v>128</v>
      </c>
      <c r="G1383" s="15">
        <v>999922103</v>
      </c>
      <c r="H1383" s="15">
        <f t="shared" si="276"/>
        <v>54</v>
      </c>
      <c r="I1383" s="15"/>
      <c r="J1383" s="15"/>
      <c r="K1383" s="16"/>
      <c r="L1383" s="15"/>
      <c r="M1383" s="15"/>
      <c r="N1383" s="15"/>
      <c r="O1383" s="15">
        <f t="shared" si="271"/>
        <v>0</v>
      </c>
      <c r="P1383" s="15">
        <v>0</v>
      </c>
      <c r="Q1383" s="15">
        <f t="shared" si="272"/>
        <v>0</v>
      </c>
      <c r="R1383" s="15">
        <v>0</v>
      </c>
      <c r="S1383" s="15">
        <v>0</v>
      </c>
      <c r="T1383" s="15">
        <f t="shared" si="273"/>
        <v>0</v>
      </c>
      <c r="U1383" s="15">
        <f t="shared" si="274"/>
        <v>0</v>
      </c>
      <c r="V1383" s="15"/>
      <c r="W1383" s="15"/>
      <c r="X1383" s="15"/>
      <c r="Y1383" s="15"/>
      <c r="Z1383" s="16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>
        <f t="shared" si="277"/>
        <v>0</v>
      </c>
      <c r="CT1383" s="15">
        <f t="shared" si="278"/>
        <v>54</v>
      </c>
      <c r="CU1383" s="15">
        <f t="shared" si="279"/>
        <v>0</v>
      </c>
      <c r="CV1383" s="15">
        <f t="shared" si="280"/>
        <v>0</v>
      </c>
      <c r="CW1383" s="15"/>
      <c r="CX1383" s="15"/>
      <c r="CY1383" s="15">
        <f t="shared" si="281"/>
        <v>0</v>
      </c>
      <c r="CZ1383" s="15">
        <f>GG1383</f>
        <v>0</v>
      </c>
      <c r="DA1383" s="16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20"/>
      <c r="DY1383" s="15"/>
      <c r="DZ1383" s="20"/>
      <c r="EA1383" s="15"/>
      <c r="EB1383" s="20"/>
      <c r="EC1383" s="15"/>
      <c r="ED1383" s="20"/>
      <c r="EE1383" s="15"/>
      <c r="EF1383" s="20"/>
      <c r="EG1383" s="15"/>
      <c r="EH1383" s="20"/>
      <c r="EI1383" s="15"/>
      <c r="EJ1383" s="20"/>
      <c r="EK1383" s="15"/>
      <c r="EL1383" s="20"/>
      <c r="EM1383" s="15"/>
      <c r="EN1383" s="20"/>
      <c r="EO1383" s="15"/>
      <c r="EP1383" s="20"/>
      <c r="EQ1383" s="15"/>
      <c r="ER1383" s="20"/>
      <c r="ES1383" s="15"/>
      <c r="ET1383" s="20"/>
      <c r="EU1383" s="15"/>
      <c r="EV1383" s="20"/>
      <c r="EW1383" s="15"/>
      <c r="EX1383" s="20"/>
      <c r="EY1383" s="15"/>
      <c r="EZ1383" s="20"/>
      <c r="FA1383" s="15"/>
      <c r="FB1383" s="20"/>
      <c r="FC1383" s="15"/>
      <c r="FD1383" s="20"/>
      <c r="FE1383" s="15"/>
      <c r="FF1383" s="20"/>
      <c r="FG1383" s="15"/>
      <c r="FH1383" s="20"/>
      <c r="FI1383" s="15"/>
      <c r="FJ1383" s="20"/>
      <c r="FK1383" s="15"/>
      <c r="FL1383" s="20"/>
      <c r="FM1383" s="15"/>
      <c r="FN1383" s="16"/>
      <c r="FO1383" s="15">
        <v>54</v>
      </c>
      <c r="FP1383" s="20"/>
      <c r="FQ1383" s="15"/>
      <c r="FR1383" s="16"/>
      <c r="FS1383" s="15"/>
      <c r="FT1383" s="20"/>
      <c r="FU1383" s="15"/>
      <c r="FV1383" s="20"/>
      <c r="FW1383" s="15"/>
      <c r="FX1383" s="20"/>
      <c r="FY1383" s="15"/>
      <c r="FZ1383" s="20"/>
      <c r="GA1383" s="15"/>
      <c r="GB1383" s="20"/>
      <c r="GC1383" s="15"/>
      <c r="GD1383" s="20"/>
      <c r="GE1383" s="15"/>
      <c r="GF1383" s="20"/>
      <c r="GG1383" s="170"/>
    </row>
    <row r="1384" spans="1:189" s="2" customFormat="1" ht="15" customHeight="1" x14ac:dyDescent="0.3">
      <c r="A1384" s="82" t="s">
        <v>130</v>
      </c>
      <c r="B1384" s="82" t="s">
        <v>142</v>
      </c>
      <c r="C1384" s="82" t="s">
        <v>2680</v>
      </c>
      <c r="D1384" s="82" t="s">
        <v>2048</v>
      </c>
      <c r="E1384" s="15" t="str">
        <f t="shared" si="275"/>
        <v xml:space="preserve"> Kyla Looney</v>
      </c>
      <c r="F1384" s="82" t="s">
        <v>128</v>
      </c>
      <c r="G1384" s="82">
        <v>999922119</v>
      </c>
      <c r="H1384" s="15">
        <f t="shared" si="276"/>
        <v>68</v>
      </c>
      <c r="I1384" s="15"/>
      <c r="J1384" s="15"/>
      <c r="K1384" s="16"/>
      <c r="L1384" s="15"/>
      <c r="M1384" s="15"/>
      <c r="N1384" s="15"/>
      <c r="O1384" s="15">
        <f t="shared" si="271"/>
        <v>0</v>
      </c>
      <c r="P1384" s="15">
        <v>0</v>
      </c>
      <c r="Q1384" s="15">
        <f t="shared" si="272"/>
        <v>0</v>
      </c>
      <c r="R1384" s="15">
        <v>0</v>
      </c>
      <c r="S1384" s="15">
        <v>0</v>
      </c>
      <c r="T1384" s="15">
        <f t="shared" si="273"/>
        <v>0</v>
      </c>
      <c r="U1384" s="15">
        <f t="shared" si="274"/>
        <v>0</v>
      </c>
      <c r="V1384" s="15"/>
      <c r="W1384" s="15"/>
      <c r="X1384" s="15"/>
      <c r="Y1384" s="15"/>
      <c r="Z1384" s="16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>
        <f t="shared" si="277"/>
        <v>0</v>
      </c>
      <c r="CT1384" s="15">
        <f t="shared" si="278"/>
        <v>68</v>
      </c>
      <c r="CU1384" s="15">
        <f t="shared" si="279"/>
        <v>1</v>
      </c>
      <c r="CV1384" s="15">
        <f t="shared" si="280"/>
        <v>0</v>
      </c>
      <c r="CW1384" s="15"/>
      <c r="CX1384" s="15"/>
      <c r="CY1384" s="15">
        <f t="shared" si="281"/>
        <v>0</v>
      </c>
      <c r="CZ1384" s="15">
        <f>GG1384</f>
        <v>0</v>
      </c>
      <c r="DA1384" s="16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20"/>
      <c r="DY1384" s="15"/>
      <c r="DZ1384" s="20"/>
      <c r="EA1384" s="15"/>
      <c r="EB1384" s="20"/>
      <c r="EC1384" s="15"/>
      <c r="ED1384" s="20"/>
      <c r="EE1384" s="15"/>
      <c r="EF1384" s="20"/>
      <c r="EG1384" s="15"/>
      <c r="EH1384" s="20"/>
      <c r="EI1384" s="15"/>
      <c r="EJ1384" s="20"/>
      <c r="EK1384" s="15"/>
      <c r="EL1384" s="20"/>
      <c r="EM1384" s="15"/>
      <c r="EN1384" s="20"/>
      <c r="EO1384" s="15"/>
      <c r="EP1384" s="20"/>
      <c r="EQ1384" s="15"/>
      <c r="ER1384" s="20"/>
      <c r="ES1384" s="15"/>
      <c r="ET1384" s="20"/>
      <c r="EU1384" s="15"/>
      <c r="EV1384" s="20"/>
      <c r="EW1384" s="15">
        <v>68</v>
      </c>
      <c r="EX1384" s="20">
        <v>4</v>
      </c>
      <c r="EY1384" s="15"/>
      <c r="EZ1384" s="20"/>
      <c r="FA1384" s="15"/>
      <c r="FB1384" s="20"/>
      <c r="FC1384" s="15"/>
      <c r="FD1384" s="20"/>
      <c r="FE1384" s="15"/>
      <c r="FF1384" s="20"/>
      <c r="FG1384" s="15"/>
      <c r="FH1384" s="20"/>
      <c r="FI1384" s="15"/>
      <c r="FJ1384" s="20"/>
      <c r="FK1384" s="15"/>
      <c r="FL1384" s="20"/>
      <c r="FM1384" s="15"/>
      <c r="FN1384" s="20"/>
      <c r="FO1384" s="15"/>
      <c r="FP1384" s="20"/>
      <c r="FQ1384" s="15"/>
      <c r="FR1384" s="20"/>
      <c r="FS1384" s="15"/>
      <c r="FT1384" s="20"/>
      <c r="FU1384" s="15"/>
      <c r="FV1384" s="20"/>
      <c r="FW1384" s="15"/>
      <c r="FX1384" s="20"/>
      <c r="FY1384" s="15"/>
      <c r="FZ1384" s="20"/>
      <c r="GA1384" s="15"/>
      <c r="GB1384" s="20"/>
      <c r="GC1384" s="15"/>
      <c r="GD1384" s="20"/>
      <c r="GE1384" s="15"/>
      <c r="GF1384" s="20"/>
      <c r="GG1384" s="170"/>
    </row>
    <row r="1385" spans="1:189" s="2" customFormat="1" ht="15" customHeight="1" x14ac:dyDescent="0.3">
      <c r="A1385" s="17" t="s">
        <v>2903</v>
      </c>
      <c r="B1385" s="17" t="s">
        <v>142</v>
      </c>
      <c r="C1385" s="17" t="s">
        <v>514</v>
      </c>
      <c r="D1385" s="17" t="s">
        <v>2022</v>
      </c>
      <c r="E1385" s="15" t="str">
        <f t="shared" si="275"/>
        <v>Joseph Hummel</v>
      </c>
      <c r="F1385" s="17" t="s">
        <v>135</v>
      </c>
      <c r="G1385" s="17">
        <v>999922120</v>
      </c>
      <c r="H1385" s="15">
        <f t="shared" si="276"/>
        <v>56</v>
      </c>
      <c r="I1385" s="15"/>
      <c r="J1385" s="15"/>
      <c r="K1385" s="16"/>
      <c r="L1385" s="15"/>
      <c r="M1385" s="15"/>
      <c r="N1385" s="15"/>
      <c r="O1385" s="15">
        <f t="shared" si="271"/>
        <v>0</v>
      </c>
      <c r="P1385" s="15">
        <v>0</v>
      </c>
      <c r="Q1385" s="15">
        <f t="shared" si="272"/>
        <v>0</v>
      </c>
      <c r="R1385" s="15">
        <v>0</v>
      </c>
      <c r="S1385" s="15">
        <v>0</v>
      </c>
      <c r="T1385" s="15">
        <f t="shared" si="273"/>
        <v>0</v>
      </c>
      <c r="U1385" s="15">
        <f t="shared" si="274"/>
        <v>0</v>
      </c>
      <c r="V1385" s="15"/>
      <c r="W1385" s="15"/>
      <c r="X1385" s="15"/>
      <c r="Y1385" s="15"/>
      <c r="Z1385" s="16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>
        <f t="shared" si="277"/>
        <v>56</v>
      </c>
      <c r="CT1385" s="15">
        <f t="shared" si="278"/>
        <v>0</v>
      </c>
      <c r="CU1385" s="15">
        <f t="shared" si="279"/>
        <v>0</v>
      </c>
      <c r="CV1385" s="15">
        <f t="shared" si="280"/>
        <v>0</v>
      </c>
      <c r="CW1385" s="15"/>
      <c r="CX1385" s="15"/>
      <c r="CY1385" s="15">
        <f t="shared" si="281"/>
        <v>0</v>
      </c>
      <c r="CZ1385" s="15">
        <f>GG1385</f>
        <v>0</v>
      </c>
      <c r="DA1385" s="16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20"/>
      <c r="DY1385" s="15"/>
      <c r="DZ1385" s="20"/>
      <c r="EA1385" s="15"/>
      <c r="EB1385" s="20"/>
      <c r="EC1385" s="15"/>
      <c r="ED1385" s="20"/>
      <c r="EE1385" s="15"/>
      <c r="EF1385" s="20"/>
      <c r="EG1385" s="15"/>
      <c r="EH1385" s="20"/>
      <c r="EI1385" s="15"/>
      <c r="EJ1385" s="20"/>
      <c r="EK1385" s="15"/>
      <c r="EL1385" s="20"/>
      <c r="EM1385" s="15"/>
      <c r="EN1385" s="20"/>
      <c r="EO1385" s="15"/>
      <c r="EP1385" s="20"/>
      <c r="EQ1385" s="15"/>
      <c r="ER1385" s="20"/>
      <c r="ES1385" s="15"/>
      <c r="ET1385" s="20"/>
      <c r="EU1385" s="15"/>
      <c r="EV1385" s="20"/>
      <c r="EW1385" s="15"/>
      <c r="EX1385" s="20"/>
      <c r="EY1385" s="15"/>
      <c r="EZ1385" s="20"/>
      <c r="FA1385" s="15"/>
      <c r="FB1385" s="20"/>
      <c r="FC1385" s="15"/>
      <c r="FD1385" s="20"/>
      <c r="FE1385" s="15">
        <v>56</v>
      </c>
      <c r="FF1385" s="20">
        <v>3</v>
      </c>
      <c r="FG1385" s="15"/>
      <c r="FH1385" s="20"/>
      <c r="FI1385" s="15"/>
      <c r="FJ1385" s="20"/>
      <c r="FK1385" s="15"/>
      <c r="FL1385" s="20"/>
      <c r="FM1385" s="15"/>
      <c r="FN1385" s="20"/>
      <c r="FO1385" s="15"/>
      <c r="FP1385" s="20"/>
      <c r="FQ1385" s="15"/>
      <c r="FR1385" s="20"/>
      <c r="FS1385" s="15"/>
      <c r="FT1385" s="20"/>
      <c r="FU1385" s="15"/>
      <c r="FV1385" s="20"/>
      <c r="FW1385" s="15"/>
      <c r="FX1385" s="20"/>
      <c r="FY1385" s="15"/>
      <c r="FZ1385" s="20"/>
      <c r="GA1385" s="15"/>
      <c r="GB1385" s="20"/>
      <c r="GC1385" s="15"/>
      <c r="GD1385" s="20"/>
      <c r="GE1385" s="15"/>
      <c r="GF1385" s="20"/>
      <c r="GG1385" s="170"/>
    </row>
    <row r="1386" spans="1:189" s="2" customFormat="1" ht="15" customHeight="1" x14ac:dyDescent="0.3">
      <c r="A1386" s="17" t="s">
        <v>133</v>
      </c>
      <c r="B1386" s="17" t="s">
        <v>134</v>
      </c>
      <c r="C1386" s="17" t="s">
        <v>814</v>
      </c>
      <c r="D1386" s="17" t="s">
        <v>2004</v>
      </c>
      <c r="E1386" s="15" t="str">
        <f t="shared" si="275"/>
        <v>Julio Baalbaki</v>
      </c>
      <c r="F1386" s="17" t="s">
        <v>135</v>
      </c>
      <c r="G1386" s="17">
        <v>999922128</v>
      </c>
      <c r="H1386" s="15">
        <f t="shared" si="276"/>
        <v>71.400000000000006</v>
      </c>
      <c r="I1386" s="15"/>
      <c r="J1386" s="15"/>
      <c r="K1386" s="16"/>
      <c r="L1386" s="15"/>
      <c r="M1386" s="15"/>
      <c r="N1386" s="15"/>
      <c r="O1386" s="15">
        <f t="shared" si="271"/>
        <v>0</v>
      </c>
      <c r="P1386" s="15">
        <v>0</v>
      </c>
      <c r="Q1386" s="15">
        <f t="shared" si="272"/>
        <v>0</v>
      </c>
      <c r="R1386" s="15">
        <v>0</v>
      </c>
      <c r="S1386" s="15">
        <v>0</v>
      </c>
      <c r="T1386" s="15">
        <f t="shared" si="273"/>
        <v>20.399999999999999</v>
      </c>
      <c r="U1386" s="15">
        <f t="shared" si="274"/>
        <v>0</v>
      </c>
      <c r="V1386" s="15"/>
      <c r="W1386" s="15"/>
      <c r="X1386" s="15"/>
      <c r="Y1386" s="15"/>
      <c r="Z1386" s="16"/>
      <c r="AA1386" s="15"/>
      <c r="AB1386" s="24"/>
      <c r="AC1386" s="15"/>
      <c r="AD1386" s="15"/>
      <c r="AE1386" s="15"/>
      <c r="AF1386" s="15"/>
      <c r="AG1386" s="15"/>
      <c r="AH1386" s="24"/>
      <c r="AI1386" s="15"/>
      <c r="AJ1386" s="15"/>
      <c r="AK1386" s="15"/>
      <c r="AL1386" s="15"/>
      <c r="AM1386" s="15"/>
      <c r="AN1386" s="24"/>
      <c r="AO1386" s="15"/>
      <c r="AP1386" s="24"/>
      <c r="AQ1386" s="15"/>
      <c r="AR1386" s="24"/>
      <c r="AS1386" s="15"/>
      <c r="AT1386" s="24"/>
      <c r="AU1386" s="15"/>
      <c r="AV1386" s="24"/>
      <c r="AW1386" s="15"/>
      <c r="AX1386" s="24"/>
      <c r="AY1386" s="15"/>
      <c r="AZ1386" s="15"/>
      <c r="BA1386" s="15"/>
      <c r="BB1386" s="15"/>
      <c r="BC1386" s="15"/>
      <c r="BD1386" s="15"/>
      <c r="BE1386" s="15"/>
      <c r="BF1386" s="24"/>
      <c r="BG1386" s="15"/>
      <c r="BH1386" s="24"/>
      <c r="BI1386" s="15"/>
      <c r="BJ1386" s="24"/>
      <c r="BK1386" s="15"/>
      <c r="BL1386" s="24"/>
      <c r="BM1386" s="15"/>
      <c r="BN1386" s="24"/>
      <c r="BO1386" s="15"/>
      <c r="BP1386" s="24"/>
      <c r="BQ1386" s="15"/>
      <c r="BR1386" s="24"/>
      <c r="BS1386" s="15"/>
      <c r="BT1386" s="24"/>
      <c r="BU1386" s="15"/>
      <c r="BV1386" s="24"/>
      <c r="BW1386" s="15"/>
      <c r="BX1386" s="24"/>
      <c r="BY1386" s="15"/>
      <c r="BZ1386" s="24"/>
      <c r="CA1386" s="15"/>
      <c r="CB1386" s="24"/>
      <c r="CC1386" s="15"/>
      <c r="CD1386" s="24"/>
      <c r="CE1386" s="15"/>
      <c r="CF1386" s="24"/>
      <c r="CG1386" s="15"/>
      <c r="CH1386" s="25"/>
      <c r="CI1386" s="15"/>
      <c r="CJ1386" s="25"/>
      <c r="CK1386" s="15"/>
      <c r="CL1386" s="25"/>
      <c r="CM1386" s="15"/>
      <c r="CN1386" s="25"/>
      <c r="CO1386" s="15"/>
      <c r="CP1386" s="25"/>
      <c r="CQ1386" s="15"/>
      <c r="CR1386" s="25"/>
      <c r="CS1386" s="15">
        <f t="shared" si="277"/>
        <v>0</v>
      </c>
      <c r="CT1386" s="15">
        <f t="shared" si="278"/>
        <v>51</v>
      </c>
      <c r="CU1386" s="15">
        <f t="shared" si="279"/>
        <v>1</v>
      </c>
      <c r="CV1386" s="15">
        <f t="shared" si="280"/>
        <v>0</v>
      </c>
      <c r="CW1386" s="15"/>
      <c r="CX1386" s="15"/>
      <c r="CY1386" s="15">
        <f t="shared" si="281"/>
        <v>0</v>
      </c>
      <c r="CZ1386" s="15">
        <f>GG1386</f>
        <v>0</v>
      </c>
      <c r="DA1386" s="19"/>
      <c r="DB1386" s="17"/>
      <c r="DC1386" s="15"/>
      <c r="DD1386" s="15"/>
      <c r="DE1386" s="17">
        <v>120</v>
      </c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7"/>
      <c r="DQ1386" s="15"/>
      <c r="DR1386" s="15"/>
      <c r="DS1386" s="15"/>
      <c r="DT1386" s="15"/>
      <c r="DU1386" s="15"/>
      <c r="DV1386" s="15"/>
      <c r="DW1386" s="15"/>
      <c r="DX1386" s="20"/>
      <c r="DY1386" s="15"/>
      <c r="DZ1386" s="20"/>
      <c r="EA1386" s="15"/>
      <c r="EB1386" s="20"/>
      <c r="EC1386" s="15">
        <v>20.399999999999999</v>
      </c>
      <c r="ED1386" s="20" t="s">
        <v>129</v>
      </c>
      <c r="EE1386" s="15"/>
      <c r="EF1386" s="20"/>
      <c r="EG1386" s="15"/>
      <c r="EH1386" s="20"/>
      <c r="EI1386" s="15"/>
      <c r="EJ1386" s="20"/>
      <c r="EK1386" s="15"/>
      <c r="EL1386" s="20"/>
      <c r="EM1386" s="15"/>
      <c r="EN1386" s="20"/>
      <c r="EO1386" s="15"/>
      <c r="EP1386" s="20"/>
      <c r="EQ1386" s="15"/>
      <c r="ER1386" s="20"/>
      <c r="ES1386" s="15"/>
      <c r="ET1386" s="20"/>
      <c r="EU1386" s="15"/>
      <c r="EV1386" s="20"/>
      <c r="EW1386" s="15">
        <v>51</v>
      </c>
      <c r="EX1386" s="20">
        <v>8</v>
      </c>
      <c r="EY1386" s="15"/>
      <c r="EZ1386" s="20"/>
      <c r="FA1386" s="15"/>
      <c r="FB1386" s="20"/>
      <c r="FC1386" s="15"/>
      <c r="FD1386" s="20"/>
      <c r="FE1386" s="15"/>
      <c r="FF1386" s="20"/>
      <c r="FG1386" s="15"/>
      <c r="FH1386" s="20"/>
      <c r="FI1386" s="15"/>
      <c r="FJ1386" s="20"/>
      <c r="FK1386" s="15"/>
      <c r="FL1386" s="20"/>
      <c r="FM1386" s="15"/>
      <c r="FN1386" s="20"/>
      <c r="FO1386" s="15"/>
      <c r="FP1386" s="20"/>
      <c r="FQ1386" s="15"/>
      <c r="FR1386" s="20"/>
      <c r="FS1386" s="15"/>
      <c r="FT1386" s="20"/>
      <c r="FU1386" s="15"/>
      <c r="FV1386" s="20"/>
      <c r="FW1386" s="15"/>
      <c r="FX1386" s="20"/>
      <c r="FY1386" s="15"/>
      <c r="FZ1386" s="20"/>
      <c r="GA1386" s="15"/>
      <c r="GB1386" s="20"/>
      <c r="GC1386" s="15"/>
      <c r="GD1386" s="20"/>
      <c r="GE1386" s="15"/>
      <c r="GF1386" s="20"/>
      <c r="GG1386" s="170"/>
    </row>
    <row r="1387" spans="1:189" s="2" customFormat="1" ht="15" customHeight="1" x14ac:dyDescent="0.3">
      <c r="A1387" s="17" t="s">
        <v>125</v>
      </c>
      <c r="B1387" s="15" t="s">
        <v>140</v>
      </c>
      <c r="C1387" s="15" t="s">
        <v>637</v>
      </c>
      <c r="D1387" s="15" t="s">
        <v>638</v>
      </c>
      <c r="E1387" s="15" t="str">
        <f t="shared" si="275"/>
        <v>Kendell De Leon Perez</v>
      </c>
      <c r="F1387" s="15" t="s">
        <v>135</v>
      </c>
      <c r="G1387" s="15">
        <v>999922131</v>
      </c>
      <c r="H1387" s="15">
        <f t="shared" si="276"/>
        <v>103</v>
      </c>
      <c r="I1387" s="15"/>
      <c r="J1387" s="17">
        <f>(O1387+P1387+R1387+S1387+T1387+U1387)/2</f>
        <v>43</v>
      </c>
      <c r="K1387" s="16"/>
      <c r="L1387" s="15"/>
      <c r="M1387" s="15"/>
      <c r="N1387" s="15"/>
      <c r="O1387" s="15">
        <f t="shared" ref="O1387:O1450" si="282">SUM(EE1387, EI1387, EK1387, EM1387)</f>
        <v>50</v>
      </c>
      <c r="P1387" s="15">
        <v>0</v>
      </c>
      <c r="Q1387" s="15">
        <f t="shared" ref="Q1387:Q1450" si="283">COUNT(DI1387:DV1387)</f>
        <v>0</v>
      </c>
      <c r="R1387" s="15">
        <v>0</v>
      </c>
      <c r="S1387" s="15">
        <v>0</v>
      </c>
      <c r="T1387" s="15">
        <f t="shared" ref="T1387:T1450" si="284">EC1387</f>
        <v>36</v>
      </c>
      <c r="U1387" s="15">
        <f t="shared" ref="U1387:U1450" si="285">SUM(EG1387)</f>
        <v>0</v>
      </c>
      <c r="V1387" s="15"/>
      <c r="W1387" s="15"/>
      <c r="X1387" s="15"/>
      <c r="Y1387" s="15"/>
      <c r="Z1387" s="16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>
        <f t="shared" si="277"/>
        <v>0</v>
      </c>
      <c r="CT1387" s="15">
        <f t="shared" si="278"/>
        <v>60</v>
      </c>
      <c r="CU1387" s="15">
        <f t="shared" si="279"/>
        <v>0</v>
      </c>
      <c r="CV1387" s="15">
        <f t="shared" si="280"/>
        <v>0</v>
      </c>
      <c r="CW1387" s="15"/>
      <c r="CX1387" s="15"/>
      <c r="CY1387" s="15">
        <f t="shared" si="281"/>
        <v>0</v>
      </c>
      <c r="CZ1387" s="15">
        <f>GG1387</f>
        <v>0</v>
      </c>
      <c r="DA1387" s="16"/>
      <c r="DB1387" s="15"/>
      <c r="DC1387" s="15"/>
      <c r="DD1387" s="15">
        <f>60*0.4</f>
        <v>24</v>
      </c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20"/>
      <c r="DY1387" s="15"/>
      <c r="DZ1387" s="20"/>
      <c r="EA1387" s="15"/>
      <c r="EB1387" s="20"/>
      <c r="EC1387" s="15">
        <f>90*0.4</f>
        <v>36</v>
      </c>
      <c r="ED1387" s="20"/>
      <c r="EE1387" s="15"/>
      <c r="EF1387" s="20"/>
      <c r="EG1387" s="15"/>
      <c r="EH1387" s="20"/>
      <c r="EI1387" s="15"/>
      <c r="EJ1387" s="20"/>
      <c r="EK1387" s="15">
        <v>50</v>
      </c>
      <c r="EL1387" s="20">
        <v>1</v>
      </c>
      <c r="EM1387" s="15"/>
      <c r="EN1387" s="20"/>
      <c r="EO1387" s="15"/>
      <c r="EP1387" s="20"/>
      <c r="EQ1387" s="15"/>
      <c r="ER1387" s="20"/>
      <c r="ES1387" s="15"/>
      <c r="ET1387" s="20"/>
      <c r="EU1387" s="15"/>
      <c r="EV1387" s="20"/>
      <c r="EW1387" s="15"/>
      <c r="EX1387" s="20"/>
      <c r="EY1387" s="15"/>
      <c r="EZ1387" s="20"/>
      <c r="FA1387" s="15"/>
      <c r="FB1387" s="20"/>
      <c r="FC1387" s="15"/>
      <c r="FD1387" s="20"/>
      <c r="FE1387" s="15"/>
      <c r="FF1387" s="20"/>
      <c r="FG1387" s="15"/>
      <c r="FH1387" s="20"/>
      <c r="FI1387" s="15"/>
      <c r="FJ1387" s="20"/>
      <c r="FK1387" s="15"/>
      <c r="FL1387" s="20"/>
      <c r="FM1387" s="15"/>
      <c r="FN1387" s="20"/>
      <c r="FO1387" s="15">
        <v>60</v>
      </c>
      <c r="FP1387" s="20"/>
      <c r="FQ1387" s="15"/>
      <c r="FR1387" s="20"/>
      <c r="FS1387" s="15"/>
      <c r="FT1387" s="20"/>
      <c r="FU1387" s="15"/>
      <c r="FV1387" s="20"/>
      <c r="FW1387" s="15"/>
      <c r="FX1387" s="20"/>
      <c r="FY1387" s="15"/>
      <c r="FZ1387" s="20"/>
      <c r="GA1387" s="15"/>
      <c r="GB1387" s="20"/>
      <c r="GC1387" s="15"/>
      <c r="GD1387" s="20"/>
      <c r="GE1387" s="15"/>
      <c r="GF1387" s="20"/>
      <c r="GG1387" s="170"/>
    </row>
    <row r="1388" spans="1:189" s="2" customFormat="1" ht="15" customHeight="1" x14ac:dyDescent="0.3">
      <c r="A1388" s="15" t="s">
        <v>130</v>
      </c>
      <c r="B1388" s="15" t="s">
        <v>142</v>
      </c>
      <c r="C1388" s="15" t="s">
        <v>1973</v>
      </c>
      <c r="D1388" s="15" t="s">
        <v>1974</v>
      </c>
      <c r="E1388" s="15" t="str">
        <f t="shared" si="275"/>
        <v>Yumi YEH</v>
      </c>
      <c r="F1388" s="15" t="s">
        <v>128</v>
      </c>
      <c r="G1388" s="15">
        <v>999922135</v>
      </c>
      <c r="H1388" s="15">
        <f t="shared" si="276"/>
        <v>30</v>
      </c>
      <c r="I1388" s="15"/>
      <c r="J1388" s="15"/>
      <c r="K1388" s="16"/>
      <c r="L1388" s="15"/>
      <c r="M1388" s="15"/>
      <c r="N1388" s="15"/>
      <c r="O1388" s="15">
        <f t="shared" si="282"/>
        <v>0</v>
      </c>
      <c r="P1388" s="15">
        <v>0</v>
      </c>
      <c r="Q1388" s="15">
        <f t="shared" si="283"/>
        <v>0</v>
      </c>
      <c r="R1388" s="15">
        <v>0</v>
      </c>
      <c r="S1388" s="15">
        <v>0</v>
      </c>
      <c r="T1388" s="15">
        <f t="shared" si="284"/>
        <v>0</v>
      </c>
      <c r="U1388" s="15">
        <f t="shared" si="285"/>
        <v>0</v>
      </c>
      <c r="V1388" s="15"/>
      <c r="W1388" s="15"/>
      <c r="X1388" s="15"/>
      <c r="Y1388" s="15"/>
      <c r="Z1388" s="16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>
        <f t="shared" si="277"/>
        <v>0</v>
      </c>
      <c r="CT1388" s="15">
        <f t="shared" si="278"/>
        <v>30</v>
      </c>
      <c r="CU1388" s="15">
        <f t="shared" si="279"/>
        <v>1</v>
      </c>
      <c r="CV1388" s="15">
        <f t="shared" si="280"/>
        <v>0</v>
      </c>
      <c r="CW1388" s="15"/>
      <c r="CX1388" s="15"/>
      <c r="CY1388" s="15">
        <f t="shared" si="281"/>
        <v>0</v>
      </c>
      <c r="CZ1388" s="15">
        <f>GG1388</f>
        <v>0</v>
      </c>
      <c r="DA1388" s="16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20"/>
      <c r="DY1388" s="15"/>
      <c r="DZ1388" s="20"/>
      <c r="EA1388" s="15"/>
      <c r="EB1388" s="20"/>
      <c r="EC1388" s="15"/>
      <c r="ED1388" s="20"/>
      <c r="EE1388" s="15"/>
      <c r="EF1388" s="20"/>
      <c r="EG1388" s="15"/>
      <c r="EH1388" s="20"/>
      <c r="EI1388" s="15"/>
      <c r="EJ1388" s="20"/>
      <c r="EK1388" s="15"/>
      <c r="EL1388" s="20"/>
      <c r="EM1388" s="15"/>
      <c r="EN1388" s="20"/>
      <c r="EO1388" s="15"/>
      <c r="EP1388" s="20"/>
      <c r="EQ1388" s="15"/>
      <c r="ER1388" s="20"/>
      <c r="ES1388" s="15"/>
      <c r="ET1388" s="20"/>
      <c r="EU1388" s="15"/>
      <c r="EV1388" s="20"/>
      <c r="EW1388" s="15"/>
      <c r="EX1388" s="20"/>
      <c r="EY1388" s="15"/>
      <c r="EZ1388" s="20"/>
      <c r="FA1388" s="15"/>
      <c r="FB1388" s="20"/>
      <c r="FC1388" s="15"/>
      <c r="FD1388" s="20"/>
      <c r="FE1388" s="15"/>
      <c r="FF1388" s="20"/>
      <c r="FG1388" s="15"/>
      <c r="FH1388" s="20"/>
      <c r="FI1388" s="15"/>
      <c r="FJ1388" s="20"/>
      <c r="FK1388" s="15">
        <v>30</v>
      </c>
      <c r="FL1388" s="20">
        <v>1</v>
      </c>
      <c r="FM1388" s="15"/>
      <c r="FN1388" s="20"/>
      <c r="FO1388" s="15"/>
      <c r="FP1388" s="20"/>
      <c r="FQ1388" s="15"/>
      <c r="FR1388" s="20"/>
      <c r="FS1388" s="15"/>
      <c r="FT1388" s="20"/>
      <c r="FU1388" s="15"/>
      <c r="FV1388" s="20"/>
      <c r="FW1388" s="15"/>
      <c r="FX1388" s="20"/>
      <c r="FY1388" s="15"/>
      <c r="FZ1388" s="20"/>
      <c r="GA1388" s="15"/>
      <c r="GB1388" s="20"/>
      <c r="GC1388" s="15"/>
      <c r="GD1388" s="20"/>
      <c r="GE1388" s="15"/>
      <c r="GF1388" s="20"/>
      <c r="GG1388" s="170"/>
    </row>
    <row r="1389" spans="1:189" s="2" customFormat="1" ht="15" customHeight="1" x14ac:dyDescent="0.3">
      <c r="A1389" s="17" t="s">
        <v>130</v>
      </c>
      <c r="B1389" s="17" t="s">
        <v>142</v>
      </c>
      <c r="C1389" s="17" t="s">
        <v>174</v>
      </c>
      <c r="D1389" s="17" t="s">
        <v>1106</v>
      </c>
      <c r="E1389" s="15" t="str">
        <f t="shared" si="275"/>
        <v>Joshua Kim</v>
      </c>
      <c r="F1389" s="17" t="s">
        <v>135</v>
      </c>
      <c r="G1389" s="17">
        <v>999922139</v>
      </c>
      <c r="H1389" s="15">
        <f t="shared" si="276"/>
        <v>51</v>
      </c>
      <c r="I1389" s="15"/>
      <c r="J1389" s="15"/>
      <c r="K1389" s="16"/>
      <c r="L1389" s="15"/>
      <c r="M1389" s="15"/>
      <c r="N1389" s="15"/>
      <c r="O1389" s="15">
        <f t="shared" si="282"/>
        <v>0</v>
      </c>
      <c r="P1389" s="15">
        <v>0</v>
      </c>
      <c r="Q1389" s="15">
        <f t="shared" si="283"/>
        <v>0</v>
      </c>
      <c r="R1389" s="15">
        <v>0</v>
      </c>
      <c r="S1389" s="15">
        <v>0</v>
      </c>
      <c r="T1389" s="15">
        <f t="shared" si="284"/>
        <v>51</v>
      </c>
      <c r="U1389" s="15">
        <f t="shared" si="285"/>
        <v>0</v>
      </c>
      <c r="V1389" s="15"/>
      <c r="W1389" s="15"/>
      <c r="X1389" s="15"/>
      <c r="Y1389" s="15"/>
      <c r="Z1389" s="16"/>
      <c r="AA1389" s="15"/>
      <c r="AB1389" s="24"/>
      <c r="AC1389" s="15"/>
      <c r="AD1389" s="15"/>
      <c r="AE1389" s="15"/>
      <c r="AF1389" s="15"/>
      <c r="AG1389" s="15"/>
      <c r="AH1389" s="24"/>
      <c r="AI1389" s="15"/>
      <c r="AJ1389" s="15"/>
      <c r="AK1389" s="15"/>
      <c r="AL1389" s="15"/>
      <c r="AM1389" s="15"/>
      <c r="AN1389" s="24"/>
      <c r="AO1389" s="15"/>
      <c r="AP1389" s="24"/>
      <c r="AQ1389" s="15"/>
      <c r="AR1389" s="24"/>
      <c r="AS1389" s="15"/>
      <c r="AT1389" s="24"/>
      <c r="AU1389" s="15"/>
      <c r="AV1389" s="24"/>
      <c r="AW1389" s="15"/>
      <c r="AX1389" s="24"/>
      <c r="AY1389" s="15"/>
      <c r="AZ1389" s="15"/>
      <c r="BA1389" s="15"/>
      <c r="BB1389" s="15"/>
      <c r="BC1389" s="15"/>
      <c r="BD1389" s="15"/>
      <c r="BE1389" s="15"/>
      <c r="BF1389" s="24"/>
      <c r="BG1389" s="15"/>
      <c r="BH1389" s="24"/>
      <c r="BI1389" s="15"/>
      <c r="BJ1389" s="24"/>
      <c r="BK1389" s="15"/>
      <c r="BL1389" s="24"/>
      <c r="BM1389" s="15"/>
      <c r="BN1389" s="24"/>
      <c r="BO1389" s="15"/>
      <c r="BP1389" s="24"/>
      <c r="BQ1389" s="15"/>
      <c r="BR1389" s="24"/>
      <c r="BS1389" s="15"/>
      <c r="BT1389" s="24"/>
      <c r="BU1389" s="15"/>
      <c r="BV1389" s="24"/>
      <c r="BW1389" s="15"/>
      <c r="BX1389" s="24"/>
      <c r="BY1389" s="15"/>
      <c r="BZ1389" s="24"/>
      <c r="CA1389" s="15"/>
      <c r="CB1389" s="24"/>
      <c r="CC1389" s="15"/>
      <c r="CD1389" s="24"/>
      <c r="CE1389" s="15"/>
      <c r="CF1389" s="24"/>
      <c r="CG1389" s="15"/>
      <c r="CH1389" s="25"/>
      <c r="CI1389" s="15"/>
      <c r="CJ1389" s="25"/>
      <c r="CK1389" s="15"/>
      <c r="CL1389" s="25"/>
      <c r="CM1389" s="15"/>
      <c r="CN1389" s="25"/>
      <c r="CO1389" s="15"/>
      <c r="CP1389" s="25"/>
      <c r="CQ1389" s="15"/>
      <c r="CR1389" s="25"/>
      <c r="CS1389" s="15">
        <f t="shared" si="277"/>
        <v>0</v>
      </c>
      <c r="CT1389" s="15">
        <f t="shared" si="278"/>
        <v>0</v>
      </c>
      <c r="CU1389" s="15">
        <f t="shared" si="279"/>
        <v>0</v>
      </c>
      <c r="CV1389" s="15">
        <f t="shared" si="280"/>
        <v>0</v>
      </c>
      <c r="CW1389" s="15"/>
      <c r="CX1389" s="15"/>
      <c r="CY1389" s="15">
        <f t="shared" si="281"/>
        <v>0</v>
      </c>
      <c r="CZ1389" s="15">
        <f>GG1389</f>
        <v>0</v>
      </c>
      <c r="DA1389" s="19"/>
      <c r="DB1389" s="17"/>
      <c r="DC1389" s="15"/>
      <c r="DD1389" s="15"/>
      <c r="DE1389" s="17">
        <v>58</v>
      </c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7"/>
      <c r="DQ1389" s="15"/>
      <c r="DR1389" s="15"/>
      <c r="DS1389" s="15"/>
      <c r="DT1389" s="15"/>
      <c r="DU1389" s="15"/>
      <c r="DV1389" s="15"/>
      <c r="DW1389" s="15"/>
      <c r="DX1389" s="20"/>
      <c r="DY1389" s="15"/>
      <c r="DZ1389" s="20"/>
      <c r="EA1389" s="15"/>
      <c r="EB1389" s="20"/>
      <c r="EC1389" s="15">
        <v>51</v>
      </c>
      <c r="ED1389" s="20" t="s">
        <v>129</v>
      </c>
      <c r="EE1389" s="15"/>
      <c r="EF1389" s="20"/>
      <c r="EG1389" s="15"/>
      <c r="EH1389" s="20"/>
      <c r="EI1389" s="15"/>
      <c r="EJ1389" s="20"/>
      <c r="EK1389" s="15"/>
      <c r="EL1389" s="20"/>
      <c r="EM1389" s="15"/>
      <c r="EN1389" s="20"/>
      <c r="EO1389" s="15"/>
      <c r="EP1389" s="20"/>
      <c r="EQ1389" s="15"/>
      <c r="ER1389" s="20"/>
      <c r="ES1389" s="15"/>
      <c r="ET1389" s="20"/>
      <c r="EU1389" s="15"/>
      <c r="EV1389" s="20"/>
      <c r="EW1389" s="15"/>
      <c r="EX1389" s="20"/>
      <c r="EY1389" s="15"/>
      <c r="EZ1389" s="20"/>
      <c r="FA1389" s="15"/>
      <c r="FB1389" s="20"/>
      <c r="FC1389" s="15"/>
      <c r="FD1389" s="20"/>
      <c r="FE1389" s="15"/>
      <c r="FF1389" s="20"/>
      <c r="FG1389" s="15"/>
      <c r="FH1389" s="20"/>
      <c r="FI1389" s="15"/>
      <c r="FJ1389" s="20"/>
      <c r="FK1389" s="15"/>
      <c r="FL1389" s="20"/>
      <c r="FM1389" s="15"/>
      <c r="FN1389" s="20"/>
      <c r="FO1389" s="15"/>
      <c r="FP1389" s="20"/>
      <c r="FQ1389" s="15"/>
      <c r="FR1389" s="20"/>
      <c r="FS1389" s="15"/>
      <c r="FT1389" s="20"/>
      <c r="FU1389" s="15"/>
      <c r="FV1389" s="20"/>
      <c r="FW1389" s="15"/>
      <c r="FX1389" s="20"/>
      <c r="FY1389" s="15"/>
      <c r="FZ1389" s="20"/>
      <c r="GA1389" s="15"/>
      <c r="GB1389" s="20"/>
      <c r="GC1389" s="15"/>
      <c r="GD1389" s="20"/>
      <c r="GE1389" s="15"/>
      <c r="GF1389" s="20"/>
      <c r="GG1389" s="170"/>
    </row>
    <row r="1390" spans="1:189" s="2" customFormat="1" ht="15" customHeight="1" x14ac:dyDescent="0.3">
      <c r="A1390" s="15" t="s">
        <v>130</v>
      </c>
      <c r="B1390" s="15" t="s">
        <v>138</v>
      </c>
      <c r="C1390" s="15" t="s">
        <v>274</v>
      </c>
      <c r="D1390" s="15" t="s">
        <v>2076</v>
      </c>
      <c r="E1390" s="15" t="str">
        <f t="shared" si="275"/>
        <v>Emma Jablon</v>
      </c>
      <c r="F1390" s="17" t="s">
        <v>128</v>
      </c>
      <c r="G1390" s="15">
        <v>999922155</v>
      </c>
      <c r="H1390" s="15">
        <f t="shared" si="276"/>
        <v>42</v>
      </c>
      <c r="I1390" s="15"/>
      <c r="J1390" s="17">
        <f>(O1390+P1390+R1390+S1390+T1390+U1390)/2</f>
        <v>42</v>
      </c>
      <c r="K1390" s="16"/>
      <c r="L1390" s="15"/>
      <c r="M1390" s="15"/>
      <c r="N1390" s="15"/>
      <c r="O1390" s="15">
        <f t="shared" si="282"/>
        <v>0</v>
      </c>
      <c r="P1390" s="15">
        <v>0</v>
      </c>
      <c r="Q1390" s="15">
        <f t="shared" si="283"/>
        <v>0</v>
      </c>
      <c r="R1390" s="15">
        <v>0</v>
      </c>
      <c r="S1390" s="15">
        <v>0</v>
      </c>
      <c r="T1390" s="15">
        <f t="shared" si="284"/>
        <v>84</v>
      </c>
      <c r="U1390" s="15">
        <f t="shared" si="285"/>
        <v>0</v>
      </c>
      <c r="V1390" s="15"/>
      <c r="W1390" s="15"/>
      <c r="X1390" s="15"/>
      <c r="Y1390" s="15"/>
      <c r="Z1390" s="16"/>
      <c r="AA1390" s="15"/>
      <c r="AB1390" s="24"/>
      <c r="AC1390" s="15"/>
      <c r="AD1390" s="15"/>
      <c r="AE1390" s="15"/>
      <c r="AF1390" s="15"/>
      <c r="AG1390" s="15"/>
      <c r="AH1390" s="24"/>
      <c r="AI1390" s="15"/>
      <c r="AJ1390" s="15"/>
      <c r="AK1390" s="15"/>
      <c r="AL1390" s="15"/>
      <c r="AM1390" s="15"/>
      <c r="AN1390" s="24"/>
      <c r="AO1390" s="15"/>
      <c r="AP1390" s="24"/>
      <c r="AQ1390" s="15"/>
      <c r="AR1390" s="24"/>
      <c r="AS1390" s="15"/>
      <c r="AT1390" s="24"/>
      <c r="AU1390" s="15"/>
      <c r="AV1390" s="24"/>
      <c r="AW1390" s="15"/>
      <c r="AX1390" s="24"/>
      <c r="AY1390" s="15"/>
      <c r="AZ1390" s="15"/>
      <c r="BA1390" s="15"/>
      <c r="BB1390" s="15"/>
      <c r="BC1390" s="15"/>
      <c r="BD1390" s="15"/>
      <c r="BE1390" s="15"/>
      <c r="BF1390" s="24"/>
      <c r="BG1390" s="15"/>
      <c r="BH1390" s="24"/>
      <c r="BI1390" s="15"/>
      <c r="BJ1390" s="24"/>
      <c r="BK1390" s="15"/>
      <c r="BL1390" s="24"/>
      <c r="BM1390" s="15"/>
      <c r="BN1390" s="24"/>
      <c r="BO1390" s="15"/>
      <c r="BP1390" s="24"/>
      <c r="BQ1390" s="15"/>
      <c r="BR1390" s="24"/>
      <c r="BS1390" s="15"/>
      <c r="BT1390" s="24"/>
      <c r="BU1390" s="15"/>
      <c r="BV1390" s="24"/>
      <c r="BW1390" s="15"/>
      <c r="BX1390" s="24"/>
      <c r="BY1390" s="15"/>
      <c r="BZ1390" s="24"/>
      <c r="CA1390" s="15"/>
      <c r="CB1390" s="24"/>
      <c r="CC1390" s="15"/>
      <c r="CD1390" s="24"/>
      <c r="CE1390" s="15"/>
      <c r="CF1390" s="24"/>
      <c r="CG1390" s="15"/>
      <c r="CH1390" s="25"/>
      <c r="CI1390" s="15"/>
      <c r="CJ1390" s="25"/>
      <c r="CK1390" s="15"/>
      <c r="CL1390" s="25"/>
      <c r="CM1390" s="15"/>
      <c r="CN1390" s="25"/>
      <c r="CO1390" s="15"/>
      <c r="CP1390" s="25"/>
      <c r="CQ1390" s="15"/>
      <c r="CR1390" s="25"/>
      <c r="CS1390" s="15">
        <f t="shared" si="277"/>
        <v>0</v>
      </c>
      <c r="CT1390" s="15">
        <f t="shared" si="278"/>
        <v>0</v>
      </c>
      <c r="CU1390" s="15">
        <f t="shared" si="279"/>
        <v>0</v>
      </c>
      <c r="CV1390" s="15">
        <f t="shared" si="280"/>
        <v>0</v>
      </c>
      <c r="CW1390" s="15"/>
      <c r="CX1390" s="15"/>
      <c r="CY1390" s="15">
        <f t="shared" si="281"/>
        <v>0</v>
      </c>
      <c r="CZ1390" s="15">
        <f>GG1390</f>
        <v>0</v>
      </c>
      <c r="DA1390" s="19"/>
      <c r="DB1390" s="17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7"/>
      <c r="DQ1390" s="15"/>
      <c r="DR1390" s="15"/>
      <c r="DS1390" s="15"/>
      <c r="DT1390" s="15"/>
      <c r="DU1390" s="15"/>
      <c r="DV1390" s="15"/>
      <c r="DW1390" s="15">
        <v>79</v>
      </c>
      <c r="DX1390" s="20">
        <v>3</v>
      </c>
      <c r="DY1390" s="15"/>
      <c r="DZ1390" s="20"/>
      <c r="EA1390" s="15"/>
      <c r="EB1390" s="20"/>
      <c r="EC1390" s="15">
        <v>84</v>
      </c>
      <c r="ED1390" s="20">
        <v>5</v>
      </c>
      <c r="EE1390" s="15"/>
      <c r="EF1390" s="20"/>
      <c r="EG1390" s="15"/>
      <c r="EH1390" s="20"/>
      <c r="EI1390" s="15"/>
      <c r="EJ1390" s="20"/>
      <c r="EK1390" s="15"/>
      <c r="EL1390" s="20"/>
      <c r="EM1390" s="15"/>
      <c r="EN1390" s="20"/>
      <c r="EO1390" s="15"/>
      <c r="EP1390" s="20"/>
      <c r="EQ1390" s="15"/>
      <c r="ER1390" s="20"/>
      <c r="ES1390" s="15"/>
      <c r="ET1390" s="20"/>
      <c r="EU1390" s="15"/>
      <c r="EV1390" s="20"/>
      <c r="EW1390" s="15"/>
      <c r="EX1390" s="20"/>
      <c r="EY1390" s="15"/>
      <c r="EZ1390" s="20"/>
      <c r="FA1390" s="15"/>
      <c r="FB1390" s="20"/>
      <c r="FC1390" s="15"/>
      <c r="FD1390" s="20"/>
      <c r="FE1390" s="15"/>
      <c r="FF1390" s="20"/>
      <c r="FG1390" s="15"/>
      <c r="FH1390" s="20"/>
      <c r="FI1390" s="15"/>
      <c r="FJ1390" s="20"/>
      <c r="FK1390" s="15"/>
      <c r="FL1390" s="20"/>
      <c r="FM1390" s="15"/>
      <c r="FN1390" s="20"/>
      <c r="FO1390" s="15"/>
      <c r="FP1390" s="20"/>
      <c r="FQ1390" s="15"/>
      <c r="FR1390" s="20"/>
      <c r="FS1390" s="15"/>
      <c r="FT1390" s="20"/>
      <c r="FU1390" s="15"/>
      <c r="FV1390" s="20"/>
      <c r="FW1390" s="15"/>
      <c r="FX1390" s="20"/>
      <c r="FY1390" s="15"/>
      <c r="FZ1390" s="20"/>
      <c r="GA1390" s="15"/>
      <c r="GB1390" s="20"/>
      <c r="GC1390" s="15"/>
      <c r="GD1390" s="20"/>
      <c r="GE1390" s="15"/>
      <c r="GF1390" s="20"/>
      <c r="GG1390" s="170"/>
    </row>
    <row r="1391" spans="1:189" s="2" customFormat="1" ht="15" customHeight="1" x14ac:dyDescent="0.3">
      <c r="A1391" s="17" t="s">
        <v>125</v>
      </c>
      <c r="B1391" s="17" t="s">
        <v>134</v>
      </c>
      <c r="C1391" s="17" t="s">
        <v>2011</v>
      </c>
      <c r="D1391" s="17" t="s">
        <v>2012</v>
      </c>
      <c r="E1391" s="15" t="str">
        <f t="shared" si="275"/>
        <v>Terri Dao</v>
      </c>
      <c r="F1391" s="17" t="s">
        <v>128</v>
      </c>
      <c r="G1391" s="17">
        <v>999922180</v>
      </c>
      <c r="H1391" s="15">
        <f t="shared" si="276"/>
        <v>45</v>
      </c>
      <c r="I1391" s="15"/>
      <c r="J1391" s="15"/>
      <c r="K1391" s="16"/>
      <c r="L1391" s="15"/>
      <c r="M1391" s="15"/>
      <c r="N1391" s="15"/>
      <c r="O1391" s="15">
        <f t="shared" si="282"/>
        <v>0</v>
      </c>
      <c r="P1391" s="15">
        <v>0</v>
      </c>
      <c r="Q1391" s="15">
        <f t="shared" si="283"/>
        <v>0</v>
      </c>
      <c r="R1391" s="15">
        <v>0</v>
      </c>
      <c r="S1391" s="15">
        <v>0</v>
      </c>
      <c r="T1391" s="15">
        <f t="shared" si="284"/>
        <v>0</v>
      </c>
      <c r="U1391" s="15">
        <f t="shared" si="285"/>
        <v>0</v>
      </c>
      <c r="V1391" s="15"/>
      <c r="W1391" s="15"/>
      <c r="X1391" s="15"/>
      <c r="Y1391" s="15"/>
      <c r="Z1391" s="16"/>
      <c r="AA1391" s="15"/>
      <c r="AB1391" s="24"/>
      <c r="AC1391" s="15"/>
      <c r="AD1391" s="15"/>
      <c r="AE1391" s="15"/>
      <c r="AF1391" s="15"/>
      <c r="AG1391" s="15"/>
      <c r="AH1391" s="24"/>
      <c r="AI1391" s="15"/>
      <c r="AJ1391" s="15"/>
      <c r="AK1391" s="15"/>
      <c r="AL1391" s="15"/>
      <c r="AM1391" s="15"/>
      <c r="AN1391" s="24"/>
      <c r="AO1391" s="15"/>
      <c r="AP1391" s="24"/>
      <c r="AQ1391" s="15"/>
      <c r="AR1391" s="24"/>
      <c r="AS1391" s="15"/>
      <c r="AT1391" s="24"/>
      <c r="AU1391" s="15"/>
      <c r="AV1391" s="24"/>
      <c r="AW1391" s="15"/>
      <c r="AX1391" s="24"/>
      <c r="AY1391" s="15"/>
      <c r="AZ1391" s="15"/>
      <c r="BA1391" s="15"/>
      <c r="BB1391" s="15"/>
      <c r="BC1391" s="15"/>
      <c r="BD1391" s="15"/>
      <c r="BE1391" s="15"/>
      <c r="BF1391" s="24"/>
      <c r="BG1391" s="15"/>
      <c r="BH1391" s="24"/>
      <c r="BI1391" s="15"/>
      <c r="BJ1391" s="24"/>
      <c r="BK1391" s="15"/>
      <c r="BL1391" s="24"/>
      <c r="BM1391" s="15"/>
      <c r="BN1391" s="24"/>
      <c r="BO1391" s="15"/>
      <c r="BP1391" s="24"/>
      <c r="BQ1391" s="15"/>
      <c r="BR1391" s="24"/>
      <c r="BS1391" s="15"/>
      <c r="BT1391" s="24"/>
      <c r="BU1391" s="15"/>
      <c r="BV1391" s="24"/>
      <c r="BW1391" s="15"/>
      <c r="BX1391" s="24"/>
      <c r="BY1391" s="15"/>
      <c r="BZ1391" s="24"/>
      <c r="CA1391" s="15"/>
      <c r="CB1391" s="24"/>
      <c r="CC1391" s="15"/>
      <c r="CD1391" s="24"/>
      <c r="CE1391" s="15"/>
      <c r="CF1391" s="24"/>
      <c r="CG1391" s="15"/>
      <c r="CH1391" s="25"/>
      <c r="CI1391" s="15"/>
      <c r="CJ1391" s="25"/>
      <c r="CK1391" s="15"/>
      <c r="CL1391" s="25"/>
      <c r="CM1391" s="15"/>
      <c r="CN1391" s="25"/>
      <c r="CO1391" s="15"/>
      <c r="CP1391" s="25"/>
      <c r="CQ1391" s="15"/>
      <c r="CR1391" s="25"/>
      <c r="CS1391" s="15">
        <f t="shared" si="277"/>
        <v>0</v>
      </c>
      <c r="CT1391" s="15">
        <f t="shared" si="278"/>
        <v>45</v>
      </c>
      <c r="CU1391" s="15">
        <f t="shared" si="279"/>
        <v>1</v>
      </c>
      <c r="CV1391" s="15">
        <f t="shared" si="280"/>
        <v>0</v>
      </c>
      <c r="CW1391" s="15"/>
      <c r="CX1391" s="15"/>
      <c r="CY1391" s="15">
        <f t="shared" si="281"/>
        <v>0</v>
      </c>
      <c r="CZ1391" s="15">
        <f>GG1391</f>
        <v>0</v>
      </c>
      <c r="DA1391" s="19"/>
      <c r="DB1391" s="17"/>
      <c r="DC1391" s="15"/>
      <c r="DD1391" s="15"/>
      <c r="DE1391" s="17">
        <f>0.4*60</f>
        <v>24</v>
      </c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7"/>
      <c r="DQ1391" s="15"/>
      <c r="DR1391" s="15"/>
      <c r="DS1391" s="15"/>
      <c r="DT1391" s="15"/>
      <c r="DU1391" s="15"/>
      <c r="DV1391" s="15"/>
      <c r="DW1391" s="15"/>
      <c r="DX1391" s="20"/>
      <c r="DY1391" s="15"/>
      <c r="DZ1391" s="20"/>
      <c r="EA1391" s="15"/>
      <c r="EB1391" s="20"/>
      <c r="EC1391" s="15"/>
      <c r="ED1391" s="20"/>
      <c r="EE1391" s="15"/>
      <c r="EF1391" s="20"/>
      <c r="EG1391" s="15"/>
      <c r="EH1391" s="20"/>
      <c r="EI1391" s="15"/>
      <c r="EJ1391" s="20"/>
      <c r="EK1391" s="15"/>
      <c r="EL1391" s="20"/>
      <c r="EM1391" s="15"/>
      <c r="EN1391" s="20"/>
      <c r="EO1391" s="15"/>
      <c r="EP1391" s="20"/>
      <c r="EQ1391" s="15"/>
      <c r="ER1391" s="20"/>
      <c r="ES1391" s="15"/>
      <c r="ET1391" s="20"/>
      <c r="EU1391" s="15"/>
      <c r="EV1391" s="20"/>
      <c r="EW1391" s="15">
        <v>45</v>
      </c>
      <c r="EX1391" s="20">
        <v>2</v>
      </c>
      <c r="EY1391" s="15"/>
      <c r="EZ1391" s="20"/>
      <c r="FA1391" s="15"/>
      <c r="FB1391" s="20"/>
      <c r="FC1391" s="15"/>
      <c r="FD1391" s="20"/>
      <c r="FE1391" s="15"/>
      <c r="FF1391" s="20"/>
      <c r="FG1391" s="15"/>
      <c r="FH1391" s="20"/>
      <c r="FI1391" s="15"/>
      <c r="FJ1391" s="20"/>
      <c r="FK1391" s="15"/>
      <c r="FL1391" s="20"/>
      <c r="FM1391" s="15"/>
      <c r="FN1391" s="20"/>
      <c r="FO1391" s="15"/>
      <c r="FP1391" s="20"/>
      <c r="FQ1391" s="15"/>
      <c r="FR1391" s="20"/>
      <c r="FS1391" s="15"/>
      <c r="FT1391" s="20"/>
      <c r="FU1391" s="15"/>
      <c r="FV1391" s="20"/>
      <c r="FW1391" s="15"/>
      <c r="FX1391" s="20"/>
      <c r="FY1391" s="15"/>
      <c r="FZ1391" s="20"/>
      <c r="GA1391" s="15"/>
      <c r="GB1391" s="20"/>
      <c r="GC1391" s="15"/>
      <c r="GD1391" s="20"/>
      <c r="GE1391" s="15"/>
      <c r="GF1391" s="20"/>
      <c r="GG1391" s="170"/>
    </row>
    <row r="1392" spans="1:189" s="2" customFormat="1" ht="15" customHeight="1" x14ac:dyDescent="0.3">
      <c r="A1392" s="15" t="s">
        <v>130</v>
      </c>
      <c r="B1392" s="15" t="s">
        <v>140</v>
      </c>
      <c r="C1392" s="15" t="s">
        <v>774</v>
      </c>
      <c r="D1392" s="15" t="s">
        <v>1650</v>
      </c>
      <c r="E1392" s="15" t="str">
        <f t="shared" si="275"/>
        <v>Stella Roussey</v>
      </c>
      <c r="F1392" s="15" t="s">
        <v>128</v>
      </c>
      <c r="G1392" s="15">
        <v>999922187</v>
      </c>
      <c r="H1392" s="15">
        <f t="shared" si="276"/>
        <v>68</v>
      </c>
      <c r="I1392" s="15"/>
      <c r="J1392" s="15"/>
      <c r="K1392" s="16"/>
      <c r="L1392" s="15"/>
      <c r="M1392" s="15"/>
      <c r="N1392" s="15"/>
      <c r="O1392" s="15">
        <f t="shared" si="282"/>
        <v>0</v>
      </c>
      <c r="P1392" s="15">
        <v>0</v>
      </c>
      <c r="Q1392" s="15">
        <f t="shared" si="283"/>
        <v>0</v>
      </c>
      <c r="R1392" s="15">
        <v>0</v>
      </c>
      <c r="S1392" s="15">
        <v>0</v>
      </c>
      <c r="T1392" s="15">
        <f t="shared" si="284"/>
        <v>0</v>
      </c>
      <c r="U1392" s="15">
        <f t="shared" si="285"/>
        <v>0</v>
      </c>
      <c r="V1392" s="15"/>
      <c r="W1392" s="15"/>
      <c r="X1392" s="15"/>
      <c r="Y1392" s="15"/>
      <c r="Z1392" s="16"/>
      <c r="AA1392" s="15"/>
      <c r="AB1392" s="15"/>
      <c r="AC1392" s="15"/>
      <c r="AD1392" s="15"/>
      <c r="AE1392" s="15"/>
      <c r="AF1392" s="24"/>
      <c r="AG1392" s="15"/>
      <c r="AH1392" s="24"/>
      <c r="AI1392" s="15"/>
      <c r="AJ1392" s="24"/>
      <c r="AK1392" s="15"/>
      <c r="AL1392" s="24"/>
      <c r="AM1392" s="15"/>
      <c r="AN1392" s="24"/>
      <c r="AO1392" s="15"/>
      <c r="AP1392" s="24"/>
      <c r="AQ1392" s="15"/>
      <c r="AR1392" s="24"/>
      <c r="AS1392" s="15"/>
      <c r="AT1392" s="24"/>
      <c r="AU1392" s="15"/>
      <c r="AV1392" s="24"/>
      <c r="AW1392" s="15"/>
      <c r="AX1392" s="24"/>
      <c r="AY1392" s="15"/>
      <c r="AZ1392" s="15"/>
      <c r="BA1392" s="15"/>
      <c r="BB1392" s="24"/>
      <c r="BC1392" s="15"/>
      <c r="BD1392" s="24"/>
      <c r="BE1392" s="15"/>
      <c r="BF1392" s="24"/>
      <c r="BG1392" s="15"/>
      <c r="BH1392" s="24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24"/>
      <c r="CQ1392" s="15"/>
      <c r="CR1392" s="24"/>
      <c r="CS1392" s="15">
        <f t="shared" si="277"/>
        <v>0</v>
      </c>
      <c r="CT1392" s="15">
        <f t="shared" si="278"/>
        <v>68</v>
      </c>
      <c r="CU1392" s="15">
        <f t="shared" si="279"/>
        <v>1</v>
      </c>
      <c r="CV1392" s="15">
        <f t="shared" si="280"/>
        <v>0</v>
      </c>
      <c r="CW1392" s="15"/>
      <c r="CX1392" s="15"/>
      <c r="CY1392" s="15">
        <f t="shared" si="281"/>
        <v>0</v>
      </c>
      <c r="CZ1392" s="15">
        <f>GG1392</f>
        <v>0</v>
      </c>
      <c r="DA1392" s="20"/>
      <c r="DB1392" s="17"/>
      <c r="DC1392" s="15"/>
      <c r="DD1392" s="15">
        <v>58</v>
      </c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7"/>
      <c r="DQ1392" s="15"/>
      <c r="DR1392" s="15"/>
      <c r="DS1392" s="15"/>
      <c r="DT1392" s="15"/>
      <c r="DU1392" s="15"/>
      <c r="DV1392" s="15"/>
      <c r="DW1392" s="15">
        <v>31.6</v>
      </c>
      <c r="DX1392" s="20">
        <v>3</v>
      </c>
      <c r="DY1392" s="15"/>
      <c r="DZ1392" s="20"/>
      <c r="EA1392" s="15"/>
      <c r="EB1392" s="20"/>
      <c r="EC1392" s="15"/>
      <c r="ED1392" s="20"/>
      <c r="EE1392" s="15"/>
      <c r="EF1392" s="20"/>
      <c r="EG1392" s="15"/>
      <c r="EH1392" s="20"/>
      <c r="EI1392" s="15"/>
      <c r="EJ1392" s="20"/>
      <c r="EK1392" s="15"/>
      <c r="EL1392" s="20"/>
      <c r="EM1392" s="15"/>
      <c r="EN1392" s="20"/>
      <c r="EO1392" s="15"/>
      <c r="EP1392" s="20"/>
      <c r="EQ1392" s="15"/>
      <c r="ER1392" s="20"/>
      <c r="ES1392" s="15"/>
      <c r="ET1392" s="20"/>
      <c r="EU1392" s="15"/>
      <c r="EV1392" s="20"/>
      <c r="EW1392" s="15"/>
      <c r="EX1392" s="20"/>
      <c r="EY1392" s="15"/>
      <c r="EZ1392" s="20"/>
      <c r="FA1392" s="15"/>
      <c r="FB1392" s="20"/>
      <c r="FC1392" s="15"/>
      <c r="FD1392" s="20"/>
      <c r="FE1392" s="15"/>
      <c r="FF1392" s="20"/>
      <c r="FG1392" s="15">
        <v>68</v>
      </c>
      <c r="FH1392" s="20">
        <v>3</v>
      </c>
      <c r="FI1392" s="15"/>
      <c r="FJ1392" s="20"/>
      <c r="FK1392" s="15"/>
      <c r="FL1392" s="20"/>
      <c r="FM1392" s="15"/>
      <c r="FN1392" s="20"/>
      <c r="FO1392" s="15"/>
      <c r="FP1392" s="20"/>
      <c r="FQ1392" s="15"/>
      <c r="FR1392" s="20"/>
      <c r="FS1392" s="15"/>
      <c r="FT1392" s="20"/>
      <c r="FU1392" s="15"/>
      <c r="FV1392" s="20"/>
      <c r="FW1392" s="15"/>
      <c r="FX1392" s="20"/>
      <c r="FY1392" s="15"/>
      <c r="FZ1392" s="20"/>
      <c r="GA1392" s="15"/>
      <c r="GB1392" s="20"/>
      <c r="GC1392" s="15"/>
      <c r="GD1392" s="20"/>
      <c r="GE1392" s="15"/>
      <c r="GF1392" s="20"/>
      <c r="GG1392" s="170"/>
    </row>
    <row r="1393" spans="1:189" s="2" customFormat="1" ht="15" customHeight="1" x14ac:dyDescent="0.3">
      <c r="A1393" s="15" t="s">
        <v>146</v>
      </c>
      <c r="B1393" s="15" t="s">
        <v>138</v>
      </c>
      <c r="C1393" s="17" t="s">
        <v>713</v>
      </c>
      <c r="D1393" s="17" t="s">
        <v>1289</v>
      </c>
      <c r="E1393" s="15" t="str">
        <f t="shared" si="275"/>
        <v>Fiona LIU</v>
      </c>
      <c r="F1393" s="15" t="s">
        <v>128</v>
      </c>
      <c r="G1393" s="17">
        <v>999922189</v>
      </c>
      <c r="H1393" s="15">
        <f t="shared" si="276"/>
        <v>42</v>
      </c>
      <c r="I1393" s="17"/>
      <c r="J1393" s="17">
        <f>(O1393+P1393+R1393+S1393+T1393+U1393)/2</f>
        <v>42</v>
      </c>
      <c r="K1393" s="21"/>
      <c r="L1393" s="15"/>
      <c r="M1393" s="15"/>
      <c r="N1393" s="15"/>
      <c r="O1393" s="15">
        <f t="shared" si="282"/>
        <v>0</v>
      </c>
      <c r="P1393" s="15">
        <v>0</v>
      </c>
      <c r="Q1393" s="15">
        <f t="shared" si="283"/>
        <v>1</v>
      </c>
      <c r="R1393" s="15">
        <v>0</v>
      </c>
      <c r="S1393" s="15">
        <v>0</v>
      </c>
      <c r="T1393" s="15">
        <f t="shared" si="284"/>
        <v>84</v>
      </c>
      <c r="U1393" s="15">
        <f t="shared" si="285"/>
        <v>0</v>
      </c>
      <c r="V1393" s="15"/>
      <c r="W1393" s="15"/>
      <c r="X1393" s="15"/>
      <c r="Y1393" s="15"/>
      <c r="Z1393" s="21"/>
      <c r="AA1393" s="17"/>
      <c r="AB1393" s="17"/>
      <c r="AC1393" s="17"/>
      <c r="AD1393" s="17"/>
      <c r="AE1393" s="17"/>
      <c r="AF1393" s="24"/>
      <c r="AG1393" s="17"/>
      <c r="AH1393" s="24"/>
      <c r="AI1393" s="17"/>
      <c r="AJ1393" s="24"/>
      <c r="AK1393" s="17"/>
      <c r="AL1393" s="24"/>
      <c r="AM1393" s="17"/>
      <c r="AN1393" s="24"/>
      <c r="AO1393" s="17"/>
      <c r="AP1393" s="24"/>
      <c r="AQ1393" s="17"/>
      <c r="AR1393" s="24"/>
      <c r="AS1393" s="17"/>
      <c r="AT1393" s="24"/>
      <c r="AU1393" s="17"/>
      <c r="AV1393" s="24"/>
      <c r="AW1393" s="17"/>
      <c r="AX1393" s="24"/>
      <c r="AY1393" s="17"/>
      <c r="AZ1393" s="17"/>
      <c r="BA1393" s="17"/>
      <c r="BB1393" s="24"/>
      <c r="BC1393" s="17"/>
      <c r="BD1393" s="24"/>
      <c r="BE1393" s="17"/>
      <c r="BF1393" s="24"/>
      <c r="BG1393" s="17"/>
      <c r="BH1393" s="24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24"/>
      <c r="CQ1393" s="17"/>
      <c r="CR1393" s="24"/>
      <c r="CS1393" s="15">
        <f t="shared" si="277"/>
        <v>0</v>
      </c>
      <c r="CT1393" s="15">
        <f t="shared" si="278"/>
        <v>0</v>
      </c>
      <c r="CU1393" s="15">
        <f t="shared" si="279"/>
        <v>0</v>
      </c>
      <c r="CV1393" s="15">
        <f t="shared" si="280"/>
        <v>0</v>
      </c>
      <c r="CW1393" s="15"/>
      <c r="CX1393" s="15"/>
      <c r="CY1393" s="15">
        <f t="shared" si="281"/>
        <v>0</v>
      </c>
      <c r="CZ1393" s="15">
        <f>GG1393</f>
        <v>0</v>
      </c>
      <c r="DA1393" s="20"/>
      <c r="DB1393" s="17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>
        <v>90</v>
      </c>
      <c r="DP1393" s="17"/>
      <c r="DQ1393" s="15"/>
      <c r="DR1393" s="15"/>
      <c r="DS1393" s="15"/>
      <c r="DT1393" s="15"/>
      <c r="DU1393" s="15"/>
      <c r="DV1393" s="15"/>
      <c r="DW1393" s="15"/>
      <c r="DX1393" s="20"/>
      <c r="DY1393" s="15">
        <v>70</v>
      </c>
      <c r="DZ1393" s="20">
        <v>1</v>
      </c>
      <c r="EA1393" s="15"/>
      <c r="EB1393" s="20"/>
      <c r="EC1393" s="15">
        <v>84</v>
      </c>
      <c r="ED1393" s="20">
        <v>5</v>
      </c>
      <c r="EE1393" s="15"/>
      <c r="EF1393" s="20"/>
      <c r="EG1393" s="15"/>
      <c r="EH1393" s="20"/>
      <c r="EI1393" s="15"/>
      <c r="EJ1393" s="20"/>
      <c r="EK1393" s="15"/>
      <c r="EL1393" s="20"/>
      <c r="EM1393" s="15"/>
      <c r="EN1393" s="20"/>
      <c r="EO1393" s="15"/>
      <c r="EP1393" s="20"/>
      <c r="EQ1393" s="15"/>
      <c r="ER1393" s="20"/>
      <c r="ES1393" s="15"/>
      <c r="ET1393" s="20"/>
      <c r="EU1393" s="15"/>
      <c r="EV1393" s="20"/>
      <c r="EW1393" s="15"/>
      <c r="EX1393" s="20"/>
      <c r="EY1393" s="15"/>
      <c r="EZ1393" s="20"/>
      <c r="FA1393" s="15"/>
      <c r="FB1393" s="20"/>
      <c r="FC1393" s="15"/>
      <c r="FD1393" s="20"/>
      <c r="FE1393" s="15"/>
      <c r="FF1393" s="20"/>
      <c r="FG1393" s="15"/>
      <c r="FH1393" s="20"/>
      <c r="FI1393" s="15"/>
      <c r="FJ1393" s="20"/>
      <c r="FK1393" s="15"/>
      <c r="FL1393" s="20"/>
      <c r="FM1393" s="15"/>
      <c r="FN1393" s="20"/>
      <c r="FO1393" s="15"/>
      <c r="FP1393" s="20"/>
      <c r="FQ1393" s="15"/>
      <c r="FR1393" s="20"/>
      <c r="FS1393" s="15"/>
      <c r="FT1393" s="20"/>
      <c r="FU1393" s="15"/>
      <c r="FV1393" s="20"/>
      <c r="FW1393" s="15"/>
      <c r="FX1393" s="20"/>
      <c r="FY1393" s="15"/>
      <c r="FZ1393" s="20"/>
      <c r="GA1393" s="15"/>
      <c r="GB1393" s="20"/>
      <c r="GC1393" s="15"/>
      <c r="GD1393" s="20"/>
      <c r="GE1393" s="15"/>
      <c r="GF1393" s="20"/>
      <c r="GG1393" s="170"/>
    </row>
    <row r="1394" spans="1:189" s="2" customFormat="1" ht="15" customHeight="1" x14ac:dyDescent="0.3">
      <c r="A1394" s="17" t="s">
        <v>133</v>
      </c>
      <c r="B1394" s="17" t="s">
        <v>140</v>
      </c>
      <c r="C1394" s="17" t="s">
        <v>2006</v>
      </c>
      <c r="D1394" s="17" t="s">
        <v>2007</v>
      </c>
      <c r="E1394" s="15" t="str">
        <f t="shared" si="275"/>
        <v>Dawson Bean</v>
      </c>
      <c r="F1394" s="17" t="s">
        <v>135</v>
      </c>
      <c r="G1394" s="17">
        <v>999922194</v>
      </c>
      <c r="H1394" s="15">
        <f t="shared" si="276"/>
        <v>174</v>
      </c>
      <c r="I1394" s="15"/>
      <c r="J1394" s="17">
        <f>(O1394+P1394+R1394+S1394+T1394+U1394)/2</f>
        <v>54</v>
      </c>
      <c r="K1394" s="16"/>
      <c r="L1394" s="15"/>
      <c r="M1394" s="15"/>
      <c r="N1394" s="15"/>
      <c r="O1394" s="15">
        <f t="shared" si="282"/>
        <v>0</v>
      </c>
      <c r="P1394" s="15">
        <v>0</v>
      </c>
      <c r="Q1394" s="15">
        <f t="shared" si="283"/>
        <v>0</v>
      </c>
      <c r="R1394" s="15">
        <v>0</v>
      </c>
      <c r="S1394" s="15">
        <v>0</v>
      </c>
      <c r="T1394" s="15">
        <f t="shared" si="284"/>
        <v>48</v>
      </c>
      <c r="U1394" s="15">
        <f t="shared" si="285"/>
        <v>60</v>
      </c>
      <c r="V1394" s="15"/>
      <c r="W1394" s="15"/>
      <c r="X1394" s="15"/>
      <c r="Y1394" s="15"/>
      <c r="Z1394" s="16"/>
      <c r="AA1394" s="15"/>
      <c r="AB1394" s="24"/>
      <c r="AC1394" s="15"/>
      <c r="AD1394" s="15"/>
      <c r="AE1394" s="15"/>
      <c r="AF1394" s="15"/>
      <c r="AG1394" s="15"/>
      <c r="AH1394" s="24"/>
      <c r="AI1394" s="15"/>
      <c r="AJ1394" s="15"/>
      <c r="AK1394" s="15"/>
      <c r="AL1394" s="15"/>
      <c r="AM1394" s="15"/>
      <c r="AN1394" s="24"/>
      <c r="AO1394" s="15"/>
      <c r="AP1394" s="24"/>
      <c r="AQ1394" s="15"/>
      <c r="AR1394" s="24"/>
      <c r="AS1394" s="15"/>
      <c r="AT1394" s="24"/>
      <c r="AU1394" s="15"/>
      <c r="AV1394" s="24"/>
      <c r="AW1394" s="15"/>
      <c r="AX1394" s="24"/>
      <c r="AY1394" s="15"/>
      <c r="AZ1394" s="15"/>
      <c r="BA1394" s="15"/>
      <c r="BB1394" s="15"/>
      <c r="BC1394" s="15"/>
      <c r="BD1394" s="15"/>
      <c r="BE1394" s="15"/>
      <c r="BF1394" s="24"/>
      <c r="BG1394" s="15"/>
      <c r="BH1394" s="24"/>
      <c r="BI1394" s="15"/>
      <c r="BJ1394" s="24"/>
      <c r="BK1394" s="15"/>
      <c r="BL1394" s="24"/>
      <c r="BM1394" s="15"/>
      <c r="BN1394" s="24"/>
      <c r="BO1394" s="15"/>
      <c r="BP1394" s="24"/>
      <c r="BQ1394" s="15"/>
      <c r="BR1394" s="24"/>
      <c r="BS1394" s="15"/>
      <c r="BT1394" s="24"/>
      <c r="BU1394" s="15"/>
      <c r="BV1394" s="24"/>
      <c r="BW1394" s="15"/>
      <c r="BX1394" s="24"/>
      <c r="BY1394" s="15"/>
      <c r="BZ1394" s="24"/>
      <c r="CA1394" s="15"/>
      <c r="CB1394" s="24"/>
      <c r="CC1394" s="15"/>
      <c r="CD1394" s="24"/>
      <c r="CE1394" s="15"/>
      <c r="CF1394" s="24"/>
      <c r="CG1394" s="15"/>
      <c r="CH1394" s="25"/>
      <c r="CI1394" s="15"/>
      <c r="CJ1394" s="25"/>
      <c r="CK1394" s="15"/>
      <c r="CL1394" s="25"/>
      <c r="CM1394" s="15"/>
      <c r="CN1394" s="25"/>
      <c r="CO1394" s="15"/>
      <c r="CP1394" s="25"/>
      <c r="CQ1394" s="15"/>
      <c r="CR1394" s="25"/>
      <c r="CS1394" s="15">
        <f t="shared" si="277"/>
        <v>0</v>
      </c>
      <c r="CT1394" s="15">
        <f t="shared" si="278"/>
        <v>120</v>
      </c>
      <c r="CU1394" s="15">
        <f t="shared" si="279"/>
        <v>1</v>
      </c>
      <c r="CV1394" s="15">
        <f t="shared" si="280"/>
        <v>0</v>
      </c>
      <c r="CW1394" s="15"/>
      <c r="CX1394" s="15"/>
      <c r="CY1394" s="15">
        <f t="shared" si="281"/>
        <v>0</v>
      </c>
      <c r="CZ1394" s="15">
        <f>GG1394</f>
        <v>0</v>
      </c>
      <c r="DA1394" s="19"/>
      <c r="DB1394" s="17"/>
      <c r="DC1394" s="15"/>
      <c r="DD1394" s="15"/>
      <c r="DE1394" s="17">
        <v>120</v>
      </c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7"/>
      <c r="DQ1394" s="15"/>
      <c r="DR1394" s="15"/>
      <c r="DS1394" s="15"/>
      <c r="DT1394" s="15"/>
      <c r="DU1394" s="15"/>
      <c r="DV1394" s="15"/>
      <c r="DW1394" s="15"/>
      <c r="DX1394" s="20"/>
      <c r="DY1394" s="15"/>
      <c r="DZ1394" s="20"/>
      <c r="EA1394" s="15"/>
      <c r="EB1394" s="20"/>
      <c r="EC1394" s="15">
        <v>48</v>
      </c>
      <c r="ED1394" s="20">
        <v>2</v>
      </c>
      <c r="EE1394" s="15"/>
      <c r="EF1394" s="20"/>
      <c r="EG1394" s="15">
        <v>60</v>
      </c>
      <c r="EH1394" s="20">
        <v>2</v>
      </c>
      <c r="EI1394" s="15"/>
      <c r="EJ1394" s="20"/>
      <c r="EK1394" s="15"/>
      <c r="EL1394" s="20"/>
      <c r="EM1394" s="15"/>
      <c r="EN1394" s="20"/>
      <c r="EO1394" s="15"/>
      <c r="EP1394" s="20"/>
      <c r="EQ1394" s="15"/>
      <c r="ER1394" s="20"/>
      <c r="ES1394" s="15"/>
      <c r="ET1394" s="20"/>
      <c r="EU1394" s="15"/>
      <c r="EV1394" s="20"/>
      <c r="EW1394" s="15">
        <v>120</v>
      </c>
      <c r="EX1394" s="20">
        <v>1</v>
      </c>
      <c r="EY1394" s="15"/>
      <c r="EZ1394" s="20"/>
      <c r="FA1394" s="15"/>
      <c r="FB1394" s="20"/>
      <c r="FC1394" s="15"/>
      <c r="FD1394" s="20"/>
      <c r="FE1394" s="15"/>
      <c r="FF1394" s="20"/>
      <c r="FG1394" s="15"/>
      <c r="FH1394" s="20"/>
      <c r="FI1394" s="15"/>
      <c r="FJ1394" s="20"/>
      <c r="FK1394" s="15"/>
      <c r="FL1394" s="20"/>
      <c r="FM1394" s="15"/>
      <c r="FN1394" s="20"/>
      <c r="FO1394" s="15"/>
      <c r="FP1394" s="20"/>
      <c r="FQ1394" s="15"/>
      <c r="FR1394" s="20"/>
      <c r="FS1394" s="15"/>
      <c r="FT1394" s="20"/>
      <c r="FU1394" s="15"/>
      <c r="FV1394" s="20"/>
      <c r="FW1394" s="15"/>
      <c r="FX1394" s="20"/>
      <c r="FY1394" s="15"/>
      <c r="FZ1394" s="20"/>
      <c r="GA1394" s="15"/>
      <c r="GB1394" s="20"/>
      <c r="GC1394" s="15"/>
      <c r="GD1394" s="20"/>
      <c r="GE1394" s="15"/>
      <c r="GF1394" s="20"/>
      <c r="GG1394" s="170"/>
    </row>
    <row r="1395" spans="1:189" s="2" customFormat="1" ht="15" customHeight="1" x14ac:dyDescent="0.3">
      <c r="A1395" s="15" t="s">
        <v>2906</v>
      </c>
      <c r="B1395" s="15" t="s">
        <v>140</v>
      </c>
      <c r="C1395" s="15" t="s">
        <v>870</v>
      </c>
      <c r="D1395" s="15" t="s">
        <v>871</v>
      </c>
      <c r="E1395" s="15" t="str">
        <f t="shared" si="275"/>
        <v>Mark Paul GUIMBATAN</v>
      </c>
      <c r="F1395" s="15" t="s">
        <v>135</v>
      </c>
      <c r="G1395" s="15">
        <v>999922198</v>
      </c>
      <c r="H1395" s="15">
        <f t="shared" si="276"/>
        <v>62</v>
      </c>
      <c r="I1395" s="17"/>
      <c r="J1395" s="17"/>
      <c r="K1395" s="21"/>
      <c r="L1395" s="15"/>
      <c r="M1395" s="15"/>
      <c r="N1395" s="15"/>
      <c r="O1395" s="15">
        <f t="shared" si="282"/>
        <v>0</v>
      </c>
      <c r="P1395" s="15">
        <v>0</v>
      </c>
      <c r="Q1395" s="15">
        <f t="shared" si="283"/>
        <v>1</v>
      </c>
      <c r="R1395" s="15">
        <v>0</v>
      </c>
      <c r="S1395" s="15">
        <v>0</v>
      </c>
      <c r="T1395" s="15">
        <f t="shared" si="284"/>
        <v>32</v>
      </c>
      <c r="U1395" s="15">
        <f t="shared" si="285"/>
        <v>0</v>
      </c>
      <c r="V1395" s="15"/>
      <c r="W1395" s="15"/>
      <c r="X1395" s="15"/>
      <c r="Y1395" s="15"/>
      <c r="Z1395" s="21"/>
      <c r="AA1395" s="17"/>
      <c r="AB1395" s="17"/>
      <c r="AC1395" s="17"/>
      <c r="AD1395" s="17"/>
      <c r="AE1395" s="17"/>
      <c r="AF1395" s="24"/>
      <c r="AG1395" s="17"/>
      <c r="AH1395" s="24"/>
      <c r="AI1395" s="17"/>
      <c r="AJ1395" s="24"/>
      <c r="AK1395" s="17"/>
      <c r="AL1395" s="24"/>
      <c r="AM1395" s="17"/>
      <c r="AN1395" s="24"/>
      <c r="AO1395" s="17"/>
      <c r="AP1395" s="24"/>
      <c r="AQ1395" s="17"/>
      <c r="AR1395" s="24"/>
      <c r="AS1395" s="17"/>
      <c r="AT1395" s="24"/>
      <c r="AU1395" s="17"/>
      <c r="AV1395" s="24"/>
      <c r="AW1395" s="17"/>
      <c r="AX1395" s="24"/>
      <c r="AY1395" s="17"/>
      <c r="AZ1395" s="17"/>
      <c r="BA1395" s="17"/>
      <c r="BB1395" s="24"/>
      <c r="BC1395" s="17"/>
      <c r="BD1395" s="24"/>
      <c r="BE1395" s="17"/>
      <c r="BF1395" s="24"/>
      <c r="BG1395" s="17"/>
      <c r="BH1395" s="24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24"/>
      <c r="CQ1395" s="17"/>
      <c r="CR1395" s="24"/>
      <c r="CS1395" s="15">
        <f t="shared" si="277"/>
        <v>0</v>
      </c>
      <c r="CT1395" s="15">
        <f t="shared" si="278"/>
        <v>30</v>
      </c>
      <c r="CU1395" s="15">
        <f t="shared" si="279"/>
        <v>1</v>
      </c>
      <c r="CV1395" s="15">
        <f t="shared" si="280"/>
        <v>0</v>
      </c>
      <c r="CW1395" s="15"/>
      <c r="CX1395" s="15"/>
      <c r="CY1395" s="15">
        <f t="shared" si="281"/>
        <v>0</v>
      </c>
      <c r="CZ1395" s="15">
        <f>GG1395</f>
        <v>0</v>
      </c>
      <c r="DA1395" s="20"/>
      <c r="DB1395" s="17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>
        <v>60</v>
      </c>
      <c r="DP1395" s="17"/>
      <c r="DQ1395" s="15"/>
      <c r="DR1395" s="15"/>
      <c r="DS1395" s="15"/>
      <c r="DT1395" s="15"/>
      <c r="DU1395" s="15"/>
      <c r="DV1395" s="15"/>
      <c r="DW1395" s="15"/>
      <c r="DX1395" s="20"/>
      <c r="DY1395" s="15"/>
      <c r="DZ1395" s="20"/>
      <c r="EA1395" s="15"/>
      <c r="EB1395" s="20"/>
      <c r="EC1395" s="15">
        <v>32</v>
      </c>
      <c r="ED1395" s="20">
        <v>1</v>
      </c>
      <c r="EE1395" s="15"/>
      <c r="EF1395" s="20"/>
      <c r="EG1395" s="15"/>
      <c r="EH1395" s="20"/>
      <c r="EI1395" s="15"/>
      <c r="EJ1395" s="20"/>
      <c r="EK1395" s="15"/>
      <c r="EL1395" s="20"/>
      <c r="EM1395" s="15"/>
      <c r="EN1395" s="20"/>
      <c r="EO1395" s="15"/>
      <c r="EP1395" s="20"/>
      <c r="EQ1395" s="15"/>
      <c r="ER1395" s="20"/>
      <c r="ES1395" s="15"/>
      <c r="ET1395" s="20"/>
      <c r="EU1395" s="15"/>
      <c r="EV1395" s="20"/>
      <c r="EW1395" s="15"/>
      <c r="EX1395" s="20"/>
      <c r="EY1395" s="15"/>
      <c r="EZ1395" s="20"/>
      <c r="FA1395" s="15"/>
      <c r="FB1395" s="20"/>
      <c r="FC1395" s="15">
        <v>30</v>
      </c>
      <c r="FD1395" s="20">
        <v>1</v>
      </c>
      <c r="FE1395" s="15"/>
      <c r="FF1395" s="20"/>
      <c r="FG1395" s="15"/>
      <c r="FH1395" s="20"/>
      <c r="FI1395" s="15"/>
      <c r="FJ1395" s="20"/>
      <c r="FK1395" s="15"/>
      <c r="FL1395" s="20"/>
      <c r="FM1395" s="15"/>
      <c r="FN1395" s="20"/>
      <c r="FO1395" s="15"/>
      <c r="FP1395" s="20"/>
      <c r="FQ1395" s="15"/>
      <c r="FR1395" s="20"/>
      <c r="FS1395" s="15"/>
      <c r="FT1395" s="20"/>
      <c r="FU1395" s="15"/>
      <c r="FV1395" s="20"/>
      <c r="FW1395" s="15"/>
      <c r="FX1395" s="20"/>
      <c r="FY1395" s="15"/>
      <c r="FZ1395" s="20"/>
      <c r="GA1395" s="15"/>
      <c r="GB1395" s="20"/>
      <c r="GC1395" s="15"/>
      <c r="GD1395" s="20"/>
      <c r="GE1395" s="15"/>
      <c r="GF1395" s="20"/>
      <c r="GG1395" s="170"/>
    </row>
    <row r="1396" spans="1:189" s="2" customFormat="1" ht="15" customHeight="1" x14ac:dyDescent="0.3">
      <c r="A1396" s="17" t="s">
        <v>130</v>
      </c>
      <c r="B1396" s="17" t="s">
        <v>134</v>
      </c>
      <c r="C1396" s="17" t="s">
        <v>2042</v>
      </c>
      <c r="D1396" s="17" t="s">
        <v>2043</v>
      </c>
      <c r="E1396" s="15" t="str">
        <f t="shared" si="275"/>
        <v>Savvas Konstantinidis</v>
      </c>
      <c r="F1396" s="17" t="s">
        <v>135</v>
      </c>
      <c r="G1396" s="17">
        <v>999922218</v>
      </c>
      <c r="H1396" s="15">
        <f t="shared" si="276"/>
        <v>72</v>
      </c>
      <c r="I1396" s="15"/>
      <c r="J1396" s="15"/>
      <c r="K1396" s="16"/>
      <c r="L1396" s="15"/>
      <c r="M1396" s="15"/>
      <c r="N1396" s="15"/>
      <c r="O1396" s="15">
        <f t="shared" si="282"/>
        <v>0</v>
      </c>
      <c r="P1396" s="15">
        <v>0</v>
      </c>
      <c r="Q1396" s="15">
        <f t="shared" si="283"/>
        <v>0</v>
      </c>
      <c r="R1396" s="15">
        <v>0</v>
      </c>
      <c r="S1396" s="15">
        <v>0</v>
      </c>
      <c r="T1396" s="15">
        <f t="shared" si="284"/>
        <v>72</v>
      </c>
      <c r="U1396" s="15">
        <f t="shared" si="285"/>
        <v>0</v>
      </c>
      <c r="V1396" s="15"/>
      <c r="W1396" s="15"/>
      <c r="X1396" s="15"/>
      <c r="Y1396" s="15"/>
      <c r="Z1396" s="16"/>
      <c r="AA1396" s="15"/>
      <c r="AB1396" s="24"/>
      <c r="AC1396" s="15"/>
      <c r="AD1396" s="15"/>
      <c r="AE1396" s="15"/>
      <c r="AF1396" s="15"/>
      <c r="AG1396" s="15"/>
      <c r="AH1396" s="24"/>
      <c r="AI1396" s="15"/>
      <c r="AJ1396" s="15"/>
      <c r="AK1396" s="15"/>
      <c r="AL1396" s="15"/>
      <c r="AM1396" s="15"/>
      <c r="AN1396" s="24"/>
      <c r="AO1396" s="15"/>
      <c r="AP1396" s="24"/>
      <c r="AQ1396" s="15"/>
      <c r="AR1396" s="24"/>
      <c r="AS1396" s="15"/>
      <c r="AT1396" s="24"/>
      <c r="AU1396" s="15"/>
      <c r="AV1396" s="24"/>
      <c r="AW1396" s="15"/>
      <c r="AX1396" s="24"/>
      <c r="AY1396" s="15"/>
      <c r="AZ1396" s="15"/>
      <c r="BA1396" s="15"/>
      <c r="BB1396" s="15"/>
      <c r="BC1396" s="15"/>
      <c r="BD1396" s="15"/>
      <c r="BE1396" s="15"/>
      <c r="BF1396" s="24"/>
      <c r="BG1396" s="15"/>
      <c r="BH1396" s="24"/>
      <c r="BI1396" s="15"/>
      <c r="BJ1396" s="24"/>
      <c r="BK1396" s="15"/>
      <c r="BL1396" s="24"/>
      <c r="BM1396" s="15"/>
      <c r="BN1396" s="24"/>
      <c r="BO1396" s="15"/>
      <c r="BP1396" s="24"/>
      <c r="BQ1396" s="15"/>
      <c r="BR1396" s="24"/>
      <c r="BS1396" s="15"/>
      <c r="BT1396" s="24"/>
      <c r="BU1396" s="15"/>
      <c r="BV1396" s="24"/>
      <c r="BW1396" s="15"/>
      <c r="BX1396" s="24"/>
      <c r="BY1396" s="15"/>
      <c r="BZ1396" s="24"/>
      <c r="CA1396" s="15"/>
      <c r="CB1396" s="24"/>
      <c r="CC1396" s="15"/>
      <c r="CD1396" s="24"/>
      <c r="CE1396" s="15"/>
      <c r="CF1396" s="24"/>
      <c r="CG1396" s="15"/>
      <c r="CH1396" s="25"/>
      <c r="CI1396" s="15"/>
      <c r="CJ1396" s="25"/>
      <c r="CK1396" s="15"/>
      <c r="CL1396" s="25"/>
      <c r="CM1396" s="15"/>
      <c r="CN1396" s="25"/>
      <c r="CO1396" s="15"/>
      <c r="CP1396" s="25"/>
      <c r="CQ1396" s="15"/>
      <c r="CR1396" s="25"/>
      <c r="CS1396" s="15">
        <f t="shared" si="277"/>
        <v>0</v>
      </c>
      <c r="CT1396" s="15">
        <f t="shared" si="278"/>
        <v>0</v>
      </c>
      <c r="CU1396" s="15">
        <f t="shared" si="279"/>
        <v>0</v>
      </c>
      <c r="CV1396" s="15">
        <f t="shared" si="280"/>
        <v>0</v>
      </c>
      <c r="CW1396" s="15"/>
      <c r="CX1396" s="15"/>
      <c r="CY1396" s="15">
        <f t="shared" si="281"/>
        <v>0</v>
      </c>
      <c r="CZ1396" s="15">
        <f>GG1396</f>
        <v>0</v>
      </c>
      <c r="DA1396" s="19"/>
      <c r="DB1396" s="17"/>
      <c r="DC1396" s="15"/>
      <c r="DD1396" s="15"/>
      <c r="DE1396" s="17">
        <v>63</v>
      </c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7"/>
      <c r="DQ1396" s="15"/>
      <c r="DR1396" s="15"/>
      <c r="DS1396" s="15"/>
      <c r="DT1396" s="15"/>
      <c r="DU1396" s="15"/>
      <c r="DV1396" s="15"/>
      <c r="DW1396" s="15"/>
      <c r="DX1396" s="20"/>
      <c r="DY1396" s="15"/>
      <c r="DZ1396" s="20"/>
      <c r="EA1396" s="15"/>
      <c r="EB1396" s="20"/>
      <c r="EC1396" s="15">
        <v>72</v>
      </c>
      <c r="ED1396" s="20">
        <v>7</v>
      </c>
      <c r="EE1396" s="15"/>
      <c r="EF1396" s="20"/>
      <c r="EG1396" s="15"/>
      <c r="EH1396" s="20"/>
      <c r="EI1396" s="15"/>
      <c r="EJ1396" s="20"/>
      <c r="EK1396" s="15"/>
      <c r="EL1396" s="20"/>
      <c r="EM1396" s="15"/>
      <c r="EN1396" s="20"/>
      <c r="EO1396" s="15"/>
      <c r="EP1396" s="20"/>
      <c r="EQ1396" s="15"/>
      <c r="ER1396" s="20"/>
      <c r="ES1396" s="15"/>
      <c r="ET1396" s="20"/>
      <c r="EU1396" s="15"/>
      <c r="EV1396" s="20"/>
      <c r="EW1396" s="15"/>
      <c r="EX1396" s="20"/>
      <c r="EY1396" s="15"/>
      <c r="EZ1396" s="20"/>
      <c r="FA1396" s="15"/>
      <c r="FB1396" s="20"/>
      <c r="FC1396" s="15"/>
      <c r="FD1396" s="20"/>
      <c r="FE1396" s="15"/>
      <c r="FF1396" s="20"/>
      <c r="FG1396" s="15"/>
      <c r="FH1396" s="20"/>
      <c r="FI1396" s="15"/>
      <c r="FJ1396" s="20"/>
      <c r="FK1396" s="15"/>
      <c r="FL1396" s="20"/>
      <c r="FM1396" s="15"/>
      <c r="FN1396" s="20"/>
      <c r="FO1396" s="15"/>
      <c r="FP1396" s="20"/>
      <c r="FQ1396" s="15"/>
      <c r="FR1396" s="20"/>
      <c r="FS1396" s="15"/>
      <c r="FT1396" s="20"/>
      <c r="FU1396" s="15"/>
      <c r="FV1396" s="20"/>
      <c r="FW1396" s="15"/>
      <c r="FX1396" s="20"/>
      <c r="FY1396" s="15"/>
      <c r="FZ1396" s="20"/>
      <c r="GA1396" s="15"/>
      <c r="GB1396" s="20"/>
      <c r="GC1396" s="15"/>
      <c r="GD1396" s="20"/>
      <c r="GE1396" s="15"/>
      <c r="GF1396" s="20"/>
      <c r="GG1396" s="170"/>
    </row>
    <row r="1397" spans="1:189" s="2" customFormat="1" ht="15" customHeight="1" x14ac:dyDescent="0.3">
      <c r="A1397" s="15" t="s">
        <v>133</v>
      </c>
      <c r="B1397" s="15" t="s">
        <v>140</v>
      </c>
      <c r="C1397" s="15" t="s">
        <v>865</v>
      </c>
      <c r="D1397" s="15" t="s">
        <v>866</v>
      </c>
      <c r="E1397" s="15" t="str">
        <f t="shared" si="275"/>
        <v>Alessandra GUERRERO</v>
      </c>
      <c r="F1397" s="15" t="s">
        <v>128</v>
      </c>
      <c r="G1397" s="15">
        <v>999922221</v>
      </c>
      <c r="H1397" s="15">
        <f t="shared" si="276"/>
        <v>38</v>
      </c>
      <c r="I1397" s="15"/>
      <c r="J1397" s="15"/>
      <c r="K1397" s="16"/>
      <c r="L1397" s="15"/>
      <c r="M1397" s="15"/>
      <c r="N1397" s="15"/>
      <c r="O1397" s="15">
        <f t="shared" si="282"/>
        <v>0</v>
      </c>
      <c r="P1397" s="15">
        <v>0</v>
      </c>
      <c r="Q1397" s="15">
        <f t="shared" si="283"/>
        <v>0</v>
      </c>
      <c r="R1397" s="15">
        <v>0</v>
      </c>
      <c r="S1397" s="15">
        <v>0</v>
      </c>
      <c r="T1397" s="15">
        <f t="shared" si="284"/>
        <v>0</v>
      </c>
      <c r="U1397" s="15">
        <f t="shared" si="285"/>
        <v>0</v>
      </c>
      <c r="V1397" s="15"/>
      <c r="W1397" s="15"/>
      <c r="X1397" s="15"/>
      <c r="Y1397" s="15"/>
      <c r="Z1397" s="16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>
        <f t="shared" si="277"/>
        <v>0</v>
      </c>
      <c r="CT1397" s="15">
        <f t="shared" si="278"/>
        <v>38</v>
      </c>
      <c r="CU1397" s="15">
        <f t="shared" si="279"/>
        <v>0</v>
      </c>
      <c r="CV1397" s="15">
        <f t="shared" si="280"/>
        <v>0</v>
      </c>
      <c r="CW1397" s="15"/>
      <c r="CX1397" s="15"/>
      <c r="CY1397" s="15">
        <f t="shared" si="281"/>
        <v>0</v>
      </c>
      <c r="CZ1397" s="15">
        <f>GG1397</f>
        <v>0</v>
      </c>
      <c r="DA1397" s="16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20"/>
      <c r="DY1397" s="15"/>
      <c r="DZ1397" s="20"/>
      <c r="EA1397" s="15"/>
      <c r="EB1397" s="20"/>
      <c r="EC1397" s="15"/>
      <c r="ED1397" s="20"/>
      <c r="EE1397" s="15"/>
      <c r="EF1397" s="20"/>
      <c r="EG1397" s="15"/>
      <c r="EH1397" s="20"/>
      <c r="EI1397" s="15"/>
      <c r="EJ1397" s="20"/>
      <c r="EK1397" s="15"/>
      <c r="EL1397" s="20"/>
      <c r="EM1397" s="15"/>
      <c r="EN1397" s="20"/>
      <c r="EO1397" s="15"/>
      <c r="EP1397" s="20"/>
      <c r="EQ1397" s="15"/>
      <c r="ER1397" s="20"/>
      <c r="ES1397" s="15"/>
      <c r="ET1397" s="20"/>
      <c r="EU1397" s="15"/>
      <c r="EV1397" s="20"/>
      <c r="EW1397" s="15"/>
      <c r="EX1397" s="20"/>
      <c r="EY1397" s="15"/>
      <c r="EZ1397" s="20"/>
      <c r="FA1397" s="15"/>
      <c r="FB1397" s="20"/>
      <c r="FC1397" s="15">
        <v>38</v>
      </c>
      <c r="FD1397" s="20" t="s">
        <v>129</v>
      </c>
      <c r="FE1397" s="15"/>
      <c r="FF1397" s="20"/>
      <c r="FG1397" s="15"/>
      <c r="FH1397" s="20"/>
      <c r="FI1397" s="15"/>
      <c r="FJ1397" s="20"/>
      <c r="FK1397" s="15"/>
      <c r="FL1397" s="20"/>
      <c r="FM1397" s="15"/>
      <c r="FN1397" s="20"/>
      <c r="FO1397" s="15"/>
      <c r="FP1397" s="20"/>
      <c r="FQ1397" s="15"/>
      <c r="FR1397" s="20"/>
      <c r="FS1397" s="15"/>
      <c r="FT1397" s="20"/>
      <c r="FU1397" s="15"/>
      <c r="FV1397" s="20"/>
      <c r="FW1397" s="15"/>
      <c r="FX1397" s="20"/>
      <c r="FY1397" s="15"/>
      <c r="FZ1397" s="20"/>
      <c r="GA1397" s="15"/>
      <c r="GB1397" s="20"/>
      <c r="GC1397" s="15"/>
      <c r="GD1397" s="20"/>
      <c r="GE1397" s="15"/>
      <c r="GF1397" s="20"/>
      <c r="GG1397" s="170"/>
    </row>
    <row r="1398" spans="1:189" s="2" customFormat="1" ht="15" customHeight="1" x14ac:dyDescent="0.3">
      <c r="A1398" s="15" t="s">
        <v>146</v>
      </c>
      <c r="B1398" s="15" t="s">
        <v>134</v>
      </c>
      <c r="C1398" s="15" t="s">
        <v>1796</v>
      </c>
      <c r="D1398" s="15" t="s">
        <v>1797</v>
      </c>
      <c r="E1398" s="15" t="str">
        <f t="shared" si="275"/>
        <v>Guhan SURESH</v>
      </c>
      <c r="F1398" s="15" t="s">
        <v>135</v>
      </c>
      <c r="G1398" s="15">
        <v>999922227</v>
      </c>
      <c r="H1398" s="15">
        <f t="shared" si="276"/>
        <v>63</v>
      </c>
      <c r="I1398" s="15"/>
      <c r="J1398" s="15"/>
      <c r="K1398" s="16"/>
      <c r="L1398" s="15"/>
      <c r="M1398" s="15"/>
      <c r="N1398" s="15"/>
      <c r="O1398" s="15">
        <f t="shared" si="282"/>
        <v>0</v>
      </c>
      <c r="P1398" s="15">
        <v>0</v>
      </c>
      <c r="Q1398" s="15">
        <f t="shared" si="283"/>
        <v>0</v>
      </c>
      <c r="R1398" s="15">
        <v>0</v>
      </c>
      <c r="S1398" s="15">
        <v>0</v>
      </c>
      <c r="T1398" s="15">
        <f t="shared" si="284"/>
        <v>0</v>
      </c>
      <c r="U1398" s="15">
        <f t="shared" si="285"/>
        <v>0</v>
      </c>
      <c r="V1398" s="15"/>
      <c r="W1398" s="15"/>
      <c r="X1398" s="15"/>
      <c r="Y1398" s="15"/>
      <c r="Z1398" s="16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>
        <f t="shared" si="277"/>
        <v>0</v>
      </c>
      <c r="CT1398" s="15">
        <f t="shared" si="278"/>
        <v>63</v>
      </c>
      <c r="CU1398" s="15">
        <f t="shared" si="279"/>
        <v>1</v>
      </c>
      <c r="CV1398" s="15">
        <f t="shared" si="280"/>
        <v>0</v>
      </c>
      <c r="CW1398" s="15"/>
      <c r="CX1398" s="15"/>
      <c r="CY1398" s="15">
        <f t="shared" si="281"/>
        <v>0</v>
      </c>
      <c r="CZ1398" s="15">
        <f>GG1398</f>
        <v>0</v>
      </c>
      <c r="DA1398" s="16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20"/>
      <c r="DY1398" s="15"/>
      <c r="DZ1398" s="20"/>
      <c r="EA1398" s="15"/>
      <c r="EB1398" s="20"/>
      <c r="EC1398" s="15"/>
      <c r="ED1398" s="20"/>
      <c r="EE1398" s="15"/>
      <c r="EF1398" s="20"/>
      <c r="EG1398" s="15"/>
      <c r="EH1398" s="20"/>
      <c r="EI1398" s="15"/>
      <c r="EJ1398" s="20"/>
      <c r="EK1398" s="15"/>
      <c r="EL1398" s="20"/>
      <c r="EM1398" s="15"/>
      <c r="EN1398" s="20"/>
      <c r="EO1398" s="15"/>
      <c r="EP1398" s="20"/>
      <c r="EQ1398" s="15"/>
      <c r="ER1398" s="20"/>
      <c r="ES1398" s="15"/>
      <c r="ET1398" s="20"/>
      <c r="EU1398" s="15"/>
      <c r="EV1398" s="20"/>
      <c r="EW1398" s="15"/>
      <c r="EX1398" s="20"/>
      <c r="EY1398" s="15"/>
      <c r="EZ1398" s="20"/>
      <c r="FA1398" s="15"/>
      <c r="FB1398" s="20"/>
      <c r="FC1398" s="15">
        <v>63</v>
      </c>
      <c r="FD1398" s="20">
        <v>5</v>
      </c>
      <c r="FE1398" s="15"/>
      <c r="FF1398" s="20"/>
      <c r="FG1398" s="15"/>
      <c r="FH1398" s="20"/>
      <c r="FI1398" s="15"/>
      <c r="FJ1398" s="20"/>
      <c r="FK1398" s="15"/>
      <c r="FL1398" s="20"/>
      <c r="FM1398" s="15"/>
      <c r="FN1398" s="20"/>
      <c r="FO1398" s="15"/>
      <c r="FP1398" s="20"/>
      <c r="FQ1398" s="15"/>
      <c r="FR1398" s="20"/>
      <c r="FS1398" s="15"/>
      <c r="FT1398" s="20"/>
      <c r="FU1398" s="15"/>
      <c r="FV1398" s="20"/>
      <c r="FW1398" s="15"/>
      <c r="FX1398" s="20"/>
      <c r="FY1398" s="15"/>
      <c r="FZ1398" s="20"/>
      <c r="GA1398" s="15"/>
      <c r="GB1398" s="20"/>
      <c r="GC1398" s="15"/>
      <c r="GD1398" s="20"/>
      <c r="GE1398" s="15"/>
      <c r="GF1398" s="20"/>
      <c r="GG1398" s="170"/>
    </row>
    <row r="1399" spans="1:189" s="2" customFormat="1" ht="15" customHeight="1" x14ac:dyDescent="0.3">
      <c r="A1399" s="15" t="s">
        <v>130</v>
      </c>
      <c r="B1399" s="15" t="s">
        <v>140</v>
      </c>
      <c r="C1399" s="15" t="s">
        <v>692</v>
      </c>
      <c r="D1399" s="15" t="s">
        <v>691</v>
      </c>
      <c r="E1399" s="15" t="str">
        <f t="shared" si="275"/>
        <v>Viola DO</v>
      </c>
      <c r="F1399" s="15" t="s">
        <v>128</v>
      </c>
      <c r="G1399" s="15">
        <v>999922228</v>
      </c>
      <c r="H1399" s="15">
        <f t="shared" si="276"/>
        <v>90</v>
      </c>
      <c r="I1399" s="15"/>
      <c r="J1399" s="15"/>
      <c r="K1399" s="16"/>
      <c r="L1399" s="15"/>
      <c r="M1399" s="15"/>
      <c r="N1399" s="15"/>
      <c r="O1399" s="15">
        <f t="shared" si="282"/>
        <v>0</v>
      </c>
      <c r="P1399" s="15">
        <v>0</v>
      </c>
      <c r="Q1399" s="15">
        <f t="shared" si="283"/>
        <v>0</v>
      </c>
      <c r="R1399" s="15">
        <v>0</v>
      </c>
      <c r="S1399" s="15">
        <v>0</v>
      </c>
      <c r="T1399" s="15">
        <f t="shared" si="284"/>
        <v>0</v>
      </c>
      <c r="U1399" s="15">
        <f t="shared" si="285"/>
        <v>0</v>
      </c>
      <c r="V1399" s="15"/>
      <c r="W1399" s="15"/>
      <c r="X1399" s="15"/>
      <c r="Y1399" s="15"/>
      <c r="Z1399" s="16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>
        <f t="shared" si="277"/>
        <v>0</v>
      </c>
      <c r="CT1399" s="15">
        <f t="shared" si="278"/>
        <v>90</v>
      </c>
      <c r="CU1399" s="15">
        <f t="shared" si="279"/>
        <v>1</v>
      </c>
      <c r="CV1399" s="15">
        <f t="shared" si="280"/>
        <v>0</v>
      </c>
      <c r="CW1399" s="15"/>
      <c r="CX1399" s="15"/>
      <c r="CY1399" s="15">
        <f t="shared" si="281"/>
        <v>0</v>
      </c>
      <c r="CZ1399" s="15">
        <f>GG1399</f>
        <v>0</v>
      </c>
      <c r="DA1399" s="16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20"/>
      <c r="DY1399" s="15"/>
      <c r="DZ1399" s="20"/>
      <c r="EA1399" s="15"/>
      <c r="EB1399" s="20"/>
      <c r="EC1399" s="15"/>
      <c r="ED1399" s="20"/>
      <c r="EE1399" s="15"/>
      <c r="EF1399" s="20"/>
      <c r="EG1399" s="15"/>
      <c r="EH1399" s="20"/>
      <c r="EI1399" s="15"/>
      <c r="EJ1399" s="20"/>
      <c r="EK1399" s="15"/>
      <c r="EL1399" s="20"/>
      <c r="EM1399" s="15"/>
      <c r="EN1399" s="20"/>
      <c r="EO1399" s="15"/>
      <c r="EP1399" s="20"/>
      <c r="EQ1399" s="15"/>
      <c r="ER1399" s="20"/>
      <c r="ES1399" s="15"/>
      <c r="ET1399" s="20"/>
      <c r="EU1399" s="15"/>
      <c r="EV1399" s="20"/>
      <c r="EW1399" s="15"/>
      <c r="EX1399" s="20"/>
      <c r="EY1399" s="15"/>
      <c r="EZ1399" s="20"/>
      <c r="FA1399" s="15"/>
      <c r="FB1399" s="20"/>
      <c r="FC1399" s="15">
        <v>90</v>
      </c>
      <c r="FD1399" s="20">
        <v>2</v>
      </c>
      <c r="FE1399" s="15"/>
      <c r="FF1399" s="20"/>
      <c r="FG1399" s="15"/>
      <c r="FH1399" s="20"/>
      <c r="FI1399" s="15"/>
      <c r="FJ1399" s="20"/>
      <c r="FK1399" s="15"/>
      <c r="FL1399" s="20"/>
      <c r="FM1399" s="15"/>
      <c r="FN1399" s="20"/>
      <c r="FO1399" s="15"/>
      <c r="FP1399" s="20"/>
      <c r="FQ1399" s="15"/>
      <c r="FR1399" s="20"/>
      <c r="FS1399" s="15"/>
      <c r="FT1399" s="20"/>
      <c r="FU1399" s="15"/>
      <c r="FV1399" s="20"/>
      <c r="FW1399" s="15"/>
      <c r="FX1399" s="20"/>
      <c r="FY1399" s="15"/>
      <c r="FZ1399" s="20"/>
      <c r="GA1399" s="15"/>
      <c r="GB1399" s="20"/>
      <c r="GC1399" s="15"/>
      <c r="GD1399" s="20"/>
      <c r="GE1399" s="15"/>
      <c r="GF1399" s="20"/>
      <c r="GG1399" s="170"/>
    </row>
    <row r="1400" spans="1:189" s="2" customFormat="1" ht="15" customHeight="1" x14ac:dyDescent="0.3">
      <c r="A1400" s="15" t="s">
        <v>133</v>
      </c>
      <c r="B1400" s="15" t="s">
        <v>140</v>
      </c>
      <c r="C1400" s="15" t="s">
        <v>690</v>
      </c>
      <c r="D1400" s="15" t="s">
        <v>691</v>
      </c>
      <c r="E1400" s="15" t="str">
        <f t="shared" si="275"/>
        <v>Max DO</v>
      </c>
      <c r="F1400" s="15" t="s">
        <v>135</v>
      </c>
      <c r="G1400" s="15">
        <v>999922229</v>
      </c>
      <c r="H1400" s="15">
        <f t="shared" si="276"/>
        <v>63</v>
      </c>
      <c r="I1400" s="15"/>
      <c r="J1400" s="15"/>
      <c r="K1400" s="16"/>
      <c r="L1400" s="15"/>
      <c r="M1400" s="15"/>
      <c r="N1400" s="15"/>
      <c r="O1400" s="15">
        <f t="shared" si="282"/>
        <v>0</v>
      </c>
      <c r="P1400" s="15">
        <v>0</v>
      </c>
      <c r="Q1400" s="15">
        <f t="shared" si="283"/>
        <v>0</v>
      </c>
      <c r="R1400" s="15">
        <v>0</v>
      </c>
      <c r="S1400" s="15">
        <v>0</v>
      </c>
      <c r="T1400" s="15">
        <f t="shared" si="284"/>
        <v>0</v>
      </c>
      <c r="U1400" s="15">
        <f t="shared" si="285"/>
        <v>0</v>
      </c>
      <c r="V1400" s="15"/>
      <c r="W1400" s="15"/>
      <c r="X1400" s="15"/>
      <c r="Y1400" s="15"/>
      <c r="Z1400" s="16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>
        <f t="shared" si="277"/>
        <v>0</v>
      </c>
      <c r="CT1400" s="15">
        <f t="shared" si="278"/>
        <v>63</v>
      </c>
      <c r="CU1400" s="15">
        <f t="shared" si="279"/>
        <v>1</v>
      </c>
      <c r="CV1400" s="15">
        <f t="shared" si="280"/>
        <v>0</v>
      </c>
      <c r="CW1400" s="15"/>
      <c r="CX1400" s="15"/>
      <c r="CY1400" s="15">
        <f t="shared" si="281"/>
        <v>0</v>
      </c>
      <c r="CZ1400" s="15">
        <f>GG1400</f>
        <v>0</v>
      </c>
      <c r="DA1400" s="16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20"/>
      <c r="DY1400" s="15"/>
      <c r="DZ1400" s="20"/>
      <c r="EA1400" s="15"/>
      <c r="EB1400" s="20"/>
      <c r="EC1400" s="15"/>
      <c r="ED1400" s="20"/>
      <c r="EE1400" s="15"/>
      <c r="EF1400" s="20"/>
      <c r="EG1400" s="15"/>
      <c r="EH1400" s="20"/>
      <c r="EI1400" s="15"/>
      <c r="EJ1400" s="20"/>
      <c r="EK1400" s="15"/>
      <c r="EL1400" s="20"/>
      <c r="EM1400" s="15"/>
      <c r="EN1400" s="20"/>
      <c r="EO1400" s="15"/>
      <c r="EP1400" s="20"/>
      <c r="EQ1400" s="15"/>
      <c r="ER1400" s="20"/>
      <c r="ES1400" s="15"/>
      <c r="ET1400" s="20"/>
      <c r="EU1400" s="15"/>
      <c r="EV1400" s="20"/>
      <c r="EW1400" s="15"/>
      <c r="EX1400" s="20"/>
      <c r="EY1400" s="15"/>
      <c r="EZ1400" s="20"/>
      <c r="FA1400" s="15"/>
      <c r="FB1400" s="20"/>
      <c r="FC1400" s="15">
        <v>63</v>
      </c>
      <c r="FD1400" s="20">
        <v>5</v>
      </c>
      <c r="FE1400" s="15"/>
      <c r="FF1400" s="20"/>
      <c r="FG1400" s="15"/>
      <c r="FH1400" s="20"/>
      <c r="FI1400" s="15"/>
      <c r="FJ1400" s="20"/>
      <c r="FK1400" s="15"/>
      <c r="FL1400" s="20"/>
      <c r="FM1400" s="15"/>
      <c r="FN1400" s="20"/>
      <c r="FO1400" s="15"/>
      <c r="FP1400" s="20"/>
      <c r="FQ1400" s="15"/>
      <c r="FR1400" s="20"/>
      <c r="FS1400" s="15"/>
      <c r="FT1400" s="20"/>
      <c r="FU1400" s="15"/>
      <c r="FV1400" s="20"/>
      <c r="FW1400" s="15"/>
      <c r="FX1400" s="20"/>
      <c r="FY1400" s="15"/>
      <c r="FZ1400" s="20"/>
      <c r="GA1400" s="15"/>
      <c r="GB1400" s="20"/>
      <c r="GC1400" s="15"/>
      <c r="GD1400" s="20"/>
      <c r="GE1400" s="15"/>
      <c r="GF1400" s="20"/>
      <c r="GG1400" s="170"/>
    </row>
    <row r="1401" spans="1:189" s="2" customFormat="1" ht="15" customHeight="1" x14ac:dyDescent="0.3">
      <c r="A1401" s="85" t="s">
        <v>130</v>
      </c>
      <c r="B1401" s="85" t="s">
        <v>126</v>
      </c>
      <c r="C1401" s="85" t="s">
        <v>3997</v>
      </c>
      <c r="D1401" s="85" t="s">
        <v>1962</v>
      </c>
      <c r="E1401" s="15" t="str">
        <f t="shared" si="275"/>
        <v>Samantha Wu</v>
      </c>
      <c r="F1401" s="85" t="s">
        <v>128</v>
      </c>
      <c r="G1401" s="15">
        <v>999922230</v>
      </c>
      <c r="H1401" s="15">
        <f t="shared" si="276"/>
        <v>38</v>
      </c>
      <c r="I1401" s="15"/>
      <c r="J1401" s="15"/>
      <c r="K1401" s="16"/>
      <c r="L1401" s="15"/>
      <c r="M1401" s="15"/>
      <c r="N1401" s="15"/>
      <c r="O1401" s="15">
        <f t="shared" si="282"/>
        <v>0</v>
      </c>
      <c r="P1401" s="15">
        <v>0</v>
      </c>
      <c r="Q1401" s="15">
        <f t="shared" si="283"/>
        <v>0</v>
      </c>
      <c r="R1401" s="15">
        <v>0</v>
      </c>
      <c r="S1401" s="15">
        <v>0</v>
      </c>
      <c r="T1401" s="15">
        <f t="shared" si="284"/>
        <v>0</v>
      </c>
      <c r="U1401" s="15">
        <f t="shared" si="285"/>
        <v>0</v>
      </c>
      <c r="V1401" s="15"/>
      <c r="W1401" s="15"/>
      <c r="X1401" s="15"/>
      <c r="Y1401" s="15"/>
      <c r="Z1401" s="16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>
        <f t="shared" si="277"/>
        <v>0</v>
      </c>
      <c r="CT1401" s="15">
        <f t="shared" si="278"/>
        <v>38</v>
      </c>
      <c r="CU1401" s="15">
        <f t="shared" si="279"/>
        <v>0</v>
      </c>
      <c r="CV1401" s="15">
        <f t="shared" si="280"/>
        <v>0</v>
      </c>
      <c r="CW1401" s="15"/>
      <c r="CX1401" s="15"/>
      <c r="CY1401" s="15">
        <f t="shared" si="281"/>
        <v>0</v>
      </c>
      <c r="CZ1401" s="15">
        <f>GG1401</f>
        <v>0</v>
      </c>
      <c r="DA1401" s="16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20"/>
      <c r="DY1401" s="15"/>
      <c r="DZ1401" s="20"/>
      <c r="EA1401" s="15"/>
      <c r="EB1401" s="20"/>
      <c r="EC1401" s="15"/>
      <c r="ED1401" s="20"/>
      <c r="EE1401" s="15"/>
      <c r="EF1401" s="20"/>
      <c r="EG1401" s="15"/>
      <c r="EH1401" s="20"/>
      <c r="EI1401" s="15"/>
      <c r="EJ1401" s="20"/>
      <c r="EK1401" s="15"/>
      <c r="EL1401" s="20"/>
      <c r="EM1401" s="15"/>
      <c r="EN1401" s="20"/>
      <c r="EO1401" s="15"/>
      <c r="EP1401" s="20"/>
      <c r="EQ1401" s="15"/>
      <c r="ER1401" s="20"/>
      <c r="ES1401" s="15"/>
      <c r="ET1401" s="20"/>
      <c r="EU1401" s="15"/>
      <c r="EV1401" s="20"/>
      <c r="EW1401" s="15"/>
      <c r="EX1401" s="20"/>
      <c r="EY1401" s="15"/>
      <c r="EZ1401" s="20"/>
      <c r="FA1401" s="15"/>
      <c r="FB1401" s="20"/>
      <c r="FC1401" s="15"/>
      <c r="FD1401" s="20"/>
      <c r="FE1401" s="15"/>
      <c r="FF1401" s="20"/>
      <c r="FG1401" s="15"/>
      <c r="FH1401" s="20"/>
      <c r="FI1401" s="15"/>
      <c r="FJ1401" s="20"/>
      <c r="FK1401" s="15"/>
      <c r="FL1401" s="20"/>
      <c r="FM1401" s="15"/>
      <c r="FN1401" s="16"/>
      <c r="FO1401" s="15">
        <v>38</v>
      </c>
      <c r="FP1401" s="20"/>
      <c r="FQ1401" s="15"/>
      <c r="FR1401" s="16"/>
      <c r="FS1401" s="15"/>
      <c r="FT1401" s="20"/>
      <c r="FU1401" s="15"/>
      <c r="FV1401" s="20"/>
      <c r="FW1401" s="15"/>
      <c r="FX1401" s="20"/>
      <c r="FY1401" s="15"/>
      <c r="FZ1401" s="20"/>
      <c r="GA1401" s="15"/>
      <c r="GB1401" s="20"/>
      <c r="GC1401" s="15"/>
      <c r="GD1401" s="20"/>
      <c r="GE1401" s="15"/>
      <c r="GF1401" s="20"/>
      <c r="GG1401" s="170"/>
    </row>
    <row r="1402" spans="1:189" s="2" customFormat="1" ht="15" customHeight="1" x14ac:dyDescent="0.3">
      <c r="A1402" s="15" t="s">
        <v>2903</v>
      </c>
      <c r="B1402" s="15" t="s">
        <v>126</v>
      </c>
      <c r="C1402" s="17" t="s">
        <v>1667</v>
      </c>
      <c r="D1402" s="17" t="s">
        <v>2203</v>
      </c>
      <c r="E1402" s="15" t="str">
        <f t="shared" si="275"/>
        <v>Karissa Wardhana</v>
      </c>
      <c r="F1402" s="17" t="s">
        <v>128</v>
      </c>
      <c r="G1402" s="15">
        <v>999922234</v>
      </c>
      <c r="H1402" s="15">
        <f t="shared" si="276"/>
        <v>70</v>
      </c>
      <c r="I1402" s="15"/>
      <c r="J1402" s="17">
        <f>(O1402+P1402+R1402+S1402+T1402+U1402)/2</f>
        <v>19</v>
      </c>
      <c r="K1402" s="16"/>
      <c r="L1402" s="15"/>
      <c r="M1402" s="15"/>
      <c r="N1402" s="15"/>
      <c r="O1402" s="15">
        <f t="shared" si="282"/>
        <v>0</v>
      </c>
      <c r="P1402" s="15">
        <v>0</v>
      </c>
      <c r="Q1402" s="15">
        <f t="shared" si="283"/>
        <v>0</v>
      </c>
      <c r="R1402" s="15">
        <v>0</v>
      </c>
      <c r="S1402" s="15">
        <v>0</v>
      </c>
      <c r="T1402" s="15">
        <f t="shared" si="284"/>
        <v>38</v>
      </c>
      <c r="U1402" s="15">
        <f t="shared" si="285"/>
        <v>0</v>
      </c>
      <c r="V1402" s="15"/>
      <c r="W1402" s="15"/>
      <c r="X1402" s="15"/>
      <c r="Y1402" s="15"/>
      <c r="Z1402" s="16"/>
      <c r="AA1402" s="15"/>
      <c r="AB1402" s="24"/>
      <c r="AC1402" s="15"/>
      <c r="AD1402" s="15"/>
      <c r="AE1402" s="15"/>
      <c r="AF1402" s="15"/>
      <c r="AG1402" s="15"/>
      <c r="AH1402" s="24"/>
      <c r="AI1402" s="15"/>
      <c r="AJ1402" s="15"/>
      <c r="AK1402" s="15"/>
      <c r="AL1402" s="15"/>
      <c r="AM1402" s="15"/>
      <c r="AN1402" s="24"/>
      <c r="AO1402" s="15"/>
      <c r="AP1402" s="24"/>
      <c r="AQ1402" s="15"/>
      <c r="AR1402" s="24"/>
      <c r="AS1402" s="15"/>
      <c r="AT1402" s="24"/>
      <c r="AU1402" s="15"/>
      <c r="AV1402" s="24"/>
      <c r="AW1402" s="15"/>
      <c r="AX1402" s="24"/>
      <c r="AY1402" s="15"/>
      <c r="AZ1402" s="15"/>
      <c r="BA1402" s="15"/>
      <c r="BB1402" s="15"/>
      <c r="BC1402" s="15"/>
      <c r="BD1402" s="15"/>
      <c r="BE1402" s="15"/>
      <c r="BF1402" s="24"/>
      <c r="BG1402" s="15"/>
      <c r="BH1402" s="24"/>
      <c r="BI1402" s="15"/>
      <c r="BJ1402" s="24"/>
      <c r="BK1402" s="15"/>
      <c r="BL1402" s="24"/>
      <c r="BM1402" s="15"/>
      <c r="BN1402" s="24"/>
      <c r="BO1402" s="15"/>
      <c r="BP1402" s="24"/>
      <c r="BQ1402" s="15"/>
      <c r="BR1402" s="24"/>
      <c r="BS1402" s="15"/>
      <c r="BT1402" s="24"/>
      <c r="BU1402" s="15"/>
      <c r="BV1402" s="24"/>
      <c r="BW1402" s="15"/>
      <c r="BX1402" s="24"/>
      <c r="BY1402" s="15"/>
      <c r="BZ1402" s="24"/>
      <c r="CA1402" s="15"/>
      <c r="CB1402" s="24"/>
      <c r="CC1402" s="15"/>
      <c r="CD1402" s="24"/>
      <c r="CE1402" s="15"/>
      <c r="CF1402" s="24"/>
      <c r="CG1402" s="15"/>
      <c r="CH1402" s="25"/>
      <c r="CI1402" s="15"/>
      <c r="CJ1402" s="25"/>
      <c r="CK1402" s="15"/>
      <c r="CL1402" s="25"/>
      <c r="CM1402" s="15"/>
      <c r="CN1402" s="25"/>
      <c r="CO1402" s="15"/>
      <c r="CP1402" s="25"/>
      <c r="CQ1402" s="15"/>
      <c r="CR1402" s="25"/>
      <c r="CS1402" s="15">
        <f t="shared" si="277"/>
        <v>0</v>
      </c>
      <c r="CT1402" s="15">
        <f t="shared" si="278"/>
        <v>51</v>
      </c>
      <c r="CU1402" s="15">
        <f t="shared" si="279"/>
        <v>1</v>
      </c>
      <c r="CV1402" s="15">
        <f t="shared" si="280"/>
        <v>0</v>
      </c>
      <c r="CW1402" s="15"/>
      <c r="CX1402" s="15"/>
      <c r="CY1402" s="15">
        <f t="shared" si="281"/>
        <v>0</v>
      </c>
      <c r="CZ1402" s="15">
        <f>GG1402</f>
        <v>0</v>
      </c>
      <c r="DA1402" s="19"/>
      <c r="DB1402" s="17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7"/>
      <c r="DQ1402" s="15"/>
      <c r="DR1402" s="15"/>
      <c r="DS1402" s="15"/>
      <c r="DT1402" s="15"/>
      <c r="DU1402" s="15"/>
      <c r="DV1402" s="15"/>
      <c r="DW1402" s="15"/>
      <c r="DX1402" s="20"/>
      <c r="DY1402" s="15"/>
      <c r="DZ1402" s="20"/>
      <c r="EA1402" s="15"/>
      <c r="EB1402" s="20"/>
      <c r="EC1402" s="15">
        <v>38</v>
      </c>
      <c r="ED1402" s="20" t="s">
        <v>168</v>
      </c>
      <c r="EE1402" s="15"/>
      <c r="EF1402" s="20"/>
      <c r="EG1402" s="15"/>
      <c r="EH1402" s="20"/>
      <c r="EI1402" s="15"/>
      <c r="EJ1402" s="20"/>
      <c r="EK1402" s="15"/>
      <c r="EL1402" s="20"/>
      <c r="EM1402" s="15"/>
      <c r="EN1402" s="20"/>
      <c r="EO1402" s="15"/>
      <c r="EP1402" s="20"/>
      <c r="EQ1402" s="15"/>
      <c r="ER1402" s="20"/>
      <c r="ES1402" s="15"/>
      <c r="ET1402" s="20"/>
      <c r="EU1402" s="15"/>
      <c r="EV1402" s="20"/>
      <c r="EW1402" s="15">
        <v>51</v>
      </c>
      <c r="EX1402" s="20">
        <v>8</v>
      </c>
      <c r="EY1402" s="15"/>
      <c r="EZ1402" s="20"/>
      <c r="FA1402" s="15"/>
      <c r="FB1402" s="20"/>
      <c r="FC1402" s="15"/>
      <c r="FD1402" s="20"/>
      <c r="FE1402" s="15"/>
      <c r="FF1402" s="20"/>
      <c r="FG1402" s="15"/>
      <c r="FH1402" s="20"/>
      <c r="FI1402" s="15"/>
      <c r="FJ1402" s="20"/>
      <c r="FK1402" s="15"/>
      <c r="FL1402" s="20"/>
      <c r="FM1402" s="15"/>
      <c r="FN1402" s="20"/>
      <c r="FO1402" s="15"/>
      <c r="FP1402" s="20"/>
      <c r="FQ1402" s="15"/>
      <c r="FR1402" s="20"/>
      <c r="FS1402" s="15"/>
      <c r="FT1402" s="20"/>
      <c r="FU1402" s="15"/>
      <c r="FV1402" s="20"/>
      <c r="FW1402" s="15"/>
      <c r="FX1402" s="20"/>
      <c r="FY1402" s="15"/>
      <c r="FZ1402" s="20"/>
      <c r="GA1402" s="15"/>
      <c r="GB1402" s="20"/>
      <c r="GC1402" s="15"/>
      <c r="GD1402" s="20"/>
      <c r="GE1402" s="15"/>
      <c r="GF1402" s="20"/>
      <c r="GG1402" s="170"/>
    </row>
    <row r="1403" spans="1:189" s="2" customFormat="1" ht="15" customHeight="1" x14ac:dyDescent="0.3">
      <c r="A1403" s="17" t="s">
        <v>130</v>
      </c>
      <c r="B1403" s="17" t="s">
        <v>134</v>
      </c>
      <c r="C1403" s="17" t="s">
        <v>158</v>
      </c>
      <c r="D1403" s="17" t="s">
        <v>1773</v>
      </c>
      <c r="E1403" s="15" t="str">
        <f t="shared" si="275"/>
        <v>Sophia Souza</v>
      </c>
      <c r="F1403" s="17" t="s">
        <v>128</v>
      </c>
      <c r="G1403" s="17">
        <v>999922243</v>
      </c>
      <c r="H1403" s="15">
        <f t="shared" si="276"/>
        <v>90</v>
      </c>
      <c r="I1403" s="15"/>
      <c r="J1403" s="15"/>
      <c r="K1403" s="16"/>
      <c r="L1403" s="15"/>
      <c r="M1403" s="15"/>
      <c r="N1403" s="15"/>
      <c r="O1403" s="15">
        <f t="shared" si="282"/>
        <v>0</v>
      </c>
      <c r="P1403" s="15">
        <v>0</v>
      </c>
      <c r="Q1403" s="15">
        <f t="shared" si="283"/>
        <v>0</v>
      </c>
      <c r="R1403" s="15">
        <v>0</v>
      </c>
      <c r="S1403" s="15">
        <v>0</v>
      </c>
      <c r="T1403" s="15">
        <f t="shared" si="284"/>
        <v>0</v>
      </c>
      <c r="U1403" s="15">
        <f t="shared" si="285"/>
        <v>0</v>
      </c>
      <c r="V1403" s="15"/>
      <c r="W1403" s="15"/>
      <c r="X1403" s="15"/>
      <c r="Y1403" s="15"/>
      <c r="Z1403" s="16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>
        <f t="shared" si="277"/>
        <v>0</v>
      </c>
      <c r="CT1403" s="15">
        <f t="shared" si="278"/>
        <v>90</v>
      </c>
      <c r="CU1403" s="15">
        <f t="shared" si="279"/>
        <v>1</v>
      </c>
      <c r="CV1403" s="15">
        <f t="shared" si="280"/>
        <v>0</v>
      </c>
      <c r="CW1403" s="15"/>
      <c r="CX1403" s="15"/>
      <c r="CY1403" s="15">
        <f t="shared" si="281"/>
        <v>0</v>
      </c>
      <c r="CZ1403" s="15">
        <f>GG1403</f>
        <v>0</v>
      </c>
      <c r="DA1403" s="16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20"/>
      <c r="DY1403" s="15"/>
      <c r="DZ1403" s="20"/>
      <c r="EA1403" s="15"/>
      <c r="EB1403" s="20"/>
      <c r="EC1403" s="15"/>
      <c r="ED1403" s="20"/>
      <c r="EE1403" s="15"/>
      <c r="EF1403" s="20"/>
      <c r="EG1403" s="15"/>
      <c r="EH1403" s="20"/>
      <c r="EI1403" s="15"/>
      <c r="EJ1403" s="20"/>
      <c r="EK1403" s="15"/>
      <c r="EL1403" s="20"/>
      <c r="EM1403" s="15"/>
      <c r="EN1403" s="20"/>
      <c r="EO1403" s="15"/>
      <c r="EP1403" s="20"/>
      <c r="EQ1403" s="15"/>
      <c r="ER1403" s="20"/>
      <c r="ES1403" s="15"/>
      <c r="ET1403" s="20"/>
      <c r="EU1403" s="15"/>
      <c r="EV1403" s="20"/>
      <c r="EW1403" s="15"/>
      <c r="EX1403" s="20"/>
      <c r="EY1403" s="15"/>
      <c r="EZ1403" s="20"/>
      <c r="FA1403" s="15"/>
      <c r="FB1403" s="20"/>
      <c r="FC1403" s="15"/>
      <c r="FD1403" s="20"/>
      <c r="FE1403" s="15"/>
      <c r="FF1403" s="20"/>
      <c r="FG1403" s="15"/>
      <c r="FH1403" s="20"/>
      <c r="FI1403" s="15"/>
      <c r="FJ1403" s="20"/>
      <c r="FK1403" s="15"/>
      <c r="FL1403" s="20"/>
      <c r="FM1403" s="15"/>
      <c r="FN1403" s="20"/>
      <c r="FO1403" s="15"/>
      <c r="FP1403" s="20"/>
      <c r="FQ1403" s="15"/>
      <c r="FR1403" s="20"/>
      <c r="FS1403" s="15">
        <v>90</v>
      </c>
      <c r="FT1403" s="20">
        <v>2</v>
      </c>
      <c r="FU1403" s="15"/>
      <c r="FV1403" s="20"/>
      <c r="FW1403" s="15"/>
      <c r="FX1403" s="20"/>
      <c r="FY1403" s="15"/>
      <c r="FZ1403" s="20"/>
      <c r="GA1403" s="15"/>
      <c r="GB1403" s="20"/>
      <c r="GC1403" s="15"/>
      <c r="GD1403" s="20"/>
      <c r="GE1403" s="15"/>
      <c r="GF1403" s="20"/>
      <c r="GG1403" s="170"/>
    </row>
    <row r="1404" spans="1:189" s="2" customFormat="1" ht="15" customHeight="1" x14ac:dyDescent="0.3">
      <c r="A1404" s="17" t="s">
        <v>133</v>
      </c>
      <c r="B1404" s="15" t="s">
        <v>140</v>
      </c>
      <c r="C1404" s="17" t="s">
        <v>161</v>
      </c>
      <c r="D1404" s="17" t="s">
        <v>162</v>
      </c>
      <c r="E1404" s="15" t="str">
        <f t="shared" si="275"/>
        <v>Bianka Adhikari</v>
      </c>
      <c r="F1404" s="15" t="s">
        <v>128</v>
      </c>
      <c r="G1404" s="17">
        <v>999922255</v>
      </c>
      <c r="H1404" s="15">
        <f t="shared" si="276"/>
        <v>84.8</v>
      </c>
      <c r="I1404" s="17"/>
      <c r="J1404" s="17">
        <f>(O1404+P1404+R1404+S1404+T1404+U1404)/2</f>
        <v>16.8</v>
      </c>
      <c r="K1404" s="21"/>
      <c r="L1404" s="15"/>
      <c r="M1404" s="15"/>
      <c r="N1404" s="15"/>
      <c r="O1404" s="15">
        <f t="shared" si="282"/>
        <v>0</v>
      </c>
      <c r="P1404" s="15">
        <v>0</v>
      </c>
      <c r="Q1404" s="15">
        <f t="shared" si="283"/>
        <v>0</v>
      </c>
      <c r="R1404" s="15">
        <v>0</v>
      </c>
      <c r="S1404" s="15">
        <v>0</v>
      </c>
      <c r="T1404" s="15">
        <f t="shared" si="284"/>
        <v>33.6</v>
      </c>
      <c r="U1404" s="15">
        <f t="shared" si="285"/>
        <v>0</v>
      </c>
      <c r="V1404" s="15"/>
      <c r="W1404" s="15"/>
      <c r="X1404" s="15"/>
      <c r="Y1404" s="15"/>
      <c r="Z1404" s="21"/>
      <c r="AA1404" s="17"/>
      <c r="AB1404" s="17"/>
      <c r="AC1404" s="17"/>
      <c r="AD1404" s="17"/>
      <c r="AE1404" s="17"/>
      <c r="AF1404" s="24"/>
      <c r="AG1404" s="17"/>
      <c r="AH1404" s="24"/>
      <c r="AI1404" s="17"/>
      <c r="AJ1404" s="24"/>
      <c r="AK1404" s="17"/>
      <c r="AL1404" s="24"/>
      <c r="AM1404" s="17"/>
      <c r="AN1404" s="24"/>
      <c r="AO1404" s="17"/>
      <c r="AP1404" s="24"/>
      <c r="AQ1404" s="17"/>
      <c r="AR1404" s="24"/>
      <c r="AS1404" s="17"/>
      <c r="AT1404" s="24"/>
      <c r="AU1404" s="17"/>
      <c r="AV1404" s="24"/>
      <c r="AW1404" s="17"/>
      <c r="AX1404" s="24"/>
      <c r="AY1404" s="17"/>
      <c r="AZ1404" s="17"/>
      <c r="BA1404" s="17"/>
      <c r="BB1404" s="24"/>
      <c r="BC1404" s="17"/>
      <c r="BD1404" s="24"/>
      <c r="BE1404" s="17"/>
      <c r="BF1404" s="24"/>
      <c r="BG1404" s="17"/>
      <c r="BH1404" s="24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24"/>
      <c r="CQ1404" s="17"/>
      <c r="CR1404" s="24"/>
      <c r="CS1404" s="15">
        <f t="shared" si="277"/>
        <v>0</v>
      </c>
      <c r="CT1404" s="15">
        <f t="shared" si="278"/>
        <v>68</v>
      </c>
      <c r="CU1404" s="15">
        <f t="shared" si="279"/>
        <v>1</v>
      </c>
      <c r="CV1404" s="15">
        <f t="shared" si="280"/>
        <v>0</v>
      </c>
      <c r="CW1404" s="15"/>
      <c r="CX1404" s="15"/>
      <c r="CY1404" s="15">
        <f t="shared" si="281"/>
        <v>0</v>
      </c>
      <c r="CZ1404" s="15">
        <f>GG1404</f>
        <v>0</v>
      </c>
      <c r="DA1404" s="20"/>
      <c r="DB1404" s="17"/>
      <c r="DC1404" s="15"/>
      <c r="DD1404" s="15"/>
      <c r="DE1404" s="15">
        <v>68</v>
      </c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7"/>
      <c r="DQ1404" s="15"/>
      <c r="DR1404" s="15"/>
      <c r="DS1404" s="15"/>
      <c r="DT1404" s="15"/>
      <c r="DU1404" s="15"/>
      <c r="DV1404" s="15"/>
      <c r="DW1404" s="15"/>
      <c r="DX1404" s="20"/>
      <c r="DY1404" s="15"/>
      <c r="DZ1404" s="20"/>
      <c r="EA1404" s="15">
        <v>28</v>
      </c>
      <c r="EB1404" s="20">
        <v>1</v>
      </c>
      <c r="EC1404" s="15">
        <v>33.6</v>
      </c>
      <c r="ED1404" s="20">
        <v>5</v>
      </c>
      <c r="EE1404" s="15"/>
      <c r="EF1404" s="20"/>
      <c r="EG1404" s="15"/>
      <c r="EH1404" s="20"/>
      <c r="EI1404" s="15"/>
      <c r="EJ1404" s="20"/>
      <c r="EK1404" s="15"/>
      <c r="EL1404" s="20"/>
      <c r="EM1404" s="15"/>
      <c r="EN1404" s="20"/>
      <c r="EO1404" s="15"/>
      <c r="EP1404" s="20"/>
      <c r="EQ1404" s="15"/>
      <c r="ER1404" s="20"/>
      <c r="ES1404" s="15"/>
      <c r="ET1404" s="20"/>
      <c r="EU1404" s="15"/>
      <c r="EV1404" s="20"/>
      <c r="EW1404" s="15">
        <v>68</v>
      </c>
      <c r="EX1404" s="20">
        <v>3</v>
      </c>
      <c r="EY1404" s="15"/>
      <c r="EZ1404" s="20"/>
      <c r="FA1404" s="15"/>
      <c r="FB1404" s="20"/>
      <c r="FC1404" s="15"/>
      <c r="FD1404" s="20"/>
      <c r="FE1404" s="15"/>
      <c r="FF1404" s="20"/>
      <c r="FG1404" s="15"/>
      <c r="FH1404" s="20"/>
      <c r="FI1404" s="15"/>
      <c r="FJ1404" s="20"/>
      <c r="FK1404" s="15"/>
      <c r="FL1404" s="20"/>
      <c r="FM1404" s="15"/>
      <c r="FN1404" s="20"/>
      <c r="FO1404" s="15"/>
      <c r="FP1404" s="20"/>
      <c r="FQ1404" s="15"/>
      <c r="FR1404" s="20"/>
      <c r="FS1404" s="15"/>
      <c r="FT1404" s="20"/>
      <c r="FU1404" s="15"/>
      <c r="FV1404" s="20"/>
      <c r="FW1404" s="15"/>
      <c r="FX1404" s="20"/>
      <c r="FY1404" s="15"/>
      <c r="FZ1404" s="20"/>
      <c r="GA1404" s="15"/>
      <c r="GB1404" s="20"/>
      <c r="GC1404" s="15"/>
      <c r="GD1404" s="20"/>
      <c r="GE1404" s="15"/>
      <c r="GF1404" s="20"/>
      <c r="GG1404" s="170"/>
    </row>
    <row r="1405" spans="1:189" s="2" customFormat="1" ht="15" customHeight="1" x14ac:dyDescent="0.3">
      <c r="A1405" s="82" t="s">
        <v>133</v>
      </c>
      <c r="B1405" s="82" t="s">
        <v>140</v>
      </c>
      <c r="C1405" s="82" t="s">
        <v>2871</v>
      </c>
      <c r="D1405" s="82" t="s">
        <v>1475</v>
      </c>
      <c r="E1405" s="15" t="str">
        <f t="shared" si="275"/>
        <v xml:space="preserve"> Cameron Nguyen</v>
      </c>
      <c r="F1405" s="82" t="s">
        <v>135</v>
      </c>
      <c r="G1405" s="82">
        <v>999922256</v>
      </c>
      <c r="H1405" s="15">
        <f t="shared" si="276"/>
        <v>68</v>
      </c>
      <c r="I1405" s="15"/>
      <c r="J1405" s="15"/>
      <c r="K1405" s="16"/>
      <c r="L1405" s="15"/>
      <c r="M1405" s="15"/>
      <c r="N1405" s="15"/>
      <c r="O1405" s="15">
        <f t="shared" si="282"/>
        <v>0</v>
      </c>
      <c r="P1405" s="15">
        <v>0</v>
      </c>
      <c r="Q1405" s="15">
        <f t="shared" si="283"/>
        <v>0</v>
      </c>
      <c r="R1405" s="15">
        <v>0</v>
      </c>
      <c r="S1405" s="15">
        <v>0</v>
      </c>
      <c r="T1405" s="15">
        <f t="shared" si="284"/>
        <v>0</v>
      </c>
      <c r="U1405" s="15">
        <f t="shared" si="285"/>
        <v>0</v>
      </c>
      <c r="V1405" s="15"/>
      <c r="W1405" s="15"/>
      <c r="X1405" s="15"/>
      <c r="Y1405" s="15"/>
      <c r="Z1405" s="16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>
        <f t="shared" si="277"/>
        <v>0</v>
      </c>
      <c r="CT1405" s="15">
        <f t="shared" si="278"/>
        <v>68</v>
      </c>
      <c r="CU1405" s="15">
        <f t="shared" si="279"/>
        <v>1</v>
      </c>
      <c r="CV1405" s="15">
        <f t="shared" si="280"/>
        <v>0</v>
      </c>
      <c r="CW1405" s="15"/>
      <c r="CX1405" s="15"/>
      <c r="CY1405" s="15">
        <f t="shared" si="281"/>
        <v>0</v>
      </c>
      <c r="CZ1405" s="15">
        <f>GG1405</f>
        <v>0</v>
      </c>
      <c r="DA1405" s="16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20"/>
      <c r="DY1405" s="15"/>
      <c r="DZ1405" s="20"/>
      <c r="EA1405" s="15"/>
      <c r="EB1405" s="20"/>
      <c r="EC1405" s="15"/>
      <c r="ED1405" s="20"/>
      <c r="EE1405" s="15"/>
      <c r="EF1405" s="20"/>
      <c r="EG1405" s="15"/>
      <c r="EH1405" s="20"/>
      <c r="EI1405" s="15"/>
      <c r="EJ1405" s="20"/>
      <c r="EK1405" s="15"/>
      <c r="EL1405" s="20"/>
      <c r="EM1405" s="15"/>
      <c r="EN1405" s="20"/>
      <c r="EO1405" s="15"/>
      <c r="EP1405" s="20"/>
      <c r="EQ1405" s="15"/>
      <c r="ER1405" s="20"/>
      <c r="ES1405" s="15"/>
      <c r="ET1405" s="20"/>
      <c r="EU1405" s="15"/>
      <c r="EV1405" s="20"/>
      <c r="EW1405" s="15">
        <v>68</v>
      </c>
      <c r="EX1405" s="20">
        <v>3</v>
      </c>
      <c r="EY1405" s="15"/>
      <c r="EZ1405" s="20"/>
      <c r="FA1405" s="15"/>
      <c r="FB1405" s="20"/>
      <c r="FC1405" s="15"/>
      <c r="FD1405" s="20"/>
      <c r="FE1405" s="15"/>
      <c r="FF1405" s="20"/>
      <c r="FG1405" s="15"/>
      <c r="FH1405" s="20"/>
      <c r="FI1405" s="15"/>
      <c r="FJ1405" s="20"/>
      <c r="FK1405" s="15"/>
      <c r="FL1405" s="20"/>
      <c r="FM1405" s="15"/>
      <c r="FN1405" s="20"/>
      <c r="FO1405" s="15"/>
      <c r="FP1405" s="20"/>
      <c r="FQ1405" s="15"/>
      <c r="FR1405" s="20"/>
      <c r="FS1405" s="15"/>
      <c r="FT1405" s="20"/>
      <c r="FU1405" s="15"/>
      <c r="FV1405" s="20"/>
      <c r="FW1405" s="15"/>
      <c r="FX1405" s="20"/>
      <c r="FY1405" s="15"/>
      <c r="FZ1405" s="20"/>
      <c r="GA1405" s="15"/>
      <c r="GB1405" s="20"/>
      <c r="GC1405" s="15"/>
      <c r="GD1405" s="20"/>
      <c r="GE1405" s="15"/>
      <c r="GF1405" s="20"/>
      <c r="GG1405" s="170"/>
    </row>
    <row r="1406" spans="1:189" s="2" customFormat="1" ht="15" customHeight="1" x14ac:dyDescent="0.3">
      <c r="A1406" s="17" t="s">
        <v>137</v>
      </c>
      <c r="B1406" s="17" t="s">
        <v>140</v>
      </c>
      <c r="C1406" s="17" t="s">
        <v>1869</v>
      </c>
      <c r="D1406" s="17" t="s">
        <v>1475</v>
      </c>
      <c r="E1406" s="15" t="str">
        <f t="shared" si="275"/>
        <v>Cody Nguyen</v>
      </c>
      <c r="F1406" s="17" t="s">
        <v>135</v>
      </c>
      <c r="G1406" s="17">
        <v>999922257</v>
      </c>
      <c r="H1406" s="15">
        <f t="shared" si="276"/>
        <v>104</v>
      </c>
      <c r="I1406" s="15"/>
      <c r="J1406" s="15"/>
      <c r="K1406" s="16"/>
      <c r="L1406" s="15"/>
      <c r="M1406" s="15"/>
      <c r="N1406" s="15"/>
      <c r="O1406" s="15">
        <f t="shared" si="282"/>
        <v>0</v>
      </c>
      <c r="P1406" s="15">
        <v>0</v>
      </c>
      <c r="Q1406" s="15">
        <f t="shared" si="283"/>
        <v>0</v>
      </c>
      <c r="R1406" s="15">
        <v>0</v>
      </c>
      <c r="S1406" s="15">
        <v>0</v>
      </c>
      <c r="T1406" s="15">
        <f t="shared" si="284"/>
        <v>24</v>
      </c>
      <c r="U1406" s="15">
        <f t="shared" si="285"/>
        <v>50</v>
      </c>
      <c r="V1406" s="15"/>
      <c r="W1406" s="15"/>
      <c r="X1406" s="15"/>
      <c r="Y1406" s="15"/>
      <c r="Z1406" s="16"/>
      <c r="AA1406" s="15"/>
      <c r="AB1406" s="24"/>
      <c r="AC1406" s="15"/>
      <c r="AD1406" s="15"/>
      <c r="AE1406" s="15"/>
      <c r="AF1406" s="15"/>
      <c r="AG1406" s="15"/>
      <c r="AH1406" s="24"/>
      <c r="AI1406" s="15"/>
      <c r="AJ1406" s="15"/>
      <c r="AK1406" s="15"/>
      <c r="AL1406" s="15"/>
      <c r="AM1406" s="15"/>
      <c r="AN1406" s="24"/>
      <c r="AO1406" s="15"/>
      <c r="AP1406" s="24"/>
      <c r="AQ1406" s="15"/>
      <c r="AR1406" s="24"/>
      <c r="AS1406" s="15"/>
      <c r="AT1406" s="24"/>
      <c r="AU1406" s="15"/>
      <c r="AV1406" s="24"/>
      <c r="AW1406" s="15"/>
      <c r="AX1406" s="24"/>
      <c r="AY1406" s="15"/>
      <c r="AZ1406" s="15"/>
      <c r="BA1406" s="15"/>
      <c r="BB1406" s="15"/>
      <c r="BC1406" s="15"/>
      <c r="BD1406" s="15"/>
      <c r="BE1406" s="15"/>
      <c r="BF1406" s="24"/>
      <c r="BG1406" s="15"/>
      <c r="BH1406" s="24"/>
      <c r="BI1406" s="15"/>
      <c r="BJ1406" s="24"/>
      <c r="BK1406" s="15"/>
      <c r="BL1406" s="24"/>
      <c r="BM1406" s="15"/>
      <c r="BN1406" s="24"/>
      <c r="BO1406" s="15"/>
      <c r="BP1406" s="24"/>
      <c r="BQ1406" s="15"/>
      <c r="BR1406" s="24"/>
      <c r="BS1406" s="15"/>
      <c r="BT1406" s="24"/>
      <c r="BU1406" s="15"/>
      <c r="BV1406" s="24"/>
      <c r="BW1406" s="15"/>
      <c r="BX1406" s="24"/>
      <c r="BY1406" s="15"/>
      <c r="BZ1406" s="24"/>
      <c r="CA1406" s="15"/>
      <c r="CB1406" s="24"/>
      <c r="CC1406" s="15"/>
      <c r="CD1406" s="24"/>
      <c r="CE1406" s="15"/>
      <c r="CF1406" s="24"/>
      <c r="CG1406" s="15"/>
      <c r="CH1406" s="25"/>
      <c r="CI1406" s="15"/>
      <c r="CJ1406" s="25"/>
      <c r="CK1406" s="15"/>
      <c r="CL1406" s="25"/>
      <c r="CM1406" s="15"/>
      <c r="CN1406" s="25"/>
      <c r="CO1406" s="15"/>
      <c r="CP1406" s="25"/>
      <c r="CQ1406" s="15"/>
      <c r="CR1406" s="25"/>
      <c r="CS1406" s="15">
        <f t="shared" si="277"/>
        <v>0</v>
      </c>
      <c r="CT1406" s="15">
        <f t="shared" si="278"/>
        <v>30</v>
      </c>
      <c r="CU1406" s="15">
        <f t="shared" si="279"/>
        <v>1</v>
      </c>
      <c r="CV1406" s="15">
        <f t="shared" si="280"/>
        <v>0</v>
      </c>
      <c r="CW1406" s="15"/>
      <c r="CX1406" s="15"/>
      <c r="CY1406" s="15">
        <f t="shared" si="281"/>
        <v>0</v>
      </c>
      <c r="CZ1406" s="15">
        <f>GG1406</f>
        <v>0</v>
      </c>
      <c r="DA1406" s="19"/>
      <c r="DB1406" s="17"/>
      <c r="DC1406" s="15"/>
      <c r="DD1406" s="15"/>
      <c r="DE1406" s="17">
        <f>0.4*30</f>
        <v>12</v>
      </c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7"/>
      <c r="DQ1406" s="15"/>
      <c r="DR1406" s="15"/>
      <c r="DS1406" s="15"/>
      <c r="DT1406" s="15"/>
      <c r="DU1406" s="15"/>
      <c r="DV1406" s="15"/>
      <c r="DW1406" s="15"/>
      <c r="DX1406" s="20"/>
      <c r="DY1406" s="15"/>
      <c r="DZ1406" s="20"/>
      <c r="EA1406" s="15"/>
      <c r="EB1406" s="20"/>
      <c r="EC1406" s="15">
        <f>0.4*60</f>
        <v>24</v>
      </c>
      <c r="ED1406" s="20">
        <v>2</v>
      </c>
      <c r="EE1406" s="15"/>
      <c r="EF1406" s="20"/>
      <c r="EG1406" s="15">
        <v>50</v>
      </c>
      <c r="EH1406" s="20">
        <v>1</v>
      </c>
      <c r="EI1406" s="15"/>
      <c r="EJ1406" s="20"/>
      <c r="EK1406" s="15"/>
      <c r="EL1406" s="20"/>
      <c r="EM1406" s="15"/>
      <c r="EN1406" s="20"/>
      <c r="EO1406" s="15"/>
      <c r="EP1406" s="20"/>
      <c r="EQ1406" s="15"/>
      <c r="ER1406" s="20"/>
      <c r="ES1406" s="15"/>
      <c r="ET1406" s="20"/>
      <c r="EU1406" s="15"/>
      <c r="EV1406" s="20"/>
      <c r="EW1406" s="15">
        <v>30</v>
      </c>
      <c r="EX1406" s="20">
        <v>1</v>
      </c>
      <c r="EY1406" s="15"/>
      <c r="EZ1406" s="20"/>
      <c r="FA1406" s="15"/>
      <c r="FB1406" s="20"/>
      <c r="FC1406" s="15"/>
      <c r="FD1406" s="20"/>
      <c r="FE1406" s="15"/>
      <c r="FF1406" s="20"/>
      <c r="FG1406" s="15"/>
      <c r="FH1406" s="20"/>
      <c r="FI1406" s="15"/>
      <c r="FJ1406" s="20"/>
      <c r="FK1406" s="15"/>
      <c r="FL1406" s="20"/>
      <c r="FM1406" s="15"/>
      <c r="FN1406" s="20"/>
      <c r="FO1406" s="15"/>
      <c r="FP1406" s="20"/>
      <c r="FQ1406" s="15"/>
      <c r="FR1406" s="20"/>
      <c r="FS1406" s="15"/>
      <c r="FT1406" s="20"/>
      <c r="FU1406" s="15"/>
      <c r="FV1406" s="20"/>
      <c r="FW1406" s="15"/>
      <c r="FX1406" s="20"/>
      <c r="FY1406" s="15"/>
      <c r="FZ1406" s="20"/>
      <c r="GA1406" s="15"/>
      <c r="GB1406" s="20"/>
      <c r="GC1406" s="15"/>
      <c r="GD1406" s="20"/>
      <c r="GE1406" s="15"/>
      <c r="GF1406" s="20"/>
      <c r="GG1406" s="170"/>
    </row>
    <row r="1407" spans="1:189" s="2" customFormat="1" ht="15" customHeight="1" x14ac:dyDescent="0.3">
      <c r="A1407" s="85" t="s">
        <v>146</v>
      </c>
      <c r="B1407" s="85" t="s">
        <v>142</v>
      </c>
      <c r="C1407" s="85" t="s">
        <v>568</v>
      </c>
      <c r="D1407" s="85" t="s">
        <v>1951</v>
      </c>
      <c r="E1407" s="15" t="str">
        <f t="shared" si="275"/>
        <v>Kaitlyn Williams</v>
      </c>
      <c r="F1407" s="85" t="s">
        <v>128</v>
      </c>
      <c r="G1407" s="15">
        <v>999922263</v>
      </c>
      <c r="H1407" s="15">
        <f t="shared" si="276"/>
        <v>38</v>
      </c>
      <c r="I1407" s="15"/>
      <c r="J1407" s="15"/>
      <c r="K1407" s="16"/>
      <c r="L1407" s="15"/>
      <c r="M1407" s="15"/>
      <c r="N1407" s="15"/>
      <c r="O1407" s="15">
        <f t="shared" si="282"/>
        <v>0</v>
      </c>
      <c r="P1407" s="15">
        <v>0</v>
      </c>
      <c r="Q1407" s="15">
        <f t="shared" si="283"/>
        <v>0</v>
      </c>
      <c r="R1407" s="15">
        <v>0</v>
      </c>
      <c r="S1407" s="15">
        <v>0</v>
      </c>
      <c r="T1407" s="15">
        <f t="shared" si="284"/>
        <v>0</v>
      </c>
      <c r="U1407" s="15">
        <f t="shared" si="285"/>
        <v>0</v>
      </c>
      <c r="V1407" s="15"/>
      <c r="W1407" s="15"/>
      <c r="X1407" s="15"/>
      <c r="Y1407" s="15"/>
      <c r="Z1407" s="16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>
        <f t="shared" si="277"/>
        <v>0</v>
      </c>
      <c r="CT1407" s="15">
        <f t="shared" si="278"/>
        <v>38</v>
      </c>
      <c r="CU1407" s="15">
        <f t="shared" si="279"/>
        <v>0</v>
      </c>
      <c r="CV1407" s="15">
        <f t="shared" si="280"/>
        <v>0</v>
      </c>
      <c r="CW1407" s="15"/>
      <c r="CX1407" s="15"/>
      <c r="CY1407" s="15">
        <f t="shared" si="281"/>
        <v>0</v>
      </c>
      <c r="CZ1407" s="15">
        <f>GG1407</f>
        <v>0</v>
      </c>
      <c r="DA1407" s="16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20"/>
      <c r="DY1407" s="15"/>
      <c r="DZ1407" s="20"/>
      <c r="EA1407" s="15"/>
      <c r="EB1407" s="20"/>
      <c r="EC1407" s="15"/>
      <c r="ED1407" s="20"/>
      <c r="EE1407" s="15"/>
      <c r="EF1407" s="20"/>
      <c r="EG1407" s="15"/>
      <c r="EH1407" s="20"/>
      <c r="EI1407" s="15"/>
      <c r="EJ1407" s="20"/>
      <c r="EK1407" s="15"/>
      <c r="EL1407" s="20"/>
      <c r="EM1407" s="15"/>
      <c r="EN1407" s="20"/>
      <c r="EO1407" s="15"/>
      <c r="EP1407" s="20"/>
      <c r="EQ1407" s="15"/>
      <c r="ER1407" s="20"/>
      <c r="ES1407" s="15"/>
      <c r="ET1407" s="20"/>
      <c r="EU1407" s="15"/>
      <c r="EV1407" s="20"/>
      <c r="EW1407" s="15"/>
      <c r="EX1407" s="20"/>
      <c r="EY1407" s="15"/>
      <c r="EZ1407" s="20"/>
      <c r="FA1407" s="15"/>
      <c r="FB1407" s="20"/>
      <c r="FC1407" s="15"/>
      <c r="FD1407" s="20"/>
      <c r="FE1407" s="15"/>
      <c r="FF1407" s="20"/>
      <c r="FG1407" s="15"/>
      <c r="FH1407" s="20"/>
      <c r="FI1407" s="15"/>
      <c r="FJ1407" s="20"/>
      <c r="FK1407" s="15"/>
      <c r="FL1407" s="20"/>
      <c r="FM1407" s="15"/>
      <c r="FN1407" s="16"/>
      <c r="FO1407" s="15">
        <v>38</v>
      </c>
      <c r="FP1407" s="20"/>
      <c r="FQ1407" s="15"/>
      <c r="FR1407" s="16"/>
      <c r="FS1407" s="15"/>
      <c r="FT1407" s="20"/>
      <c r="FU1407" s="15"/>
      <c r="FV1407" s="20"/>
      <c r="FW1407" s="15"/>
      <c r="FX1407" s="20"/>
      <c r="FY1407" s="15"/>
      <c r="FZ1407" s="20"/>
      <c r="GA1407" s="15"/>
      <c r="GB1407" s="20"/>
      <c r="GC1407" s="15"/>
      <c r="GD1407" s="20"/>
      <c r="GE1407" s="15"/>
      <c r="GF1407" s="20"/>
      <c r="GG1407" s="170"/>
    </row>
    <row r="1408" spans="1:189" s="2" customFormat="1" ht="15" customHeight="1" x14ac:dyDescent="0.3">
      <c r="A1408" s="82" t="s">
        <v>146</v>
      </c>
      <c r="B1408" s="82" t="s">
        <v>140</v>
      </c>
      <c r="C1408" s="82" t="s">
        <v>2836</v>
      </c>
      <c r="D1408" s="82" t="s">
        <v>2837</v>
      </c>
      <c r="E1408" s="15" t="str">
        <f t="shared" si="275"/>
        <v xml:space="preserve"> Mario Maltez III</v>
      </c>
      <c r="F1408" s="82" t="s">
        <v>135</v>
      </c>
      <c r="G1408" s="82">
        <v>999922265</v>
      </c>
      <c r="H1408" s="15">
        <f t="shared" si="276"/>
        <v>45</v>
      </c>
      <c r="I1408" s="15"/>
      <c r="J1408" s="15"/>
      <c r="K1408" s="16"/>
      <c r="L1408" s="15"/>
      <c r="M1408" s="15"/>
      <c r="N1408" s="15"/>
      <c r="O1408" s="15">
        <f t="shared" si="282"/>
        <v>0</v>
      </c>
      <c r="P1408" s="15">
        <v>0</v>
      </c>
      <c r="Q1408" s="15">
        <f t="shared" si="283"/>
        <v>0</v>
      </c>
      <c r="R1408" s="15">
        <v>0</v>
      </c>
      <c r="S1408" s="15">
        <v>0</v>
      </c>
      <c r="T1408" s="15">
        <f t="shared" si="284"/>
        <v>0</v>
      </c>
      <c r="U1408" s="15">
        <f t="shared" si="285"/>
        <v>0</v>
      </c>
      <c r="V1408" s="15"/>
      <c r="W1408" s="15"/>
      <c r="X1408" s="15"/>
      <c r="Y1408" s="15"/>
      <c r="Z1408" s="16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>
        <f t="shared" si="277"/>
        <v>0</v>
      </c>
      <c r="CT1408" s="15">
        <f t="shared" si="278"/>
        <v>45</v>
      </c>
      <c r="CU1408" s="15">
        <f t="shared" si="279"/>
        <v>1</v>
      </c>
      <c r="CV1408" s="15">
        <f t="shared" si="280"/>
        <v>0</v>
      </c>
      <c r="CW1408" s="15"/>
      <c r="CX1408" s="15"/>
      <c r="CY1408" s="15">
        <f t="shared" si="281"/>
        <v>0</v>
      </c>
      <c r="CZ1408" s="15">
        <f>GG1408</f>
        <v>0</v>
      </c>
      <c r="DA1408" s="16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20"/>
      <c r="DY1408" s="15"/>
      <c r="DZ1408" s="20"/>
      <c r="EA1408" s="15"/>
      <c r="EB1408" s="20"/>
      <c r="EC1408" s="15"/>
      <c r="ED1408" s="20"/>
      <c r="EE1408" s="15"/>
      <c r="EF1408" s="20"/>
      <c r="EG1408" s="15"/>
      <c r="EH1408" s="20"/>
      <c r="EI1408" s="15"/>
      <c r="EJ1408" s="20"/>
      <c r="EK1408" s="15"/>
      <c r="EL1408" s="20"/>
      <c r="EM1408" s="15"/>
      <c r="EN1408" s="20"/>
      <c r="EO1408" s="15"/>
      <c r="EP1408" s="20"/>
      <c r="EQ1408" s="15"/>
      <c r="ER1408" s="20"/>
      <c r="ES1408" s="15"/>
      <c r="ET1408" s="20"/>
      <c r="EU1408" s="15"/>
      <c r="EV1408" s="20"/>
      <c r="EW1408" s="15">
        <v>45</v>
      </c>
      <c r="EX1408" s="20">
        <v>2</v>
      </c>
      <c r="EY1408" s="15"/>
      <c r="EZ1408" s="20"/>
      <c r="FA1408" s="15"/>
      <c r="FB1408" s="20"/>
      <c r="FC1408" s="15"/>
      <c r="FD1408" s="20"/>
      <c r="FE1408" s="15"/>
      <c r="FF1408" s="20"/>
      <c r="FG1408" s="15"/>
      <c r="FH1408" s="20"/>
      <c r="FI1408" s="15"/>
      <c r="FJ1408" s="20"/>
      <c r="FK1408" s="15"/>
      <c r="FL1408" s="20"/>
      <c r="FM1408" s="15"/>
      <c r="FN1408" s="20"/>
      <c r="FO1408" s="15"/>
      <c r="FP1408" s="20"/>
      <c r="FQ1408" s="15"/>
      <c r="FR1408" s="20"/>
      <c r="FS1408" s="15"/>
      <c r="FT1408" s="20"/>
      <c r="FU1408" s="15"/>
      <c r="FV1408" s="20"/>
      <c r="FW1408" s="15"/>
      <c r="FX1408" s="20"/>
      <c r="FY1408" s="15"/>
      <c r="FZ1408" s="20"/>
      <c r="GA1408" s="15"/>
      <c r="GB1408" s="20"/>
      <c r="GC1408" s="15"/>
      <c r="GD1408" s="20"/>
      <c r="GE1408" s="15"/>
      <c r="GF1408" s="20"/>
      <c r="GG1408" s="170"/>
    </row>
    <row r="1409" spans="1:189" s="2" customFormat="1" ht="15" customHeight="1" x14ac:dyDescent="0.3">
      <c r="A1409" s="82" t="s">
        <v>133</v>
      </c>
      <c r="B1409" s="82" t="s">
        <v>142</v>
      </c>
      <c r="C1409" s="82" t="s">
        <v>2882</v>
      </c>
      <c r="D1409" s="82" t="s">
        <v>1223</v>
      </c>
      <c r="E1409" s="15" t="str">
        <f t="shared" si="275"/>
        <v xml:space="preserve"> Jinu Lee</v>
      </c>
      <c r="F1409" s="82" t="s">
        <v>135</v>
      </c>
      <c r="G1409" s="82">
        <v>999922266</v>
      </c>
      <c r="H1409" s="15">
        <f t="shared" si="276"/>
        <v>90</v>
      </c>
      <c r="I1409" s="15"/>
      <c r="J1409" s="15"/>
      <c r="K1409" s="16"/>
      <c r="L1409" s="15"/>
      <c r="M1409" s="15"/>
      <c r="N1409" s="15"/>
      <c r="O1409" s="15">
        <f t="shared" si="282"/>
        <v>0</v>
      </c>
      <c r="P1409" s="15">
        <v>0</v>
      </c>
      <c r="Q1409" s="15">
        <f t="shared" si="283"/>
        <v>0</v>
      </c>
      <c r="R1409" s="15">
        <v>0</v>
      </c>
      <c r="S1409" s="15">
        <v>0</v>
      </c>
      <c r="T1409" s="15">
        <f t="shared" si="284"/>
        <v>0</v>
      </c>
      <c r="U1409" s="15">
        <f t="shared" si="285"/>
        <v>0</v>
      </c>
      <c r="V1409" s="15"/>
      <c r="W1409" s="15"/>
      <c r="X1409" s="15"/>
      <c r="Y1409" s="15"/>
      <c r="Z1409" s="16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>
        <f t="shared" si="277"/>
        <v>0</v>
      </c>
      <c r="CT1409" s="15">
        <f t="shared" si="278"/>
        <v>90</v>
      </c>
      <c r="CU1409" s="15">
        <f t="shared" si="279"/>
        <v>1</v>
      </c>
      <c r="CV1409" s="15">
        <f t="shared" si="280"/>
        <v>0</v>
      </c>
      <c r="CW1409" s="15"/>
      <c r="CX1409" s="15"/>
      <c r="CY1409" s="15">
        <f t="shared" si="281"/>
        <v>0</v>
      </c>
      <c r="CZ1409" s="15">
        <f>GG1409</f>
        <v>0</v>
      </c>
      <c r="DA1409" s="16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20"/>
      <c r="DY1409" s="15"/>
      <c r="DZ1409" s="20"/>
      <c r="EA1409" s="15"/>
      <c r="EB1409" s="20"/>
      <c r="EC1409" s="15"/>
      <c r="ED1409" s="20"/>
      <c r="EE1409" s="15"/>
      <c r="EF1409" s="20"/>
      <c r="EG1409" s="15"/>
      <c r="EH1409" s="20"/>
      <c r="EI1409" s="15"/>
      <c r="EJ1409" s="20"/>
      <c r="EK1409" s="15"/>
      <c r="EL1409" s="20"/>
      <c r="EM1409" s="15"/>
      <c r="EN1409" s="20"/>
      <c r="EO1409" s="15"/>
      <c r="EP1409" s="20"/>
      <c r="EQ1409" s="15"/>
      <c r="ER1409" s="20"/>
      <c r="ES1409" s="15"/>
      <c r="ET1409" s="20"/>
      <c r="EU1409" s="15"/>
      <c r="EV1409" s="20"/>
      <c r="EW1409" s="15">
        <v>90</v>
      </c>
      <c r="EX1409" s="20">
        <v>2</v>
      </c>
      <c r="EY1409" s="15"/>
      <c r="EZ1409" s="20"/>
      <c r="FA1409" s="15"/>
      <c r="FB1409" s="20"/>
      <c r="FC1409" s="15"/>
      <c r="FD1409" s="20"/>
      <c r="FE1409" s="15"/>
      <c r="FF1409" s="20"/>
      <c r="FG1409" s="15"/>
      <c r="FH1409" s="20"/>
      <c r="FI1409" s="15"/>
      <c r="FJ1409" s="20"/>
      <c r="FK1409" s="15"/>
      <c r="FL1409" s="20"/>
      <c r="FM1409" s="15"/>
      <c r="FN1409" s="20"/>
      <c r="FO1409" s="15"/>
      <c r="FP1409" s="20"/>
      <c r="FQ1409" s="15"/>
      <c r="FR1409" s="20"/>
      <c r="FS1409" s="15"/>
      <c r="FT1409" s="20"/>
      <c r="FU1409" s="15"/>
      <c r="FV1409" s="20"/>
      <c r="FW1409" s="15"/>
      <c r="FX1409" s="20"/>
      <c r="FY1409" s="15"/>
      <c r="FZ1409" s="20"/>
      <c r="GA1409" s="15"/>
      <c r="GB1409" s="20"/>
      <c r="GC1409" s="15"/>
      <c r="GD1409" s="20"/>
      <c r="GE1409" s="15"/>
      <c r="GF1409" s="20"/>
      <c r="GG1409" s="170"/>
    </row>
    <row r="1410" spans="1:189" s="2" customFormat="1" ht="15" customHeight="1" x14ac:dyDescent="0.3">
      <c r="A1410" s="82" t="s">
        <v>133</v>
      </c>
      <c r="B1410" s="82" t="s">
        <v>140</v>
      </c>
      <c r="C1410" s="82" t="s">
        <v>2774</v>
      </c>
      <c r="D1410" s="82" t="s">
        <v>2775</v>
      </c>
      <c r="E1410" s="15" t="str">
        <f t="shared" si="275"/>
        <v xml:space="preserve"> Saneyi Sanandi</v>
      </c>
      <c r="F1410" s="82" t="s">
        <v>128</v>
      </c>
      <c r="G1410" s="82">
        <v>999922268</v>
      </c>
      <c r="H1410" s="15">
        <f t="shared" si="276"/>
        <v>58</v>
      </c>
      <c r="I1410" s="15"/>
      <c r="J1410" s="15"/>
      <c r="K1410" s="16"/>
      <c r="L1410" s="15"/>
      <c r="M1410" s="15"/>
      <c r="N1410" s="15"/>
      <c r="O1410" s="15">
        <f t="shared" si="282"/>
        <v>0</v>
      </c>
      <c r="P1410" s="15">
        <v>0</v>
      </c>
      <c r="Q1410" s="15">
        <f t="shared" si="283"/>
        <v>0</v>
      </c>
      <c r="R1410" s="15">
        <v>0</v>
      </c>
      <c r="S1410" s="15">
        <v>0</v>
      </c>
      <c r="T1410" s="15">
        <f t="shared" si="284"/>
        <v>0</v>
      </c>
      <c r="U1410" s="15">
        <f t="shared" si="285"/>
        <v>0</v>
      </c>
      <c r="V1410" s="15"/>
      <c r="W1410" s="15"/>
      <c r="X1410" s="15"/>
      <c r="Y1410" s="15"/>
      <c r="Z1410" s="16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>
        <f t="shared" si="277"/>
        <v>0</v>
      </c>
      <c r="CT1410" s="15">
        <f t="shared" si="278"/>
        <v>58</v>
      </c>
      <c r="CU1410" s="15">
        <f t="shared" si="279"/>
        <v>1</v>
      </c>
      <c r="CV1410" s="15">
        <f t="shared" si="280"/>
        <v>0</v>
      </c>
      <c r="CW1410" s="15"/>
      <c r="CX1410" s="15"/>
      <c r="CY1410" s="15">
        <f t="shared" si="281"/>
        <v>0</v>
      </c>
      <c r="CZ1410" s="15">
        <f>GG1410</f>
        <v>0</v>
      </c>
      <c r="DA1410" s="16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20"/>
      <c r="DY1410" s="15"/>
      <c r="DZ1410" s="20"/>
      <c r="EA1410" s="15"/>
      <c r="EB1410" s="20"/>
      <c r="EC1410" s="15"/>
      <c r="ED1410" s="20"/>
      <c r="EE1410" s="15"/>
      <c r="EF1410" s="20"/>
      <c r="EG1410" s="15"/>
      <c r="EH1410" s="20"/>
      <c r="EI1410" s="15"/>
      <c r="EJ1410" s="20"/>
      <c r="EK1410" s="15"/>
      <c r="EL1410" s="20"/>
      <c r="EM1410" s="15"/>
      <c r="EN1410" s="20"/>
      <c r="EO1410" s="15"/>
      <c r="EP1410" s="20"/>
      <c r="EQ1410" s="15"/>
      <c r="ER1410" s="20"/>
      <c r="ES1410" s="15"/>
      <c r="ET1410" s="20"/>
      <c r="EU1410" s="15"/>
      <c r="EV1410" s="20"/>
      <c r="EW1410" s="15">
        <v>58</v>
      </c>
      <c r="EX1410" s="20">
        <v>6</v>
      </c>
      <c r="EY1410" s="15"/>
      <c r="EZ1410" s="20"/>
      <c r="FA1410" s="15"/>
      <c r="FB1410" s="20"/>
      <c r="FC1410" s="15"/>
      <c r="FD1410" s="20"/>
      <c r="FE1410" s="15"/>
      <c r="FF1410" s="20"/>
      <c r="FG1410" s="15"/>
      <c r="FH1410" s="20"/>
      <c r="FI1410" s="15"/>
      <c r="FJ1410" s="20"/>
      <c r="FK1410" s="15"/>
      <c r="FL1410" s="20"/>
      <c r="FM1410" s="15"/>
      <c r="FN1410" s="20"/>
      <c r="FO1410" s="15"/>
      <c r="FP1410" s="20"/>
      <c r="FQ1410" s="15"/>
      <c r="FR1410" s="20"/>
      <c r="FS1410" s="15"/>
      <c r="FT1410" s="20"/>
      <c r="FU1410" s="15"/>
      <c r="FV1410" s="20"/>
      <c r="FW1410" s="15"/>
      <c r="FX1410" s="20"/>
      <c r="FY1410" s="15"/>
      <c r="FZ1410" s="20"/>
      <c r="GA1410" s="15"/>
      <c r="GB1410" s="20"/>
      <c r="GC1410" s="15"/>
      <c r="GD1410" s="20"/>
      <c r="GE1410" s="15"/>
      <c r="GF1410" s="20"/>
      <c r="GG1410" s="170"/>
    </row>
    <row r="1411" spans="1:189" s="2" customFormat="1" ht="15" customHeight="1" x14ac:dyDescent="0.3">
      <c r="A1411" s="82" t="s">
        <v>133</v>
      </c>
      <c r="B1411" s="82" t="s">
        <v>140</v>
      </c>
      <c r="C1411" s="82" t="s">
        <v>2765</v>
      </c>
      <c r="D1411" s="82" t="s">
        <v>2766</v>
      </c>
      <c r="E1411" s="15" t="str">
        <f t="shared" si="275"/>
        <v xml:space="preserve"> Dhanashi Dhriti</v>
      </c>
      <c r="F1411" s="82" t="s">
        <v>128</v>
      </c>
      <c r="G1411" s="82">
        <v>999922269</v>
      </c>
      <c r="H1411" s="15">
        <f t="shared" si="276"/>
        <v>51</v>
      </c>
      <c r="I1411" s="15"/>
      <c r="J1411" s="15"/>
      <c r="K1411" s="16"/>
      <c r="L1411" s="15"/>
      <c r="M1411" s="15"/>
      <c r="N1411" s="15"/>
      <c r="O1411" s="15">
        <f t="shared" si="282"/>
        <v>0</v>
      </c>
      <c r="P1411" s="15">
        <v>0</v>
      </c>
      <c r="Q1411" s="15">
        <f t="shared" si="283"/>
        <v>0</v>
      </c>
      <c r="R1411" s="15">
        <v>0</v>
      </c>
      <c r="S1411" s="15">
        <v>0</v>
      </c>
      <c r="T1411" s="15">
        <f t="shared" si="284"/>
        <v>0</v>
      </c>
      <c r="U1411" s="15">
        <f t="shared" si="285"/>
        <v>0</v>
      </c>
      <c r="V1411" s="15"/>
      <c r="W1411" s="15"/>
      <c r="X1411" s="15"/>
      <c r="Y1411" s="15"/>
      <c r="Z1411" s="16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>
        <f t="shared" si="277"/>
        <v>0</v>
      </c>
      <c r="CT1411" s="15">
        <f t="shared" si="278"/>
        <v>51</v>
      </c>
      <c r="CU1411" s="15">
        <f t="shared" si="279"/>
        <v>1</v>
      </c>
      <c r="CV1411" s="15">
        <f t="shared" si="280"/>
        <v>0</v>
      </c>
      <c r="CW1411" s="15"/>
      <c r="CX1411" s="15"/>
      <c r="CY1411" s="15">
        <f t="shared" si="281"/>
        <v>0</v>
      </c>
      <c r="CZ1411" s="15">
        <f>GG1411</f>
        <v>0</v>
      </c>
      <c r="DA1411" s="16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20"/>
      <c r="DY1411" s="15"/>
      <c r="DZ1411" s="20"/>
      <c r="EA1411" s="15"/>
      <c r="EB1411" s="20"/>
      <c r="EC1411" s="15"/>
      <c r="ED1411" s="20"/>
      <c r="EE1411" s="15"/>
      <c r="EF1411" s="20"/>
      <c r="EG1411" s="15"/>
      <c r="EH1411" s="20"/>
      <c r="EI1411" s="15"/>
      <c r="EJ1411" s="20"/>
      <c r="EK1411" s="15"/>
      <c r="EL1411" s="20"/>
      <c r="EM1411" s="15"/>
      <c r="EN1411" s="20"/>
      <c r="EO1411" s="15"/>
      <c r="EP1411" s="20"/>
      <c r="EQ1411" s="15"/>
      <c r="ER1411" s="20"/>
      <c r="ES1411" s="15"/>
      <c r="ET1411" s="20"/>
      <c r="EU1411" s="15"/>
      <c r="EV1411" s="20"/>
      <c r="EW1411" s="15">
        <v>51</v>
      </c>
      <c r="EX1411" s="20">
        <v>8</v>
      </c>
      <c r="EY1411" s="15"/>
      <c r="EZ1411" s="20"/>
      <c r="FA1411" s="15"/>
      <c r="FB1411" s="20"/>
      <c r="FC1411" s="15"/>
      <c r="FD1411" s="20"/>
      <c r="FE1411" s="15"/>
      <c r="FF1411" s="20"/>
      <c r="FG1411" s="15"/>
      <c r="FH1411" s="20"/>
      <c r="FI1411" s="15"/>
      <c r="FJ1411" s="20"/>
      <c r="FK1411" s="15"/>
      <c r="FL1411" s="20"/>
      <c r="FM1411" s="15"/>
      <c r="FN1411" s="20"/>
      <c r="FO1411" s="15"/>
      <c r="FP1411" s="20"/>
      <c r="FQ1411" s="15"/>
      <c r="FR1411" s="20"/>
      <c r="FS1411" s="15"/>
      <c r="FT1411" s="20"/>
      <c r="FU1411" s="15"/>
      <c r="FV1411" s="20"/>
      <c r="FW1411" s="15"/>
      <c r="FX1411" s="20"/>
      <c r="FY1411" s="15"/>
      <c r="FZ1411" s="20"/>
      <c r="GA1411" s="15"/>
      <c r="GB1411" s="20"/>
      <c r="GC1411" s="15"/>
      <c r="GD1411" s="20"/>
      <c r="GE1411" s="15"/>
      <c r="GF1411" s="20"/>
      <c r="GG1411" s="170"/>
    </row>
    <row r="1412" spans="1:189" s="2" customFormat="1" ht="15" customHeight="1" x14ac:dyDescent="0.3">
      <c r="A1412" s="82" t="s">
        <v>125</v>
      </c>
      <c r="B1412" s="82" t="s">
        <v>142</v>
      </c>
      <c r="C1412" s="82" t="s">
        <v>2830</v>
      </c>
      <c r="D1412" s="82" t="s">
        <v>2009</v>
      </c>
      <c r="E1412" s="15" t="str">
        <f t="shared" si="275"/>
        <v xml:space="preserve"> Thompson Caicedo</v>
      </c>
      <c r="F1412" s="82" t="s">
        <v>135</v>
      </c>
      <c r="G1412" s="82">
        <v>999922272</v>
      </c>
      <c r="H1412" s="15">
        <f t="shared" si="276"/>
        <v>60</v>
      </c>
      <c r="I1412" s="15"/>
      <c r="J1412" s="15"/>
      <c r="K1412" s="16"/>
      <c r="L1412" s="15"/>
      <c r="M1412" s="15"/>
      <c r="N1412" s="15"/>
      <c r="O1412" s="15">
        <f t="shared" si="282"/>
        <v>0</v>
      </c>
      <c r="P1412" s="15">
        <v>0</v>
      </c>
      <c r="Q1412" s="15">
        <f t="shared" si="283"/>
        <v>0</v>
      </c>
      <c r="R1412" s="15">
        <v>0</v>
      </c>
      <c r="S1412" s="15">
        <v>0</v>
      </c>
      <c r="T1412" s="15">
        <f t="shared" si="284"/>
        <v>0</v>
      </c>
      <c r="U1412" s="15">
        <f t="shared" si="285"/>
        <v>0</v>
      </c>
      <c r="V1412" s="15"/>
      <c r="W1412" s="15"/>
      <c r="X1412" s="15"/>
      <c r="Y1412" s="15"/>
      <c r="Z1412" s="16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>
        <f t="shared" si="277"/>
        <v>0</v>
      </c>
      <c r="CT1412" s="15">
        <f t="shared" si="278"/>
        <v>60</v>
      </c>
      <c r="CU1412" s="15">
        <f t="shared" si="279"/>
        <v>1</v>
      </c>
      <c r="CV1412" s="15">
        <f t="shared" si="280"/>
        <v>0</v>
      </c>
      <c r="CW1412" s="15"/>
      <c r="CX1412" s="15"/>
      <c r="CY1412" s="15">
        <f t="shared" si="281"/>
        <v>0</v>
      </c>
      <c r="CZ1412" s="15">
        <f>GG1412</f>
        <v>0</v>
      </c>
      <c r="DA1412" s="16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20"/>
      <c r="DY1412" s="15"/>
      <c r="DZ1412" s="20"/>
      <c r="EA1412" s="15"/>
      <c r="EB1412" s="20"/>
      <c r="EC1412" s="15"/>
      <c r="ED1412" s="20"/>
      <c r="EE1412" s="15"/>
      <c r="EF1412" s="20"/>
      <c r="EG1412" s="15"/>
      <c r="EH1412" s="20"/>
      <c r="EI1412" s="15"/>
      <c r="EJ1412" s="20"/>
      <c r="EK1412" s="15"/>
      <c r="EL1412" s="20"/>
      <c r="EM1412" s="15"/>
      <c r="EN1412" s="20"/>
      <c r="EO1412" s="15"/>
      <c r="EP1412" s="20"/>
      <c r="EQ1412" s="15"/>
      <c r="ER1412" s="20"/>
      <c r="ES1412" s="15"/>
      <c r="ET1412" s="20"/>
      <c r="EU1412" s="15"/>
      <c r="EV1412" s="20"/>
      <c r="EW1412" s="15">
        <v>60</v>
      </c>
      <c r="EX1412" s="20">
        <v>1</v>
      </c>
      <c r="EY1412" s="15"/>
      <c r="EZ1412" s="20"/>
      <c r="FA1412" s="15"/>
      <c r="FB1412" s="20"/>
      <c r="FC1412" s="15"/>
      <c r="FD1412" s="20"/>
      <c r="FE1412" s="15"/>
      <c r="FF1412" s="20"/>
      <c r="FG1412" s="15"/>
      <c r="FH1412" s="20"/>
      <c r="FI1412" s="15"/>
      <c r="FJ1412" s="20"/>
      <c r="FK1412" s="15"/>
      <c r="FL1412" s="20"/>
      <c r="FM1412" s="15"/>
      <c r="FN1412" s="20"/>
      <c r="FO1412" s="15"/>
      <c r="FP1412" s="20"/>
      <c r="FQ1412" s="15"/>
      <c r="FR1412" s="20"/>
      <c r="FS1412" s="15"/>
      <c r="FT1412" s="20"/>
      <c r="FU1412" s="15"/>
      <c r="FV1412" s="20"/>
      <c r="FW1412" s="15"/>
      <c r="FX1412" s="20"/>
      <c r="FY1412" s="15"/>
      <c r="FZ1412" s="20"/>
      <c r="GA1412" s="15"/>
      <c r="GB1412" s="20"/>
      <c r="GC1412" s="15"/>
      <c r="GD1412" s="20"/>
      <c r="GE1412" s="15"/>
      <c r="GF1412" s="20"/>
      <c r="GG1412" s="170"/>
    </row>
    <row r="1413" spans="1:189" s="2" customFormat="1" ht="15" customHeight="1" x14ac:dyDescent="0.3">
      <c r="A1413" s="17" t="s">
        <v>133</v>
      </c>
      <c r="B1413" s="17" t="s">
        <v>138</v>
      </c>
      <c r="C1413" s="17" t="s">
        <v>451</v>
      </c>
      <c r="D1413" s="17" t="s">
        <v>1197</v>
      </c>
      <c r="E1413" s="15" t="str">
        <f t="shared" si="275"/>
        <v>Tristan Lane</v>
      </c>
      <c r="F1413" s="17" t="s">
        <v>135</v>
      </c>
      <c r="G1413" s="17">
        <v>999922276</v>
      </c>
      <c r="H1413" s="15">
        <f t="shared" si="276"/>
        <v>42</v>
      </c>
      <c r="I1413" s="15"/>
      <c r="J1413" s="17">
        <f>(O1413+P1413+R1413+S1413+T1413+U1413)/2</f>
        <v>42</v>
      </c>
      <c r="K1413" s="16"/>
      <c r="L1413" s="15"/>
      <c r="M1413" s="15"/>
      <c r="N1413" s="15"/>
      <c r="O1413" s="15">
        <f t="shared" si="282"/>
        <v>0</v>
      </c>
      <c r="P1413" s="15">
        <v>0</v>
      </c>
      <c r="Q1413" s="15">
        <f t="shared" si="283"/>
        <v>0</v>
      </c>
      <c r="R1413" s="15">
        <v>0</v>
      </c>
      <c r="S1413" s="15">
        <v>0</v>
      </c>
      <c r="T1413" s="15">
        <f t="shared" si="284"/>
        <v>84</v>
      </c>
      <c r="U1413" s="15">
        <f t="shared" si="285"/>
        <v>0</v>
      </c>
      <c r="V1413" s="15"/>
      <c r="W1413" s="15"/>
      <c r="X1413" s="15"/>
      <c r="Y1413" s="15"/>
      <c r="Z1413" s="16"/>
      <c r="AA1413" s="15"/>
      <c r="AB1413" s="24"/>
      <c r="AC1413" s="15"/>
      <c r="AD1413" s="15"/>
      <c r="AE1413" s="15"/>
      <c r="AF1413" s="15"/>
      <c r="AG1413" s="15"/>
      <c r="AH1413" s="24"/>
      <c r="AI1413" s="15"/>
      <c r="AJ1413" s="15"/>
      <c r="AK1413" s="15"/>
      <c r="AL1413" s="15"/>
      <c r="AM1413" s="15"/>
      <c r="AN1413" s="24"/>
      <c r="AO1413" s="15"/>
      <c r="AP1413" s="24"/>
      <c r="AQ1413" s="15"/>
      <c r="AR1413" s="24"/>
      <c r="AS1413" s="15"/>
      <c r="AT1413" s="24"/>
      <c r="AU1413" s="15"/>
      <c r="AV1413" s="24"/>
      <c r="AW1413" s="15"/>
      <c r="AX1413" s="24"/>
      <c r="AY1413" s="15"/>
      <c r="AZ1413" s="15"/>
      <c r="BA1413" s="15"/>
      <c r="BB1413" s="15"/>
      <c r="BC1413" s="15"/>
      <c r="BD1413" s="15"/>
      <c r="BE1413" s="15"/>
      <c r="BF1413" s="24"/>
      <c r="BG1413" s="15"/>
      <c r="BH1413" s="24"/>
      <c r="BI1413" s="15"/>
      <c r="BJ1413" s="24"/>
      <c r="BK1413" s="15"/>
      <c r="BL1413" s="24"/>
      <c r="BM1413" s="15"/>
      <c r="BN1413" s="24"/>
      <c r="BO1413" s="15"/>
      <c r="BP1413" s="24"/>
      <c r="BQ1413" s="15"/>
      <c r="BR1413" s="24"/>
      <c r="BS1413" s="15"/>
      <c r="BT1413" s="24"/>
      <c r="BU1413" s="15"/>
      <c r="BV1413" s="24"/>
      <c r="BW1413" s="15"/>
      <c r="BX1413" s="24"/>
      <c r="BY1413" s="15"/>
      <c r="BZ1413" s="24"/>
      <c r="CA1413" s="15"/>
      <c r="CB1413" s="24"/>
      <c r="CC1413" s="15"/>
      <c r="CD1413" s="24"/>
      <c r="CE1413" s="15"/>
      <c r="CF1413" s="24"/>
      <c r="CG1413" s="15"/>
      <c r="CH1413" s="25"/>
      <c r="CI1413" s="15"/>
      <c r="CJ1413" s="25"/>
      <c r="CK1413" s="15"/>
      <c r="CL1413" s="25"/>
      <c r="CM1413" s="15"/>
      <c r="CN1413" s="25"/>
      <c r="CO1413" s="15"/>
      <c r="CP1413" s="25"/>
      <c r="CQ1413" s="15"/>
      <c r="CR1413" s="25"/>
      <c r="CS1413" s="15">
        <f t="shared" si="277"/>
        <v>0</v>
      </c>
      <c r="CT1413" s="15">
        <f t="shared" si="278"/>
        <v>0</v>
      </c>
      <c r="CU1413" s="15">
        <f t="shared" si="279"/>
        <v>0</v>
      </c>
      <c r="CV1413" s="15">
        <f t="shared" si="280"/>
        <v>0</v>
      </c>
      <c r="CW1413" s="15"/>
      <c r="CX1413" s="15"/>
      <c r="CY1413" s="15">
        <f t="shared" si="281"/>
        <v>0</v>
      </c>
      <c r="CZ1413" s="15">
        <f>GG1413</f>
        <v>0</v>
      </c>
      <c r="DA1413" s="19"/>
      <c r="DB1413" s="17"/>
      <c r="DC1413" s="17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7"/>
      <c r="DQ1413" s="17"/>
      <c r="DR1413" s="17"/>
      <c r="DS1413" s="17"/>
      <c r="DT1413" s="17"/>
      <c r="DU1413" s="17"/>
      <c r="DV1413" s="17"/>
      <c r="DW1413" s="15"/>
      <c r="DX1413" s="20"/>
      <c r="DY1413" s="15"/>
      <c r="DZ1413" s="20"/>
      <c r="EA1413" s="15"/>
      <c r="EB1413" s="20"/>
      <c r="EC1413" s="15">
        <v>84</v>
      </c>
      <c r="ED1413" s="20">
        <v>5</v>
      </c>
      <c r="EE1413" s="15"/>
      <c r="EF1413" s="20"/>
      <c r="EG1413" s="15"/>
      <c r="EH1413" s="20"/>
      <c r="EI1413" s="15"/>
      <c r="EJ1413" s="20"/>
      <c r="EK1413" s="15"/>
      <c r="EL1413" s="20"/>
      <c r="EM1413" s="15"/>
      <c r="EN1413" s="20"/>
      <c r="EO1413" s="15"/>
      <c r="EP1413" s="20"/>
      <c r="EQ1413" s="17"/>
      <c r="ER1413" s="20"/>
      <c r="ES1413" s="15"/>
      <c r="ET1413" s="20"/>
      <c r="EU1413" s="15"/>
      <c r="EV1413" s="20"/>
      <c r="EW1413" s="15"/>
      <c r="EX1413" s="20"/>
      <c r="EY1413" s="15"/>
      <c r="EZ1413" s="20"/>
      <c r="FA1413" s="15"/>
      <c r="FB1413" s="20"/>
      <c r="FC1413" s="15"/>
      <c r="FD1413" s="20"/>
      <c r="FE1413" s="15"/>
      <c r="FF1413" s="20"/>
      <c r="FG1413" s="15"/>
      <c r="FH1413" s="20"/>
      <c r="FI1413" s="15"/>
      <c r="FJ1413" s="20"/>
      <c r="FK1413" s="15"/>
      <c r="FL1413" s="20"/>
      <c r="FM1413" s="15"/>
      <c r="FN1413" s="20"/>
      <c r="FO1413" s="15"/>
      <c r="FP1413" s="20"/>
      <c r="FQ1413" s="15"/>
      <c r="FR1413" s="20"/>
      <c r="FS1413" s="15"/>
      <c r="FT1413" s="20"/>
      <c r="FU1413" s="15"/>
      <c r="FV1413" s="20"/>
      <c r="FW1413" s="15"/>
      <c r="FX1413" s="20"/>
      <c r="FY1413" s="15"/>
      <c r="FZ1413" s="20"/>
      <c r="GA1413" s="15"/>
      <c r="GB1413" s="20"/>
      <c r="GC1413" s="15"/>
      <c r="GD1413" s="20"/>
      <c r="GE1413" s="15"/>
      <c r="GF1413" s="20"/>
      <c r="GG1413" s="170"/>
    </row>
    <row r="1414" spans="1:189" s="2" customFormat="1" ht="15" customHeight="1" x14ac:dyDescent="0.3">
      <c r="A1414" s="17" t="s">
        <v>133</v>
      </c>
      <c r="B1414" s="15" t="s">
        <v>134</v>
      </c>
      <c r="C1414" s="15" t="s">
        <v>1584</v>
      </c>
      <c r="D1414" s="15" t="s">
        <v>1880</v>
      </c>
      <c r="E1414" s="15" t="str">
        <f t="shared" ref="E1414:E1477" si="286">CONCATENATE(C1414, " ",D1414)</f>
        <v>Maxwell Va</v>
      </c>
      <c r="F1414" s="15" t="s">
        <v>135</v>
      </c>
      <c r="G1414" s="15">
        <v>999922299</v>
      </c>
      <c r="H1414" s="15">
        <f t="shared" ref="H1414:H1477" si="287">(L1414+M1414+N1414+O1414+P1414+R1414+S1414+T1414+U1414+V1414+X1414+Y1414+CT1414+CY1414+CS1414+CV1414)-J1414</f>
        <v>388.59999999999997</v>
      </c>
      <c r="I1414" s="15"/>
      <c r="J1414" s="17">
        <f>(O1414+P1414+R1414+S1414+T1414+U1414)/2</f>
        <v>39.6</v>
      </c>
      <c r="K1414" s="16"/>
      <c r="L1414" s="15"/>
      <c r="M1414" s="15"/>
      <c r="N1414" s="15"/>
      <c r="O1414" s="15">
        <f t="shared" si="282"/>
        <v>52</v>
      </c>
      <c r="P1414" s="15">
        <v>0</v>
      </c>
      <c r="Q1414" s="15">
        <f t="shared" si="283"/>
        <v>2</v>
      </c>
      <c r="R1414" s="15">
        <v>0</v>
      </c>
      <c r="S1414" s="15">
        <v>0</v>
      </c>
      <c r="T1414" s="15">
        <f t="shared" si="284"/>
        <v>27.200000000000003</v>
      </c>
      <c r="U1414" s="15">
        <f t="shared" si="285"/>
        <v>0</v>
      </c>
      <c r="V1414" s="15"/>
      <c r="W1414" s="15"/>
      <c r="X1414" s="15"/>
      <c r="Y1414" s="15"/>
      <c r="Z1414" s="16"/>
      <c r="AA1414" s="15"/>
      <c r="AB1414" s="15"/>
      <c r="AC1414" s="15"/>
      <c r="AD1414" s="15"/>
      <c r="AE1414" s="15"/>
      <c r="AF1414" s="24"/>
      <c r="AG1414" s="15"/>
      <c r="AH1414" s="24"/>
      <c r="AI1414" s="15"/>
      <c r="AJ1414" s="24"/>
      <c r="AK1414" s="15"/>
      <c r="AL1414" s="24"/>
      <c r="AM1414" s="15"/>
      <c r="AN1414" s="24"/>
      <c r="AO1414" s="15"/>
      <c r="AP1414" s="24"/>
      <c r="AQ1414" s="15"/>
      <c r="AR1414" s="24"/>
      <c r="AS1414" s="15"/>
      <c r="AT1414" s="24"/>
      <c r="AU1414" s="15"/>
      <c r="AV1414" s="24"/>
      <c r="AW1414" s="15"/>
      <c r="AX1414" s="24"/>
      <c r="AY1414" s="15"/>
      <c r="AZ1414" s="15"/>
      <c r="BA1414" s="15"/>
      <c r="BB1414" s="24"/>
      <c r="BC1414" s="15"/>
      <c r="BD1414" s="24"/>
      <c r="BE1414" s="15"/>
      <c r="BF1414" s="24"/>
      <c r="BG1414" s="15"/>
      <c r="BH1414" s="24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24"/>
      <c r="CQ1414" s="15"/>
      <c r="CR1414" s="24"/>
      <c r="CS1414" s="15">
        <f t="shared" ref="CS1414:CS1477" si="288">SUM(FE1414)</f>
        <v>0</v>
      </c>
      <c r="CT1414" s="15">
        <f t="shared" ref="CT1414:CT1477" si="289">SUM(EQ1414,ES1414,EU1414,EW1414,FA1414,EY1414,FC1414,FG1414,FI1414,FK1414,FM1414,FQ1414,FS1414,FU1414,FW1414,FY1414,GA1414,FO1414)</f>
        <v>270</v>
      </c>
      <c r="CU1414" s="15">
        <f t="shared" ref="CU1414:CU1477" si="290">COUNT(ER1414,ET1414,EV1414,EX1414,FB1414,EZ1414,FD1414,FH1414,FJ1414,FL1414,FN1414,FR1414,FT1414,FV1414,FX1414,FZ1414,GB1414)</f>
        <v>2</v>
      </c>
      <c r="CV1414" s="15">
        <f t="shared" ref="CV1414:CV1477" si="291">GC1414+GE1414</f>
        <v>79</v>
      </c>
      <c r="CW1414" s="15"/>
      <c r="CX1414" s="15"/>
      <c r="CY1414" s="15">
        <f t="shared" ref="CY1414:CY1477" si="292">EO1414</f>
        <v>0</v>
      </c>
      <c r="CZ1414" s="15">
        <f>GG1414</f>
        <v>0</v>
      </c>
      <c r="DA1414" s="20"/>
      <c r="DB1414" s="17"/>
      <c r="DC1414" s="15"/>
      <c r="DD1414" s="15">
        <f>0.4*120</f>
        <v>48</v>
      </c>
      <c r="DE1414" s="15"/>
      <c r="DF1414" s="15"/>
      <c r="DG1414" s="15">
        <f>0.4*68</f>
        <v>27.200000000000003</v>
      </c>
      <c r="DH1414" s="15"/>
      <c r="DI1414" s="15">
        <f>0.4*63</f>
        <v>25.200000000000003</v>
      </c>
      <c r="DJ1414" s="15"/>
      <c r="DK1414" s="15"/>
      <c r="DL1414" s="15"/>
      <c r="DM1414" s="15"/>
      <c r="DN1414" s="15"/>
      <c r="DO1414" s="15"/>
      <c r="DP1414" s="17"/>
      <c r="DQ1414" s="15"/>
      <c r="DR1414" s="15"/>
      <c r="DS1414" s="15">
        <f>0.4*68</f>
        <v>27.200000000000003</v>
      </c>
      <c r="DT1414" s="15"/>
      <c r="DU1414" s="15"/>
      <c r="DV1414" s="15"/>
      <c r="DW1414" s="15">
        <f>0.4*140</f>
        <v>56</v>
      </c>
      <c r="DX1414" s="20">
        <v>1</v>
      </c>
      <c r="DY1414" s="15"/>
      <c r="DZ1414" s="20"/>
      <c r="EA1414" s="15"/>
      <c r="EB1414" s="20"/>
      <c r="EC1414" s="15">
        <f>0.4*68</f>
        <v>27.200000000000003</v>
      </c>
      <c r="ED1414" s="20">
        <v>8</v>
      </c>
      <c r="EE1414" s="15"/>
      <c r="EF1414" s="20"/>
      <c r="EG1414" s="15"/>
      <c r="EH1414" s="20"/>
      <c r="EI1414" s="15"/>
      <c r="EJ1414" s="20"/>
      <c r="EK1414" s="15">
        <v>52</v>
      </c>
      <c r="EL1414" s="20">
        <v>5</v>
      </c>
      <c r="EM1414" s="15"/>
      <c r="EN1414" s="20"/>
      <c r="EO1414" s="15"/>
      <c r="EP1414" s="20"/>
      <c r="EQ1414" s="15"/>
      <c r="ER1414" s="20"/>
      <c r="ES1414" s="15"/>
      <c r="ET1414" s="20"/>
      <c r="EU1414" s="15">
        <v>60</v>
      </c>
      <c r="EV1414" s="20">
        <v>1</v>
      </c>
      <c r="EW1414" s="15"/>
      <c r="EX1414" s="20"/>
      <c r="EY1414" s="15"/>
      <c r="EZ1414" s="20"/>
      <c r="FA1414" s="15"/>
      <c r="FB1414" s="20"/>
      <c r="FC1414" s="15"/>
      <c r="FD1414" s="20"/>
      <c r="FE1414" s="15"/>
      <c r="FF1414" s="20"/>
      <c r="FG1414" s="15"/>
      <c r="FH1414" s="20"/>
      <c r="FI1414" s="15"/>
      <c r="FJ1414" s="20"/>
      <c r="FK1414" s="15"/>
      <c r="FL1414" s="20"/>
      <c r="FM1414" s="15"/>
      <c r="FN1414" s="20"/>
      <c r="FO1414" s="15">
        <v>90</v>
      </c>
      <c r="FP1414" s="20"/>
      <c r="FQ1414" s="15"/>
      <c r="FR1414" s="20"/>
      <c r="FS1414" s="15">
        <v>120</v>
      </c>
      <c r="FT1414" s="20">
        <v>1</v>
      </c>
      <c r="FU1414" s="15"/>
      <c r="FV1414" s="20"/>
      <c r="FW1414" s="15"/>
      <c r="FX1414" s="20"/>
      <c r="FY1414" s="15"/>
      <c r="FZ1414" s="20"/>
      <c r="GA1414" s="15"/>
      <c r="GB1414" s="20"/>
      <c r="GC1414" s="15"/>
      <c r="GD1414" s="20"/>
      <c r="GE1414" s="15">
        <v>79</v>
      </c>
      <c r="GF1414" s="20">
        <v>3</v>
      </c>
      <c r="GG1414" s="170"/>
    </row>
    <row r="1415" spans="1:189" s="2" customFormat="1" ht="15" customHeight="1" x14ac:dyDescent="0.3">
      <c r="A1415" s="82" t="s">
        <v>130</v>
      </c>
      <c r="B1415" s="82" t="s">
        <v>126</v>
      </c>
      <c r="C1415" s="82" t="s">
        <v>2859</v>
      </c>
      <c r="D1415" s="82" t="s">
        <v>2860</v>
      </c>
      <c r="E1415" s="15" t="str">
        <f t="shared" si="286"/>
        <v xml:space="preserve"> Andre Bastos Martins</v>
      </c>
      <c r="F1415" s="82" t="s">
        <v>135</v>
      </c>
      <c r="G1415" s="82">
        <v>999922306</v>
      </c>
      <c r="H1415" s="15">
        <f t="shared" si="287"/>
        <v>51</v>
      </c>
      <c r="I1415" s="15"/>
      <c r="J1415" s="15"/>
      <c r="K1415" s="16"/>
      <c r="L1415" s="15"/>
      <c r="M1415" s="15"/>
      <c r="N1415" s="15"/>
      <c r="O1415" s="15">
        <f t="shared" si="282"/>
        <v>0</v>
      </c>
      <c r="P1415" s="15">
        <v>0</v>
      </c>
      <c r="Q1415" s="15">
        <f t="shared" si="283"/>
        <v>0</v>
      </c>
      <c r="R1415" s="15">
        <v>0</v>
      </c>
      <c r="S1415" s="15">
        <v>0</v>
      </c>
      <c r="T1415" s="15">
        <f t="shared" si="284"/>
        <v>0</v>
      </c>
      <c r="U1415" s="15">
        <f t="shared" si="285"/>
        <v>0</v>
      </c>
      <c r="V1415" s="15"/>
      <c r="W1415" s="15"/>
      <c r="X1415" s="15"/>
      <c r="Y1415" s="15"/>
      <c r="Z1415" s="16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>
        <f t="shared" si="288"/>
        <v>0</v>
      </c>
      <c r="CT1415" s="15">
        <f t="shared" si="289"/>
        <v>51</v>
      </c>
      <c r="CU1415" s="15">
        <f t="shared" si="290"/>
        <v>1</v>
      </c>
      <c r="CV1415" s="15">
        <f t="shared" si="291"/>
        <v>0</v>
      </c>
      <c r="CW1415" s="15"/>
      <c r="CX1415" s="15"/>
      <c r="CY1415" s="15">
        <f t="shared" si="292"/>
        <v>0</v>
      </c>
      <c r="CZ1415" s="15">
        <f>GG1415</f>
        <v>0</v>
      </c>
      <c r="DA1415" s="16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20"/>
      <c r="DY1415" s="15"/>
      <c r="DZ1415" s="20"/>
      <c r="EA1415" s="15"/>
      <c r="EB1415" s="20"/>
      <c r="EC1415" s="15"/>
      <c r="ED1415" s="20"/>
      <c r="EE1415" s="15"/>
      <c r="EF1415" s="20"/>
      <c r="EG1415" s="15"/>
      <c r="EH1415" s="20"/>
      <c r="EI1415" s="15"/>
      <c r="EJ1415" s="20"/>
      <c r="EK1415" s="15"/>
      <c r="EL1415" s="20"/>
      <c r="EM1415" s="15"/>
      <c r="EN1415" s="20"/>
      <c r="EO1415" s="15"/>
      <c r="EP1415" s="20"/>
      <c r="EQ1415" s="15"/>
      <c r="ER1415" s="20"/>
      <c r="ES1415" s="15"/>
      <c r="ET1415" s="20"/>
      <c r="EU1415" s="15"/>
      <c r="EV1415" s="20"/>
      <c r="EW1415" s="15">
        <v>51</v>
      </c>
      <c r="EX1415" s="20">
        <v>8</v>
      </c>
      <c r="EY1415" s="15"/>
      <c r="EZ1415" s="20"/>
      <c r="FA1415" s="15"/>
      <c r="FB1415" s="20"/>
      <c r="FC1415" s="15"/>
      <c r="FD1415" s="20"/>
      <c r="FE1415" s="15"/>
      <c r="FF1415" s="20"/>
      <c r="FG1415" s="15"/>
      <c r="FH1415" s="20"/>
      <c r="FI1415" s="15"/>
      <c r="FJ1415" s="20"/>
      <c r="FK1415" s="15"/>
      <c r="FL1415" s="20"/>
      <c r="FM1415" s="15"/>
      <c r="FN1415" s="20"/>
      <c r="FO1415" s="15"/>
      <c r="FP1415" s="20"/>
      <c r="FQ1415" s="15"/>
      <c r="FR1415" s="20"/>
      <c r="FS1415" s="15"/>
      <c r="FT1415" s="20"/>
      <c r="FU1415" s="15"/>
      <c r="FV1415" s="20"/>
      <c r="FW1415" s="15"/>
      <c r="FX1415" s="20"/>
      <c r="FY1415" s="15"/>
      <c r="FZ1415" s="20"/>
      <c r="GA1415" s="15"/>
      <c r="GB1415" s="20"/>
      <c r="GC1415" s="15"/>
      <c r="GD1415" s="20"/>
      <c r="GE1415" s="15"/>
      <c r="GF1415" s="20"/>
      <c r="GG1415" s="170"/>
    </row>
    <row r="1416" spans="1:189" s="2" customFormat="1" ht="15" customHeight="1" x14ac:dyDescent="0.3">
      <c r="A1416" s="82" t="s">
        <v>146</v>
      </c>
      <c r="B1416" s="82" t="s">
        <v>140</v>
      </c>
      <c r="C1416" s="82" t="s">
        <v>2716</v>
      </c>
      <c r="D1416" s="82" t="s">
        <v>2029</v>
      </c>
      <c r="E1416" s="15" t="str">
        <f t="shared" si="286"/>
        <v xml:space="preserve"> Hannah Tieu</v>
      </c>
      <c r="F1416" s="82" t="s">
        <v>128</v>
      </c>
      <c r="G1416" s="82">
        <v>999922311</v>
      </c>
      <c r="H1416" s="15">
        <f t="shared" si="287"/>
        <v>45</v>
      </c>
      <c r="I1416" s="15"/>
      <c r="J1416" s="15"/>
      <c r="K1416" s="16"/>
      <c r="L1416" s="15"/>
      <c r="M1416" s="15"/>
      <c r="N1416" s="15"/>
      <c r="O1416" s="15">
        <f t="shared" si="282"/>
        <v>0</v>
      </c>
      <c r="P1416" s="15">
        <v>0</v>
      </c>
      <c r="Q1416" s="15">
        <f t="shared" si="283"/>
        <v>0</v>
      </c>
      <c r="R1416" s="15">
        <v>0</v>
      </c>
      <c r="S1416" s="15">
        <v>0</v>
      </c>
      <c r="T1416" s="15">
        <f t="shared" si="284"/>
        <v>0</v>
      </c>
      <c r="U1416" s="15">
        <f t="shared" si="285"/>
        <v>0</v>
      </c>
      <c r="V1416" s="15"/>
      <c r="W1416" s="15"/>
      <c r="X1416" s="15"/>
      <c r="Y1416" s="15"/>
      <c r="Z1416" s="16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>
        <f t="shared" si="288"/>
        <v>0</v>
      </c>
      <c r="CT1416" s="15">
        <f t="shared" si="289"/>
        <v>45</v>
      </c>
      <c r="CU1416" s="15">
        <f t="shared" si="290"/>
        <v>1</v>
      </c>
      <c r="CV1416" s="15">
        <f t="shared" si="291"/>
        <v>0</v>
      </c>
      <c r="CW1416" s="15"/>
      <c r="CX1416" s="15"/>
      <c r="CY1416" s="15">
        <f t="shared" si="292"/>
        <v>0</v>
      </c>
      <c r="CZ1416" s="15">
        <f>GG1416</f>
        <v>0</v>
      </c>
      <c r="DA1416" s="16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20"/>
      <c r="DY1416" s="15"/>
      <c r="DZ1416" s="20"/>
      <c r="EA1416" s="15"/>
      <c r="EB1416" s="20"/>
      <c r="EC1416" s="15"/>
      <c r="ED1416" s="20"/>
      <c r="EE1416" s="15"/>
      <c r="EF1416" s="20"/>
      <c r="EG1416" s="15"/>
      <c r="EH1416" s="20"/>
      <c r="EI1416" s="15"/>
      <c r="EJ1416" s="20"/>
      <c r="EK1416" s="15"/>
      <c r="EL1416" s="20"/>
      <c r="EM1416" s="15"/>
      <c r="EN1416" s="20"/>
      <c r="EO1416" s="15"/>
      <c r="EP1416" s="20"/>
      <c r="EQ1416" s="15"/>
      <c r="ER1416" s="20"/>
      <c r="ES1416" s="15"/>
      <c r="ET1416" s="20"/>
      <c r="EU1416" s="15"/>
      <c r="EV1416" s="20"/>
      <c r="EW1416" s="15">
        <v>45</v>
      </c>
      <c r="EX1416" s="20">
        <v>2</v>
      </c>
      <c r="EY1416" s="15"/>
      <c r="EZ1416" s="20"/>
      <c r="FA1416" s="15"/>
      <c r="FB1416" s="20"/>
      <c r="FC1416" s="15"/>
      <c r="FD1416" s="20"/>
      <c r="FE1416" s="15"/>
      <c r="FF1416" s="20"/>
      <c r="FG1416" s="15"/>
      <c r="FH1416" s="20"/>
      <c r="FI1416" s="15"/>
      <c r="FJ1416" s="20"/>
      <c r="FK1416" s="15"/>
      <c r="FL1416" s="20"/>
      <c r="FM1416" s="15"/>
      <c r="FN1416" s="20"/>
      <c r="FO1416" s="15"/>
      <c r="FP1416" s="20"/>
      <c r="FQ1416" s="15"/>
      <c r="FR1416" s="20"/>
      <c r="FS1416" s="15"/>
      <c r="FT1416" s="20"/>
      <c r="FU1416" s="15"/>
      <c r="FV1416" s="20"/>
      <c r="FW1416" s="15"/>
      <c r="FX1416" s="20"/>
      <c r="FY1416" s="15"/>
      <c r="FZ1416" s="20"/>
      <c r="GA1416" s="15"/>
      <c r="GB1416" s="20"/>
      <c r="GC1416" s="15"/>
      <c r="GD1416" s="20"/>
      <c r="GE1416" s="15"/>
      <c r="GF1416" s="20"/>
      <c r="GG1416" s="170"/>
    </row>
    <row r="1417" spans="1:189" s="2" customFormat="1" ht="15" customHeight="1" x14ac:dyDescent="0.3">
      <c r="A1417" s="82" t="s">
        <v>146</v>
      </c>
      <c r="B1417" s="82" t="s">
        <v>140</v>
      </c>
      <c r="C1417" s="82" t="s">
        <v>2838</v>
      </c>
      <c r="D1417" s="82" t="s">
        <v>2029</v>
      </c>
      <c r="E1417" s="15" t="str">
        <f t="shared" si="286"/>
        <v xml:space="preserve"> Anthony Tieu</v>
      </c>
      <c r="F1417" s="82" t="s">
        <v>135</v>
      </c>
      <c r="G1417" s="82">
        <v>999922312</v>
      </c>
      <c r="H1417" s="15">
        <f t="shared" si="287"/>
        <v>60</v>
      </c>
      <c r="I1417" s="15"/>
      <c r="J1417" s="15"/>
      <c r="K1417" s="16"/>
      <c r="L1417" s="15"/>
      <c r="M1417" s="15"/>
      <c r="N1417" s="15"/>
      <c r="O1417" s="15">
        <f t="shared" si="282"/>
        <v>0</v>
      </c>
      <c r="P1417" s="15">
        <v>0</v>
      </c>
      <c r="Q1417" s="15">
        <f t="shared" si="283"/>
        <v>0</v>
      </c>
      <c r="R1417" s="15">
        <v>0</v>
      </c>
      <c r="S1417" s="15">
        <v>0</v>
      </c>
      <c r="T1417" s="15">
        <f t="shared" si="284"/>
        <v>0</v>
      </c>
      <c r="U1417" s="15">
        <f t="shared" si="285"/>
        <v>0</v>
      </c>
      <c r="V1417" s="15"/>
      <c r="W1417" s="15"/>
      <c r="X1417" s="15"/>
      <c r="Y1417" s="15"/>
      <c r="Z1417" s="16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>
        <f t="shared" si="288"/>
        <v>0</v>
      </c>
      <c r="CT1417" s="15">
        <f t="shared" si="289"/>
        <v>60</v>
      </c>
      <c r="CU1417" s="15">
        <f t="shared" si="290"/>
        <v>1</v>
      </c>
      <c r="CV1417" s="15">
        <f t="shared" si="291"/>
        <v>0</v>
      </c>
      <c r="CW1417" s="15"/>
      <c r="CX1417" s="15"/>
      <c r="CY1417" s="15">
        <f t="shared" si="292"/>
        <v>0</v>
      </c>
      <c r="CZ1417" s="15">
        <f>GG1417</f>
        <v>0</v>
      </c>
      <c r="DA1417" s="16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20"/>
      <c r="DY1417" s="15"/>
      <c r="DZ1417" s="20"/>
      <c r="EA1417" s="15"/>
      <c r="EB1417" s="20"/>
      <c r="EC1417" s="15"/>
      <c r="ED1417" s="20"/>
      <c r="EE1417" s="15"/>
      <c r="EF1417" s="20"/>
      <c r="EG1417" s="15"/>
      <c r="EH1417" s="20"/>
      <c r="EI1417" s="15"/>
      <c r="EJ1417" s="20"/>
      <c r="EK1417" s="15"/>
      <c r="EL1417" s="20"/>
      <c r="EM1417" s="15"/>
      <c r="EN1417" s="20"/>
      <c r="EO1417" s="15"/>
      <c r="EP1417" s="20"/>
      <c r="EQ1417" s="15"/>
      <c r="ER1417" s="20"/>
      <c r="ES1417" s="15"/>
      <c r="ET1417" s="20"/>
      <c r="EU1417" s="15"/>
      <c r="EV1417" s="20"/>
      <c r="EW1417" s="15">
        <v>60</v>
      </c>
      <c r="EX1417" s="20">
        <v>1</v>
      </c>
      <c r="EY1417" s="15"/>
      <c r="EZ1417" s="20"/>
      <c r="FA1417" s="15"/>
      <c r="FB1417" s="20"/>
      <c r="FC1417" s="15"/>
      <c r="FD1417" s="20"/>
      <c r="FE1417" s="15"/>
      <c r="FF1417" s="20"/>
      <c r="FG1417" s="15"/>
      <c r="FH1417" s="20"/>
      <c r="FI1417" s="15"/>
      <c r="FJ1417" s="20"/>
      <c r="FK1417" s="15"/>
      <c r="FL1417" s="20"/>
      <c r="FM1417" s="15"/>
      <c r="FN1417" s="20"/>
      <c r="FO1417" s="15"/>
      <c r="FP1417" s="20"/>
      <c r="FQ1417" s="15"/>
      <c r="FR1417" s="20"/>
      <c r="FS1417" s="15"/>
      <c r="FT1417" s="20"/>
      <c r="FU1417" s="15"/>
      <c r="FV1417" s="20"/>
      <c r="FW1417" s="15"/>
      <c r="FX1417" s="20"/>
      <c r="FY1417" s="15"/>
      <c r="FZ1417" s="20"/>
      <c r="GA1417" s="15"/>
      <c r="GB1417" s="20"/>
      <c r="GC1417" s="15"/>
      <c r="GD1417" s="20"/>
      <c r="GE1417" s="15"/>
      <c r="GF1417" s="20"/>
      <c r="GG1417" s="170"/>
    </row>
    <row r="1418" spans="1:189" s="2" customFormat="1" ht="15" customHeight="1" x14ac:dyDescent="0.3">
      <c r="A1418" s="82" t="s">
        <v>130</v>
      </c>
      <c r="B1418" s="82" t="s">
        <v>142</v>
      </c>
      <c r="C1418" s="82" t="s">
        <v>2679</v>
      </c>
      <c r="D1418" s="82" t="s">
        <v>2009</v>
      </c>
      <c r="E1418" s="15" t="str">
        <f t="shared" si="286"/>
        <v xml:space="preserve"> Jade Caicedo</v>
      </c>
      <c r="F1418" s="82" t="s">
        <v>128</v>
      </c>
      <c r="G1418" s="82">
        <v>999922313</v>
      </c>
      <c r="H1418" s="15">
        <f t="shared" si="287"/>
        <v>58</v>
      </c>
      <c r="I1418" s="15"/>
      <c r="J1418" s="15"/>
      <c r="K1418" s="16"/>
      <c r="L1418" s="15"/>
      <c r="M1418" s="15"/>
      <c r="N1418" s="15"/>
      <c r="O1418" s="15">
        <f t="shared" si="282"/>
        <v>0</v>
      </c>
      <c r="P1418" s="15">
        <v>0</v>
      </c>
      <c r="Q1418" s="15">
        <f t="shared" si="283"/>
        <v>0</v>
      </c>
      <c r="R1418" s="15">
        <v>0</v>
      </c>
      <c r="S1418" s="15">
        <v>0</v>
      </c>
      <c r="T1418" s="15">
        <f t="shared" si="284"/>
        <v>0</v>
      </c>
      <c r="U1418" s="15">
        <f t="shared" si="285"/>
        <v>0</v>
      </c>
      <c r="V1418" s="15"/>
      <c r="W1418" s="15"/>
      <c r="X1418" s="15"/>
      <c r="Y1418" s="15"/>
      <c r="Z1418" s="16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>
        <f t="shared" si="288"/>
        <v>0</v>
      </c>
      <c r="CT1418" s="15">
        <f t="shared" si="289"/>
        <v>58</v>
      </c>
      <c r="CU1418" s="15">
        <f t="shared" si="290"/>
        <v>1</v>
      </c>
      <c r="CV1418" s="15">
        <f t="shared" si="291"/>
        <v>0</v>
      </c>
      <c r="CW1418" s="15"/>
      <c r="CX1418" s="15"/>
      <c r="CY1418" s="15">
        <f t="shared" si="292"/>
        <v>0</v>
      </c>
      <c r="CZ1418" s="15">
        <f>GG1418</f>
        <v>0</v>
      </c>
      <c r="DA1418" s="16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20"/>
      <c r="DY1418" s="15"/>
      <c r="DZ1418" s="20"/>
      <c r="EA1418" s="15"/>
      <c r="EB1418" s="20"/>
      <c r="EC1418" s="15"/>
      <c r="ED1418" s="20"/>
      <c r="EE1418" s="15"/>
      <c r="EF1418" s="20"/>
      <c r="EG1418" s="15"/>
      <c r="EH1418" s="20"/>
      <c r="EI1418" s="15"/>
      <c r="EJ1418" s="20"/>
      <c r="EK1418" s="15"/>
      <c r="EL1418" s="20"/>
      <c r="EM1418" s="15"/>
      <c r="EN1418" s="20"/>
      <c r="EO1418" s="15"/>
      <c r="EP1418" s="20"/>
      <c r="EQ1418" s="15"/>
      <c r="ER1418" s="20"/>
      <c r="ES1418" s="15"/>
      <c r="ET1418" s="20"/>
      <c r="EU1418" s="15"/>
      <c r="EV1418" s="20"/>
      <c r="EW1418" s="15">
        <v>58</v>
      </c>
      <c r="EX1418" s="20">
        <v>6</v>
      </c>
      <c r="EY1418" s="15"/>
      <c r="EZ1418" s="20"/>
      <c r="FA1418" s="15"/>
      <c r="FB1418" s="20"/>
      <c r="FC1418" s="15"/>
      <c r="FD1418" s="20"/>
      <c r="FE1418" s="15"/>
      <c r="FF1418" s="20"/>
      <c r="FG1418" s="15"/>
      <c r="FH1418" s="20"/>
      <c r="FI1418" s="15"/>
      <c r="FJ1418" s="20"/>
      <c r="FK1418" s="15"/>
      <c r="FL1418" s="20"/>
      <c r="FM1418" s="15"/>
      <c r="FN1418" s="20"/>
      <c r="FO1418" s="15"/>
      <c r="FP1418" s="20"/>
      <c r="FQ1418" s="15"/>
      <c r="FR1418" s="20"/>
      <c r="FS1418" s="15"/>
      <c r="FT1418" s="20"/>
      <c r="FU1418" s="15"/>
      <c r="FV1418" s="20"/>
      <c r="FW1418" s="15"/>
      <c r="FX1418" s="20"/>
      <c r="FY1418" s="15"/>
      <c r="FZ1418" s="20"/>
      <c r="GA1418" s="15"/>
      <c r="GB1418" s="20"/>
      <c r="GC1418" s="15"/>
      <c r="GD1418" s="20"/>
      <c r="GE1418" s="15"/>
      <c r="GF1418" s="20"/>
      <c r="GG1418" s="170"/>
    </row>
    <row r="1419" spans="1:189" s="2" customFormat="1" ht="15" customHeight="1" x14ac:dyDescent="0.3">
      <c r="A1419" s="15" t="s">
        <v>146</v>
      </c>
      <c r="B1419" s="15" t="s">
        <v>126</v>
      </c>
      <c r="C1419" s="15" t="s">
        <v>1117</v>
      </c>
      <c r="D1419" s="15" t="s">
        <v>1108</v>
      </c>
      <c r="E1419" s="15" t="str">
        <f t="shared" si="286"/>
        <v>ELLIE KIM</v>
      </c>
      <c r="F1419" s="15" t="s">
        <v>128</v>
      </c>
      <c r="G1419" s="15">
        <v>999922333</v>
      </c>
      <c r="H1419" s="15">
        <f t="shared" si="287"/>
        <v>30</v>
      </c>
      <c r="I1419" s="15"/>
      <c r="J1419" s="15"/>
      <c r="K1419" s="16"/>
      <c r="L1419" s="15"/>
      <c r="M1419" s="15"/>
      <c r="N1419" s="15"/>
      <c r="O1419" s="15">
        <f t="shared" si="282"/>
        <v>0</v>
      </c>
      <c r="P1419" s="15">
        <v>0</v>
      </c>
      <c r="Q1419" s="15">
        <f t="shared" si="283"/>
        <v>0</v>
      </c>
      <c r="R1419" s="15">
        <v>0</v>
      </c>
      <c r="S1419" s="15">
        <v>0</v>
      </c>
      <c r="T1419" s="15">
        <f t="shared" si="284"/>
        <v>0</v>
      </c>
      <c r="U1419" s="15">
        <f t="shared" si="285"/>
        <v>0</v>
      </c>
      <c r="V1419" s="15"/>
      <c r="W1419" s="15"/>
      <c r="X1419" s="15"/>
      <c r="Y1419" s="15"/>
      <c r="Z1419" s="16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>
        <f t="shared" si="288"/>
        <v>0</v>
      </c>
      <c r="CT1419" s="15">
        <f t="shared" si="289"/>
        <v>30</v>
      </c>
      <c r="CU1419" s="15">
        <f t="shared" si="290"/>
        <v>1</v>
      </c>
      <c r="CV1419" s="15">
        <f t="shared" si="291"/>
        <v>0</v>
      </c>
      <c r="CW1419" s="15"/>
      <c r="CX1419" s="15"/>
      <c r="CY1419" s="15">
        <f t="shared" si="292"/>
        <v>0</v>
      </c>
      <c r="CZ1419" s="15">
        <f>GG1419</f>
        <v>0</v>
      </c>
      <c r="DA1419" s="16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20"/>
      <c r="DY1419" s="15"/>
      <c r="DZ1419" s="20"/>
      <c r="EA1419" s="15"/>
      <c r="EB1419" s="20"/>
      <c r="EC1419" s="15"/>
      <c r="ED1419" s="20"/>
      <c r="EE1419" s="15"/>
      <c r="EF1419" s="20"/>
      <c r="EG1419" s="15"/>
      <c r="EH1419" s="20"/>
      <c r="EI1419" s="15"/>
      <c r="EJ1419" s="20"/>
      <c r="EK1419" s="15"/>
      <c r="EL1419" s="20"/>
      <c r="EM1419" s="15"/>
      <c r="EN1419" s="20"/>
      <c r="EO1419" s="15"/>
      <c r="EP1419" s="20"/>
      <c r="EQ1419" s="15"/>
      <c r="ER1419" s="20"/>
      <c r="ES1419" s="15"/>
      <c r="ET1419" s="20"/>
      <c r="EU1419" s="15"/>
      <c r="EV1419" s="20"/>
      <c r="EW1419" s="15"/>
      <c r="EX1419" s="20"/>
      <c r="EY1419" s="15">
        <v>30</v>
      </c>
      <c r="EZ1419" s="20">
        <v>1</v>
      </c>
      <c r="FA1419" s="15"/>
      <c r="FB1419" s="20"/>
      <c r="FC1419" s="15"/>
      <c r="FD1419" s="20"/>
      <c r="FE1419" s="15"/>
      <c r="FF1419" s="20"/>
      <c r="FG1419" s="15"/>
      <c r="FH1419" s="20"/>
      <c r="FI1419" s="15"/>
      <c r="FJ1419" s="20"/>
      <c r="FK1419" s="15"/>
      <c r="FL1419" s="20"/>
      <c r="FM1419" s="15"/>
      <c r="FN1419" s="20"/>
      <c r="FO1419" s="15"/>
      <c r="FP1419" s="20"/>
      <c r="FQ1419" s="15"/>
      <c r="FR1419" s="20"/>
      <c r="FS1419" s="15"/>
      <c r="FT1419" s="20"/>
      <c r="FU1419" s="15"/>
      <c r="FV1419" s="20"/>
      <c r="FW1419" s="15"/>
      <c r="FX1419" s="20"/>
      <c r="FY1419" s="15"/>
      <c r="FZ1419" s="20"/>
      <c r="GA1419" s="15"/>
      <c r="GB1419" s="20"/>
      <c r="GC1419" s="15"/>
      <c r="GD1419" s="20"/>
      <c r="GE1419" s="15"/>
      <c r="GF1419" s="20"/>
      <c r="GG1419" s="170"/>
    </row>
    <row r="1420" spans="1:189" s="2" customFormat="1" ht="15" customHeight="1" x14ac:dyDescent="0.3">
      <c r="A1420" s="17" t="s">
        <v>2903</v>
      </c>
      <c r="B1420" s="17" t="s">
        <v>140</v>
      </c>
      <c r="C1420" s="17" t="s">
        <v>1661</v>
      </c>
      <c r="D1420" s="17" t="s">
        <v>1662</v>
      </c>
      <c r="E1420" s="15" t="str">
        <f t="shared" si="286"/>
        <v>Cierra San Roman</v>
      </c>
      <c r="F1420" s="17" t="s">
        <v>128</v>
      </c>
      <c r="G1420" s="17">
        <v>999922345</v>
      </c>
      <c r="H1420" s="15">
        <f t="shared" si="287"/>
        <v>38</v>
      </c>
      <c r="I1420" s="15"/>
      <c r="J1420" s="15"/>
      <c r="K1420" s="16"/>
      <c r="L1420" s="15"/>
      <c r="M1420" s="15"/>
      <c r="N1420" s="15"/>
      <c r="O1420" s="15">
        <f t="shared" si="282"/>
        <v>0</v>
      </c>
      <c r="P1420" s="15">
        <v>0</v>
      </c>
      <c r="Q1420" s="15">
        <f t="shared" si="283"/>
        <v>0</v>
      </c>
      <c r="R1420" s="15">
        <v>0</v>
      </c>
      <c r="S1420" s="15">
        <v>0</v>
      </c>
      <c r="T1420" s="15">
        <f t="shared" si="284"/>
        <v>0</v>
      </c>
      <c r="U1420" s="15">
        <f t="shared" si="285"/>
        <v>0</v>
      </c>
      <c r="V1420" s="15"/>
      <c r="W1420" s="15"/>
      <c r="X1420" s="15"/>
      <c r="Y1420" s="15"/>
      <c r="Z1420" s="16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>
        <f t="shared" si="288"/>
        <v>38</v>
      </c>
      <c r="CT1420" s="15">
        <f t="shared" si="289"/>
        <v>0</v>
      </c>
      <c r="CU1420" s="15">
        <f t="shared" si="290"/>
        <v>0</v>
      </c>
      <c r="CV1420" s="15">
        <f t="shared" si="291"/>
        <v>0</v>
      </c>
      <c r="CW1420" s="15"/>
      <c r="CX1420" s="15"/>
      <c r="CY1420" s="15">
        <f t="shared" si="292"/>
        <v>0</v>
      </c>
      <c r="CZ1420" s="15">
        <f>GG1420</f>
        <v>0</v>
      </c>
      <c r="DA1420" s="16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20"/>
      <c r="DY1420" s="15"/>
      <c r="DZ1420" s="20"/>
      <c r="EA1420" s="15"/>
      <c r="EB1420" s="20"/>
      <c r="EC1420" s="15"/>
      <c r="ED1420" s="20"/>
      <c r="EE1420" s="15"/>
      <c r="EF1420" s="20"/>
      <c r="EG1420" s="15"/>
      <c r="EH1420" s="20"/>
      <c r="EI1420" s="15"/>
      <c r="EJ1420" s="20"/>
      <c r="EK1420" s="15"/>
      <c r="EL1420" s="20"/>
      <c r="EM1420" s="15"/>
      <c r="EN1420" s="20"/>
      <c r="EO1420" s="15"/>
      <c r="EP1420" s="20"/>
      <c r="EQ1420" s="15"/>
      <c r="ER1420" s="20"/>
      <c r="ES1420" s="15"/>
      <c r="ET1420" s="20"/>
      <c r="EU1420" s="15"/>
      <c r="EV1420" s="20"/>
      <c r="EW1420" s="15"/>
      <c r="EX1420" s="20"/>
      <c r="EY1420" s="15"/>
      <c r="EZ1420" s="20"/>
      <c r="FA1420" s="15"/>
      <c r="FB1420" s="20"/>
      <c r="FC1420" s="15"/>
      <c r="FD1420" s="20"/>
      <c r="FE1420" s="15">
        <v>38</v>
      </c>
      <c r="FF1420" s="20" t="s">
        <v>129</v>
      </c>
      <c r="FG1420" s="15"/>
      <c r="FH1420" s="20"/>
      <c r="FI1420" s="15"/>
      <c r="FJ1420" s="20"/>
      <c r="FK1420" s="15"/>
      <c r="FL1420" s="20"/>
      <c r="FM1420" s="15"/>
      <c r="FN1420" s="20"/>
      <c r="FO1420" s="15"/>
      <c r="FP1420" s="20"/>
      <c r="FQ1420" s="15"/>
      <c r="FR1420" s="20"/>
      <c r="FS1420" s="15"/>
      <c r="FT1420" s="20"/>
      <c r="FU1420" s="15"/>
      <c r="FV1420" s="20"/>
      <c r="FW1420" s="15"/>
      <c r="FX1420" s="20"/>
      <c r="FY1420" s="15"/>
      <c r="FZ1420" s="20"/>
      <c r="GA1420" s="15"/>
      <c r="GB1420" s="20"/>
      <c r="GC1420" s="15"/>
      <c r="GD1420" s="20"/>
      <c r="GE1420" s="15"/>
      <c r="GF1420" s="20"/>
      <c r="GG1420" s="170"/>
    </row>
    <row r="1421" spans="1:189" s="2" customFormat="1" ht="15" customHeight="1" x14ac:dyDescent="0.3">
      <c r="A1421" s="15" t="s">
        <v>2903</v>
      </c>
      <c r="B1421" s="15" t="s">
        <v>134</v>
      </c>
      <c r="C1421" s="15" t="s">
        <v>1661</v>
      </c>
      <c r="D1421" s="15" t="s">
        <v>1662</v>
      </c>
      <c r="E1421" s="15" t="str">
        <f t="shared" si="286"/>
        <v>Cierra San Roman</v>
      </c>
      <c r="F1421" s="15" t="s">
        <v>128</v>
      </c>
      <c r="G1421" s="15">
        <v>999922345</v>
      </c>
      <c r="H1421" s="15">
        <f t="shared" si="287"/>
        <v>118</v>
      </c>
      <c r="I1421" s="15"/>
      <c r="J1421" s="15"/>
      <c r="K1421" s="16"/>
      <c r="L1421" s="15"/>
      <c r="M1421" s="15"/>
      <c r="N1421" s="15"/>
      <c r="O1421" s="15">
        <f t="shared" si="282"/>
        <v>0</v>
      </c>
      <c r="P1421" s="15">
        <v>0</v>
      </c>
      <c r="Q1421" s="15">
        <f t="shared" si="283"/>
        <v>2</v>
      </c>
      <c r="R1421" s="15">
        <v>0</v>
      </c>
      <c r="S1421" s="15">
        <v>0</v>
      </c>
      <c r="T1421" s="15">
        <f t="shared" si="284"/>
        <v>80</v>
      </c>
      <c r="U1421" s="15">
        <f t="shared" si="285"/>
        <v>0</v>
      </c>
      <c r="V1421" s="15"/>
      <c r="W1421" s="15"/>
      <c r="X1421" s="15"/>
      <c r="Y1421" s="15"/>
      <c r="Z1421" s="16"/>
      <c r="AA1421" s="15"/>
      <c r="AB1421" s="15"/>
      <c r="AC1421" s="15"/>
      <c r="AD1421" s="15"/>
      <c r="AE1421" s="15"/>
      <c r="AF1421" s="24"/>
      <c r="AG1421" s="15"/>
      <c r="AH1421" s="24"/>
      <c r="AI1421" s="15"/>
      <c r="AJ1421" s="24"/>
      <c r="AK1421" s="15"/>
      <c r="AL1421" s="24"/>
      <c r="AM1421" s="15"/>
      <c r="AN1421" s="24"/>
      <c r="AO1421" s="15"/>
      <c r="AP1421" s="24"/>
      <c r="AQ1421" s="15"/>
      <c r="AR1421" s="24"/>
      <c r="AS1421" s="15"/>
      <c r="AT1421" s="24"/>
      <c r="AU1421" s="15"/>
      <c r="AV1421" s="24"/>
      <c r="AW1421" s="15"/>
      <c r="AX1421" s="24"/>
      <c r="AY1421" s="15"/>
      <c r="AZ1421" s="15"/>
      <c r="BA1421" s="15"/>
      <c r="BB1421" s="24"/>
      <c r="BC1421" s="15"/>
      <c r="BD1421" s="24"/>
      <c r="BE1421" s="15"/>
      <c r="BF1421" s="24"/>
      <c r="BG1421" s="15"/>
      <c r="BH1421" s="24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24"/>
      <c r="CQ1421" s="15"/>
      <c r="CR1421" s="24"/>
      <c r="CS1421" s="15">
        <f t="shared" si="288"/>
        <v>38</v>
      </c>
      <c r="CT1421" s="15">
        <f t="shared" si="289"/>
        <v>0</v>
      </c>
      <c r="CU1421" s="15">
        <f t="shared" si="290"/>
        <v>0</v>
      </c>
      <c r="CV1421" s="15">
        <f t="shared" si="291"/>
        <v>0</v>
      </c>
      <c r="CW1421" s="15"/>
      <c r="CX1421" s="15"/>
      <c r="CY1421" s="15">
        <f t="shared" si="292"/>
        <v>0</v>
      </c>
      <c r="CZ1421" s="15">
        <f>GG1421</f>
        <v>0</v>
      </c>
      <c r="DA1421" s="20"/>
      <c r="DB1421" s="17"/>
      <c r="DC1421" s="15"/>
      <c r="DD1421" s="15"/>
      <c r="DE1421" s="15"/>
      <c r="DF1421" s="15"/>
      <c r="DG1421" s="15">
        <v>30</v>
      </c>
      <c r="DH1421" s="15"/>
      <c r="DI1421" s="15">
        <v>68</v>
      </c>
      <c r="DJ1421" s="15"/>
      <c r="DK1421" s="15"/>
      <c r="DL1421" s="15"/>
      <c r="DM1421" s="15"/>
      <c r="DN1421" s="15"/>
      <c r="DO1421" s="15"/>
      <c r="DP1421" s="17"/>
      <c r="DQ1421" s="15"/>
      <c r="DR1421" s="15">
        <v>32</v>
      </c>
      <c r="DS1421" s="15"/>
      <c r="DT1421" s="15"/>
      <c r="DU1421" s="15"/>
      <c r="DV1421" s="15"/>
      <c r="DW1421" s="15"/>
      <c r="DX1421" s="20"/>
      <c r="DY1421" s="15"/>
      <c r="DZ1421" s="20"/>
      <c r="EA1421" s="15"/>
      <c r="EB1421" s="20"/>
      <c r="EC1421" s="15">
        <v>80</v>
      </c>
      <c r="ED1421" s="20">
        <v>1</v>
      </c>
      <c r="EE1421" s="15"/>
      <c r="EF1421" s="20"/>
      <c r="EG1421" s="15"/>
      <c r="EH1421" s="20"/>
      <c r="EI1421" s="15"/>
      <c r="EJ1421" s="20"/>
      <c r="EK1421" s="15"/>
      <c r="EL1421" s="20"/>
      <c r="EM1421" s="15"/>
      <c r="EN1421" s="20"/>
      <c r="EO1421" s="15"/>
      <c r="EP1421" s="20"/>
      <c r="EQ1421" s="15"/>
      <c r="ER1421" s="20"/>
      <c r="ES1421" s="15"/>
      <c r="ET1421" s="20"/>
      <c r="EU1421" s="15"/>
      <c r="EV1421" s="20"/>
      <c r="EW1421" s="15"/>
      <c r="EX1421" s="20"/>
      <c r="EY1421" s="15"/>
      <c r="EZ1421" s="20"/>
      <c r="FA1421" s="15"/>
      <c r="FB1421" s="20"/>
      <c r="FC1421" s="15"/>
      <c r="FD1421" s="20"/>
      <c r="FE1421" s="15">
        <v>38</v>
      </c>
      <c r="FF1421" s="20" t="s">
        <v>129</v>
      </c>
      <c r="FG1421" s="15"/>
      <c r="FH1421" s="20"/>
      <c r="FI1421" s="15"/>
      <c r="FJ1421" s="20"/>
      <c r="FK1421" s="15"/>
      <c r="FL1421" s="20"/>
      <c r="FM1421" s="15"/>
      <c r="FN1421" s="20"/>
      <c r="FO1421" s="15"/>
      <c r="FP1421" s="20"/>
      <c r="FQ1421" s="15"/>
      <c r="FR1421" s="20"/>
      <c r="FS1421" s="15"/>
      <c r="FT1421" s="20"/>
      <c r="FU1421" s="15"/>
      <c r="FV1421" s="20"/>
      <c r="FW1421" s="15"/>
      <c r="FX1421" s="20"/>
      <c r="FY1421" s="15"/>
      <c r="FZ1421" s="20"/>
      <c r="GA1421" s="15"/>
      <c r="GB1421" s="20"/>
      <c r="GC1421" s="15"/>
      <c r="GD1421" s="20"/>
      <c r="GE1421" s="15"/>
      <c r="GF1421" s="20"/>
      <c r="GG1421" s="170"/>
    </row>
    <row r="1422" spans="1:189" s="2" customFormat="1" ht="15" customHeight="1" x14ac:dyDescent="0.3">
      <c r="A1422" s="85" t="s">
        <v>125</v>
      </c>
      <c r="B1422" s="85" t="s">
        <v>142</v>
      </c>
      <c r="C1422" s="85" t="s">
        <v>2651</v>
      </c>
      <c r="D1422" s="85" t="s">
        <v>2652</v>
      </c>
      <c r="E1422" s="15" t="str">
        <f t="shared" si="286"/>
        <v xml:space="preserve">Alejandra  Romero </v>
      </c>
      <c r="F1422" s="85" t="s">
        <v>128</v>
      </c>
      <c r="G1422" s="15">
        <v>999922347</v>
      </c>
      <c r="H1422" s="15">
        <f t="shared" si="287"/>
        <v>68</v>
      </c>
      <c r="I1422" s="15"/>
      <c r="J1422" s="15"/>
      <c r="K1422" s="16"/>
      <c r="L1422" s="15"/>
      <c r="M1422" s="15"/>
      <c r="N1422" s="15"/>
      <c r="O1422" s="15">
        <f t="shared" si="282"/>
        <v>0</v>
      </c>
      <c r="P1422" s="15">
        <v>0</v>
      </c>
      <c r="Q1422" s="15">
        <f t="shared" si="283"/>
        <v>0</v>
      </c>
      <c r="R1422" s="15">
        <v>0</v>
      </c>
      <c r="S1422" s="15">
        <v>0</v>
      </c>
      <c r="T1422" s="15">
        <f t="shared" si="284"/>
        <v>0</v>
      </c>
      <c r="U1422" s="15">
        <f t="shared" si="285"/>
        <v>0</v>
      </c>
      <c r="V1422" s="15"/>
      <c r="W1422" s="15"/>
      <c r="X1422" s="15"/>
      <c r="Y1422" s="15"/>
      <c r="Z1422" s="16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>
        <f t="shared" si="288"/>
        <v>0</v>
      </c>
      <c r="CT1422" s="15">
        <f t="shared" si="289"/>
        <v>68</v>
      </c>
      <c r="CU1422" s="15">
        <f t="shared" si="290"/>
        <v>1</v>
      </c>
      <c r="CV1422" s="15">
        <f t="shared" si="291"/>
        <v>0</v>
      </c>
      <c r="CW1422" s="15"/>
      <c r="CX1422" s="15"/>
      <c r="CY1422" s="15">
        <f t="shared" si="292"/>
        <v>0</v>
      </c>
      <c r="CZ1422" s="15">
        <f>GG1422</f>
        <v>0</v>
      </c>
      <c r="DA1422" s="16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20"/>
      <c r="DY1422" s="15"/>
      <c r="DZ1422" s="20"/>
      <c r="EA1422" s="15"/>
      <c r="EB1422" s="20"/>
      <c r="EC1422" s="15"/>
      <c r="ED1422" s="20"/>
      <c r="EE1422" s="15"/>
      <c r="EF1422" s="20"/>
      <c r="EG1422" s="15"/>
      <c r="EH1422" s="20"/>
      <c r="EI1422" s="15"/>
      <c r="EJ1422" s="20"/>
      <c r="EK1422" s="15"/>
      <c r="EL1422" s="20"/>
      <c r="EM1422" s="15"/>
      <c r="EN1422" s="20"/>
      <c r="EO1422" s="15"/>
      <c r="EP1422" s="20"/>
      <c r="EQ1422" s="15"/>
      <c r="ER1422" s="20"/>
      <c r="ES1422" s="15"/>
      <c r="ET1422" s="20"/>
      <c r="EU1422" s="15">
        <v>68</v>
      </c>
      <c r="EV1422" s="20">
        <v>3</v>
      </c>
      <c r="EW1422" s="15"/>
      <c r="EX1422" s="20"/>
      <c r="EY1422" s="15"/>
      <c r="EZ1422" s="20"/>
      <c r="FA1422" s="15"/>
      <c r="FB1422" s="20"/>
      <c r="FC1422" s="15"/>
      <c r="FD1422" s="20"/>
      <c r="FE1422" s="15"/>
      <c r="FF1422" s="20"/>
      <c r="FG1422" s="15"/>
      <c r="FH1422" s="20"/>
      <c r="FI1422" s="15"/>
      <c r="FJ1422" s="20"/>
      <c r="FK1422" s="15"/>
      <c r="FL1422" s="20"/>
      <c r="FM1422" s="15"/>
      <c r="FN1422" s="20"/>
      <c r="FO1422" s="15"/>
      <c r="FP1422" s="20"/>
      <c r="FQ1422" s="15"/>
      <c r="FR1422" s="20"/>
      <c r="FS1422" s="15"/>
      <c r="FT1422" s="20"/>
      <c r="FU1422" s="15"/>
      <c r="FV1422" s="20"/>
      <c r="FW1422" s="15"/>
      <c r="FX1422" s="20"/>
      <c r="FY1422" s="15"/>
      <c r="FZ1422" s="20"/>
      <c r="GA1422" s="15"/>
      <c r="GB1422" s="20"/>
      <c r="GC1422" s="15"/>
      <c r="GD1422" s="20"/>
      <c r="GE1422" s="15"/>
      <c r="GF1422" s="20"/>
      <c r="GG1422" s="170"/>
    </row>
    <row r="1423" spans="1:189" s="2" customFormat="1" ht="15" customHeight="1" x14ac:dyDescent="0.3">
      <c r="A1423" s="15" t="s">
        <v>130</v>
      </c>
      <c r="B1423" s="15" t="s">
        <v>140</v>
      </c>
      <c r="C1423" s="15" t="s">
        <v>370</v>
      </c>
      <c r="D1423" s="15" t="s">
        <v>2308</v>
      </c>
      <c r="E1423" s="15" t="str">
        <f t="shared" si="286"/>
        <v>Javier Romero</v>
      </c>
      <c r="F1423" s="15" t="s">
        <v>135</v>
      </c>
      <c r="G1423" s="15">
        <v>999922348</v>
      </c>
      <c r="H1423" s="15">
        <f t="shared" si="287"/>
        <v>67.5</v>
      </c>
      <c r="I1423" s="15"/>
      <c r="J1423" s="15"/>
      <c r="K1423" s="16"/>
      <c r="L1423" s="15"/>
      <c r="M1423" s="15"/>
      <c r="N1423" s="15"/>
      <c r="O1423" s="15">
        <f t="shared" si="282"/>
        <v>37.5</v>
      </c>
      <c r="P1423" s="15">
        <v>0</v>
      </c>
      <c r="Q1423" s="15">
        <f t="shared" si="283"/>
        <v>0</v>
      </c>
      <c r="R1423" s="15">
        <v>0</v>
      </c>
      <c r="S1423" s="15">
        <v>0</v>
      </c>
      <c r="T1423" s="15">
        <f t="shared" si="284"/>
        <v>0</v>
      </c>
      <c r="U1423" s="15">
        <f t="shared" si="285"/>
        <v>0</v>
      </c>
      <c r="V1423" s="15"/>
      <c r="W1423" s="15"/>
      <c r="X1423" s="15"/>
      <c r="Y1423" s="15"/>
      <c r="Z1423" s="16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>
        <f t="shared" si="288"/>
        <v>0</v>
      </c>
      <c r="CT1423" s="15">
        <f t="shared" si="289"/>
        <v>30</v>
      </c>
      <c r="CU1423" s="15">
        <f t="shared" si="290"/>
        <v>1</v>
      </c>
      <c r="CV1423" s="15">
        <f t="shared" si="291"/>
        <v>0</v>
      </c>
      <c r="CW1423" s="15"/>
      <c r="CX1423" s="15"/>
      <c r="CY1423" s="15">
        <f t="shared" si="292"/>
        <v>0</v>
      </c>
      <c r="CZ1423" s="15">
        <f>GG1423</f>
        <v>0</v>
      </c>
      <c r="DA1423" s="16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20"/>
      <c r="DY1423" s="15"/>
      <c r="DZ1423" s="20"/>
      <c r="EA1423" s="15"/>
      <c r="EB1423" s="20"/>
      <c r="EC1423" s="15"/>
      <c r="ED1423" s="20"/>
      <c r="EE1423" s="15"/>
      <c r="EF1423" s="20"/>
      <c r="EG1423" s="15"/>
      <c r="EH1423" s="20"/>
      <c r="EI1423" s="15"/>
      <c r="EJ1423" s="20"/>
      <c r="EK1423" s="15">
        <v>37.5</v>
      </c>
      <c r="EL1423" s="20">
        <v>2</v>
      </c>
      <c r="EM1423" s="15"/>
      <c r="EN1423" s="20"/>
      <c r="EO1423" s="15"/>
      <c r="EP1423" s="20"/>
      <c r="EQ1423" s="15"/>
      <c r="ER1423" s="20"/>
      <c r="ES1423" s="15"/>
      <c r="ET1423" s="20"/>
      <c r="EU1423" s="15">
        <v>30</v>
      </c>
      <c r="EV1423" s="20">
        <v>1</v>
      </c>
      <c r="EW1423" s="15"/>
      <c r="EX1423" s="20"/>
      <c r="EY1423" s="15"/>
      <c r="EZ1423" s="20"/>
      <c r="FA1423" s="15"/>
      <c r="FB1423" s="20"/>
      <c r="FC1423" s="15"/>
      <c r="FD1423" s="20"/>
      <c r="FE1423" s="15"/>
      <c r="FF1423" s="20"/>
      <c r="FG1423" s="15"/>
      <c r="FH1423" s="20"/>
      <c r="FI1423" s="15"/>
      <c r="FJ1423" s="20"/>
      <c r="FK1423" s="15"/>
      <c r="FL1423" s="20"/>
      <c r="FM1423" s="15"/>
      <c r="FN1423" s="20"/>
      <c r="FO1423" s="15"/>
      <c r="FP1423" s="20"/>
      <c r="FQ1423" s="15"/>
      <c r="FR1423" s="20"/>
      <c r="FS1423" s="15"/>
      <c r="FT1423" s="20"/>
      <c r="FU1423" s="15"/>
      <c r="FV1423" s="20"/>
      <c r="FW1423" s="15"/>
      <c r="FX1423" s="20"/>
      <c r="FY1423" s="15"/>
      <c r="FZ1423" s="20"/>
      <c r="GA1423" s="15"/>
      <c r="GB1423" s="20"/>
      <c r="GC1423" s="15"/>
      <c r="GD1423" s="20"/>
      <c r="GE1423" s="15"/>
      <c r="GF1423" s="20"/>
      <c r="GG1423" s="170"/>
    </row>
    <row r="1424" spans="1:189" s="2" customFormat="1" ht="15" customHeight="1" x14ac:dyDescent="0.3">
      <c r="A1424" s="15" t="s">
        <v>2903</v>
      </c>
      <c r="B1424" s="15" t="s">
        <v>142</v>
      </c>
      <c r="C1424" s="15" t="s">
        <v>740</v>
      </c>
      <c r="D1424" s="15" t="s">
        <v>741</v>
      </c>
      <c r="E1424" s="15" t="str">
        <f t="shared" si="286"/>
        <v>Mariana Estrada</v>
      </c>
      <c r="F1424" s="15" t="s">
        <v>128</v>
      </c>
      <c r="G1424" s="15">
        <v>999922351</v>
      </c>
      <c r="H1424" s="15">
        <f t="shared" si="287"/>
        <v>80</v>
      </c>
      <c r="I1424" s="17"/>
      <c r="J1424" s="17">
        <f>(O1424+P1424+R1424+S1424+T1424+U1424)/2</f>
        <v>20</v>
      </c>
      <c r="K1424" s="21"/>
      <c r="L1424" s="15"/>
      <c r="M1424" s="15"/>
      <c r="N1424" s="15"/>
      <c r="O1424" s="15">
        <f t="shared" si="282"/>
        <v>40</v>
      </c>
      <c r="P1424" s="15">
        <v>0</v>
      </c>
      <c r="Q1424" s="15">
        <f t="shared" si="283"/>
        <v>0</v>
      </c>
      <c r="R1424" s="15">
        <v>0</v>
      </c>
      <c r="S1424" s="15">
        <v>0</v>
      </c>
      <c r="T1424" s="15">
        <f t="shared" si="284"/>
        <v>0</v>
      </c>
      <c r="U1424" s="15">
        <f t="shared" si="285"/>
        <v>0</v>
      </c>
      <c r="V1424" s="15"/>
      <c r="W1424" s="15"/>
      <c r="X1424" s="15"/>
      <c r="Y1424" s="15"/>
      <c r="Z1424" s="21"/>
      <c r="AA1424" s="17"/>
      <c r="AB1424" s="17"/>
      <c r="AC1424" s="17"/>
      <c r="AD1424" s="17"/>
      <c r="AE1424" s="17"/>
      <c r="AF1424" s="24"/>
      <c r="AG1424" s="17"/>
      <c r="AH1424" s="24"/>
      <c r="AI1424" s="17"/>
      <c r="AJ1424" s="24"/>
      <c r="AK1424" s="17"/>
      <c r="AL1424" s="24"/>
      <c r="AM1424" s="17"/>
      <c r="AN1424" s="24"/>
      <c r="AO1424" s="17"/>
      <c r="AP1424" s="24"/>
      <c r="AQ1424" s="17"/>
      <c r="AR1424" s="24"/>
      <c r="AS1424" s="17"/>
      <c r="AT1424" s="24"/>
      <c r="AU1424" s="17"/>
      <c r="AV1424" s="24"/>
      <c r="AW1424" s="17"/>
      <c r="AX1424" s="24"/>
      <c r="AY1424" s="17"/>
      <c r="AZ1424" s="17"/>
      <c r="BA1424" s="17"/>
      <c r="BB1424" s="24"/>
      <c r="BC1424" s="17"/>
      <c r="BD1424" s="24"/>
      <c r="BE1424" s="17"/>
      <c r="BF1424" s="24"/>
      <c r="BG1424" s="17"/>
      <c r="BH1424" s="24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24"/>
      <c r="CQ1424" s="17"/>
      <c r="CR1424" s="24"/>
      <c r="CS1424" s="15">
        <f t="shared" si="288"/>
        <v>0</v>
      </c>
      <c r="CT1424" s="15">
        <f t="shared" si="289"/>
        <v>60</v>
      </c>
      <c r="CU1424" s="15">
        <f t="shared" si="290"/>
        <v>1</v>
      </c>
      <c r="CV1424" s="15">
        <f t="shared" si="291"/>
        <v>0</v>
      </c>
      <c r="CW1424" s="15"/>
      <c r="CX1424" s="15"/>
      <c r="CY1424" s="15">
        <f t="shared" si="292"/>
        <v>0</v>
      </c>
      <c r="CZ1424" s="15">
        <f>GG1424</f>
        <v>0</v>
      </c>
      <c r="DA1424" s="20"/>
      <c r="DB1424" s="17"/>
      <c r="DC1424" s="15"/>
      <c r="DD1424" s="15">
        <v>63</v>
      </c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7"/>
      <c r="DQ1424" s="15"/>
      <c r="DR1424" s="15"/>
      <c r="DS1424" s="15"/>
      <c r="DT1424" s="15"/>
      <c r="DU1424" s="15"/>
      <c r="DV1424" s="15"/>
      <c r="DW1424" s="15"/>
      <c r="DX1424" s="20"/>
      <c r="DY1424" s="15"/>
      <c r="DZ1424" s="20"/>
      <c r="EA1424" s="15"/>
      <c r="EB1424" s="20"/>
      <c r="EC1424" s="15"/>
      <c r="ED1424" s="20"/>
      <c r="EE1424" s="15"/>
      <c r="EF1424" s="20"/>
      <c r="EG1424" s="15"/>
      <c r="EH1424" s="20"/>
      <c r="EI1424" s="15"/>
      <c r="EJ1424" s="20"/>
      <c r="EK1424" s="15">
        <v>40</v>
      </c>
      <c r="EL1424" s="20">
        <v>1</v>
      </c>
      <c r="EM1424" s="15"/>
      <c r="EN1424" s="20"/>
      <c r="EO1424" s="15"/>
      <c r="EP1424" s="20"/>
      <c r="EQ1424" s="15"/>
      <c r="ER1424" s="20"/>
      <c r="ES1424" s="15"/>
      <c r="ET1424" s="20"/>
      <c r="EU1424" s="15">
        <v>60</v>
      </c>
      <c r="EV1424" s="20">
        <v>1</v>
      </c>
      <c r="EW1424" s="15"/>
      <c r="EX1424" s="20"/>
      <c r="EY1424" s="15"/>
      <c r="EZ1424" s="20"/>
      <c r="FA1424" s="15"/>
      <c r="FB1424" s="20"/>
      <c r="FC1424" s="15"/>
      <c r="FD1424" s="20"/>
      <c r="FE1424" s="15"/>
      <c r="FF1424" s="20"/>
      <c r="FG1424" s="15"/>
      <c r="FH1424" s="20"/>
      <c r="FI1424" s="15"/>
      <c r="FJ1424" s="20"/>
      <c r="FK1424" s="15"/>
      <c r="FL1424" s="20"/>
      <c r="FM1424" s="15"/>
      <c r="FN1424" s="20"/>
      <c r="FO1424" s="15"/>
      <c r="FP1424" s="20"/>
      <c r="FQ1424" s="15"/>
      <c r="FR1424" s="20"/>
      <c r="FS1424" s="15"/>
      <c r="FT1424" s="20"/>
      <c r="FU1424" s="15"/>
      <c r="FV1424" s="20"/>
      <c r="FW1424" s="15"/>
      <c r="FX1424" s="20"/>
      <c r="FY1424" s="15"/>
      <c r="FZ1424" s="20"/>
      <c r="GA1424" s="15"/>
      <c r="GB1424" s="20"/>
      <c r="GC1424" s="15"/>
      <c r="GD1424" s="20"/>
      <c r="GE1424" s="15"/>
      <c r="GF1424" s="20"/>
      <c r="GG1424" s="170"/>
    </row>
    <row r="1425" spans="1:189" s="2" customFormat="1" ht="15" customHeight="1" x14ac:dyDescent="0.3">
      <c r="A1425" s="15" t="s">
        <v>2903</v>
      </c>
      <c r="B1425" s="17" t="s">
        <v>140</v>
      </c>
      <c r="C1425" s="17" t="s">
        <v>2024</v>
      </c>
      <c r="D1425" s="17" t="s">
        <v>1953</v>
      </c>
      <c r="E1425" s="15" t="str">
        <f t="shared" si="286"/>
        <v>Anne-Jolie Wilson</v>
      </c>
      <c r="F1425" s="17" t="s">
        <v>128</v>
      </c>
      <c r="G1425" s="17">
        <v>999922358</v>
      </c>
      <c r="H1425" s="15">
        <f t="shared" si="287"/>
        <v>120</v>
      </c>
      <c r="I1425" s="15"/>
      <c r="J1425" s="15"/>
      <c r="K1425" s="16"/>
      <c r="L1425" s="15"/>
      <c r="M1425" s="15"/>
      <c r="N1425" s="15"/>
      <c r="O1425" s="15">
        <f t="shared" si="282"/>
        <v>0</v>
      </c>
      <c r="P1425" s="15">
        <v>0</v>
      </c>
      <c r="Q1425" s="15">
        <f t="shared" si="283"/>
        <v>0</v>
      </c>
      <c r="R1425" s="15">
        <v>0</v>
      </c>
      <c r="S1425" s="15">
        <v>0</v>
      </c>
      <c r="T1425" s="15">
        <f t="shared" si="284"/>
        <v>120</v>
      </c>
      <c r="U1425" s="15">
        <f t="shared" si="285"/>
        <v>0</v>
      </c>
      <c r="V1425" s="15"/>
      <c r="W1425" s="15"/>
      <c r="X1425" s="15"/>
      <c r="Y1425" s="15"/>
      <c r="Z1425" s="16"/>
      <c r="AA1425" s="15"/>
      <c r="AB1425" s="24"/>
      <c r="AC1425" s="15"/>
      <c r="AD1425" s="15"/>
      <c r="AE1425" s="15"/>
      <c r="AF1425" s="15"/>
      <c r="AG1425" s="15"/>
      <c r="AH1425" s="24"/>
      <c r="AI1425" s="15"/>
      <c r="AJ1425" s="15"/>
      <c r="AK1425" s="15"/>
      <c r="AL1425" s="15"/>
      <c r="AM1425" s="15"/>
      <c r="AN1425" s="24"/>
      <c r="AO1425" s="15"/>
      <c r="AP1425" s="24"/>
      <c r="AQ1425" s="15"/>
      <c r="AR1425" s="24"/>
      <c r="AS1425" s="15"/>
      <c r="AT1425" s="24"/>
      <c r="AU1425" s="15"/>
      <c r="AV1425" s="24"/>
      <c r="AW1425" s="15"/>
      <c r="AX1425" s="24"/>
      <c r="AY1425" s="15"/>
      <c r="AZ1425" s="15"/>
      <c r="BA1425" s="15"/>
      <c r="BB1425" s="15"/>
      <c r="BC1425" s="15"/>
      <c r="BD1425" s="15"/>
      <c r="BE1425" s="15"/>
      <c r="BF1425" s="24"/>
      <c r="BG1425" s="15"/>
      <c r="BH1425" s="24"/>
      <c r="BI1425" s="15"/>
      <c r="BJ1425" s="24"/>
      <c r="BK1425" s="15"/>
      <c r="BL1425" s="24"/>
      <c r="BM1425" s="15"/>
      <c r="BN1425" s="24"/>
      <c r="BO1425" s="15"/>
      <c r="BP1425" s="24"/>
      <c r="BQ1425" s="15"/>
      <c r="BR1425" s="24"/>
      <c r="BS1425" s="15"/>
      <c r="BT1425" s="24"/>
      <c r="BU1425" s="15"/>
      <c r="BV1425" s="24"/>
      <c r="BW1425" s="15"/>
      <c r="BX1425" s="24"/>
      <c r="BY1425" s="15"/>
      <c r="BZ1425" s="24"/>
      <c r="CA1425" s="15"/>
      <c r="CB1425" s="24"/>
      <c r="CC1425" s="15"/>
      <c r="CD1425" s="24"/>
      <c r="CE1425" s="15"/>
      <c r="CF1425" s="24"/>
      <c r="CG1425" s="15"/>
      <c r="CH1425" s="25"/>
      <c r="CI1425" s="15"/>
      <c r="CJ1425" s="25"/>
      <c r="CK1425" s="15"/>
      <c r="CL1425" s="25"/>
      <c r="CM1425" s="15"/>
      <c r="CN1425" s="25"/>
      <c r="CO1425" s="15"/>
      <c r="CP1425" s="25"/>
      <c r="CQ1425" s="15"/>
      <c r="CR1425" s="25"/>
      <c r="CS1425" s="15">
        <f t="shared" si="288"/>
        <v>0</v>
      </c>
      <c r="CT1425" s="15">
        <f t="shared" si="289"/>
        <v>0</v>
      </c>
      <c r="CU1425" s="15">
        <f t="shared" si="290"/>
        <v>0</v>
      </c>
      <c r="CV1425" s="15">
        <f t="shared" si="291"/>
        <v>0</v>
      </c>
      <c r="CW1425" s="15"/>
      <c r="CX1425" s="15"/>
      <c r="CY1425" s="15">
        <f t="shared" si="292"/>
        <v>0</v>
      </c>
      <c r="CZ1425" s="15">
        <f>GG1425</f>
        <v>0</v>
      </c>
      <c r="DA1425" s="19"/>
      <c r="DB1425" s="17"/>
      <c r="DC1425" s="15"/>
      <c r="DD1425" s="15"/>
      <c r="DE1425" s="17">
        <v>120</v>
      </c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7"/>
      <c r="DQ1425" s="15"/>
      <c r="DR1425" s="15"/>
      <c r="DS1425" s="15"/>
      <c r="DT1425" s="15"/>
      <c r="DU1425" s="15"/>
      <c r="DV1425" s="15"/>
      <c r="DW1425" s="15"/>
      <c r="DX1425" s="20"/>
      <c r="DY1425" s="15"/>
      <c r="DZ1425" s="20"/>
      <c r="EA1425" s="15"/>
      <c r="EB1425" s="20"/>
      <c r="EC1425" s="15">
        <v>120</v>
      </c>
      <c r="ED1425" s="20">
        <v>2</v>
      </c>
      <c r="EE1425" s="15"/>
      <c r="EF1425" s="20"/>
      <c r="EG1425" s="15"/>
      <c r="EH1425" s="20"/>
      <c r="EI1425" s="15"/>
      <c r="EJ1425" s="20"/>
      <c r="EK1425" s="15"/>
      <c r="EL1425" s="20"/>
      <c r="EM1425" s="15"/>
      <c r="EN1425" s="20"/>
      <c r="EO1425" s="15"/>
      <c r="EP1425" s="20"/>
      <c r="EQ1425" s="15"/>
      <c r="ER1425" s="20"/>
      <c r="ES1425" s="15"/>
      <c r="ET1425" s="20"/>
      <c r="EU1425" s="15"/>
      <c r="EV1425" s="20"/>
      <c r="EW1425" s="15"/>
      <c r="EX1425" s="20"/>
      <c r="EY1425" s="15"/>
      <c r="EZ1425" s="20"/>
      <c r="FA1425" s="15"/>
      <c r="FB1425" s="20"/>
      <c r="FC1425" s="15"/>
      <c r="FD1425" s="20"/>
      <c r="FE1425" s="15"/>
      <c r="FF1425" s="20"/>
      <c r="FG1425" s="15"/>
      <c r="FH1425" s="20"/>
      <c r="FI1425" s="15"/>
      <c r="FJ1425" s="20"/>
      <c r="FK1425" s="15"/>
      <c r="FL1425" s="20"/>
      <c r="FM1425" s="15"/>
      <c r="FN1425" s="20"/>
      <c r="FO1425" s="15"/>
      <c r="FP1425" s="20"/>
      <c r="FQ1425" s="15"/>
      <c r="FR1425" s="20"/>
      <c r="FS1425" s="15"/>
      <c r="FT1425" s="20"/>
      <c r="FU1425" s="15"/>
      <c r="FV1425" s="20"/>
      <c r="FW1425" s="15"/>
      <c r="FX1425" s="20"/>
      <c r="FY1425" s="15"/>
      <c r="FZ1425" s="20"/>
      <c r="GA1425" s="15"/>
      <c r="GB1425" s="20"/>
      <c r="GC1425" s="15"/>
      <c r="GD1425" s="20"/>
      <c r="GE1425" s="15"/>
      <c r="GF1425" s="20"/>
      <c r="GG1425" s="170"/>
    </row>
    <row r="1426" spans="1:189" s="2" customFormat="1" ht="15" customHeight="1" x14ac:dyDescent="0.3">
      <c r="A1426" s="15" t="s">
        <v>133</v>
      </c>
      <c r="B1426" s="15" t="s">
        <v>126</v>
      </c>
      <c r="C1426" s="15" t="s">
        <v>1887</v>
      </c>
      <c r="D1426" s="15" t="s">
        <v>1884</v>
      </c>
      <c r="E1426" s="15" t="str">
        <f t="shared" si="286"/>
        <v>Tadeo Vargas</v>
      </c>
      <c r="F1426" s="15" t="s">
        <v>135</v>
      </c>
      <c r="G1426" s="15">
        <v>999922372</v>
      </c>
      <c r="H1426" s="15">
        <f t="shared" si="287"/>
        <v>90</v>
      </c>
      <c r="I1426" s="15"/>
      <c r="J1426" s="15"/>
      <c r="K1426" s="16"/>
      <c r="L1426" s="15"/>
      <c r="M1426" s="15"/>
      <c r="N1426" s="15"/>
      <c r="O1426" s="15">
        <f t="shared" si="282"/>
        <v>0</v>
      </c>
      <c r="P1426" s="15">
        <v>0</v>
      </c>
      <c r="Q1426" s="15">
        <f t="shared" si="283"/>
        <v>0</v>
      </c>
      <c r="R1426" s="15">
        <v>0</v>
      </c>
      <c r="S1426" s="15">
        <v>0</v>
      </c>
      <c r="T1426" s="15">
        <f t="shared" si="284"/>
        <v>0</v>
      </c>
      <c r="U1426" s="15">
        <f t="shared" si="285"/>
        <v>0</v>
      </c>
      <c r="V1426" s="15"/>
      <c r="W1426" s="15"/>
      <c r="X1426" s="15"/>
      <c r="Y1426" s="15"/>
      <c r="Z1426" s="16"/>
      <c r="AA1426" s="15"/>
      <c r="AB1426" s="15"/>
      <c r="AC1426" s="15"/>
      <c r="AD1426" s="15"/>
      <c r="AE1426" s="15"/>
      <c r="AF1426" s="24"/>
      <c r="AG1426" s="15"/>
      <c r="AH1426" s="24"/>
      <c r="AI1426" s="15"/>
      <c r="AJ1426" s="24"/>
      <c r="AK1426" s="15"/>
      <c r="AL1426" s="24"/>
      <c r="AM1426" s="15"/>
      <c r="AN1426" s="24"/>
      <c r="AO1426" s="15"/>
      <c r="AP1426" s="24"/>
      <c r="AQ1426" s="15"/>
      <c r="AR1426" s="24"/>
      <c r="AS1426" s="15"/>
      <c r="AT1426" s="24"/>
      <c r="AU1426" s="15"/>
      <c r="AV1426" s="24"/>
      <c r="AW1426" s="15"/>
      <c r="AX1426" s="24"/>
      <c r="AY1426" s="15"/>
      <c r="AZ1426" s="15"/>
      <c r="BA1426" s="15"/>
      <c r="BB1426" s="24"/>
      <c r="BC1426" s="15"/>
      <c r="BD1426" s="24"/>
      <c r="BE1426" s="15"/>
      <c r="BF1426" s="24"/>
      <c r="BG1426" s="15"/>
      <c r="BH1426" s="24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24"/>
      <c r="CQ1426" s="15"/>
      <c r="CR1426" s="24"/>
      <c r="CS1426" s="15">
        <f t="shared" si="288"/>
        <v>0</v>
      </c>
      <c r="CT1426" s="15">
        <f t="shared" si="289"/>
        <v>90</v>
      </c>
      <c r="CU1426" s="15">
        <f t="shared" si="290"/>
        <v>1</v>
      </c>
      <c r="CV1426" s="15">
        <f t="shared" si="291"/>
        <v>0</v>
      </c>
      <c r="CW1426" s="15"/>
      <c r="CX1426" s="15"/>
      <c r="CY1426" s="15">
        <f t="shared" si="292"/>
        <v>0</v>
      </c>
      <c r="CZ1426" s="15">
        <f>GG1426</f>
        <v>0</v>
      </c>
      <c r="DA1426" s="20"/>
      <c r="DB1426" s="17"/>
      <c r="DC1426" s="15"/>
      <c r="DD1426" s="15"/>
      <c r="DE1426" s="15"/>
      <c r="DF1426" s="15"/>
      <c r="DG1426" s="15"/>
      <c r="DH1426" s="15">
        <f>0.3*60</f>
        <v>18</v>
      </c>
      <c r="DI1426" s="15"/>
      <c r="DJ1426" s="15"/>
      <c r="DK1426" s="15"/>
      <c r="DL1426" s="15"/>
      <c r="DM1426" s="15"/>
      <c r="DN1426" s="15"/>
      <c r="DO1426" s="15"/>
      <c r="DP1426" s="17"/>
      <c r="DQ1426" s="15"/>
      <c r="DR1426" s="15"/>
      <c r="DS1426" s="15"/>
      <c r="DT1426" s="15"/>
      <c r="DU1426" s="15"/>
      <c r="DV1426" s="15"/>
      <c r="DW1426" s="15">
        <v>42</v>
      </c>
      <c r="DX1426" s="20">
        <v>1</v>
      </c>
      <c r="DY1426" s="15"/>
      <c r="DZ1426" s="20"/>
      <c r="EA1426" s="15"/>
      <c r="EB1426" s="20"/>
      <c r="EC1426" s="15"/>
      <c r="ED1426" s="20"/>
      <c r="EE1426" s="15"/>
      <c r="EF1426" s="20"/>
      <c r="EG1426" s="15"/>
      <c r="EH1426" s="20"/>
      <c r="EI1426" s="15"/>
      <c r="EJ1426" s="20"/>
      <c r="EK1426" s="15"/>
      <c r="EL1426" s="20"/>
      <c r="EM1426" s="15"/>
      <c r="EN1426" s="20"/>
      <c r="EO1426" s="15"/>
      <c r="EP1426" s="20"/>
      <c r="EQ1426" s="15"/>
      <c r="ER1426" s="20"/>
      <c r="ES1426" s="15"/>
      <c r="ET1426" s="20"/>
      <c r="EU1426" s="15"/>
      <c r="EV1426" s="20"/>
      <c r="EW1426" s="15"/>
      <c r="EX1426" s="20"/>
      <c r="EY1426" s="15">
        <v>90</v>
      </c>
      <c r="EZ1426" s="20">
        <v>2</v>
      </c>
      <c r="FA1426" s="15"/>
      <c r="FB1426" s="20"/>
      <c r="FC1426" s="15"/>
      <c r="FD1426" s="20"/>
      <c r="FE1426" s="15"/>
      <c r="FF1426" s="20"/>
      <c r="FG1426" s="15"/>
      <c r="FH1426" s="20"/>
      <c r="FI1426" s="15"/>
      <c r="FJ1426" s="20"/>
      <c r="FK1426" s="15"/>
      <c r="FL1426" s="20"/>
      <c r="FM1426" s="15"/>
      <c r="FN1426" s="20"/>
      <c r="FO1426" s="15"/>
      <c r="FP1426" s="20"/>
      <c r="FQ1426" s="15"/>
      <c r="FR1426" s="20"/>
      <c r="FS1426" s="15"/>
      <c r="FT1426" s="20"/>
      <c r="FU1426" s="15"/>
      <c r="FV1426" s="20"/>
      <c r="FW1426" s="15"/>
      <c r="FX1426" s="20"/>
      <c r="FY1426" s="15"/>
      <c r="FZ1426" s="20"/>
      <c r="GA1426" s="15"/>
      <c r="GB1426" s="20"/>
      <c r="GC1426" s="15"/>
      <c r="GD1426" s="20"/>
      <c r="GE1426" s="15"/>
      <c r="GF1426" s="20"/>
      <c r="GG1426" s="170"/>
    </row>
    <row r="1427" spans="1:189" s="2" customFormat="1" ht="15" customHeight="1" x14ac:dyDescent="0.3">
      <c r="A1427" s="17" t="s">
        <v>2903</v>
      </c>
      <c r="B1427" s="17" t="s">
        <v>142</v>
      </c>
      <c r="C1427" s="17" t="s">
        <v>2025</v>
      </c>
      <c r="D1427" s="17" t="s">
        <v>2026</v>
      </c>
      <c r="E1427" s="15" t="str">
        <f t="shared" si="286"/>
        <v>Nida Virabalin</v>
      </c>
      <c r="F1427" s="17" t="s">
        <v>128</v>
      </c>
      <c r="G1427" s="17">
        <v>999922386</v>
      </c>
      <c r="H1427" s="15">
        <f t="shared" si="287"/>
        <v>52</v>
      </c>
      <c r="I1427" s="15"/>
      <c r="J1427" s="15"/>
      <c r="K1427" s="16"/>
      <c r="L1427" s="15"/>
      <c r="M1427" s="15"/>
      <c r="N1427" s="15"/>
      <c r="O1427" s="15">
        <f t="shared" si="282"/>
        <v>0</v>
      </c>
      <c r="P1427" s="15">
        <v>0</v>
      </c>
      <c r="Q1427" s="15">
        <f t="shared" si="283"/>
        <v>0</v>
      </c>
      <c r="R1427" s="15">
        <v>0</v>
      </c>
      <c r="S1427" s="15">
        <v>0</v>
      </c>
      <c r="T1427" s="15">
        <f t="shared" si="284"/>
        <v>0</v>
      </c>
      <c r="U1427" s="15">
        <f t="shared" si="285"/>
        <v>0</v>
      </c>
      <c r="V1427" s="15"/>
      <c r="W1427" s="15"/>
      <c r="X1427" s="15"/>
      <c r="Y1427" s="15"/>
      <c r="Z1427" s="16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>
        <f t="shared" si="288"/>
        <v>52</v>
      </c>
      <c r="CT1427" s="15">
        <f t="shared" si="289"/>
        <v>0</v>
      </c>
      <c r="CU1427" s="15">
        <f t="shared" si="290"/>
        <v>0</v>
      </c>
      <c r="CV1427" s="15">
        <f t="shared" si="291"/>
        <v>0</v>
      </c>
      <c r="CW1427" s="15"/>
      <c r="CX1427" s="15"/>
      <c r="CY1427" s="15">
        <f t="shared" si="292"/>
        <v>0</v>
      </c>
      <c r="CZ1427" s="15">
        <f>GG1427</f>
        <v>0</v>
      </c>
      <c r="DA1427" s="16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20"/>
      <c r="DY1427" s="15"/>
      <c r="DZ1427" s="20"/>
      <c r="EA1427" s="15"/>
      <c r="EB1427" s="20"/>
      <c r="EC1427" s="15"/>
      <c r="ED1427" s="20"/>
      <c r="EE1427" s="15"/>
      <c r="EF1427" s="20"/>
      <c r="EG1427" s="15"/>
      <c r="EH1427" s="20"/>
      <c r="EI1427" s="15"/>
      <c r="EJ1427" s="20"/>
      <c r="EK1427" s="15"/>
      <c r="EL1427" s="20"/>
      <c r="EM1427" s="15"/>
      <c r="EN1427" s="20"/>
      <c r="EO1427" s="15"/>
      <c r="EP1427" s="20"/>
      <c r="EQ1427" s="15"/>
      <c r="ER1427" s="20"/>
      <c r="ES1427" s="15"/>
      <c r="ET1427" s="20"/>
      <c r="EU1427" s="15"/>
      <c r="EV1427" s="20"/>
      <c r="EW1427" s="15"/>
      <c r="EX1427" s="20"/>
      <c r="EY1427" s="15"/>
      <c r="EZ1427" s="20"/>
      <c r="FA1427" s="15"/>
      <c r="FB1427" s="20"/>
      <c r="FC1427" s="15"/>
      <c r="FD1427" s="20"/>
      <c r="FE1427" s="15">
        <v>52</v>
      </c>
      <c r="FF1427" s="20">
        <v>5</v>
      </c>
      <c r="FG1427" s="15"/>
      <c r="FH1427" s="20"/>
      <c r="FI1427" s="15"/>
      <c r="FJ1427" s="20"/>
      <c r="FK1427" s="15"/>
      <c r="FL1427" s="20"/>
      <c r="FM1427" s="15"/>
      <c r="FN1427" s="20"/>
      <c r="FO1427" s="15"/>
      <c r="FP1427" s="20"/>
      <c r="FQ1427" s="15"/>
      <c r="FR1427" s="20"/>
      <c r="FS1427" s="15"/>
      <c r="FT1427" s="20"/>
      <c r="FU1427" s="15"/>
      <c r="FV1427" s="20"/>
      <c r="FW1427" s="15"/>
      <c r="FX1427" s="20"/>
      <c r="FY1427" s="15"/>
      <c r="FZ1427" s="20"/>
      <c r="GA1427" s="15"/>
      <c r="GB1427" s="20"/>
      <c r="GC1427" s="15"/>
      <c r="GD1427" s="20"/>
      <c r="GE1427" s="15"/>
      <c r="GF1427" s="20"/>
      <c r="GG1427" s="170"/>
    </row>
    <row r="1428" spans="1:189" s="2" customFormat="1" ht="15" customHeight="1" x14ac:dyDescent="0.3">
      <c r="A1428" s="17" t="s">
        <v>2903</v>
      </c>
      <c r="B1428" s="17" t="s">
        <v>140</v>
      </c>
      <c r="C1428" s="17" t="s">
        <v>1329</v>
      </c>
      <c r="D1428" s="17" t="s">
        <v>1363</v>
      </c>
      <c r="E1428" s="15" t="str">
        <f t="shared" si="286"/>
        <v>Amy Martinez</v>
      </c>
      <c r="F1428" s="17" t="s">
        <v>128</v>
      </c>
      <c r="G1428" s="17">
        <v>999922388</v>
      </c>
      <c r="H1428" s="15">
        <f t="shared" si="287"/>
        <v>38</v>
      </c>
      <c r="I1428" s="15"/>
      <c r="J1428" s="15"/>
      <c r="K1428" s="16"/>
      <c r="L1428" s="15"/>
      <c r="M1428" s="15"/>
      <c r="N1428" s="15"/>
      <c r="O1428" s="15">
        <f t="shared" si="282"/>
        <v>0</v>
      </c>
      <c r="P1428" s="15">
        <v>0</v>
      </c>
      <c r="Q1428" s="15">
        <f t="shared" si="283"/>
        <v>0</v>
      </c>
      <c r="R1428" s="15">
        <v>0</v>
      </c>
      <c r="S1428" s="15">
        <v>0</v>
      </c>
      <c r="T1428" s="15">
        <f t="shared" si="284"/>
        <v>0</v>
      </c>
      <c r="U1428" s="15">
        <f t="shared" si="285"/>
        <v>0</v>
      </c>
      <c r="V1428" s="15"/>
      <c r="W1428" s="15"/>
      <c r="X1428" s="15"/>
      <c r="Y1428" s="15"/>
      <c r="Z1428" s="16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>
        <f t="shared" si="288"/>
        <v>38</v>
      </c>
      <c r="CT1428" s="15">
        <f t="shared" si="289"/>
        <v>0</v>
      </c>
      <c r="CU1428" s="15">
        <f t="shared" si="290"/>
        <v>0</v>
      </c>
      <c r="CV1428" s="15">
        <f t="shared" si="291"/>
        <v>0</v>
      </c>
      <c r="CW1428" s="15"/>
      <c r="CX1428" s="15"/>
      <c r="CY1428" s="15">
        <f t="shared" si="292"/>
        <v>0</v>
      </c>
      <c r="CZ1428" s="15">
        <f>GG1428</f>
        <v>0</v>
      </c>
      <c r="DA1428" s="16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20"/>
      <c r="DY1428" s="15"/>
      <c r="DZ1428" s="20"/>
      <c r="EA1428" s="15"/>
      <c r="EB1428" s="20"/>
      <c r="EC1428" s="15"/>
      <c r="ED1428" s="20"/>
      <c r="EE1428" s="15"/>
      <c r="EF1428" s="20"/>
      <c r="EG1428" s="15"/>
      <c r="EH1428" s="20"/>
      <c r="EI1428" s="15"/>
      <c r="EJ1428" s="20"/>
      <c r="EK1428" s="15"/>
      <c r="EL1428" s="20"/>
      <c r="EM1428" s="15"/>
      <c r="EN1428" s="20"/>
      <c r="EO1428" s="15"/>
      <c r="EP1428" s="20"/>
      <c r="EQ1428" s="15"/>
      <c r="ER1428" s="20"/>
      <c r="ES1428" s="15"/>
      <c r="ET1428" s="20"/>
      <c r="EU1428" s="15"/>
      <c r="EV1428" s="20"/>
      <c r="EW1428" s="15"/>
      <c r="EX1428" s="20"/>
      <c r="EY1428" s="15"/>
      <c r="EZ1428" s="20"/>
      <c r="FA1428" s="15"/>
      <c r="FB1428" s="20"/>
      <c r="FC1428" s="15"/>
      <c r="FD1428" s="20"/>
      <c r="FE1428" s="15">
        <v>38</v>
      </c>
      <c r="FF1428" s="20" t="s">
        <v>129</v>
      </c>
      <c r="FG1428" s="15"/>
      <c r="FH1428" s="20"/>
      <c r="FI1428" s="15"/>
      <c r="FJ1428" s="20"/>
      <c r="FK1428" s="15"/>
      <c r="FL1428" s="20"/>
      <c r="FM1428" s="15"/>
      <c r="FN1428" s="20"/>
      <c r="FO1428" s="15"/>
      <c r="FP1428" s="20"/>
      <c r="FQ1428" s="15"/>
      <c r="FR1428" s="20"/>
      <c r="FS1428" s="15"/>
      <c r="FT1428" s="20"/>
      <c r="FU1428" s="15"/>
      <c r="FV1428" s="20"/>
      <c r="FW1428" s="15"/>
      <c r="FX1428" s="20"/>
      <c r="FY1428" s="15"/>
      <c r="FZ1428" s="20"/>
      <c r="GA1428" s="15"/>
      <c r="GB1428" s="20"/>
      <c r="GC1428" s="15"/>
      <c r="GD1428" s="20"/>
      <c r="GE1428" s="15"/>
      <c r="GF1428" s="20"/>
      <c r="GG1428" s="170"/>
    </row>
    <row r="1429" spans="1:189" s="2" customFormat="1" ht="15" customHeight="1" x14ac:dyDescent="0.3">
      <c r="A1429" s="17" t="s">
        <v>125</v>
      </c>
      <c r="B1429" s="17" t="s">
        <v>142</v>
      </c>
      <c r="C1429" s="17" t="s">
        <v>1591</v>
      </c>
      <c r="D1429" s="17" t="s">
        <v>1592</v>
      </c>
      <c r="E1429" s="15" t="str">
        <f t="shared" si="286"/>
        <v>Shawn Puckett</v>
      </c>
      <c r="F1429" s="17" t="s">
        <v>135</v>
      </c>
      <c r="G1429" s="17">
        <v>999922407</v>
      </c>
      <c r="H1429" s="15">
        <f t="shared" si="287"/>
        <v>90</v>
      </c>
      <c r="I1429" s="15"/>
      <c r="J1429" s="15"/>
      <c r="K1429" s="16"/>
      <c r="L1429" s="15"/>
      <c r="M1429" s="15"/>
      <c r="N1429" s="15"/>
      <c r="O1429" s="15">
        <f t="shared" si="282"/>
        <v>0</v>
      </c>
      <c r="P1429" s="15">
        <v>0</v>
      </c>
      <c r="Q1429" s="15">
        <f t="shared" si="283"/>
        <v>0</v>
      </c>
      <c r="R1429" s="15">
        <v>0</v>
      </c>
      <c r="S1429" s="15">
        <v>0</v>
      </c>
      <c r="T1429" s="15">
        <f t="shared" si="284"/>
        <v>90</v>
      </c>
      <c r="U1429" s="15">
        <f t="shared" si="285"/>
        <v>0</v>
      </c>
      <c r="V1429" s="15"/>
      <c r="W1429" s="15"/>
      <c r="X1429" s="15"/>
      <c r="Y1429" s="15"/>
      <c r="Z1429" s="16"/>
      <c r="AA1429" s="15"/>
      <c r="AB1429" s="24"/>
      <c r="AC1429" s="15"/>
      <c r="AD1429" s="15"/>
      <c r="AE1429" s="15"/>
      <c r="AF1429" s="15"/>
      <c r="AG1429" s="15"/>
      <c r="AH1429" s="24"/>
      <c r="AI1429" s="15"/>
      <c r="AJ1429" s="15"/>
      <c r="AK1429" s="15"/>
      <c r="AL1429" s="15"/>
      <c r="AM1429" s="15"/>
      <c r="AN1429" s="24"/>
      <c r="AO1429" s="15"/>
      <c r="AP1429" s="24"/>
      <c r="AQ1429" s="15"/>
      <c r="AR1429" s="24"/>
      <c r="AS1429" s="15"/>
      <c r="AT1429" s="24"/>
      <c r="AU1429" s="15"/>
      <c r="AV1429" s="24"/>
      <c r="AW1429" s="15"/>
      <c r="AX1429" s="24"/>
      <c r="AY1429" s="15"/>
      <c r="AZ1429" s="15"/>
      <c r="BA1429" s="15"/>
      <c r="BB1429" s="15"/>
      <c r="BC1429" s="15"/>
      <c r="BD1429" s="15"/>
      <c r="BE1429" s="15"/>
      <c r="BF1429" s="24"/>
      <c r="BG1429" s="15"/>
      <c r="BH1429" s="24"/>
      <c r="BI1429" s="15"/>
      <c r="BJ1429" s="24"/>
      <c r="BK1429" s="15"/>
      <c r="BL1429" s="24"/>
      <c r="BM1429" s="15"/>
      <c r="BN1429" s="24"/>
      <c r="BO1429" s="15"/>
      <c r="BP1429" s="24"/>
      <c r="BQ1429" s="15"/>
      <c r="BR1429" s="24"/>
      <c r="BS1429" s="15"/>
      <c r="BT1429" s="24"/>
      <c r="BU1429" s="15"/>
      <c r="BV1429" s="24"/>
      <c r="BW1429" s="15"/>
      <c r="BX1429" s="24"/>
      <c r="BY1429" s="15"/>
      <c r="BZ1429" s="24"/>
      <c r="CA1429" s="15"/>
      <c r="CB1429" s="24"/>
      <c r="CC1429" s="15"/>
      <c r="CD1429" s="24"/>
      <c r="CE1429" s="15"/>
      <c r="CF1429" s="24"/>
      <c r="CG1429" s="15"/>
      <c r="CH1429" s="25"/>
      <c r="CI1429" s="15"/>
      <c r="CJ1429" s="25"/>
      <c r="CK1429" s="15"/>
      <c r="CL1429" s="25"/>
      <c r="CM1429" s="15"/>
      <c r="CN1429" s="25"/>
      <c r="CO1429" s="15"/>
      <c r="CP1429" s="25"/>
      <c r="CQ1429" s="15"/>
      <c r="CR1429" s="25"/>
      <c r="CS1429" s="15">
        <f t="shared" si="288"/>
        <v>0</v>
      </c>
      <c r="CT1429" s="15">
        <f t="shared" si="289"/>
        <v>0</v>
      </c>
      <c r="CU1429" s="15">
        <f t="shared" si="290"/>
        <v>0</v>
      </c>
      <c r="CV1429" s="15">
        <f t="shared" si="291"/>
        <v>0</v>
      </c>
      <c r="CW1429" s="15"/>
      <c r="CX1429" s="15"/>
      <c r="CY1429" s="15">
        <f t="shared" si="292"/>
        <v>0</v>
      </c>
      <c r="CZ1429" s="15">
        <f>GG1429</f>
        <v>0</v>
      </c>
      <c r="DA1429" s="19"/>
      <c r="DB1429" s="17"/>
      <c r="DC1429" s="15"/>
      <c r="DD1429" s="15"/>
      <c r="DE1429" s="17">
        <v>30</v>
      </c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7"/>
      <c r="DQ1429" s="15"/>
      <c r="DR1429" s="15"/>
      <c r="DS1429" s="15"/>
      <c r="DT1429" s="15"/>
      <c r="DU1429" s="15"/>
      <c r="DV1429" s="15"/>
      <c r="DW1429" s="15"/>
      <c r="DX1429" s="20"/>
      <c r="DY1429" s="15"/>
      <c r="DZ1429" s="20"/>
      <c r="EA1429" s="15"/>
      <c r="EB1429" s="20"/>
      <c r="EC1429" s="15">
        <v>90</v>
      </c>
      <c r="ED1429" s="20">
        <v>4</v>
      </c>
      <c r="EE1429" s="15"/>
      <c r="EF1429" s="20"/>
      <c r="EG1429" s="15"/>
      <c r="EH1429" s="20"/>
      <c r="EI1429" s="15"/>
      <c r="EJ1429" s="20"/>
      <c r="EK1429" s="15"/>
      <c r="EL1429" s="20"/>
      <c r="EM1429" s="15"/>
      <c r="EN1429" s="20"/>
      <c r="EO1429" s="15"/>
      <c r="EP1429" s="20"/>
      <c r="EQ1429" s="15"/>
      <c r="ER1429" s="20"/>
      <c r="ES1429" s="15"/>
      <c r="ET1429" s="20"/>
      <c r="EU1429" s="15"/>
      <c r="EV1429" s="20"/>
      <c r="EW1429" s="15"/>
      <c r="EX1429" s="20"/>
      <c r="EY1429" s="15"/>
      <c r="EZ1429" s="20"/>
      <c r="FA1429" s="15"/>
      <c r="FB1429" s="20"/>
      <c r="FC1429" s="15"/>
      <c r="FD1429" s="20"/>
      <c r="FE1429" s="15"/>
      <c r="FF1429" s="20"/>
      <c r="FG1429" s="15"/>
      <c r="FH1429" s="20"/>
      <c r="FI1429" s="15"/>
      <c r="FJ1429" s="20"/>
      <c r="FK1429" s="15"/>
      <c r="FL1429" s="20"/>
      <c r="FM1429" s="15"/>
      <c r="FN1429" s="20"/>
      <c r="FO1429" s="15"/>
      <c r="FP1429" s="20"/>
      <c r="FQ1429" s="15"/>
      <c r="FR1429" s="20"/>
      <c r="FS1429" s="15"/>
      <c r="FT1429" s="20"/>
      <c r="FU1429" s="15"/>
      <c r="FV1429" s="20"/>
      <c r="FW1429" s="15"/>
      <c r="FX1429" s="20"/>
      <c r="FY1429" s="15"/>
      <c r="FZ1429" s="20"/>
      <c r="GA1429" s="15"/>
      <c r="GB1429" s="20"/>
      <c r="GC1429" s="15"/>
      <c r="GD1429" s="20"/>
      <c r="GE1429" s="15"/>
      <c r="GF1429" s="20"/>
      <c r="GG1429" s="170"/>
    </row>
    <row r="1430" spans="1:189" s="2" customFormat="1" ht="15" customHeight="1" x14ac:dyDescent="0.3">
      <c r="A1430" s="17" t="s">
        <v>2903</v>
      </c>
      <c r="B1430" s="17" t="s">
        <v>134</v>
      </c>
      <c r="C1430" s="17" t="s">
        <v>2179</v>
      </c>
      <c r="D1430" s="17" t="s">
        <v>2180</v>
      </c>
      <c r="E1430" s="15" t="str">
        <f t="shared" si="286"/>
        <v>Nivedha Jayaprakash</v>
      </c>
      <c r="F1430" s="17" t="s">
        <v>128</v>
      </c>
      <c r="G1430" s="17">
        <v>999922409</v>
      </c>
      <c r="H1430" s="15">
        <f t="shared" si="287"/>
        <v>38</v>
      </c>
      <c r="I1430" s="15"/>
      <c r="J1430" s="15"/>
      <c r="K1430" s="16"/>
      <c r="L1430" s="15"/>
      <c r="M1430" s="15"/>
      <c r="N1430" s="15"/>
      <c r="O1430" s="15">
        <f t="shared" si="282"/>
        <v>0</v>
      </c>
      <c r="P1430" s="15">
        <v>0</v>
      </c>
      <c r="Q1430" s="15">
        <f t="shared" si="283"/>
        <v>0</v>
      </c>
      <c r="R1430" s="15">
        <v>0</v>
      </c>
      <c r="S1430" s="15">
        <v>0</v>
      </c>
      <c r="T1430" s="15">
        <f t="shared" si="284"/>
        <v>0</v>
      </c>
      <c r="U1430" s="15">
        <f t="shared" si="285"/>
        <v>0</v>
      </c>
      <c r="V1430" s="15"/>
      <c r="W1430" s="15"/>
      <c r="X1430" s="15"/>
      <c r="Y1430" s="15"/>
      <c r="Z1430" s="16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>
        <f t="shared" si="288"/>
        <v>38</v>
      </c>
      <c r="CT1430" s="15">
        <f t="shared" si="289"/>
        <v>0</v>
      </c>
      <c r="CU1430" s="15">
        <f t="shared" si="290"/>
        <v>0</v>
      </c>
      <c r="CV1430" s="15">
        <f t="shared" si="291"/>
        <v>0</v>
      </c>
      <c r="CW1430" s="15"/>
      <c r="CX1430" s="15"/>
      <c r="CY1430" s="15">
        <f t="shared" si="292"/>
        <v>0</v>
      </c>
      <c r="CZ1430" s="15">
        <f>GG1430</f>
        <v>0</v>
      </c>
      <c r="DA1430" s="16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20"/>
      <c r="DY1430" s="15"/>
      <c r="DZ1430" s="20"/>
      <c r="EA1430" s="15"/>
      <c r="EB1430" s="20"/>
      <c r="EC1430" s="15"/>
      <c r="ED1430" s="20"/>
      <c r="EE1430" s="15"/>
      <c r="EF1430" s="20"/>
      <c r="EG1430" s="15"/>
      <c r="EH1430" s="20"/>
      <c r="EI1430" s="15"/>
      <c r="EJ1430" s="20"/>
      <c r="EK1430" s="15"/>
      <c r="EL1430" s="20"/>
      <c r="EM1430" s="15"/>
      <c r="EN1430" s="20"/>
      <c r="EO1430" s="15"/>
      <c r="EP1430" s="20"/>
      <c r="EQ1430" s="15"/>
      <c r="ER1430" s="20"/>
      <c r="ES1430" s="15"/>
      <c r="ET1430" s="20"/>
      <c r="EU1430" s="15"/>
      <c r="EV1430" s="20"/>
      <c r="EW1430" s="15"/>
      <c r="EX1430" s="20"/>
      <c r="EY1430" s="15"/>
      <c r="EZ1430" s="20"/>
      <c r="FA1430" s="15"/>
      <c r="FB1430" s="20"/>
      <c r="FC1430" s="15"/>
      <c r="FD1430" s="20"/>
      <c r="FE1430" s="15">
        <v>38</v>
      </c>
      <c r="FF1430" s="20" t="s">
        <v>129</v>
      </c>
      <c r="FG1430" s="15"/>
      <c r="FH1430" s="20"/>
      <c r="FI1430" s="15"/>
      <c r="FJ1430" s="20"/>
      <c r="FK1430" s="15"/>
      <c r="FL1430" s="20"/>
      <c r="FM1430" s="15"/>
      <c r="FN1430" s="20"/>
      <c r="FO1430" s="15"/>
      <c r="FP1430" s="20"/>
      <c r="FQ1430" s="15"/>
      <c r="FR1430" s="20"/>
      <c r="FS1430" s="15"/>
      <c r="FT1430" s="20"/>
      <c r="FU1430" s="15"/>
      <c r="FV1430" s="20"/>
      <c r="FW1430" s="15"/>
      <c r="FX1430" s="20"/>
      <c r="FY1430" s="15"/>
      <c r="FZ1430" s="20"/>
      <c r="GA1430" s="15"/>
      <c r="GB1430" s="20"/>
      <c r="GC1430" s="15"/>
      <c r="GD1430" s="20"/>
      <c r="GE1430" s="15"/>
      <c r="GF1430" s="20"/>
      <c r="GG1430" s="170"/>
    </row>
    <row r="1431" spans="1:189" s="2" customFormat="1" ht="15" customHeight="1" x14ac:dyDescent="0.3">
      <c r="A1431" s="82" t="s">
        <v>2911</v>
      </c>
      <c r="B1431" s="82" t="s">
        <v>140</v>
      </c>
      <c r="C1431" s="82" t="s">
        <v>2664</v>
      </c>
      <c r="D1431" s="82" t="s">
        <v>2665</v>
      </c>
      <c r="E1431" s="15" t="str">
        <f t="shared" si="286"/>
        <v xml:space="preserve"> Carolyn McCullough</v>
      </c>
      <c r="F1431" s="82" t="s">
        <v>128</v>
      </c>
      <c r="G1431" s="82">
        <v>999922418</v>
      </c>
      <c r="H1431" s="15">
        <f t="shared" si="287"/>
        <v>30</v>
      </c>
      <c r="I1431" s="15"/>
      <c r="J1431" s="15"/>
      <c r="K1431" s="16"/>
      <c r="L1431" s="15"/>
      <c r="M1431" s="15"/>
      <c r="N1431" s="15"/>
      <c r="O1431" s="15">
        <f t="shared" si="282"/>
        <v>0</v>
      </c>
      <c r="P1431" s="15">
        <v>0</v>
      </c>
      <c r="Q1431" s="15">
        <f t="shared" si="283"/>
        <v>0</v>
      </c>
      <c r="R1431" s="15">
        <v>0</v>
      </c>
      <c r="S1431" s="15">
        <v>0</v>
      </c>
      <c r="T1431" s="15">
        <f t="shared" si="284"/>
        <v>0</v>
      </c>
      <c r="U1431" s="15">
        <f t="shared" si="285"/>
        <v>0</v>
      </c>
      <c r="V1431" s="15"/>
      <c r="W1431" s="15"/>
      <c r="X1431" s="15"/>
      <c r="Y1431" s="15"/>
      <c r="Z1431" s="16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>
        <f t="shared" si="288"/>
        <v>0</v>
      </c>
      <c r="CT1431" s="15">
        <f t="shared" si="289"/>
        <v>30</v>
      </c>
      <c r="CU1431" s="15">
        <f t="shared" si="290"/>
        <v>1</v>
      </c>
      <c r="CV1431" s="15">
        <f t="shared" si="291"/>
        <v>0</v>
      </c>
      <c r="CW1431" s="15"/>
      <c r="CX1431" s="15"/>
      <c r="CY1431" s="15">
        <f t="shared" si="292"/>
        <v>0</v>
      </c>
      <c r="CZ1431" s="15">
        <f>GG1431</f>
        <v>0</v>
      </c>
      <c r="DA1431" s="16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20"/>
      <c r="DY1431" s="15"/>
      <c r="DZ1431" s="20"/>
      <c r="EA1431" s="15"/>
      <c r="EB1431" s="20"/>
      <c r="EC1431" s="15"/>
      <c r="ED1431" s="20"/>
      <c r="EE1431" s="15"/>
      <c r="EF1431" s="20"/>
      <c r="EG1431" s="15"/>
      <c r="EH1431" s="20"/>
      <c r="EI1431" s="15"/>
      <c r="EJ1431" s="20"/>
      <c r="EK1431" s="15"/>
      <c r="EL1431" s="20"/>
      <c r="EM1431" s="15"/>
      <c r="EN1431" s="20"/>
      <c r="EO1431" s="15"/>
      <c r="EP1431" s="20"/>
      <c r="EQ1431" s="15"/>
      <c r="ER1431" s="20"/>
      <c r="ES1431" s="15"/>
      <c r="ET1431" s="20"/>
      <c r="EU1431" s="15"/>
      <c r="EV1431" s="20"/>
      <c r="EW1431" s="15">
        <v>30</v>
      </c>
      <c r="EX1431" s="20">
        <v>1</v>
      </c>
      <c r="EY1431" s="15"/>
      <c r="EZ1431" s="20"/>
      <c r="FA1431" s="15"/>
      <c r="FB1431" s="20"/>
      <c r="FC1431" s="15"/>
      <c r="FD1431" s="20"/>
      <c r="FE1431" s="15"/>
      <c r="FF1431" s="20"/>
      <c r="FG1431" s="15"/>
      <c r="FH1431" s="20"/>
      <c r="FI1431" s="15"/>
      <c r="FJ1431" s="20"/>
      <c r="FK1431" s="15"/>
      <c r="FL1431" s="20"/>
      <c r="FM1431" s="15"/>
      <c r="FN1431" s="20"/>
      <c r="FO1431" s="15"/>
      <c r="FP1431" s="20"/>
      <c r="FQ1431" s="15"/>
      <c r="FR1431" s="20"/>
      <c r="FS1431" s="15"/>
      <c r="FT1431" s="20"/>
      <c r="FU1431" s="15"/>
      <c r="FV1431" s="20"/>
      <c r="FW1431" s="15"/>
      <c r="FX1431" s="20"/>
      <c r="FY1431" s="15"/>
      <c r="FZ1431" s="20"/>
      <c r="GA1431" s="15"/>
      <c r="GB1431" s="20"/>
      <c r="GC1431" s="15"/>
      <c r="GD1431" s="20"/>
      <c r="GE1431" s="15"/>
      <c r="GF1431" s="20"/>
      <c r="GG1431" s="170"/>
    </row>
    <row r="1432" spans="1:189" s="2" customFormat="1" ht="15" customHeight="1" x14ac:dyDescent="0.3">
      <c r="A1432" s="17" t="s">
        <v>2903</v>
      </c>
      <c r="B1432" s="17" t="s">
        <v>140</v>
      </c>
      <c r="C1432" s="17" t="s">
        <v>748</v>
      </c>
      <c r="D1432" s="17" t="s">
        <v>749</v>
      </c>
      <c r="E1432" s="15" t="str">
        <f t="shared" si="286"/>
        <v>Lily Farnell</v>
      </c>
      <c r="F1432" s="17" t="s">
        <v>128</v>
      </c>
      <c r="G1432" s="17">
        <v>999922421</v>
      </c>
      <c r="H1432" s="15">
        <f t="shared" si="287"/>
        <v>42</v>
      </c>
      <c r="I1432" s="15"/>
      <c r="J1432" s="15"/>
      <c r="K1432" s="16"/>
      <c r="L1432" s="15"/>
      <c r="M1432" s="15"/>
      <c r="N1432" s="15"/>
      <c r="O1432" s="15">
        <f t="shared" si="282"/>
        <v>0</v>
      </c>
      <c r="P1432" s="15">
        <v>0</v>
      </c>
      <c r="Q1432" s="15">
        <f t="shared" si="283"/>
        <v>0</v>
      </c>
      <c r="R1432" s="15">
        <v>0</v>
      </c>
      <c r="S1432" s="15">
        <v>0</v>
      </c>
      <c r="T1432" s="15">
        <f t="shared" si="284"/>
        <v>0</v>
      </c>
      <c r="U1432" s="15">
        <f t="shared" si="285"/>
        <v>0</v>
      </c>
      <c r="V1432" s="15"/>
      <c r="W1432" s="15"/>
      <c r="X1432" s="15"/>
      <c r="Y1432" s="15"/>
      <c r="Z1432" s="16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>
        <f t="shared" si="288"/>
        <v>42</v>
      </c>
      <c r="CT1432" s="15">
        <f t="shared" si="289"/>
        <v>0</v>
      </c>
      <c r="CU1432" s="15">
        <f t="shared" si="290"/>
        <v>0</v>
      </c>
      <c r="CV1432" s="15">
        <f t="shared" si="291"/>
        <v>0</v>
      </c>
      <c r="CW1432" s="15"/>
      <c r="CX1432" s="15"/>
      <c r="CY1432" s="15">
        <f t="shared" si="292"/>
        <v>0</v>
      </c>
      <c r="CZ1432" s="15">
        <f>GG1432</f>
        <v>0</v>
      </c>
      <c r="DA1432" s="16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20"/>
      <c r="DY1432" s="15"/>
      <c r="DZ1432" s="20"/>
      <c r="EA1432" s="15"/>
      <c r="EB1432" s="20"/>
      <c r="EC1432" s="15"/>
      <c r="ED1432" s="20"/>
      <c r="EE1432" s="15"/>
      <c r="EF1432" s="20"/>
      <c r="EG1432" s="15"/>
      <c r="EH1432" s="20"/>
      <c r="EI1432" s="15"/>
      <c r="EJ1432" s="20"/>
      <c r="EK1432" s="15"/>
      <c r="EL1432" s="20"/>
      <c r="EM1432" s="15"/>
      <c r="EN1432" s="20"/>
      <c r="EO1432" s="15"/>
      <c r="EP1432" s="20"/>
      <c r="EQ1432" s="15"/>
      <c r="ER1432" s="20"/>
      <c r="ES1432" s="15"/>
      <c r="ET1432" s="20"/>
      <c r="EU1432" s="15"/>
      <c r="EV1432" s="20"/>
      <c r="EW1432" s="15"/>
      <c r="EX1432" s="20"/>
      <c r="EY1432" s="15"/>
      <c r="EZ1432" s="20"/>
      <c r="FA1432" s="15"/>
      <c r="FB1432" s="20"/>
      <c r="FC1432" s="15"/>
      <c r="FD1432" s="20"/>
      <c r="FE1432" s="15">
        <v>42</v>
      </c>
      <c r="FF1432" s="20">
        <v>8</v>
      </c>
      <c r="FG1432" s="15"/>
      <c r="FH1432" s="20"/>
      <c r="FI1432" s="15"/>
      <c r="FJ1432" s="20"/>
      <c r="FK1432" s="15"/>
      <c r="FL1432" s="20"/>
      <c r="FM1432" s="15"/>
      <c r="FN1432" s="20"/>
      <c r="FO1432" s="15"/>
      <c r="FP1432" s="20"/>
      <c r="FQ1432" s="15"/>
      <c r="FR1432" s="20"/>
      <c r="FS1432" s="15"/>
      <c r="FT1432" s="20"/>
      <c r="FU1432" s="15"/>
      <c r="FV1432" s="20"/>
      <c r="FW1432" s="15"/>
      <c r="FX1432" s="20"/>
      <c r="FY1432" s="15"/>
      <c r="FZ1432" s="20"/>
      <c r="GA1432" s="15"/>
      <c r="GB1432" s="20"/>
      <c r="GC1432" s="15"/>
      <c r="GD1432" s="20"/>
      <c r="GE1432" s="15"/>
      <c r="GF1432" s="20"/>
      <c r="GG1432" s="170"/>
    </row>
    <row r="1433" spans="1:189" s="2" customFormat="1" ht="15" customHeight="1" x14ac:dyDescent="0.3">
      <c r="A1433" s="15" t="s">
        <v>2903</v>
      </c>
      <c r="B1433" s="15" t="s">
        <v>142</v>
      </c>
      <c r="C1433" s="15" t="s">
        <v>738</v>
      </c>
      <c r="D1433" s="15" t="s">
        <v>739</v>
      </c>
      <c r="E1433" s="15" t="str">
        <f t="shared" si="286"/>
        <v>Saul Espino</v>
      </c>
      <c r="F1433" s="15" t="s">
        <v>135</v>
      </c>
      <c r="G1433" s="15">
        <v>999922423</v>
      </c>
      <c r="H1433" s="15">
        <f t="shared" si="287"/>
        <v>72.5</v>
      </c>
      <c r="I1433" s="17"/>
      <c r="J1433" s="17">
        <f>(O1433+P1433+R1433+S1433+T1433+U1433)/2</f>
        <v>72.5</v>
      </c>
      <c r="K1433" s="21"/>
      <c r="L1433" s="15"/>
      <c r="M1433" s="15"/>
      <c r="N1433" s="15"/>
      <c r="O1433" s="15">
        <f t="shared" si="282"/>
        <v>25</v>
      </c>
      <c r="P1433" s="15">
        <v>0</v>
      </c>
      <c r="Q1433" s="15">
        <f t="shared" si="283"/>
        <v>0</v>
      </c>
      <c r="R1433" s="15">
        <v>0</v>
      </c>
      <c r="S1433" s="15">
        <v>0</v>
      </c>
      <c r="T1433" s="15">
        <f t="shared" si="284"/>
        <v>120</v>
      </c>
      <c r="U1433" s="15">
        <f t="shared" si="285"/>
        <v>0</v>
      </c>
      <c r="V1433" s="15"/>
      <c r="W1433" s="15"/>
      <c r="X1433" s="15"/>
      <c r="Y1433" s="15"/>
      <c r="Z1433" s="21"/>
      <c r="AA1433" s="17"/>
      <c r="AB1433" s="17"/>
      <c r="AC1433" s="17"/>
      <c r="AD1433" s="17"/>
      <c r="AE1433" s="17"/>
      <c r="AF1433" s="24"/>
      <c r="AG1433" s="17"/>
      <c r="AH1433" s="24"/>
      <c r="AI1433" s="17"/>
      <c r="AJ1433" s="24"/>
      <c r="AK1433" s="17"/>
      <c r="AL1433" s="24"/>
      <c r="AM1433" s="17"/>
      <c r="AN1433" s="24"/>
      <c r="AO1433" s="17"/>
      <c r="AP1433" s="24"/>
      <c r="AQ1433" s="17"/>
      <c r="AR1433" s="24"/>
      <c r="AS1433" s="17"/>
      <c r="AT1433" s="24"/>
      <c r="AU1433" s="17"/>
      <c r="AV1433" s="24"/>
      <c r="AW1433" s="17"/>
      <c r="AX1433" s="24"/>
      <c r="AY1433" s="17"/>
      <c r="AZ1433" s="17"/>
      <c r="BA1433" s="17"/>
      <c r="BB1433" s="24"/>
      <c r="BC1433" s="17"/>
      <c r="BD1433" s="24"/>
      <c r="BE1433" s="17"/>
      <c r="BF1433" s="24"/>
      <c r="BG1433" s="17"/>
      <c r="BH1433" s="24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24"/>
      <c r="CQ1433" s="17"/>
      <c r="CR1433" s="24"/>
      <c r="CS1433" s="15">
        <f t="shared" si="288"/>
        <v>0</v>
      </c>
      <c r="CT1433" s="15">
        <f t="shared" si="289"/>
        <v>0</v>
      </c>
      <c r="CU1433" s="15">
        <f t="shared" si="290"/>
        <v>0</v>
      </c>
      <c r="CV1433" s="15">
        <f t="shared" si="291"/>
        <v>0</v>
      </c>
      <c r="CW1433" s="15"/>
      <c r="CX1433" s="15"/>
      <c r="CY1433" s="15">
        <f t="shared" si="292"/>
        <v>0</v>
      </c>
      <c r="CZ1433" s="15">
        <f>GG1433</f>
        <v>0</v>
      </c>
      <c r="DA1433" s="20"/>
      <c r="DB1433" s="17"/>
      <c r="DC1433" s="15"/>
      <c r="DD1433" s="15">
        <v>45</v>
      </c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7"/>
      <c r="DQ1433" s="15"/>
      <c r="DR1433" s="15"/>
      <c r="DS1433" s="15"/>
      <c r="DT1433" s="15"/>
      <c r="DU1433" s="15"/>
      <c r="DV1433" s="15"/>
      <c r="DW1433" s="15"/>
      <c r="DX1433" s="20"/>
      <c r="DY1433" s="15"/>
      <c r="DZ1433" s="20"/>
      <c r="EA1433" s="15"/>
      <c r="EB1433" s="20"/>
      <c r="EC1433" s="15">
        <v>120</v>
      </c>
      <c r="ED1433" s="20">
        <v>2</v>
      </c>
      <c r="EE1433" s="15"/>
      <c r="EF1433" s="20"/>
      <c r="EG1433" s="15"/>
      <c r="EH1433" s="20"/>
      <c r="EI1433" s="15"/>
      <c r="EJ1433" s="20"/>
      <c r="EK1433" s="15">
        <v>25</v>
      </c>
      <c r="EL1433" s="20">
        <v>1</v>
      </c>
      <c r="EM1433" s="15"/>
      <c r="EN1433" s="20"/>
      <c r="EO1433" s="15"/>
      <c r="EP1433" s="20"/>
      <c r="EQ1433" s="15"/>
      <c r="ER1433" s="20"/>
      <c r="ES1433" s="15"/>
      <c r="ET1433" s="20"/>
      <c r="EU1433" s="15"/>
      <c r="EV1433" s="20"/>
      <c r="EW1433" s="15"/>
      <c r="EX1433" s="20"/>
      <c r="EY1433" s="15"/>
      <c r="EZ1433" s="20"/>
      <c r="FA1433" s="15"/>
      <c r="FB1433" s="20"/>
      <c r="FC1433" s="15"/>
      <c r="FD1433" s="20"/>
      <c r="FE1433" s="15"/>
      <c r="FF1433" s="20"/>
      <c r="FG1433" s="15"/>
      <c r="FH1433" s="20"/>
      <c r="FI1433" s="15"/>
      <c r="FJ1433" s="20"/>
      <c r="FK1433" s="15"/>
      <c r="FL1433" s="20"/>
      <c r="FM1433" s="15"/>
      <c r="FN1433" s="20"/>
      <c r="FO1433" s="15"/>
      <c r="FP1433" s="20"/>
      <c r="FQ1433" s="15"/>
      <c r="FR1433" s="20"/>
      <c r="FS1433" s="15"/>
      <c r="FT1433" s="20"/>
      <c r="FU1433" s="15"/>
      <c r="FV1433" s="20"/>
      <c r="FW1433" s="15"/>
      <c r="FX1433" s="20"/>
      <c r="FY1433" s="15"/>
      <c r="FZ1433" s="20"/>
      <c r="GA1433" s="15"/>
      <c r="GB1433" s="20"/>
      <c r="GC1433" s="15"/>
      <c r="GD1433" s="20"/>
      <c r="GE1433" s="15"/>
      <c r="GF1433" s="20"/>
      <c r="GG1433" s="170"/>
    </row>
    <row r="1434" spans="1:189" s="2" customFormat="1" ht="15" customHeight="1" x14ac:dyDescent="0.3">
      <c r="A1434" s="17" t="s">
        <v>133</v>
      </c>
      <c r="B1434" s="15" t="s">
        <v>126</v>
      </c>
      <c r="C1434" s="15" t="s">
        <v>819</v>
      </c>
      <c r="D1434" s="15" t="s">
        <v>1986</v>
      </c>
      <c r="E1434" s="15" t="str">
        <f t="shared" si="286"/>
        <v>Hannah You</v>
      </c>
      <c r="F1434" s="15" t="s">
        <v>128</v>
      </c>
      <c r="G1434" s="15">
        <v>999922443</v>
      </c>
      <c r="H1434" s="15">
        <f t="shared" si="287"/>
        <v>68</v>
      </c>
      <c r="I1434" s="15"/>
      <c r="J1434" s="17">
        <f>(O1434+P1434+R1434+S1434+T1434+U1434)/2</f>
        <v>0</v>
      </c>
      <c r="K1434" s="16"/>
      <c r="L1434" s="15"/>
      <c r="M1434" s="15"/>
      <c r="N1434" s="15"/>
      <c r="O1434" s="15">
        <f t="shared" si="282"/>
        <v>0</v>
      </c>
      <c r="P1434" s="15">
        <v>0</v>
      </c>
      <c r="Q1434" s="15">
        <f t="shared" si="283"/>
        <v>0</v>
      </c>
      <c r="R1434" s="15">
        <v>0</v>
      </c>
      <c r="S1434" s="15">
        <v>0</v>
      </c>
      <c r="T1434" s="15">
        <f t="shared" si="284"/>
        <v>0</v>
      </c>
      <c r="U1434" s="15">
        <f t="shared" si="285"/>
        <v>0</v>
      </c>
      <c r="V1434" s="15"/>
      <c r="W1434" s="15"/>
      <c r="X1434" s="15"/>
      <c r="Y1434" s="15"/>
      <c r="Z1434" s="16"/>
      <c r="AA1434" s="15"/>
      <c r="AB1434" s="15"/>
      <c r="AC1434" s="15"/>
      <c r="AD1434" s="15"/>
      <c r="AE1434" s="15"/>
      <c r="AF1434" s="24"/>
      <c r="AG1434" s="15"/>
      <c r="AH1434" s="24"/>
      <c r="AI1434" s="15"/>
      <c r="AJ1434" s="24"/>
      <c r="AK1434" s="15"/>
      <c r="AL1434" s="24"/>
      <c r="AM1434" s="15"/>
      <c r="AN1434" s="24"/>
      <c r="AO1434" s="15"/>
      <c r="AP1434" s="24"/>
      <c r="AQ1434" s="15"/>
      <c r="AR1434" s="24"/>
      <c r="AS1434" s="15"/>
      <c r="AT1434" s="24"/>
      <c r="AU1434" s="15"/>
      <c r="AV1434" s="24"/>
      <c r="AW1434" s="15"/>
      <c r="AX1434" s="24"/>
      <c r="AY1434" s="15"/>
      <c r="AZ1434" s="15"/>
      <c r="BA1434" s="15"/>
      <c r="BB1434" s="24"/>
      <c r="BC1434" s="15"/>
      <c r="BD1434" s="24"/>
      <c r="BE1434" s="15"/>
      <c r="BF1434" s="24"/>
      <c r="BG1434" s="15"/>
      <c r="BH1434" s="24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24"/>
      <c r="CQ1434" s="15"/>
      <c r="CR1434" s="24"/>
      <c r="CS1434" s="15">
        <f t="shared" si="288"/>
        <v>0</v>
      </c>
      <c r="CT1434" s="15">
        <f t="shared" si="289"/>
        <v>68</v>
      </c>
      <c r="CU1434" s="15">
        <f t="shared" si="290"/>
        <v>1</v>
      </c>
      <c r="CV1434" s="15">
        <f t="shared" si="291"/>
        <v>0</v>
      </c>
      <c r="CW1434" s="15"/>
      <c r="CX1434" s="15"/>
      <c r="CY1434" s="15">
        <f t="shared" si="292"/>
        <v>0</v>
      </c>
      <c r="CZ1434" s="15">
        <f>GG1434</f>
        <v>0</v>
      </c>
      <c r="DA1434" s="20"/>
      <c r="DB1434" s="17"/>
      <c r="DC1434" s="15"/>
      <c r="DD1434" s="15"/>
      <c r="DE1434" s="15"/>
      <c r="DF1434" s="15"/>
      <c r="DG1434" s="15"/>
      <c r="DH1434" s="15">
        <f>0.3*60</f>
        <v>18</v>
      </c>
      <c r="DI1434" s="15"/>
      <c r="DJ1434" s="15"/>
      <c r="DK1434" s="15"/>
      <c r="DL1434" s="15"/>
      <c r="DM1434" s="15"/>
      <c r="DN1434" s="15"/>
      <c r="DO1434" s="15"/>
      <c r="DP1434" s="17"/>
      <c r="DQ1434" s="15"/>
      <c r="DR1434" s="15"/>
      <c r="DS1434" s="15"/>
      <c r="DT1434" s="15"/>
      <c r="DU1434" s="15"/>
      <c r="DV1434" s="15"/>
      <c r="DW1434" s="15">
        <v>21</v>
      </c>
      <c r="DX1434" s="20">
        <v>1</v>
      </c>
      <c r="DY1434" s="15"/>
      <c r="DZ1434" s="20"/>
      <c r="EA1434" s="15"/>
      <c r="EB1434" s="20"/>
      <c r="EC1434" s="15"/>
      <c r="ED1434" s="20"/>
      <c r="EE1434" s="15"/>
      <c r="EF1434" s="20"/>
      <c r="EG1434" s="15"/>
      <c r="EH1434" s="20"/>
      <c r="EI1434" s="15"/>
      <c r="EJ1434" s="20"/>
      <c r="EK1434" s="15"/>
      <c r="EL1434" s="20"/>
      <c r="EM1434" s="15"/>
      <c r="EN1434" s="20"/>
      <c r="EO1434" s="15"/>
      <c r="EP1434" s="20"/>
      <c r="EQ1434" s="15"/>
      <c r="ER1434" s="20"/>
      <c r="ES1434" s="15"/>
      <c r="ET1434" s="20"/>
      <c r="EU1434" s="15"/>
      <c r="EV1434" s="20"/>
      <c r="EW1434" s="15"/>
      <c r="EX1434" s="20"/>
      <c r="EY1434" s="15">
        <v>68</v>
      </c>
      <c r="EZ1434" s="20">
        <v>4</v>
      </c>
      <c r="FA1434" s="15"/>
      <c r="FB1434" s="20"/>
      <c r="FC1434" s="15"/>
      <c r="FD1434" s="20"/>
      <c r="FE1434" s="15"/>
      <c r="FF1434" s="20"/>
      <c r="FG1434" s="15"/>
      <c r="FH1434" s="20"/>
      <c r="FI1434" s="15"/>
      <c r="FJ1434" s="20"/>
      <c r="FK1434" s="15"/>
      <c r="FL1434" s="20"/>
      <c r="FM1434" s="15"/>
      <c r="FN1434" s="20"/>
      <c r="FO1434" s="15"/>
      <c r="FP1434" s="20"/>
      <c r="FQ1434" s="15"/>
      <c r="FR1434" s="20"/>
      <c r="FS1434" s="15"/>
      <c r="FT1434" s="20"/>
      <c r="FU1434" s="15"/>
      <c r="FV1434" s="20"/>
      <c r="FW1434" s="15"/>
      <c r="FX1434" s="20"/>
      <c r="FY1434" s="15"/>
      <c r="FZ1434" s="20"/>
      <c r="GA1434" s="15"/>
      <c r="GB1434" s="20"/>
      <c r="GC1434" s="15"/>
      <c r="GD1434" s="20"/>
      <c r="GE1434" s="15"/>
      <c r="GF1434" s="20"/>
      <c r="GG1434" s="170"/>
    </row>
    <row r="1435" spans="1:189" s="2" customFormat="1" ht="15" customHeight="1" x14ac:dyDescent="0.3">
      <c r="A1435" s="17" t="s">
        <v>2903</v>
      </c>
      <c r="B1435" s="17" t="s">
        <v>134</v>
      </c>
      <c r="C1435" s="17" t="s">
        <v>3381</v>
      </c>
      <c r="D1435" s="17" t="s">
        <v>2005</v>
      </c>
      <c r="E1435" s="15" t="str">
        <f t="shared" si="286"/>
        <v>Rosalinda  Caballero</v>
      </c>
      <c r="F1435" s="17" t="s">
        <v>128</v>
      </c>
      <c r="G1435" s="17">
        <v>999922446</v>
      </c>
      <c r="H1435" s="15">
        <f t="shared" si="287"/>
        <v>38</v>
      </c>
      <c r="I1435" s="15"/>
      <c r="J1435" s="15"/>
      <c r="K1435" s="16"/>
      <c r="L1435" s="15"/>
      <c r="M1435" s="15"/>
      <c r="N1435" s="15"/>
      <c r="O1435" s="15">
        <f t="shared" si="282"/>
        <v>0</v>
      </c>
      <c r="P1435" s="15">
        <v>0</v>
      </c>
      <c r="Q1435" s="15">
        <f t="shared" si="283"/>
        <v>0</v>
      </c>
      <c r="R1435" s="15">
        <v>0</v>
      </c>
      <c r="S1435" s="15">
        <v>0</v>
      </c>
      <c r="T1435" s="15">
        <f t="shared" si="284"/>
        <v>0</v>
      </c>
      <c r="U1435" s="15">
        <f t="shared" si="285"/>
        <v>0</v>
      </c>
      <c r="V1435" s="15"/>
      <c r="W1435" s="15"/>
      <c r="X1435" s="15"/>
      <c r="Y1435" s="15"/>
      <c r="Z1435" s="16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>
        <f t="shared" si="288"/>
        <v>38</v>
      </c>
      <c r="CT1435" s="15">
        <f t="shared" si="289"/>
        <v>0</v>
      </c>
      <c r="CU1435" s="15">
        <f t="shared" si="290"/>
        <v>0</v>
      </c>
      <c r="CV1435" s="15">
        <f t="shared" si="291"/>
        <v>0</v>
      </c>
      <c r="CW1435" s="15"/>
      <c r="CX1435" s="15"/>
      <c r="CY1435" s="15">
        <f t="shared" si="292"/>
        <v>0</v>
      </c>
      <c r="CZ1435" s="15">
        <f>GG1435</f>
        <v>0</v>
      </c>
      <c r="DA1435" s="16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20"/>
      <c r="DY1435" s="15"/>
      <c r="DZ1435" s="20"/>
      <c r="EA1435" s="15"/>
      <c r="EB1435" s="20"/>
      <c r="EC1435" s="15"/>
      <c r="ED1435" s="20"/>
      <c r="EE1435" s="15"/>
      <c r="EF1435" s="20"/>
      <c r="EG1435" s="15"/>
      <c r="EH1435" s="20"/>
      <c r="EI1435" s="15"/>
      <c r="EJ1435" s="20"/>
      <c r="EK1435" s="15"/>
      <c r="EL1435" s="20"/>
      <c r="EM1435" s="15"/>
      <c r="EN1435" s="20"/>
      <c r="EO1435" s="15"/>
      <c r="EP1435" s="20"/>
      <c r="EQ1435" s="15"/>
      <c r="ER1435" s="20"/>
      <c r="ES1435" s="15"/>
      <c r="ET1435" s="20"/>
      <c r="EU1435" s="15"/>
      <c r="EV1435" s="20"/>
      <c r="EW1435" s="15"/>
      <c r="EX1435" s="20"/>
      <c r="EY1435" s="15"/>
      <c r="EZ1435" s="20"/>
      <c r="FA1435" s="15"/>
      <c r="FB1435" s="20"/>
      <c r="FC1435" s="15"/>
      <c r="FD1435" s="20"/>
      <c r="FE1435" s="15">
        <v>38</v>
      </c>
      <c r="FF1435" s="20" t="s">
        <v>129</v>
      </c>
      <c r="FG1435" s="15"/>
      <c r="FH1435" s="20"/>
      <c r="FI1435" s="15"/>
      <c r="FJ1435" s="20"/>
      <c r="FK1435" s="15"/>
      <c r="FL1435" s="20"/>
      <c r="FM1435" s="15"/>
      <c r="FN1435" s="20"/>
      <c r="FO1435" s="15"/>
      <c r="FP1435" s="20"/>
      <c r="FQ1435" s="15"/>
      <c r="FR1435" s="20"/>
      <c r="FS1435" s="15"/>
      <c r="FT1435" s="20"/>
      <c r="FU1435" s="15"/>
      <c r="FV1435" s="20"/>
      <c r="FW1435" s="15"/>
      <c r="FX1435" s="20"/>
      <c r="FY1435" s="15"/>
      <c r="FZ1435" s="20"/>
      <c r="GA1435" s="15"/>
      <c r="GB1435" s="20"/>
      <c r="GC1435" s="15"/>
      <c r="GD1435" s="20"/>
      <c r="GE1435" s="15"/>
      <c r="GF1435" s="20"/>
      <c r="GG1435" s="170"/>
    </row>
    <row r="1436" spans="1:189" s="2" customFormat="1" ht="15" customHeight="1" x14ac:dyDescent="0.3">
      <c r="A1436" s="17" t="s">
        <v>130</v>
      </c>
      <c r="B1436" s="17" t="s">
        <v>140</v>
      </c>
      <c r="C1436" s="17" t="s">
        <v>183</v>
      </c>
      <c r="D1436" s="17" t="s">
        <v>1407</v>
      </c>
      <c r="E1436" s="15" t="str">
        <f t="shared" si="286"/>
        <v>Ethan Millan</v>
      </c>
      <c r="F1436" s="17" t="s">
        <v>135</v>
      </c>
      <c r="G1436" s="17">
        <v>999922455</v>
      </c>
      <c r="H1436" s="15">
        <f t="shared" si="287"/>
        <v>60</v>
      </c>
      <c r="I1436" s="15"/>
      <c r="J1436" s="15"/>
      <c r="K1436" s="16"/>
      <c r="L1436" s="15"/>
      <c r="M1436" s="15"/>
      <c r="N1436" s="15"/>
      <c r="O1436" s="15">
        <f t="shared" si="282"/>
        <v>0</v>
      </c>
      <c r="P1436" s="15">
        <v>0</v>
      </c>
      <c r="Q1436" s="15">
        <f t="shared" si="283"/>
        <v>0</v>
      </c>
      <c r="R1436" s="15">
        <v>0</v>
      </c>
      <c r="S1436" s="15">
        <v>0</v>
      </c>
      <c r="T1436" s="15">
        <f t="shared" si="284"/>
        <v>0</v>
      </c>
      <c r="U1436" s="15">
        <f t="shared" si="285"/>
        <v>0</v>
      </c>
      <c r="V1436" s="15"/>
      <c r="W1436" s="15"/>
      <c r="X1436" s="15"/>
      <c r="Y1436" s="15"/>
      <c r="Z1436" s="16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>
        <f t="shared" si="288"/>
        <v>0</v>
      </c>
      <c r="CT1436" s="15">
        <f t="shared" si="289"/>
        <v>60</v>
      </c>
      <c r="CU1436" s="15">
        <f t="shared" si="290"/>
        <v>1</v>
      </c>
      <c r="CV1436" s="15">
        <f t="shared" si="291"/>
        <v>0</v>
      </c>
      <c r="CW1436" s="15"/>
      <c r="CX1436" s="15"/>
      <c r="CY1436" s="15">
        <f t="shared" si="292"/>
        <v>0</v>
      </c>
      <c r="CZ1436" s="15">
        <f>GG1436</f>
        <v>0</v>
      </c>
      <c r="DA1436" s="16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20"/>
      <c r="DY1436" s="15"/>
      <c r="DZ1436" s="20"/>
      <c r="EA1436" s="15"/>
      <c r="EB1436" s="20"/>
      <c r="EC1436" s="15"/>
      <c r="ED1436" s="20"/>
      <c r="EE1436" s="15"/>
      <c r="EF1436" s="20"/>
      <c r="EG1436" s="15"/>
      <c r="EH1436" s="20"/>
      <c r="EI1436" s="15"/>
      <c r="EJ1436" s="20"/>
      <c r="EK1436" s="15"/>
      <c r="EL1436" s="20"/>
      <c r="EM1436" s="15"/>
      <c r="EN1436" s="20"/>
      <c r="EO1436" s="15"/>
      <c r="EP1436" s="20"/>
      <c r="EQ1436" s="15"/>
      <c r="ER1436" s="20"/>
      <c r="ES1436" s="15"/>
      <c r="ET1436" s="20"/>
      <c r="EU1436" s="15"/>
      <c r="EV1436" s="20"/>
      <c r="EW1436" s="15"/>
      <c r="EX1436" s="20"/>
      <c r="EY1436" s="15"/>
      <c r="EZ1436" s="20"/>
      <c r="FA1436" s="15"/>
      <c r="FB1436" s="20"/>
      <c r="FC1436" s="15"/>
      <c r="FD1436" s="20"/>
      <c r="FE1436" s="15"/>
      <c r="FF1436" s="20"/>
      <c r="FG1436" s="15"/>
      <c r="FH1436" s="20"/>
      <c r="FI1436" s="15"/>
      <c r="FJ1436" s="20"/>
      <c r="FK1436" s="15"/>
      <c r="FL1436" s="20"/>
      <c r="FM1436" s="15"/>
      <c r="FN1436" s="20"/>
      <c r="FO1436" s="15"/>
      <c r="FP1436" s="20"/>
      <c r="FQ1436" s="15"/>
      <c r="FR1436" s="20"/>
      <c r="FS1436" s="15">
        <v>60</v>
      </c>
      <c r="FT1436" s="20">
        <v>1</v>
      </c>
      <c r="FU1436" s="15"/>
      <c r="FV1436" s="20"/>
      <c r="FW1436" s="15"/>
      <c r="FX1436" s="20"/>
      <c r="FY1436" s="15"/>
      <c r="FZ1436" s="20"/>
      <c r="GA1436" s="15"/>
      <c r="GB1436" s="20"/>
      <c r="GC1436" s="15"/>
      <c r="GD1436" s="20"/>
      <c r="GE1436" s="15"/>
      <c r="GF1436" s="20"/>
      <c r="GG1436" s="170"/>
    </row>
    <row r="1437" spans="1:189" s="2" customFormat="1" ht="15" customHeight="1" x14ac:dyDescent="0.3">
      <c r="A1437" s="15" t="s">
        <v>130</v>
      </c>
      <c r="B1437" s="15" t="s">
        <v>134</v>
      </c>
      <c r="C1437" s="15" t="s">
        <v>253</v>
      </c>
      <c r="D1437" s="15" t="s">
        <v>1571</v>
      </c>
      <c r="E1437" s="15" t="str">
        <f t="shared" si="286"/>
        <v>Andrew PHUNG</v>
      </c>
      <c r="F1437" s="15" t="s">
        <v>135</v>
      </c>
      <c r="G1437" s="15">
        <v>999922466</v>
      </c>
      <c r="H1437" s="15">
        <f t="shared" si="287"/>
        <v>63</v>
      </c>
      <c r="I1437" s="15"/>
      <c r="J1437" s="15"/>
      <c r="K1437" s="16"/>
      <c r="L1437" s="15"/>
      <c r="M1437" s="15"/>
      <c r="N1437" s="15"/>
      <c r="O1437" s="15">
        <f t="shared" si="282"/>
        <v>0</v>
      </c>
      <c r="P1437" s="15">
        <v>0</v>
      </c>
      <c r="Q1437" s="15">
        <f t="shared" si="283"/>
        <v>0</v>
      </c>
      <c r="R1437" s="15">
        <v>0</v>
      </c>
      <c r="S1437" s="15">
        <v>0</v>
      </c>
      <c r="T1437" s="15">
        <f t="shared" si="284"/>
        <v>0</v>
      </c>
      <c r="U1437" s="15">
        <f t="shared" si="285"/>
        <v>0</v>
      </c>
      <c r="V1437" s="15"/>
      <c r="W1437" s="15"/>
      <c r="X1437" s="15"/>
      <c r="Y1437" s="15"/>
      <c r="Z1437" s="16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>
        <f t="shared" si="288"/>
        <v>0</v>
      </c>
      <c r="CT1437" s="15">
        <f t="shared" si="289"/>
        <v>63</v>
      </c>
      <c r="CU1437" s="15">
        <f t="shared" si="290"/>
        <v>1</v>
      </c>
      <c r="CV1437" s="15">
        <f t="shared" si="291"/>
        <v>0</v>
      </c>
      <c r="CW1437" s="15"/>
      <c r="CX1437" s="15"/>
      <c r="CY1437" s="15">
        <f t="shared" si="292"/>
        <v>0</v>
      </c>
      <c r="CZ1437" s="15">
        <f>GG1437</f>
        <v>0</v>
      </c>
      <c r="DA1437" s="16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20"/>
      <c r="DY1437" s="15"/>
      <c r="DZ1437" s="20"/>
      <c r="EA1437" s="15"/>
      <c r="EB1437" s="20"/>
      <c r="EC1437" s="15"/>
      <c r="ED1437" s="20"/>
      <c r="EE1437" s="15"/>
      <c r="EF1437" s="20"/>
      <c r="EG1437" s="15"/>
      <c r="EH1437" s="20"/>
      <c r="EI1437" s="15"/>
      <c r="EJ1437" s="20"/>
      <c r="EK1437" s="15"/>
      <c r="EL1437" s="20"/>
      <c r="EM1437" s="15"/>
      <c r="EN1437" s="20"/>
      <c r="EO1437" s="15"/>
      <c r="EP1437" s="20"/>
      <c r="EQ1437" s="15"/>
      <c r="ER1437" s="20"/>
      <c r="ES1437" s="15"/>
      <c r="ET1437" s="20"/>
      <c r="EU1437" s="15"/>
      <c r="EV1437" s="20"/>
      <c r="EW1437" s="15"/>
      <c r="EX1437" s="20"/>
      <c r="EY1437" s="15"/>
      <c r="EZ1437" s="20"/>
      <c r="FA1437" s="15"/>
      <c r="FB1437" s="20"/>
      <c r="FC1437" s="15">
        <v>63</v>
      </c>
      <c r="FD1437" s="20">
        <v>5</v>
      </c>
      <c r="FE1437" s="15"/>
      <c r="FF1437" s="20"/>
      <c r="FG1437" s="15"/>
      <c r="FH1437" s="20"/>
      <c r="FI1437" s="15"/>
      <c r="FJ1437" s="20"/>
      <c r="FK1437" s="15"/>
      <c r="FL1437" s="20"/>
      <c r="FM1437" s="15"/>
      <c r="FN1437" s="20"/>
      <c r="FO1437" s="15"/>
      <c r="FP1437" s="20"/>
      <c r="FQ1437" s="15"/>
      <c r="FR1437" s="20"/>
      <c r="FS1437" s="15"/>
      <c r="FT1437" s="20"/>
      <c r="FU1437" s="15"/>
      <c r="FV1437" s="20"/>
      <c r="FW1437" s="15"/>
      <c r="FX1437" s="20"/>
      <c r="FY1437" s="15"/>
      <c r="FZ1437" s="20"/>
      <c r="GA1437" s="15"/>
      <c r="GB1437" s="20"/>
      <c r="GC1437" s="15"/>
      <c r="GD1437" s="20"/>
      <c r="GE1437" s="15"/>
      <c r="GF1437" s="20"/>
      <c r="GG1437" s="170"/>
    </row>
    <row r="1438" spans="1:189" s="2" customFormat="1" ht="15" customHeight="1" x14ac:dyDescent="0.3">
      <c r="A1438" s="85" t="s">
        <v>130</v>
      </c>
      <c r="B1438" s="85" t="s">
        <v>126</v>
      </c>
      <c r="C1438" s="85" t="s">
        <v>670</v>
      </c>
      <c r="D1438" s="85" t="s">
        <v>806</v>
      </c>
      <c r="E1438" s="15" t="str">
        <f t="shared" si="286"/>
        <v>Madison Gao</v>
      </c>
      <c r="F1438" s="85" t="s">
        <v>128</v>
      </c>
      <c r="G1438" s="15">
        <v>999922467</v>
      </c>
      <c r="H1438" s="15">
        <f t="shared" si="287"/>
        <v>38</v>
      </c>
      <c r="I1438" s="15"/>
      <c r="J1438" s="15"/>
      <c r="K1438" s="16"/>
      <c r="L1438" s="15"/>
      <c r="M1438" s="15"/>
      <c r="N1438" s="15"/>
      <c r="O1438" s="15">
        <f t="shared" si="282"/>
        <v>0</v>
      </c>
      <c r="P1438" s="15">
        <v>0</v>
      </c>
      <c r="Q1438" s="15">
        <f t="shared" si="283"/>
        <v>0</v>
      </c>
      <c r="R1438" s="15">
        <v>0</v>
      </c>
      <c r="S1438" s="15">
        <v>0</v>
      </c>
      <c r="T1438" s="15">
        <f t="shared" si="284"/>
        <v>0</v>
      </c>
      <c r="U1438" s="15">
        <f t="shared" si="285"/>
        <v>0</v>
      </c>
      <c r="V1438" s="15"/>
      <c r="W1438" s="15"/>
      <c r="X1438" s="15"/>
      <c r="Y1438" s="15"/>
      <c r="Z1438" s="16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>
        <f t="shared" si="288"/>
        <v>0</v>
      </c>
      <c r="CT1438" s="15">
        <f t="shared" si="289"/>
        <v>38</v>
      </c>
      <c r="CU1438" s="15">
        <f t="shared" si="290"/>
        <v>0</v>
      </c>
      <c r="CV1438" s="15">
        <f t="shared" si="291"/>
        <v>0</v>
      </c>
      <c r="CW1438" s="15"/>
      <c r="CX1438" s="15"/>
      <c r="CY1438" s="15">
        <f t="shared" si="292"/>
        <v>0</v>
      </c>
      <c r="CZ1438" s="15">
        <f>GG1438</f>
        <v>0</v>
      </c>
      <c r="DA1438" s="16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20"/>
      <c r="DY1438" s="15"/>
      <c r="DZ1438" s="20"/>
      <c r="EA1438" s="15"/>
      <c r="EB1438" s="20"/>
      <c r="EC1438" s="15"/>
      <c r="ED1438" s="20"/>
      <c r="EE1438" s="15"/>
      <c r="EF1438" s="20"/>
      <c r="EG1438" s="15"/>
      <c r="EH1438" s="20"/>
      <c r="EI1438" s="15"/>
      <c r="EJ1438" s="20"/>
      <c r="EK1438" s="15"/>
      <c r="EL1438" s="20"/>
      <c r="EM1438" s="15"/>
      <c r="EN1438" s="20"/>
      <c r="EO1438" s="15"/>
      <c r="EP1438" s="20"/>
      <c r="EQ1438" s="15"/>
      <c r="ER1438" s="20"/>
      <c r="ES1438" s="15"/>
      <c r="ET1438" s="20"/>
      <c r="EU1438" s="15"/>
      <c r="EV1438" s="20"/>
      <c r="EW1438" s="15"/>
      <c r="EX1438" s="20"/>
      <c r="EY1438" s="15"/>
      <c r="EZ1438" s="20"/>
      <c r="FA1438" s="15"/>
      <c r="FB1438" s="20"/>
      <c r="FC1438" s="15"/>
      <c r="FD1438" s="20"/>
      <c r="FE1438" s="15"/>
      <c r="FF1438" s="20"/>
      <c r="FG1438" s="15"/>
      <c r="FH1438" s="20"/>
      <c r="FI1438" s="15"/>
      <c r="FJ1438" s="20"/>
      <c r="FK1438" s="15"/>
      <c r="FL1438" s="20"/>
      <c r="FM1438" s="15"/>
      <c r="FN1438" s="16"/>
      <c r="FO1438" s="15">
        <v>38</v>
      </c>
      <c r="FP1438" s="20"/>
      <c r="FQ1438" s="15"/>
      <c r="FR1438" s="16"/>
      <c r="FS1438" s="15"/>
      <c r="FT1438" s="20"/>
      <c r="FU1438" s="15"/>
      <c r="FV1438" s="20"/>
      <c r="FW1438" s="15"/>
      <c r="FX1438" s="20"/>
      <c r="FY1438" s="15"/>
      <c r="FZ1438" s="20"/>
      <c r="GA1438" s="15"/>
      <c r="GB1438" s="20"/>
      <c r="GC1438" s="15"/>
      <c r="GD1438" s="20"/>
      <c r="GE1438" s="15"/>
      <c r="GF1438" s="20"/>
      <c r="GG1438" s="170"/>
    </row>
    <row r="1439" spans="1:189" s="2" customFormat="1" ht="15" customHeight="1" x14ac:dyDescent="0.3">
      <c r="A1439" s="15" t="s">
        <v>130</v>
      </c>
      <c r="B1439" s="15" t="s">
        <v>126</v>
      </c>
      <c r="C1439" s="15" t="s">
        <v>1277</v>
      </c>
      <c r="D1439" s="15" t="s">
        <v>1271</v>
      </c>
      <c r="E1439" s="15" t="str">
        <f t="shared" si="286"/>
        <v>Wei Wen Lim</v>
      </c>
      <c r="F1439" s="15" t="s">
        <v>128</v>
      </c>
      <c r="G1439" s="15">
        <v>999922470</v>
      </c>
      <c r="H1439" s="15">
        <f t="shared" si="287"/>
        <v>104</v>
      </c>
      <c r="I1439" s="17"/>
      <c r="J1439" s="17">
        <f>(O1439+P1439+R1439+S1439+T1439+U1439)/2</f>
        <v>40</v>
      </c>
      <c r="K1439" s="21"/>
      <c r="L1439" s="15"/>
      <c r="M1439" s="15"/>
      <c r="N1439" s="15"/>
      <c r="O1439" s="15">
        <f t="shared" si="282"/>
        <v>0</v>
      </c>
      <c r="P1439" s="15">
        <v>0</v>
      </c>
      <c r="Q1439" s="15">
        <f t="shared" si="283"/>
        <v>0</v>
      </c>
      <c r="R1439" s="15">
        <v>0</v>
      </c>
      <c r="S1439" s="15">
        <v>0</v>
      </c>
      <c r="T1439" s="15">
        <f t="shared" si="284"/>
        <v>0</v>
      </c>
      <c r="U1439" s="15">
        <f t="shared" si="285"/>
        <v>80</v>
      </c>
      <c r="V1439" s="15"/>
      <c r="W1439" s="15"/>
      <c r="X1439" s="15"/>
      <c r="Y1439" s="15"/>
      <c r="Z1439" s="21"/>
      <c r="AA1439" s="17"/>
      <c r="AB1439" s="17"/>
      <c r="AC1439" s="17"/>
      <c r="AD1439" s="17"/>
      <c r="AE1439" s="17"/>
      <c r="AF1439" s="24"/>
      <c r="AG1439" s="17"/>
      <c r="AH1439" s="24"/>
      <c r="AI1439" s="17"/>
      <c r="AJ1439" s="24"/>
      <c r="AK1439" s="17"/>
      <c r="AL1439" s="24"/>
      <c r="AM1439" s="17"/>
      <c r="AN1439" s="24"/>
      <c r="AO1439" s="17"/>
      <c r="AP1439" s="24"/>
      <c r="AQ1439" s="17"/>
      <c r="AR1439" s="24"/>
      <c r="AS1439" s="17"/>
      <c r="AT1439" s="24"/>
      <c r="AU1439" s="17"/>
      <c r="AV1439" s="24"/>
      <c r="AW1439" s="17"/>
      <c r="AX1439" s="24"/>
      <c r="AY1439" s="17"/>
      <c r="AZ1439" s="17"/>
      <c r="BA1439" s="17"/>
      <c r="BB1439" s="24"/>
      <c r="BC1439" s="17"/>
      <c r="BD1439" s="24"/>
      <c r="BE1439" s="17"/>
      <c r="BF1439" s="24"/>
      <c r="BG1439" s="17"/>
      <c r="BH1439" s="24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24"/>
      <c r="CQ1439" s="17"/>
      <c r="CR1439" s="24"/>
      <c r="CS1439" s="15">
        <f t="shared" si="288"/>
        <v>0</v>
      </c>
      <c r="CT1439" s="15">
        <f t="shared" si="289"/>
        <v>0</v>
      </c>
      <c r="CU1439" s="15">
        <f t="shared" si="290"/>
        <v>0</v>
      </c>
      <c r="CV1439" s="15">
        <f t="shared" si="291"/>
        <v>0</v>
      </c>
      <c r="CW1439" s="15"/>
      <c r="CX1439" s="15"/>
      <c r="CY1439" s="15">
        <f t="shared" si="292"/>
        <v>64</v>
      </c>
      <c r="CZ1439" s="15">
        <f>GG1439</f>
        <v>0</v>
      </c>
      <c r="DA1439" s="20"/>
      <c r="DB1439" s="17"/>
      <c r="DC1439" s="15"/>
      <c r="DD1439" s="15"/>
      <c r="DE1439" s="15"/>
      <c r="DF1439" s="15"/>
      <c r="DG1439" s="15"/>
      <c r="DH1439" s="15">
        <f>0.4*120</f>
        <v>48</v>
      </c>
      <c r="DI1439" s="15"/>
      <c r="DJ1439" s="15"/>
      <c r="DK1439" s="15"/>
      <c r="DL1439" s="15"/>
      <c r="DM1439" s="15"/>
      <c r="DN1439" s="15"/>
      <c r="DO1439" s="15"/>
      <c r="DP1439" s="17"/>
      <c r="DQ1439" s="15"/>
      <c r="DR1439" s="15"/>
      <c r="DS1439" s="15"/>
      <c r="DT1439" s="15"/>
      <c r="DU1439" s="15"/>
      <c r="DV1439" s="15"/>
      <c r="DW1439" s="15">
        <f>0.4*70</f>
        <v>28</v>
      </c>
      <c r="DX1439" s="20">
        <v>1</v>
      </c>
      <c r="DY1439" s="15"/>
      <c r="DZ1439" s="20"/>
      <c r="EA1439" s="15">
        <f>0.4*160</f>
        <v>64</v>
      </c>
      <c r="EB1439" s="20">
        <v>1</v>
      </c>
      <c r="EC1439" s="15"/>
      <c r="ED1439" s="20"/>
      <c r="EE1439" s="15"/>
      <c r="EF1439" s="20"/>
      <c r="EG1439" s="15">
        <f>0.4*200</f>
        <v>80</v>
      </c>
      <c r="EH1439" s="20">
        <v>1</v>
      </c>
      <c r="EI1439" s="15"/>
      <c r="EJ1439" s="20"/>
      <c r="EK1439" s="15"/>
      <c r="EL1439" s="20"/>
      <c r="EM1439" s="15"/>
      <c r="EN1439" s="20"/>
      <c r="EO1439" s="15">
        <v>64</v>
      </c>
      <c r="EP1439" s="20"/>
      <c r="EQ1439" s="15"/>
      <c r="ER1439" s="20"/>
      <c r="ES1439" s="15"/>
      <c r="ET1439" s="20"/>
      <c r="EU1439" s="15"/>
      <c r="EV1439" s="20"/>
      <c r="EW1439" s="15"/>
      <c r="EX1439" s="20"/>
      <c r="EY1439" s="15"/>
      <c r="EZ1439" s="20"/>
      <c r="FA1439" s="15"/>
      <c r="FB1439" s="20"/>
      <c r="FC1439" s="15"/>
      <c r="FD1439" s="20"/>
      <c r="FE1439" s="15"/>
      <c r="FF1439" s="20"/>
      <c r="FG1439" s="15"/>
      <c r="FH1439" s="20"/>
      <c r="FI1439" s="15"/>
      <c r="FJ1439" s="20"/>
      <c r="FK1439" s="15"/>
      <c r="FL1439" s="20"/>
      <c r="FM1439" s="15"/>
      <c r="FN1439" s="20"/>
      <c r="FO1439" s="15"/>
      <c r="FP1439" s="20"/>
      <c r="FQ1439" s="15"/>
      <c r="FR1439" s="20"/>
      <c r="FS1439" s="15"/>
      <c r="FT1439" s="20"/>
      <c r="FU1439" s="15"/>
      <c r="FV1439" s="20"/>
      <c r="FW1439" s="15"/>
      <c r="FX1439" s="20"/>
      <c r="FY1439" s="15"/>
      <c r="FZ1439" s="20"/>
      <c r="GA1439" s="15"/>
      <c r="GB1439" s="20"/>
      <c r="GC1439" s="15"/>
      <c r="GD1439" s="20"/>
      <c r="GE1439" s="15"/>
      <c r="GF1439" s="20">
        <v>3</v>
      </c>
      <c r="GG1439" s="170"/>
    </row>
    <row r="1440" spans="1:189" s="2" customFormat="1" ht="15" customHeight="1" x14ac:dyDescent="0.3">
      <c r="A1440" s="15" t="s">
        <v>130</v>
      </c>
      <c r="B1440" s="15" t="s">
        <v>126</v>
      </c>
      <c r="C1440" s="15" t="s">
        <v>2063</v>
      </c>
      <c r="D1440" s="15" t="s">
        <v>1271</v>
      </c>
      <c r="E1440" s="15" t="str">
        <f t="shared" si="286"/>
        <v>Chun Min Lim</v>
      </c>
      <c r="F1440" s="17" t="s">
        <v>135</v>
      </c>
      <c r="G1440" s="15">
        <v>999922471</v>
      </c>
      <c r="H1440" s="15">
        <f t="shared" si="287"/>
        <v>100</v>
      </c>
      <c r="I1440" s="15"/>
      <c r="J1440" s="15"/>
      <c r="K1440" s="16"/>
      <c r="L1440" s="15"/>
      <c r="M1440" s="15"/>
      <c r="N1440" s="15"/>
      <c r="O1440" s="15">
        <f t="shared" si="282"/>
        <v>0</v>
      </c>
      <c r="P1440" s="15">
        <v>0</v>
      </c>
      <c r="Q1440" s="15">
        <f t="shared" si="283"/>
        <v>0</v>
      </c>
      <c r="R1440" s="15">
        <v>0</v>
      </c>
      <c r="S1440" s="15">
        <v>0</v>
      </c>
      <c r="T1440" s="15">
        <f t="shared" si="284"/>
        <v>36</v>
      </c>
      <c r="U1440" s="15">
        <f t="shared" si="285"/>
        <v>0</v>
      </c>
      <c r="V1440" s="15"/>
      <c r="W1440" s="15"/>
      <c r="X1440" s="15"/>
      <c r="Y1440" s="15"/>
      <c r="Z1440" s="16"/>
      <c r="AA1440" s="15"/>
      <c r="AB1440" s="24"/>
      <c r="AC1440" s="15"/>
      <c r="AD1440" s="15"/>
      <c r="AE1440" s="15"/>
      <c r="AF1440" s="15"/>
      <c r="AG1440" s="15"/>
      <c r="AH1440" s="24"/>
      <c r="AI1440" s="15"/>
      <c r="AJ1440" s="15"/>
      <c r="AK1440" s="15"/>
      <c r="AL1440" s="15"/>
      <c r="AM1440" s="15"/>
      <c r="AN1440" s="24"/>
      <c r="AO1440" s="15"/>
      <c r="AP1440" s="24"/>
      <c r="AQ1440" s="15"/>
      <c r="AR1440" s="24"/>
      <c r="AS1440" s="15"/>
      <c r="AT1440" s="24"/>
      <c r="AU1440" s="15"/>
      <c r="AV1440" s="24"/>
      <c r="AW1440" s="15"/>
      <c r="AX1440" s="24"/>
      <c r="AY1440" s="15"/>
      <c r="AZ1440" s="15"/>
      <c r="BA1440" s="15"/>
      <c r="BB1440" s="15"/>
      <c r="BC1440" s="15"/>
      <c r="BD1440" s="15"/>
      <c r="BE1440" s="15"/>
      <c r="BF1440" s="24"/>
      <c r="BG1440" s="15"/>
      <c r="BH1440" s="24"/>
      <c r="BI1440" s="15"/>
      <c r="BJ1440" s="24"/>
      <c r="BK1440" s="15"/>
      <c r="BL1440" s="24"/>
      <c r="BM1440" s="15"/>
      <c r="BN1440" s="24"/>
      <c r="BO1440" s="15"/>
      <c r="BP1440" s="24"/>
      <c r="BQ1440" s="15"/>
      <c r="BR1440" s="24"/>
      <c r="BS1440" s="15"/>
      <c r="BT1440" s="24"/>
      <c r="BU1440" s="15"/>
      <c r="BV1440" s="24"/>
      <c r="BW1440" s="15"/>
      <c r="BX1440" s="24"/>
      <c r="BY1440" s="15"/>
      <c r="BZ1440" s="24"/>
      <c r="CA1440" s="15"/>
      <c r="CB1440" s="24"/>
      <c r="CC1440" s="15"/>
      <c r="CD1440" s="24"/>
      <c r="CE1440" s="15"/>
      <c r="CF1440" s="24"/>
      <c r="CG1440" s="15"/>
      <c r="CH1440" s="25"/>
      <c r="CI1440" s="15"/>
      <c r="CJ1440" s="25"/>
      <c r="CK1440" s="15"/>
      <c r="CL1440" s="25"/>
      <c r="CM1440" s="15"/>
      <c r="CN1440" s="25"/>
      <c r="CO1440" s="15"/>
      <c r="CP1440" s="25"/>
      <c r="CQ1440" s="15"/>
      <c r="CR1440" s="25"/>
      <c r="CS1440" s="15">
        <f t="shared" si="288"/>
        <v>0</v>
      </c>
      <c r="CT1440" s="15">
        <f t="shared" si="289"/>
        <v>0</v>
      </c>
      <c r="CU1440" s="15">
        <f t="shared" si="290"/>
        <v>0</v>
      </c>
      <c r="CV1440" s="15">
        <f t="shared" si="291"/>
        <v>0</v>
      </c>
      <c r="CW1440" s="15"/>
      <c r="CX1440" s="15"/>
      <c r="CY1440" s="15">
        <f t="shared" si="292"/>
        <v>64</v>
      </c>
      <c r="CZ1440" s="15">
        <f>GG1440</f>
        <v>0</v>
      </c>
      <c r="DA1440" s="19"/>
      <c r="DB1440" s="17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7"/>
      <c r="DQ1440" s="15"/>
      <c r="DR1440" s="15"/>
      <c r="DS1440" s="15"/>
      <c r="DT1440" s="15"/>
      <c r="DU1440" s="15"/>
      <c r="DV1440" s="15"/>
      <c r="DW1440" s="15">
        <f>0.4*140</f>
        <v>56</v>
      </c>
      <c r="DX1440" s="20">
        <v>1</v>
      </c>
      <c r="DY1440" s="15"/>
      <c r="DZ1440" s="20"/>
      <c r="EA1440" s="15"/>
      <c r="EB1440" s="20"/>
      <c r="EC1440" s="15">
        <f>0.4*90</f>
        <v>36</v>
      </c>
      <c r="ED1440" s="20">
        <v>3</v>
      </c>
      <c r="EE1440" s="15"/>
      <c r="EF1440" s="20"/>
      <c r="EG1440" s="15"/>
      <c r="EH1440" s="20"/>
      <c r="EI1440" s="15"/>
      <c r="EJ1440" s="20"/>
      <c r="EK1440" s="15"/>
      <c r="EL1440" s="20"/>
      <c r="EM1440" s="15"/>
      <c r="EN1440" s="20"/>
      <c r="EO1440" s="15">
        <v>64</v>
      </c>
      <c r="EP1440" s="20"/>
      <c r="EQ1440" s="15"/>
      <c r="ER1440" s="20"/>
      <c r="ES1440" s="15"/>
      <c r="ET1440" s="20"/>
      <c r="EU1440" s="15"/>
      <c r="EV1440" s="20"/>
      <c r="EW1440" s="15"/>
      <c r="EX1440" s="20"/>
      <c r="EY1440" s="15"/>
      <c r="EZ1440" s="20"/>
      <c r="FA1440" s="15"/>
      <c r="FB1440" s="20"/>
      <c r="FC1440" s="15"/>
      <c r="FD1440" s="20"/>
      <c r="FE1440" s="15"/>
      <c r="FF1440" s="20"/>
      <c r="FG1440" s="15"/>
      <c r="FH1440" s="20"/>
      <c r="FI1440" s="15"/>
      <c r="FJ1440" s="20"/>
      <c r="FK1440" s="15"/>
      <c r="FL1440" s="20"/>
      <c r="FM1440" s="15"/>
      <c r="FN1440" s="20"/>
      <c r="FO1440" s="15"/>
      <c r="FP1440" s="20"/>
      <c r="FQ1440" s="15"/>
      <c r="FR1440" s="20"/>
      <c r="FS1440" s="15"/>
      <c r="FT1440" s="20"/>
      <c r="FU1440" s="15"/>
      <c r="FV1440" s="20"/>
      <c r="FW1440" s="15"/>
      <c r="FX1440" s="20"/>
      <c r="FY1440" s="15"/>
      <c r="FZ1440" s="20"/>
      <c r="GA1440" s="15"/>
      <c r="GB1440" s="20"/>
      <c r="GC1440" s="15"/>
      <c r="GD1440" s="20"/>
      <c r="GE1440" s="15"/>
      <c r="GF1440" s="20">
        <v>1</v>
      </c>
      <c r="GG1440" s="170"/>
    </row>
    <row r="1441" spans="1:189" s="2" customFormat="1" ht="15" customHeight="1" x14ac:dyDescent="0.3">
      <c r="A1441" s="15" t="s">
        <v>130</v>
      </c>
      <c r="B1441" s="15" t="s">
        <v>134</v>
      </c>
      <c r="C1441" s="15" t="s">
        <v>261</v>
      </c>
      <c r="D1441" s="15" t="s">
        <v>260</v>
      </c>
      <c r="E1441" s="15" t="str">
        <f t="shared" si="286"/>
        <v>Christopher Armstrong</v>
      </c>
      <c r="F1441" s="15" t="s">
        <v>135</v>
      </c>
      <c r="G1441" s="15">
        <v>999922472</v>
      </c>
      <c r="H1441" s="15">
        <f t="shared" si="287"/>
        <v>51</v>
      </c>
      <c r="I1441" s="17"/>
      <c r="J1441" s="17"/>
      <c r="K1441" s="21"/>
      <c r="L1441" s="15"/>
      <c r="M1441" s="15"/>
      <c r="N1441" s="15"/>
      <c r="O1441" s="15">
        <f t="shared" si="282"/>
        <v>0</v>
      </c>
      <c r="P1441" s="15">
        <v>0</v>
      </c>
      <c r="Q1441" s="15">
        <f t="shared" si="283"/>
        <v>1</v>
      </c>
      <c r="R1441" s="15">
        <v>0</v>
      </c>
      <c r="S1441" s="15">
        <v>0</v>
      </c>
      <c r="T1441" s="15">
        <f t="shared" si="284"/>
        <v>51</v>
      </c>
      <c r="U1441" s="15">
        <f t="shared" si="285"/>
        <v>0</v>
      </c>
      <c r="V1441" s="15"/>
      <c r="W1441" s="15"/>
      <c r="X1441" s="15"/>
      <c r="Y1441" s="15"/>
      <c r="Z1441" s="21"/>
      <c r="AA1441" s="17"/>
      <c r="AB1441" s="17"/>
      <c r="AC1441" s="17"/>
      <c r="AD1441" s="17"/>
      <c r="AE1441" s="17"/>
      <c r="AF1441" s="24"/>
      <c r="AG1441" s="17"/>
      <c r="AH1441" s="24"/>
      <c r="AI1441" s="17"/>
      <c r="AJ1441" s="24"/>
      <c r="AK1441" s="17"/>
      <c r="AL1441" s="24"/>
      <c r="AM1441" s="17"/>
      <c r="AN1441" s="24"/>
      <c r="AO1441" s="17"/>
      <c r="AP1441" s="24"/>
      <c r="AQ1441" s="17"/>
      <c r="AR1441" s="24"/>
      <c r="AS1441" s="17"/>
      <c r="AT1441" s="24"/>
      <c r="AU1441" s="17"/>
      <c r="AV1441" s="24"/>
      <c r="AW1441" s="17"/>
      <c r="AX1441" s="24"/>
      <c r="AY1441" s="17"/>
      <c r="AZ1441" s="17"/>
      <c r="BA1441" s="17"/>
      <c r="BB1441" s="24"/>
      <c r="BC1441" s="17"/>
      <c r="BD1441" s="24"/>
      <c r="BE1441" s="17"/>
      <c r="BF1441" s="24"/>
      <c r="BG1441" s="17"/>
      <c r="BH1441" s="24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24"/>
      <c r="CQ1441" s="17"/>
      <c r="CR1441" s="24"/>
      <c r="CS1441" s="15">
        <f t="shared" si="288"/>
        <v>0</v>
      </c>
      <c r="CT1441" s="15">
        <f t="shared" si="289"/>
        <v>0</v>
      </c>
      <c r="CU1441" s="15">
        <f t="shared" si="290"/>
        <v>0</v>
      </c>
      <c r="CV1441" s="15">
        <f t="shared" si="291"/>
        <v>0</v>
      </c>
      <c r="CW1441" s="15"/>
      <c r="CX1441" s="15"/>
      <c r="CY1441" s="15">
        <f t="shared" si="292"/>
        <v>0</v>
      </c>
      <c r="CZ1441" s="15">
        <f>GG1441</f>
        <v>0</v>
      </c>
      <c r="DA1441" s="20"/>
      <c r="DB1441" s="17"/>
      <c r="DC1441" s="15"/>
      <c r="DD1441" s="15"/>
      <c r="DE1441" s="15"/>
      <c r="DF1441" s="15"/>
      <c r="DG1441" s="15"/>
      <c r="DH1441" s="15"/>
      <c r="DI1441" s="15"/>
      <c r="DJ1441" s="15">
        <v>68</v>
      </c>
      <c r="DK1441" s="15"/>
      <c r="DL1441" s="15"/>
      <c r="DM1441" s="15"/>
      <c r="DN1441" s="15"/>
      <c r="DO1441" s="15"/>
      <c r="DP1441" s="17"/>
      <c r="DQ1441" s="15"/>
      <c r="DR1441" s="15"/>
      <c r="DS1441" s="15"/>
      <c r="DT1441" s="15"/>
      <c r="DU1441" s="15"/>
      <c r="DV1441" s="15"/>
      <c r="DW1441" s="15"/>
      <c r="DX1441" s="20"/>
      <c r="DY1441" s="15"/>
      <c r="DZ1441" s="20"/>
      <c r="EA1441" s="15"/>
      <c r="EB1441" s="20"/>
      <c r="EC1441" s="15">
        <v>51</v>
      </c>
      <c r="ED1441" s="20" t="s">
        <v>129</v>
      </c>
      <c r="EE1441" s="15"/>
      <c r="EF1441" s="20"/>
      <c r="EG1441" s="15"/>
      <c r="EH1441" s="20"/>
      <c r="EI1441" s="15"/>
      <c r="EJ1441" s="20"/>
      <c r="EK1441" s="15"/>
      <c r="EL1441" s="20"/>
      <c r="EM1441" s="15"/>
      <c r="EN1441" s="20"/>
      <c r="EO1441" s="15"/>
      <c r="EP1441" s="20"/>
      <c r="EQ1441" s="15"/>
      <c r="ER1441" s="20"/>
      <c r="ES1441" s="15"/>
      <c r="ET1441" s="20"/>
      <c r="EU1441" s="15"/>
      <c r="EV1441" s="20"/>
      <c r="EW1441" s="15"/>
      <c r="EX1441" s="20"/>
      <c r="EY1441" s="15"/>
      <c r="EZ1441" s="20"/>
      <c r="FA1441" s="15"/>
      <c r="FB1441" s="20"/>
      <c r="FC1441" s="15"/>
      <c r="FD1441" s="20"/>
      <c r="FE1441" s="15"/>
      <c r="FF1441" s="20"/>
      <c r="FG1441" s="15"/>
      <c r="FH1441" s="20"/>
      <c r="FI1441" s="15"/>
      <c r="FJ1441" s="20"/>
      <c r="FK1441" s="15"/>
      <c r="FL1441" s="20"/>
      <c r="FM1441" s="15"/>
      <c r="FN1441" s="20"/>
      <c r="FO1441" s="15"/>
      <c r="FP1441" s="20"/>
      <c r="FQ1441" s="15"/>
      <c r="FR1441" s="20"/>
      <c r="FS1441" s="15"/>
      <c r="FT1441" s="20"/>
      <c r="FU1441" s="15"/>
      <c r="FV1441" s="20"/>
      <c r="FW1441" s="15"/>
      <c r="FX1441" s="20"/>
      <c r="FY1441" s="15"/>
      <c r="FZ1441" s="20"/>
      <c r="GA1441" s="15"/>
      <c r="GB1441" s="20"/>
      <c r="GC1441" s="15"/>
      <c r="GD1441" s="20"/>
      <c r="GE1441" s="15"/>
      <c r="GF1441" s="20"/>
      <c r="GG1441" s="170"/>
    </row>
    <row r="1442" spans="1:189" s="2" customFormat="1" ht="15" customHeight="1" x14ac:dyDescent="0.3">
      <c r="A1442" s="15" t="s">
        <v>130</v>
      </c>
      <c r="B1442" s="15" t="s">
        <v>140</v>
      </c>
      <c r="C1442" s="15" t="s">
        <v>500</v>
      </c>
      <c r="D1442" s="15" t="s">
        <v>499</v>
      </c>
      <c r="E1442" s="15" t="str">
        <f t="shared" si="286"/>
        <v>Ethan Zixuan Chen</v>
      </c>
      <c r="F1442" s="15" t="s">
        <v>135</v>
      </c>
      <c r="G1442" s="81">
        <v>999922477</v>
      </c>
      <c r="H1442" s="15">
        <f t="shared" si="287"/>
        <v>125</v>
      </c>
      <c r="I1442" s="15"/>
      <c r="J1442" s="17">
        <f>(O1442+P1442+R1442+S1442+T1442+U1442)/2</f>
        <v>5</v>
      </c>
      <c r="K1442" s="16"/>
      <c r="L1442" s="15"/>
      <c r="M1442" s="15"/>
      <c r="N1442" s="15"/>
      <c r="O1442" s="15">
        <f t="shared" si="282"/>
        <v>10</v>
      </c>
      <c r="P1442" s="15">
        <v>0</v>
      </c>
      <c r="Q1442" s="15">
        <f t="shared" si="283"/>
        <v>0</v>
      </c>
      <c r="R1442" s="15">
        <v>0</v>
      </c>
      <c r="S1442" s="15">
        <v>0</v>
      </c>
      <c r="T1442" s="15">
        <f t="shared" si="284"/>
        <v>0</v>
      </c>
      <c r="U1442" s="15">
        <f t="shared" si="285"/>
        <v>0</v>
      </c>
      <c r="V1442" s="15"/>
      <c r="W1442" s="15"/>
      <c r="X1442" s="15"/>
      <c r="Y1442" s="15"/>
      <c r="Z1442" s="16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>
        <f t="shared" si="288"/>
        <v>0</v>
      </c>
      <c r="CT1442" s="15">
        <f t="shared" si="289"/>
        <v>120</v>
      </c>
      <c r="CU1442" s="15">
        <f t="shared" si="290"/>
        <v>0</v>
      </c>
      <c r="CV1442" s="15">
        <f t="shared" si="291"/>
        <v>0</v>
      </c>
      <c r="CW1442" s="15"/>
      <c r="CX1442" s="15"/>
      <c r="CY1442" s="15">
        <f t="shared" si="292"/>
        <v>0</v>
      </c>
      <c r="CZ1442" s="15">
        <f>GG1442</f>
        <v>0</v>
      </c>
      <c r="DA1442" s="16"/>
      <c r="DB1442" s="15"/>
      <c r="DC1442" s="15"/>
      <c r="DD1442" s="15"/>
      <c r="DE1442" s="15"/>
      <c r="DF1442" s="15"/>
      <c r="DG1442" s="15">
        <f>45*0.4</f>
        <v>18</v>
      </c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20"/>
      <c r="DY1442" s="15"/>
      <c r="DZ1442" s="20"/>
      <c r="EA1442" s="15"/>
      <c r="EB1442" s="20"/>
      <c r="EC1442" s="15"/>
      <c r="ED1442" s="20"/>
      <c r="EE1442" s="15"/>
      <c r="EF1442" s="20"/>
      <c r="EG1442" s="15"/>
      <c r="EH1442" s="20"/>
      <c r="EI1442" s="15"/>
      <c r="EJ1442" s="20"/>
      <c r="EK1442" s="15">
        <v>10</v>
      </c>
      <c r="EL1442" s="20">
        <v>1</v>
      </c>
      <c r="EM1442" s="15"/>
      <c r="EN1442" s="20"/>
      <c r="EO1442" s="15"/>
      <c r="EP1442" s="20"/>
      <c r="EQ1442" s="15"/>
      <c r="ER1442" s="20"/>
      <c r="ES1442" s="15"/>
      <c r="ET1442" s="20"/>
      <c r="EU1442" s="15"/>
      <c r="EV1442" s="20"/>
      <c r="EW1442" s="15"/>
      <c r="EX1442" s="20"/>
      <c r="EY1442" s="15"/>
      <c r="EZ1442" s="20"/>
      <c r="FA1442" s="15"/>
      <c r="FB1442" s="20"/>
      <c r="FC1442" s="15"/>
      <c r="FD1442" s="20"/>
      <c r="FE1442" s="15"/>
      <c r="FF1442" s="20"/>
      <c r="FG1442" s="15"/>
      <c r="FH1442" s="20"/>
      <c r="FI1442" s="15"/>
      <c r="FJ1442" s="20"/>
      <c r="FK1442" s="15"/>
      <c r="FL1442" s="20"/>
      <c r="FM1442" s="15"/>
      <c r="FN1442" s="20"/>
      <c r="FO1442" s="15">
        <v>120</v>
      </c>
      <c r="FP1442" s="20"/>
      <c r="FQ1442" s="15"/>
      <c r="FR1442" s="20"/>
      <c r="FS1442" s="15"/>
      <c r="FT1442" s="20"/>
      <c r="FU1442" s="15"/>
      <c r="FV1442" s="20"/>
      <c r="FW1442" s="15"/>
      <c r="FX1442" s="20"/>
      <c r="FY1442" s="15"/>
      <c r="FZ1442" s="20"/>
      <c r="GA1442" s="15"/>
      <c r="GB1442" s="20"/>
      <c r="GC1442" s="15"/>
      <c r="GD1442" s="20"/>
      <c r="GE1442" s="15"/>
      <c r="GF1442" s="20"/>
      <c r="GG1442" s="170"/>
    </row>
    <row r="1443" spans="1:189" s="2" customFormat="1" ht="15" customHeight="1" x14ac:dyDescent="0.3">
      <c r="A1443" s="82" t="s">
        <v>130</v>
      </c>
      <c r="B1443" s="82" t="s">
        <v>142</v>
      </c>
      <c r="C1443" s="82" t="s">
        <v>2814</v>
      </c>
      <c r="D1443" s="82" t="s">
        <v>2815</v>
      </c>
      <c r="E1443" s="15" t="str">
        <f t="shared" si="286"/>
        <v xml:space="preserve"> Donato Solorzano</v>
      </c>
      <c r="F1443" s="82" t="s">
        <v>135</v>
      </c>
      <c r="G1443" s="82">
        <v>999922481</v>
      </c>
      <c r="H1443" s="15">
        <f t="shared" si="287"/>
        <v>38</v>
      </c>
      <c r="I1443" s="15"/>
      <c r="J1443" s="15"/>
      <c r="K1443" s="16"/>
      <c r="L1443" s="15"/>
      <c r="M1443" s="15"/>
      <c r="N1443" s="15"/>
      <c r="O1443" s="15">
        <f t="shared" si="282"/>
        <v>0</v>
      </c>
      <c r="P1443" s="15">
        <v>0</v>
      </c>
      <c r="Q1443" s="15">
        <f t="shared" si="283"/>
        <v>0</v>
      </c>
      <c r="R1443" s="15">
        <v>0</v>
      </c>
      <c r="S1443" s="15">
        <v>0</v>
      </c>
      <c r="T1443" s="15">
        <f t="shared" si="284"/>
        <v>0</v>
      </c>
      <c r="U1443" s="15">
        <f t="shared" si="285"/>
        <v>0</v>
      </c>
      <c r="V1443" s="15"/>
      <c r="W1443" s="15"/>
      <c r="X1443" s="15"/>
      <c r="Y1443" s="15"/>
      <c r="Z1443" s="16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>
        <f t="shared" si="288"/>
        <v>0</v>
      </c>
      <c r="CT1443" s="15">
        <f t="shared" si="289"/>
        <v>38</v>
      </c>
      <c r="CU1443" s="15">
        <f t="shared" si="290"/>
        <v>0</v>
      </c>
      <c r="CV1443" s="15">
        <f t="shared" si="291"/>
        <v>0</v>
      </c>
      <c r="CW1443" s="15"/>
      <c r="CX1443" s="15"/>
      <c r="CY1443" s="15">
        <f t="shared" si="292"/>
        <v>0</v>
      </c>
      <c r="CZ1443" s="15">
        <f>GG1443</f>
        <v>0</v>
      </c>
      <c r="DA1443" s="16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20"/>
      <c r="DY1443" s="15"/>
      <c r="DZ1443" s="20"/>
      <c r="EA1443" s="15"/>
      <c r="EB1443" s="20"/>
      <c r="EC1443" s="15"/>
      <c r="ED1443" s="20"/>
      <c r="EE1443" s="15"/>
      <c r="EF1443" s="20"/>
      <c r="EG1443" s="15"/>
      <c r="EH1443" s="20"/>
      <c r="EI1443" s="15"/>
      <c r="EJ1443" s="20"/>
      <c r="EK1443" s="15"/>
      <c r="EL1443" s="20"/>
      <c r="EM1443" s="15"/>
      <c r="EN1443" s="20"/>
      <c r="EO1443" s="15"/>
      <c r="EP1443" s="20"/>
      <c r="EQ1443" s="15"/>
      <c r="ER1443" s="20"/>
      <c r="ES1443" s="15"/>
      <c r="ET1443" s="20"/>
      <c r="EU1443" s="15"/>
      <c r="EV1443" s="20"/>
      <c r="EW1443" s="15">
        <v>38</v>
      </c>
      <c r="EX1443" s="20" t="s">
        <v>129</v>
      </c>
      <c r="EY1443" s="15"/>
      <c r="EZ1443" s="20"/>
      <c r="FA1443" s="15"/>
      <c r="FB1443" s="20"/>
      <c r="FC1443" s="15"/>
      <c r="FD1443" s="20"/>
      <c r="FE1443" s="15"/>
      <c r="FF1443" s="20"/>
      <c r="FG1443" s="15"/>
      <c r="FH1443" s="20"/>
      <c r="FI1443" s="15"/>
      <c r="FJ1443" s="20"/>
      <c r="FK1443" s="15"/>
      <c r="FL1443" s="20"/>
      <c r="FM1443" s="15"/>
      <c r="FN1443" s="20"/>
      <c r="FO1443" s="15"/>
      <c r="FP1443" s="20"/>
      <c r="FQ1443" s="15"/>
      <c r="FR1443" s="20"/>
      <c r="FS1443" s="15"/>
      <c r="FT1443" s="20"/>
      <c r="FU1443" s="15"/>
      <c r="FV1443" s="20"/>
      <c r="FW1443" s="15"/>
      <c r="FX1443" s="20"/>
      <c r="FY1443" s="15"/>
      <c r="FZ1443" s="20"/>
      <c r="GA1443" s="15"/>
      <c r="GB1443" s="20"/>
      <c r="GC1443" s="15"/>
      <c r="GD1443" s="20"/>
      <c r="GE1443" s="15"/>
      <c r="GF1443" s="20"/>
      <c r="GG1443" s="170"/>
    </row>
    <row r="1444" spans="1:189" s="2" customFormat="1" ht="15" customHeight="1" x14ac:dyDescent="0.3">
      <c r="A1444" s="15" t="s">
        <v>130</v>
      </c>
      <c r="B1444" s="15" t="s">
        <v>142</v>
      </c>
      <c r="C1444" s="15" t="s">
        <v>929</v>
      </c>
      <c r="D1444" s="15" t="s">
        <v>2130</v>
      </c>
      <c r="E1444" s="15" t="str">
        <f t="shared" si="286"/>
        <v>Henry Calderon</v>
      </c>
      <c r="F1444" s="15" t="s">
        <v>135</v>
      </c>
      <c r="G1444" s="15">
        <v>999922482</v>
      </c>
      <c r="H1444" s="15">
        <f t="shared" si="287"/>
        <v>26</v>
      </c>
      <c r="I1444" s="15"/>
      <c r="J1444" s="17">
        <f>(O1444+P1444+R1444+S1444+T1444+U1444)/2</f>
        <v>26</v>
      </c>
      <c r="K1444" s="16"/>
      <c r="L1444" s="15"/>
      <c r="M1444" s="15"/>
      <c r="N1444" s="15"/>
      <c r="O1444" s="15">
        <f t="shared" si="282"/>
        <v>52</v>
      </c>
      <c r="P1444" s="15">
        <v>0</v>
      </c>
      <c r="Q1444" s="15">
        <f t="shared" si="283"/>
        <v>0</v>
      </c>
      <c r="R1444" s="15">
        <v>0</v>
      </c>
      <c r="S1444" s="15">
        <v>0</v>
      </c>
      <c r="T1444" s="15">
        <f t="shared" si="284"/>
        <v>0</v>
      </c>
      <c r="U1444" s="15">
        <f t="shared" si="285"/>
        <v>0</v>
      </c>
      <c r="V1444" s="15"/>
      <c r="W1444" s="15"/>
      <c r="X1444" s="15"/>
      <c r="Y1444" s="15"/>
      <c r="Z1444" s="16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>
        <f t="shared" si="288"/>
        <v>0</v>
      </c>
      <c r="CT1444" s="15">
        <f t="shared" si="289"/>
        <v>0</v>
      </c>
      <c r="CU1444" s="15">
        <f t="shared" si="290"/>
        <v>0</v>
      </c>
      <c r="CV1444" s="15">
        <f t="shared" si="291"/>
        <v>0</v>
      </c>
      <c r="CW1444" s="15"/>
      <c r="CX1444" s="15"/>
      <c r="CY1444" s="15">
        <f t="shared" si="292"/>
        <v>0</v>
      </c>
      <c r="CZ1444" s="15">
        <f>GG1444</f>
        <v>0</v>
      </c>
      <c r="DA1444" s="16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20"/>
      <c r="DY1444" s="15"/>
      <c r="DZ1444" s="20"/>
      <c r="EA1444" s="15"/>
      <c r="EB1444" s="20"/>
      <c r="EC1444" s="15"/>
      <c r="ED1444" s="20"/>
      <c r="EE1444" s="15"/>
      <c r="EF1444" s="20"/>
      <c r="EG1444" s="15"/>
      <c r="EH1444" s="20"/>
      <c r="EI1444" s="15">
        <v>52</v>
      </c>
      <c r="EJ1444" s="20">
        <v>5</v>
      </c>
      <c r="EK1444" s="15"/>
      <c r="EL1444" s="20"/>
      <c r="EM1444" s="15"/>
      <c r="EN1444" s="20"/>
      <c r="EO1444" s="15"/>
      <c r="EP1444" s="20"/>
      <c r="EQ1444" s="15"/>
      <c r="ER1444" s="20"/>
      <c r="ES1444" s="15"/>
      <c r="ET1444" s="20"/>
      <c r="EU1444" s="15"/>
      <c r="EV1444" s="20"/>
      <c r="EW1444" s="15"/>
      <c r="EX1444" s="20"/>
      <c r="EY1444" s="15"/>
      <c r="EZ1444" s="20"/>
      <c r="FA1444" s="15"/>
      <c r="FB1444" s="20"/>
      <c r="FC1444" s="15"/>
      <c r="FD1444" s="20"/>
      <c r="FE1444" s="15"/>
      <c r="FF1444" s="20"/>
      <c r="FG1444" s="15"/>
      <c r="FH1444" s="20"/>
      <c r="FI1444" s="15"/>
      <c r="FJ1444" s="20"/>
      <c r="FK1444" s="15"/>
      <c r="FL1444" s="20"/>
      <c r="FM1444" s="15"/>
      <c r="FN1444" s="20"/>
      <c r="FO1444" s="15"/>
      <c r="FP1444" s="20"/>
      <c r="FQ1444" s="15"/>
      <c r="FR1444" s="20"/>
      <c r="FS1444" s="15"/>
      <c r="FT1444" s="20"/>
      <c r="FU1444" s="15"/>
      <c r="FV1444" s="20"/>
      <c r="FW1444" s="15"/>
      <c r="FX1444" s="20"/>
      <c r="FY1444" s="15"/>
      <c r="FZ1444" s="20"/>
      <c r="GA1444" s="15"/>
      <c r="GB1444" s="20"/>
      <c r="GC1444" s="15"/>
      <c r="GD1444" s="20"/>
      <c r="GE1444" s="15"/>
      <c r="GF1444" s="20"/>
      <c r="GG1444" s="170"/>
    </row>
    <row r="1445" spans="1:189" s="2" customFormat="1" ht="15" customHeight="1" x14ac:dyDescent="0.3">
      <c r="A1445" s="17" t="s">
        <v>133</v>
      </c>
      <c r="B1445" s="17" t="s">
        <v>134</v>
      </c>
      <c r="C1445" s="17" t="s">
        <v>464</v>
      </c>
      <c r="D1445" s="17" t="s">
        <v>463</v>
      </c>
      <c r="E1445" s="15" t="str">
        <f t="shared" si="286"/>
        <v>Tai Carreiro</v>
      </c>
      <c r="F1445" s="17" t="s">
        <v>135</v>
      </c>
      <c r="G1445" s="17">
        <v>999922489</v>
      </c>
      <c r="H1445" s="15">
        <f t="shared" si="287"/>
        <v>110.4</v>
      </c>
      <c r="I1445" s="15"/>
      <c r="J1445" s="15"/>
      <c r="K1445" s="16"/>
      <c r="L1445" s="15"/>
      <c r="M1445" s="15"/>
      <c r="N1445" s="15"/>
      <c r="O1445" s="15">
        <f t="shared" si="282"/>
        <v>0</v>
      </c>
      <c r="P1445" s="15">
        <v>0</v>
      </c>
      <c r="Q1445" s="15">
        <f t="shared" si="283"/>
        <v>1</v>
      </c>
      <c r="R1445" s="15">
        <v>0</v>
      </c>
      <c r="S1445" s="15">
        <v>0</v>
      </c>
      <c r="T1445" s="15">
        <f t="shared" si="284"/>
        <v>20.399999999999999</v>
      </c>
      <c r="U1445" s="15">
        <f t="shared" si="285"/>
        <v>0</v>
      </c>
      <c r="V1445" s="15"/>
      <c r="W1445" s="15"/>
      <c r="X1445" s="15"/>
      <c r="Y1445" s="15"/>
      <c r="Z1445" s="16"/>
      <c r="AA1445" s="15"/>
      <c r="AB1445" s="24"/>
      <c r="AC1445" s="15"/>
      <c r="AD1445" s="15"/>
      <c r="AE1445" s="15"/>
      <c r="AF1445" s="15"/>
      <c r="AG1445" s="15"/>
      <c r="AH1445" s="24"/>
      <c r="AI1445" s="15"/>
      <c r="AJ1445" s="15"/>
      <c r="AK1445" s="15"/>
      <c r="AL1445" s="15"/>
      <c r="AM1445" s="15"/>
      <c r="AN1445" s="24"/>
      <c r="AO1445" s="15"/>
      <c r="AP1445" s="24"/>
      <c r="AQ1445" s="15"/>
      <c r="AR1445" s="24"/>
      <c r="AS1445" s="15"/>
      <c r="AT1445" s="24"/>
      <c r="AU1445" s="15"/>
      <c r="AV1445" s="24"/>
      <c r="AW1445" s="15"/>
      <c r="AX1445" s="24"/>
      <c r="AY1445" s="15"/>
      <c r="AZ1445" s="15"/>
      <c r="BA1445" s="15"/>
      <c r="BB1445" s="15"/>
      <c r="BC1445" s="15"/>
      <c r="BD1445" s="15"/>
      <c r="BE1445" s="15"/>
      <c r="BF1445" s="24"/>
      <c r="BG1445" s="15"/>
      <c r="BH1445" s="24"/>
      <c r="BI1445" s="15"/>
      <c r="BJ1445" s="24"/>
      <c r="BK1445" s="15"/>
      <c r="BL1445" s="24"/>
      <c r="BM1445" s="15"/>
      <c r="BN1445" s="24"/>
      <c r="BO1445" s="15"/>
      <c r="BP1445" s="24"/>
      <c r="BQ1445" s="15"/>
      <c r="BR1445" s="24"/>
      <c r="BS1445" s="15"/>
      <c r="BT1445" s="24"/>
      <c r="BU1445" s="15"/>
      <c r="BV1445" s="24"/>
      <c r="BW1445" s="15"/>
      <c r="BX1445" s="24"/>
      <c r="BY1445" s="15"/>
      <c r="BZ1445" s="24"/>
      <c r="CA1445" s="15"/>
      <c r="CB1445" s="24"/>
      <c r="CC1445" s="15"/>
      <c r="CD1445" s="24"/>
      <c r="CE1445" s="15"/>
      <c r="CF1445" s="24"/>
      <c r="CG1445" s="15"/>
      <c r="CH1445" s="25"/>
      <c r="CI1445" s="15"/>
      <c r="CJ1445" s="25"/>
      <c r="CK1445" s="15"/>
      <c r="CL1445" s="25"/>
      <c r="CM1445" s="15"/>
      <c r="CN1445" s="25"/>
      <c r="CO1445" s="15"/>
      <c r="CP1445" s="25"/>
      <c r="CQ1445" s="15"/>
      <c r="CR1445" s="25"/>
      <c r="CS1445" s="15">
        <f t="shared" si="288"/>
        <v>0</v>
      </c>
      <c r="CT1445" s="15">
        <f t="shared" si="289"/>
        <v>90</v>
      </c>
      <c r="CU1445" s="15">
        <f t="shared" si="290"/>
        <v>1</v>
      </c>
      <c r="CV1445" s="15">
        <f t="shared" si="291"/>
        <v>0</v>
      </c>
      <c r="CW1445" s="15"/>
      <c r="CX1445" s="15"/>
      <c r="CY1445" s="15">
        <f t="shared" si="292"/>
        <v>0</v>
      </c>
      <c r="CZ1445" s="15">
        <f>GG1445</f>
        <v>0</v>
      </c>
      <c r="DA1445" s="19"/>
      <c r="DB1445" s="17"/>
      <c r="DC1445" s="17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7"/>
      <c r="DQ1445" s="17"/>
      <c r="DR1445" s="17"/>
      <c r="DS1445" s="17"/>
      <c r="DT1445" s="17"/>
      <c r="DU1445" s="17">
        <v>60</v>
      </c>
      <c r="DV1445" s="17"/>
      <c r="DW1445" s="15"/>
      <c r="DX1445" s="20"/>
      <c r="DY1445" s="15"/>
      <c r="DZ1445" s="20"/>
      <c r="EA1445" s="15"/>
      <c r="EB1445" s="20"/>
      <c r="EC1445" s="15">
        <v>20.399999999999999</v>
      </c>
      <c r="ED1445" s="20" t="s">
        <v>129</v>
      </c>
      <c r="EE1445" s="15"/>
      <c r="EF1445" s="20"/>
      <c r="EG1445" s="15"/>
      <c r="EH1445" s="20"/>
      <c r="EI1445" s="15"/>
      <c r="EJ1445" s="20"/>
      <c r="EK1445" s="15"/>
      <c r="EL1445" s="20"/>
      <c r="EM1445" s="15"/>
      <c r="EN1445" s="20"/>
      <c r="EO1445" s="15"/>
      <c r="EP1445" s="20"/>
      <c r="EQ1445" s="17"/>
      <c r="ER1445" s="20"/>
      <c r="ES1445" s="15"/>
      <c r="ET1445" s="20"/>
      <c r="EU1445" s="15"/>
      <c r="EV1445" s="20"/>
      <c r="EW1445" s="15"/>
      <c r="EX1445" s="20"/>
      <c r="EY1445" s="15"/>
      <c r="EZ1445" s="20"/>
      <c r="FA1445" s="15"/>
      <c r="FB1445" s="20"/>
      <c r="FC1445" s="15"/>
      <c r="FD1445" s="20"/>
      <c r="FE1445" s="15"/>
      <c r="FF1445" s="20"/>
      <c r="FG1445" s="15"/>
      <c r="FH1445" s="20"/>
      <c r="FI1445" s="15">
        <v>90</v>
      </c>
      <c r="FJ1445" s="20">
        <v>2</v>
      </c>
      <c r="FK1445" s="15"/>
      <c r="FL1445" s="20"/>
      <c r="FM1445" s="15"/>
      <c r="FN1445" s="20"/>
      <c r="FO1445" s="15"/>
      <c r="FP1445" s="20"/>
      <c r="FQ1445" s="15"/>
      <c r="FR1445" s="20"/>
      <c r="FS1445" s="15"/>
      <c r="FT1445" s="20"/>
      <c r="FU1445" s="15"/>
      <c r="FV1445" s="20"/>
      <c r="FW1445" s="15"/>
      <c r="FX1445" s="20"/>
      <c r="FY1445" s="15"/>
      <c r="FZ1445" s="20"/>
      <c r="GA1445" s="15"/>
      <c r="GB1445" s="20"/>
      <c r="GC1445" s="15"/>
      <c r="GD1445" s="20"/>
      <c r="GE1445" s="15"/>
      <c r="GF1445" s="20"/>
      <c r="GG1445" s="170"/>
    </row>
    <row r="1446" spans="1:189" s="2" customFormat="1" ht="15" customHeight="1" x14ac:dyDescent="0.3">
      <c r="A1446" s="17" t="s">
        <v>130</v>
      </c>
      <c r="B1446" s="17" t="s">
        <v>134</v>
      </c>
      <c r="C1446" s="17" t="s">
        <v>375</v>
      </c>
      <c r="D1446" s="17" t="s">
        <v>463</v>
      </c>
      <c r="E1446" s="15" t="str">
        <f t="shared" si="286"/>
        <v>Michael Carreiro</v>
      </c>
      <c r="F1446" s="17" t="s">
        <v>135</v>
      </c>
      <c r="G1446" s="17">
        <v>999922490</v>
      </c>
      <c r="H1446" s="15">
        <f t="shared" si="287"/>
        <v>81</v>
      </c>
      <c r="I1446" s="15"/>
      <c r="J1446" s="15"/>
      <c r="K1446" s="16"/>
      <c r="L1446" s="15"/>
      <c r="M1446" s="15"/>
      <c r="N1446" s="15"/>
      <c r="O1446" s="15">
        <f t="shared" si="282"/>
        <v>0</v>
      </c>
      <c r="P1446" s="15">
        <v>0</v>
      </c>
      <c r="Q1446" s="15">
        <f t="shared" si="283"/>
        <v>1</v>
      </c>
      <c r="R1446" s="15">
        <v>0</v>
      </c>
      <c r="S1446" s="15">
        <v>0</v>
      </c>
      <c r="T1446" s="15">
        <f t="shared" si="284"/>
        <v>36</v>
      </c>
      <c r="U1446" s="15">
        <f t="shared" si="285"/>
        <v>0</v>
      </c>
      <c r="V1446" s="15"/>
      <c r="W1446" s="15"/>
      <c r="X1446" s="15"/>
      <c r="Y1446" s="15"/>
      <c r="Z1446" s="16"/>
      <c r="AA1446" s="15"/>
      <c r="AB1446" s="24"/>
      <c r="AC1446" s="15"/>
      <c r="AD1446" s="15"/>
      <c r="AE1446" s="15"/>
      <c r="AF1446" s="15"/>
      <c r="AG1446" s="15"/>
      <c r="AH1446" s="24"/>
      <c r="AI1446" s="15"/>
      <c r="AJ1446" s="15"/>
      <c r="AK1446" s="15"/>
      <c r="AL1446" s="15"/>
      <c r="AM1446" s="15"/>
      <c r="AN1446" s="24"/>
      <c r="AO1446" s="15"/>
      <c r="AP1446" s="24"/>
      <c r="AQ1446" s="15"/>
      <c r="AR1446" s="24"/>
      <c r="AS1446" s="15"/>
      <c r="AT1446" s="24"/>
      <c r="AU1446" s="15"/>
      <c r="AV1446" s="24"/>
      <c r="AW1446" s="15"/>
      <c r="AX1446" s="24"/>
      <c r="AY1446" s="15"/>
      <c r="AZ1446" s="15"/>
      <c r="BA1446" s="15"/>
      <c r="BB1446" s="15"/>
      <c r="BC1446" s="15"/>
      <c r="BD1446" s="15"/>
      <c r="BE1446" s="15"/>
      <c r="BF1446" s="24"/>
      <c r="BG1446" s="15"/>
      <c r="BH1446" s="24"/>
      <c r="BI1446" s="15"/>
      <c r="BJ1446" s="24"/>
      <c r="BK1446" s="15"/>
      <c r="BL1446" s="24"/>
      <c r="BM1446" s="15"/>
      <c r="BN1446" s="24"/>
      <c r="BO1446" s="15"/>
      <c r="BP1446" s="24"/>
      <c r="BQ1446" s="15"/>
      <c r="BR1446" s="24"/>
      <c r="BS1446" s="15"/>
      <c r="BT1446" s="24"/>
      <c r="BU1446" s="15"/>
      <c r="BV1446" s="24"/>
      <c r="BW1446" s="15"/>
      <c r="BX1446" s="24"/>
      <c r="BY1446" s="15"/>
      <c r="BZ1446" s="24"/>
      <c r="CA1446" s="15"/>
      <c r="CB1446" s="24"/>
      <c r="CC1446" s="15"/>
      <c r="CD1446" s="24"/>
      <c r="CE1446" s="15"/>
      <c r="CF1446" s="24"/>
      <c r="CG1446" s="15"/>
      <c r="CH1446" s="25"/>
      <c r="CI1446" s="15"/>
      <c r="CJ1446" s="25"/>
      <c r="CK1446" s="15"/>
      <c r="CL1446" s="25"/>
      <c r="CM1446" s="15"/>
      <c r="CN1446" s="25"/>
      <c r="CO1446" s="15"/>
      <c r="CP1446" s="25"/>
      <c r="CQ1446" s="15"/>
      <c r="CR1446" s="25"/>
      <c r="CS1446" s="15">
        <f t="shared" si="288"/>
        <v>0</v>
      </c>
      <c r="CT1446" s="15">
        <f t="shared" si="289"/>
        <v>45</v>
      </c>
      <c r="CU1446" s="15">
        <f t="shared" si="290"/>
        <v>1</v>
      </c>
      <c r="CV1446" s="15">
        <f t="shared" si="291"/>
        <v>0</v>
      </c>
      <c r="CW1446" s="15"/>
      <c r="CX1446" s="15"/>
      <c r="CY1446" s="15">
        <f t="shared" si="292"/>
        <v>0</v>
      </c>
      <c r="CZ1446" s="15">
        <f>GG1446</f>
        <v>0</v>
      </c>
      <c r="DA1446" s="19"/>
      <c r="DB1446" s="17"/>
      <c r="DC1446" s="17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7"/>
      <c r="DQ1446" s="17"/>
      <c r="DR1446" s="17"/>
      <c r="DS1446" s="17"/>
      <c r="DT1446" s="17"/>
      <c r="DU1446" s="17">
        <v>30</v>
      </c>
      <c r="DV1446" s="17"/>
      <c r="DW1446" s="15"/>
      <c r="DX1446" s="20"/>
      <c r="DY1446" s="15"/>
      <c r="DZ1446" s="20"/>
      <c r="EA1446" s="15"/>
      <c r="EB1446" s="20"/>
      <c r="EC1446" s="15">
        <v>36</v>
      </c>
      <c r="ED1446" s="20">
        <v>4</v>
      </c>
      <c r="EE1446" s="15"/>
      <c r="EF1446" s="20"/>
      <c r="EG1446" s="15"/>
      <c r="EH1446" s="20"/>
      <c r="EI1446" s="15"/>
      <c r="EJ1446" s="20"/>
      <c r="EK1446" s="15"/>
      <c r="EL1446" s="20"/>
      <c r="EM1446" s="15"/>
      <c r="EN1446" s="20"/>
      <c r="EO1446" s="15"/>
      <c r="EP1446" s="20"/>
      <c r="EQ1446" s="17"/>
      <c r="ER1446" s="20"/>
      <c r="ES1446" s="15"/>
      <c r="ET1446" s="20"/>
      <c r="EU1446" s="15"/>
      <c r="EV1446" s="20"/>
      <c r="EW1446" s="15"/>
      <c r="EX1446" s="20"/>
      <c r="EY1446" s="15"/>
      <c r="EZ1446" s="20"/>
      <c r="FA1446" s="15"/>
      <c r="FB1446" s="20"/>
      <c r="FC1446" s="15"/>
      <c r="FD1446" s="20"/>
      <c r="FE1446" s="15"/>
      <c r="FF1446" s="20"/>
      <c r="FG1446" s="15"/>
      <c r="FH1446" s="20"/>
      <c r="FI1446" s="15">
        <v>45</v>
      </c>
      <c r="FJ1446" s="20">
        <v>2</v>
      </c>
      <c r="FK1446" s="15"/>
      <c r="FL1446" s="20"/>
      <c r="FM1446" s="15"/>
      <c r="FN1446" s="20"/>
      <c r="FO1446" s="15"/>
      <c r="FP1446" s="20"/>
      <c r="FQ1446" s="15"/>
      <c r="FR1446" s="20"/>
      <c r="FS1446" s="15"/>
      <c r="FT1446" s="20"/>
      <c r="FU1446" s="15"/>
      <c r="FV1446" s="20"/>
      <c r="FW1446" s="15"/>
      <c r="FX1446" s="20"/>
      <c r="FY1446" s="15"/>
      <c r="FZ1446" s="20"/>
      <c r="GA1446" s="15"/>
      <c r="GB1446" s="20"/>
      <c r="GC1446" s="15"/>
      <c r="GD1446" s="20"/>
      <c r="GE1446" s="15"/>
      <c r="GF1446" s="20"/>
      <c r="GG1446" s="170"/>
    </row>
    <row r="1447" spans="1:189" s="2" customFormat="1" ht="15" customHeight="1" x14ac:dyDescent="0.3">
      <c r="A1447" s="17" t="s">
        <v>133</v>
      </c>
      <c r="B1447" s="17" t="s">
        <v>134</v>
      </c>
      <c r="C1447" s="17" t="s">
        <v>1469</v>
      </c>
      <c r="D1447" s="17" t="s">
        <v>1470</v>
      </c>
      <c r="E1447" s="15" t="str">
        <f t="shared" si="286"/>
        <v>Kaizen Nekoba</v>
      </c>
      <c r="F1447" s="17" t="s">
        <v>135</v>
      </c>
      <c r="G1447" s="17">
        <v>999922493</v>
      </c>
      <c r="H1447" s="15">
        <f t="shared" si="287"/>
        <v>25.5</v>
      </c>
      <c r="I1447" s="15"/>
      <c r="J1447" s="17">
        <f>(O1447+P1447+R1447+S1447+T1447+U1447)/2</f>
        <v>25.5</v>
      </c>
      <c r="K1447" s="16"/>
      <c r="L1447" s="15"/>
      <c r="M1447" s="15"/>
      <c r="N1447" s="15"/>
      <c r="O1447" s="15">
        <f t="shared" si="282"/>
        <v>0</v>
      </c>
      <c r="P1447" s="15">
        <v>0</v>
      </c>
      <c r="Q1447" s="15">
        <f t="shared" si="283"/>
        <v>1</v>
      </c>
      <c r="R1447" s="15">
        <v>0</v>
      </c>
      <c r="S1447" s="15">
        <v>0</v>
      </c>
      <c r="T1447" s="15">
        <f t="shared" si="284"/>
        <v>51</v>
      </c>
      <c r="U1447" s="15">
        <f t="shared" si="285"/>
        <v>0</v>
      </c>
      <c r="V1447" s="15"/>
      <c r="W1447" s="15"/>
      <c r="X1447" s="15"/>
      <c r="Y1447" s="15"/>
      <c r="Z1447" s="16"/>
      <c r="AA1447" s="15"/>
      <c r="AB1447" s="24"/>
      <c r="AC1447" s="15"/>
      <c r="AD1447" s="15"/>
      <c r="AE1447" s="15"/>
      <c r="AF1447" s="15"/>
      <c r="AG1447" s="15"/>
      <c r="AH1447" s="24"/>
      <c r="AI1447" s="15"/>
      <c r="AJ1447" s="15"/>
      <c r="AK1447" s="15"/>
      <c r="AL1447" s="15"/>
      <c r="AM1447" s="15"/>
      <c r="AN1447" s="24"/>
      <c r="AO1447" s="15"/>
      <c r="AP1447" s="24"/>
      <c r="AQ1447" s="15"/>
      <c r="AR1447" s="24"/>
      <c r="AS1447" s="15"/>
      <c r="AT1447" s="24"/>
      <c r="AU1447" s="15"/>
      <c r="AV1447" s="24"/>
      <c r="AW1447" s="15"/>
      <c r="AX1447" s="24"/>
      <c r="AY1447" s="15"/>
      <c r="AZ1447" s="15"/>
      <c r="BA1447" s="15"/>
      <c r="BB1447" s="15"/>
      <c r="BC1447" s="15"/>
      <c r="BD1447" s="15"/>
      <c r="BE1447" s="15"/>
      <c r="BF1447" s="24"/>
      <c r="BG1447" s="15"/>
      <c r="BH1447" s="24"/>
      <c r="BI1447" s="15"/>
      <c r="BJ1447" s="24"/>
      <c r="BK1447" s="15"/>
      <c r="BL1447" s="24"/>
      <c r="BM1447" s="15"/>
      <c r="BN1447" s="24"/>
      <c r="BO1447" s="15"/>
      <c r="BP1447" s="24"/>
      <c r="BQ1447" s="15"/>
      <c r="BR1447" s="24"/>
      <c r="BS1447" s="15"/>
      <c r="BT1447" s="24"/>
      <c r="BU1447" s="15"/>
      <c r="BV1447" s="24"/>
      <c r="BW1447" s="15"/>
      <c r="BX1447" s="24"/>
      <c r="BY1447" s="15"/>
      <c r="BZ1447" s="24"/>
      <c r="CA1447" s="15"/>
      <c r="CB1447" s="24"/>
      <c r="CC1447" s="15"/>
      <c r="CD1447" s="24"/>
      <c r="CE1447" s="15"/>
      <c r="CF1447" s="24"/>
      <c r="CG1447" s="15"/>
      <c r="CH1447" s="25"/>
      <c r="CI1447" s="15"/>
      <c r="CJ1447" s="25"/>
      <c r="CK1447" s="15"/>
      <c r="CL1447" s="25"/>
      <c r="CM1447" s="15"/>
      <c r="CN1447" s="25"/>
      <c r="CO1447" s="15"/>
      <c r="CP1447" s="25"/>
      <c r="CQ1447" s="15"/>
      <c r="CR1447" s="25"/>
      <c r="CS1447" s="15">
        <f t="shared" si="288"/>
        <v>0</v>
      </c>
      <c r="CT1447" s="15">
        <f t="shared" si="289"/>
        <v>0</v>
      </c>
      <c r="CU1447" s="15">
        <f t="shared" si="290"/>
        <v>0</v>
      </c>
      <c r="CV1447" s="15">
        <f t="shared" si="291"/>
        <v>0</v>
      </c>
      <c r="CW1447" s="15"/>
      <c r="CX1447" s="15"/>
      <c r="CY1447" s="15">
        <f t="shared" si="292"/>
        <v>0</v>
      </c>
      <c r="CZ1447" s="15">
        <f>GG1447</f>
        <v>0</v>
      </c>
      <c r="DA1447" s="19"/>
      <c r="DB1447" s="17"/>
      <c r="DC1447" s="17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7"/>
      <c r="DQ1447" s="17"/>
      <c r="DR1447" s="17"/>
      <c r="DS1447" s="17"/>
      <c r="DT1447" s="17"/>
      <c r="DU1447" s="17">
        <v>90</v>
      </c>
      <c r="DV1447" s="17"/>
      <c r="DW1447" s="15"/>
      <c r="DX1447" s="20"/>
      <c r="DY1447" s="15"/>
      <c r="DZ1447" s="20"/>
      <c r="EA1447" s="15"/>
      <c r="EB1447" s="20"/>
      <c r="EC1447" s="15">
        <v>51</v>
      </c>
      <c r="ED1447" s="20" t="s">
        <v>129</v>
      </c>
      <c r="EE1447" s="15"/>
      <c r="EF1447" s="20"/>
      <c r="EG1447" s="15"/>
      <c r="EH1447" s="20"/>
      <c r="EI1447" s="15"/>
      <c r="EJ1447" s="20"/>
      <c r="EK1447" s="15"/>
      <c r="EL1447" s="20"/>
      <c r="EM1447" s="15"/>
      <c r="EN1447" s="20"/>
      <c r="EO1447" s="15"/>
      <c r="EP1447" s="20"/>
      <c r="EQ1447" s="17"/>
      <c r="ER1447" s="20"/>
      <c r="ES1447" s="15"/>
      <c r="ET1447" s="20"/>
      <c r="EU1447" s="15"/>
      <c r="EV1447" s="20"/>
      <c r="EW1447" s="15"/>
      <c r="EX1447" s="20"/>
      <c r="EY1447" s="15"/>
      <c r="EZ1447" s="20"/>
      <c r="FA1447" s="15"/>
      <c r="FB1447" s="20"/>
      <c r="FC1447" s="15"/>
      <c r="FD1447" s="20"/>
      <c r="FE1447" s="15"/>
      <c r="FF1447" s="20"/>
      <c r="FG1447" s="15"/>
      <c r="FH1447" s="20"/>
      <c r="FI1447" s="15"/>
      <c r="FJ1447" s="20"/>
      <c r="FK1447" s="15"/>
      <c r="FL1447" s="20"/>
      <c r="FM1447" s="15"/>
      <c r="FN1447" s="20"/>
      <c r="FO1447" s="15"/>
      <c r="FP1447" s="20"/>
      <c r="FQ1447" s="15"/>
      <c r="FR1447" s="20"/>
      <c r="FS1447" s="15"/>
      <c r="FT1447" s="20"/>
      <c r="FU1447" s="15"/>
      <c r="FV1447" s="20"/>
      <c r="FW1447" s="15"/>
      <c r="FX1447" s="20"/>
      <c r="FY1447" s="15"/>
      <c r="FZ1447" s="20"/>
      <c r="GA1447" s="15"/>
      <c r="GB1447" s="20"/>
      <c r="GC1447" s="15"/>
      <c r="GD1447" s="20"/>
      <c r="GE1447" s="15"/>
      <c r="GF1447" s="20"/>
      <c r="GG1447" s="170"/>
    </row>
    <row r="1448" spans="1:189" s="2" customFormat="1" ht="15" customHeight="1" x14ac:dyDescent="0.3">
      <c r="A1448" s="15" t="s">
        <v>125</v>
      </c>
      <c r="B1448" s="15" t="s">
        <v>142</v>
      </c>
      <c r="C1448" s="15" t="s">
        <v>227</v>
      </c>
      <c r="D1448" s="15" t="s">
        <v>2120</v>
      </c>
      <c r="E1448" s="15" t="str">
        <f t="shared" si="286"/>
        <v>Daniel Jang</v>
      </c>
      <c r="F1448" s="15" t="s">
        <v>135</v>
      </c>
      <c r="G1448" s="15">
        <v>999922498</v>
      </c>
      <c r="H1448" s="15">
        <f t="shared" si="287"/>
        <v>60</v>
      </c>
      <c r="I1448" s="15"/>
      <c r="J1448" s="15"/>
      <c r="K1448" s="16"/>
      <c r="L1448" s="15"/>
      <c r="M1448" s="15"/>
      <c r="N1448" s="15"/>
      <c r="O1448" s="15">
        <f t="shared" si="282"/>
        <v>0</v>
      </c>
      <c r="P1448" s="15">
        <v>0</v>
      </c>
      <c r="Q1448" s="15">
        <f t="shared" si="283"/>
        <v>0</v>
      </c>
      <c r="R1448" s="15">
        <v>0</v>
      </c>
      <c r="S1448" s="15">
        <v>0</v>
      </c>
      <c r="T1448" s="15">
        <f t="shared" si="284"/>
        <v>0</v>
      </c>
      <c r="U1448" s="15">
        <f t="shared" si="285"/>
        <v>0</v>
      </c>
      <c r="V1448" s="15"/>
      <c r="W1448" s="15"/>
      <c r="X1448" s="15"/>
      <c r="Y1448" s="15"/>
      <c r="Z1448" s="16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>
        <f t="shared" si="288"/>
        <v>0</v>
      </c>
      <c r="CT1448" s="15">
        <f t="shared" si="289"/>
        <v>60</v>
      </c>
      <c r="CU1448" s="15">
        <f t="shared" si="290"/>
        <v>1</v>
      </c>
      <c r="CV1448" s="15">
        <f t="shared" si="291"/>
        <v>0</v>
      </c>
      <c r="CW1448" s="15"/>
      <c r="CX1448" s="15"/>
      <c r="CY1448" s="15">
        <f t="shared" si="292"/>
        <v>0</v>
      </c>
      <c r="CZ1448" s="15">
        <f>GG1448</f>
        <v>0</v>
      </c>
      <c r="DA1448" s="16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20"/>
      <c r="DY1448" s="15"/>
      <c r="DZ1448" s="20"/>
      <c r="EA1448" s="15"/>
      <c r="EB1448" s="20"/>
      <c r="EC1448" s="15"/>
      <c r="ED1448" s="20"/>
      <c r="EE1448" s="15"/>
      <c r="EF1448" s="20"/>
      <c r="EG1448" s="15"/>
      <c r="EH1448" s="20"/>
      <c r="EI1448" s="15"/>
      <c r="EJ1448" s="20"/>
      <c r="EK1448" s="15"/>
      <c r="EL1448" s="20"/>
      <c r="EM1448" s="15"/>
      <c r="EN1448" s="20"/>
      <c r="EO1448" s="15"/>
      <c r="EP1448" s="20"/>
      <c r="EQ1448" s="15"/>
      <c r="ER1448" s="20"/>
      <c r="ES1448" s="15"/>
      <c r="ET1448" s="20"/>
      <c r="EU1448" s="15"/>
      <c r="EV1448" s="20"/>
      <c r="EW1448" s="15"/>
      <c r="EX1448" s="20"/>
      <c r="EY1448" s="15">
        <v>60</v>
      </c>
      <c r="EZ1448" s="20">
        <v>1</v>
      </c>
      <c r="FA1448" s="15"/>
      <c r="FB1448" s="20"/>
      <c r="FC1448" s="15"/>
      <c r="FD1448" s="20"/>
      <c r="FE1448" s="15"/>
      <c r="FF1448" s="20"/>
      <c r="FG1448" s="15"/>
      <c r="FH1448" s="20"/>
      <c r="FI1448" s="15"/>
      <c r="FJ1448" s="20"/>
      <c r="FK1448" s="15"/>
      <c r="FL1448" s="20"/>
      <c r="FM1448" s="15"/>
      <c r="FN1448" s="20"/>
      <c r="FO1448" s="15"/>
      <c r="FP1448" s="20"/>
      <c r="FQ1448" s="15"/>
      <c r="FR1448" s="20"/>
      <c r="FS1448" s="15"/>
      <c r="FT1448" s="20"/>
      <c r="FU1448" s="15"/>
      <c r="FV1448" s="20"/>
      <c r="FW1448" s="15"/>
      <c r="FX1448" s="20"/>
      <c r="FY1448" s="15"/>
      <c r="FZ1448" s="20"/>
      <c r="GA1448" s="15"/>
      <c r="GB1448" s="20"/>
      <c r="GC1448" s="15"/>
      <c r="GD1448" s="20"/>
      <c r="GE1448" s="15"/>
      <c r="GF1448" s="20"/>
      <c r="GG1448" s="170"/>
    </row>
    <row r="1449" spans="1:189" s="2" customFormat="1" ht="15" customHeight="1" x14ac:dyDescent="0.3">
      <c r="A1449" s="15" t="s">
        <v>130</v>
      </c>
      <c r="B1449" s="15" t="s">
        <v>140</v>
      </c>
      <c r="C1449" s="15" t="s">
        <v>1291</v>
      </c>
      <c r="D1449" s="15" t="s">
        <v>1286</v>
      </c>
      <c r="E1449" s="15" t="str">
        <f t="shared" si="286"/>
        <v>Kingsley Liu</v>
      </c>
      <c r="F1449" s="15" t="s">
        <v>135</v>
      </c>
      <c r="G1449" s="15">
        <v>999922500</v>
      </c>
      <c r="H1449" s="15">
        <f t="shared" si="287"/>
        <v>78</v>
      </c>
      <c r="I1449" s="17"/>
      <c r="J1449" s="17"/>
      <c r="K1449" s="21"/>
      <c r="L1449" s="15"/>
      <c r="M1449" s="15"/>
      <c r="N1449" s="15"/>
      <c r="O1449" s="15">
        <f t="shared" si="282"/>
        <v>10</v>
      </c>
      <c r="P1449" s="15">
        <v>0</v>
      </c>
      <c r="Q1449" s="15">
        <f t="shared" si="283"/>
        <v>0</v>
      </c>
      <c r="R1449" s="15">
        <v>0</v>
      </c>
      <c r="S1449" s="15">
        <v>0</v>
      </c>
      <c r="T1449" s="15">
        <f t="shared" si="284"/>
        <v>0</v>
      </c>
      <c r="U1449" s="15">
        <f t="shared" si="285"/>
        <v>0</v>
      </c>
      <c r="V1449" s="15"/>
      <c r="W1449" s="15"/>
      <c r="X1449" s="15"/>
      <c r="Y1449" s="15"/>
      <c r="Z1449" s="21"/>
      <c r="AA1449" s="17"/>
      <c r="AB1449" s="17"/>
      <c r="AC1449" s="17"/>
      <c r="AD1449" s="17"/>
      <c r="AE1449" s="17"/>
      <c r="AF1449" s="24"/>
      <c r="AG1449" s="17"/>
      <c r="AH1449" s="24"/>
      <c r="AI1449" s="17"/>
      <c r="AJ1449" s="24"/>
      <c r="AK1449" s="17"/>
      <c r="AL1449" s="24"/>
      <c r="AM1449" s="17"/>
      <c r="AN1449" s="24"/>
      <c r="AO1449" s="17"/>
      <c r="AP1449" s="24"/>
      <c r="AQ1449" s="17"/>
      <c r="AR1449" s="24"/>
      <c r="AS1449" s="17"/>
      <c r="AT1449" s="24"/>
      <c r="AU1449" s="17"/>
      <c r="AV1449" s="24"/>
      <c r="AW1449" s="17"/>
      <c r="AX1449" s="24"/>
      <c r="AY1449" s="17"/>
      <c r="AZ1449" s="17"/>
      <c r="BA1449" s="17"/>
      <c r="BB1449" s="24"/>
      <c r="BC1449" s="17"/>
      <c r="BD1449" s="24"/>
      <c r="BE1449" s="17"/>
      <c r="BF1449" s="24"/>
      <c r="BG1449" s="17"/>
      <c r="BH1449" s="24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24"/>
      <c r="CQ1449" s="17"/>
      <c r="CR1449" s="24"/>
      <c r="CS1449" s="15">
        <f t="shared" si="288"/>
        <v>0</v>
      </c>
      <c r="CT1449" s="15">
        <f t="shared" si="289"/>
        <v>68</v>
      </c>
      <c r="CU1449" s="15">
        <f t="shared" si="290"/>
        <v>0</v>
      </c>
      <c r="CV1449" s="15">
        <f t="shared" si="291"/>
        <v>0</v>
      </c>
      <c r="CW1449" s="15"/>
      <c r="CX1449" s="15"/>
      <c r="CY1449" s="15">
        <f t="shared" si="292"/>
        <v>0</v>
      </c>
      <c r="CZ1449" s="15">
        <f>GG1449</f>
        <v>0</v>
      </c>
      <c r="DA1449" s="20"/>
      <c r="DB1449" s="17"/>
      <c r="DC1449" s="15"/>
      <c r="DD1449" s="15"/>
      <c r="DE1449" s="15"/>
      <c r="DF1449" s="15"/>
      <c r="DG1449" s="15">
        <f>0.4*30</f>
        <v>12</v>
      </c>
      <c r="DH1449" s="15"/>
      <c r="DI1449" s="15"/>
      <c r="DJ1449" s="15"/>
      <c r="DK1449" s="15"/>
      <c r="DL1449" s="15"/>
      <c r="DM1449" s="15"/>
      <c r="DN1449" s="15"/>
      <c r="DO1449" s="15"/>
      <c r="DP1449" s="17"/>
      <c r="DQ1449" s="15"/>
      <c r="DR1449" s="15"/>
      <c r="DS1449" s="15"/>
      <c r="DT1449" s="15"/>
      <c r="DU1449" s="15"/>
      <c r="DV1449" s="15"/>
      <c r="DW1449" s="15"/>
      <c r="DX1449" s="20"/>
      <c r="DY1449" s="15"/>
      <c r="DZ1449" s="20"/>
      <c r="EA1449" s="15"/>
      <c r="EB1449" s="20"/>
      <c r="EC1449" s="15"/>
      <c r="ED1449" s="20"/>
      <c r="EE1449" s="15"/>
      <c r="EF1449" s="20"/>
      <c r="EG1449" s="15"/>
      <c r="EH1449" s="20"/>
      <c r="EI1449" s="15"/>
      <c r="EJ1449" s="20"/>
      <c r="EK1449" s="15">
        <v>10</v>
      </c>
      <c r="EL1449" s="20">
        <v>1</v>
      </c>
      <c r="EM1449" s="15"/>
      <c r="EN1449" s="20"/>
      <c r="EO1449" s="15"/>
      <c r="EP1449" s="20"/>
      <c r="EQ1449" s="15"/>
      <c r="ER1449" s="20"/>
      <c r="ES1449" s="15"/>
      <c r="ET1449" s="20"/>
      <c r="EU1449" s="15"/>
      <c r="EV1449" s="20"/>
      <c r="EW1449" s="15"/>
      <c r="EX1449" s="20"/>
      <c r="EY1449" s="15"/>
      <c r="EZ1449" s="20"/>
      <c r="FA1449" s="15"/>
      <c r="FB1449" s="20"/>
      <c r="FC1449" s="15"/>
      <c r="FD1449" s="20"/>
      <c r="FE1449" s="15"/>
      <c r="FF1449" s="20"/>
      <c r="FG1449" s="15"/>
      <c r="FH1449" s="20"/>
      <c r="FI1449" s="15"/>
      <c r="FJ1449" s="20"/>
      <c r="FK1449" s="15"/>
      <c r="FL1449" s="20"/>
      <c r="FM1449" s="15"/>
      <c r="FN1449" s="20"/>
      <c r="FO1449" s="15">
        <v>68</v>
      </c>
      <c r="FP1449" s="20"/>
      <c r="FQ1449" s="15"/>
      <c r="FR1449" s="20"/>
      <c r="FS1449" s="15"/>
      <c r="FT1449" s="20"/>
      <c r="FU1449" s="15"/>
      <c r="FV1449" s="20"/>
      <c r="FW1449" s="15"/>
      <c r="FX1449" s="20"/>
      <c r="FY1449" s="15"/>
      <c r="FZ1449" s="20"/>
      <c r="GA1449" s="15"/>
      <c r="GB1449" s="20"/>
      <c r="GC1449" s="15"/>
      <c r="GD1449" s="20"/>
      <c r="GE1449" s="15"/>
      <c r="GF1449" s="20"/>
      <c r="GG1449" s="170"/>
    </row>
    <row r="1450" spans="1:189" s="2" customFormat="1" ht="15" customHeight="1" x14ac:dyDescent="0.3">
      <c r="A1450" s="83" t="s">
        <v>130</v>
      </c>
      <c r="B1450" s="83" t="s">
        <v>126</v>
      </c>
      <c r="C1450" s="83" t="s">
        <v>471</v>
      </c>
      <c r="D1450" s="84" t="s">
        <v>2563</v>
      </c>
      <c r="E1450" s="15" t="str">
        <f t="shared" si="286"/>
        <v>Alex Lohman</v>
      </c>
      <c r="F1450" s="83" t="s">
        <v>135</v>
      </c>
      <c r="G1450" s="83">
        <v>999922505</v>
      </c>
      <c r="H1450" s="15">
        <f t="shared" si="287"/>
        <v>112</v>
      </c>
      <c r="I1450" s="15"/>
      <c r="J1450" s="15"/>
      <c r="K1450" s="16"/>
      <c r="L1450" s="15"/>
      <c r="M1450" s="15"/>
      <c r="N1450" s="15"/>
      <c r="O1450" s="15">
        <f t="shared" si="282"/>
        <v>0</v>
      </c>
      <c r="P1450" s="15">
        <v>0</v>
      </c>
      <c r="Q1450" s="15">
        <f t="shared" si="283"/>
        <v>0</v>
      </c>
      <c r="R1450" s="15">
        <v>0</v>
      </c>
      <c r="S1450" s="15">
        <v>0</v>
      </c>
      <c r="T1450" s="15">
        <f t="shared" si="284"/>
        <v>0</v>
      </c>
      <c r="U1450" s="15">
        <f t="shared" si="285"/>
        <v>0</v>
      </c>
      <c r="V1450" s="15"/>
      <c r="W1450" s="15"/>
      <c r="X1450" s="15"/>
      <c r="Y1450" s="15"/>
      <c r="Z1450" s="16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>
        <f t="shared" si="288"/>
        <v>0</v>
      </c>
      <c r="CT1450" s="15">
        <f t="shared" si="289"/>
        <v>68</v>
      </c>
      <c r="CU1450" s="15">
        <f t="shared" si="290"/>
        <v>1</v>
      </c>
      <c r="CV1450" s="15">
        <f t="shared" si="291"/>
        <v>44</v>
      </c>
      <c r="CW1450" s="15"/>
      <c r="CX1450" s="15"/>
      <c r="CY1450" s="15">
        <f t="shared" si="292"/>
        <v>0</v>
      </c>
      <c r="CZ1450" s="15">
        <f>GG1450</f>
        <v>0</v>
      </c>
      <c r="DA1450" s="16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20"/>
      <c r="DY1450" s="15"/>
      <c r="DZ1450" s="20"/>
      <c r="EA1450" s="15"/>
      <c r="EB1450" s="20"/>
      <c r="EC1450" s="15"/>
      <c r="ED1450" s="20"/>
      <c r="EE1450" s="15"/>
      <c r="EF1450" s="20"/>
      <c r="EG1450" s="15"/>
      <c r="EH1450" s="20"/>
      <c r="EI1450" s="15"/>
      <c r="EJ1450" s="20"/>
      <c r="EK1450" s="15"/>
      <c r="EL1450" s="20"/>
      <c r="EM1450" s="15"/>
      <c r="EN1450" s="20"/>
      <c r="EO1450" s="15"/>
      <c r="EP1450" s="20"/>
      <c r="EQ1450" s="15"/>
      <c r="ER1450" s="20"/>
      <c r="ES1450" s="15">
        <v>68</v>
      </c>
      <c r="ET1450" s="20">
        <v>4</v>
      </c>
      <c r="EU1450" s="15"/>
      <c r="EV1450" s="20"/>
      <c r="EW1450" s="15"/>
      <c r="EX1450" s="20"/>
      <c r="EY1450" s="15"/>
      <c r="EZ1450" s="20"/>
      <c r="FA1450" s="15"/>
      <c r="FB1450" s="20"/>
      <c r="FC1450" s="15"/>
      <c r="FD1450" s="20"/>
      <c r="FE1450" s="15"/>
      <c r="FF1450" s="20"/>
      <c r="FG1450" s="15"/>
      <c r="FH1450" s="20"/>
      <c r="FI1450" s="15"/>
      <c r="FJ1450" s="20"/>
      <c r="FK1450" s="15"/>
      <c r="FL1450" s="20"/>
      <c r="FM1450" s="15"/>
      <c r="FN1450" s="20"/>
      <c r="FO1450" s="15"/>
      <c r="FP1450" s="20"/>
      <c r="FQ1450" s="15"/>
      <c r="FR1450" s="20"/>
      <c r="FS1450" s="15"/>
      <c r="FT1450" s="20"/>
      <c r="FU1450" s="15"/>
      <c r="FV1450" s="20"/>
      <c r="FW1450" s="15"/>
      <c r="FX1450" s="20"/>
      <c r="FY1450" s="15"/>
      <c r="FZ1450" s="20"/>
      <c r="GA1450" s="15"/>
      <c r="GB1450" s="20"/>
      <c r="GC1450" s="15">
        <v>44</v>
      </c>
      <c r="GD1450" s="20" t="s">
        <v>129</v>
      </c>
      <c r="GE1450" s="15"/>
      <c r="GF1450" s="20"/>
      <c r="GG1450" s="170"/>
    </row>
    <row r="1451" spans="1:189" s="2" customFormat="1" ht="15" customHeight="1" x14ac:dyDescent="0.3">
      <c r="A1451" s="17" t="s">
        <v>133</v>
      </c>
      <c r="B1451" s="15" t="s">
        <v>140</v>
      </c>
      <c r="C1451" s="15" t="s">
        <v>1629</v>
      </c>
      <c r="D1451" s="15" t="s">
        <v>1630</v>
      </c>
      <c r="E1451" s="15" t="str">
        <f t="shared" si="286"/>
        <v>Myca Ritrovato</v>
      </c>
      <c r="F1451" s="15" t="s">
        <v>128</v>
      </c>
      <c r="G1451" s="15">
        <v>999922521</v>
      </c>
      <c r="H1451" s="15">
        <f t="shared" si="287"/>
        <v>60</v>
      </c>
      <c r="I1451" s="15"/>
      <c r="J1451" s="17">
        <f>(O1451+P1451+R1451+S1451+T1451+U1451)/2</f>
        <v>0</v>
      </c>
      <c r="K1451" s="16"/>
      <c r="L1451" s="15"/>
      <c r="M1451" s="15"/>
      <c r="N1451" s="15"/>
      <c r="O1451" s="15">
        <f t="shared" ref="O1451:O1514" si="293">SUM(EE1451, EI1451, EK1451, EM1451)</f>
        <v>0</v>
      </c>
      <c r="P1451" s="15">
        <v>0</v>
      </c>
      <c r="Q1451" s="15">
        <f t="shared" ref="Q1451:Q1514" si="294">COUNT(DI1451:DV1451)</f>
        <v>0</v>
      </c>
      <c r="R1451" s="15">
        <v>0</v>
      </c>
      <c r="S1451" s="15">
        <v>0</v>
      </c>
      <c r="T1451" s="15">
        <f t="shared" ref="T1451:T1514" si="295">EC1451</f>
        <v>0</v>
      </c>
      <c r="U1451" s="15">
        <f t="shared" ref="U1451:U1514" si="296">SUM(EG1451)</f>
        <v>0</v>
      </c>
      <c r="V1451" s="15"/>
      <c r="W1451" s="15"/>
      <c r="X1451" s="15"/>
      <c r="Y1451" s="15"/>
      <c r="Z1451" s="16"/>
      <c r="AA1451" s="15"/>
      <c r="AB1451" s="15"/>
      <c r="AC1451" s="15"/>
      <c r="AD1451" s="15"/>
      <c r="AE1451" s="15"/>
      <c r="AF1451" s="24"/>
      <c r="AG1451" s="15"/>
      <c r="AH1451" s="24"/>
      <c r="AI1451" s="15"/>
      <c r="AJ1451" s="24"/>
      <c r="AK1451" s="15"/>
      <c r="AL1451" s="24"/>
      <c r="AM1451" s="15"/>
      <c r="AN1451" s="24"/>
      <c r="AO1451" s="15"/>
      <c r="AP1451" s="24"/>
      <c r="AQ1451" s="15"/>
      <c r="AR1451" s="24"/>
      <c r="AS1451" s="15"/>
      <c r="AT1451" s="24"/>
      <c r="AU1451" s="15"/>
      <c r="AV1451" s="24"/>
      <c r="AW1451" s="15"/>
      <c r="AX1451" s="24"/>
      <c r="AY1451" s="15"/>
      <c r="AZ1451" s="15"/>
      <c r="BA1451" s="15"/>
      <c r="BB1451" s="24"/>
      <c r="BC1451" s="15"/>
      <c r="BD1451" s="24"/>
      <c r="BE1451" s="15"/>
      <c r="BF1451" s="24"/>
      <c r="BG1451" s="15"/>
      <c r="BH1451" s="24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24"/>
      <c r="CQ1451" s="15"/>
      <c r="CR1451" s="24"/>
      <c r="CS1451" s="15">
        <f t="shared" si="288"/>
        <v>0</v>
      </c>
      <c r="CT1451" s="15">
        <f t="shared" si="289"/>
        <v>60</v>
      </c>
      <c r="CU1451" s="15">
        <f t="shared" si="290"/>
        <v>1</v>
      </c>
      <c r="CV1451" s="15">
        <f t="shared" si="291"/>
        <v>0</v>
      </c>
      <c r="CW1451" s="15"/>
      <c r="CX1451" s="15"/>
      <c r="CY1451" s="15">
        <f t="shared" si="292"/>
        <v>0</v>
      </c>
      <c r="CZ1451" s="15">
        <f>GG1451</f>
        <v>0</v>
      </c>
      <c r="DA1451" s="20"/>
      <c r="DB1451" s="17"/>
      <c r="DC1451" s="15"/>
      <c r="DD1451" s="15">
        <f>0.3*68</f>
        <v>20.399999999999999</v>
      </c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7"/>
      <c r="DQ1451" s="15"/>
      <c r="DR1451" s="15"/>
      <c r="DS1451" s="15"/>
      <c r="DT1451" s="15"/>
      <c r="DU1451" s="15"/>
      <c r="DV1451" s="15"/>
      <c r="DW1451" s="15">
        <v>28.4</v>
      </c>
      <c r="DX1451" s="20">
        <v>5</v>
      </c>
      <c r="DY1451" s="15"/>
      <c r="DZ1451" s="20"/>
      <c r="EA1451" s="15"/>
      <c r="EB1451" s="20"/>
      <c r="EC1451" s="15"/>
      <c r="ED1451" s="20"/>
      <c r="EE1451" s="15"/>
      <c r="EF1451" s="20"/>
      <c r="EG1451" s="15"/>
      <c r="EH1451" s="20"/>
      <c r="EI1451" s="15"/>
      <c r="EJ1451" s="20"/>
      <c r="EK1451" s="15"/>
      <c r="EL1451" s="20"/>
      <c r="EM1451" s="15"/>
      <c r="EN1451" s="20"/>
      <c r="EO1451" s="15"/>
      <c r="EP1451" s="20"/>
      <c r="EQ1451" s="15"/>
      <c r="ER1451" s="20"/>
      <c r="ES1451" s="15"/>
      <c r="ET1451" s="20"/>
      <c r="EU1451" s="15"/>
      <c r="EV1451" s="20"/>
      <c r="EW1451" s="15"/>
      <c r="EX1451" s="20"/>
      <c r="EY1451" s="15"/>
      <c r="EZ1451" s="20"/>
      <c r="FA1451" s="15"/>
      <c r="FB1451" s="20"/>
      <c r="FC1451" s="15"/>
      <c r="FD1451" s="20"/>
      <c r="FE1451" s="15"/>
      <c r="FF1451" s="20"/>
      <c r="FG1451" s="15">
        <v>60</v>
      </c>
      <c r="FH1451" s="20">
        <v>1</v>
      </c>
      <c r="FI1451" s="15"/>
      <c r="FJ1451" s="20"/>
      <c r="FK1451" s="15"/>
      <c r="FL1451" s="20"/>
      <c r="FM1451" s="15"/>
      <c r="FN1451" s="20"/>
      <c r="FO1451" s="15"/>
      <c r="FP1451" s="20"/>
      <c r="FQ1451" s="15"/>
      <c r="FR1451" s="20"/>
      <c r="FS1451" s="15"/>
      <c r="FT1451" s="20"/>
      <c r="FU1451" s="15"/>
      <c r="FV1451" s="20"/>
      <c r="FW1451" s="15"/>
      <c r="FX1451" s="20"/>
      <c r="FY1451" s="15"/>
      <c r="FZ1451" s="20"/>
      <c r="GA1451" s="15"/>
      <c r="GB1451" s="20"/>
      <c r="GC1451" s="15"/>
      <c r="GD1451" s="20"/>
      <c r="GE1451" s="15"/>
      <c r="GF1451" s="20"/>
      <c r="GG1451" s="170"/>
    </row>
    <row r="1452" spans="1:189" s="2" customFormat="1" ht="15" customHeight="1" x14ac:dyDescent="0.3">
      <c r="A1452" s="15" t="s">
        <v>133</v>
      </c>
      <c r="B1452" s="15" t="s">
        <v>126</v>
      </c>
      <c r="C1452" s="15" t="s">
        <v>3229</v>
      </c>
      <c r="D1452" s="15" t="s">
        <v>3230</v>
      </c>
      <c r="E1452" s="15" t="str">
        <f t="shared" si="286"/>
        <v>Advisha DWIVEDI</v>
      </c>
      <c r="F1452" s="15" t="s">
        <v>128</v>
      </c>
      <c r="G1452" s="15">
        <v>999922529</v>
      </c>
      <c r="H1452" s="15">
        <f t="shared" si="287"/>
        <v>54</v>
      </c>
      <c r="I1452" s="15"/>
      <c r="J1452" s="15"/>
      <c r="K1452" s="16"/>
      <c r="L1452" s="15"/>
      <c r="M1452" s="15"/>
      <c r="N1452" s="15"/>
      <c r="O1452" s="15">
        <f t="shared" si="293"/>
        <v>0</v>
      </c>
      <c r="P1452" s="15">
        <v>0</v>
      </c>
      <c r="Q1452" s="15">
        <f t="shared" si="294"/>
        <v>0</v>
      </c>
      <c r="R1452" s="15">
        <v>0</v>
      </c>
      <c r="S1452" s="15">
        <v>0</v>
      </c>
      <c r="T1452" s="15">
        <f t="shared" si="295"/>
        <v>0</v>
      </c>
      <c r="U1452" s="15">
        <f t="shared" si="296"/>
        <v>0</v>
      </c>
      <c r="V1452" s="15"/>
      <c r="W1452" s="15"/>
      <c r="X1452" s="15"/>
      <c r="Y1452" s="15"/>
      <c r="Z1452" s="16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>
        <f t="shared" si="288"/>
        <v>0</v>
      </c>
      <c r="CT1452" s="15">
        <f t="shared" si="289"/>
        <v>54</v>
      </c>
      <c r="CU1452" s="15">
        <f t="shared" si="290"/>
        <v>1</v>
      </c>
      <c r="CV1452" s="15">
        <f t="shared" si="291"/>
        <v>0</v>
      </c>
      <c r="CW1452" s="15"/>
      <c r="CX1452" s="15"/>
      <c r="CY1452" s="15">
        <f t="shared" si="292"/>
        <v>0</v>
      </c>
      <c r="CZ1452" s="15">
        <f>GG1452</f>
        <v>0</v>
      </c>
      <c r="DA1452" s="16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20"/>
      <c r="DY1452" s="15"/>
      <c r="DZ1452" s="20"/>
      <c r="EA1452" s="15"/>
      <c r="EB1452" s="20"/>
      <c r="EC1452" s="15"/>
      <c r="ED1452" s="20"/>
      <c r="EE1452" s="15"/>
      <c r="EF1452" s="20"/>
      <c r="EG1452" s="15"/>
      <c r="EH1452" s="20"/>
      <c r="EI1452" s="15"/>
      <c r="EJ1452" s="20"/>
      <c r="EK1452" s="15"/>
      <c r="EL1452" s="20"/>
      <c r="EM1452" s="15"/>
      <c r="EN1452" s="20"/>
      <c r="EO1452" s="15"/>
      <c r="EP1452" s="20"/>
      <c r="EQ1452" s="15"/>
      <c r="ER1452" s="20"/>
      <c r="ES1452" s="15"/>
      <c r="ET1452" s="20"/>
      <c r="EU1452" s="15"/>
      <c r="EV1452" s="20"/>
      <c r="EW1452" s="15"/>
      <c r="EX1452" s="20"/>
      <c r="EY1452" s="15"/>
      <c r="EZ1452" s="20"/>
      <c r="FA1452" s="15"/>
      <c r="FB1452" s="20"/>
      <c r="FC1452" s="15">
        <v>54</v>
      </c>
      <c r="FD1452" s="20">
        <v>7</v>
      </c>
      <c r="FE1452" s="15"/>
      <c r="FF1452" s="20"/>
      <c r="FG1452" s="15"/>
      <c r="FH1452" s="20"/>
      <c r="FI1452" s="15"/>
      <c r="FJ1452" s="20"/>
      <c r="FK1452" s="15"/>
      <c r="FL1452" s="20"/>
      <c r="FM1452" s="15"/>
      <c r="FN1452" s="20"/>
      <c r="FO1452" s="15"/>
      <c r="FP1452" s="20"/>
      <c r="FQ1452" s="15"/>
      <c r="FR1452" s="20"/>
      <c r="FS1452" s="15"/>
      <c r="FT1452" s="20"/>
      <c r="FU1452" s="15"/>
      <c r="FV1452" s="20"/>
      <c r="FW1452" s="15"/>
      <c r="FX1452" s="20"/>
      <c r="FY1452" s="15"/>
      <c r="FZ1452" s="20"/>
      <c r="GA1452" s="15"/>
      <c r="GB1452" s="20"/>
      <c r="GC1452" s="15"/>
      <c r="GD1452" s="20"/>
      <c r="GE1452" s="15"/>
      <c r="GF1452" s="20"/>
      <c r="GG1452" s="170"/>
    </row>
    <row r="1453" spans="1:189" s="2" customFormat="1" ht="15" customHeight="1" x14ac:dyDescent="0.3">
      <c r="A1453" s="17" t="s">
        <v>2903</v>
      </c>
      <c r="B1453" s="17" t="s">
        <v>134</v>
      </c>
      <c r="C1453" s="17" t="s">
        <v>174</v>
      </c>
      <c r="D1453" s="17" t="s">
        <v>1363</v>
      </c>
      <c r="E1453" s="15" t="str">
        <f t="shared" si="286"/>
        <v>Joshua Martinez</v>
      </c>
      <c r="F1453" s="17" t="s">
        <v>135</v>
      </c>
      <c r="G1453" s="17">
        <v>999922540</v>
      </c>
      <c r="H1453" s="15">
        <f t="shared" si="287"/>
        <v>38</v>
      </c>
      <c r="I1453" s="15"/>
      <c r="J1453" s="15"/>
      <c r="K1453" s="16"/>
      <c r="L1453" s="15"/>
      <c r="M1453" s="15"/>
      <c r="N1453" s="15"/>
      <c r="O1453" s="15">
        <f t="shared" si="293"/>
        <v>0</v>
      </c>
      <c r="P1453" s="15">
        <v>0</v>
      </c>
      <c r="Q1453" s="15">
        <f t="shared" si="294"/>
        <v>0</v>
      </c>
      <c r="R1453" s="15">
        <v>0</v>
      </c>
      <c r="S1453" s="15">
        <v>0</v>
      </c>
      <c r="T1453" s="15">
        <f t="shared" si="295"/>
        <v>0</v>
      </c>
      <c r="U1453" s="15">
        <f t="shared" si="296"/>
        <v>0</v>
      </c>
      <c r="V1453" s="15"/>
      <c r="W1453" s="15"/>
      <c r="X1453" s="15"/>
      <c r="Y1453" s="15"/>
      <c r="Z1453" s="16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>
        <f t="shared" si="288"/>
        <v>38</v>
      </c>
      <c r="CT1453" s="15">
        <f t="shared" si="289"/>
        <v>0</v>
      </c>
      <c r="CU1453" s="15">
        <f t="shared" si="290"/>
        <v>0</v>
      </c>
      <c r="CV1453" s="15">
        <f t="shared" si="291"/>
        <v>0</v>
      </c>
      <c r="CW1453" s="15"/>
      <c r="CX1453" s="15"/>
      <c r="CY1453" s="15">
        <f t="shared" si="292"/>
        <v>0</v>
      </c>
      <c r="CZ1453" s="15">
        <f>GG1453</f>
        <v>0</v>
      </c>
      <c r="DA1453" s="16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20"/>
      <c r="DY1453" s="15"/>
      <c r="DZ1453" s="20"/>
      <c r="EA1453" s="15"/>
      <c r="EB1453" s="20"/>
      <c r="EC1453" s="15"/>
      <c r="ED1453" s="20"/>
      <c r="EE1453" s="15"/>
      <c r="EF1453" s="20"/>
      <c r="EG1453" s="15"/>
      <c r="EH1453" s="20"/>
      <c r="EI1453" s="15"/>
      <c r="EJ1453" s="20"/>
      <c r="EK1453" s="15"/>
      <c r="EL1453" s="20"/>
      <c r="EM1453" s="15"/>
      <c r="EN1453" s="20"/>
      <c r="EO1453" s="15"/>
      <c r="EP1453" s="20"/>
      <c r="EQ1453" s="15"/>
      <c r="ER1453" s="20"/>
      <c r="ES1453" s="15"/>
      <c r="ET1453" s="20"/>
      <c r="EU1453" s="15"/>
      <c r="EV1453" s="20"/>
      <c r="EW1453" s="15"/>
      <c r="EX1453" s="20"/>
      <c r="EY1453" s="15"/>
      <c r="EZ1453" s="20"/>
      <c r="FA1453" s="15"/>
      <c r="FB1453" s="20"/>
      <c r="FC1453" s="15"/>
      <c r="FD1453" s="20"/>
      <c r="FE1453" s="15">
        <v>38</v>
      </c>
      <c r="FF1453" s="20" t="s">
        <v>129</v>
      </c>
      <c r="FG1453" s="15"/>
      <c r="FH1453" s="20"/>
      <c r="FI1453" s="15"/>
      <c r="FJ1453" s="20"/>
      <c r="FK1453" s="15"/>
      <c r="FL1453" s="20"/>
      <c r="FM1453" s="15"/>
      <c r="FN1453" s="20"/>
      <c r="FO1453" s="15"/>
      <c r="FP1453" s="20"/>
      <c r="FQ1453" s="15"/>
      <c r="FR1453" s="20"/>
      <c r="FS1453" s="15"/>
      <c r="FT1453" s="20"/>
      <c r="FU1453" s="15"/>
      <c r="FV1453" s="20"/>
      <c r="FW1453" s="15"/>
      <c r="FX1453" s="20"/>
      <c r="FY1453" s="15"/>
      <c r="FZ1453" s="20"/>
      <c r="GA1453" s="15"/>
      <c r="GB1453" s="20"/>
      <c r="GC1453" s="15"/>
      <c r="GD1453" s="20"/>
      <c r="GE1453" s="15"/>
      <c r="GF1453" s="20"/>
      <c r="GG1453" s="170"/>
    </row>
    <row r="1454" spans="1:189" s="2" customFormat="1" ht="15" customHeight="1" x14ac:dyDescent="0.3">
      <c r="A1454" s="17" t="s">
        <v>2903</v>
      </c>
      <c r="B1454" s="17" t="s">
        <v>142</v>
      </c>
      <c r="C1454" s="17" t="s">
        <v>2084</v>
      </c>
      <c r="D1454" s="17" t="s">
        <v>2116</v>
      </c>
      <c r="E1454" s="15" t="str">
        <f t="shared" si="286"/>
        <v>Felicity Bendever</v>
      </c>
      <c r="F1454" s="17" t="s">
        <v>128</v>
      </c>
      <c r="G1454" s="17">
        <v>999922541</v>
      </c>
      <c r="H1454" s="15">
        <f t="shared" si="287"/>
        <v>38</v>
      </c>
      <c r="I1454" s="15"/>
      <c r="J1454" s="15"/>
      <c r="K1454" s="16"/>
      <c r="L1454" s="15"/>
      <c r="M1454" s="15"/>
      <c r="N1454" s="15"/>
      <c r="O1454" s="15">
        <f t="shared" si="293"/>
        <v>0</v>
      </c>
      <c r="P1454" s="15">
        <v>0</v>
      </c>
      <c r="Q1454" s="15">
        <f t="shared" si="294"/>
        <v>0</v>
      </c>
      <c r="R1454" s="15">
        <v>0</v>
      </c>
      <c r="S1454" s="15">
        <v>0</v>
      </c>
      <c r="T1454" s="15">
        <f t="shared" si="295"/>
        <v>0</v>
      </c>
      <c r="U1454" s="15">
        <f t="shared" si="296"/>
        <v>0</v>
      </c>
      <c r="V1454" s="15"/>
      <c r="W1454" s="15"/>
      <c r="X1454" s="15"/>
      <c r="Y1454" s="15"/>
      <c r="Z1454" s="16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>
        <f t="shared" si="288"/>
        <v>38</v>
      </c>
      <c r="CT1454" s="15">
        <f t="shared" si="289"/>
        <v>0</v>
      </c>
      <c r="CU1454" s="15">
        <f t="shared" si="290"/>
        <v>0</v>
      </c>
      <c r="CV1454" s="15">
        <f t="shared" si="291"/>
        <v>0</v>
      </c>
      <c r="CW1454" s="15"/>
      <c r="CX1454" s="15"/>
      <c r="CY1454" s="15">
        <f t="shared" si="292"/>
        <v>0</v>
      </c>
      <c r="CZ1454" s="15">
        <f>GG1454</f>
        <v>0</v>
      </c>
      <c r="DA1454" s="16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20"/>
      <c r="DY1454" s="15"/>
      <c r="DZ1454" s="20"/>
      <c r="EA1454" s="15"/>
      <c r="EB1454" s="20"/>
      <c r="EC1454" s="15"/>
      <c r="ED1454" s="20"/>
      <c r="EE1454" s="15"/>
      <c r="EF1454" s="20"/>
      <c r="EG1454" s="15"/>
      <c r="EH1454" s="20"/>
      <c r="EI1454" s="15"/>
      <c r="EJ1454" s="20"/>
      <c r="EK1454" s="15"/>
      <c r="EL1454" s="20"/>
      <c r="EM1454" s="15"/>
      <c r="EN1454" s="20"/>
      <c r="EO1454" s="15"/>
      <c r="EP1454" s="20"/>
      <c r="EQ1454" s="15"/>
      <c r="ER1454" s="20"/>
      <c r="ES1454" s="15"/>
      <c r="ET1454" s="20"/>
      <c r="EU1454" s="15"/>
      <c r="EV1454" s="20"/>
      <c r="EW1454" s="15"/>
      <c r="EX1454" s="20"/>
      <c r="EY1454" s="15"/>
      <c r="EZ1454" s="20"/>
      <c r="FA1454" s="15"/>
      <c r="FB1454" s="20"/>
      <c r="FC1454" s="15"/>
      <c r="FD1454" s="20"/>
      <c r="FE1454" s="15">
        <v>38</v>
      </c>
      <c r="FF1454" s="20" t="s">
        <v>129</v>
      </c>
      <c r="FG1454" s="15"/>
      <c r="FH1454" s="20"/>
      <c r="FI1454" s="15"/>
      <c r="FJ1454" s="20"/>
      <c r="FK1454" s="15"/>
      <c r="FL1454" s="20"/>
      <c r="FM1454" s="15"/>
      <c r="FN1454" s="20"/>
      <c r="FO1454" s="15"/>
      <c r="FP1454" s="20"/>
      <c r="FQ1454" s="15"/>
      <c r="FR1454" s="20"/>
      <c r="FS1454" s="15"/>
      <c r="FT1454" s="20"/>
      <c r="FU1454" s="15"/>
      <c r="FV1454" s="20"/>
      <c r="FW1454" s="15"/>
      <c r="FX1454" s="20"/>
      <c r="FY1454" s="15"/>
      <c r="FZ1454" s="20"/>
      <c r="GA1454" s="15"/>
      <c r="GB1454" s="20"/>
      <c r="GC1454" s="15"/>
      <c r="GD1454" s="20"/>
      <c r="GE1454" s="15"/>
      <c r="GF1454" s="20"/>
      <c r="GG1454" s="170"/>
    </row>
    <row r="1455" spans="1:189" s="2" customFormat="1" ht="15" customHeight="1" x14ac:dyDescent="0.3">
      <c r="A1455" s="15" t="s">
        <v>146</v>
      </c>
      <c r="B1455" s="15" t="s">
        <v>142</v>
      </c>
      <c r="C1455" s="15" t="s">
        <v>299</v>
      </c>
      <c r="D1455" s="15" t="s">
        <v>300</v>
      </c>
      <c r="E1455" s="15" t="str">
        <f t="shared" si="286"/>
        <v>Frances Bai</v>
      </c>
      <c r="F1455" s="15" t="s">
        <v>128</v>
      </c>
      <c r="G1455" s="15">
        <v>999922542</v>
      </c>
      <c r="H1455" s="15">
        <f t="shared" si="287"/>
        <v>361</v>
      </c>
      <c r="I1455" s="17"/>
      <c r="J1455" s="17"/>
      <c r="K1455" s="21"/>
      <c r="L1455" s="15"/>
      <c r="M1455" s="15"/>
      <c r="N1455" s="15"/>
      <c r="O1455" s="15">
        <f t="shared" si="293"/>
        <v>0</v>
      </c>
      <c r="P1455" s="15">
        <v>0</v>
      </c>
      <c r="Q1455" s="15">
        <f t="shared" si="294"/>
        <v>1</v>
      </c>
      <c r="R1455" s="15">
        <v>0</v>
      </c>
      <c r="S1455" s="15">
        <v>0</v>
      </c>
      <c r="T1455" s="15">
        <f t="shared" si="295"/>
        <v>36</v>
      </c>
      <c r="U1455" s="15">
        <f t="shared" si="296"/>
        <v>40</v>
      </c>
      <c r="V1455" s="15"/>
      <c r="W1455" s="15"/>
      <c r="X1455" s="15"/>
      <c r="Y1455" s="15"/>
      <c r="Z1455" s="21"/>
      <c r="AA1455" s="17"/>
      <c r="AB1455" s="17"/>
      <c r="AC1455" s="17"/>
      <c r="AD1455" s="17"/>
      <c r="AE1455" s="17"/>
      <c r="AF1455" s="24"/>
      <c r="AG1455" s="17"/>
      <c r="AH1455" s="24"/>
      <c r="AI1455" s="17"/>
      <c r="AJ1455" s="24"/>
      <c r="AK1455" s="17"/>
      <c r="AL1455" s="24"/>
      <c r="AM1455" s="17"/>
      <c r="AN1455" s="24"/>
      <c r="AO1455" s="17"/>
      <c r="AP1455" s="24"/>
      <c r="AQ1455" s="17"/>
      <c r="AR1455" s="24"/>
      <c r="AS1455" s="17"/>
      <c r="AT1455" s="24"/>
      <c r="AU1455" s="17"/>
      <c r="AV1455" s="24"/>
      <c r="AW1455" s="17"/>
      <c r="AX1455" s="24"/>
      <c r="AY1455" s="17"/>
      <c r="AZ1455" s="17"/>
      <c r="BA1455" s="17"/>
      <c r="BB1455" s="24"/>
      <c r="BC1455" s="17"/>
      <c r="BD1455" s="24"/>
      <c r="BE1455" s="17"/>
      <c r="BF1455" s="24"/>
      <c r="BG1455" s="17"/>
      <c r="BH1455" s="24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24"/>
      <c r="CQ1455" s="17"/>
      <c r="CR1455" s="24"/>
      <c r="CS1455" s="15">
        <f t="shared" si="288"/>
        <v>0</v>
      </c>
      <c r="CT1455" s="15">
        <f t="shared" si="289"/>
        <v>180</v>
      </c>
      <c r="CU1455" s="15">
        <f t="shared" si="290"/>
        <v>1</v>
      </c>
      <c r="CV1455" s="15">
        <f t="shared" si="291"/>
        <v>105</v>
      </c>
      <c r="CW1455" s="15"/>
      <c r="CX1455" s="15"/>
      <c r="CY1455" s="15">
        <f t="shared" si="292"/>
        <v>0</v>
      </c>
      <c r="CZ1455" s="15">
        <f>GG1455</f>
        <v>0</v>
      </c>
      <c r="DA1455" s="20"/>
      <c r="DB1455" s="17"/>
      <c r="DC1455" s="15"/>
      <c r="DD1455" s="15"/>
      <c r="DE1455" s="15"/>
      <c r="DF1455" s="15"/>
      <c r="DG1455" s="15">
        <v>60</v>
      </c>
      <c r="DH1455" s="15"/>
      <c r="DI1455" s="15">
        <v>60</v>
      </c>
      <c r="DJ1455" s="15"/>
      <c r="DK1455" s="15"/>
      <c r="DL1455" s="15"/>
      <c r="DM1455" s="15"/>
      <c r="DN1455" s="15"/>
      <c r="DO1455" s="15"/>
      <c r="DP1455" s="17"/>
      <c r="DQ1455" s="15"/>
      <c r="DR1455" s="15"/>
      <c r="DS1455" s="15"/>
      <c r="DT1455" s="15"/>
      <c r="DU1455" s="15"/>
      <c r="DV1455" s="15"/>
      <c r="DW1455" s="15">
        <v>56</v>
      </c>
      <c r="DX1455" s="20">
        <v>1</v>
      </c>
      <c r="DY1455" s="15"/>
      <c r="DZ1455" s="20"/>
      <c r="EA1455" s="15"/>
      <c r="EB1455" s="20"/>
      <c r="EC1455" s="15">
        <v>36</v>
      </c>
      <c r="ED1455" s="20">
        <v>3</v>
      </c>
      <c r="EE1455" s="15"/>
      <c r="EF1455" s="20"/>
      <c r="EG1455" s="15">
        <v>40</v>
      </c>
      <c r="EH1455" s="20">
        <v>1</v>
      </c>
      <c r="EI1455" s="15"/>
      <c r="EJ1455" s="20"/>
      <c r="EK1455" s="15"/>
      <c r="EL1455" s="20"/>
      <c r="EM1455" s="15"/>
      <c r="EN1455" s="20"/>
      <c r="EO1455" s="15"/>
      <c r="EP1455" s="20"/>
      <c r="EQ1455" s="15"/>
      <c r="ER1455" s="20"/>
      <c r="ES1455" s="15"/>
      <c r="ET1455" s="20"/>
      <c r="EU1455" s="15"/>
      <c r="EV1455" s="20"/>
      <c r="EW1455" s="15"/>
      <c r="EX1455" s="20"/>
      <c r="EY1455" s="15">
        <v>90</v>
      </c>
      <c r="EZ1455" s="20">
        <v>2</v>
      </c>
      <c r="FA1455" s="15"/>
      <c r="FB1455" s="20"/>
      <c r="FC1455" s="15"/>
      <c r="FD1455" s="20"/>
      <c r="FE1455" s="15"/>
      <c r="FF1455" s="20"/>
      <c r="FG1455" s="15"/>
      <c r="FH1455" s="20"/>
      <c r="FI1455" s="15"/>
      <c r="FJ1455" s="20"/>
      <c r="FK1455" s="15"/>
      <c r="FL1455" s="20"/>
      <c r="FM1455" s="15"/>
      <c r="FN1455" s="20"/>
      <c r="FO1455" s="15">
        <v>90</v>
      </c>
      <c r="FP1455" s="20"/>
      <c r="FQ1455" s="15"/>
      <c r="FR1455" s="20"/>
      <c r="FS1455" s="15"/>
      <c r="FT1455" s="20"/>
      <c r="FU1455" s="15"/>
      <c r="FV1455" s="20"/>
      <c r="FW1455" s="15"/>
      <c r="FX1455" s="20"/>
      <c r="FY1455" s="15"/>
      <c r="FZ1455" s="20"/>
      <c r="GA1455" s="15"/>
      <c r="GB1455" s="20"/>
      <c r="GC1455" s="15"/>
      <c r="GD1455" s="20"/>
      <c r="GE1455" s="15">
        <v>105</v>
      </c>
      <c r="GF1455" s="20">
        <v>2</v>
      </c>
      <c r="GG1455" s="170"/>
    </row>
    <row r="1456" spans="1:189" s="2" customFormat="1" ht="15" customHeight="1" x14ac:dyDescent="0.3">
      <c r="A1456" s="15" t="s">
        <v>130</v>
      </c>
      <c r="B1456" s="15" t="s">
        <v>134</v>
      </c>
      <c r="C1456" s="15" t="s">
        <v>155</v>
      </c>
      <c r="D1456" s="15" t="s">
        <v>917</v>
      </c>
      <c r="E1456" s="15" t="str">
        <f t="shared" si="286"/>
        <v>Amelia Harripersad Aravena</v>
      </c>
      <c r="F1456" s="15" t="s">
        <v>128</v>
      </c>
      <c r="G1456" s="15">
        <v>999922545</v>
      </c>
      <c r="H1456" s="15">
        <f t="shared" si="287"/>
        <v>328.3</v>
      </c>
      <c r="I1456" s="17"/>
      <c r="J1456" s="17">
        <f>(O1456+P1456+R1456+S1456+T1456+U1456)/2</f>
        <v>43.3</v>
      </c>
      <c r="K1456" s="21"/>
      <c r="L1456" s="15"/>
      <c r="M1456" s="15"/>
      <c r="N1456" s="15"/>
      <c r="O1456" s="15">
        <f t="shared" si="293"/>
        <v>0</v>
      </c>
      <c r="P1456" s="15">
        <v>0</v>
      </c>
      <c r="Q1456" s="15">
        <f t="shared" si="294"/>
        <v>1</v>
      </c>
      <c r="R1456" s="15">
        <v>0</v>
      </c>
      <c r="S1456" s="15">
        <v>0</v>
      </c>
      <c r="T1456" s="15">
        <f t="shared" si="295"/>
        <v>64</v>
      </c>
      <c r="U1456" s="15">
        <f t="shared" si="296"/>
        <v>22.6</v>
      </c>
      <c r="V1456" s="15"/>
      <c r="W1456" s="15"/>
      <c r="X1456" s="15"/>
      <c r="Y1456" s="15"/>
      <c r="Z1456" s="21"/>
      <c r="AA1456" s="17"/>
      <c r="AB1456" s="17"/>
      <c r="AC1456" s="17"/>
      <c r="AD1456" s="17"/>
      <c r="AE1456" s="17"/>
      <c r="AF1456" s="24"/>
      <c r="AG1456" s="17"/>
      <c r="AH1456" s="24"/>
      <c r="AI1456" s="17"/>
      <c r="AJ1456" s="24"/>
      <c r="AK1456" s="17"/>
      <c r="AL1456" s="24"/>
      <c r="AM1456" s="17"/>
      <c r="AN1456" s="24"/>
      <c r="AO1456" s="17"/>
      <c r="AP1456" s="24"/>
      <c r="AQ1456" s="17"/>
      <c r="AR1456" s="24"/>
      <c r="AS1456" s="17"/>
      <c r="AT1456" s="24"/>
      <c r="AU1456" s="17"/>
      <c r="AV1456" s="24"/>
      <c r="AW1456" s="17"/>
      <c r="AX1456" s="24"/>
      <c r="AY1456" s="17"/>
      <c r="AZ1456" s="17"/>
      <c r="BA1456" s="17"/>
      <c r="BB1456" s="24"/>
      <c r="BC1456" s="17"/>
      <c r="BD1456" s="24"/>
      <c r="BE1456" s="17"/>
      <c r="BF1456" s="24"/>
      <c r="BG1456" s="17"/>
      <c r="BH1456" s="24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24"/>
      <c r="CQ1456" s="17"/>
      <c r="CR1456" s="24"/>
      <c r="CS1456" s="15">
        <f t="shared" si="288"/>
        <v>0</v>
      </c>
      <c r="CT1456" s="15">
        <f t="shared" si="289"/>
        <v>180</v>
      </c>
      <c r="CU1456" s="15">
        <f t="shared" si="290"/>
        <v>1</v>
      </c>
      <c r="CV1456" s="15">
        <f t="shared" si="291"/>
        <v>105</v>
      </c>
      <c r="CW1456" s="15"/>
      <c r="CX1456" s="15"/>
      <c r="CY1456" s="15">
        <f t="shared" si="292"/>
        <v>0</v>
      </c>
      <c r="CZ1456" s="15">
        <f>GG1456</f>
        <v>0</v>
      </c>
      <c r="DA1456" s="20"/>
      <c r="DB1456" s="17"/>
      <c r="DC1456" s="15"/>
      <c r="DD1456" s="15"/>
      <c r="DE1456" s="15"/>
      <c r="DF1456" s="15"/>
      <c r="DG1456" s="15">
        <v>30</v>
      </c>
      <c r="DH1456" s="15"/>
      <c r="DI1456" s="15">
        <v>68</v>
      </c>
      <c r="DJ1456" s="15"/>
      <c r="DK1456" s="15"/>
      <c r="DL1456" s="15"/>
      <c r="DM1456" s="15"/>
      <c r="DN1456" s="15"/>
      <c r="DO1456" s="15"/>
      <c r="DP1456" s="17"/>
      <c r="DQ1456" s="15"/>
      <c r="DR1456" s="15"/>
      <c r="DS1456" s="15"/>
      <c r="DT1456" s="15"/>
      <c r="DU1456" s="15"/>
      <c r="DV1456" s="15"/>
      <c r="DW1456" s="15">
        <v>56</v>
      </c>
      <c r="DX1456" s="20">
        <v>1</v>
      </c>
      <c r="DY1456" s="15"/>
      <c r="DZ1456" s="20"/>
      <c r="EA1456" s="15"/>
      <c r="EB1456" s="20"/>
      <c r="EC1456" s="15">
        <v>64</v>
      </c>
      <c r="ED1456" s="20">
        <v>1</v>
      </c>
      <c r="EE1456" s="15"/>
      <c r="EF1456" s="20"/>
      <c r="EG1456" s="15">
        <v>22.6</v>
      </c>
      <c r="EH1456" s="20">
        <v>3</v>
      </c>
      <c r="EI1456" s="15"/>
      <c r="EJ1456" s="20"/>
      <c r="EK1456" s="15"/>
      <c r="EL1456" s="20"/>
      <c r="EM1456" s="15"/>
      <c r="EN1456" s="20"/>
      <c r="EO1456" s="15"/>
      <c r="EP1456" s="20"/>
      <c r="EQ1456" s="15"/>
      <c r="ER1456" s="20"/>
      <c r="ES1456" s="15"/>
      <c r="ET1456" s="20"/>
      <c r="EU1456" s="15"/>
      <c r="EV1456" s="20"/>
      <c r="EW1456" s="15"/>
      <c r="EX1456" s="20"/>
      <c r="EY1456" s="15">
        <v>60</v>
      </c>
      <c r="EZ1456" s="20">
        <v>1</v>
      </c>
      <c r="FA1456" s="15"/>
      <c r="FB1456" s="20"/>
      <c r="FC1456" s="15"/>
      <c r="FD1456" s="20"/>
      <c r="FE1456" s="15"/>
      <c r="FF1456" s="20"/>
      <c r="FG1456" s="15"/>
      <c r="FH1456" s="20"/>
      <c r="FI1456" s="15"/>
      <c r="FJ1456" s="20"/>
      <c r="FK1456" s="15"/>
      <c r="FL1456" s="20"/>
      <c r="FM1456" s="15"/>
      <c r="FN1456" s="20"/>
      <c r="FO1456" s="15">
        <v>120</v>
      </c>
      <c r="FP1456" s="20"/>
      <c r="FQ1456" s="15"/>
      <c r="FR1456" s="20"/>
      <c r="FS1456" s="15"/>
      <c r="FT1456" s="20"/>
      <c r="FU1456" s="15"/>
      <c r="FV1456" s="20"/>
      <c r="FW1456" s="15"/>
      <c r="FX1456" s="20"/>
      <c r="FY1456" s="15"/>
      <c r="FZ1456" s="20"/>
      <c r="GA1456" s="15"/>
      <c r="GB1456" s="20"/>
      <c r="GC1456" s="15"/>
      <c r="GD1456" s="20"/>
      <c r="GE1456" s="15">
        <v>105</v>
      </c>
      <c r="GF1456" s="20">
        <v>2</v>
      </c>
      <c r="GG1456" s="170"/>
    </row>
    <row r="1457" spans="1:189" s="2" customFormat="1" ht="15" customHeight="1" x14ac:dyDescent="0.3">
      <c r="A1457" s="15" t="s">
        <v>133</v>
      </c>
      <c r="B1457" s="15" t="s">
        <v>142</v>
      </c>
      <c r="C1457" s="15" t="s">
        <v>407</v>
      </c>
      <c r="D1457" s="15" t="s">
        <v>1322</v>
      </c>
      <c r="E1457" s="15" t="str">
        <f t="shared" si="286"/>
        <v>Chloe Yu</v>
      </c>
      <c r="F1457" s="15" t="s">
        <v>128</v>
      </c>
      <c r="G1457" s="15">
        <v>999922546</v>
      </c>
      <c r="H1457" s="15">
        <f t="shared" si="287"/>
        <v>459.2</v>
      </c>
      <c r="I1457" s="15"/>
      <c r="J1457" s="15"/>
      <c r="K1457" s="16"/>
      <c r="L1457" s="15"/>
      <c r="M1457" s="15"/>
      <c r="N1457" s="15"/>
      <c r="O1457" s="15">
        <f t="shared" si="293"/>
        <v>0</v>
      </c>
      <c r="P1457" s="15">
        <v>0</v>
      </c>
      <c r="Q1457" s="15">
        <f t="shared" si="294"/>
        <v>1</v>
      </c>
      <c r="R1457" s="15">
        <v>0</v>
      </c>
      <c r="S1457" s="15">
        <v>0</v>
      </c>
      <c r="T1457" s="15">
        <f t="shared" si="295"/>
        <v>64</v>
      </c>
      <c r="U1457" s="15">
        <f t="shared" si="296"/>
        <v>45.2</v>
      </c>
      <c r="V1457" s="15"/>
      <c r="W1457" s="15"/>
      <c r="X1457" s="15"/>
      <c r="Y1457" s="15"/>
      <c r="Z1457" s="16"/>
      <c r="AA1457" s="15"/>
      <c r="AB1457" s="15"/>
      <c r="AC1457" s="15"/>
      <c r="AD1457" s="15"/>
      <c r="AE1457" s="15"/>
      <c r="AF1457" s="24"/>
      <c r="AG1457" s="15"/>
      <c r="AH1457" s="24"/>
      <c r="AI1457" s="15"/>
      <c r="AJ1457" s="24"/>
      <c r="AK1457" s="15"/>
      <c r="AL1457" s="24"/>
      <c r="AM1457" s="15"/>
      <c r="AN1457" s="24"/>
      <c r="AO1457" s="15"/>
      <c r="AP1457" s="24"/>
      <c r="AQ1457" s="15"/>
      <c r="AR1457" s="24"/>
      <c r="AS1457" s="15"/>
      <c r="AT1457" s="24"/>
      <c r="AU1457" s="15"/>
      <c r="AV1457" s="24"/>
      <c r="AW1457" s="15"/>
      <c r="AX1457" s="24"/>
      <c r="AY1457" s="15"/>
      <c r="AZ1457" s="15"/>
      <c r="BA1457" s="15"/>
      <c r="BB1457" s="24"/>
      <c r="BC1457" s="15"/>
      <c r="BD1457" s="24"/>
      <c r="BE1457" s="15"/>
      <c r="BF1457" s="24"/>
      <c r="BG1457" s="15"/>
      <c r="BH1457" s="24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24"/>
      <c r="CQ1457" s="15"/>
      <c r="CR1457" s="24"/>
      <c r="CS1457" s="15">
        <f t="shared" si="288"/>
        <v>0</v>
      </c>
      <c r="CT1457" s="15">
        <f t="shared" si="289"/>
        <v>210</v>
      </c>
      <c r="CU1457" s="15">
        <f t="shared" si="290"/>
        <v>1</v>
      </c>
      <c r="CV1457" s="15">
        <f t="shared" si="291"/>
        <v>140</v>
      </c>
      <c r="CW1457" s="15"/>
      <c r="CX1457" s="15"/>
      <c r="CY1457" s="15">
        <f t="shared" si="292"/>
        <v>0</v>
      </c>
      <c r="CZ1457" s="15">
        <f>GG1457</f>
        <v>0</v>
      </c>
      <c r="DA1457" s="20"/>
      <c r="DB1457" s="17"/>
      <c r="DC1457" s="15"/>
      <c r="DD1457" s="15"/>
      <c r="DE1457" s="15"/>
      <c r="DF1457" s="15"/>
      <c r="DG1457" s="15">
        <v>60</v>
      </c>
      <c r="DH1457" s="15"/>
      <c r="DI1457" s="15">
        <v>90</v>
      </c>
      <c r="DJ1457" s="15"/>
      <c r="DK1457" s="15"/>
      <c r="DL1457" s="15"/>
      <c r="DM1457" s="15"/>
      <c r="DN1457" s="15"/>
      <c r="DO1457" s="15"/>
      <c r="DP1457" s="17"/>
      <c r="DQ1457" s="15"/>
      <c r="DR1457" s="15"/>
      <c r="DS1457" s="15"/>
      <c r="DT1457" s="15"/>
      <c r="DU1457" s="15"/>
      <c r="DV1457" s="15"/>
      <c r="DW1457" s="15">
        <v>56</v>
      </c>
      <c r="DX1457" s="20">
        <v>1</v>
      </c>
      <c r="DY1457" s="15"/>
      <c r="DZ1457" s="20"/>
      <c r="EA1457" s="15"/>
      <c r="EB1457" s="20"/>
      <c r="EC1457" s="15">
        <v>64</v>
      </c>
      <c r="ED1457" s="20">
        <v>1</v>
      </c>
      <c r="EE1457" s="15"/>
      <c r="EF1457" s="20"/>
      <c r="EG1457" s="15">
        <v>45.2</v>
      </c>
      <c r="EH1457" s="20">
        <v>3</v>
      </c>
      <c r="EI1457" s="15"/>
      <c r="EJ1457" s="20"/>
      <c r="EK1457" s="15"/>
      <c r="EL1457" s="20"/>
      <c r="EM1457" s="15"/>
      <c r="EN1457" s="20"/>
      <c r="EO1457" s="15"/>
      <c r="EP1457" s="20"/>
      <c r="EQ1457" s="15"/>
      <c r="ER1457" s="20"/>
      <c r="ES1457" s="15"/>
      <c r="ET1457" s="20"/>
      <c r="EU1457" s="15"/>
      <c r="EV1457" s="20"/>
      <c r="EW1457" s="15"/>
      <c r="EX1457" s="20"/>
      <c r="EY1457" s="15">
        <v>120</v>
      </c>
      <c r="EZ1457" s="20">
        <v>1</v>
      </c>
      <c r="FA1457" s="15"/>
      <c r="FB1457" s="20"/>
      <c r="FC1457" s="15"/>
      <c r="FD1457" s="20"/>
      <c r="FE1457" s="15"/>
      <c r="FF1457" s="20"/>
      <c r="FG1457" s="15"/>
      <c r="FH1457" s="20"/>
      <c r="FI1457" s="15"/>
      <c r="FJ1457" s="20"/>
      <c r="FK1457" s="15"/>
      <c r="FL1457" s="20"/>
      <c r="FM1457" s="15"/>
      <c r="FN1457" s="20"/>
      <c r="FO1457" s="15">
        <v>90</v>
      </c>
      <c r="FP1457" s="20"/>
      <c r="FQ1457" s="15"/>
      <c r="FR1457" s="20"/>
      <c r="FS1457" s="15"/>
      <c r="FT1457" s="20"/>
      <c r="FU1457" s="15"/>
      <c r="FV1457" s="20"/>
      <c r="FW1457" s="15"/>
      <c r="FX1457" s="20"/>
      <c r="FY1457" s="15"/>
      <c r="FZ1457" s="20"/>
      <c r="GA1457" s="15"/>
      <c r="GB1457" s="20"/>
      <c r="GC1457" s="15"/>
      <c r="GD1457" s="20"/>
      <c r="GE1457" s="15">
        <v>140</v>
      </c>
      <c r="GF1457" s="20">
        <v>1</v>
      </c>
      <c r="GG1457" s="170"/>
    </row>
    <row r="1458" spans="1:189" s="2" customFormat="1" ht="15" customHeight="1" x14ac:dyDescent="0.3">
      <c r="A1458" s="15" t="s">
        <v>133</v>
      </c>
      <c r="B1458" s="15" t="s">
        <v>142</v>
      </c>
      <c r="C1458" s="15" t="s">
        <v>1322</v>
      </c>
      <c r="D1458" s="15" t="s">
        <v>1320</v>
      </c>
      <c r="E1458" s="15" t="str">
        <f t="shared" si="286"/>
        <v>Yu Lu</v>
      </c>
      <c r="F1458" s="15" t="s">
        <v>135</v>
      </c>
      <c r="G1458" s="15">
        <v>999922548</v>
      </c>
      <c r="H1458" s="15">
        <f t="shared" si="287"/>
        <v>291</v>
      </c>
      <c r="I1458" s="17"/>
      <c r="J1458" s="17"/>
      <c r="K1458" s="21"/>
      <c r="L1458" s="15"/>
      <c r="M1458" s="15"/>
      <c r="N1458" s="15"/>
      <c r="O1458" s="15">
        <f t="shared" si="293"/>
        <v>0</v>
      </c>
      <c r="P1458" s="15">
        <v>0</v>
      </c>
      <c r="Q1458" s="15">
        <f t="shared" si="294"/>
        <v>1</v>
      </c>
      <c r="R1458" s="15">
        <v>0</v>
      </c>
      <c r="S1458" s="15">
        <v>0</v>
      </c>
      <c r="T1458" s="15">
        <f t="shared" si="295"/>
        <v>36</v>
      </c>
      <c r="U1458" s="15">
        <f t="shared" si="296"/>
        <v>30</v>
      </c>
      <c r="V1458" s="15"/>
      <c r="W1458" s="15"/>
      <c r="X1458" s="15"/>
      <c r="Y1458" s="15"/>
      <c r="Z1458" s="21"/>
      <c r="AA1458" s="17"/>
      <c r="AB1458" s="17"/>
      <c r="AC1458" s="17"/>
      <c r="AD1458" s="17"/>
      <c r="AE1458" s="17"/>
      <c r="AF1458" s="24"/>
      <c r="AG1458" s="17"/>
      <c r="AH1458" s="24"/>
      <c r="AI1458" s="17"/>
      <c r="AJ1458" s="24"/>
      <c r="AK1458" s="17"/>
      <c r="AL1458" s="24"/>
      <c r="AM1458" s="17"/>
      <c r="AN1458" s="24"/>
      <c r="AO1458" s="17"/>
      <c r="AP1458" s="24"/>
      <c r="AQ1458" s="17"/>
      <c r="AR1458" s="24"/>
      <c r="AS1458" s="17"/>
      <c r="AT1458" s="24"/>
      <c r="AU1458" s="17"/>
      <c r="AV1458" s="24"/>
      <c r="AW1458" s="17"/>
      <c r="AX1458" s="24"/>
      <c r="AY1458" s="17"/>
      <c r="AZ1458" s="17"/>
      <c r="BA1458" s="17"/>
      <c r="BB1458" s="24"/>
      <c r="BC1458" s="17"/>
      <c r="BD1458" s="24"/>
      <c r="BE1458" s="17"/>
      <c r="BF1458" s="24"/>
      <c r="BG1458" s="17"/>
      <c r="BH1458" s="24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24"/>
      <c r="CQ1458" s="17"/>
      <c r="CR1458" s="24"/>
      <c r="CS1458" s="15">
        <f t="shared" si="288"/>
        <v>0</v>
      </c>
      <c r="CT1458" s="15">
        <f t="shared" si="289"/>
        <v>158</v>
      </c>
      <c r="CU1458" s="15">
        <f t="shared" si="290"/>
        <v>1</v>
      </c>
      <c r="CV1458" s="15">
        <f t="shared" si="291"/>
        <v>67</v>
      </c>
      <c r="CW1458" s="15"/>
      <c r="CX1458" s="15"/>
      <c r="CY1458" s="15">
        <f t="shared" si="292"/>
        <v>0</v>
      </c>
      <c r="CZ1458" s="15">
        <f>GG1458</f>
        <v>0</v>
      </c>
      <c r="DA1458" s="20"/>
      <c r="DB1458" s="17"/>
      <c r="DC1458" s="15"/>
      <c r="DD1458" s="15"/>
      <c r="DE1458" s="15"/>
      <c r="DF1458" s="15"/>
      <c r="DG1458" s="15">
        <v>45</v>
      </c>
      <c r="DH1458" s="15"/>
      <c r="DI1458" s="15">
        <v>120</v>
      </c>
      <c r="DJ1458" s="15"/>
      <c r="DK1458" s="15"/>
      <c r="DL1458" s="15"/>
      <c r="DM1458" s="15"/>
      <c r="DN1458" s="15"/>
      <c r="DO1458" s="15"/>
      <c r="DP1458" s="17"/>
      <c r="DQ1458" s="15"/>
      <c r="DR1458" s="15"/>
      <c r="DS1458" s="15"/>
      <c r="DT1458" s="15"/>
      <c r="DU1458" s="15"/>
      <c r="DV1458" s="15"/>
      <c r="DW1458" s="15">
        <v>42</v>
      </c>
      <c r="DX1458" s="20">
        <v>2</v>
      </c>
      <c r="DY1458" s="15"/>
      <c r="DZ1458" s="20"/>
      <c r="EA1458" s="15"/>
      <c r="EB1458" s="20"/>
      <c r="EC1458" s="15">
        <v>36</v>
      </c>
      <c r="ED1458" s="20">
        <v>3</v>
      </c>
      <c r="EE1458" s="15"/>
      <c r="EF1458" s="20"/>
      <c r="EG1458" s="15">
        <v>30</v>
      </c>
      <c r="EH1458" s="20">
        <v>2</v>
      </c>
      <c r="EI1458" s="15"/>
      <c r="EJ1458" s="20"/>
      <c r="EK1458" s="15"/>
      <c r="EL1458" s="20"/>
      <c r="EM1458" s="15"/>
      <c r="EN1458" s="20"/>
      <c r="EO1458" s="15"/>
      <c r="EP1458" s="20"/>
      <c r="EQ1458" s="15"/>
      <c r="ER1458" s="20"/>
      <c r="ES1458" s="15"/>
      <c r="ET1458" s="20"/>
      <c r="EU1458" s="15"/>
      <c r="EV1458" s="20"/>
      <c r="EW1458" s="15"/>
      <c r="EX1458" s="20"/>
      <c r="EY1458" s="15">
        <v>90</v>
      </c>
      <c r="EZ1458" s="20">
        <v>2</v>
      </c>
      <c r="FA1458" s="15"/>
      <c r="FB1458" s="20"/>
      <c r="FC1458" s="15"/>
      <c r="FD1458" s="20"/>
      <c r="FE1458" s="15"/>
      <c r="FF1458" s="20"/>
      <c r="FG1458" s="15"/>
      <c r="FH1458" s="20"/>
      <c r="FI1458" s="15"/>
      <c r="FJ1458" s="20"/>
      <c r="FK1458" s="15"/>
      <c r="FL1458" s="20"/>
      <c r="FM1458" s="15"/>
      <c r="FN1458" s="20"/>
      <c r="FO1458" s="15">
        <v>68</v>
      </c>
      <c r="FP1458" s="20"/>
      <c r="FQ1458" s="15"/>
      <c r="FR1458" s="20"/>
      <c r="FS1458" s="15"/>
      <c r="FT1458" s="20"/>
      <c r="FU1458" s="15"/>
      <c r="FV1458" s="20"/>
      <c r="FW1458" s="15"/>
      <c r="FX1458" s="20"/>
      <c r="FY1458" s="15"/>
      <c r="FZ1458" s="20"/>
      <c r="GA1458" s="15"/>
      <c r="GB1458" s="20"/>
      <c r="GC1458" s="15"/>
      <c r="GD1458" s="20"/>
      <c r="GE1458" s="15">
        <v>67</v>
      </c>
      <c r="GF1458" s="20">
        <v>6</v>
      </c>
      <c r="GG1458" s="170"/>
    </row>
    <row r="1459" spans="1:189" s="2" customFormat="1" ht="15" customHeight="1" x14ac:dyDescent="0.3">
      <c r="A1459" s="15" t="s">
        <v>133</v>
      </c>
      <c r="B1459" s="15" t="s">
        <v>134</v>
      </c>
      <c r="C1459" s="15" t="s">
        <v>460</v>
      </c>
      <c r="D1459" s="15" t="s">
        <v>1990</v>
      </c>
      <c r="E1459" s="15" t="str">
        <f t="shared" si="286"/>
        <v>Leo Zhang</v>
      </c>
      <c r="F1459" s="15" t="s">
        <v>135</v>
      </c>
      <c r="G1459" s="15">
        <v>999922551</v>
      </c>
      <c r="H1459" s="15">
        <f t="shared" si="287"/>
        <v>596.5</v>
      </c>
      <c r="I1459" s="15"/>
      <c r="J1459" s="15"/>
      <c r="K1459" s="16"/>
      <c r="L1459" s="15"/>
      <c r="M1459" s="15"/>
      <c r="N1459" s="15"/>
      <c r="O1459" s="15">
        <f t="shared" si="293"/>
        <v>0</v>
      </c>
      <c r="P1459" s="15">
        <v>0</v>
      </c>
      <c r="Q1459" s="15">
        <f t="shared" si="294"/>
        <v>1</v>
      </c>
      <c r="R1459" s="15">
        <v>0</v>
      </c>
      <c r="S1459" s="15">
        <v>0</v>
      </c>
      <c r="T1459" s="15">
        <f t="shared" si="295"/>
        <v>160</v>
      </c>
      <c r="U1459" s="15">
        <f t="shared" si="296"/>
        <v>56.5</v>
      </c>
      <c r="V1459" s="15"/>
      <c r="W1459" s="15"/>
      <c r="X1459" s="15"/>
      <c r="Y1459" s="15"/>
      <c r="Z1459" s="16"/>
      <c r="AA1459" s="15"/>
      <c r="AB1459" s="15"/>
      <c r="AC1459" s="15"/>
      <c r="AD1459" s="15"/>
      <c r="AE1459" s="15"/>
      <c r="AF1459" s="24"/>
      <c r="AG1459" s="15"/>
      <c r="AH1459" s="24"/>
      <c r="AI1459" s="15"/>
      <c r="AJ1459" s="24"/>
      <c r="AK1459" s="15"/>
      <c r="AL1459" s="24"/>
      <c r="AM1459" s="15"/>
      <c r="AN1459" s="24"/>
      <c r="AO1459" s="15"/>
      <c r="AP1459" s="24"/>
      <c r="AQ1459" s="15"/>
      <c r="AR1459" s="24"/>
      <c r="AS1459" s="15"/>
      <c r="AT1459" s="24"/>
      <c r="AU1459" s="15"/>
      <c r="AV1459" s="24"/>
      <c r="AW1459" s="15"/>
      <c r="AX1459" s="24"/>
      <c r="AY1459" s="15"/>
      <c r="AZ1459" s="15"/>
      <c r="BA1459" s="15"/>
      <c r="BB1459" s="24"/>
      <c r="BC1459" s="15"/>
      <c r="BD1459" s="24"/>
      <c r="BE1459" s="15"/>
      <c r="BF1459" s="24"/>
      <c r="BG1459" s="15"/>
      <c r="BH1459" s="24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24"/>
      <c r="CQ1459" s="15"/>
      <c r="CR1459" s="24"/>
      <c r="CS1459" s="15">
        <f t="shared" si="288"/>
        <v>0</v>
      </c>
      <c r="CT1459" s="15">
        <f t="shared" si="289"/>
        <v>240</v>
      </c>
      <c r="CU1459" s="15">
        <f t="shared" si="290"/>
        <v>1</v>
      </c>
      <c r="CV1459" s="15">
        <f t="shared" si="291"/>
        <v>140</v>
      </c>
      <c r="CW1459" s="15"/>
      <c r="CX1459" s="15"/>
      <c r="CY1459" s="15">
        <f t="shared" si="292"/>
        <v>0</v>
      </c>
      <c r="CZ1459" s="15">
        <f>GG1459</f>
        <v>0</v>
      </c>
      <c r="DA1459" s="20"/>
      <c r="DB1459" s="17"/>
      <c r="DC1459" s="15"/>
      <c r="DD1459" s="15"/>
      <c r="DE1459" s="15"/>
      <c r="DF1459" s="15"/>
      <c r="DG1459" s="15">
        <v>34</v>
      </c>
      <c r="DH1459" s="15"/>
      <c r="DI1459" s="15">
        <v>68</v>
      </c>
      <c r="DJ1459" s="15"/>
      <c r="DK1459" s="15"/>
      <c r="DL1459" s="15"/>
      <c r="DM1459" s="15"/>
      <c r="DN1459" s="15"/>
      <c r="DO1459" s="15"/>
      <c r="DP1459" s="17"/>
      <c r="DQ1459" s="15"/>
      <c r="DR1459" s="15"/>
      <c r="DS1459" s="15"/>
      <c r="DT1459" s="15"/>
      <c r="DU1459" s="15"/>
      <c r="DV1459" s="15"/>
      <c r="DW1459" s="15">
        <v>31.6</v>
      </c>
      <c r="DX1459" s="20">
        <v>4</v>
      </c>
      <c r="DY1459" s="15"/>
      <c r="DZ1459" s="20"/>
      <c r="EA1459" s="15"/>
      <c r="EB1459" s="20"/>
      <c r="EC1459" s="15">
        <v>160</v>
      </c>
      <c r="ED1459" s="20">
        <v>1</v>
      </c>
      <c r="EE1459" s="15"/>
      <c r="EF1459" s="20"/>
      <c r="EG1459" s="15">
        <v>56.5</v>
      </c>
      <c r="EH1459" s="20">
        <v>3</v>
      </c>
      <c r="EI1459" s="15"/>
      <c r="EJ1459" s="20"/>
      <c r="EK1459" s="15"/>
      <c r="EL1459" s="20"/>
      <c r="EM1459" s="15"/>
      <c r="EN1459" s="20"/>
      <c r="EO1459" s="15"/>
      <c r="EP1459" s="20"/>
      <c r="EQ1459" s="15"/>
      <c r="ER1459" s="20"/>
      <c r="ES1459" s="15"/>
      <c r="ET1459" s="20"/>
      <c r="EU1459" s="15"/>
      <c r="EV1459" s="20"/>
      <c r="EW1459" s="15"/>
      <c r="EX1459" s="20"/>
      <c r="EY1459" s="15">
        <v>120</v>
      </c>
      <c r="EZ1459" s="20">
        <v>1</v>
      </c>
      <c r="FA1459" s="15"/>
      <c r="FB1459" s="20"/>
      <c r="FC1459" s="15"/>
      <c r="FD1459" s="20"/>
      <c r="FE1459" s="15"/>
      <c r="FF1459" s="20"/>
      <c r="FG1459" s="15"/>
      <c r="FH1459" s="20"/>
      <c r="FI1459" s="15"/>
      <c r="FJ1459" s="20"/>
      <c r="FK1459" s="15"/>
      <c r="FL1459" s="20"/>
      <c r="FM1459" s="15"/>
      <c r="FN1459" s="20"/>
      <c r="FO1459" s="15">
        <v>120</v>
      </c>
      <c r="FP1459" s="20"/>
      <c r="FQ1459" s="15"/>
      <c r="FR1459" s="20"/>
      <c r="FS1459" s="15"/>
      <c r="FT1459" s="20"/>
      <c r="FU1459" s="15"/>
      <c r="FV1459" s="20"/>
      <c r="FW1459" s="15"/>
      <c r="FX1459" s="20"/>
      <c r="FY1459" s="15"/>
      <c r="FZ1459" s="20"/>
      <c r="GA1459" s="15"/>
      <c r="GB1459" s="20"/>
      <c r="GC1459" s="15"/>
      <c r="GD1459" s="20"/>
      <c r="GE1459" s="15">
        <v>140</v>
      </c>
      <c r="GF1459" s="20">
        <v>1</v>
      </c>
      <c r="GG1459" s="170"/>
    </row>
    <row r="1460" spans="1:189" s="2" customFormat="1" ht="15" customHeight="1" x14ac:dyDescent="0.3">
      <c r="A1460" s="15" t="s">
        <v>146</v>
      </c>
      <c r="B1460" s="15" t="s">
        <v>134</v>
      </c>
      <c r="C1460" s="15" t="s">
        <v>1184</v>
      </c>
      <c r="D1460" s="15" t="s">
        <v>1993</v>
      </c>
      <c r="E1460" s="15" t="str">
        <f t="shared" si="286"/>
        <v>Ray zhang</v>
      </c>
      <c r="F1460" s="15" t="s">
        <v>135</v>
      </c>
      <c r="G1460" s="15">
        <v>999922554</v>
      </c>
      <c r="H1460" s="15">
        <f t="shared" si="287"/>
        <v>309.39999999999998</v>
      </c>
      <c r="I1460" s="15"/>
      <c r="J1460" s="15"/>
      <c r="K1460" s="16"/>
      <c r="L1460" s="15"/>
      <c r="M1460" s="15"/>
      <c r="N1460" s="15"/>
      <c r="O1460" s="15">
        <f t="shared" si="293"/>
        <v>0</v>
      </c>
      <c r="P1460" s="15">
        <v>0</v>
      </c>
      <c r="Q1460" s="15">
        <f t="shared" si="294"/>
        <v>1</v>
      </c>
      <c r="R1460" s="15">
        <v>0</v>
      </c>
      <c r="S1460" s="15">
        <v>0</v>
      </c>
      <c r="T1460" s="15">
        <f t="shared" si="295"/>
        <v>31.2</v>
      </c>
      <c r="U1460" s="15">
        <f t="shared" si="296"/>
        <v>45.2</v>
      </c>
      <c r="V1460" s="15"/>
      <c r="W1460" s="15"/>
      <c r="X1460" s="15"/>
      <c r="Y1460" s="15"/>
      <c r="Z1460" s="16"/>
      <c r="AA1460" s="15"/>
      <c r="AB1460" s="15"/>
      <c r="AC1460" s="15"/>
      <c r="AD1460" s="15"/>
      <c r="AE1460" s="15"/>
      <c r="AF1460" s="24"/>
      <c r="AG1460" s="15"/>
      <c r="AH1460" s="24"/>
      <c r="AI1460" s="15"/>
      <c r="AJ1460" s="24"/>
      <c r="AK1460" s="15"/>
      <c r="AL1460" s="24"/>
      <c r="AM1460" s="15"/>
      <c r="AN1460" s="24"/>
      <c r="AO1460" s="15"/>
      <c r="AP1460" s="24"/>
      <c r="AQ1460" s="15"/>
      <c r="AR1460" s="24"/>
      <c r="AS1460" s="15"/>
      <c r="AT1460" s="24"/>
      <c r="AU1460" s="15"/>
      <c r="AV1460" s="24"/>
      <c r="AW1460" s="15"/>
      <c r="AX1460" s="24"/>
      <c r="AY1460" s="15"/>
      <c r="AZ1460" s="15"/>
      <c r="BA1460" s="15"/>
      <c r="BB1460" s="24"/>
      <c r="BC1460" s="15"/>
      <c r="BD1460" s="24"/>
      <c r="BE1460" s="15"/>
      <c r="BF1460" s="24"/>
      <c r="BG1460" s="15"/>
      <c r="BH1460" s="24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24"/>
      <c r="CQ1460" s="15"/>
      <c r="CR1460" s="24"/>
      <c r="CS1460" s="15">
        <f t="shared" si="288"/>
        <v>0</v>
      </c>
      <c r="CT1460" s="15">
        <f t="shared" si="289"/>
        <v>128</v>
      </c>
      <c r="CU1460" s="15">
        <f t="shared" si="290"/>
        <v>1</v>
      </c>
      <c r="CV1460" s="15">
        <f t="shared" si="291"/>
        <v>105</v>
      </c>
      <c r="CW1460" s="15"/>
      <c r="CX1460" s="15"/>
      <c r="CY1460" s="15">
        <f t="shared" si="292"/>
        <v>0</v>
      </c>
      <c r="CZ1460" s="15">
        <f>GG1460</f>
        <v>0</v>
      </c>
      <c r="DA1460" s="20"/>
      <c r="DB1460" s="17"/>
      <c r="DC1460" s="15"/>
      <c r="DD1460" s="15"/>
      <c r="DE1460" s="15"/>
      <c r="DF1460" s="15"/>
      <c r="DG1460" s="15">
        <v>68</v>
      </c>
      <c r="DH1460" s="15"/>
      <c r="DI1460" s="15">
        <v>68</v>
      </c>
      <c r="DJ1460" s="15"/>
      <c r="DK1460" s="15"/>
      <c r="DL1460" s="15"/>
      <c r="DM1460" s="15"/>
      <c r="DN1460" s="15"/>
      <c r="DO1460" s="15"/>
      <c r="DP1460" s="17"/>
      <c r="DQ1460" s="15"/>
      <c r="DR1460" s="15"/>
      <c r="DS1460" s="15"/>
      <c r="DT1460" s="15"/>
      <c r="DU1460" s="15"/>
      <c r="DV1460" s="15"/>
      <c r="DW1460" s="15">
        <v>31.6</v>
      </c>
      <c r="DX1460" s="20">
        <v>3</v>
      </c>
      <c r="DY1460" s="15"/>
      <c r="DZ1460" s="20"/>
      <c r="EA1460" s="15"/>
      <c r="EB1460" s="20"/>
      <c r="EC1460" s="15">
        <v>31.2</v>
      </c>
      <c r="ED1460" s="20">
        <v>6</v>
      </c>
      <c r="EE1460" s="15"/>
      <c r="EF1460" s="20"/>
      <c r="EG1460" s="15">
        <v>45.2</v>
      </c>
      <c r="EH1460" s="20">
        <v>3</v>
      </c>
      <c r="EI1460" s="15"/>
      <c r="EJ1460" s="20"/>
      <c r="EK1460" s="15"/>
      <c r="EL1460" s="20"/>
      <c r="EM1460" s="15"/>
      <c r="EN1460" s="20"/>
      <c r="EO1460" s="15"/>
      <c r="EP1460" s="20"/>
      <c r="EQ1460" s="15"/>
      <c r="ER1460" s="20"/>
      <c r="ES1460" s="15"/>
      <c r="ET1460" s="20"/>
      <c r="EU1460" s="15"/>
      <c r="EV1460" s="20"/>
      <c r="EW1460" s="15"/>
      <c r="EX1460" s="20"/>
      <c r="EY1460" s="15">
        <v>60</v>
      </c>
      <c r="EZ1460" s="20">
        <v>1</v>
      </c>
      <c r="FA1460" s="15"/>
      <c r="FB1460" s="20"/>
      <c r="FC1460" s="15"/>
      <c r="FD1460" s="20"/>
      <c r="FE1460" s="15"/>
      <c r="FF1460" s="20"/>
      <c r="FG1460" s="15"/>
      <c r="FH1460" s="20"/>
      <c r="FI1460" s="15"/>
      <c r="FJ1460" s="20"/>
      <c r="FK1460" s="15"/>
      <c r="FL1460" s="20"/>
      <c r="FM1460" s="15"/>
      <c r="FN1460" s="20"/>
      <c r="FO1460" s="15">
        <v>68</v>
      </c>
      <c r="FP1460" s="20"/>
      <c r="FQ1460" s="15"/>
      <c r="FR1460" s="20"/>
      <c r="FS1460" s="15"/>
      <c r="FT1460" s="20"/>
      <c r="FU1460" s="15"/>
      <c r="FV1460" s="20"/>
      <c r="FW1460" s="15"/>
      <c r="FX1460" s="20"/>
      <c r="FY1460" s="15"/>
      <c r="FZ1460" s="20"/>
      <c r="GA1460" s="15"/>
      <c r="GB1460" s="20"/>
      <c r="GC1460" s="15"/>
      <c r="GD1460" s="20"/>
      <c r="GE1460" s="15">
        <v>105</v>
      </c>
      <c r="GF1460" s="20">
        <v>2</v>
      </c>
      <c r="GG1460" s="170"/>
    </row>
    <row r="1461" spans="1:189" s="2" customFormat="1" ht="15" customHeight="1" x14ac:dyDescent="0.3">
      <c r="A1461" s="17" t="s">
        <v>2903</v>
      </c>
      <c r="B1461" s="17" t="s">
        <v>134</v>
      </c>
      <c r="C1461" s="17" t="s">
        <v>826</v>
      </c>
      <c r="D1461" s="17" t="s">
        <v>2035</v>
      </c>
      <c r="E1461" s="15" t="str">
        <f t="shared" si="286"/>
        <v>Mia Saavedra</v>
      </c>
      <c r="F1461" s="17" t="s">
        <v>128</v>
      </c>
      <c r="G1461" s="17">
        <v>999922562</v>
      </c>
      <c r="H1461" s="15">
        <f t="shared" si="287"/>
        <v>38</v>
      </c>
      <c r="I1461" s="15"/>
      <c r="J1461" s="15"/>
      <c r="K1461" s="16"/>
      <c r="L1461" s="15"/>
      <c r="M1461" s="15"/>
      <c r="N1461" s="15"/>
      <c r="O1461" s="15">
        <f t="shared" si="293"/>
        <v>0</v>
      </c>
      <c r="P1461" s="15">
        <v>0</v>
      </c>
      <c r="Q1461" s="15">
        <f t="shared" si="294"/>
        <v>0</v>
      </c>
      <c r="R1461" s="15">
        <v>0</v>
      </c>
      <c r="S1461" s="15">
        <v>0</v>
      </c>
      <c r="T1461" s="15">
        <f t="shared" si="295"/>
        <v>0</v>
      </c>
      <c r="U1461" s="15">
        <f t="shared" si="296"/>
        <v>0</v>
      </c>
      <c r="V1461" s="15"/>
      <c r="W1461" s="15"/>
      <c r="X1461" s="15"/>
      <c r="Y1461" s="15"/>
      <c r="Z1461" s="16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>
        <f t="shared" si="288"/>
        <v>38</v>
      </c>
      <c r="CT1461" s="15">
        <f t="shared" si="289"/>
        <v>0</v>
      </c>
      <c r="CU1461" s="15">
        <f t="shared" si="290"/>
        <v>0</v>
      </c>
      <c r="CV1461" s="15">
        <f t="shared" si="291"/>
        <v>0</v>
      </c>
      <c r="CW1461" s="15"/>
      <c r="CX1461" s="15"/>
      <c r="CY1461" s="15">
        <f t="shared" si="292"/>
        <v>0</v>
      </c>
      <c r="CZ1461" s="15">
        <f>GG1461</f>
        <v>0</v>
      </c>
      <c r="DA1461" s="16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20"/>
      <c r="DY1461" s="15"/>
      <c r="DZ1461" s="20"/>
      <c r="EA1461" s="15"/>
      <c r="EB1461" s="20"/>
      <c r="EC1461" s="15"/>
      <c r="ED1461" s="20"/>
      <c r="EE1461" s="15"/>
      <c r="EF1461" s="20"/>
      <c r="EG1461" s="15"/>
      <c r="EH1461" s="20"/>
      <c r="EI1461" s="15"/>
      <c r="EJ1461" s="20"/>
      <c r="EK1461" s="15"/>
      <c r="EL1461" s="20"/>
      <c r="EM1461" s="15"/>
      <c r="EN1461" s="20"/>
      <c r="EO1461" s="15"/>
      <c r="EP1461" s="20"/>
      <c r="EQ1461" s="15"/>
      <c r="ER1461" s="20"/>
      <c r="ES1461" s="15"/>
      <c r="ET1461" s="20"/>
      <c r="EU1461" s="15"/>
      <c r="EV1461" s="20"/>
      <c r="EW1461" s="15"/>
      <c r="EX1461" s="20"/>
      <c r="EY1461" s="15"/>
      <c r="EZ1461" s="20"/>
      <c r="FA1461" s="15"/>
      <c r="FB1461" s="20"/>
      <c r="FC1461" s="15"/>
      <c r="FD1461" s="20"/>
      <c r="FE1461" s="15">
        <v>38</v>
      </c>
      <c r="FF1461" s="20" t="s">
        <v>129</v>
      </c>
      <c r="FG1461" s="15"/>
      <c r="FH1461" s="20"/>
      <c r="FI1461" s="15"/>
      <c r="FJ1461" s="20"/>
      <c r="FK1461" s="15"/>
      <c r="FL1461" s="20"/>
      <c r="FM1461" s="15"/>
      <c r="FN1461" s="20"/>
      <c r="FO1461" s="15"/>
      <c r="FP1461" s="20"/>
      <c r="FQ1461" s="15"/>
      <c r="FR1461" s="20"/>
      <c r="FS1461" s="15"/>
      <c r="FT1461" s="20"/>
      <c r="FU1461" s="15"/>
      <c r="FV1461" s="20"/>
      <c r="FW1461" s="15"/>
      <c r="FX1461" s="20"/>
      <c r="FY1461" s="15"/>
      <c r="FZ1461" s="20"/>
      <c r="GA1461" s="15"/>
      <c r="GB1461" s="20"/>
      <c r="GC1461" s="15"/>
      <c r="GD1461" s="20"/>
      <c r="GE1461" s="15"/>
      <c r="GF1461" s="20"/>
      <c r="GG1461" s="170"/>
    </row>
    <row r="1462" spans="1:189" s="2" customFormat="1" ht="15" customHeight="1" x14ac:dyDescent="0.3">
      <c r="A1462" s="15" t="s">
        <v>146</v>
      </c>
      <c r="B1462" s="15" t="s">
        <v>134</v>
      </c>
      <c r="C1462" s="15" t="s">
        <v>419</v>
      </c>
      <c r="D1462" s="15" t="s">
        <v>2152</v>
      </c>
      <c r="E1462" s="15" t="str">
        <f t="shared" si="286"/>
        <v>Kingston Goh</v>
      </c>
      <c r="F1462" s="17" t="s">
        <v>135</v>
      </c>
      <c r="G1462" s="15">
        <v>999922565</v>
      </c>
      <c r="H1462" s="15">
        <f t="shared" si="287"/>
        <v>292</v>
      </c>
      <c r="I1462" s="15"/>
      <c r="J1462" s="17">
        <f>(O1462+P1462+R1462+S1462+T1462+U1462)/2</f>
        <v>32</v>
      </c>
      <c r="K1462" s="16"/>
      <c r="L1462" s="15"/>
      <c r="M1462" s="15"/>
      <c r="N1462" s="15"/>
      <c r="O1462" s="15">
        <f t="shared" si="293"/>
        <v>0</v>
      </c>
      <c r="P1462" s="15">
        <v>0</v>
      </c>
      <c r="Q1462" s="15">
        <f t="shared" si="294"/>
        <v>0</v>
      </c>
      <c r="R1462" s="15">
        <v>0</v>
      </c>
      <c r="S1462" s="15">
        <v>0</v>
      </c>
      <c r="T1462" s="15">
        <f t="shared" si="295"/>
        <v>64</v>
      </c>
      <c r="U1462" s="15">
        <f t="shared" si="296"/>
        <v>0</v>
      </c>
      <c r="V1462" s="15"/>
      <c r="W1462" s="15"/>
      <c r="X1462" s="15"/>
      <c r="Y1462" s="15"/>
      <c r="Z1462" s="16"/>
      <c r="AA1462" s="15"/>
      <c r="AB1462" s="24"/>
      <c r="AC1462" s="15"/>
      <c r="AD1462" s="15"/>
      <c r="AE1462" s="15"/>
      <c r="AF1462" s="15"/>
      <c r="AG1462" s="15"/>
      <c r="AH1462" s="24"/>
      <c r="AI1462" s="15"/>
      <c r="AJ1462" s="15"/>
      <c r="AK1462" s="15"/>
      <c r="AL1462" s="15"/>
      <c r="AM1462" s="15"/>
      <c r="AN1462" s="24"/>
      <c r="AO1462" s="15"/>
      <c r="AP1462" s="24"/>
      <c r="AQ1462" s="15"/>
      <c r="AR1462" s="24"/>
      <c r="AS1462" s="15"/>
      <c r="AT1462" s="24"/>
      <c r="AU1462" s="15"/>
      <c r="AV1462" s="24"/>
      <c r="AW1462" s="15"/>
      <c r="AX1462" s="24"/>
      <c r="AY1462" s="15"/>
      <c r="AZ1462" s="15"/>
      <c r="BA1462" s="15"/>
      <c r="BB1462" s="15"/>
      <c r="BC1462" s="15"/>
      <c r="BD1462" s="15"/>
      <c r="BE1462" s="15"/>
      <c r="BF1462" s="24"/>
      <c r="BG1462" s="15"/>
      <c r="BH1462" s="24"/>
      <c r="BI1462" s="15"/>
      <c r="BJ1462" s="24"/>
      <c r="BK1462" s="15"/>
      <c r="BL1462" s="24"/>
      <c r="BM1462" s="15"/>
      <c r="BN1462" s="24"/>
      <c r="BO1462" s="15"/>
      <c r="BP1462" s="24"/>
      <c r="BQ1462" s="15"/>
      <c r="BR1462" s="24"/>
      <c r="BS1462" s="15"/>
      <c r="BT1462" s="24"/>
      <c r="BU1462" s="15"/>
      <c r="BV1462" s="24"/>
      <c r="BW1462" s="15"/>
      <c r="BX1462" s="24"/>
      <c r="BY1462" s="15"/>
      <c r="BZ1462" s="24"/>
      <c r="CA1462" s="15"/>
      <c r="CB1462" s="24"/>
      <c r="CC1462" s="15"/>
      <c r="CD1462" s="24"/>
      <c r="CE1462" s="15"/>
      <c r="CF1462" s="24"/>
      <c r="CG1462" s="15"/>
      <c r="CH1462" s="25"/>
      <c r="CI1462" s="15"/>
      <c r="CJ1462" s="25"/>
      <c r="CK1462" s="15"/>
      <c r="CL1462" s="25"/>
      <c r="CM1462" s="15"/>
      <c r="CN1462" s="25"/>
      <c r="CO1462" s="15"/>
      <c r="CP1462" s="25"/>
      <c r="CQ1462" s="15"/>
      <c r="CR1462" s="25"/>
      <c r="CS1462" s="15">
        <f t="shared" si="288"/>
        <v>0</v>
      </c>
      <c r="CT1462" s="15">
        <f t="shared" si="289"/>
        <v>120</v>
      </c>
      <c r="CU1462" s="15">
        <f t="shared" si="290"/>
        <v>1</v>
      </c>
      <c r="CV1462" s="15">
        <f t="shared" si="291"/>
        <v>140</v>
      </c>
      <c r="CW1462" s="15"/>
      <c r="CX1462" s="15"/>
      <c r="CY1462" s="15">
        <f t="shared" si="292"/>
        <v>0</v>
      </c>
      <c r="CZ1462" s="15">
        <f>GG1462</f>
        <v>0</v>
      </c>
      <c r="DA1462" s="19"/>
      <c r="DB1462" s="17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7"/>
      <c r="DQ1462" s="15"/>
      <c r="DR1462" s="15"/>
      <c r="DS1462" s="15"/>
      <c r="DT1462" s="15"/>
      <c r="DU1462" s="15"/>
      <c r="DV1462" s="15"/>
      <c r="DW1462" s="15"/>
      <c r="DX1462" s="20"/>
      <c r="DY1462" s="15">
        <f>0.4*70</f>
        <v>28</v>
      </c>
      <c r="DZ1462" s="20">
        <v>1</v>
      </c>
      <c r="EA1462" s="15"/>
      <c r="EB1462" s="20"/>
      <c r="EC1462" s="15">
        <f>0.4*160</f>
        <v>64</v>
      </c>
      <c r="ED1462" s="20">
        <v>1</v>
      </c>
      <c r="EE1462" s="15"/>
      <c r="EF1462" s="20"/>
      <c r="EG1462" s="15"/>
      <c r="EH1462" s="20"/>
      <c r="EI1462" s="15"/>
      <c r="EJ1462" s="20"/>
      <c r="EK1462" s="15"/>
      <c r="EL1462" s="20"/>
      <c r="EM1462" s="15"/>
      <c r="EN1462" s="20"/>
      <c r="EO1462" s="15"/>
      <c r="EP1462" s="20"/>
      <c r="EQ1462" s="15">
        <v>120</v>
      </c>
      <c r="ER1462" s="20">
        <v>1</v>
      </c>
      <c r="ES1462" s="15"/>
      <c r="ET1462" s="20"/>
      <c r="EU1462" s="15"/>
      <c r="EV1462" s="20"/>
      <c r="EW1462" s="15"/>
      <c r="EX1462" s="20"/>
      <c r="EY1462" s="15"/>
      <c r="EZ1462" s="20"/>
      <c r="FA1462" s="15"/>
      <c r="FB1462" s="20"/>
      <c r="FC1462" s="15"/>
      <c r="FD1462" s="20"/>
      <c r="FE1462" s="15"/>
      <c r="FF1462" s="20"/>
      <c r="FG1462" s="15"/>
      <c r="FH1462" s="20"/>
      <c r="FI1462" s="15"/>
      <c r="FJ1462" s="20"/>
      <c r="FK1462" s="15"/>
      <c r="FL1462" s="20"/>
      <c r="FM1462" s="15"/>
      <c r="FN1462" s="20"/>
      <c r="FO1462" s="15"/>
      <c r="FP1462" s="20"/>
      <c r="FQ1462" s="15"/>
      <c r="FR1462" s="20"/>
      <c r="FS1462" s="15"/>
      <c r="FT1462" s="20"/>
      <c r="FU1462" s="15"/>
      <c r="FV1462" s="20"/>
      <c r="FW1462" s="15"/>
      <c r="FX1462" s="20"/>
      <c r="FY1462" s="15"/>
      <c r="FZ1462" s="20"/>
      <c r="GA1462" s="15"/>
      <c r="GB1462" s="20"/>
      <c r="GC1462" s="15">
        <v>140</v>
      </c>
      <c r="GD1462" s="20">
        <v>1</v>
      </c>
      <c r="GE1462" s="15"/>
      <c r="GF1462" s="20"/>
      <c r="GG1462" s="170"/>
    </row>
    <row r="1463" spans="1:189" s="2" customFormat="1" ht="15" customHeight="1" x14ac:dyDescent="0.3">
      <c r="A1463" s="15" t="s">
        <v>2903</v>
      </c>
      <c r="B1463" s="82" t="s">
        <v>134</v>
      </c>
      <c r="C1463" s="82" t="s">
        <v>2856</v>
      </c>
      <c r="D1463" s="82" t="s">
        <v>1783</v>
      </c>
      <c r="E1463" s="15" t="str">
        <f t="shared" si="286"/>
        <v xml:space="preserve"> Semaj Stewart</v>
      </c>
      <c r="F1463" s="82" t="s">
        <v>135</v>
      </c>
      <c r="G1463" s="82">
        <v>999922571</v>
      </c>
      <c r="H1463" s="15">
        <f t="shared" si="287"/>
        <v>124</v>
      </c>
      <c r="I1463" s="15"/>
      <c r="J1463" s="15"/>
      <c r="K1463" s="16"/>
      <c r="L1463" s="15"/>
      <c r="M1463" s="15"/>
      <c r="N1463" s="15"/>
      <c r="O1463" s="15">
        <f t="shared" si="293"/>
        <v>0</v>
      </c>
      <c r="P1463" s="15">
        <v>0</v>
      </c>
      <c r="Q1463" s="15">
        <f t="shared" si="294"/>
        <v>0</v>
      </c>
      <c r="R1463" s="15">
        <v>0</v>
      </c>
      <c r="S1463" s="15">
        <v>0</v>
      </c>
      <c r="T1463" s="15">
        <f t="shared" si="295"/>
        <v>0</v>
      </c>
      <c r="U1463" s="15">
        <f t="shared" si="296"/>
        <v>0</v>
      </c>
      <c r="V1463" s="15"/>
      <c r="W1463" s="15"/>
      <c r="X1463" s="15"/>
      <c r="Y1463" s="15"/>
      <c r="Z1463" s="16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>
        <f t="shared" si="288"/>
        <v>56</v>
      </c>
      <c r="CT1463" s="15">
        <f t="shared" si="289"/>
        <v>68</v>
      </c>
      <c r="CU1463" s="15">
        <f t="shared" si="290"/>
        <v>1</v>
      </c>
      <c r="CV1463" s="15">
        <f t="shared" si="291"/>
        <v>0</v>
      </c>
      <c r="CW1463" s="15"/>
      <c r="CX1463" s="15"/>
      <c r="CY1463" s="15">
        <f t="shared" si="292"/>
        <v>0</v>
      </c>
      <c r="CZ1463" s="15">
        <f>GG1463</f>
        <v>0</v>
      </c>
      <c r="DA1463" s="16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20"/>
      <c r="DY1463" s="15"/>
      <c r="DZ1463" s="20"/>
      <c r="EA1463" s="15"/>
      <c r="EB1463" s="20"/>
      <c r="EC1463" s="15"/>
      <c r="ED1463" s="20"/>
      <c r="EE1463" s="15"/>
      <c r="EF1463" s="20"/>
      <c r="EG1463" s="15"/>
      <c r="EH1463" s="20"/>
      <c r="EI1463" s="15"/>
      <c r="EJ1463" s="20"/>
      <c r="EK1463" s="15"/>
      <c r="EL1463" s="20"/>
      <c r="EM1463" s="15"/>
      <c r="EN1463" s="20"/>
      <c r="EO1463" s="15"/>
      <c r="EP1463" s="20"/>
      <c r="EQ1463" s="15"/>
      <c r="ER1463" s="20"/>
      <c r="ES1463" s="15"/>
      <c r="ET1463" s="20"/>
      <c r="EU1463" s="15"/>
      <c r="EV1463" s="20"/>
      <c r="EW1463" s="15">
        <v>68</v>
      </c>
      <c r="EX1463" s="20">
        <v>3</v>
      </c>
      <c r="EY1463" s="15"/>
      <c r="EZ1463" s="20"/>
      <c r="FA1463" s="15"/>
      <c r="FB1463" s="20"/>
      <c r="FC1463" s="15"/>
      <c r="FD1463" s="20"/>
      <c r="FE1463" s="15">
        <v>56</v>
      </c>
      <c r="FF1463" s="20">
        <v>4</v>
      </c>
      <c r="FG1463" s="15"/>
      <c r="FH1463" s="20"/>
      <c r="FI1463" s="15"/>
      <c r="FJ1463" s="20"/>
      <c r="FK1463" s="15"/>
      <c r="FL1463" s="20"/>
      <c r="FM1463" s="15"/>
      <c r="FN1463" s="20"/>
      <c r="FO1463" s="15"/>
      <c r="FP1463" s="20"/>
      <c r="FQ1463" s="15"/>
      <c r="FR1463" s="20"/>
      <c r="FS1463" s="15"/>
      <c r="FT1463" s="20"/>
      <c r="FU1463" s="15"/>
      <c r="FV1463" s="20"/>
      <c r="FW1463" s="15"/>
      <c r="FX1463" s="20"/>
      <c r="FY1463" s="15"/>
      <c r="FZ1463" s="20"/>
      <c r="GA1463" s="15"/>
      <c r="GB1463" s="20"/>
      <c r="GC1463" s="15"/>
      <c r="GD1463" s="20"/>
      <c r="GE1463" s="15"/>
      <c r="GF1463" s="20"/>
      <c r="GG1463" s="170"/>
    </row>
    <row r="1464" spans="1:189" s="2" customFormat="1" ht="15" customHeight="1" x14ac:dyDescent="0.3">
      <c r="A1464" s="17" t="s">
        <v>2903</v>
      </c>
      <c r="B1464" s="17" t="s">
        <v>140</v>
      </c>
      <c r="C1464" s="17" t="s">
        <v>1165</v>
      </c>
      <c r="D1464" s="17" t="s">
        <v>1286</v>
      </c>
      <c r="E1464" s="15" t="str">
        <f t="shared" si="286"/>
        <v>Joanne Liu</v>
      </c>
      <c r="F1464" s="17" t="s">
        <v>128</v>
      </c>
      <c r="G1464" s="17">
        <v>999922573</v>
      </c>
      <c r="H1464" s="15">
        <f t="shared" si="287"/>
        <v>56</v>
      </c>
      <c r="I1464" s="15"/>
      <c r="J1464" s="15"/>
      <c r="K1464" s="16"/>
      <c r="L1464" s="15"/>
      <c r="M1464" s="15"/>
      <c r="N1464" s="15"/>
      <c r="O1464" s="15">
        <f t="shared" si="293"/>
        <v>0</v>
      </c>
      <c r="P1464" s="15">
        <v>0</v>
      </c>
      <c r="Q1464" s="15">
        <f t="shared" si="294"/>
        <v>0</v>
      </c>
      <c r="R1464" s="15">
        <v>0</v>
      </c>
      <c r="S1464" s="15">
        <v>0</v>
      </c>
      <c r="T1464" s="15">
        <f t="shared" si="295"/>
        <v>0</v>
      </c>
      <c r="U1464" s="15">
        <f t="shared" si="296"/>
        <v>0</v>
      </c>
      <c r="V1464" s="15"/>
      <c r="W1464" s="15"/>
      <c r="X1464" s="15"/>
      <c r="Y1464" s="15"/>
      <c r="Z1464" s="16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>
        <f t="shared" si="288"/>
        <v>56</v>
      </c>
      <c r="CT1464" s="15">
        <f t="shared" si="289"/>
        <v>0</v>
      </c>
      <c r="CU1464" s="15">
        <f t="shared" si="290"/>
        <v>0</v>
      </c>
      <c r="CV1464" s="15">
        <f t="shared" si="291"/>
        <v>0</v>
      </c>
      <c r="CW1464" s="15"/>
      <c r="CX1464" s="15"/>
      <c r="CY1464" s="15">
        <f t="shared" si="292"/>
        <v>0</v>
      </c>
      <c r="CZ1464" s="15">
        <f>GG1464</f>
        <v>0</v>
      </c>
      <c r="DA1464" s="16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20"/>
      <c r="DY1464" s="15"/>
      <c r="DZ1464" s="20"/>
      <c r="EA1464" s="15"/>
      <c r="EB1464" s="20"/>
      <c r="EC1464" s="15"/>
      <c r="ED1464" s="20"/>
      <c r="EE1464" s="15"/>
      <c r="EF1464" s="20"/>
      <c r="EG1464" s="15"/>
      <c r="EH1464" s="20"/>
      <c r="EI1464" s="15"/>
      <c r="EJ1464" s="20"/>
      <c r="EK1464" s="15"/>
      <c r="EL1464" s="20"/>
      <c r="EM1464" s="15"/>
      <c r="EN1464" s="20"/>
      <c r="EO1464" s="15"/>
      <c r="EP1464" s="20"/>
      <c r="EQ1464" s="15"/>
      <c r="ER1464" s="20"/>
      <c r="ES1464" s="15"/>
      <c r="ET1464" s="20"/>
      <c r="EU1464" s="15"/>
      <c r="EV1464" s="20"/>
      <c r="EW1464" s="15"/>
      <c r="EX1464" s="20"/>
      <c r="EY1464" s="15"/>
      <c r="EZ1464" s="20"/>
      <c r="FA1464" s="15"/>
      <c r="FB1464" s="20"/>
      <c r="FC1464" s="15"/>
      <c r="FD1464" s="20"/>
      <c r="FE1464" s="15">
        <v>56</v>
      </c>
      <c r="FF1464" s="20">
        <v>3</v>
      </c>
      <c r="FG1464" s="15"/>
      <c r="FH1464" s="20"/>
      <c r="FI1464" s="15"/>
      <c r="FJ1464" s="20"/>
      <c r="FK1464" s="15"/>
      <c r="FL1464" s="20"/>
      <c r="FM1464" s="15"/>
      <c r="FN1464" s="20"/>
      <c r="FO1464" s="15"/>
      <c r="FP1464" s="20"/>
      <c r="FQ1464" s="15"/>
      <c r="FR1464" s="20"/>
      <c r="FS1464" s="15"/>
      <c r="FT1464" s="20"/>
      <c r="FU1464" s="15"/>
      <c r="FV1464" s="20"/>
      <c r="FW1464" s="15"/>
      <c r="FX1464" s="20"/>
      <c r="FY1464" s="15"/>
      <c r="FZ1464" s="20"/>
      <c r="GA1464" s="15"/>
      <c r="GB1464" s="20"/>
      <c r="GC1464" s="15"/>
      <c r="GD1464" s="20"/>
      <c r="GE1464" s="15"/>
      <c r="GF1464" s="20"/>
      <c r="GG1464" s="170"/>
    </row>
    <row r="1465" spans="1:189" s="2" customFormat="1" ht="15" customHeight="1" x14ac:dyDescent="0.3">
      <c r="A1465" s="17" t="s">
        <v>2903</v>
      </c>
      <c r="B1465" s="17" t="s">
        <v>140</v>
      </c>
      <c r="C1465" s="17" t="s">
        <v>2122</v>
      </c>
      <c r="D1465" s="17" t="s">
        <v>499</v>
      </c>
      <c r="E1465" s="15" t="str">
        <f t="shared" si="286"/>
        <v>Athina Chen</v>
      </c>
      <c r="F1465" s="17" t="s">
        <v>128</v>
      </c>
      <c r="G1465" s="17">
        <v>999922575</v>
      </c>
      <c r="H1465" s="15">
        <f t="shared" si="287"/>
        <v>38</v>
      </c>
      <c r="I1465" s="15"/>
      <c r="J1465" s="15"/>
      <c r="K1465" s="16"/>
      <c r="L1465" s="15"/>
      <c r="M1465" s="15"/>
      <c r="N1465" s="15"/>
      <c r="O1465" s="15">
        <f t="shared" si="293"/>
        <v>0</v>
      </c>
      <c r="P1465" s="15">
        <v>0</v>
      </c>
      <c r="Q1465" s="15">
        <f t="shared" si="294"/>
        <v>0</v>
      </c>
      <c r="R1465" s="15">
        <v>0</v>
      </c>
      <c r="S1465" s="15">
        <v>0</v>
      </c>
      <c r="T1465" s="15">
        <f t="shared" si="295"/>
        <v>0</v>
      </c>
      <c r="U1465" s="15">
        <f t="shared" si="296"/>
        <v>0</v>
      </c>
      <c r="V1465" s="15"/>
      <c r="W1465" s="15"/>
      <c r="X1465" s="15"/>
      <c r="Y1465" s="15"/>
      <c r="Z1465" s="16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>
        <f t="shared" si="288"/>
        <v>38</v>
      </c>
      <c r="CT1465" s="15">
        <f t="shared" si="289"/>
        <v>0</v>
      </c>
      <c r="CU1465" s="15">
        <f t="shared" si="290"/>
        <v>0</v>
      </c>
      <c r="CV1465" s="15">
        <f t="shared" si="291"/>
        <v>0</v>
      </c>
      <c r="CW1465" s="15"/>
      <c r="CX1465" s="15"/>
      <c r="CY1465" s="15">
        <f t="shared" si="292"/>
        <v>0</v>
      </c>
      <c r="CZ1465" s="15">
        <f>GG1465</f>
        <v>0</v>
      </c>
      <c r="DA1465" s="16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20"/>
      <c r="DY1465" s="15"/>
      <c r="DZ1465" s="20"/>
      <c r="EA1465" s="15"/>
      <c r="EB1465" s="20"/>
      <c r="EC1465" s="15"/>
      <c r="ED1465" s="20"/>
      <c r="EE1465" s="15"/>
      <c r="EF1465" s="20"/>
      <c r="EG1465" s="15"/>
      <c r="EH1465" s="20"/>
      <c r="EI1465" s="15"/>
      <c r="EJ1465" s="20"/>
      <c r="EK1465" s="15"/>
      <c r="EL1465" s="20"/>
      <c r="EM1465" s="15"/>
      <c r="EN1465" s="20"/>
      <c r="EO1465" s="15"/>
      <c r="EP1465" s="20"/>
      <c r="EQ1465" s="15"/>
      <c r="ER1465" s="20"/>
      <c r="ES1465" s="15"/>
      <c r="ET1465" s="20"/>
      <c r="EU1465" s="15"/>
      <c r="EV1465" s="20"/>
      <c r="EW1465" s="15"/>
      <c r="EX1465" s="20"/>
      <c r="EY1465" s="15"/>
      <c r="EZ1465" s="20"/>
      <c r="FA1465" s="15"/>
      <c r="FB1465" s="20"/>
      <c r="FC1465" s="15"/>
      <c r="FD1465" s="20"/>
      <c r="FE1465" s="15">
        <v>38</v>
      </c>
      <c r="FF1465" s="20" t="s">
        <v>129</v>
      </c>
      <c r="FG1465" s="15"/>
      <c r="FH1465" s="20"/>
      <c r="FI1465" s="15"/>
      <c r="FJ1465" s="20"/>
      <c r="FK1465" s="15"/>
      <c r="FL1465" s="20"/>
      <c r="FM1465" s="15"/>
      <c r="FN1465" s="20"/>
      <c r="FO1465" s="15"/>
      <c r="FP1465" s="20"/>
      <c r="FQ1465" s="15"/>
      <c r="FR1465" s="20"/>
      <c r="FS1465" s="15"/>
      <c r="FT1465" s="20"/>
      <c r="FU1465" s="15"/>
      <c r="FV1465" s="20"/>
      <c r="FW1465" s="15"/>
      <c r="FX1465" s="20"/>
      <c r="FY1465" s="15"/>
      <c r="FZ1465" s="20"/>
      <c r="GA1465" s="15"/>
      <c r="GB1465" s="20"/>
      <c r="GC1465" s="15"/>
      <c r="GD1465" s="20"/>
      <c r="GE1465" s="15"/>
      <c r="GF1465" s="20"/>
      <c r="GG1465" s="170"/>
    </row>
    <row r="1466" spans="1:189" s="2" customFormat="1" ht="15" customHeight="1" x14ac:dyDescent="0.3">
      <c r="A1466" s="17" t="s">
        <v>2903</v>
      </c>
      <c r="B1466" s="17" t="s">
        <v>134</v>
      </c>
      <c r="C1466" s="17" t="s">
        <v>3298</v>
      </c>
      <c r="D1466" s="17" t="s">
        <v>1511</v>
      </c>
      <c r="E1466" s="15" t="str">
        <f t="shared" si="286"/>
        <v>Jared Ong</v>
      </c>
      <c r="F1466" s="17" t="s">
        <v>135</v>
      </c>
      <c r="G1466" s="17">
        <v>999922578</v>
      </c>
      <c r="H1466" s="15">
        <f t="shared" si="287"/>
        <v>56</v>
      </c>
      <c r="I1466" s="15"/>
      <c r="J1466" s="15"/>
      <c r="K1466" s="16"/>
      <c r="L1466" s="15"/>
      <c r="M1466" s="15"/>
      <c r="N1466" s="15"/>
      <c r="O1466" s="15">
        <f t="shared" si="293"/>
        <v>0</v>
      </c>
      <c r="P1466" s="15">
        <v>0</v>
      </c>
      <c r="Q1466" s="15">
        <f t="shared" si="294"/>
        <v>0</v>
      </c>
      <c r="R1466" s="15">
        <v>0</v>
      </c>
      <c r="S1466" s="15">
        <v>0</v>
      </c>
      <c r="T1466" s="15">
        <f t="shared" si="295"/>
        <v>0</v>
      </c>
      <c r="U1466" s="15">
        <f t="shared" si="296"/>
        <v>0</v>
      </c>
      <c r="V1466" s="15"/>
      <c r="W1466" s="15"/>
      <c r="X1466" s="15"/>
      <c r="Y1466" s="15"/>
      <c r="Z1466" s="16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>
        <f t="shared" si="288"/>
        <v>56</v>
      </c>
      <c r="CT1466" s="15">
        <f t="shared" si="289"/>
        <v>0</v>
      </c>
      <c r="CU1466" s="15">
        <f t="shared" si="290"/>
        <v>0</v>
      </c>
      <c r="CV1466" s="15">
        <f t="shared" si="291"/>
        <v>0</v>
      </c>
      <c r="CW1466" s="15"/>
      <c r="CX1466" s="15"/>
      <c r="CY1466" s="15">
        <f t="shared" si="292"/>
        <v>0</v>
      </c>
      <c r="CZ1466" s="15">
        <f>GG1466</f>
        <v>0</v>
      </c>
      <c r="DA1466" s="16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20"/>
      <c r="DY1466" s="15"/>
      <c r="DZ1466" s="20"/>
      <c r="EA1466" s="15"/>
      <c r="EB1466" s="20"/>
      <c r="EC1466" s="15"/>
      <c r="ED1466" s="20"/>
      <c r="EE1466" s="15"/>
      <c r="EF1466" s="20"/>
      <c r="EG1466" s="15"/>
      <c r="EH1466" s="20"/>
      <c r="EI1466" s="15"/>
      <c r="EJ1466" s="20"/>
      <c r="EK1466" s="15"/>
      <c r="EL1466" s="20"/>
      <c r="EM1466" s="15"/>
      <c r="EN1466" s="20"/>
      <c r="EO1466" s="15"/>
      <c r="EP1466" s="20"/>
      <c r="EQ1466" s="15"/>
      <c r="ER1466" s="20"/>
      <c r="ES1466" s="15"/>
      <c r="ET1466" s="20"/>
      <c r="EU1466" s="15"/>
      <c r="EV1466" s="20"/>
      <c r="EW1466" s="15"/>
      <c r="EX1466" s="20"/>
      <c r="EY1466" s="15"/>
      <c r="EZ1466" s="20"/>
      <c r="FA1466" s="15"/>
      <c r="FB1466" s="20"/>
      <c r="FC1466" s="15"/>
      <c r="FD1466" s="20"/>
      <c r="FE1466" s="15">
        <v>56</v>
      </c>
      <c r="FF1466" s="20">
        <v>3</v>
      </c>
      <c r="FG1466" s="15"/>
      <c r="FH1466" s="20"/>
      <c r="FI1466" s="15"/>
      <c r="FJ1466" s="20"/>
      <c r="FK1466" s="15"/>
      <c r="FL1466" s="20"/>
      <c r="FM1466" s="15"/>
      <c r="FN1466" s="20"/>
      <c r="FO1466" s="15"/>
      <c r="FP1466" s="20"/>
      <c r="FQ1466" s="15"/>
      <c r="FR1466" s="20"/>
      <c r="FS1466" s="15"/>
      <c r="FT1466" s="20"/>
      <c r="FU1466" s="15"/>
      <c r="FV1466" s="20"/>
      <c r="FW1466" s="15"/>
      <c r="FX1466" s="20"/>
      <c r="FY1466" s="15"/>
      <c r="FZ1466" s="20"/>
      <c r="GA1466" s="15"/>
      <c r="GB1466" s="20"/>
      <c r="GC1466" s="15"/>
      <c r="GD1466" s="20"/>
      <c r="GE1466" s="15"/>
      <c r="GF1466" s="20"/>
      <c r="GG1466" s="170"/>
    </row>
    <row r="1467" spans="1:189" s="2" customFormat="1" ht="15" customHeight="1" x14ac:dyDescent="0.3">
      <c r="A1467" s="17" t="s">
        <v>2903</v>
      </c>
      <c r="B1467" s="17" t="s">
        <v>140</v>
      </c>
      <c r="C1467" s="17" t="s">
        <v>1513</v>
      </c>
      <c r="D1467" s="17" t="s">
        <v>554</v>
      </c>
      <c r="E1467" s="15" t="str">
        <f t="shared" si="286"/>
        <v>Rebecca Chou</v>
      </c>
      <c r="F1467" s="17" t="s">
        <v>128</v>
      </c>
      <c r="G1467" s="17">
        <v>999922580</v>
      </c>
      <c r="H1467" s="15">
        <f t="shared" si="287"/>
        <v>56</v>
      </c>
      <c r="I1467" s="15"/>
      <c r="J1467" s="15"/>
      <c r="K1467" s="16"/>
      <c r="L1467" s="15"/>
      <c r="M1467" s="15"/>
      <c r="N1467" s="15"/>
      <c r="O1467" s="15">
        <f t="shared" si="293"/>
        <v>0</v>
      </c>
      <c r="P1467" s="15">
        <v>0</v>
      </c>
      <c r="Q1467" s="15">
        <f t="shared" si="294"/>
        <v>0</v>
      </c>
      <c r="R1467" s="15">
        <v>0</v>
      </c>
      <c r="S1467" s="15">
        <v>0</v>
      </c>
      <c r="T1467" s="15">
        <f t="shared" si="295"/>
        <v>0</v>
      </c>
      <c r="U1467" s="15">
        <f t="shared" si="296"/>
        <v>0</v>
      </c>
      <c r="V1467" s="15"/>
      <c r="W1467" s="15"/>
      <c r="X1467" s="15"/>
      <c r="Y1467" s="15"/>
      <c r="Z1467" s="16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>
        <f t="shared" si="288"/>
        <v>56</v>
      </c>
      <c r="CT1467" s="15">
        <f t="shared" si="289"/>
        <v>0</v>
      </c>
      <c r="CU1467" s="15">
        <f t="shared" si="290"/>
        <v>0</v>
      </c>
      <c r="CV1467" s="15">
        <f t="shared" si="291"/>
        <v>0</v>
      </c>
      <c r="CW1467" s="15"/>
      <c r="CX1467" s="15"/>
      <c r="CY1467" s="15">
        <f t="shared" si="292"/>
        <v>0</v>
      </c>
      <c r="CZ1467" s="15">
        <f>GG1467</f>
        <v>0</v>
      </c>
      <c r="DA1467" s="16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20"/>
      <c r="DY1467" s="15"/>
      <c r="DZ1467" s="20"/>
      <c r="EA1467" s="15"/>
      <c r="EB1467" s="20"/>
      <c r="EC1467" s="15"/>
      <c r="ED1467" s="20"/>
      <c r="EE1467" s="15"/>
      <c r="EF1467" s="20"/>
      <c r="EG1467" s="15"/>
      <c r="EH1467" s="20"/>
      <c r="EI1467" s="15"/>
      <c r="EJ1467" s="20"/>
      <c r="EK1467" s="15"/>
      <c r="EL1467" s="20"/>
      <c r="EM1467" s="15"/>
      <c r="EN1467" s="20"/>
      <c r="EO1467" s="15"/>
      <c r="EP1467" s="20"/>
      <c r="EQ1467" s="15"/>
      <c r="ER1467" s="20"/>
      <c r="ES1467" s="15"/>
      <c r="ET1467" s="20"/>
      <c r="EU1467" s="15"/>
      <c r="EV1467" s="20"/>
      <c r="EW1467" s="15"/>
      <c r="EX1467" s="20"/>
      <c r="EY1467" s="15"/>
      <c r="EZ1467" s="20"/>
      <c r="FA1467" s="15"/>
      <c r="FB1467" s="20"/>
      <c r="FC1467" s="15"/>
      <c r="FD1467" s="20"/>
      <c r="FE1467" s="15">
        <v>56</v>
      </c>
      <c r="FF1467" s="20">
        <v>4</v>
      </c>
      <c r="FG1467" s="15"/>
      <c r="FH1467" s="20"/>
      <c r="FI1467" s="15"/>
      <c r="FJ1467" s="20"/>
      <c r="FK1467" s="15"/>
      <c r="FL1467" s="20"/>
      <c r="FM1467" s="15"/>
      <c r="FN1467" s="20"/>
      <c r="FO1467" s="15"/>
      <c r="FP1467" s="20"/>
      <c r="FQ1467" s="15"/>
      <c r="FR1467" s="20"/>
      <c r="FS1467" s="15"/>
      <c r="FT1467" s="20"/>
      <c r="FU1467" s="15"/>
      <c r="FV1467" s="20"/>
      <c r="FW1467" s="15"/>
      <c r="FX1467" s="20"/>
      <c r="FY1467" s="15"/>
      <c r="FZ1467" s="20"/>
      <c r="GA1467" s="15"/>
      <c r="GB1467" s="20"/>
      <c r="GC1467" s="15"/>
      <c r="GD1467" s="20"/>
      <c r="GE1467" s="15"/>
      <c r="GF1467" s="20"/>
      <c r="GG1467" s="170"/>
    </row>
    <row r="1468" spans="1:189" s="2" customFormat="1" ht="15" customHeight="1" x14ac:dyDescent="0.3">
      <c r="A1468" s="17" t="s">
        <v>2903</v>
      </c>
      <c r="B1468" s="17" t="s">
        <v>142</v>
      </c>
      <c r="C1468" s="17" t="s">
        <v>454</v>
      </c>
      <c r="D1468" s="17" t="s">
        <v>511</v>
      </c>
      <c r="E1468" s="15" t="str">
        <f t="shared" si="286"/>
        <v>Jennifer Cheng</v>
      </c>
      <c r="F1468" s="17" t="s">
        <v>128</v>
      </c>
      <c r="G1468" s="17">
        <v>999922581</v>
      </c>
      <c r="H1468" s="15">
        <f t="shared" si="287"/>
        <v>38</v>
      </c>
      <c r="I1468" s="15"/>
      <c r="J1468" s="15"/>
      <c r="K1468" s="16"/>
      <c r="L1468" s="15"/>
      <c r="M1468" s="15"/>
      <c r="N1468" s="15"/>
      <c r="O1468" s="15">
        <f t="shared" si="293"/>
        <v>0</v>
      </c>
      <c r="P1468" s="15">
        <v>0</v>
      </c>
      <c r="Q1468" s="15">
        <f t="shared" si="294"/>
        <v>0</v>
      </c>
      <c r="R1468" s="15">
        <v>0</v>
      </c>
      <c r="S1468" s="15">
        <v>0</v>
      </c>
      <c r="T1468" s="15">
        <f t="shared" si="295"/>
        <v>0</v>
      </c>
      <c r="U1468" s="15">
        <f t="shared" si="296"/>
        <v>0</v>
      </c>
      <c r="V1468" s="15"/>
      <c r="W1468" s="15"/>
      <c r="X1468" s="15"/>
      <c r="Y1468" s="15"/>
      <c r="Z1468" s="16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>
        <f t="shared" si="288"/>
        <v>38</v>
      </c>
      <c r="CT1468" s="15">
        <f t="shared" si="289"/>
        <v>0</v>
      </c>
      <c r="CU1468" s="15">
        <f t="shared" si="290"/>
        <v>0</v>
      </c>
      <c r="CV1468" s="15">
        <f t="shared" si="291"/>
        <v>0</v>
      </c>
      <c r="CW1468" s="15"/>
      <c r="CX1468" s="15"/>
      <c r="CY1468" s="15">
        <f t="shared" si="292"/>
        <v>0</v>
      </c>
      <c r="CZ1468" s="15">
        <f>GG1468</f>
        <v>0</v>
      </c>
      <c r="DA1468" s="16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20"/>
      <c r="DY1468" s="15"/>
      <c r="DZ1468" s="20"/>
      <c r="EA1468" s="15"/>
      <c r="EB1468" s="20"/>
      <c r="EC1468" s="15"/>
      <c r="ED1468" s="20"/>
      <c r="EE1468" s="15"/>
      <c r="EF1468" s="20"/>
      <c r="EG1468" s="15"/>
      <c r="EH1468" s="20"/>
      <c r="EI1468" s="15"/>
      <c r="EJ1468" s="20"/>
      <c r="EK1468" s="15"/>
      <c r="EL1468" s="20"/>
      <c r="EM1468" s="15"/>
      <c r="EN1468" s="20"/>
      <c r="EO1468" s="15"/>
      <c r="EP1468" s="20"/>
      <c r="EQ1468" s="15"/>
      <c r="ER1468" s="20"/>
      <c r="ES1468" s="15"/>
      <c r="ET1468" s="20"/>
      <c r="EU1468" s="15"/>
      <c r="EV1468" s="20"/>
      <c r="EW1468" s="15"/>
      <c r="EX1468" s="20"/>
      <c r="EY1468" s="15"/>
      <c r="EZ1468" s="20"/>
      <c r="FA1468" s="15"/>
      <c r="FB1468" s="20"/>
      <c r="FC1468" s="15"/>
      <c r="FD1468" s="20"/>
      <c r="FE1468" s="15">
        <v>38</v>
      </c>
      <c r="FF1468" s="20" t="s">
        <v>129</v>
      </c>
      <c r="FG1468" s="15"/>
      <c r="FH1468" s="20"/>
      <c r="FI1468" s="15"/>
      <c r="FJ1468" s="20"/>
      <c r="FK1468" s="15"/>
      <c r="FL1468" s="20"/>
      <c r="FM1468" s="15"/>
      <c r="FN1468" s="20"/>
      <c r="FO1468" s="15"/>
      <c r="FP1468" s="20"/>
      <c r="FQ1468" s="15"/>
      <c r="FR1468" s="20"/>
      <c r="FS1468" s="15"/>
      <c r="FT1468" s="20"/>
      <c r="FU1468" s="15"/>
      <c r="FV1468" s="20"/>
      <c r="FW1468" s="15"/>
      <c r="FX1468" s="20"/>
      <c r="FY1468" s="15"/>
      <c r="FZ1468" s="20"/>
      <c r="GA1468" s="15"/>
      <c r="GB1468" s="20"/>
      <c r="GC1468" s="15"/>
      <c r="GD1468" s="20"/>
      <c r="GE1468" s="15"/>
      <c r="GF1468" s="20"/>
      <c r="GG1468" s="170"/>
    </row>
    <row r="1469" spans="1:189" s="2" customFormat="1" ht="15" customHeight="1" x14ac:dyDescent="0.3">
      <c r="A1469" s="17" t="s">
        <v>2903</v>
      </c>
      <c r="B1469" s="17" t="s">
        <v>126</v>
      </c>
      <c r="C1469" s="17" t="s">
        <v>545</v>
      </c>
      <c r="D1469" s="17" t="s">
        <v>1982</v>
      </c>
      <c r="E1469" s="15" t="str">
        <f t="shared" si="286"/>
        <v>Jiwon Yoo</v>
      </c>
      <c r="F1469" s="17" t="s">
        <v>128</v>
      </c>
      <c r="G1469" s="17">
        <v>999922582</v>
      </c>
      <c r="H1469" s="15">
        <f t="shared" si="287"/>
        <v>29</v>
      </c>
      <c r="I1469" s="15"/>
      <c r="J1469" s="15"/>
      <c r="K1469" s="16"/>
      <c r="L1469" s="15"/>
      <c r="M1469" s="15"/>
      <c r="N1469" s="15"/>
      <c r="O1469" s="15">
        <f t="shared" si="293"/>
        <v>0</v>
      </c>
      <c r="P1469" s="15">
        <v>0</v>
      </c>
      <c r="Q1469" s="15">
        <f t="shared" si="294"/>
        <v>0</v>
      </c>
      <c r="R1469" s="15">
        <v>0</v>
      </c>
      <c r="S1469" s="15">
        <v>0</v>
      </c>
      <c r="T1469" s="15">
        <f t="shared" si="295"/>
        <v>0</v>
      </c>
      <c r="U1469" s="15">
        <f t="shared" si="296"/>
        <v>0</v>
      </c>
      <c r="V1469" s="15"/>
      <c r="W1469" s="15"/>
      <c r="X1469" s="15"/>
      <c r="Y1469" s="15"/>
      <c r="Z1469" s="16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>
        <f t="shared" si="288"/>
        <v>29</v>
      </c>
      <c r="CT1469" s="15">
        <f t="shared" si="289"/>
        <v>0</v>
      </c>
      <c r="CU1469" s="15">
        <f t="shared" si="290"/>
        <v>0</v>
      </c>
      <c r="CV1469" s="15">
        <f t="shared" si="291"/>
        <v>0</v>
      </c>
      <c r="CW1469" s="15"/>
      <c r="CX1469" s="15"/>
      <c r="CY1469" s="15">
        <f t="shared" si="292"/>
        <v>0</v>
      </c>
      <c r="CZ1469" s="15">
        <f>GG1469</f>
        <v>0</v>
      </c>
      <c r="DA1469" s="16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20"/>
      <c r="DY1469" s="15"/>
      <c r="DZ1469" s="20"/>
      <c r="EA1469" s="15"/>
      <c r="EB1469" s="20"/>
      <c r="EC1469" s="15"/>
      <c r="ED1469" s="20"/>
      <c r="EE1469" s="15"/>
      <c r="EF1469" s="20"/>
      <c r="EG1469" s="15"/>
      <c r="EH1469" s="20"/>
      <c r="EI1469" s="15"/>
      <c r="EJ1469" s="20"/>
      <c r="EK1469" s="15"/>
      <c r="EL1469" s="20"/>
      <c r="EM1469" s="15"/>
      <c r="EN1469" s="20"/>
      <c r="EO1469" s="15"/>
      <c r="EP1469" s="20"/>
      <c r="EQ1469" s="15"/>
      <c r="ER1469" s="20"/>
      <c r="ES1469" s="15"/>
      <c r="ET1469" s="20"/>
      <c r="EU1469" s="15"/>
      <c r="EV1469" s="20"/>
      <c r="EW1469" s="15"/>
      <c r="EX1469" s="20"/>
      <c r="EY1469" s="15"/>
      <c r="EZ1469" s="20"/>
      <c r="FA1469" s="15"/>
      <c r="FB1469" s="20"/>
      <c r="FC1469" s="15"/>
      <c r="FD1469" s="20"/>
      <c r="FE1469" s="15">
        <v>29</v>
      </c>
      <c r="FF1469" s="20" t="s">
        <v>168</v>
      </c>
      <c r="FG1469" s="15"/>
      <c r="FH1469" s="20"/>
      <c r="FI1469" s="15"/>
      <c r="FJ1469" s="20"/>
      <c r="FK1469" s="15"/>
      <c r="FL1469" s="20"/>
      <c r="FM1469" s="15"/>
      <c r="FN1469" s="20"/>
      <c r="FO1469" s="15"/>
      <c r="FP1469" s="20"/>
      <c r="FQ1469" s="15"/>
      <c r="FR1469" s="20"/>
      <c r="FS1469" s="15"/>
      <c r="FT1469" s="20"/>
      <c r="FU1469" s="15"/>
      <c r="FV1469" s="20"/>
      <c r="FW1469" s="15"/>
      <c r="FX1469" s="20"/>
      <c r="FY1469" s="15"/>
      <c r="FZ1469" s="20"/>
      <c r="GA1469" s="15"/>
      <c r="GB1469" s="20"/>
      <c r="GC1469" s="15"/>
      <c r="GD1469" s="20"/>
      <c r="GE1469" s="15"/>
      <c r="GF1469" s="20"/>
      <c r="GG1469" s="170"/>
    </row>
    <row r="1470" spans="1:189" s="2" customFormat="1" ht="15" customHeight="1" x14ac:dyDescent="0.3">
      <c r="A1470" s="17" t="s">
        <v>2903</v>
      </c>
      <c r="B1470" s="17" t="s">
        <v>134</v>
      </c>
      <c r="C1470" s="17" t="s">
        <v>324</v>
      </c>
      <c r="D1470" s="17" t="s">
        <v>1187</v>
      </c>
      <c r="E1470" s="15" t="str">
        <f t="shared" si="286"/>
        <v>Evelyn Lai</v>
      </c>
      <c r="F1470" s="17" t="s">
        <v>128</v>
      </c>
      <c r="G1470" s="17">
        <v>999922585</v>
      </c>
      <c r="H1470" s="15">
        <f t="shared" si="287"/>
        <v>75</v>
      </c>
      <c r="I1470" s="15"/>
      <c r="J1470" s="15"/>
      <c r="K1470" s="16"/>
      <c r="L1470" s="15"/>
      <c r="M1470" s="15"/>
      <c r="N1470" s="15"/>
      <c r="O1470" s="15">
        <f t="shared" si="293"/>
        <v>0</v>
      </c>
      <c r="P1470" s="15">
        <v>0</v>
      </c>
      <c r="Q1470" s="15">
        <f t="shared" si="294"/>
        <v>0</v>
      </c>
      <c r="R1470" s="15">
        <v>0</v>
      </c>
      <c r="S1470" s="15">
        <v>0</v>
      </c>
      <c r="T1470" s="15">
        <f t="shared" si="295"/>
        <v>0</v>
      </c>
      <c r="U1470" s="15">
        <f t="shared" si="296"/>
        <v>0</v>
      </c>
      <c r="V1470" s="15"/>
      <c r="W1470" s="15"/>
      <c r="X1470" s="15"/>
      <c r="Y1470" s="15"/>
      <c r="Z1470" s="16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>
        <f t="shared" si="288"/>
        <v>75</v>
      </c>
      <c r="CT1470" s="15">
        <f t="shared" si="289"/>
        <v>0</v>
      </c>
      <c r="CU1470" s="15">
        <f t="shared" si="290"/>
        <v>0</v>
      </c>
      <c r="CV1470" s="15">
        <f t="shared" si="291"/>
        <v>0</v>
      </c>
      <c r="CW1470" s="15"/>
      <c r="CX1470" s="15"/>
      <c r="CY1470" s="15">
        <f t="shared" si="292"/>
        <v>0</v>
      </c>
      <c r="CZ1470" s="15">
        <f>GG1470</f>
        <v>0</v>
      </c>
      <c r="DA1470" s="16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20"/>
      <c r="DY1470" s="15"/>
      <c r="DZ1470" s="20"/>
      <c r="EA1470" s="15"/>
      <c r="EB1470" s="20"/>
      <c r="EC1470" s="15"/>
      <c r="ED1470" s="20"/>
      <c r="EE1470" s="15"/>
      <c r="EF1470" s="20"/>
      <c r="EG1470" s="15"/>
      <c r="EH1470" s="20"/>
      <c r="EI1470" s="15"/>
      <c r="EJ1470" s="20"/>
      <c r="EK1470" s="15"/>
      <c r="EL1470" s="20"/>
      <c r="EM1470" s="15"/>
      <c r="EN1470" s="20"/>
      <c r="EO1470" s="15"/>
      <c r="EP1470" s="20"/>
      <c r="EQ1470" s="15"/>
      <c r="ER1470" s="20"/>
      <c r="ES1470" s="15"/>
      <c r="ET1470" s="20"/>
      <c r="EU1470" s="15"/>
      <c r="EV1470" s="20"/>
      <c r="EW1470" s="15"/>
      <c r="EX1470" s="20"/>
      <c r="EY1470" s="15"/>
      <c r="EZ1470" s="20"/>
      <c r="FA1470" s="15"/>
      <c r="FB1470" s="20"/>
      <c r="FC1470" s="15"/>
      <c r="FD1470" s="20"/>
      <c r="FE1470" s="15">
        <v>75</v>
      </c>
      <c r="FF1470" s="20">
        <v>2</v>
      </c>
      <c r="FG1470" s="15"/>
      <c r="FH1470" s="20"/>
      <c r="FI1470" s="15"/>
      <c r="FJ1470" s="20"/>
      <c r="FK1470" s="15"/>
      <c r="FL1470" s="20"/>
      <c r="FM1470" s="15"/>
      <c r="FN1470" s="20"/>
      <c r="FO1470" s="15"/>
      <c r="FP1470" s="20"/>
      <c r="FQ1470" s="15"/>
      <c r="FR1470" s="20"/>
      <c r="FS1470" s="15"/>
      <c r="FT1470" s="20"/>
      <c r="FU1470" s="15"/>
      <c r="FV1470" s="20"/>
      <c r="FW1470" s="15"/>
      <c r="FX1470" s="20"/>
      <c r="FY1470" s="15"/>
      <c r="FZ1470" s="20"/>
      <c r="GA1470" s="15"/>
      <c r="GB1470" s="20"/>
      <c r="GC1470" s="15"/>
      <c r="GD1470" s="20"/>
      <c r="GE1470" s="15"/>
      <c r="GF1470" s="20"/>
      <c r="GG1470" s="170"/>
    </row>
    <row r="1471" spans="1:189" s="2" customFormat="1" ht="15" customHeight="1" x14ac:dyDescent="0.3">
      <c r="A1471" s="17" t="s">
        <v>2903</v>
      </c>
      <c r="B1471" s="17" t="s">
        <v>134</v>
      </c>
      <c r="C1471" s="17" t="s">
        <v>278</v>
      </c>
      <c r="D1471" s="17" t="s">
        <v>3297</v>
      </c>
      <c r="E1471" s="15" t="str">
        <f t="shared" si="286"/>
        <v>Avery Maytin</v>
      </c>
      <c r="F1471" s="17" t="s">
        <v>135</v>
      </c>
      <c r="G1471" s="17">
        <v>999922586</v>
      </c>
      <c r="H1471" s="15">
        <f t="shared" si="287"/>
        <v>38</v>
      </c>
      <c r="I1471" s="15"/>
      <c r="J1471" s="15"/>
      <c r="K1471" s="16"/>
      <c r="L1471" s="15"/>
      <c r="M1471" s="15"/>
      <c r="N1471" s="15"/>
      <c r="O1471" s="15">
        <f t="shared" si="293"/>
        <v>0</v>
      </c>
      <c r="P1471" s="15">
        <v>0</v>
      </c>
      <c r="Q1471" s="15">
        <f t="shared" si="294"/>
        <v>0</v>
      </c>
      <c r="R1471" s="15">
        <v>0</v>
      </c>
      <c r="S1471" s="15">
        <v>0</v>
      </c>
      <c r="T1471" s="15">
        <f t="shared" si="295"/>
        <v>0</v>
      </c>
      <c r="U1471" s="15">
        <f t="shared" si="296"/>
        <v>0</v>
      </c>
      <c r="V1471" s="15"/>
      <c r="W1471" s="15"/>
      <c r="X1471" s="15"/>
      <c r="Y1471" s="15"/>
      <c r="Z1471" s="16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>
        <f t="shared" si="288"/>
        <v>38</v>
      </c>
      <c r="CT1471" s="15">
        <f t="shared" si="289"/>
        <v>0</v>
      </c>
      <c r="CU1471" s="15">
        <f t="shared" si="290"/>
        <v>0</v>
      </c>
      <c r="CV1471" s="15">
        <f t="shared" si="291"/>
        <v>0</v>
      </c>
      <c r="CW1471" s="15"/>
      <c r="CX1471" s="15"/>
      <c r="CY1471" s="15">
        <f t="shared" si="292"/>
        <v>0</v>
      </c>
      <c r="CZ1471" s="15">
        <f>GG1471</f>
        <v>0</v>
      </c>
      <c r="DA1471" s="16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20"/>
      <c r="DY1471" s="15"/>
      <c r="DZ1471" s="20"/>
      <c r="EA1471" s="15"/>
      <c r="EB1471" s="20"/>
      <c r="EC1471" s="15"/>
      <c r="ED1471" s="20"/>
      <c r="EE1471" s="15"/>
      <c r="EF1471" s="20"/>
      <c r="EG1471" s="15"/>
      <c r="EH1471" s="20"/>
      <c r="EI1471" s="15"/>
      <c r="EJ1471" s="20"/>
      <c r="EK1471" s="15"/>
      <c r="EL1471" s="20"/>
      <c r="EM1471" s="15"/>
      <c r="EN1471" s="20"/>
      <c r="EO1471" s="15"/>
      <c r="EP1471" s="20"/>
      <c r="EQ1471" s="15"/>
      <c r="ER1471" s="20"/>
      <c r="ES1471" s="15"/>
      <c r="ET1471" s="20"/>
      <c r="EU1471" s="15"/>
      <c r="EV1471" s="20"/>
      <c r="EW1471" s="15"/>
      <c r="EX1471" s="20"/>
      <c r="EY1471" s="15"/>
      <c r="EZ1471" s="20"/>
      <c r="FA1471" s="15"/>
      <c r="FB1471" s="20"/>
      <c r="FC1471" s="15"/>
      <c r="FD1471" s="20"/>
      <c r="FE1471" s="15">
        <v>38</v>
      </c>
      <c r="FF1471" s="20" t="s">
        <v>129</v>
      </c>
      <c r="FG1471" s="15"/>
      <c r="FH1471" s="20"/>
      <c r="FI1471" s="15"/>
      <c r="FJ1471" s="20"/>
      <c r="FK1471" s="15"/>
      <c r="FL1471" s="20"/>
      <c r="FM1471" s="15"/>
      <c r="FN1471" s="20"/>
      <c r="FO1471" s="15"/>
      <c r="FP1471" s="20"/>
      <c r="FQ1471" s="15"/>
      <c r="FR1471" s="20"/>
      <c r="FS1471" s="15"/>
      <c r="FT1471" s="20"/>
      <c r="FU1471" s="15"/>
      <c r="FV1471" s="20"/>
      <c r="FW1471" s="15"/>
      <c r="FX1471" s="20"/>
      <c r="FY1471" s="15"/>
      <c r="FZ1471" s="20"/>
      <c r="GA1471" s="15"/>
      <c r="GB1471" s="20"/>
      <c r="GC1471" s="15"/>
      <c r="GD1471" s="20"/>
      <c r="GE1471" s="15"/>
      <c r="GF1471" s="20"/>
      <c r="GG1471" s="170"/>
    </row>
    <row r="1472" spans="1:189" s="2" customFormat="1" ht="15" customHeight="1" x14ac:dyDescent="0.3">
      <c r="A1472" s="17" t="s">
        <v>2903</v>
      </c>
      <c r="B1472" s="17" t="s">
        <v>140</v>
      </c>
      <c r="C1472" s="17" t="s">
        <v>536</v>
      </c>
      <c r="D1472" s="17" t="s">
        <v>1431</v>
      </c>
      <c r="E1472" s="15" t="str">
        <f t="shared" si="286"/>
        <v>Julia Moon</v>
      </c>
      <c r="F1472" s="17" t="s">
        <v>128</v>
      </c>
      <c r="G1472" s="17">
        <v>999922587</v>
      </c>
      <c r="H1472" s="15">
        <f t="shared" si="287"/>
        <v>38</v>
      </c>
      <c r="I1472" s="15"/>
      <c r="J1472" s="15"/>
      <c r="K1472" s="16"/>
      <c r="L1472" s="15"/>
      <c r="M1472" s="15"/>
      <c r="N1472" s="15"/>
      <c r="O1472" s="15">
        <f t="shared" si="293"/>
        <v>0</v>
      </c>
      <c r="P1472" s="15">
        <v>0</v>
      </c>
      <c r="Q1472" s="15">
        <f t="shared" si="294"/>
        <v>0</v>
      </c>
      <c r="R1472" s="15">
        <v>0</v>
      </c>
      <c r="S1472" s="15">
        <v>0</v>
      </c>
      <c r="T1472" s="15">
        <f t="shared" si="295"/>
        <v>0</v>
      </c>
      <c r="U1472" s="15">
        <f t="shared" si="296"/>
        <v>0</v>
      </c>
      <c r="V1472" s="15"/>
      <c r="W1472" s="15"/>
      <c r="X1472" s="15"/>
      <c r="Y1472" s="15"/>
      <c r="Z1472" s="16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>
        <f t="shared" si="288"/>
        <v>38</v>
      </c>
      <c r="CT1472" s="15">
        <f t="shared" si="289"/>
        <v>0</v>
      </c>
      <c r="CU1472" s="15">
        <f t="shared" si="290"/>
        <v>0</v>
      </c>
      <c r="CV1472" s="15">
        <f t="shared" si="291"/>
        <v>0</v>
      </c>
      <c r="CW1472" s="15"/>
      <c r="CX1472" s="15"/>
      <c r="CY1472" s="15">
        <f t="shared" si="292"/>
        <v>0</v>
      </c>
      <c r="CZ1472" s="15">
        <f>GG1472</f>
        <v>0</v>
      </c>
      <c r="DA1472" s="16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20"/>
      <c r="DY1472" s="15"/>
      <c r="DZ1472" s="20"/>
      <c r="EA1472" s="15"/>
      <c r="EB1472" s="20"/>
      <c r="EC1472" s="15"/>
      <c r="ED1472" s="20"/>
      <c r="EE1472" s="15"/>
      <c r="EF1472" s="20"/>
      <c r="EG1472" s="15"/>
      <c r="EH1472" s="20"/>
      <c r="EI1472" s="15"/>
      <c r="EJ1472" s="20"/>
      <c r="EK1472" s="15"/>
      <c r="EL1472" s="20"/>
      <c r="EM1472" s="15"/>
      <c r="EN1472" s="20"/>
      <c r="EO1472" s="15"/>
      <c r="EP1472" s="20"/>
      <c r="EQ1472" s="15"/>
      <c r="ER1472" s="20"/>
      <c r="ES1472" s="15"/>
      <c r="ET1472" s="20"/>
      <c r="EU1472" s="15"/>
      <c r="EV1472" s="20"/>
      <c r="EW1472" s="15"/>
      <c r="EX1472" s="20"/>
      <c r="EY1472" s="15"/>
      <c r="EZ1472" s="20"/>
      <c r="FA1472" s="15"/>
      <c r="FB1472" s="20"/>
      <c r="FC1472" s="15"/>
      <c r="FD1472" s="20"/>
      <c r="FE1472" s="15">
        <v>38</v>
      </c>
      <c r="FF1472" s="20" t="s">
        <v>129</v>
      </c>
      <c r="FG1472" s="15"/>
      <c r="FH1472" s="20"/>
      <c r="FI1472" s="15"/>
      <c r="FJ1472" s="20"/>
      <c r="FK1472" s="15"/>
      <c r="FL1472" s="20"/>
      <c r="FM1472" s="15"/>
      <c r="FN1472" s="20"/>
      <c r="FO1472" s="15"/>
      <c r="FP1472" s="20"/>
      <c r="FQ1472" s="15"/>
      <c r="FR1472" s="20"/>
      <c r="FS1472" s="15"/>
      <c r="FT1472" s="20"/>
      <c r="FU1472" s="15"/>
      <c r="FV1472" s="20"/>
      <c r="FW1472" s="15"/>
      <c r="FX1472" s="20"/>
      <c r="FY1472" s="15"/>
      <c r="FZ1472" s="20"/>
      <c r="GA1472" s="15"/>
      <c r="GB1472" s="20"/>
      <c r="GC1472" s="15"/>
      <c r="GD1472" s="20"/>
      <c r="GE1472" s="15"/>
      <c r="GF1472" s="20"/>
      <c r="GG1472" s="170"/>
    </row>
    <row r="1473" spans="1:189" s="2" customFormat="1" ht="15" customHeight="1" x14ac:dyDescent="0.3">
      <c r="A1473" s="17" t="s">
        <v>2903</v>
      </c>
      <c r="B1473" s="17" t="s">
        <v>134</v>
      </c>
      <c r="C1473" s="17" t="s">
        <v>231</v>
      </c>
      <c r="D1473" s="17" t="s">
        <v>1951</v>
      </c>
      <c r="E1473" s="15" t="str">
        <f t="shared" si="286"/>
        <v>Erin Williams</v>
      </c>
      <c r="F1473" s="17" t="s">
        <v>128</v>
      </c>
      <c r="G1473" s="17">
        <v>999922592</v>
      </c>
      <c r="H1473" s="15">
        <f t="shared" si="287"/>
        <v>100</v>
      </c>
      <c r="I1473" s="15"/>
      <c r="J1473" s="15"/>
      <c r="K1473" s="16"/>
      <c r="L1473" s="15"/>
      <c r="M1473" s="15"/>
      <c r="N1473" s="15"/>
      <c r="O1473" s="15">
        <f t="shared" si="293"/>
        <v>0</v>
      </c>
      <c r="P1473" s="15">
        <v>0</v>
      </c>
      <c r="Q1473" s="15">
        <f t="shared" si="294"/>
        <v>0</v>
      </c>
      <c r="R1473" s="15">
        <v>0</v>
      </c>
      <c r="S1473" s="15">
        <v>0</v>
      </c>
      <c r="T1473" s="15">
        <f t="shared" si="295"/>
        <v>0</v>
      </c>
      <c r="U1473" s="15">
        <f t="shared" si="296"/>
        <v>0</v>
      </c>
      <c r="V1473" s="15"/>
      <c r="W1473" s="15"/>
      <c r="X1473" s="15"/>
      <c r="Y1473" s="15"/>
      <c r="Z1473" s="16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>
        <f t="shared" si="288"/>
        <v>100</v>
      </c>
      <c r="CT1473" s="15">
        <f t="shared" si="289"/>
        <v>0</v>
      </c>
      <c r="CU1473" s="15">
        <f t="shared" si="290"/>
        <v>0</v>
      </c>
      <c r="CV1473" s="15">
        <f t="shared" si="291"/>
        <v>0</v>
      </c>
      <c r="CW1473" s="15"/>
      <c r="CX1473" s="15"/>
      <c r="CY1473" s="15">
        <f t="shared" si="292"/>
        <v>0</v>
      </c>
      <c r="CZ1473" s="15">
        <f>GG1473</f>
        <v>0</v>
      </c>
      <c r="DA1473" s="16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20"/>
      <c r="DY1473" s="15"/>
      <c r="DZ1473" s="20"/>
      <c r="EA1473" s="15"/>
      <c r="EB1473" s="20"/>
      <c r="EC1473" s="15"/>
      <c r="ED1473" s="20"/>
      <c r="EE1473" s="15"/>
      <c r="EF1473" s="20"/>
      <c r="EG1473" s="15"/>
      <c r="EH1473" s="20"/>
      <c r="EI1473" s="15"/>
      <c r="EJ1473" s="20"/>
      <c r="EK1473" s="15"/>
      <c r="EL1473" s="20"/>
      <c r="EM1473" s="15"/>
      <c r="EN1473" s="20"/>
      <c r="EO1473" s="15"/>
      <c r="EP1473" s="20"/>
      <c r="EQ1473" s="15"/>
      <c r="ER1473" s="20"/>
      <c r="ES1473" s="15"/>
      <c r="ET1473" s="20"/>
      <c r="EU1473" s="15"/>
      <c r="EV1473" s="20"/>
      <c r="EW1473" s="15"/>
      <c r="EX1473" s="20"/>
      <c r="EY1473" s="15"/>
      <c r="EZ1473" s="20"/>
      <c r="FA1473" s="15"/>
      <c r="FB1473" s="20"/>
      <c r="FC1473" s="15"/>
      <c r="FD1473" s="20"/>
      <c r="FE1473" s="15">
        <v>100</v>
      </c>
      <c r="FF1473" s="20">
        <v>1</v>
      </c>
      <c r="FG1473" s="15"/>
      <c r="FH1473" s="20"/>
      <c r="FI1473" s="15"/>
      <c r="FJ1473" s="20"/>
      <c r="FK1473" s="15"/>
      <c r="FL1473" s="20"/>
      <c r="FM1473" s="15"/>
      <c r="FN1473" s="20"/>
      <c r="FO1473" s="15"/>
      <c r="FP1473" s="20"/>
      <c r="FQ1473" s="15"/>
      <c r="FR1473" s="20"/>
      <c r="FS1473" s="15"/>
      <c r="FT1473" s="20"/>
      <c r="FU1473" s="15"/>
      <c r="FV1473" s="20"/>
      <c r="FW1473" s="15"/>
      <c r="FX1473" s="20"/>
      <c r="FY1473" s="15"/>
      <c r="FZ1473" s="20"/>
      <c r="GA1473" s="15"/>
      <c r="GB1473" s="20"/>
      <c r="GC1473" s="15"/>
      <c r="GD1473" s="20"/>
      <c r="GE1473" s="15"/>
      <c r="GF1473" s="20"/>
      <c r="GG1473" s="170"/>
    </row>
    <row r="1474" spans="1:189" s="2" customFormat="1" ht="15" customHeight="1" x14ac:dyDescent="0.3">
      <c r="A1474" s="17" t="s">
        <v>2903</v>
      </c>
      <c r="B1474" s="17" t="s">
        <v>142</v>
      </c>
      <c r="C1474" s="17" t="s">
        <v>1451</v>
      </c>
      <c r="D1474" s="17" t="s">
        <v>1709</v>
      </c>
      <c r="E1474" s="15" t="str">
        <f t="shared" si="286"/>
        <v>Edward Shen</v>
      </c>
      <c r="F1474" s="17" t="s">
        <v>135</v>
      </c>
      <c r="G1474" s="17">
        <v>999922593</v>
      </c>
      <c r="H1474" s="15">
        <f t="shared" si="287"/>
        <v>42</v>
      </c>
      <c r="I1474" s="15"/>
      <c r="J1474" s="15"/>
      <c r="K1474" s="16"/>
      <c r="L1474" s="15"/>
      <c r="M1474" s="15"/>
      <c r="N1474" s="15"/>
      <c r="O1474" s="15">
        <f t="shared" si="293"/>
        <v>0</v>
      </c>
      <c r="P1474" s="15">
        <v>0</v>
      </c>
      <c r="Q1474" s="15">
        <f t="shared" si="294"/>
        <v>0</v>
      </c>
      <c r="R1474" s="15">
        <v>0</v>
      </c>
      <c r="S1474" s="15">
        <v>0</v>
      </c>
      <c r="T1474" s="15">
        <f t="shared" si="295"/>
        <v>0</v>
      </c>
      <c r="U1474" s="15">
        <f t="shared" si="296"/>
        <v>0</v>
      </c>
      <c r="V1474" s="15"/>
      <c r="W1474" s="15"/>
      <c r="X1474" s="15"/>
      <c r="Y1474" s="15"/>
      <c r="Z1474" s="16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>
        <f t="shared" si="288"/>
        <v>42</v>
      </c>
      <c r="CT1474" s="15">
        <f t="shared" si="289"/>
        <v>0</v>
      </c>
      <c r="CU1474" s="15">
        <f t="shared" si="290"/>
        <v>0</v>
      </c>
      <c r="CV1474" s="15">
        <f t="shared" si="291"/>
        <v>0</v>
      </c>
      <c r="CW1474" s="15"/>
      <c r="CX1474" s="15"/>
      <c r="CY1474" s="15">
        <f t="shared" si="292"/>
        <v>0</v>
      </c>
      <c r="CZ1474" s="15">
        <f>GG1474</f>
        <v>0</v>
      </c>
      <c r="DA1474" s="16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20"/>
      <c r="DY1474" s="15"/>
      <c r="DZ1474" s="20"/>
      <c r="EA1474" s="15"/>
      <c r="EB1474" s="20"/>
      <c r="EC1474" s="15"/>
      <c r="ED1474" s="20"/>
      <c r="EE1474" s="15"/>
      <c r="EF1474" s="20"/>
      <c r="EG1474" s="15"/>
      <c r="EH1474" s="20"/>
      <c r="EI1474" s="15"/>
      <c r="EJ1474" s="20"/>
      <c r="EK1474" s="15"/>
      <c r="EL1474" s="20"/>
      <c r="EM1474" s="15"/>
      <c r="EN1474" s="20"/>
      <c r="EO1474" s="15"/>
      <c r="EP1474" s="20"/>
      <c r="EQ1474" s="15"/>
      <c r="ER1474" s="20"/>
      <c r="ES1474" s="15"/>
      <c r="ET1474" s="20"/>
      <c r="EU1474" s="15"/>
      <c r="EV1474" s="20"/>
      <c r="EW1474" s="15"/>
      <c r="EX1474" s="20"/>
      <c r="EY1474" s="15"/>
      <c r="EZ1474" s="20"/>
      <c r="FA1474" s="15"/>
      <c r="FB1474" s="20"/>
      <c r="FC1474" s="15"/>
      <c r="FD1474" s="20"/>
      <c r="FE1474" s="15">
        <v>42</v>
      </c>
      <c r="FF1474" s="20">
        <v>8</v>
      </c>
      <c r="FG1474" s="15"/>
      <c r="FH1474" s="20"/>
      <c r="FI1474" s="15"/>
      <c r="FJ1474" s="20"/>
      <c r="FK1474" s="15"/>
      <c r="FL1474" s="20"/>
      <c r="FM1474" s="15"/>
      <c r="FN1474" s="20"/>
      <c r="FO1474" s="15"/>
      <c r="FP1474" s="20"/>
      <c r="FQ1474" s="15"/>
      <c r="FR1474" s="20"/>
      <c r="FS1474" s="15"/>
      <c r="FT1474" s="20"/>
      <c r="FU1474" s="15"/>
      <c r="FV1474" s="20"/>
      <c r="FW1474" s="15"/>
      <c r="FX1474" s="20"/>
      <c r="FY1474" s="15"/>
      <c r="FZ1474" s="20"/>
      <c r="GA1474" s="15"/>
      <c r="GB1474" s="20"/>
      <c r="GC1474" s="15"/>
      <c r="GD1474" s="20"/>
      <c r="GE1474" s="15"/>
      <c r="GF1474" s="20"/>
      <c r="GG1474" s="170"/>
    </row>
    <row r="1475" spans="1:189" s="2" customFormat="1" ht="15" customHeight="1" x14ac:dyDescent="0.3">
      <c r="A1475" s="15" t="s">
        <v>146</v>
      </c>
      <c r="B1475" s="15" t="s">
        <v>142</v>
      </c>
      <c r="C1475" s="15" t="s">
        <v>1096</v>
      </c>
      <c r="D1475" s="15" t="s">
        <v>1097</v>
      </c>
      <c r="E1475" s="15" t="str">
        <f t="shared" si="286"/>
        <v>Junaina Khan</v>
      </c>
      <c r="F1475" s="15" t="s">
        <v>128</v>
      </c>
      <c r="G1475" s="15">
        <v>999922597</v>
      </c>
      <c r="H1475" s="15">
        <f t="shared" si="287"/>
        <v>37.5</v>
      </c>
      <c r="I1475" s="17"/>
      <c r="J1475" s="17"/>
      <c r="K1475" s="21"/>
      <c r="L1475" s="15"/>
      <c r="M1475" s="15"/>
      <c r="N1475" s="15"/>
      <c r="O1475" s="15">
        <f t="shared" si="293"/>
        <v>37.5</v>
      </c>
      <c r="P1475" s="15">
        <v>0</v>
      </c>
      <c r="Q1475" s="15">
        <f t="shared" si="294"/>
        <v>0</v>
      </c>
      <c r="R1475" s="15">
        <v>0</v>
      </c>
      <c r="S1475" s="15">
        <v>0</v>
      </c>
      <c r="T1475" s="15">
        <f t="shared" si="295"/>
        <v>0</v>
      </c>
      <c r="U1475" s="15">
        <f t="shared" si="296"/>
        <v>0</v>
      </c>
      <c r="V1475" s="15"/>
      <c r="W1475" s="15"/>
      <c r="X1475" s="15"/>
      <c r="Y1475" s="15"/>
      <c r="Z1475" s="21"/>
      <c r="AA1475" s="17"/>
      <c r="AB1475" s="17"/>
      <c r="AC1475" s="17"/>
      <c r="AD1475" s="17"/>
      <c r="AE1475" s="17"/>
      <c r="AF1475" s="24"/>
      <c r="AG1475" s="17"/>
      <c r="AH1475" s="24"/>
      <c r="AI1475" s="17"/>
      <c r="AJ1475" s="24"/>
      <c r="AK1475" s="17"/>
      <c r="AL1475" s="24"/>
      <c r="AM1475" s="17"/>
      <c r="AN1475" s="24"/>
      <c r="AO1475" s="17"/>
      <c r="AP1475" s="24"/>
      <c r="AQ1475" s="17"/>
      <c r="AR1475" s="24"/>
      <c r="AS1475" s="17"/>
      <c r="AT1475" s="24"/>
      <c r="AU1475" s="17"/>
      <c r="AV1475" s="24"/>
      <c r="AW1475" s="17"/>
      <c r="AX1475" s="24"/>
      <c r="AY1475" s="17"/>
      <c r="AZ1475" s="17"/>
      <c r="BA1475" s="17"/>
      <c r="BB1475" s="24"/>
      <c r="BC1475" s="17"/>
      <c r="BD1475" s="24"/>
      <c r="BE1475" s="17"/>
      <c r="BF1475" s="24"/>
      <c r="BG1475" s="17"/>
      <c r="BH1475" s="24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24"/>
      <c r="CQ1475" s="17"/>
      <c r="CR1475" s="24"/>
      <c r="CS1475" s="15">
        <f t="shared" si="288"/>
        <v>0</v>
      </c>
      <c r="CT1475" s="15">
        <f t="shared" si="289"/>
        <v>0</v>
      </c>
      <c r="CU1475" s="15">
        <f t="shared" si="290"/>
        <v>0</v>
      </c>
      <c r="CV1475" s="15">
        <f t="shared" si="291"/>
        <v>0</v>
      </c>
      <c r="CW1475" s="15"/>
      <c r="CX1475" s="15"/>
      <c r="CY1475" s="15">
        <f t="shared" si="292"/>
        <v>0</v>
      </c>
      <c r="CZ1475" s="15">
        <f>GG1475</f>
        <v>0</v>
      </c>
      <c r="DA1475" s="20"/>
      <c r="DB1475" s="17"/>
      <c r="DC1475" s="15"/>
      <c r="DD1475" s="15">
        <f>0.4*60</f>
        <v>24</v>
      </c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7"/>
      <c r="DQ1475" s="15"/>
      <c r="DR1475" s="15"/>
      <c r="DS1475" s="15"/>
      <c r="DT1475" s="15"/>
      <c r="DU1475" s="15"/>
      <c r="DV1475" s="15"/>
      <c r="DW1475" s="15"/>
      <c r="DX1475" s="20"/>
      <c r="DY1475" s="15"/>
      <c r="DZ1475" s="20"/>
      <c r="EA1475" s="15"/>
      <c r="EB1475" s="20"/>
      <c r="EC1475" s="15"/>
      <c r="ED1475" s="20"/>
      <c r="EE1475" s="15"/>
      <c r="EF1475" s="20"/>
      <c r="EG1475" s="15"/>
      <c r="EH1475" s="20"/>
      <c r="EI1475" s="15"/>
      <c r="EJ1475" s="20"/>
      <c r="EK1475" s="15">
        <v>37.5</v>
      </c>
      <c r="EL1475" s="20">
        <v>2</v>
      </c>
      <c r="EM1475" s="15"/>
      <c r="EN1475" s="20"/>
      <c r="EO1475" s="15"/>
      <c r="EP1475" s="20"/>
      <c r="EQ1475" s="15"/>
      <c r="ER1475" s="20"/>
      <c r="ES1475" s="15"/>
      <c r="ET1475" s="20"/>
      <c r="EU1475" s="15"/>
      <c r="EV1475" s="20"/>
      <c r="EW1475" s="15"/>
      <c r="EX1475" s="20"/>
      <c r="EY1475" s="15"/>
      <c r="EZ1475" s="20"/>
      <c r="FA1475" s="15"/>
      <c r="FB1475" s="20"/>
      <c r="FC1475" s="15"/>
      <c r="FD1475" s="20"/>
      <c r="FE1475" s="15"/>
      <c r="FF1475" s="20"/>
      <c r="FG1475" s="15"/>
      <c r="FH1475" s="20"/>
      <c r="FI1475" s="15"/>
      <c r="FJ1475" s="20"/>
      <c r="FK1475" s="15"/>
      <c r="FL1475" s="20"/>
      <c r="FM1475" s="15"/>
      <c r="FN1475" s="20"/>
      <c r="FO1475" s="15"/>
      <c r="FP1475" s="20"/>
      <c r="FQ1475" s="15"/>
      <c r="FR1475" s="20"/>
      <c r="FS1475" s="15"/>
      <c r="FT1475" s="20"/>
      <c r="FU1475" s="15"/>
      <c r="FV1475" s="20"/>
      <c r="FW1475" s="15"/>
      <c r="FX1475" s="20"/>
      <c r="FY1475" s="15"/>
      <c r="FZ1475" s="20"/>
      <c r="GA1475" s="15"/>
      <c r="GB1475" s="20"/>
      <c r="GC1475" s="15"/>
      <c r="GD1475" s="20"/>
      <c r="GE1475" s="15"/>
      <c r="GF1475" s="20"/>
      <c r="GG1475" s="170"/>
    </row>
    <row r="1476" spans="1:189" s="2" customFormat="1" ht="15" customHeight="1" x14ac:dyDescent="0.3">
      <c r="A1476" s="15" t="s">
        <v>130</v>
      </c>
      <c r="B1476" s="15" t="s">
        <v>142</v>
      </c>
      <c r="C1476" s="15" t="s">
        <v>1099</v>
      </c>
      <c r="D1476" s="15" t="s">
        <v>1100</v>
      </c>
      <c r="E1476" s="15" t="str">
        <f t="shared" si="286"/>
        <v>ZOYA M KHAN</v>
      </c>
      <c r="F1476" s="15" t="s">
        <v>128</v>
      </c>
      <c r="G1476" s="15">
        <v>999922598</v>
      </c>
      <c r="H1476" s="15">
        <f t="shared" si="287"/>
        <v>14</v>
      </c>
      <c r="I1476" s="17"/>
      <c r="J1476" s="17">
        <f>(O1476+P1476+R1476+S1476+T1476+U1476)/2</f>
        <v>14</v>
      </c>
      <c r="K1476" s="21"/>
      <c r="L1476" s="15"/>
      <c r="M1476" s="15"/>
      <c r="N1476" s="15"/>
      <c r="O1476" s="15">
        <f t="shared" si="293"/>
        <v>28</v>
      </c>
      <c r="P1476" s="15">
        <v>0</v>
      </c>
      <c r="Q1476" s="15">
        <f t="shared" si="294"/>
        <v>0</v>
      </c>
      <c r="R1476" s="15">
        <v>0</v>
      </c>
      <c r="S1476" s="15">
        <v>0</v>
      </c>
      <c r="T1476" s="15">
        <f t="shared" si="295"/>
        <v>0</v>
      </c>
      <c r="U1476" s="15">
        <f t="shared" si="296"/>
        <v>0</v>
      </c>
      <c r="V1476" s="15"/>
      <c r="W1476" s="15"/>
      <c r="X1476" s="15"/>
      <c r="Y1476" s="15"/>
      <c r="Z1476" s="21"/>
      <c r="AA1476" s="17"/>
      <c r="AB1476" s="17"/>
      <c r="AC1476" s="17"/>
      <c r="AD1476" s="17"/>
      <c r="AE1476" s="17"/>
      <c r="AF1476" s="24"/>
      <c r="AG1476" s="17"/>
      <c r="AH1476" s="24"/>
      <c r="AI1476" s="17"/>
      <c r="AJ1476" s="24"/>
      <c r="AK1476" s="17"/>
      <c r="AL1476" s="24"/>
      <c r="AM1476" s="17"/>
      <c r="AN1476" s="24"/>
      <c r="AO1476" s="17"/>
      <c r="AP1476" s="24"/>
      <c r="AQ1476" s="17"/>
      <c r="AR1476" s="24"/>
      <c r="AS1476" s="17"/>
      <c r="AT1476" s="24"/>
      <c r="AU1476" s="17"/>
      <c r="AV1476" s="24"/>
      <c r="AW1476" s="17"/>
      <c r="AX1476" s="24"/>
      <c r="AY1476" s="17"/>
      <c r="AZ1476" s="17"/>
      <c r="BA1476" s="17"/>
      <c r="BB1476" s="24"/>
      <c r="BC1476" s="17"/>
      <c r="BD1476" s="24"/>
      <c r="BE1476" s="17"/>
      <c r="BF1476" s="24"/>
      <c r="BG1476" s="17"/>
      <c r="BH1476" s="24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24"/>
      <c r="CQ1476" s="17"/>
      <c r="CR1476" s="24"/>
      <c r="CS1476" s="15">
        <f t="shared" si="288"/>
        <v>0</v>
      </c>
      <c r="CT1476" s="15">
        <f t="shared" si="289"/>
        <v>0</v>
      </c>
      <c r="CU1476" s="15">
        <f t="shared" si="290"/>
        <v>0</v>
      </c>
      <c r="CV1476" s="15">
        <f t="shared" si="291"/>
        <v>0</v>
      </c>
      <c r="CW1476" s="15"/>
      <c r="CX1476" s="15"/>
      <c r="CY1476" s="15">
        <f t="shared" si="292"/>
        <v>0</v>
      </c>
      <c r="CZ1476" s="15">
        <f>GG1476</f>
        <v>0</v>
      </c>
      <c r="DA1476" s="20"/>
      <c r="DB1476" s="17"/>
      <c r="DC1476" s="15"/>
      <c r="DD1476" s="15">
        <f>0.4*30</f>
        <v>12</v>
      </c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7"/>
      <c r="DQ1476" s="15"/>
      <c r="DR1476" s="15"/>
      <c r="DS1476" s="15"/>
      <c r="DT1476" s="15"/>
      <c r="DU1476" s="15"/>
      <c r="DV1476" s="15"/>
      <c r="DW1476" s="15"/>
      <c r="DX1476" s="20"/>
      <c r="DY1476" s="15"/>
      <c r="DZ1476" s="20"/>
      <c r="EA1476" s="15"/>
      <c r="EB1476" s="20"/>
      <c r="EC1476" s="15"/>
      <c r="ED1476" s="20"/>
      <c r="EE1476" s="15"/>
      <c r="EF1476" s="20"/>
      <c r="EG1476" s="15"/>
      <c r="EH1476" s="20"/>
      <c r="EI1476" s="15"/>
      <c r="EJ1476" s="20"/>
      <c r="EK1476" s="15">
        <v>28</v>
      </c>
      <c r="EL1476" s="20">
        <v>3</v>
      </c>
      <c r="EM1476" s="15"/>
      <c r="EN1476" s="20"/>
      <c r="EO1476" s="15"/>
      <c r="EP1476" s="20"/>
      <c r="EQ1476" s="15"/>
      <c r="ER1476" s="20"/>
      <c r="ES1476" s="15"/>
      <c r="ET1476" s="20"/>
      <c r="EU1476" s="15"/>
      <c r="EV1476" s="20"/>
      <c r="EW1476" s="15"/>
      <c r="EX1476" s="20"/>
      <c r="EY1476" s="15"/>
      <c r="EZ1476" s="20"/>
      <c r="FA1476" s="15"/>
      <c r="FB1476" s="20"/>
      <c r="FC1476" s="15"/>
      <c r="FD1476" s="20"/>
      <c r="FE1476" s="15"/>
      <c r="FF1476" s="20"/>
      <c r="FG1476" s="15"/>
      <c r="FH1476" s="20"/>
      <c r="FI1476" s="15"/>
      <c r="FJ1476" s="20"/>
      <c r="FK1476" s="15"/>
      <c r="FL1476" s="20"/>
      <c r="FM1476" s="15"/>
      <c r="FN1476" s="20"/>
      <c r="FO1476" s="15"/>
      <c r="FP1476" s="20"/>
      <c r="FQ1476" s="15"/>
      <c r="FR1476" s="20"/>
      <c r="FS1476" s="15"/>
      <c r="FT1476" s="20"/>
      <c r="FU1476" s="15"/>
      <c r="FV1476" s="20"/>
      <c r="FW1476" s="15"/>
      <c r="FX1476" s="20"/>
      <c r="FY1476" s="15"/>
      <c r="FZ1476" s="20"/>
      <c r="GA1476" s="15"/>
      <c r="GB1476" s="20"/>
      <c r="GC1476" s="15"/>
      <c r="GD1476" s="20"/>
      <c r="GE1476" s="15"/>
      <c r="GF1476" s="20"/>
      <c r="GG1476" s="170"/>
    </row>
    <row r="1477" spans="1:189" s="2" customFormat="1" ht="15" customHeight="1" x14ac:dyDescent="0.3">
      <c r="A1477" s="15" t="s">
        <v>130</v>
      </c>
      <c r="B1477" s="15" t="s">
        <v>140</v>
      </c>
      <c r="C1477" s="15" t="s">
        <v>584</v>
      </c>
      <c r="D1477" s="15" t="s">
        <v>1422</v>
      </c>
      <c r="E1477" s="15" t="str">
        <f t="shared" si="286"/>
        <v>Sasha Mohammed</v>
      </c>
      <c r="F1477" s="15" t="s">
        <v>128</v>
      </c>
      <c r="G1477" s="15">
        <v>999922612</v>
      </c>
      <c r="H1477" s="15">
        <f t="shared" si="287"/>
        <v>37.5</v>
      </c>
      <c r="I1477" s="15"/>
      <c r="J1477" s="15"/>
      <c r="K1477" s="16"/>
      <c r="L1477" s="15"/>
      <c r="M1477" s="15"/>
      <c r="N1477" s="15"/>
      <c r="O1477" s="15">
        <f t="shared" si="293"/>
        <v>37.5</v>
      </c>
      <c r="P1477" s="15">
        <v>0</v>
      </c>
      <c r="Q1477" s="15">
        <f t="shared" si="294"/>
        <v>0</v>
      </c>
      <c r="R1477" s="15">
        <v>0</v>
      </c>
      <c r="S1477" s="15">
        <v>0</v>
      </c>
      <c r="T1477" s="15">
        <f t="shared" si="295"/>
        <v>0</v>
      </c>
      <c r="U1477" s="15">
        <f t="shared" si="296"/>
        <v>0</v>
      </c>
      <c r="V1477" s="15"/>
      <c r="W1477" s="15"/>
      <c r="X1477" s="15"/>
      <c r="Y1477" s="15"/>
      <c r="Z1477" s="16"/>
      <c r="AA1477" s="15"/>
      <c r="AB1477" s="15"/>
      <c r="AC1477" s="15"/>
      <c r="AD1477" s="15"/>
      <c r="AE1477" s="15"/>
      <c r="AF1477" s="24"/>
      <c r="AG1477" s="15"/>
      <c r="AH1477" s="24"/>
      <c r="AI1477" s="15"/>
      <c r="AJ1477" s="24"/>
      <c r="AK1477" s="15"/>
      <c r="AL1477" s="24"/>
      <c r="AM1477" s="15"/>
      <c r="AN1477" s="24"/>
      <c r="AO1477" s="15"/>
      <c r="AP1477" s="24"/>
      <c r="AQ1477" s="15"/>
      <c r="AR1477" s="24"/>
      <c r="AS1477" s="15"/>
      <c r="AT1477" s="24"/>
      <c r="AU1477" s="15"/>
      <c r="AV1477" s="24"/>
      <c r="AW1477" s="15"/>
      <c r="AX1477" s="24"/>
      <c r="AY1477" s="15"/>
      <c r="AZ1477" s="15"/>
      <c r="BA1477" s="15"/>
      <c r="BB1477" s="24"/>
      <c r="BC1477" s="15"/>
      <c r="BD1477" s="24"/>
      <c r="BE1477" s="15"/>
      <c r="BF1477" s="24"/>
      <c r="BG1477" s="15"/>
      <c r="BH1477" s="24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24"/>
      <c r="CQ1477" s="15"/>
      <c r="CR1477" s="24"/>
      <c r="CS1477" s="15">
        <f t="shared" si="288"/>
        <v>0</v>
      </c>
      <c r="CT1477" s="15">
        <f t="shared" si="289"/>
        <v>0</v>
      </c>
      <c r="CU1477" s="15">
        <f t="shared" si="290"/>
        <v>0</v>
      </c>
      <c r="CV1477" s="15">
        <f t="shared" si="291"/>
        <v>0</v>
      </c>
      <c r="CW1477" s="15"/>
      <c r="CX1477" s="15"/>
      <c r="CY1477" s="15">
        <f t="shared" si="292"/>
        <v>0</v>
      </c>
      <c r="CZ1477" s="15">
        <f>GG1477</f>
        <v>0</v>
      </c>
      <c r="DA1477" s="20"/>
      <c r="DB1477" s="17"/>
      <c r="DC1477" s="15"/>
      <c r="DD1477" s="15">
        <f>0.4*51</f>
        <v>20.400000000000002</v>
      </c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7"/>
      <c r="DQ1477" s="15"/>
      <c r="DR1477" s="15"/>
      <c r="DS1477" s="15"/>
      <c r="DT1477" s="15"/>
      <c r="DU1477" s="15"/>
      <c r="DV1477" s="15"/>
      <c r="DW1477" s="15"/>
      <c r="DX1477" s="20"/>
      <c r="DY1477" s="15"/>
      <c r="DZ1477" s="20"/>
      <c r="EA1477" s="15"/>
      <c r="EB1477" s="20"/>
      <c r="EC1477" s="15"/>
      <c r="ED1477" s="20"/>
      <c r="EE1477" s="15"/>
      <c r="EF1477" s="20"/>
      <c r="EG1477" s="15"/>
      <c r="EH1477" s="20"/>
      <c r="EI1477" s="15"/>
      <c r="EJ1477" s="20"/>
      <c r="EK1477" s="15">
        <v>37.5</v>
      </c>
      <c r="EL1477" s="20">
        <v>2</v>
      </c>
      <c r="EM1477" s="15"/>
      <c r="EN1477" s="20"/>
      <c r="EO1477" s="15"/>
      <c r="EP1477" s="20"/>
      <c r="EQ1477" s="15"/>
      <c r="ER1477" s="20"/>
      <c r="ES1477" s="15"/>
      <c r="ET1477" s="20"/>
      <c r="EU1477" s="15"/>
      <c r="EV1477" s="20"/>
      <c r="EW1477" s="15"/>
      <c r="EX1477" s="20"/>
      <c r="EY1477" s="15"/>
      <c r="EZ1477" s="20"/>
      <c r="FA1477" s="15"/>
      <c r="FB1477" s="20"/>
      <c r="FC1477" s="15"/>
      <c r="FD1477" s="20"/>
      <c r="FE1477" s="15"/>
      <c r="FF1477" s="20"/>
      <c r="FG1477" s="15"/>
      <c r="FH1477" s="20"/>
      <c r="FI1477" s="15"/>
      <c r="FJ1477" s="20"/>
      <c r="FK1477" s="15"/>
      <c r="FL1477" s="20"/>
      <c r="FM1477" s="15"/>
      <c r="FN1477" s="20"/>
      <c r="FO1477" s="15"/>
      <c r="FP1477" s="20"/>
      <c r="FQ1477" s="15"/>
      <c r="FR1477" s="20"/>
      <c r="FS1477" s="15"/>
      <c r="FT1477" s="20"/>
      <c r="FU1477" s="15"/>
      <c r="FV1477" s="20"/>
      <c r="FW1477" s="15"/>
      <c r="FX1477" s="20"/>
      <c r="FY1477" s="15"/>
      <c r="FZ1477" s="20"/>
      <c r="GA1477" s="15"/>
      <c r="GB1477" s="20"/>
      <c r="GC1477" s="15"/>
      <c r="GD1477" s="20"/>
      <c r="GE1477" s="15"/>
      <c r="GF1477" s="20"/>
      <c r="GG1477" s="170"/>
    </row>
    <row r="1478" spans="1:189" s="2" customFormat="1" ht="15" customHeight="1" x14ac:dyDescent="0.3">
      <c r="A1478" s="15" t="s">
        <v>2904</v>
      </c>
      <c r="B1478" s="17" t="s">
        <v>134</v>
      </c>
      <c r="C1478" s="17" t="s">
        <v>2036</v>
      </c>
      <c r="D1478" s="17" t="s">
        <v>2037</v>
      </c>
      <c r="E1478" s="15" t="str">
        <f t="shared" ref="E1478:E1541" si="297">CONCATENATE(C1478, " ",D1478)</f>
        <v>Sharrell Sincere Quiroz</v>
      </c>
      <c r="F1478" s="17" t="s">
        <v>128</v>
      </c>
      <c r="G1478" s="17">
        <v>999922615</v>
      </c>
      <c r="H1478" s="15">
        <f t="shared" ref="H1478:H1541" si="298">(L1478+M1478+N1478+O1478+P1478+R1478+S1478+T1478+U1478+V1478+X1478+Y1478+CT1478+CY1478+CS1478+CV1478)-J1478</f>
        <v>40</v>
      </c>
      <c r="I1478" s="15"/>
      <c r="J1478" s="15"/>
      <c r="K1478" s="16"/>
      <c r="L1478" s="15"/>
      <c r="M1478" s="15"/>
      <c r="N1478" s="15"/>
      <c r="O1478" s="15">
        <f t="shared" si="293"/>
        <v>0</v>
      </c>
      <c r="P1478" s="15">
        <v>0</v>
      </c>
      <c r="Q1478" s="15">
        <f t="shared" si="294"/>
        <v>0</v>
      </c>
      <c r="R1478" s="15">
        <v>0</v>
      </c>
      <c r="S1478" s="15">
        <v>0</v>
      </c>
      <c r="T1478" s="15">
        <f t="shared" si="295"/>
        <v>40</v>
      </c>
      <c r="U1478" s="15">
        <f t="shared" si="296"/>
        <v>0</v>
      </c>
      <c r="V1478" s="15"/>
      <c r="W1478" s="15"/>
      <c r="X1478" s="15"/>
      <c r="Y1478" s="15"/>
      <c r="Z1478" s="16"/>
      <c r="AA1478" s="15"/>
      <c r="AB1478" s="24"/>
      <c r="AC1478" s="15"/>
      <c r="AD1478" s="15"/>
      <c r="AE1478" s="15"/>
      <c r="AF1478" s="15"/>
      <c r="AG1478" s="15"/>
      <c r="AH1478" s="24"/>
      <c r="AI1478" s="15"/>
      <c r="AJ1478" s="15"/>
      <c r="AK1478" s="15"/>
      <c r="AL1478" s="15"/>
      <c r="AM1478" s="15"/>
      <c r="AN1478" s="24"/>
      <c r="AO1478" s="15"/>
      <c r="AP1478" s="24"/>
      <c r="AQ1478" s="15"/>
      <c r="AR1478" s="24"/>
      <c r="AS1478" s="15"/>
      <c r="AT1478" s="24"/>
      <c r="AU1478" s="15"/>
      <c r="AV1478" s="24"/>
      <c r="AW1478" s="15"/>
      <c r="AX1478" s="24"/>
      <c r="AY1478" s="15"/>
      <c r="AZ1478" s="15"/>
      <c r="BA1478" s="15"/>
      <c r="BB1478" s="15"/>
      <c r="BC1478" s="15"/>
      <c r="BD1478" s="15"/>
      <c r="BE1478" s="15"/>
      <c r="BF1478" s="24"/>
      <c r="BG1478" s="15"/>
      <c r="BH1478" s="24"/>
      <c r="BI1478" s="15"/>
      <c r="BJ1478" s="24"/>
      <c r="BK1478" s="15"/>
      <c r="BL1478" s="24"/>
      <c r="BM1478" s="15"/>
      <c r="BN1478" s="24"/>
      <c r="BO1478" s="15"/>
      <c r="BP1478" s="24"/>
      <c r="BQ1478" s="15"/>
      <c r="BR1478" s="24"/>
      <c r="BS1478" s="15"/>
      <c r="BT1478" s="24"/>
      <c r="BU1478" s="15"/>
      <c r="BV1478" s="24"/>
      <c r="BW1478" s="15"/>
      <c r="BX1478" s="24"/>
      <c r="BY1478" s="15"/>
      <c r="BZ1478" s="24"/>
      <c r="CA1478" s="15"/>
      <c r="CB1478" s="24"/>
      <c r="CC1478" s="15"/>
      <c r="CD1478" s="24"/>
      <c r="CE1478" s="15"/>
      <c r="CF1478" s="24"/>
      <c r="CG1478" s="15"/>
      <c r="CH1478" s="25"/>
      <c r="CI1478" s="15"/>
      <c r="CJ1478" s="25"/>
      <c r="CK1478" s="15"/>
      <c r="CL1478" s="25"/>
      <c r="CM1478" s="15"/>
      <c r="CN1478" s="25"/>
      <c r="CO1478" s="15"/>
      <c r="CP1478" s="25"/>
      <c r="CQ1478" s="15"/>
      <c r="CR1478" s="25"/>
      <c r="CS1478" s="15">
        <f t="shared" ref="CS1478:CS1541" si="299">SUM(FE1478)</f>
        <v>0</v>
      </c>
      <c r="CT1478" s="15">
        <f t="shared" ref="CT1478:CT1541" si="300">SUM(EQ1478,ES1478,EU1478,EW1478,FA1478,EY1478,FC1478,FG1478,FI1478,FK1478,FM1478,FQ1478,FS1478,FU1478,FW1478,FY1478,GA1478,FO1478)</f>
        <v>0</v>
      </c>
      <c r="CU1478" s="15">
        <f t="shared" ref="CU1478:CU1541" si="301">COUNT(ER1478,ET1478,EV1478,EX1478,FB1478,EZ1478,FD1478,FH1478,FJ1478,FL1478,FN1478,FR1478,FT1478,FV1478,FX1478,FZ1478,GB1478)</f>
        <v>0</v>
      </c>
      <c r="CV1478" s="15">
        <f t="shared" ref="CV1478:CV1541" si="302">GC1478+GE1478</f>
        <v>0</v>
      </c>
      <c r="CW1478" s="15"/>
      <c r="CX1478" s="15"/>
      <c r="CY1478" s="15">
        <f t="shared" ref="CY1478:CY1541" si="303">EO1478</f>
        <v>0</v>
      </c>
      <c r="CZ1478" s="15">
        <f>GG1478</f>
        <v>0</v>
      </c>
      <c r="DA1478" s="19"/>
      <c r="DB1478" s="17"/>
      <c r="DC1478" s="15"/>
      <c r="DD1478" s="15"/>
      <c r="DE1478" s="17">
        <v>30</v>
      </c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7"/>
      <c r="DQ1478" s="15"/>
      <c r="DR1478" s="15"/>
      <c r="DS1478" s="15"/>
      <c r="DT1478" s="15"/>
      <c r="DU1478" s="15"/>
      <c r="DV1478" s="15"/>
      <c r="DW1478" s="15"/>
      <c r="DX1478" s="20"/>
      <c r="DY1478" s="15"/>
      <c r="DZ1478" s="20"/>
      <c r="EA1478" s="15"/>
      <c r="EB1478" s="20"/>
      <c r="EC1478" s="15">
        <v>40</v>
      </c>
      <c r="ED1478" s="20">
        <v>1</v>
      </c>
      <c r="EE1478" s="15"/>
      <c r="EF1478" s="20"/>
      <c r="EG1478" s="15"/>
      <c r="EH1478" s="20"/>
      <c r="EI1478" s="15"/>
      <c r="EJ1478" s="20"/>
      <c r="EK1478" s="15"/>
      <c r="EL1478" s="20"/>
      <c r="EM1478" s="15"/>
      <c r="EN1478" s="20"/>
      <c r="EO1478" s="15"/>
      <c r="EP1478" s="20"/>
      <c r="EQ1478" s="15"/>
      <c r="ER1478" s="20"/>
      <c r="ES1478" s="15"/>
      <c r="ET1478" s="20"/>
      <c r="EU1478" s="15"/>
      <c r="EV1478" s="20"/>
      <c r="EW1478" s="15"/>
      <c r="EX1478" s="20"/>
      <c r="EY1478" s="15"/>
      <c r="EZ1478" s="20"/>
      <c r="FA1478" s="15"/>
      <c r="FB1478" s="20"/>
      <c r="FC1478" s="15"/>
      <c r="FD1478" s="20"/>
      <c r="FE1478" s="15"/>
      <c r="FF1478" s="20"/>
      <c r="FG1478" s="15"/>
      <c r="FH1478" s="20"/>
      <c r="FI1478" s="15"/>
      <c r="FJ1478" s="20"/>
      <c r="FK1478" s="15"/>
      <c r="FL1478" s="20"/>
      <c r="FM1478" s="15"/>
      <c r="FN1478" s="20"/>
      <c r="FO1478" s="15"/>
      <c r="FP1478" s="20"/>
      <c r="FQ1478" s="15"/>
      <c r="FR1478" s="20"/>
      <c r="FS1478" s="15"/>
      <c r="FT1478" s="20"/>
      <c r="FU1478" s="15"/>
      <c r="FV1478" s="20"/>
      <c r="FW1478" s="15"/>
      <c r="FX1478" s="20"/>
      <c r="FY1478" s="15"/>
      <c r="FZ1478" s="20"/>
      <c r="GA1478" s="15"/>
      <c r="GB1478" s="20"/>
      <c r="GC1478" s="15"/>
      <c r="GD1478" s="20"/>
      <c r="GE1478" s="15"/>
      <c r="GF1478" s="20"/>
      <c r="GG1478" s="170"/>
    </row>
    <row r="1479" spans="1:189" s="2" customFormat="1" ht="15" customHeight="1" x14ac:dyDescent="0.3">
      <c r="A1479" s="17" t="s">
        <v>133</v>
      </c>
      <c r="B1479" s="17" t="s">
        <v>140</v>
      </c>
      <c r="C1479" s="17" t="s">
        <v>356</v>
      </c>
      <c r="D1479" s="17" t="s">
        <v>1223</v>
      </c>
      <c r="E1479" s="15" t="str">
        <f t="shared" si="297"/>
        <v>James Lee</v>
      </c>
      <c r="F1479" s="17" t="s">
        <v>135</v>
      </c>
      <c r="G1479" s="17">
        <v>999922619</v>
      </c>
      <c r="H1479" s="15">
        <f t="shared" si="298"/>
        <v>153</v>
      </c>
      <c r="I1479" s="15"/>
      <c r="J1479" s="15"/>
      <c r="K1479" s="16"/>
      <c r="L1479" s="15"/>
      <c r="M1479" s="15"/>
      <c r="N1479" s="15"/>
      <c r="O1479" s="15">
        <f t="shared" si="293"/>
        <v>0</v>
      </c>
      <c r="P1479" s="15">
        <v>0</v>
      </c>
      <c r="Q1479" s="15">
        <f t="shared" si="294"/>
        <v>0</v>
      </c>
      <c r="R1479" s="15">
        <v>0</v>
      </c>
      <c r="S1479" s="15">
        <v>0</v>
      </c>
      <c r="T1479" s="15">
        <f t="shared" si="295"/>
        <v>78</v>
      </c>
      <c r="U1479" s="15">
        <f t="shared" si="296"/>
        <v>75</v>
      </c>
      <c r="V1479" s="15"/>
      <c r="W1479" s="15"/>
      <c r="X1479" s="15"/>
      <c r="Y1479" s="15"/>
      <c r="Z1479" s="16"/>
      <c r="AA1479" s="15"/>
      <c r="AB1479" s="24"/>
      <c r="AC1479" s="15"/>
      <c r="AD1479" s="15"/>
      <c r="AE1479" s="15"/>
      <c r="AF1479" s="15"/>
      <c r="AG1479" s="15"/>
      <c r="AH1479" s="24"/>
      <c r="AI1479" s="15"/>
      <c r="AJ1479" s="15"/>
      <c r="AK1479" s="15"/>
      <c r="AL1479" s="15"/>
      <c r="AM1479" s="15"/>
      <c r="AN1479" s="24"/>
      <c r="AO1479" s="15"/>
      <c r="AP1479" s="24"/>
      <c r="AQ1479" s="15"/>
      <c r="AR1479" s="24"/>
      <c r="AS1479" s="15"/>
      <c r="AT1479" s="24"/>
      <c r="AU1479" s="15"/>
      <c r="AV1479" s="24"/>
      <c r="AW1479" s="15"/>
      <c r="AX1479" s="24"/>
      <c r="AY1479" s="15"/>
      <c r="AZ1479" s="15"/>
      <c r="BA1479" s="15"/>
      <c r="BB1479" s="15"/>
      <c r="BC1479" s="15"/>
      <c r="BD1479" s="15"/>
      <c r="BE1479" s="15"/>
      <c r="BF1479" s="24"/>
      <c r="BG1479" s="15"/>
      <c r="BH1479" s="24"/>
      <c r="BI1479" s="15"/>
      <c r="BJ1479" s="24"/>
      <c r="BK1479" s="15"/>
      <c r="BL1479" s="24"/>
      <c r="BM1479" s="15"/>
      <c r="BN1479" s="24"/>
      <c r="BO1479" s="15"/>
      <c r="BP1479" s="24"/>
      <c r="BQ1479" s="15"/>
      <c r="BR1479" s="24"/>
      <c r="BS1479" s="15"/>
      <c r="BT1479" s="24"/>
      <c r="BU1479" s="15"/>
      <c r="BV1479" s="24"/>
      <c r="BW1479" s="15"/>
      <c r="BX1479" s="24"/>
      <c r="BY1479" s="15"/>
      <c r="BZ1479" s="24"/>
      <c r="CA1479" s="15"/>
      <c r="CB1479" s="24"/>
      <c r="CC1479" s="15"/>
      <c r="CD1479" s="24"/>
      <c r="CE1479" s="15"/>
      <c r="CF1479" s="24"/>
      <c r="CG1479" s="15"/>
      <c r="CH1479" s="25"/>
      <c r="CI1479" s="15"/>
      <c r="CJ1479" s="25"/>
      <c r="CK1479" s="15"/>
      <c r="CL1479" s="25"/>
      <c r="CM1479" s="15"/>
      <c r="CN1479" s="25"/>
      <c r="CO1479" s="15"/>
      <c r="CP1479" s="25"/>
      <c r="CQ1479" s="15"/>
      <c r="CR1479" s="25"/>
      <c r="CS1479" s="15">
        <f t="shared" si="299"/>
        <v>0</v>
      </c>
      <c r="CT1479" s="15">
        <f t="shared" si="300"/>
        <v>0</v>
      </c>
      <c r="CU1479" s="15">
        <f t="shared" si="301"/>
        <v>0</v>
      </c>
      <c r="CV1479" s="15">
        <f t="shared" si="302"/>
        <v>0</v>
      </c>
      <c r="CW1479" s="15"/>
      <c r="CX1479" s="15"/>
      <c r="CY1479" s="15">
        <f t="shared" si="303"/>
        <v>0</v>
      </c>
      <c r="CZ1479" s="15">
        <f>GG1479</f>
        <v>0</v>
      </c>
      <c r="DA1479" s="19"/>
      <c r="DB1479" s="17"/>
      <c r="DC1479" s="15"/>
      <c r="DD1479" s="15"/>
      <c r="DE1479" s="17">
        <v>34</v>
      </c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7"/>
      <c r="DQ1479" s="15"/>
      <c r="DR1479" s="15"/>
      <c r="DS1479" s="15"/>
      <c r="DT1479" s="15"/>
      <c r="DU1479" s="15"/>
      <c r="DV1479" s="15"/>
      <c r="DW1479" s="15"/>
      <c r="DX1479" s="20"/>
      <c r="DY1479" s="15">
        <v>79</v>
      </c>
      <c r="DZ1479" s="20">
        <v>4</v>
      </c>
      <c r="EA1479" s="15"/>
      <c r="EB1479" s="20"/>
      <c r="EC1479" s="15">
        <v>78</v>
      </c>
      <c r="ED1479" s="20">
        <v>6</v>
      </c>
      <c r="EE1479" s="15"/>
      <c r="EF1479" s="20"/>
      <c r="EG1479" s="15">
        <v>75</v>
      </c>
      <c r="EH1479" s="20">
        <v>2</v>
      </c>
      <c r="EI1479" s="15"/>
      <c r="EJ1479" s="20"/>
      <c r="EK1479" s="15"/>
      <c r="EL1479" s="20"/>
      <c r="EM1479" s="15"/>
      <c r="EN1479" s="20"/>
      <c r="EO1479" s="15"/>
      <c r="EP1479" s="20"/>
      <c r="EQ1479" s="15"/>
      <c r="ER1479" s="20"/>
      <c r="ES1479" s="15"/>
      <c r="ET1479" s="20"/>
      <c r="EU1479" s="15"/>
      <c r="EV1479" s="20"/>
      <c r="EW1479" s="15"/>
      <c r="EX1479" s="20"/>
      <c r="EY1479" s="15"/>
      <c r="EZ1479" s="20"/>
      <c r="FA1479" s="15"/>
      <c r="FB1479" s="20"/>
      <c r="FC1479" s="15"/>
      <c r="FD1479" s="20"/>
      <c r="FE1479" s="15"/>
      <c r="FF1479" s="20"/>
      <c r="FG1479" s="15"/>
      <c r="FH1479" s="20"/>
      <c r="FI1479" s="15"/>
      <c r="FJ1479" s="20"/>
      <c r="FK1479" s="15"/>
      <c r="FL1479" s="20"/>
      <c r="FM1479" s="15"/>
      <c r="FN1479" s="20"/>
      <c r="FO1479" s="15"/>
      <c r="FP1479" s="20"/>
      <c r="FQ1479" s="15"/>
      <c r="FR1479" s="20"/>
      <c r="FS1479" s="15"/>
      <c r="FT1479" s="20"/>
      <c r="FU1479" s="15"/>
      <c r="FV1479" s="20"/>
      <c r="FW1479" s="15"/>
      <c r="FX1479" s="20"/>
      <c r="FY1479" s="15"/>
      <c r="FZ1479" s="20"/>
      <c r="GA1479" s="15"/>
      <c r="GB1479" s="20"/>
      <c r="GC1479" s="15"/>
      <c r="GD1479" s="20"/>
      <c r="GE1479" s="15"/>
      <c r="GF1479" s="20"/>
      <c r="GG1479" s="170"/>
    </row>
    <row r="1480" spans="1:189" s="2" customFormat="1" ht="15" customHeight="1" x14ac:dyDescent="0.3">
      <c r="A1480" s="17" t="s">
        <v>2903</v>
      </c>
      <c r="B1480" s="17" t="s">
        <v>134</v>
      </c>
      <c r="C1480" s="17" t="s">
        <v>2039</v>
      </c>
      <c r="D1480" s="17" t="s">
        <v>2040</v>
      </c>
      <c r="E1480" s="15" t="str">
        <f t="shared" si="297"/>
        <v>Adarsh Javvaji</v>
      </c>
      <c r="F1480" s="17" t="s">
        <v>135</v>
      </c>
      <c r="G1480" s="17">
        <v>999922631</v>
      </c>
      <c r="H1480" s="15">
        <f t="shared" si="298"/>
        <v>38</v>
      </c>
      <c r="I1480" s="15"/>
      <c r="J1480" s="15"/>
      <c r="K1480" s="16"/>
      <c r="L1480" s="15"/>
      <c r="M1480" s="15"/>
      <c r="N1480" s="15"/>
      <c r="O1480" s="15">
        <f t="shared" si="293"/>
        <v>0</v>
      </c>
      <c r="P1480" s="15">
        <v>0</v>
      </c>
      <c r="Q1480" s="15">
        <f t="shared" si="294"/>
        <v>0</v>
      </c>
      <c r="R1480" s="15">
        <v>0</v>
      </c>
      <c r="S1480" s="15">
        <v>0</v>
      </c>
      <c r="T1480" s="15">
        <f t="shared" si="295"/>
        <v>0</v>
      </c>
      <c r="U1480" s="15">
        <f t="shared" si="296"/>
        <v>0</v>
      </c>
      <c r="V1480" s="15"/>
      <c r="W1480" s="15"/>
      <c r="X1480" s="15"/>
      <c r="Y1480" s="15"/>
      <c r="Z1480" s="16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>
        <f t="shared" si="299"/>
        <v>38</v>
      </c>
      <c r="CT1480" s="15">
        <f t="shared" si="300"/>
        <v>0</v>
      </c>
      <c r="CU1480" s="15">
        <f t="shared" si="301"/>
        <v>0</v>
      </c>
      <c r="CV1480" s="15">
        <f t="shared" si="302"/>
        <v>0</v>
      </c>
      <c r="CW1480" s="15"/>
      <c r="CX1480" s="15"/>
      <c r="CY1480" s="15">
        <f t="shared" si="303"/>
        <v>0</v>
      </c>
      <c r="CZ1480" s="15">
        <f>GG1480</f>
        <v>0</v>
      </c>
      <c r="DA1480" s="16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20"/>
      <c r="DY1480" s="15"/>
      <c r="DZ1480" s="20"/>
      <c r="EA1480" s="15"/>
      <c r="EB1480" s="20"/>
      <c r="EC1480" s="15"/>
      <c r="ED1480" s="20"/>
      <c r="EE1480" s="15"/>
      <c r="EF1480" s="20"/>
      <c r="EG1480" s="15"/>
      <c r="EH1480" s="20"/>
      <c r="EI1480" s="15"/>
      <c r="EJ1480" s="20"/>
      <c r="EK1480" s="15"/>
      <c r="EL1480" s="20"/>
      <c r="EM1480" s="15"/>
      <c r="EN1480" s="20"/>
      <c r="EO1480" s="15"/>
      <c r="EP1480" s="20"/>
      <c r="EQ1480" s="15"/>
      <c r="ER1480" s="20"/>
      <c r="ES1480" s="15"/>
      <c r="ET1480" s="20"/>
      <c r="EU1480" s="15"/>
      <c r="EV1480" s="20"/>
      <c r="EW1480" s="15"/>
      <c r="EX1480" s="20"/>
      <c r="EY1480" s="15"/>
      <c r="EZ1480" s="20"/>
      <c r="FA1480" s="15"/>
      <c r="FB1480" s="20"/>
      <c r="FC1480" s="15"/>
      <c r="FD1480" s="20"/>
      <c r="FE1480" s="15">
        <v>38</v>
      </c>
      <c r="FF1480" s="20" t="s">
        <v>129</v>
      </c>
      <c r="FG1480" s="15"/>
      <c r="FH1480" s="20"/>
      <c r="FI1480" s="15"/>
      <c r="FJ1480" s="20"/>
      <c r="FK1480" s="15"/>
      <c r="FL1480" s="20"/>
      <c r="FM1480" s="15"/>
      <c r="FN1480" s="20"/>
      <c r="FO1480" s="15"/>
      <c r="FP1480" s="20"/>
      <c r="FQ1480" s="15"/>
      <c r="FR1480" s="20"/>
      <c r="FS1480" s="15"/>
      <c r="FT1480" s="20"/>
      <c r="FU1480" s="15"/>
      <c r="FV1480" s="20"/>
      <c r="FW1480" s="15"/>
      <c r="FX1480" s="20"/>
      <c r="FY1480" s="15"/>
      <c r="FZ1480" s="20"/>
      <c r="GA1480" s="15"/>
      <c r="GB1480" s="20"/>
      <c r="GC1480" s="15"/>
      <c r="GD1480" s="20"/>
      <c r="GE1480" s="15"/>
      <c r="GF1480" s="20"/>
      <c r="GG1480" s="170"/>
    </row>
    <row r="1481" spans="1:189" s="2" customFormat="1" ht="15" customHeight="1" x14ac:dyDescent="0.3">
      <c r="A1481" s="15" t="s">
        <v>146</v>
      </c>
      <c r="B1481" s="15" t="s">
        <v>142</v>
      </c>
      <c r="C1481" s="15" t="s">
        <v>2312</v>
      </c>
      <c r="D1481" s="15" t="s">
        <v>1648</v>
      </c>
      <c r="E1481" s="15" t="str">
        <f t="shared" si="297"/>
        <v>Abdurrahmaan Roshan</v>
      </c>
      <c r="F1481" s="15" t="s">
        <v>135</v>
      </c>
      <c r="G1481" s="15">
        <v>999922632</v>
      </c>
      <c r="H1481" s="15">
        <f t="shared" si="298"/>
        <v>12.5</v>
      </c>
      <c r="I1481" s="15"/>
      <c r="J1481" s="17">
        <f>(O1481+P1481+R1481+S1481+T1481+U1481)/2</f>
        <v>12.5</v>
      </c>
      <c r="K1481" s="16"/>
      <c r="L1481" s="15"/>
      <c r="M1481" s="15"/>
      <c r="N1481" s="15"/>
      <c r="O1481" s="15">
        <f t="shared" si="293"/>
        <v>25</v>
      </c>
      <c r="P1481" s="15">
        <v>0</v>
      </c>
      <c r="Q1481" s="15">
        <f t="shared" si="294"/>
        <v>0</v>
      </c>
      <c r="R1481" s="15">
        <v>0</v>
      </c>
      <c r="S1481" s="15">
        <v>0</v>
      </c>
      <c r="T1481" s="15">
        <f t="shared" si="295"/>
        <v>0</v>
      </c>
      <c r="U1481" s="15">
        <f t="shared" si="296"/>
        <v>0</v>
      </c>
      <c r="V1481" s="15"/>
      <c r="W1481" s="15"/>
      <c r="X1481" s="15"/>
      <c r="Y1481" s="15"/>
      <c r="Z1481" s="16"/>
      <c r="AA1481" s="15"/>
      <c r="AB1481" s="15"/>
      <c r="AC1481" s="15"/>
      <c r="AD1481" s="15"/>
      <c r="AE1481" s="15"/>
      <c r="AF1481" s="24"/>
      <c r="AG1481" s="15"/>
      <c r="AH1481" s="24"/>
      <c r="AI1481" s="15"/>
      <c r="AJ1481" s="24"/>
      <c r="AK1481" s="15"/>
      <c r="AL1481" s="24"/>
      <c r="AM1481" s="15"/>
      <c r="AN1481" s="24"/>
      <c r="AO1481" s="15"/>
      <c r="AP1481" s="24"/>
      <c r="AQ1481" s="15"/>
      <c r="AR1481" s="24"/>
      <c r="AS1481" s="15"/>
      <c r="AT1481" s="24"/>
      <c r="AU1481" s="15"/>
      <c r="AV1481" s="24"/>
      <c r="AW1481" s="15"/>
      <c r="AX1481" s="24"/>
      <c r="AY1481" s="15"/>
      <c r="AZ1481" s="15"/>
      <c r="BA1481" s="15"/>
      <c r="BB1481" s="24"/>
      <c r="BC1481" s="15"/>
      <c r="BD1481" s="24"/>
      <c r="BE1481" s="15"/>
      <c r="BF1481" s="24"/>
      <c r="BG1481" s="15"/>
      <c r="BH1481" s="24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24"/>
      <c r="CQ1481" s="15"/>
      <c r="CR1481" s="24"/>
      <c r="CS1481" s="15">
        <f t="shared" si="299"/>
        <v>0</v>
      </c>
      <c r="CT1481" s="15">
        <f t="shared" si="300"/>
        <v>0</v>
      </c>
      <c r="CU1481" s="15">
        <f t="shared" si="301"/>
        <v>0</v>
      </c>
      <c r="CV1481" s="15">
        <f t="shared" si="302"/>
        <v>0</v>
      </c>
      <c r="CW1481" s="15"/>
      <c r="CX1481" s="15"/>
      <c r="CY1481" s="15">
        <f t="shared" si="303"/>
        <v>0</v>
      </c>
      <c r="CZ1481" s="15">
        <f>GG1481</f>
        <v>0</v>
      </c>
      <c r="DA1481" s="20"/>
      <c r="DB1481" s="17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7"/>
      <c r="DQ1481" s="15"/>
      <c r="DR1481" s="15"/>
      <c r="DS1481" s="15"/>
      <c r="DT1481" s="15"/>
      <c r="DU1481" s="15"/>
      <c r="DV1481" s="15"/>
      <c r="DW1481" s="15"/>
      <c r="DX1481" s="20"/>
      <c r="DY1481" s="15"/>
      <c r="DZ1481" s="20"/>
      <c r="EA1481" s="15"/>
      <c r="EB1481" s="20"/>
      <c r="EC1481" s="15"/>
      <c r="ED1481" s="20"/>
      <c r="EE1481" s="15"/>
      <c r="EF1481" s="20"/>
      <c r="EG1481" s="15"/>
      <c r="EH1481" s="20"/>
      <c r="EI1481" s="15"/>
      <c r="EJ1481" s="20"/>
      <c r="EK1481" s="15">
        <v>25</v>
      </c>
      <c r="EL1481" s="20">
        <v>1</v>
      </c>
      <c r="EM1481" s="15"/>
      <c r="EN1481" s="20"/>
      <c r="EO1481" s="15"/>
      <c r="EP1481" s="20"/>
      <c r="EQ1481" s="15"/>
      <c r="ER1481" s="20"/>
      <c r="ES1481" s="15"/>
      <c r="ET1481" s="20"/>
      <c r="EU1481" s="15"/>
      <c r="EV1481" s="20"/>
      <c r="EW1481" s="15"/>
      <c r="EX1481" s="20"/>
      <c r="EY1481" s="15"/>
      <c r="EZ1481" s="20"/>
      <c r="FA1481" s="15"/>
      <c r="FB1481" s="20"/>
      <c r="FC1481" s="15"/>
      <c r="FD1481" s="20"/>
      <c r="FE1481" s="15"/>
      <c r="FF1481" s="20"/>
      <c r="FG1481" s="15"/>
      <c r="FH1481" s="20"/>
      <c r="FI1481" s="15"/>
      <c r="FJ1481" s="20"/>
      <c r="FK1481" s="15"/>
      <c r="FL1481" s="20"/>
      <c r="FM1481" s="15"/>
      <c r="FN1481" s="20"/>
      <c r="FO1481" s="15"/>
      <c r="FP1481" s="20"/>
      <c r="FQ1481" s="15"/>
      <c r="FR1481" s="20"/>
      <c r="FS1481" s="15"/>
      <c r="FT1481" s="20"/>
      <c r="FU1481" s="15"/>
      <c r="FV1481" s="20"/>
      <c r="FW1481" s="15"/>
      <c r="FX1481" s="20"/>
      <c r="FY1481" s="15"/>
      <c r="FZ1481" s="20"/>
      <c r="GA1481" s="15"/>
      <c r="GB1481" s="20"/>
      <c r="GC1481" s="15"/>
      <c r="GD1481" s="20"/>
      <c r="GE1481" s="15"/>
      <c r="GF1481" s="20"/>
      <c r="GG1481" s="170"/>
    </row>
    <row r="1482" spans="1:189" s="2" customFormat="1" ht="15" customHeight="1" x14ac:dyDescent="0.3">
      <c r="A1482" s="15" t="s">
        <v>130</v>
      </c>
      <c r="B1482" s="15" t="s">
        <v>142</v>
      </c>
      <c r="C1482" s="15" t="s">
        <v>1647</v>
      </c>
      <c r="D1482" s="15" t="s">
        <v>1648</v>
      </c>
      <c r="E1482" s="15" t="str">
        <f t="shared" si="297"/>
        <v>Fatima Zainab Roshan</v>
      </c>
      <c r="F1482" s="15" t="s">
        <v>128</v>
      </c>
      <c r="G1482" s="15">
        <v>999922633</v>
      </c>
      <c r="H1482" s="15">
        <f t="shared" si="298"/>
        <v>52</v>
      </c>
      <c r="I1482" s="15"/>
      <c r="J1482" s="15"/>
      <c r="K1482" s="16"/>
      <c r="L1482" s="15"/>
      <c r="M1482" s="15"/>
      <c r="N1482" s="15"/>
      <c r="O1482" s="15">
        <f t="shared" si="293"/>
        <v>52</v>
      </c>
      <c r="P1482" s="15">
        <v>0</v>
      </c>
      <c r="Q1482" s="15">
        <f t="shared" si="294"/>
        <v>0</v>
      </c>
      <c r="R1482" s="15">
        <v>0</v>
      </c>
      <c r="S1482" s="15">
        <v>0</v>
      </c>
      <c r="T1482" s="15">
        <f t="shared" si="295"/>
        <v>0</v>
      </c>
      <c r="U1482" s="15">
        <f t="shared" si="296"/>
        <v>0</v>
      </c>
      <c r="V1482" s="15"/>
      <c r="W1482" s="15"/>
      <c r="X1482" s="15"/>
      <c r="Y1482" s="15"/>
      <c r="Z1482" s="16"/>
      <c r="AA1482" s="15"/>
      <c r="AB1482" s="15"/>
      <c r="AC1482" s="15"/>
      <c r="AD1482" s="15"/>
      <c r="AE1482" s="15"/>
      <c r="AF1482" s="24"/>
      <c r="AG1482" s="15"/>
      <c r="AH1482" s="24"/>
      <c r="AI1482" s="15"/>
      <c r="AJ1482" s="24"/>
      <c r="AK1482" s="15"/>
      <c r="AL1482" s="24"/>
      <c r="AM1482" s="15"/>
      <c r="AN1482" s="24"/>
      <c r="AO1482" s="15"/>
      <c r="AP1482" s="24"/>
      <c r="AQ1482" s="15"/>
      <c r="AR1482" s="24"/>
      <c r="AS1482" s="15"/>
      <c r="AT1482" s="24"/>
      <c r="AU1482" s="15"/>
      <c r="AV1482" s="24"/>
      <c r="AW1482" s="15"/>
      <c r="AX1482" s="24"/>
      <c r="AY1482" s="15"/>
      <c r="AZ1482" s="15"/>
      <c r="BA1482" s="15"/>
      <c r="BB1482" s="24"/>
      <c r="BC1482" s="15"/>
      <c r="BD1482" s="24"/>
      <c r="BE1482" s="15"/>
      <c r="BF1482" s="24"/>
      <c r="BG1482" s="15"/>
      <c r="BH1482" s="24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24"/>
      <c r="CQ1482" s="15"/>
      <c r="CR1482" s="24"/>
      <c r="CS1482" s="15">
        <f t="shared" si="299"/>
        <v>0</v>
      </c>
      <c r="CT1482" s="15">
        <f t="shared" si="300"/>
        <v>0</v>
      </c>
      <c r="CU1482" s="15">
        <f t="shared" si="301"/>
        <v>0</v>
      </c>
      <c r="CV1482" s="15">
        <f t="shared" si="302"/>
        <v>0</v>
      </c>
      <c r="CW1482" s="15"/>
      <c r="CX1482" s="15"/>
      <c r="CY1482" s="15">
        <f t="shared" si="303"/>
        <v>0</v>
      </c>
      <c r="CZ1482" s="15">
        <f>GG1482</f>
        <v>0</v>
      </c>
      <c r="DA1482" s="20"/>
      <c r="DB1482" s="17"/>
      <c r="DC1482" s="15"/>
      <c r="DD1482" s="15">
        <f>0.4*68</f>
        <v>27.200000000000003</v>
      </c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7"/>
      <c r="DQ1482" s="15"/>
      <c r="DR1482" s="15"/>
      <c r="DS1482" s="15"/>
      <c r="DT1482" s="15"/>
      <c r="DU1482" s="15"/>
      <c r="DV1482" s="15"/>
      <c r="DW1482" s="15"/>
      <c r="DX1482" s="20"/>
      <c r="DY1482" s="15"/>
      <c r="DZ1482" s="20"/>
      <c r="EA1482" s="15"/>
      <c r="EB1482" s="20"/>
      <c r="EC1482" s="15"/>
      <c r="ED1482" s="20"/>
      <c r="EE1482" s="15"/>
      <c r="EF1482" s="20"/>
      <c r="EG1482" s="15"/>
      <c r="EH1482" s="20"/>
      <c r="EI1482" s="15"/>
      <c r="EJ1482" s="20"/>
      <c r="EK1482" s="15">
        <v>52</v>
      </c>
      <c r="EL1482" s="20">
        <v>5</v>
      </c>
      <c r="EM1482" s="15"/>
      <c r="EN1482" s="20"/>
      <c r="EO1482" s="15"/>
      <c r="EP1482" s="20"/>
      <c r="EQ1482" s="15"/>
      <c r="ER1482" s="20"/>
      <c r="ES1482" s="15"/>
      <c r="ET1482" s="20"/>
      <c r="EU1482" s="15"/>
      <c r="EV1482" s="20"/>
      <c r="EW1482" s="15"/>
      <c r="EX1482" s="20"/>
      <c r="EY1482" s="15"/>
      <c r="EZ1482" s="20"/>
      <c r="FA1482" s="15"/>
      <c r="FB1482" s="20"/>
      <c r="FC1482" s="15"/>
      <c r="FD1482" s="20"/>
      <c r="FE1482" s="15"/>
      <c r="FF1482" s="20"/>
      <c r="FG1482" s="15"/>
      <c r="FH1482" s="20"/>
      <c r="FI1482" s="15"/>
      <c r="FJ1482" s="20"/>
      <c r="FK1482" s="15"/>
      <c r="FL1482" s="20"/>
      <c r="FM1482" s="15"/>
      <c r="FN1482" s="20"/>
      <c r="FO1482" s="15"/>
      <c r="FP1482" s="20"/>
      <c r="FQ1482" s="15"/>
      <c r="FR1482" s="20"/>
      <c r="FS1482" s="15"/>
      <c r="FT1482" s="20"/>
      <c r="FU1482" s="15"/>
      <c r="FV1482" s="20"/>
      <c r="FW1482" s="15"/>
      <c r="FX1482" s="20"/>
      <c r="FY1482" s="15"/>
      <c r="FZ1482" s="20"/>
      <c r="GA1482" s="15"/>
      <c r="GB1482" s="20"/>
      <c r="GC1482" s="15"/>
      <c r="GD1482" s="20"/>
      <c r="GE1482" s="15"/>
      <c r="GF1482" s="20"/>
      <c r="GG1482" s="170"/>
    </row>
    <row r="1483" spans="1:189" s="2" customFormat="1" ht="15" customHeight="1" x14ac:dyDescent="0.3">
      <c r="A1483" s="15" t="s">
        <v>2906</v>
      </c>
      <c r="B1483" s="15" t="s">
        <v>126</v>
      </c>
      <c r="C1483" s="17" t="s">
        <v>1081</v>
      </c>
      <c r="D1483" s="17" t="s">
        <v>1082</v>
      </c>
      <c r="E1483" s="15" t="str">
        <f t="shared" si="297"/>
        <v>Robert Keiffer</v>
      </c>
      <c r="F1483" s="17" t="s">
        <v>135</v>
      </c>
      <c r="G1483" s="17">
        <v>999922634</v>
      </c>
      <c r="H1483" s="15">
        <f t="shared" si="298"/>
        <v>232</v>
      </c>
      <c r="I1483" s="15"/>
      <c r="J1483" s="15"/>
      <c r="K1483" s="16"/>
      <c r="L1483" s="15"/>
      <c r="M1483" s="15"/>
      <c r="N1483" s="15"/>
      <c r="O1483" s="15">
        <f t="shared" si="293"/>
        <v>28</v>
      </c>
      <c r="P1483" s="15">
        <v>0</v>
      </c>
      <c r="Q1483" s="15">
        <f t="shared" si="294"/>
        <v>1</v>
      </c>
      <c r="R1483" s="15">
        <v>0</v>
      </c>
      <c r="S1483" s="15">
        <v>0</v>
      </c>
      <c r="T1483" s="15">
        <f t="shared" si="295"/>
        <v>51</v>
      </c>
      <c r="U1483" s="15">
        <f t="shared" si="296"/>
        <v>0</v>
      </c>
      <c r="V1483" s="15"/>
      <c r="W1483" s="15"/>
      <c r="X1483" s="15"/>
      <c r="Y1483" s="15"/>
      <c r="Z1483" s="16"/>
      <c r="AA1483" s="15"/>
      <c r="AB1483" s="24"/>
      <c r="AC1483" s="15"/>
      <c r="AD1483" s="15"/>
      <c r="AE1483" s="15"/>
      <c r="AF1483" s="15"/>
      <c r="AG1483" s="15"/>
      <c r="AH1483" s="24"/>
      <c r="AI1483" s="15"/>
      <c r="AJ1483" s="15"/>
      <c r="AK1483" s="15"/>
      <c r="AL1483" s="15"/>
      <c r="AM1483" s="15"/>
      <c r="AN1483" s="24"/>
      <c r="AO1483" s="15"/>
      <c r="AP1483" s="24"/>
      <c r="AQ1483" s="15"/>
      <c r="AR1483" s="24"/>
      <c r="AS1483" s="15"/>
      <c r="AT1483" s="24"/>
      <c r="AU1483" s="15"/>
      <c r="AV1483" s="24"/>
      <c r="AW1483" s="15"/>
      <c r="AX1483" s="24"/>
      <c r="AY1483" s="15"/>
      <c r="AZ1483" s="15"/>
      <c r="BA1483" s="15"/>
      <c r="BB1483" s="15"/>
      <c r="BC1483" s="15"/>
      <c r="BD1483" s="15"/>
      <c r="BE1483" s="15"/>
      <c r="BF1483" s="24"/>
      <c r="BG1483" s="15"/>
      <c r="BH1483" s="24"/>
      <c r="BI1483" s="15"/>
      <c r="BJ1483" s="24"/>
      <c r="BK1483" s="15"/>
      <c r="BL1483" s="24"/>
      <c r="BM1483" s="15"/>
      <c r="BN1483" s="24"/>
      <c r="BO1483" s="15"/>
      <c r="BP1483" s="24"/>
      <c r="BQ1483" s="15"/>
      <c r="BR1483" s="24"/>
      <c r="BS1483" s="15"/>
      <c r="BT1483" s="24"/>
      <c r="BU1483" s="15"/>
      <c r="BV1483" s="24"/>
      <c r="BW1483" s="15"/>
      <c r="BX1483" s="24"/>
      <c r="BY1483" s="15"/>
      <c r="BZ1483" s="24"/>
      <c r="CA1483" s="15"/>
      <c r="CB1483" s="24"/>
      <c r="CC1483" s="15"/>
      <c r="CD1483" s="24"/>
      <c r="CE1483" s="15"/>
      <c r="CF1483" s="24"/>
      <c r="CG1483" s="15"/>
      <c r="CH1483" s="25"/>
      <c r="CI1483" s="15"/>
      <c r="CJ1483" s="25"/>
      <c r="CK1483" s="15"/>
      <c r="CL1483" s="25"/>
      <c r="CM1483" s="15"/>
      <c r="CN1483" s="25"/>
      <c r="CO1483" s="15"/>
      <c r="CP1483" s="25"/>
      <c r="CQ1483" s="15"/>
      <c r="CR1483" s="25"/>
      <c r="CS1483" s="15">
        <f t="shared" si="299"/>
        <v>0</v>
      </c>
      <c r="CT1483" s="15">
        <f t="shared" si="300"/>
        <v>30</v>
      </c>
      <c r="CU1483" s="15">
        <f t="shared" si="301"/>
        <v>1</v>
      </c>
      <c r="CV1483" s="15">
        <f t="shared" si="302"/>
        <v>59</v>
      </c>
      <c r="CW1483" s="15"/>
      <c r="CX1483" s="15"/>
      <c r="CY1483" s="15">
        <f t="shared" si="303"/>
        <v>64</v>
      </c>
      <c r="CZ1483" s="15">
        <f>GG1483</f>
        <v>0</v>
      </c>
      <c r="DA1483" s="19"/>
      <c r="DB1483" s="17"/>
      <c r="DC1483" s="17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7"/>
      <c r="DQ1483" s="17">
        <v>30</v>
      </c>
      <c r="DR1483" s="17"/>
      <c r="DS1483" s="17"/>
      <c r="DT1483" s="17"/>
      <c r="DU1483" s="17"/>
      <c r="DV1483" s="17"/>
      <c r="DW1483" s="15"/>
      <c r="DX1483" s="20"/>
      <c r="DY1483" s="15"/>
      <c r="DZ1483" s="20"/>
      <c r="EA1483" s="15"/>
      <c r="EB1483" s="20"/>
      <c r="EC1483" s="15">
        <v>51</v>
      </c>
      <c r="ED1483" s="20" t="s">
        <v>129</v>
      </c>
      <c r="EE1483" s="15"/>
      <c r="EF1483" s="20"/>
      <c r="EG1483" s="15"/>
      <c r="EH1483" s="20"/>
      <c r="EI1483" s="15">
        <v>28</v>
      </c>
      <c r="EJ1483" s="20">
        <v>3</v>
      </c>
      <c r="EK1483" s="15"/>
      <c r="EL1483" s="20"/>
      <c r="EM1483" s="15"/>
      <c r="EN1483" s="20"/>
      <c r="EO1483" s="15">
        <v>64</v>
      </c>
      <c r="EP1483" s="20"/>
      <c r="EQ1483" s="17"/>
      <c r="ER1483" s="20"/>
      <c r="ES1483" s="15">
        <v>30</v>
      </c>
      <c r="ET1483" s="20">
        <v>1</v>
      </c>
      <c r="EU1483" s="15"/>
      <c r="EV1483" s="20"/>
      <c r="EW1483" s="15"/>
      <c r="EX1483" s="20"/>
      <c r="EY1483" s="15"/>
      <c r="EZ1483" s="20"/>
      <c r="FA1483" s="15"/>
      <c r="FB1483" s="20"/>
      <c r="FC1483" s="15"/>
      <c r="FD1483" s="20"/>
      <c r="FE1483" s="15"/>
      <c r="FF1483" s="20"/>
      <c r="FG1483" s="15"/>
      <c r="FH1483" s="20"/>
      <c r="FI1483" s="15"/>
      <c r="FJ1483" s="20"/>
      <c r="FK1483" s="15"/>
      <c r="FL1483" s="20"/>
      <c r="FM1483" s="15"/>
      <c r="FN1483" s="20"/>
      <c r="FO1483" s="15"/>
      <c r="FP1483" s="20"/>
      <c r="FQ1483" s="15"/>
      <c r="FR1483" s="20"/>
      <c r="FS1483" s="15"/>
      <c r="FT1483" s="20"/>
      <c r="FU1483" s="15"/>
      <c r="FV1483" s="20"/>
      <c r="FW1483" s="15"/>
      <c r="FX1483" s="20"/>
      <c r="FY1483" s="15"/>
      <c r="FZ1483" s="20"/>
      <c r="GA1483" s="15"/>
      <c r="GB1483" s="20"/>
      <c r="GC1483" s="15">
        <v>59</v>
      </c>
      <c r="GD1483" s="20">
        <v>8</v>
      </c>
      <c r="GE1483" s="15"/>
      <c r="GF1483" s="20"/>
      <c r="GG1483" s="170"/>
    </row>
    <row r="1484" spans="1:189" s="2" customFormat="1" ht="15" customHeight="1" x14ac:dyDescent="0.3">
      <c r="A1484" s="85" t="s">
        <v>130</v>
      </c>
      <c r="B1484" s="85" t="s">
        <v>140</v>
      </c>
      <c r="C1484" s="85" t="s">
        <v>227</v>
      </c>
      <c r="D1484" s="85" t="s">
        <v>1271</v>
      </c>
      <c r="E1484" s="15" t="str">
        <f t="shared" si="297"/>
        <v>Daniel Lim</v>
      </c>
      <c r="F1484" s="85" t="s">
        <v>135</v>
      </c>
      <c r="G1484" s="15">
        <v>999922658</v>
      </c>
      <c r="H1484" s="15">
        <f t="shared" si="298"/>
        <v>90</v>
      </c>
      <c r="I1484" s="15"/>
      <c r="J1484" s="15"/>
      <c r="K1484" s="16"/>
      <c r="L1484" s="15"/>
      <c r="M1484" s="15"/>
      <c r="N1484" s="15"/>
      <c r="O1484" s="15">
        <f t="shared" si="293"/>
        <v>0</v>
      </c>
      <c r="P1484" s="15">
        <v>0</v>
      </c>
      <c r="Q1484" s="15">
        <f t="shared" si="294"/>
        <v>0</v>
      </c>
      <c r="R1484" s="15">
        <v>0</v>
      </c>
      <c r="S1484" s="15">
        <v>0</v>
      </c>
      <c r="T1484" s="15">
        <f t="shared" si="295"/>
        <v>0</v>
      </c>
      <c r="U1484" s="15">
        <f t="shared" si="296"/>
        <v>0</v>
      </c>
      <c r="V1484" s="15"/>
      <c r="W1484" s="15"/>
      <c r="X1484" s="15"/>
      <c r="Y1484" s="15"/>
      <c r="Z1484" s="16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>
        <f t="shared" si="299"/>
        <v>0</v>
      </c>
      <c r="CT1484" s="15">
        <f t="shared" si="300"/>
        <v>90</v>
      </c>
      <c r="CU1484" s="15">
        <f t="shared" si="301"/>
        <v>0</v>
      </c>
      <c r="CV1484" s="15">
        <f t="shared" si="302"/>
        <v>0</v>
      </c>
      <c r="CW1484" s="15"/>
      <c r="CX1484" s="15"/>
      <c r="CY1484" s="15">
        <f t="shared" si="303"/>
        <v>0</v>
      </c>
      <c r="CZ1484" s="15">
        <f>GG1484</f>
        <v>0</v>
      </c>
      <c r="DA1484" s="16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20"/>
      <c r="DY1484" s="15"/>
      <c r="DZ1484" s="20"/>
      <c r="EA1484" s="15"/>
      <c r="EB1484" s="20"/>
      <c r="EC1484" s="15"/>
      <c r="ED1484" s="20"/>
      <c r="EE1484" s="15"/>
      <c r="EF1484" s="20"/>
      <c r="EG1484" s="15"/>
      <c r="EH1484" s="20"/>
      <c r="EI1484" s="15"/>
      <c r="EJ1484" s="20"/>
      <c r="EK1484" s="15"/>
      <c r="EL1484" s="20"/>
      <c r="EM1484" s="15"/>
      <c r="EN1484" s="20"/>
      <c r="EO1484" s="15"/>
      <c r="EP1484" s="20"/>
      <c r="EQ1484" s="15"/>
      <c r="ER1484" s="20"/>
      <c r="ES1484" s="15"/>
      <c r="ET1484" s="20"/>
      <c r="EU1484" s="15"/>
      <c r="EV1484" s="20"/>
      <c r="EW1484" s="15"/>
      <c r="EX1484" s="20"/>
      <c r="EY1484" s="15"/>
      <c r="EZ1484" s="20"/>
      <c r="FA1484" s="15"/>
      <c r="FB1484" s="20"/>
      <c r="FC1484" s="15"/>
      <c r="FD1484" s="20"/>
      <c r="FE1484" s="15"/>
      <c r="FF1484" s="20"/>
      <c r="FG1484" s="15"/>
      <c r="FH1484" s="20"/>
      <c r="FI1484" s="15"/>
      <c r="FJ1484" s="20"/>
      <c r="FK1484" s="15"/>
      <c r="FL1484" s="20"/>
      <c r="FM1484" s="15"/>
      <c r="FN1484" s="20"/>
      <c r="FO1484" s="15">
        <v>90</v>
      </c>
      <c r="FP1484" s="20"/>
      <c r="FQ1484" s="15"/>
      <c r="FR1484" s="20"/>
      <c r="FS1484" s="15"/>
      <c r="FT1484" s="20"/>
      <c r="FU1484" s="15"/>
      <c r="FV1484" s="20"/>
      <c r="FW1484" s="15"/>
      <c r="FX1484" s="20"/>
      <c r="FY1484" s="15"/>
      <c r="FZ1484" s="20"/>
      <c r="GA1484" s="15"/>
      <c r="GB1484" s="20"/>
      <c r="GC1484" s="15"/>
      <c r="GD1484" s="20"/>
      <c r="GE1484" s="15"/>
      <c r="GF1484" s="20"/>
      <c r="GG1484" s="170"/>
    </row>
    <row r="1485" spans="1:189" s="2" customFormat="1" ht="15" customHeight="1" x14ac:dyDescent="0.3">
      <c r="A1485" s="85" t="s">
        <v>146</v>
      </c>
      <c r="B1485" s="85" t="s">
        <v>134</v>
      </c>
      <c r="C1485" s="85" t="s">
        <v>471</v>
      </c>
      <c r="D1485" s="85" t="s">
        <v>1992</v>
      </c>
      <c r="E1485" s="15" t="str">
        <f t="shared" si="297"/>
        <v>Alex ZHANG</v>
      </c>
      <c r="F1485" s="85" t="s">
        <v>135</v>
      </c>
      <c r="G1485" s="15">
        <v>999922659</v>
      </c>
      <c r="H1485" s="15">
        <f t="shared" si="298"/>
        <v>210</v>
      </c>
      <c r="I1485" s="15"/>
      <c r="J1485" s="15"/>
      <c r="K1485" s="16"/>
      <c r="L1485" s="15"/>
      <c r="M1485" s="15"/>
      <c r="N1485" s="15"/>
      <c r="O1485" s="15">
        <f t="shared" si="293"/>
        <v>0</v>
      </c>
      <c r="P1485" s="15">
        <v>0</v>
      </c>
      <c r="Q1485" s="15">
        <f t="shared" si="294"/>
        <v>0</v>
      </c>
      <c r="R1485" s="15">
        <v>0</v>
      </c>
      <c r="S1485" s="15">
        <v>0</v>
      </c>
      <c r="T1485" s="15">
        <f t="shared" si="295"/>
        <v>0</v>
      </c>
      <c r="U1485" s="15">
        <f t="shared" si="296"/>
        <v>0</v>
      </c>
      <c r="V1485" s="15"/>
      <c r="W1485" s="15"/>
      <c r="X1485" s="15"/>
      <c r="Y1485" s="15"/>
      <c r="Z1485" s="16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>
        <f t="shared" si="299"/>
        <v>0</v>
      </c>
      <c r="CT1485" s="15">
        <f t="shared" si="300"/>
        <v>210</v>
      </c>
      <c r="CU1485" s="15">
        <f t="shared" si="301"/>
        <v>1</v>
      </c>
      <c r="CV1485" s="15">
        <f t="shared" si="302"/>
        <v>0</v>
      </c>
      <c r="CW1485" s="15"/>
      <c r="CX1485" s="15"/>
      <c r="CY1485" s="15">
        <f t="shared" si="303"/>
        <v>0</v>
      </c>
      <c r="CZ1485" s="15">
        <f>GG1485</f>
        <v>0</v>
      </c>
      <c r="DA1485" s="16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20"/>
      <c r="DY1485" s="15"/>
      <c r="DZ1485" s="20"/>
      <c r="EA1485" s="15"/>
      <c r="EB1485" s="20"/>
      <c r="EC1485" s="15"/>
      <c r="ED1485" s="20"/>
      <c r="EE1485" s="15"/>
      <c r="EF1485" s="20"/>
      <c r="EG1485" s="15"/>
      <c r="EH1485" s="20"/>
      <c r="EI1485" s="15"/>
      <c r="EJ1485" s="20"/>
      <c r="EK1485" s="15"/>
      <c r="EL1485" s="20"/>
      <c r="EM1485" s="15"/>
      <c r="EN1485" s="20"/>
      <c r="EO1485" s="15"/>
      <c r="EP1485" s="20"/>
      <c r="EQ1485" s="15"/>
      <c r="ER1485" s="20"/>
      <c r="ES1485" s="15"/>
      <c r="ET1485" s="20"/>
      <c r="EU1485" s="15"/>
      <c r="EV1485" s="20"/>
      <c r="EW1485" s="15"/>
      <c r="EX1485" s="20"/>
      <c r="EY1485" s="15"/>
      <c r="EZ1485" s="20"/>
      <c r="FA1485" s="15"/>
      <c r="FB1485" s="20"/>
      <c r="FC1485" s="15"/>
      <c r="FD1485" s="20"/>
      <c r="FE1485" s="15"/>
      <c r="FF1485" s="20"/>
      <c r="FG1485" s="15">
        <v>120</v>
      </c>
      <c r="FH1485" s="20">
        <v>1</v>
      </c>
      <c r="FI1485" s="15"/>
      <c r="FJ1485" s="20"/>
      <c r="FK1485" s="15"/>
      <c r="FL1485" s="20"/>
      <c r="FM1485" s="15"/>
      <c r="FN1485" s="20"/>
      <c r="FO1485" s="15">
        <v>90</v>
      </c>
      <c r="FP1485" s="20"/>
      <c r="FQ1485" s="15"/>
      <c r="FR1485" s="20"/>
      <c r="FS1485" s="15"/>
      <c r="FT1485" s="20"/>
      <c r="FU1485" s="15"/>
      <c r="FV1485" s="20"/>
      <c r="FW1485" s="15"/>
      <c r="FX1485" s="20"/>
      <c r="FY1485" s="15"/>
      <c r="FZ1485" s="20"/>
      <c r="GA1485" s="15"/>
      <c r="GB1485" s="20"/>
      <c r="GC1485" s="15"/>
      <c r="GD1485" s="20"/>
      <c r="GE1485" s="15"/>
      <c r="GF1485" s="20"/>
      <c r="GG1485" s="170"/>
    </row>
    <row r="1486" spans="1:189" s="2" customFormat="1" ht="15" customHeight="1" x14ac:dyDescent="0.3">
      <c r="A1486" s="17" t="s">
        <v>2903</v>
      </c>
      <c r="B1486" s="17" t="s">
        <v>134</v>
      </c>
      <c r="C1486" s="17" t="s">
        <v>3301</v>
      </c>
      <c r="D1486" s="17" t="s">
        <v>3302</v>
      </c>
      <c r="E1486" s="15" t="str">
        <f t="shared" si="297"/>
        <v>Ryu Ryan Yamamoto</v>
      </c>
      <c r="F1486" s="17" t="s">
        <v>135</v>
      </c>
      <c r="G1486" s="17">
        <v>999922672</v>
      </c>
      <c r="H1486" s="15">
        <f t="shared" si="298"/>
        <v>42</v>
      </c>
      <c r="I1486" s="15"/>
      <c r="J1486" s="15"/>
      <c r="K1486" s="16"/>
      <c r="L1486" s="15"/>
      <c r="M1486" s="15"/>
      <c r="N1486" s="15"/>
      <c r="O1486" s="15">
        <f t="shared" si="293"/>
        <v>0</v>
      </c>
      <c r="P1486" s="15">
        <v>0</v>
      </c>
      <c r="Q1486" s="15">
        <f t="shared" si="294"/>
        <v>0</v>
      </c>
      <c r="R1486" s="15">
        <v>0</v>
      </c>
      <c r="S1486" s="15">
        <v>0</v>
      </c>
      <c r="T1486" s="15">
        <f t="shared" si="295"/>
        <v>0</v>
      </c>
      <c r="U1486" s="15">
        <f t="shared" si="296"/>
        <v>0</v>
      </c>
      <c r="V1486" s="15"/>
      <c r="W1486" s="15"/>
      <c r="X1486" s="15"/>
      <c r="Y1486" s="15"/>
      <c r="Z1486" s="16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>
        <f t="shared" si="299"/>
        <v>42</v>
      </c>
      <c r="CT1486" s="15">
        <f t="shared" si="300"/>
        <v>0</v>
      </c>
      <c r="CU1486" s="15">
        <f t="shared" si="301"/>
        <v>0</v>
      </c>
      <c r="CV1486" s="15">
        <f t="shared" si="302"/>
        <v>0</v>
      </c>
      <c r="CW1486" s="15"/>
      <c r="CX1486" s="15"/>
      <c r="CY1486" s="15">
        <f t="shared" si="303"/>
        <v>0</v>
      </c>
      <c r="CZ1486" s="15">
        <f>GG1486</f>
        <v>0</v>
      </c>
      <c r="DA1486" s="16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20"/>
      <c r="DY1486" s="15"/>
      <c r="DZ1486" s="20"/>
      <c r="EA1486" s="15"/>
      <c r="EB1486" s="20"/>
      <c r="EC1486" s="15"/>
      <c r="ED1486" s="20"/>
      <c r="EE1486" s="15"/>
      <c r="EF1486" s="20"/>
      <c r="EG1486" s="15"/>
      <c r="EH1486" s="20"/>
      <c r="EI1486" s="15"/>
      <c r="EJ1486" s="20"/>
      <c r="EK1486" s="15"/>
      <c r="EL1486" s="20"/>
      <c r="EM1486" s="15"/>
      <c r="EN1486" s="20"/>
      <c r="EO1486" s="15"/>
      <c r="EP1486" s="20"/>
      <c r="EQ1486" s="15"/>
      <c r="ER1486" s="20"/>
      <c r="ES1486" s="15"/>
      <c r="ET1486" s="20"/>
      <c r="EU1486" s="15"/>
      <c r="EV1486" s="20"/>
      <c r="EW1486" s="15"/>
      <c r="EX1486" s="20"/>
      <c r="EY1486" s="15"/>
      <c r="EZ1486" s="20"/>
      <c r="FA1486" s="15"/>
      <c r="FB1486" s="20"/>
      <c r="FC1486" s="15"/>
      <c r="FD1486" s="20"/>
      <c r="FE1486" s="15">
        <v>42</v>
      </c>
      <c r="FF1486" s="20">
        <v>8</v>
      </c>
      <c r="FG1486" s="15"/>
      <c r="FH1486" s="20"/>
      <c r="FI1486" s="15"/>
      <c r="FJ1486" s="20"/>
      <c r="FK1486" s="15"/>
      <c r="FL1486" s="20"/>
      <c r="FM1486" s="15"/>
      <c r="FN1486" s="20"/>
      <c r="FO1486" s="15"/>
      <c r="FP1486" s="20"/>
      <c r="FQ1486" s="15"/>
      <c r="FR1486" s="20"/>
      <c r="FS1486" s="15"/>
      <c r="FT1486" s="20"/>
      <c r="FU1486" s="15"/>
      <c r="FV1486" s="20"/>
      <c r="FW1486" s="15"/>
      <c r="FX1486" s="20"/>
      <c r="FY1486" s="15"/>
      <c r="FZ1486" s="20"/>
      <c r="GA1486" s="15"/>
      <c r="GB1486" s="20"/>
      <c r="GC1486" s="15"/>
      <c r="GD1486" s="20"/>
      <c r="GE1486" s="15"/>
      <c r="GF1486" s="20"/>
      <c r="GG1486" s="170"/>
    </row>
    <row r="1487" spans="1:189" s="2" customFormat="1" ht="15" customHeight="1" x14ac:dyDescent="0.3">
      <c r="A1487" s="17" t="s">
        <v>2903</v>
      </c>
      <c r="B1487" s="17" t="s">
        <v>140</v>
      </c>
      <c r="C1487" s="17" t="s">
        <v>388</v>
      </c>
      <c r="D1487" s="17" t="s">
        <v>1028</v>
      </c>
      <c r="E1487" s="15" t="str">
        <f t="shared" si="297"/>
        <v>Brian Jiang</v>
      </c>
      <c r="F1487" s="17" t="s">
        <v>135</v>
      </c>
      <c r="G1487" s="17">
        <v>999922682</v>
      </c>
      <c r="H1487" s="15">
        <f t="shared" si="298"/>
        <v>56</v>
      </c>
      <c r="I1487" s="15"/>
      <c r="J1487" s="15"/>
      <c r="K1487" s="16"/>
      <c r="L1487" s="15"/>
      <c r="M1487" s="15"/>
      <c r="N1487" s="15"/>
      <c r="O1487" s="15">
        <f t="shared" si="293"/>
        <v>0</v>
      </c>
      <c r="P1487" s="15">
        <v>0</v>
      </c>
      <c r="Q1487" s="15">
        <f t="shared" si="294"/>
        <v>0</v>
      </c>
      <c r="R1487" s="15">
        <v>0</v>
      </c>
      <c r="S1487" s="15">
        <v>0</v>
      </c>
      <c r="T1487" s="15">
        <f t="shared" si="295"/>
        <v>0</v>
      </c>
      <c r="U1487" s="15">
        <f t="shared" si="296"/>
        <v>0</v>
      </c>
      <c r="V1487" s="15"/>
      <c r="W1487" s="15"/>
      <c r="X1487" s="15"/>
      <c r="Y1487" s="15"/>
      <c r="Z1487" s="16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>
        <f t="shared" si="299"/>
        <v>56</v>
      </c>
      <c r="CT1487" s="15">
        <f t="shared" si="300"/>
        <v>0</v>
      </c>
      <c r="CU1487" s="15">
        <f t="shared" si="301"/>
        <v>0</v>
      </c>
      <c r="CV1487" s="15">
        <f t="shared" si="302"/>
        <v>0</v>
      </c>
      <c r="CW1487" s="15"/>
      <c r="CX1487" s="15"/>
      <c r="CY1487" s="15">
        <f t="shared" si="303"/>
        <v>0</v>
      </c>
      <c r="CZ1487" s="15">
        <f>GG1487</f>
        <v>0</v>
      </c>
      <c r="DA1487" s="16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20"/>
      <c r="DY1487" s="15"/>
      <c r="DZ1487" s="20"/>
      <c r="EA1487" s="15"/>
      <c r="EB1487" s="20"/>
      <c r="EC1487" s="15"/>
      <c r="ED1487" s="20"/>
      <c r="EE1487" s="15"/>
      <c r="EF1487" s="20"/>
      <c r="EG1487" s="15"/>
      <c r="EH1487" s="20"/>
      <c r="EI1487" s="15"/>
      <c r="EJ1487" s="20"/>
      <c r="EK1487" s="15"/>
      <c r="EL1487" s="20"/>
      <c r="EM1487" s="15"/>
      <c r="EN1487" s="20"/>
      <c r="EO1487" s="15"/>
      <c r="EP1487" s="20"/>
      <c r="EQ1487" s="15"/>
      <c r="ER1487" s="20"/>
      <c r="ES1487" s="15"/>
      <c r="ET1487" s="20"/>
      <c r="EU1487" s="15"/>
      <c r="EV1487" s="20"/>
      <c r="EW1487" s="15"/>
      <c r="EX1487" s="20"/>
      <c r="EY1487" s="15"/>
      <c r="EZ1487" s="20"/>
      <c r="FA1487" s="15"/>
      <c r="FB1487" s="20"/>
      <c r="FC1487" s="15"/>
      <c r="FD1487" s="20"/>
      <c r="FE1487" s="15">
        <v>56</v>
      </c>
      <c r="FF1487" s="20">
        <v>3</v>
      </c>
      <c r="FG1487" s="15"/>
      <c r="FH1487" s="20"/>
      <c r="FI1487" s="15"/>
      <c r="FJ1487" s="20"/>
      <c r="FK1487" s="15"/>
      <c r="FL1487" s="20"/>
      <c r="FM1487" s="15"/>
      <c r="FN1487" s="20"/>
      <c r="FO1487" s="15"/>
      <c r="FP1487" s="20"/>
      <c r="FQ1487" s="15"/>
      <c r="FR1487" s="20"/>
      <c r="FS1487" s="15"/>
      <c r="FT1487" s="20"/>
      <c r="FU1487" s="15"/>
      <c r="FV1487" s="20"/>
      <c r="FW1487" s="15"/>
      <c r="FX1487" s="20"/>
      <c r="FY1487" s="15"/>
      <c r="FZ1487" s="20"/>
      <c r="GA1487" s="15"/>
      <c r="GB1487" s="20"/>
      <c r="GC1487" s="15"/>
      <c r="GD1487" s="20"/>
      <c r="GE1487" s="15"/>
      <c r="GF1487" s="20"/>
      <c r="GG1487" s="170"/>
    </row>
    <row r="1488" spans="1:189" s="2" customFormat="1" ht="15" customHeight="1" x14ac:dyDescent="0.3">
      <c r="A1488" s="15" t="s">
        <v>2903</v>
      </c>
      <c r="B1488" s="17" t="s">
        <v>134</v>
      </c>
      <c r="C1488" s="17" t="s">
        <v>388</v>
      </c>
      <c r="D1488" s="17" t="s">
        <v>1028</v>
      </c>
      <c r="E1488" s="15" t="str">
        <f t="shared" si="297"/>
        <v>Brian Jiang</v>
      </c>
      <c r="F1488" s="17" t="s">
        <v>135</v>
      </c>
      <c r="G1488" s="17">
        <v>999922682</v>
      </c>
      <c r="H1488" s="15">
        <f t="shared" si="298"/>
        <v>146</v>
      </c>
      <c r="I1488" s="15"/>
      <c r="J1488" s="15"/>
      <c r="K1488" s="16"/>
      <c r="L1488" s="15"/>
      <c r="M1488" s="15"/>
      <c r="N1488" s="15"/>
      <c r="O1488" s="15">
        <f t="shared" si="293"/>
        <v>0</v>
      </c>
      <c r="P1488" s="15">
        <v>0</v>
      </c>
      <c r="Q1488" s="15">
        <f t="shared" si="294"/>
        <v>1</v>
      </c>
      <c r="R1488" s="15">
        <v>0</v>
      </c>
      <c r="S1488" s="15">
        <v>0</v>
      </c>
      <c r="T1488" s="15">
        <f t="shared" si="295"/>
        <v>0</v>
      </c>
      <c r="U1488" s="15">
        <f t="shared" si="296"/>
        <v>0</v>
      </c>
      <c r="V1488" s="15"/>
      <c r="W1488" s="15"/>
      <c r="X1488" s="15"/>
      <c r="Y1488" s="15"/>
      <c r="Z1488" s="16"/>
      <c r="AA1488" s="15"/>
      <c r="AB1488" s="24"/>
      <c r="AC1488" s="15"/>
      <c r="AD1488" s="15"/>
      <c r="AE1488" s="15"/>
      <c r="AF1488" s="15"/>
      <c r="AG1488" s="15"/>
      <c r="AH1488" s="24"/>
      <c r="AI1488" s="15"/>
      <c r="AJ1488" s="15"/>
      <c r="AK1488" s="15"/>
      <c r="AL1488" s="15"/>
      <c r="AM1488" s="15"/>
      <c r="AN1488" s="24"/>
      <c r="AO1488" s="15"/>
      <c r="AP1488" s="24"/>
      <c r="AQ1488" s="15"/>
      <c r="AR1488" s="24"/>
      <c r="AS1488" s="15"/>
      <c r="AT1488" s="24"/>
      <c r="AU1488" s="15"/>
      <c r="AV1488" s="24"/>
      <c r="AW1488" s="15"/>
      <c r="AX1488" s="24"/>
      <c r="AY1488" s="15"/>
      <c r="AZ1488" s="15"/>
      <c r="BA1488" s="15"/>
      <c r="BB1488" s="15"/>
      <c r="BC1488" s="15"/>
      <c r="BD1488" s="15"/>
      <c r="BE1488" s="15"/>
      <c r="BF1488" s="24"/>
      <c r="BG1488" s="15"/>
      <c r="BH1488" s="24"/>
      <c r="BI1488" s="15"/>
      <c r="BJ1488" s="24"/>
      <c r="BK1488" s="15"/>
      <c r="BL1488" s="24"/>
      <c r="BM1488" s="15"/>
      <c r="BN1488" s="24"/>
      <c r="BO1488" s="15"/>
      <c r="BP1488" s="24"/>
      <c r="BQ1488" s="15"/>
      <c r="BR1488" s="24"/>
      <c r="BS1488" s="15"/>
      <c r="BT1488" s="24"/>
      <c r="BU1488" s="15"/>
      <c r="BV1488" s="24"/>
      <c r="BW1488" s="15"/>
      <c r="BX1488" s="24"/>
      <c r="BY1488" s="15"/>
      <c r="BZ1488" s="24"/>
      <c r="CA1488" s="15"/>
      <c r="CB1488" s="24"/>
      <c r="CC1488" s="15"/>
      <c r="CD1488" s="24"/>
      <c r="CE1488" s="15"/>
      <c r="CF1488" s="24"/>
      <c r="CG1488" s="15"/>
      <c r="CH1488" s="25"/>
      <c r="CI1488" s="15"/>
      <c r="CJ1488" s="25"/>
      <c r="CK1488" s="15"/>
      <c r="CL1488" s="25"/>
      <c r="CM1488" s="15"/>
      <c r="CN1488" s="25"/>
      <c r="CO1488" s="15"/>
      <c r="CP1488" s="25"/>
      <c r="CQ1488" s="15"/>
      <c r="CR1488" s="25"/>
      <c r="CS1488" s="15">
        <f t="shared" si="299"/>
        <v>56</v>
      </c>
      <c r="CT1488" s="15">
        <f t="shared" si="300"/>
        <v>90</v>
      </c>
      <c r="CU1488" s="15">
        <f t="shared" si="301"/>
        <v>1</v>
      </c>
      <c r="CV1488" s="15">
        <f t="shared" si="302"/>
        <v>0</v>
      </c>
      <c r="CW1488" s="15"/>
      <c r="CX1488" s="15"/>
      <c r="CY1488" s="15">
        <f t="shared" si="303"/>
        <v>0</v>
      </c>
      <c r="CZ1488" s="15">
        <f>GG1488</f>
        <v>0</v>
      </c>
      <c r="DA1488" s="19"/>
      <c r="DB1488" s="17"/>
      <c r="DC1488" s="15"/>
      <c r="DD1488" s="15"/>
      <c r="DE1488" s="17">
        <v>60</v>
      </c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7"/>
      <c r="DQ1488" s="15"/>
      <c r="DR1488" s="15">
        <v>42</v>
      </c>
      <c r="DS1488" s="15"/>
      <c r="DT1488" s="15"/>
      <c r="DU1488" s="15"/>
      <c r="DV1488" s="15"/>
      <c r="DW1488" s="15"/>
      <c r="DX1488" s="20"/>
      <c r="DY1488" s="15"/>
      <c r="DZ1488" s="20"/>
      <c r="EA1488" s="15"/>
      <c r="EB1488" s="20"/>
      <c r="EC1488" s="15"/>
      <c r="ED1488" s="20"/>
      <c r="EE1488" s="15"/>
      <c r="EF1488" s="20"/>
      <c r="EG1488" s="15"/>
      <c r="EH1488" s="20"/>
      <c r="EI1488" s="15"/>
      <c r="EJ1488" s="20"/>
      <c r="EK1488" s="15"/>
      <c r="EL1488" s="20"/>
      <c r="EM1488" s="15"/>
      <c r="EN1488" s="20"/>
      <c r="EO1488" s="15"/>
      <c r="EP1488" s="20"/>
      <c r="EQ1488" s="15"/>
      <c r="ER1488" s="20"/>
      <c r="ES1488" s="15"/>
      <c r="ET1488" s="20"/>
      <c r="EU1488" s="15"/>
      <c r="EV1488" s="20"/>
      <c r="EW1488" s="15">
        <v>90</v>
      </c>
      <c r="EX1488" s="20">
        <v>2</v>
      </c>
      <c r="EY1488" s="15"/>
      <c r="EZ1488" s="20"/>
      <c r="FA1488" s="15"/>
      <c r="FB1488" s="20"/>
      <c r="FC1488" s="15"/>
      <c r="FD1488" s="20"/>
      <c r="FE1488" s="15">
        <v>56</v>
      </c>
      <c r="FF1488" s="20">
        <v>3</v>
      </c>
      <c r="FG1488" s="15"/>
      <c r="FH1488" s="20"/>
      <c r="FI1488" s="15"/>
      <c r="FJ1488" s="20"/>
      <c r="FK1488" s="15"/>
      <c r="FL1488" s="20"/>
      <c r="FM1488" s="15"/>
      <c r="FN1488" s="20"/>
      <c r="FO1488" s="15"/>
      <c r="FP1488" s="20"/>
      <c r="FQ1488" s="15"/>
      <c r="FR1488" s="20"/>
      <c r="FS1488" s="15"/>
      <c r="FT1488" s="20"/>
      <c r="FU1488" s="15"/>
      <c r="FV1488" s="20"/>
      <c r="FW1488" s="15"/>
      <c r="FX1488" s="20"/>
      <c r="FY1488" s="15"/>
      <c r="FZ1488" s="20"/>
      <c r="GA1488" s="15"/>
      <c r="GB1488" s="20"/>
      <c r="GC1488" s="15"/>
      <c r="GD1488" s="20"/>
      <c r="GE1488" s="15"/>
      <c r="GF1488" s="20"/>
      <c r="GG1488" s="170"/>
    </row>
    <row r="1489" spans="1:189" s="2" customFormat="1" ht="15" customHeight="1" x14ac:dyDescent="0.3">
      <c r="A1489" s="17" t="s">
        <v>133</v>
      </c>
      <c r="B1489" s="15" t="s">
        <v>140</v>
      </c>
      <c r="C1489" s="15" t="s">
        <v>2398</v>
      </c>
      <c r="D1489" s="15" t="s">
        <v>807</v>
      </c>
      <c r="E1489" s="15" t="str">
        <f t="shared" si="297"/>
        <v>Yaretzi Garcia</v>
      </c>
      <c r="F1489" s="15" t="s">
        <v>128</v>
      </c>
      <c r="G1489" s="15">
        <v>999922699</v>
      </c>
      <c r="H1489" s="15">
        <f t="shared" si="298"/>
        <v>26</v>
      </c>
      <c r="I1489" s="15"/>
      <c r="J1489" s="17">
        <f>(O1489+P1489+R1489+S1489+T1489+U1489)/2</f>
        <v>26</v>
      </c>
      <c r="K1489" s="16"/>
      <c r="L1489" s="15"/>
      <c r="M1489" s="15"/>
      <c r="N1489" s="15"/>
      <c r="O1489" s="15">
        <f t="shared" si="293"/>
        <v>52</v>
      </c>
      <c r="P1489" s="15">
        <v>0</v>
      </c>
      <c r="Q1489" s="15">
        <f t="shared" si="294"/>
        <v>0</v>
      </c>
      <c r="R1489" s="15">
        <v>0</v>
      </c>
      <c r="S1489" s="15">
        <v>0</v>
      </c>
      <c r="T1489" s="15">
        <f t="shared" si="295"/>
        <v>0</v>
      </c>
      <c r="U1489" s="15">
        <f t="shared" si="296"/>
        <v>0</v>
      </c>
      <c r="V1489" s="15"/>
      <c r="W1489" s="15"/>
      <c r="X1489" s="15"/>
      <c r="Y1489" s="15"/>
      <c r="Z1489" s="16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>
        <f t="shared" si="299"/>
        <v>0</v>
      </c>
      <c r="CT1489" s="15">
        <f t="shared" si="300"/>
        <v>0</v>
      </c>
      <c r="CU1489" s="15">
        <f t="shared" si="301"/>
        <v>0</v>
      </c>
      <c r="CV1489" s="15">
        <f t="shared" si="302"/>
        <v>0</v>
      </c>
      <c r="CW1489" s="15"/>
      <c r="CX1489" s="15"/>
      <c r="CY1489" s="15">
        <f t="shared" si="303"/>
        <v>0</v>
      </c>
      <c r="CZ1489" s="15">
        <f>GG1489</f>
        <v>0</v>
      </c>
      <c r="DA1489" s="16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20"/>
      <c r="DY1489" s="15"/>
      <c r="DZ1489" s="20"/>
      <c r="EA1489" s="15"/>
      <c r="EB1489" s="20"/>
      <c r="EC1489" s="15"/>
      <c r="ED1489" s="20"/>
      <c r="EE1489" s="15"/>
      <c r="EF1489" s="20"/>
      <c r="EG1489" s="15"/>
      <c r="EH1489" s="20"/>
      <c r="EI1489" s="15">
        <v>52</v>
      </c>
      <c r="EJ1489" s="20">
        <v>5</v>
      </c>
      <c r="EK1489" s="15"/>
      <c r="EL1489" s="20"/>
      <c r="EM1489" s="15"/>
      <c r="EN1489" s="20"/>
      <c r="EO1489" s="15"/>
      <c r="EP1489" s="20"/>
      <c r="EQ1489" s="15"/>
      <c r="ER1489" s="20"/>
      <c r="ES1489" s="15"/>
      <c r="ET1489" s="20"/>
      <c r="EU1489" s="15"/>
      <c r="EV1489" s="20"/>
      <c r="EW1489" s="15"/>
      <c r="EX1489" s="20"/>
      <c r="EY1489" s="15"/>
      <c r="EZ1489" s="20"/>
      <c r="FA1489" s="15"/>
      <c r="FB1489" s="20"/>
      <c r="FC1489" s="15"/>
      <c r="FD1489" s="20"/>
      <c r="FE1489" s="15"/>
      <c r="FF1489" s="20"/>
      <c r="FG1489" s="15"/>
      <c r="FH1489" s="20"/>
      <c r="FI1489" s="15"/>
      <c r="FJ1489" s="20"/>
      <c r="FK1489" s="15"/>
      <c r="FL1489" s="20"/>
      <c r="FM1489" s="15"/>
      <c r="FN1489" s="20"/>
      <c r="FO1489" s="15"/>
      <c r="FP1489" s="20"/>
      <c r="FQ1489" s="15"/>
      <c r="FR1489" s="20"/>
      <c r="FS1489" s="15"/>
      <c r="FT1489" s="20"/>
      <c r="FU1489" s="15"/>
      <c r="FV1489" s="20"/>
      <c r="FW1489" s="15"/>
      <c r="FX1489" s="20"/>
      <c r="FY1489" s="15"/>
      <c r="FZ1489" s="20"/>
      <c r="GA1489" s="15"/>
      <c r="GB1489" s="20"/>
      <c r="GC1489" s="15"/>
      <c r="GD1489" s="20"/>
      <c r="GE1489" s="15"/>
      <c r="GF1489" s="20"/>
      <c r="GG1489" s="170"/>
    </row>
    <row r="1490" spans="1:189" s="2" customFormat="1" ht="15" customHeight="1" x14ac:dyDescent="0.3">
      <c r="A1490" s="17" t="s">
        <v>125</v>
      </c>
      <c r="B1490" s="15" t="s">
        <v>126</v>
      </c>
      <c r="C1490" s="17" t="s">
        <v>433</v>
      </c>
      <c r="D1490" s="17" t="s">
        <v>1106</v>
      </c>
      <c r="E1490" s="15" t="str">
        <f t="shared" si="297"/>
        <v>David Kim</v>
      </c>
      <c r="F1490" s="17" t="s">
        <v>135</v>
      </c>
      <c r="G1490" s="17">
        <v>999922700</v>
      </c>
      <c r="H1490" s="15">
        <f t="shared" si="298"/>
        <v>148</v>
      </c>
      <c r="I1490" s="15"/>
      <c r="J1490" s="15"/>
      <c r="K1490" s="16"/>
      <c r="L1490" s="15"/>
      <c r="M1490" s="15"/>
      <c r="N1490" s="15"/>
      <c r="O1490" s="15">
        <f t="shared" si="293"/>
        <v>44</v>
      </c>
      <c r="P1490" s="15">
        <v>0</v>
      </c>
      <c r="Q1490" s="15">
        <f t="shared" si="294"/>
        <v>1</v>
      </c>
      <c r="R1490" s="15">
        <v>0</v>
      </c>
      <c r="S1490" s="15">
        <v>0</v>
      </c>
      <c r="T1490" s="15">
        <f t="shared" si="295"/>
        <v>0</v>
      </c>
      <c r="U1490" s="15">
        <f t="shared" si="296"/>
        <v>0</v>
      </c>
      <c r="V1490" s="15"/>
      <c r="W1490" s="15"/>
      <c r="X1490" s="15"/>
      <c r="Y1490" s="15"/>
      <c r="Z1490" s="16"/>
      <c r="AA1490" s="15"/>
      <c r="AB1490" s="24"/>
      <c r="AC1490" s="15"/>
      <c r="AD1490" s="15"/>
      <c r="AE1490" s="15"/>
      <c r="AF1490" s="15"/>
      <c r="AG1490" s="15"/>
      <c r="AH1490" s="24"/>
      <c r="AI1490" s="15"/>
      <c r="AJ1490" s="15"/>
      <c r="AK1490" s="15"/>
      <c r="AL1490" s="15"/>
      <c r="AM1490" s="15"/>
      <c r="AN1490" s="24"/>
      <c r="AO1490" s="15"/>
      <c r="AP1490" s="24"/>
      <c r="AQ1490" s="15"/>
      <c r="AR1490" s="24"/>
      <c r="AS1490" s="15"/>
      <c r="AT1490" s="24"/>
      <c r="AU1490" s="15"/>
      <c r="AV1490" s="24"/>
      <c r="AW1490" s="15"/>
      <c r="AX1490" s="24"/>
      <c r="AY1490" s="15"/>
      <c r="AZ1490" s="15"/>
      <c r="BA1490" s="15"/>
      <c r="BB1490" s="15"/>
      <c r="BC1490" s="15"/>
      <c r="BD1490" s="15"/>
      <c r="BE1490" s="15"/>
      <c r="BF1490" s="24"/>
      <c r="BG1490" s="15"/>
      <c r="BH1490" s="24"/>
      <c r="BI1490" s="15"/>
      <c r="BJ1490" s="24"/>
      <c r="BK1490" s="15"/>
      <c r="BL1490" s="24"/>
      <c r="BM1490" s="15"/>
      <c r="BN1490" s="24"/>
      <c r="BO1490" s="15"/>
      <c r="BP1490" s="24"/>
      <c r="BQ1490" s="15"/>
      <c r="BR1490" s="24"/>
      <c r="BS1490" s="15"/>
      <c r="BT1490" s="24"/>
      <c r="BU1490" s="15"/>
      <c r="BV1490" s="24"/>
      <c r="BW1490" s="15"/>
      <c r="BX1490" s="24"/>
      <c r="BY1490" s="15"/>
      <c r="BZ1490" s="24"/>
      <c r="CA1490" s="15"/>
      <c r="CB1490" s="24"/>
      <c r="CC1490" s="15"/>
      <c r="CD1490" s="24"/>
      <c r="CE1490" s="15"/>
      <c r="CF1490" s="24"/>
      <c r="CG1490" s="15"/>
      <c r="CH1490" s="25"/>
      <c r="CI1490" s="15"/>
      <c r="CJ1490" s="25"/>
      <c r="CK1490" s="15"/>
      <c r="CL1490" s="25"/>
      <c r="CM1490" s="15"/>
      <c r="CN1490" s="25"/>
      <c r="CO1490" s="15"/>
      <c r="CP1490" s="25"/>
      <c r="CQ1490" s="15"/>
      <c r="CR1490" s="25"/>
      <c r="CS1490" s="15">
        <f t="shared" si="299"/>
        <v>0</v>
      </c>
      <c r="CT1490" s="15">
        <f t="shared" si="300"/>
        <v>60</v>
      </c>
      <c r="CU1490" s="15">
        <f t="shared" si="301"/>
        <v>1</v>
      </c>
      <c r="CV1490" s="15">
        <f t="shared" si="302"/>
        <v>44</v>
      </c>
      <c r="CW1490" s="15"/>
      <c r="CX1490" s="15"/>
      <c r="CY1490" s="15">
        <f t="shared" si="303"/>
        <v>0</v>
      </c>
      <c r="CZ1490" s="15">
        <f>GG1490</f>
        <v>0</v>
      </c>
      <c r="DA1490" s="19"/>
      <c r="DB1490" s="17"/>
      <c r="DC1490" s="17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7"/>
      <c r="DQ1490" s="17">
        <v>120</v>
      </c>
      <c r="DR1490" s="17"/>
      <c r="DS1490" s="17"/>
      <c r="DT1490" s="17"/>
      <c r="DU1490" s="17"/>
      <c r="DV1490" s="17"/>
      <c r="DW1490" s="15"/>
      <c r="DX1490" s="20"/>
      <c r="DY1490" s="15"/>
      <c r="DZ1490" s="20"/>
      <c r="EA1490" s="15"/>
      <c r="EB1490" s="20"/>
      <c r="EC1490" s="15"/>
      <c r="ED1490" s="20"/>
      <c r="EE1490" s="15"/>
      <c r="EF1490" s="20"/>
      <c r="EG1490" s="15"/>
      <c r="EH1490" s="20"/>
      <c r="EI1490" s="15">
        <v>44</v>
      </c>
      <c r="EJ1490" s="20">
        <v>7</v>
      </c>
      <c r="EK1490" s="15"/>
      <c r="EL1490" s="20"/>
      <c r="EM1490" s="15"/>
      <c r="EN1490" s="20"/>
      <c r="EO1490" s="15"/>
      <c r="EP1490" s="20"/>
      <c r="EQ1490" s="17"/>
      <c r="ER1490" s="20"/>
      <c r="ES1490" s="15">
        <v>60</v>
      </c>
      <c r="ET1490" s="20">
        <v>1</v>
      </c>
      <c r="EU1490" s="15"/>
      <c r="EV1490" s="20"/>
      <c r="EW1490" s="15"/>
      <c r="EX1490" s="20"/>
      <c r="EY1490" s="15"/>
      <c r="EZ1490" s="20"/>
      <c r="FA1490" s="15"/>
      <c r="FB1490" s="20"/>
      <c r="FC1490" s="15"/>
      <c r="FD1490" s="20"/>
      <c r="FE1490" s="15"/>
      <c r="FF1490" s="20"/>
      <c r="FG1490" s="15"/>
      <c r="FH1490" s="20"/>
      <c r="FI1490" s="15"/>
      <c r="FJ1490" s="20"/>
      <c r="FK1490" s="15"/>
      <c r="FL1490" s="20"/>
      <c r="FM1490" s="15"/>
      <c r="FN1490" s="20"/>
      <c r="FO1490" s="15"/>
      <c r="FP1490" s="20"/>
      <c r="FQ1490" s="15"/>
      <c r="FR1490" s="20"/>
      <c r="FS1490" s="15"/>
      <c r="FT1490" s="20"/>
      <c r="FU1490" s="15"/>
      <c r="FV1490" s="20"/>
      <c r="FW1490" s="15"/>
      <c r="FX1490" s="20"/>
      <c r="FY1490" s="15"/>
      <c r="FZ1490" s="20"/>
      <c r="GA1490" s="15"/>
      <c r="GB1490" s="20"/>
      <c r="GC1490" s="15">
        <v>44</v>
      </c>
      <c r="GD1490" s="20" t="s">
        <v>129</v>
      </c>
      <c r="GE1490" s="15"/>
      <c r="GF1490" s="20"/>
      <c r="GG1490" s="170"/>
    </row>
    <row r="1491" spans="1:189" s="2" customFormat="1" ht="15" customHeight="1" x14ac:dyDescent="0.3">
      <c r="A1491" s="17" t="s">
        <v>2903</v>
      </c>
      <c r="B1491" s="17" t="s">
        <v>140</v>
      </c>
      <c r="C1491" s="17" t="s">
        <v>2019</v>
      </c>
      <c r="D1491" s="17" t="s">
        <v>2020</v>
      </c>
      <c r="E1491" s="15" t="str">
        <f t="shared" si="297"/>
        <v>Ankitha Doma</v>
      </c>
      <c r="F1491" s="17" t="s">
        <v>128</v>
      </c>
      <c r="G1491" s="17">
        <v>999922703</v>
      </c>
      <c r="H1491" s="15">
        <f t="shared" si="298"/>
        <v>38</v>
      </c>
      <c r="I1491" s="15"/>
      <c r="J1491" s="15"/>
      <c r="K1491" s="16"/>
      <c r="L1491" s="15"/>
      <c r="M1491" s="15"/>
      <c r="N1491" s="15"/>
      <c r="O1491" s="15">
        <f t="shared" si="293"/>
        <v>0</v>
      </c>
      <c r="P1491" s="15">
        <v>0</v>
      </c>
      <c r="Q1491" s="15">
        <f t="shared" si="294"/>
        <v>0</v>
      </c>
      <c r="R1491" s="15">
        <v>0</v>
      </c>
      <c r="S1491" s="15">
        <v>0</v>
      </c>
      <c r="T1491" s="15">
        <f t="shared" si="295"/>
        <v>0</v>
      </c>
      <c r="U1491" s="15">
        <f t="shared" si="296"/>
        <v>0</v>
      </c>
      <c r="V1491" s="15"/>
      <c r="W1491" s="15"/>
      <c r="X1491" s="15"/>
      <c r="Y1491" s="15"/>
      <c r="Z1491" s="16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>
        <f t="shared" si="299"/>
        <v>38</v>
      </c>
      <c r="CT1491" s="15">
        <f t="shared" si="300"/>
        <v>0</v>
      </c>
      <c r="CU1491" s="15">
        <f t="shared" si="301"/>
        <v>0</v>
      </c>
      <c r="CV1491" s="15">
        <f t="shared" si="302"/>
        <v>0</v>
      </c>
      <c r="CW1491" s="15"/>
      <c r="CX1491" s="15"/>
      <c r="CY1491" s="15">
        <f t="shared" si="303"/>
        <v>0</v>
      </c>
      <c r="CZ1491" s="15">
        <f>GG1491</f>
        <v>0</v>
      </c>
      <c r="DA1491" s="16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20"/>
      <c r="DY1491" s="15"/>
      <c r="DZ1491" s="20"/>
      <c r="EA1491" s="15"/>
      <c r="EB1491" s="20"/>
      <c r="EC1491" s="15"/>
      <c r="ED1491" s="20"/>
      <c r="EE1491" s="15"/>
      <c r="EF1491" s="20"/>
      <c r="EG1491" s="15"/>
      <c r="EH1491" s="20"/>
      <c r="EI1491" s="15"/>
      <c r="EJ1491" s="20"/>
      <c r="EK1491" s="15"/>
      <c r="EL1491" s="20"/>
      <c r="EM1491" s="15"/>
      <c r="EN1491" s="20"/>
      <c r="EO1491" s="15"/>
      <c r="EP1491" s="20"/>
      <c r="EQ1491" s="15"/>
      <c r="ER1491" s="20"/>
      <c r="ES1491" s="15"/>
      <c r="ET1491" s="20"/>
      <c r="EU1491" s="15"/>
      <c r="EV1491" s="20"/>
      <c r="EW1491" s="15"/>
      <c r="EX1491" s="20"/>
      <c r="EY1491" s="15"/>
      <c r="EZ1491" s="20"/>
      <c r="FA1491" s="15"/>
      <c r="FB1491" s="20"/>
      <c r="FC1491" s="15"/>
      <c r="FD1491" s="20"/>
      <c r="FE1491" s="15">
        <v>38</v>
      </c>
      <c r="FF1491" s="20" t="s">
        <v>129</v>
      </c>
      <c r="FG1491" s="15"/>
      <c r="FH1491" s="20"/>
      <c r="FI1491" s="15"/>
      <c r="FJ1491" s="20"/>
      <c r="FK1491" s="15"/>
      <c r="FL1491" s="20"/>
      <c r="FM1491" s="15"/>
      <c r="FN1491" s="20"/>
      <c r="FO1491" s="15"/>
      <c r="FP1491" s="20"/>
      <c r="FQ1491" s="15"/>
      <c r="FR1491" s="20"/>
      <c r="FS1491" s="15"/>
      <c r="FT1491" s="20"/>
      <c r="FU1491" s="15"/>
      <c r="FV1491" s="20"/>
      <c r="FW1491" s="15"/>
      <c r="FX1491" s="20"/>
      <c r="FY1491" s="15"/>
      <c r="FZ1491" s="20"/>
      <c r="GA1491" s="15"/>
      <c r="GB1491" s="20"/>
      <c r="GC1491" s="15"/>
      <c r="GD1491" s="20"/>
      <c r="GE1491" s="15"/>
      <c r="GF1491" s="20"/>
      <c r="GG1491" s="170"/>
    </row>
    <row r="1492" spans="1:189" s="2" customFormat="1" ht="15" customHeight="1" x14ac:dyDescent="0.3">
      <c r="A1492" s="17" t="s">
        <v>133</v>
      </c>
      <c r="B1492" s="15" t="s">
        <v>134</v>
      </c>
      <c r="C1492" s="15" t="s">
        <v>1764</v>
      </c>
      <c r="D1492" s="15" t="s">
        <v>1765</v>
      </c>
      <c r="E1492" s="15" t="str">
        <f t="shared" si="297"/>
        <v>Aayush Sonawadekar</v>
      </c>
      <c r="F1492" s="15" t="s">
        <v>135</v>
      </c>
      <c r="G1492" s="15">
        <v>999922709</v>
      </c>
      <c r="H1492" s="15">
        <f t="shared" si="298"/>
        <v>128.19999999999999</v>
      </c>
      <c r="I1492" s="15"/>
      <c r="J1492" s="17">
        <f>(O1492+P1492+R1492+S1492+T1492+U1492)/2</f>
        <v>38.200000000000003</v>
      </c>
      <c r="K1492" s="16"/>
      <c r="L1492" s="15"/>
      <c r="M1492" s="15"/>
      <c r="N1492" s="15"/>
      <c r="O1492" s="15">
        <f t="shared" si="293"/>
        <v>56</v>
      </c>
      <c r="P1492" s="15">
        <v>0</v>
      </c>
      <c r="Q1492" s="15">
        <f t="shared" si="294"/>
        <v>2</v>
      </c>
      <c r="R1492" s="15">
        <v>0</v>
      </c>
      <c r="S1492" s="15">
        <v>0</v>
      </c>
      <c r="T1492" s="15">
        <f t="shared" si="295"/>
        <v>20.400000000000002</v>
      </c>
      <c r="U1492" s="15">
        <f t="shared" si="296"/>
        <v>0</v>
      </c>
      <c r="V1492" s="15"/>
      <c r="W1492" s="15"/>
      <c r="X1492" s="15"/>
      <c r="Y1492" s="15"/>
      <c r="Z1492" s="16"/>
      <c r="AA1492" s="15"/>
      <c r="AB1492" s="15"/>
      <c r="AC1492" s="15"/>
      <c r="AD1492" s="15"/>
      <c r="AE1492" s="15"/>
      <c r="AF1492" s="24"/>
      <c r="AG1492" s="15"/>
      <c r="AH1492" s="24"/>
      <c r="AI1492" s="15"/>
      <c r="AJ1492" s="24"/>
      <c r="AK1492" s="15"/>
      <c r="AL1492" s="24"/>
      <c r="AM1492" s="15"/>
      <c r="AN1492" s="24"/>
      <c r="AO1492" s="15"/>
      <c r="AP1492" s="24"/>
      <c r="AQ1492" s="15"/>
      <c r="AR1492" s="24"/>
      <c r="AS1492" s="15"/>
      <c r="AT1492" s="24"/>
      <c r="AU1492" s="15"/>
      <c r="AV1492" s="24"/>
      <c r="AW1492" s="15"/>
      <c r="AX1492" s="24"/>
      <c r="AY1492" s="15"/>
      <c r="AZ1492" s="15"/>
      <c r="BA1492" s="15"/>
      <c r="BB1492" s="24"/>
      <c r="BC1492" s="15"/>
      <c r="BD1492" s="24"/>
      <c r="BE1492" s="15"/>
      <c r="BF1492" s="24"/>
      <c r="BG1492" s="15"/>
      <c r="BH1492" s="24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24"/>
      <c r="CQ1492" s="15"/>
      <c r="CR1492" s="24"/>
      <c r="CS1492" s="15">
        <f t="shared" si="299"/>
        <v>0</v>
      </c>
      <c r="CT1492" s="15">
        <f t="shared" si="300"/>
        <v>90</v>
      </c>
      <c r="CU1492" s="15">
        <f t="shared" si="301"/>
        <v>1</v>
      </c>
      <c r="CV1492" s="15">
        <f t="shared" si="302"/>
        <v>0</v>
      </c>
      <c r="CW1492" s="15"/>
      <c r="CX1492" s="15"/>
      <c r="CY1492" s="15">
        <f t="shared" si="303"/>
        <v>0</v>
      </c>
      <c r="CZ1492" s="15">
        <f>GG1492</f>
        <v>0</v>
      </c>
      <c r="DA1492" s="20"/>
      <c r="DB1492" s="17"/>
      <c r="DC1492" s="15"/>
      <c r="DD1492" s="15"/>
      <c r="DE1492" s="15"/>
      <c r="DF1492" s="15"/>
      <c r="DG1492" s="15">
        <f>0.4*90</f>
        <v>36</v>
      </c>
      <c r="DH1492" s="15"/>
      <c r="DI1492" s="15">
        <f>0.4*58</f>
        <v>23.200000000000003</v>
      </c>
      <c r="DJ1492" s="15"/>
      <c r="DK1492" s="15"/>
      <c r="DL1492" s="15"/>
      <c r="DM1492" s="15"/>
      <c r="DN1492" s="15"/>
      <c r="DO1492" s="15"/>
      <c r="DP1492" s="17"/>
      <c r="DQ1492" s="15"/>
      <c r="DR1492" s="15"/>
      <c r="DS1492" s="15">
        <f>0.4*90</f>
        <v>36</v>
      </c>
      <c r="DT1492" s="15"/>
      <c r="DU1492" s="15"/>
      <c r="DV1492" s="15"/>
      <c r="DW1492" s="15">
        <f>0.4*71</f>
        <v>28.400000000000002</v>
      </c>
      <c r="DX1492" s="20">
        <v>5</v>
      </c>
      <c r="DY1492" s="15"/>
      <c r="DZ1492" s="20"/>
      <c r="EA1492" s="15"/>
      <c r="EB1492" s="20"/>
      <c r="EC1492" s="15">
        <f>0.4*51</f>
        <v>20.400000000000002</v>
      </c>
      <c r="ED1492" s="20" t="s">
        <v>129</v>
      </c>
      <c r="EE1492" s="15"/>
      <c r="EF1492" s="20"/>
      <c r="EG1492" s="15"/>
      <c r="EH1492" s="20"/>
      <c r="EI1492" s="15"/>
      <c r="EJ1492" s="20"/>
      <c r="EK1492" s="15">
        <v>56</v>
      </c>
      <c r="EL1492" s="20">
        <v>3</v>
      </c>
      <c r="EM1492" s="15"/>
      <c r="EN1492" s="20"/>
      <c r="EO1492" s="15"/>
      <c r="EP1492" s="20"/>
      <c r="EQ1492" s="15"/>
      <c r="ER1492" s="20"/>
      <c r="ES1492" s="15"/>
      <c r="ET1492" s="20"/>
      <c r="EU1492" s="15"/>
      <c r="EV1492" s="20"/>
      <c r="EW1492" s="15"/>
      <c r="EX1492" s="20"/>
      <c r="EY1492" s="15"/>
      <c r="EZ1492" s="20"/>
      <c r="FA1492" s="15"/>
      <c r="FB1492" s="20"/>
      <c r="FC1492" s="15"/>
      <c r="FD1492" s="20"/>
      <c r="FE1492" s="15"/>
      <c r="FF1492" s="20"/>
      <c r="FG1492" s="15"/>
      <c r="FH1492" s="20"/>
      <c r="FI1492" s="15"/>
      <c r="FJ1492" s="20"/>
      <c r="FK1492" s="15"/>
      <c r="FL1492" s="20"/>
      <c r="FM1492" s="15"/>
      <c r="FN1492" s="20"/>
      <c r="FO1492" s="15"/>
      <c r="FP1492" s="20"/>
      <c r="FQ1492" s="15"/>
      <c r="FR1492" s="20"/>
      <c r="FS1492" s="15">
        <v>90</v>
      </c>
      <c r="FT1492" s="20">
        <v>2</v>
      </c>
      <c r="FU1492" s="15"/>
      <c r="FV1492" s="20"/>
      <c r="FW1492" s="15"/>
      <c r="FX1492" s="20"/>
      <c r="FY1492" s="15"/>
      <c r="FZ1492" s="20"/>
      <c r="GA1492" s="15"/>
      <c r="GB1492" s="20"/>
      <c r="GC1492" s="15"/>
      <c r="GD1492" s="20"/>
      <c r="GE1492" s="15"/>
      <c r="GF1492" s="20"/>
      <c r="GG1492" s="170"/>
    </row>
    <row r="1493" spans="1:189" s="2" customFormat="1" ht="15" customHeight="1" x14ac:dyDescent="0.3">
      <c r="A1493" s="17" t="s">
        <v>2903</v>
      </c>
      <c r="B1493" s="17" t="s">
        <v>142</v>
      </c>
      <c r="C1493" s="17" t="s">
        <v>1224</v>
      </c>
      <c r="D1493" s="17" t="s">
        <v>1023</v>
      </c>
      <c r="E1493" s="15" t="str">
        <f t="shared" si="297"/>
        <v>Alice Jeong</v>
      </c>
      <c r="F1493" s="17" t="s">
        <v>128</v>
      </c>
      <c r="G1493" s="17">
        <v>999922713</v>
      </c>
      <c r="H1493" s="15">
        <f t="shared" si="298"/>
        <v>38</v>
      </c>
      <c r="I1493" s="15"/>
      <c r="J1493" s="15"/>
      <c r="K1493" s="16"/>
      <c r="L1493" s="15"/>
      <c r="M1493" s="15"/>
      <c r="N1493" s="15"/>
      <c r="O1493" s="15">
        <f t="shared" si="293"/>
        <v>0</v>
      </c>
      <c r="P1493" s="15">
        <v>0</v>
      </c>
      <c r="Q1493" s="15">
        <f t="shared" si="294"/>
        <v>0</v>
      </c>
      <c r="R1493" s="15">
        <v>0</v>
      </c>
      <c r="S1493" s="15">
        <v>0</v>
      </c>
      <c r="T1493" s="15">
        <f t="shared" si="295"/>
        <v>0</v>
      </c>
      <c r="U1493" s="15">
        <f t="shared" si="296"/>
        <v>0</v>
      </c>
      <c r="V1493" s="15"/>
      <c r="W1493" s="15"/>
      <c r="X1493" s="15"/>
      <c r="Y1493" s="15"/>
      <c r="Z1493" s="16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>
        <f t="shared" si="299"/>
        <v>38</v>
      </c>
      <c r="CT1493" s="15">
        <f t="shared" si="300"/>
        <v>0</v>
      </c>
      <c r="CU1493" s="15">
        <f t="shared" si="301"/>
        <v>0</v>
      </c>
      <c r="CV1493" s="15">
        <f t="shared" si="302"/>
        <v>0</v>
      </c>
      <c r="CW1493" s="15"/>
      <c r="CX1493" s="15"/>
      <c r="CY1493" s="15">
        <f t="shared" si="303"/>
        <v>0</v>
      </c>
      <c r="CZ1493" s="15">
        <f>GG1493</f>
        <v>0</v>
      </c>
      <c r="DA1493" s="16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20"/>
      <c r="DY1493" s="15"/>
      <c r="DZ1493" s="20"/>
      <c r="EA1493" s="15"/>
      <c r="EB1493" s="20"/>
      <c r="EC1493" s="15"/>
      <c r="ED1493" s="20"/>
      <c r="EE1493" s="15"/>
      <c r="EF1493" s="20"/>
      <c r="EG1493" s="15"/>
      <c r="EH1493" s="20"/>
      <c r="EI1493" s="15"/>
      <c r="EJ1493" s="20"/>
      <c r="EK1493" s="15"/>
      <c r="EL1493" s="20"/>
      <c r="EM1493" s="15"/>
      <c r="EN1493" s="20"/>
      <c r="EO1493" s="15"/>
      <c r="EP1493" s="20"/>
      <c r="EQ1493" s="15"/>
      <c r="ER1493" s="20"/>
      <c r="ES1493" s="15"/>
      <c r="ET1493" s="20"/>
      <c r="EU1493" s="15"/>
      <c r="EV1493" s="20"/>
      <c r="EW1493" s="15"/>
      <c r="EX1493" s="20"/>
      <c r="EY1493" s="15"/>
      <c r="EZ1493" s="20"/>
      <c r="FA1493" s="15"/>
      <c r="FB1493" s="20"/>
      <c r="FC1493" s="15"/>
      <c r="FD1493" s="20"/>
      <c r="FE1493" s="15">
        <v>38</v>
      </c>
      <c r="FF1493" s="20" t="s">
        <v>129</v>
      </c>
      <c r="FG1493" s="15"/>
      <c r="FH1493" s="20"/>
      <c r="FI1493" s="15"/>
      <c r="FJ1493" s="20"/>
      <c r="FK1493" s="15"/>
      <c r="FL1493" s="20"/>
      <c r="FM1493" s="15"/>
      <c r="FN1493" s="20"/>
      <c r="FO1493" s="15"/>
      <c r="FP1493" s="20"/>
      <c r="FQ1493" s="15"/>
      <c r="FR1493" s="20"/>
      <c r="FS1493" s="15"/>
      <c r="FT1493" s="20"/>
      <c r="FU1493" s="15"/>
      <c r="FV1493" s="20"/>
      <c r="FW1493" s="15"/>
      <c r="FX1493" s="20"/>
      <c r="FY1493" s="15"/>
      <c r="FZ1493" s="20"/>
      <c r="GA1493" s="15"/>
      <c r="GB1493" s="20"/>
      <c r="GC1493" s="15"/>
      <c r="GD1493" s="20"/>
      <c r="GE1493" s="15"/>
      <c r="GF1493" s="20"/>
      <c r="GG1493" s="170"/>
    </row>
    <row r="1494" spans="1:189" s="2" customFormat="1" ht="15" customHeight="1" x14ac:dyDescent="0.3">
      <c r="A1494" s="17" t="s">
        <v>125</v>
      </c>
      <c r="B1494" s="15" t="s">
        <v>126</v>
      </c>
      <c r="C1494" s="15" t="s">
        <v>127</v>
      </c>
      <c r="D1494" s="15" t="s">
        <v>1216</v>
      </c>
      <c r="E1494" s="15" t="str">
        <f t="shared" si="297"/>
        <v>Sydney Le</v>
      </c>
      <c r="F1494" s="17" t="s">
        <v>128</v>
      </c>
      <c r="G1494" s="15">
        <v>999922720</v>
      </c>
      <c r="H1494" s="15">
        <f t="shared" si="298"/>
        <v>33</v>
      </c>
      <c r="I1494" s="15"/>
      <c r="J1494" s="17">
        <f>(O1494+P1494+R1494+S1494+T1494+U1494)/2</f>
        <v>0</v>
      </c>
      <c r="K1494" s="16"/>
      <c r="L1494" s="15"/>
      <c r="M1494" s="15"/>
      <c r="N1494" s="15"/>
      <c r="O1494" s="15">
        <f t="shared" si="293"/>
        <v>0</v>
      </c>
      <c r="P1494" s="15">
        <v>0</v>
      </c>
      <c r="Q1494" s="15">
        <f t="shared" si="294"/>
        <v>0</v>
      </c>
      <c r="R1494" s="15">
        <v>0</v>
      </c>
      <c r="S1494" s="15">
        <v>0</v>
      </c>
      <c r="T1494" s="15">
        <f t="shared" si="295"/>
        <v>0</v>
      </c>
      <c r="U1494" s="15">
        <f t="shared" si="296"/>
        <v>0</v>
      </c>
      <c r="V1494" s="15"/>
      <c r="W1494" s="15"/>
      <c r="X1494" s="15"/>
      <c r="Y1494" s="15"/>
      <c r="Z1494" s="16"/>
      <c r="AA1494" s="15"/>
      <c r="AB1494" s="24"/>
      <c r="AC1494" s="15"/>
      <c r="AD1494" s="15"/>
      <c r="AE1494" s="15"/>
      <c r="AF1494" s="15"/>
      <c r="AG1494" s="15"/>
      <c r="AH1494" s="24"/>
      <c r="AI1494" s="15"/>
      <c r="AJ1494" s="15"/>
      <c r="AK1494" s="15"/>
      <c r="AL1494" s="15"/>
      <c r="AM1494" s="15"/>
      <c r="AN1494" s="24"/>
      <c r="AO1494" s="15"/>
      <c r="AP1494" s="24"/>
      <c r="AQ1494" s="15"/>
      <c r="AR1494" s="24"/>
      <c r="AS1494" s="15"/>
      <c r="AT1494" s="24"/>
      <c r="AU1494" s="15"/>
      <c r="AV1494" s="24"/>
      <c r="AW1494" s="15"/>
      <c r="AX1494" s="24"/>
      <c r="AY1494" s="15"/>
      <c r="AZ1494" s="15"/>
      <c r="BA1494" s="15"/>
      <c r="BB1494" s="15"/>
      <c r="BC1494" s="15"/>
      <c r="BD1494" s="15"/>
      <c r="BE1494" s="15"/>
      <c r="BF1494" s="24"/>
      <c r="BG1494" s="15"/>
      <c r="BH1494" s="24"/>
      <c r="BI1494" s="15"/>
      <c r="BJ1494" s="24"/>
      <c r="BK1494" s="15"/>
      <c r="BL1494" s="24"/>
      <c r="BM1494" s="15"/>
      <c r="BN1494" s="24"/>
      <c r="BO1494" s="15"/>
      <c r="BP1494" s="24"/>
      <c r="BQ1494" s="15"/>
      <c r="BR1494" s="24"/>
      <c r="BS1494" s="15"/>
      <c r="BT1494" s="24"/>
      <c r="BU1494" s="15"/>
      <c r="BV1494" s="24"/>
      <c r="BW1494" s="15"/>
      <c r="BX1494" s="24"/>
      <c r="BY1494" s="15"/>
      <c r="BZ1494" s="24"/>
      <c r="CA1494" s="15"/>
      <c r="CB1494" s="24"/>
      <c r="CC1494" s="15"/>
      <c r="CD1494" s="24"/>
      <c r="CE1494" s="15"/>
      <c r="CF1494" s="24"/>
      <c r="CG1494" s="15"/>
      <c r="CH1494" s="25"/>
      <c r="CI1494" s="15"/>
      <c r="CJ1494" s="25"/>
      <c r="CK1494" s="15"/>
      <c r="CL1494" s="25"/>
      <c r="CM1494" s="15"/>
      <c r="CN1494" s="25"/>
      <c r="CO1494" s="15"/>
      <c r="CP1494" s="25"/>
      <c r="CQ1494" s="15"/>
      <c r="CR1494" s="25"/>
      <c r="CS1494" s="15">
        <f t="shared" si="299"/>
        <v>0</v>
      </c>
      <c r="CT1494" s="15">
        <f t="shared" si="300"/>
        <v>0</v>
      </c>
      <c r="CU1494" s="15">
        <f t="shared" si="301"/>
        <v>0</v>
      </c>
      <c r="CV1494" s="15">
        <f t="shared" si="302"/>
        <v>33</v>
      </c>
      <c r="CW1494" s="15"/>
      <c r="CX1494" s="15"/>
      <c r="CY1494" s="15">
        <f t="shared" si="303"/>
        <v>0</v>
      </c>
      <c r="CZ1494" s="15">
        <f>GG1494</f>
        <v>0</v>
      </c>
      <c r="DA1494" s="19"/>
      <c r="DB1494" s="17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7"/>
      <c r="DQ1494" s="15"/>
      <c r="DR1494" s="15"/>
      <c r="DS1494" s="15"/>
      <c r="DT1494" s="15"/>
      <c r="DU1494" s="15"/>
      <c r="DV1494" s="15"/>
      <c r="DW1494" s="15"/>
      <c r="DX1494" s="20"/>
      <c r="DY1494" s="15">
        <v>33</v>
      </c>
      <c r="DZ1494" s="20" t="s">
        <v>168</v>
      </c>
      <c r="EA1494" s="15"/>
      <c r="EB1494" s="20"/>
      <c r="EC1494" s="15"/>
      <c r="ED1494" s="20"/>
      <c r="EE1494" s="15"/>
      <c r="EF1494" s="20"/>
      <c r="EG1494" s="15"/>
      <c r="EH1494" s="20"/>
      <c r="EI1494" s="15"/>
      <c r="EJ1494" s="20"/>
      <c r="EK1494" s="15"/>
      <c r="EL1494" s="20"/>
      <c r="EM1494" s="15"/>
      <c r="EN1494" s="20"/>
      <c r="EO1494" s="15"/>
      <c r="EP1494" s="20"/>
      <c r="EQ1494" s="15"/>
      <c r="ER1494" s="20"/>
      <c r="ES1494" s="15"/>
      <c r="ET1494" s="20"/>
      <c r="EU1494" s="15"/>
      <c r="EV1494" s="20"/>
      <c r="EW1494" s="15"/>
      <c r="EX1494" s="20"/>
      <c r="EY1494" s="15"/>
      <c r="EZ1494" s="20"/>
      <c r="FA1494" s="15"/>
      <c r="FB1494" s="20"/>
      <c r="FC1494" s="15"/>
      <c r="FD1494" s="20"/>
      <c r="FE1494" s="15"/>
      <c r="FF1494" s="20"/>
      <c r="FG1494" s="15"/>
      <c r="FH1494" s="20"/>
      <c r="FI1494" s="15"/>
      <c r="FJ1494" s="20"/>
      <c r="FK1494" s="15"/>
      <c r="FL1494" s="20"/>
      <c r="FM1494" s="15"/>
      <c r="FN1494" s="20"/>
      <c r="FO1494" s="15"/>
      <c r="FP1494" s="20"/>
      <c r="FQ1494" s="15"/>
      <c r="FR1494" s="20"/>
      <c r="FS1494" s="15"/>
      <c r="FT1494" s="20"/>
      <c r="FU1494" s="15"/>
      <c r="FV1494" s="20"/>
      <c r="FW1494" s="15"/>
      <c r="FX1494" s="20"/>
      <c r="FY1494" s="15"/>
      <c r="FZ1494" s="20"/>
      <c r="GA1494" s="15"/>
      <c r="GB1494" s="20"/>
      <c r="GC1494" s="15">
        <v>33</v>
      </c>
      <c r="GD1494" s="20" t="s">
        <v>168</v>
      </c>
      <c r="GE1494" s="15"/>
      <c r="GF1494" s="20"/>
      <c r="GG1494" s="170"/>
    </row>
    <row r="1495" spans="1:189" s="2" customFormat="1" ht="15" customHeight="1" x14ac:dyDescent="0.3">
      <c r="A1495" s="15" t="s">
        <v>146</v>
      </c>
      <c r="B1495" s="15" t="s">
        <v>142</v>
      </c>
      <c r="C1495" s="15" t="s">
        <v>919</v>
      </c>
      <c r="D1495" s="15" t="s">
        <v>1977</v>
      </c>
      <c r="E1495" s="15" t="str">
        <f t="shared" si="297"/>
        <v>Kaylie Yeung</v>
      </c>
      <c r="F1495" s="15" t="s">
        <v>128</v>
      </c>
      <c r="G1495" s="15">
        <v>999922729</v>
      </c>
      <c r="H1495" s="15">
        <f t="shared" si="298"/>
        <v>92</v>
      </c>
      <c r="I1495" s="15"/>
      <c r="J1495" s="15"/>
      <c r="K1495" s="16"/>
      <c r="L1495" s="15"/>
      <c r="M1495" s="15"/>
      <c r="N1495" s="15"/>
      <c r="O1495" s="15">
        <f t="shared" si="293"/>
        <v>0</v>
      </c>
      <c r="P1495" s="15">
        <v>0</v>
      </c>
      <c r="Q1495" s="15">
        <f t="shared" si="294"/>
        <v>0</v>
      </c>
      <c r="R1495" s="15">
        <v>0</v>
      </c>
      <c r="S1495" s="15">
        <v>0</v>
      </c>
      <c r="T1495" s="15">
        <f t="shared" si="295"/>
        <v>24</v>
      </c>
      <c r="U1495" s="15">
        <f t="shared" si="296"/>
        <v>0</v>
      </c>
      <c r="V1495" s="15"/>
      <c r="W1495" s="15"/>
      <c r="X1495" s="15"/>
      <c r="Y1495" s="15"/>
      <c r="Z1495" s="16"/>
      <c r="AA1495" s="15"/>
      <c r="AB1495" s="15"/>
      <c r="AC1495" s="15"/>
      <c r="AD1495" s="15"/>
      <c r="AE1495" s="15"/>
      <c r="AF1495" s="24"/>
      <c r="AG1495" s="15"/>
      <c r="AH1495" s="24"/>
      <c r="AI1495" s="15"/>
      <c r="AJ1495" s="24"/>
      <c r="AK1495" s="15"/>
      <c r="AL1495" s="24"/>
      <c r="AM1495" s="15"/>
      <c r="AN1495" s="24"/>
      <c r="AO1495" s="15"/>
      <c r="AP1495" s="24"/>
      <c r="AQ1495" s="15"/>
      <c r="AR1495" s="24"/>
      <c r="AS1495" s="15"/>
      <c r="AT1495" s="24"/>
      <c r="AU1495" s="15"/>
      <c r="AV1495" s="24"/>
      <c r="AW1495" s="15"/>
      <c r="AX1495" s="24"/>
      <c r="AY1495" s="15"/>
      <c r="AZ1495" s="15"/>
      <c r="BA1495" s="15"/>
      <c r="BB1495" s="24"/>
      <c r="BC1495" s="15"/>
      <c r="BD1495" s="24"/>
      <c r="BE1495" s="15"/>
      <c r="BF1495" s="24"/>
      <c r="BG1495" s="15"/>
      <c r="BH1495" s="24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24"/>
      <c r="CQ1495" s="15"/>
      <c r="CR1495" s="24"/>
      <c r="CS1495" s="15">
        <f t="shared" si="299"/>
        <v>0</v>
      </c>
      <c r="CT1495" s="15">
        <f t="shared" si="300"/>
        <v>68</v>
      </c>
      <c r="CU1495" s="15">
        <f t="shared" si="301"/>
        <v>0</v>
      </c>
      <c r="CV1495" s="15">
        <f t="shared" si="302"/>
        <v>0</v>
      </c>
      <c r="CW1495" s="15"/>
      <c r="CX1495" s="15"/>
      <c r="CY1495" s="15">
        <f t="shared" si="303"/>
        <v>0</v>
      </c>
      <c r="CZ1495" s="15">
        <f>GG1495</f>
        <v>0</v>
      </c>
      <c r="DA1495" s="20"/>
      <c r="DB1495" s="17"/>
      <c r="DC1495" s="15"/>
      <c r="DD1495" s="15"/>
      <c r="DE1495" s="15"/>
      <c r="DF1495" s="15"/>
      <c r="DG1495" s="15">
        <v>60</v>
      </c>
      <c r="DH1495" s="15"/>
      <c r="DI1495" s="15"/>
      <c r="DJ1495" s="15"/>
      <c r="DK1495" s="15"/>
      <c r="DL1495" s="15"/>
      <c r="DM1495" s="15"/>
      <c r="DN1495" s="15"/>
      <c r="DO1495" s="15"/>
      <c r="DP1495" s="17"/>
      <c r="DQ1495" s="15"/>
      <c r="DR1495" s="15"/>
      <c r="DS1495" s="15"/>
      <c r="DT1495" s="15"/>
      <c r="DU1495" s="15"/>
      <c r="DV1495" s="15"/>
      <c r="DW1495" s="15"/>
      <c r="DX1495" s="20"/>
      <c r="DY1495" s="15"/>
      <c r="DZ1495" s="20"/>
      <c r="EA1495" s="15"/>
      <c r="EB1495" s="20"/>
      <c r="EC1495" s="15">
        <v>24</v>
      </c>
      <c r="ED1495" s="20">
        <v>2</v>
      </c>
      <c r="EE1495" s="15"/>
      <c r="EF1495" s="20"/>
      <c r="EG1495" s="15"/>
      <c r="EH1495" s="20"/>
      <c r="EI1495" s="15"/>
      <c r="EJ1495" s="20"/>
      <c r="EK1495" s="15"/>
      <c r="EL1495" s="20"/>
      <c r="EM1495" s="15"/>
      <c r="EN1495" s="20"/>
      <c r="EO1495" s="15"/>
      <c r="EP1495" s="20"/>
      <c r="EQ1495" s="15"/>
      <c r="ER1495" s="20"/>
      <c r="ES1495" s="15"/>
      <c r="ET1495" s="20"/>
      <c r="EU1495" s="15"/>
      <c r="EV1495" s="20"/>
      <c r="EW1495" s="15"/>
      <c r="EX1495" s="20"/>
      <c r="EY1495" s="15"/>
      <c r="EZ1495" s="20"/>
      <c r="FA1495" s="15"/>
      <c r="FB1495" s="20"/>
      <c r="FC1495" s="15"/>
      <c r="FD1495" s="20"/>
      <c r="FE1495" s="15"/>
      <c r="FF1495" s="20"/>
      <c r="FG1495" s="15"/>
      <c r="FH1495" s="20"/>
      <c r="FI1495" s="15"/>
      <c r="FJ1495" s="20"/>
      <c r="FK1495" s="15"/>
      <c r="FL1495" s="20"/>
      <c r="FM1495" s="15"/>
      <c r="FN1495" s="20"/>
      <c r="FO1495" s="15">
        <v>68</v>
      </c>
      <c r="FP1495" s="20"/>
      <c r="FQ1495" s="15"/>
      <c r="FR1495" s="20"/>
      <c r="FS1495" s="15"/>
      <c r="FT1495" s="20"/>
      <c r="FU1495" s="15"/>
      <c r="FV1495" s="20"/>
      <c r="FW1495" s="15"/>
      <c r="FX1495" s="20"/>
      <c r="FY1495" s="15"/>
      <c r="FZ1495" s="20"/>
      <c r="GA1495" s="15"/>
      <c r="GB1495" s="20"/>
      <c r="GC1495" s="15"/>
      <c r="GD1495" s="20"/>
      <c r="GE1495" s="15"/>
      <c r="GF1495" s="20"/>
      <c r="GG1495" s="170"/>
    </row>
    <row r="1496" spans="1:189" s="2" customFormat="1" ht="15" customHeight="1" x14ac:dyDescent="0.3">
      <c r="A1496" s="17" t="s">
        <v>2903</v>
      </c>
      <c r="B1496" s="17" t="s">
        <v>134</v>
      </c>
      <c r="C1496" s="17" t="s">
        <v>2373</v>
      </c>
      <c r="D1496" s="17" t="s">
        <v>3296</v>
      </c>
      <c r="E1496" s="15" t="str">
        <f t="shared" si="297"/>
        <v>Aron Macanip</v>
      </c>
      <c r="F1496" s="17" t="s">
        <v>135</v>
      </c>
      <c r="G1496" s="17">
        <v>999922731</v>
      </c>
      <c r="H1496" s="15">
        <f t="shared" si="298"/>
        <v>38</v>
      </c>
      <c r="I1496" s="15"/>
      <c r="J1496" s="15"/>
      <c r="K1496" s="16"/>
      <c r="L1496" s="15"/>
      <c r="M1496" s="15"/>
      <c r="N1496" s="15"/>
      <c r="O1496" s="15">
        <f t="shared" si="293"/>
        <v>0</v>
      </c>
      <c r="P1496" s="15">
        <v>0</v>
      </c>
      <c r="Q1496" s="15">
        <f t="shared" si="294"/>
        <v>0</v>
      </c>
      <c r="R1496" s="15">
        <v>0</v>
      </c>
      <c r="S1496" s="15">
        <v>0</v>
      </c>
      <c r="T1496" s="15">
        <f t="shared" si="295"/>
        <v>0</v>
      </c>
      <c r="U1496" s="15">
        <f t="shared" si="296"/>
        <v>0</v>
      </c>
      <c r="V1496" s="15"/>
      <c r="W1496" s="15"/>
      <c r="X1496" s="15"/>
      <c r="Y1496" s="15"/>
      <c r="Z1496" s="16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>
        <f t="shared" si="299"/>
        <v>38</v>
      </c>
      <c r="CT1496" s="15">
        <f t="shared" si="300"/>
        <v>0</v>
      </c>
      <c r="CU1496" s="15">
        <f t="shared" si="301"/>
        <v>0</v>
      </c>
      <c r="CV1496" s="15">
        <f t="shared" si="302"/>
        <v>0</v>
      </c>
      <c r="CW1496" s="15"/>
      <c r="CX1496" s="15"/>
      <c r="CY1496" s="15">
        <f t="shared" si="303"/>
        <v>0</v>
      </c>
      <c r="CZ1496" s="15">
        <f>GG1496</f>
        <v>0</v>
      </c>
      <c r="DA1496" s="16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20"/>
      <c r="DY1496" s="15"/>
      <c r="DZ1496" s="20"/>
      <c r="EA1496" s="15"/>
      <c r="EB1496" s="20"/>
      <c r="EC1496" s="15"/>
      <c r="ED1496" s="20"/>
      <c r="EE1496" s="15"/>
      <c r="EF1496" s="20"/>
      <c r="EG1496" s="15"/>
      <c r="EH1496" s="20"/>
      <c r="EI1496" s="15"/>
      <c r="EJ1496" s="20"/>
      <c r="EK1496" s="15"/>
      <c r="EL1496" s="20"/>
      <c r="EM1496" s="15"/>
      <c r="EN1496" s="20"/>
      <c r="EO1496" s="15"/>
      <c r="EP1496" s="20"/>
      <c r="EQ1496" s="15"/>
      <c r="ER1496" s="20"/>
      <c r="ES1496" s="15"/>
      <c r="ET1496" s="20"/>
      <c r="EU1496" s="15"/>
      <c r="EV1496" s="20"/>
      <c r="EW1496" s="15"/>
      <c r="EX1496" s="20"/>
      <c r="EY1496" s="15"/>
      <c r="EZ1496" s="20"/>
      <c r="FA1496" s="15"/>
      <c r="FB1496" s="20"/>
      <c r="FC1496" s="15"/>
      <c r="FD1496" s="20"/>
      <c r="FE1496" s="15">
        <v>38</v>
      </c>
      <c r="FF1496" s="20" t="s">
        <v>129</v>
      </c>
      <c r="FG1496" s="15"/>
      <c r="FH1496" s="20"/>
      <c r="FI1496" s="15"/>
      <c r="FJ1496" s="20"/>
      <c r="FK1496" s="15"/>
      <c r="FL1496" s="20"/>
      <c r="FM1496" s="15"/>
      <c r="FN1496" s="20"/>
      <c r="FO1496" s="15"/>
      <c r="FP1496" s="20"/>
      <c r="FQ1496" s="15"/>
      <c r="FR1496" s="20"/>
      <c r="FS1496" s="15"/>
      <c r="FT1496" s="20"/>
      <c r="FU1496" s="15"/>
      <c r="FV1496" s="20"/>
      <c r="FW1496" s="15"/>
      <c r="FX1496" s="20"/>
      <c r="FY1496" s="15"/>
      <c r="FZ1496" s="20"/>
      <c r="GA1496" s="15"/>
      <c r="GB1496" s="20"/>
      <c r="GC1496" s="15"/>
      <c r="GD1496" s="20"/>
      <c r="GE1496" s="15"/>
      <c r="GF1496" s="20"/>
      <c r="GG1496" s="170"/>
    </row>
    <row r="1497" spans="1:189" s="2" customFormat="1" ht="15" customHeight="1" x14ac:dyDescent="0.3">
      <c r="A1497" s="15" t="s">
        <v>130</v>
      </c>
      <c r="B1497" s="15" t="s">
        <v>142</v>
      </c>
      <c r="C1497" s="15" t="s">
        <v>2311</v>
      </c>
      <c r="D1497" s="15" t="s">
        <v>1262</v>
      </c>
      <c r="E1497" s="15" t="str">
        <f t="shared" si="297"/>
        <v>Wentao Li</v>
      </c>
      <c r="F1497" s="15" t="s">
        <v>135</v>
      </c>
      <c r="G1497" s="15">
        <v>999922738</v>
      </c>
      <c r="H1497" s="15">
        <f t="shared" si="298"/>
        <v>75.5</v>
      </c>
      <c r="I1497" s="15"/>
      <c r="J1497" s="15"/>
      <c r="K1497" s="16"/>
      <c r="L1497" s="15"/>
      <c r="M1497" s="15"/>
      <c r="N1497" s="15"/>
      <c r="O1497" s="15">
        <f t="shared" si="293"/>
        <v>37.5</v>
      </c>
      <c r="P1497" s="15">
        <v>0</v>
      </c>
      <c r="Q1497" s="15">
        <f t="shared" si="294"/>
        <v>0</v>
      </c>
      <c r="R1497" s="15">
        <v>0</v>
      </c>
      <c r="S1497" s="15">
        <v>0</v>
      </c>
      <c r="T1497" s="15">
        <f t="shared" si="295"/>
        <v>0</v>
      </c>
      <c r="U1497" s="15">
        <f t="shared" si="296"/>
        <v>0</v>
      </c>
      <c r="V1497" s="15"/>
      <c r="W1497" s="15"/>
      <c r="X1497" s="15"/>
      <c r="Y1497" s="15"/>
      <c r="Z1497" s="16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>
        <f t="shared" si="299"/>
        <v>0</v>
      </c>
      <c r="CT1497" s="15">
        <f t="shared" si="300"/>
        <v>38</v>
      </c>
      <c r="CU1497" s="15">
        <f t="shared" si="301"/>
        <v>0</v>
      </c>
      <c r="CV1497" s="15">
        <f t="shared" si="302"/>
        <v>0</v>
      </c>
      <c r="CW1497" s="15"/>
      <c r="CX1497" s="15"/>
      <c r="CY1497" s="15">
        <f t="shared" si="303"/>
        <v>0</v>
      </c>
      <c r="CZ1497" s="15">
        <f>GG1497</f>
        <v>0</v>
      </c>
      <c r="DA1497" s="16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20"/>
      <c r="DY1497" s="15"/>
      <c r="DZ1497" s="20"/>
      <c r="EA1497" s="15"/>
      <c r="EB1497" s="20"/>
      <c r="EC1497" s="15"/>
      <c r="ED1497" s="20"/>
      <c r="EE1497" s="15"/>
      <c r="EF1497" s="20"/>
      <c r="EG1497" s="15"/>
      <c r="EH1497" s="20"/>
      <c r="EI1497" s="15"/>
      <c r="EJ1497" s="20"/>
      <c r="EK1497" s="15">
        <v>37.5</v>
      </c>
      <c r="EL1497" s="20">
        <v>2</v>
      </c>
      <c r="EM1497" s="15"/>
      <c r="EN1497" s="20"/>
      <c r="EO1497" s="15"/>
      <c r="EP1497" s="20"/>
      <c r="EQ1497" s="15"/>
      <c r="ER1497" s="20"/>
      <c r="ES1497" s="15"/>
      <c r="ET1497" s="20"/>
      <c r="EU1497" s="15"/>
      <c r="EV1497" s="20"/>
      <c r="EW1497" s="15"/>
      <c r="EX1497" s="20"/>
      <c r="EY1497" s="15"/>
      <c r="EZ1497" s="20"/>
      <c r="FA1497" s="15"/>
      <c r="FB1497" s="20"/>
      <c r="FC1497" s="15"/>
      <c r="FD1497" s="20"/>
      <c r="FE1497" s="15"/>
      <c r="FF1497" s="20"/>
      <c r="FG1497" s="15"/>
      <c r="FH1497" s="20"/>
      <c r="FI1497" s="15"/>
      <c r="FJ1497" s="20"/>
      <c r="FK1497" s="15"/>
      <c r="FL1497" s="20"/>
      <c r="FM1497" s="15"/>
      <c r="FN1497" s="20"/>
      <c r="FO1497" s="15">
        <v>38</v>
      </c>
      <c r="FP1497" s="20"/>
      <c r="FQ1497" s="15"/>
      <c r="FR1497" s="20"/>
      <c r="FS1497" s="15"/>
      <c r="FT1497" s="20"/>
      <c r="FU1497" s="15"/>
      <c r="FV1497" s="20"/>
      <c r="FW1497" s="15"/>
      <c r="FX1497" s="20"/>
      <c r="FY1497" s="15"/>
      <c r="FZ1497" s="20"/>
      <c r="GA1497" s="15"/>
      <c r="GB1497" s="20"/>
      <c r="GC1497" s="15"/>
      <c r="GD1497" s="20"/>
      <c r="GE1497" s="15"/>
      <c r="GF1497" s="20"/>
      <c r="GG1497" s="170"/>
    </row>
    <row r="1498" spans="1:189" s="2" customFormat="1" ht="15" customHeight="1" x14ac:dyDescent="0.3">
      <c r="A1498" s="15" t="s">
        <v>2903</v>
      </c>
      <c r="B1498" s="17" t="s">
        <v>126</v>
      </c>
      <c r="C1498" s="17" t="s">
        <v>1747</v>
      </c>
      <c r="D1498" s="17" t="s">
        <v>1748</v>
      </c>
      <c r="E1498" s="15" t="str">
        <f t="shared" si="297"/>
        <v>Kirthivarsha Sivakumar</v>
      </c>
      <c r="F1498" s="17" t="s">
        <v>128</v>
      </c>
      <c r="G1498" s="17">
        <v>999922741</v>
      </c>
      <c r="H1498" s="15">
        <f t="shared" si="298"/>
        <v>29</v>
      </c>
      <c r="I1498" s="15"/>
      <c r="J1498" s="15"/>
      <c r="K1498" s="16"/>
      <c r="L1498" s="15"/>
      <c r="M1498" s="15"/>
      <c r="N1498" s="15"/>
      <c r="O1498" s="15">
        <f t="shared" si="293"/>
        <v>0</v>
      </c>
      <c r="P1498" s="15">
        <v>0</v>
      </c>
      <c r="Q1498" s="15">
        <f t="shared" si="294"/>
        <v>0</v>
      </c>
      <c r="R1498" s="15">
        <v>0</v>
      </c>
      <c r="S1498" s="15">
        <v>0</v>
      </c>
      <c r="T1498" s="15">
        <f t="shared" si="295"/>
        <v>0</v>
      </c>
      <c r="U1498" s="15">
        <f t="shared" si="296"/>
        <v>0</v>
      </c>
      <c r="V1498" s="15"/>
      <c r="W1498" s="15"/>
      <c r="X1498" s="15"/>
      <c r="Y1498" s="15"/>
      <c r="Z1498" s="16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>
        <f t="shared" si="299"/>
        <v>0</v>
      </c>
      <c r="CT1498" s="15">
        <f t="shared" si="300"/>
        <v>29</v>
      </c>
      <c r="CU1498" s="15">
        <f t="shared" si="301"/>
        <v>0</v>
      </c>
      <c r="CV1498" s="15">
        <f t="shared" si="302"/>
        <v>0</v>
      </c>
      <c r="CW1498" s="15"/>
      <c r="CX1498" s="15"/>
      <c r="CY1498" s="15">
        <f t="shared" si="303"/>
        <v>0</v>
      </c>
      <c r="CZ1498" s="15">
        <f>GG1498</f>
        <v>0</v>
      </c>
      <c r="DA1498" s="16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20"/>
      <c r="DY1498" s="15"/>
      <c r="DZ1498" s="20"/>
      <c r="EA1498" s="15"/>
      <c r="EB1498" s="20"/>
      <c r="EC1498" s="15"/>
      <c r="ED1498" s="20"/>
      <c r="EE1498" s="15"/>
      <c r="EF1498" s="20"/>
      <c r="EG1498" s="15"/>
      <c r="EH1498" s="20"/>
      <c r="EI1498" s="15"/>
      <c r="EJ1498" s="20"/>
      <c r="EK1498" s="15"/>
      <c r="EL1498" s="20"/>
      <c r="EM1498" s="15"/>
      <c r="EN1498" s="20"/>
      <c r="EO1498" s="15"/>
      <c r="EP1498" s="20"/>
      <c r="EQ1498" s="15"/>
      <c r="ER1498" s="20"/>
      <c r="ES1498" s="15"/>
      <c r="ET1498" s="20"/>
      <c r="EU1498" s="15"/>
      <c r="EV1498" s="20"/>
      <c r="EW1498" s="15"/>
      <c r="EX1498" s="20"/>
      <c r="EY1498" s="15"/>
      <c r="EZ1498" s="20"/>
      <c r="FA1498" s="15"/>
      <c r="FB1498" s="20"/>
      <c r="FC1498" s="15"/>
      <c r="FD1498" s="20"/>
      <c r="FE1498" s="15"/>
      <c r="FF1498" s="20"/>
      <c r="FG1498" s="15"/>
      <c r="FH1498" s="20"/>
      <c r="FI1498" s="15"/>
      <c r="FJ1498" s="20"/>
      <c r="FK1498" s="15"/>
      <c r="FL1498" s="20"/>
      <c r="FM1498" s="15"/>
      <c r="FN1498" s="20"/>
      <c r="FO1498" s="15"/>
      <c r="FP1498" s="20"/>
      <c r="FQ1498" s="15"/>
      <c r="FR1498" s="20"/>
      <c r="FS1498" s="15">
        <v>29</v>
      </c>
      <c r="FT1498" s="20" t="s">
        <v>168</v>
      </c>
      <c r="FU1498" s="15"/>
      <c r="FV1498" s="20"/>
      <c r="FW1498" s="15"/>
      <c r="FX1498" s="20"/>
      <c r="FY1498" s="15"/>
      <c r="FZ1498" s="20"/>
      <c r="GA1498" s="15"/>
      <c r="GB1498" s="20"/>
      <c r="GC1498" s="15"/>
      <c r="GD1498" s="20"/>
      <c r="GE1498" s="15"/>
      <c r="GF1498" s="20"/>
      <c r="GG1498" s="170"/>
    </row>
    <row r="1499" spans="1:189" s="2" customFormat="1" ht="15" customHeight="1" x14ac:dyDescent="0.3">
      <c r="A1499" s="17" t="s">
        <v>130</v>
      </c>
      <c r="B1499" s="17" t="s">
        <v>126</v>
      </c>
      <c r="C1499" s="17" t="s">
        <v>1749</v>
      </c>
      <c r="D1499" s="17" t="s">
        <v>1748</v>
      </c>
      <c r="E1499" s="15" t="str">
        <f t="shared" si="297"/>
        <v>Tushar Sivakumar</v>
      </c>
      <c r="F1499" s="17" t="s">
        <v>135</v>
      </c>
      <c r="G1499" s="17">
        <v>999922742</v>
      </c>
      <c r="H1499" s="15">
        <f t="shared" si="298"/>
        <v>38</v>
      </c>
      <c r="I1499" s="15"/>
      <c r="J1499" s="15"/>
      <c r="K1499" s="16"/>
      <c r="L1499" s="15"/>
      <c r="M1499" s="15"/>
      <c r="N1499" s="15"/>
      <c r="O1499" s="15">
        <f t="shared" si="293"/>
        <v>0</v>
      </c>
      <c r="P1499" s="15">
        <v>0</v>
      </c>
      <c r="Q1499" s="15">
        <f t="shared" si="294"/>
        <v>0</v>
      </c>
      <c r="R1499" s="15">
        <v>0</v>
      </c>
      <c r="S1499" s="15">
        <v>0</v>
      </c>
      <c r="T1499" s="15">
        <f t="shared" si="295"/>
        <v>0</v>
      </c>
      <c r="U1499" s="15">
        <f t="shared" si="296"/>
        <v>0</v>
      </c>
      <c r="V1499" s="15"/>
      <c r="W1499" s="15"/>
      <c r="X1499" s="15"/>
      <c r="Y1499" s="15"/>
      <c r="Z1499" s="16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>
        <f t="shared" si="299"/>
        <v>0</v>
      </c>
      <c r="CT1499" s="15">
        <f t="shared" si="300"/>
        <v>38</v>
      </c>
      <c r="CU1499" s="15">
        <f t="shared" si="301"/>
        <v>0</v>
      </c>
      <c r="CV1499" s="15">
        <f t="shared" si="302"/>
        <v>0</v>
      </c>
      <c r="CW1499" s="15"/>
      <c r="CX1499" s="15"/>
      <c r="CY1499" s="15">
        <f t="shared" si="303"/>
        <v>0</v>
      </c>
      <c r="CZ1499" s="15">
        <f>GG1499</f>
        <v>0</v>
      </c>
      <c r="DA1499" s="16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20"/>
      <c r="DY1499" s="15"/>
      <c r="DZ1499" s="20"/>
      <c r="EA1499" s="15"/>
      <c r="EB1499" s="20"/>
      <c r="EC1499" s="15"/>
      <c r="ED1499" s="20"/>
      <c r="EE1499" s="15"/>
      <c r="EF1499" s="20"/>
      <c r="EG1499" s="15"/>
      <c r="EH1499" s="20"/>
      <c r="EI1499" s="15"/>
      <c r="EJ1499" s="20"/>
      <c r="EK1499" s="15"/>
      <c r="EL1499" s="20"/>
      <c r="EM1499" s="15"/>
      <c r="EN1499" s="20"/>
      <c r="EO1499" s="15"/>
      <c r="EP1499" s="20"/>
      <c r="EQ1499" s="15"/>
      <c r="ER1499" s="20"/>
      <c r="ES1499" s="15"/>
      <c r="ET1499" s="20"/>
      <c r="EU1499" s="15"/>
      <c r="EV1499" s="20"/>
      <c r="EW1499" s="15"/>
      <c r="EX1499" s="20"/>
      <c r="EY1499" s="15"/>
      <c r="EZ1499" s="20"/>
      <c r="FA1499" s="15"/>
      <c r="FB1499" s="20"/>
      <c r="FC1499" s="15"/>
      <c r="FD1499" s="20"/>
      <c r="FE1499" s="15"/>
      <c r="FF1499" s="20"/>
      <c r="FG1499" s="15"/>
      <c r="FH1499" s="20"/>
      <c r="FI1499" s="15"/>
      <c r="FJ1499" s="20"/>
      <c r="FK1499" s="15"/>
      <c r="FL1499" s="20"/>
      <c r="FM1499" s="15"/>
      <c r="FN1499" s="20"/>
      <c r="FO1499" s="15"/>
      <c r="FP1499" s="20"/>
      <c r="FQ1499" s="15"/>
      <c r="FR1499" s="20"/>
      <c r="FS1499" s="15">
        <v>38</v>
      </c>
      <c r="FT1499" s="20" t="s">
        <v>129</v>
      </c>
      <c r="FU1499" s="15"/>
      <c r="FV1499" s="20"/>
      <c r="FW1499" s="15"/>
      <c r="FX1499" s="20"/>
      <c r="FY1499" s="15"/>
      <c r="FZ1499" s="20"/>
      <c r="GA1499" s="15"/>
      <c r="GB1499" s="20"/>
      <c r="GC1499" s="15"/>
      <c r="GD1499" s="20"/>
      <c r="GE1499" s="15"/>
      <c r="GF1499" s="20"/>
      <c r="GG1499" s="170"/>
    </row>
    <row r="1500" spans="1:189" s="2" customFormat="1" ht="15" customHeight="1" x14ac:dyDescent="0.3">
      <c r="A1500" s="17" t="s">
        <v>2903</v>
      </c>
      <c r="B1500" s="17" t="s">
        <v>134</v>
      </c>
      <c r="C1500" s="17" t="s">
        <v>380</v>
      </c>
      <c r="D1500" s="17" t="s">
        <v>1717</v>
      </c>
      <c r="E1500" s="15" t="str">
        <f t="shared" si="297"/>
        <v>Vivian Shi</v>
      </c>
      <c r="F1500" s="17" t="s">
        <v>128</v>
      </c>
      <c r="G1500" s="17">
        <v>999922743</v>
      </c>
      <c r="H1500" s="15">
        <f t="shared" si="298"/>
        <v>38</v>
      </c>
      <c r="I1500" s="15"/>
      <c r="J1500" s="15"/>
      <c r="K1500" s="16"/>
      <c r="L1500" s="15"/>
      <c r="M1500" s="15"/>
      <c r="N1500" s="15"/>
      <c r="O1500" s="15">
        <f t="shared" si="293"/>
        <v>0</v>
      </c>
      <c r="P1500" s="15">
        <v>0</v>
      </c>
      <c r="Q1500" s="15">
        <f t="shared" si="294"/>
        <v>0</v>
      </c>
      <c r="R1500" s="15">
        <v>0</v>
      </c>
      <c r="S1500" s="15">
        <v>0</v>
      </c>
      <c r="T1500" s="15">
        <f t="shared" si="295"/>
        <v>0</v>
      </c>
      <c r="U1500" s="15">
        <f t="shared" si="296"/>
        <v>0</v>
      </c>
      <c r="V1500" s="15"/>
      <c r="W1500" s="15"/>
      <c r="X1500" s="15"/>
      <c r="Y1500" s="15"/>
      <c r="Z1500" s="16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>
        <f t="shared" si="299"/>
        <v>38</v>
      </c>
      <c r="CT1500" s="15">
        <f t="shared" si="300"/>
        <v>0</v>
      </c>
      <c r="CU1500" s="15">
        <f t="shared" si="301"/>
        <v>0</v>
      </c>
      <c r="CV1500" s="15">
        <f t="shared" si="302"/>
        <v>0</v>
      </c>
      <c r="CW1500" s="15"/>
      <c r="CX1500" s="15"/>
      <c r="CY1500" s="15">
        <f t="shared" si="303"/>
        <v>0</v>
      </c>
      <c r="CZ1500" s="15">
        <f>GG1500</f>
        <v>0</v>
      </c>
      <c r="DA1500" s="16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20"/>
      <c r="DY1500" s="15"/>
      <c r="DZ1500" s="20"/>
      <c r="EA1500" s="15"/>
      <c r="EB1500" s="20"/>
      <c r="EC1500" s="15"/>
      <c r="ED1500" s="20"/>
      <c r="EE1500" s="15"/>
      <c r="EF1500" s="20"/>
      <c r="EG1500" s="15"/>
      <c r="EH1500" s="20"/>
      <c r="EI1500" s="15"/>
      <c r="EJ1500" s="20"/>
      <c r="EK1500" s="15"/>
      <c r="EL1500" s="20"/>
      <c r="EM1500" s="15"/>
      <c r="EN1500" s="20"/>
      <c r="EO1500" s="15"/>
      <c r="EP1500" s="20"/>
      <c r="EQ1500" s="15"/>
      <c r="ER1500" s="20"/>
      <c r="ES1500" s="15"/>
      <c r="ET1500" s="20"/>
      <c r="EU1500" s="15"/>
      <c r="EV1500" s="20"/>
      <c r="EW1500" s="15"/>
      <c r="EX1500" s="20"/>
      <c r="EY1500" s="15"/>
      <c r="EZ1500" s="20"/>
      <c r="FA1500" s="15"/>
      <c r="FB1500" s="20"/>
      <c r="FC1500" s="15"/>
      <c r="FD1500" s="20"/>
      <c r="FE1500" s="15">
        <v>38</v>
      </c>
      <c r="FF1500" s="20" t="s">
        <v>129</v>
      </c>
      <c r="FG1500" s="15"/>
      <c r="FH1500" s="20"/>
      <c r="FI1500" s="15"/>
      <c r="FJ1500" s="20"/>
      <c r="FK1500" s="15"/>
      <c r="FL1500" s="20"/>
      <c r="FM1500" s="15"/>
      <c r="FN1500" s="20"/>
      <c r="FO1500" s="15"/>
      <c r="FP1500" s="20"/>
      <c r="FQ1500" s="15"/>
      <c r="FR1500" s="20"/>
      <c r="FS1500" s="15"/>
      <c r="FT1500" s="20"/>
      <c r="FU1500" s="15"/>
      <c r="FV1500" s="20"/>
      <c r="FW1500" s="15"/>
      <c r="FX1500" s="20"/>
      <c r="FY1500" s="15"/>
      <c r="FZ1500" s="20"/>
      <c r="GA1500" s="15"/>
      <c r="GB1500" s="20"/>
      <c r="GC1500" s="15"/>
      <c r="GD1500" s="20"/>
      <c r="GE1500" s="15"/>
      <c r="GF1500" s="20"/>
      <c r="GG1500" s="170"/>
    </row>
    <row r="1501" spans="1:189" s="2" customFormat="1" ht="15" customHeight="1" x14ac:dyDescent="0.3">
      <c r="A1501" s="82" t="s">
        <v>133</v>
      </c>
      <c r="B1501" s="82" t="s">
        <v>142</v>
      </c>
      <c r="C1501" s="82" t="s">
        <v>2783</v>
      </c>
      <c r="D1501" s="82" t="s">
        <v>2008</v>
      </c>
      <c r="E1501" s="15" t="str">
        <f t="shared" si="297"/>
        <v xml:space="preserve"> Evelynn Breuer</v>
      </c>
      <c r="F1501" s="82" t="s">
        <v>128</v>
      </c>
      <c r="G1501" s="82">
        <v>999922746</v>
      </c>
      <c r="H1501" s="15">
        <f t="shared" si="298"/>
        <v>68</v>
      </c>
      <c r="I1501" s="15"/>
      <c r="J1501" s="15"/>
      <c r="K1501" s="16"/>
      <c r="L1501" s="15"/>
      <c r="M1501" s="15"/>
      <c r="N1501" s="15"/>
      <c r="O1501" s="15">
        <f t="shared" si="293"/>
        <v>0</v>
      </c>
      <c r="P1501" s="15">
        <v>0</v>
      </c>
      <c r="Q1501" s="15">
        <f t="shared" si="294"/>
        <v>0</v>
      </c>
      <c r="R1501" s="15">
        <v>0</v>
      </c>
      <c r="S1501" s="15">
        <v>0</v>
      </c>
      <c r="T1501" s="15">
        <f t="shared" si="295"/>
        <v>0</v>
      </c>
      <c r="U1501" s="15">
        <f t="shared" si="296"/>
        <v>0</v>
      </c>
      <c r="V1501" s="15"/>
      <c r="W1501" s="15"/>
      <c r="X1501" s="15"/>
      <c r="Y1501" s="15"/>
      <c r="Z1501" s="16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>
        <f t="shared" si="299"/>
        <v>0</v>
      </c>
      <c r="CT1501" s="15">
        <f t="shared" si="300"/>
        <v>68</v>
      </c>
      <c r="CU1501" s="15">
        <f t="shared" si="301"/>
        <v>1</v>
      </c>
      <c r="CV1501" s="15">
        <f t="shared" si="302"/>
        <v>0</v>
      </c>
      <c r="CW1501" s="15"/>
      <c r="CX1501" s="15"/>
      <c r="CY1501" s="15">
        <f t="shared" si="303"/>
        <v>0</v>
      </c>
      <c r="CZ1501" s="15">
        <f>GG1501</f>
        <v>0</v>
      </c>
      <c r="DA1501" s="16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20"/>
      <c r="DY1501" s="15"/>
      <c r="DZ1501" s="20"/>
      <c r="EA1501" s="15"/>
      <c r="EB1501" s="20"/>
      <c r="EC1501" s="15"/>
      <c r="ED1501" s="20"/>
      <c r="EE1501" s="15"/>
      <c r="EF1501" s="20"/>
      <c r="EG1501" s="15"/>
      <c r="EH1501" s="20"/>
      <c r="EI1501" s="15"/>
      <c r="EJ1501" s="20"/>
      <c r="EK1501" s="15"/>
      <c r="EL1501" s="20"/>
      <c r="EM1501" s="15"/>
      <c r="EN1501" s="20"/>
      <c r="EO1501" s="15"/>
      <c r="EP1501" s="20"/>
      <c r="EQ1501" s="15"/>
      <c r="ER1501" s="20"/>
      <c r="ES1501" s="15"/>
      <c r="ET1501" s="20"/>
      <c r="EU1501" s="15"/>
      <c r="EV1501" s="20"/>
      <c r="EW1501" s="15">
        <v>68</v>
      </c>
      <c r="EX1501" s="20">
        <v>4</v>
      </c>
      <c r="EY1501" s="15"/>
      <c r="EZ1501" s="20"/>
      <c r="FA1501" s="15"/>
      <c r="FB1501" s="20"/>
      <c r="FC1501" s="15"/>
      <c r="FD1501" s="20"/>
      <c r="FE1501" s="15"/>
      <c r="FF1501" s="20"/>
      <c r="FG1501" s="15"/>
      <c r="FH1501" s="20"/>
      <c r="FI1501" s="15"/>
      <c r="FJ1501" s="20"/>
      <c r="FK1501" s="15"/>
      <c r="FL1501" s="20"/>
      <c r="FM1501" s="15"/>
      <c r="FN1501" s="20"/>
      <c r="FO1501" s="15"/>
      <c r="FP1501" s="20"/>
      <c r="FQ1501" s="15"/>
      <c r="FR1501" s="20"/>
      <c r="FS1501" s="15"/>
      <c r="FT1501" s="20"/>
      <c r="FU1501" s="15"/>
      <c r="FV1501" s="20"/>
      <c r="FW1501" s="15"/>
      <c r="FX1501" s="20"/>
      <c r="FY1501" s="15"/>
      <c r="FZ1501" s="20"/>
      <c r="GA1501" s="15"/>
      <c r="GB1501" s="20"/>
      <c r="GC1501" s="15"/>
      <c r="GD1501" s="20"/>
      <c r="GE1501" s="15"/>
      <c r="GF1501" s="20"/>
      <c r="GG1501" s="170"/>
    </row>
    <row r="1502" spans="1:189" s="2" customFormat="1" ht="15" customHeight="1" x14ac:dyDescent="0.3">
      <c r="A1502" s="17" t="s">
        <v>130</v>
      </c>
      <c r="B1502" s="15" t="s">
        <v>126</v>
      </c>
      <c r="C1502" s="17" t="s">
        <v>315</v>
      </c>
      <c r="D1502" s="17" t="s">
        <v>1223</v>
      </c>
      <c r="E1502" s="15" t="str">
        <f t="shared" si="297"/>
        <v>Jason Lee</v>
      </c>
      <c r="F1502" s="17" t="s">
        <v>135</v>
      </c>
      <c r="G1502" s="17">
        <v>999922760</v>
      </c>
      <c r="H1502" s="15">
        <f t="shared" si="298"/>
        <v>223</v>
      </c>
      <c r="I1502" s="15"/>
      <c r="J1502" s="15"/>
      <c r="K1502" s="16"/>
      <c r="L1502" s="15"/>
      <c r="M1502" s="15"/>
      <c r="N1502" s="15"/>
      <c r="O1502" s="15">
        <f t="shared" si="293"/>
        <v>44</v>
      </c>
      <c r="P1502" s="15">
        <v>0</v>
      </c>
      <c r="Q1502" s="15">
        <f t="shared" si="294"/>
        <v>1</v>
      </c>
      <c r="R1502" s="15">
        <v>0</v>
      </c>
      <c r="S1502" s="15">
        <v>0</v>
      </c>
      <c r="T1502" s="15">
        <f t="shared" si="295"/>
        <v>0</v>
      </c>
      <c r="U1502" s="15">
        <f t="shared" si="296"/>
        <v>0</v>
      </c>
      <c r="V1502" s="15"/>
      <c r="W1502" s="15"/>
      <c r="X1502" s="15"/>
      <c r="Y1502" s="15"/>
      <c r="Z1502" s="16"/>
      <c r="AA1502" s="15"/>
      <c r="AB1502" s="24"/>
      <c r="AC1502" s="15"/>
      <c r="AD1502" s="15"/>
      <c r="AE1502" s="15"/>
      <c r="AF1502" s="15"/>
      <c r="AG1502" s="15"/>
      <c r="AH1502" s="24"/>
      <c r="AI1502" s="15"/>
      <c r="AJ1502" s="15"/>
      <c r="AK1502" s="15"/>
      <c r="AL1502" s="15"/>
      <c r="AM1502" s="15"/>
      <c r="AN1502" s="24"/>
      <c r="AO1502" s="15"/>
      <c r="AP1502" s="24"/>
      <c r="AQ1502" s="15"/>
      <c r="AR1502" s="24"/>
      <c r="AS1502" s="15"/>
      <c r="AT1502" s="24"/>
      <c r="AU1502" s="15"/>
      <c r="AV1502" s="24"/>
      <c r="AW1502" s="15"/>
      <c r="AX1502" s="24"/>
      <c r="AY1502" s="15"/>
      <c r="AZ1502" s="15"/>
      <c r="BA1502" s="15"/>
      <c r="BB1502" s="15"/>
      <c r="BC1502" s="15"/>
      <c r="BD1502" s="15"/>
      <c r="BE1502" s="15"/>
      <c r="BF1502" s="24"/>
      <c r="BG1502" s="15"/>
      <c r="BH1502" s="24"/>
      <c r="BI1502" s="15"/>
      <c r="BJ1502" s="24"/>
      <c r="BK1502" s="15"/>
      <c r="BL1502" s="24"/>
      <c r="BM1502" s="15"/>
      <c r="BN1502" s="24"/>
      <c r="BO1502" s="15"/>
      <c r="BP1502" s="24"/>
      <c r="BQ1502" s="15"/>
      <c r="BR1502" s="24"/>
      <c r="BS1502" s="15"/>
      <c r="BT1502" s="24"/>
      <c r="BU1502" s="15"/>
      <c r="BV1502" s="24"/>
      <c r="BW1502" s="15"/>
      <c r="BX1502" s="24"/>
      <c r="BY1502" s="15"/>
      <c r="BZ1502" s="24"/>
      <c r="CA1502" s="15"/>
      <c r="CB1502" s="24"/>
      <c r="CC1502" s="15"/>
      <c r="CD1502" s="24"/>
      <c r="CE1502" s="15"/>
      <c r="CF1502" s="24"/>
      <c r="CG1502" s="15"/>
      <c r="CH1502" s="25"/>
      <c r="CI1502" s="15"/>
      <c r="CJ1502" s="25"/>
      <c r="CK1502" s="15"/>
      <c r="CL1502" s="25"/>
      <c r="CM1502" s="15"/>
      <c r="CN1502" s="25"/>
      <c r="CO1502" s="15"/>
      <c r="CP1502" s="25"/>
      <c r="CQ1502" s="15"/>
      <c r="CR1502" s="25"/>
      <c r="CS1502" s="15">
        <f t="shared" si="299"/>
        <v>0</v>
      </c>
      <c r="CT1502" s="15">
        <f t="shared" si="300"/>
        <v>120</v>
      </c>
      <c r="CU1502" s="15">
        <f t="shared" si="301"/>
        <v>1</v>
      </c>
      <c r="CV1502" s="15">
        <f t="shared" si="302"/>
        <v>59</v>
      </c>
      <c r="CW1502" s="15"/>
      <c r="CX1502" s="15"/>
      <c r="CY1502" s="15">
        <f t="shared" si="303"/>
        <v>0</v>
      </c>
      <c r="CZ1502" s="15">
        <f>GG1502</f>
        <v>0</v>
      </c>
      <c r="DA1502" s="19"/>
      <c r="DB1502" s="17"/>
      <c r="DC1502" s="17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7"/>
      <c r="DQ1502" s="17">
        <v>68</v>
      </c>
      <c r="DR1502" s="17"/>
      <c r="DS1502" s="17"/>
      <c r="DT1502" s="17"/>
      <c r="DU1502" s="17"/>
      <c r="DV1502" s="17"/>
      <c r="DW1502" s="15"/>
      <c r="DX1502" s="20"/>
      <c r="DY1502" s="15"/>
      <c r="DZ1502" s="20"/>
      <c r="EA1502" s="15"/>
      <c r="EB1502" s="20"/>
      <c r="EC1502" s="15"/>
      <c r="ED1502" s="20"/>
      <c r="EE1502" s="15"/>
      <c r="EF1502" s="20"/>
      <c r="EG1502" s="15"/>
      <c r="EH1502" s="20"/>
      <c r="EI1502" s="15">
        <v>44</v>
      </c>
      <c r="EJ1502" s="20">
        <v>7</v>
      </c>
      <c r="EK1502" s="15"/>
      <c r="EL1502" s="20"/>
      <c r="EM1502" s="15"/>
      <c r="EN1502" s="20"/>
      <c r="EO1502" s="15"/>
      <c r="EP1502" s="20"/>
      <c r="EQ1502" s="17"/>
      <c r="ER1502" s="20"/>
      <c r="ES1502" s="15">
        <v>120</v>
      </c>
      <c r="ET1502" s="20">
        <v>1</v>
      </c>
      <c r="EU1502" s="15"/>
      <c r="EV1502" s="20"/>
      <c r="EW1502" s="15"/>
      <c r="EX1502" s="20"/>
      <c r="EY1502" s="15"/>
      <c r="EZ1502" s="20"/>
      <c r="FA1502" s="15"/>
      <c r="FB1502" s="20"/>
      <c r="FC1502" s="15"/>
      <c r="FD1502" s="20"/>
      <c r="FE1502" s="15"/>
      <c r="FF1502" s="20"/>
      <c r="FG1502" s="15"/>
      <c r="FH1502" s="20"/>
      <c r="FI1502" s="15"/>
      <c r="FJ1502" s="20"/>
      <c r="FK1502" s="15"/>
      <c r="FL1502" s="20"/>
      <c r="FM1502" s="15"/>
      <c r="FN1502" s="20"/>
      <c r="FO1502" s="15"/>
      <c r="FP1502" s="20"/>
      <c r="FQ1502" s="15"/>
      <c r="FR1502" s="20"/>
      <c r="FS1502" s="15"/>
      <c r="FT1502" s="20"/>
      <c r="FU1502" s="15"/>
      <c r="FV1502" s="20"/>
      <c r="FW1502" s="15"/>
      <c r="FX1502" s="20"/>
      <c r="FY1502" s="15"/>
      <c r="FZ1502" s="20"/>
      <c r="GA1502" s="15"/>
      <c r="GB1502" s="20"/>
      <c r="GC1502" s="15">
        <v>59</v>
      </c>
      <c r="GD1502" s="20">
        <v>8</v>
      </c>
      <c r="GE1502" s="15"/>
      <c r="GF1502" s="20"/>
      <c r="GG1502" s="170"/>
    </row>
    <row r="1503" spans="1:189" s="2" customFormat="1" ht="15" customHeight="1" x14ac:dyDescent="0.3">
      <c r="A1503" s="15" t="s">
        <v>2905</v>
      </c>
      <c r="B1503" s="15" t="s">
        <v>142</v>
      </c>
      <c r="C1503" s="15" t="s">
        <v>491</v>
      </c>
      <c r="D1503" s="15" t="s">
        <v>1271</v>
      </c>
      <c r="E1503" s="15" t="str">
        <f t="shared" si="297"/>
        <v>John Lim</v>
      </c>
      <c r="F1503" s="15" t="s">
        <v>135</v>
      </c>
      <c r="G1503" s="15">
        <v>999922764</v>
      </c>
      <c r="H1503" s="15">
        <f t="shared" si="298"/>
        <v>54</v>
      </c>
      <c r="I1503" s="15"/>
      <c r="J1503" s="15"/>
      <c r="K1503" s="21"/>
      <c r="L1503" s="15"/>
      <c r="M1503" s="15"/>
      <c r="N1503" s="15"/>
      <c r="O1503" s="15">
        <f t="shared" si="293"/>
        <v>0</v>
      </c>
      <c r="P1503" s="15">
        <v>0</v>
      </c>
      <c r="Q1503" s="15">
        <f t="shared" si="294"/>
        <v>1</v>
      </c>
      <c r="R1503" s="15">
        <v>0</v>
      </c>
      <c r="S1503" s="15">
        <v>0</v>
      </c>
      <c r="T1503" s="15">
        <f t="shared" si="295"/>
        <v>24</v>
      </c>
      <c r="U1503" s="15">
        <f t="shared" si="296"/>
        <v>0</v>
      </c>
      <c r="V1503" s="15"/>
      <c r="W1503" s="15"/>
      <c r="X1503" s="15"/>
      <c r="Y1503" s="15"/>
      <c r="Z1503" s="21"/>
      <c r="AA1503" s="17"/>
      <c r="AB1503" s="17"/>
      <c r="AC1503" s="17"/>
      <c r="AD1503" s="17"/>
      <c r="AE1503" s="17"/>
      <c r="AF1503" s="24"/>
      <c r="AG1503" s="17"/>
      <c r="AH1503" s="24"/>
      <c r="AI1503" s="17"/>
      <c r="AJ1503" s="24"/>
      <c r="AK1503" s="17"/>
      <c r="AL1503" s="24"/>
      <c r="AM1503" s="17"/>
      <c r="AN1503" s="24"/>
      <c r="AO1503" s="17"/>
      <c r="AP1503" s="24"/>
      <c r="AQ1503" s="17"/>
      <c r="AR1503" s="24"/>
      <c r="AS1503" s="17"/>
      <c r="AT1503" s="24"/>
      <c r="AU1503" s="17"/>
      <c r="AV1503" s="24"/>
      <c r="AW1503" s="17"/>
      <c r="AX1503" s="24"/>
      <c r="AY1503" s="17"/>
      <c r="AZ1503" s="17"/>
      <c r="BA1503" s="17"/>
      <c r="BB1503" s="24"/>
      <c r="BC1503" s="17"/>
      <c r="BD1503" s="24"/>
      <c r="BE1503" s="17"/>
      <c r="BF1503" s="24"/>
      <c r="BG1503" s="17"/>
      <c r="BH1503" s="24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24"/>
      <c r="CQ1503" s="17"/>
      <c r="CR1503" s="24"/>
      <c r="CS1503" s="15">
        <f t="shared" si="299"/>
        <v>0</v>
      </c>
      <c r="CT1503" s="15">
        <f t="shared" si="300"/>
        <v>30</v>
      </c>
      <c r="CU1503" s="15">
        <f t="shared" si="301"/>
        <v>1</v>
      </c>
      <c r="CV1503" s="15">
        <f t="shared" si="302"/>
        <v>0</v>
      </c>
      <c r="CW1503" s="15"/>
      <c r="CX1503" s="15"/>
      <c r="CY1503" s="15">
        <f t="shared" si="303"/>
        <v>0</v>
      </c>
      <c r="CZ1503" s="15">
        <f>GG1503</f>
        <v>0</v>
      </c>
      <c r="DA1503" s="20"/>
      <c r="DB1503" s="17"/>
      <c r="DC1503" s="15"/>
      <c r="DD1503" s="15"/>
      <c r="DE1503" s="15"/>
      <c r="DF1503" s="15"/>
      <c r="DG1503" s="15"/>
      <c r="DH1503" s="15"/>
      <c r="DI1503" s="15">
        <v>60</v>
      </c>
      <c r="DJ1503" s="15"/>
      <c r="DK1503" s="15"/>
      <c r="DL1503" s="15"/>
      <c r="DM1503" s="15"/>
      <c r="DN1503" s="15"/>
      <c r="DO1503" s="15"/>
      <c r="DP1503" s="17"/>
      <c r="DQ1503" s="15"/>
      <c r="DR1503" s="15"/>
      <c r="DS1503" s="15"/>
      <c r="DT1503" s="15"/>
      <c r="DU1503" s="15"/>
      <c r="DV1503" s="15"/>
      <c r="DW1503" s="15">
        <v>14</v>
      </c>
      <c r="DX1503" s="20">
        <v>1</v>
      </c>
      <c r="DY1503" s="15"/>
      <c r="DZ1503" s="20"/>
      <c r="EA1503" s="15"/>
      <c r="EB1503" s="20"/>
      <c r="EC1503" s="15">
        <v>24</v>
      </c>
      <c r="ED1503" s="20">
        <v>2</v>
      </c>
      <c r="EE1503" s="15"/>
      <c r="EF1503" s="20"/>
      <c r="EG1503" s="15"/>
      <c r="EH1503" s="20"/>
      <c r="EI1503" s="15"/>
      <c r="EJ1503" s="20"/>
      <c r="EK1503" s="15"/>
      <c r="EL1503" s="20"/>
      <c r="EM1503" s="15"/>
      <c r="EN1503" s="20"/>
      <c r="EO1503" s="15"/>
      <c r="EP1503" s="20"/>
      <c r="EQ1503" s="15"/>
      <c r="ER1503" s="20"/>
      <c r="ES1503" s="15"/>
      <c r="ET1503" s="20"/>
      <c r="EU1503" s="15"/>
      <c r="EV1503" s="20"/>
      <c r="EW1503" s="15"/>
      <c r="EX1503" s="20"/>
      <c r="EY1503" s="15"/>
      <c r="EZ1503" s="20"/>
      <c r="FA1503" s="15"/>
      <c r="FB1503" s="20"/>
      <c r="FC1503" s="15"/>
      <c r="FD1503" s="20"/>
      <c r="FE1503" s="15"/>
      <c r="FF1503" s="20"/>
      <c r="FG1503" s="15"/>
      <c r="FH1503" s="20"/>
      <c r="FI1503" s="15"/>
      <c r="FJ1503" s="20"/>
      <c r="FK1503" s="15"/>
      <c r="FL1503" s="20"/>
      <c r="FM1503" s="15"/>
      <c r="FN1503" s="20"/>
      <c r="FO1503" s="15"/>
      <c r="FP1503" s="20"/>
      <c r="FQ1503" s="15"/>
      <c r="FR1503" s="20"/>
      <c r="FS1503" s="15">
        <v>30</v>
      </c>
      <c r="FT1503" s="20">
        <v>1</v>
      </c>
      <c r="FU1503" s="15"/>
      <c r="FV1503" s="20"/>
      <c r="FW1503" s="15"/>
      <c r="FX1503" s="20"/>
      <c r="FY1503" s="15"/>
      <c r="FZ1503" s="20"/>
      <c r="GA1503" s="15"/>
      <c r="GB1503" s="20"/>
      <c r="GC1503" s="15"/>
      <c r="GD1503" s="20"/>
      <c r="GE1503" s="15"/>
      <c r="GF1503" s="20"/>
      <c r="GG1503" s="170"/>
    </row>
    <row r="1504" spans="1:189" s="2" customFormat="1" ht="15" customHeight="1" x14ac:dyDescent="0.3">
      <c r="A1504" s="15" t="s">
        <v>146</v>
      </c>
      <c r="B1504" s="15" t="s">
        <v>142</v>
      </c>
      <c r="C1504" s="15" t="s">
        <v>1276</v>
      </c>
      <c r="D1504" s="15" t="s">
        <v>1271</v>
      </c>
      <c r="E1504" s="15" t="str">
        <f t="shared" si="297"/>
        <v>Shana Lim</v>
      </c>
      <c r="F1504" s="15" t="s">
        <v>128</v>
      </c>
      <c r="G1504" s="15">
        <v>999922765</v>
      </c>
      <c r="H1504" s="15">
        <f t="shared" si="298"/>
        <v>63</v>
      </c>
      <c r="I1504" s="17"/>
      <c r="J1504" s="17"/>
      <c r="K1504" s="21"/>
      <c r="L1504" s="15"/>
      <c r="M1504" s="15"/>
      <c r="N1504" s="15"/>
      <c r="O1504" s="15">
        <f t="shared" si="293"/>
        <v>0</v>
      </c>
      <c r="P1504" s="15">
        <v>0</v>
      </c>
      <c r="Q1504" s="15">
        <f t="shared" si="294"/>
        <v>1</v>
      </c>
      <c r="R1504" s="15">
        <v>0</v>
      </c>
      <c r="S1504" s="15">
        <v>0</v>
      </c>
      <c r="T1504" s="15">
        <f t="shared" si="295"/>
        <v>18</v>
      </c>
      <c r="U1504" s="15">
        <f t="shared" si="296"/>
        <v>0</v>
      </c>
      <c r="V1504" s="15"/>
      <c r="W1504" s="15"/>
      <c r="X1504" s="15"/>
      <c r="Y1504" s="15"/>
      <c r="Z1504" s="21"/>
      <c r="AA1504" s="17"/>
      <c r="AB1504" s="17"/>
      <c r="AC1504" s="17"/>
      <c r="AD1504" s="17"/>
      <c r="AE1504" s="17"/>
      <c r="AF1504" s="24"/>
      <c r="AG1504" s="17"/>
      <c r="AH1504" s="24"/>
      <c r="AI1504" s="17"/>
      <c r="AJ1504" s="24"/>
      <c r="AK1504" s="17"/>
      <c r="AL1504" s="24"/>
      <c r="AM1504" s="17"/>
      <c r="AN1504" s="24"/>
      <c r="AO1504" s="17"/>
      <c r="AP1504" s="24"/>
      <c r="AQ1504" s="17"/>
      <c r="AR1504" s="24"/>
      <c r="AS1504" s="17"/>
      <c r="AT1504" s="24"/>
      <c r="AU1504" s="17"/>
      <c r="AV1504" s="24"/>
      <c r="AW1504" s="17"/>
      <c r="AX1504" s="24"/>
      <c r="AY1504" s="17"/>
      <c r="AZ1504" s="17"/>
      <c r="BA1504" s="17"/>
      <c r="BB1504" s="24"/>
      <c r="BC1504" s="17"/>
      <c r="BD1504" s="24"/>
      <c r="BE1504" s="17"/>
      <c r="BF1504" s="24"/>
      <c r="BG1504" s="17"/>
      <c r="BH1504" s="24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24"/>
      <c r="CQ1504" s="17"/>
      <c r="CR1504" s="24"/>
      <c r="CS1504" s="15">
        <f t="shared" si="299"/>
        <v>0</v>
      </c>
      <c r="CT1504" s="15">
        <f t="shared" si="300"/>
        <v>45</v>
      </c>
      <c r="CU1504" s="15">
        <f t="shared" si="301"/>
        <v>1</v>
      </c>
      <c r="CV1504" s="15">
        <f t="shared" si="302"/>
        <v>0</v>
      </c>
      <c r="CW1504" s="15"/>
      <c r="CX1504" s="15"/>
      <c r="CY1504" s="15">
        <f t="shared" si="303"/>
        <v>0</v>
      </c>
      <c r="CZ1504" s="15">
        <f>GG1504</f>
        <v>0</v>
      </c>
      <c r="DA1504" s="20"/>
      <c r="DB1504" s="17"/>
      <c r="DC1504" s="15"/>
      <c r="DD1504" s="15"/>
      <c r="DE1504" s="15"/>
      <c r="DF1504" s="15"/>
      <c r="DG1504" s="15"/>
      <c r="DH1504" s="15"/>
      <c r="DI1504" s="15">
        <v>60</v>
      </c>
      <c r="DJ1504" s="15"/>
      <c r="DK1504" s="15"/>
      <c r="DL1504" s="15"/>
      <c r="DM1504" s="15"/>
      <c r="DN1504" s="15"/>
      <c r="DO1504" s="15"/>
      <c r="DP1504" s="17"/>
      <c r="DQ1504" s="15"/>
      <c r="DR1504" s="15"/>
      <c r="DS1504" s="15"/>
      <c r="DT1504" s="15"/>
      <c r="DU1504" s="15"/>
      <c r="DV1504" s="15"/>
      <c r="DW1504" s="15">
        <v>14</v>
      </c>
      <c r="DX1504" s="20">
        <v>1</v>
      </c>
      <c r="DY1504" s="15"/>
      <c r="DZ1504" s="20"/>
      <c r="EA1504" s="15"/>
      <c r="EB1504" s="20"/>
      <c r="EC1504" s="15">
        <v>18</v>
      </c>
      <c r="ED1504" s="20">
        <v>3</v>
      </c>
      <c r="EE1504" s="15"/>
      <c r="EF1504" s="20"/>
      <c r="EG1504" s="15"/>
      <c r="EH1504" s="20"/>
      <c r="EI1504" s="15"/>
      <c r="EJ1504" s="20"/>
      <c r="EK1504" s="15"/>
      <c r="EL1504" s="20"/>
      <c r="EM1504" s="15"/>
      <c r="EN1504" s="20"/>
      <c r="EO1504" s="15"/>
      <c r="EP1504" s="20"/>
      <c r="EQ1504" s="15"/>
      <c r="ER1504" s="20"/>
      <c r="ES1504" s="15"/>
      <c r="ET1504" s="20"/>
      <c r="EU1504" s="15"/>
      <c r="EV1504" s="20"/>
      <c r="EW1504" s="15"/>
      <c r="EX1504" s="20"/>
      <c r="EY1504" s="15"/>
      <c r="EZ1504" s="20"/>
      <c r="FA1504" s="15"/>
      <c r="FB1504" s="20"/>
      <c r="FC1504" s="15"/>
      <c r="FD1504" s="20"/>
      <c r="FE1504" s="15"/>
      <c r="FF1504" s="20"/>
      <c r="FG1504" s="15"/>
      <c r="FH1504" s="20"/>
      <c r="FI1504" s="15"/>
      <c r="FJ1504" s="20"/>
      <c r="FK1504" s="15"/>
      <c r="FL1504" s="20"/>
      <c r="FM1504" s="15"/>
      <c r="FN1504" s="20"/>
      <c r="FO1504" s="15"/>
      <c r="FP1504" s="20"/>
      <c r="FQ1504" s="15"/>
      <c r="FR1504" s="20"/>
      <c r="FS1504" s="15">
        <v>45</v>
      </c>
      <c r="FT1504" s="20">
        <v>2</v>
      </c>
      <c r="FU1504" s="15"/>
      <c r="FV1504" s="20"/>
      <c r="FW1504" s="15"/>
      <c r="FX1504" s="20"/>
      <c r="FY1504" s="15"/>
      <c r="FZ1504" s="20"/>
      <c r="GA1504" s="15"/>
      <c r="GB1504" s="20"/>
      <c r="GC1504" s="15"/>
      <c r="GD1504" s="20"/>
      <c r="GE1504" s="15"/>
      <c r="GF1504" s="20"/>
      <c r="GG1504" s="170"/>
    </row>
    <row r="1505" spans="1:189" s="2" customFormat="1" ht="15" customHeight="1" x14ac:dyDescent="0.3">
      <c r="A1505" s="83" t="s">
        <v>130</v>
      </c>
      <c r="B1505" s="83" t="s">
        <v>142</v>
      </c>
      <c r="C1505" s="83" t="s">
        <v>2570</v>
      </c>
      <c r="D1505" s="84" t="s">
        <v>1682</v>
      </c>
      <c r="E1505" s="15" t="str">
        <f t="shared" si="297"/>
        <v>Eathan Schmidt</v>
      </c>
      <c r="F1505" s="83" t="s">
        <v>135</v>
      </c>
      <c r="G1505" s="83">
        <v>999922775</v>
      </c>
      <c r="H1505" s="15">
        <f t="shared" si="298"/>
        <v>45</v>
      </c>
      <c r="I1505" s="15"/>
      <c r="J1505" s="15"/>
      <c r="K1505" s="16"/>
      <c r="L1505" s="15"/>
      <c r="M1505" s="15"/>
      <c r="N1505" s="15"/>
      <c r="O1505" s="15">
        <f t="shared" si="293"/>
        <v>0</v>
      </c>
      <c r="P1505" s="15">
        <v>0</v>
      </c>
      <c r="Q1505" s="15">
        <f t="shared" si="294"/>
        <v>0</v>
      </c>
      <c r="R1505" s="15">
        <v>0</v>
      </c>
      <c r="S1505" s="15">
        <v>0</v>
      </c>
      <c r="T1505" s="15">
        <f t="shared" si="295"/>
        <v>0</v>
      </c>
      <c r="U1505" s="15">
        <f t="shared" si="296"/>
        <v>0</v>
      </c>
      <c r="V1505" s="15"/>
      <c r="W1505" s="15"/>
      <c r="X1505" s="15"/>
      <c r="Y1505" s="15"/>
      <c r="Z1505" s="16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>
        <f t="shared" si="299"/>
        <v>0</v>
      </c>
      <c r="CT1505" s="15">
        <f t="shared" si="300"/>
        <v>45</v>
      </c>
      <c r="CU1505" s="15">
        <f t="shared" si="301"/>
        <v>1</v>
      </c>
      <c r="CV1505" s="15">
        <f t="shared" si="302"/>
        <v>0</v>
      </c>
      <c r="CW1505" s="15"/>
      <c r="CX1505" s="15"/>
      <c r="CY1505" s="15">
        <f t="shared" si="303"/>
        <v>0</v>
      </c>
      <c r="CZ1505" s="15">
        <f>GG1505</f>
        <v>0</v>
      </c>
      <c r="DA1505" s="16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20"/>
      <c r="DY1505" s="15"/>
      <c r="DZ1505" s="20"/>
      <c r="EA1505" s="15"/>
      <c r="EB1505" s="20"/>
      <c r="EC1505" s="15"/>
      <c r="ED1505" s="20"/>
      <c r="EE1505" s="15"/>
      <c r="EF1505" s="20"/>
      <c r="EG1505" s="15"/>
      <c r="EH1505" s="20"/>
      <c r="EI1505" s="15"/>
      <c r="EJ1505" s="20"/>
      <c r="EK1505" s="15"/>
      <c r="EL1505" s="20"/>
      <c r="EM1505" s="15"/>
      <c r="EN1505" s="20"/>
      <c r="EO1505" s="15"/>
      <c r="EP1505" s="20"/>
      <c r="EQ1505" s="15"/>
      <c r="ER1505" s="20"/>
      <c r="ES1505" s="15">
        <v>45</v>
      </c>
      <c r="ET1505" s="20">
        <v>2</v>
      </c>
      <c r="EU1505" s="15"/>
      <c r="EV1505" s="20"/>
      <c r="EW1505" s="15"/>
      <c r="EX1505" s="20"/>
      <c r="EY1505" s="15"/>
      <c r="EZ1505" s="20"/>
      <c r="FA1505" s="15"/>
      <c r="FB1505" s="20"/>
      <c r="FC1505" s="15"/>
      <c r="FD1505" s="20"/>
      <c r="FE1505" s="15"/>
      <c r="FF1505" s="20"/>
      <c r="FG1505" s="15"/>
      <c r="FH1505" s="20"/>
      <c r="FI1505" s="15"/>
      <c r="FJ1505" s="20"/>
      <c r="FK1505" s="15"/>
      <c r="FL1505" s="20"/>
      <c r="FM1505" s="15"/>
      <c r="FN1505" s="20"/>
      <c r="FO1505" s="15"/>
      <c r="FP1505" s="20"/>
      <c r="FQ1505" s="15"/>
      <c r="FR1505" s="20"/>
      <c r="FS1505" s="15"/>
      <c r="FT1505" s="20"/>
      <c r="FU1505" s="15"/>
      <c r="FV1505" s="20"/>
      <c r="FW1505" s="15"/>
      <c r="FX1505" s="20"/>
      <c r="FY1505" s="15"/>
      <c r="FZ1505" s="20"/>
      <c r="GA1505" s="15"/>
      <c r="GB1505" s="20"/>
      <c r="GC1505" s="15"/>
      <c r="GD1505" s="20"/>
      <c r="GE1505" s="15"/>
      <c r="GF1505" s="20"/>
      <c r="GG1505" s="170"/>
    </row>
    <row r="1506" spans="1:189" s="2" customFormat="1" ht="15" customHeight="1" x14ac:dyDescent="0.3">
      <c r="A1506" s="17" t="s">
        <v>2903</v>
      </c>
      <c r="B1506" s="17" t="s">
        <v>138</v>
      </c>
      <c r="C1506" s="17" t="s">
        <v>899</v>
      </c>
      <c r="D1506" s="17" t="s">
        <v>3422</v>
      </c>
      <c r="E1506" s="15" t="str">
        <f t="shared" si="297"/>
        <v>Sierra Cowher</v>
      </c>
      <c r="F1506" s="17" t="s">
        <v>128</v>
      </c>
      <c r="G1506" s="17">
        <v>999922776</v>
      </c>
      <c r="H1506" s="15">
        <f t="shared" si="298"/>
        <v>38</v>
      </c>
      <c r="I1506" s="15"/>
      <c r="J1506" s="15"/>
      <c r="K1506" s="16"/>
      <c r="L1506" s="15"/>
      <c r="M1506" s="15"/>
      <c r="N1506" s="15"/>
      <c r="O1506" s="15">
        <f t="shared" si="293"/>
        <v>0</v>
      </c>
      <c r="P1506" s="15">
        <v>0</v>
      </c>
      <c r="Q1506" s="15">
        <f t="shared" si="294"/>
        <v>0</v>
      </c>
      <c r="R1506" s="15">
        <v>0</v>
      </c>
      <c r="S1506" s="15">
        <v>0</v>
      </c>
      <c r="T1506" s="15">
        <f t="shared" si="295"/>
        <v>0</v>
      </c>
      <c r="U1506" s="15">
        <f t="shared" si="296"/>
        <v>0</v>
      </c>
      <c r="V1506" s="15"/>
      <c r="W1506" s="15"/>
      <c r="X1506" s="15"/>
      <c r="Y1506" s="15"/>
      <c r="Z1506" s="16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>
        <f t="shared" si="299"/>
        <v>38</v>
      </c>
      <c r="CT1506" s="15">
        <f t="shared" si="300"/>
        <v>0</v>
      </c>
      <c r="CU1506" s="15">
        <f t="shared" si="301"/>
        <v>0</v>
      </c>
      <c r="CV1506" s="15">
        <f t="shared" si="302"/>
        <v>0</v>
      </c>
      <c r="CW1506" s="15"/>
      <c r="CX1506" s="15"/>
      <c r="CY1506" s="15">
        <f t="shared" si="303"/>
        <v>0</v>
      </c>
      <c r="CZ1506" s="15">
        <f>GG1506</f>
        <v>0</v>
      </c>
      <c r="DA1506" s="16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20"/>
      <c r="DY1506" s="15"/>
      <c r="DZ1506" s="20"/>
      <c r="EA1506" s="15"/>
      <c r="EB1506" s="20"/>
      <c r="EC1506" s="15"/>
      <c r="ED1506" s="20"/>
      <c r="EE1506" s="15"/>
      <c r="EF1506" s="20"/>
      <c r="EG1506" s="15"/>
      <c r="EH1506" s="20"/>
      <c r="EI1506" s="15"/>
      <c r="EJ1506" s="20"/>
      <c r="EK1506" s="15"/>
      <c r="EL1506" s="20"/>
      <c r="EM1506" s="15"/>
      <c r="EN1506" s="20"/>
      <c r="EO1506" s="15"/>
      <c r="EP1506" s="20"/>
      <c r="EQ1506" s="15"/>
      <c r="ER1506" s="20"/>
      <c r="ES1506" s="15"/>
      <c r="ET1506" s="20"/>
      <c r="EU1506" s="15"/>
      <c r="EV1506" s="20"/>
      <c r="EW1506" s="15"/>
      <c r="EX1506" s="20"/>
      <c r="EY1506" s="15"/>
      <c r="EZ1506" s="20"/>
      <c r="FA1506" s="15"/>
      <c r="FB1506" s="20"/>
      <c r="FC1506" s="15"/>
      <c r="FD1506" s="20"/>
      <c r="FE1506" s="15">
        <v>38</v>
      </c>
      <c r="FF1506" s="20" t="s">
        <v>129</v>
      </c>
      <c r="FG1506" s="15"/>
      <c r="FH1506" s="20"/>
      <c r="FI1506" s="15"/>
      <c r="FJ1506" s="20"/>
      <c r="FK1506" s="15"/>
      <c r="FL1506" s="20"/>
      <c r="FM1506" s="15"/>
      <c r="FN1506" s="20"/>
      <c r="FO1506" s="15"/>
      <c r="FP1506" s="20"/>
      <c r="FQ1506" s="15"/>
      <c r="FR1506" s="20"/>
      <c r="FS1506" s="15"/>
      <c r="FT1506" s="20"/>
      <c r="FU1506" s="15"/>
      <c r="FV1506" s="20"/>
      <c r="FW1506" s="15"/>
      <c r="FX1506" s="20"/>
      <c r="FY1506" s="15"/>
      <c r="FZ1506" s="20"/>
      <c r="GA1506" s="15"/>
      <c r="GB1506" s="20"/>
      <c r="GC1506" s="15"/>
      <c r="GD1506" s="20"/>
      <c r="GE1506" s="15"/>
      <c r="GF1506" s="20"/>
      <c r="GG1506" s="170"/>
    </row>
    <row r="1507" spans="1:189" s="2" customFormat="1" ht="15" customHeight="1" x14ac:dyDescent="0.3">
      <c r="A1507" s="17" t="s">
        <v>2903</v>
      </c>
      <c r="B1507" s="17" t="s">
        <v>134</v>
      </c>
      <c r="C1507" s="17" t="s">
        <v>374</v>
      </c>
      <c r="D1507" s="17" t="s">
        <v>1717</v>
      </c>
      <c r="E1507" s="15" t="str">
        <f t="shared" si="297"/>
        <v>Sean Shi</v>
      </c>
      <c r="F1507" s="17" t="s">
        <v>135</v>
      </c>
      <c r="G1507" s="17">
        <v>999922781</v>
      </c>
      <c r="H1507" s="15">
        <f t="shared" si="298"/>
        <v>38</v>
      </c>
      <c r="I1507" s="15"/>
      <c r="J1507" s="15"/>
      <c r="K1507" s="16"/>
      <c r="L1507" s="15"/>
      <c r="M1507" s="15"/>
      <c r="N1507" s="15"/>
      <c r="O1507" s="15">
        <f t="shared" si="293"/>
        <v>0</v>
      </c>
      <c r="P1507" s="15">
        <v>0</v>
      </c>
      <c r="Q1507" s="15">
        <f t="shared" si="294"/>
        <v>0</v>
      </c>
      <c r="R1507" s="15">
        <v>0</v>
      </c>
      <c r="S1507" s="15">
        <v>0</v>
      </c>
      <c r="T1507" s="15">
        <f t="shared" si="295"/>
        <v>0</v>
      </c>
      <c r="U1507" s="15">
        <f t="shared" si="296"/>
        <v>0</v>
      </c>
      <c r="V1507" s="15"/>
      <c r="W1507" s="15"/>
      <c r="X1507" s="15"/>
      <c r="Y1507" s="15"/>
      <c r="Z1507" s="16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>
        <f t="shared" si="299"/>
        <v>38</v>
      </c>
      <c r="CT1507" s="15">
        <f t="shared" si="300"/>
        <v>0</v>
      </c>
      <c r="CU1507" s="15">
        <f t="shared" si="301"/>
        <v>0</v>
      </c>
      <c r="CV1507" s="15">
        <f t="shared" si="302"/>
        <v>0</v>
      </c>
      <c r="CW1507" s="15"/>
      <c r="CX1507" s="15"/>
      <c r="CY1507" s="15">
        <f t="shared" si="303"/>
        <v>0</v>
      </c>
      <c r="CZ1507" s="15">
        <f>GG1507</f>
        <v>0</v>
      </c>
      <c r="DA1507" s="16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20"/>
      <c r="DY1507" s="15"/>
      <c r="DZ1507" s="20"/>
      <c r="EA1507" s="15"/>
      <c r="EB1507" s="20"/>
      <c r="EC1507" s="15"/>
      <c r="ED1507" s="20"/>
      <c r="EE1507" s="15"/>
      <c r="EF1507" s="20"/>
      <c r="EG1507" s="15"/>
      <c r="EH1507" s="20"/>
      <c r="EI1507" s="15"/>
      <c r="EJ1507" s="20"/>
      <c r="EK1507" s="15"/>
      <c r="EL1507" s="20"/>
      <c r="EM1507" s="15"/>
      <c r="EN1507" s="20"/>
      <c r="EO1507" s="15"/>
      <c r="EP1507" s="20"/>
      <c r="EQ1507" s="15"/>
      <c r="ER1507" s="20"/>
      <c r="ES1507" s="15"/>
      <c r="ET1507" s="20"/>
      <c r="EU1507" s="15"/>
      <c r="EV1507" s="20"/>
      <c r="EW1507" s="15"/>
      <c r="EX1507" s="20"/>
      <c r="EY1507" s="15"/>
      <c r="EZ1507" s="20"/>
      <c r="FA1507" s="15"/>
      <c r="FB1507" s="20"/>
      <c r="FC1507" s="15"/>
      <c r="FD1507" s="20"/>
      <c r="FE1507" s="15">
        <v>38</v>
      </c>
      <c r="FF1507" s="20" t="s">
        <v>129</v>
      </c>
      <c r="FG1507" s="15"/>
      <c r="FH1507" s="20"/>
      <c r="FI1507" s="15"/>
      <c r="FJ1507" s="20"/>
      <c r="FK1507" s="15"/>
      <c r="FL1507" s="20"/>
      <c r="FM1507" s="15"/>
      <c r="FN1507" s="20"/>
      <c r="FO1507" s="15"/>
      <c r="FP1507" s="20"/>
      <c r="FQ1507" s="15"/>
      <c r="FR1507" s="20"/>
      <c r="FS1507" s="15"/>
      <c r="FT1507" s="20"/>
      <c r="FU1507" s="15"/>
      <c r="FV1507" s="20"/>
      <c r="FW1507" s="15"/>
      <c r="FX1507" s="20"/>
      <c r="FY1507" s="15"/>
      <c r="FZ1507" s="20"/>
      <c r="GA1507" s="15"/>
      <c r="GB1507" s="20"/>
      <c r="GC1507" s="15"/>
      <c r="GD1507" s="20"/>
      <c r="GE1507" s="15"/>
      <c r="GF1507" s="20"/>
      <c r="GG1507" s="170"/>
    </row>
    <row r="1508" spans="1:189" s="2" customFormat="1" ht="15" customHeight="1" x14ac:dyDescent="0.3">
      <c r="A1508" s="15" t="s">
        <v>146</v>
      </c>
      <c r="B1508" s="15" t="s">
        <v>140</v>
      </c>
      <c r="C1508" s="15" t="s">
        <v>2922</v>
      </c>
      <c r="D1508" s="15" t="s">
        <v>2923</v>
      </c>
      <c r="E1508" s="15" t="str">
        <f t="shared" si="297"/>
        <v>Dresden Coyle</v>
      </c>
      <c r="F1508" s="15" t="s">
        <v>135</v>
      </c>
      <c r="G1508" s="15">
        <v>999922783</v>
      </c>
      <c r="H1508" s="15">
        <f t="shared" si="298"/>
        <v>30</v>
      </c>
      <c r="I1508" s="15"/>
      <c r="J1508" s="15"/>
      <c r="K1508" s="16"/>
      <c r="L1508" s="15"/>
      <c r="M1508" s="15"/>
      <c r="N1508" s="15"/>
      <c r="O1508" s="15">
        <f t="shared" si="293"/>
        <v>0</v>
      </c>
      <c r="P1508" s="15">
        <v>0</v>
      </c>
      <c r="Q1508" s="15">
        <f t="shared" si="294"/>
        <v>0</v>
      </c>
      <c r="R1508" s="15">
        <v>0</v>
      </c>
      <c r="S1508" s="15">
        <v>0</v>
      </c>
      <c r="T1508" s="15">
        <f t="shared" si="295"/>
        <v>0</v>
      </c>
      <c r="U1508" s="15">
        <f t="shared" si="296"/>
        <v>0</v>
      </c>
      <c r="V1508" s="15"/>
      <c r="W1508" s="15"/>
      <c r="X1508" s="15"/>
      <c r="Y1508" s="15"/>
      <c r="Z1508" s="16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>
        <f t="shared" si="299"/>
        <v>0</v>
      </c>
      <c r="CT1508" s="15">
        <f t="shared" si="300"/>
        <v>30</v>
      </c>
      <c r="CU1508" s="15">
        <f t="shared" si="301"/>
        <v>1</v>
      </c>
      <c r="CV1508" s="15">
        <f t="shared" si="302"/>
        <v>0</v>
      </c>
      <c r="CW1508" s="15"/>
      <c r="CX1508" s="15"/>
      <c r="CY1508" s="15">
        <f t="shared" si="303"/>
        <v>0</v>
      </c>
      <c r="CZ1508" s="15">
        <f>GG1508</f>
        <v>0</v>
      </c>
      <c r="DA1508" s="16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20"/>
      <c r="DY1508" s="15"/>
      <c r="DZ1508" s="20"/>
      <c r="EA1508" s="15"/>
      <c r="EB1508" s="20"/>
      <c r="EC1508" s="15"/>
      <c r="ED1508" s="20"/>
      <c r="EE1508" s="15"/>
      <c r="EF1508" s="20"/>
      <c r="EG1508" s="15"/>
      <c r="EH1508" s="20"/>
      <c r="EI1508" s="15"/>
      <c r="EJ1508" s="20"/>
      <c r="EK1508" s="15"/>
      <c r="EL1508" s="20"/>
      <c r="EM1508" s="15"/>
      <c r="EN1508" s="20"/>
      <c r="EO1508" s="15"/>
      <c r="EP1508" s="20"/>
      <c r="EQ1508" s="15">
        <v>30</v>
      </c>
      <c r="ER1508" s="20">
        <v>1</v>
      </c>
      <c r="ES1508" s="15"/>
      <c r="ET1508" s="20"/>
      <c r="EU1508" s="15"/>
      <c r="EV1508" s="20"/>
      <c r="EW1508" s="15"/>
      <c r="EX1508" s="20"/>
      <c r="EY1508" s="15"/>
      <c r="EZ1508" s="20"/>
      <c r="FA1508" s="15"/>
      <c r="FB1508" s="20"/>
      <c r="FC1508" s="15"/>
      <c r="FD1508" s="20"/>
      <c r="FE1508" s="15"/>
      <c r="FF1508" s="20"/>
      <c r="FG1508" s="15"/>
      <c r="FH1508" s="20"/>
      <c r="FI1508" s="15"/>
      <c r="FJ1508" s="20"/>
      <c r="FK1508" s="15"/>
      <c r="FL1508" s="20"/>
      <c r="FM1508" s="15"/>
      <c r="FN1508" s="20"/>
      <c r="FO1508" s="15"/>
      <c r="FP1508" s="20"/>
      <c r="FQ1508" s="15"/>
      <c r="FR1508" s="20"/>
      <c r="FS1508" s="15"/>
      <c r="FT1508" s="20"/>
      <c r="FU1508" s="15"/>
      <c r="FV1508" s="20"/>
      <c r="FW1508" s="15"/>
      <c r="FX1508" s="20"/>
      <c r="FY1508" s="15"/>
      <c r="FZ1508" s="20"/>
      <c r="GA1508" s="15"/>
      <c r="GB1508" s="20"/>
      <c r="GC1508" s="15"/>
      <c r="GD1508" s="20"/>
      <c r="GE1508" s="15"/>
      <c r="GF1508" s="20"/>
      <c r="GG1508" s="170"/>
    </row>
    <row r="1509" spans="1:189" s="2" customFormat="1" ht="15" customHeight="1" x14ac:dyDescent="0.3">
      <c r="A1509" s="83" t="s">
        <v>133</v>
      </c>
      <c r="B1509" s="83" t="s">
        <v>140</v>
      </c>
      <c r="C1509" s="83" t="s">
        <v>372</v>
      </c>
      <c r="D1509" s="84" t="s">
        <v>2573</v>
      </c>
      <c r="E1509" s="15" t="str">
        <f t="shared" si="297"/>
        <v>Cameron McCallum</v>
      </c>
      <c r="F1509" s="83" t="s">
        <v>135</v>
      </c>
      <c r="G1509" s="83">
        <v>999922784</v>
      </c>
      <c r="H1509" s="15">
        <f t="shared" si="298"/>
        <v>30</v>
      </c>
      <c r="I1509" s="15"/>
      <c r="J1509" s="15"/>
      <c r="K1509" s="16"/>
      <c r="L1509" s="15"/>
      <c r="M1509" s="15"/>
      <c r="N1509" s="15"/>
      <c r="O1509" s="15">
        <f t="shared" si="293"/>
        <v>0</v>
      </c>
      <c r="P1509" s="15">
        <v>0</v>
      </c>
      <c r="Q1509" s="15">
        <f t="shared" si="294"/>
        <v>0</v>
      </c>
      <c r="R1509" s="15">
        <v>0</v>
      </c>
      <c r="S1509" s="15">
        <v>0</v>
      </c>
      <c r="T1509" s="15">
        <f t="shared" si="295"/>
        <v>0</v>
      </c>
      <c r="U1509" s="15">
        <f t="shared" si="296"/>
        <v>0</v>
      </c>
      <c r="V1509" s="15"/>
      <c r="W1509" s="15"/>
      <c r="X1509" s="15"/>
      <c r="Y1509" s="15"/>
      <c r="Z1509" s="16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>
        <f t="shared" si="299"/>
        <v>0</v>
      </c>
      <c r="CT1509" s="15">
        <f t="shared" si="300"/>
        <v>30</v>
      </c>
      <c r="CU1509" s="15">
        <f t="shared" si="301"/>
        <v>1</v>
      </c>
      <c r="CV1509" s="15">
        <f t="shared" si="302"/>
        <v>0</v>
      </c>
      <c r="CW1509" s="15"/>
      <c r="CX1509" s="15"/>
      <c r="CY1509" s="15">
        <f t="shared" si="303"/>
        <v>0</v>
      </c>
      <c r="CZ1509" s="15">
        <f>GG1509</f>
        <v>0</v>
      </c>
      <c r="DA1509" s="16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20"/>
      <c r="DY1509" s="15"/>
      <c r="DZ1509" s="20"/>
      <c r="EA1509" s="15"/>
      <c r="EB1509" s="20"/>
      <c r="EC1509" s="15"/>
      <c r="ED1509" s="20"/>
      <c r="EE1509" s="15"/>
      <c r="EF1509" s="20"/>
      <c r="EG1509" s="15"/>
      <c r="EH1509" s="20"/>
      <c r="EI1509" s="15"/>
      <c r="EJ1509" s="20"/>
      <c r="EK1509" s="15"/>
      <c r="EL1509" s="20"/>
      <c r="EM1509" s="15"/>
      <c r="EN1509" s="20"/>
      <c r="EO1509" s="15"/>
      <c r="EP1509" s="20"/>
      <c r="EQ1509" s="15"/>
      <c r="ER1509" s="20"/>
      <c r="ES1509" s="15">
        <v>30</v>
      </c>
      <c r="ET1509" s="20">
        <v>1</v>
      </c>
      <c r="EU1509" s="15"/>
      <c r="EV1509" s="20"/>
      <c r="EW1509" s="15"/>
      <c r="EX1509" s="20"/>
      <c r="EY1509" s="15"/>
      <c r="EZ1509" s="20"/>
      <c r="FA1509" s="15"/>
      <c r="FB1509" s="20"/>
      <c r="FC1509" s="15"/>
      <c r="FD1509" s="20"/>
      <c r="FE1509" s="15"/>
      <c r="FF1509" s="20"/>
      <c r="FG1509" s="15"/>
      <c r="FH1509" s="20"/>
      <c r="FI1509" s="15"/>
      <c r="FJ1509" s="20"/>
      <c r="FK1509" s="15"/>
      <c r="FL1509" s="20"/>
      <c r="FM1509" s="15"/>
      <c r="FN1509" s="20"/>
      <c r="FO1509" s="15"/>
      <c r="FP1509" s="20"/>
      <c r="FQ1509" s="15"/>
      <c r="FR1509" s="20"/>
      <c r="FS1509" s="15"/>
      <c r="FT1509" s="20"/>
      <c r="FU1509" s="15"/>
      <c r="FV1509" s="20"/>
      <c r="FW1509" s="15"/>
      <c r="FX1509" s="20"/>
      <c r="FY1509" s="15"/>
      <c r="FZ1509" s="20"/>
      <c r="GA1509" s="15"/>
      <c r="GB1509" s="20"/>
      <c r="GC1509" s="15"/>
      <c r="GD1509" s="20"/>
      <c r="GE1509" s="15"/>
      <c r="GF1509" s="20"/>
      <c r="GG1509" s="170"/>
    </row>
    <row r="1510" spans="1:189" s="2" customFormat="1" ht="15" customHeight="1" x14ac:dyDescent="0.3">
      <c r="A1510" s="15" t="s">
        <v>146</v>
      </c>
      <c r="B1510" s="15" t="s">
        <v>134</v>
      </c>
      <c r="C1510" s="15" t="s">
        <v>351</v>
      </c>
      <c r="D1510" s="15" t="s">
        <v>1106</v>
      </c>
      <c r="E1510" s="15" t="str">
        <f t="shared" si="297"/>
        <v>Aria Kim</v>
      </c>
      <c r="F1510" s="15" t="s">
        <v>128</v>
      </c>
      <c r="G1510" s="15">
        <v>999922790</v>
      </c>
      <c r="H1510" s="15">
        <f t="shared" si="298"/>
        <v>71</v>
      </c>
      <c r="I1510" s="15"/>
      <c r="J1510" s="15"/>
      <c r="K1510" s="16"/>
      <c r="L1510" s="15"/>
      <c r="M1510" s="15"/>
      <c r="N1510" s="15"/>
      <c r="O1510" s="15">
        <f t="shared" si="293"/>
        <v>0</v>
      </c>
      <c r="P1510" s="15">
        <v>0</v>
      </c>
      <c r="Q1510" s="15">
        <f t="shared" si="294"/>
        <v>0</v>
      </c>
      <c r="R1510" s="15">
        <v>0</v>
      </c>
      <c r="S1510" s="15">
        <v>0</v>
      </c>
      <c r="T1510" s="15">
        <f t="shared" si="295"/>
        <v>0</v>
      </c>
      <c r="U1510" s="15">
        <f t="shared" si="296"/>
        <v>0</v>
      </c>
      <c r="V1510" s="15"/>
      <c r="W1510" s="15"/>
      <c r="X1510" s="15"/>
      <c r="Y1510" s="15"/>
      <c r="Z1510" s="16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>
        <f t="shared" si="299"/>
        <v>0</v>
      </c>
      <c r="CT1510" s="15">
        <f t="shared" si="300"/>
        <v>0</v>
      </c>
      <c r="CU1510" s="15">
        <f t="shared" si="301"/>
        <v>0</v>
      </c>
      <c r="CV1510" s="15">
        <f t="shared" si="302"/>
        <v>71</v>
      </c>
      <c r="CW1510" s="15"/>
      <c r="CX1510" s="15"/>
      <c r="CY1510" s="15">
        <f t="shared" si="303"/>
        <v>0</v>
      </c>
      <c r="CZ1510" s="15">
        <f>GG1510</f>
        <v>0</v>
      </c>
      <c r="DA1510" s="16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20"/>
      <c r="DY1510" s="15"/>
      <c r="DZ1510" s="20"/>
      <c r="EA1510" s="15"/>
      <c r="EB1510" s="20"/>
      <c r="EC1510" s="15"/>
      <c r="ED1510" s="20"/>
      <c r="EE1510" s="15"/>
      <c r="EF1510" s="20"/>
      <c r="EG1510" s="15"/>
      <c r="EH1510" s="20"/>
      <c r="EI1510" s="15"/>
      <c r="EJ1510" s="20"/>
      <c r="EK1510" s="15"/>
      <c r="EL1510" s="20"/>
      <c r="EM1510" s="15"/>
      <c r="EN1510" s="20"/>
      <c r="EO1510" s="15"/>
      <c r="EP1510" s="20"/>
      <c r="EQ1510" s="15"/>
      <c r="ER1510" s="20"/>
      <c r="ES1510" s="15"/>
      <c r="ET1510" s="20"/>
      <c r="EU1510" s="15"/>
      <c r="EV1510" s="20"/>
      <c r="EW1510" s="15"/>
      <c r="EX1510" s="20"/>
      <c r="EY1510" s="15"/>
      <c r="EZ1510" s="16"/>
      <c r="FA1510" s="15"/>
      <c r="FB1510" s="20"/>
      <c r="FC1510" s="15"/>
      <c r="FD1510" s="16"/>
      <c r="FE1510" s="15"/>
      <c r="FF1510" s="16"/>
      <c r="FG1510" s="15"/>
      <c r="FH1510" s="16"/>
      <c r="FI1510" s="15"/>
      <c r="FJ1510" s="16"/>
      <c r="FK1510" s="15"/>
      <c r="FL1510" s="16"/>
      <c r="FM1510" s="15"/>
      <c r="FN1510" s="16"/>
      <c r="FO1510" s="15"/>
      <c r="FP1510" s="20"/>
      <c r="FQ1510" s="15"/>
      <c r="FR1510" s="16"/>
      <c r="FS1510" s="15"/>
      <c r="FT1510" s="16"/>
      <c r="FU1510" s="15"/>
      <c r="FV1510" s="16"/>
      <c r="FW1510" s="15"/>
      <c r="FX1510" s="16"/>
      <c r="FY1510" s="15"/>
      <c r="FZ1510" s="16"/>
      <c r="GA1510" s="15"/>
      <c r="GB1510" s="16"/>
      <c r="GC1510" s="15">
        <v>71</v>
      </c>
      <c r="GD1510" s="20">
        <v>5</v>
      </c>
      <c r="GE1510" s="15"/>
      <c r="GF1510" s="20"/>
      <c r="GG1510" s="170"/>
    </row>
    <row r="1511" spans="1:189" s="2" customFormat="1" ht="15" customHeight="1" x14ac:dyDescent="0.3">
      <c r="A1511" s="84" t="s">
        <v>130</v>
      </c>
      <c r="B1511" s="84" t="s">
        <v>126</v>
      </c>
      <c r="C1511" s="84" t="s">
        <v>2577</v>
      </c>
      <c r="D1511" s="84" t="s">
        <v>2578</v>
      </c>
      <c r="E1511" s="15" t="str">
        <f t="shared" si="297"/>
        <v>Annabella  Spagna</v>
      </c>
      <c r="F1511" s="84" t="s">
        <v>128</v>
      </c>
      <c r="G1511" s="84">
        <v>999922791</v>
      </c>
      <c r="H1511" s="15">
        <f t="shared" si="298"/>
        <v>45</v>
      </c>
      <c r="I1511" s="15"/>
      <c r="J1511" s="15"/>
      <c r="K1511" s="16"/>
      <c r="L1511" s="15"/>
      <c r="M1511" s="15"/>
      <c r="N1511" s="15"/>
      <c r="O1511" s="15">
        <f t="shared" si="293"/>
        <v>0</v>
      </c>
      <c r="P1511" s="15">
        <v>0</v>
      </c>
      <c r="Q1511" s="15">
        <f t="shared" si="294"/>
        <v>0</v>
      </c>
      <c r="R1511" s="15">
        <v>0</v>
      </c>
      <c r="S1511" s="15">
        <v>0</v>
      </c>
      <c r="T1511" s="15">
        <f t="shared" si="295"/>
        <v>0</v>
      </c>
      <c r="U1511" s="15">
        <f t="shared" si="296"/>
        <v>0</v>
      </c>
      <c r="V1511" s="15"/>
      <c r="W1511" s="15"/>
      <c r="X1511" s="15"/>
      <c r="Y1511" s="15"/>
      <c r="Z1511" s="16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>
        <f t="shared" si="299"/>
        <v>0</v>
      </c>
      <c r="CT1511" s="15">
        <f t="shared" si="300"/>
        <v>45</v>
      </c>
      <c r="CU1511" s="15">
        <f t="shared" si="301"/>
        <v>1</v>
      </c>
      <c r="CV1511" s="15">
        <f t="shared" si="302"/>
        <v>0</v>
      </c>
      <c r="CW1511" s="15"/>
      <c r="CX1511" s="15"/>
      <c r="CY1511" s="15">
        <f t="shared" si="303"/>
        <v>0</v>
      </c>
      <c r="CZ1511" s="15">
        <f>GG1511</f>
        <v>0</v>
      </c>
      <c r="DA1511" s="16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20"/>
      <c r="DY1511" s="15"/>
      <c r="DZ1511" s="20"/>
      <c r="EA1511" s="15"/>
      <c r="EB1511" s="20"/>
      <c r="EC1511" s="15"/>
      <c r="ED1511" s="20"/>
      <c r="EE1511" s="15"/>
      <c r="EF1511" s="20"/>
      <c r="EG1511" s="15"/>
      <c r="EH1511" s="20"/>
      <c r="EI1511" s="15"/>
      <c r="EJ1511" s="20"/>
      <c r="EK1511" s="15"/>
      <c r="EL1511" s="20"/>
      <c r="EM1511" s="15"/>
      <c r="EN1511" s="20"/>
      <c r="EO1511" s="15"/>
      <c r="EP1511" s="20"/>
      <c r="EQ1511" s="15"/>
      <c r="ER1511" s="20"/>
      <c r="ES1511" s="15">
        <v>45</v>
      </c>
      <c r="ET1511" s="20">
        <v>2</v>
      </c>
      <c r="EU1511" s="15"/>
      <c r="EV1511" s="20"/>
      <c r="EW1511" s="15"/>
      <c r="EX1511" s="20"/>
      <c r="EY1511" s="15"/>
      <c r="EZ1511" s="20"/>
      <c r="FA1511" s="15"/>
      <c r="FB1511" s="20"/>
      <c r="FC1511" s="15"/>
      <c r="FD1511" s="20"/>
      <c r="FE1511" s="15"/>
      <c r="FF1511" s="20"/>
      <c r="FG1511" s="15"/>
      <c r="FH1511" s="20"/>
      <c r="FI1511" s="15"/>
      <c r="FJ1511" s="20"/>
      <c r="FK1511" s="15"/>
      <c r="FL1511" s="20"/>
      <c r="FM1511" s="15"/>
      <c r="FN1511" s="20"/>
      <c r="FO1511" s="15"/>
      <c r="FP1511" s="20"/>
      <c r="FQ1511" s="15"/>
      <c r="FR1511" s="20"/>
      <c r="FS1511" s="15"/>
      <c r="FT1511" s="20"/>
      <c r="FU1511" s="15"/>
      <c r="FV1511" s="20"/>
      <c r="FW1511" s="15"/>
      <c r="FX1511" s="20"/>
      <c r="FY1511" s="15"/>
      <c r="FZ1511" s="20"/>
      <c r="GA1511" s="15"/>
      <c r="GB1511" s="20"/>
      <c r="GC1511" s="15"/>
      <c r="GD1511" s="20"/>
      <c r="GE1511" s="15"/>
      <c r="GF1511" s="20"/>
      <c r="GG1511" s="170"/>
    </row>
    <row r="1512" spans="1:189" s="2" customFormat="1" ht="15" customHeight="1" x14ac:dyDescent="0.3">
      <c r="A1512" s="17" t="s">
        <v>2903</v>
      </c>
      <c r="B1512" s="17" t="s">
        <v>134</v>
      </c>
      <c r="C1512" s="17" t="s">
        <v>308</v>
      </c>
      <c r="D1512" s="17" t="s">
        <v>3299</v>
      </c>
      <c r="E1512" s="15" t="str">
        <f t="shared" si="297"/>
        <v>Thomas Papakalodoukas</v>
      </c>
      <c r="F1512" s="17" t="s">
        <v>135</v>
      </c>
      <c r="G1512" s="17">
        <v>999922798</v>
      </c>
      <c r="H1512" s="15">
        <f t="shared" si="298"/>
        <v>38</v>
      </c>
      <c r="I1512" s="15"/>
      <c r="J1512" s="15"/>
      <c r="K1512" s="16"/>
      <c r="L1512" s="15"/>
      <c r="M1512" s="15"/>
      <c r="N1512" s="15"/>
      <c r="O1512" s="15">
        <f t="shared" si="293"/>
        <v>0</v>
      </c>
      <c r="P1512" s="15">
        <v>0</v>
      </c>
      <c r="Q1512" s="15">
        <f t="shared" si="294"/>
        <v>0</v>
      </c>
      <c r="R1512" s="15">
        <v>0</v>
      </c>
      <c r="S1512" s="15">
        <v>0</v>
      </c>
      <c r="T1512" s="15">
        <f t="shared" si="295"/>
        <v>0</v>
      </c>
      <c r="U1512" s="15">
        <f t="shared" si="296"/>
        <v>0</v>
      </c>
      <c r="V1512" s="15"/>
      <c r="W1512" s="15"/>
      <c r="X1512" s="15"/>
      <c r="Y1512" s="15"/>
      <c r="Z1512" s="16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>
        <f t="shared" si="299"/>
        <v>38</v>
      </c>
      <c r="CT1512" s="15">
        <f t="shared" si="300"/>
        <v>0</v>
      </c>
      <c r="CU1512" s="15">
        <f t="shared" si="301"/>
        <v>0</v>
      </c>
      <c r="CV1512" s="15">
        <f t="shared" si="302"/>
        <v>0</v>
      </c>
      <c r="CW1512" s="15"/>
      <c r="CX1512" s="15"/>
      <c r="CY1512" s="15">
        <f t="shared" si="303"/>
        <v>0</v>
      </c>
      <c r="CZ1512" s="15">
        <f>GG1512</f>
        <v>0</v>
      </c>
      <c r="DA1512" s="16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20"/>
      <c r="DY1512" s="15"/>
      <c r="DZ1512" s="20"/>
      <c r="EA1512" s="15"/>
      <c r="EB1512" s="20"/>
      <c r="EC1512" s="15"/>
      <c r="ED1512" s="20"/>
      <c r="EE1512" s="15"/>
      <c r="EF1512" s="20"/>
      <c r="EG1512" s="15"/>
      <c r="EH1512" s="20"/>
      <c r="EI1512" s="15"/>
      <c r="EJ1512" s="20"/>
      <c r="EK1512" s="15"/>
      <c r="EL1512" s="20"/>
      <c r="EM1512" s="15"/>
      <c r="EN1512" s="20"/>
      <c r="EO1512" s="15"/>
      <c r="EP1512" s="20"/>
      <c r="EQ1512" s="15"/>
      <c r="ER1512" s="20"/>
      <c r="ES1512" s="15"/>
      <c r="ET1512" s="20"/>
      <c r="EU1512" s="15"/>
      <c r="EV1512" s="20"/>
      <c r="EW1512" s="15"/>
      <c r="EX1512" s="20"/>
      <c r="EY1512" s="15"/>
      <c r="EZ1512" s="20"/>
      <c r="FA1512" s="15"/>
      <c r="FB1512" s="20"/>
      <c r="FC1512" s="15"/>
      <c r="FD1512" s="20"/>
      <c r="FE1512" s="15">
        <v>38</v>
      </c>
      <c r="FF1512" s="20" t="s">
        <v>129</v>
      </c>
      <c r="FG1512" s="15"/>
      <c r="FH1512" s="20"/>
      <c r="FI1512" s="15"/>
      <c r="FJ1512" s="20"/>
      <c r="FK1512" s="15"/>
      <c r="FL1512" s="20"/>
      <c r="FM1512" s="15"/>
      <c r="FN1512" s="20"/>
      <c r="FO1512" s="15"/>
      <c r="FP1512" s="20"/>
      <c r="FQ1512" s="15"/>
      <c r="FR1512" s="20"/>
      <c r="FS1512" s="15"/>
      <c r="FT1512" s="20"/>
      <c r="FU1512" s="15"/>
      <c r="FV1512" s="20"/>
      <c r="FW1512" s="15"/>
      <c r="FX1512" s="20"/>
      <c r="FY1512" s="15"/>
      <c r="FZ1512" s="20"/>
      <c r="GA1512" s="15"/>
      <c r="GB1512" s="20"/>
      <c r="GC1512" s="15"/>
      <c r="GD1512" s="20"/>
      <c r="GE1512" s="15"/>
      <c r="GF1512" s="20"/>
      <c r="GG1512" s="170"/>
    </row>
    <row r="1513" spans="1:189" s="2" customFormat="1" ht="15" customHeight="1" x14ac:dyDescent="0.3">
      <c r="A1513" s="15" t="s">
        <v>146</v>
      </c>
      <c r="B1513" s="15" t="s">
        <v>138</v>
      </c>
      <c r="C1513" s="17" t="s">
        <v>1044</v>
      </c>
      <c r="D1513" s="17" t="s">
        <v>2199</v>
      </c>
      <c r="E1513" s="15" t="str">
        <f t="shared" si="297"/>
        <v>Priya Thapa</v>
      </c>
      <c r="F1513" s="17" t="s">
        <v>128</v>
      </c>
      <c r="G1513" s="15">
        <v>999922800</v>
      </c>
      <c r="H1513" s="15">
        <f t="shared" si="298"/>
        <v>51</v>
      </c>
      <c r="I1513" s="15"/>
      <c r="J1513" s="15"/>
      <c r="K1513" s="16"/>
      <c r="L1513" s="15"/>
      <c r="M1513" s="15"/>
      <c r="N1513" s="15"/>
      <c r="O1513" s="15">
        <f t="shared" si="293"/>
        <v>0</v>
      </c>
      <c r="P1513" s="15">
        <v>0</v>
      </c>
      <c r="Q1513" s="15">
        <f t="shared" si="294"/>
        <v>0</v>
      </c>
      <c r="R1513" s="15">
        <v>0</v>
      </c>
      <c r="S1513" s="15">
        <v>0</v>
      </c>
      <c r="T1513" s="15">
        <f t="shared" si="295"/>
        <v>51</v>
      </c>
      <c r="U1513" s="15">
        <f t="shared" si="296"/>
        <v>0</v>
      </c>
      <c r="V1513" s="15"/>
      <c r="W1513" s="15"/>
      <c r="X1513" s="15"/>
      <c r="Y1513" s="15"/>
      <c r="Z1513" s="16"/>
      <c r="AA1513" s="15"/>
      <c r="AB1513" s="24"/>
      <c r="AC1513" s="15"/>
      <c r="AD1513" s="15"/>
      <c r="AE1513" s="15"/>
      <c r="AF1513" s="15"/>
      <c r="AG1513" s="15"/>
      <c r="AH1513" s="24"/>
      <c r="AI1513" s="15"/>
      <c r="AJ1513" s="15"/>
      <c r="AK1513" s="15"/>
      <c r="AL1513" s="15"/>
      <c r="AM1513" s="15"/>
      <c r="AN1513" s="24"/>
      <c r="AO1513" s="15"/>
      <c r="AP1513" s="24"/>
      <c r="AQ1513" s="15"/>
      <c r="AR1513" s="24"/>
      <c r="AS1513" s="15"/>
      <c r="AT1513" s="24"/>
      <c r="AU1513" s="15"/>
      <c r="AV1513" s="24"/>
      <c r="AW1513" s="15"/>
      <c r="AX1513" s="24"/>
      <c r="AY1513" s="15"/>
      <c r="AZ1513" s="15"/>
      <c r="BA1513" s="15"/>
      <c r="BB1513" s="15"/>
      <c r="BC1513" s="15"/>
      <c r="BD1513" s="15"/>
      <c r="BE1513" s="15"/>
      <c r="BF1513" s="24"/>
      <c r="BG1513" s="15"/>
      <c r="BH1513" s="24"/>
      <c r="BI1513" s="15"/>
      <c r="BJ1513" s="24"/>
      <c r="BK1513" s="15"/>
      <c r="BL1513" s="24"/>
      <c r="BM1513" s="15"/>
      <c r="BN1513" s="24"/>
      <c r="BO1513" s="15"/>
      <c r="BP1513" s="24"/>
      <c r="BQ1513" s="15"/>
      <c r="BR1513" s="24"/>
      <c r="BS1513" s="15"/>
      <c r="BT1513" s="24"/>
      <c r="BU1513" s="15"/>
      <c r="BV1513" s="24"/>
      <c r="BW1513" s="15"/>
      <c r="BX1513" s="24"/>
      <c r="BY1513" s="15"/>
      <c r="BZ1513" s="24"/>
      <c r="CA1513" s="15"/>
      <c r="CB1513" s="24"/>
      <c r="CC1513" s="15"/>
      <c r="CD1513" s="24"/>
      <c r="CE1513" s="15"/>
      <c r="CF1513" s="24"/>
      <c r="CG1513" s="15"/>
      <c r="CH1513" s="25"/>
      <c r="CI1513" s="15"/>
      <c r="CJ1513" s="25"/>
      <c r="CK1513" s="15"/>
      <c r="CL1513" s="25"/>
      <c r="CM1513" s="15"/>
      <c r="CN1513" s="25"/>
      <c r="CO1513" s="15"/>
      <c r="CP1513" s="25"/>
      <c r="CQ1513" s="15"/>
      <c r="CR1513" s="25"/>
      <c r="CS1513" s="15">
        <f t="shared" si="299"/>
        <v>0</v>
      </c>
      <c r="CT1513" s="15">
        <f t="shared" si="300"/>
        <v>0</v>
      </c>
      <c r="CU1513" s="15">
        <f t="shared" si="301"/>
        <v>0</v>
      </c>
      <c r="CV1513" s="15">
        <f t="shared" si="302"/>
        <v>0</v>
      </c>
      <c r="CW1513" s="15"/>
      <c r="CX1513" s="15"/>
      <c r="CY1513" s="15">
        <f t="shared" si="303"/>
        <v>0</v>
      </c>
      <c r="CZ1513" s="15">
        <f>GG1513</f>
        <v>0</v>
      </c>
      <c r="DA1513" s="19"/>
      <c r="DB1513" s="17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7"/>
      <c r="DQ1513" s="15"/>
      <c r="DR1513" s="15"/>
      <c r="DS1513" s="15"/>
      <c r="DT1513" s="15"/>
      <c r="DU1513" s="15"/>
      <c r="DV1513" s="15"/>
      <c r="DW1513" s="15"/>
      <c r="DX1513" s="20"/>
      <c r="DY1513" s="15"/>
      <c r="DZ1513" s="20"/>
      <c r="EA1513" s="15"/>
      <c r="EB1513" s="20"/>
      <c r="EC1513" s="15">
        <v>51</v>
      </c>
      <c r="ED1513" s="20" t="s">
        <v>129</v>
      </c>
      <c r="EE1513" s="15"/>
      <c r="EF1513" s="20"/>
      <c r="EG1513" s="15"/>
      <c r="EH1513" s="20"/>
      <c r="EI1513" s="15"/>
      <c r="EJ1513" s="20"/>
      <c r="EK1513" s="15"/>
      <c r="EL1513" s="20"/>
      <c r="EM1513" s="15"/>
      <c r="EN1513" s="20"/>
      <c r="EO1513" s="15"/>
      <c r="EP1513" s="20"/>
      <c r="EQ1513" s="15"/>
      <c r="ER1513" s="20"/>
      <c r="ES1513" s="15"/>
      <c r="ET1513" s="20"/>
      <c r="EU1513" s="15"/>
      <c r="EV1513" s="20"/>
      <c r="EW1513" s="15"/>
      <c r="EX1513" s="20"/>
      <c r="EY1513" s="15"/>
      <c r="EZ1513" s="20"/>
      <c r="FA1513" s="15"/>
      <c r="FB1513" s="20"/>
      <c r="FC1513" s="15"/>
      <c r="FD1513" s="20"/>
      <c r="FE1513" s="15"/>
      <c r="FF1513" s="20"/>
      <c r="FG1513" s="15"/>
      <c r="FH1513" s="20"/>
      <c r="FI1513" s="15"/>
      <c r="FJ1513" s="20"/>
      <c r="FK1513" s="15"/>
      <c r="FL1513" s="20"/>
      <c r="FM1513" s="15"/>
      <c r="FN1513" s="20"/>
      <c r="FO1513" s="15"/>
      <c r="FP1513" s="20"/>
      <c r="FQ1513" s="15"/>
      <c r="FR1513" s="20"/>
      <c r="FS1513" s="15"/>
      <c r="FT1513" s="20"/>
      <c r="FU1513" s="15"/>
      <c r="FV1513" s="20"/>
      <c r="FW1513" s="15"/>
      <c r="FX1513" s="20"/>
      <c r="FY1513" s="15"/>
      <c r="FZ1513" s="20"/>
      <c r="GA1513" s="15"/>
      <c r="GB1513" s="20"/>
      <c r="GC1513" s="15"/>
      <c r="GD1513" s="20"/>
      <c r="GE1513" s="15"/>
      <c r="GF1513" s="20"/>
      <c r="GG1513" s="170"/>
    </row>
    <row r="1514" spans="1:189" s="2" customFormat="1" ht="15" customHeight="1" x14ac:dyDescent="0.3">
      <c r="A1514" s="17" t="s">
        <v>2903</v>
      </c>
      <c r="B1514" s="17" t="s">
        <v>126</v>
      </c>
      <c r="C1514" s="17" t="s">
        <v>3354</v>
      </c>
      <c r="D1514" s="17" t="s">
        <v>1763</v>
      </c>
      <c r="E1514" s="15" t="str">
        <f t="shared" si="297"/>
        <v>Rosa Son</v>
      </c>
      <c r="F1514" s="17" t="s">
        <v>128</v>
      </c>
      <c r="G1514" s="17">
        <v>999922804</v>
      </c>
      <c r="H1514" s="15">
        <f t="shared" si="298"/>
        <v>29</v>
      </c>
      <c r="I1514" s="15"/>
      <c r="J1514" s="15"/>
      <c r="K1514" s="16"/>
      <c r="L1514" s="15"/>
      <c r="M1514" s="15"/>
      <c r="N1514" s="15"/>
      <c r="O1514" s="15">
        <f t="shared" si="293"/>
        <v>0</v>
      </c>
      <c r="P1514" s="15">
        <v>0</v>
      </c>
      <c r="Q1514" s="15">
        <f t="shared" si="294"/>
        <v>0</v>
      </c>
      <c r="R1514" s="15">
        <v>0</v>
      </c>
      <c r="S1514" s="15">
        <v>0</v>
      </c>
      <c r="T1514" s="15">
        <f t="shared" si="295"/>
        <v>0</v>
      </c>
      <c r="U1514" s="15">
        <f t="shared" si="296"/>
        <v>0</v>
      </c>
      <c r="V1514" s="15"/>
      <c r="W1514" s="15"/>
      <c r="X1514" s="15"/>
      <c r="Y1514" s="15"/>
      <c r="Z1514" s="16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>
        <f t="shared" si="299"/>
        <v>29</v>
      </c>
      <c r="CT1514" s="15">
        <f t="shared" si="300"/>
        <v>0</v>
      </c>
      <c r="CU1514" s="15">
        <f t="shared" si="301"/>
        <v>0</v>
      </c>
      <c r="CV1514" s="15">
        <f t="shared" si="302"/>
        <v>0</v>
      </c>
      <c r="CW1514" s="15"/>
      <c r="CX1514" s="15"/>
      <c r="CY1514" s="15">
        <f t="shared" si="303"/>
        <v>0</v>
      </c>
      <c r="CZ1514" s="15">
        <f>GG1514</f>
        <v>0</v>
      </c>
      <c r="DA1514" s="16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20"/>
      <c r="DY1514" s="15"/>
      <c r="DZ1514" s="20"/>
      <c r="EA1514" s="15"/>
      <c r="EB1514" s="20"/>
      <c r="EC1514" s="15"/>
      <c r="ED1514" s="20"/>
      <c r="EE1514" s="15"/>
      <c r="EF1514" s="20"/>
      <c r="EG1514" s="15"/>
      <c r="EH1514" s="20"/>
      <c r="EI1514" s="15"/>
      <c r="EJ1514" s="20"/>
      <c r="EK1514" s="15"/>
      <c r="EL1514" s="20"/>
      <c r="EM1514" s="15"/>
      <c r="EN1514" s="20"/>
      <c r="EO1514" s="15"/>
      <c r="EP1514" s="20"/>
      <c r="EQ1514" s="15"/>
      <c r="ER1514" s="20"/>
      <c r="ES1514" s="15"/>
      <c r="ET1514" s="20"/>
      <c r="EU1514" s="15"/>
      <c r="EV1514" s="20"/>
      <c r="EW1514" s="15"/>
      <c r="EX1514" s="20"/>
      <c r="EY1514" s="15"/>
      <c r="EZ1514" s="20"/>
      <c r="FA1514" s="15"/>
      <c r="FB1514" s="20"/>
      <c r="FC1514" s="15"/>
      <c r="FD1514" s="20"/>
      <c r="FE1514" s="15">
        <v>29</v>
      </c>
      <c r="FF1514" s="20" t="s">
        <v>168</v>
      </c>
      <c r="FG1514" s="15"/>
      <c r="FH1514" s="20"/>
      <c r="FI1514" s="15"/>
      <c r="FJ1514" s="20"/>
      <c r="FK1514" s="15"/>
      <c r="FL1514" s="20"/>
      <c r="FM1514" s="15"/>
      <c r="FN1514" s="20"/>
      <c r="FO1514" s="15"/>
      <c r="FP1514" s="20"/>
      <c r="FQ1514" s="15"/>
      <c r="FR1514" s="20"/>
      <c r="FS1514" s="15"/>
      <c r="FT1514" s="20"/>
      <c r="FU1514" s="15"/>
      <c r="FV1514" s="20"/>
      <c r="FW1514" s="15"/>
      <c r="FX1514" s="20"/>
      <c r="FY1514" s="15"/>
      <c r="FZ1514" s="20"/>
      <c r="GA1514" s="15"/>
      <c r="GB1514" s="20"/>
      <c r="GC1514" s="15"/>
      <c r="GD1514" s="20"/>
      <c r="GE1514" s="15"/>
      <c r="GF1514" s="20"/>
      <c r="GG1514" s="170"/>
    </row>
    <row r="1515" spans="1:189" s="2" customFormat="1" ht="15" customHeight="1" x14ac:dyDescent="0.3">
      <c r="A1515" s="17" t="s">
        <v>2903</v>
      </c>
      <c r="B1515" s="17" t="s">
        <v>134</v>
      </c>
      <c r="C1515" s="17" t="s">
        <v>627</v>
      </c>
      <c r="D1515" s="17" t="s">
        <v>2181</v>
      </c>
      <c r="E1515" s="15" t="str">
        <f t="shared" si="297"/>
        <v>Anjali Misra</v>
      </c>
      <c r="F1515" s="17" t="s">
        <v>128</v>
      </c>
      <c r="G1515" s="17">
        <v>999922822</v>
      </c>
      <c r="H1515" s="15">
        <f t="shared" si="298"/>
        <v>38</v>
      </c>
      <c r="I1515" s="15"/>
      <c r="J1515" s="15"/>
      <c r="K1515" s="16"/>
      <c r="L1515" s="15"/>
      <c r="M1515" s="15"/>
      <c r="N1515" s="15"/>
      <c r="O1515" s="15">
        <f t="shared" ref="O1515:O1569" si="304">SUM(EE1515, EI1515, EK1515, EM1515)</f>
        <v>0</v>
      </c>
      <c r="P1515" s="15">
        <v>0</v>
      </c>
      <c r="Q1515" s="15">
        <f t="shared" ref="Q1515:Q1569" si="305">COUNT(DI1515:DV1515)</f>
        <v>0</v>
      </c>
      <c r="R1515" s="15">
        <v>0</v>
      </c>
      <c r="S1515" s="15">
        <v>0</v>
      </c>
      <c r="T1515" s="15">
        <f t="shared" ref="T1515:T1569" si="306">EC1515</f>
        <v>0</v>
      </c>
      <c r="U1515" s="15">
        <f t="shared" ref="U1515:U1569" si="307">SUM(EG1515)</f>
        <v>0</v>
      </c>
      <c r="V1515" s="15"/>
      <c r="W1515" s="15"/>
      <c r="X1515" s="15"/>
      <c r="Y1515" s="15"/>
      <c r="Z1515" s="16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>
        <f t="shared" si="299"/>
        <v>38</v>
      </c>
      <c r="CT1515" s="15">
        <f t="shared" si="300"/>
        <v>0</v>
      </c>
      <c r="CU1515" s="15">
        <f t="shared" si="301"/>
        <v>0</v>
      </c>
      <c r="CV1515" s="15">
        <f t="shared" si="302"/>
        <v>0</v>
      </c>
      <c r="CW1515" s="15"/>
      <c r="CX1515" s="15"/>
      <c r="CY1515" s="15">
        <f t="shared" si="303"/>
        <v>0</v>
      </c>
      <c r="CZ1515" s="15">
        <f>GG1515</f>
        <v>0</v>
      </c>
      <c r="DA1515" s="16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20"/>
      <c r="DY1515" s="15"/>
      <c r="DZ1515" s="20"/>
      <c r="EA1515" s="15"/>
      <c r="EB1515" s="20"/>
      <c r="EC1515" s="15"/>
      <c r="ED1515" s="20"/>
      <c r="EE1515" s="15"/>
      <c r="EF1515" s="20"/>
      <c r="EG1515" s="15"/>
      <c r="EH1515" s="20"/>
      <c r="EI1515" s="15"/>
      <c r="EJ1515" s="20"/>
      <c r="EK1515" s="15"/>
      <c r="EL1515" s="20"/>
      <c r="EM1515" s="15"/>
      <c r="EN1515" s="20"/>
      <c r="EO1515" s="15"/>
      <c r="EP1515" s="20"/>
      <c r="EQ1515" s="15"/>
      <c r="ER1515" s="20"/>
      <c r="ES1515" s="15"/>
      <c r="ET1515" s="20"/>
      <c r="EU1515" s="15"/>
      <c r="EV1515" s="20"/>
      <c r="EW1515" s="15"/>
      <c r="EX1515" s="20"/>
      <c r="EY1515" s="15"/>
      <c r="EZ1515" s="20"/>
      <c r="FA1515" s="15"/>
      <c r="FB1515" s="20"/>
      <c r="FC1515" s="15"/>
      <c r="FD1515" s="20"/>
      <c r="FE1515" s="15">
        <v>38</v>
      </c>
      <c r="FF1515" s="20" t="s">
        <v>129</v>
      </c>
      <c r="FG1515" s="15"/>
      <c r="FH1515" s="20"/>
      <c r="FI1515" s="15"/>
      <c r="FJ1515" s="20"/>
      <c r="FK1515" s="15"/>
      <c r="FL1515" s="20"/>
      <c r="FM1515" s="15"/>
      <c r="FN1515" s="20"/>
      <c r="FO1515" s="15"/>
      <c r="FP1515" s="20"/>
      <c r="FQ1515" s="15"/>
      <c r="FR1515" s="20"/>
      <c r="FS1515" s="15"/>
      <c r="FT1515" s="20"/>
      <c r="FU1515" s="15"/>
      <c r="FV1515" s="20"/>
      <c r="FW1515" s="15"/>
      <c r="FX1515" s="20"/>
      <c r="FY1515" s="15"/>
      <c r="FZ1515" s="20"/>
      <c r="GA1515" s="15"/>
      <c r="GB1515" s="20"/>
      <c r="GC1515" s="15"/>
      <c r="GD1515" s="20"/>
      <c r="GE1515" s="15"/>
      <c r="GF1515" s="20"/>
      <c r="GG1515" s="170"/>
    </row>
    <row r="1516" spans="1:189" s="2" customFormat="1" ht="15" customHeight="1" x14ac:dyDescent="0.3">
      <c r="A1516" s="17" t="s">
        <v>125</v>
      </c>
      <c r="B1516" s="15" t="s">
        <v>126</v>
      </c>
      <c r="C1516" s="15" t="s">
        <v>2150</v>
      </c>
      <c r="D1516" s="15" t="s">
        <v>276</v>
      </c>
      <c r="E1516" s="15" t="str">
        <f t="shared" si="297"/>
        <v>Joel Min</v>
      </c>
      <c r="F1516" s="17" t="s">
        <v>135</v>
      </c>
      <c r="G1516" s="15">
        <v>999922842</v>
      </c>
      <c r="H1516" s="15">
        <f t="shared" si="298"/>
        <v>82</v>
      </c>
      <c r="I1516" s="15"/>
      <c r="J1516" s="17">
        <f>(O1516+P1516+R1516+S1516+T1516+U1516)/2</f>
        <v>0</v>
      </c>
      <c r="K1516" s="16"/>
      <c r="L1516" s="15"/>
      <c r="M1516" s="15"/>
      <c r="N1516" s="15"/>
      <c r="O1516" s="15">
        <f t="shared" si="304"/>
        <v>0</v>
      </c>
      <c r="P1516" s="15">
        <v>0</v>
      </c>
      <c r="Q1516" s="15">
        <f t="shared" si="305"/>
        <v>0</v>
      </c>
      <c r="R1516" s="15">
        <v>0</v>
      </c>
      <c r="S1516" s="15">
        <v>0</v>
      </c>
      <c r="T1516" s="15">
        <f t="shared" si="306"/>
        <v>0</v>
      </c>
      <c r="U1516" s="15">
        <f t="shared" si="307"/>
        <v>0</v>
      </c>
      <c r="V1516" s="15"/>
      <c r="W1516" s="15"/>
      <c r="X1516" s="15"/>
      <c r="Y1516" s="15"/>
      <c r="Z1516" s="16"/>
      <c r="AA1516" s="15"/>
      <c r="AB1516" s="24"/>
      <c r="AC1516" s="15"/>
      <c r="AD1516" s="15"/>
      <c r="AE1516" s="15"/>
      <c r="AF1516" s="15"/>
      <c r="AG1516" s="15"/>
      <c r="AH1516" s="24"/>
      <c r="AI1516" s="15"/>
      <c r="AJ1516" s="15"/>
      <c r="AK1516" s="15"/>
      <c r="AL1516" s="15"/>
      <c r="AM1516" s="15"/>
      <c r="AN1516" s="24"/>
      <c r="AO1516" s="15"/>
      <c r="AP1516" s="24"/>
      <c r="AQ1516" s="15"/>
      <c r="AR1516" s="24"/>
      <c r="AS1516" s="15"/>
      <c r="AT1516" s="24"/>
      <c r="AU1516" s="15"/>
      <c r="AV1516" s="24"/>
      <c r="AW1516" s="15"/>
      <c r="AX1516" s="24"/>
      <c r="AY1516" s="15"/>
      <c r="AZ1516" s="15"/>
      <c r="BA1516" s="15"/>
      <c r="BB1516" s="15"/>
      <c r="BC1516" s="15"/>
      <c r="BD1516" s="15"/>
      <c r="BE1516" s="15"/>
      <c r="BF1516" s="24"/>
      <c r="BG1516" s="15"/>
      <c r="BH1516" s="24"/>
      <c r="BI1516" s="15"/>
      <c r="BJ1516" s="24"/>
      <c r="BK1516" s="15"/>
      <c r="BL1516" s="24"/>
      <c r="BM1516" s="15"/>
      <c r="BN1516" s="24"/>
      <c r="BO1516" s="15"/>
      <c r="BP1516" s="24"/>
      <c r="BQ1516" s="15"/>
      <c r="BR1516" s="24"/>
      <c r="BS1516" s="15"/>
      <c r="BT1516" s="24"/>
      <c r="BU1516" s="15"/>
      <c r="BV1516" s="24"/>
      <c r="BW1516" s="15"/>
      <c r="BX1516" s="24"/>
      <c r="BY1516" s="15"/>
      <c r="BZ1516" s="24"/>
      <c r="CA1516" s="15"/>
      <c r="CB1516" s="24"/>
      <c r="CC1516" s="15"/>
      <c r="CD1516" s="24"/>
      <c r="CE1516" s="15"/>
      <c r="CF1516" s="24"/>
      <c r="CG1516" s="15"/>
      <c r="CH1516" s="25"/>
      <c r="CI1516" s="15"/>
      <c r="CJ1516" s="25"/>
      <c r="CK1516" s="15"/>
      <c r="CL1516" s="25"/>
      <c r="CM1516" s="15"/>
      <c r="CN1516" s="25"/>
      <c r="CO1516" s="15"/>
      <c r="CP1516" s="25"/>
      <c r="CQ1516" s="15"/>
      <c r="CR1516" s="25"/>
      <c r="CS1516" s="15">
        <f t="shared" si="299"/>
        <v>0</v>
      </c>
      <c r="CT1516" s="15">
        <f t="shared" si="300"/>
        <v>38</v>
      </c>
      <c r="CU1516" s="15">
        <f t="shared" si="301"/>
        <v>0</v>
      </c>
      <c r="CV1516" s="15">
        <f t="shared" si="302"/>
        <v>44</v>
      </c>
      <c r="CW1516" s="15"/>
      <c r="CX1516" s="15"/>
      <c r="CY1516" s="15">
        <f t="shared" si="303"/>
        <v>0</v>
      </c>
      <c r="CZ1516" s="15">
        <f>GG1516</f>
        <v>0</v>
      </c>
      <c r="DA1516" s="19"/>
      <c r="DB1516" s="17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7"/>
      <c r="DQ1516" s="15"/>
      <c r="DR1516" s="15"/>
      <c r="DS1516" s="15"/>
      <c r="DT1516" s="15"/>
      <c r="DU1516" s="15"/>
      <c r="DV1516" s="15"/>
      <c r="DW1516" s="15"/>
      <c r="DX1516" s="20"/>
      <c r="DY1516" s="15">
        <v>44</v>
      </c>
      <c r="DZ1516" s="20" t="s">
        <v>129</v>
      </c>
      <c r="EA1516" s="15"/>
      <c r="EB1516" s="20"/>
      <c r="EC1516" s="15"/>
      <c r="ED1516" s="20"/>
      <c r="EE1516" s="15"/>
      <c r="EF1516" s="20"/>
      <c r="EG1516" s="15"/>
      <c r="EH1516" s="20"/>
      <c r="EI1516" s="15"/>
      <c r="EJ1516" s="20"/>
      <c r="EK1516" s="15"/>
      <c r="EL1516" s="20"/>
      <c r="EM1516" s="15"/>
      <c r="EN1516" s="20"/>
      <c r="EO1516" s="15"/>
      <c r="EP1516" s="20"/>
      <c r="EQ1516" s="15"/>
      <c r="ER1516" s="20"/>
      <c r="ES1516" s="15"/>
      <c r="ET1516" s="20"/>
      <c r="EU1516" s="15"/>
      <c r="EV1516" s="20"/>
      <c r="EW1516" s="15"/>
      <c r="EX1516" s="20"/>
      <c r="EY1516" s="15"/>
      <c r="EZ1516" s="20"/>
      <c r="FA1516" s="15"/>
      <c r="FB1516" s="20"/>
      <c r="FC1516" s="15">
        <v>38</v>
      </c>
      <c r="FD1516" s="20" t="s">
        <v>129</v>
      </c>
      <c r="FE1516" s="15"/>
      <c r="FF1516" s="20"/>
      <c r="FG1516" s="15"/>
      <c r="FH1516" s="20"/>
      <c r="FI1516" s="15"/>
      <c r="FJ1516" s="20"/>
      <c r="FK1516" s="15"/>
      <c r="FL1516" s="20"/>
      <c r="FM1516" s="15"/>
      <c r="FN1516" s="20"/>
      <c r="FO1516" s="15"/>
      <c r="FP1516" s="20"/>
      <c r="FQ1516" s="15"/>
      <c r="FR1516" s="20"/>
      <c r="FS1516" s="15"/>
      <c r="FT1516" s="20"/>
      <c r="FU1516" s="15"/>
      <c r="FV1516" s="20"/>
      <c r="FW1516" s="15"/>
      <c r="FX1516" s="20"/>
      <c r="FY1516" s="15"/>
      <c r="FZ1516" s="20"/>
      <c r="GA1516" s="15"/>
      <c r="GB1516" s="20"/>
      <c r="GC1516" s="15"/>
      <c r="GD1516" s="20"/>
      <c r="GE1516" s="15">
        <v>44</v>
      </c>
      <c r="GF1516" s="20" t="s">
        <v>129</v>
      </c>
      <c r="GG1516" s="170"/>
    </row>
    <row r="1517" spans="1:189" s="2" customFormat="1" ht="15" customHeight="1" x14ac:dyDescent="0.3">
      <c r="A1517" s="15" t="s">
        <v>2903</v>
      </c>
      <c r="B1517" s="17" t="s">
        <v>142</v>
      </c>
      <c r="C1517" s="17" t="s">
        <v>1337</v>
      </c>
      <c r="D1517" s="17" t="s">
        <v>1338</v>
      </c>
      <c r="E1517" s="15" t="str">
        <f t="shared" si="297"/>
        <v>Brigid Mack</v>
      </c>
      <c r="F1517" s="17" t="s">
        <v>128</v>
      </c>
      <c r="G1517" s="17">
        <v>999922858</v>
      </c>
      <c r="H1517" s="15">
        <f t="shared" si="298"/>
        <v>63</v>
      </c>
      <c r="I1517" s="15"/>
      <c r="J1517" s="15"/>
      <c r="K1517" s="16"/>
      <c r="L1517" s="15"/>
      <c r="M1517" s="15"/>
      <c r="N1517" s="15"/>
      <c r="O1517" s="15">
        <f t="shared" si="304"/>
        <v>0</v>
      </c>
      <c r="P1517" s="15">
        <v>0</v>
      </c>
      <c r="Q1517" s="15">
        <f t="shared" si="305"/>
        <v>0</v>
      </c>
      <c r="R1517" s="15">
        <v>0</v>
      </c>
      <c r="S1517" s="15">
        <v>0</v>
      </c>
      <c r="T1517" s="15">
        <f t="shared" si="306"/>
        <v>0</v>
      </c>
      <c r="U1517" s="15">
        <f t="shared" si="307"/>
        <v>0</v>
      </c>
      <c r="V1517" s="15"/>
      <c r="W1517" s="15"/>
      <c r="X1517" s="15"/>
      <c r="Y1517" s="15"/>
      <c r="Z1517" s="16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>
        <f t="shared" si="299"/>
        <v>0</v>
      </c>
      <c r="CT1517" s="15">
        <f t="shared" si="300"/>
        <v>63</v>
      </c>
      <c r="CU1517" s="15">
        <f t="shared" si="301"/>
        <v>1</v>
      </c>
      <c r="CV1517" s="15">
        <f t="shared" si="302"/>
        <v>0</v>
      </c>
      <c r="CW1517" s="15"/>
      <c r="CX1517" s="15"/>
      <c r="CY1517" s="15">
        <f t="shared" si="303"/>
        <v>0</v>
      </c>
      <c r="CZ1517" s="15">
        <f>GG1517</f>
        <v>0</v>
      </c>
      <c r="DA1517" s="16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20"/>
      <c r="DY1517" s="15"/>
      <c r="DZ1517" s="20"/>
      <c r="EA1517" s="15"/>
      <c r="EB1517" s="20"/>
      <c r="EC1517" s="15"/>
      <c r="ED1517" s="20"/>
      <c r="EE1517" s="15"/>
      <c r="EF1517" s="20"/>
      <c r="EG1517" s="15"/>
      <c r="EH1517" s="20"/>
      <c r="EI1517" s="24"/>
      <c r="EJ1517" s="20"/>
      <c r="EK1517" s="15"/>
      <c r="EL1517" s="20"/>
      <c r="EM1517" s="15"/>
      <c r="EN1517" s="20"/>
      <c r="EO1517" s="15"/>
      <c r="EP1517" s="20"/>
      <c r="EQ1517" s="15"/>
      <c r="ER1517" s="20"/>
      <c r="ES1517" s="15"/>
      <c r="ET1517" s="20"/>
      <c r="EU1517" s="15"/>
      <c r="EV1517" s="20"/>
      <c r="EW1517" s="15"/>
      <c r="EX1517" s="16"/>
      <c r="EY1517" s="15"/>
      <c r="EZ1517" s="20"/>
      <c r="FA1517" s="15"/>
      <c r="FB1517" s="20"/>
      <c r="FC1517" s="15"/>
      <c r="FD1517" s="20"/>
      <c r="FE1517" s="15"/>
      <c r="FF1517" s="20"/>
      <c r="FG1517" s="15"/>
      <c r="FH1517" s="20"/>
      <c r="FI1517" s="15"/>
      <c r="FJ1517" s="20"/>
      <c r="FK1517" s="15"/>
      <c r="FL1517" s="20"/>
      <c r="FM1517" s="15"/>
      <c r="FN1517" s="20"/>
      <c r="FO1517" s="15"/>
      <c r="FP1517" s="20"/>
      <c r="FQ1517" s="15"/>
      <c r="FR1517" s="20"/>
      <c r="FS1517" s="15">
        <v>63</v>
      </c>
      <c r="FT1517" s="20">
        <v>5</v>
      </c>
      <c r="FU1517" s="15"/>
      <c r="FV1517" s="20"/>
      <c r="FW1517" s="15"/>
      <c r="FX1517" s="20"/>
      <c r="FY1517" s="15"/>
      <c r="FZ1517" s="20"/>
      <c r="GA1517" s="15"/>
      <c r="GB1517" s="20"/>
      <c r="GC1517" s="15"/>
      <c r="GD1517" s="20"/>
      <c r="GE1517" s="15"/>
      <c r="GF1517" s="20"/>
      <c r="GG1517" s="170"/>
    </row>
    <row r="1518" spans="1:189" s="2" customFormat="1" ht="15" customHeight="1" x14ac:dyDescent="0.3">
      <c r="A1518" s="15" t="s">
        <v>130</v>
      </c>
      <c r="B1518" s="15" t="s">
        <v>142</v>
      </c>
      <c r="C1518" s="15" t="s">
        <v>2373</v>
      </c>
      <c r="D1518" s="15" t="s">
        <v>2374</v>
      </c>
      <c r="E1518" s="15" t="str">
        <f t="shared" si="297"/>
        <v>Aron Jaime</v>
      </c>
      <c r="F1518" s="15" t="s">
        <v>135</v>
      </c>
      <c r="G1518" s="15">
        <v>999922860</v>
      </c>
      <c r="H1518" s="15">
        <f t="shared" si="298"/>
        <v>52</v>
      </c>
      <c r="I1518" s="15"/>
      <c r="J1518" s="15"/>
      <c r="K1518" s="16"/>
      <c r="L1518" s="15"/>
      <c r="M1518" s="15"/>
      <c r="N1518" s="15"/>
      <c r="O1518" s="15">
        <f t="shared" si="304"/>
        <v>52</v>
      </c>
      <c r="P1518" s="15">
        <v>0</v>
      </c>
      <c r="Q1518" s="15">
        <f t="shared" si="305"/>
        <v>0</v>
      </c>
      <c r="R1518" s="15">
        <v>0</v>
      </c>
      <c r="S1518" s="15">
        <v>0</v>
      </c>
      <c r="T1518" s="15">
        <f t="shared" si="306"/>
        <v>0</v>
      </c>
      <c r="U1518" s="15">
        <f t="shared" si="307"/>
        <v>0</v>
      </c>
      <c r="V1518" s="15"/>
      <c r="W1518" s="15"/>
      <c r="X1518" s="15"/>
      <c r="Y1518" s="15"/>
      <c r="Z1518" s="16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>
        <f t="shared" si="299"/>
        <v>0</v>
      </c>
      <c r="CT1518" s="15">
        <f t="shared" si="300"/>
        <v>0</v>
      </c>
      <c r="CU1518" s="15">
        <f t="shared" si="301"/>
        <v>0</v>
      </c>
      <c r="CV1518" s="15">
        <f t="shared" si="302"/>
        <v>0</v>
      </c>
      <c r="CW1518" s="15"/>
      <c r="CX1518" s="15"/>
      <c r="CY1518" s="15">
        <f t="shared" si="303"/>
        <v>0</v>
      </c>
      <c r="CZ1518" s="15">
        <f>GG1518</f>
        <v>0</v>
      </c>
      <c r="DA1518" s="16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20"/>
      <c r="DY1518" s="15"/>
      <c r="DZ1518" s="20"/>
      <c r="EA1518" s="15"/>
      <c r="EB1518" s="20"/>
      <c r="EC1518" s="15"/>
      <c r="ED1518" s="20"/>
      <c r="EE1518" s="15"/>
      <c r="EF1518" s="20"/>
      <c r="EG1518" s="15"/>
      <c r="EH1518" s="20"/>
      <c r="EI1518" s="15">
        <v>52</v>
      </c>
      <c r="EJ1518" s="20">
        <v>5</v>
      </c>
      <c r="EK1518" s="15"/>
      <c r="EL1518" s="20"/>
      <c r="EM1518" s="15"/>
      <c r="EN1518" s="20"/>
      <c r="EO1518" s="15"/>
      <c r="EP1518" s="20"/>
      <c r="EQ1518" s="15"/>
      <c r="ER1518" s="20"/>
      <c r="ES1518" s="15"/>
      <c r="ET1518" s="20"/>
      <c r="EU1518" s="15"/>
      <c r="EV1518" s="20"/>
      <c r="EW1518" s="15"/>
      <c r="EX1518" s="20"/>
      <c r="EY1518" s="15"/>
      <c r="EZ1518" s="20"/>
      <c r="FA1518" s="15"/>
      <c r="FB1518" s="20"/>
      <c r="FC1518" s="15"/>
      <c r="FD1518" s="20"/>
      <c r="FE1518" s="15"/>
      <c r="FF1518" s="20"/>
      <c r="FG1518" s="15"/>
      <c r="FH1518" s="20"/>
      <c r="FI1518" s="15"/>
      <c r="FJ1518" s="20"/>
      <c r="FK1518" s="15"/>
      <c r="FL1518" s="20"/>
      <c r="FM1518" s="15"/>
      <c r="FN1518" s="20"/>
      <c r="FO1518" s="15"/>
      <c r="FP1518" s="20"/>
      <c r="FQ1518" s="15"/>
      <c r="FR1518" s="20"/>
      <c r="FS1518" s="15"/>
      <c r="FT1518" s="20"/>
      <c r="FU1518" s="15"/>
      <c r="FV1518" s="20"/>
      <c r="FW1518" s="15"/>
      <c r="FX1518" s="20"/>
      <c r="FY1518" s="15"/>
      <c r="FZ1518" s="20"/>
      <c r="GA1518" s="15"/>
      <c r="GB1518" s="20"/>
      <c r="GC1518" s="15"/>
      <c r="GD1518" s="20"/>
      <c r="GE1518" s="15"/>
      <c r="GF1518" s="20"/>
      <c r="GG1518" s="170"/>
    </row>
    <row r="1519" spans="1:189" s="2" customFormat="1" ht="15" customHeight="1" x14ac:dyDescent="0.3">
      <c r="A1519" s="15" t="s">
        <v>137</v>
      </c>
      <c r="B1519" s="15" t="s">
        <v>138</v>
      </c>
      <c r="C1519" s="17" t="s">
        <v>471</v>
      </c>
      <c r="D1519" s="17" t="s">
        <v>1491</v>
      </c>
      <c r="E1519" s="15" t="str">
        <f t="shared" si="297"/>
        <v>Alex Nodarse</v>
      </c>
      <c r="F1519" s="17" t="s">
        <v>135</v>
      </c>
      <c r="G1519" s="15">
        <v>999922866</v>
      </c>
      <c r="H1519" s="15">
        <f t="shared" si="298"/>
        <v>25</v>
      </c>
      <c r="I1519" s="15"/>
      <c r="J1519" s="15"/>
      <c r="K1519" s="16"/>
      <c r="L1519" s="15"/>
      <c r="M1519" s="15"/>
      <c r="N1519" s="15"/>
      <c r="O1519" s="15">
        <f t="shared" si="304"/>
        <v>25</v>
      </c>
      <c r="P1519" s="15">
        <v>0</v>
      </c>
      <c r="Q1519" s="15">
        <f t="shared" si="305"/>
        <v>0</v>
      </c>
      <c r="R1519" s="15">
        <v>0</v>
      </c>
      <c r="S1519" s="15">
        <v>0</v>
      </c>
      <c r="T1519" s="15">
        <f t="shared" si="306"/>
        <v>0</v>
      </c>
      <c r="U1519" s="15">
        <f t="shared" si="307"/>
        <v>0</v>
      </c>
      <c r="V1519" s="15"/>
      <c r="W1519" s="15"/>
      <c r="X1519" s="15"/>
      <c r="Y1519" s="15"/>
      <c r="Z1519" s="16"/>
      <c r="AA1519" s="15"/>
      <c r="AB1519" s="24"/>
      <c r="AC1519" s="15"/>
      <c r="AD1519" s="15"/>
      <c r="AE1519" s="15"/>
      <c r="AF1519" s="15"/>
      <c r="AG1519" s="15"/>
      <c r="AH1519" s="24"/>
      <c r="AI1519" s="15"/>
      <c r="AJ1519" s="15"/>
      <c r="AK1519" s="15"/>
      <c r="AL1519" s="15"/>
      <c r="AM1519" s="15"/>
      <c r="AN1519" s="24"/>
      <c r="AO1519" s="15"/>
      <c r="AP1519" s="24"/>
      <c r="AQ1519" s="15"/>
      <c r="AR1519" s="24"/>
      <c r="AS1519" s="15"/>
      <c r="AT1519" s="24"/>
      <c r="AU1519" s="15"/>
      <c r="AV1519" s="24"/>
      <c r="AW1519" s="15"/>
      <c r="AX1519" s="24"/>
      <c r="AY1519" s="15"/>
      <c r="AZ1519" s="15"/>
      <c r="BA1519" s="15"/>
      <c r="BB1519" s="15"/>
      <c r="BC1519" s="15"/>
      <c r="BD1519" s="15"/>
      <c r="BE1519" s="15"/>
      <c r="BF1519" s="24"/>
      <c r="BG1519" s="15"/>
      <c r="BH1519" s="24"/>
      <c r="BI1519" s="15"/>
      <c r="BJ1519" s="24"/>
      <c r="BK1519" s="15"/>
      <c r="BL1519" s="24"/>
      <c r="BM1519" s="15"/>
      <c r="BN1519" s="24"/>
      <c r="BO1519" s="15"/>
      <c r="BP1519" s="24"/>
      <c r="BQ1519" s="15"/>
      <c r="BR1519" s="24"/>
      <c r="BS1519" s="15"/>
      <c r="BT1519" s="24"/>
      <c r="BU1519" s="15"/>
      <c r="BV1519" s="24"/>
      <c r="BW1519" s="15"/>
      <c r="BX1519" s="24"/>
      <c r="BY1519" s="15"/>
      <c r="BZ1519" s="24"/>
      <c r="CA1519" s="15"/>
      <c r="CB1519" s="24"/>
      <c r="CC1519" s="15"/>
      <c r="CD1519" s="24"/>
      <c r="CE1519" s="15"/>
      <c r="CF1519" s="24"/>
      <c r="CG1519" s="15"/>
      <c r="CH1519" s="25"/>
      <c r="CI1519" s="15"/>
      <c r="CJ1519" s="25"/>
      <c r="CK1519" s="15"/>
      <c r="CL1519" s="25"/>
      <c r="CM1519" s="15"/>
      <c r="CN1519" s="25"/>
      <c r="CO1519" s="15"/>
      <c r="CP1519" s="25"/>
      <c r="CQ1519" s="15"/>
      <c r="CR1519" s="25"/>
      <c r="CS1519" s="15">
        <f t="shared" si="299"/>
        <v>0</v>
      </c>
      <c r="CT1519" s="15">
        <f t="shared" si="300"/>
        <v>0</v>
      </c>
      <c r="CU1519" s="15">
        <f t="shared" si="301"/>
        <v>0</v>
      </c>
      <c r="CV1519" s="15">
        <f t="shared" si="302"/>
        <v>0</v>
      </c>
      <c r="CW1519" s="15"/>
      <c r="CX1519" s="15"/>
      <c r="CY1519" s="15">
        <f t="shared" si="303"/>
        <v>0</v>
      </c>
      <c r="CZ1519" s="15">
        <f>GG1519</f>
        <v>0</v>
      </c>
      <c r="DA1519" s="19"/>
      <c r="DB1519" s="17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7"/>
      <c r="DQ1519" s="15"/>
      <c r="DR1519" s="15"/>
      <c r="DS1519" s="15"/>
      <c r="DT1519" s="15"/>
      <c r="DU1519" s="15"/>
      <c r="DV1519" s="15"/>
      <c r="DW1519" s="15"/>
      <c r="DX1519" s="20"/>
      <c r="DY1519" s="15"/>
      <c r="DZ1519" s="20"/>
      <c r="EA1519" s="15"/>
      <c r="EB1519" s="20"/>
      <c r="EC1519" s="15"/>
      <c r="ED1519" s="20"/>
      <c r="EE1519" s="15">
        <v>25</v>
      </c>
      <c r="EF1519" s="20"/>
      <c r="EG1519" s="15"/>
      <c r="EH1519" s="20"/>
      <c r="EI1519" s="15"/>
      <c r="EJ1519" s="20"/>
      <c r="EK1519" s="15"/>
      <c r="EL1519" s="20"/>
      <c r="EM1519" s="15"/>
      <c r="EN1519" s="20"/>
      <c r="EO1519" s="15"/>
      <c r="EP1519" s="20"/>
      <c r="EQ1519" s="15"/>
      <c r="ER1519" s="20"/>
      <c r="ES1519" s="15"/>
      <c r="ET1519" s="20"/>
      <c r="EU1519" s="15"/>
      <c r="EV1519" s="20"/>
      <c r="EW1519" s="15"/>
      <c r="EX1519" s="20"/>
      <c r="EY1519" s="15"/>
      <c r="EZ1519" s="20"/>
      <c r="FA1519" s="15"/>
      <c r="FB1519" s="20"/>
      <c r="FC1519" s="15"/>
      <c r="FD1519" s="20"/>
      <c r="FE1519" s="15"/>
      <c r="FF1519" s="20"/>
      <c r="FG1519" s="15"/>
      <c r="FH1519" s="20"/>
      <c r="FI1519" s="15"/>
      <c r="FJ1519" s="20"/>
      <c r="FK1519" s="15"/>
      <c r="FL1519" s="20"/>
      <c r="FM1519" s="15"/>
      <c r="FN1519" s="20"/>
      <c r="FO1519" s="15"/>
      <c r="FP1519" s="20"/>
      <c r="FQ1519" s="15"/>
      <c r="FR1519" s="20"/>
      <c r="FS1519" s="15"/>
      <c r="FT1519" s="20"/>
      <c r="FU1519" s="15"/>
      <c r="FV1519" s="20"/>
      <c r="FW1519" s="15"/>
      <c r="FX1519" s="20"/>
      <c r="FY1519" s="15"/>
      <c r="FZ1519" s="20"/>
      <c r="GA1519" s="15"/>
      <c r="GB1519" s="20"/>
      <c r="GC1519" s="15"/>
      <c r="GD1519" s="20"/>
      <c r="GE1519" s="15"/>
      <c r="GF1519" s="20"/>
      <c r="GG1519" s="170"/>
    </row>
    <row r="1520" spans="1:189" s="2" customFormat="1" ht="15" customHeight="1" x14ac:dyDescent="0.3">
      <c r="A1520" s="15" t="s">
        <v>125</v>
      </c>
      <c r="B1520" s="15" t="s">
        <v>126</v>
      </c>
      <c r="C1520" s="15" t="s">
        <v>1066</v>
      </c>
      <c r="D1520" s="15" t="s">
        <v>1065</v>
      </c>
      <c r="E1520" s="15" t="str">
        <f t="shared" si="297"/>
        <v>Eileen Kang</v>
      </c>
      <c r="F1520" s="15" t="s">
        <v>128</v>
      </c>
      <c r="G1520" s="15">
        <v>999922867</v>
      </c>
      <c r="H1520" s="15">
        <f t="shared" si="298"/>
        <v>54</v>
      </c>
      <c r="I1520" s="15"/>
      <c r="J1520" s="15"/>
      <c r="K1520" s="16"/>
      <c r="L1520" s="15"/>
      <c r="M1520" s="15"/>
      <c r="N1520" s="15"/>
      <c r="O1520" s="15">
        <f t="shared" si="304"/>
        <v>0</v>
      </c>
      <c r="P1520" s="15">
        <v>0</v>
      </c>
      <c r="Q1520" s="15">
        <f t="shared" si="305"/>
        <v>0</v>
      </c>
      <c r="R1520" s="15">
        <v>0</v>
      </c>
      <c r="S1520" s="15">
        <v>0</v>
      </c>
      <c r="T1520" s="15">
        <f t="shared" si="306"/>
        <v>0</v>
      </c>
      <c r="U1520" s="15">
        <f t="shared" si="307"/>
        <v>0</v>
      </c>
      <c r="V1520" s="15"/>
      <c r="W1520" s="15"/>
      <c r="X1520" s="15"/>
      <c r="Y1520" s="15"/>
      <c r="Z1520" s="16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>
        <f t="shared" si="299"/>
        <v>0</v>
      </c>
      <c r="CT1520" s="15">
        <f t="shared" si="300"/>
        <v>54</v>
      </c>
      <c r="CU1520" s="15">
        <f t="shared" si="301"/>
        <v>1</v>
      </c>
      <c r="CV1520" s="15">
        <f t="shared" si="302"/>
        <v>0</v>
      </c>
      <c r="CW1520" s="15"/>
      <c r="CX1520" s="15"/>
      <c r="CY1520" s="15">
        <f t="shared" si="303"/>
        <v>0</v>
      </c>
      <c r="CZ1520" s="15">
        <f>GG1520</f>
        <v>0</v>
      </c>
      <c r="DA1520" s="16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20"/>
      <c r="DY1520" s="15"/>
      <c r="DZ1520" s="20"/>
      <c r="EA1520" s="15"/>
      <c r="EB1520" s="20"/>
      <c r="EC1520" s="15"/>
      <c r="ED1520" s="20"/>
      <c r="EE1520" s="15"/>
      <c r="EF1520" s="20"/>
      <c r="EG1520" s="15"/>
      <c r="EH1520" s="20"/>
      <c r="EI1520" s="15"/>
      <c r="EJ1520" s="20"/>
      <c r="EK1520" s="15"/>
      <c r="EL1520" s="20"/>
      <c r="EM1520" s="15"/>
      <c r="EN1520" s="20"/>
      <c r="EO1520" s="15"/>
      <c r="EP1520" s="20"/>
      <c r="EQ1520" s="15"/>
      <c r="ER1520" s="20"/>
      <c r="ES1520" s="15"/>
      <c r="ET1520" s="20"/>
      <c r="EU1520" s="15"/>
      <c r="EV1520" s="20"/>
      <c r="EW1520" s="15"/>
      <c r="EX1520" s="20"/>
      <c r="EY1520" s="15">
        <v>54</v>
      </c>
      <c r="EZ1520" s="20">
        <v>7</v>
      </c>
      <c r="FA1520" s="15"/>
      <c r="FB1520" s="20"/>
      <c r="FC1520" s="15"/>
      <c r="FD1520" s="20"/>
      <c r="FE1520" s="15"/>
      <c r="FF1520" s="20"/>
      <c r="FG1520" s="15"/>
      <c r="FH1520" s="20"/>
      <c r="FI1520" s="15"/>
      <c r="FJ1520" s="20"/>
      <c r="FK1520" s="15"/>
      <c r="FL1520" s="20"/>
      <c r="FM1520" s="15"/>
      <c r="FN1520" s="20"/>
      <c r="FO1520" s="15"/>
      <c r="FP1520" s="20"/>
      <c r="FQ1520" s="15"/>
      <c r="FR1520" s="20"/>
      <c r="FS1520" s="15"/>
      <c r="FT1520" s="20"/>
      <c r="FU1520" s="15"/>
      <c r="FV1520" s="20"/>
      <c r="FW1520" s="15"/>
      <c r="FX1520" s="20"/>
      <c r="FY1520" s="15"/>
      <c r="FZ1520" s="20"/>
      <c r="GA1520" s="15"/>
      <c r="GB1520" s="20"/>
      <c r="GC1520" s="15"/>
      <c r="GD1520" s="20"/>
      <c r="GE1520" s="15"/>
      <c r="GF1520" s="20"/>
      <c r="GG1520" s="170"/>
    </row>
    <row r="1521" spans="1:189" s="2" customFormat="1" ht="15" customHeight="1" x14ac:dyDescent="0.3">
      <c r="A1521" s="15" t="s">
        <v>133</v>
      </c>
      <c r="B1521" s="15" t="s">
        <v>142</v>
      </c>
      <c r="C1521" s="15" t="s">
        <v>1553</v>
      </c>
      <c r="D1521" s="15" t="s">
        <v>1554</v>
      </c>
      <c r="E1521" s="15" t="str">
        <f t="shared" si="297"/>
        <v>Gionni PEARSON</v>
      </c>
      <c r="F1521" s="15" t="s">
        <v>135</v>
      </c>
      <c r="G1521" s="15">
        <v>999922889</v>
      </c>
      <c r="H1521" s="15">
        <f t="shared" si="298"/>
        <v>68</v>
      </c>
      <c r="I1521" s="15"/>
      <c r="J1521" s="15"/>
      <c r="K1521" s="16"/>
      <c r="L1521" s="15"/>
      <c r="M1521" s="15"/>
      <c r="N1521" s="15"/>
      <c r="O1521" s="15">
        <f t="shared" si="304"/>
        <v>0</v>
      </c>
      <c r="P1521" s="15">
        <v>0</v>
      </c>
      <c r="Q1521" s="15">
        <f t="shared" si="305"/>
        <v>0</v>
      </c>
      <c r="R1521" s="15">
        <v>0</v>
      </c>
      <c r="S1521" s="15">
        <v>0</v>
      </c>
      <c r="T1521" s="15">
        <f t="shared" si="306"/>
        <v>0</v>
      </c>
      <c r="U1521" s="15">
        <f t="shared" si="307"/>
        <v>0</v>
      </c>
      <c r="V1521" s="15"/>
      <c r="W1521" s="15"/>
      <c r="X1521" s="15"/>
      <c r="Y1521" s="15"/>
      <c r="Z1521" s="16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>
        <f t="shared" si="299"/>
        <v>0</v>
      </c>
      <c r="CT1521" s="15">
        <f t="shared" si="300"/>
        <v>68</v>
      </c>
      <c r="CU1521" s="15">
        <f t="shared" si="301"/>
        <v>1</v>
      </c>
      <c r="CV1521" s="15">
        <f t="shared" si="302"/>
        <v>0</v>
      </c>
      <c r="CW1521" s="15"/>
      <c r="CX1521" s="15"/>
      <c r="CY1521" s="15">
        <f t="shared" si="303"/>
        <v>0</v>
      </c>
      <c r="CZ1521" s="15">
        <f>GG1521</f>
        <v>0</v>
      </c>
      <c r="DA1521" s="16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20"/>
      <c r="DY1521" s="15"/>
      <c r="DZ1521" s="20"/>
      <c r="EA1521" s="15"/>
      <c r="EB1521" s="20"/>
      <c r="EC1521" s="15"/>
      <c r="ED1521" s="20"/>
      <c r="EE1521" s="15"/>
      <c r="EF1521" s="20"/>
      <c r="EG1521" s="15"/>
      <c r="EH1521" s="20"/>
      <c r="EI1521" s="15"/>
      <c r="EJ1521" s="20"/>
      <c r="EK1521" s="15"/>
      <c r="EL1521" s="20"/>
      <c r="EM1521" s="15"/>
      <c r="EN1521" s="20"/>
      <c r="EO1521" s="15"/>
      <c r="EP1521" s="20"/>
      <c r="EQ1521" s="15"/>
      <c r="ER1521" s="20"/>
      <c r="ES1521" s="15"/>
      <c r="ET1521" s="20"/>
      <c r="EU1521" s="15"/>
      <c r="EV1521" s="20"/>
      <c r="EW1521" s="15"/>
      <c r="EX1521" s="20"/>
      <c r="EY1521" s="15"/>
      <c r="EZ1521" s="20"/>
      <c r="FA1521" s="15"/>
      <c r="FB1521" s="20"/>
      <c r="FC1521" s="15">
        <v>68</v>
      </c>
      <c r="FD1521" s="20">
        <v>3</v>
      </c>
      <c r="FE1521" s="15"/>
      <c r="FF1521" s="20"/>
      <c r="FG1521" s="15"/>
      <c r="FH1521" s="20"/>
      <c r="FI1521" s="15"/>
      <c r="FJ1521" s="20"/>
      <c r="FK1521" s="15"/>
      <c r="FL1521" s="20"/>
      <c r="FM1521" s="15"/>
      <c r="FN1521" s="20"/>
      <c r="FO1521" s="15"/>
      <c r="FP1521" s="20"/>
      <c r="FQ1521" s="15"/>
      <c r="FR1521" s="20"/>
      <c r="FS1521" s="15"/>
      <c r="FT1521" s="20"/>
      <c r="FU1521" s="15"/>
      <c r="FV1521" s="20"/>
      <c r="FW1521" s="15"/>
      <c r="FX1521" s="20"/>
      <c r="FY1521" s="15"/>
      <c r="FZ1521" s="20"/>
      <c r="GA1521" s="15"/>
      <c r="GB1521" s="20"/>
      <c r="GC1521" s="15"/>
      <c r="GD1521" s="20"/>
      <c r="GE1521" s="15"/>
      <c r="GF1521" s="20"/>
      <c r="GG1521" s="170"/>
    </row>
    <row r="1522" spans="1:189" s="2" customFormat="1" ht="15" customHeight="1" x14ac:dyDescent="0.3">
      <c r="A1522" s="17" t="s">
        <v>2903</v>
      </c>
      <c r="B1522" s="17" t="s">
        <v>134</v>
      </c>
      <c r="C1522" s="17" t="s">
        <v>584</v>
      </c>
      <c r="D1522" s="17" t="s">
        <v>3387</v>
      </c>
      <c r="E1522" s="15" t="str">
        <f t="shared" si="297"/>
        <v>Sasha Hakhu</v>
      </c>
      <c r="F1522" s="17" t="s">
        <v>128</v>
      </c>
      <c r="G1522" s="17">
        <v>999922893</v>
      </c>
      <c r="H1522" s="15">
        <f t="shared" si="298"/>
        <v>38</v>
      </c>
      <c r="I1522" s="15"/>
      <c r="J1522" s="15"/>
      <c r="K1522" s="16"/>
      <c r="L1522" s="15"/>
      <c r="M1522" s="15"/>
      <c r="N1522" s="15"/>
      <c r="O1522" s="15">
        <f t="shared" si="304"/>
        <v>0</v>
      </c>
      <c r="P1522" s="15">
        <v>0</v>
      </c>
      <c r="Q1522" s="15">
        <f t="shared" si="305"/>
        <v>0</v>
      </c>
      <c r="R1522" s="15">
        <v>0</v>
      </c>
      <c r="S1522" s="15">
        <v>0</v>
      </c>
      <c r="T1522" s="15">
        <f t="shared" si="306"/>
        <v>0</v>
      </c>
      <c r="U1522" s="15">
        <f t="shared" si="307"/>
        <v>0</v>
      </c>
      <c r="V1522" s="15"/>
      <c r="W1522" s="15"/>
      <c r="X1522" s="15"/>
      <c r="Y1522" s="15"/>
      <c r="Z1522" s="16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>
        <f t="shared" si="299"/>
        <v>38</v>
      </c>
      <c r="CT1522" s="15">
        <f t="shared" si="300"/>
        <v>0</v>
      </c>
      <c r="CU1522" s="15">
        <f t="shared" si="301"/>
        <v>0</v>
      </c>
      <c r="CV1522" s="15">
        <f t="shared" si="302"/>
        <v>0</v>
      </c>
      <c r="CW1522" s="15"/>
      <c r="CX1522" s="15"/>
      <c r="CY1522" s="15">
        <f t="shared" si="303"/>
        <v>0</v>
      </c>
      <c r="CZ1522" s="15">
        <f>GG1522</f>
        <v>0</v>
      </c>
      <c r="DA1522" s="16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20"/>
      <c r="DY1522" s="15"/>
      <c r="DZ1522" s="20"/>
      <c r="EA1522" s="15"/>
      <c r="EB1522" s="20"/>
      <c r="EC1522" s="15"/>
      <c r="ED1522" s="20"/>
      <c r="EE1522" s="15"/>
      <c r="EF1522" s="20"/>
      <c r="EG1522" s="15"/>
      <c r="EH1522" s="20"/>
      <c r="EI1522" s="15"/>
      <c r="EJ1522" s="20"/>
      <c r="EK1522" s="15"/>
      <c r="EL1522" s="20"/>
      <c r="EM1522" s="15"/>
      <c r="EN1522" s="20"/>
      <c r="EO1522" s="15"/>
      <c r="EP1522" s="20"/>
      <c r="EQ1522" s="15"/>
      <c r="ER1522" s="20"/>
      <c r="ES1522" s="15"/>
      <c r="ET1522" s="20"/>
      <c r="EU1522" s="15"/>
      <c r="EV1522" s="20"/>
      <c r="EW1522" s="15"/>
      <c r="EX1522" s="20"/>
      <c r="EY1522" s="15"/>
      <c r="EZ1522" s="20"/>
      <c r="FA1522" s="15"/>
      <c r="FB1522" s="20"/>
      <c r="FC1522" s="15"/>
      <c r="FD1522" s="20"/>
      <c r="FE1522" s="15">
        <v>38</v>
      </c>
      <c r="FF1522" s="20" t="s">
        <v>129</v>
      </c>
      <c r="FG1522" s="15"/>
      <c r="FH1522" s="20"/>
      <c r="FI1522" s="15"/>
      <c r="FJ1522" s="20"/>
      <c r="FK1522" s="15"/>
      <c r="FL1522" s="20"/>
      <c r="FM1522" s="15"/>
      <c r="FN1522" s="20"/>
      <c r="FO1522" s="15"/>
      <c r="FP1522" s="20"/>
      <c r="FQ1522" s="15"/>
      <c r="FR1522" s="20"/>
      <c r="FS1522" s="15"/>
      <c r="FT1522" s="20"/>
      <c r="FU1522" s="15"/>
      <c r="FV1522" s="20"/>
      <c r="FW1522" s="15"/>
      <c r="FX1522" s="20"/>
      <c r="FY1522" s="15"/>
      <c r="FZ1522" s="20"/>
      <c r="GA1522" s="15"/>
      <c r="GB1522" s="20"/>
      <c r="GC1522" s="15"/>
      <c r="GD1522" s="20"/>
      <c r="GE1522" s="15"/>
      <c r="GF1522" s="20"/>
      <c r="GG1522" s="170"/>
    </row>
    <row r="1523" spans="1:189" s="2" customFormat="1" ht="15" customHeight="1" x14ac:dyDescent="0.3">
      <c r="A1523" s="17" t="s">
        <v>2903</v>
      </c>
      <c r="B1523" s="17" t="s">
        <v>134</v>
      </c>
      <c r="C1523" s="17" t="s">
        <v>3403</v>
      </c>
      <c r="D1523" s="17" t="s">
        <v>3404</v>
      </c>
      <c r="E1523" s="15" t="str">
        <f t="shared" si="297"/>
        <v>Paw Mar Gay</v>
      </c>
      <c r="F1523" s="17" t="s">
        <v>128</v>
      </c>
      <c r="G1523" s="17">
        <v>999922894</v>
      </c>
      <c r="H1523" s="15">
        <f t="shared" si="298"/>
        <v>56</v>
      </c>
      <c r="I1523" s="15"/>
      <c r="J1523" s="15"/>
      <c r="K1523" s="16"/>
      <c r="L1523" s="15"/>
      <c r="M1523" s="15"/>
      <c r="N1523" s="15"/>
      <c r="O1523" s="15">
        <f t="shared" si="304"/>
        <v>0</v>
      </c>
      <c r="P1523" s="15">
        <v>0</v>
      </c>
      <c r="Q1523" s="15">
        <f t="shared" si="305"/>
        <v>0</v>
      </c>
      <c r="R1523" s="15">
        <v>0</v>
      </c>
      <c r="S1523" s="15">
        <v>0</v>
      </c>
      <c r="T1523" s="15">
        <f t="shared" si="306"/>
        <v>0</v>
      </c>
      <c r="U1523" s="15">
        <f t="shared" si="307"/>
        <v>0</v>
      </c>
      <c r="V1523" s="15"/>
      <c r="W1523" s="15"/>
      <c r="X1523" s="15"/>
      <c r="Y1523" s="15"/>
      <c r="Z1523" s="16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>
        <f t="shared" si="299"/>
        <v>56</v>
      </c>
      <c r="CT1523" s="15">
        <f t="shared" si="300"/>
        <v>0</v>
      </c>
      <c r="CU1523" s="15">
        <f t="shared" si="301"/>
        <v>0</v>
      </c>
      <c r="CV1523" s="15">
        <f t="shared" si="302"/>
        <v>0</v>
      </c>
      <c r="CW1523" s="15"/>
      <c r="CX1523" s="15"/>
      <c r="CY1523" s="15">
        <f t="shared" si="303"/>
        <v>0</v>
      </c>
      <c r="CZ1523" s="15">
        <f>GG1523</f>
        <v>0</v>
      </c>
      <c r="DA1523" s="16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20"/>
      <c r="DY1523" s="15"/>
      <c r="DZ1523" s="20"/>
      <c r="EA1523" s="15"/>
      <c r="EB1523" s="20"/>
      <c r="EC1523" s="15"/>
      <c r="ED1523" s="20"/>
      <c r="EE1523" s="15"/>
      <c r="EF1523" s="20"/>
      <c r="EG1523" s="15"/>
      <c r="EH1523" s="20"/>
      <c r="EI1523" s="15"/>
      <c r="EJ1523" s="20"/>
      <c r="EK1523" s="15"/>
      <c r="EL1523" s="20"/>
      <c r="EM1523" s="15"/>
      <c r="EN1523" s="20"/>
      <c r="EO1523" s="15"/>
      <c r="EP1523" s="20"/>
      <c r="EQ1523" s="15"/>
      <c r="ER1523" s="20"/>
      <c r="ES1523" s="15"/>
      <c r="ET1523" s="20"/>
      <c r="EU1523" s="15"/>
      <c r="EV1523" s="20"/>
      <c r="EW1523" s="15"/>
      <c r="EX1523" s="20"/>
      <c r="EY1523" s="15"/>
      <c r="EZ1523" s="20"/>
      <c r="FA1523" s="15"/>
      <c r="FB1523" s="20"/>
      <c r="FC1523" s="15"/>
      <c r="FD1523" s="20"/>
      <c r="FE1523" s="15">
        <v>56</v>
      </c>
      <c r="FF1523" s="20">
        <v>3</v>
      </c>
      <c r="FG1523" s="15"/>
      <c r="FH1523" s="20"/>
      <c r="FI1523" s="15"/>
      <c r="FJ1523" s="20"/>
      <c r="FK1523" s="15"/>
      <c r="FL1523" s="20"/>
      <c r="FM1523" s="15"/>
      <c r="FN1523" s="20"/>
      <c r="FO1523" s="15"/>
      <c r="FP1523" s="20"/>
      <c r="FQ1523" s="15"/>
      <c r="FR1523" s="20"/>
      <c r="FS1523" s="15"/>
      <c r="FT1523" s="20"/>
      <c r="FU1523" s="15"/>
      <c r="FV1523" s="20"/>
      <c r="FW1523" s="15"/>
      <c r="FX1523" s="20"/>
      <c r="FY1523" s="15"/>
      <c r="FZ1523" s="20"/>
      <c r="GA1523" s="15"/>
      <c r="GB1523" s="20"/>
      <c r="GC1523" s="15"/>
      <c r="GD1523" s="20"/>
      <c r="GE1523" s="15"/>
      <c r="GF1523" s="20"/>
      <c r="GG1523" s="170"/>
    </row>
    <row r="1524" spans="1:189" s="2" customFormat="1" ht="15" customHeight="1" x14ac:dyDescent="0.3">
      <c r="A1524" s="15" t="s">
        <v>146</v>
      </c>
      <c r="B1524" s="15" t="s">
        <v>142</v>
      </c>
      <c r="C1524" s="15" t="s">
        <v>1303</v>
      </c>
      <c r="D1524" s="15" t="s">
        <v>2346</v>
      </c>
      <c r="E1524" s="15" t="str">
        <f t="shared" si="297"/>
        <v>Edgar Silvestre</v>
      </c>
      <c r="F1524" s="15" t="s">
        <v>135</v>
      </c>
      <c r="G1524" s="15">
        <v>999922895</v>
      </c>
      <c r="H1524" s="15">
        <f t="shared" si="298"/>
        <v>35</v>
      </c>
      <c r="I1524" s="15"/>
      <c r="J1524" s="17">
        <f>(O1524+P1524+R1524+S1524+T1524+U1524)/2</f>
        <v>5</v>
      </c>
      <c r="K1524" s="16"/>
      <c r="L1524" s="15"/>
      <c r="M1524" s="15"/>
      <c r="N1524" s="15"/>
      <c r="O1524" s="15">
        <f t="shared" si="304"/>
        <v>10</v>
      </c>
      <c r="P1524" s="15">
        <v>0</v>
      </c>
      <c r="Q1524" s="15">
        <f t="shared" si="305"/>
        <v>0</v>
      </c>
      <c r="R1524" s="15">
        <v>0</v>
      </c>
      <c r="S1524" s="15">
        <v>0</v>
      </c>
      <c r="T1524" s="15">
        <f t="shared" si="306"/>
        <v>0</v>
      </c>
      <c r="U1524" s="15">
        <f t="shared" si="307"/>
        <v>0</v>
      </c>
      <c r="V1524" s="15"/>
      <c r="W1524" s="15"/>
      <c r="X1524" s="15"/>
      <c r="Y1524" s="15"/>
      <c r="Z1524" s="16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>
        <f t="shared" si="299"/>
        <v>0</v>
      </c>
      <c r="CT1524" s="15">
        <f t="shared" si="300"/>
        <v>30</v>
      </c>
      <c r="CU1524" s="15">
        <f t="shared" si="301"/>
        <v>1</v>
      </c>
      <c r="CV1524" s="15">
        <f t="shared" si="302"/>
        <v>0</v>
      </c>
      <c r="CW1524" s="15"/>
      <c r="CX1524" s="15"/>
      <c r="CY1524" s="15">
        <f t="shared" si="303"/>
        <v>0</v>
      </c>
      <c r="CZ1524" s="15">
        <f>GG1524</f>
        <v>0</v>
      </c>
      <c r="DA1524" s="16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20"/>
      <c r="DY1524" s="15"/>
      <c r="DZ1524" s="20"/>
      <c r="EA1524" s="15"/>
      <c r="EB1524" s="20"/>
      <c r="EC1524" s="15"/>
      <c r="ED1524" s="20"/>
      <c r="EE1524" s="15"/>
      <c r="EF1524" s="20"/>
      <c r="EG1524" s="15"/>
      <c r="EH1524" s="20"/>
      <c r="EI1524" s="15">
        <v>10</v>
      </c>
      <c r="EJ1524" s="20">
        <v>1</v>
      </c>
      <c r="EK1524" s="15"/>
      <c r="EL1524" s="20"/>
      <c r="EM1524" s="15"/>
      <c r="EN1524" s="20"/>
      <c r="EO1524" s="15"/>
      <c r="EP1524" s="20"/>
      <c r="EQ1524" s="15"/>
      <c r="ER1524" s="20"/>
      <c r="ES1524" s="15"/>
      <c r="ET1524" s="20"/>
      <c r="EU1524" s="15"/>
      <c r="EV1524" s="20"/>
      <c r="EW1524" s="15"/>
      <c r="EX1524" s="20"/>
      <c r="EY1524" s="15"/>
      <c r="EZ1524" s="20"/>
      <c r="FA1524" s="15"/>
      <c r="FB1524" s="20"/>
      <c r="FC1524" s="15"/>
      <c r="FD1524" s="20"/>
      <c r="FE1524" s="15"/>
      <c r="FF1524" s="20"/>
      <c r="FG1524" s="15"/>
      <c r="FH1524" s="20"/>
      <c r="FI1524" s="15"/>
      <c r="FJ1524" s="20"/>
      <c r="FK1524" s="15">
        <v>30</v>
      </c>
      <c r="FL1524" s="20">
        <v>1</v>
      </c>
      <c r="FM1524" s="15"/>
      <c r="FN1524" s="20"/>
      <c r="FO1524" s="15"/>
      <c r="FP1524" s="20"/>
      <c r="FQ1524" s="15"/>
      <c r="FR1524" s="20"/>
      <c r="FS1524" s="15"/>
      <c r="FT1524" s="20"/>
      <c r="FU1524" s="15"/>
      <c r="FV1524" s="20"/>
      <c r="FW1524" s="15"/>
      <c r="FX1524" s="20"/>
      <c r="FY1524" s="15"/>
      <c r="FZ1524" s="20"/>
      <c r="GA1524" s="15"/>
      <c r="GB1524" s="20"/>
      <c r="GC1524" s="15"/>
      <c r="GD1524" s="20"/>
      <c r="GE1524" s="15"/>
      <c r="GF1524" s="20"/>
      <c r="GG1524" s="170"/>
    </row>
    <row r="1525" spans="1:189" s="2" customFormat="1" ht="15" customHeight="1" x14ac:dyDescent="0.3">
      <c r="A1525" s="17" t="s">
        <v>133</v>
      </c>
      <c r="B1525" s="15" t="s">
        <v>142</v>
      </c>
      <c r="C1525" s="15" t="s">
        <v>317</v>
      </c>
      <c r="D1525" s="15" t="s">
        <v>1414</v>
      </c>
      <c r="E1525" s="15" t="str">
        <f t="shared" si="297"/>
        <v>Wesley Minh</v>
      </c>
      <c r="F1525" s="15" t="s">
        <v>135</v>
      </c>
      <c r="G1525" s="15">
        <v>999922910</v>
      </c>
      <c r="H1525" s="15">
        <f t="shared" si="298"/>
        <v>45</v>
      </c>
      <c r="I1525" s="15"/>
      <c r="J1525" s="17">
        <f>(O1525+P1525+R1525+S1525+T1525+U1525)/2</f>
        <v>45</v>
      </c>
      <c r="K1525" s="16"/>
      <c r="L1525" s="15"/>
      <c r="M1525" s="15"/>
      <c r="N1525" s="15"/>
      <c r="O1525" s="15">
        <f t="shared" si="304"/>
        <v>0</v>
      </c>
      <c r="P1525" s="15">
        <v>0</v>
      </c>
      <c r="Q1525" s="15">
        <f t="shared" si="305"/>
        <v>0</v>
      </c>
      <c r="R1525" s="15">
        <v>0</v>
      </c>
      <c r="S1525" s="15">
        <v>0</v>
      </c>
      <c r="T1525" s="15">
        <f t="shared" si="306"/>
        <v>90</v>
      </c>
      <c r="U1525" s="15">
        <f t="shared" si="307"/>
        <v>0</v>
      </c>
      <c r="V1525" s="15"/>
      <c r="W1525" s="15"/>
      <c r="X1525" s="15"/>
      <c r="Y1525" s="15"/>
      <c r="Z1525" s="16"/>
      <c r="AA1525" s="15"/>
      <c r="AB1525" s="15"/>
      <c r="AC1525" s="15"/>
      <c r="AD1525" s="15"/>
      <c r="AE1525" s="15"/>
      <c r="AF1525" s="24"/>
      <c r="AG1525" s="15"/>
      <c r="AH1525" s="24"/>
      <c r="AI1525" s="15"/>
      <c r="AJ1525" s="24"/>
      <c r="AK1525" s="15"/>
      <c r="AL1525" s="24"/>
      <c r="AM1525" s="15"/>
      <c r="AN1525" s="24"/>
      <c r="AO1525" s="15"/>
      <c r="AP1525" s="24"/>
      <c r="AQ1525" s="15"/>
      <c r="AR1525" s="24"/>
      <c r="AS1525" s="15"/>
      <c r="AT1525" s="24"/>
      <c r="AU1525" s="15"/>
      <c r="AV1525" s="24"/>
      <c r="AW1525" s="15"/>
      <c r="AX1525" s="24"/>
      <c r="AY1525" s="15"/>
      <c r="AZ1525" s="15"/>
      <c r="BA1525" s="15"/>
      <c r="BB1525" s="24"/>
      <c r="BC1525" s="15"/>
      <c r="BD1525" s="24"/>
      <c r="BE1525" s="15"/>
      <c r="BF1525" s="24"/>
      <c r="BG1525" s="15"/>
      <c r="BH1525" s="24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24"/>
      <c r="CQ1525" s="15"/>
      <c r="CR1525" s="24"/>
      <c r="CS1525" s="15">
        <f t="shared" si="299"/>
        <v>0</v>
      </c>
      <c r="CT1525" s="15">
        <f t="shared" si="300"/>
        <v>0</v>
      </c>
      <c r="CU1525" s="15">
        <f t="shared" si="301"/>
        <v>0</v>
      </c>
      <c r="CV1525" s="15">
        <f t="shared" si="302"/>
        <v>0</v>
      </c>
      <c r="CW1525" s="15"/>
      <c r="CX1525" s="15"/>
      <c r="CY1525" s="15">
        <f t="shared" si="303"/>
        <v>0</v>
      </c>
      <c r="CZ1525" s="15">
        <f>GG1525</f>
        <v>0</v>
      </c>
      <c r="DA1525" s="20"/>
      <c r="DB1525" s="17"/>
      <c r="DC1525" s="15"/>
      <c r="DD1525" s="15"/>
      <c r="DE1525" s="15"/>
      <c r="DF1525" s="15"/>
      <c r="DG1525" s="15"/>
      <c r="DH1525" s="15">
        <v>68</v>
      </c>
      <c r="DI1525" s="15"/>
      <c r="DJ1525" s="15"/>
      <c r="DK1525" s="15"/>
      <c r="DL1525" s="15"/>
      <c r="DM1525" s="15"/>
      <c r="DN1525" s="15"/>
      <c r="DO1525" s="15"/>
      <c r="DP1525" s="17"/>
      <c r="DQ1525" s="15"/>
      <c r="DR1525" s="15"/>
      <c r="DS1525" s="15"/>
      <c r="DT1525" s="15"/>
      <c r="DU1525" s="15"/>
      <c r="DV1525" s="15"/>
      <c r="DW1525" s="15"/>
      <c r="DX1525" s="20"/>
      <c r="DY1525" s="15"/>
      <c r="DZ1525" s="20"/>
      <c r="EA1525" s="15"/>
      <c r="EB1525" s="20"/>
      <c r="EC1525" s="15">
        <v>90</v>
      </c>
      <c r="ED1525" s="20">
        <v>4</v>
      </c>
      <c r="EE1525" s="15"/>
      <c r="EF1525" s="20"/>
      <c r="EG1525" s="15"/>
      <c r="EH1525" s="20"/>
      <c r="EI1525" s="15"/>
      <c r="EJ1525" s="20"/>
      <c r="EK1525" s="15"/>
      <c r="EL1525" s="20"/>
      <c r="EM1525" s="15"/>
      <c r="EN1525" s="20"/>
      <c r="EO1525" s="15"/>
      <c r="EP1525" s="20"/>
      <c r="EQ1525" s="15"/>
      <c r="ER1525" s="20"/>
      <c r="ES1525" s="15"/>
      <c r="ET1525" s="20"/>
      <c r="EU1525" s="15"/>
      <c r="EV1525" s="20"/>
      <c r="EW1525" s="15"/>
      <c r="EX1525" s="20"/>
      <c r="EY1525" s="15"/>
      <c r="EZ1525" s="20"/>
      <c r="FA1525" s="15"/>
      <c r="FB1525" s="20"/>
      <c r="FC1525" s="15"/>
      <c r="FD1525" s="20"/>
      <c r="FE1525" s="15"/>
      <c r="FF1525" s="20"/>
      <c r="FG1525" s="15"/>
      <c r="FH1525" s="20"/>
      <c r="FI1525" s="15"/>
      <c r="FJ1525" s="20"/>
      <c r="FK1525" s="15"/>
      <c r="FL1525" s="20"/>
      <c r="FM1525" s="15"/>
      <c r="FN1525" s="20"/>
      <c r="FO1525" s="15"/>
      <c r="FP1525" s="20"/>
      <c r="FQ1525" s="15"/>
      <c r="FR1525" s="20"/>
      <c r="FS1525" s="15"/>
      <c r="FT1525" s="20"/>
      <c r="FU1525" s="15"/>
      <c r="FV1525" s="20"/>
      <c r="FW1525" s="15"/>
      <c r="FX1525" s="20"/>
      <c r="FY1525" s="15"/>
      <c r="FZ1525" s="20"/>
      <c r="GA1525" s="15"/>
      <c r="GB1525" s="20"/>
      <c r="GC1525" s="15"/>
      <c r="GD1525" s="20"/>
      <c r="GE1525" s="15"/>
      <c r="GF1525" s="20"/>
      <c r="GG1525" s="170"/>
    </row>
    <row r="1526" spans="1:189" s="2" customFormat="1" ht="15" customHeight="1" x14ac:dyDescent="0.3">
      <c r="A1526" s="15" t="s">
        <v>2903</v>
      </c>
      <c r="B1526" s="15" t="s">
        <v>126</v>
      </c>
      <c r="C1526" s="15" t="s">
        <v>2471</v>
      </c>
      <c r="D1526" s="15" t="s">
        <v>1475</v>
      </c>
      <c r="E1526" s="15" t="str">
        <f t="shared" si="297"/>
        <v>Kiona Nguyen</v>
      </c>
      <c r="F1526" s="15" t="s">
        <v>128</v>
      </c>
      <c r="G1526" s="15">
        <v>999922914</v>
      </c>
      <c r="H1526" s="15">
        <f t="shared" si="298"/>
        <v>60</v>
      </c>
      <c r="I1526" s="15"/>
      <c r="J1526" s="17">
        <f>(O1526+P1526+R1526+S1526+T1526+U1526)/2</f>
        <v>22</v>
      </c>
      <c r="K1526" s="16"/>
      <c r="L1526" s="15"/>
      <c r="M1526" s="15"/>
      <c r="N1526" s="15"/>
      <c r="O1526" s="15">
        <f t="shared" si="304"/>
        <v>44</v>
      </c>
      <c r="P1526" s="15">
        <v>0</v>
      </c>
      <c r="Q1526" s="15">
        <f t="shared" si="305"/>
        <v>0</v>
      </c>
      <c r="R1526" s="15">
        <v>0</v>
      </c>
      <c r="S1526" s="15">
        <v>0</v>
      </c>
      <c r="T1526" s="15">
        <f t="shared" si="306"/>
        <v>0</v>
      </c>
      <c r="U1526" s="15">
        <f t="shared" si="307"/>
        <v>0</v>
      </c>
      <c r="V1526" s="15"/>
      <c r="W1526" s="15"/>
      <c r="X1526" s="15"/>
      <c r="Y1526" s="15"/>
      <c r="Z1526" s="16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>
        <f t="shared" si="299"/>
        <v>0</v>
      </c>
      <c r="CT1526" s="15">
        <f t="shared" si="300"/>
        <v>38</v>
      </c>
      <c r="CU1526" s="15">
        <f t="shared" si="301"/>
        <v>0</v>
      </c>
      <c r="CV1526" s="15">
        <f t="shared" si="302"/>
        <v>0</v>
      </c>
      <c r="CW1526" s="15"/>
      <c r="CX1526" s="15"/>
      <c r="CY1526" s="15">
        <f t="shared" si="303"/>
        <v>0</v>
      </c>
      <c r="CZ1526" s="15">
        <f>GG1526</f>
        <v>0</v>
      </c>
      <c r="DA1526" s="16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20"/>
      <c r="DY1526" s="15"/>
      <c r="DZ1526" s="20"/>
      <c r="EA1526" s="15"/>
      <c r="EB1526" s="20"/>
      <c r="EC1526" s="15"/>
      <c r="ED1526" s="20"/>
      <c r="EE1526" s="15"/>
      <c r="EF1526" s="20"/>
      <c r="EG1526" s="15"/>
      <c r="EH1526" s="20"/>
      <c r="EI1526" s="15"/>
      <c r="EJ1526" s="20"/>
      <c r="EK1526" s="15"/>
      <c r="EL1526" s="20"/>
      <c r="EM1526" s="15">
        <v>44</v>
      </c>
      <c r="EN1526" s="20">
        <v>7</v>
      </c>
      <c r="EO1526" s="15"/>
      <c r="EP1526" s="20"/>
      <c r="EQ1526" s="15"/>
      <c r="ER1526" s="20"/>
      <c r="ES1526" s="15"/>
      <c r="ET1526" s="20"/>
      <c r="EU1526" s="15"/>
      <c r="EV1526" s="20"/>
      <c r="EW1526" s="15"/>
      <c r="EX1526" s="20"/>
      <c r="EY1526" s="15"/>
      <c r="EZ1526" s="20"/>
      <c r="FA1526" s="15"/>
      <c r="FB1526" s="20"/>
      <c r="FC1526" s="15">
        <v>38</v>
      </c>
      <c r="FD1526" s="20" t="s">
        <v>129</v>
      </c>
      <c r="FE1526" s="15"/>
      <c r="FF1526" s="20"/>
      <c r="FG1526" s="15"/>
      <c r="FH1526" s="20"/>
      <c r="FI1526" s="15"/>
      <c r="FJ1526" s="20"/>
      <c r="FK1526" s="15"/>
      <c r="FL1526" s="20"/>
      <c r="FM1526" s="15"/>
      <c r="FN1526" s="20"/>
      <c r="FO1526" s="15"/>
      <c r="FP1526" s="20"/>
      <c r="FQ1526" s="15"/>
      <c r="FR1526" s="20"/>
      <c r="FS1526" s="15"/>
      <c r="FT1526" s="20"/>
      <c r="FU1526" s="15"/>
      <c r="FV1526" s="20"/>
      <c r="FW1526" s="15"/>
      <c r="FX1526" s="20"/>
      <c r="FY1526" s="15"/>
      <c r="FZ1526" s="20"/>
      <c r="GA1526" s="15"/>
      <c r="GB1526" s="20"/>
      <c r="GC1526" s="15"/>
      <c r="GD1526" s="20"/>
      <c r="GE1526" s="15"/>
      <c r="GF1526" s="20"/>
      <c r="GG1526" s="170"/>
    </row>
    <row r="1527" spans="1:189" s="2" customFormat="1" ht="15" customHeight="1" x14ac:dyDescent="0.3">
      <c r="A1527" s="17" t="s">
        <v>130</v>
      </c>
      <c r="B1527" s="17" t="s">
        <v>134</v>
      </c>
      <c r="C1527" s="17" t="s">
        <v>261</v>
      </c>
      <c r="D1527" s="17" t="s">
        <v>1434</v>
      </c>
      <c r="E1527" s="15" t="str">
        <f t="shared" si="297"/>
        <v>Christopher Morales</v>
      </c>
      <c r="F1527" s="17" t="s">
        <v>135</v>
      </c>
      <c r="G1527" s="17">
        <v>999922918</v>
      </c>
      <c r="H1527" s="15">
        <f t="shared" si="298"/>
        <v>90</v>
      </c>
      <c r="I1527" s="15"/>
      <c r="J1527" s="15"/>
      <c r="K1527" s="16"/>
      <c r="L1527" s="15"/>
      <c r="M1527" s="15"/>
      <c r="N1527" s="15"/>
      <c r="O1527" s="15">
        <f t="shared" si="304"/>
        <v>0</v>
      </c>
      <c r="P1527" s="15">
        <v>0</v>
      </c>
      <c r="Q1527" s="15">
        <f t="shared" si="305"/>
        <v>0</v>
      </c>
      <c r="R1527" s="15">
        <v>0</v>
      </c>
      <c r="S1527" s="15">
        <v>0</v>
      </c>
      <c r="T1527" s="15">
        <f t="shared" si="306"/>
        <v>0</v>
      </c>
      <c r="U1527" s="15">
        <f t="shared" si="307"/>
        <v>0</v>
      </c>
      <c r="V1527" s="15"/>
      <c r="W1527" s="15"/>
      <c r="X1527" s="15"/>
      <c r="Y1527" s="15"/>
      <c r="Z1527" s="16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>
        <f t="shared" si="299"/>
        <v>0</v>
      </c>
      <c r="CT1527" s="15">
        <f t="shared" si="300"/>
        <v>90</v>
      </c>
      <c r="CU1527" s="15">
        <f t="shared" si="301"/>
        <v>1</v>
      </c>
      <c r="CV1527" s="15">
        <f t="shared" si="302"/>
        <v>0</v>
      </c>
      <c r="CW1527" s="15"/>
      <c r="CX1527" s="15"/>
      <c r="CY1527" s="15">
        <f t="shared" si="303"/>
        <v>0</v>
      </c>
      <c r="CZ1527" s="15">
        <f>GG1527</f>
        <v>0</v>
      </c>
      <c r="DA1527" s="16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20"/>
      <c r="DY1527" s="15"/>
      <c r="DZ1527" s="20"/>
      <c r="EA1527" s="15"/>
      <c r="EB1527" s="20"/>
      <c r="EC1527" s="15"/>
      <c r="ED1527" s="20"/>
      <c r="EE1527" s="15"/>
      <c r="EF1527" s="20"/>
      <c r="EG1527" s="15"/>
      <c r="EH1527" s="20"/>
      <c r="EI1527" s="15"/>
      <c r="EJ1527" s="20"/>
      <c r="EK1527" s="15"/>
      <c r="EL1527" s="20"/>
      <c r="EM1527" s="15"/>
      <c r="EN1527" s="20"/>
      <c r="EO1527" s="15"/>
      <c r="EP1527" s="20"/>
      <c r="EQ1527" s="15"/>
      <c r="ER1527" s="20"/>
      <c r="ES1527" s="15"/>
      <c r="ET1527" s="20"/>
      <c r="EU1527" s="15"/>
      <c r="EV1527" s="20"/>
      <c r="EW1527" s="15"/>
      <c r="EX1527" s="20"/>
      <c r="EY1527" s="15"/>
      <c r="EZ1527" s="20"/>
      <c r="FA1527" s="15"/>
      <c r="FB1527" s="20"/>
      <c r="FC1527" s="15"/>
      <c r="FD1527" s="20"/>
      <c r="FE1527" s="15"/>
      <c r="FF1527" s="20"/>
      <c r="FG1527" s="15"/>
      <c r="FH1527" s="20"/>
      <c r="FI1527" s="15"/>
      <c r="FJ1527" s="20"/>
      <c r="FK1527" s="15"/>
      <c r="FL1527" s="20"/>
      <c r="FM1527" s="15"/>
      <c r="FN1527" s="20"/>
      <c r="FO1527" s="15"/>
      <c r="FP1527" s="20"/>
      <c r="FQ1527" s="15"/>
      <c r="FR1527" s="20"/>
      <c r="FS1527" s="15">
        <v>90</v>
      </c>
      <c r="FT1527" s="20">
        <v>2</v>
      </c>
      <c r="FU1527" s="15"/>
      <c r="FV1527" s="20"/>
      <c r="FW1527" s="15"/>
      <c r="FX1527" s="20"/>
      <c r="FY1527" s="15"/>
      <c r="FZ1527" s="20"/>
      <c r="GA1527" s="15"/>
      <c r="GB1527" s="20"/>
      <c r="GC1527" s="15"/>
      <c r="GD1527" s="20"/>
      <c r="GE1527" s="15"/>
      <c r="GF1527" s="20"/>
      <c r="GG1527" s="170"/>
    </row>
    <row r="1528" spans="1:189" s="2" customFormat="1" ht="15" customHeight="1" x14ac:dyDescent="0.3">
      <c r="A1528" s="17" t="s">
        <v>133</v>
      </c>
      <c r="B1528" s="15" t="s">
        <v>142</v>
      </c>
      <c r="C1528" s="15" t="s">
        <v>306</v>
      </c>
      <c r="D1528" s="15" t="s">
        <v>1104</v>
      </c>
      <c r="E1528" s="15" t="str">
        <f t="shared" si="297"/>
        <v>Ronin Khylay</v>
      </c>
      <c r="F1528" s="15" t="s">
        <v>135</v>
      </c>
      <c r="G1528" s="15">
        <v>999922924</v>
      </c>
      <c r="H1528" s="15">
        <f t="shared" si="298"/>
        <v>425</v>
      </c>
      <c r="I1528" s="17"/>
      <c r="J1528" s="17">
        <f>(O1528+P1528+R1528+S1528+T1528+U1528)/2</f>
        <v>20</v>
      </c>
      <c r="K1528" s="21"/>
      <c r="L1528" s="15"/>
      <c r="M1528" s="15"/>
      <c r="N1528" s="15"/>
      <c r="O1528" s="15">
        <f t="shared" si="304"/>
        <v>40</v>
      </c>
      <c r="P1528" s="15">
        <v>0</v>
      </c>
      <c r="Q1528" s="15">
        <f t="shared" si="305"/>
        <v>1</v>
      </c>
      <c r="R1528" s="15">
        <v>0</v>
      </c>
      <c r="S1528" s="15">
        <v>0</v>
      </c>
      <c r="T1528" s="15">
        <f t="shared" si="306"/>
        <v>0</v>
      </c>
      <c r="U1528" s="15">
        <f t="shared" si="307"/>
        <v>0</v>
      </c>
      <c r="V1528" s="15"/>
      <c r="W1528" s="15"/>
      <c r="X1528" s="15"/>
      <c r="Y1528" s="15"/>
      <c r="Z1528" s="21"/>
      <c r="AA1528" s="17"/>
      <c r="AB1528" s="17"/>
      <c r="AC1528" s="17"/>
      <c r="AD1528" s="17"/>
      <c r="AE1528" s="17"/>
      <c r="AF1528" s="24"/>
      <c r="AG1528" s="17"/>
      <c r="AH1528" s="24"/>
      <c r="AI1528" s="17"/>
      <c r="AJ1528" s="24"/>
      <c r="AK1528" s="17"/>
      <c r="AL1528" s="24"/>
      <c r="AM1528" s="17"/>
      <c r="AN1528" s="24"/>
      <c r="AO1528" s="17"/>
      <c r="AP1528" s="24"/>
      <c r="AQ1528" s="17"/>
      <c r="AR1528" s="24"/>
      <c r="AS1528" s="17"/>
      <c r="AT1528" s="24"/>
      <c r="AU1528" s="17"/>
      <c r="AV1528" s="24"/>
      <c r="AW1528" s="17"/>
      <c r="AX1528" s="24"/>
      <c r="AY1528" s="17"/>
      <c r="AZ1528" s="17"/>
      <c r="BA1528" s="17"/>
      <c r="BB1528" s="24"/>
      <c r="BC1528" s="17"/>
      <c r="BD1528" s="24"/>
      <c r="BE1528" s="17"/>
      <c r="BF1528" s="24"/>
      <c r="BG1528" s="17"/>
      <c r="BH1528" s="24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24"/>
      <c r="CQ1528" s="17"/>
      <c r="CR1528" s="24"/>
      <c r="CS1528" s="15">
        <f t="shared" si="299"/>
        <v>0</v>
      </c>
      <c r="CT1528" s="15">
        <f t="shared" si="300"/>
        <v>300</v>
      </c>
      <c r="CU1528" s="15">
        <f t="shared" si="301"/>
        <v>2</v>
      </c>
      <c r="CV1528" s="15">
        <f t="shared" si="302"/>
        <v>105</v>
      </c>
      <c r="CW1528" s="15"/>
      <c r="CX1528" s="15"/>
      <c r="CY1528" s="15">
        <f t="shared" si="303"/>
        <v>0</v>
      </c>
      <c r="CZ1528" s="15">
        <f>GG1528</f>
        <v>0</v>
      </c>
      <c r="DA1528" s="20"/>
      <c r="DB1528" s="17"/>
      <c r="DC1528" s="15"/>
      <c r="DD1528" s="15"/>
      <c r="DE1528" s="15"/>
      <c r="DF1528" s="15"/>
      <c r="DG1528" s="15"/>
      <c r="DH1528" s="15"/>
      <c r="DI1528" s="15">
        <v>19.2</v>
      </c>
      <c r="DJ1528" s="15"/>
      <c r="DK1528" s="15"/>
      <c r="DL1528" s="15"/>
      <c r="DM1528" s="15"/>
      <c r="DN1528" s="15"/>
      <c r="DO1528" s="15"/>
      <c r="DP1528" s="17"/>
      <c r="DQ1528" s="15"/>
      <c r="DR1528" s="15"/>
      <c r="DS1528" s="15"/>
      <c r="DT1528" s="15"/>
      <c r="DU1528" s="15"/>
      <c r="DV1528" s="15"/>
      <c r="DW1528" s="15">
        <v>22.4</v>
      </c>
      <c r="DX1528" s="20"/>
      <c r="DY1528" s="15"/>
      <c r="DZ1528" s="20"/>
      <c r="EA1528" s="15">
        <v>19.2</v>
      </c>
      <c r="EB1528" s="20">
        <v>2</v>
      </c>
      <c r="EC1528" s="15"/>
      <c r="ED1528" s="20"/>
      <c r="EE1528" s="15"/>
      <c r="EF1528" s="20"/>
      <c r="EG1528" s="15"/>
      <c r="EH1528" s="20"/>
      <c r="EI1528" s="15"/>
      <c r="EJ1528" s="20"/>
      <c r="EK1528" s="15">
        <v>40</v>
      </c>
      <c r="EL1528" s="20">
        <v>1</v>
      </c>
      <c r="EM1528" s="15"/>
      <c r="EN1528" s="20"/>
      <c r="EO1528" s="15"/>
      <c r="EP1528" s="20"/>
      <c r="EQ1528" s="15"/>
      <c r="ER1528" s="20"/>
      <c r="ES1528" s="15"/>
      <c r="ET1528" s="20"/>
      <c r="EU1528" s="15">
        <v>120</v>
      </c>
      <c r="EV1528" s="20">
        <v>1</v>
      </c>
      <c r="EW1528" s="15"/>
      <c r="EX1528" s="20"/>
      <c r="EY1528" s="15"/>
      <c r="EZ1528" s="20"/>
      <c r="FA1528" s="15"/>
      <c r="FB1528" s="20"/>
      <c r="FC1528" s="15"/>
      <c r="FD1528" s="20"/>
      <c r="FE1528" s="15"/>
      <c r="FF1528" s="20"/>
      <c r="FG1528" s="15"/>
      <c r="FH1528" s="20"/>
      <c r="FI1528" s="15"/>
      <c r="FJ1528" s="20"/>
      <c r="FK1528" s="15"/>
      <c r="FL1528" s="20"/>
      <c r="FM1528" s="15"/>
      <c r="FN1528" s="20"/>
      <c r="FO1528" s="15">
        <v>120</v>
      </c>
      <c r="FP1528" s="20"/>
      <c r="FQ1528" s="15"/>
      <c r="FR1528" s="20"/>
      <c r="FS1528" s="15">
        <v>60</v>
      </c>
      <c r="FT1528" s="20">
        <v>1</v>
      </c>
      <c r="FU1528" s="15"/>
      <c r="FV1528" s="20"/>
      <c r="FW1528" s="15"/>
      <c r="FX1528" s="20"/>
      <c r="FY1528" s="15"/>
      <c r="FZ1528" s="20"/>
      <c r="GA1528" s="15"/>
      <c r="GB1528" s="20"/>
      <c r="GC1528" s="15"/>
      <c r="GD1528" s="20"/>
      <c r="GE1528" s="15">
        <v>105</v>
      </c>
      <c r="GF1528" s="20">
        <v>2</v>
      </c>
      <c r="GG1528" s="170"/>
    </row>
    <row r="1529" spans="1:189" s="2" customFormat="1" ht="15" customHeight="1" x14ac:dyDescent="0.3">
      <c r="A1529" s="15" t="s">
        <v>133</v>
      </c>
      <c r="B1529" s="15" t="s">
        <v>134</v>
      </c>
      <c r="C1529" s="15" t="s">
        <v>238</v>
      </c>
      <c r="D1529" s="15" t="s">
        <v>239</v>
      </c>
      <c r="E1529" s="15" t="str">
        <f t="shared" si="297"/>
        <v>Sara ANSAR</v>
      </c>
      <c r="F1529" s="15" t="s">
        <v>128</v>
      </c>
      <c r="G1529" s="15">
        <v>999922957</v>
      </c>
      <c r="H1529" s="15">
        <f t="shared" si="298"/>
        <v>38</v>
      </c>
      <c r="I1529" s="15"/>
      <c r="J1529" s="15"/>
      <c r="K1529" s="16"/>
      <c r="L1529" s="15"/>
      <c r="M1529" s="15"/>
      <c r="N1529" s="15"/>
      <c r="O1529" s="15">
        <f t="shared" si="304"/>
        <v>0</v>
      </c>
      <c r="P1529" s="15">
        <v>0</v>
      </c>
      <c r="Q1529" s="15">
        <f t="shared" si="305"/>
        <v>0</v>
      </c>
      <c r="R1529" s="15">
        <v>0</v>
      </c>
      <c r="S1529" s="15">
        <v>0</v>
      </c>
      <c r="T1529" s="15">
        <f t="shared" si="306"/>
        <v>0</v>
      </c>
      <c r="U1529" s="15">
        <f t="shared" si="307"/>
        <v>0</v>
      </c>
      <c r="V1529" s="15"/>
      <c r="W1529" s="15"/>
      <c r="X1529" s="15"/>
      <c r="Y1529" s="15"/>
      <c r="Z1529" s="16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>
        <f t="shared" si="299"/>
        <v>0</v>
      </c>
      <c r="CT1529" s="15">
        <f t="shared" si="300"/>
        <v>38</v>
      </c>
      <c r="CU1529" s="15">
        <f t="shared" si="301"/>
        <v>0</v>
      </c>
      <c r="CV1529" s="15">
        <f t="shared" si="302"/>
        <v>0</v>
      </c>
      <c r="CW1529" s="15"/>
      <c r="CX1529" s="15"/>
      <c r="CY1529" s="15">
        <f t="shared" si="303"/>
        <v>0</v>
      </c>
      <c r="CZ1529" s="15">
        <f>GG1529</f>
        <v>0</v>
      </c>
      <c r="DA1529" s="16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20"/>
      <c r="DY1529" s="15"/>
      <c r="DZ1529" s="20"/>
      <c r="EA1529" s="15"/>
      <c r="EB1529" s="20"/>
      <c r="EC1529" s="15"/>
      <c r="ED1529" s="20"/>
      <c r="EE1529" s="15"/>
      <c r="EF1529" s="20"/>
      <c r="EG1529" s="15"/>
      <c r="EH1529" s="20"/>
      <c r="EI1529" s="15"/>
      <c r="EJ1529" s="20"/>
      <c r="EK1529" s="15"/>
      <c r="EL1529" s="20"/>
      <c r="EM1529" s="15"/>
      <c r="EN1529" s="20"/>
      <c r="EO1529" s="15"/>
      <c r="EP1529" s="20"/>
      <c r="EQ1529" s="15"/>
      <c r="ER1529" s="20"/>
      <c r="ES1529" s="15"/>
      <c r="ET1529" s="20"/>
      <c r="EU1529" s="15"/>
      <c r="EV1529" s="20"/>
      <c r="EW1529" s="15"/>
      <c r="EX1529" s="20"/>
      <c r="EY1529" s="15"/>
      <c r="EZ1529" s="20"/>
      <c r="FA1529" s="15"/>
      <c r="FB1529" s="20"/>
      <c r="FC1529" s="15">
        <v>38</v>
      </c>
      <c r="FD1529" s="20" t="s">
        <v>129</v>
      </c>
      <c r="FE1529" s="15"/>
      <c r="FF1529" s="20"/>
      <c r="FG1529" s="15"/>
      <c r="FH1529" s="20"/>
      <c r="FI1529" s="15"/>
      <c r="FJ1529" s="20"/>
      <c r="FK1529" s="15"/>
      <c r="FL1529" s="20"/>
      <c r="FM1529" s="15"/>
      <c r="FN1529" s="20"/>
      <c r="FO1529" s="15"/>
      <c r="FP1529" s="20"/>
      <c r="FQ1529" s="15"/>
      <c r="FR1529" s="20"/>
      <c r="FS1529" s="15"/>
      <c r="FT1529" s="20"/>
      <c r="FU1529" s="15"/>
      <c r="FV1529" s="20"/>
      <c r="FW1529" s="15"/>
      <c r="FX1529" s="20"/>
      <c r="FY1529" s="15"/>
      <c r="FZ1529" s="20"/>
      <c r="GA1529" s="15"/>
      <c r="GB1529" s="20"/>
      <c r="GC1529" s="15"/>
      <c r="GD1529" s="20"/>
      <c r="GE1529" s="15"/>
      <c r="GF1529" s="20"/>
      <c r="GG1529" s="170"/>
    </row>
    <row r="1530" spans="1:189" s="2" customFormat="1" ht="15" customHeight="1" x14ac:dyDescent="0.3">
      <c r="A1530" s="15" t="s">
        <v>133</v>
      </c>
      <c r="B1530" s="15" t="s">
        <v>134</v>
      </c>
      <c r="C1530" s="15" t="s">
        <v>262</v>
      </c>
      <c r="D1530" s="15" t="s">
        <v>259</v>
      </c>
      <c r="E1530" s="15" t="str">
        <f t="shared" si="297"/>
        <v>Jonathan ARMSTRONG</v>
      </c>
      <c r="F1530" s="15" t="s">
        <v>135</v>
      </c>
      <c r="G1530" s="15">
        <v>999922958</v>
      </c>
      <c r="H1530" s="15">
        <f t="shared" si="298"/>
        <v>456</v>
      </c>
      <c r="I1530" s="17"/>
      <c r="J1530" s="17"/>
      <c r="K1530" s="21"/>
      <c r="L1530" s="15"/>
      <c r="M1530" s="15"/>
      <c r="N1530" s="15"/>
      <c r="O1530" s="15">
        <f t="shared" si="304"/>
        <v>200</v>
      </c>
      <c r="P1530" s="15">
        <v>0</v>
      </c>
      <c r="Q1530" s="15">
        <f t="shared" si="305"/>
        <v>1</v>
      </c>
      <c r="R1530" s="15">
        <v>0</v>
      </c>
      <c r="S1530" s="15">
        <v>0</v>
      </c>
      <c r="T1530" s="15">
        <f t="shared" si="306"/>
        <v>0</v>
      </c>
      <c r="U1530" s="15">
        <f t="shared" si="307"/>
        <v>0</v>
      </c>
      <c r="V1530" s="15"/>
      <c r="W1530" s="15"/>
      <c r="X1530" s="15"/>
      <c r="Y1530" s="15"/>
      <c r="Z1530" s="21"/>
      <c r="AA1530" s="17"/>
      <c r="AB1530" s="17"/>
      <c r="AC1530" s="17"/>
      <c r="AD1530" s="17"/>
      <c r="AE1530" s="17"/>
      <c r="AF1530" s="24"/>
      <c r="AG1530" s="17"/>
      <c r="AH1530" s="24"/>
      <c r="AI1530" s="17"/>
      <c r="AJ1530" s="24"/>
      <c r="AK1530" s="17"/>
      <c r="AL1530" s="24"/>
      <c r="AM1530" s="17"/>
      <c r="AN1530" s="24"/>
      <c r="AO1530" s="17"/>
      <c r="AP1530" s="24"/>
      <c r="AQ1530" s="17"/>
      <c r="AR1530" s="24"/>
      <c r="AS1530" s="17"/>
      <c r="AT1530" s="24"/>
      <c r="AU1530" s="17"/>
      <c r="AV1530" s="24"/>
      <c r="AW1530" s="17"/>
      <c r="AX1530" s="24"/>
      <c r="AY1530" s="17"/>
      <c r="AZ1530" s="17"/>
      <c r="BA1530" s="17"/>
      <c r="BB1530" s="24"/>
      <c r="BC1530" s="17"/>
      <c r="BD1530" s="24"/>
      <c r="BE1530" s="17"/>
      <c r="BF1530" s="24"/>
      <c r="BG1530" s="17"/>
      <c r="BH1530" s="24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24"/>
      <c r="CQ1530" s="17"/>
      <c r="CR1530" s="24"/>
      <c r="CS1530" s="15">
        <f t="shared" si="299"/>
        <v>0</v>
      </c>
      <c r="CT1530" s="15">
        <f t="shared" si="300"/>
        <v>256</v>
      </c>
      <c r="CU1530" s="15">
        <f t="shared" si="301"/>
        <v>3</v>
      </c>
      <c r="CV1530" s="15">
        <f t="shared" si="302"/>
        <v>0</v>
      </c>
      <c r="CW1530" s="15"/>
      <c r="CX1530" s="15"/>
      <c r="CY1530" s="15">
        <f t="shared" si="303"/>
        <v>0</v>
      </c>
      <c r="CZ1530" s="15">
        <f>GG1530</f>
        <v>0</v>
      </c>
      <c r="DA1530" s="20"/>
      <c r="DB1530" s="17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>
        <f>0.4*63</f>
        <v>25.200000000000003</v>
      </c>
      <c r="DP1530" s="17"/>
      <c r="DQ1530" s="15"/>
      <c r="DR1530" s="15"/>
      <c r="DS1530" s="15"/>
      <c r="DT1530" s="15"/>
      <c r="DU1530" s="15"/>
      <c r="DV1530" s="15"/>
      <c r="DW1530" s="15"/>
      <c r="DX1530" s="20"/>
      <c r="DY1530" s="15"/>
      <c r="DZ1530" s="20"/>
      <c r="EA1530" s="15"/>
      <c r="EB1530" s="20"/>
      <c r="EC1530" s="15"/>
      <c r="ED1530" s="20"/>
      <c r="EE1530" s="15"/>
      <c r="EF1530" s="20"/>
      <c r="EG1530" s="15"/>
      <c r="EH1530" s="20"/>
      <c r="EI1530" s="15">
        <v>100</v>
      </c>
      <c r="EJ1530" s="20">
        <v>1</v>
      </c>
      <c r="EK1530" s="15"/>
      <c r="EL1530" s="20"/>
      <c r="EM1530" s="15">
        <v>100</v>
      </c>
      <c r="EN1530" s="20">
        <v>1</v>
      </c>
      <c r="EO1530" s="15"/>
      <c r="EP1530" s="20"/>
      <c r="EQ1530" s="15">
        <v>120</v>
      </c>
      <c r="ER1530" s="20">
        <v>1</v>
      </c>
      <c r="ES1530" s="15"/>
      <c r="ET1530" s="20"/>
      <c r="EU1530" s="15"/>
      <c r="EV1530" s="20"/>
      <c r="EW1530" s="15"/>
      <c r="EX1530" s="20"/>
      <c r="EY1530" s="15"/>
      <c r="EZ1530" s="20"/>
      <c r="FA1530" s="15"/>
      <c r="FB1530" s="20"/>
      <c r="FC1530" s="15">
        <v>68</v>
      </c>
      <c r="FD1530" s="20">
        <v>3</v>
      </c>
      <c r="FE1530" s="15"/>
      <c r="FF1530" s="20"/>
      <c r="FG1530" s="15"/>
      <c r="FH1530" s="20"/>
      <c r="FI1530" s="15"/>
      <c r="FJ1530" s="20"/>
      <c r="FK1530" s="15">
        <v>68</v>
      </c>
      <c r="FL1530" s="20">
        <v>3</v>
      </c>
      <c r="FM1530" s="15"/>
      <c r="FN1530" s="20"/>
      <c r="FO1530" s="15"/>
      <c r="FP1530" s="20"/>
      <c r="FQ1530" s="15"/>
      <c r="FR1530" s="20"/>
      <c r="FS1530" s="15"/>
      <c r="FT1530" s="20"/>
      <c r="FU1530" s="15"/>
      <c r="FV1530" s="20"/>
      <c r="FW1530" s="15"/>
      <c r="FX1530" s="20"/>
      <c r="FY1530" s="15"/>
      <c r="FZ1530" s="20"/>
      <c r="GA1530" s="15"/>
      <c r="GB1530" s="20"/>
      <c r="GC1530" s="15"/>
      <c r="GD1530" s="20"/>
      <c r="GE1530" s="15"/>
      <c r="GF1530" s="20"/>
      <c r="GG1530" s="170"/>
    </row>
    <row r="1531" spans="1:189" s="2" customFormat="1" ht="15" customHeight="1" x14ac:dyDescent="0.3">
      <c r="A1531" s="15" t="s">
        <v>133</v>
      </c>
      <c r="B1531" s="15" t="s">
        <v>134</v>
      </c>
      <c r="C1531" s="15" t="s">
        <v>258</v>
      </c>
      <c r="D1531" s="15" t="s">
        <v>259</v>
      </c>
      <c r="E1531" s="15" t="str">
        <f t="shared" si="297"/>
        <v>Aaron ARMSTRONG</v>
      </c>
      <c r="F1531" s="15" t="s">
        <v>135</v>
      </c>
      <c r="G1531" s="15">
        <v>999922959</v>
      </c>
      <c r="H1531" s="15">
        <f t="shared" si="298"/>
        <v>374</v>
      </c>
      <c r="I1531" s="17"/>
      <c r="J1531" s="17"/>
      <c r="K1531" s="21"/>
      <c r="L1531" s="15"/>
      <c r="M1531" s="15"/>
      <c r="N1531" s="15"/>
      <c r="O1531" s="15">
        <f t="shared" si="304"/>
        <v>131</v>
      </c>
      <c r="P1531" s="15">
        <v>0</v>
      </c>
      <c r="Q1531" s="15">
        <f t="shared" si="305"/>
        <v>1</v>
      </c>
      <c r="R1531" s="15">
        <v>0</v>
      </c>
      <c r="S1531" s="15">
        <v>0</v>
      </c>
      <c r="T1531" s="15">
        <f t="shared" si="306"/>
        <v>0</v>
      </c>
      <c r="U1531" s="15">
        <f t="shared" si="307"/>
        <v>0</v>
      </c>
      <c r="V1531" s="15"/>
      <c r="W1531" s="15"/>
      <c r="X1531" s="15"/>
      <c r="Y1531" s="15"/>
      <c r="Z1531" s="21"/>
      <c r="AA1531" s="17"/>
      <c r="AB1531" s="17"/>
      <c r="AC1531" s="17"/>
      <c r="AD1531" s="17"/>
      <c r="AE1531" s="17"/>
      <c r="AF1531" s="24"/>
      <c r="AG1531" s="17"/>
      <c r="AH1531" s="24"/>
      <c r="AI1531" s="17"/>
      <c r="AJ1531" s="24"/>
      <c r="AK1531" s="17"/>
      <c r="AL1531" s="24"/>
      <c r="AM1531" s="17"/>
      <c r="AN1531" s="24"/>
      <c r="AO1531" s="17"/>
      <c r="AP1531" s="24"/>
      <c r="AQ1531" s="17"/>
      <c r="AR1531" s="24"/>
      <c r="AS1531" s="17"/>
      <c r="AT1531" s="24"/>
      <c r="AU1531" s="17"/>
      <c r="AV1531" s="24"/>
      <c r="AW1531" s="17"/>
      <c r="AX1531" s="24"/>
      <c r="AY1531" s="17"/>
      <c r="AZ1531" s="17"/>
      <c r="BA1531" s="17"/>
      <c r="BB1531" s="24"/>
      <c r="BC1531" s="17"/>
      <c r="BD1531" s="24"/>
      <c r="BE1531" s="17"/>
      <c r="BF1531" s="24"/>
      <c r="BG1531" s="17"/>
      <c r="BH1531" s="24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24"/>
      <c r="CQ1531" s="17"/>
      <c r="CR1531" s="24"/>
      <c r="CS1531" s="15">
        <f t="shared" si="299"/>
        <v>0</v>
      </c>
      <c r="CT1531" s="15">
        <f t="shared" si="300"/>
        <v>243</v>
      </c>
      <c r="CU1531" s="15">
        <f t="shared" si="301"/>
        <v>3</v>
      </c>
      <c r="CV1531" s="15">
        <f t="shared" si="302"/>
        <v>0</v>
      </c>
      <c r="CW1531" s="15"/>
      <c r="CX1531" s="15"/>
      <c r="CY1531" s="15">
        <f t="shared" si="303"/>
        <v>0</v>
      </c>
      <c r="CZ1531" s="15">
        <f>GG1531</f>
        <v>0</v>
      </c>
      <c r="DA1531" s="20"/>
      <c r="DB1531" s="17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>
        <f>0.4*38</f>
        <v>15.200000000000001</v>
      </c>
      <c r="DP1531" s="17"/>
      <c r="DQ1531" s="15"/>
      <c r="DR1531" s="15"/>
      <c r="DS1531" s="15"/>
      <c r="DT1531" s="15"/>
      <c r="DU1531" s="15"/>
      <c r="DV1531" s="15"/>
      <c r="DW1531" s="15"/>
      <c r="DX1531" s="20"/>
      <c r="DY1531" s="15"/>
      <c r="DZ1531" s="20"/>
      <c r="EA1531" s="15"/>
      <c r="EB1531" s="20"/>
      <c r="EC1531" s="15"/>
      <c r="ED1531" s="20"/>
      <c r="EE1531" s="15"/>
      <c r="EF1531" s="20"/>
      <c r="EG1531" s="15"/>
      <c r="EH1531" s="20"/>
      <c r="EI1531" s="15">
        <v>56</v>
      </c>
      <c r="EJ1531" s="20">
        <v>3</v>
      </c>
      <c r="EK1531" s="15"/>
      <c r="EL1531" s="20"/>
      <c r="EM1531" s="15">
        <v>75</v>
      </c>
      <c r="EN1531" s="20">
        <v>2</v>
      </c>
      <c r="EO1531" s="15"/>
      <c r="EP1531" s="20"/>
      <c r="EQ1531" s="15">
        <v>90</v>
      </c>
      <c r="ER1531" s="20">
        <v>2</v>
      </c>
      <c r="ES1531" s="15"/>
      <c r="ET1531" s="20"/>
      <c r="EU1531" s="15"/>
      <c r="EV1531" s="20"/>
      <c r="EW1531" s="15"/>
      <c r="EX1531" s="20"/>
      <c r="EY1531" s="15"/>
      <c r="EZ1531" s="20"/>
      <c r="FA1531" s="15"/>
      <c r="FB1531" s="20"/>
      <c r="FC1531" s="15">
        <v>63</v>
      </c>
      <c r="FD1531" s="20">
        <v>5</v>
      </c>
      <c r="FE1531" s="15"/>
      <c r="FF1531" s="20"/>
      <c r="FG1531" s="15"/>
      <c r="FH1531" s="20"/>
      <c r="FI1531" s="15"/>
      <c r="FJ1531" s="20"/>
      <c r="FK1531" s="15">
        <v>90</v>
      </c>
      <c r="FL1531" s="20">
        <v>2</v>
      </c>
      <c r="FM1531" s="15"/>
      <c r="FN1531" s="20"/>
      <c r="FO1531" s="15"/>
      <c r="FP1531" s="20"/>
      <c r="FQ1531" s="15"/>
      <c r="FR1531" s="20"/>
      <c r="FS1531" s="15"/>
      <c r="FT1531" s="20"/>
      <c r="FU1531" s="15"/>
      <c r="FV1531" s="20"/>
      <c r="FW1531" s="15"/>
      <c r="FX1531" s="20"/>
      <c r="FY1531" s="15"/>
      <c r="FZ1531" s="20"/>
      <c r="GA1531" s="15"/>
      <c r="GB1531" s="20"/>
      <c r="GC1531" s="15"/>
      <c r="GD1531" s="20"/>
      <c r="GE1531" s="15"/>
      <c r="GF1531" s="20"/>
      <c r="GG1531" s="170"/>
    </row>
    <row r="1532" spans="1:189" s="2" customFormat="1" ht="15" customHeight="1" x14ac:dyDescent="0.3">
      <c r="A1532" s="15" t="s">
        <v>125</v>
      </c>
      <c r="B1532" s="15" t="s">
        <v>140</v>
      </c>
      <c r="C1532" s="15" t="s">
        <v>413</v>
      </c>
      <c r="D1532" s="15" t="s">
        <v>412</v>
      </c>
      <c r="E1532" s="15" t="str">
        <f t="shared" si="297"/>
        <v>Darren Bui</v>
      </c>
      <c r="F1532" s="15" t="s">
        <v>135</v>
      </c>
      <c r="G1532" s="15">
        <v>999922965</v>
      </c>
      <c r="H1532" s="15">
        <f t="shared" si="298"/>
        <v>45</v>
      </c>
      <c r="I1532" s="15"/>
      <c r="J1532" s="15"/>
      <c r="K1532" s="16"/>
      <c r="L1532" s="15"/>
      <c r="M1532" s="15"/>
      <c r="N1532" s="15"/>
      <c r="O1532" s="15">
        <f t="shared" si="304"/>
        <v>0</v>
      </c>
      <c r="P1532" s="15">
        <v>0</v>
      </c>
      <c r="Q1532" s="15">
        <f t="shared" si="305"/>
        <v>0</v>
      </c>
      <c r="R1532" s="15">
        <v>0</v>
      </c>
      <c r="S1532" s="15">
        <v>0</v>
      </c>
      <c r="T1532" s="15">
        <f t="shared" si="306"/>
        <v>0</v>
      </c>
      <c r="U1532" s="15">
        <f t="shared" si="307"/>
        <v>0</v>
      </c>
      <c r="V1532" s="15"/>
      <c r="W1532" s="15"/>
      <c r="X1532" s="15"/>
      <c r="Y1532" s="15"/>
      <c r="Z1532" s="16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>
        <f t="shared" si="299"/>
        <v>0</v>
      </c>
      <c r="CT1532" s="15">
        <f t="shared" si="300"/>
        <v>45</v>
      </c>
      <c r="CU1532" s="15">
        <f t="shared" si="301"/>
        <v>1</v>
      </c>
      <c r="CV1532" s="15">
        <f t="shared" si="302"/>
        <v>0</v>
      </c>
      <c r="CW1532" s="15"/>
      <c r="CX1532" s="15"/>
      <c r="CY1532" s="15">
        <f t="shared" si="303"/>
        <v>0</v>
      </c>
      <c r="CZ1532" s="15">
        <f>GG1532</f>
        <v>0</v>
      </c>
      <c r="DA1532" s="16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20"/>
      <c r="DY1532" s="15"/>
      <c r="DZ1532" s="20"/>
      <c r="EA1532" s="15"/>
      <c r="EB1532" s="20"/>
      <c r="EC1532" s="15"/>
      <c r="ED1532" s="20"/>
      <c r="EE1532" s="15"/>
      <c r="EF1532" s="20"/>
      <c r="EG1532" s="15"/>
      <c r="EH1532" s="20"/>
      <c r="EI1532" s="15"/>
      <c r="EJ1532" s="20"/>
      <c r="EK1532" s="15"/>
      <c r="EL1532" s="20"/>
      <c r="EM1532" s="15"/>
      <c r="EN1532" s="20"/>
      <c r="EO1532" s="15"/>
      <c r="EP1532" s="20"/>
      <c r="EQ1532" s="15"/>
      <c r="ER1532" s="20"/>
      <c r="ES1532" s="15"/>
      <c r="ET1532" s="20"/>
      <c r="EU1532" s="15"/>
      <c r="EV1532" s="20"/>
      <c r="EW1532" s="15"/>
      <c r="EX1532" s="20"/>
      <c r="EY1532" s="15"/>
      <c r="EZ1532" s="20"/>
      <c r="FA1532" s="15"/>
      <c r="FB1532" s="20"/>
      <c r="FC1532" s="15"/>
      <c r="FD1532" s="20"/>
      <c r="FE1532" s="15"/>
      <c r="FF1532" s="20"/>
      <c r="FG1532" s="15"/>
      <c r="FH1532" s="20"/>
      <c r="FI1532" s="15"/>
      <c r="FJ1532" s="20"/>
      <c r="FK1532" s="15"/>
      <c r="FL1532" s="20"/>
      <c r="FM1532" s="15"/>
      <c r="FN1532" s="20"/>
      <c r="FO1532" s="15"/>
      <c r="FP1532" s="20"/>
      <c r="FQ1532" s="15"/>
      <c r="FR1532" s="20"/>
      <c r="FS1532" s="15"/>
      <c r="FT1532" s="20"/>
      <c r="FU1532" s="15"/>
      <c r="FV1532" s="20"/>
      <c r="FW1532" s="15">
        <v>45</v>
      </c>
      <c r="FX1532" s="20">
        <v>2</v>
      </c>
      <c r="FY1532" s="15"/>
      <c r="FZ1532" s="20"/>
      <c r="GA1532" s="15"/>
      <c r="GB1532" s="20"/>
      <c r="GC1532" s="15"/>
      <c r="GD1532" s="20"/>
      <c r="GE1532" s="15"/>
      <c r="GF1532" s="20"/>
      <c r="GG1532" s="170"/>
    </row>
    <row r="1533" spans="1:189" s="2" customFormat="1" ht="15" customHeight="1" x14ac:dyDescent="0.3">
      <c r="A1533" s="15" t="s">
        <v>146</v>
      </c>
      <c r="B1533" s="15" t="s">
        <v>134</v>
      </c>
      <c r="C1533" s="17" t="s">
        <v>849</v>
      </c>
      <c r="D1533" s="17" t="s">
        <v>850</v>
      </c>
      <c r="E1533" s="15" t="str">
        <f t="shared" si="297"/>
        <v>Ailey Gonzales</v>
      </c>
      <c r="F1533" s="17" t="s">
        <v>128</v>
      </c>
      <c r="G1533" s="15">
        <v>999922969</v>
      </c>
      <c r="H1533" s="15">
        <f t="shared" si="298"/>
        <v>96</v>
      </c>
      <c r="I1533" s="15"/>
      <c r="J1533" s="15"/>
      <c r="K1533" s="16"/>
      <c r="L1533" s="15"/>
      <c r="M1533" s="15"/>
      <c r="N1533" s="15"/>
      <c r="O1533" s="15">
        <f t="shared" si="304"/>
        <v>0</v>
      </c>
      <c r="P1533" s="15">
        <v>0</v>
      </c>
      <c r="Q1533" s="15">
        <f t="shared" si="305"/>
        <v>0</v>
      </c>
      <c r="R1533" s="15">
        <v>0</v>
      </c>
      <c r="S1533" s="15">
        <v>0</v>
      </c>
      <c r="T1533" s="15">
        <f t="shared" si="306"/>
        <v>36</v>
      </c>
      <c r="U1533" s="15">
        <f t="shared" si="307"/>
        <v>0</v>
      </c>
      <c r="V1533" s="15"/>
      <c r="W1533" s="15"/>
      <c r="X1533" s="15"/>
      <c r="Y1533" s="15"/>
      <c r="Z1533" s="16"/>
      <c r="AA1533" s="15"/>
      <c r="AB1533" s="24"/>
      <c r="AC1533" s="15"/>
      <c r="AD1533" s="15"/>
      <c r="AE1533" s="15"/>
      <c r="AF1533" s="15"/>
      <c r="AG1533" s="15"/>
      <c r="AH1533" s="24"/>
      <c r="AI1533" s="15"/>
      <c r="AJ1533" s="15"/>
      <c r="AK1533" s="15"/>
      <c r="AL1533" s="15"/>
      <c r="AM1533" s="15"/>
      <c r="AN1533" s="24"/>
      <c r="AO1533" s="15"/>
      <c r="AP1533" s="24"/>
      <c r="AQ1533" s="15"/>
      <c r="AR1533" s="24"/>
      <c r="AS1533" s="15"/>
      <c r="AT1533" s="24"/>
      <c r="AU1533" s="15"/>
      <c r="AV1533" s="24"/>
      <c r="AW1533" s="15"/>
      <c r="AX1533" s="24"/>
      <c r="AY1533" s="15"/>
      <c r="AZ1533" s="15"/>
      <c r="BA1533" s="15"/>
      <c r="BB1533" s="15"/>
      <c r="BC1533" s="15"/>
      <c r="BD1533" s="15"/>
      <c r="BE1533" s="15"/>
      <c r="BF1533" s="24"/>
      <c r="BG1533" s="15"/>
      <c r="BH1533" s="24"/>
      <c r="BI1533" s="15"/>
      <c r="BJ1533" s="24"/>
      <c r="BK1533" s="15"/>
      <c r="BL1533" s="24"/>
      <c r="BM1533" s="15"/>
      <c r="BN1533" s="24"/>
      <c r="BO1533" s="15"/>
      <c r="BP1533" s="24"/>
      <c r="BQ1533" s="15"/>
      <c r="BR1533" s="24"/>
      <c r="BS1533" s="15"/>
      <c r="BT1533" s="24"/>
      <c r="BU1533" s="15"/>
      <c r="BV1533" s="24"/>
      <c r="BW1533" s="15"/>
      <c r="BX1533" s="24"/>
      <c r="BY1533" s="15"/>
      <c r="BZ1533" s="24"/>
      <c r="CA1533" s="15"/>
      <c r="CB1533" s="24"/>
      <c r="CC1533" s="15"/>
      <c r="CD1533" s="24"/>
      <c r="CE1533" s="15"/>
      <c r="CF1533" s="24"/>
      <c r="CG1533" s="15"/>
      <c r="CH1533" s="25"/>
      <c r="CI1533" s="15"/>
      <c r="CJ1533" s="25"/>
      <c r="CK1533" s="15"/>
      <c r="CL1533" s="25"/>
      <c r="CM1533" s="15"/>
      <c r="CN1533" s="25"/>
      <c r="CO1533" s="15"/>
      <c r="CP1533" s="25"/>
      <c r="CQ1533" s="15"/>
      <c r="CR1533" s="25"/>
      <c r="CS1533" s="15">
        <f t="shared" si="299"/>
        <v>0</v>
      </c>
      <c r="CT1533" s="15">
        <f t="shared" si="300"/>
        <v>60</v>
      </c>
      <c r="CU1533" s="15">
        <f t="shared" si="301"/>
        <v>1</v>
      </c>
      <c r="CV1533" s="15">
        <f t="shared" si="302"/>
        <v>0</v>
      </c>
      <c r="CW1533" s="15"/>
      <c r="CX1533" s="15"/>
      <c r="CY1533" s="15">
        <f t="shared" si="303"/>
        <v>0</v>
      </c>
      <c r="CZ1533" s="15">
        <f>GG1533</f>
        <v>0</v>
      </c>
      <c r="DA1533" s="19"/>
      <c r="DB1533" s="17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7"/>
      <c r="DQ1533" s="15"/>
      <c r="DR1533" s="15"/>
      <c r="DS1533" s="15"/>
      <c r="DT1533" s="15"/>
      <c r="DU1533" s="15"/>
      <c r="DV1533" s="15"/>
      <c r="DW1533" s="15"/>
      <c r="DX1533" s="20"/>
      <c r="DY1533" s="15"/>
      <c r="DZ1533" s="20"/>
      <c r="EA1533" s="15"/>
      <c r="EB1533" s="20"/>
      <c r="EC1533" s="15">
        <v>36</v>
      </c>
      <c r="ED1533" s="20">
        <v>4</v>
      </c>
      <c r="EE1533" s="15"/>
      <c r="EF1533" s="20"/>
      <c r="EG1533" s="15"/>
      <c r="EH1533" s="20"/>
      <c r="EI1533" s="15"/>
      <c r="EJ1533" s="20"/>
      <c r="EK1533" s="15"/>
      <c r="EL1533" s="20"/>
      <c r="EM1533" s="15"/>
      <c r="EN1533" s="20"/>
      <c r="EO1533" s="15"/>
      <c r="EP1533" s="20"/>
      <c r="EQ1533" s="15"/>
      <c r="ER1533" s="20"/>
      <c r="ES1533" s="15"/>
      <c r="ET1533" s="20"/>
      <c r="EU1533" s="15"/>
      <c r="EV1533" s="20"/>
      <c r="EW1533" s="15"/>
      <c r="EX1533" s="20"/>
      <c r="EY1533" s="15"/>
      <c r="EZ1533" s="20"/>
      <c r="FA1533" s="15"/>
      <c r="FB1533" s="20"/>
      <c r="FC1533" s="15"/>
      <c r="FD1533" s="20"/>
      <c r="FE1533" s="15"/>
      <c r="FF1533" s="20"/>
      <c r="FG1533" s="15"/>
      <c r="FH1533" s="20"/>
      <c r="FI1533" s="15">
        <v>60</v>
      </c>
      <c r="FJ1533" s="20">
        <v>1</v>
      </c>
      <c r="FK1533" s="15"/>
      <c r="FL1533" s="20"/>
      <c r="FM1533" s="15"/>
      <c r="FN1533" s="20"/>
      <c r="FO1533" s="15"/>
      <c r="FP1533" s="20"/>
      <c r="FQ1533" s="15"/>
      <c r="FR1533" s="20"/>
      <c r="FS1533" s="15"/>
      <c r="FT1533" s="20"/>
      <c r="FU1533" s="15"/>
      <c r="FV1533" s="20"/>
      <c r="FW1533" s="15"/>
      <c r="FX1533" s="20"/>
      <c r="FY1533" s="15"/>
      <c r="FZ1533" s="20"/>
      <c r="GA1533" s="15"/>
      <c r="GB1533" s="20"/>
      <c r="GC1533" s="15"/>
      <c r="GD1533" s="20"/>
      <c r="GE1533" s="15"/>
      <c r="GF1533" s="20"/>
      <c r="GG1533" s="170"/>
    </row>
    <row r="1534" spans="1:189" s="2" customFormat="1" ht="15" customHeight="1" x14ac:dyDescent="0.3">
      <c r="A1534" s="17" t="s">
        <v>2903</v>
      </c>
      <c r="B1534" s="17" t="s">
        <v>140</v>
      </c>
      <c r="C1534" s="17" t="s">
        <v>323</v>
      </c>
      <c r="D1534" s="17" t="s">
        <v>3290</v>
      </c>
      <c r="E1534" s="15" t="str">
        <f t="shared" si="297"/>
        <v>Brenden Page</v>
      </c>
      <c r="F1534" s="17" t="s">
        <v>135</v>
      </c>
      <c r="G1534" s="17">
        <v>999922985</v>
      </c>
      <c r="H1534" s="15">
        <f t="shared" si="298"/>
        <v>38</v>
      </c>
      <c r="I1534" s="15"/>
      <c r="J1534" s="15"/>
      <c r="K1534" s="16"/>
      <c r="L1534" s="15"/>
      <c r="M1534" s="15"/>
      <c r="N1534" s="15"/>
      <c r="O1534" s="15">
        <f t="shared" si="304"/>
        <v>0</v>
      </c>
      <c r="P1534" s="15">
        <v>0</v>
      </c>
      <c r="Q1534" s="15">
        <f t="shared" si="305"/>
        <v>0</v>
      </c>
      <c r="R1534" s="15">
        <v>0</v>
      </c>
      <c r="S1534" s="15">
        <v>0</v>
      </c>
      <c r="T1534" s="15">
        <f t="shared" si="306"/>
        <v>0</v>
      </c>
      <c r="U1534" s="15">
        <f t="shared" si="307"/>
        <v>0</v>
      </c>
      <c r="V1534" s="15"/>
      <c r="W1534" s="15"/>
      <c r="X1534" s="15"/>
      <c r="Y1534" s="15"/>
      <c r="Z1534" s="16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>
        <f t="shared" si="299"/>
        <v>38</v>
      </c>
      <c r="CT1534" s="15">
        <f t="shared" si="300"/>
        <v>0</v>
      </c>
      <c r="CU1534" s="15">
        <f t="shared" si="301"/>
        <v>0</v>
      </c>
      <c r="CV1534" s="15">
        <f t="shared" si="302"/>
        <v>0</v>
      </c>
      <c r="CW1534" s="15"/>
      <c r="CX1534" s="15"/>
      <c r="CY1534" s="15">
        <f t="shared" si="303"/>
        <v>0</v>
      </c>
      <c r="CZ1534" s="15">
        <f>GG1534</f>
        <v>0</v>
      </c>
      <c r="DA1534" s="16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20"/>
      <c r="DY1534" s="15"/>
      <c r="DZ1534" s="20"/>
      <c r="EA1534" s="15"/>
      <c r="EB1534" s="20"/>
      <c r="EC1534" s="15"/>
      <c r="ED1534" s="20"/>
      <c r="EE1534" s="15"/>
      <c r="EF1534" s="20"/>
      <c r="EG1534" s="15"/>
      <c r="EH1534" s="20"/>
      <c r="EI1534" s="15"/>
      <c r="EJ1534" s="20"/>
      <c r="EK1534" s="15"/>
      <c r="EL1534" s="20"/>
      <c r="EM1534" s="15"/>
      <c r="EN1534" s="20"/>
      <c r="EO1534" s="15"/>
      <c r="EP1534" s="20"/>
      <c r="EQ1534" s="15"/>
      <c r="ER1534" s="20"/>
      <c r="ES1534" s="15"/>
      <c r="ET1534" s="20"/>
      <c r="EU1534" s="15"/>
      <c r="EV1534" s="20"/>
      <c r="EW1534" s="15"/>
      <c r="EX1534" s="20"/>
      <c r="EY1534" s="15"/>
      <c r="EZ1534" s="20"/>
      <c r="FA1534" s="15"/>
      <c r="FB1534" s="20"/>
      <c r="FC1534" s="15"/>
      <c r="FD1534" s="20"/>
      <c r="FE1534" s="15">
        <v>38</v>
      </c>
      <c r="FF1534" s="20" t="s">
        <v>129</v>
      </c>
      <c r="FG1534" s="15"/>
      <c r="FH1534" s="20"/>
      <c r="FI1534" s="15"/>
      <c r="FJ1534" s="20"/>
      <c r="FK1534" s="15"/>
      <c r="FL1534" s="20"/>
      <c r="FM1534" s="15"/>
      <c r="FN1534" s="20"/>
      <c r="FO1534" s="15"/>
      <c r="FP1534" s="20"/>
      <c r="FQ1534" s="15"/>
      <c r="FR1534" s="20"/>
      <c r="FS1534" s="15"/>
      <c r="FT1534" s="20"/>
      <c r="FU1534" s="15"/>
      <c r="FV1534" s="20"/>
      <c r="FW1534" s="15"/>
      <c r="FX1534" s="20"/>
      <c r="FY1534" s="15"/>
      <c r="FZ1534" s="20"/>
      <c r="GA1534" s="15"/>
      <c r="GB1534" s="20"/>
      <c r="GC1534" s="15"/>
      <c r="GD1534" s="20"/>
      <c r="GE1534" s="15"/>
      <c r="GF1534" s="20"/>
      <c r="GG1534" s="170"/>
    </row>
    <row r="1535" spans="1:189" s="2" customFormat="1" ht="15" customHeight="1" x14ac:dyDescent="0.3">
      <c r="A1535" s="85" t="s">
        <v>146</v>
      </c>
      <c r="B1535" s="85" t="s">
        <v>126</v>
      </c>
      <c r="C1535" s="85" t="s">
        <v>895</v>
      </c>
      <c r="D1535" s="85" t="s">
        <v>3489</v>
      </c>
      <c r="E1535" s="15" t="str">
        <f t="shared" si="297"/>
        <v>Christian KLOCKPASCUCCI</v>
      </c>
      <c r="F1535" s="85" t="s">
        <v>135</v>
      </c>
      <c r="G1535" s="15">
        <v>999922992</v>
      </c>
      <c r="H1535" s="15">
        <f t="shared" si="298"/>
        <v>30</v>
      </c>
      <c r="I1535" s="15"/>
      <c r="J1535" s="15"/>
      <c r="K1535" s="16"/>
      <c r="L1535" s="15"/>
      <c r="M1535" s="15"/>
      <c r="N1535" s="15"/>
      <c r="O1535" s="15">
        <f t="shared" si="304"/>
        <v>0</v>
      </c>
      <c r="P1535" s="15">
        <v>0</v>
      </c>
      <c r="Q1535" s="15">
        <f t="shared" si="305"/>
        <v>0</v>
      </c>
      <c r="R1535" s="15">
        <v>0</v>
      </c>
      <c r="S1535" s="15">
        <v>0</v>
      </c>
      <c r="T1535" s="15">
        <f t="shared" si="306"/>
        <v>0</v>
      </c>
      <c r="U1535" s="15">
        <f t="shared" si="307"/>
        <v>0</v>
      </c>
      <c r="V1535" s="15"/>
      <c r="W1535" s="15"/>
      <c r="X1535" s="15"/>
      <c r="Y1535" s="15"/>
      <c r="Z1535" s="16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>
        <f t="shared" si="299"/>
        <v>0</v>
      </c>
      <c r="CT1535" s="15">
        <f t="shared" si="300"/>
        <v>30</v>
      </c>
      <c r="CU1535" s="15">
        <f t="shared" si="301"/>
        <v>1</v>
      </c>
      <c r="CV1535" s="15">
        <f t="shared" si="302"/>
        <v>0</v>
      </c>
      <c r="CW1535" s="15"/>
      <c r="CX1535" s="15"/>
      <c r="CY1535" s="15">
        <f t="shared" si="303"/>
        <v>0</v>
      </c>
      <c r="CZ1535" s="15">
        <f>GG1535</f>
        <v>0</v>
      </c>
      <c r="DA1535" s="16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20"/>
      <c r="DY1535" s="15"/>
      <c r="DZ1535" s="20"/>
      <c r="EA1535" s="15"/>
      <c r="EB1535" s="20"/>
      <c r="EC1535" s="15"/>
      <c r="ED1535" s="20"/>
      <c r="EE1535" s="15"/>
      <c r="EF1535" s="20"/>
      <c r="EG1535" s="15"/>
      <c r="EH1535" s="20"/>
      <c r="EI1535" s="15"/>
      <c r="EJ1535" s="20"/>
      <c r="EK1535" s="15"/>
      <c r="EL1535" s="20"/>
      <c r="EM1535" s="15"/>
      <c r="EN1535" s="20"/>
      <c r="EO1535" s="15"/>
      <c r="EP1535" s="20"/>
      <c r="EQ1535" s="15"/>
      <c r="ER1535" s="20"/>
      <c r="ES1535" s="15"/>
      <c r="ET1535" s="20"/>
      <c r="EU1535" s="15"/>
      <c r="EV1535" s="20"/>
      <c r="EW1535" s="15"/>
      <c r="EX1535" s="20"/>
      <c r="EY1535" s="15"/>
      <c r="EZ1535" s="20"/>
      <c r="FA1535" s="15"/>
      <c r="FB1535" s="20"/>
      <c r="FC1535" s="15"/>
      <c r="FD1535" s="20"/>
      <c r="FE1535" s="15"/>
      <c r="FF1535" s="20"/>
      <c r="FG1535" s="15">
        <v>30</v>
      </c>
      <c r="FH1535" s="20">
        <v>1</v>
      </c>
      <c r="FI1535" s="15"/>
      <c r="FJ1535" s="20"/>
      <c r="FK1535" s="15"/>
      <c r="FL1535" s="20"/>
      <c r="FM1535" s="15"/>
      <c r="FN1535" s="20"/>
      <c r="FO1535" s="15"/>
      <c r="FP1535" s="20"/>
      <c r="FQ1535" s="15"/>
      <c r="FR1535" s="20"/>
      <c r="FS1535" s="15"/>
      <c r="FT1535" s="20"/>
      <c r="FU1535" s="15"/>
      <c r="FV1535" s="20"/>
      <c r="FW1535" s="15"/>
      <c r="FX1535" s="20"/>
      <c r="FY1535" s="15"/>
      <c r="FZ1535" s="20"/>
      <c r="GA1535" s="15"/>
      <c r="GB1535" s="20"/>
      <c r="GC1535" s="15"/>
      <c r="GD1535" s="20"/>
      <c r="GE1535" s="15"/>
      <c r="GF1535" s="20"/>
      <c r="GG1535" s="170"/>
    </row>
    <row r="1536" spans="1:189" s="2" customFormat="1" ht="15" customHeight="1" x14ac:dyDescent="0.3">
      <c r="A1536" s="15" t="s">
        <v>137</v>
      </c>
      <c r="B1536" s="15" t="s">
        <v>134</v>
      </c>
      <c r="C1536" s="15" t="s">
        <v>1171</v>
      </c>
      <c r="D1536" s="15" t="s">
        <v>1172</v>
      </c>
      <c r="E1536" s="15" t="str">
        <f t="shared" si="297"/>
        <v>Nigel Kuzhuppallil</v>
      </c>
      <c r="F1536" s="15" t="s">
        <v>135</v>
      </c>
      <c r="G1536" s="15">
        <v>999922994</v>
      </c>
      <c r="H1536" s="15">
        <f t="shared" si="298"/>
        <v>263.5</v>
      </c>
      <c r="I1536" s="17"/>
      <c r="J1536" s="17"/>
      <c r="K1536" s="21"/>
      <c r="L1536" s="15"/>
      <c r="M1536" s="15"/>
      <c r="N1536" s="15"/>
      <c r="O1536" s="15">
        <f t="shared" si="304"/>
        <v>37.5</v>
      </c>
      <c r="P1536" s="15">
        <v>0</v>
      </c>
      <c r="Q1536" s="15">
        <f t="shared" si="305"/>
        <v>1</v>
      </c>
      <c r="R1536" s="15">
        <v>0</v>
      </c>
      <c r="S1536" s="15">
        <v>0</v>
      </c>
      <c r="T1536" s="15">
        <f t="shared" si="306"/>
        <v>36</v>
      </c>
      <c r="U1536" s="15">
        <f t="shared" si="307"/>
        <v>0</v>
      </c>
      <c r="V1536" s="15"/>
      <c r="W1536" s="15"/>
      <c r="X1536" s="15"/>
      <c r="Y1536" s="15"/>
      <c r="Z1536" s="21"/>
      <c r="AA1536" s="17"/>
      <c r="AB1536" s="17"/>
      <c r="AC1536" s="17"/>
      <c r="AD1536" s="17"/>
      <c r="AE1536" s="17"/>
      <c r="AF1536" s="24"/>
      <c r="AG1536" s="17"/>
      <c r="AH1536" s="24"/>
      <c r="AI1536" s="17"/>
      <c r="AJ1536" s="24"/>
      <c r="AK1536" s="17"/>
      <c r="AL1536" s="24"/>
      <c r="AM1536" s="17"/>
      <c r="AN1536" s="24"/>
      <c r="AO1536" s="17"/>
      <c r="AP1536" s="24"/>
      <c r="AQ1536" s="17"/>
      <c r="AR1536" s="24"/>
      <c r="AS1536" s="17"/>
      <c r="AT1536" s="24"/>
      <c r="AU1536" s="17"/>
      <c r="AV1536" s="24"/>
      <c r="AW1536" s="17"/>
      <c r="AX1536" s="24"/>
      <c r="AY1536" s="17"/>
      <c r="AZ1536" s="17"/>
      <c r="BA1536" s="17"/>
      <c r="BB1536" s="24"/>
      <c r="BC1536" s="17"/>
      <c r="BD1536" s="24"/>
      <c r="BE1536" s="17"/>
      <c r="BF1536" s="24"/>
      <c r="BG1536" s="17"/>
      <c r="BH1536" s="24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24"/>
      <c r="CQ1536" s="17"/>
      <c r="CR1536" s="24"/>
      <c r="CS1536" s="15">
        <f t="shared" si="299"/>
        <v>0</v>
      </c>
      <c r="CT1536" s="15">
        <f t="shared" si="300"/>
        <v>120</v>
      </c>
      <c r="CU1536" s="15">
        <f t="shared" si="301"/>
        <v>2</v>
      </c>
      <c r="CV1536" s="15">
        <f t="shared" si="302"/>
        <v>70</v>
      </c>
      <c r="CW1536" s="15"/>
      <c r="CX1536" s="15"/>
      <c r="CY1536" s="15">
        <f t="shared" si="303"/>
        <v>0</v>
      </c>
      <c r="CZ1536" s="15">
        <f>GG1536</f>
        <v>0</v>
      </c>
      <c r="DA1536" s="20"/>
      <c r="DB1536" s="17"/>
      <c r="DC1536" s="15"/>
      <c r="DD1536" s="15"/>
      <c r="DE1536" s="15"/>
      <c r="DF1536" s="15"/>
      <c r="DG1536" s="15">
        <f>0.4*30</f>
        <v>12</v>
      </c>
      <c r="DH1536" s="15"/>
      <c r="DI1536" s="15">
        <f>0.4*45</f>
        <v>18</v>
      </c>
      <c r="DJ1536" s="15"/>
      <c r="DK1536" s="15"/>
      <c r="DL1536" s="15"/>
      <c r="DM1536" s="15"/>
      <c r="DN1536" s="15"/>
      <c r="DO1536" s="15"/>
      <c r="DP1536" s="17"/>
      <c r="DQ1536" s="15"/>
      <c r="DR1536" s="15"/>
      <c r="DS1536" s="15"/>
      <c r="DT1536" s="15"/>
      <c r="DU1536" s="15"/>
      <c r="DV1536" s="15"/>
      <c r="DW1536" s="15">
        <f>0.4*52.5</f>
        <v>21</v>
      </c>
      <c r="DX1536" s="20">
        <v>2</v>
      </c>
      <c r="DY1536" s="15"/>
      <c r="DZ1536" s="20"/>
      <c r="EA1536" s="15"/>
      <c r="EB1536" s="20"/>
      <c r="EC1536" s="15">
        <f>0.4*90</f>
        <v>36</v>
      </c>
      <c r="ED1536" s="20">
        <v>4</v>
      </c>
      <c r="EE1536" s="15"/>
      <c r="EF1536" s="20"/>
      <c r="EG1536" s="15"/>
      <c r="EH1536" s="20"/>
      <c r="EI1536" s="15"/>
      <c r="EJ1536" s="20"/>
      <c r="EK1536" s="15">
        <v>37.5</v>
      </c>
      <c r="EL1536" s="20">
        <v>2</v>
      </c>
      <c r="EM1536" s="15"/>
      <c r="EN1536" s="20"/>
      <c r="EO1536" s="15"/>
      <c r="EP1536" s="20"/>
      <c r="EQ1536" s="15"/>
      <c r="ER1536" s="20"/>
      <c r="ES1536" s="15"/>
      <c r="ET1536" s="20"/>
      <c r="EU1536" s="15">
        <v>30</v>
      </c>
      <c r="EV1536" s="20">
        <v>1</v>
      </c>
      <c r="EW1536" s="15"/>
      <c r="EX1536" s="20"/>
      <c r="EY1536" s="15"/>
      <c r="EZ1536" s="20"/>
      <c r="FA1536" s="15"/>
      <c r="FB1536" s="20"/>
      <c r="FC1536" s="15"/>
      <c r="FD1536" s="20"/>
      <c r="FE1536" s="15"/>
      <c r="FF1536" s="20"/>
      <c r="FG1536" s="15"/>
      <c r="FH1536" s="20"/>
      <c r="FI1536" s="15"/>
      <c r="FJ1536" s="20"/>
      <c r="FK1536" s="15"/>
      <c r="FL1536" s="20"/>
      <c r="FM1536" s="15"/>
      <c r="FN1536" s="20"/>
      <c r="FO1536" s="15">
        <v>30</v>
      </c>
      <c r="FP1536" s="20"/>
      <c r="FQ1536" s="15"/>
      <c r="FR1536" s="20"/>
      <c r="FS1536" s="15">
        <v>60</v>
      </c>
      <c r="FT1536" s="20">
        <v>1</v>
      </c>
      <c r="FU1536" s="15"/>
      <c r="FV1536" s="20"/>
      <c r="FW1536" s="15"/>
      <c r="FX1536" s="20"/>
      <c r="FY1536" s="15"/>
      <c r="FZ1536" s="20"/>
      <c r="GA1536" s="15"/>
      <c r="GB1536" s="20"/>
      <c r="GC1536" s="15"/>
      <c r="GD1536" s="20"/>
      <c r="GE1536" s="15">
        <v>70</v>
      </c>
      <c r="GF1536" s="20">
        <v>1</v>
      </c>
      <c r="GG1536" s="170"/>
    </row>
    <row r="1537" spans="1:189" s="2" customFormat="1" ht="15" customHeight="1" x14ac:dyDescent="0.3">
      <c r="A1537" s="15" t="s">
        <v>130</v>
      </c>
      <c r="B1537" s="15" t="s">
        <v>140</v>
      </c>
      <c r="C1537" s="17" t="s">
        <v>407</v>
      </c>
      <c r="D1537" s="17" t="s">
        <v>1961</v>
      </c>
      <c r="E1537" s="15" t="str">
        <f t="shared" si="297"/>
        <v>Chloe WU</v>
      </c>
      <c r="F1537" s="15" t="s">
        <v>128</v>
      </c>
      <c r="G1537" s="17">
        <v>999922998</v>
      </c>
      <c r="H1537" s="15">
        <f t="shared" si="298"/>
        <v>178</v>
      </c>
      <c r="I1537" s="15"/>
      <c r="J1537" s="15"/>
      <c r="K1537" s="16"/>
      <c r="L1537" s="15"/>
      <c r="M1537" s="15"/>
      <c r="N1537" s="15"/>
      <c r="O1537" s="15">
        <f t="shared" si="304"/>
        <v>0</v>
      </c>
      <c r="P1537" s="15">
        <v>0</v>
      </c>
      <c r="Q1537" s="15">
        <f t="shared" si="305"/>
        <v>1</v>
      </c>
      <c r="R1537" s="15">
        <v>0</v>
      </c>
      <c r="S1537" s="15">
        <v>0</v>
      </c>
      <c r="T1537" s="15">
        <f t="shared" si="306"/>
        <v>0</v>
      </c>
      <c r="U1537" s="15">
        <f t="shared" si="307"/>
        <v>0</v>
      </c>
      <c r="V1537" s="15"/>
      <c r="W1537" s="15"/>
      <c r="X1537" s="15"/>
      <c r="Y1537" s="15"/>
      <c r="Z1537" s="16"/>
      <c r="AA1537" s="15"/>
      <c r="AB1537" s="15"/>
      <c r="AC1537" s="15"/>
      <c r="AD1537" s="15"/>
      <c r="AE1537" s="15"/>
      <c r="AF1537" s="24"/>
      <c r="AG1537" s="15"/>
      <c r="AH1537" s="24"/>
      <c r="AI1537" s="15"/>
      <c r="AJ1537" s="24"/>
      <c r="AK1537" s="15"/>
      <c r="AL1537" s="24"/>
      <c r="AM1537" s="15"/>
      <c r="AN1537" s="24"/>
      <c r="AO1537" s="15"/>
      <c r="AP1537" s="24"/>
      <c r="AQ1537" s="15"/>
      <c r="AR1537" s="24"/>
      <c r="AS1537" s="15"/>
      <c r="AT1537" s="24"/>
      <c r="AU1537" s="15"/>
      <c r="AV1537" s="24"/>
      <c r="AW1537" s="15"/>
      <c r="AX1537" s="24"/>
      <c r="AY1537" s="15"/>
      <c r="AZ1537" s="15"/>
      <c r="BA1537" s="15"/>
      <c r="BB1537" s="24"/>
      <c r="BC1537" s="15"/>
      <c r="BD1537" s="24"/>
      <c r="BE1537" s="15"/>
      <c r="BF1537" s="24"/>
      <c r="BG1537" s="15"/>
      <c r="BH1537" s="24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24"/>
      <c r="CQ1537" s="15"/>
      <c r="CR1537" s="24"/>
      <c r="CS1537" s="15">
        <f t="shared" si="299"/>
        <v>0</v>
      </c>
      <c r="CT1537" s="15">
        <f t="shared" si="300"/>
        <v>38</v>
      </c>
      <c r="CU1537" s="15">
        <f t="shared" si="301"/>
        <v>0</v>
      </c>
      <c r="CV1537" s="15">
        <f t="shared" si="302"/>
        <v>140</v>
      </c>
      <c r="CW1537" s="15"/>
      <c r="CX1537" s="15"/>
      <c r="CY1537" s="15">
        <f t="shared" si="303"/>
        <v>0</v>
      </c>
      <c r="CZ1537" s="15">
        <f>GG1537</f>
        <v>0</v>
      </c>
      <c r="DA1537" s="20"/>
      <c r="DB1537" s="17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>
        <v>54</v>
      </c>
      <c r="DP1537" s="17"/>
      <c r="DQ1537" s="15"/>
      <c r="DR1537" s="15"/>
      <c r="DS1537" s="15"/>
      <c r="DT1537" s="15"/>
      <c r="DU1537" s="15"/>
      <c r="DV1537" s="15"/>
      <c r="DW1537" s="15"/>
      <c r="DX1537" s="20"/>
      <c r="DY1537" s="15">
        <v>28</v>
      </c>
      <c r="DZ1537" s="20">
        <v>1</v>
      </c>
      <c r="EA1537" s="15"/>
      <c r="EB1537" s="20"/>
      <c r="EC1537" s="15"/>
      <c r="ED1537" s="20"/>
      <c r="EE1537" s="15"/>
      <c r="EF1537" s="20"/>
      <c r="EG1537" s="15"/>
      <c r="EH1537" s="20"/>
      <c r="EI1537" s="15"/>
      <c r="EJ1537" s="20"/>
      <c r="EK1537" s="15"/>
      <c r="EL1537" s="20"/>
      <c r="EM1537" s="15"/>
      <c r="EN1537" s="20"/>
      <c r="EO1537" s="15"/>
      <c r="EP1537" s="20"/>
      <c r="EQ1537" s="15"/>
      <c r="ER1537" s="20"/>
      <c r="ES1537" s="15"/>
      <c r="ET1537" s="20"/>
      <c r="EU1537" s="15"/>
      <c r="EV1537" s="20"/>
      <c r="EW1537" s="15"/>
      <c r="EX1537" s="20"/>
      <c r="EY1537" s="15"/>
      <c r="EZ1537" s="20"/>
      <c r="FA1537" s="15"/>
      <c r="FB1537" s="20"/>
      <c r="FC1537" s="15">
        <v>38</v>
      </c>
      <c r="FD1537" s="20" t="s">
        <v>129</v>
      </c>
      <c r="FE1537" s="15"/>
      <c r="FF1537" s="20"/>
      <c r="FG1537" s="15"/>
      <c r="FH1537" s="20"/>
      <c r="FI1537" s="15"/>
      <c r="FJ1537" s="20"/>
      <c r="FK1537" s="15"/>
      <c r="FL1537" s="20"/>
      <c r="FM1537" s="15"/>
      <c r="FN1537" s="20"/>
      <c r="FO1537" s="15"/>
      <c r="FP1537" s="20"/>
      <c r="FQ1537" s="15"/>
      <c r="FR1537" s="20"/>
      <c r="FS1537" s="15"/>
      <c r="FT1537" s="20"/>
      <c r="FU1537" s="15"/>
      <c r="FV1537" s="20"/>
      <c r="FW1537" s="15"/>
      <c r="FX1537" s="20"/>
      <c r="FY1537" s="15"/>
      <c r="FZ1537" s="20"/>
      <c r="GA1537" s="15"/>
      <c r="GB1537" s="20"/>
      <c r="GC1537" s="15">
        <v>140</v>
      </c>
      <c r="GD1537" s="20">
        <v>1</v>
      </c>
      <c r="GE1537" s="15"/>
      <c r="GF1537" s="20"/>
      <c r="GG1537" s="170"/>
    </row>
    <row r="1538" spans="1:189" s="2" customFormat="1" ht="15" customHeight="1" x14ac:dyDescent="0.3">
      <c r="A1538" s="15" t="s">
        <v>130</v>
      </c>
      <c r="B1538" s="15" t="s">
        <v>126</v>
      </c>
      <c r="C1538" s="15" t="s">
        <v>1618</v>
      </c>
      <c r="D1538" s="15" t="s">
        <v>2275</v>
      </c>
      <c r="E1538" s="15" t="str">
        <f t="shared" si="297"/>
        <v>Jocelyn Arambula Rivas</v>
      </c>
      <c r="F1538" s="15" t="s">
        <v>128</v>
      </c>
      <c r="G1538" s="15">
        <v>999923006</v>
      </c>
      <c r="H1538" s="15">
        <f t="shared" si="298"/>
        <v>22</v>
      </c>
      <c r="I1538" s="17"/>
      <c r="J1538" s="17">
        <f>(O1538+P1538+R1538+S1538+T1538+U1538)/2</f>
        <v>22</v>
      </c>
      <c r="K1538" s="16"/>
      <c r="L1538" s="15"/>
      <c r="M1538" s="15"/>
      <c r="N1538" s="15"/>
      <c r="O1538" s="15">
        <f t="shared" si="304"/>
        <v>44</v>
      </c>
      <c r="P1538" s="15">
        <v>0</v>
      </c>
      <c r="Q1538" s="15">
        <f t="shared" si="305"/>
        <v>0</v>
      </c>
      <c r="R1538" s="15">
        <v>0</v>
      </c>
      <c r="S1538" s="15">
        <v>0</v>
      </c>
      <c r="T1538" s="15">
        <f t="shared" si="306"/>
        <v>0</v>
      </c>
      <c r="U1538" s="15">
        <f t="shared" si="307"/>
        <v>0</v>
      </c>
      <c r="V1538" s="15"/>
      <c r="W1538" s="15"/>
      <c r="X1538" s="15"/>
      <c r="Y1538" s="15"/>
      <c r="Z1538" s="16"/>
      <c r="AA1538" s="15"/>
      <c r="AB1538" s="24"/>
      <c r="AC1538" s="15"/>
      <c r="AD1538" s="15"/>
      <c r="AE1538" s="15"/>
      <c r="AF1538" s="15"/>
      <c r="AG1538" s="15"/>
      <c r="AH1538" s="24"/>
      <c r="AI1538" s="15"/>
      <c r="AJ1538" s="15"/>
      <c r="AK1538" s="15"/>
      <c r="AL1538" s="15"/>
      <c r="AM1538" s="15"/>
      <c r="AN1538" s="24"/>
      <c r="AO1538" s="15"/>
      <c r="AP1538" s="24"/>
      <c r="AQ1538" s="15"/>
      <c r="AR1538" s="24"/>
      <c r="AS1538" s="15"/>
      <c r="AT1538" s="24"/>
      <c r="AU1538" s="15"/>
      <c r="AV1538" s="24"/>
      <c r="AW1538" s="15"/>
      <c r="AX1538" s="24"/>
      <c r="AY1538" s="15"/>
      <c r="AZ1538" s="15"/>
      <c r="BA1538" s="15"/>
      <c r="BB1538" s="15"/>
      <c r="BC1538" s="15"/>
      <c r="BD1538" s="15"/>
      <c r="BE1538" s="15"/>
      <c r="BF1538" s="24"/>
      <c r="BG1538" s="15"/>
      <c r="BH1538" s="24"/>
      <c r="BI1538" s="15"/>
      <c r="BJ1538" s="24"/>
      <c r="BK1538" s="15"/>
      <c r="BL1538" s="24"/>
      <c r="BM1538" s="15"/>
      <c r="BN1538" s="24"/>
      <c r="BO1538" s="15"/>
      <c r="BP1538" s="24"/>
      <c r="BQ1538" s="15"/>
      <c r="BR1538" s="24"/>
      <c r="BS1538" s="15"/>
      <c r="BT1538" s="24"/>
      <c r="BU1538" s="15"/>
      <c r="BV1538" s="24"/>
      <c r="BW1538" s="15"/>
      <c r="BX1538" s="24"/>
      <c r="BY1538" s="15"/>
      <c r="BZ1538" s="24"/>
      <c r="CA1538" s="15"/>
      <c r="CB1538" s="15"/>
      <c r="CC1538" s="15"/>
      <c r="CD1538" s="24"/>
      <c r="CE1538" s="15"/>
      <c r="CF1538" s="15"/>
      <c r="CG1538" s="15"/>
      <c r="CH1538" s="25"/>
      <c r="CI1538" s="15"/>
      <c r="CJ1538" s="25"/>
      <c r="CK1538" s="15"/>
      <c r="CL1538" s="15"/>
      <c r="CM1538" s="15"/>
      <c r="CN1538" s="15"/>
      <c r="CO1538" s="15"/>
      <c r="CP1538" s="24"/>
      <c r="CQ1538" s="15"/>
      <c r="CR1538" s="24"/>
      <c r="CS1538" s="15">
        <f t="shared" si="299"/>
        <v>0</v>
      </c>
      <c r="CT1538" s="15">
        <f t="shared" si="300"/>
        <v>0</v>
      </c>
      <c r="CU1538" s="15">
        <f t="shared" si="301"/>
        <v>0</v>
      </c>
      <c r="CV1538" s="15">
        <f t="shared" si="302"/>
        <v>0</v>
      </c>
      <c r="CW1538" s="15"/>
      <c r="CX1538" s="15"/>
      <c r="CY1538" s="15">
        <f t="shared" si="303"/>
        <v>0</v>
      </c>
      <c r="CZ1538" s="15">
        <f>GG1538</f>
        <v>0</v>
      </c>
      <c r="DA1538" s="20"/>
      <c r="DB1538" s="17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7"/>
      <c r="DQ1538" s="15"/>
      <c r="DR1538" s="15"/>
      <c r="DS1538" s="15"/>
      <c r="DT1538" s="15"/>
      <c r="DU1538" s="15"/>
      <c r="DV1538" s="15"/>
      <c r="DW1538" s="15"/>
      <c r="DX1538" s="20"/>
      <c r="DY1538" s="15"/>
      <c r="DZ1538" s="20"/>
      <c r="EA1538" s="15"/>
      <c r="EB1538" s="20"/>
      <c r="EC1538" s="15"/>
      <c r="ED1538" s="20"/>
      <c r="EE1538" s="15"/>
      <c r="EF1538" s="20"/>
      <c r="EG1538" s="15"/>
      <c r="EH1538" s="20"/>
      <c r="EI1538" s="15">
        <v>44</v>
      </c>
      <c r="EJ1538" s="20">
        <v>7</v>
      </c>
      <c r="EK1538" s="15"/>
      <c r="EL1538" s="20"/>
      <c r="EM1538" s="15"/>
      <c r="EN1538" s="20"/>
      <c r="EO1538" s="15"/>
      <c r="EP1538" s="20"/>
      <c r="EQ1538" s="15"/>
      <c r="ER1538" s="20"/>
      <c r="ES1538" s="15"/>
      <c r="ET1538" s="20"/>
      <c r="EU1538" s="15"/>
      <c r="EV1538" s="20"/>
      <c r="EW1538" s="15"/>
      <c r="EX1538" s="20"/>
      <c r="EY1538" s="15"/>
      <c r="EZ1538" s="20"/>
      <c r="FA1538" s="15"/>
      <c r="FB1538" s="20"/>
      <c r="FC1538" s="15"/>
      <c r="FD1538" s="20"/>
      <c r="FE1538" s="15"/>
      <c r="FF1538" s="20"/>
      <c r="FG1538" s="15"/>
      <c r="FH1538" s="20"/>
      <c r="FI1538" s="15"/>
      <c r="FJ1538" s="20"/>
      <c r="FK1538" s="15"/>
      <c r="FL1538" s="20"/>
      <c r="FM1538" s="15"/>
      <c r="FN1538" s="20"/>
      <c r="FO1538" s="15"/>
      <c r="FP1538" s="20"/>
      <c r="FQ1538" s="15"/>
      <c r="FR1538" s="20"/>
      <c r="FS1538" s="15"/>
      <c r="FT1538" s="20"/>
      <c r="FU1538" s="15"/>
      <c r="FV1538" s="20"/>
      <c r="FW1538" s="15"/>
      <c r="FX1538" s="20"/>
      <c r="FY1538" s="15"/>
      <c r="FZ1538" s="20"/>
      <c r="GA1538" s="15"/>
      <c r="GB1538" s="20"/>
      <c r="GC1538" s="15"/>
      <c r="GD1538" s="20"/>
      <c r="GE1538" s="15"/>
      <c r="GF1538" s="20"/>
      <c r="GG1538" s="170"/>
    </row>
    <row r="1539" spans="1:189" s="2" customFormat="1" ht="15" customHeight="1" x14ac:dyDescent="0.3">
      <c r="A1539" s="17" t="s">
        <v>2903</v>
      </c>
      <c r="B1539" s="17" t="s">
        <v>134</v>
      </c>
      <c r="C1539" s="17" t="s">
        <v>3304</v>
      </c>
      <c r="D1539" s="17" t="s">
        <v>3305</v>
      </c>
      <c r="E1539" s="15" t="str">
        <f t="shared" si="297"/>
        <v>Kaikho Osoji Mao</v>
      </c>
      <c r="F1539" s="17" t="s">
        <v>135</v>
      </c>
      <c r="G1539" s="17">
        <v>999923007</v>
      </c>
      <c r="H1539" s="15">
        <f t="shared" si="298"/>
        <v>38</v>
      </c>
      <c r="I1539" s="15"/>
      <c r="J1539" s="15"/>
      <c r="K1539" s="16"/>
      <c r="L1539" s="15"/>
      <c r="M1539" s="15"/>
      <c r="N1539" s="15"/>
      <c r="O1539" s="15">
        <f t="shared" si="304"/>
        <v>0</v>
      </c>
      <c r="P1539" s="15">
        <v>0</v>
      </c>
      <c r="Q1539" s="15">
        <f t="shared" si="305"/>
        <v>0</v>
      </c>
      <c r="R1539" s="15">
        <v>0</v>
      </c>
      <c r="S1539" s="15">
        <v>0</v>
      </c>
      <c r="T1539" s="15">
        <f t="shared" si="306"/>
        <v>0</v>
      </c>
      <c r="U1539" s="15">
        <f t="shared" si="307"/>
        <v>0</v>
      </c>
      <c r="V1539" s="15"/>
      <c r="W1539" s="15"/>
      <c r="X1539" s="15"/>
      <c r="Y1539" s="15"/>
      <c r="Z1539" s="16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>
        <f t="shared" si="299"/>
        <v>38</v>
      </c>
      <c r="CT1539" s="15">
        <f t="shared" si="300"/>
        <v>0</v>
      </c>
      <c r="CU1539" s="15">
        <f t="shared" si="301"/>
        <v>0</v>
      </c>
      <c r="CV1539" s="15">
        <f t="shared" si="302"/>
        <v>0</v>
      </c>
      <c r="CW1539" s="15"/>
      <c r="CX1539" s="15"/>
      <c r="CY1539" s="15">
        <f t="shared" si="303"/>
        <v>0</v>
      </c>
      <c r="CZ1539" s="15">
        <f>GG1539</f>
        <v>0</v>
      </c>
      <c r="DA1539" s="16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20"/>
      <c r="DY1539" s="15"/>
      <c r="DZ1539" s="20"/>
      <c r="EA1539" s="15"/>
      <c r="EB1539" s="20"/>
      <c r="EC1539" s="15"/>
      <c r="ED1539" s="20"/>
      <c r="EE1539" s="15"/>
      <c r="EF1539" s="20"/>
      <c r="EG1539" s="15"/>
      <c r="EH1539" s="20"/>
      <c r="EI1539" s="15"/>
      <c r="EJ1539" s="20"/>
      <c r="EK1539" s="15"/>
      <c r="EL1539" s="20"/>
      <c r="EM1539" s="15"/>
      <c r="EN1539" s="20"/>
      <c r="EO1539" s="15"/>
      <c r="EP1539" s="20"/>
      <c r="EQ1539" s="15"/>
      <c r="ER1539" s="20"/>
      <c r="ES1539" s="15"/>
      <c r="ET1539" s="20"/>
      <c r="EU1539" s="15"/>
      <c r="EV1539" s="20"/>
      <c r="EW1539" s="15"/>
      <c r="EX1539" s="20"/>
      <c r="EY1539" s="15"/>
      <c r="EZ1539" s="20"/>
      <c r="FA1539" s="15"/>
      <c r="FB1539" s="20"/>
      <c r="FC1539" s="15"/>
      <c r="FD1539" s="20"/>
      <c r="FE1539" s="15">
        <v>38</v>
      </c>
      <c r="FF1539" s="20" t="s">
        <v>129</v>
      </c>
      <c r="FG1539" s="15"/>
      <c r="FH1539" s="20"/>
      <c r="FI1539" s="15"/>
      <c r="FJ1539" s="20"/>
      <c r="FK1539" s="15"/>
      <c r="FL1539" s="20"/>
      <c r="FM1539" s="15"/>
      <c r="FN1539" s="20"/>
      <c r="FO1539" s="15"/>
      <c r="FP1539" s="20"/>
      <c r="FQ1539" s="15"/>
      <c r="FR1539" s="20"/>
      <c r="FS1539" s="15"/>
      <c r="FT1539" s="20"/>
      <c r="FU1539" s="15"/>
      <c r="FV1539" s="20"/>
      <c r="FW1539" s="15"/>
      <c r="FX1539" s="20"/>
      <c r="FY1539" s="15"/>
      <c r="FZ1539" s="20"/>
      <c r="GA1539" s="15"/>
      <c r="GB1539" s="20"/>
      <c r="GC1539" s="15"/>
      <c r="GD1539" s="20"/>
      <c r="GE1539" s="15"/>
      <c r="GF1539" s="20"/>
      <c r="GG1539" s="170"/>
    </row>
    <row r="1540" spans="1:189" s="2" customFormat="1" ht="15" customHeight="1" x14ac:dyDescent="0.3">
      <c r="A1540" s="15" t="s">
        <v>130</v>
      </c>
      <c r="B1540" s="15" t="s">
        <v>142</v>
      </c>
      <c r="C1540" s="15" t="s">
        <v>1219</v>
      </c>
      <c r="D1540" s="15" t="s">
        <v>1218</v>
      </c>
      <c r="E1540" s="15" t="str">
        <f t="shared" si="297"/>
        <v>Maddox LE</v>
      </c>
      <c r="F1540" s="15" t="s">
        <v>135</v>
      </c>
      <c r="G1540" s="15">
        <v>999923016</v>
      </c>
      <c r="H1540" s="15">
        <f t="shared" si="298"/>
        <v>90</v>
      </c>
      <c r="I1540" s="15"/>
      <c r="J1540" s="15"/>
      <c r="K1540" s="16"/>
      <c r="L1540" s="15"/>
      <c r="M1540" s="15"/>
      <c r="N1540" s="15"/>
      <c r="O1540" s="15">
        <f t="shared" si="304"/>
        <v>0</v>
      </c>
      <c r="P1540" s="15">
        <v>0</v>
      </c>
      <c r="Q1540" s="15">
        <f t="shared" si="305"/>
        <v>0</v>
      </c>
      <c r="R1540" s="15">
        <v>0</v>
      </c>
      <c r="S1540" s="15">
        <v>0</v>
      </c>
      <c r="T1540" s="15">
        <f t="shared" si="306"/>
        <v>0</v>
      </c>
      <c r="U1540" s="15">
        <f t="shared" si="307"/>
        <v>0</v>
      </c>
      <c r="V1540" s="15"/>
      <c r="W1540" s="15"/>
      <c r="X1540" s="15"/>
      <c r="Y1540" s="15"/>
      <c r="Z1540" s="16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>
        <f t="shared" si="299"/>
        <v>0</v>
      </c>
      <c r="CT1540" s="15">
        <f t="shared" si="300"/>
        <v>90</v>
      </c>
      <c r="CU1540" s="15">
        <f t="shared" si="301"/>
        <v>1</v>
      </c>
      <c r="CV1540" s="15">
        <f t="shared" si="302"/>
        <v>0</v>
      </c>
      <c r="CW1540" s="15"/>
      <c r="CX1540" s="15"/>
      <c r="CY1540" s="15">
        <f t="shared" si="303"/>
        <v>0</v>
      </c>
      <c r="CZ1540" s="15">
        <f>GG1540</f>
        <v>0</v>
      </c>
      <c r="DA1540" s="16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20"/>
      <c r="DY1540" s="15"/>
      <c r="DZ1540" s="20"/>
      <c r="EA1540" s="15"/>
      <c r="EB1540" s="20"/>
      <c r="EC1540" s="15"/>
      <c r="ED1540" s="20"/>
      <c r="EE1540" s="15"/>
      <c r="EF1540" s="20"/>
      <c r="EG1540" s="15"/>
      <c r="EH1540" s="20"/>
      <c r="EI1540" s="15"/>
      <c r="EJ1540" s="20"/>
      <c r="EK1540" s="15"/>
      <c r="EL1540" s="20"/>
      <c r="EM1540" s="15"/>
      <c r="EN1540" s="20"/>
      <c r="EO1540" s="15"/>
      <c r="EP1540" s="20"/>
      <c r="EQ1540" s="15"/>
      <c r="ER1540" s="20"/>
      <c r="ES1540" s="15"/>
      <c r="ET1540" s="20"/>
      <c r="EU1540" s="15"/>
      <c r="EV1540" s="20"/>
      <c r="EW1540" s="15"/>
      <c r="EX1540" s="20"/>
      <c r="EY1540" s="15"/>
      <c r="EZ1540" s="20"/>
      <c r="FA1540" s="15"/>
      <c r="FB1540" s="20"/>
      <c r="FC1540" s="15">
        <v>90</v>
      </c>
      <c r="FD1540" s="20">
        <v>2</v>
      </c>
      <c r="FE1540" s="15"/>
      <c r="FF1540" s="20"/>
      <c r="FG1540" s="15"/>
      <c r="FH1540" s="20"/>
      <c r="FI1540" s="15"/>
      <c r="FJ1540" s="20"/>
      <c r="FK1540" s="15"/>
      <c r="FL1540" s="20"/>
      <c r="FM1540" s="15"/>
      <c r="FN1540" s="20"/>
      <c r="FO1540" s="15"/>
      <c r="FP1540" s="20"/>
      <c r="FQ1540" s="15"/>
      <c r="FR1540" s="20"/>
      <c r="FS1540" s="15"/>
      <c r="FT1540" s="20"/>
      <c r="FU1540" s="15"/>
      <c r="FV1540" s="20"/>
      <c r="FW1540" s="15"/>
      <c r="FX1540" s="20"/>
      <c r="FY1540" s="15"/>
      <c r="FZ1540" s="20"/>
      <c r="GA1540" s="15"/>
      <c r="GB1540" s="20"/>
      <c r="GC1540" s="15"/>
      <c r="GD1540" s="20"/>
      <c r="GE1540" s="15"/>
      <c r="GF1540" s="20"/>
      <c r="GG1540" s="170"/>
    </row>
    <row r="1541" spans="1:189" s="2" customFormat="1" ht="15" customHeight="1" x14ac:dyDescent="0.3">
      <c r="A1541" s="15" t="s">
        <v>130</v>
      </c>
      <c r="B1541" s="15" t="s">
        <v>134</v>
      </c>
      <c r="C1541" s="15" t="s">
        <v>1824</v>
      </c>
      <c r="D1541" s="15" t="s">
        <v>1825</v>
      </c>
      <c r="E1541" s="15" t="str">
        <f t="shared" si="297"/>
        <v>Aman THAKOR</v>
      </c>
      <c r="F1541" s="15" t="s">
        <v>135</v>
      </c>
      <c r="G1541" s="15">
        <v>999923018</v>
      </c>
      <c r="H1541" s="15">
        <f t="shared" si="298"/>
        <v>104</v>
      </c>
      <c r="I1541" s="15"/>
      <c r="J1541" s="15"/>
      <c r="K1541" s="16"/>
      <c r="L1541" s="15"/>
      <c r="M1541" s="15"/>
      <c r="N1541" s="15"/>
      <c r="O1541" s="15">
        <f t="shared" si="304"/>
        <v>0</v>
      </c>
      <c r="P1541" s="15">
        <v>0</v>
      </c>
      <c r="Q1541" s="15">
        <f t="shared" si="305"/>
        <v>1</v>
      </c>
      <c r="R1541" s="15">
        <v>0</v>
      </c>
      <c r="S1541" s="15">
        <v>0</v>
      </c>
      <c r="T1541" s="15">
        <f t="shared" si="306"/>
        <v>36</v>
      </c>
      <c r="U1541" s="15">
        <f t="shared" si="307"/>
        <v>0</v>
      </c>
      <c r="V1541" s="15"/>
      <c r="W1541" s="15"/>
      <c r="X1541" s="15"/>
      <c r="Y1541" s="15"/>
      <c r="Z1541" s="16"/>
      <c r="AA1541" s="15"/>
      <c r="AB1541" s="15"/>
      <c r="AC1541" s="15"/>
      <c r="AD1541" s="15"/>
      <c r="AE1541" s="15"/>
      <c r="AF1541" s="24"/>
      <c r="AG1541" s="15"/>
      <c r="AH1541" s="24"/>
      <c r="AI1541" s="15"/>
      <c r="AJ1541" s="24"/>
      <c r="AK1541" s="15"/>
      <c r="AL1541" s="24"/>
      <c r="AM1541" s="15"/>
      <c r="AN1541" s="24"/>
      <c r="AO1541" s="15"/>
      <c r="AP1541" s="24"/>
      <c r="AQ1541" s="15"/>
      <c r="AR1541" s="24"/>
      <c r="AS1541" s="15"/>
      <c r="AT1541" s="24"/>
      <c r="AU1541" s="15"/>
      <c r="AV1541" s="24"/>
      <c r="AW1541" s="15"/>
      <c r="AX1541" s="24"/>
      <c r="AY1541" s="15"/>
      <c r="AZ1541" s="15"/>
      <c r="BA1541" s="15"/>
      <c r="BB1541" s="24"/>
      <c r="BC1541" s="15"/>
      <c r="BD1541" s="24"/>
      <c r="BE1541" s="15"/>
      <c r="BF1541" s="24"/>
      <c r="BG1541" s="15"/>
      <c r="BH1541" s="24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24"/>
      <c r="CQ1541" s="15"/>
      <c r="CR1541" s="24"/>
      <c r="CS1541" s="15">
        <f t="shared" si="299"/>
        <v>0</v>
      </c>
      <c r="CT1541" s="15">
        <f t="shared" si="300"/>
        <v>68</v>
      </c>
      <c r="CU1541" s="15">
        <f t="shared" si="301"/>
        <v>1</v>
      </c>
      <c r="CV1541" s="15">
        <f t="shared" si="302"/>
        <v>0</v>
      </c>
      <c r="CW1541" s="15"/>
      <c r="CX1541" s="15"/>
      <c r="CY1541" s="15">
        <f t="shared" si="303"/>
        <v>0</v>
      </c>
      <c r="CZ1541" s="15">
        <f>GG1541</f>
        <v>0</v>
      </c>
      <c r="DA1541" s="20"/>
      <c r="DB1541" s="17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>
        <v>60</v>
      </c>
      <c r="DP1541" s="17"/>
      <c r="DQ1541" s="15"/>
      <c r="DR1541" s="15"/>
      <c r="DS1541" s="15"/>
      <c r="DT1541" s="15"/>
      <c r="DU1541" s="15"/>
      <c r="DV1541" s="15"/>
      <c r="DW1541" s="15"/>
      <c r="DX1541" s="20"/>
      <c r="DY1541" s="15"/>
      <c r="DZ1541" s="20"/>
      <c r="EA1541" s="15"/>
      <c r="EB1541" s="20"/>
      <c r="EC1541" s="15">
        <v>36</v>
      </c>
      <c r="ED1541" s="20">
        <v>3</v>
      </c>
      <c r="EE1541" s="15"/>
      <c r="EF1541" s="20"/>
      <c r="EG1541" s="15"/>
      <c r="EH1541" s="20"/>
      <c r="EI1541" s="15"/>
      <c r="EJ1541" s="20"/>
      <c r="EK1541" s="15"/>
      <c r="EL1541" s="20"/>
      <c r="EM1541" s="15"/>
      <c r="EN1541" s="20"/>
      <c r="EO1541" s="15"/>
      <c r="EP1541" s="20"/>
      <c r="EQ1541" s="15"/>
      <c r="ER1541" s="20"/>
      <c r="ES1541" s="15"/>
      <c r="ET1541" s="20"/>
      <c r="EU1541" s="15"/>
      <c r="EV1541" s="20"/>
      <c r="EW1541" s="15"/>
      <c r="EX1541" s="20"/>
      <c r="EY1541" s="15"/>
      <c r="EZ1541" s="20"/>
      <c r="FA1541" s="15"/>
      <c r="FB1541" s="20"/>
      <c r="FC1541" s="15">
        <v>68</v>
      </c>
      <c r="FD1541" s="20">
        <v>3</v>
      </c>
      <c r="FE1541" s="15"/>
      <c r="FF1541" s="20"/>
      <c r="FG1541" s="15"/>
      <c r="FH1541" s="20"/>
      <c r="FI1541" s="15"/>
      <c r="FJ1541" s="20"/>
      <c r="FK1541" s="15"/>
      <c r="FL1541" s="20"/>
      <c r="FM1541" s="15"/>
      <c r="FN1541" s="20"/>
      <c r="FO1541" s="15"/>
      <c r="FP1541" s="20"/>
      <c r="FQ1541" s="15"/>
      <c r="FR1541" s="20"/>
      <c r="FS1541" s="15"/>
      <c r="FT1541" s="20"/>
      <c r="FU1541" s="15"/>
      <c r="FV1541" s="20"/>
      <c r="FW1541" s="15"/>
      <c r="FX1541" s="20"/>
      <c r="FY1541" s="15"/>
      <c r="FZ1541" s="20"/>
      <c r="GA1541" s="15"/>
      <c r="GB1541" s="20"/>
      <c r="GC1541" s="15"/>
      <c r="GD1541" s="20"/>
      <c r="GE1541" s="15"/>
      <c r="GF1541" s="20"/>
      <c r="GG1541" s="170"/>
    </row>
    <row r="1542" spans="1:189" s="2" customFormat="1" ht="15" customHeight="1" x14ac:dyDescent="0.3">
      <c r="A1542" s="17" t="s">
        <v>133</v>
      </c>
      <c r="B1542" s="15" t="s">
        <v>134</v>
      </c>
      <c r="C1542" s="17" t="s">
        <v>1144</v>
      </c>
      <c r="D1542" s="17" t="s">
        <v>1883</v>
      </c>
      <c r="E1542" s="15" t="str">
        <f t="shared" ref="E1542:E1605" si="308">CONCATENATE(C1542, " ",D1542)</f>
        <v>Eli VANG</v>
      </c>
      <c r="F1542" s="15" t="s">
        <v>135</v>
      </c>
      <c r="G1542" s="17">
        <v>999923026</v>
      </c>
      <c r="H1542" s="15" t="e">
        <f t="shared" ref="H1542:H1605" si="309">(L1542+M1542+N1542+O1542+P1542+R1542+S1542+T1542+U1542+V1542+X1542+Y1542+CT1542+CY1542+CS1542+CV1542)-J1542</f>
        <v>#VALUE!</v>
      </c>
      <c r="I1542" s="15"/>
      <c r="J1542" s="17" t="e">
        <f>(O1542+P1542+R1542+S1542+T1542+U1542)/2</f>
        <v>#VALUE!</v>
      </c>
      <c r="K1542" s="16"/>
      <c r="L1542" s="15"/>
      <c r="M1542" s="15"/>
      <c r="N1542" s="15"/>
      <c r="O1542" s="15">
        <f t="shared" si="304"/>
        <v>0</v>
      </c>
      <c r="P1542" s="15">
        <v>0</v>
      </c>
      <c r="Q1542" s="15">
        <f t="shared" si="305"/>
        <v>1</v>
      </c>
      <c r="R1542" s="15">
        <v>0</v>
      </c>
      <c r="S1542" s="15">
        <v>0</v>
      </c>
      <c r="T1542" s="15" t="str">
        <f t="shared" si="306"/>
        <v>20..4</v>
      </c>
      <c r="U1542" s="15">
        <f t="shared" si="307"/>
        <v>0</v>
      </c>
      <c r="V1542" s="15"/>
      <c r="W1542" s="15"/>
      <c r="X1542" s="15"/>
      <c r="Y1542" s="15"/>
      <c r="Z1542" s="16"/>
      <c r="AA1542" s="15"/>
      <c r="AB1542" s="15"/>
      <c r="AC1542" s="15"/>
      <c r="AD1542" s="15"/>
      <c r="AE1542" s="15"/>
      <c r="AF1542" s="24"/>
      <c r="AG1542" s="15"/>
      <c r="AH1542" s="24"/>
      <c r="AI1542" s="15"/>
      <c r="AJ1542" s="24"/>
      <c r="AK1542" s="15"/>
      <c r="AL1542" s="24"/>
      <c r="AM1542" s="15"/>
      <c r="AN1542" s="24"/>
      <c r="AO1542" s="15"/>
      <c r="AP1542" s="24"/>
      <c r="AQ1542" s="15"/>
      <c r="AR1542" s="24"/>
      <c r="AS1542" s="15"/>
      <c r="AT1542" s="24"/>
      <c r="AU1542" s="15"/>
      <c r="AV1542" s="24"/>
      <c r="AW1542" s="15"/>
      <c r="AX1542" s="24"/>
      <c r="AY1542" s="15"/>
      <c r="AZ1542" s="15"/>
      <c r="BA1542" s="15"/>
      <c r="BB1542" s="24"/>
      <c r="BC1542" s="15"/>
      <c r="BD1542" s="24"/>
      <c r="BE1542" s="15"/>
      <c r="BF1542" s="24"/>
      <c r="BG1542" s="15"/>
      <c r="BH1542" s="24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24"/>
      <c r="CQ1542" s="15"/>
      <c r="CR1542" s="24"/>
      <c r="CS1542" s="15">
        <f t="shared" ref="CS1542:CS1605" si="310">SUM(FE1542)</f>
        <v>0</v>
      </c>
      <c r="CT1542" s="15">
        <f t="shared" ref="CT1542:CT1605" si="311">SUM(EQ1542,ES1542,EU1542,EW1542,FA1542,EY1542,FC1542,FG1542,FI1542,FK1542,FM1542,FQ1542,FS1542,FU1542,FW1542,FY1542,GA1542,FO1542)</f>
        <v>120</v>
      </c>
      <c r="CU1542" s="15">
        <f t="shared" ref="CU1542:CU1605" si="312">COUNT(ER1542,ET1542,EV1542,EX1542,FB1542,EZ1542,FD1542,FH1542,FJ1542,FL1542,FN1542,FR1542,FT1542,FV1542,FX1542,FZ1542,GB1542)</f>
        <v>1</v>
      </c>
      <c r="CV1542" s="15">
        <f t="shared" ref="CV1542:CV1605" si="313">GC1542+GE1542</f>
        <v>105</v>
      </c>
      <c r="CW1542" s="15"/>
      <c r="CX1542" s="15"/>
      <c r="CY1542" s="15">
        <f t="shared" ref="CY1542:CY1605" si="314">EO1542</f>
        <v>0</v>
      </c>
      <c r="CZ1542" s="15">
        <f>GG1542</f>
        <v>0</v>
      </c>
      <c r="DA1542" s="20"/>
      <c r="DB1542" s="17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>
        <v>68</v>
      </c>
      <c r="DP1542" s="17"/>
      <c r="DQ1542" s="15"/>
      <c r="DR1542" s="15"/>
      <c r="DS1542" s="15"/>
      <c r="DT1542" s="15"/>
      <c r="DU1542" s="15"/>
      <c r="DV1542" s="15"/>
      <c r="DW1542" s="15"/>
      <c r="DX1542" s="20"/>
      <c r="DY1542" s="15">
        <v>31.6</v>
      </c>
      <c r="DZ1542" s="20">
        <v>3</v>
      </c>
      <c r="EA1542" s="15"/>
      <c r="EB1542" s="20"/>
      <c r="EC1542" s="15" t="s">
        <v>3890</v>
      </c>
      <c r="ED1542" s="20" t="s">
        <v>129</v>
      </c>
      <c r="EE1542" s="15"/>
      <c r="EF1542" s="20"/>
      <c r="EG1542" s="15"/>
      <c r="EH1542" s="20"/>
      <c r="EI1542" s="15"/>
      <c r="EJ1542" s="20"/>
      <c r="EK1542" s="15"/>
      <c r="EL1542" s="20"/>
      <c r="EM1542" s="15"/>
      <c r="EN1542" s="20"/>
      <c r="EO1542" s="15"/>
      <c r="EP1542" s="20"/>
      <c r="EQ1542" s="15"/>
      <c r="ER1542" s="20"/>
      <c r="ES1542" s="15"/>
      <c r="ET1542" s="20"/>
      <c r="EU1542" s="15"/>
      <c r="EV1542" s="20"/>
      <c r="EW1542" s="15"/>
      <c r="EX1542" s="20"/>
      <c r="EY1542" s="15"/>
      <c r="EZ1542" s="20"/>
      <c r="FA1542" s="15"/>
      <c r="FB1542" s="20"/>
      <c r="FC1542" s="15">
        <v>120</v>
      </c>
      <c r="FD1542" s="20">
        <v>1</v>
      </c>
      <c r="FE1542" s="15"/>
      <c r="FF1542" s="20"/>
      <c r="FG1542" s="15"/>
      <c r="FH1542" s="20"/>
      <c r="FI1542" s="15"/>
      <c r="FJ1542" s="20"/>
      <c r="FK1542" s="15"/>
      <c r="FL1542" s="20"/>
      <c r="FM1542" s="15"/>
      <c r="FN1542" s="20"/>
      <c r="FO1542" s="15"/>
      <c r="FP1542" s="20"/>
      <c r="FQ1542" s="15"/>
      <c r="FR1542" s="20"/>
      <c r="FS1542" s="15"/>
      <c r="FT1542" s="20"/>
      <c r="FU1542" s="15"/>
      <c r="FV1542" s="20"/>
      <c r="FW1542" s="15"/>
      <c r="FX1542" s="20"/>
      <c r="FY1542" s="15"/>
      <c r="FZ1542" s="20"/>
      <c r="GA1542" s="15"/>
      <c r="GB1542" s="20"/>
      <c r="GC1542" s="15">
        <v>105</v>
      </c>
      <c r="GD1542" s="20">
        <v>2</v>
      </c>
      <c r="GE1542" s="15"/>
      <c r="GF1542" s="20"/>
      <c r="GG1542" s="170"/>
    </row>
    <row r="1543" spans="1:189" s="2" customFormat="1" ht="15" customHeight="1" x14ac:dyDescent="0.3">
      <c r="A1543" s="15" t="s">
        <v>130</v>
      </c>
      <c r="B1543" s="15" t="s">
        <v>140</v>
      </c>
      <c r="C1543" s="17" t="s">
        <v>651</v>
      </c>
      <c r="D1543" s="17" t="s">
        <v>652</v>
      </c>
      <c r="E1543" s="15" t="str">
        <f t="shared" si="308"/>
        <v>Chen Fue DELANI</v>
      </c>
      <c r="F1543" s="15" t="s">
        <v>135</v>
      </c>
      <c r="G1543" s="17">
        <v>999923029</v>
      </c>
      <c r="H1543" s="15">
        <f t="shared" si="309"/>
        <v>156</v>
      </c>
      <c r="I1543" s="17"/>
      <c r="J1543" s="17"/>
      <c r="K1543" s="21"/>
      <c r="L1543" s="15"/>
      <c r="M1543" s="15"/>
      <c r="N1543" s="15"/>
      <c r="O1543" s="15">
        <f t="shared" si="304"/>
        <v>0</v>
      </c>
      <c r="P1543" s="15">
        <v>0</v>
      </c>
      <c r="Q1543" s="15">
        <f t="shared" si="305"/>
        <v>1</v>
      </c>
      <c r="R1543" s="15">
        <v>0</v>
      </c>
      <c r="S1543" s="15">
        <v>0</v>
      </c>
      <c r="T1543" s="15">
        <f t="shared" si="306"/>
        <v>36</v>
      </c>
      <c r="U1543" s="15">
        <f t="shared" si="307"/>
        <v>0</v>
      </c>
      <c r="V1543" s="15"/>
      <c r="W1543" s="15"/>
      <c r="X1543" s="15"/>
      <c r="Y1543" s="15"/>
      <c r="Z1543" s="21"/>
      <c r="AA1543" s="17"/>
      <c r="AB1543" s="17"/>
      <c r="AC1543" s="17"/>
      <c r="AD1543" s="17"/>
      <c r="AE1543" s="17"/>
      <c r="AF1543" s="24"/>
      <c r="AG1543" s="17"/>
      <c r="AH1543" s="24"/>
      <c r="AI1543" s="17"/>
      <c r="AJ1543" s="24"/>
      <c r="AK1543" s="17"/>
      <c r="AL1543" s="24"/>
      <c r="AM1543" s="17"/>
      <c r="AN1543" s="24"/>
      <c r="AO1543" s="17"/>
      <c r="AP1543" s="24"/>
      <c r="AQ1543" s="17"/>
      <c r="AR1543" s="24"/>
      <c r="AS1543" s="17"/>
      <c r="AT1543" s="24"/>
      <c r="AU1543" s="17"/>
      <c r="AV1543" s="24"/>
      <c r="AW1543" s="17"/>
      <c r="AX1543" s="24"/>
      <c r="AY1543" s="17"/>
      <c r="AZ1543" s="17"/>
      <c r="BA1543" s="17"/>
      <c r="BB1543" s="24"/>
      <c r="BC1543" s="17"/>
      <c r="BD1543" s="24"/>
      <c r="BE1543" s="17"/>
      <c r="BF1543" s="24"/>
      <c r="BG1543" s="17"/>
      <c r="BH1543" s="24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24"/>
      <c r="CQ1543" s="17"/>
      <c r="CR1543" s="24"/>
      <c r="CS1543" s="15">
        <f t="shared" si="310"/>
        <v>0</v>
      </c>
      <c r="CT1543" s="15">
        <f t="shared" si="311"/>
        <v>120</v>
      </c>
      <c r="CU1543" s="15">
        <f t="shared" si="312"/>
        <v>1</v>
      </c>
      <c r="CV1543" s="15">
        <f t="shared" si="313"/>
        <v>0</v>
      </c>
      <c r="CW1543" s="15"/>
      <c r="CX1543" s="15"/>
      <c r="CY1543" s="15">
        <f t="shared" si="314"/>
        <v>0</v>
      </c>
      <c r="CZ1543" s="15">
        <f>GG1543</f>
        <v>0</v>
      </c>
      <c r="DA1543" s="20"/>
      <c r="DB1543" s="17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>
        <v>58</v>
      </c>
      <c r="DP1543" s="17"/>
      <c r="DQ1543" s="15"/>
      <c r="DR1543" s="15"/>
      <c r="DS1543" s="15"/>
      <c r="DT1543" s="15"/>
      <c r="DU1543" s="15"/>
      <c r="DV1543" s="15"/>
      <c r="DW1543" s="15"/>
      <c r="DX1543" s="20"/>
      <c r="DY1543" s="15">
        <v>31.6</v>
      </c>
      <c r="DZ1543" s="20">
        <v>3</v>
      </c>
      <c r="EA1543" s="15"/>
      <c r="EB1543" s="20"/>
      <c r="EC1543" s="15">
        <v>36</v>
      </c>
      <c r="ED1543" s="20">
        <v>3</v>
      </c>
      <c r="EE1543" s="15"/>
      <c r="EF1543" s="20"/>
      <c r="EG1543" s="15"/>
      <c r="EH1543" s="20"/>
      <c r="EI1543" s="15"/>
      <c r="EJ1543" s="20"/>
      <c r="EK1543" s="15"/>
      <c r="EL1543" s="20"/>
      <c r="EM1543" s="15"/>
      <c r="EN1543" s="20"/>
      <c r="EO1543" s="15"/>
      <c r="EP1543" s="20"/>
      <c r="EQ1543" s="15"/>
      <c r="ER1543" s="20"/>
      <c r="ES1543" s="15"/>
      <c r="ET1543" s="20"/>
      <c r="EU1543" s="15"/>
      <c r="EV1543" s="20"/>
      <c r="EW1543" s="15"/>
      <c r="EX1543" s="20"/>
      <c r="EY1543" s="15"/>
      <c r="EZ1543" s="20"/>
      <c r="FA1543" s="15"/>
      <c r="FB1543" s="20"/>
      <c r="FC1543" s="15">
        <v>120</v>
      </c>
      <c r="FD1543" s="20">
        <v>1</v>
      </c>
      <c r="FE1543" s="15"/>
      <c r="FF1543" s="20"/>
      <c r="FG1543" s="15"/>
      <c r="FH1543" s="20"/>
      <c r="FI1543" s="15"/>
      <c r="FJ1543" s="20"/>
      <c r="FK1543" s="15"/>
      <c r="FL1543" s="20"/>
      <c r="FM1543" s="15"/>
      <c r="FN1543" s="20"/>
      <c r="FO1543" s="15"/>
      <c r="FP1543" s="20"/>
      <c r="FQ1543" s="15"/>
      <c r="FR1543" s="20"/>
      <c r="FS1543" s="15"/>
      <c r="FT1543" s="20"/>
      <c r="FU1543" s="15"/>
      <c r="FV1543" s="20"/>
      <c r="FW1543" s="15"/>
      <c r="FX1543" s="20"/>
      <c r="FY1543" s="15"/>
      <c r="FZ1543" s="20"/>
      <c r="GA1543" s="15"/>
      <c r="GB1543" s="20"/>
      <c r="GC1543" s="15"/>
      <c r="GD1543" s="20"/>
      <c r="GE1543" s="15"/>
      <c r="GF1543" s="20"/>
      <c r="GG1543" s="170"/>
    </row>
    <row r="1544" spans="1:189" s="2" customFormat="1" ht="15" customHeight="1" x14ac:dyDescent="0.3">
      <c r="A1544" s="15" t="s">
        <v>125</v>
      </c>
      <c r="B1544" s="15" t="s">
        <v>140</v>
      </c>
      <c r="C1544" s="15" t="s">
        <v>4076</v>
      </c>
      <c r="D1544" s="15" t="s">
        <v>4077</v>
      </c>
      <c r="E1544" s="15" t="str">
        <f t="shared" si="308"/>
        <v>Jarret Rinderle</v>
      </c>
      <c r="F1544" s="15" t="s">
        <v>135</v>
      </c>
      <c r="G1544" s="15">
        <v>999923038</v>
      </c>
      <c r="H1544" s="15">
        <f t="shared" si="309"/>
        <v>35</v>
      </c>
      <c r="I1544" s="15"/>
      <c r="J1544" s="15"/>
      <c r="K1544" s="16"/>
      <c r="L1544" s="15"/>
      <c r="M1544" s="15"/>
      <c r="N1544" s="15"/>
      <c r="O1544" s="15">
        <f t="shared" si="304"/>
        <v>0</v>
      </c>
      <c r="P1544" s="15">
        <v>0</v>
      </c>
      <c r="Q1544" s="15">
        <f t="shared" si="305"/>
        <v>0</v>
      </c>
      <c r="R1544" s="15">
        <v>0</v>
      </c>
      <c r="S1544" s="15">
        <v>0</v>
      </c>
      <c r="T1544" s="15">
        <f t="shared" si="306"/>
        <v>0</v>
      </c>
      <c r="U1544" s="15">
        <f t="shared" si="307"/>
        <v>0</v>
      </c>
      <c r="V1544" s="15"/>
      <c r="W1544" s="15"/>
      <c r="X1544" s="15"/>
      <c r="Y1544" s="15"/>
      <c r="Z1544" s="16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>
        <f t="shared" si="310"/>
        <v>0</v>
      </c>
      <c r="CT1544" s="15">
        <f t="shared" si="311"/>
        <v>0</v>
      </c>
      <c r="CU1544" s="15">
        <f t="shared" si="312"/>
        <v>0</v>
      </c>
      <c r="CV1544" s="15">
        <f t="shared" si="313"/>
        <v>35</v>
      </c>
      <c r="CW1544" s="15"/>
      <c r="CX1544" s="15"/>
      <c r="CY1544" s="15">
        <f t="shared" si="314"/>
        <v>0</v>
      </c>
      <c r="CZ1544" s="15">
        <f>GG1544</f>
        <v>0</v>
      </c>
      <c r="DA1544" s="16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20"/>
      <c r="DY1544" s="15"/>
      <c r="DZ1544" s="20"/>
      <c r="EA1544" s="15"/>
      <c r="EB1544" s="20"/>
      <c r="EC1544" s="15"/>
      <c r="ED1544" s="20"/>
      <c r="EE1544" s="15"/>
      <c r="EF1544" s="20"/>
      <c r="EG1544" s="15"/>
      <c r="EH1544" s="20"/>
      <c r="EI1544" s="15"/>
      <c r="EJ1544" s="20"/>
      <c r="EK1544" s="15"/>
      <c r="EL1544" s="20"/>
      <c r="EM1544" s="15"/>
      <c r="EN1544" s="20"/>
      <c r="EO1544" s="15"/>
      <c r="EP1544" s="20"/>
      <c r="EQ1544" s="15"/>
      <c r="ER1544" s="20"/>
      <c r="ES1544" s="15"/>
      <c r="ET1544" s="20"/>
      <c r="EU1544" s="15"/>
      <c r="EV1544" s="20"/>
      <c r="EW1544" s="15"/>
      <c r="EX1544" s="20"/>
      <c r="EY1544" s="15"/>
      <c r="EZ1544" s="16"/>
      <c r="FA1544" s="15"/>
      <c r="FB1544" s="20"/>
      <c r="FC1544" s="15"/>
      <c r="FD1544" s="16"/>
      <c r="FE1544" s="15"/>
      <c r="FF1544" s="16"/>
      <c r="FG1544" s="15"/>
      <c r="FH1544" s="16"/>
      <c r="FI1544" s="15"/>
      <c r="FJ1544" s="16"/>
      <c r="FK1544" s="15"/>
      <c r="FL1544" s="16"/>
      <c r="FM1544" s="15"/>
      <c r="FN1544" s="16"/>
      <c r="FO1544" s="15"/>
      <c r="FP1544" s="20"/>
      <c r="FQ1544" s="15"/>
      <c r="FR1544" s="16"/>
      <c r="FS1544" s="15"/>
      <c r="FT1544" s="16"/>
      <c r="FU1544" s="15"/>
      <c r="FV1544" s="16"/>
      <c r="FW1544" s="15"/>
      <c r="FX1544" s="16"/>
      <c r="FY1544" s="15"/>
      <c r="FZ1544" s="16"/>
      <c r="GA1544" s="15"/>
      <c r="GB1544" s="16"/>
      <c r="GC1544" s="15">
        <v>35</v>
      </c>
      <c r="GD1544" s="20">
        <v>1</v>
      </c>
      <c r="GE1544" s="15"/>
      <c r="GF1544" s="20"/>
      <c r="GG1544" s="170"/>
    </row>
    <row r="1545" spans="1:189" s="2" customFormat="1" ht="15" customHeight="1" x14ac:dyDescent="0.3">
      <c r="A1545" s="15" t="s">
        <v>133</v>
      </c>
      <c r="B1545" s="15" t="s">
        <v>140</v>
      </c>
      <c r="C1545" s="17" t="s">
        <v>1235</v>
      </c>
      <c r="D1545" s="17" t="s">
        <v>1225</v>
      </c>
      <c r="E1545" s="15" t="str">
        <f t="shared" si="308"/>
        <v>Jet LEE</v>
      </c>
      <c r="F1545" s="15" t="s">
        <v>135</v>
      </c>
      <c r="G1545" s="15">
        <v>999923049</v>
      </c>
      <c r="H1545" s="15">
        <f t="shared" si="309"/>
        <v>174</v>
      </c>
      <c r="I1545" s="17"/>
      <c r="J1545" s="17"/>
      <c r="K1545" s="21"/>
      <c r="L1545" s="15"/>
      <c r="M1545" s="15"/>
      <c r="N1545" s="15"/>
      <c r="O1545" s="15">
        <f t="shared" si="304"/>
        <v>0</v>
      </c>
      <c r="P1545" s="15">
        <v>0</v>
      </c>
      <c r="Q1545" s="15">
        <f t="shared" si="305"/>
        <v>1</v>
      </c>
      <c r="R1545" s="15">
        <v>0</v>
      </c>
      <c r="S1545" s="15">
        <v>0</v>
      </c>
      <c r="T1545" s="15">
        <f t="shared" si="306"/>
        <v>36</v>
      </c>
      <c r="U1545" s="15">
        <f t="shared" si="307"/>
        <v>0</v>
      </c>
      <c r="V1545" s="15"/>
      <c r="W1545" s="15"/>
      <c r="X1545" s="15"/>
      <c r="Y1545" s="15"/>
      <c r="Z1545" s="21"/>
      <c r="AA1545" s="17"/>
      <c r="AB1545" s="17"/>
      <c r="AC1545" s="17"/>
      <c r="AD1545" s="17"/>
      <c r="AE1545" s="17"/>
      <c r="AF1545" s="24"/>
      <c r="AG1545" s="17"/>
      <c r="AH1545" s="24"/>
      <c r="AI1545" s="17"/>
      <c r="AJ1545" s="24"/>
      <c r="AK1545" s="17"/>
      <c r="AL1545" s="24"/>
      <c r="AM1545" s="17"/>
      <c r="AN1545" s="24"/>
      <c r="AO1545" s="17"/>
      <c r="AP1545" s="24"/>
      <c r="AQ1545" s="17"/>
      <c r="AR1545" s="24"/>
      <c r="AS1545" s="17"/>
      <c r="AT1545" s="24"/>
      <c r="AU1545" s="17"/>
      <c r="AV1545" s="24"/>
      <c r="AW1545" s="17"/>
      <c r="AX1545" s="24"/>
      <c r="AY1545" s="17"/>
      <c r="AZ1545" s="17"/>
      <c r="BA1545" s="17"/>
      <c r="BB1545" s="24"/>
      <c r="BC1545" s="17"/>
      <c r="BD1545" s="24"/>
      <c r="BE1545" s="17"/>
      <c r="BF1545" s="24"/>
      <c r="BG1545" s="17"/>
      <c r="BH1545" s="24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24"/>
      <c r="CQ1545" s="17"/>
      <c r="CR1545" s="24"/>
      <c r="CS1545" s="15">
        <f t="shared" si="310"/>
        <v>0</v>
      </c>
      <c r="CT1545" s="15">
        <f t="shared" si="311"/>
        <v>68</v>
      </c>
      <c r="CU1545" s="15">
        <f t="shared" si="312"/>
        <v>1</v>
      </c>
      <c r="CV1545" s="15">
        <f t="shared" si="313"/>
        <v>70</v>
      </c>
      <c r="CW1545" s="15"/>
      <c r="CX1545" s="15"/>
      <c r="CY1545" s="15">
        <f t="shared" si="314"/>
        <v>0</v>
      </c>
      <c r="CZ1545" s="15">
        <f>GG1545</f>
        <v>0</v>
      </c>
      <c r="DA1545" s="20"/>
      <c r="DB1545" s="17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>
        <v>51</v>
      </c>
      <c r="DP1545" s="17"/>
      <c r="DQ1545" s="15"/>
      <c r="DR1545" s="15"/>
      <c r="DS1545" s="15"/>
      <c r="DT1545" s="15"/>
      <c r="DU1545" s="15"/>
      <c r="DV1545" s="15"/>
      <c r="DW1545" s="15"/>
      <c r="DX1545" s="20"/>
      <c r="DY1545" s="15">
        <v>26.8</v>
      </c>
      <c r="DZ1545" s="20">
        <v>6</v>
      </c>
      <c r="EA1545" s="15"/>
      <c r="EB1545" s="20"/>
      <c r="EC1545" s="15">
        <v>36</v>
      </c>
      <c r="ED1545" s="20">
        <v>3</v>
      </c>
      <c r="EE1545" s="15"/>
      <c r="EF1545" s="20"/>
      <c r="EG1545" s="15"/>
      <c r="EH1545" s="20"/>
      <c r="EI1545" s="15"/>
      <c r="EJ1545" s="20"/>
      <c r="EK1545" s="15"/>
      <c r="EL1545" s="20"/>
      <c r="EM1545" s="15"/>
      <c r="EN1545" s="20"/>
      <c r="EO1545" s="15"/>
      <c r="EP1545" s="20"/>
      <c r="EQ1545" s="15"/>
      <c r="ER1545" s="20"/>
      <c r="ES1545" s="15"/>
      <c r="ET1545" s="20"/>
      <c r="EU1545" s="15"/>
      <c r="EV1545" s="20"/>
      <c r="EW1545" s="15"/>
      <c r="EX1545" s="20"/>
      <c r="EY1545" s="15"/>
      <c r="EZ1545" s="20"/>
      <c r="FA1545" s="15"/>
      <c r="FB1545" s="20"/>
      <c r="FC1545" s="15">
        <v>68</v>
      </c>
      <c r="FD1545" s="20">
        <v>3</v>
      </c>
      <c r="FE1545" s="15"/>
      <c r="FF1545" s="20"/>
      <c r="FG1545" s="15"/>
      <c r="FH1545" s="20"/>
      <c r="FI1545" s="15"/>
      <c r="FJ1545" s="20"/>
      <c r="FK1545" s="15"/>
      <c r="FL1545" s="20"/>
      <c r="FM1545" s="15"/>
      <c r="FN1545" s="20"/>
      <c r="FO1545" s="15"/>
      <c r="FP1545" s="20"/>
      <c r="FQ1545" s="15"/>
      <c r="FR1545" s="20"/>
      <c r="FS1545" s="15"/>
      <c r="FT1545" s="20"/>
      <c r="FU1545" s="15"/>
      <c r="FV1545" s="20"/>
      <c r="FW1545" s="15"/>
      <c r="FX1545" s="20"/>
      <c r="FY1545" s="15"/>
      <c r="FZ1545" s="20"/>
      <c r="GA1545" s="15"/>
      <c r="GB1545" s="20"/>
      <c r="GC1545" s="15">
        <v>70</v>
      </c>
      <c r="GD1545" s="20">
        <v>1</v>
      </c>
      <c r="GE1545" s="15"/>
      <c r="GF1545" s="20"/>
      <c r="GG1545" s="170"/>
    </row>
    <row r="1546" spans="1:189" s="2" customFormat="1" ht="15" customHeight="1" x14ac:dyDescent="0.3">
      <c r="A1546" s="15" t="s">
        <v>146</v>
      </c>
      <c r="B1546" s="15" t="s">
        <v>134</v>
      </c>
      <c r="C1546" s="15" t="s">
        <v>189</v>
      </c>
      <c r="D1546" s="15" t="s">
        <v>190</v>
      </c>
      <c r="E1546" s="15" t="str">
        <f t="shared" si="308"/>
        <v>Chance ALBANO</v>
      </c>
      <c r="F1546" s="15" t="s">
        <v>135</v>
      </c>
      <c r="G1546" s="15">
        <v>999923050</v>
      </c>
      <c r="H1546" s="15">
        <f t="shared" si="309"/>
        <v>117</v>
      </c>
      <c r="I1546" s="15"/>
      <c r="J1546" s="15"/>
      <c r="K1546" s="16"/>
      <c r="L1546" s="15"/>
      <c r="M1546" s="15"/>
      <c r="N1546" s="15"/>
      <c r="O1546" s="15">
        <f t="shared" si="304"/>
        <v>0</v>
      </c>
      <c r="P1546" s="15">
        <v>0</v>
      </c>
      <c r="Q1546" s="15">
        <f t="shared" si="305"/>
        <v>0</v>
      </c>
      <c r="R1546" s="15">
        <v>0</v>
      </c>
      <c r="S1546" s="15">
        <v>0</v>
      </c>
      <c r="T1546" s="15">
        <f t="shared" si="306"/>
        <v>0</v>
      </c>
      <c r="U1546" s="15">
        <f t="shared" si="307"/>
        <v>0</v>
      </c>
      <c r="V1546" s="15"/>
      <c r="W1546" s="15"/>
      <c r="X1546" s="15"/>
      <c r="Y1546" s="15"/>
      <c r="Z1546" s="16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>
        <f t="shared" si="310"/>
        <v>0</v>
      </c>
      <c r="CT1546" s="15">
        <f t="shared" si="311"/>
        <v>38</v>
      </c>
      <c r="CU1546" s="15">
        <f t="shared" si="312"/>
        <v>0</v>
      </c>
      <c r="CV1546" s="15">
        <f t="shared" si="313"/>
        <v>79</v>
      </c>
      <c r="CW1546" s="15"/>
      <c r="CX1546" s="15"/>
      <c r="CY1546" s="15">
        <f t="shared" si="314"/>
        <v>0</v>
      </c>
      <c r="CZ1546" s="15">
        <f>GG1546</f>
        <v>0</v>
      </c>
      <c r="DA1546" s="16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20"/>
      <c r="DY1546" s="15"/>
      <c r="DZ1546" s="20"/>
      <c r="EA1546" s="15"/>
      <c r="EB1546" s="20"/>
      <c r="EC1546" s="15"/>
      <c r="ED1546" s="20"/>
      <c r="EE1546" s="15"/>
      <c r="EF1546" s="20"/>
      <c r="EG1546" s="15"/>
      <c r="EH1546" s="20"/>
      <c r="EI1546" s="15"/>
      <c r="EJ1546" s="20"/>
      <c r="EK1546" s="15"/>
      <c r="EL1546" s="20"/>
      <c r="EM1546" s="15"/>
      <c r="EN1546" s="20"/>
      <c r="EO1546" s="15"/>
      <c r="EP1546" s="20"/>
      <c r="EQ1546" s="15"/>
      <c r="ER1546" s="20"/>
      <c r="ES1546" s="15"/>
      <c r="ET1546" s="20"/>
      <c r="EU1546" s="15"/>
      <c r="EV1546" s="20"/>
      <c r="EW1546" s="15"/>
      <c r="EX1546" s="20"/>
      <c r="EY1546" s="15"/>
      <c r="EZ1546" s="20"/>
      <c r="FA1546" s="15"/>
      <c r="FB1546" s="20"/>
      <c r="FC1546" s="15">
        <v>38</v>
      </c>
      <c r="FD1546" s="20" t="s">
        <v>129</v>
      </c>
      <c r="FE1546" s="15"/>
      <c r="FF1546" s="20"/>
      <c r="FG1546" s="15"/>
      <c r="FH1546" s="20"/>
      <c r="FI1546" s="15"/>
      <c r="FJ1546" s="20"/>
      <c r="FK1546" s="15"/>
      <c r="FL1546" s="20"/>
      <c r="FM1546" s="15"/>
      <c r="FN1546" s="20"/>
      <c r="FO1546" s="15"/>
      <c r="FP1546" s="20"/>
      <c r="FQ1546" s="15"/>
      <c r="FR1546" s="20"/>
      <c r="FS1546" s="15"/>
      <c r="FT1546" s="20"/>
      <c r="FU1546" s="15"/>
      <c r="FV1546" s="20"/>
      <c r="FW1546" s="15"/>
      <c r="FX1546" s="20"/>
      <c r="FY1546" s="15"/>
      <c r="FZ1546" s="20"/>
      <c r="GA1546" s="15"/>
      <c r="GB1546" s="20"/>
      <c r="GC1546" s="15">
        <v>79</v>
      </c>
      <c r="GD1546" s="20">
        <v>3</v>
      </c>
      <c r="GE1546" s="15"/>
      <c r="GF1546" s="20"/>
      <c r="GG1546" s="170"/>
    </row>
    <row r="1547" spans="1:189" s="2" customFormat="1" ht="15" customHeight="1" x14ac:dyDescent="0.3">
      <c r="A1547" s="15" t="s">
        <v>130</v>
      </c>
      <c r="B1547" s="15" t="s">
        <v>140</v>
      </c>
      <c r="C1547" s="17" t="s">
        <v>653</v>
      </c>
      <c r="D1547" s="17" t="s">
        <v>652</v>
      </c>
      <c r="E1547" s="15" t="str">
        <f t="shared" si="308"/>
        <v>Puapen DELANI</v>
      </c>
      <c r="F1547" s="15" t="s">
        <v>135</v>
      </c>
      <c r="G1547" s="17">
        <v>999923051</v>
      </c>
      <c r="H1547" s="15">
        <f t="shared" si="309"/>
        <v>86</v>
      </c>
      <c r="I1547" s="17"/>
      <c r="J1547" s="17">
        <f>(O1547+P1547+R1547+S1547+T1547+U1547)/2</f>
        <v>18</v>
      </c>
      <c r="K1547" s="21"/>
      <c r="L1547" s="15"/>
      <c r="M1547" s="15"/>
      <c r="N1547" s="15"/>
      <c r="O1547" s="15">
        <f t="shared" si="304"/>
        <v>0</v>
      </c>
      <c r="P1547" s="15">
        <v>0</v>
      </c>
      <c r="Q1547" s="15">
        <f t="shared" si="305"/>
        <v>1</v>
      </c>
      <c r="R1547" s="15">
        <v>0</v>
      </c>
      <c r="S1547" s="15">
        <v>0</v>
      </c>
      <c r="T1547" s="15">
        <f t="shared" si="306"/>
        <v>36</v>
      </c>
      <c r="U1547" s="15">
        <f t="shared" si="307"/>
        <v>0</v>
      </c>
      <c r="V1547" s="15"/>
      <c r="W1547" s="15"/>
      <c r="X1547" s="15"/>
      <c r="Y1547" s="15"/>
      <c r="Z1547" s="21"/>
      <c r="AA1547" s="17"/>
      <c r="AB1547" s="17"/>
      <c r="AC1547" s="17"/>
      <c r="AD1547" s="17"/>
      <c r="AE1547" s="17"/>
      <c r="AF1547" s="24"/>
      <c r="AG1547" s="17"/>
      <c r="AH1547" s="24"/>
      <c r="AI1547" s="17"/>
      <c r="AJ1547" s="24"/>
      <c r="AK1547" s="17"/>
      <c r="AL1547" s="24"/>
      <c r="AM1547" s="17"/>
      <c r="AN1547" s="24"/>
      <c r="AO1547" s="17"/>
      <c r="AP1547" s="24"/>
      <c r="AQ1547" s="17"/>
      <c r="AR1547" s="24"/>
      <c r="AS1547" s="17"/>
      <c r="AT1547" s="24"/>
      <c r="AU1547" s="17"/>
      <c r="AV1547" s="24"/>
      <c r="AW1547" s="17"/>
      <c r="AX1547" s="24"/>
      <c r="AY1547" s="17"/>
      <c r="AZ1547" s="17"/>
      <c r="BA1547" s="17"/>
      <c r="BB1547" s="24"/>
      <c r="BC1547" s="17"/>
      <c r="BD1547" s="24"/>
      <c r="BE1547" s="17"/>
      <c r="BF1547" s="24"/>
      <c r="BG1547" s="17"/>
      <c r="BH1547" s="24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24"/>
      <c r="CQ1547" s="17"/>
      <c r="CR1547" s="24"/>
      <c r="CS1547" s="15">
        <f t="shared" si="310"/>
        <v>0</v>
      </c>
      <c r="CT1547" s="15">
        <f t="shared" si="311"/>
        <v>68</v>
      </c>
      <c r="CU1547" s="15">
        <f t="shared" si="312"/>
        <v>1</v>
      </c>
      <c r="CV1547" s="15">
        <f t="shared" si="313"/>
        <v>0</v>
      </c>
      <c r="CW1547" s="15"/>
      <c r="CX1547" s="15"/>
      <c r="CY1547" s="15">
        <f t="shared" si="314"/>
        <v>0</v>
      </c>
      <c r="CZ1547" s="15">
        <f>GG1547</f>
        <v>0</v>
      </c>
      <c r="DA1547" s="20"/>
      <c r="DB1547" s="17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>
        <v>38</v>
      </c>
      <c r="DP1547" s="17"/>
      <c r="DQ1547" s="15"/>
      <c r="DR1547" s="15"/>
      <c r="DS1547" s="15"/>
      <c r="DT1547" s="15"/>
      <c r="DU1547" s="15"/>
      <c r="DV1547" s="15"/>
      <c r="DW1547" s="15"/>
      <c r="DX1547" s="20"/>
      <c r="DY1547" s="15">
        <v>31.6</v>
      </c>
      <c r="DZ1547" s="20">
        <v>3</v>
      </c>
      <c r="EA1547" s="15"/>
      <c r="EB1547" s="20"/>
      <c r="EC1547" s="15">
        <v>36</v>
      </c>
      <c r="ED1547" s="20">
        <v>4</v>
      </c>
      <c r="EE1547" s="15"/>
      <c r="EF1547" s="20"/>
      <c r="EG1547" s="15"/>
      <c r="EH1547" s="20"/>
      <c r="EI1547" s="15"/>
      <c r="EJ1547" s="20"/>
      <c r="EK1547" s="15"/>
      <c r="EL1547" s="20"/>
      <c r="EM1547" s="15"/>
      <c r="EN1547" s="20"/>
      <c r="EO1547" s="15"/>
      <c r="EP1547" s="20"/>
      <c r="EQ1547" s="15"/>
      <c r="ER1547" s="20"/>
      <c r="ES1547" s="15"/>
      <c r="ET1547" s="20"/>
      <c r="EU1547" s="15"/>
      <c r="EV1547" s="20"/>
      <c r="EW1547" s="15"/>
      <c r="EX1547" s="20"/>
      <c r="EY1547" s="15"/>
      <c r="EZ1547" s="20"/>
      <c r="FA1547" s="15"/>
      <c r="FB1547" s="20"/>
      <c r="FC1547" s="15">
        <v>68</v>
      </c>
      <c r="FD1547" s="20">
        <v>3</v>
      </c>
      <c r="FE1547" s="15"/>
      <c r="FF1547" s="20"/>
      <c r="FG1547" s="15"/>
      <c r="FH1547" s="20"/>
      <c r="FI1547" s="15"/>
      <c r="FJ1547" s="20"/>
      <c r="FK1547" s="15"/>
      <c r="FL1547" s="20"/>
      <c r="FM1547" s="15"/>
      <c r="FN1547" s="20"/>
      <c r="FO1547" s="15"/>
      <c r="FP1547" s="20"/>
      <c r="FQ1547" s="15"/>
      <c r="FR1547" s="20"/>
      <c r="FS1547" s="15"/>
      <c r="FT1547" s="20"/>
      <c r="FU1547" s="15"/>
      <c r="FV1547" s="20"/>
      <c r="FW1547" s="15"/>
      <c r="FX1547" s="20"/>
      <c r="FY1547" s="15"/>
      <c r="FZ1547" s="20"/>
      <c r="GA1547" s="15"/>
      <c r="GB1547" s="20"/>
      <c r="GC1547" s="15"/>
      <c r="GD1547" s="20"/>
      <c r="GE1547" s="15"/>
      <c r="GF1547" s="20"/>
      <c r="GG1547" s="170"/>
    </row>
    <row r="1548" spans="1:189" s="2" customFormat="1" ht="15" customHeight="1" x14ac:dyDescent="0.3">
      <c r="A1548" s="17" t="s">
        <v>133</v>
      </c>
      <c r="B1548" s="15" t="s">
        <v>134</v>
      </c>
      <c r="C1548" s="17" t="s">
        <v>1310</v>
      </c>
      <c r="D1548" s="17" t="s">
        <v>1309</v>
      </c>
      <c r="E1548" s="15" t="str">
        <f t="shared" si="308"/>
        <v>Tim LOR</v>
      </c>
      <c r="F1548" s="15" t="s">
        <v>135</v>
      </c>
      <c r="G1548" s="17">
        <v>999923057</v>
      </c>
      <c r="H1548" s="15">
        <f t="shared" si="309"/>
        <v>221</v>
      </c>
      <c r="I1548" s="17"/>
      <c r="J1548" s="17">
        <f>(O1548+P1548+R1548+S1548+T1548+U1548)/2</f>
        <v>18</v>
      </c>
      <c r="K1548" s="21"/>
      <c r="L1548" s="15"/>
      <c r="M1548" s="15"/>
      <c r="N1548" s="15"/>
      <c r="O1548" s="15">
        <f t="shared" si="304"/>
        <v>0</v>
      </c>
      <c r="P1548" s="15">
        <v>0</v>
      </c>
      <c r="Q1548" s="15">
        <f t="shared" si="305"/>
        <v>1</v>
      </c>
      <c r="R1548" s="15">
        <v>0</v>
      </c>
      <c r="S1548" s="15">
        <v>0</v>
      </c>
      <c r="T1548" s="15">
        <f t="shared" si="306"/>
        <v>36</v>
      </c>
      <c r="U1548" s="15">
        <f t="shared" si="307"/>
        <v>0</v>
      </c>
      <c r="V1548" s="15"/>
      <c r="W1548" s="15"/>
      <c r="X1548" s="15"/>
      <c r="Y1548" s="15"/>
      <c r="Z1548" s="21"/>
      <c r="AA1548" s="17"/>
      <c r="AB1548" s="17"/>
      <c r="AC1548" s="17"/>
      <c r="AD1548" s="17"/>
      <c r="AE1548" s="17"/>
      <c r="AF1548" s="24"/>
      <c r="AG1548" s="17"/>
      <c r="AH1548" s="24"/>
      <c r="AI1548" s="17"/>
      <c r="AJ1548" s="24"/>
      <c r="AK1548" s="17"/>
      <c r="AL1548" s="24"/>
      <c r="AM1548" s="17"/>
      <c r="AN1548" s="24"/>
      <c r="AO1548" s="17"/>
      <c r="AP1548" s="24"/>
      <c r="AQ1548" s="17"/>
      <c r="AR1548" s="24"/>
      <c r="AS1548" s="17"/>
      <c r="AT1548" s="24"/>
      <c r="AU1548" s="17"/>
      <c r="AV1548" s="24"/>
      <c r="AW1548" s="17"/>
      <c r="AX1548" s="24"/>
      <c r="AY1548" s="17"/>
      <c r="AZ1548" s="17"/>
      <c r="BA1548" s="17"/>
      <c r="BB1548" s="24"/>
      <c r="BC1548" s="17"/>
      <c r="BD1548" s="24"/>
      <c r="BE1548" s="17"/>
      <c r="BF1548" s="24"/>
      <c r="BG1548" s="17"/>
      <c r="BH1548" s="24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24"/>
      <c r="CQ1548" s="17"/>
      <c r="CR1548" s="24"/>
      <c r="CS1548" s="15">
        <f t="shared" si="310"/>
        <v>0</v>
      </c>
      <c r="CT1548" s="15">
        <f t="shared" si="311"/>
        <v>63</v>
      </c>
      <c r="CU1548" s="15">
        <f t="shared" si="312"/>
        <v>1</v>
      </c>
      <c r="CV1548" s="15">
        <f t="shared" si="313"/>
        <v>140</v>
      </c>
      <c r="CW1548" s="15"/>
      <c r="CX1548" s="15"/>
      <c r="CY1548" s="15">
        <f t="shared" si="314"/>
        <v>0</v>
      </c>
      <c r="CZ1548" s="15">
        <f>GG1548</f>
        <v>0</v>
      </c>
      <c r="DA1548" s="20"/>
      <c r="DB1548" s="17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>
        <v>68</v>
      </c>
      <c r="DP1548" s="17"/>
      <c r="DQ1548" s="15"/>
      <c r="DR1548" s="15"/>
      <c r="DS1548" s="15"/>
      <c r="DT1548" s="15"/>
      <c r="DU1548" s="15"/>
      <c r="DV1548" s="15"/>
      <c r="DW1548" s="15"/>
      <c r="DX1548" s="20"/>
      <c r="DY1548" s="15">
        <v>26.8</v>
      </c>
      <c r="DZ1548" s="20">
        <v>6</v>
      </c>
      <c r="EA1548" s="15"/>
      <c r="EB1548" s="20"/>
      <c r="EC1548" s="15">
        <v>36</v>
      </c>
      <c r="ED1548" s="20">
        <v>3</v>
      </c>
      <c r="EE1548" s="15"/>
      <c r="EF1548" s="20"/>
      <c r="EG1548" s="15"/>
      <c r="EH1548" s="20"/>
      <c r="EI1548" s="15"/>
      <c r="EJ1548" s="20"/>
      <c r="EK1548" s="15"/>
      <c r="EL1548" s="20"/>
      <c r="EM1548" s="15"/>
      <c r="EN1548" s="20"/>
      <c r="EO1548" s="15"/>
      <c r="EP1548" s="20"/>
      <c r="EQ1548" s="15"/>
      <c r="ER1548" s="20"/>
      <c r="ES1548" s="15"/>
      <c r="ET1548" s="20"/>
      <c r="EU1548" s="15"/>
      <c r="EV1548" s="20"/>
      <c r="EW1548" s="15"/>
      <c r="EX1548" s="20"/>
      <c r="EY1548" s="15"/>
      <c r="EZ1548" s="20"/>
      <c r="FA1548" s="15"/>
      <c r="FB1548" s="20"/>
      <c r="FC1548" s="15">
        <v>63</v>
      </c>
      <c r="FD1548" s="20">
        <v>5</v>
      </c>
      <c r="FE1548" s="15"/>
      <c r="FF1548" s="20"/>
      <c r="FG1548" s="15"/>
      <c r="FH1548" s="20"/>
      <c r="FI1548" s="15"/>
      <c r="FJ1548" s="20"/>
      <c r="FK1548" s="15"/>
      <c r="FL1548" s="20"/>
      <c r="FM1548" s="15"/>
      <c r="FN1548" s="20"/>
      <c r="FO1548" s="15"/>
      <c r="FP1548" s="20"/>
      <c r="FQ1548" s="15"/>
      <c r="FR1548" s="20"/>
      <c r="FS1548" s="15"/>
      <c r="FT1548" s="20"/>
      <c r="FU1548" s="15"/>
      <c r="FV1548" s="20"/>
      <c r="FW1548" s="15"/>
      <c r="FX1548" s="20"/>
      <c r="FY1548" s="15"/>
      <c r="FZ1548" s="20"/>
      <c r="GA1548" s="15"/>
      <c r="GB1548" s="20"/>
      <c r="GC1548" s="15">
        <v>140</v>
      </c>
      <c r="GD1548" s="20">
        <v>1</v>
      </c>
      <c r="GE1548" s="15"/>
      <c r="GF1548" s="20"/>
      <c r="GG1548" s="170"/>
    </row>
    <row r="1549" spans="1:189" s="2" customFormat="1" ht="15" customHeight="1" x14ac:dyDescent="0.3">
      <c r="A1549" s="15" t="s">
        <v>133</v>
      </c>
      <c r="B1549" s="15" t="s">
        <v>134</v>
      </c>
      <c r="C1549" s="17" t="s">
        <v>1826</v>
      </c>
      <c r="D1549" s="17" t="s">
        <v>1827</v>
      </c>
      <c r="E1549" s="15" t="str">
        <f t="shared" si="308"/>
        <v>Anson THAO</v>
      </c>
      <c r="F1549" s="15" t="s">
        <v>135</v>
      </c>
      <c r="G1549" s="17">
        <v>999923058</v>
      </c>
      <c r="H1549" s="15">
        <f t="shared" si="309"/>
        <v>123.6</v>
      </c>
      <c r="I1549" s="15"/>
      <c r="J1549" s="15"/>
      <c r="K1549" s="16"/>
      <c r="L1549" s="15"/>
      <c r="M1549" s="15"/>
      <c r="N1549" s="15"/>
      <c r="O1549" s="15">
        <f t="shared" si="304"/>
        <v>0</v>
      </c>
      <c r="P1549" s="15">
        <v>0</v>
      </c>
      <c r="Q1549" s="15">
        <f t="shared" si="305"/>
        <v>1</v>
      </c>
      <c r="R1549" s="15">
        <v>0</v>
      </c>
      <c r="S1549" s="15">
        <v>0</v>
      </c>
      <c r="T1549" s="15">
        <f t="shared" si="306"/>
        <v>33.6</v>
      </c>
      <c r="U1549" s="15">
        <f t="shared" si="307"/>
        <v>0</v>
      </c>
      <c r="V1549" s="15"/>
      <c r="W1549" s="15"/>
      <c r="X1549" s="15"/>
      <c r="Y1549" s="15"/>
      <c r="Z1549" s="16"/>
      <c r="AA1549" s="15"/>
      <c r="AB1549" s="15"/>
      <c r="AC1549" s="15"/>
      <c r="AD1549" s="15"/>
      <c r="AE1549" s="15"/>
      <c r="AF1549" s="24"/>
      <c r="AG1549" s="15"/>
      <c r="AH1549" s="24"/>
      <c r="AI1549" s="15"/>
      <c r="AJ1549" s="24"/>
      <c r="AK1549" s="15"/>
      <c r="AL1549" s="24"/>
      <c r="AM1549" s="15"/>
      <c r="AN1549" s="24"/>
      <c r="AO1549" s="15"/>
      <c r="AP1549" s="24"/>
      <c r="AQ1549" s="15"/>
      <c r="AR1549" s="24"/>
      <c r="AS1549" s="15"/>
      <c r="AT1549" s="24"/>
      <c r="AU1549" s="15"/>
      <c r="AV1549" s="24"/>
      <c r="AW1549" s="15"/>
      <c r="AX1549" s="24"/>
      <c r="AY1549" s="15"/>
      <c r="AZ1549" s="15"/>
      <c r="BA1549" s="15"/>
      <c r="BB1549" s="24"/>
      <c r="BC1549" s="15"/>
      <c r="BD1549" s="24"/>
      <c r="BE1549" s="15"/>
      <c r="BF1549" s="24"/>
      <c r="BG1549" s="15"/>
      <c r="BH1549" s="24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24"/>
      <c r="CQ1549" s="15"/>
      <c r="CR1549" s="24"/>
      <c r="CS1549" s="15">
        <f t="shared" si="310"/>
        <v>0</v>
      </c>
      <c r="CT1549" s="15">
        <f t="shared" si="311"/>
        <v>90</v>
      </c>
      <c r="CU1549" s="15">
        <f t="shared" si="312"/>
        <v>1</v>
      </c>
      <c r="CV1549" s="15">
        <f t="shared" si="313"/>
        <v>0</v>
      </c>
      <c r="CW1549" s="15"/>
      <c r="CX1549" s="15"/>
      <c r="CY1549" s="15">
        <f t="shared" si="314"/>
        <v>0</v>
      </c>
      <c r="CZ1549" s="15">
        <f>GG1549</f>
        <v>0</v>
      </c>
      <c r="DA1549" s="20"/>
      <c r="DB1549" s="17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>
        <v>90</v>
      </c>
      <c r="DP1549" s="17"/>
      <c r="DQ1549" s="15"/>
      <c r="DR1549" s="15"/>
      <c r="DS1549" s="15"/>
      <c r="DT1549" s="15"/>
      <c r="DU1549" s="15"/>
      <c r="DV1549" s="15"/>
      <c r="DW1549" s="15"/>
      <c r="DX1549" s="20"/>
      <c r="DY1549" s="15">
        <v>31.6</v>
      </c>
      <c r="DZ1549" s="20">
        <v>3</v>
      </c>
      <c r="EA1549" s="15"/>
      <c r="EB1549" s="20"/>
      <c r="EC1549" s="15">
        <v>33.6</v>
      </c>
      <c r="ED1549" s="20">
        <v>5</v>
      </c>
      <c r="EE1549" s="15"/>
      <c r="EF1549" s="20"/>
      <c r="EG1549" s="15"/>
      <c r="EH1549" s="20"/>
      <c r="EI1549" s="15"/>
      <c r="EJ1549" s="20"/>
      <c r="EK1549" s="15"/>
      <c r="EL1549" s="20"/>
      <c r="EM1549" s="15"/>
      <c r="EN1549" s="20"/>
      <c r="EO1549" s="15"/>
      <c r="EP1549" s="20"/>
      <c r="EQ1549" s="15"/>
      <c r="ER1549" s="20"/>
      <c r="ES1549" s="15"/>
      <c r="ET1549" s="20"/>
      <c r="EU1549" s="15"/>
      <c r="EV1549" s="20"/>
      <c r="EW1549" s="15"/>
      <c r="EX1549" s="20"/>
      <c r="EY1549" s="15"/>
      <c r="EZ1549" s="20"/>
      <c r="FA1549" s="15"/>
      <c r="FB1549" s="20"/>
      <c r="FC1549" s="15">
        <v>90</v>
      </c>
      <c r="FD1549" s="20">
        <v>2</v>
      </c>
      <c r="FE1549" s="15"/>
      <c r="FF1549" s="20"/>
      <c r="FG1549" s="15"/>
      <c r="FH1549" s="20"/>
      <c r="FI1549" s="15"/>
      <c r="FJ1549" s="20"/>
      <c r="FK1549" s="15"/>
      <c r="FL1549" s="20"/>
      <c r="FM1549" s="15"/>
      <c r="FN1549" s="20"/>
      <c r="FO1549" s="15"/>
      <c r="FP1549" s="20"/>
      <c r="FQ1549" s="15"/>
      <c r="FR1549" s="20"/>
      <c r="FS1549" s="15"/>
      <c r="FT1549" s="20"/>
      <c r="FU1549" s="15"/>
      <c r="FV1549" s="20"/>
      <c r="FW1549" s="15"/>
      <c r="FX1549" s="20"/>
      <c r="FY1549" s="15"/>
      <c r="FZ1549" s="20"/>
      <c r="GA1549" s="15"/>
      <c r="GB1549" s="20"/>
      <c r="GC1549" s="15"/>
      <c r="GD1549" s="20"/>
      <c r="GE1549" s="15"/>
      <c r="GF1549" s="20"/>
      <c r="GG1549" s="170"/>
    </row>
    <row r="1550" spans="1:189" s="2" customFormat="1" ht="15" customHeight="1" x14ac:dyDescent="0.3">
      <c r="A1550" s="15" t="s">
        <v>133</v>
      </c>
      <c r="B1550" s="15" t="s">
        <v>134</v>
      </c>
      <c r="C1550" s="17" t="s">
        <v>1308</v>
      </c>
      <c r="D1550" s="17" t="s">
        <v>1309</v>
      </c>
      <c r="E1550" s="15" t="str">
        <f t="shared" si="308"/>
        <v>Charlise LOR</v>
      </c>
      <c r="F1550" s="15" t="s">
        <v>128</v>
      </c>
      <c r="G1550" s="17">
        <v>999923059</v>
      </c>
      <c r="H1550" s="15">
        <f t="shared" si="309"/>
        <v>219</v>
      </c>
      <c r="I1550" s="17"/>
      <c r="J1550" s="17"/>
      <c r="K1550" s="21"/>
      <c r="L1550" s="15"/>
      <c r="M1550" s="15"/>
      <c r="N1550" s="15"/>
      <c r="O1550" s="15">
        <f t="shared" si="304"/>
        <v>0</v>
      </c>
      <c r="P1550" s="15">
        <v>0</v>
      </c>
      <c r="Q1550" s="15">
        <f t="shared" si="305"/>
        <v>1</v>
      </c>
      <c r="R1550" s="15">
        <v>0</v>
      </c>
      <c r="S1550" s="15">
        <v>0</v>
      </c>
      <c r="T1550" s="15">
        <f t="shared" si="306"/>
        <v>36</v>
      </c>
      <c r="U1550" s="15">
        <f t="shared" si="307"/>
        <v>0</v>
      </c>
      <c r="V1550" s="15"/>
      <c r="W1550" s="15"/>
      <c r="X1550" s="15"/>
      <c r="Y1550" s="15"/>
      <c r="Z1550" s="21"/>
      <c r="AA1550" s="17"/>
      <c r="AB1550" s="17"/>
      <c r="AC1550" s="17"/>
      <c r="AD1550" s="17"/>
      <c r="AE1550" s="17"/>
      <c r="AF1550" s="24"/>
      <c r="AG1550" s="17"/>
      <c r="AH1550" s="24"/>
      <c r="AI1550" s="17"/>
      <c r="AJ1550" s="24"/>
      <c r="AK1550" s="17"/>
      <c r="AL1550" s="24"/>
      <c r="AM1550" s="17"/>
      <c r="AN1550" s="24"/>
      <c r="AO1550" s="17"/>
      <c r="AP1550" s="24"/>
      <c r="AQ1550" s="17"/>
      <c r="AR1550" s="24"/>
      <c r="AS1550" s="17"/>
      <c r="AT1550" s="24"/>
      <c r="AU1550" s="17"/>
      <c r="AV1550" s="24"/>
      <c r="AW1550" s="17"/>
      <c r="AX1550" s="24"/>
      <c r="AY1550" s="17"/>
      <c r="AZ1550" s="17"/>
      <c r="BA1550" s="17"/>
      <c r="BB1550" s="24"/>
      <c r="BC1550" s="17"/>
      <c r="BD1550" s="24"/>
      <c r="BE1550" s="17"/>
      <c r="BF1550" s="24"/>
      <c r="BG1550" s="17"/>
      <c r="BH1550" s="24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24"/>
      <c r="CQ1550" s="17"/>
      <c r="CR1550" s="24"/>
      <c r="CS1550" s="15">
        <f t="shared" si="310"/>
        <v>0</v>
      </c>
      <c r="CT1550" s="15">
        <f t="shared" si="311"/>
        <v>120</v>
      </c>
      <c r="CU1550" s="15">
        <f t="shared" si="312"/>
        <v>1</v>
      </c>
      <c r="CV1550" s="15">
        <f t="shared" si="313"/>
        <v>63</v>
      </c>
      <c r="CW1550" s="15"/>
      <c r="CX1550" s="15"/>
      <c r="CY1550" s="15">
        <f t="shared" si="314"/>
        <v>0</v>
      </c>
      <c r="CZ1550" s="15">
        <f>GG1550</f>
        <v>0</v>
      </c>
      <c r="DA1550" s="20"/>
      <c r="DB1550" s="17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>
        <v>63</v>
      </c>
      <c r="DP1550" s="17"/>
      <c r="DQ1550" s="15"/>
      <c r="DR1550" s="15"/>
      <c r="DS1550" s="15"/>
      <c r="DT1550" s="15"/>
      <c r="DU1550" s="15"/>
      <c r="DV1550" s="15"/>
      <c r="DW1550" s="15"/>
      <c r="DX1550" s="20"/>
      <c r="DY1550" s="15">
        <v>21</v>
      </c>
      <c r="DZ1550" s="20">
        <v>2</v>
      </c>
      <c r="EA1550" s="15"/>
      <c r="EB1550" s="20"/>
      <c r="EC1550" s="15">
        <v>36</v>
      </c>
      <c r="ED1550" s="20">
        <v>3</v>
      </c>
      <c r="EE1550" s="15"/>
      <c r="EF1550" s="20"/>
      <c r="EG1550" s="15"/>
      <c r="EH1550" s="20"/>
      <c r="EI1550" s="15"/>
      <c r="EJ1550" s="20"/>
      <c r="EK1550" s="15"/>
      <c r="EL1550" s="20"/>
      <c r="EM1550" s="15"/>
      <c r="EN1550" s="20"/>
      <c r="EO1550" s="15"/>
      <c r="EP1550" s="20"/>
      <c r="EQ1550" s="15"/>
      <c r="ER1550" s="20"/>
      <c r="ES1550" s="15"/>
      <c r="ET1550" s="20"/>
      <c r="EU1550" s="15"/>
      <c r="EV1550" s="20"/>
      <c r="EW1550" s="15"/>
      <c r="EX1550" s="20"/>
      <c r="EY1550" s="15"/>
      <c r="EZ1550" s="20"/>
      <c r="FA1550" s="15"/>
      <c r="FB1550" s="20"/>
      <c r="FC1550" s="15">
        <v>120</v>
      </c>
      <c r="FD1550" s="20">
        <v>1</v>
      </c>
      <c r="FE1550" s="15"/>
      <c r="FF1550" s="20"/>
      <c r="FG1550" s="15"/>
      <c r="FH1550" s="20"/>
      <c r="FI1550" s="15"/>
      <c r="FJ1550" s="20"/>
      <c r="FK1550" s="15"/>
      <c r="FL1550" s="20"/>
      <c r="FM1550" s="15"/>
      <c r="FN1550" s="20"/>
      <c r="FO1550" s="15"/>
      <c r="FP1550" s="20"/>
      <c r="FQ1550" s="15"/>
      <c r="FR1550" s="20"/>
      <c r="FS1550" s="15"/>
      <c r="FT1550" s="20"/>
      <c r="FU1550" s="15"/>
      <c r="FV1550" s="20"/>
      <c r="FW1550" s="15"/>
      <c r="FX1550" s="20"/>
      <c r="FY1550" s="15"/>
      <c r="FZ1550" s="20"/>
      <c r="GA1550" s="15"/>
      <c r="GB1550" s="20"/>
      <c r="GC1550" s="15">
        <v>63</v>
      </c>
      <c r="GD1550" s="20">
        <v>7</v>
      </c>
      <c r="GE1550" s="15"/>
      <c r="GF1550" s="20"/>
      <c r="GG1550" s="170"/>
    </row>
    <row r="1551" spans="1:189" s="2" customFormat="1" ht="15" customHeight="1" x14ac:dyDescent="0.3">
      <c r="A1551" s="17" t="s">
        <v>125</v>
      </c>
      <c r="B1551" s="17" t="s">
        <v>142</v>
      </c>
      <c r="C1551" s="17" t="s">
        <v>3614</v>
      </c>
      <c r="D1551" s="17" t="s">
        <v>3615</v>
      </c>
      <c r="E1551" s="15" t="str">
        <f t="shared" si="308"/>
        <v>Advaith Anil</v>
      </c>
      <c r="F1551" s="17" t="s">
        <v>135</v>
      </c>
      <c r="G1551" s="17">
        <v>999923071</v>
      </c>
      <c r="H1551" s="15">
        <f t="shared" si="309"/>
        <v>68</v>
      </c>
      <c r="I1551" s="15"/>
      <c r="J1551" s="15"/>
      <c r="K1551" s="16"/>
      <c r="L1551" s="15"/>
      <c r="M1551" s="15"/>
      <c r="N1551" s="15"/>
      <c r="O1551" s="15">
        <f t="shared" si="304"/>
        <v>0</v>
      </c>
      <c r="P1551" s="15">
        <v>0</v>
      </c>
      <c r="Q1551" s="15">
        <f t="shared" si="305"/>
        <v>0</v>
      </c>
      <c r="R1551" s="15">
        <v>0</v>
      </c>
      <c r="S1551" s="15">
        <v>0</v>
      </c>
      <c r="T1551" s="15">
        <f t="shared" si="306"/>
        <v>0</v>
      </c>
      <c r="U1551" s="15">
        <f t="shared" si="307"/>
        <v>0</v>
      </c>
      <c r="V1551" s="15"/>
      <c r="W1551" s="15"/>
      <c r="X1551" s="15"/>
      <c r="Y1551" s="15"/>
      <c r="Z1551" s="16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>
        <f t="shared" si="310"/>
        <v>0</v>
      </c>
      <c r="CT1551" s="15">
        <f t="shared" si="311"/>
        <v>68</v>
      </c>
      <c r="CU1551" s="15">
        <f t="shared" si="312"/>
        <v>1</v>
      </c>
      <c r="CV1551" s="15">
        <f t="shared" si="313"/>
        <v>0</v>
      </c>
      <c r="CW1551" s="15"/>
      <c r="CX1551" s="15"/>
      <c r="CY1551" s="15">
        <f t="shared" si="314"/>
        <v>0</v>
      </c>
      <c r="CZ1551" s="15">
        <f>GG1551</f>
        <v>0</v>
      </c>
      <c r="DA1551" s="16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20"/>
      <c r="DY1551" s="15"/>
      <c r="DZ1551" s="20"/>
      <c r="EA1551" s="15"/>
      <c r="EB1551" s="20"/>
      <c r="EC1551" s="15"/>
      <c r="ED1551" s="20"/>
      <c r="EE1551" s="15"/>
      <c r="EF1551" s="20"/>
      <c r="EG1551" s="15"/>
      <c r="EH1551" s="20"/>
      <c r="EI1551" s="15"/>
      <c r="EJ1551" s="20"/>
      <c r="EK1551" s="15"/>
      <c r="EL1551" s="20"/>
      <c r="EM1551" s="15"/>
      <c r="EN1551" s="20"/>
      <c r="EO1551" s="15"/>
      <c r="EP1551" s="20"/>
      <c r="EQ1551" s="15"/>
      <c r="ER1551" s="20"/>
      <c r="ES1551" s="15"/>
      <c r="ET1551" s="20"/>
      <c r="EU1551" s="15"/>
      <c r="EV1551" s="20"/>
      <c r="EW1551" s="15"/>
      <c r="EX1551" s="20"/>
      <c r="EY1551" s="15"/>
      <c r="EZ1551" s="20"/>
      <c r="FA1551" s="15"/>
      <c r="FB1551" s="20"/>
      <c r="FC1551" s="15"/>
      <c r="FD1551" s="20"/>
      <c r="FE1551" s="15"/>
      <c r="FF1551" s="20"/>
      <c r="FG1551" s="15"/>
      <c r="FH1551" s="20"/>
      <c r="FI1551" s="15"/>
      <c r="FJ1551" s="20"/>
      <c r="FK1551" s="15"/>
      <c r="FL1551" s="20"/>
      <c r="FM1551" s="15"/>
      <c r="FN1551" s="20"/>
      <c r="FO1551" s="15"/>
      <c r="FP1551" s="20"/>
      <c r="FQ1551" s="15"/>
      <c r="FR1551" s="20"/>
      <c r="FS1551" s="15">
        <v>68</v>
      </c>
      <c r="FT1551" s="20">
        <v>4</v>
      </c>
      <c r="FU1551" s="15"/>
      <c r="FV1551" s="20"/>
      <c r="FW1551" s="15"/>
      <c r="FX1551" s="20"/>
      <c r="FY1551" s="15"/>
      <c r="FZ1551" s="20"/>
      <c r="GA1551" s="15"/>
      <c r="GB1551" s="20"/>
      <c r="GC1551" s="15"/>
      <c r="GD1551" s="20"/>
      <c r="GE1551" s="15"/>
      <c r="GF1551" s="20"/>
      <c r="GG1551" s="170"/>
    </row>
    <row r="1552" spans="1:189" s="2" customFormat="1" ht="15" customHeight="1" x14ac:dyDescent="0.3">
      <c r="A1552" s="15" t="s">
        <v>125</v>
      </c>
      <c r="B1552" s="15" t="s">
        <v>134</v>
      </c>
      <c r="C1552" s="15" t="s">
        <v>159</v>
      </c>
      <c r="D1552" s="15" t="s">
        <v>1636</v>
      </c>
      <c r="E1552" s="15" t="str">
        <f t="shared" si="308"/>
        <v>Zoe Roberts</v>
      </c>
      <c r="F1552" s="15" t="s">
        <v>128</v>
      </c>
      <c r="G1552" s="15">
        <v>999923090</v>
      </c>
      <c r="H1552" s="15">
        <f t="shared" si="309"/>
        <v>120</v>
      </c>
      <c r="I1552" s="15"/>
      <c r="J1552" s="15"/>
      <c r="K1552" s="16"/>
      <c r="L1552" s="15"/>
      <c r="M1552" s="15"/>
      <c r="N1552" s="15"/>
      <c r="O1552" s="15">
        <f t="shared" si="304"/>
        <v>0</v>
      </c>
      <c r="P1552" s="15">
        <v>0</v>
      </c>
      <c r="Q1552" s="15">
        <f t="shared" si="305"/>
        <v>1</v>
      </c>
      <c r="R1552" s="15">
        <v>0</v>
      </c>
      <c r="S1552" s="15">
        <v>0</v>
      </c>
      <c r="T1552" s="15">
        <f t="shared" si="306"/>
        <v>120</v>
      </c>
      <c r="U1552" s="15">
        <f t="shared" si="307"/>
        <v>0</v>
      </c>
      <c r="V1552" s="15"/>
      <c r="W1552" s="15"/>
      <c r="X1552" s="15"/>
      <c r="Y1552" s="15"/>
      <c r="Z1552" s="16"/>
      <c r="AA1552" s="15"/>
      <c r="AB1552" s="15"/>
      <c r="AC1552" s="15"/>
      <c r="AD1552" s="15"/>
      <c r="AE1552" s="15"/>
      <c r="AF1552" s="24"/>
      <c r="AG1552" s="15"/>
      <c r="AH1552" s="24"/>
      <c r="AI1552" s="15"/>
      <c r="AJ1552" s="24"/>
      <c r="AK1552" s="15"/>
      <c r="AL1552" s="24"/>
      <c r="AM1552" s="15"/>
      <c r="AN1552" s="24"/>
      <c r="AO1552" s="15"/>
      <c r="AP1552" s="24"/>
      <c r="AQ1552" s="15"/>
      <c r="AR1552" s="24"/>
      <c r="AS1552" s="15"/>
      <c r="AT1552" s="24"/>
      <c r="AU1552" s="15"/>
      <c r="AV1552" s="24"/>
      <c r="AW1552" s="15"/>
      <c r="AX1552" s="24"/>
      <c r="AY1552" s="15"/>
      <c r="AZ1552" s="15"/>
      <c r="BA1552" s="15"/>
      <c r="BB1552" s="24"/>
      <c r="BC1552" s="15"/>
      <c r="BD1552" s="24"/>
      <c r="BE1552" s="15"/>
      <c r="BF1552" s="24"/>
      <c r="BG1552" s="15"/>
      <c r="BH1552" s="24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24"/>
      <c r="CQ1552" s="15"/>
      <c r="CR1552" s="24"/>
      <c r="CS1552" s="15">
        <f t="shared" si="310"/>
        <v>0</v>
      </c>
      <c r="CT1552" s="15">
        <f t="shared" si="311"/>
        <v>0</v>
      </c>
      <c r="CU1552" s="15">
        <f t="shared" si="312"/>
        <v>0</v>
      </c>
      <c r="CV1552" s="15">
        <f t="shared" si="313"/>
        <v>0</v>
      </c>
      <c r="CW1552" s="15"/>
      <c r="CX1552" s="15"/>
      <c r="CY1552" s="15">
        <f t="shared" si="314"/>
        <v>0</v>
      </c>
      <c r="CZ1552" s="15">
        <f>GG1552</f>
        <v>0</v>
      </c>
      <c r="DA1552" s="20"/>
      <c r="DB1552" s="17"/>
      <c r="DC1552" s="15"/>
      <c r="DD1552" s="15"/>
      <c r="DE1552" s="15"/>
      <c r="DF1552" s="15"/>
      <c r="DG1552" s="15"/>
      <c r="DH1552" s="15"/>
      <c r="DI1552" s="15">
        <v>60</v>
      </c>
      <c r="DJ1552" s="15"/>
      <c r="DK1552" s="15"/>
      <c r="DL1552" s="15"/>
      <c r="DM1552" s="15"/>
      <c r="DN1552" s="15"/>
      <c r="DO1552" s="15"/>
      <c r="DP1552" s="17"/>
      <c r="DQ1552" s="15"/>
      <c r="DR1552" s="15"/>
      <c r="DS1552" s="15"/>
      <c r="DT1552" s="15"/>
      <c r="DU1552" s="15"/>
      <c r="DV1552" s="15"/>
      <c r="DW1552" s="15">
        <v>70</v>
      </c>
      <c r="DX1552" s="20">
        <v>1</v>
      </c>
      <c r="DY1552" s="15"/>
      <c r="DZ1552" s="20"/>
      <c r="EA1552" s="15"/>
      <c r="EB1552" s="20"/>
      <c r="EC1552" s="15">
        <v>120</v>
      </c>
      <c r="ED1552" s="20">
        <v>2</v>
      </c>
      <c r="EE1552" s="15"/>
      <c r="EF1552" s="20"/>
      <c r="EG1552" s="15"/>
      <c r="EH1552" s="20"/>
      <c r="EI1552" s="15"/>
      <c r="EJ1552" s="20"/>
      <c r="EK1552" s="15"/>
      <c r="EL1552" s="20"/>
      <c r="EM1552" s="15"/>
      <c r="EN1552" s="20"/>
      <c r="EO1552" s="15"/>
      <c r="EP1552" s="20"/>
      <c r="EQ1552" s="15"/>
      <c r="ER1552" s="20"/>
      <c r="ES1552" s="15"/>
      <c r="ET1552" s="20"/>
      <c r="EU1552" s="15"/>
      <c r="EV1552" s="20"/>
      <c r="EW1552" s="15"/>
      <c r="EX1552" s="20"/>
      <c r="EY1552" s="15"/>
      <c r="EZ1552" s="20"/>
      <c r="FA1552" s="15"/>
      <c r="FB1552" s="20"/>
      <c r="FC1552" s="15"/>
      <c r="FD1552" s="20"/>
      <c r="FE1552" s="15"/>
      <c r="FF1552" s="20"/>
      <c r="FG1552" s="15"/>
      <c r="FH1552" s="20"/>
      <c r="FI1552" s="15"/>
      <c r="FJ1552" s="20"/>
      <c r="FK1552" s="15"/>
      <c r="FL1552" s="20"/>
      <c r="FM1552" s="15"/>
      <c r="FN1552" s="20"/>
      <c r="FO1552" s="15"/>
      <c r="FP1552" s="20"/>
      <c r="FQ1552" s="15"/>
      <c r="FR1552" s="20"/>
      <c r="FS1552" s="15"/>
      <c r="FT1552" s="20"/>
      <c r="FU1552" s="15"/>
      <c r="FV1552" s="20"/>
      <c r="FW1552" s="15"/>
      <c r="FX1552" s="20"/>
      <c r="FY1552" s="15"/>
      <c r="FZ1552" s="20"/>
      <c r="GA1552" s="15"/>
      <c r="GB1552" s="20"/>
      <c r="GC1552" s="15"/>
      <c r="GD1552" s="20"/>
      <c r="GE1552" s="15"/>
      <c r="GF1552" s="20"/>
      <c r="GG1552" s="170"/>
    </row>
    <row r="1553" spans="1:189" s="2" customFormat="1" ht="15" customHeight="1" x14ac:dyDescent="0.3">
      <c r="A1553" s="15" t="s">
        <v>2904</v>
      </c>
      <c r="B1553" s="15" t="s">
        <v>142</v>
      </c>
      <c r="C1553" s="15" t="s">
        <v>1217</v>
      </c>
      <c r="D1553" s="15" t="s">
        <v>1752</v>
      </c>
      <c r="E1553" s="15" t="str">
        <f t="shared" si="308"/>
        <v>Amanda Smith</v>
      </c>
      <c r="F1553" s="15" t="s">
        <v>128</v>
      </c>
      <c r="G1553" s="15">
        <v>999923102</v>
      </c>
      <c r="H1553" s="15">
        <f t="shared" si="309"/>
        <v>120</v>
      </c>
      <c r="I1553" s="15"/>
      <c r="J1553" s="15"/>
      <c r="K1553" s="16"/>
      <c r="L1553" s="15"/>
      <c r="M1553" s="15"/>
      <c r="N1553" s="15"/>
      <c r="O1553" s="15">
        <f t="shared" si="304"/>
        <v>0</v>
      </c>
      <c r="P1553" s="15">
        <v>0</v>
      </c>
      <c r="Q1553" s="15">
        <f t="shared" si="305"/>
        <v>1</v>
      </c>
      <c r="R1553" s="15">
        <v>0</v>
      </c>
      <c r="S1553" s="15">
        <v>0</v>
      </c>
      <c r="T1553" s="15">
        <f t="shared" si="306"/>
        <v>90</v>
      </c>
      <c r="U1553" s="15">
        <f t="shared" si="307"/>
        <v>0</v>
      </c>
      <c r="V1553" s="15"/>
      <c r="W1553" s="15"/>
      <c r="X1553" s="15"/>
      <c r="Y1553" s="15"/>
      <c r="Z1553" s="16"/>
      <c r="AA1553" s="15"/>
      <c r="AB1553" s="15"/>
      <c r="AC1553" s="15"/>
      <c r="AD1553" s="15"/>
      <c r="AE1553" s="15"/>
      <c r="AF1553" s="24"/>
      <c r="AG1553" s="15"/>
      <c r="AH1553" s="24"/>
      <c r="AI1553" s="15"/>
      <c r="AJ1553" s="24"/>
      <c r="AK1553" s="15"/>
      <c r="AL1553" s="24"/>
      <c r="AM1553" s="15"/>
      <c r="AN1553" s="24"/>
      <c r="AO1553" s="15"/>
      <c r="AP1553" s="24"/>
      <c r="AQ1553" s="15"/>
      <c r="AR1553" s="24"/>
      <c r="AS1553" s="15"/>
      <c r="AT1553" s="24"/>
      <c r="AU1553" s="15"/>
      <c r="AV1553" s="24"/>
      <c r="AW1553" s="15"/>
      <c r="AX1553" s="24"/>
      <c r="AY1553" s="15"/>
      <c r="AZ1553" s="15"/>
      <c r="BA1553" s="15"/>
      <c r="BB1553" s="24"/>
      <c r="BC1553" s="15"/>
      <c r="BD1553" s="24"/>
      <c r="BE1553" s="15"/>
      <c r="BF1553" s="24"/>
      <c r="BG1553" s="15"/>
      <c r="BH1553" s="24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24"/>
      <c r="CQ1553" s="15"/>
      <c r="CR1553" s="24"/>
      <c r="CS1553" s="15">
        <f t="shared" si="310"/>
        <v>0</v>
      </c>
      <c r="CT1553" s="15">
        <f t="shared" si="311"/>
        <v>30</v>
      </c>
      <c r="CU1553" s="15">
        <f t="shared" si="312"/>
        <v>1</v>
      </c>
      <c r="CV1553" s="15">
        <f t="shared" si="313"/>
        <v>0</v>
      </c>
      <c r="CW1553" s="15"/>
      <c r="CX1553" s="15"/>
      <c r="CY1553" s="15">
        <f t="shared" si="314"/>
        <v>0</v>
      </c>
      <c r="CZ1553" s="15">
        <f>GG1553</f>
        <v>0</v>
      </c>
      <c r="DA1553" s="20"/>
      <c r="DB1553" s="17"/>
      <c r="DC1553" s="15"/>
      <c r="DD1553" s="15"/>
      <c r="DE1553" s="15"/>
      <c r="DF1553" s="15"/>
      <c r="DG1553" s="15"/>
      <c r="DH1553" s="15"/>
      <c r="DI1553" s="15">
        <v>30</v>
      </c>
      <c r="DJ1553" s="15"/>
      <c r="DK1553" s="15"/>
      <c r="DL1553" s="15"/>
      <c r="DM1553" s="15"/>
      <c r="DN1553" s="15"/>
      <c r="DO1553" s="15"/>
      <c r="DP1553" s="17"/>
      <c r="DQ1553" s="15"/>
      <c r="DR1553" s="15"/>
      <c r="DS1553" s="15"/>
      <c r="DT1553" s="15"/>
      <c r="DU1553" s="15"/>
      <c r="DV1553" s="15"/>
      <c r="DW1553" s="15">
        <v>70</v>
      </c>
      <c r="DX1553" s="20">
        <v>1</v>
      </c>
      <c r="DY1553" s="15"/>
      <c r="DZ1553" s="20"/>
      <c r="EA1553" s="15"/>
      <c r="EB1553" s="20"/>
      <c r="EC1553" s="15">
        <v>90</v>
      </c>
      <c r="ED1553" s="20">
        <v>4</v>
      </c>
      <c r="EE1553" s="15"/>
      <c r="EF1553" s="20"/>
      <c r="EG1553" s="15"/>
      <c r="EH1553" s="20"/>
      <c r="EI1553" s="15"/>
      <c r="EJ1553" s="20"/>
      <c r="EK1553" s="15"/>
      <c r="EL1553" s="20"/>
      <c r="EM1553" s="15"/>
      <c r="EN1553" s="20"/>
      <c r="EO1553" s="15"/>
      <c r="EP1553" s="20"/>
      <c r="EQ1553" s="15"/>
      <c r="ER1553" s="20"/>
      <c r="ES1553" s="15"/>
      <c r="ET1553" s="20"/>
      <c r="EU1553" s="15"/>
      <c r="EV1553" s="20"/>
      <c r="EW1553" s="15"/>
      <c r="EX1553" s="20"/>
      <c r="EY1553" s="15"/>
      <c r="EZ1553" s="20"/>
      <c r="FA1553" s="15"/>
      <c r="FB1553" s="20"/>
      <c r="FC1553" s="15"/>
      <c r="FD1553" s="20"/>
      <c r="FE1553" s="15"/>
      <c r="FF1553" s="20"/>
      <c r="FG1553" s="15"/>
      <c r="FH1553" s="20"/>
      <c r="FI1553" s="15"/>
      <c r="FJ1553" s="20"/>
      <c r="FK1553" s="15"/>
      <c r="FL1553" s="20"/>
      <c r="FM1553" s="15"/>
      <c r="FN1553" s="20"/>
      <c r="FO1553" s="15"/>
      <c r="FP1553" s="20"/>
      <c r="FQ1553" s="15"/>
      <c r="FR1553" s="20"/>
      <c r="FS1553" s="15">
        <v>30</v>
      </c>
      <c r="FT1553" s="20">
        <v>1</v>
      </c>
      <c r="FU1553" s="15"/>
      <c r="FV1553" s="20"/>
      <c r="FW1553" s="15"/>
      <c r="FX1553" s="20"/>
      <c r="FY1553" s="15"/>
      <c r="FZ1553" s="20"/>
      <c r="GA1553" s="15"/>
      <c r="GB1553" s="20"/>
      <c r="GC1553" s="15"/>
      <c r="GD1553" s="20"/>
      <c r="GE1553" s="15"/>
      <c r="GF1553" s="20"/>
      <c r="GG1553" s="170"/>
    </row>
    <row r="1554" spans="1:189" s="2" customFormat="1" ht="15" customHeight="1" x14ac:dyDescent="0.3">
      <c r="A1554" s="15" t="s">
        <v>146</v>
      </c>
      <c r="B1554" s="15" t="s">
        <v>126</v>
      </c>
      <c r="C1554" s="15" t="s">
        <v>1753</v>
      </c>
      <c r="D1554" s="15" t="s">
        <v>1752</v>
      </c>
      <c r="E1554" s="15" t="str">
        <f t="shared" si="308"/>
        <v>Declan Smith</v>
      </c>
      <c r="F1554" s="15" t="s">
        <v>135</v>
      </c>
      <c r="G1554" s="15">
        <v>999923103</v>
      </c>
      <c r="H1554" s="15">
        <f t="shared" si="309"/>
        <v>173.7</v>
      </c>
      <c r="I1554" s="15"/>
      <c r="J1554" s="15"/>
      <c r="K1554" s="16"/>
      <c r="L1554" s="15"/>
      <c r="M1554" s="15"/>
      <c r="N1554" s="15"/>
      <c r="O1554" s="15">
        <f t="shared" si="304"/>
        <v>0</v>
      </c>
      <c r="P1554" s="15">
        <v>0</v>
      </c>
      <c r="Q1554" s="15">
        <f t="shared" si="305"/>
        <v>1</v>
      </c>
      <c r="R1554" s="15">
        <v>0</v>
      </c>
      <c r="S1554" s="15">
        <v>0</v>
      </c>
      <c r="T1554" s="15">
        <f t="shared" si="306"/>
        <v>31.2</v>
      </c>
      <c r="U1554" s="15">
        <f t="shared" si="307"/>
        <v>0</v>
      </c>
      <c r="V1554" s="15"/>
      <c r="W1554" s="15"/>
      <c r="X1554" s="15"/>
      <c r="Y1554" s="15"/>
      <c r="Z1554" s="16"/>
      <c r="AA1554" s="15"/>
      <c r="AB1554" s="15"/>
      <c r="AC1554" s="15"/>
      <c r="AD1554" s="15"/>
      <c r="AE1554" s="15"/>
      <c r="AF1554" s="24"/>
      <c r="AG1554" s="15"/>
      <c r="AH1554" s="24"/>
      <c r="AI1554" s="15"/>
      <c r="AJ1554" s="24"/>
      <c r="AK1554" s="15"/>
      <c r="AL1554" s="24"/>
      <c r="AM1554" s="15"/>
      <c r="AN1554" s="24"/>
      <c r="AO1554" s="15"/>
      <c r="AP1554" s="24"/>
      <c r="AQ1554" s="15"/>
      <c r="AR1554" s="24"/>
      <c r="AS1554" s="15"/>
      <c r="AT1554" s="24"/>
      <c r="AU1554" s="15"/>
      <c r="AV1554" s="24"/>
      <c r="AW1554" s="15"/>
      <c r="AX1554" s="24"/>
      <c r="AY1554" s="15"/>
      <c r="AZ1554" s="15"/>
      <c r="BA1554" s="15"/>
      <c r="BB1554" s="24"/>
      <c r="BC1554" s="15"/>
      <c r="BD1554" s="24"/>
      <c r="BE1554" s="15"/>
      <c r="BF1554" s="24"/>
      <c r="BG1554" s="15"/>
      <c r="BH1554" s="24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24"/>
      <c r="CQ1554" s="15"/>
      <c r="CR1554" s="24"/>
      <c r="CS1554" s="15">
        <f t="shared" si="310"/>
        <v>0</v>
      </c>
      <c r="CT1554" s="15">
        <f t="shared" si="311"/>
        <v>90</v>
      </c>
      <c r="CU1554" s="15">
        <f t="shared" si="312"/>
        <v>2</v>
      </c>
      <c r="CV1554" s="15">
        <f t="shared" si="313"/>
        <v>52.5</v>
      </c>
      <c r="CW1554" s="15"/>
      <c r="CX1554" s="15"/>
      <c r="CY1554" s="15">
        <f t="shared" si="314"/>
        <v>0</v>
      </c>
      <c r="CZ1554" s="15">
        <f>GG1554</f>
        <v>0</v>
      </c>
      <c r="DA1554" s="20"/>
      <c r="DB1554" s="17"/>
      <c r="DC1554" s="15"/>
      <c r="DD1554" s="15"/>
      <c r="DE1554" s="15"/>
      <c r="DF1554" s="15"/>
      <c r="DG1554" s="15"/>
      <c r="DH1554" s="15"/>
      <c r="DI1554" s="15">
        <v>12</v>
      </c>
      <c r="DJ1554" s="15"/>
      <c r="DK1554" s="15"/>
      <c r="DL1554" s="15"/>
      <c r="DM1554" s="15"/>
      <c r="DN1554" s="15"/>
      <c r="DO1554" s="15"/>
      <c r="DP1554" s="17"/>
      <c r="DQ1554" s="15"/>
      <c r="DR1554" s="15"/>
      <c r="DS1554" s="15"/>
      <c r="DT1554" s="15"/>
      <c r="DU1554" s="15"/>
      <c r="DV1554" s="15"/>
      <c r="DW1554" s="15">
        <v>31.6</v>
      </c>
      <c r="DX1554" s="20">
        <v>3</v>
      </c>
      <c r="DY1554" s="15"/>
      <c r="DZ1554" s="20"/>
      <c r="EA1554" s="15"/>
      <c r="EB1554" s="20"/>
      <c r="EC1554" s="15">
        <v>31.2</v>
      </c>
      <c r="ED1554" s="20">
        <v>6</v>
      </c>
      <c r="EE1554" s="15"/>
      <c r="EF1554" s="20"/>
      <c r="EG1554" s="15"/>
      <c r="EH1554" s="20"/>
      <c r="EI1554" s="15"/>
      <c r="EJ1554" s="20"/>
      <c r="EK1554" s="15"/>
      <c r="EL1554" s="20"/>
      <c r="EM1554" s="15"/>
      <c r="EN1554" s="20"/>
      <c r="EO1554" s="15"/>
      <c r="EP1554" s="20"/>
      <c r="EQ1554" s="15"/>
      <c r="ER1554" s="20"/>
      <c r="ES1554" s="15"/>
      <c r="ET1554" s="20"/>
      <c r="EU1554" s="15">
        <v>60</v>
      </c>
      <c r="EV1554" s="20">
        <v>1</v>
      </c>
      <c r="EW1554" s="15"/>
      <c r="EX1554" s="20"/>
      <c r="EY1554" s="15"/>
      <c r="EZ1554" s="20"/>
      <c r="FA1554" s="15"/>
      <c r="FB1554" s="20"/>
      <c r="FC1554" s="15"/>
      <c r="FD1554" s="20"/>
      <c r="FE1554" s="15"/>
      <c r="FF1554" s="20"/>
      <c r="FG1554" s="15"/>
      <c r="FH1554" s="20"/>
      <c r="FI1554" s="15"/>
      <c r="FJ1554" s="20"/>
      <c r="FK1554" s="15"/>
      <c r="FL1554" s="20"/>
      <c r="FM1554" s="15"/>
      <c r="FN1554" s="20"/>
      <c r="FO1554" s="15"/>
      <c r="FP1554" s="20"/>
      <c r="FQ1554" s="15"/>
      <c r="FR1554" s="20"/>
      <c r="FS1554" s="15">
        <v>30</v>
      </c>
      <c r="FT1554" s="20">
        <v>1</v>
      </c>
      <c r="FU1554" s="15"/>
      <c r="FV1554" s="20"/>
      <c r="FW1554" s="15"/>
      <c r="FX1554" s="20"/>
      <c r="FY1554" s="15"/>
      <c r="FZ1554" s="20"/>
      <c r="GA1554" s="15"/>
      <c r="GB1554" s="20"/>
      <c r="GC1554" s="15"/>
      <c r="GD1554" s="20"/>
      <c r="GE1554" s="15">
        <v>52.5</v>
      </c>
      <c r="GF1554" s="20">
        <v>2</v>
      </c>
      <c r="GG1554" s="170"/>
    </row>
    <row r="1555" spans="1:189" s="2" customFormat="1" ht="15" customHeight="1" x14ac:dyDescent="0.3">
      <c r="A1555" s="17" t="s">
        <v>2903</v>
      </c>
      <c r="B1555" s="17" t="s">
        <v>142</v>
      </c>
      <c r="C1555" s="17" t="s">
        <v>158</v>
      </c>
      <c r="D1555" s="17" t="s">
        <v>2111</v>
      </c>
      <c r="E1555" s="15" t="str">
        <f t="shared" si="308"/>
        <v>Sophia Varrati</v>
      </c>
      <c r="F1555" s="17" t="s">
        <v>128</v>
      </c>
      <c r="G1555" s="17">
        <v>999923111</v>
      </c>
      <c r="H1555" s="15">
        <f t="shared" si="309"/>
        <v>38</v>
      </c>
      <c r="I1555" s="15"/>
      <c r="J1555" s="15"/>
      <c r="K1555" s="16"/>
      <c r="L1555" s="15"/>
      <c r="M1555" s="15"/>
      <c r="N1555" s="15"/>
      <c r="O1555" s="15">
        <f t="shared" si="304"/>
        <v>0</v>
      </c>
      <c r="P1555" s="15">
        <v>0</v>
      </c>
      <c r="Q1555" s="15">
        <f t="shared" si="305"/>
        <v>0</v>
      </c>
      <c r="R1555" s="15">
        <v>0</v>
      </c>
      <c r="S1555" s="15">
        <v>0</v>
      </c>
      <c r="T1555" s="15">
        <f t="shared" si="306"/>
        <v>0</v>
      </c>
      <c r="U1555" s="15">
        <f t="shared" si="307"/>
        <v>0</v>
      </c>
      <c r="V1555" s="15"/>
      <c r="W1555" s="15"/>
      <c r="X1555" s="15"/>
      <c r="Y1555" s="15"/>
      <c r="Z1555" s="16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>
        <f t="shared" si="310"/>
        <v>38</v>
      </c>
      <c r="CT1555" s="15">
        <f t="shared" si="311"/>
        <v>0</v>
      </c>
      <c r="CU1555" s="15">
        <f t="shared" si="312"/>
        <v>0</v>
      </c>
      <c r="CV1555" s="15">
        <f t="shared" si="313"/>
        <v>0</v>
      </c>
      <c r="CW1555" s="15"/>
      <c r="CX1555" s="15"/>
      <c r="CY1555" s="15">
        <f t="shared" si="314"/>
        <v>0</v>
      </c>
      <c r="CZ1555" s="15">
        <f>GG1555</f>
        <v>0</v>
      </c>
      <c r="DA1555" s="16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20"/>
      <c r="DY1555" s="15"/>
      <c r="DZ1555" s="20"/>
      <c r="EA1555" s="15"/>
      <c r="EB1555" s="20"/>
      <c r="EC1555" s="15"/>
      <c r="ED1555" s="20"/>
      <c r="EE1555" s="15"/>
      <c r="EF1555" s="20"/>
      <c r="EG1555" s="15"/>
      <c r="EH1555" s="20"/>
      <c r="EI1555" s="15"/>
      <c r="EJ1555" s="20"/>
      <c r="EK1555" s="15"/>
      <c r="EL1555" s="20"/>
      <c r="EM1555" s="15"/>
      <c r="EN1555" s="20"/>
      <c r="EO1555" s="15"/>
      <c r="EP1555" s="20"/>
      <c r="EQ1555" s="15"/>
      <c r="ER1555" s="20"/>
      <c r="ES1555" s="15"/>
      <c r="ET1555" s="20"/>
      <c r="EU1555" s="15"/>
      <c r="EV1555" s="20"/>
      <c r="EW1555" s="15"/>
      <c r="EX1555" s="20"/>
      <c r="EY1555" s="15"/>
      <c r="EZ1555" s="20"/>
      <c r="FA1555" s="15"/>
      <c r="FB1555" s="20"/>
      <c r="FC1555" s="15"/>
      <c r="FD1555" s="20"/>
      <c r="FE1555" s="15">
        <v>38</v>
      </c>
      <c r="FF1555" s="20" t="s">
        <v>129</v>
      </c>
      <c r="FG1555" s="15"/>
      <c r="FH1555" s="20"/>
      <c r="FI1555" s="15"/>
      <c r="FJ1555" s="20"/>
      <c r="FK1555" s="15"/>
      <c r="FL1555" s="20"/>
      <c r="FM1555" s="15"/>
      <c r="FN1555" s="20"/>
      <c r="FO1555" s="15"/>
      <c r="FP1555" s="20"/>
      <c r="FQ1555" s="15"/>
      <c r="FR1555" s="20"/>
      <c r="FS1555" s="15"/>
      <c r="FT1555" s="20"/>
      <c r="FU1555" s="15"/>
      <c r="FV1555" s="20"/>
      <c r="FW1555" s="15"/>
      <c r="FX1555" s="20"/>
      <c r="FY1555" s="15"/>
      <c r="FZ1555" s="20"/>
      <c r="GA1555" s="15"/>
      <c r="GB1555" s="20"/>
      <c r="GC1555" s="15"/>
      <c r="GD1555" s="20"/>
      <c r="GE1555" s="15"/>
      <c r="GF1555" s="20"/>
      <c r="GG1555" s="170"/>
    </row>
    <row r="1556" spans="1:189" s="2" customFormat="1" ht="15" customHeight="1" x14ac:dyDescent="0.3">
      <c r="A1556" s="15" t="s">
        <v>130</v>
      </c>
      <c r="B1556" s="15" t="s">
        <v>126</v>
      </c>
      <c r="C1556" s="15" t="s">
        <v>352</v>
      </c>
      <c r="D1556" s="15" t="s">
        <v>353</v>
      </c>
      <c r="E1556" s="15" t="str">
        <f t="shared" si="308"/>
        <v>Amogh BHARADWAJ</v>
      </c>
      <c r="F1556" s="15" t="s">
        <v>135</v>
      </c>
      <c r="G1556" s="15">
        <v>999923114</v>
      </c>
      <c r="H1556" s="15">
        <f t="shared" si="309"/>
        <v>112</v>
      </c>
      <c r="I1556" s="17"/>
      <c r="J1556" s="17"/>
      <c r="K1556" s="21"/>
      <c r="L1556" s="15"/>
      <c r="M1556" s="15"/>
      <c r="N1556" s="15"/>
      <c r="O1556" s="15">
        <f t="shared" si="304"/>
        <v>0</v>
      </c>
      <c r="P1556" s="15">
        <v>0</v>
      </c>
      <c r="Q1556" s="15">
        <f t="shared" si="305"/>
        <v>1</v>
      </c>
      <c r="R1556" s="15">
        <v>0</v>
      </c>
      <c r="S1556" s="15">
        <v>0</v>
      </c>
      <c r="T1556" s="15">
        <f t="shared" si="306"/>
        <v>48</v>
      </c>
      <c r="U1556" s="15">
        <f t="shared" si="307"/>
        <v>0</v>
      </c>
      <c r="V1556" s="15"/>
      <c r="W1556" s="15"/>
      <c r="X1556" s="15"/>
      <c r="Y1556" s="15"/>
      <c r="Z1556" s="21"/>
      <c r="AA1556" s="17"/>
      <c r="AB1556" s="17"/>
      <c r="AC1556" s="17"/>
      <c r="AD1556" s="17"/>
      <c r="AE1556" s="17"/>
      <c r="AF1556" s="24"/>
      <c r="AG1556" s="17"/>
      <c r="AH1556" s="24"/>
      <c r="AI1556" s="17"/>
      <c r="AJ1556" s="24"/>
      <c r="AK1556" s="17"/>
      <c r="AL1556" s="24"/>
      <c r="AM1556" s="17"/>
      <c r="AN1556" s="24"/>
      <c r="AO1556" s="17"/>
      <c r="AP1556" s="24"/>
      <c r="AQ1556" s="17"/>
      <c r="AR1556" s="24"/>
      <c r="AS1556" s="17"/>
      <c r="AT1556" s="24"/>
      <c r="AU1556" s="17"/>
      <c r="AV1556" s="24"/>
      <c r="AW1556" s="17"/>
      <c r="AX1556" s="24"/>
      <c r="AY1556" s="17"/>
      <c r="AZ1556" s="17"/>
      <c r="BA1556" s="17"/>
      <c r="BB1556" s="24"/>
      <c r="BC1556" s="17"/>
      <c r="BD1556" s="24"/>
      <c r="BE1556" s="17"/>
      <c r="BF1556" s="24"/>
      <c r="BG1556" s="17"/>
      <c r="BH1556" s="24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24"/>
      <c r="CQ1556" s="17"/>
      <c r="CR1556" s="24"/>
      <c r="CS1556" s="15">
        <f t="shared" si="310"/>
        <v>0</v>
      </c>
      <c r="CT1556" s="15">
        <f t="shared" si="311"/>
        <v>0</v>
      </c>
      <c r="CU1556" s="15">
        <f t="shared" si="312"/>
        <v>0</v>
      </c>
      <c r="CV1556" s="15">
        <f t="shared" si="313"/>
        <v>0</v>
      </c>
      <c r="CW1556" s="15"/>
      <c r="CX1556" s="15"/>
      <c r="CY1556" s="15">
        <f t="shared" si="314"/>
        <v>64</v>
      </c>
      <c r="CZ1556" s="15">
        <f>GG1556</f>
        <v>0</v>
      </c>
      <c r="DA1556" s="20"/>
      <c r="DB1556" s="17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>
        <f>0.4*120</f>
        <v>48</v>
      </c>
      <c r="DP1556" s="17"/>
      <c r="DQ1556" s="15"/>
      <c r="DR1556" s="15"/>
      <c r="DS1556" s="15"/>
      <c r="DT1556" s="15"/>
      <c r="DU1556" s="15"/>
      <c r="DV1556" s="15"/>
      <c r="DW1556" s="15"/>
      <c r="DX1556" s="20"/>
      <c r="DY1556" s="15"/>
      <c r="DZ1556" s="20"/>
      <c r="EA1556" s="15"/>
      <c r="EB1556" s="20"/>
      <c r="EC1556" s="15">
        <f>0.4*120</f>
        <v>48</v>
      </c>
      <c r="ED1556" s="20">
        <v>2</v>
      </c>
      <c r="EE1556" s="15"/>
      <c r="EF1556" s="20"/>
      <c r="EG1556" s="15"/>
      <c r="EH1556" s="20"/>
      <c r="EI1556" s="15"/>
      <c r="EJ1556" s="20"/>
      <c r="EK1556" s="15"/>
      <c r="EL1556" s="20"/>
      <c r="EM1556" s="15"/>
      <c r="EN1556" s="20"/>
      <c r="EO1556" s="15">
        <v>64</v>
      </c>
      <c r="EP1556" s="20"/>
      <c r="EQ1556" s="15"/>
      <c r="ER1556" s="20"/>
      <c r="ES1556" s="15"/>
      <c r="ET1556" s="20"/>
      <c r="EU1556" s="15"/>
      <c r="EV1556" s="20"/>
      <c r="EW1556" s="15"/>
      <c r="EX1556" s="20"/>
      <c r="EY1556" s="15"/>
      <c r="EZ1556" s="20"/>
      <c r="FA1556" s="15"/>
      <c r="FB1556" s="20"/>
      <c r="FC1556" s="15"/>
      <c r="FD1556" s="20"/>
      <c r="FE1556" s="15"/>
      <c r="FF1556" s="20"/>
      <c r="FG1556" s="15"/>
      <c r="FH1556" s="20"/>
      <c r="FI1556" s="15"/>
      <c r="FJ1556" s="20"/>
      <c r="FK1556" s="15"/>
      <c r="FL1556" s="20"/>
      <c r="FM1556" s="15"/>
      <c r="FN1556" s="20"/>
      <c r="FO1556" s="15"/>
      <c r="FP1556" s="20"/>
      <c r="FQ1556" s="15"/>
      <c r="FR1556" s="20"/>
      <c r="FS1556" s="15"/>
      <c r="FT1556" s="20"/>
      <c r="FU1556" s="15"/>
      <c r="FV1556" s="20"/>
      <c r="FW1556" s="15"/>
      <c r="FX1556" s="20"/>
      <c r="FY1556" s="15"/>
      <c r="FZ1556" s="20"/>
      <c r="GA1556" s="15"/>
      <c r="GB1556" s="20"/>
      <c r="GC1556" s="15"/>
      <c r="GD1556" s="20"/>
      <c r="GE1556" s="15"/>
      <c r="GF1556" s="20"/>
      <c r="GG1556" s="170"/>
    </row>
    <row r="1557" spans="1:189" s="2" customFormat="1" ht="15" customHeight="1" x14ac:dyDescent="0.3">
      <c r="A1557" s="17" t="s">
        <v>2903</v>
      </c>
      <c r="B1557" s="17" t="s">
        <v>140</v>
      </c>
      <c r="C1557" s="17" t="s">
        <v>1217</v>
      </c>
      <c r="D1557" s="17" t="s">
        <v>3366</v>
      </c>
      <c r="E1557" s="15" t="str">
        <f t="shared" si="308"/>
        <v>Amanda Branom</v>
      </c>
      <c r="F1557" s="17" t="s">
        <v>128</v>
      </c>
      <c r="G1557" s="17">
        <v>999923116</v>
      </c>
      <c r="H1557" s="15">
        <f t="shared" si="309"/>
        <v>38</v>
      </c>
      <c r="I1557" s="15"/>
      <c r="J1557" s="15"/>
      <c r="K1557" s="16"/>
      <c r="L1557" s="15"/>
      <c r="M1557" s="15"/>
      <c r="N1557" s="15"/>
      <c r="O1557" s="15">
        <f t="shared" si="304"/>
        <v>0</v>
      </c>
      <c r="P1557" s="15">
        <v>0</v>
      </c>
      <c r="Q1557" s="15">
        <f t="shared" si="305"/>
        <v>0</v>
      </c>
      <c r="R1557" s="15">
        <v>0</v>
      </c>
      <c r="S1557" s="15">
        <v>0</v>
      </c>
      <c r="T1557" s="15">
        <f t="shared" si="306"/>
        <v>0</v>
      </c>
      <c r="U1557" s="15">
        <f t="shared" si="307"/>
        <v>0</v>
      </c>
      <c r="V1557" s="15"/>
      <c r="W1557" s="15"/>
      <c r="X1557" s="15"/>
      <c r="Y1557" s="15"/>
      <c r="Z1557" s="16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>
        <f t="shared" si="310"/>
        <v>38</v>
      </c>
      <c r="CT1557" s="15">
        <f t="shared" si="311"/>
        <v>0</v>
      </c>
      <c r="CU1557" s="15">
        <f t="shared" si="312"/>
        <v>0</v>
      </c>
      <c r="CV1557" s="15">
        <f t="shared" si="313"/>
        <v>0</v>
      </c>
      <c r="CW1557" s="15"/>
      <c r="CX1557" s="15"/>
      <c r="CY1557" s="15">
        <f t="shared" si="314"/>
        <v>0</v>
      </c>
      <c r="CZ1557" s="15">
        <f>GG1557</f>
        <v>0</v>
      </c>
      <c r="DA1557" s="16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20"/>
      <c r="DY1557" s="15"/>
      <c r="DZ1557" s="20"/>
      <c r="EA1557" s="15"/>
      <c r="EB1557" s="20"/>
      <c r="EC1557" s="15"/>
      <c r="ED1557" s="20"/>
      <c r="EE1557" s="15"/>
      <c r="EF1557" s="20"/>
      <c r="EG1557" s="15"/>
      <c r="EH1557" s="20"/>
      <c r="EI1557" s="15"/>
      <c r="EJ1557" s="20"/>
      <c r="EK1557" s="15"/>
      <c r="EL1557" s="20"/>
      <c r="EM1557" s="15"/>
      <c r="EN1557" s="20"/>
      <c r="EO1557" s="15"/>
      <c r="EP1557" s="20"/>
      <c r="EQ1557" s="15"/>
      <c r="ER1557" s="20"/>
      <c r="ES1557" s="15"/>
      <c r="ET1557" s="20"/>
      <c r="EU1557" s="15"/>
      <c r="EV1557" s="20"/>
      <c r="EW1557" s="15"/>
      <c r="EX1557" s="20"/>
      <c r="EY1557" s="15"/>
      <c r="EZ1557" s="20"/>
      <c r="FA1557" s="15"/>
      <c r="FB1557" s="20"/>
      <c r="FC1557" s="15"/>
      <c r="FD1557" s="20"/>
      <c r="FE1557" s="15">
        <v>38</v>
      </c>
      <c r="FF1557" s="20" t="s">
        <v>129</v>
      </c>
      <c r="FG1557" s="15"/>
      <c r="FH1557" s="20"/>
      <c r="FI1557" s="15"/>
      <c r="FJ1557" s="20"/>
      <c r="FK1557" s="15"/>
      <c r="FL1557" s="20"/>
      <c r="FM1557" s="15"/>
      <c r="FN1557" s="20"/>
      <c r="FO1557" s="15"/>
      <c r="FP1557" s="20"/>
      <c r="FQ1557" s="15"/>
      <c r="FR1557" s="20"/>
      <c r="FS1557" s="15"/>
      <c r="FT1557" s="20"/>
      <c r="FU1557" s="15"/>
      <c r="FV1557" s="20"/>
      <c r="FW1557" s="15"/>
      <c r="FX1557" s="20"/>
      <c r="FY1557" s="15"/>
      <c r="FZ1557" s="20"/>
      <c r="GA1557" s="15"/>
      <c r="GB1557" s="20"/>
      <c r="GC1557" s="15"/>
      <c r="GD1557" s="20"/>
      <c r="GE1557" s="15"/>
      <c r="GF1557" s="20"/>
      <c r="GG1557" s="170"/>
    </row>
    <row r="1558" spans="1:189" s="2" customFormat="1" ht="15" customHeight="1" x14ac:dyDescent="0.3">
      <c r="A1558" s="17" t="s">
        <v>2903</v>
      </c>
      <c r="B1558" s="17" t="s">
        <v>142</v>
      </c>
      <c r="C1558" s="17" t="s">
        <v>2105</v>
      </c>
      <c r="D1558" s="17" t="s">
        <v>954</v>
      </c>
      <c r="E1558" s="15" t="str">
        <f t="shared" si="308"/>
        <v>Harbin Hong</v>
      </c>
      <c r="F1558" s="17" t="s">
        <v>135</v>
      </c>
      <c r="G1558" s="17">
        <v>999923118</v>
      </c>
      <c r="H1558" s="15">
        <f t="shared" si="309"/>
        <v>38</v>
      </c>
      <c r="I1558" s="15"/>
      <c r="J1558" s="15"/>
      <c r="K1558" s="16"/>
      <c r="L1558" s="15"/>
      <c r="M1558" s="15"/>
      <c r="N1558" s="15"/>
      <c r="O1558" s="15">
        <f t="shared" si="304"/>
        <v>0</v>
      </c>
      <c r="P1558" s="15">
        <v>0</v>
      </c>
      <c r="Q1558" s="15">
        <f t="shared" si="305"/>
        <v>0</v>
      </c>
      <c r="R1558" s="15">
        <v>0</v>
      </c>
      <c r="S1558" s="15">
        <v>0</v>
      </c>
      <c r="T1558" s="15">
        <f t="shared" si="306"/>
        <v>0</v>
      </c>
      <c r="U1558" s="15">
        <f t="shared" si="307"/>
        <v>0</v>
      </c>
      <c r="V1558" s="15"/>
      <c r="W1558" s="15"/>
      <c r="X1558" s="15"/>
      <c r="Y1558" s="15"/>
      <c r="Z1558" s="16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>
        <f t="shared" si="310"/>
        <v>38</v>
      </c>
      <c r="CT1558" s="15">
        <f t="shared" si="311"/>
        <v>0</v>
      </c>
      <c r="CU1558" s="15">
        <f t="shared" si="312"/>
        <v>0</v>
      </c>
      <c r="CV1558" s="15">
        <f t="shared" si="313"/>
        <v>0</v>
      </c>
      <c r="CW1558" s="15"/>
      <c r="CX1558" s="15"/>
      <c r="CY1558" s="15">
        <f t="shared" si="314"/>
        <v>0</v>
      </c>
      <c r="CZ1558" s="15">
        <f>GG1558</f>
        <v>0</v>
      </c>
      <c r="DA1558" s="16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20"/>
      <c r="DY1558" s="15"/>
      <c r="DZ1558" s="20"/>
      <c r="EA1558" s="15"/>
      <c r="EB1558" s="20"/>
      <c r="EC1558" s="15"/>
      <c r="ED1558" s="20"/>
      <c r="EE1558" s="15"/>
      <c r="EF1558" s="20"/>
      <c r="EG1558" s="15"/>
      <c r="EH1558" s="20"/>
      <c r="EI1558" s="15"/>
      <c r="EJ1558" s="20"/>
      <c r="EK1558" s="15"/>
      <c r="EL1558" s="20"/>
      <c r="EM1558" s="15"/>
      <c r="EN1558" s="20"/>
      <c r="EO1558" s="15"/>
      <c r="EP1558" s="20"/>
      <c r="EQ1558" s="15"/>
      <c r="ER1558" s="20"/>
      <c r="ES1558" s="15"/>
      <c r="ET1558" s="20"/>
      <c r="EU1558" s="15"/>
      <c r="EV1558" s="20"/>
      <c r="EW1558" s="15"/>
      <c r="EX1558" s="20"/>
      <c r="EY1558" s="15"/>
      <c r="EZ1558" s="20"/>
      <c r="FA1558" s="15"/>
      <c r="FB1558" s="20"/>
      <c r="FC1558" s="15"/>
      <c r="FD1558" s="20"/>
      <c r="FE1558" s="15">
        <v>38</v>
      </c>
      <c r="FF1558" s="20" t="s">
        <v>129</v>
      </c>
      <c r="FG1558" s="15"/>
      <c r="FH1558" s="20"/>
      <c r="FI1558" s="15"/>
      <c r="FJ1558" s="20"/>
      <c r="FK1558" s="15"/>
      <c r="FL1558" s="20"/>
      <c r="FM1558" s="15"/>
      <c r="FN1558" s="20"/>
      <c r="FO1558" s="15"/>
      <c r="FP1558" s="20"/>
      <c r="FQ1558" s="15"/>
      <c r="FR1558" s="20"/>
      <c r="FS1558" s="15"/>
      <c r="FT1558" s="20"/>
      <c r="FU1558" s="15"/>
      <c r="FV1558" s="20"/>
      <c r="FW1558" s="15"/>
      <c r="FX1558" s="20"/>
      <c r="FY1558" s="15"/>
      <c r="FZ1558" s="20"/>
      <c r="GA1558" s="15"/>
      <c r="GB1558" s="20"/>
      <c r="GC1558" s="15"/>
      <c r="GD1558" s="20"/>
      <c r="GE1558" s="15"/>
      <c r="GF1558" s="20"/>
      <c r="GG1558" s="170"/>
    </row>
    <row r="1559" spans="1:189" s="2" customFormat="1" ht="15" customHeight="1" x14ac:dyDescent="0.3">
      <c r="A1559" s="17" t="s">
        <v>2903</v>
      </c>
      <c r="B1559" s="17" t="s">
        <v>126</v>
      </c>
      <c r="C1559" s="17" t="s">
        <v>274</v>
      </c>
      <c r="D1559" s="17" t="s">
        <v>1551</v>
      </c>
      <c r="E1559" s="15" t="str">
        <f t="shared" si="308"/>
        <v>Emma Patterson</v>
      </c>
      <c r="F1559" s="17" t="s">
        <v>128</v>
      </c>
      <c r="G1559" s="17">
        <v>999923120</v>
      </c>
      <c r="H1559" s="15">
        <f t="shared" si="309"/>
        <v>29</v>
      </c>
      <c r="I1559" s="15"/>
      <c r="J1559" s="15"/>
      <c r="K1559" s="16"/>
      <c r="L1559" s="15"/>
      <c r="M1559" s="15"/>
      <c r="N1559" s="15"/>
      <c r="O1559" s="15">
        <f t="shared" si="304"/>
        <v>0</v>
      </c>
      <c r="P1559" s="15">
        <v>0</v>
      </c>
      <c r="Q1559" s="15">
        <f t="shared" si="305"/>
        <v>0</v>
      </c>
      <c r="R1559" s="15">
        <v>0</v>
      </c>
      <c r="S1559" s="15">
        <v>0</v>
      </c>
      <c r="T1559" s="15">
        <f t="shared" si="306"/>
        <v>0</v>
      </c>
      <c r="U1559" s="15">
        <f t="shared" si="307"/>
        <v>0</v>
      </c>
      <c r="V1559" s="15"/>
      <c r="W1559" s="15"/>
      <c r="X1559" s="15"/>
      <c r="Y1559" s="15"/>
      <c r="Z1559" s="16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>
        <f t="shared" si="310"/>
        <v>29</v>
      </c>
      <c r="CT1559" s="15">
        <f t="shared" si="311"/>
        <v>0</v>
      </c>
      <c r="CU1559" s="15">
        <f t="shared" si="312"/>
        <v>0</v>
      </c>
      <c r="CV1559" s="15">
        <f t="shared" si="313"/>
        <v>0</v>
      </c>
      <c r="CW1559" s="15"/>
      <c r="CX1559" s="15"/>
      <c r="CY1559" s="15">
        <f t="shared" si="314"/>
        <v>0</v>
      </c>
      <c r="CZ1559" s="15">
        <f>GG1559</f>
        <v>0</v>
      </c>
      <c r="DA1559" s="16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20"/>
      <c r="DY1559" s="15"/>
      <c r="DZ1559" s="20"/>
      <c r="EA1559" s="15"/>
      <c r="EB1559" s="20"/>
      <c r="EC1559" s="15"/>
      <c r="ED1559" s="20"/>
      <c r="EE1559" s="15"/>
      <c r="EF1559" s="20"/>
      <c r="EG1559" s="15"/>
      <c r="EH1559" s="20"/>
      <c r="EI1559" s="15"/>
      <c r="EJ1559" s="20"/>
      <c r="EK1559" s="15"/>
      <c r="EL1559" s="20"/>
      <c r="EM1559" s="15"/>
      <c r="EN1559" s="20"/>
      <c r="EO1559" s="15"/>
      <c r="EP1559" s="20"/>
      <c r="EQ1559" s="15"/>
      <c r="ER1559" s="20"/>
      <c r="ES1559" s="15"/>
      <c r="ET1559" s="20"/>
      <c r="EU1559" s="15"/>
      <c r="EV1559" s="20"/>
      <c r="EW1559" s="15"/>
      <c r="EX1559" s="20"/>
      <c r="EY1559" s="15"/>
      <c r="EZ1559" s="20"/>
      <c r="FA1559" s="15"/>
      <c r="FB1559" s="20"/>
      <c r="FC1559" s="15"/>
      <c r="FD1559" s="20"/>
      <c r="FE1559" s="15">
        <v>29</v>
      </c>
      <c r="FF1559" s="20" t="s">
        <v>168</v>
      </c>
      <c r="FG1559" s="15"/>
      <c r="FH1559" s="20"/>
      <c r="FI1559" s="15"/>
      <c r="FJ1559" s="20"/>
      <c r="FK1559" s="15"/>
      <c r="FL1559" s="20"/>
      <c r="FM1559" s="15"/>
      <c r="FN1559" s="20"/>
      <c r="FO1559" s="15"/>
      <c r="FP1559" s="20"/>
      <c r="FQ1559" s="15"/>
      <c r="FR1559" s="20"/>
      <c r="FS1559" s="15"/>
      <c r="FT1559" s="20"/>
      <c r="FU1559" s="15"/>
      <c r="FV1559" s="20"/>
      <c r="FW1559" s="15"/>
      <c r="FX1559" s="20"/>
      <c r="FY1559" s="15"/>
      <c r="FZ1559" s="20"/>
      <c r="GA1559" s="15"/>
      <c r="GB1559" s="20"/>
      <c r="GC1559" s="15"/>
      <c r="GD1559" s="20"/>
      <c r="GE1559" s="15"/>
      <c r="GF1559" s="20"/>
      <c r="GG1559" s="170"/>
    </row>
    <row r="1560" spans="1:189" s="2" customFormat="1" ht="15" customHeight="1" x14ac:dyDescent="0.3">
      <c r="A1560" s="17" t="s">
        <v>2903</v>
      </c>
      <c r="B1560" s="17" t="s">
        <v>140</v>
      </c>
      <c r="C1560" s="17" t="s">
        <v>860</v>
      </c>
      <c r="D1560" s="17" t="s">
        <v>3368</v>
      </c>
      <c r="E1560" s="15" t="str">
        <f t="shared" si="308"/>
        <v>Sophie Dai</v>
      </c>
      <c r="F1560" s="17" t="s">
        <v>128</v>
      </c>
      <c r="G1560" s="17">
        <v>999923121</v>
      </c>
      <c r="H1560" s="15">
        <f t="shared" si="309"/>
        <v>38</v>
      </c>
      <c r="I1560" s="15"/>
      <c r="J1560" s="15"/>
      <c r="K1560" s="16"/>
      <c r="L1560" s="15"/>
      <c r="M1560" s="15"/>
      <c r="N1560" s="15"/>
      <c r="O1560" s="15">
        <f t="shared" si="304"/>
        <v>0</v>
      </c>
      <c r="P1560" s="15">
        <v>0</v>
      </c>
      <c r="Q1560" s="15">
        <f t="shared" si="305"/>
        <v>0</v>
      </c>
      <c r="R1560" s="15">
        <v>0</v>
      </c>
      <c r="S1560" s="15">
        <v>0</v>
      </c>
      <c r="T1560" s="15">
        <f t="shared" si="306"/>
        <v>0</v>
      </c>
      <c r="U1560" s="15">
        <f t="shared" si="307"/>
        <v>0</v>
      </c>
      <c r="V1560" s="15"/>
      <c r="W1560" s="15"/>
      <c r="X1560" s="15"/>
      <c r="Y1560" s="15"/>
      <c r="Z1560" s="16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>
        <f t="shared" si="310"/>
        <v>38</v>
      </c>
      <c r="CT1560" s="15">
        <f t="shared" si="311"/>
        <v>0</v>
      </c>
      <c r="CU1560" s="15">
        <f t="shared" si="312"/>
        <v>0</v>
      </c>
      <c r="CV1560" s="15">
        <f t="shared" si="313"/>
        <v>0</v>
      </c>
      <c r="CW1560" s="15"/>
      <c r="CX1560" s="15"/>
      <c r="CY1560" s="15">
        <f t="shared" si="314"/>
        <v>0</v>
      </c>
      <c r="CZ1560" s="15">
        <f>GG1560</f>
        <v>0</v>
      </c>
      <c r="DA1560" s="16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20"/>
      <c r="DY1560" s="15"/>
      <c r="DZ1560" s="20"/>
      <c r="EA1560" s="15"/>
      <c r="EB1560" s="20"/>
      <c r="EC1560" s="15"/>
      <c r="ED1560" s="20"/>
      <c r="EE1560" s="15"/>
      <c r="EF1560" s="20"/>
      <c r="EG1560" s="15"/>
      <c r="EH1560" s="20"/>
      <c r="EI1560" s="15"/>
      <c r="EJ1560" s="20"/>
      <c r="EK1560" s="15"/>
      <c r="EL1560" s="20"/>
      <c r="EM1560" s="15"/>
      <c r="EN1560" s="20"/>
      <c r="EO1560" s="15"/>
      <c r="EP1560" s="20"/>
      <c r="EQ1560" s="15"/>
      <c r="ER1560" s="20"/>
      <c r="ES1560" s="15"/>
      <c r="ET1560" s="20"/>
      <c r="EU1560" s="15"/>
      <c r="EV1560" s="20"/>
      <c r="EW1560" s="15"/>
      <c r="EX1560" s="20"/>
      <c r="EY1560" s="15"/>
      <c r="EZ1560" s="20"/>
      <c r="FA1560" s="15"/>
      <c r="FB1560" s="20"/>
      <c r="FC1560" s="15"/>
      <c r="FD1560" s="20"/>
      <c r="FE1560" s="15">
        <v>38</v>
      </c>
      <c r="FF1560" s="20" t="s">
        <v>129</v>
      </c>
      <c r="FG1560" s="15"/>
      <c r="FH1560" s="20"/>
      <c r="FI1560" s="15"/>
      <c r="FJ1560" s="20"/>
      <c r="FK1560" s="15"/>
      <c r="FL1560" s="20"/>
      <c r="FM1560" s="15"/>
      <c r="FN1560" s="20"/>
      <c r="FO1560" s="15"/>
      <c r="FP1560" s="20"/>
      <c r="FQ1560" s="15"/>
      <c r="FR1560" s="20"/>
      <c r="FS1560" s="15"/>
      <c r="FT1560" s="20"/>
      <c r="FU1560" s="15"/>
      <c r="FV1560" s="20"/>
      <c r="FW1560" s="15"/>
      <c r="FX1560" s="20"/>
      <c r="FY1560" s="15"/>
      <c r="FZ1560" s="20"/>
      <c r="GA1560" s="15"/>
      <c r="GB1560" s="20"/>
      <c r="GC1560" s="15"/>
      <c r="GD1560" s="20"/>
      <c r="GE1560" s="15"/>
      <c r="GF1560" s="20"/>
      <c r="GG1560" s="170"/>
    </row>
    <row r="1561" spans="1:189" s="2" customFormat="1" ht="15" customHeight="1" x14ac:dyDescent="0.3">
      <c r="A1561" s="15" t="s">
        <v>2903</v>
      </c>
      <c r="B1561" s="15" t="s">
        <v>126</v>
      </c>
      <c r="C1561" s="15" t="s">
        <v>835</v>
      </c>
      <c r="D1561" s="15" t="s">
        <v>836</v>
      </c>
      <c r="E1561" s="15" t="str">
        <f t="shared" si="308"/>
        <v>Ayan Goel</v>
      </c>
      <c r="F1561" s="15" t="s">
        <v>135</v>
      </c>
      <c r="G1561" s="15">
        <v>999923138</v>
      </c>
      <c r="H1561" s="15">
        <f t="shared" si="309"/>
        <v>236</v>
      </c>
      <c r="I1561" s="17"/>
      <c r="J1561" s="17"/>
      <c r="K1561" s="21"/>
      <c r="L1561" s="15"/>
      <c r="M1561" s="15"/>
      <c r="N1561" s="15"/>
      <c r="O1561" s="15">
        <f t="shared" si="304"/>
        <v>0</v>
      </c>
      <c r="P1561" s="15">
        <v>0</v>
      </c>
      <c r="Q1561" s="15">
        <f t="shared" si="305"/>
        <v>1</v>
      </c>
      <c r="R1561" s="15">
        <v>0</v>
      </c>
      <c r="S1561" s="15">
        <v>0</v>
      </c>
      <c r="T1561" s="15">
        <f t="shared" si="306"/>
        <v>38</v>
      </c>
      <c r="U1561" s="15">
        <f t="shared" si="307"/>
        <v>0</v>
      </c>
      <c r="V1561" s="15"/>
      <c r="W1561" s="15"/>
      <c r="X1561" s="15"/>
      <c r="Y1561" s="15"/>
      <c r="Z1561" s="21"/>
      <c r="AA1561" s="17"/>
      <c r="AB1561" s="17"/>
      <c r="AC1561" s="17"/>
      <c r="AD1561" s="17"/>
      <c r="AE1561" s="17"/>
      <c r="AF1561" s="24"/>
      <c r="AG1561" s="17"/>
      <c r="AH1561" s="24"/>
      <c r="AI1561" s="17"/>
      <c r="AJ1561" s="24"/>
      <c r="AK1561" s="17"/>
      <c r="AL1561" s="24"/>
      <c r="AM1561" s="17"/>
      <c r="AN1561" s="24"/>
      <c r="AO1561" s="17"/>
      <c r="AP1561" s="24"/>
      <c r="AQ1561" s="17"/>
      <c r="AR1561" s="24"/>
      <c r="AS1561" s="17"/>
      <c r="AT1561" s="24"/>
      <c r="AU1561" s="17"/>
      <c r="AV1561" s="24"/>
      <c r="AW1561" s="17"/>
      <c r="AX1561" s="24"/>
      <c r="AY1561" s="17"/>
      <c r="AZ1561" s="17"/>
      <c r="BA1561" s="17"/>
      <c r="BB1561" s="24"/>
      <c r="BC1561" s="17"/>
      <c r="BD1561" s="24"/>
      <c r="BE1561" s="17"/>
      <c r="BF1561" s="24"/>
      <c r="BG1561" s="17"/>
      <c r="BH1561" s="24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24"/>
      <c r="CQ1561" s="17"/>
      <c r="CR1561" s="24"/>
      <c r="CS1561" s="15">
        <f t="shared" si="310"/>
        <v>0</v>
      </c>
      <c r="CT1561" s="15">
        <f t="shared" si="311"/>
        <v>154</v>
      </c>
      <c r="CU1561" s="15">
        <f t="shared" si="312"/>
        <v>2</v>
      </c>
      <c r="CV1561" s="15">
        <f t="shared" si="313"/>
        <v>44</v>
      </c>
      <c r="CW1561" s="15"/>
      <c r="CX1561" s="15"/>
      <c r="CY1561" s="15">
        <f t="shared" si="314"/>
        <v>0</v>
      </c>
      <c r="CZ1561" s="15">
        <f>GG1561</f>
        <v>0</v>
      </c>
      <c r="DA1561" s="20"/>
      <c r="DB1561" s="17"/>
      <c r="DC1561" s="15"/>
      <c r="DD1561" s="15"/>
      <c r="DE1561" s="15"/>
      <c r="DF1561" s="15"/>
      <c r="DG1561" s="15"/>
      <c r="DH1561" s="15"/>
      <c r="DI1561" s="15">
        <v>54</v>
      </c>
      <c r="DJ1561" s="15"/>
      <c r="DK1561" s="15"/>
      <c r="DL1561" s="15"/>
      <c r="DM1561" s="15"/>
      <c r="DN1561" s="15"/>
      <c r="DO1561" s="15"/>
      <c r="DP1561" s="17"/>
      <c r="DQ1561" s="15"/>
      <c r="DR1561" s="15"/>
      <c r="DS1561" s="15"/>
      <c r="DT1561" s="15"/>
      <c r="DU1561" s="15"/>
      <c r="DV1561" s="15"/>
      <c r="DW1561" s="15">
        <v>33</v>
      </c>
      <c r="DX1561" s="20">
        <v>17</v>
      </c>
      <c r="DY1561" s="15"/>
      <c r="DZ1561" s="20"/>
      <c r="EA1561" s="15"/>
      <c r="EB1561" s="20"/>
      <c r="EC1561" s="15">
        <v>38</v>
      </c>
      <c r="ED1561" s="20">
        <v>17</v>
      </c>
      <c r="EE1561" s="15"/>
      <c r="EF1561" s="20"/>
      <c r="EG1561" s="15"/>
      <c r="EH1561" s="20"/>
      <c r="EI1561" s="15"/>
      <c r="EJ1561" s="20"/>
      <c r="EK1561" s="15"/>
      <c r="EL1561" s="20"/>
      <c r="EM1561" s="15"/>
      <c r="EN1561" s="20"/>
      <c r="EO1561" s="15"/>
      <c r="EP1561" s="20"/>
      <c r="EQ1561" s="15"/>
      <c r="ER1561" s="20"/>
      <c r="ES1561" s="15"/>
      <c r="ET1561" s="20"/>
      <c r="EU1561" s="15">
        <v>58</v>
      </c>
      <c r="EV1561" s="20">
        <v>6</v>
      </c>
      <c r="EW1561" s="15"/>
      <c r="EX1561" s="20"/>
      <c r="EY1561" s="15"/>
      <c r="EZ1561" s="20"/>
      <c r="FA1561" s="15"/>
      <c r="FB1561" s="20"/>
      <c r="FC1561" s="15"/>
      <c r="FD1561" s="20"/>
      <c r="FE1561" s="15"/>
      <c r="FF1561" s="20"/>
      <c r="FG1561" s="15"/>
      <c r="FH1561" s="20"/>
      <c r="FI1561" s="15"/>
      <c r="FJ1561" s="20"/>
      <c r="FK1561" s="15"/>
      <c r="FL1561" s="20"/>
      <c r="FM1561" s="15"/>
      <c r="FN1561" s="20"/>
      <c r="FO1561" s="15">
        <v>38</v>
      </c>
      <c r="FP1561" s="20"/>
      <c r="FQ1561" s="15"/>
      <c r="FR1561" s="20"/>
      <c r="FS1561" s="15">
        <v>58</v>
      </c>
      <c r="FT1561" s="20">
        <v>6</v>
      </c>
      <c r="FU1561" s="15"/>
      <c r="FV1561" s="20"/>
      <c r="FW1561" s="15"/>
      <c r="FX1561" s="20"/>
      <c r="FY1561" s="15"/>
      <c r="FZ1561" s="20"/>
      <c r="GA1561" s="15"/>
      <c r="GB1561" s="20"/>
      <c r="GC1561" s="15"/>
      <c r="GD1561" s="20"/>
      <c r="GE1561" s="15">
        <v>44</v>
      </c>
      <c r="GF1561" s="20">
        <v>9</v>
      </c>
      <c r="GG1561" s="170"/>
    </row>
    <row r="1562" spans="1:189" s="2" customFormat="1" ht="15" customHeight="1" x14ac:dyDescent="0.3">
      <c r="A1562" s="15" t="s">
        <v>146</v>
      </c>
      <c r="B1562" s="15" t="s">
        <v>142</v>
      </c>
      <c r="C1562" s="15" t="s">
        <v>908</v>
      </c>
      <c r="D1562" s="15" t="s">
        <v>904</v>
      </c>
      <c r="E1562" s="15" t="str">
        <f t="shared" si="308"/>
        <v>Gio Han</v>
      </c>
      <c r="F1562" s="15" t="s">
        <v>135</v>
      </c>
      <c r="G1562" s="15">
        <v>999923149</v>
      </c>
      <c r="H1562" s="15">
        <f t="shared" si="309"/>
        <v>138</v>
      </c>
      <c r="I1562" s="17"/>
      <c r="J1562" s="17"/>
      <c r="K1562" s="21"/>
      <c r="L1562" s="15"/>
      <c r="M1562" s="15"/>
      <c r="N1562" s="15"/>
      <c r="O1562" s="15">
        <f t="shared" si="304"/>
        <v>0</v>
      </c>
      <c r="P1562" s="15">
        <v>0</v>
      </c>
      <c r="Q1562" s="15">
        <f t="shared" si="305"/>
        <v>0</v>
      </c>
      <c r="R1562" s="15">
        <v>0</v>
      </c>
      <c r="S1562" s="15">
        <v>0</v>
      </c>
      <c r="T1562" s="15">
        <f t="shared" si="306"/>
        <v>48</v>
      </c>
      <c r="U1562" s="15">
        <f t="shared" si="307"/>
        <v>0</v>
      </c>
      <c r="V1562" s="15"/>
      <c r="W1562" s="15"/>
      <c r="X1562" s="15"/>
      <c r="Y1562" s="15"/>
      <c r="Z1562" s="21"/>
      <c r="AA1562" s="17"/>
      <c r="AB1562" s="17"/>
      <c r="AC1562" s="17"/>
      <c r="AD1562" s="17"/>
      <c r="AE1562" s="17"/>
      <c r="AF1562" s="24"/>
      <c r="AG1562" s="17"/>
      <c r="AH1562" s="24"/>
      <c r="AI1562" s="17"/>
      <c r="AJ1562" s="24"/>
      <c r="AK1562" s="17"/>
      <c r="AL1562" s="24"/>
      <c r="AM1562" s="17"/>
      <c r="AN1562" s="24"/>
      <c r="AO1562" s="17"/>
      <c r="AP1562" s="24"/>
      <c r="AQ1562" s="17"/>
      <c r="AR1562" s="24"/>
      <c r="AS1562" s="17"/>
      <c r="AT1562" s="24"/>
      <c r="AU1562" s="17"/>
      <c r="AV1562" s="24"/>
      <c r="AW1562" s="17"/>
      <c r="AX1562" s="24"/>
      <c r="AY1562" s="17"/>
      <c r="AZ1562" s="17"/>
      <c r="BA1562" s="17"/>
      <c r="BB1562" s="24"/>
      <c r="BC1562" s="17"/>
      <c r="BD1562" s="24"/>
      <c r="BE1562" s="17"/>
      <c r="BF1562" s="24"/>
      <c r="BG1562" s="17"/>
      <c r="BH1562" s="24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24"/>
      <c r="CQ1562" s="17"/>
      <c r="CR1562" s="24"/>
      <c r="CS1562" s="15">
        <f t="shared" si="310"/>
        <v>0</v>
      </c>
      <c r="CT1562" s="15">
        <f t="shared" si="311"/>
        <v>90</v>
      </c>
      <c r="CU1562" s="15">
        <f t="shared" si="312"/>
        <v>1</v>
      </c>
      <c r="CV1562" s="15">
        <f t="shared" si="313"/>
        <v>0</v>
      </c>
      <c r="CW1562" s="15"/>
      <c r="CX1562" s="15"/>
      <c r="CY1562" s="15">
        <f t="shared" si="314"/>
        <v>0</v>
      </c>
      <c r="CZ1562" s="15">
        <f>GG1562</f>
        <v>0</v>
      </c>
      <c r="DA1562" s="20"/>
      <c r="DB1562" s="17"/>
      <c r="DC1562" s="15"/>
      <c r="DD1562" s="15"/>
      <c r="DE1562" s="15"/>
      <c r="DF1562" s="15"/>
      <c r="DG1562" s="15"/>
      <c r="DH1562" s="15">
        <v>30</v>
      </c>
      <c r="DI1562" s="15"/>
      <c r="DJ1562" s="15"/>
      <c r="DK1562" s="15"/>
      <c r="DL1562" s="15"/>
      <c r="DM1562" s="15"/>
      <c r="DN1562" s="15"/>
      <c r="DO1562" s="15"/>
      <c r="DP1562" s="17"/>
      <c r="DQ1562" s="15"/>
      <c r="DR1562" s="15"/>
      <c r="DS1562" s="15"/>
      <c r="DT1562" s="15"/>
      <c r="DU1562" s="15"/>
      <c r="DV1562" s="15"/>
      <c r="DW1562" s="15"/>
      <c r="DX1562" s="20"/>
      <c r="DY1562" s="15"/>
      <c r="DZ1562" s="20"/>
      <c r="EA1562" s="15"/>
      <c r="EB1562" s="20"/>
      <c r="EC1562" s="15">
        <v>48</v>
      </c>
      <c r="ED1562" s="20">
        <v>2</v>
      </c>
      <c r="EE1562" s="15"/>
      <c r="EF1562" s="20"/>
      <c r="EG1562" s="15"/>
      <c r="EH1562" s="20"/>
      <c r="EI1562" s="15"/>
      <c r="EJ1562" s="20"/>
      <c r="EK1562" s="15"/>
      <c r="EL1562" s="20"/>
      <c r="EM1562" s="15"/>
      <c r="EN1562" s="20"/>
      <c r="EO1562" s="15"/>
      <c r="EP1562" s="20"/>
      <c r="EQ1562" s="15"/>
      <c r="ER1562" s="20"/>
      <c r="ES1562" s="15"/>
      <c r="ET1562" s="20"/>
      <c r="EU1562" s="15"/>
      <c r="EV1562" s="20"/>
      <c r="EW1562" s="15"/>
      <c r="EX1562" s="20"/>
      <c r="EY1562" s="15">
        <v>90</v>
      </c>
      <c r="EZ1562" s="20">
        <v>2</v>
      </c>
      <c r="FA1562" s="15"/>
      <c r="FB1562" s="20"/>
      <c r="FC1562" s="15"/>
      <c r="FD1562" s="20"/>
      <c r="FE1562" s="15"/>
      <c r="FF1562" s="20"/>
      <c r="FG1562" s="15"/>
      <c r="FH1562" s="20"/>
      <c r="FI1562" s="15"/>
      <c r="FJ1562" s="20"/>
      <c r="FK1562" s="15"/>
      <c r="FL1562" s="20"/>
      <c r="FM1562" s="15"/>
      <c r="FN1562" s="20"/>
      <c r="FO1562" s="15"/>
      <c r="FP1562" s="20"/>
      <c r="FQ1562" s="15"/>
      <c r="FR1562" s="20"/>
      <c r="FS1562" s="15"/>
      <c r="FT1562" s="20"/>
      <c r="FU1562" s="15"/>
      <c r="FV1562" s="20"/>
      <c r="FW1562" s="15"/>
      <c r="FX1562" s="20"/>
      <c r="FY1562" s="15"/>
      <c r="FZ1562" s="20"/>
      <c r="GA1562" s="15"/>
      <c r="GB1562" s="20"/>
      <c r="GC1562" s="15"/>
      <c r="GD1562" s="20"/>
      <c r="GE1562" s="15"/>
      <c r="GF1562" s="20"/>
      <c r="GG1562" s="170"/>
    </row>
    <row r="1563" spans="1:189" s="2" customFormat="1" ht="15" customHeight="1" x14ac:dyDescent="0.3">
      <c r="A1563" s="15" t="s">
        <v>146</v>
      </c>
      <c r="B1563" s="15" t="s">
        <v>142</v>
      </c>
      <c r="C1563" s="15" t="s">
        <v>838</v>
      </c>
      <c r="D1563" s="15" t="s">
        <v>839</v>
      </c>
      <c r="E1563" s="15" t="str">
        <f t="shared" si="308"/>
        <v>Alexis Goff</v>
      </c>
      <c r="F1563" s="15" t="s">
        <v>128</v>
      </c>
      <c r="G1563" s="15">
        <v>999923152</v>
      </c>
      <c r="H1563" s="15">
        <f t="shared" si="309"/>
        <v>96.8</v>
      </c>
      <c r="I1563" s="17"/>
      <c r="J1563" s="17"/>
      <c r="K1563" s="21"/>
      <c r="L1563" s="15"/>
      <c r="M1563" s="15"/>
      <c r="N1563" s="15"/>
      <c r="O1563" s="15">
        <f t="shared" si="304"/>
        <v>0</v>
      </c>
      <c r="P1563" s="15">
        <v>0</v>
      </c>
      <c r="Q1563" s="15">
        <f t="shared" si="305"/>
        <v>0</v>
      </c>
      <c r="R1563" s="15">
        <v>0</v>
      </c>
      <c r="S1563" s="15">
        <v>0</v>
      </c>
      <c r="T1563" s="15">
        <f t="shared" si="306"/>
        <v>28.8</v>
      </c>
      <c r="U1563" s="15">
        <f t="shared" si="307"/>
        <v>0</v>
      </c>
      <c r="V1563" s="15"/>
      <c r="W1563" s="15"/>
      <c r="X1563" s="15"/>
      <c r="Y1563" s="15"/>
      <c r="Z1563" s="21"/>
      <c r="AA1563" s="17"/>
      <c r="AB1563" s="17"/>
      <c r="AC1563" s="17"/>
      <c r="AD1563" s="17"/>
      <c r="AE1563" s="17"/>
      <c r="AF1563" s="24"/>
      <c r="AG1563" s="17"/>
      <c r="AH1563" s="24"/>
      <c r="AI1563" s="17"/>
      <c r="AJ1563" s="24"/>
      <c r="AK1563" s="17"/>
      <c r="AL1563" s="24"/>
      <c r="AM1563" s="17"/>
      <c r="AN1563" s="24"/>
      <c r="AO1563" s="17"/>
      <c r="AP1563" s="24"/>
      <c r="AQ1563" s="17"/>
      <c r="AR1563" s="24"/>
      <c r="AS1563" s="17"/>
      <c r="AT1563" s="24"/>
      <c r="AU1563" s="17"/>
      <c r="AV1563" s="24"/>
      <c r="AW1563" s="17"/>
      <c r="AX1563" s="24"/>
      <c r="AY1563" s="17"/>
      <c r="AZ1563" s="17"/>
      <c r="BA1563" s="17"/>
      <c r="BB1563" s="24"/>
      <c r="BC1563" s="17"/>
      <c r="BD1563" s="24"/>
      <c r="BE1563" s="17"/>
      <c r="BF1563" s="24"/>
      <c r="BG1563" s="17"/>
      <c r="BH1563" s="24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24"/>
      <c r="CQ1563" s="17"/>
      <c r="CR1563" s="24"/>
      <c r="CS1563" s="15">
        <f t="shared" si="310"/>
        <v>0</v>
      </c>
      <c r="CT1563" s="15">
        <f t="shared" si="311"/>
        <v>68</v>
      </c>
      <c r="CU1563" s="15">
        <f t="shared" si="312"/>
        <v>1</v>
      </c>
      <c r="CV1563" s="15">
        <f t="shared" si="313"/>
        <v>0</v>
      </c>
      <c r="CW1563" s="15"/>
      <c r="CX1563" s="15"/>
      <c r="CY1563" s="15">
        <f t="shared" si="314"/>
        <v>0</v>
      </c>
      <c r="CZ1563" s="15">
        <f>GG1563</f>
        <v>0</v>
      </c>
      <c r="DA1563" s="20"/>
      <c r="DB1563" s="17"/>
      <c r="DC1563" s="15"/>
      <c r="DD1563" s="15"/>
      <c r="DE1563" s="15"/>
      <c r="DF1563" s="15"/>
      <c r="DG1563" s="15"/>
      <c r="DH1563" s="15">
        <v>60</v>
      </c>
      <c r="DI1563" s="15"/>
      <c r="DJ1563" s="15"/>
      <c r="DK1563" s="15"/>
      <c r="DL1563" s="15"/>
      <c r="DM1563" s="15"/>
      <c r="DN1563" s="15"/>
      <c r="DO1563" s="15"/>
      <c r="DP1563" s="17"/>
      <c r="DQ1563" s="15"/>
      <c r="DR1563" s="15"/>
      <c r="DS1563" s="15"/>
      <c r="DT1563" s="15"/>
      <c r="DU1563" s="15"/>
      <c r="DV1563" s="15"/>
      <c r="DW1563" s="15"/>
      <c r="DX1563" s="20"/>
      <c r="DY1563" s="15"/>
      <c r="DZ1563" s="20"/>
      <c r="EA1563" s="15"/>
      <c r="EB1563" s="20"/>
      <c r="EC1563" s="15">
        <v>28.8</v>
      </c>
      <c r="ED1563" s="20">
        <v>7</v>
      </c>
      <c r="EE1563" s="15"/>
      <c r="EF1563" s="20"/>
      <c r="EG1563" s="15"/>
      <c r="EH1563" s="20"/>
      <c r="EI1563" s="15"/>
      <c r="EJ1563" s="20"/>
      <c r="EK1563" s="15"/>
      <c r="EL1563" s="20"/>
      <c r="EM1563" s="15"/>
      <c r="EN1563" s="20"/>
      <c r="EO1563" s="15"/>
      <c r="EP1563" s="20"/>
      <c r="EQ1563" s="15"/>
      <c r="ER1563" s="20"/>
      <c r="ES1563" s="15"/>
      <c r="ET1563" s="20"/>
      <c r="EU1563" s="15"/>
      <c r="EV1563" s="20"/>
      <c r="EW1563" s="15"/>
      <c r="EX1563" s="20"/>
      <c r="EY1563" s="15">
        <v>68</v>
      </c>
      <c r="EZ1563" s="20">
        <v>3</v>
      </c>
      <c r="FA1563" s="15"/>
      <c r="FB1563" s="20"/>
      <c r="FC1563" s="15"/>
      <c r="FD1563" s="20"/>
      <c r="FE1563" s="15"/>
      <c r="FF1563" s="20"/>
      <c r="FG1563" s="15"/>
      <c r="FH1563" s="20"/>
      <c r="FI1563" s="15"/>
      <c r="FJ1563" s="20"/>
      <c r="FK1563" s="15"/>
      <c r="FL1563" s="20"/>
      <c r="FM1563" s="15"/>
      <c r="FN1563" s="20"/>
      <c r="FO1563" s="15"/>
      <c r="FP1563" s="20"/>
      <c r="FQ1563" s="15"/>
      <c r="FR1563" s="20"/>
      <c r="FS1563" s="15"/>
      <c r="FT1563" s="20"/>
      <c r="FU1563" s="15"/>
      <c r="FV1563" s="20"/>
      <c r="FW1563" s="15"/>
      <c r="FX1563" s="20"/>
      <c r="FY1563" s="15"/>
      <c r="FZ1563" s="20"/>
      <c r="GA1563" s="15"/>
      <c r="GB1563" s="20"/>
      <c r="GC1563" s="15"/>
      <c r="GD1563" s="20"/>
      <c r="GE1563" s="15"/>
      <c r="GF1563" s="20"/>
      <c r="GG1563" s="170"/>
    </row>
    <row r="1564" spans="1:189" s="2" customFormat="1" ht="15" customHeight="1" x14ac:dyDescent="0.3">
      <c r="A1564" s="15" t="s">
        <v>133</v>
      </c>
      <c r="B1564" s="15" t="s">
        <v>142</v>
      </c>
      <c r="C1564" s="15" t="s">
        <v>545</v>
      </c>
      <c r="D1564" s="15" t="s">
        <v>540</v>
      </c>
      <c r="E1564" s="15" t="str">
        <f t="shared" si="308"/>
        <v>Jiwon Choi</v>
      </c>
      <c r="F1564" s="15" t="s">
        <v>135</v>
      </c>
      <c r="G1564" s="15">
        <v>999923153</v>
      </c>
      <c r="H1564" s="15">
        <f t="shared" si="309"/>
        <v>120</v>
      </c>
      <c r="I1564" s="15"/>
      <c r="J1564" s="15"/>
      <c r="K1564" s="16"/>
      <c r="L1564" s="15"/>
      <c r="M1564" s="15"/>
      <c r="N1564" s="15"/>
      <c r="O1564" s="15">
        <f t="shared" si="304"/>
        <v>0</v>
      </c>
      <c r="P1564" s="15">
        <v>0</v>
      </c>
      <c r="Q1564" s="15">
        <f t="shared" si="305"/>
        <v>0</v>
      </c>
      <c r="R1564" s="15">
        <v>0</v>
      </c>
      <c r="S1564" s="15">
        <v>0</v>
      </c>
      <c r="T1564" s="15">
        <f t="shared" si="306"/>
        <v>0</v>
      </c>
      <c r="U1564" s="15">
        <f t="shared" si="307"/>
        <v>0</v>
      </c>
      <c r="V1564" s="15"/>
      <c r="W1564" s="15"/>
      <c r="X1564" s="15"/>
      <c r="Y1564" s="15"/>
      <c r="Z1564" s="16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>
        <f t="shared" si="310"/>
        <v>0</v>
      </c>
      <c r="CT1564" s="15">
        <f t="shared" si="311"/>
        <v>120</v>
      </c>
      <c r="CU1564" s="15">
        <f t="shared" si="312"/>
        <v>1</v>
      </c>
      <c r="CV1564" s="15">
        <f t="shared" si="313"/>
        <v>0</v>
      </c>
      <c r="CW1564" s="15"/>
      <c r="CX1564" s="15"/>
      <c r="CY1564" s="15">
        <f t="shared" si="314"/>
        <v>0</v>
      </c>
      <c r="CZ1564" s="15">
        <f>GG1564</f>
        <v>0</v>
      </c>
      <c r="DA1564" s="16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20"/>
      <c r="DY1564" s="15"/>
      <c r="DZ1564" s="20"/>
      <c r="EA1564" s="15"/>
      <c r="EB1564" s="20"/>
      <c r="EC1564" s="15"/>
      <c r="ED1564" s="20"/>
      <c r="EE1564" s="15"/>
      <c r="EF1564" s="20"/>
      <c r="EG1564" s="15"/>
      <c r="EH1564" s="20"/>
      <c r="EI1564" s="15"/>
      <c r="EJ1564" s="20"/>
      <c r="EK1564" s="15"/>
      <c r="EL1564" s="20"/>
      <c r="EM1564" s="15"/>
      <c r="EN1564" s="20"/>
      <c r="EO1564" s="15"/>
      <c r="EP1564" s="20"/>
      <c r="EQ1564" s="15"/>
      <c r="ER1564" s="20"/>
      <c r="ES1564" s="15"/>
      <c r="ET1564" s="20"/>
      <c r="EU1564" s="15"/>
      <c r="EV1564" s="20"/>
      <c r="EW1564" s="15"/>
      <c r="EX1564" s="20"/>
      <c r="EY1564" s="15">
        <v>120</v>
      </c>
      <c r="EZ1564" s="20">
        <v>1</v>
      </c>
      <c r="FA1564" s="15"/>
      <c r="FB1564" s="20"/>
      <c r="FC1564" s="15"/>
      <c r="FD1564" s="20"/>
      <c r="FE1564" s="15"/>
      <c r="FF1564" s="20"/>
      <c r="FG1564" s="15"/>
      <c r="FH1564" s="20"/>
      <c r="FI1564" s="15"/>
      <c r="FJ1564" s="20"/>
      <c r="FK1564" s="15"/>
      <c r="FL1564" s="20"/>
      <c r="FM1564" s="15"/>
      <c r="FN1564" s="20"/>
      <c r="FO1564" s="15"/>
      <c r="FP1564" s="20"/>
      <c r="FQ1564" s="15"/>
      <c r="FR1564" s="20"/>
      <c r="FS1564" s="15"/>
      <c r="FT1564" s="20"/>
      <c r="FU1564" s="15"/>
      <c r="FV1564" s="20"/>
      <c r="FW1564" s="15"/>
      <c r="FX1564" s="20"/>
      <c r="FY1564" s="15"/>
      <c r="FZ1564" s="20"/>
      <c r="GA1564" s="15"/>
      <c r="GB1564" s="20"/>
      <c r="GC1564" s="15"/>
      <c r="GD1564" s="20"/>
      <c r="GE1564" s="15"/>
      <c r="GF1564" s="20"/>
      <c r="GG1564" s="170"/>
    </row>
    <row r="1565" spans="1:189" s="2" customFormat="1" ht="15" customHeight="1" x14ac:dyDescent="0.3">
      <c r="A1565" s="15" t="s">
        <v>130</v>
      </c>
      <c r="B1565" s="15" t="s">
        <v>142</v>
      </c>
      <c r="C1565" s="17" t="s">
        <v>298</v>
      </c>
      <c r="D1565" s="17" t="s">
        <v>1532</v>
      </c>
      <c r="E1565" s="15" t="str">
        <f t="shared" si="308"/>
        <v>Caleb Park</v>
      </c>
      <c r="F1565" s="17" t="s">
        <v>135</v>
      </c>
      <c r="G1565" s="15">
        <v>999923167</v>
      </c>
      <c r="H1565" s="15">
        <f t="shared" si="309"/>
        <v>180.6</v>
      </c>
      <c r="I1565" s="15"/>
      <c r="J1565" s="17">
        <f>(O1565+P1565+R1565+S1565+T1565+U1565)/2</f>
        <v>32.1</v>
      </c>
      <c r="K1565" s="16"/>
      <c r="L1565" s="15"/>
      <c r="M1565" s="15"/>
      <c r="N1565" s="15"/>
      <c r="O1565" s="15">
        <f t="shared" si="304"/>
        <v>45</v>
      </c>
      <c r="P1565" s="15">
        <v>0</v>
      </c>
      <c r="Q1565" s="15">
        <f t="shared" si="305"/>
        <v>0</v>
      </c>
      <c r="R1565" s="15">
        <v>0</v>
      </c>
      <c r="S1565" s="15">
        <v>0</v>
      </c>
      <c r="T1565" s="15">
        <f t="shared" si="306"/>
        <v>19.2</v>
      </c>
      <c r="U1565" s="15">
        <f t="shared" si="307"/>
        <v>0</v>
      </c>
      <c r="V1565" s="15"/>
      <c r="W1565" s="15"/>
      <c r="X1565" s="15"/>
      <c r="Y1565" s="15"/>
      <c r="Z1565" s="16"/>
      <c r="AA1565" s="15"/>
      <c r="AB1565" s="24"/>
      <c r="AC1565" s="15"/>
      <c r="AD1565" s="15"/>
      <c r="AE1565" s="15"/>
      <c r="AF1565" s="15"/>
      <c r="AG1565" s="15"/>
      <c r="AH1565" s="24"/>
      <c r="AI1565" s="15"/>
      <c r="AJ1565" s="15"/>
      <c r="AK1565" s="15"/>
      <c r="AL1565" s="15"/>
      <c r="AM1565" s="15"/>
      <c r="AN1565" s="24"/>
      <c r="AO1565" s="15"/>
      <c r="AP1565" s="24"/>
      <c r="AQ1565" s="15"/>
      <c r="AR1565" s="24"/>
      <c r="AS1565" s="15"/>
      <c r="AT1565" s="24"/>
      <c r="AU1565" s="15"/>
      <c r="AV1565" s="24"/>
      <c r="AW1565" s="15"/>
      <c r="AX1565" s="24"/>
      <c r="AY1565" s="15"/>
      <c r="AZ1565" s="15"/>
      <c r="BA1565" s="15"/>
      <c r="BB1565" s="15"/>
      <c r="BC1565" s="15"/>
      <c r="BD1565" s="15"/>
      <c r="BE1565" s="15"/>
      <c r="BF1565" s="24"/>
      <c r="BG1565" s="15"/>
      <c r="BH1565" s="24"/>
      <c r="BI1565" s="15"/>
      <c r="BJ1565" s="24"/>
      <c r="BK1565" s="15"/>
      <c r="BL1565" s="24"/>
      <c r="BM1565" s="15"/>
      <c r="BN1565" s="24"/>
      <c r="BO1565" s="15"/>
      <c r="BP1565" s="24"/>
      <c r="BQ1565" s="15"/>
      <c r="BR1565" s="24"/>
      <c r="BS1565" s="15"/>
      <c r="BT1565" s="24"/>
      <c r="BU1565" s="15"/>
      <c r="BV1565" s="24"/>
      <c r="BW1565" s="15"/>
      <c r="BX1565" s="24"/>
      <c r="BY1565" s="15"/>
      <c r="BZ1565" s="24"/>
      <c r="CA1565" s="15"/>
      <c r="CB1565" s="24"/>
      <c r="CC1565" s="15"/>
      <c r="CD1565" s="24"/>
      <c r="CE1565" s="15"/>
      <c r="CF1565" s="24"/>
      <c r="CG1565" s="15"/>
      <c r="CH1565" s="25"/>
      <c r="CI1565" s="15"/>
      <c r="CJ1565" s="25"/>
      <c r="CK1565" s="15"/>
      <c r="CL1565" s="25"/>
      <c r="CM1565" s="15"/>
      <c r="CN1565" s="25"/>
      <c r="CO1565" s="15"/>
      <c r="CP1565" s="25"/>
      <c r="CQ1565" s="15"/>
      <c r="CR1565" s="25"/>
      <c r="CS1565" s="15">
        <f t="shared" si="310"/>
        <v>0</v>
      </c>
      <c r="CT1565" s="15">
        <f t="shared" si="311"/>
        <v>96</v>
      </c>
      <c r="CU1565" s="15">
        <f t="shared" si="312"/>
        <v>2</v>
      </c>
      <c r="CV1565" s="15">
        <f t="shared" si="313"/>
        <v>52.5</v>
      </c>
      <c r="CW1565" s="15"/>
      <c r="CX1565" s="15"/>
      <c r="CY1565" s="15">
        <f t="shared" si="314"/>
        <v>0</v>
      </c>
      <c r="CZ1565" s="15">
        <f>GG1565</f>
        <v>0</v>
      </c>
      <c r="DA1565" s="19"/>
      <c r="DB1565" s="17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7"/>
      <c r="DQ1565" s="15"/>
      <c r="DR1565" s="15"/>
      <c r="DS1565" s="15"/>
      <c r="DT1565" s="15"/>
      <c r="DU1565" s="15"/>
      <c r="DV1565" s="15"/>
      <c r="DW1565" s="15"/>
      <c r="DX1565" s="20"/>
      <c r="DY1565" s="15">
        <f>0.4*79</f>
        <v>31.6</v>
      </c>
      <c r="DZ1565" s="20">
        <v>4</v>
      </c>
      <c r="EA1565" s="15"/>
      <c r="EB1565" s="20"/>
      <c r="EC1565" s="15">
        <v>19.2</v>
      </c>
      <c r="ED1565" s="20">
        <v>2</v>
      </c>
      <c r="EE1565" s="15"/>
      <c r="EF1565" s="20"/>
      <c r="EG1565" s="15"/>
      <c r="EH1565" s="20"/>
      <c r="EI1565" s="15">
        <v>30</v>
      </c>
      <c r="EJ1565" s="20">
        <v>2</v>
      </c>
      <c r="EK1565" s="15"/>
      <c r="EL1565" s="20"/>
      <c r="EM1565" s="15">
        <v>15</v>
      </c>
      <c r="EN1565" s="20">
        <v>2</v>
      </c>
      <c r="EO1565" s="15"/>
      <c r="EP1565" s="20"/>
      <c r="EQ1565" s="15">
        <v>48</v>
      </c>
      <c r="ER1565" s="20">
        <v>1</v>
      </c>
      <c r="ES1565" s="15"/>
      <c r="ET1565" s="20"/>
      <c r="EU1565" s="15"/>
      <c r="EV1565" s="20"/>
      <c r="EW1565" s="15"/>
      <c r="EX1565" s="20"/>
      <c r="EY1565" s="15"/>
      <c r="EZ1565" s="20"/>
      <c r="FA1565" s="15"/>
      <c r="FB1565" s="20"/>
      <c r="FC1565" s="15"/>
      <c r="FD1565" s="20"/>
      <c r="FE1565" s="15"/>
      <c r="FF1565" s="20"/>
      <c r="FG1565" s="15"/>
      <c r="FH1565" s="20"/>
      <c r="FI1565" s="15"/>
      <c r="FJ1565" s="20"/>
      <c r="FK1565" s="15">
        <v>48</v>
      </c>
      <c r="FL1565" s="20">
        <v>1</v>
      </c>
      <c r="FM1565" s="15"/>
      <c r="FN1565" s="20"/>
      <c r="FO1565" s="15"/>
      <c r="FP1565" s="20"/>
      <c r="FQ1565" s="15"/>
      <c r="FR1565" s="20"/>
      <c r="FS1565" s="15"/>
      <c r="FT1565" s="20"/>
      <c r="FU1565" s="15"/>
      <c r="FV1565" s="20"/>
      <c r="FW1565" s="15"/>
      <c r="FX1565" s="20"/>
      <c r="FY1565" s="15"/>
      <c r="FZ1565" s="20"/>
      <c r="GA1565" s="15"/>
      <c r="GB1565" s="20"/>
      <c r="GC1565" s="15">
        <v>52.5</v>
      </c>
      <c r="GD1565" s="20">
        <v>2</v>
      </c>
      <c r="GE1565" s="15"/>
      <c r="GF1565" s="20"/>
      <c r="GG1565" s="170"/>
    </row>
    <row r="1566" spans="1:189" s="2" customFormat="1" ht="15" customHeight="1" x14ac:dyDescent="0.3">
      <c r="A1566" s="15" t="s">
        <v>2903</v>
      </c>
      <c r="B1566" s="15" t="s">
        <v>126</v>
      </c>
      <c r="C1566" s="15" t="s">
        <v>2165</v>
      </c>
      <c r="D1566" s="15" t="s">
        <v>2166</v>
      </c>
      <c r="E1566" s="15" t="str">
        <f t="shared" si="308"/>
        <v>patrick valle</v>
      </c>
      <c r="F1566" s="17" t="s">
        <v>135</v>
      </c>
      <c r="G1566" s="15">
        <v>999923173</v>
      </c>
      <c r="H1566" s="15">
        <f t="shared" si="309"/>
        <v>48</v>
      </c>
      <c r="I1566" s="15"/>
      <c r="J1566" s="17">
        <f>(O1566+P1566+R1566+S1566+T1566+U1566)/2</f>
        <v>0</v>
      </c>
      <c r="K1566" s="16"/>
      <c r="L1566" s="15"/>
      <c r="M1566" s="15"/>
      <c r="N1566" s="15"/>
      <c r="O1566" s="15">
        <f t="shared" si="304"/>
        <v>0</v>
      </c>
      <c r="P1566" s="15">
        <v>0</v>
      </c>
      <c r="Q1566" s="15">
        <f t="shared" si="305"/>
        <v>0</v>
      </c>
      <c r="R1566" s="15">
        <v>0</v>
      </c>
      <c r="S1566" s="15">
        <v>0</v>
      </c>
      <c r="T1566" s="15">
        <f t="shared" si="306"/>
        <v>0</v>
      </c>
      <c r="U1566" s="15">
        <f t="shared" si="307"/>
        <v>0</v>
      </c>
      <c r="V1566" s="15"/>
      <c r="W1566" s="15"/>
      <c r="X1566" s="15"/>
      <c r="Y1566" s="15"/>
      <c r="Z1566" s="16"/>
      <c r="AA1566" s="15"/>
      <c r="AB1566" s="24"/>
      <c r="AC1566" s="15"/>
      <c r="AD1566" s="15"/>
      <c r="AE1566" s="15"/>
      <c r="AF1566" s="15"/>
      <c r="AG1566" s="15"/>
      <c r="AH1566" s="24"/>
      <c r="AI1566" s="15"/>
      <c r="AJ1566" s="15"/>
      <c r="AK1566" s="15"/>
      <c r="AL1566" s="15"/>
      <c r="AM1566" s="15"/>
      <c r="AN1566" s="24"/>
      <c r="AO1566" s="15"/>
      <c r="AP1566" s="24"/>
      <c r="AQ1566" s="15"/>
      <c r="AR1566" s="24"/>
      <c r="AS1566" s="15"/>
      <c r="AT1566" s="24"/>
      <c r="AU1566" s="15"/>
      <c r="AV1566" s="24"/>
      <c r="AW1566" s="15"/>
      <c r="AX1566" s="24"/>
      <c r="AY1566" s="15"/>
      <c r="AZ1566" s="15"/>
      <c r="BA1566" s="15"/>
      <c r="BB1566" s="15"/>
      <c r="BC1566" s="15"/>
      <c r="BD1566" s="15"/>
      <c r="BE1566" s="15"/>
      <c r="BF1566" s="24"/>
      <c r="BG1566" s="15"/>
      <c r="BH1566" s="24"/>
      <c r="BI1566" s="15"/>
      <c r="BJ1566" s="24"/>
      <c r="BK1566" s="15"/>
      <c r="BL1566" s="24"/>
      <c r="BM1566" s="15"/>
      <c r="BN1566" s="24"/>
      <c r="BO1566" s="15"/>
      <c r="BP1566" s="24"/>
      <c r="BQ1566" s="15"/>
      <c r="BR1566" s="24"/>
      <c r="BS1566" s="15"/>
      <c r="BT1566" s="24"/>
      <c r="BU1566" s="15"/>
      <c r="BV1566" s="24"/>
      <c r="BW1566" s="15"/>
      <c r="BX1566" s="24"/>
      <c r="BY1566" s="15"/>
      <c r="BZ1566" s="24"/>
      <c r="CA1566" s="15"/>
      <c r="CB1566" s="24"/>
      <c r="CC1566" s="15"/>
      <c r="CD1566" s="24"/>
      <c r="CE1566" s="15"/>
      <c r="CF1566" s="24"/>
      <c r="CG1566" s="15"/>
      <c r="CH1566" s="25"/>
      <c r="CI1566" s="15"/>
      <c r="CJ1566" s="25"/>
      <c r="CK1566" s="15"/>
      <c r="CL1566" s="25"/>
      <c r="CM1566" s="15"/>
      <c r="CN1566" s="25"/>
      <c r="CO1566" s="15"/>
      <c r="CP1566" s="25"/>
      <c r="CQ1566" s="15"/>
      <c r="CR1566" s="25"/>
      <c r="CS1566" s="15">
        <f t="shared" si="310"/>
        <v>0</v>
      </c>
      <c r="CT1566" s="15">
        <f t="shared" si="311"/>
        <v>0</v>
      </c>
      <c r="CU1566" s="15">
        <f t="shared" si="312"/>
        <v>0</v>
      </c>
      <c r="CV1566" s="15">
        <f t="shared" si="313"/>
        <v>0</v>
      </c>
      <c r="CW1566" s="15"/>
      <c r="CX1566" s="15"/>
      <c r="CY1566" s="15">
        <f t="shared" si="314"/>
        <v>48</v>
      </c>
      <c r="CZ1566" s="15">
        <f>GG1566</f>
        <v>0</v>
      </c>
      <c r="DA1566" s="19"/>
      <c r="DB1566" s="17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7"/>
      <c r="DQ1566" s="15"/>
      <c r="DR1566" s="15"/>
      <c r="DS1566" s="15"/>
      <c r="DT1566" s="15"/>
      <c r="DU1566" s="15"/>
      <c r="DV1566" s="15"/>
      <c r="DW1566" s="15"/>
      <c r="DX1566" s="20"/>
      <c r="DY1566" s="15">
        <v>33</v>
      </c>
      <c r="DZ1566" s="20" t="s">
        <v>168</v>
      </c>
      <c r="EA1566" s="15"/>
      <c r="EB1566" s="20"/>
      <c r="EC1566" s="15"/>
      <c r="ED1566" s="20"/>
      <c r="EE1566" s="15"/>
      <c r="EF1566" s="20"/>
      <c r="EG1566" s="15"/>
      <c r="EH1566" s="20"/>
      <c r="EI1566" s="15"/>
      <c r="EJ1566" s="20"/>
      <c r="EK1566" s="15"/>
      <c r="EL1566" s="20"/>
      <c r="EM1566" s="15"/>
      <c r="EN1566" s="20"/>
      <c r="EO1566" s="15">
        <v>48</v>
      </c>
      <c r="EP1566" s="20"/>
      <c r="EQ1566" s="15"/>
      <c r="ER1566" s="20"/>
      <c r="ES1566" s="15"/>
      <c r="ET1566" s="20"/>
      <c r="EU1566" s="15"/>
      <c r="EV1566" s="20"/>
      <c r="EW1566" s="15"/>
      <c r="EX1566" s="20"/>
      <c r="EY1566" s="15"/>
      <c r="EZ1566" s="20"/>
      <c r="FA1566" s="15"/>
      <c r="FB1566" s="20"/>
      <c r="FC1566" s="15"/>
      <c r="FD1566" s="20"/>
      <c r="FE1566" s="15"/>
      <c r="FF1566" s="20"/>
      <c r="FG1566" s="15"/>
      <c r="FH1566" s="20"/>
      <c r="FI1566" s="15"/>
      <c r="FJ1566" s="20"/>
      <c r="FK1566" s="15"/>
      <c r="FL1566" s="20"/>
      <c r="FM1566" s="15"/>
      <c r="FN1566" s="20"/>
      <c r="FO1566" s="15"/>
      <c r="FP1566" s="20"/>
      <c r="FQ1566" s="15"/>
      <c r="FR1566" s="20"/>
      <c r="FS1566" s="15"/>
      <c r="FT1566" s="20"/>
      <c r="FU1566" s="15"/>
      <c r="FV1566" s="20"/>
      <c r="FW1566" s="15"/>
      <c r="FX1566" s="20"/>
      <c r="FY1566" s="15"/>
      <c r="FZ1566" s="20"/>
      <c r="GA1566" s="15"/>
      <c r="GB1566" s="20"/>
      <c r="GC1566" s="15"/>
      <c r="GD1566" s="20"/>
      <c r="GE1566" s="15"/>
      <c r="GF1566" s="20"/>
      <c r="GG1566" s="170"/>
    </row>
    <row r="1567" spans="1:189" s="2" customFormat="1" ht="15" customHeight="1" x14ac:dyDescent="0.3">
      <c r="A1567" s="15" t="s">
        <v>125</v>
      </c>
      <c r="B1567" s="15" t="s">
        <v>142</v>
      </c>
      <c r="C1567" s="15" t="s">
        <v>279</v>
      </c>
      <c r="D1567" s="15" t="s">
        <v>2491</v>
      </c>
      <c r="E1567" s="15" t="str">
        <f t="shared" si="308"/>
        <v>Erick Nerio</v>
      </c>
      <c r="F1567" s="15" t="s">
        <v>135</v>
      </c>
      <c r="G1567" s="15">
        <v>999923197</v>
      </c>
      <c r="H1567" s="15">
        <f t="shared" si="309"/>
        <v>37.5</v>
      </c>
      <c r="I1567" s="15"/>
      <c r="J1567" s="15"/>
      <c r="K1567" s="16"/>
      <c r="L1567" s="15"/>
      <c r="M1567" s="15"/>
      <c r="N1567" s="15"/>
      <c r="O1567" s="15">
        <f t="shared" si="304"/>
        <v>37.5</v>
      </c>
      <c r="P1567" s="15">
        <v>0</v>
      </c>
      <c r="Q1567" s="15">
        <f t="shared" si="305"/>
        <v>0</v>
      </c>
      <c r="R1567" s="15">
        <v>0</v>
      </c>
      <c r="S1567" s="15">
        <v>0</v>
      </c>
      <c r="T1567" s="15">
        <f t="shared" si="306"/>
        <v>0</v>
      </c>
      <c r="U1567" s="15">
        <f t="shared" si="307"/>
        <v>0</v>
      </c>
      <c r="V1567" s="15"/>
      <c r="W1567" s="15"/>
      <c r="X1567" s="15"/>
      <c r="Y1567" s="15"/>
      <c r="Z1567" s="16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>
        <f t="shared" si="310"/>
        <v>0</v>
      </c>
      <c r="CT1567" s="15">
        <f t="shared" si="311"/>
        <v>0</v>
      </c>
      <c r="CU1567" s="15">
        <f t="shared" si="312"/>
        <v>0</v>
      </c>
      <c r="CV1567" s="15">
        <f t="shared" si="313"/>
        <v>0</v>
      </c>
      <c r="CW1567" s="15"/>
      <c r="CX1567" s="15"/>
      <c r="CY1567" s="15">
        <f t="shared" si="314"/>
        <v>0</v>
      </c>
      <c r="CZ1567" s="15">
        <f>GG1567</f>
        <v>0</v>
      </c>
      <c r="DA1567" s="16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20"/>
      <c r="DY1567" s="15"/>
      <c r="DZ1567" s="20"/>
      <c r="EA1567" s="15"/>
      <c r="EB1567" s="20"/>
      <c r="EC1567" s="15"/>
      <c r="ED1567" s="20"/>
      <c r="EE1567" s="15"/>
      <c r="EF1567" s="20"/>
      <c r="EG1567" s="15"/>
      <c r="EH1567" s="20"/>
      <c r="EI1567" s="15"/>
      <c r="EJ1567" s="20"/>
      <c r="EK1567" s="15"/>
      <c r="EL1567" s="20"/>
      <c r="EM1567" s="15">
        <v>37.5</v>
      </c>
      <c r="EN1567" s="20">
        <v>2</v>
      </c>
      <c r="EO1567" s="15"/>
      <c r="EP1567" s="20"/>
      <c r="EQ1567" s="15"/>
      <c r="ER1567" s="20"/>
      <c r="ES1567" s="15"/>
      <c r="ET1567" s="20"/>
      <c r="EU1567" s="15"/>
      <c r="EV1567" s="20"/>
      <c r="EW1567" s="15"/>
      <c r="EX1567" s="20"/>
      <c r="EY1567" s="15"/>
      <c r="EZ1567" s="20"/>
      <c r="FA1567" s="15"/>
      <c r="FB1567" s="20"/>
      <c r="FC1567" s="15"/>
      <c r="FD1567" s="20"/>
      <c r="FE1567" s="15"/>
      <c r="FF1567" s="20"/>
      <c r="FG1567" s="15"/>
      <c r="FH1567" s="20"/>
      <c r="FI1567" s="15"/>
      <c r="FJ1567" s="20"/>
      <c r="FK1567" s="15"/>
      <c r="FL1567" s="20"/>
      <c r="FM1567" s="15"/>
      <c r="FN1567" s="20"/>
      <c r="FO1567" s="15"/>
      <c r="FP1567" s="20"/>
      <c r="FQ1567" s="15"/>
      <c r="FR1567" s="20"/>
      <c r="FS1567" s="15"/>
      <c r="FT1567" s="20"/>
      <c r="FU1567" s="15"/>
      <c r="FV1567" s="20"/>
      <c r="FW1567" s="15"/>
      <c r="FX1567" s="20"/>
      <c r="FY1567" s="15"/>
      <c r="FZ1567" s="20"/>
      <c r="GA1567" s="15"/>
      <c r="GB1567" s="20"/>
      <c r="GC1567" s="15"/>
      <c r="GD1567" s="20"/>
      <c r="GE1567" s="15"/>
      <c r="GF1567" s="20"/>
      <c r="GG1567" s="170"/>
    </row>
    <row r="1568" spans="1:189" s="2" customFormat="1" ht="15" customHeight="1" x14ac:dyDescent="0.3">
      <c r="A1568" s="15" t="s">
        <v>2903</v>
      </c>
      <c r="B1568" s="15" t="s">
        <v>140</v>
      </c>
      <c r="C1568" s="15" t="s">
        <v>605</v>
      </c>
      <c r="D1568" s="15" t="s">
        <v>604</v>
      </c>
      <c r="E1568" s="15" t="str">
        <f t="shared" si="308"/>
        <v>MaKail Crawford</v>
      </c>
      <c r="F1568" s="15" t="s">
        <v>135</v>
      </c>
      <c r="G1568" s="15">
        <v>999923199</v>
      </c>
      <c r="H1568" s="15">
        <f t="shared" si="309"/>
        <v>40</v>
      </c>
      <c r="I1568" s="17"/>
      <c r="J1568" s="17"/>
      <c r="K1568" s="21"/>
      <c r="L1568" s="15"/>
      <c r="M1568" s="15"/>
      <c r="N1568" s="15"/>
      <c r="O1568" s="15">
        <f t="shared" si="304"/>
        <v>0</v>
      </c>
      <c r="P1568" s="15">
        <v>0</v>
      </c>
      <c r="Q1568" s="15">
        <f t="shared" si="305"/>
        <v>1</v>
      </c>
      <c r="R1568" s="15">
        <v>0</v>
      </c>
      <c r="S1568" s="15">
        <v>0</v>
      </c>
      <c r="T1568" s="15">
        <f t="shared" si="306"/>
        <v>40</v>
      </c>
      <c r="U1568" s="15">
        <f t="shared" si="307"/>
        <v>0</v>
      </c>
      <c r="V1568" s="15"/>
      <c r="W1568" s="15"/>
      <c r="X1568" s="15"/>
      <c r="Y1568" s="15"/>
      <c r="Z1568" s="21"/>
      <c r="AA1568" s="17"/>
      <c r="AB1568" s="17"/>
      <c r="AC1568" s="17"/>
      <c r="AD1568" s="17"/>
      <c r="AE1568" s="17"/>
      <c r="AF1568" s="24"/>
      <c r="AG1568" s="17"/>
      <c r="AH1568" s="24"/>
      <c r="AI1568" s="17"/>
      <c r="AJ1568" s="24"/>
      <c r="AK1568" s="17"/>
      <c r="AL1568" s="24"/>
      <c r="AM1568" s="17"/>
      <c r="AN1568" s="24"/>
      <c r="AO1568" s="17"/>
      <c r="AP1568" s="24"/>
      <c r="AQ1568" s="17"/>
      <c r="AR1568" s="24"/>
      <c r="AS1568" s="17"/>
      <c r="AT1568" s="24"/>
      <c r="AU1568" s="17"/>
      <c r="AV1568" s="24"/>
      <c r="AW1568" s="17"/>
      <c r="AX1568" s="24"/>
      <c r="AY1568" s="17"/>
      <c r="AZ1568" s="17"/>
      <c r="BA1568" s="17"/>
      <c r="BB1568" s="24"/>
      <c r="BC1568" s="17"/>
      <c r="BD1568" s="24"/>
      <c r="BE1568" s="17"/>
      <c r="BF1568" s="24"/>
      <c r="BG1568" s="17"/>
      <c r="BH1568" s="24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24"/>
      <c r="CQ1568" s="17"/>
      <c r="CR1568" s="24"/>
      <c r="CS1568" s="15">
        <f t="shared" si="310"/>
        <v>0</v>
      </c>
      <c r="CT1568" s="15">
        <f t="shared" si="311"/>
        <v>0</v>
      </c>
      <c r="CU1568" s="15">
        <f t="shared" si="312"/>
        <v>0</v>
      </c>
      <c r="CV1568" s="15">
        <f t="shared" si="313"/>
        <v>0</v>
      </c>
      <c r="CW1568" s="15"/>
      <c r="CX1568" s="15"/>
      <c r="CY1568" s="15">
        <f t="shared" si="314"/>
        <v>0</v>
      </c>
      <c r="CZ1568" s="15">
        <f>GG1568</f>
        <v>0</v>
      </c>
      <c r="DA1568" s="20"/>
      <c r="DB1568" s="17"/>
      <c r="DC1568" s="15"/>
      <c r="DD1568" s="15"/>
      <c r="DE1568" s="15"/>
      <c r="DF1568" s="15"/>
      <c r="DG1568" s="15"/>
      <c r="DH1568" s="15"/>
      <c r="DI1568" s="15">
        <f>0.3*30</f>
        <v>9</v>
      </c>
      <c r="DJ1568" s="15"/>
      <c r="DK1568" s="15"/>
      <c r="DL1568" s="15"/>
      <c r="DM1568" s="15"/>
      <c r="DN1568" s="15"/>
      <c r="DO1568" s="15"/>
      <c r="DP1568" s="17"/>
      <c r="DQ1568" s="15"/>
      <c r="DR1568" s="15"/>
      <c r="DS1568" s="15"/>
      <c r="DT1568" s="15"/>
      <c r="DU1568" s="15"/>
      <c r="DV1568" s="15"/>
      <c r="DW1568" s="15"/>
      <c r="DX1568" s="20"/>
      <c r="DY1568" s="15"/>
      <c r="DZ1568" s="20"/>
      <c r="EA1568" s="15"/>
      <c r="EB1568" s="20"/>
      <c r="EC1568" s="15">
        <v>40</v>
      </c>
      <c r="ED1568" s="20">
        <v>1</v>
      </c>
      <c r="EE1568" s="15"/>
      <c r="EF1568" s="20"/>
      <c r="EG1568" s="15"/>
      <c r="EH1568" s="20"/>
      <c r="EI1568" s="15"/>
      <c r="EJ1568" s="20"/>
      <c r="EK1568" s="15"/>
      <c r="EL1568" s="20"/>
      <c r="EM1568" s="15"/>
      <c r="EN1568" s="20"/>
      <c r="EO1568" s="15"/>
      <c r="EP1568" s="20"/>
      <c r="EQ1568" s="15"/>
      <c r="ER1568" s="20"/>
      <c r="ES1568" s="15"/>
      <c r="ET1568" s="20"/>
      <c r="EU1568" s="15"/>
      <c r="EV1568" s="20"/>
      <c r="EW1568" s="15"/>
      <c r="EX1568" s="20"/>
      <c r="EY1568" s="15"/>
      <c r="EZ1568" s="20"/>
      <c r="FA1568" s="15"/>
      <c r="FB1568" s="20"/>
      <c r="FC1568" s="15"/>
      <c r="FD1568" s="20"/>
      <c r="FE1568" s="15"/>
      <c r="FF1568" s="20"/>
      <c r="FG1568" s="15"/>
      <c r="FH1568" s="20"/>
      <c r="FI1568" s="15"/>
      <c r="FJ1568" s="20"/>
      <c r="FK1568" s="15"/>
      <c r="FL1568" s="20"/>
      <c r="FM1568" s="15"/>
      <c r="FN1568" s="20"/>
      <c r="FO1568" s="15"/>
      <c r="FP1568" s="20"/>
      <c r="FQ1568" s="15"/>
      <c r="FR1568" s="20"/>
      <c r="FS1568" s="15"/>
      <c r="FT1568" s="20"/>
      <c r="FU1568" s="15"/>
      <c r="FV1568" s="20"/>
      <c r="FW1568" s="15"/>
      <c r="FX1568" s="20"/>
      <c r="FY1568" s="15"/>
      <c r="FZ1568" s="20"/>
      <c r="GA1568" s="15"/>
      <c r="GB1568" s="20"/>
      <c r="GC1568" s="15"/>
      <c r="GD1568" s="20"/>
      <c r="GE1568" s="15"/>
      <c r="GF1568" s="20"/>
      <c r="GG1568" s="170"/>
    </row>
    <row r="1569" spans="1:189" s="2" customFormat="1" ht="15" customHeight="1" x14ac:dyDescent="0.3">
      <c r="A1569" s="15" t="s">
        <v>146</v>
      </c>
      <c r="B1569" s="15" t="s">
        <v>140</v>
      </c>
      <c r="C1569" s="15" t="s">
        <v>1051</v>
      </c>
      <c r="D1569" s="15" t="s">
        <v>1998</v>
      </c>
      <c r="E1569" s="15" t="str">
        <f t="shared" si="308"/>
        <v>Aiden Zhou</v>
      </c>
      <c r="F1569" s="15" t="s">
        <v>135</v>
      </c>
      <c r="G1569" s="15">
        <v>999923201</v>
      </c>
      <c r="H1569" s="15">
        <f t="shared" si="309"/>
        <v>354.59999999999997</v>
      </c>
      <c r="I1569" s="15"/>
      <c r="J1569" s="17">
        <f>(O1569+P1569+R1569+S1569+T1569+U1569)/2</f>
        <v>19.600000000000001</v>
      </c>
      <c r="K1569" s="16"/>
      <c r="L1569" s="15"/>
      <c r="M1569" s="15"/>
      <c r="N1569" s="15"/>
      <c r="O1569" s="15">
        <f t="shared" si="304"/>
        <v>20</v>
      </c>
      <c r="P1569" s="15">
        <v>0</v>
      </c>
      <c r="Q1569" s="15">
        <f t="shared" si="305"/>
        <v>1</v>
      </c>
      <c r="R1569" s="15">
        <v>0</v>
      </c>
      <c r="S1569" s="15">
        <v>0</v>
      </c>
      <c r="T1569" s="15">
        <f t="shared" si="306"/>
        <v>19.2</v>
      </c>
      <c r="U1569" s="15">
        <f t="shared" si="307"/>
        <v>0</v>
      </c>
      <c r="V1569" s="15"/>
      <c r="W1569" s="15"/>
      <c r="X1569" s="15"/>
      <c r="Y1569" s="15"/>
      <c r="Z1569" s="16"/>
      <c r="AA1569" s="15"/>
      <c r="AB1569" s="15"/>
      <c r="AC1569" s="15"/>
      <c r="AD1569" s="15"/>
      <c r="AE1569" s="15"/>
      <c r="AF1569" s="24"/>
      <c r="AG1569" s="15"/>
      <c r="AH1569" s="24"/>
      <c r="AI1569" s="15"/>
      <c r="AJ1569" s="24"/>
      <c r="AK1569" s="15"/>
      <c r="AL1569" s="24"/>
      <c r="AM1569" s="15"/>
      <c r="AN1569" s="24"/>
      <c r="AO1569" s="15"/>
      <c r="AP1569" s="24"/>
      <c r="AQ1569" s="15"/>
      <c r="AR1569" s="24"/>
      <c r="AS1569" s="15"/>
      <c r="AT1569" s="24"/>
      <c r="AU1569" s="15"/>
      <c r="AV1569" s="24"/>
      <c r="AW1569" s="15"/>
      <c r="AX1569" s="24"/>
      <c r="AY1569" s="15"/>
      <c r="AZ1569" s="15"/>
      <c r="BA1569" s="15"/>
      <c r="BB1569" s="24"/>
      <c r="BC1569" s="15"/>
      <c r="BD1569" s="24"/>
      <c r="BE1569" s="15"/>
      <c r="BF1569" s="24"/>
      <c r="BG1569" s="15"/>
      <c r="BH1569" s="24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24"/>
      <c r="CQ1569" s="15"/>
      <c r="CR1569" s="24"/>
      <c r="CS1569" s="15">
        <f t="shared" si="310"/>
        <v>0</v>
      </c>
      <c r="CT1569" s="15">
        <f t="shared" si="311"/>
        <v>300</v>
      </c>
      <c r="CU1569" s="15">
        <f t="shared" si="312"/>
        <v>2</v>
      </c>
      <c r="CV1569" s="15">
        <f t="shared" si="313"/>
        <v>35</v>
      </c>
      <c r="CW1569" s="15"/>
      <c r="CX1569" s="15"/>
      <c r="CY1569" s="15">
        <f t="shared" si="314"/>
        <v>0</v>
      </c>
      <c r="CZ1569" s="15">
        <f>GG1569</f>
        <v>0</v>
      </c>
      <c r="DA1569" s="20"/>
      <c r="DB1569" s="17"/>
      <c r="DC1569" s="15"/>
      <c r="DD1569" s="15"/>
      <c r="DE1569" s="15"/>
      <c r="DF1569" s="15"/>
      <c r="DG1569" s="15"/>
      <c r="DH1569" s="15"/>
      <c r="DI1569" s="15">
        <v>9.6</v>
      </c>
      <c r="DJ1569" s="15"/>
      <c r="DK1569" s="15"/>
      <c r="DL1569" s="15"/>
      <c r="DM1569" s="15"/>
      <c r="DN1569" s="15"/>
      <c r="DO1569" s="15"/>
      <c r="DP1569" s="17"/>
      <c r="DQ1569" s="15"/>
      <c r="DR1569" s="15"/>
      <c r="DS1569" s="15"/>
      <c r="DT1569" s="15"/>
      <c r="DU1569" s="15"/>
      <c r="DV1569" s="15"/>
      <c r="DW1569" s="15">
        <v>11.2</v>
      </c>
      <c r="DX1569" s="20">
        <v>1</v>
      </c>
      <c r="DY1569" s="15"/>
      <c r="DZ1569" s="20"/>
      <c r="EA1569" s="15"/>
      <c r="EB1569" s="20"/>
      <c r="EC1569" s="15">
        <v>19.2</v>
      </c>
      <c r="ED1569" s="20">
        <v>2</v>
      </c>
      <c r="EE1569" s="15"/>
      <c r="EF1569" s="20"/>
      <c r="EG1569" s="15"/>
      <c r="EH1569" s="20"/>
      <c r="EI1569" s="15"/>
      <c r="EJ1569" s="20"/>
      <c r="EK1569" s="15">
        <v>20</v>
      </c>
      <c r="EL1569" s="20">
        <v>1</v>
      </c>
      <c r="EM1569" s="15"/>
      <c r="EN1569" s="20"/>
      <c r="EO1569" s="15"/>
      <c r="EP1569" s="20"/>
      <c r="EQ1569" s="15"/>
      <c r="ER1569" s="20"/>
      <c r="ES1569" s="15"/>
      <c r="ET1569" s="20"/>
      <c r="EU1569" s="15">
        <v>120</v>
      </c>
      <c r="EV1569" s="20">
        <v>1</v>
      </c>
      <c r="EW1569" s="15"/>
      <c r="EX1569" s="20"/>
      <c r="EY1569" s="15"/>
      <c r="EZ1569" s="20"/>
      <c r="FA1569" s="15"/>
      <c r="FB1569" s="20"/>
      <c r="FC1569" s="15"/>
      <c r="FD1569" s="20"/>
      <c r="FE1569" s="15"/>
      <c r="FF1569" s="20"/>
      <c r="FG1569" s="15"/>
      <c r="FH1569" s="20"/>
      <c r="FI1569" s="15"/>
      <c r="FJ1569" s="20"/>
      <c r="FK1569" s="15"/>
      <c r="FL1569" s="20"/>
      <c r="FM1569" s="15"/>
      <c r="FN1569" s="20"/>
      <c r="FO1569" s="15">
        <v>120</v>
      </c>
      <c r="FP1569" s="20"/>
      <c r="FQ1569" s="15"/>
      <c r="FR1569" s="20"/>
      <c r="FS1569" s="15">
        <v>60</v>
      </c>
      <c r="FT1569" s="20">
        <v>1</v>
      </c>
      <c r="FU1569" s="15"/>
      <c r="FV1569" s="20"/>
      <c r="FW1569" s="15"/>
      <c r="FX1569" s="20"/>
      <c r="FY1569" s="15"/>
      <c r="FZ1569" s="20"/>
      <c r="GA1569" s="15"/>
      <c r="GB1569" s="20"/>
      <c r="GC1569" s="15"/>
      <c r="GD1569" s="20"/>
      <c r="GE1569" s="15">
        <v>35</v>
      </c>
      <c r="GF1569" s="20">
        <v>1</v>
      </c>
      <c r="GG1569" s="170"/>
    </row>
    <row r="1570" spans="1:189" s="2" customFormat="1" ht="15" customHeight="1" x14ac:dyDescent="0.3">
      <c r="A1570" s="15" t="s">
        <v>130</v>
      </c>
      <c r="B1570" s="15" t="s">
        <v>126</v>
      </c>
      <c r="C1570" s="15" t="s">
        <v>295</v>
      </c>
      <c r="D1570" s="15" t="s">
        <v>1174</v>
      </c>
      <c r="E1570" s="15" t="str">
        <f t="shared" si="308"/>
        <v>Ryan Kwak</v>
      </c>
      <c r="F1570" s="15" t="s">
        <v>135</v>
      </c>
      <c r="G1570" s="15">
        <v>999923203</v>
      </c>
      <c r="H1570" s="15">
        <f t="shared" si="309"/>
        <v>33</v>
      </c>
      <c r="I1570" s="15"/>
      <c r="J1570" s="15"/>
      <c r="K1570" s="16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6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>
        <f t="shared" si="310"/>
        <v>0</v>
      </c>
      <c r="CT1570" s="15">
        <f t="shared" si="311"/>
        <v>0</v>
      </c>
      <c r="CU1570" s="15">
        <f t="shared" si="312"/>
        <v>0</v>
      </c>
      <c r="CV1570" s="15">
        <f t="shared" si="313"/>
        <v>33</v>
      </c>
      <c r="CW1570" s="15"/>
      <c r="CX1570" s="15"/>
      <c r="CY1570" s="15">
        <f t="shared" si="314"/>
        <v>0</v>
      </c>
      <c r="CZ1570" s="15">
        <f>GG1570</f>
        <v>0</v>
      </c>
      <c r="DA1570" s="16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20"/>
      <c r="DY1570" s="15"/>
      <c r="DZ1570" s="20"/>
      <c r="EA1570" s="15"/>
      <c r="EB1570" s="20"/>
      <c r="EC1570" s="15"/>
      <c r="ED1570" s="20"/>
      <c r="EE1570" s="15"/>
      <c r="EF1570" s="20"/>
      <c r="EG1570" s="15"/>
      <c r="EH1570" s="20"/>
      <c r="EI1570" s="15"/>
      <c r="EJ1570" s="20"/>
      <c r="EK1570" s="15"/>
      <c r="EL1570" s="20"/>
      <c r="EM1570" s="15"/>
      <c r="EN1570" s="20"/>
      <c r="EO1570" s="15"/>
      <c r="EP1570" s="20"/>
      <c r="EQ1570" s="15"/>
      <c r="ER1570" s="20"/>
      <c r="ES1570" s="15"/>
      <c r="ET1570" s="20"/>
      <c r="EU1570" s="15"/>
      <c r="EV1570" s="20"/>
      <c r="EW1570" s="15"/>
      <c r="EX1570" s="20"/>
      <c r="EY1570" s="15"/>
      <c r="EZ1570" s="16"/>
      <c r="FA1570" s="15"/>
      <c r="FB1570" s="20"/>
      <c r="FC1570" s="15"/>
      <c r="FD1570" s="16"/>
      <c r="FE1570" s="15"/>
      <c r="FF1570" s="16"/>
      <c r="FG1570" s="15"/>
      <c r="FH1570" s="16"/>
      <c r="FI1570" s="15"/>
      <c r="FJ1570" s="16"/>
      <c r="FK1570" s="15"/>
      <c r="FL1570" s="16"/>
      <c r="FM1570" s="15"/>
      <c r="FN1570" s="16"/>
      <c r="FO1570" s="15"/>
      <c r="FP1570" s="20"/>
      <c r="FQ1570" s="15"/>
      <c r="FR1570" s="16"/>
      <c r="FS1570" s="15"/>
      <c r="FT1570" s="16"/>
      <c r="FU1570" s="15"/>
      <c r="FV1570" s="16"/>
      <c r="FW1570" s="15"/>
      <c r="FX1570" s="16"/>
      <c r="FY1570" s="15"/>
      <c r="FZ1570" s="16"/>
      <c r="GA1570" s="15"/>
      <c r="GB1570" s="16"/>
      <c r="GC1570" s="15"/>
      <c r="GD1570" s="20"/>
      <c r="GE1570" s="15">
        <v>33</v>
      </c>
      <c r="GF1570" s="20" t="s">
        <v>168</v>
      </c>
      <c r="GG1570" s="170"/>
    </row>
    <row r="1571" spans="1:189" s="2" customFormat="1" ht="15" customHeight="1" x14ac:dyDescent="0.3">
      <c r="A1571" s="15" t="s">
        <v>133</v>
      </c>
      <c r="B1571" s="15" t="s">
        <v>126</v>
      </c>
      <c r="C1571" s="15" t="s">
        <v>1582</v>
      </c>
      <c r="D1571" s="15" t="s">
        <v>1583</v>
      </c>
      <c r="E1571" s="15" t="str">
        <f t="shared" si="308"/>
        <v>Yaana POPAT</v>
      </c>
      <c r="F1571" s="15" t="s">
        <v>128</v>
      </c>
      <c r="G1571" s="15">
        <v>999923207</v>
      </c>
      <c r="H1571" s="15">
        <f t="shared" si="309"/>
        <v>38</v>
      </c>
      <c r="I1571" s="15"/>
      <c r="J1571" s="15"/>
      <c r="K1571" s="16"/>
      <c r="L1571" s="15"/>
      <c r="M1571" s="15"/>
      <c r="N1571" s="15"/>
      <c r="O1571" s="15">
        <f t="shared" ref="O1571:O1584" si="315">SUM(EE1571, EI1571, EK1571, EM1571)</f>
        <v>0</v>
      </c>
      <c r="P1571" s="15">
        <v>0</v>
      </c>
      <c r="Q1571" s="15">
        <f t="shared" ref="Q1571:Q1584" si="316">COUNT(DI1571:DV1571)</f>
        <v>0</v>
      </c>
      <c r="R1571" s="15">
        <v>0</v>
      </c>
      <c r="S1571" s="15">
        <v>0</v>
      </c>
      <c r="T1571" s="15">
        <f t="shared" ref="T1571:T1584" si="317">EC1571</f>
        <v>0</v>
      </c>
      <c r="U1571" s="15">
        <f t="shared" ref="U1571:U1584" si="318">SUM(EG1571)</f>
        <v>0</v>
      </c>
      <c r="V1571" s="15"/>
      <c r="W1571" s="15"/>
      <c r="X1571" s="15"/>
      <c r="Y1571" s="15"/>
      <c r="Z1571" s="16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>
        <f t="shared" si="310"/>
        <v>0</v>
      </c>
      <c r="CT1571" s="15">
        <f t="shared" si="311"/>
        <v>38</v>
      </c>
      <c r="CU1571" s="15">
        <f t="shared" si="312"/>
        <v>0</v>
      </c>
      <c r="CV1571" s="15">
        <f t="shared" si="313"/>
        <v>0</v>
      </c>
      <c r="CW1571" s="15"/>
      <c r="CX1571" s="15"/>
      <c r="CY1571" s="15">
        <f t="shared" si="314"/>
        <v>0</v>
      </c>
      <c r="CZ1571" s="15">
        <f>GG1571</f>
        <v>0</v>
      </c>
      <c r="DA1571" s="16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20"/>
      <c r="DY1571" s="15"/>
      <c r="DZ1571" s="20"/>
      <c r="EA1571" s="15"/>
      <c r="EB1571" s="20"/>
      <c r="EC1571" s="15"/>
      <c r="ED1571" s="20"/>
      <c r="EE1571" s="15"/>
      <c r="EF1571" s="20"/>
      <c r="EG1571" s="15"/>
      <c r="EH1571" s="20"/>
      <c r="EI1571" s="15"/>
      <c r="EJ1571" s="20"/>
      <c r="EK1571" s="15"/>
      <c r="EL1571" s="20"/>
      <c r="EM1571" s="15"/>
      <c r="EN1571" s="20"/>
      <c r="EO1571" s="15"/>
      <c r="EP1571" s="20"/>
      <c r="EQ1571" s="15"/>
      <c r="ER1571" s="20"/>
      <c r="ES1571" s="15"/>
      <c r="ET1571" s="20"/>
      <c r="EU1571" s="15"/>
      <c r="EV1571" s="20"/>
      <c r="EW1571" s="15"/>
      <c r="EX1571" s="20"/>
      <c r="EY1571" s="15"/>
      <c r="EZ1571" s="20"/>
      <c r="FA1571" s="15"/>
      <c r="FB1571" s="20"/>
      <c r="FC1571" s="15">
        <v>38</v>
      </c>
      <c r="FD1571" s="20" t="s">
        <v>129</v>
      </c>
      <c r="FE1571" s="15"/>
      <c r="FF1571" s="20"/>
      <c r="FG1571" s="15"/>
      <c r="FH1571" s="20"/>
      <c r="FI1571" s="15"/>
      <c r="FJ1571" s="20"/>
      <c r="FK1571" s="15"/>
      <c r="FL1571" s="20"/>
      <c r="FM1571" s="15"/>
      <c r="FN1571" s="20"/>
      <c r="FO1571" s="15"/>
      <c r="FP1571" s="20"/>
      <c r="FQ1571" s="15"/>
      <c r="FR1571" s="20"/>
      <c r="FS1571" s="15"/>
      <c r="FT1571" s="20"/>
      <c r="FU1571" s="15"/>
      <c r="FV1571" s="20"/>
      <c r="FW1571" s="15"/>
      <c r="FX1571" s="20"/>
      <c r="FY1571" s="15"/>
      <c r="FZ1571" s="20"/>
      <c r="GA1571" s="15"/>
      <c r="GB1571" s="20"/>
      <c r="GC1571" s="15"/>
      <c r="GD1571" s="20"/>
      <c r="GE1571" s="15"/>
      <c r="GF1571" s="20"/>
      <c r="GG1571" s="170"/>
    </row>
    <row r="1572" spans="1:189" s="2" customFormat="1" ht="15" customHeight="1" x14ac:dyDescent="0.3">
      <c r="A1572" s="15" t="s">
        <v>2903</v>
      </c>
      <c r="B1572" s="15" t="s">
        <v>126</v>
      </c>
      <c r="C1572" s="15" t="s">
        <v>705</v>
      </c>
      <c r="D1572" s="15" t="s">
        <v>1568</v>
      </c>
      <c r="E1572" s="15" t="str">
        <f t="shared" si="308"/>
        <v>Thu Pham</v>
      </c>
      <c r="F1572" s="15" t="s">
        <v>128</v>
      </c>
      <c r="G1572" s="15">
        <v>999923216</v>
      </c>
      <c r="H1572" s="15">
        <f t="shared" si="309"/>
        <v>48</v>
      </c>
      <c r="I1572" s="15"/>
      <c r="J1572" s="17">
        <f>(O1572+P1572+R1572+S1572+T1572+U1572)/2</f>
        <v>19</v>
      </c>
      <c r="K1572" s="16"/>
      <c r="L1572" s="15"/>
      <c r="M1572" s="15"/>
      <c r="N1572" s="15"/>
      <c r="O1572" s="15">
        <f t="shared" si="315"/>
        <v>0</v>
      </c>
      <c r="P1572" s="15">
        <v>0</v>
      </c>
      <c r="Q1572" s="15">
        <f t="shared" si="316"/>
        <v>1</v>
      </c>
      <c r="R1572" s="15">
        <v>0</v>
      </c>
      <c r="S1572" s="15">
        <v>0</v>
      </c>
      <c r="T1572" s="15">
        <f t="shared" si="317"/>
        <v>38</v>
      </c>
      <c r="U1572" s="15">
        <f t="shared" si="318"/>
        <v>0</v>
      </c>
      <c r="V1572" s="15"/>
      <c r="W1572" s="15"/>
      <c r="X1572" s="15"/>
      <c r="Y1572" s="15"/>
      <c r="Z1572" s="16"/>
      <c r="AA1572" s="15"/>
      <c r="AB1572" s="15"/>
      <c r="AC1572" s="15"/>
      <c r="AD1572" s="15"/>
      <c r="AE1572" s="15"/>
      <c r="AF1572" s="24"/>
      <c r="AG1572" s="15"/>
      <c r="AH1572" s="24"/>
      <c r="AI1572" s="15"/>
      <c r="AJ1572" s="24"/>
      <c r="AK1572" s="15"/>
      <c r="AL1572" s="24"/>
      <c r="AM1572" s="15"/>
      <c r="AN1572" s="24"/>
      <c r="AO1572" s="15"/>
      <c r="AP1572" s="24"/>
      <c r="AQ1572" s="15"/>
      <c r="AR1572" s="24"/>
      <c r="AS1572" s="15"/>
      <c r="AT1572" s="24"/>
      <c r="AU1572" s="15"/>
      <c r="AV1572" s="24"/>
      <c r="AW1572" s="15"/>
      <c r="AX1572" s="24"/>
      <c r="AY1572" s="15"/>
      <c r="AZ1572" s="15"/>
      <c r="BA1572" s="15"/>
      <c r="BB1572" s="24"/>
      <c r="BC1572" s="15"/>
      <c r="BD1572" s="24"/>
      <c r="BE1572" s="15"/>
      <c r="BF1572" s="24"/>
      <c r="BG1572" s="15"/>
      <c r="BH1572" s="24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24"/>
      <c r="CQ1572" s="15"/>
      <c r="CR1572" s="24"/>
      <c r="CS1572" s="15">
        <f t="shared" si="310"/>
        <v>0</v>
      </c>
      <c r="CT1572" s="15">
        <f t="shared" si="311"/>
        <v>29</v>
      </c>
      <c r="CU1572" s="15">
        <f t="shared" si="312"/>
        <v>0</v>
      </c>
      <c r="CV1572" s="15">
        <f t="shared" si="313"/>
        <v>0</v>
      </c>
      <c r="CW1572" s="15"/>
      <c r="CX1572" s="15"/>
      <c r="CY1572" s="15">
        <f t="shared" si="314"/>
        <v>0</v>
      </c>
      <c r="CZ1572" s="15">
        <f>GG1572</f>
        <v>0</v>
      </c>
      <c r="DA1572" s="20"/>
      <c r="DB1572" s="17"/>
      <c r="DC1572" s="15"/>
      <c r="DD1572" s="15"/>
      <c r="DE1572" s="15"/>
      <c r="DF1572" s="15"/>
      <c r="DG1572" s="15"/>
      <c r="DH1572" s="15"/>
      <c r="DI1572" s="15">
        <v>38</v>
      </c>
      <c r="DJ1572" s="15"/>
      <c r="DK1572" s="15"/>
      <c r="DL1572" s="15"/>
      <c r="DM1572" s="15"/>
      <c r="DN1572" s="15"/>
      <c r="DO1572" s="15"/>
      <c r="DP1572" s="17"/>
      <c r="DQ1572" s="15"/>
      <c r="DR1572" s="15"/>
      <c r="DS1572" s="15"/>
      <c r="DT1572" s="15"/>
      <c r="DU1572" s="15"/>
      <c r="DV1572" s="15"/>
      <c r="DW1572" s="15"/>
      <c r="DX1572" s="20"/>
      <c r="DY1572" s="15"/>
      <c r="DZ1572" s="20"/>
      <c r="EA1572" s="15"/>
      <c r="EB1572" s="20"/>
      <c r="EC1572" s="15">
        <v>38</v>
      </c>
      <c r="ED1572" s="20" t="s">
        <v>168</v>
      </c>
      <c r="EE1572" s="15"/>
      <c r="EF1572" s="20"/>
      <c r="EG1572" s="15"/>
      <c r="EH1572" s="20"/>
      <c r="EI1572" s="15"/>
      <c r="EJ1572" s="20"/>
      <c r="EK1572" s="15"/>
      <c r="EL1572" s="20"/>
      <c r="EM1572" s="15"/>
      <c r="EN1572" s="20"/>
      <c r="EO1572" s="15"/>
      <c r="EP1572" s="20"/>
      <c r="EQ1572" s="15"/>
      <c r="ER1572" s="20"/>
      <c r="ES1572" s="15"/>
      <c r="ET1572" s="20"/>
      <c r="EU1572" s="15"/>
      <c r="EV1572" s="20"/>
      <c r="EW1572" s="15"/>
      <c r="EX1572" s="20"/>
      <c r="EY1572" s="15"/>
      <c r="EZ1572" s="20"/>
      <c r="FA1572" s="15"/>
      <c r="FB1572" s="20"/>
      <c r="FC1572" s="15"/>
      <c r="FD1572" s="20"/>
      <c r="FE1572" s="15"/>
      <c r="FF1572" s="20"/>
      <c r="FG1572" s="15"/>
      <c r="FH1572" s="20"/>
      <c r="FI1572" s="15"/>
      <c r="FJ1572" s="20"/>
      <c r="FK1572" s="15"/>
      <c r="FL1572" s="20"/>
      <c r="FM1572" s="15"/>
      <c r="FN1572" s="20"/>
      <c r="FO1572" s="15"/>
      <c r="FP1572" s="20"/>
      <c r="FQ1572" s="15"/>
      <c r="FR1572" s="20"/>
      <c r="FS1572" s="15">
        <v>29</v>
      </c>
      <c r="FT1572" s="20" t="s">
        <v>168</v>
      </c>
      <c r="FU1572" s="15"/>
      <c r="FV1572" s="20"/>
      <c r="FW1572" s="15"/>
      <c r="FX1572" s="20"/>
      <c r="FY1572" s="15"/>
      <c r="FZ1572" s="20"/>
      <c r="GA1572" s="15"/>
      <c r="GB1572" s="20"/>
      <c r="GC1572" s="15"/>
      <c r="GD1572" s="20"/>
      <c r="GE1572" s="15"/>
      <c r="GF1572" s="20"/>
      <c r="GG1572" s="170"/>
    </row>
    <row r="1573" spans="1:189" s="2" customFormat="1" ht="15" customHeight="1" x14ac:dyDescent="0.3">
      <c r="A1573" s="15" t="s">
        <v>137</v>
      </c>
      <c r="B1573" s="15" t="s">
        <v>140</v>
      </c>
      <c r="C1573" s="15" t="s">
        <v>3059</v>
      </c>
      <c r="D1573" s="15" t="s">
        <v>3060</v>
      </c>
      <c r="E1573" s="15" t="str">
        <f t="shared" si="308"/>
        <v>Anakin Gregory TAN</v>
      </c>
      <c r="F1573" s="15" t="s">
        <v>135</v>
      </c>
      <c r="G1573" s="15">
        <v>999923227</v>
      </c>
      <c r="H1573" s="15">
        <f t="shared" si="309"/>
        <v>34</v>
      </c>
      <c r="I1573" s="15"/>
      <c r="J1573" s="15"/>
      <c r="K1573" s="16"/>
      <c r="L1573" s="15"/>
      <c r="M1573" s="15"/>
      <c r="N1573" s="15"/>
      <c r="O1573" s="15">
        <f t="shared" si="315"/>
        <v>0</v>
      </c>
      <c r="P1573" s="15">
        <v>0</v>
      </c>
      <c r="Q1573" s="15">
        <f t="shared" si="316"/>
        <v>0</v>
      </c>
      <c r="R1573" s="15">
        <v>0</v>
      </c>
      <c r="S1573" s="15">
        <v>0</v>
      </c>
      <c r="T1573" s="15">
        <f t="shared" si="317"/>
        <v>0</v>
      </c>
      <c r="U1573" s="15">
        <f t="shared" si="318"/>
        <v>0</v>
      </c>
      <c r="V1573" s="15"/>
      <c r="W1573" s="15"/>
      <c r="X1573" s="15"/>
      <c r="Y1573" s="15"/>
      <c r="Z1573" s="16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>
        <f t="shared" si="310"/>
        <v>0</v>
      </c>
      <c r="CT1573" s="15">
        <f t="shared" si="311"/>
        <v>34</v>
      </c>
      <c r="CU1573" s="15">
        <f t="shared" si="312"/>
        <v>1</v>
      </c>
      <c r="CV1573" s="15">
        <f t="shared" si="313"/>
        <v>0</v>
      </c>
      <c r="CW1573" s="15"/>
      <c r="CX1573" s="15"/>
      <c r="CY1573" s="15">
        <f t="shared" si="314"/>
        <v>0</v>
      </c>
      <c r="CZ1573" s="15">
        <f>GG1573</f>
        <v>0</v>
      </c>
      <c r="DA1573" s="16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20"/>
      <c r="DY1573" s="15"/>
      <c r="DZ1573" s="20"/>
      <c r="EA1573" s="15"/>
      <c r="EB1573" s="20"/>
      <c r="EC1573" s="15"/>
      <c r="ED1573" s="20"/>
      <c r="EE1573" s="15"/>
      <c r="EF1573" s="20"/>
      <c r="EG1573" s="15"/>
      <c r="EH1573" s="20"/>
      <c r="EI1573" s="15"/>
      <c r="EJ1573" s="20"/>
      <c r="EK1573" s="15"/>
      <c r="EL1573" s="20"/>
      <c r="EM1573" s="15"/>
      <c r="EN1573" s="20"/>
      <c r="EO1573" s="15"/>
      <c r="EP1573" s="20"/>
      <c r="EQ1573" s="15"/>
      <c r="ER1573" s="20"/>
      <c r="ES1573" s="15"/>
      <c r="ET1573" s="20"/>
      <c r="EU1573" s="15"/>
      <c r="EV1573" s="20"/>
      <c r="EW1573" s="15"/>
      <c r="EX1573" s="20"/>
      <c r="EY1573" s="15"/>
      <c r="EZ1573" s="20"/>
      <c r="FA1573" s="15"/>
      <c r="FB1573" s="20"/>
      <c r="FC1573" s="15">
        <v>34</v>
      </c>
      <c r="FD1573" s="20">
        <v>3</v>
      </c>
      <c r="FE1573" s="15"/>
      <c r="FF1573" s="20"/>
      <c r="FG1573" s="15"/>
      <c r="FH1573" s="20"/>
      <c r="FI1573" s="15"/>
      <c r="FJ1573" s="20"/>
      <c r="FK1573" s="15"/>
      <c r="FL1573" s="20"/>
      <c r="FM1573" s="15"/>
      <c r="FN1573" s="20"/>
      <c r="FO1573" s="15"/>
      <c r="FP1573" s="20"/>
      <c r="FQ1573" s="15"/>
      <c r="FR1573" s="20"/>
      <c r="FS1573" s="15"/>
      <c r="FT1573" s="20"/>
      <c r="FU1573" s="15"/>
      <c r="FV1573" s="20"/>
      <c r="FW1573" s="15"/>
      <c r="FX1573" s="20"/>
      <c r="FY1573" s="15"/>
      <c r="FZ1573" s="20"/>
      <c r="GA1573" s="15"/>
      <c r="GB1573" s="20"/>
      <c r="GC1573" s="15"/>
      <c r="GD1573" s="20"/>
      <c r="GE1573" s="15"/>
      <c r="GF1573" s="20"/>
      <c r="GG1573" s="170"/>
    </row>
    <row r="1574" spans="1:189" s="2" customFormat="1" ht="15" customHeight="1" x14ac:dyDescent="0.3">
      <c r="A1574" s="15" t="s">
        <v>2905</v>
      </c>
      <c r="B1574" s="15" t="s">
        <v>140</v>
      </c>
      <c r="C1574" s="15" t="s">
        <v>2092</v>
      </c>
      <c r="D1574" s="15" t="s">
        <v>2093</v>
      </c>
      <c r="E1574" s="15" t="str">
        <f t="shared" si="308"/>
        <v>Sherri Ore</v>
      </c>
      <c r="F1574" s="17" t="s">
        <v>128</v>
      </c>
      <c r="G1574" s="15">
        <v>999923241</v>
      </c>
      <c r="H1574" s="15">
        <f t="shared" si="309"/>
        <v>46</v>
      </c>
      <c r="I1574" s="15"/>
      <c r="J1574" s="15"/>
      <c r="K1574" s="16"/>
      <c r="L1574" s="15"/>
      <c r="M1574" s="15"/>
      <c r="N1574" s="15"/>
      <c r="O1574" s="15">
        <f t="shared" si="315"/>
        <v>0</v>
      </c>
      <c r="P1574" s="15">
        <v>0</v>
      </c>
      <c r="Q1574" s="15">
        <f t="shared" si="316"/>
        <v>0</v>
      </c>
      <c r="R1574" s="15">
        <v>0</v>
      </c>
      <c r="S1574" s="15">
        <v>0</v>
      </c>
      <c r="T1574" s="15">
        <f t="shared" si="317"/>
        <v>16</v>
      </c>
      <c r="U1574" s="15">
        <f t="shared" si="318"/>
        <v>0</v>
      </c>
      <c r="V1574" s="15"/>
      <c r="W1574" s="15"/>
      <c r="X1574" s="15"/>
      <c r="Y1574" s="15"/>
      <c r="Z1574" s="16"/>
      <c r="AA1574" s="15"/>
      <c r="AB1574" s="24"/>
      <c r="AC1574" s="15"/>
      <c r="AD1574" s="15"/>
      <c r="AE1574" s="15"/>
      <c r="AF1574" s="15"/>
      <c r="AG1574" s="15"/>
      <c r="AH1574" s="24"/>
      <c r="AI1574" s="15"/>
      <c r="AJ1574" s="15"/>
      <c r="AK1574" s="15"/>
      <c r="AL1574" s="15"/>
      <c r="AM1574" s="15"/>
      <c r="AN1574" s="24"/>
      <c r="AO1574" s="15"/>
      <c r="AP1574" s="24"/>
      <c r="AQ1574" s="15"/>
      <c r="AR1574" s="24"/>
      <c r="AS1574" s="15"/>
      <c r="AT1574" s="24"/>
      <c r="AU1574" s="15"/>
      <c r="AV1574" s="24"/>
      <c r="AW1574" s="15"/>
      <c r="AX1574" s="24"/>
      <c r="AY1574" s="15"/>
      <c r="AZ1574" s="15"/>
      <c r="BA1574" s="15"/>
      <c r="BB1574" s="15"/>
      <c r="BC1574" s="15"/>
      <c r="BD1574" s="15"/>
      <c r="BE1574" s="15"/>
      <c r="BF1574" s="24"/>
      <c r="BG1574" s="15"/>
      <c r="BH1574" s="24"/>
      <c r="BI1574" s="15"/>
      <c r="BJ1574" s="24"/>
      <c r="BK1574" s="15"/>
      <c r="BL1574" s="24"/>
      <c r="BM1574" s="15"/>
      <c r="BN1574" s="24"/>
      <c r="BO1574" s="15"/>
      <c r="BP1574" s="24"/>
      <c r="BQ1574" s="15"/>
      <c r="BR1574" s="24"/>
      <c r="BS1574" s="15"/>
      <c r="BT1574" s="24"/>
      <c r="BU1574" s="15"/>
      <c r="BV1574" s="24"/>
      <c r="BW1574" s="15"/>
      <c r="BX1574" s="24"/>
      <c r="BY1574" s="15"/>
      <c r="BZ1574" s="24"/>
      <c r="CA1574" s="15"/>
      <c r="CB1574" s="24"/>
      <c r="CC1574" s="15"/>
      <c r="CD1574" s="24"/>
      <c r="CE1574" s="15"/>
      <c r="CF1574" s="24"/>
      <c r="CG1574" s="15"/>
      <c r="CH1574" s="25"/>
      <c r="CI1574" s="15"/>
      <c r="CJ1574" s="25"/>
      <c r="CK1574" s="15"/>
      <c r="CL1574" s="25"/>
      <c r="CM1574" s="15"/>
      <c r="CN1574" s="25"/>
      <c r="CO1574" s="15"/>
      <c r="CP1574" s="25"/>
      <c r="CQ1574" s="15"/>
      <c r="CR1574" s="25"/>
      <c r="CS1574" s="15">
        <f t="shared" si="310"/>
        <v>0</v>
      </c>
      <c r="CT1574" s="15">
        <f t="shared" si="311"/>
        <v>30</v>
      </c>
      <c r="CU1574" s="15">
        <f t="shared" si="312"/>
        <v>1</v>
      </c>
      <c r="CV1574" s="15">
        <f t="shared" si="313"/>
        <v>0</v>
      </c>
      <c r="CW1574" s="15"/>
      <c r="CX1574" s="15"/>
      <c r="CY1574" s="15">
        <f t="shared" si="314"/>
        <v>0</v>
      </c>
      <c r="CZ1574" s="15">
        <f>GG1574</f>
        <v>0</v>
      </c>
      <c r="DA1574" s="19"/>
      <c r="DB1574" s="17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7"/>
      <c r="DQ1574" s="15"/>
      <c r="DR1574" s="15"/>
      <c r="DS1574" s="15"/>
      <c r="DT1574" s="15"/>
      <c r="DU1574" s="15"/>
      <c r="DV1574" s="15"/>
      <c r="DW1574" s="15">
        <v>14</v>
      </c>
      <c r="DX1574" s="20">
        <v>1</v>
      </c>
      <c r="DY1574" s="15"/>
      <c r="DZ1574" s="20"/>
      <c r="EA1574" s="15"/>
      <c r="EB1574" s="20"/>
      <c r="EC1574" s="15">
        <v>16</v>
      </c>
      <c r="ED1574" s="20">
        <v>1</v>
      </c>
      <c r="EE1574" s="15"/>
      <c r="EF1574" s="20"/>
      <c r="EG1574" s="15"/>
      <c r="EH1574" s="20"/>
      <c r="EI1574" s="15"/>
      <c r="EJ1574" s="20"/>
      <c r="EK1574" s="15"/>
      <c r="EL1574" s="20"/>
      <c r="EM1574" s="15"/>
      <c r="EN1574" s="20"/>
      <c r="EO1574" s="15"/>
      <c r="EP1574" s="20"/>
      <c r="EQ1574" s="15"/>
      <c r="ER1574" s="20"/>
      <c r="ES1574" s="15"/>
      <c r="ET1574" s="20"/>
      <c r="EU1574" s="15"/>
      <c r="EV1574" s="20"/>
      <c r="EW1574" s="15"/>
      <c r="EX1574" s="20"/>
      <c r="EY1574" s="15">
        <v>30</v>
      </c>
      <c r="EZ1574" s="20">
        <v>1</v>
      </c>
      <c r="FA1574" s="15"/>
      <c r="FB1574" s="20"/>
      <c r="FC1574" s="15"/>
      <c r="FD1574" s="20"/>
      <c r="FE1574" s="15"/>
      <c r="FF1574" s="20"/>
      <c r="FG1574" s="15"/>
      <c r="FH1574" s="20"/>
      <c r="FI1574" s="15"/>
      <c r="FJ1574" s="20"/>
      <c r="FK1574" s="15"/>
      <c r="FL1574" s="20"/>
      <c r="FM1574" s="15"/>
      <c r="FN1574" s="20"/>
      <c r="FO1574" s="15"/>
      <c r="FP1574" s="20"/>
      <c r="FQ1574" s="15"/>
      <c r="FR1574" s="20"/>
      <c r="FS1574" s="15"/>
      <c r="FT1574" s="20"/>
      <c r="FU1574" s="15"/>
      <c r="FV1574" s="20"/>
      <c r="FW1574" s="15"/>
      <c r="FX1574" s="20"/>
      <c r="FY1574" s="15"/>
      <c r="FZ1574" s="20"/>
      <c r="GA1574" s="15"/>
      <c r="GB1574" s="20"/>
      <c r="GC1574" s="15"/>
      <c r="GD1574" s="20"/>
      <c r="GE1574" s="15"/>
      <c r="GF1574" s="20"/>
      <c r="GG1574" s="170"/>
    </row>
    <row r="1575" spans="1:189" s="2" customFormat="1" ht="15" customHeight="1" x14ac:dyDescent="0.3">
      <c r="A1575" s="15" t="s">
        <v>125</v>
      </c>
      <c r="B1575" s="15" t="s">
        <v>126</v>
      </c>
      <c r="C1575" s="15" t="s">
        <v>2515</v>
      </c>
      <c r="D1575" s="15" t="s">
        <v>2516</v>
      </c>
      <c r="E1575" s="15" t="str">
        <f t="shared" si="308"/>
        <v>Shauri Potula</v>
      </c>
      <c r="F1575" s="15" t="s">
        <v>128</v>
      </c>
      <c r="G1575" s="15">
        <v>999923246</v>
      </c>
      <c r="H1575" s="15">
        <f t="shared" si="309"/>
        <v>48</v>
      </c>
      <c r="I1575" s="15"/>
      <c r="J1575" s="15"/>
      <c r="K1575" s="16"/>
      <c r="L1575" s="15"/>
      <c r="M1575" s="15"/>
      <c r="N1575" s="15"/>
      <c r="O1575" s="15">
        <f t="shared" si="315"/>
        <v>0</v>
      </c>
      <c r="P1575" s="15">
        <v>0</v>
      </c>
      <c r="Q1575" s="15">
        <f t="shared" si="316"/>
        <v>0</v>
      </c>
      <c r="R1575" s="15">
        <v>0</v>
      </c>
      <c r="S1575" s="15">
        <v>0</v>
      </c>
      <c r="T1575" s="15">
        <f t="shared" si="317"/>
        <v>0</v>
      </c>
      <c r="U1575" s="15">
        <f t="shared" si="318"/>
        <v>0</v>
      </c>
      <c r="V1575" s="15"/>
      <c r="W1575" s="15"/>
      <c r="X1575" s="15"/>
      <c r="Y1575" s="15"/>
      <c r="Z1575" s="16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>
        <f t="shared" si="310"/>
        <v>0</v>
      </c>
      <c r="CT1575" s="15">
        <f t="shared" si="311"/>
        <v>0</v>
      </c>
      <c r="CU1575" s="15">
        <f t="shared" si="312"/>
        <v>0</v>
      </c>
      <c r="CV1575" s="15">
        <f t="shared" si="313"/>
        <v>0</v>
      </c>
      <c r="CW1575" s="15"/>
      <c r="CX1575" s="15"/>
      <c r="CY1575" s="15">
        <f t="shared" si="314"/>
        <v>48</v>
      </c>
      <c r="CZ1575" s="15">
        <f>GG1575</f>
        <v>0</v>
      </c>
      <c r="DA1575" s="16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20"/>
      <c r="DY1575" s="15"/>
      <c r="DZ1575" s="20"/>
      <c r="EA1575" s="15"/>
      <c r="EB1575" s="20"/>
      <c r="EC1575" s="15"/>
      <c r="ED1575" s="20"/>
      <c r="EE1575" s="15"/>
      <c r="EF1575" s="20"/>
      <c r="EG1575" s="15"/>
      <c r="EH1575" s="20"/>
      <c r="EI1575" s="15"/>
      <c r="EJ1575" s="20"/>
      <c r="EK1575" s="15"/>
      <c r="EL1575" s="20"/>
      <c r="EM1575" s="15"/>
      <c r="EN1575" s="20"/>
      <c r="EO1575" s="15">
        <v>48</v>
      </c>
      <c r="EP1575" s="20"/>
      <c r="EQ1575" s="15"/>
      <c r="ER1575" s="20"/>
      <c r="ES1575" s="15"/>
      <c r="ET1575" s="20"/>
      <c r="EU1575" s="15"/>
      <c r="EV1575" s="20"/>
      <c r="EW1575" s="15"/>
      <c r="EX1575" s="20"/>
      <c r="EY1575" s="15"/>
      <c r="EZ1575" s="20"/>
      <c r="FA1575" s="15"/>
      <c r="FB1575" s="20"/>
      <c r="FC1575" s="15"/>
      <c r="FD1575" s="20"/>
      <c r="FE1575" s="15"/>
      <c r="FF1575" s="20"/>
      <c r="FG1575" s="15"/>
      <c r="FH1575" s="20"/>
      <c r="FI1575" s="15"/>
      <c r="FJ1575" s="20"/>
      <c r="FK1575" s="15"/>
      <c r="FL1575" s="20"/>
      <c r="FM1575" s="15"/>
      <c r="FN1575" s="20"/>
      <c r="FO1575" s="15"/>
      <c r="FP1575" s="20"/>
      <c r="FQ1575" s="15"/>
      <c r="FR1575" s="20"/>
      <c r="FS1575" s="15"/>
      <c r="FT1575" s="20"/>
      <c r="FU1575" s="15"/>
      <c r="FV1575" s="20"/>
      <c r="FW1575" s="15"/>
      <c r="FX1575" s="20"/>
      <c r="FY1575" s="15"/>
      <c r="FZ1575" s="20"/>
      <c r="GA1575" s="15"/>
      <c r="GB1575" s="20"/>
      <c r="GC1575" s="15"/>
      <c r="GD1575" s="20"/>
      <c r="GE1575" s="15"/>
      <c r="GF1575" s="20"/>
      <c r="GG1575" s="170"/>
    </row>
    <row r="1576" spans="1:189" s="2" customFormat="1" ht="15" customHeight="1" x14ac:dyDescent="0.3">
      <c r="A1576" s="17" t="s">
        <v>2903</v>
      </c>
      <c r="B1576" s="17" t="s">
        <v>140</v>
      </c>
      <c r="C1576" s="17" t="s">
        <v>1600</v>
      </c>
      <c r="D1576" s="17" t="s">
        <v>2121</v>
      </c>
      <c r="E1576" s="15" t="str">
        <f t="shared" si="308"/>
        <v>Angelina Lapitan</v>
      </c>
      <c r="F1576" s="17" t="s">
        <v>128</v>
      </c>
      <c r="G1576" s="17">
        <v>999923249</v>
      </c>
      <c r="H1576" s="15">
        <f t="shared" si="309"/>
        <v>48</v>
      </c>
      <c r="I1576" s="15"/>
      <c r="J1576" s="15"/>
      <c r="K1576" s="16"/>
      <c r="L1576" s="15"/>
      <c r="M1576" s="15"/>
      <c r="N1576" s="15"/>
      <c r="O1576" s="15">
        <f t="shared" si="315"/>
        <v>0</v>
      </c>
      <c r="P1576" s="15">
        <v>0</v>
      </c>
      <c r="Q1576" s="15">
        <f t="shared" si="316"/>
        <v>0</v>
      </c>
      <c r="R1576" s="15">
        <v>0</v>
      </c>
      <c r="S1576" s="15">
        <v>0</v>
      </c>
      <c r="T1576" s="15">
        <f t="shared" si="317"/>
        <v>0</v>
      </c>
      <c r="U1576" s="15">
        <f t="shared" si="318"/>
        <v>0</v>
      </c>
      <c r="V1576" s="15"/>
      <c r="W1576" s="15"/>
      <c r="X1576" s="15"/>
      <c r="Y1576" s="15"/>
      <c r="Z1576" s="16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>
        <f t="shared" si="310"/>
        <v>48</v>
      </c>
      <c r="CT1576" s="15">
        <f t="shared" si="311"/>
        <v>0</v>
      </c>
      <c r="CU1576" s="15">
        <f t="shared" si="312"/>
        <v>0</v>
      </c>
      <c r="CV1576" s="15">
        <f t="shared" si="313"/>
        <v>0</v>
      </c>
      <c r="CW1576" s="15"/>
      <c r="CX1576" s="15"/>
      <c r="CY1576" s="15">
        <f t="shared" si="314"/>
        <v>0</v>
      </c>
      <c r="CZ1576" s="15">
        <f>GG1576</f>
        <v>0</v>
      </c>
      <c r="DA1576" s="16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20"/>
      <c r="DY1576" s="15"/>
      <c r="DZ1576" s="20"/>
      <c r="EA1576" s="15"/>
      <c r="EB1576" s="20"/>
      <c r="EC1576" s="15"/>
      <c r="ED1576" s="20"/>
      <c r="EE1576" s="15"/>
      <c r="EF1576" s="20"/>
      <c r="EG1576" s="15"/>
      <c r="EH1576" s="20"/>
      <c r="EI1576" s="15"/>
      <c r="EJ1576" s="20"/>
      <c r="EK1576" s="15"/>
      <c r="EL1576" s="20"/>
      <c r="EM1576" s="15"/>
      <c r="EN1576" s="20"/>
      <c r="EO1576" s="15"/>
      <c r="EP1576" s="20"/>
      <c r="EQ1576" s="15"/>
      <c r="ER1576" s="20"/>
      <c r="ES1576" s="15"/>
      <c r="ET1576" s="20"/>
      <c r="EU1576" s="15"/>
      <c r="EV1576" s="20"/>
      <c r="EW1576" s="15"/>
      <c r="EX1576" s="20"/>
      <c r="EY1576" s="15"/>
      <c r="EZ1576" s="20"/>
      <c r="FA1576" s="15"/>
      <c r="FB1576" s="20"/>
      <c r="FC1576" s="15"/>
      <c r="FD1576" s="20"/>
      <c r="FE1576" s="15">
        <v>48</v>
      </c>
      <c r="FF1576" s="20">
        <v>6</v>
      </c>
      <c r="FG1576" s="15"/>
      <c r="FH1576" s="20"/>
      <c r="FI1576" s="15"/>
      <c r="FJ1576" s="20"/>
      <c r="FK1576" s="15"/>
      <c r="FL1576" s="20"/>
      <c r="FM1576" s="15"/>
      <c r="FN1576" s="20"/>
      <c r="FO1576" s="15"/>
      <c r="FP1576" s="20"/>
      <c r="FQ1576" s="15"/>
      <c r="FR1576" s="20"/>
      <c r="FS1576" s="15"/>
      <c r="FT1576" s="20"/>
      <c r="FU1576" s="15"/>
      <c r="FV1576" s="20"/>
      <c r="FW1576" s="15"/>
      <c r="FX1576" s="20"/>
      <c r="FY1576" s="15"/>
      <c r="FZ1576" s="20"/>
      <c r="GA1576" s="15"/>
      <c r="GB1576" s="20"/>
      <c r="GC1576" s="15"/>
      <c r="GD1576" s="20"/>
      <c r="GE1576" s="15"/>
      <c r="GF1576" s="20"/>
      <c r="GG1576" s="170"/>
    </row>
    <row r="1577" spans="1:189" s="2" customFormat="1" ht="15" customHeight="1" x14ac:dyDescent="0.3">
      <c r="A1577" s="17" t="s">
        <v>2903</v>
      </c>
      <c r="B1577" s="17" t="s">
        <v>126</v>
      </c>
      <c r="C1577" s="17" t="s">
        <v>751</v>
      </c>
      <c r="D1577" s="17" t="s">
        <v>2193</v>
      </c>
      <c r="E1577" s="15" t="str">
        <f t="shared" si="308"/>
        <v>Gavin Womack</v>
      </c>
      <c r="F1577" s="17" t="s">
        <v>135</v>
      </c>
      <c r="G1577" s="17">
        <v>999923250</v>
      </c>
      <c r="H1577" s="15">
        <f t="shared" si="309"/>
        <v>29</v>
      </c>
      <c r="I1577" s="15"/>
      <c r="J1577" s="15"/>
      <c r="K1577" s="16"/>
      <c r="L1577" s="15"/>
      <c r="M1577" s="15"/>
      <c r="N1577" s="15"/>
      <c r="O1577" s="15">
        <f t="shared" si="315"/>
        <v>0</v>
      </c>
      <c r="P1577" s="15">
        <v>0</v>
      </c>
      <c r="Q1577" s="15">
        <f t="shared" si="316"/>
        <v>0</v>
      </c>
      <c r="R1577" s="15">
        <v>0</v>
      </c>
      <c r="S1577" s="15">
        <v>0</v>
      </c>
      <c r="T1577" s="15">
        <f t="shared" si="317"/>
        <v>0</v>
      </c>
      <c r="U1577" s="15">
        <f t="shared" si="318"/>
        <v>0</v>
      </c>
      <c r="V1577" s="15"/>
      <c r="W1577" s="15"/>
      <c r="X1577" s="15"/>
      <c r="Y1577" s="15"/>
      <c r="Z1577" s="16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>
        <f t="shared" si="310"/>
        <v>29</v>
      </c>
      <c r="CT1577" s="15">
        <f t="shared" si="311"/>
        <v>0</v>
      </c>
      <c r="CU1577" s="15">
        <f t="shared" si="312"/>
        <v>0</v>
      </c>
      <c r="CV1577" s="15">
        <f t="shared" si="313"/>
        <v>0</v>
      </c>
      <c r="CW1577" s="15"/>
      <c r="CX1577" s="15"/>
      <c r="CY1577" s="15">
        <f t="shared" si="314"/>
        <v>0</v>
      </c>
      <c r="CZ1577" s="15">
        <f>GG1577</f>
        <v>0</v>
      </c>
      <c r="DA1577" s="16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20"/>
      <c r="DY1577" s="15"/>
      <c r="DZ1577" s="20"/>
      <c r="EA1577" s="15"/>
      <c r="EB1577" s="20"/>
      <c r="EC1577" s="15"/>
      <c r="ED1577" s="20"/>
      <c r="EE1577" s="15"/>
      <c r="EF1577" s="20"/>
      <c r="EG1577" s="15"/>
      <c r="EH1577" s="20"/>
      <c r="EI1577" s="15"/>
      <c r="EJ1577" s="20"/>
      <c r="EK1577" s="15"/>
      <c r="EL1577" s="20"/>
      <c r="EM1577" s="15"/>
      <c r="EN1577" s="20"/>
      <c r="EO1577" s="15"/>
      <c r="EP1577" s="20"/>
      <c r="EQ1577" s="15"/>
      <c r="ER1577" s="20"/>
      <c r="ES1577" s="15"/>
      <c r="ET1577" s="20"/>
      <c r="EU1577" s="15"/>
      <c r="EV1577" s="20"/>
      <c r="EW1577" s="15"/>
      <c r="EX1577" s="20"/>
      <c r="EY1577" s="15"/>
      <c r="EZ1577" s="20"/>
      <c r="FA1577" s="15"/>
      <c r="FB1577" s="20"/>
      <c r="FC1577" s="15"/>
      <c r="FD1577" s="20"/>
      <c r="FE1577" s="15">
        <v>29</v>
      </c>
      <c r="FF1577" s="20" t="s">
        <v>168</v>
      </c>
      <c r="FG1577" s="15"/>
      <c r="FH1577" s="20"/>
      <c r="FI1577" s="15"/>
      <c r="FJ1577" s="20"/>
      <c r="FK1577" s="15"/>
      <c r="FL1577" s="20"/>
      <c r="FM1577" s="15"/>
      <c r="FN1577" s="20"/>
      <c r="FO1577" s="15"/>
      <c r="FP1577" s="20"/>
      <c r="FQ1577" s="15"/>
      <c r="FR1577" s="20"/>
      <c r="FS1577" s="15"/>
      <c r="FT1577" s="20"/>
      <c r="FU1577" s="15"/>
      <c r="FV1577" s="20"/>
      <c r="FW1577" s="15"/>
      <c r="FX1577" s="20"/>
      <c r="FY1577" s="15"/>
      <c r="FZ1577" s="20"/>
      <c r="GA1577" s="15"/>
      <c r="GB1577" s="20"/>
      <c r="GC1577" s="15"/>
      <c r="GD1577" s="20"/>
      <c r="GE1577" s="15"/>
      <c r="GF1577" s="20"/>
      <c r="GG1577" s="170"/>
    </row>
    <row r="1578" spans="1:189" ht="15" customHeight="1" x14ac:dyDescent="0.3">
      <c r="A1578" s="17" t="s">
        <v>2903</v>
      </c>
      <c r="B1578" s="17" t="s">
        <v>126</v>
      </c>
      <c r="C1578" s="17" t="s">
        <v>2175</v>
      </c>
      <c r="D1578" s="17" t="s">
        <v>1862</v>
      </c>
      <c r="E1578" s="15" t="str">
        <f t="shared" si="308"/>
        <v>Vinh Truong</v>
      </c>
      <c r="F1578" s="17" t="s">
        <v>128</v>
      </c>
      <c r="G1578" s="17">
        <v>999923253</v>
      </c>
      <c r="H1578" s="15">
        <f t="shared" si="309"/>
        <v>29</v>
      </c>
      <c r="I1578" s="15"/>
      <c r="J1578" s="15"/>
      <c r="K1578" s="16"/>
      <c r="L1578" s="15"/>
      <c r="M1578" s="15"/>
      <c r="N1578" s="15"/>
      <c r="O1578" s="15">
        <f t="shared" si="315"/>
        <v>0</v>
      </c>
      <c r="P1578" s="15">
        <v>0</v>
      </c>
      <c r="Q1578" s="15">
        <f t="shared" si="316"/>
        <v>0</v>
      </c>
      <c r="R1578" s="15">
        <v>0</v>
      </c>
      <c r="S1578" s="15">
        <v>0</v>
      </c>
      <c r="T1578" s="15">
        <f t="shared" si="317"/>
        <v>0</v>
      </c>
      <c r="U1578" s="15">
        <f t="shared" si="318"/>
        <v>0</v>
      </c>
      <c r="V1578" s="15"/>
      <c r="W1578" s="15"/>
      <c r="X1578" s="15"/>
      <c r="Y1578" s="15"/>
      <c r="Z1578" s="16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>
        <f t="shared" si="310"/>
        <v>29</v>
      </c>
      <c r="CT1578" s="15">
        <f t="shared" si="311"/>
        <v>0</v>
      </c>
      <c r="CU1578" s="15">
        <f t="shared" si="312"/>
        <v>0</v>
      </c>
      <c r="CV1578" s="15">
        <f t="shared" si="313"/>
        <v>0</v>
      </c>
      <c r="CW1578" s="15"/>
      <c r="CX1578" s="15"/>
      <c r="CY1578" s="15">
        <f t="shared" si="314"/>
        <v>0</v>
      </c>
      <c r="CZ1578" s="15">
        <f>GG1578</f>
        <v>0</v>
      </c>
      <c r="DA1578" s="16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20"/>
      <c r="DY1578" s="15"/>
      <c r="DZ1578" s="20"/>
      <c r="EA1578" s="15"/>
      <c r="EB1578" s="20"/>
      <c r="EC1578" s="15"/>
      <c r="ED1578" s="20"/>
      <c r="EE1578" s="15"/>
      <c r="EF1578" s="20"/>
      <c r="EG1578" s="15"/>
      <c r="EH1578" s="20"/>
      <c r="EI1578" s="15"/>
      <c r="EJ1578" s="20"/>
      <c r="EK1578" s="15"/>
      <c r="EL1578" s="20"/>
      <c r="EM1578" s="15"/>
      <c r="EN1578" s="20"/>
      <c r="EY1578" s="15"/>
      <c r="EZ1578" s="20"/>
      <c r="FC1578" s="15"/>
      <c r="FD1578" s="20"/>
      <c r="FE1578" s="15">
        <v>29</v>
      </c>
      <c r="FF1578" s="20" t="s">
        <v>168</v>
      </c>
      <c r="FG1578" s="15"/>
      <c r="FH1578" s="20"/>
      <c r="FI1578" s="15"/>
      <c r="FJ1578" s="20"/>
      <c r="FK1578" s="15"/>
      <c r="FL1578" s="20"/>
      <c r="FM1578" s="15"/>
      <c r="FN1578" s="20"/>
      <c r="FO1578" s="15"/>
      <c r="FP1578" s="20"/>
      <c r="FQ1578" s="15"/>
      <c r="FR1578" s="20"/>
      <c r="FS1578" s="15"/>
      <c r="FT1578" s="20"/>
      <c r="FU1578" s="15"/>
      <c r="FV1578" s="20"/>
      <c r="FW1578" s="15"/>
      <c r="FX1578" s="20"/>
      <c r="FY1578" s="15"/>
      <c r="FZ1578" s="20"/>
      <c r="GA1578" s="15"/>
      <c r="GB1578" s="20"/>
      <c r="GC1578" s="15"/>
      <c r="GD1578" s="20"/>
      <c r="GE1578" s="15"/>
      <c r="GF1578" s="20"/>
      <c r="GG1578" s="226"/>
    </row>
    <row r="1579" spans="1:189" ht="15" customHeight="1" x14ac:dyDescent="0.3">
      <c r="A1579" s="15" t="s">
        <v>133</v>
      </c>
      <c r="B1579" s="15" t="s">
        <v>142</v>
      </c>
      <c r="C1579" s="15" t="s">
        <v>1722</v>
      </c>
      <c r="D1579" s="15" t="s">
        <v>1721</v>
      </c>
      <c r="E1579" s="15" t="str">
        <f t="shared" si="308"/>
        <v>Erok Shin</v>
      </c>
      <c r="F1579" s="15" t="s">
        <v>135</v>
      </c>
      <c r="G1579" s="15">
        <v>999923256</v>
      </c>
      <c r="H1579" s="15">
        <f t="shared" si="309"/>
        <v>68</v>
      </c>
      <c r="I1579" s="15"/>
      <c r="J1579" s="15"/>
      <c r="K1579" s="16"/>
      <c r="L1579" s="15"/>
      <c r="M1579" s="15"/>
      <c r="N1579" s="15"/>
      <c r="O1579" s="15">
        <f t="shared" si="315"/>
        <v>0</v>
      </c>
      <c r="P1579" s="15">
        <v>0</v>
      </c>
      <c r="Q1579" s="15">
        <f t="shared" si="316"/>
        <v>0</v>
      </c>
      <c r="R1579" s="15">
        <v>0</v>
      </c>
      <c r="S1579" s="15">
        <v>0</v>
      </c>
      <c r="T1579" s="15">
        <f t="shared" si="317"/>
        <v>0</v>
      </c>
      <c r="U1579" s="15">
        <f t="shared" si="318"/>
        <v>0</v>
      </c>
      <c r="V1579" s="15"/>
      <c r="W1579" s="15"/>
      <c r="X1579" s="15"/>
      <c r="Y1579" s="15"/>
      <c r="Z1579" s="16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>
        <f t="shared" si="310"/>
        <v>0</v>
      </c>
      <c r="CT1579" s="15">
        <f t="shared" si="311"/>
        <v>68</v>
      </c>
      <c r="CU1579" s="15">
        <f t="shared" si="312"/>
        <v>1</v>
      </c>
      <c r="CV1579" s="15">
        <f t="shared" si="313"/>
        <v>0</v>
      </c>
      <c r="CW1579" s="15"/>
      <c r="CX1579" s="15"/>
      <c r="CY1579" s="15">
        <f t="shared" si="314"/>
        <v>0</v>
      </c>
      <c r="CZ1579" s="15">
        <f>GG1579</f>
        <v>0</v>
      </c>
      <c r="DA1579" s="16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20"/>
      <c r="DY1579" s="15"/>
      <c r="DZ1579" s="20"/>
      <c r="EA1579" s="15"/>
      <c r="EB1579" s="20"/>
      <c r="EC1579" s="15"/>
      <c r="ED1579" s="20"/>
      <c r="EE1579" s="15"/>
      <c r="EF1579" s="20"/>
      <c r="EG1579" s="15"/>
      <c r="EH1579" s="20"/>
      <c r="EI1579" s="15"/>
      <c r="EJ1579" s="20"/>
      <c r="EK1579" s="15"/>
      <c r="EL1579" s="20"/>
      <c r="EM1579" s="15"/>
      <c r="EN1579" s="20"/>
      <c r="EY1579" s="15">
        <v>68</v>
      </c>
      <c r="EZ1579" s="20">
        <v>3</v>
      </c>
      <c r="FC1579" s="15"/>
      <c r="FD1579" s="20"/>
      <c r="FE1579" s="15"/>
      <c r="FF1579" s="20"/>
      <c r="FG1579" s="15"/>
      <c r="FH1579" s="20"/>
      <c r="FI1579" s="15"/>
      <c r="FJ1579" s="20"/>
      <c r="FK1579" s="15"/>
      <c r="FL1579" s="20"/>
      <c r="FM1579" s="15"/>
      <c r="FN1579" s="20"/>
      <c r="FO1579" s="15"/>
      <c r="FP1579" s="20"/>
      <c r="FQ1579" s="15"/>
      <c r="FR1579" s="20"/>
      <c r="FS1579" s="15"/>
      <c r="FT1579" s="20"/>
      <c r="FU1579" s="15"/>
      <c r="FV1579" s="20"/>
      <c r="FW1579" s="15"/>
      <c r="FX1579" s="20"/>
      <c r="FY1579" s="15"/>
      <c r="FZ1579" s="20"/>
      <c r="GA1579" s="15"/>
      <c r="GB1579" s="20"/>
      <c r="GC1579" s="15"/>
      <c r="GD1579" s="20"/>
      <c r="GE1579" s="15"/>
      <c r="GF1579" s="20"/>
      <c r="GG1579" s="226"/>
    </row>
    <row r="1580" spans="1:189" ht="15" customHeight="1" x14ac:dyDescent="0.3">
      <c r="A1580" s="15" t="s">
        <v>2903</v>
      </c>
      <c r="B1580" s="15" t="s">
        <v>140</v>
      </c>
      <c r="C1580" s="15" t="s">
        <v>548</v>
      </c>
      <c r="D1580" s="15" t="s">
        <v>549</v>
      </c>
      <c r="E1580" s="15" t="str">
        <f t="shared" si="308"/>
        <v>Hee Yun Choi Kim</v>
      </c>
      <c r="F1580" s="15" t="s">
        <v>128</v>
      </c>
      <c r="G1580" s="15">
        <v>999923257</v>
      </c>
      <c r="H1580" s="15">
        <f t="shared" si="309"/>
        <v>30</v>
      </c>
      <c r="I1580" s="17"/>
      <c r="J1580" s="17"/>
      <c r="K1580" s="21"/>
      <c r="L1580" s="15"/>
      <c r="M1580" s="15"/>
      <c r="N1580" s="15"/>
      <c r="O1580" s="15">
        <f t="shared" si="315"/>
        <v>0</v>
      </c>
      <c r="P1580" s="15">
        <v>0</v>
      </c>
      <c r="Q1580" s="15">
        <f t="shared" si="316"/>
        <v>1</v>
      </c>
      <c r="R1580" s="15">
        <v>0</v>
      </c>
      <c r="S1580" s="15">
        <v>0</v>
      </c>
      <c r="T1580" s="15">
        <f t="shared" si="317"/>
        <v>0</v>
      </c>
      <c r="U1580" s="15">
        <f t="shared" si="318"/>
        <v>0</v>
      </c>
      <c r="V1580" s="15"/>
      <c r="W1580" s="15"/>
      <c r="X1580" s="15"/>
      <c r="Y1580" s="15"/>
      <c r="Z1580" s="21"/>
      <c r="AA1580" s="17"/>
      <c r="AB1580" s="17"/>
      <c r="AC1580" s="17"/>
      <c r="AD1580" s="17"/>
      <c r="AE1580" s="17"/>
      <c r="AF1580" s="24"/>
      <c r="AG1580" s="17"/>
      <c r="AH1580" s="24"/>
      <c r="AI1580" s="17"/>
      <c r="AJ1580" s="24"/>
      <c r="AK1580" s="17"/>
      <c r="AL1580" s="24"/>
      <c r="AM1580" s="17"/>
      <c r="AN1580" s="24"/>
      <c r="AO1580" s="17"/>
      <c r="AP1580" s="24"/>
      <c r="AQ1580" s="17"/>
      <c r="AR1580" s="24"/>
      <c r="AS1580" s="17"/>
      <c r="AT1580" s="24"/>
      <c r="AU1580" s="17"/>
      <c r="AV1580" s="24"/>
      <c r="AW1580" s="17"/>
      <c r="AX1580" s="24"/>
      <c r="AY1580" s="17"/>
      <c r="AZ1580" s="17"/>
      <c r="BA1580" s="17"/>
      <c r="BB1580" s="24"/>
      <c r="BC1580" s="17"/>
      <c r="BD1580" s="24"/>
      <c r="BE1580" s="17"/>
      <c r="BF1580" s="24"/>
      <c r="BG1580" s="17"/>
      <c r="BH1580" s="24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24"/>
      <c r="CQ1580" s="17"/>
      <c r="CR1580" s="24"/>
      <c r="CS1580" s="15">
        <f t="shared" si="310"/>
        <v>0</v>
      </c>
      <c r="CT1580" s="15">
        <f t="shared" si="311"/>
        <v>30</v>
      </c>
      <c r="CU1580" s="15">
        <f t="shared" si="312"/>
        <v>1</v>
      </c>
      <c r="CV1580" s="15">
        <f t="shared" si="313"/>
        <v>0</v>
      </c>
      <c r="CW1580" s="15"/>
      <c r="CX1580" s="15"/>
      <c r="CY1580" s="15">
        <f t="shared" si="314"/>
        <v>0</v>
      </c>
      <c r="CZ1580" s="15">
        <f>GG1580</f>
        <v>0</v>
      </c>
      <c r="DA1580" s="20"/>
      <c r="DB1580" s="17"/>
      <c r="DC1580" s="15"/>
      <c r="DD1580" s="15"/>
      <c r="DE1580" s="15"/>
      <c r="DF1580" s="15"/>
      <c r="DG1580" s="15"/>
      <c r="DH1580" s="15"/>
      <c r="DI1580" s="15">
        <f>0.3*120</f>
        <v>36</v>
      </c>
      <c r="DJ1580" s="15"/>
      <c r="DK1580" s="15"/>
      <c r="DL1580" s="15"/>
      <c r="DM1580" s="15"/>
      <c r="DN1580" s="15"/>
      <c r="DO1580" s="15"/>
      <c r="DP1580" s="17"/>
      <c r="DQ1580" s="15"/>
      <c r="DR1580" s="15"/>
      <c r="DS1580" s="15"/>
      <c r="DT1580" s="15"/>
      <c r="DU1580" s="15"/>
      <c r="DV1580" s="15"/>
      <c r="DW1580" s="15">
        <v>28</v>
      </c>
      <c r="DX1580" s="20">
        <v>1</v>
      </c>
      <c r="DY1580" s="15"/>
      <c r="DZ1580" s="20"/>
      <c r="EA1580" s="15"/>
      <c r="EB1580" s="20"/>
      <c r="EC1580" s="15"/>
      <c r="ED1580" s="20"/>
      <c r="EE1580" s="15"/>
      <c r="EF1580" s="20"/>
      <c r="EG1580" s="15"/>
      <c r="EH1580" s="20"/>
      <c r="EI1580" s="15"/>
      <c r="EJ1580" s="20"/>
      <c r="EK1580" s="15"/>
      <c r="EL1580" s="20"/>
      <c r="EM1580" s="15"/>
      <c r="EN1580" s="20"/>
      <c r="EY1580" s="15"/>
      <c r="EZ1580" s="20"/>
      <c r="FC1580" s="15"/>
      <c r="FD1580" s="20"/>
      <c r="FE1580" s="15"/>
      <c r="FF1580" s="20"/>
      <c r="FG1580" s="15"/>
      <c r="FH1580" s="20"/>
      <c r="FI1580" s="15"/>
      <c r="FJ1580" s="20"/>
      <c r="FK1580" s="15"/>
      <c r="FL1580" s="20"/>
      <c r="FM1580" s="15"/>
      <c r="FN1580" s="20"/>
      <c r="FO1580" s="15"/>
      <c r="FP1580" s="20"/>
      <c r="FQ1580" s="15"/>
      <c r="FR1580" s="20"/>
      <c r="FS1580" s="15">
        <v>30</v>
      </c>
      <c r="FT1580" s="20">
        <v>1</v>
      </c>
      <c r="FU1580" s="15"/>
      <c r="FV1580" s="20"/>
      <c r="FW1580" s="15"/>
      <c r="FX1580" s="20"/>
      <c r="FY1580" s="15"/>
      <c r="FZ1580" s="20"/>
      <c r="GA1580" s="15"/>
      <c r="GB1580" s="20"/>
      <c r="GC1580" s="15"/>
      <c r="GD1580" s="20"/>
      <c r="GE1580" s="15"/>
      <c r="GF1580" s="20"/>
      <c r="GG1580" s="226"/>
    </row>
    <row r="1581" spans="1:189" ht="15" customHeight="1" x14ac:dyDescent="0.3">
      <c r="A1581" s="17" t="s">
        <v>130</v>
      </c>
      <c r="B1581" s="17" t="s">
        <v>126</v>
      </c>
      <c r="C1581" s="17" t="s">
        <v>510</v>
      </c>
      <c r="D1581" s="17" t="s">
        <v>1223</v>
      </c>
      <c r="E1581" s="15" t="str">
        <f t="shared" si="308"/>
        <v>Vincent Lee</v>
      </c>
      <c r="F1581" s="17" t="s">
        <v>135</v>
      </c>
      <c r="G1581" s="17">
        <v>999923258</v>
      </c>
      <c r="H1581" s="15">
        <f t="shared" si="309"/>
        <v>38</v>
      </c>
      <c r="I1581" s="15"/>
      <c r="J1581" s="15"/>
      <c r="K1581" s="16"/>
      <c r="L1581" s="15"/>
      <c r="M1581" s="15"/>
      <c r="N1581" s="15"/>
      <c r="O1581" s="15">
        <f t="shared" si="315"/>
        <v>0</v>
      </c>
      <c r="P1581" s="15">
        <v>0</v>
      </c>
      <c r="Q1581" s="15">
        <f t="shared" si="316"/>
        <v>0</v>
      </c>
      <c r="R1581" s="15">
        <v>0</v>
      </c>
      <c r="S1581" s="15">
        <v>0</v>
      </c>
      <c r="T1581" s="15">
        <f t="shared" si="317"/>
        <v>0</v>
      </c>
      <c r="U1581" s="15">
        <f t="shared" si="318"/>
        <v>0</v>
      </c>
      <c r="V1581" s="15"/>
      <c r="W1581" s="15"/>
      <c r="X1581" s="15"/>
      <c r="Y1581" s="15"/>
      <c r="Z1581" s="16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>
        <f t="shared" si="310"/>
        <v>0</v>
      </c>
      <c r="CT1581" s="15">
        <f t="shared" si="311"/>
        <v>38</v>
      </c>
      <c r="CU1581" s="15">
        <f t="shared" si="312"/>
        <v>0</v>
      </c>
      <c r="CV1581" s="15">
        <f t="shared" si="313"/>
        <v>0</v>
      </c>
      <c r="CW1581" s="15"/>
      <c r="CX1581" s="15"/>
      <c r="CY1581" s="15">
        <f t="shared" si="314"/>
        <v>0</v>
      </c>
      <c r="CZ1581" s="15">
        <f>GG1581</f>
        <v>0</v>
      </c>
      <c r="DA1581" s="16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20"/>
      <c r="DY1581" s="15"/>
      <c r="DZ1581" s="20"/>
      <c r="EA1581" s="15"/>
      <c r="EB1581" s="20"/>
      <c r="EC1581" s="15"/>
      <c r="ED1581" s="20"/>
      <c r="EE1581" s="15"/>
      <c r="EF1581" s="20"/>
      <c r="EG1581" s="15"/>
      <c r="EH1581" s="20"/>
      <c r="EI1581" s="15"/>
      <c r="EJ1581" s="20"/>
      <c r="EK1581" s="15"/>
      <c r="EL1581" s="20"/>
      <c r="EM1581" s="15"/>
      <c r="EN1581" s="20"/>
      <c r="EY1581" s="15"/>
      <c r="EZ1581" s="20"/>
      <c r="FC1581" s="15"/>
      <c r="FD1581" s="20"/>
      <c r="FE1581" s="15"/>
      <c r="FF1581" s="20"/>
      <c r="FG1581" s="15"/>
      <c r="FH1581" s="20"/>
      <c r="FI1581" s="15"/>
      <c r="FJ1581" s="20"/>
      <c r="FK1581" s="15"/>
      <c r="FL1581" s="20"/>
      <c r="FM1581" s="15"/>
      <c r="FN1581" s="20"/>
      <c r="FO1581" s="15"/>
      <c r="FP1581" s="20"/>
      <c r="FQ1581" s="15"/>
      <c r="FR1581" s="20"/>
      <c r="FS1581" s="15">
        <v>38</v>
      </c>
      <c r="FT1581" s="20" t="s">
        <v>129</v>
      </c>
      <c r="FU1581" s="15"/>
      <c r="FV1581" s="20"/>
      <c r="FW1581" s="15"/>
      <c r="FX1581" s="20"/>
      <c r="FY1581" s="15"/>
      <c r="FZ1581" s="20"/>
      <c r="GA1581" s="15"/>
      <c r="GB1581" s="20"/>
      <c r="GC1581" s="15"/>
      <c r="GD1581" s="20"/>
      <c r="GE1581" s="15"/>
      <c r="GF1581" s="20"/>
      <c r="GG1581" s="226"/>
    </row>
    <row r="1582" spans="1:189" ht="15" customHeight="1" x14ac:dyDescent="0.3">
      <c r="A1582" s="17" t="s">
        <v>2903</v>
      </c>
      <c r="B1582" s="17" t="s">
        <v>140</v>
      </c>
      <c r="C1582" s="17" t="s">
        <v>3369</v>
      </c>
      <c r="D1582" s="17" t="s">
        <v>546</v>
      </c>
      <c r="E1582" s="15" t="str">
        <f t="shared" si="308"/>
        <v>Yuying Lin</v>
      </c>
      <c r="F1582" s="17" t="s">
        <v>128</v>
      </c>
      <c r="G1582" s="17">
        <v>999923261</v>
      </c>
      <c r="H1582" s="15">
        <f t="shared" si="309"/>
        <v>75</v>
      </c>
      <c r="I1582" s="15"/>
      <c r="J1582" s="15"/>
      <c r="K1582" s="16"/>
      <c r="L1582" s="15"/>
      <c r="M1582" s="15"/>
      <c r="N1582" s="15"/>
      <c r="O1582" s="15">
        <f t="shared" si="315"/>
        <v>0</v>
      </c>
      <c r="P1582" s="15">
        <v>0</v>
      </c>
      <c r="Q1582" s="15">
        <f t="shared" si="316"/>
        <v>0</v>
      </c>
      <c r="R1582" s="15">
        <v>0</v>
      </c>
      <c r="S1582" s="15">
        <v>0</v>
      </c>
      <c r="T1582" s="15">
        <f t="shared" si="317"/>
        <v>0</v>
      </c>
      <c r="U1582" s="15">
        <f t="shared" si="318"/>
        <v>0</v>
      </c>
      <c r="V1582" s="15"/>
      <c r="W1582" s="15"/>
      <c r="X1582" s="15"/>
      <c r="Y1582" s="15"/>
      <c r="Z1582" s="16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>
        <f t="shared" si="310"/>
        <v>75</v>
      </c>
      <c r="CT1582" s="15">
        <f t="shared" si="311"/>
        <v>0</v>
      </c>
      <c r="CU1582" s="15">
        <f t="shared" si="312"/>
        <v>0</v>
      </c>
      <c r="CV1582" s="15">
        <f t="shared" si="313"/>
        <v>0</v>
      </c>
      <c r="CW1582" s="15"/>
      <c r="CX1582" s="15"/>
      <c r="CY1582" s="15">
        <f t="shared" si="314"/>
        <v>0</v>
      </c>
      <c r="CZ1582" s="15">
        <f>GG1582</f>
        <v>0</v>
      </c>
      <c r="DA1582" s="16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20"/>
      <c r="DY1582" s="15"/>
      <c r="DZ1582" s="20"/>
      <c r="EA1582" s="15"/>
      <c r="EB1582" s="20"/>
      <c r="EC1582" s="15"/>
      <c r="ED1582" s="20"/>
      <c r="EE1582" s="15"/>
      <c r="EF1582" s="20"/>
      <c r="EG1582" s="15"/>
      <c r="EH1582" s="20"/>
      <c r="EI1582" s="15"/>
      <c r="EJ1582" s="20"/>
      <c r="EK1582" s="15"/>
      <c r="EL1582" s="20"/>
      <c r="EM1582" s="15"/>
      <c r="EN1582" s="20"/>
      <c r="EY1582" s="15"/>
      <c r="EZ1582" s="20"/>
      <c r="FC1582" s="15"/>
      <c r="FD1582" s="20"/>
      <c r="FE1582" s="15">
        <v>75</v>
      </c>
      <c r="FF1582" s="20">
        <v>2</v>
      </c>
      <c r="FG1582" s="15"/>
      <c r="FH1582" s="20"/>
      <c r="FI1582" s="15"/>
      <c r="FJ1582" s="20"/>
      <c r="FK1582" s="15"/>
      <c r="FL1582" s="20"/>
      <c r="FM1582" s="15"/>
      <c r="FN1582" s="20"/>
      <c r="FO1582" s="15"/>
      <c r="FP1582" s="20"/>
      <c r="FQ1582" s="15"/>
      <c r="FR1582" s="20"/>
      <c r="FS1582" s="15"/>
      <c r="FT1582" s="20"/>
      <c r="FU1582" s="15"/>
      <c r="FV1582" s="20"/>
      <c r="FW1582" s="15"/>
      <c r="FX1582" s="20"/>
      <c r="FY1582" s="15"/>
      <c r="FZ1582" s="20"/>
      <c r="GA1582" s="15"/>
      <c r="GB1582" s="20"/>
      <c r="GC1582" s="15"/>
      <c r="GD1582" s="20"/>
      <c r="GE1582" s="15"/>
      <c r="GF1582" s="20"/>
      <c r="GG1582" s="226"/>
    </row>
    <row r="1583" spans="1:189" ht="15" customHeight="1" x14ac:dyDescent="0.3">
      <c r="A1583" s="17" t="s">
        <v>133</v>
      </c>
      <c r="B1583" s="17" t="s">
        <v>142</v>
      </c>
      <c r="C1583" s="17" t="s">
        <v>306</v>
      </c>
      <c r="D1583" s="17" t="s">
        <v>1916</v>
      </c>
      <c r="E1583" s="15" t="str">
        <f t="shared" si="308"/>
        <v>Ronin Vongphakdy</v>
      </c>
      <c r="F1583" s="17" t="s">
        <v>135</v>
      </c>
      <c r="G1583" s="17">
        <v>999923262</v>
      </c>
      <c r="H1583" s="15">
        <f t="shared" si="309"/>
        <v>93.399999999999991</v>
      </c>
      <c r="I1583" s="15"/>
      <c r="J1583" s="17">
        <f>(O1583+P1583+R1583+S1583+T1583+U1583)/2</f>
        <v>14.4</v>
      </c>
      <c r="K1583" s="16"/>
      <c r="L1583" s="15"/>
      <c r="M1583" s="15"/>
      <c r="N1583" s="15"/>
      <c r="O1583" s="15">
        <f t="shared" si="315"/>
        <v>0</v>
      </c>
      <c r="P1583" s="15">
        <v>0</v>
      </c>
      <c r="Q1583" s="15">
        <f t="shared" si="316"/>
        <v>1</v>
      </c>
      <c r="R1583" s="15">
        <v>0</v>
      </c>
      <c r="S1583" s="15">
        <v>0</v>
      </c>
      <c r="T1583" s="15">
        <f t="shared" si="317"/>
        <v>28.8</v>
      </c>
      <c r="U1583" s="15">
        <f t="shared" si="318"/>
        <v>0</v>
      </c>
      <c r="V1583" s="15"/>
      <c r="W1583" s="15"/>
      <c r="X1583" s="15"/>
      <c r="Y1583" s="15"/>
      <c r="Z1583" s="16"/>
      <c r="AA1583" s="15"/>
      <c r="AB1583" s="24"/>
      <c r="AC1583" s="15"/>
      <c r="AD1583" s="15"/>
      <c r="AE1583" s="15"/>
      <c r="AF1583" s="15"/>
      <c r="AG1583" s="15"/>
      <c r="AH1583" s="24"/>
      <c r="AI1583" s="15"/>
      <c r="AJ1583" s="15"/>
      <c r="AK1583" s="15"/>
      <c r="AL1583" s="15"/>
      <c r="AM1583" s="15"/>
      <c r="AN1583" s="24"/>
      <c r="AO1583" s="15"/>
      <c r="AP1583" s="24"/>
      <c r="AQ1583" s="15"/>
      <c r="AR1583" s="24"/>
      <c r="AS1583" s="15"/>
      <c r="AT1583" s="24"/>
      <c r="AU1583" s="15"/>
      <c r="AV1583" s="24"/>
      <c r="AW1583" s="15"/>
      <c r="AX1583" s="24"/>
      <c r="AY1583" s="15"/>
      <c r="AZ1583" s="15"/>
      <c r="BA1583" s="15"/>
      <c r="BB1583" s="15"/>
      <c r="BC1583" s="15"/>
      <c r="BD1583" s="15"/>
      <c r="BE1583" s="15"/>
      <c r="BF1583" s="24"/>
      <c r="BG1583" s="15"/>
      <c r="BH1583" s="24"/>
      <c r="BI1583" s="15"/>
      <c r="BJ1583" s="24"/>
      <c r="BK1583" s="15"/>
      <c r="BL1583" s="24"/>
      <c r="BM1583" s="15"/>
      <c r="BN1583" s="24"/>
      <c r="BO1583" s="15"/>
      <c r="BP1583" s="24"/>
      <c r="BQ1583" s="15"/>
      <c r="BR1583" s="24"/>
      <c r="BS1583" s="15"/>
      <c r="BT1583" s="24"/>
      <c r="BU1583" s="15"/>
      <c r="BV1583" s="24"/>
      <c r="BW1583" s="15"/>
      <c r="BX1583" s="24"/>
      <c r="BY1583" s="15"/>
      <c r="BZ1583" s="24"/>
      <c r="CA1583" s="15"/>
      <c r="CB1583" s="24"/>
      <c r="CC1583" s="15"/>
      <c r="CD1583" s="24"/>
      <c r="CE1583" s="15"/>
      <c r="CF1583" s="24"/>
      <c r="CG1583" s="15"/>
      <c r="CH1583" s="25"/>
      <c r="CI1583" s="15"/>
      <c r="CJ1583" s="25"/>
      <c r="CK1583" s="15"/>
      <c r="CL1583" s="25"/>
      <c r="CM1583" s="15"/>
      <c r="CN1583" s="25"/>
      <c r="CO1583" s="15"/>
      <c r="CP1583" s="25"/>
      <c r="CQ1583" s="15"/>
      <c r="CR1583" s="25"/>
      <c r="CS1583" s="15">
        <f t="shared" si="310"/>
        <v>0</v>
      </c>
      <c r="CT1583" s="15">
        <f t="shared" si="311"/>
        <v>0</v>
      </c>
      <c r="CU1583" s="15">
        <f t="shared" si="312"/>
        <v>0</v>
      </c>
      <c r="CV1583" s="15">
        <f t="shared" si="313"/>
        <v>79</v>
      </c>
      <c r="CW1583" s="15"/>
      <c r="CX1583" s="15"/>
      <c r="CY1583" s="15">
        <f t="shared" si="314"/>
        <v>0</v>
      </c>
      <c r="CZ1583" s="15">
        <f>GG1583</f>
        <v>0</v>
      </c>
      <c r="DA1583" s="19"/>
      <c r="DB1583" s="17"/>
      <c r="DC1583" s="17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7"/>
      <c r="DQ1583" s="17"/>
      <c r="DR1583" s="17"/>
      <c r="DS1583" s="17"/>
      <c r="DT1583" s="17">
        <v>60</v>
      </c>
      <c r="DU1583" s="17"/>
      <c r="DV1583" s="17"/>
      <c r="DW1583" s="15"/>
      <c r="DX1583" s="20"/>
      <c r="DY1583" s="15"/>
      <c r="DZ1583" s="20"/>
      <c r="EA1583" s="15">
        <v>52.5</v>
      </c>
      <c r="EB1583" s="20">
        <v>3</v>
      </c>
      <c r="EC1583" s="15">
        <v>28.8</v>
      </c>
      <c r="ED1583" s="20">
        <v>7</v>
      </c>
      <c r="EE1583" s="15"/>
      <c r="EF1583" s="20"/>
      <c r="EG1583" s="15"/>
      <c r="EH1583" s="20"/>
      <c r="EI1583" s="15"/>
      <c r="EJ1583" s="20"/>
      <c r="EK1583" s="15"/>
      <c r="EL1583" s="20"/>
      <c r="EM1583" s="15"/>
      <c r="EN1583" s="20"/>
      <c r="EQ1583" s="17"/>
      <c r="EY1583" s="15"/>
      <c r="EZ1583" s="20"/>
      <c r="FC1583" s="15"/>
      <c r="FD1583" s="20"/>
      <c r="FE1583" s="15"/>
      <c r="FF1583" s="20"/>
      <c r="FG1583" s="15"/>
      <c r="FH1583" s="20"/>
      <c r="FI1583" s="15"/>
      <c r="FJ1583" s="20"/>
      <c r="FK1583" s="15"/>
      <c r="FL1583" s="20"/>
      <c r="FM1583" s="15"/>
      <c r="FN1583" s="20"/>
      <c r="FO1583" s="15"/>
      <c r="FP1583" s="20"/>
      <c r="FQ1583" s="15"/>
      <c r="FR1583" s="20"/>
      <c r="FS1583" s="15"/>
      <c r="FT1583" s="20"/>
      <c r="FU1583" s="15"/>
      <c r="FV1583" s="20"/>
      <c r="FW1583" s="15"/>
      <c r="FX1583" s="20"/>
      <c r="FY1583" s="15"/>
      <c r="FZ1583" s="20"/>
      <c r="GA1583" s="15"/>
      <c r="GB1583" s="20"/>
      <c r="GC1583" s="15"/>
      <c r="GD1583" s="20"/>
      <c r="GE1583" s="15">
        <v>79</v>
      </c>
      <c r="GF1583" s="20">
        <v>4</v>
      </c>
      <c r="GG1583" s="226"/>
    </row>
    <row r="1584" spans="1:189" ht="15" customHeight="1" x14ac:dyDescent="0.3">
      <c r="A1584" s="17" t="s">
        <v>133</v>
      </c>
      <c r="B1584" s="17" t="s">
        <v>134</v>
      </c>
      <c r="C1584" s="17" t="s">
        <v>1460</v>
      </c>
      <c r="D1584" s="17" t="s">
        <v>1459</v>
      </c>
      <c r="E1584" s="15" t="str">
        <f t="shared" si="308"/>
        <v>Arohi Nair</v>
      </c>
      <c r="F1584" s="17" t="s">
        <v>128</v>
      </c>
      <c r="G1584" s="17">
        <v>999923264</v>
      </c>
      <c r="H1584" s="15">
        <f t="shared" si="309"/>
        <v>64.400000000000006</v>
      </c>
      <c r="I1584" s="15"/>
      <c r="J1584" s="17">
        <f>(O1584+P1584+R1584+S1584+T1584+U1584)/2</f>
        <v>29.4</v>
      </c>
      <c r="K1584" s="16"/>
      <c r="L1584" s="15"/>
      <c r="M1584" s="15"/>
      <c r="N1584" s="15"/>
      <c r="O1584" s="15">
        <f t="shared" si="315"/>
        <v>0</v>
      </c>
      <c r="P1584" s="15">
        <v>0</v>
      </c>
      <c r="Q1584" s="15">
        <f t="shared" si="316"/>
        <v>1</v>
      </c>
      <c r="R1584" s="15">
        <v>0</v>
      </c>
      <c r="S1584" s="15">
        <v>0</v>
      </c>
      <c r="T1584" s="15">
        <f t="shared" si="317"/>
        <v>28.8</v>
      </c>
      <c r="U1584" s="15">
        <f t="shared" si="318"/>
        <v>30</v>
      </c>
      <c r="V1584" s="15"/>
      <c r="W1584" s="15"/>
      <c r="X1584" s="15"/>
      <c r="Y1584" s="15"/>
      <c r="Z1584" s="16"/>
      <c r="AA1584" s="15"/>
      <c r="AB1584" s="24"/>
      <c r="AC1584" s="15"/>
      <c r="AD1584" s="15"/>
      <c r="AE1584" s="15"/>
      <c r="AF1584" s="15"/>
      <c r="AG1584" s="15"/>
      <c r="AH1584" s="24"/>
      <c r="AI1584" s="15"/>
      <c r="AJ1584" s="15"/>
      <c r="AK1584" s="15"/>
      <c r="AL1584" s="15"/>
      <c r="AM1584" s="15"/>
      <c r="AN1584" s="24"/>
      <c r="AO1584" s="15"/>
      <c r="AP1584" s="24"/>
      <c r="AQ1584" s="15"/>
      <c r="AR1584" s="24"/>
      <c r="AS1584" s="15"/>
      <c r="AT1584" s="24"/>
      <c r="AU1584" s="15"/>
      <c r="AV1584" s="24"/>
      <c r="AW1584" s="15"/>
      <c r="AX1584" s="24"/>
      <c r="AY1584" s="15"/>
      <c r="AZ1584" s="15"/>
      <c r="BA1584" s="15"/>
      <c r="BB1584" s="15"/>
      <c r="BC1584" s="15"/>
      <c r="BD1584" s="15"/>
      <c r="BE1584" s="15"/>
      <c r="BF1584" s="24"/>
      <c r="BG1584" s="15"/>
      <c r="BH1584" s="24"/>
      <c r="BI1584" s="15"/>
      <c r="BJ1584" s="24"/>
      <c r="BK1584" s="15"/>
      <c r="BL1584" s="24"/>
      <c r="BM1584" s="15"/>
      <c r="BN1584" s="24"/>
      <c r="BO1584" s="15"/>
      <c r="BP1584" s="24"/>
      <c r="BQ1584" s="15"/>
      <c r="BR1584" s="24"/>
      <c r="BS1584" s="15"/>
      <c r="BT1584" s="24"/>
      <c r="BU1584" s="15"/>
      <c r="BV1584" s="24"/>
      <c r="BW1584" s="15"/>
      <c r="BX1584" s="24"/>
      <c r="BY1584" s="15"/>
      <c r="BZ1584" s="24"/>
      <c r="CA1584" s="15"/>
      <c r="CB1584" s="24"/>
      <c r="CC1584" s="15"/>
      <c r="CD1584" s="24"/>
      <c r="CE1584" s="15"/>
      <c r="CF1584" s="24"/>
      <c r="CG1584" s="15"/>
      <c r="CH1584" s="25"/>
      <c r="CI1584" s="15"/>
      <c r="CJ1584" s="25"/>
      <c r="CK1584" s="15"/>
      <c r="CL1584" s="25"/>
      <c r="CM1584" s="15"/>
      <c r="CN1584" s="25"/>
      <c r="CO1584" s="15"/>
      <c r="CP1584" s="25"/>
      <c r="CQ1584" s="15"/>
      <c r="CR1584" s="25"/>
      <c r="CS1584" s="15">
        <f t="shared" si="310"/>
        <v>0</v>
      </c>
      <c r="CT1584" s="15">
        <f t="shared" si="311"/>
        <v>0</v>
      </c>
      <c r="CU1584" s="15">
        <f t="shared" si="312"/>
        <v>0</v>
      </c>
      <c r="CV1584" s="15">
        <f t="shared" si="313"/>
        <v>35</v>
      </c>
      <c r="CW1584" s="15"/>
      <c r="CX1584" s="15"/>
      <c r="CY1584" s="15">
        <f t="shared" si="314"/>
        <v>0</v>
      </c>
      <c r="CZ1584" s="15">
        <f>GG1584</f>
        <v>0</v>
      </c>
      <c r="DA1584" s="19"/>
      <c r="DB1584" s="17"/>
      <c r="DC1584" s="17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7"/>
      <c r="DQ1584" s="17"/>
      <c r="DR1584" s="17"/>
      <c r="DS1584" s="17"/>
      <c r="DT1584" s="17">
        <v>30</v>
      </c>
      <c r="DU1584" s="17"/>
      <c r="DV1584" s="17"/>
      <c r="DW1584" s="15"/>
      <c r="DX1584" s="20"/>
      <c r="DY1584" s="15"/>
      <c r="DZ1584" s="20"/>
      <c r="EA1584" s="15">
        <v>52.5</v>
      </c>
      <c r="EB1584" s="20">
        <v>2</v>
      </c>
      <c r="EC1584" s="15">
        <v>28.8</v>
      </c>
      <c r="ED1584" s="20">
        <v>7</v>
      </c>
      <c r="EE1584" s="15"/>
      <c r="EF1584" s="20"/>
      <c r="EG1584" s="15">
        <v>30</v>
      </c>
      <c r="EH1584" s="20">
        <v>2</v>
      </c>
      <c r="EI1584" s="15"/>
      <c r="EJ1584" s="20"/>
      <c r="EK1584" s="15"/>
      <c r="EL1584" s="20"/>
      <c r="EM1584" s="15"/>
      <c r="EN1584" s="20"/>
      <c r="EQ1584" s="17"/>
      <c r="EY1584" s="15"/>
      <c r="EZ1584" s="20"/>
      <c r="FC1584" s="15"/>
      <c r="FD1584" s="20"/>
      <c r="FE1584" s="15"/>
      <c r="FF1584" s="20"/>
      <c r="FG1584" s="15"/>
      <c r="FH1584" s="20"/>
      <c r="FI1584" s="15"/>
      <c r="FJ1584" s="20"/>
      <c r="FK1584" s="15"/>
      <c r="FL1584" s="20"/>
      <c r="FM1584" s="15"/>
      <c r="FN1584" s="20"/>
      <c r="FO1584" s="15"/>
      <c r="FP1584" s="20"/>
      <c r="FQ1584" s="15"/>
      <c r="FR1584" s="20"/>
      <c r="FS1584" s="15"/>
      <c r="FT1584" s="20"/>
      <c r="FU1584" s="15"/>
      <c r="FV1584" s="20"/>
      <c r="FW1584" s="15"/>
      <c r="FX1584" s="20"/>
      <c r="FY1584" s="15"/>
      <c r="FZ1584" s="20"/>
      <c r="GA1584" s="15"/>
      <c r="GB1584" s="20"/>
      <c r="GC1584" s="15"/>
      <c r="GD1584" s="20"/>
      <c r="GE1584" s="15">
        <v>35</v>
      </c>
      <c r="GF1584" s="20">
        <v>1</v>
      </c>
      <c r="GG1584" s="226"/>
    </row>
    <row r="1585" spans="1:189" ht="15" customHeight="1" x14ac:dyDescent="0.3">
      <c r="A1585" s="15" t="s">
        <v>130</v>
      </c>
      <c r="B1585" s="15" t="s">
        <v>142</v>
      </c>
      <c r="C1585" s="15" t="s">
        <v>4146</v>
      </c>
      <c r="D1585" s="15" t="s">
        <v>1223</v>
      </c>
      <c r="E1585" s="15" t="str">
        <f t="shared" si="308"/>
        <v>Tessi Lee</v>
      </c>
      <c r="F1585" s="15" t="s">
        <v>128</v>
      </c>
      <c r="G1585" s="15">
        <v>999923271</v>
      </c>
      <c r="H1585" s="15">
        <f t="shared" si="309"/>
        <v>105</v>
      </c>
      <c r="I1585" s="15"/>
      <c r="J1585" s="15"/>
      <c r="K1585" s="16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6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>
        <f t="shared" si="310"/>
        <v>0</v>
      </c>
      <c r="CT1585" s="15">
        <f t="shared" si="311"/>
        <v>0</v>
      </c>
      <c r="CU1585" s="15">
        <f t="shared" si="312"/>
        <v>0</v>
      </c>
      <c r="CV1585" s="15">
        <f t="shared" si="313"/>
        <v>105</v>
      </c>
      <c r="CW1585" s="15"/>
      <c r="CX1585" s="15"/>
      <c r="CY1585" s="15">
        <f t="shared" si="314"/>
        <v>0</v>
      </c>
      <c r="CZ1585" s="15">
        <f>GG1585</f>
        <v>0</v>
      </c>
      <c r="DA1585" s="16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20"/>
      <c r="DY1585" s="15"/>
      <c r="DZ1585" s="20"/>
      <c r="EA1585" s="15"/>
      <c r="EB1585" s="20"/>
      <c r="EC1585" s="15"/>
      <c r="ED1585" s="20"/>
      <c r="EE1585" s="15"/>
      <c r="EF1585" s="20"/>
      <c r="EG1585" s="15"/>
      <c r="EH1585" s="20"/>
      <c r="EI1585" s="15"/>
      <c r="EJ1585" s="20"/>
      <c r="EK1585" s="15"/>
      <c r="EL1585" s="20"/>
      <c r="EM1585" s="15"/>
      <c r="EN1585" s="20"/>
      <c r="EY1585" s="15"/>
      <c r="EZ1585" s="16"/>
      <c r="FC1585" s="15"/>
      <c r="FD1585" s="16"/>
      <c r="FE1585" s="15"/>
      <c r="FF1585" s="16"/>
      <c r="FG1585" s="15"/>
      <c r="FH1585" s="16"/>
      <c r="FI1585" s="15"/>
      <c r="FJ1585" s="16"/>
      <c r="FK1585" s="15"/>
      <c r="FL1585" s="16"/>
      <c r="FM1585" s="15"/>
      <c r="FN1585" s="16"/>
      <c r="FO1585" s="15"/>
      <c r="FP1585" s="20"/>
      <c r="FQ1585" s="15"/>
      <c r="FR1585" s="16"/>
      <c r="FS1585" s="15"/>
      <c r="FT1585" s="16"/>
      <c r="FU1585" s="15"/>
      <c r="FV1585" s="16"/>
      <c r="FW1585" s="15"/>
      <c r="FX1585" s="16"/>
      <c r="FY1585" s="15"/>
      <c r="FZ1585" s="16"/>
      <c r="GA1585" s="15"/>
      <c r="GB1585" s="16"/>
      <c r="GC1585" s="15"/>
      <c r="GD1585" s="20"/>
      <c r="GE1585" s="15">
        <v>105</v>
      </c>
      <c r="GF1585" s="20">
        <v>2</v>
      </c>
      <c r="GG1585" s="226"/>
    </row>
    <row r="1586" spans="1:189" ht="15" customHeight="1" x14ac:dyDescent="0.3">
      <c r="A1586" s="15" t="s">
        <v>146</v>
      </c>
      <c r="B1586" s="17" t="s">
        <v>138</v>
      </c>
      <c r="C1586" s="17" t="s">
        <v>837</v>
      </c>
      <c r="D1586" s="17" t="s">
        <v>836</v>
      </c>
      <c r="E1586" s="15" t="str">
        <f t="shared" si="308"/>
        <v>Divish Goel</v>
      </c>
      <c r="F1586" s="17" t="s">
        <v>135</v>
      </c>
      <c r="G1586" s="17">
        <v>999923273</v>
      </c>
      <c r="H1586" s="15">
        <f t="shared" si="309"/>
        <v>45</v>
      </c>
      <c r="I1586" s="15"/>
      <c r="J1586" s="17">
        <f>(O1586+P1586+R1586+S1586+T1586+U1586)/2</f>
        <v>45</v>
      </c>
      <c r="K1586" s="16"/>
      <c r="L1586" s="15"/>
      <c r="M1586" s="15"/>
      <c r="N1586" s="15"/>
      <c r="O1586" s="15">
        <f>SUM(EE1586, EI1586, EK1586, EM1586)</f>
        <v>0</v>
      </c>
      <c r="P1586" s="15">
        <v>0</v>
      </c>
      <c r="Q1586" s="15">
        <f>COUNT(DI1586:DV1586)</f>
        <v>1</v>
      </c>
      <c r="R1586" s="15">
        <v>0</v>
      </c>
      <c r="S1586" s="15">
        <v>0</v>
      </c>
      <c r="T1586" s="15">
        <f>EC1586</f>
        <v>90</v>
      </c>
      <c r="U1586" s="15">
        <f>SUM(EG1586)</f>
        <v>0</v>
      </c>
      <c r="V1586" s="15"/>
      <c r="W1586" s="15"/>
      <c r="X1586" s="15"/>
      <c r="Y1586" s="15"/>
      <c r="Z1586" s="16"/>
      <c r="AA1586" s="15"/>
      <c r="AB1586" s="24"/>
      <c r="AC1586" s="15"/>
      <c r="AD1586" s="15"/>
      <c r="AE1586" s="15"/>
      <c r="AF1586" s="15"/>
      <c r="AG1586" s="15"/>
      <c r="AH1586" s="24"/>
      <c r="AI1586" s="15"/>
      <c r="AJ1586" s="15"/>
      <c r="AK1586" s="15"/>
      <c r="AL1586" s="15"/>
      <c r="AM1586" s="15"/>
      <c r="AN1586" s="24"/>
      <c r="AO1586" s="15"/>
      <c r="AP1586" s="24"/>
      <c r="AQ1586" s="15"/>
      <c r="AR1586" s="24"/>
      <c r="AS1586" s="15"/>
      <c r="AT1586" s="24"/>
      <c r="AU1586" s="15"/>
      <c r="AV1586" s="24"/>
      <c r="AW1586" s="15"/>
      <c r="AX1586" s="24"/>
      <c r="AY1586" s="15"/>
      <c r="AZ1586" s="15"/>
      <c r="BA1586" s="15"/>
      <c r="BB1586" s="15"/>
      <c r="BC1586" s="15"/>
      <c r="BD1586" s="15"/>
      <c r="BE1586" s="15"/>
      <c r="BF1586" s="24"/>
      <c r="BG1586" s="15"/>
      <c r="BH1586" s="24"/>
      <c r="BI1586" s="15"/>
      <c r="BJ1586" s="24"/>
      <c r="BK1586" s="15"/>
      <c r="BL1586" s="24"/>
      <c r="BM1586" s="15"/>
      <c r="BN1586" s="24"/>
      <c r="BO1586" s="15"/>
      <c r="BP1586" s="24"/>
      <c r="BQ1586" s="15"/>
      <c r="BR1586" s="24"/>
      <c r="BS1586" s="15"/>
      <c r="BT1586" s="24"/>
      <c r="BU1586" s="15"/>
      <c r="BV1586" s="24"/>
      <c r="BW1586" s="15"/>
      <c r="BX1586" s="24"/>
      <c r="BY1586" s="15"/>
      <c r="BZ1586" s="24"/>
      <c r="CA1586" s="15"/>
      <c r="CB1586" s="24"/>
      <c r="CC1586" s="15"/>
      <c r="CD1586" s="24"/>
      <c r="CE1586" s="15"/>
      <c r="CF1586" s="24"/>
      <c r="CG1586" s="15"/>
      <c r="CH1586" s="25"/>
      <c r="CI1586" s="15"/>
      <c r="CJ1586" s="25"/>
      <c r="CK1586" s="15"/>
      <c r="CL1586" s="25"/>
      <c r="CM1586" s="15"/>
      <c r="CN1586" s="25"/>
      <c r="CO1586" s="15"/>
      <c r="CP1586" s="25"/>
      <c r="CQ1586" s="15"/>
      <c r="CR1586" s="25"/>
      <c r="CS1586" s="15">
        <f t="shared" si="310"/>
        <v>0</v>
      </c>
      <c r="CT1586" s="15">
        <f t="shared" si="311"/>
        <v>0</v>
      </c>
      <c r="CU1586" s="15">
        <f t="shared" si="312"/>
        <v>0</v>
      </c>
      <c r="CV1586" s="15">
        <f t="shared" si="313"/>
        <v>0</v>
      </c>
      <c r="CW1586" s="15"/>
      <c r="CX1586" s="15"/>
      <c r="CY1586" s="15">
        <f t="shared" si="314"/>
        <v>0</v>
      </c>
      <c r="CZ1586" s="15">
        <f>GG1586</f>
        <v>0</v>
      </c>
      <c r="DA1586" s="19"/>
      <c r="DB1586" s="17"/>
      <c r="DC1586" s="17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7"/>
      <c r="DQ1586" s="17"/>
      <c r="DR1586" s="17"/>
      <c r="DS1586" s="17"/>
      <c r="DT1586" s="17">
        <v>30</v>
      </c>
      <c r="DU1586" s="17"/>
      <c r="DV1586" s="17"/>
      <c r="DW1586" s="15"/>
      <c r="DX1586" s="20"/>
      <c r="DY1586" s="15"/>
      <c r="DZ1586" s="20"/>
      <c r="EA1586" s="15">
        <v>35</v>
      </c>
      <c r="EB1586" s="20">
        <v>1</v>
      </c>
      <c r="EC1586" s="15">
        <v>90</v>
      </c>
      <c r="ED1586" s="20">
        <v>3</v>
      </c>
      <c r="EE1586" s="15"/>
      <c r="EF1586" s="20"/>
      <c r="EG1586" s="15"/>
      <c r="EH1586" s="20"/>
      <c r="EI1586" s="15"/>
      <c r="EJ1586" s="20"/>
      <c r="EK1586" s="15"/>
      <c r="EL1586" s="20"/>
      <c r="EM1586" s="15"/>
      <c r="EN1586" s="20"/>
      <c r="EQ1586" s="17"/>
      <c r="EY1586" s="15"/>
      <c r="EZ1586" s="20"/>
      <c r="FC1586" s="15"/>
      <c r="FD1586" s="20"/>
      <c r="FE1586" s="15"/>
      <c r="FF1586" s="20"/>
      <c r="FG1586" s="15"/>
      <c r="FH1586" s="20"/>
      <c r="FI1586" s="15"/>
      <c r="FJ1586" s="20"/>
      <c r="FK1586" s="15"/>
      <c r="FL1586" s="20"/>
      <c r="FM1586" s="15"/>
      <c r="FN1586" s="20"/>
      <c r="FO1586" s="15"/>
      <c r="FP1586" s="20"/>
      <c r="FQ1586" s="15"/>
      <c r="FR1586" s="20"/>
      <c r="FS1586" s="15"/>
      <c r="FT1586" s="20"/>
      <c r="FU1586" s="15"/>
      <c r="FV1586" s="20"/>
      <c r="FW1586" s="15"/>
      <c r="FX1586" s="20"/>
      <c r="FY1586" s="15"/>
      <c r="FZ1586" s="20"/>
      <c r="GA1586" s="15"/>
      <c r="GB1586" s="20"/>
      <c r="GC1586" s="15"/>
      <c r="GD1586" s="20"/>
      <c r="GE1586" s="15"/>
      <c r="GF1586" s="20"/>
      <c r="GG1586" s="226"/>
    </row>
    <row r="1587" spans="1:189" ht="15" customHeight="1" x14ac:dyDescent="0.3">
      <c r="A1587" s="17" t="s">
        <v>130</v>
      </c>
      <c r="B1587" s="17" t="s">
        <v>140</v>
      </c>
      <c r="C1587" s="88" t="s">
        <v>683</v>
      </c>
      <c r="D1587" s="88" t="s">
        <v>684</v>
      </c>
      <c r="E1587" s="15" t="str">
        <f t="shared" si="308"/>
        <v>Jaxon Dio</v>
      </c>
      <c r="F1587" s="89" t="s">
        <v>135</v>
      </c>
      <c r="G1587" s="17">
        <v>999923276</v>
      </c>
      <c r="H1587" s="15">
        <f t="shared" si="309"/>
        <v>45</v>
      </c>
      <c r="I1587" s="15"/>
      <c r="J1587" s="15"/>
      <c r="K1587" s="16"/>
      <c r="L1587" s="15"/>
      <c r="M1587" s="15"/>
      <c r="N1587" s="15"/>
      <c r="O1587" s="15">
        <f>SUM(EE1587, EI1587, EK1587, EM1587)</f>
        <v>0</v>
      </c>
      <c r="P1587" s="15">
        <v>0</v>
      </c>
      <c r="Q1587" s="15">
        <f>COUNT(DI1587:DV1587)</f>
        <v>0</v>
      </c>
      <c r="R1587" s="15">
        <v>0</v>
      </c>
      <c r="S1587" s="15">
        <v>0</v>
      </c>
      <c r="T1587" s="15">
        <f>EC1587</f>
        <v>0</v>
      </c>
      <c r="U1587" s="15">
        <f>SUM(EG1587)</f>
        <v>0</v>
      </c>
      <c r="V1587" s="15"/>
      <c r="W1587" s="15"/>
      <c r="X1587" s="15"/>
      <c r="Y1587" s="15"/>
      <c r="Z1587" s="16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>
        <f t="shared" si="310"/>
        <v>0</v>
      </c>
      <c r="CT1587" s="15">
        <f t="shared" si="311"/>
        <v>45</v>
      </c>
      <c r="CU1587" s="15">
        <f t="shared" si="312"/>
        <v>1</v>
      </c>
      <c r="CV1587" s="15">
        <f t="shared" si="313"/>
        <v>0</v>
      </c>
      <c r="CW1587" s="15"/>
      <c r="CX1587" s="15"/>
      <c r="CY1587" s="15">
        <f t="shared" si="314"/>
        <v>0</v>
      </c>
      <c r="CZ1587" s="15">
        <f>GG1587</f>
        <v>0</v>
      </c>
      <c r="DA1587" s="16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20"/>
      <c r="DY1587" s="15"/>
      <c r="DZ1587" s="20"/>
      <c r="EA1587" s="15"/>
      <c r="EB1587" s="20"/>
      <c r="EC1587" s="15"/>
      <c r="ED1587" s="20"/>
      <c r="EE1587" s="15"/>
      <c r="EF1587" s="20"/>
      <c r="EG1587" s="15"/>
      <c r="EH1587" s="20"/>
      <c r="EI1587" s="15"/>
      <c r="EJ1587" s="20"/>
      <c r="EK1587" s="15"/>
      <c r="EL1587" s="20"/>
      <c r="EM1587" s="15"/>
      <c r="EN1587" s="20"/>
      <c r="EY1587" s="15"/>
      <c r="EZ1587" s="20"/>
      <c r="FC1587" s="15"/>
      <c r="FD1587" s="20"/>
      <c r="FE1587" s="15"/>
      <c r="FF1587" s="20"/>
      <c r="FG1587" s="15"/>
      <c r="FH1587" s="20"/>
      <c r="FI1587" s="15">
        <v>45</v>
      </c>
      <c r="FJ1587" s="20">
        <v>2</v>
      </c>
      <c r="FK1587" s="15"/>
      <c r="FL1587" s="20"/>
      <c r="FM1587" s="15"/>
      <c r="FN1587" s="20"/>
      <c r="FO1587" s="15"/>
      <c r="FP1587" s="20"/>
      <c r="FQ1587" s="15"/>
      <c r="FR1587" s="20"/>
      <c r="FS1587" s="15"/>
      <c r="FT1587" s="20"/>
      <c r="FU1587" s="15"/>
      <c r="FV1587" s="20"/>
      <c r="FW1587" s="15"/>
      <c r="FX1587" s="20"/>
      <c r="FY1587" s="15"/>
      <c r="FZ1587" s="20"/>
      <c r="GA1587" s="15"/>
      <c r="GB1587" s="20"/>
      <c r="GC1587" s="15"/>
      <c r="GD1587" s="20"/>
      <c r="GE1587" s="15"/>
      <c r="GF1587" s="20"/>
      <c r="GG1587" s="226"/>
    </row>
    <row r="1588" spans="1:189" ht="15" customHeight="1" x14ac:dyDescent="0.3">
      <c r="A1588" s="88" t="s">
        <v>137</v>
      </c>
      <c r="B1588" s="17" t="s">
        <v>138</v>
      </c>
      <c r="C1588" s="17" t="s">
        <v>3793</v>
      </c>
      <c r="D1588" s="89" t="s">
        <v>3794</v>
      </c>
      <c r="E1588" s="15" t="str">
        <f t="shared" si="308"/>
        <v>Haven  Leapaga</v>
      </c>
      <c r="F1588" s="89" t="s">
        <v>128</v>
      </c>
      <c r="G1588" s="17">
        <v>999923278</v>
      </c>
      <c r="H1588" s="15">
        <f t="shared" si="309"/>
        <v>60</v>
      </c>
      <c r="I1588" s="15"/>
      <c r="J1588" s="15"/>
      <c r="K1588" s="16"/>
      <c r="L1588" s="15"/>
      <c r="M1588" s="15"/>
      <c r="N1588" s="15"/>
      <c r="O1588" s="15">
        <f>SUM(EE1588, EI1588, EK1588, EM1588)</f>
        <v>0</v>
      </c>
      <c r="P1588" s="15">
        <v>0</v>
      </c>
      <c r="Q1588" s="15">
        <f>COUNT(DI1588:DV1588)</f>
        <v>0</v>
      </c>
      <c r="R1588" s="15">
        <v>0</v>
      </c>
      <c r="S1588" s="15">
        <v>0</v>
      </c>
      <c r="T1588" s="15">
        <f>EC1588</f>
        <v>0</v>
      </c>
      <c r="U1588" s="15">
        <f>SUM(EG1588)</f>
        <v>0</v>
      </c>
      <c r="V1588" s="15"/>
      <c r="W1588" s="15"/>
      <c r="X1588" s="15"/>
      <c r="Y1588" s="15"/>
      <c r="Z1588" s="16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>
        <f t="shared" si="310"/>
        <v>0</v>
      </c>
      <c r="CT1588" s="15">
        <f t="shared" si="311"/>
        <v>60</v>
      </c>
      <c r="CU1588" s="15">
        <f t="shared" si="312"/>
        <v>1</v>
      </c>
      <c r="CV1588" s="15">
        <f t="shared" si="313"/>
        <v>0</v>
      </c>
      <c r="CW1588" s="15"/>
      <c r="CX1588" s="15"/>
      <c r="CY1588" s="15">
        <f t="shared" si="314"/>
        <v>0</v>
      </c>
      <c r="CZ1588" s="15">
        <f>GG1588</f>
        <v>0</v>
      </c>
      <c r="DA1588" s="16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20"/>
      <c r="DY1588" s="15"/>
      <c r="DZ1588" s="20"/>
      <c r="EA1588" s="15"/>
      <c r="EB1588" s="20"/>
      <c r="EC1588" s="15"/>
      <c r="ED1588" s="20"/>
      <c r="EE1588" s="15"/>
      <c r="EF1588" s="20"/>
      <c r="EG1588" s="15"/>
      <c r="EH1588" s="20"/>
      <c r="EI1588" s="15"/>
      <c r="EJ1588" s="20"/>
      <c r="EK1588" s="15"/>
      <c r="EL1588" s="20"/>
      <c r="EM1588" s="15"/>
      <c r="EN1588" s="20"/>
      <c r="EY1588" s="15"/>
      <c r="EZ1588" s="20"/>
      <c r="FC1588" s="15"/>
      <c r="FD1588" s="20"/>
      <c r="FE1588" s="15"/>
      <c r="FF1588" s="20"/>
      <c r="FG1588" s="15"/>
      <c r="FH1588" s="20"/>
      <c r="FI1588" s="15">
        <v>60</v>
      </c>
      <c r="FJ1588" s="20">
        <v>1</v>
      </c>
      <c r="FK1588" s="15"/>
      <c r="FL1588" s="20"/>
      <c r="FM1588" s="15"/>
      <c r="FN1588" s="20"/>
      <c r="FO1588" s="15"/>
      <c r="FP1588" s="20"/>
      <c r="FQ1588" s="15"/>
      <c r="FR1588" s="20"/>
      <c r="FS1588" s="15"/>
      <c r="FT1588" s="20"/>
      <c r="FU1588" s="15"/>
      <c r="FV1588" s="20"/>
      <c r="FW1588" s="15"/>
      <c r="FX1588" s="20"/>
      <c r="FY1588" s="15"/>
      <c r="FZ1588" s="20"/>
      <c r="GA1588" s="15"/>
      <c r="GB1588" s="20"/>
      <c r="GC1588" s="15"/>
      <c r="GD1588" s="20"/>
      <c r="GE1588" s="15"/>
      <c r="GF1588" s="20"/>
      <c r="GG1588" s="226"/>
    </row>
    <row r="1589" spans="1:189" ht="15" customHeight="1" x14ac:dyDescent="0.3">
      <c r="A1589" s="15" t="s">
        <v>130</v>
      </c>
      <c r="B1589" s="15" t="s">
        <v>134</v>
      </c>
      <c r="C1589" s="15" t="s">
        <v>539</v>
      </c>
      <c r="D1589" s="15" t="s">
        <v>532</v>
      </c>
      <c r="E1589" s="15" t="str">
        <f t="shared" si="308"/>
        <v>Sammie Cho</v>
      </c>
      <c r="F1589" s="15" t="s">
        <v>128</v>
      </c>
      <c r="G1589" s="15">
        <v>999923289</v>
      </c>
      <c r="H1589" s="15">
        <f t="shared" si="309"/>
        <v>140</v>
      </c>
      <c r="I1589" s="15"/>
      <c r="J1589" s="15"/>
      <c r="K1589" s="16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6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>
        <f t="shared" si="310"/>
        <v>0</v>
      </c>
      <c r="CT1589" s="15">
        <f t="shared" si="311"/>
        <v>0</v>
      </c>
      <c r="CU1589" s="15">
        <f t="shared" si="312"/>
        <v>0</v>
      </c>
      <c r="CV1589" s="15">
        <f t="shared" si="313"/>
        <v>140</v>
      </c>
      <c r="CW1589" s="15"/>
      <c r="CX1589" s="15"/>
      <c r="CY1589" s="15">
        <f t="shared" si="314"/>
        <v>0</v>
      </c>
      <c r="CZ1589" s="15">
        <f>GG1589</f>
        <v>0</v>
      </c>
      <c r="DA1589" s="16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20"/>
      <c r="DY1589" s="15"/>
      <c r="DZ1589" s="20"/>
      <c r="EA1589" s="15"/>
      <c r="EB1589" s="20"/>
      <c r="EC1589" s="15"/>
      <c r="ED1589" s="20"/>
      <c r="EE1589" s="15"/>
      <c r="EF1589" s="20"/>
      <c r="EG1589" s="15"/>
      <c r="EH1589" s="20"/>
      <c r="EI1589" s="15"/>
      <c r="EJ1589" s="20"/>
      <c r="EK1589" s="15"/>
      <c r="EL1589" s="20"/>
      <c r="EM1589" s="15"/>
      <c r="EN1589" s="20"/>
      <c r="EY1589" s="15"/>
      <c r="EZ1589" s="16"/>
      <c r="FC1589" s="15"/>
      <c r="FD1589" s="16"/>
      <c r="FE1589" s="15"/>
      <c r="FF1589" s="16"/>
      <c r="FG1589" s="15"/>
      <c r="FH1589" s="16"/>
      <c r="FI1589" s="15"/>
      <c r="FJ1589" s="16"/>
      <c r="FK1589" s="15"/>
      <c r="FL1589" s="16"/>
      <c r="FM1589" s="15"/>
      <c r="FN1589" s="16"/>
      <c r="FO1589" s="15"/>
      <c r="FP1589" s="20"/>
      <c r="FQ1589" s="15"/>
      <c r="FR1589" s="16"/>
      <c r="FS1589" s="15"/>
      <c r="FT1589" s="16"/>
      <c r="FU1589" s="15"/>
      <c r="FV1589" s="16"/>
      <c r="FW1589" s="15"/>
      <c r="FX1589" s="16"/>
      <c r="FY1589" s="15"/>
      <c r="FZ1589" s="16"/>
      <c r="GA1589" s="15"/>
      <c r="GB1589" s="16"/>
      <c r="GC1589" s="15"/>
      <c r="GD1589" s="20"/>
      <c r="GE1589" s="15">
        <v>140</v>
      </c>
      <c r="GF1589" s="20">
        <v>1</v>
      </c>
      <c r="GG1589" s="226"/>
    </row>
    <row r="1590" spans="1:189" ht="15" customHeight="1" x14ac:dyDescent="0.3">
      <c r="A1590" s="17" t="s">
        <v>133</v>
      </c>
      <c r="B1590" s="15" t="s">
        <v>140</v>
      </c>
      <c r="C1590" s="15" t="s">
        <v>348</v>
      </c>
      <c r="D1590" s="15" t="s">
        <v>2094</v>
      </c>
      <c r="E1590" s="15" t="str">
        <f t="shared" si="308"/>
        <v>Abigail Pauley</v>
      </c>
      <c r="F1590" s="17" t="s">
        <v>128</v>
      </c>
      <c r="G1590" s="15">
        <v>999923290</v>
      </c>
      <c r="H1590" s="15">
        <f t="shared" si="309"/>
        <v>45</v>
      </c>
      <c r="I1590" s="15"/>
      <c r="J1590" s="17">
        <f>(O1590+P1590+R1590+S1590+T1590+U1590)/2</f>
        <v>0</v>
      </c>
      <c r="K1590" s="16"/>
      <c r="L1590" s="15"/>
      <c r="M1590" s="15"/>
      <c r="N1590" s="15"/>
      <c r="O1590" s="15">
        <f t="shared" ref="O1590:O1621" si="319">SUM(EE1590, EI1590, EK1590, EM1590)</f>
        <v>0</v>
      </c>
      <c r="P1590" s="15">
        <v>0</v>
      </c>
      <c r="Q1590" s="15">
        <f t="shared" ref="Q1590:Q1621" si="320">COUNT(DI1590:DV1590)</f>
        <v>0</v>
      </c>
      <c r="R1590" s="15">
        <v>0</v>
      </c>
      <c r="S1590" s="15">
        <v>0</v>
      </c>
      <c r="T1590" s="15">
        <f t="shared" ref="T1590:T1621" si="321">EC1590</f>
        <v>0</v>
      </c>
      <c r="U1590" s="15">
        <f t="shared" ref="U1590:U1621" si="322">SUM(EG1590)</f>
        <v>0</v>
      </c>
      <c r="V1590" s="15"/>
      <c r="W1590" s="15"/>
      <c r="X1590" s="15"/>
      <c r="Y1590" s="15"/>
      <c r="Z1590" s="16"/>
      <c r="AA1590" s="15"/>
      <c r="AB1590" s="24"/>
      <c r="AC1590" s="15"/>
      <c r="AD1590" s="15"/>
      <c r="AE1590" s="15"/>
      <c r="AF1590" s="15"/>
      <c r="AG1590" s="15"/>
      <c r="AH1590" s="24"/>
      <c r="AI1590" s="15"/>
      <c r="AJ1590" s="15"/>
      <c r="AK1590" s="15"/>
      <c r="AL1590" s="15"/>
      <c r="AM1590" s="15"/>
      <c r="AN1590" s="24"/>
      <c r="AO1590" s="15"/>
      <c r="AP1590" s="24"/>
      <c r="AQ1590" s="15"/>
      <c r="AR1590" s="24"/>
      <c r="AS1590" s="15"/>
      <c r="AT1590" s="24"/>
      <c r="AU1590" s="15"/>
      <c r="AV1590" s="24"/>
      <c r="AW1590" s="15"/>
      <c r="AX1590" s="24"/>
      <c r="AY1590" s="15"/>
      <c r="AZ1590" s="15"/>
      <c r="BA1590" s="15"/>
      <c r="BB1590" s="15"/>
      <c r="BC1590" s="15"/>
      <c r="BD1590" s="15"/>
      <c r="BE1590" s="15"/>
      <c r="BF1590" s="24"/>
      <c r="BG1590" s="15"/>
      <c r="BH1590" s="24"/>
      <c r="BI1590" s="15"/>
      <c r="BJ1590" s="24"/>
      <c r="BK1590" s="15"/>
      <c r="BL1590" s="24"/>
      <c r="BM1590" s="15"/>
      <c r="BN1590" s="24"/>
      <c r="BO1590" s="15"/>
      <c r="BP1590" s="24"/>
      <c r="BQ1590" s="15"/>
      <c r="BR1590" s="24"/>
      <c r="BS1590" s="15"/>
      <c r="BT1590" s="24"/>
      <c r="BU1590" s="15"/>
      <c r="BV1590" s="24"/>
      <c r="BW1590" s="15"/>
      <c r="BX1590" s="24"/>
      <c r="BY1590" s="15"/>
      <c r="BZ1590" s="24"/>
      <c r="CA1590" s="15"/>
      <c r="CB1590" s="24"/>
      <c r="CC1590" s="15"/>
      <c r="CD1590" s="24"/>
      <c r="CE1590" s="15"/>
      <c r="CF1590" s="24"/>
      <c r="CG1590" s="15"/>
      <c r="CH1590" s="25"/>
      <c r="CI1590" s="15"/>
      <c r="CJ1590" s="25"/>
      <c r="CK1590" s="15"/>
      <c r="CL1590" s="25"/>
      <c r="CM1590" s="15"/>
      <c r="CN1590" s="25"/>
      <c r="CO1590" s="15"/>
      <c r="CP1590" s="25"/>
      <c r="CQ1590" s="15"/>
      <c r="CR1590" s="25"/>
      <c r="CS1590" s="15">
        <f t="shared" si="310"/>
        <v>0</v>
      </c>
      <c r="CT1590" s="15">
        <f t="shared" si="311"/>
        <v>45</v>
      </c>
      <c r="CU1590" s="15">
        <f t="shared" si="312"/>
        <v>1</v>
      </c>
      <c r="CV1590" s="15">
        <f t="shared" si="313"/>
        <v>0</v>
      </c>
      <c r="CW1590" s="15"/>
      <c r="CX1590" s="15"/>
      <c r="CY1590" s="15">
        <f t="shared" si="314"/>
        <v>0</v>
      </c>
      <c r="CZ1590" s="15">
        <f>GG1590</f>
        <v>0</v>
      </c>
      <c r="DA1590" s="19"/>
      <c r="DB1590" s="17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7"/>
      <c r="DQ1590" s="15"/>
      <c r="DR1590" s="15"/>
      <c r="DS1590" s="15"/>
      <c r="DT1590" s="15"/>
      <c r="DU1590" s="15"/>
      <c r="DV1590" s="15"/>
      <c r="DW1590" s="15">
        <v>26.8</v>
      </c>
      <c r="DX1590" s="20">
        <v>6</v>
      </c>
      <c r="DY1590" s="15"/>
      <c r="DZ1590" s="20"/>
      <c r="EA1590" s="15"/>
      <c r="EB1590" s="20"/>
      <c r="EC1590" s="15"/>
      <c r="ED1590" s="20"/>
      <c r="EE1590" s="15"/>
      <c r="EF1590" s="20"/>
      <c r="EG1590" s="15"/>
      <c r="EH1590" s="20"/>
      <c r="EI1590" s="15"/>
      <c r="EJ1590" s="20"/>
      <c r="EK1590" s="15"/>
      <c r="EL1590" s="20"/>
      <c r="EM1590" s="15"/>
      <c r="EN1590" s="20"/>
      <c r="EY1590" s="15"/>
      <c r="EZ1590" s="20"/>
      <c r="FC1590" s="15"/>
      <c r="FD1590" s="20"/>
      <c r="FE1590" s="15"/>
      <c r="FF1590" s="20"/>
      <c r="FG1590" s="15">
        <v>45</v>
      </c>
      <c r="FH1590" s="20">
        <v>2</v>
      </c>
      <c r="FI1590" s="15"/>
      <c r="FJ1590" s="20"/>
      <c r="FK1590" s="15"/>
      <c r="FL1590" s="20"/>
      <c r="FM1590" s="15"/>
      <c r="FN1590" s="20"/>
      <c r="FO1590" s="15"/>
      <c r="FP1590" s="20"/>
      <c r="FQ1590" s="15"/>
      <c r="FR1590" s="20"/>
      <c r="FS1590" s="15"/>
      <c r="FT1590" s="20"/>
      <c r="FU1590" s="15"/>
      <c r="FV1590" s="20"/>
      <c r="FW1590" s="15"/>
      <c r="FX1590" s="20"/>
      <c r="FY1590" s="15"/>
      <c r="FZ1590" s="20"/>
      <c r="GA1590" s="15"/>
      <c r="GB1590" s="20"/>
      <c r="GC1590" s="15"/>
      <c r="GD1590" s="20"/>
      <c r="GE1590" s="15"/>
      <c r="GF1590" s="20"/>
      <c r="GG1590" s="226"/>
    </row>
    <row r="1591" spans="1:189" ht="15" customHeight="1" x14ac:dyDescent="0.3">
      <c r="A1591" s="17" t="s">
        <v>133</v>
      </c>
      <c r="B1591" s="15" t="s">
        <v>140</v>
      </c>
      <c r="C1591" s="15" t="s">
        <v>2068</v>
      </c>
      <c r="D1591" s="15" t="s">
        <v>2069</v>
      </c>
      <c r="E1591" s="15" t="str">
        <f t="shared" si="308"/>
        <v>Buraq Dieme</v>
      </c>
      <c r="F1591" s="17" t="s">
        <v>135</v>
      </c>
      <c r="G1591" s="15">
        <v>999923314</v>
      </c>
      <c r="H1591" s="15">
        <f t="shared" si="309"/>
        <v>34</v>
      </c>
      <c r="I1591" s="15"/>
      <c r="J1591" s="17">
        <f>(O1591+P1591+R1591+S1591+T1591+U1591)/2</f>
        <v>34</v>
      </c>
      <c r="K1591" s="16"/>
      <c r="L1591" s="15"/>
      <c r="M1591" s="15"/>
      <c r="N1591" s="15"/>
      <c r="O1591" s="15">
        <f t="shared" si="319"/>
        <v>0</v>
      </c>
      <c r="P1591" s="15">
        <v>0</v>
      </c>
      <c r="Q1591" s="15">
        <f t="shared" si="320"/>
        <v>0</v>
      </c>
      <c r="R1591" s="15">
        <v>0</v>
      </c>
      <c r="S1591" s="15">
        <v>0</v>
      </c>
      <c r="T1591" s="15">
        <f t="shared" si="321"/>
        <v>68</v>
      </c>
      <c r="U1591" s="15">
        <f t="shared" si="322"/>
        <v>0</v>
      </c>
      <c r="V1591" s="15"/>
      <c r="W1591" s="15"/>
      <c r="X1591" s="15"/>
      <c r="Y1591" s="15"/>
      <c r="Z1591" s="16"/>
      <c r="AA1591" s="15"/>
      <c r="AB1591" s="24"/>
      <c r="AC1591" s="15"/>
      <c r="AD1591" s="15"/>
      <c r="AE1591" s="15"/>
      <c r="AF1591" s="15"/>
      <c r="AG1591" s="15"/>
      <c r="AH1591" s="24"/>
      <c r="AI1591" s="15"/>
      <c r="AJ1591" s="15"/>
      <c r="AK1591" s="15"/>
      <c r="AL1591" s="15"/>
      <c r="AM1591" s="15"/>
      <c r="AN1591" s="24"/>
      <c r="AO1591" s="15"/>
      <c r="AP1591" s="24"/>
      <c r="AQ1591" s="15"/>
      <c r="AR1591" s="24"/>
      <c r="AS1591" s="15"/>
      <c r="AT1591" s="24"/>
      <c r="AU1591" s="15"/>
      <c r="AV1591" s="24"/>
      <c r="AW1591" s="15"/>
      <c r="AX1591" s="24"/>
      <c r="AY1591" s="15"/>
      <c r="AZ1591" s="15"/>
      <c r="BA1591" s="15"/>
      <c r="BB1591" s="15"/>
      <c r="BC1591" s="15"/>
      <c r="BD1591" s="15"/>
      <c r="BE1591" s="15"/>
      <c r="BF1591" s="24"/>
      <c r="BG1591" s="15"/>
      <c r="BH1591" s="24"/>
      <c r="BI1591" s="15"/>
      <c r="BJ1591" s="24"/>
      <c r="BK1591" s="15"/>
      <c r="BL1591" s="24"/>
      <c r="BM1591" s="15"/>
      <c r="BN1591" s="24"/>
      <c r="BO1591" s="15"/>
      <c r="BP1591" s="24"/>
      <c r="BQ1591" s="15"/>
      <c r="BR1591" s="24"/>
      <c r="BS1591" s="15"/>
      <c r="BT1591" s="24"/>
      <c r="BU1591" s="15"/>
      <c r="BV1591" s="24"/>
      <c r="BW1591" s="15"/>
      <c r="BX1591" s="24"/>
      <c r="BY1591" s="15"/>
      <c r="BZ1591" s="24"/>
      <c r="CA1591" s="15"/>
      <c r="CB1591" s="24"/>
      <c r="CC1591" s="15"/>
      <c r="CD1591" s="24"/>
      <c r="CE1591" s="15"/>
      <c r="CF1591" s="24"/>
      <c r="CG1591" s="15"/>
      <c r="CH1591" s="25"/>
      <c r="CI1591" s="15"/>
      <c r="CJ1591" s="25"/>
      <c r="CK1591" s="15"/>
      <c r="CL1591" s="25"/>
      <c r="CM1591" s="15"/>
      <c r="CN1591" s="25"/>
      <c r="CO1591" s="15"/>
      <c r="CP1591" s="25"/>
      <c r="CQ1591" s="15"/>
      <c r="CR1591" s="25"/>
      <c r="CS1591" s="15">
        <f t="shared" si="310"/>
        <v>0</v>
      </c>
      <c r="CT1591" s="15">
        <f t="shared" si="311"/>
        <v>0</v>
      </c>
      <c r="CU1591" s="15">
        <f t="shared" si="312"/>
        <v>0</v>
      </c>
      <c r="CV1591" s="15">
        <f t="shared" si="313"/>
        <v>0</v>
      </c>
      <c r="CW1591" s="15"/>
      <c r="CX1591" s="15"/>
      <c r="CY1591" s="15">
        <f t="shared" si="314"/>
        <v>0</v>
      </c>
      <c r="CZ1591" s="15">
        <f>GG1591</f>
        <v>0</v>
      </c>
      <c r="DA1591" s="19"/>
      <c r="DB1591" s="17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7"/>
      <c r="DQ1591" s="15"/>
      <c r="DR1591" s="15"/>
      <c r="DS1591" s="15"/>
      <c r="DT1591" s="15"/>
      <c r="DU1591" s="15"/>
      <c r="DV1591" s="15"/>
      <c r="DW1591" s="15">
        <v>79</v>
      </c>
      <c r="DX1591" s="20">
        <v>3</v>
      </c>
      <c r="DY1591" s="15"/>
      <c r="DZ1591" s="20"/>
      <c r="EA1591" s="15"/>
      <c r="EB1591" s="20"/>
      <c r="EC1591" s="15">
        <v>68</v>
      </c>
      <c r="ED1591" s="20">
        <v>8</v>
      </c>
      <c r="EE1591" s="15"/>
      <c r="EF1591" s="20"/>
      <c r="EG1591" s="15"/>
      <c r="EH1591" s="20"/>
      <c r="EI1591" s="15"/>
      <c r="EJ1591" s="20"/>
      <c r="EK1591" s="15"/>
      <c r="EL1591" s="20"/>
      <c r="EM1591" s="15"/>
      <c r="EN1591" s="20"/>
      <c r="EY1591" s="15"/>
      <c r="EZ1591" s="20"/>
      <c r="FC1591" s="15"/>
      <c r="FD1591" s="20"/>
      <c r="FE1591" s="15"/>
      <c r="FF1591" s="20"/>
      <c r="FG1591" s="15"/>
      <c r="FH1591" s="20"/>
      <c r="FI1591" s="15"/>
      <c r="FJ1591" s="20"/>
      <c r="FK1591" s="15"/>
      <c r="FL1591" s="20"/>
      <c r="FM1591" s="15"/>
      <c r="FN1591" s="20"/>
      <c r="FO1591" s="15"/>
      <c r="FP1591" s="20"/>
      <c r="FQ1591" s="15"/>
      <c r="FR1591" s="20"/>
      <c r="FS1591" s="15"/>
      <c r="FT1591" s="20"/>
      <c r="FU1591" s="15"/>
      <c r="FV1591" s="20"/>
      <c r="FW1591" s="15"/>
      <c r="FX1591" s="20"/>
      <c r="FY1591" s="15"/>
      <c r="FZ1591" s="20"/>
      <c r="GA1591" s="15"/>
      <c r="GB1591" s="20"/>
      <c r="GC1591" s="15"/>
      <c r="GD1591" s="20"/>
      <c r="GE1591" s="15"/>
      <c r="GF1591" s="20"/>
      <c r="GG1591" s="226"/>
    </row>
    <row r="1592" spans="1:189" ht="15" customHeight="1" x14ac:dyDescent="0.3">
      <c r="A1592" s="17" t="s">
        <v>146</v>
      </c>
      <c r="B1592" s="17" t="s">
        <v>138</v>
      </c>
      <c r="C1592" s="17" t="s">
        <v>3636</v>
      </c>
      <c r="D1592" s="17" t="s">
        <v>3637</v>
      </c>
      <c r="E1592" s="15" t="str">
        <f t="shared" si="308"/>
        <v>Jasciah Monteiro</v>
      </c>
      <c r="F1592" s="17" t="s">
        <v>135</v>
      </c>
      <c r="G1592" s="17">
        <v>999923322</v>
      </c>
      <c r="H1592" s="15">
        <f t="shared" si="309"/>
        <v>38</v>
      </c>
      <c r="I1592" s="15"/>
      <c r="J1592" s="15"/>
      <c r="K1592" s="16"/>
      <c r="L1592" s="15"/>
      <c r="M1592" s="15"/>
      <c r="N1592" s="15"/>
      <c r="O1592" s="15">
        <f t="shared" si="319"/>
        <v>0</v>
      </c>
      <c r="P1592" s="15">
        <v>0</v>
      </c>
      <c r="Q1592" s="15">
        <f t="shared" si="320"/>
        <v>0</v>
      </c>
      <c r="R1592" s="15">
        <v>0</v>
      </c>
      <c r="S1592" s="15">
        <v>0</v>
      </c>
      <c r="T1592" s="15">
        <f t="shared" si="321"/>
        <v>0</v>
      </c>
      <c r="U1592" s="15">
        <f t="shared" si="322"/>
        <v>0</v>
      </c>
      <c r="V1592" s="15"/>
      <c r="W1592" s="15"/>
      <c r="X1592" s="15"/>
      <c r="Y1592" s="15"/>
      <c r="Z1592" s="16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>
        <f t="shared" si="310"/>
        <v>0</v>
      </c>
      <c r="CT1592" s="15">
        <f t="shared" si="311"/>
        <v>38</v>
      </c>
      <c r="CU1592" s="15">
        <f t="shared" si="312"/>
        <v>0</v>
      </c>
      <c r="CV1592" s="15">
        <f t="shared" si="313"/>
        <v>0</v>
      </c>
      <c r="CW1592" s="15"/>
      <c r="CX1592" s="15"/>
      <c r="CY1592" s="15">
        <f t="shared" si="314"/>
        <v>0</v>
      </c>
      <c r="CZ1592" s="15">
        <f>GG1592</f>
        <v>0</v>
      </c>
      <c r="DA1592" s="16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20"/>
      <c r="DY1592" s="15"/>
      <c r="DZ1592" s="20"/>
      <c r="EA1592" s="15"/>
      <c r="EB1592" s="20"/>
      <c r="EC1592" s="15"/>
      <c r="ED1592" s="20"/>
      <c r="EE1592" s="15"/>
      <c r="EF1592" s="20"/>
      <c r="EG1592" s="15"/>
      <c r="EH1592" s="20"/>
      <c r="EI1592" s="15"/>
      <c r="EJ1592" s="20"/>
      <c r="EK1592" s="15"/>
      <c r="EL1592" s="20"/>
      <c r="EM1592" s="15"/>
      <c r="EN1592" s="20"/>
      <c r="EY1592" s="15"/>
      <c r="EZ1592" s="20"/>
      <c r="FC1592" s="15"/>
      <c r="FD1592" s="20"/>
      <c r="FE1592" s="15"/>
      <c r="FF1592" s="20"/>
      <c r="FG1592" s="15"/>
      <c r="FH1592" s="20"/>
      <c r="FI1592" s="15"/>
      <c r="FJ1592" s="20"/>
      <c r="FK1592" s="15"/>
      <c r="FL1592" s="20"/>
      <c r="FM1592" s="15"/>
      <c r="FN1592" s="20"/>
      <c r="FO1592" s="15"/>
      <c r="FP1592" s="20"/>
      <c r="FQ1592" s="15"/>
      <c r="FR1592" s="20"/>
      <c r="FS1592" s="15">
        <v>38</v>
      </c>
      <c r="FT1592" s="20" t="s">
        <v>129</v>
      </c>
      <c r="FU1592" s="15"/>
      <c r="FV1592" s="20"/>
      <c r="FW1592" s="15"/>
      <c r="FX1592" s="20"/>
      <c r="FY1592" s="15"/>
      <c r="FZ1592" s="20"/>
      <c r="GA1592" s="15"/>
      <c r="GB1592" s="20"/>
      <c r="GC1592" s="15"/>
      <c r="GD1592" s="20"/>
      <c r="GE1592" s="15"/>
      <c r="GF1592" s="20"/>
      <c r="GG1592" s="226"/>
    </row>
    <row r="1593" spans="1:189" ht="15" customHeight="1" x14ac:dyDescent="0.3">
      <c r="A1593" s="15" t="s">
        <v>2903</v>
      </c>
      <c r="B1593" s="15" t="s">
        <v>138</v>
      </c>
      <c r="C1593" s="15" t="s">
        <v>664</v>
      </c>
      <c r="D1593" s="15" t="s">
        <v>665</v>
      </c>
      <c r="E1593" s="15" t="str">
        <f t="shared" si="308"/>
        <v>Somayajulu Dhulipala</v>
      </c>
      <c r="F1593" s="15" t="s">
        <v>135</v>
      </c>
      <c r="G1593" s="15">
        <v>999923325</v>
      </c>
      <c r="H1593" s="15">
        <f t="shared" si="309"/>
        <v>40</v>
      </c>
      <c r="I1593" s="17"/>
      <c r="J1593" s="17"/>
      <c r="K1593" s="21"/>
      <c r="L1593" s="15"/>
      <c r="M1593" s="15"/>
      <c r="N1593" s="15"/>
      <c r="O1593" s="15">
        <f t="shared" si="319"/>
        <v>0</v>
      </c>
      <c r="P1593" s="15">
        <v>0</v>
      </c>
      <c r="Q1593" s="15">
        <f t="shared" si="320"/>
        <v>1</v>
      </c>
      <c r="R1593" s="15">
        <v>0</v>
      </c>
      <c r="S1593" s="15">
        <v>0</v>
      </c>
      <c r="T1593" s="15">
        <f t="shared" si="321"/>
        <v>40</v>
      </c>
      <c r="U1593" s="15">
        <f t="shared" si="322"/>
        <v>0</v>
      </c>
      <c r="V1593" s="15"/>
      <c r="W1593" s="15"/>
      <c r="X1593" s="15"/>
      <c r="Y1593" s="15"/>
      <c r="Z1593" s="21"/>
      <c r="AA1593" s="17"/>
      <c r="AB1593" s="17"/>
      <c r="AC1593" s="17"/>
      <c r="AD1593" s="17"/>
      <c r="AE1593" s="17"/>
      <c r="AF1593" s="24"/>
      <c r="AG1593" s="17"/>
      <c r="AH1593" s="24"/>
      <c r="AI1593" s="17"/>
      <c r="AJ1593" s="24"/>
      <c r="AK1593" s="17"/>
      <c r="AL1593" s="24"/>
      <c r="AM1593" s="17"/>
      <c r="AN1593" s="24"/>
      <c r="AO1593" s="17"/>
      <c r="AP1593" s="24"/>
      <c r="AQ1593" s="17"/>
      <c r="AR1593" s="24"/>
      <c r="AS1593" s="17"/>
      <c r="AT1593" s="24"/>
      <c r="AU1593" s="17"/>
      <c r="AV1593" s="24"/>
      <c r="AW1593" s="17"/>
      <c r="AX1593" s="24"/>
      <c r="AY1593" s="17"/>
      <c r="AZ1593" s="17"/>
      <c r="BA1593" s="17"/>
      <c r="BB1593" s="24"/>
      <c r="BC1593" s="17"/>
      <c r="BD1593" s="24"/>
      <c r="BE1593" s="17"/>
      <c r="BF1593" s="24"/>
      <c r="BG1593" s="17"/>
      <c r="BH1593" s="24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24"/>
      <c r="CQ1593" s="17"/>
      <c r="CR1593" s="24"/>
      <c r="CS1593" s="15">
        <f t="shared" si="310"/>
        <v>0</v>
      </c>
      <c r="CT1593" s="15">
        <f t="shared" si="311"/>
        <v>0</v>
      </c>
      <c r="CU1593" s="15">
        <f t="shared" si="312"/>
        <v>0</v>
      </c>
      <c r="CV1593" s="15">
        <f t="shared" si="313"/>
        <v>0</v>
      </c>
      <c r="CW1593" s="15"/>
      <c r="CX1593" s="15"/>
      <c r="CY1593" s="15">
        <f t="shared" si="314"/>
        <v>0</v>
      </c>
      <c r="CZ1593" s="15">
        <f>GG1593</f>
        <v>0</v>
      </c>
      <c r="DA1593" s="20"/>
      <c r="DB1593" s="17"/>
      <c r="DC1593" s="15"/>
      <c r="DD1593" s="15"/>
      <c r="DE1593" s="15"/>
      <c r="DF1593" s="15"/>
      <c r="DG1593" s="15"/>
      <c r="DH1593" s="15"/>
      <c r="DI1593" s="15">
        <v>30</v>
      </c>
      <c r="DJ1593" s="15"/>
      <c r="DK1593" s="15"/>
      <c r="DL1593" s="15"/>
      <c r="DM1593" s="15"/>
      <c r="DN1593" s="15"/>
      <c r="DO1593" s="15"/>
      <c r="DP1593" s="17"/>
      <c r="DQ1593" s="15"/>
      <c r="DR1593" s="15"/>
      <c r="DS1593" s="15"/>
      <c r="DT1593" s="15"/>
      <c r="DU1593" s="15"/>
      <c r="DV1593" s="15"/>
      <c r="DW1593" s="15"/>
      <c r="DX1593" s="20"/>
      <c r="DY1593" s="15"/>
      <c r="DZ1593" s="20"/>
      <c r="EA1593" s="15"/>
      <c r="EB1593" s="20"/>
      <c r="EC1593" s="15">
        <v>40</v>
      </c>
      <c r="ED1593" s="20">
        <v>1</v>
      </c>
      <c r="EE1593" s="15"/>
      <c r="EF1593" s="20"/>
      <c r="EG1593" s="15"/>
      <c r="EH1593" s="20"/>
      <c r="EI1593" s="15"/>
      <c r="EJ1593" s="20"/>
      <c r="EK1593" s="15"/>
      <c r="EL1593" s="20"/>
      <c r="EM1593" s="15"/>
      <c r="EN1593" s="20"/>
      <c r="EY1593" s="15"/>
      <c r="EZ1593" s="20"/>
      <c r="FC1593" s="15"/>
      <c r="FD1593" s="20"/>
      <c r="FE1593" s="15"/>
      <c r="FF1593" s="20"/>
      <c r="FG1593" s="15"/>
      <c r="FH1593" s="20"/>
      <c r="FI1593" s="15"/>
      <c r="FJ1593" s="20"/>
      <c r="FK1593" s="15"/>
      <c r="FL1593" s="20"/>
      <c r="FM1593" s="15"/>
      <c r="FN1593" s="20"/>
      <c r="FO1593" s="15"/>
      <c r="FP1593" s="20"/>
      <c r="FQ1593" s="15"/>
      <c r="FR1593" s="20"/>
      <c r="FS1593" s="15"/>
      <c r="FT1593" s="20"/>
      <c r="FU1593" s="15"/>
      <c r="FV1593" s="20"/>
      <c r="FW1593" s="15"/>
      <c r="FX1593" s="20"/>
      <c r="FY1593" s="15"/>
      <c r="FZ1593" s="20"/>
      <c r="GA1593" s="15"/>
      <c r="GB1593" s="20"/>
      <c r="GC1593" s="15"/>
      <c r="GD1593" s="20"/>
      <c r="GE1593" s="15"/>
      <c r="GF1593" s="20"/>
      <c r="GG1593" s="226"/>
    </row>
    <row r="1594" spans="1:189" ht="15" customHeight="1" x14ac:dyDescent="0.3">
      <c r="A1594" s="17" t="s">
        <v>125</v>
      </c>
      <c r="B1594" s="17" t="s">
        <v>126</v>
      </c>
      <c r="C1594" s="17" t="s">
        <v>1479</v>
      </c>
      <c r="D1594" s="17" t="s">
        <v>3650</v>
      </c>
      <c r="E1594" s="15" t="str">
        <f t="shared" si="308"/>
        <v>Clara Goodman</v>
      </c>
      <c r="F1594" s="17" t="s">
        <v>128</v>
      </c>
      <c r="G1594" s="17">
        <v>999923326</v>
      </c>
      <c r="H1594" s="15">
        <f t="shared" si="309"/>
        <v>38</v>
      </c>
      <c r="I1594" s="15"/>
      <c r="J1594" s="15"/>
      <c r="K1594" s="16"/>
      <c r="L1594" s="15"/>
      <c r="M1594" s="15"/>
      <c r="N1594" s="15"/>
      <c r="O1594" s="15">
        <f t="shared" si="319"/>
        <v>0</v>
      </c>
      <c r="P1594" s="15">
        <v>0</v>
      </c>
      <c r="Q1594" s="15">
        <f t="shared" si="320"/>
        <v>0</v>
      </c>
      <c r="R1594" s="15">
        <v>0</v>
      </c>
      <c r="S1594" s="15">
        <v>0</v>
      </c>
      <c r="T1594" s="15">
        <f t="shared" si="321"/>
        <v>0</v>
      </c>
      <c r="U1594" s="15">
        <f t="shared" si="322"/>
        <v>0</v>
      </c>
      <c r="V1594" s="15"/>
      <c r="W1594" s="15"/>
      <c r="X1594" s="15"/>
      <c r="Y1594" s="15"/>
      <c r="Z1594" s="16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>
        <f t="shared" si="310"/>
        <v>0</v>
      </c>
      <c r="CT1594" s="15">
        <f t="shared" si="311"/>
        <v>38</v>
      </c>
      <c r="CU1594" s="15">
        <f t="shared" si="312"/>
        <v>0</v>
      </c>
      <c r="CV1594" s="15">
        <f t="shared" si="313"/>
        <v>0</v>
      </c>
      <c r="CW1594" s="15"/>
      <c r="CX1594" s="15"/>
      <c r="CY1594" s="15">
        <f t="shared" si="314"/>
        <v>0</v>
      </c>
      <c r="CZ1594" s="15">
        <f>GG1594</f>
        <v>0</v>
      </c>
      <c r="DA1594" s="16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20"/>
      <c r="DY1594" s="15"/>
      <c r="DZ1594" s="20"/>
      <c r="EA1594" s="15"/>
      <c r="EB1594" s="20"/>
      <c r="EC1594" s="15"/>
      <c r="ED1594" s="20"/>
      <c r="EE1594" s="15"/>
      <c r="EF1594" s="20"/>
      <c r="EG1594" s="15"/>
      <c r="EH1594" s="20"/>
      <c r="EI1594" s="15"/>
      <c r="EJ1594" s="20"/>
      <c r="EK1594" s="15"/>
      <c r="EL1594" s="20"/>
      <c r="EM1594" s="15"/>
      <c r="EN1594" s="20"/>
      <c r="EY1594" s="15"/>
      <c r="EZ1594" s="20"/>
      <c r="FC1594" s="15"/>
      <c r="FD1594" s="20"/>
      <c r="FE1594" s="15"/>
      <c r="FF1594" s="20"/>
      <c r="FG1594" s="15"/>
      <c r="FH1594" s="20"/>
      <c r="FI1594" s="15"/>
      <c r="FJ1594" s="20"/>
      <c r="FK1594" s="15"/>
      <c r="FL1594" s="20"/>
      <c r="FM1594" s="15"/>
      <c r="FN1594" s="20"/>
      <c r="FO1594" s="15"/>
      <c r="FP1594" s="20"/>
      <c r="FQ1594" s="15"/>
      <c r="FR1594" s="20"/>
      <c r="FS1594" s="15">
        <v>38</v>
      </c>
      <c r="FT1594" s="20" t="s">
        <v>129</v>
      </c>
      <c r="FU1594" s="15"/>
      <c r="FV1594" s="20"/>
      <c r="FW1594" s="15"/>
      <c r="FX1594" s="20"/>
      <c r="FY1594" s="15"/>
      <c r="FZ1594" s="20"/>
      <c r="GA1594" s="15"/>
      <c r="GB1594" s="20"/>
      <c r="GC1594" s="15"/>
      <c r="GD1594" s="20"/>
      <c r="GE1594" s="15"/>
      <c r="GF1594" s="20"/>
      <c r="GG1594" s="226"/>
    </row>
    <row r="1595" spans="1:189" ht="15" customHeight="1" x14ac:dyDescent="0.3">
      <c r="A1595" s="85" t="s">
        <v>137</v>
      </c>
      <c r="B1595" s="85" t="s">
        <v>134</v>
      </c>
      <c r="C1595" s="85" t="s">
        <v>1369</v>
      </c>
      <c r="D1595" s="85" t="s">
        <v>1160</v>
      </c>
      <c r="E1595" s="15" t="str">
        <f t="shared" si="308"/>
        <v>Luca Kozaczka</v>
      </c>
      <c r="F1595" s="85" t="s">
        <v>135</v>
      </c>
      <c r="G1595" s="15">
        <v>999923333</v>
      </c>
      <c r="H1595" s="15">
        <f t="shared" si="309"/>
        <v>72.2</v>
      </c>
      <c r="I1595" s="15"/>
      <c r="J1595" s="15"/>
      <c r="K1595" s="16"/>
      <c r="L1595" s="15"/>
      <c r="M1595" s="15"/>
      <c r="N1595" s="15"/>
      <c r="O1595" s="15">
        <f t="shared" si="319"/>
        <v>0</v>
      </c>
      <c r="P1595" s="15">
        <v>0</v>
      </c>
      <c r="Q1595" s="15">
        <f t="shared" si="320"/>
        <v>0</v>
      </c>
      <c r="R1595" s="15">
        <v>0</v>
      </c>
      <c r="S1595" s="15">
        <v>0</v>
      </c>
      <c r="T1595" s="15">
        <f t="shared" si="321"/>
        <v>0</v>
      </c>
      <c r="U1595" s="15">
        <f t="shared" si="322"/>
        <v>0</v>
      </c>
      <c r="V1595" s="15"/>
      <c r="W1595" s="15"/>
      <c r="X1595" s="15"/>
      <c r="Y1595" s="15"/>
      <c r="Z1595" s="16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>
        <f t="shared" si="310"/>
        <v>0</v>
      </c>
      <c r="CT1595" s="15">
        <f t="shared" si="311"/>
        <v>72.2</v>
      </c>
      <c r="CU1595" s="15">
        <f t="shared" si="312"/>
        <v>2</v>
      </c>
      <c r="CV1595" s="15">
        <f t="shared" si="313"/>
        <v>0</v>
      </c>
      <c r="CW1595" s="15"/>
      <c r="CX1595" s="15"/>
      <c r="CY1595" s="15">
        <f t="shared" si="314"/>
        <v>0</v>
      </c>
      <c r="CZ1595" s="15">
        <f>GG1595</f>
        <v>0</v>
      </c>
      <c r="DA1595" s="16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20"/>
      <c r="DY1595" s="15"/>
      <c r="DZ1595" s="20"/>
      <c r="EA1595" s="15"/>
      <c r="EB1595" s="20"/>
      <c r="EC1595" s="15"/>
      <c r="ED1595" s="20"/>
      <c r="EE1595" s="15"/>
      <c r="EF1595" s="20"/>
      <c r="EG1595" s="15"/>
      <c r="EH1595" s="20"/>
      <c r="EI1595" s="15"/>
      <c r="EJ1595" s="20"/>
      <c r="EK1595" s="15"/>
      <c r="EL1595" s="20"/>
      <c r="EM1595" s="15"/>
      <c r="EN1595" s="20"/>
      <c r="EU1595" s="15">
        <v>27.2</v>
      </c>
      <c r="EV1595" s="20">
        <v>3</v>
      </c>
      <c r="EY1595" s="15"/>
      <c r="EZ1595" s="20"/>
      <c r="FC1595" s="15"/>
      <c r="FD1595" s="20"/>
      <c r="FE1595" s="15"/>
      <c r="FF1595" s="20"/>
      <c r="FG1595" s="15"/>
      <c r="FH1595" s="20"/>
      <c r="FI1595" s="15"/>
      <c r="FJ1595" s="20"/>
      <c r="FK1595" s="15"/>
      <c r="FL1595" s="20"/>
      <c r="FM1595" s="15"/>
      <c r="FN1595" s="20"/>
      <c r="FO1595" s="15">
        <v>0</v>
      </c>
      <c r="FP1595" s="20"/>
      <c r="FQ1595" s="15"/>
      <c r="FR1595" s="20"/>
      <c r="FS1595" s="15">
        <v>45</v>
      </c>
      <c r="FT1595" s="20">
        <v>2</v>
      </c>
      <c r="FU1595" s="15"/>
      <c r="FV1595" s="20"/>
      <c r="FW1595" s="15"/>
      <c r="FX1595" s="20"/>
      <c r="FY1595" s="15"/>
      <c r="FZ1595" s="20"/>
      <c r="GA1595" s="15"/>
      <c r="GB1595" s="20"/>
      <c r="GC1595" s="15"/>
      <c r="GD1595" s="20"/>
      <c r="GE1595" s="15"/>
      <c r="GF1595" s="20"/>
      <c r="GG1595" s="226"/>
    </row>
    <row r="1596" spans="1:189" ht="15" customHeight="1" x14ac:dyDescent="0.3">
      <c r="A1596" s="17" t="s">
        <v>2903</v>
      </c>
      <c r="B1596" s="17" t="s">
        <v>140</v>
      </c>
      <c r="C1596" s="17" t="s">
        <v>1477</v>
      </c>
      <c r="D1596" s="17" t="s">
        <v>1266</v>
      </c>
      <c r="E1596" s="15" t="str">
        <f t="shared" si="308"/>
        <v>Arthur Liang</v>
      </c>
      <c r="F1596" s="17" t="s">
        <v>135</v>
      </c>
      <c r="G1596" s="17">
        <v>999923353</v>
      </c>
      <c r="H1596" s="15">
        <f t="shared" si="309"/>
        <v>48</v>
      </c>
      <c r="I1596" s="15"/>
      <c r="J1596" s="15"/>
      <c r="K1596" s="16"/>
      <c r="L1596" s="15"/>
      <c r="M1596" s="15"/>
      <c r="N1596" s="15"/>
      <c r="O1596" s="15">
        <f t="shared" si="319"/>
        <v>0</v>
      </c>
      <c r="P1596" s="15">
        <v>0</v>
      </c>
      <c r="Q1596" s="15">
        <f t="shared" si="320"/>
        <v>0</v>
      </c>
      <c r="R1596" s="15">
        <v>0</v>
      </c>
      <c r="S1596" s="15">
        <v>0</v>
      </c>
      <c r="T1596" s="15">
        <f t="shared" si="321"/>
        <v>0</v>
      </c>
      <c r="U1596" s="15">
        <f t="shared" si="322"/>
        <v>0</v>
      </c>
      <c r="V1596" s="15"/>
      <c r="W1596" s="15"/>
      <c r="X1596" s="15"/>
      <c r="Y1596" s="15"/>
      <c r="Z1596" s="16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>
        <f t="shared" si="310"/>
        <v>48</v>
      </c>
      <c r="CT1596" s="15">
        <f t="shared" si="311"/>
        <v>0</v>
      </c>
      <c r="CU1596" s="15">
        <f t="shared" si="312"/>
        <v>0</v>
      </c>
      <c r="CV1596" s="15">
        <f t="shared" si="313"/>
        <v>0</v>
      </c>
      <c r="CW1596" s="15"/>
      <c r="CX1596" s="15"/>
      <c r="CY1596" s="15">
        <f t="shared" si="314"/>
        <v>0</v>
      </c>
      <c r="CZ1596" s="15">
        <f>GG1596</f>
        <v>0</v>
      </c>
      <c r="DA1596" s="16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20"/>
      <c r="DY1596" s="15"/>
      <c r="DZ1596" s="20"/>
      <c r="EA1596" s="15"/>
      <c r="EB1596" s="20"/>
      <c r="EC1596" s="15"/>
      <c r="ED1596" s="20"/>
      <c r="EE1596" s="15"/>
      <c r="EF1596" s="20"/>
      <c r="EG1596" s="15"/>
      <c r="EH1596" s="20"/>
      <c r="EI1596" s="15"/>
      <c r="EJ1596" s="20"/>
      <c r="EK1596" s="15"/>
      <c r="EL1596" s="20"/>
      <c r="EM1596" s="15"/>
      <c r="EN1596" s="20"/>
      <c r="EY1596" s="15"/>
      <c r="EZ1596" s="20"/>
      <c r="FC1596" s="15"/>
      <c r="FD1596" s="20"/>
      <c r="FE1596" s="15">
        <v>48</v>
      </c>
      <c r="FF1596" s="20">
        <v>6</v>
      </c>
      <c r="FG1596" s="15"/>
      <c r="FH1596" s="20"/>
      <c r="FI1596" s="15"/>
      <c r="FJ1596" s="20"/>
      <c r="FK1596" s="15"/>
      <c r="FL1596" s="20"/>
      <c r="FM1596" s="15"/>
      <c r="FN1596" s="20"/>
      <c r="FO1596" s="15"/>
      <c r="FP1596" s="20"/>
      <c r="FQ1596" s="15"/>
      <c r="FR1596" s="20"/>
      <c r="FS1596" s="15"/>
      <c r="FT1596" s="20"/>
      <c r="FU1596" s="15"/>
      <c r="FV1596" s="20"/>
      <c r="FW1596" s="15"/>
      <c r="FX1596" s="20"/>
      <c r="FY1596" s="15"/>
      <c r="FZ1596" s="20"/>
      <c r="GA1596" s="15"/>
      <c r="GB1596" s="20"/>
      <c r="GC1596" s="15"/>
      <c r="GD1596" s="20"/>
      <c r="GE1596" s="15"/>
      <c r="GF1596" s="20"/>
      <c r="GG1596" s="226"/>
    </row>
    <row r="1597" spans="1:189" ht="15" customHeight="1" x14ac:dyDescent="0.3">
      <c r="A1597" s="15" t="s">
        <v>146</v>
      </c>
      <c r="B1597" s="15" t="s">
        <v>140</v>
      </c>
      <c r="C1597" s="17" t="s">
        <v>2164</v>
      </c>
      <c r="D1597" s="17" t="s">
        <v>1532</v>
      </c>
      <c r="E1597" s="15" t="str">
        <f t="shared" si="308"/>
        <v>Nicholas Sechan Park</v>
      </c>
      <c r="F1597" s="17" t="s">
        <v>135</v>
      </c>
      <c r="G1597" s="15">
        <v>999923367</v>
      </c>
      <c r="H1597" s="15">
        <f t="shared" si="309"/>
        <v>200</v>
      </c>
      <c r="I1597" s="15"/>
      <c r="J1597" s="15"/>
      <c r="K1597" s="16"/>
      <c r="L1597" s="15"/>
      <c r="M1597" s="15"/>
      <c r="N1597" s="15"/>
      <c r="O1597" s="15">
        <f t="shared" si="319"/>
        <v>80</v>
      </c>
      <c r="P1597" s="15">
        <v>0</v>
      </c>
      <c r="Q1597" s="15">
        <f t="shared" si="320"/>
        <v>0</v>
      </c>
      <c r="R1597" s="15">
        <v>0</v>
      </c>
      <c r="S1597" s="15">
        <v>0</v>
      </c>
      <c r="T1597" s="15">
        <f t="shared" si="321"/>
        <v>0</v>
      </c>
      <c r="U1597" s="15">
        <f t="shared" si="322"/>
        <v>0</v>
      </c>
      <c r="V1597" s="15"/>
      <c r="W1597" s="15"/>
      <c r="X1597" s="15"/>
      <c r="Y1597" s="15"/>
      <c r="Z1597" s="16"/>
      <c r="AA1597" s="15"/>
      <c r="AB1597" s="24"/>
      <c r="AC1597" s="15"/>
      <c r="AD1597" s="15"/>
      <c r="AE1597" s="15"/>
      <c r="AF1597" s="15"/>
      <c r="AG1597" s="15"/>
      <c r="AH1597" s="24"/>
      <c r="AI1597" s="15"/>
      <c r="AJ1597" s="15"/>
      <c r="AK1597" s="15"/>
      <c r="AL1597" s="15"/>
      <c r="AM1597" s="15"/>
      <c r="AN1597" s="24"/>
      <c r="AO1597" s="15"/>
      <c r="AP1597" s="24"/>
      <c r="AQ1597" s="15"/>
      <c r="AR1597" s="24"/>
      <c r="AS1597" s="15"/>
      <c r="AT1597" s="24"/>
      <c r="AU1597" s="15"/>
      <c r="AV1597" s="24"/>
      <c r="AW1597" s="15"/>
      <c r="AX1597" s="24"/>
      <c r="AY1597" s="15"/>
      <c r="AZ1597" s="15"/>
      <c r="BA1597" s="15"/>
      <c r="BB1597" s="15"/>
      <c r="BC1597" s="15"/>
      <c r="BD1597" s="15"/>
      <c r="BE1597" s="15"/>
      <c r="BF1597" s="24"/>
      <c r="BG1597" s="15"/>
      <c r="BH1597" s="24"/>
      <c r="BI1597" s="15"/>
      <c r="BJ1597" s="24"/>
      <c r="BK1597" s="15"/>
      <c r="BL1597" s="24"/>
      <c r="BM1597" s="15"/>
      <c r="BN1597" s="24"/>
      <c r="BO1597" s="15"/>
      <c r="BP1597" s="24"/>
      <c r="BQ1597" s="15"/>
      <c r="BR1597" s="24"/>
      <c r="BS1597" s="15"/>
      <c r="BT1597" s="24"/>
      <c r="BU1597" s="15"/>
      <c r="BV1597" s="24"/>
      <c r="BW1597" s="15"/>
      <c r="BX1597" s="24"/>
      <c r="BY1597" s="15"/>
      <c r="BZ1597" s="24"/>
      <c r="CA1597" s="15"/>
      <c r="CB1597" s="24"/>
      <c r="CC1597" s="15"/>
      <c r="CD1597" s="24"/>
      <c r="CE1597" s="15"/>
      <c r="CF1597" s="24"/>
      <c r="CG1597" s="15"/>
      <c r="CH1597" s="25"/>
      <c r="CI1597" s="15"/>
      <c r="CJ1597" s="25"/>
      <c r="CK1597" s="15"/>
      <c r="CL1597" s="25"/>
      <c r="CM1597" s="15"/>
      <c r="CN1597" s="25"/>
      <c r="CO1597" s="15"/>
      <c r="CP1597" s="25"/>
      <c r="CQ1597" s="15"/>
      <c r="CR1597" s="25"/>
      <c r="CS1597" s="15">
        <f t="shared" si="310"/>
        <v>0</v>
      </c>
      <c r="CT1597" s="15">
        <f t="shared" si="311"/>
        <v>120</v>
      </c>
      <c r="CU1597" s="15">
        <f t="shared" si="312"/>
        <v>2</v>
      </c>
      <c r="CV1597" s="15">
        <f t="shared" si="313"/>
        <v>0</v>
      </c>
      <c r="CW1597" s="15"/>
      <c r="CX1597" s="15"/>
      <c r="CY1597" s="15">
        <f t="shared" si="314"/>
        <v>0</v>
      </c>
      <c r="CZ1597" s="15">
        <f>GG1597</f>
        <v>0</v>
      </c>
      <c r="DA1597" s="19"/>
      <c r="DB1597" s="17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7"/>
      <c r="DQ1597" s="15"/>
      <c r="DR1597" s="15"/>
      <c r="DS1597" s="15"/>
      <c r="DT1597" s="15"/>
      <c r="DU1597" s="15"/>
      <c r="DV1597" s="15"/>
      <c r="DW1597" s="15"/>
      <c r="DX1597" s="20"/>
      <c r="DY1597" s="15">
        <f>0.4*42</f>
        <v>16.8</v>
      </c>
      <c r="DZ1597" s="20">
        <v>2</v>
      </c>
      <c r="EA1597" s="15"/>
      <c r="EB1597" s="20"/>
      <c r="EC1597" s="15"/>
      <c r="ED1597" s="20"/>
      <c r="EE1597" s="15"/>
      <c r="EF1597" s="20"/>
      <c r="EG1597" s="15"/>
      <c r="EH1597" s="20"/>
      <c r="EI1597" s="15">
        <f>0.4*100</f>
        <v>40</v>
      </c>
      <c r="EJ1597" s="20">
        <v>1</v>
      </c>
      <c r="EK1597" s="15"/>
      <c r="EL1597" s="20"/>
      <c r="EM1597" s="15">
        <f>0.4*100</f>
        <v>40</v>
      </c>
      <c r="EN1597" s="20">
        <v>1</v>
      </c>
      <c r="EQ1597" s="15">
        <v>60</v>
      </c>
      <c r="ER1597" s="20">
        <v>1</v>
      </c>
      <c r="EY1597" s="15"/>
      <c r="EZ1597" s="20"/>
      <c r="FC1597" s="15"/>
      <c r="FD1597" s="20"/>
      <c r="FE1597" s="15"/>
      <c r="FF1597" s="20"/>
      <c r="FG1597" s="15"/>
      <c r="FH1597" s="20"/>
      <c r="FI1597" s="15"/>
      <c r="FJ1597" s="20"/>
      <c r="FK1597" s="15">
        <v>60</v>
      </c>
      <c r="FL1597" s="20">
        <v>1</v>
      </c>
      <c r="FM1597" s="15"/>
      <c r="FN1597" s="20"/>
      <c r="FO1597" s="15"/>
      <c r="FP1597" s="20"/>
      <c r="FQ1597" s="15"/>
      <c r="FR1597" s="20"/>
      <c r="FS1597" s="15"/>
      <c r="FT1597" s="20"/>
      <c r="FU1597" s="15"/>
      <c r="FV1597" s="20"/>
      <c r="FW1597" s="15"/>
      <c r="FX1597" s="20"/>
      <c r="FY1597" s="15"/>
      <c r="FZ1597" s="20"/>
      <c r="GA1597" s="15"/>
      <c r="GB1597" s="20"/>
      <c r="GC1597" s="15"/>
      <c r="GD1597" s="20"/>
      <c r="GE1597" s="15"/>
      <c r="GF1597" s="20"/>
      <c r="GG1597" s="226"/>
    </row>
    <row r="1598" spans="1:189" ht="15" customHeight="1" x14ac:dyDescent="0.3">
      <c r="A1598" s="17" t="s">
        <v>2903</v>
      </c>
      <c r="B1598" s="17" t="s">
        <v>126</v>
      </c>
      <c r="C1598" s="17" t="s">
        <v>2109</v>
      </c>
      <c r="D1598" s="17" t="s">
        <v>2110</v>
      </c>
      <c r="E1598" s="15" t="str">
        <f t="shared" si="308"/>
        <v>Jim  Norris</v>
      </c>
      <c r="F1598" s="17" t="s">
        <v>135</v>
      </c>
      <c r="G1598" s="17">
        <v>999923372</v>
      </c>
      <c r="H1598" s="15">
        <f t="shared" si="309"/>
        <v>29</v>
      </c>
      <c r="I1598" s="15"/>
      <c r="J1598" s="15"/>
      <c r="K1598" s="16"/>
      <c r="L1598" s="15"/>
      <c r="M1598" s="15"/>
      <c r="N1598" s="15"/>
      <c r="O1598" s="15">
        <f t="shared" si="319"/>
        <v>0</v>
      </c>
      <c r="P1598" s="15">
        <v>0</v>
      </c>
      <c r="Q1598" s="15">
        <f t="shared" si="320"/>
        <v>0</v>
      </c>
      <c r="R1598" s="15">
        <v>0</v>
      </c>
      <c r="S1598" s="15">
        <v>0</v>
      </c>
      <c r="T1598" s="15">
        <f t="shared" si="321"/>
        <v>0</v>
      </c>
      <c r="U1598" s="15">
        <f t="shared" si="322"/>
        <v>0</v>
      </c>
      <c r="V1598" s="15"/>
      <c r="W1598" s="15"/>
      <c r="X1598" s="15"/>
      <c r="Y1598" s="15"/>
      <c r="Z1598" s="16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>
        <f t="shared" si="310"/>
        <v>29</v>
      </c>
      <c r="CT1598" s="15">
        <f t="shared" si="311"/>
        <v>0</v>
      </c>
      <c r="CU1598" s="15">
        <f t="shared" si="312"/>
        <v>0</v>
      </c>
      <c r="CV1598" s="15">
        <f t="shared" si="313"/>
        <v>0</v>
      </c>
      <c r="CW1598" s="15"/>
      <c r="CX1598" s="15"/>
      <c r="CY1598" s="15">
        <f t="shared" si="314"/>
        <v>0</v>
      </c>
      <c r="CZ1598" s="15">
        <f>GG1598</f>
        <v>0</v>
      </c>
      <c r="DA1598" s="16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20"/>
      <c r="DY1598" s="15"/>
      <c r="DZ1598" s="20"/>
      <c r="EA1598" s="15"/>
      <c r="EB1598" s="20"/>
      <c r="EC1598" s="15"/>
      <c r="ED1598" s="20"/>
      <c r="EE1598" s="15"/>
      <c r="EF1598" s="20"/>
      <c r="EG1598" s="15"/>
      <c r="EH1598" s="20"/>
      <c r="EI1598" s="15"/>
      <c r="EJ1598" s="20"/>
      <c r="EK1598" s="15"/>
      <c r="EL1598" s="20"/>
      <c r="EM1598" s="15"/>
      <c r="EN1598" s="20"/>
      <c r="EY1598" s="15"/>
      <c r="EZ1598" s="20"/>
      <c r="FC1598" s="15"/>
      <c r="FD1598" s="20"/>
      <c r="FE1598" s="15">
        <v>29</v>
      </c>
      <c r="FF1598" s="20" t="s">
        <v>168</v>
      </c>
      <c r="FG1598" s="15"/>
      <c r="FH1598" s="20"/>
      <c r="FI1598" s="15"/>
      <c r="FJ1598" s="20"/>
      <c r="FK1598" s="15"/>
      <c r="FL1598" s="20"/>
      <c r="FM1598" s="15"/>
      <c r="FN1598" s="20"/>
      <c r="FO1598" s="15"/>
      <c r="FP1598" s="20"/>
      <c r="FQ1598" s="15"/>
      <c r="FR1598" s="20"/>
      <c r="FS1598" s="15"/>
      <c r="FT1598" s="20"/>
      <c r="FU1598" s="15"/>
      <c r="FV1598" s="20"/>
      <c r="FW1598" s="15"/>
      <c r="FX1598" s="20"/>
      <c r="FY1598" s="15"/>
      <c r="FZ1598" s="20"/>
      <c r="GA1598" s="15"/>
      <c r="GB1598" s="20"/>
      <c r="GC1598" s="15"/>
      <c r="GD1598" s="20"/>
      <c r="GE1598" s="15"/>
      <c r="GF1598" s="20"/>
      <c r="GG1598" s="226"/>
    </row>
    <row r="1599" spans="1:189" ht="15" customHeight="1" x14ac:dyDescent="0.3">
      <c r="A1599" s="17" t="s">
        <v>133</v>
      </c>
      <c r="B1599" s="15" t="s">
        <v>140</v>
      </c>
      <c r="C1599" s="15" t="s">
        <v>1697</v>
      </c>
      <c r="D1599" s="15" t="s">
        <v>316</v>
      </c>
      <c r="E1599" s="15" t="str">
        <f t="shared" si="308"/>
        <v>Orion Jordan</v>
      </c>
      <c r="F1599" s="17" t="s">
        <v>135</v>
      </c>
      <c r="G1599" s="15">
        <v>999923382</v>
      </c>
      <c r="H1599" s="15">
        <f t="shared" si="309"/>
        <v>34</v>
      </c>
      <c r="I1599" s="15"/>
      <c r="J1599" s="17">
        <f>(O1599+P1599+R1599+S1599+T1599+U1599)/2</f>
        <v>0</v>
      </c>
      <c r="K1599" s="16"/>
      <c r="L1599" s="15"/>
      <c r="M1599" s="15"/>
      <c r="N1599" s="15"/>
      <c r="O1599" s="15">
        <f t="shared" si="319"/>
        <v>0</v>
      </c>
      <c r="P1599" s="15">
        <v>0</v>
      </c>
      <c r="Q1599" s="15">
        <f t="shared" si="320"/>
        <v>0</v>
      </c>
      <c r="R1599" s="15">
        <v>0</v>
      </c>
      <c r="S1599" s="15">
        <v>0</v>
      </c>
      <c r="T1599" s="15">
        <f t="shared" si="321"/>
        <v>0</v>
      </c>
      <c r="U1599" s="15">
        <f t="shared" si="322"/>
        <v>0</v>
      </c>
      <c r="V1599" s="15"/>
      <c r="W1599" s="15"/>
      <c r="X1599" s="15"/>
      <c r="Y1599" s="15"/>
      <c r="Z1599" s="16"/>
      <c r="AA1599" s="15"/>
      <c r="AB1599" s="24"/>
      <c r="AC1599" s="15"/>
      <c r="AD1599" s="15"/>
      <c r="AE1599" s="15"/>
      <c r="AF1599" s="15"/>
      <c r="AG1599" s="15"/>
      <c r="AH1599" s="24"/>
      <c r="AI1599" s="15"/>
      <c r="AJ1599" s="15"/>
      <c r="AK1599" s="15"/>
      <c r="AL1599" s="15"/>
      <c r="AM1599" s="15"/>
      <c r="AN1599" s="24"/>
      <c r="AO1599" s="15"/>
      <c r="AP1599" s="24"/>
      <c r="AQ1599" s="15"/>
      <c r="AR1599" s="24"/>
      <c r="AS1599" s="15"/>
      <c r="AT1599" s="24"/>
      <c r="AU1599" s="15"/>
      <c r="AV1599" s="24"/>
      <c r="AW1599" s="15"/>
      <c r="AX1599" s="24"/>
      <c r="AY1599" s="15"/>
      <c r="AZ1599" s="15"/>
      <c r="BA1599" s="15"/>
      <c r="BB1599" s="15"/>
      <c r="BC1599" s="15"/>
      <c r="BD1599" s="15"/>
      <c r="BE1599" s="15"/>
      <c r="BF1599" s="24"/>
      <c r="BG1599" s="15"/>
      <c r="BH1599" s="24"/>
      <c r="BI1599" s="15"/>
      <c r="BJ1599" s="24"/>
      <c r="BK1599" s="15"/>
      <c r="BL1599" s="24"/>
      <c r="BM1599" s="15"/>
      <c r="BN1599" s="24"/>
      <c r="BO1599" s="15"/>
      <c r="BP1599" s="24"/>
      <c r="BQ1599" s="15"/>
      <c r="BR1599" s="24"/>
      <c r="BS1599" s="15"/>
      <c r="BT1599" s="24"/>
      <c r="BU1599" s="15"/>
      <c r="BV1599" s="24"/>
      <c r="BW1599" s="15"/>
      <c r="BX1599" s="24"/>
      <c r="BY1599" s="15"/>
      <c r="BZ1599" s="24"/>
      <c r="CA1599" s="15"/>
      <c r="CB1599" s="24"/>
      <c r="CC1599" s="15"/>
      <c r="CD1599" s="24"/>
      <c r="CE1599" s="15"/>
      <c r="CF1599" s="24"/>
      <c r="CG1599" s="15"/>
      <c r="CH1599" s="25"/>
      <c r="CI1599" s="15"/>
      <c r="CJ1599" s="25"/>
      <c r="CK1599" s="15"/>
      <c r="CL1599" s="25"/>
      <c r="CM1599" s="15"/>
      <c r="CN1599" s="25"/>
      <c r="CO1599" s="15"/>
      <c r="CP1599" s="25"/>
      <c r="CQ1599" s="15"/>
      <c r="CR1599" s="25"/>
      <c r="CS1599" s="15">
        <f t="shared" si="310"/>
        <v>0</v>
      </c>
      <c r="CT1599" s="15">
        <f t="shared" si="311"/>
        <v>34</v>
      </c>
      <c r="CU1599" s="15">
        <f t="shared" si="312"/>
        <v>1</v>
      </c>
      <c r="CV1599" s="15">
        <f t="shared" si="313"/>
        <v>0</v>
      </c>
      <c r="CW1599" s="15"/>
      <c r="CX1599" s="15"/>
      <c r="CY1599" s="15">
        <f t="shared" si="314"/>
        <v>0</v>
      </c>
      <c r="CZ1599" s="15">
        <f>GG1599</f>
        <v>0</v>
      </c>
      <c r="DA1599" s="19"/>
      <c r="DB1599" s="17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7"/>
      <c r="DQ1599" s="15"/>
      <c r="DR1599" s="15"/>
      <c r="DS1599" s="15"/>
      <c r="DT1599" s="15"/>
      <c r="DU1599" s="15"/>
      <c r="DV1599" s="15"/>
      <c r="DW1599" s="15">
        <v>79</v>
      </c>
      <c r="DX1599" s="20">
        <v>4</v>
      </c>
      <c r="DY1599" s="15"/>
      <c r="DZ1599" s="20"/>
      <c r="EA1599" s="15"/>
      <c r="EB1599" s="20"/>
      <c r="EC1599" s="15"/>
      <c r="ED1599" s="20"/>
      <c r="EE1599" s="15"/>
      <c r="EF1599" s="20"/>
      <c r="EG1599" s="15"/>
      <c r="EH1599" s="20"/>
      <c r="EI1599" s="15"/>
      <c r="EJ1599" s="20"/>
      <c r="EK1599" s="15"/>
      <c r="EL1599" s="20"/>
      <c r="EM1599" s="15"/>
      <c r="EN1599" s="20"/>
      <c r="EY1599" s="15"/>
      <c r="EZ1599" s="20"/>
      <c r="FC1599" s="15"/>
      <c r="FD1599" s="20"/>
      <c r="FE1599" s="15"/>
      <c r="FF1599" s="20"/>
      <c r="FG1599" s="15">
        <v>34</v>
      </c>
      <c r="FH1599" s="20">
        <v>3</v>
      </c>
      <c r="FI1599" s="15"/>
      <c r="FJ1599" s="20"/>
      <c r="FK1599" s="15"/>
      <c r="FL1599" s="20"/>
      <c r="FM1599" s="15"/>
      <c r="FN1599" s="20"/>
      <c r="FO1599" s="15"/>
      <c r="FP1599" s="20"/>
      <c r="FQ1599" s="15"/>
      <c r="FR1599" s="20"/>
      <c r="FS1599" s="15"/>
      <c r="FT1599" s="20"/>
      <c r="FU1599" s="15"/>
      <c r="FV1599" s="20"/>
      <c r="FW1599" s="15"/>
      <c r="FX1599" s="20"/>
      <c r="FY1599" s="15"/>
      <c r="FZ1599" s="20"/>
      <c r="GA1599" s="15"/>
      <c r="GB1599" s="20"/>
      <c r="GC1599" s="15"/>
      <c r="GD1599" s="20"/>
      <c r="GE1599" s="15"/>
      <c r="GF1599" s="20"/>
      <c r="GG1599" s="226"/>
    </row>
    <row r="1600" spans="1:189" ht="15" customHeight="1" x14ac:dyDescent="0.3">
      <c r="A1600" s="17" t="s">
        <v>146</v>
      </c>
      <c r="B1600" s="17" t="s">
        <v>140</v>
      </c>
      <c r="C1600" s="17" t="s">
        <v>3668</v>
      </c>
      <c r="D1600" s="17" t="s">
        <v>3669</v>
      </c>
      <c r="E1600" s="15" t="str">
        <f t="shared" si="308"/>
        <v xml:space="preserve">Harper  Kuczwara </v>
      </c>
      <c r="F1600" s="17" t="s">
        <v>128</v>
      </c>
      <c r="G1600" s="17">
        <v>999923384</v>
      </c>
      <c r="H1600" s="15">
        <f t="shared" si="309"/>
        <v>60</v>
      </c>
      <c r="I1600" s="15"/>
      <c r="J1600" s="15"/>
      <c r="K1600" s="16"/>
      <c r="L1600" s="15"/>
      <c r="M1600" s="15"/>
      <c r="N1600" s="15"/>
      <c r="O1600" s="15">
        <f t="shared" si="319"/>
        <v>0</v>
      </c>
      <c r="P1600" s="15">
        <v>0</v>
      </c>
      <c r="Q1600" s="15">
        <f t="shared" si="320"/>
        <v>0</v>
      </c>
      <c r="R1600" s="15">
        <v>0</v>
      </c>
      <c r="S1600" s="15">
        <v>0</v>
      </c>
      <c r="T1600" s="15">
        <f t="shared" si="321"/>
        <v>0</v>
      </c>
      <c r="U1600" s="15">
        <f t="shared" si="322"/>
        <v>0</v>
      </c>
      <c r="V1600" s="15"/>
      <c r="W1600" s="15"/>
      <c r="X1600" s="15"/>
      <c r="Y1600" s="15"/>
      <c r="Z1600" s="16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>
        <f t="shared" si="310"/>
        <v>0</v>
      </c>
      <c r="CT1600" s="15">
        <f t="shared" si="311"/>
        <v>60</v>
      </c>
      <c r="CU1600" s="15">
        <f t="shared" si="312"/>
        <v>1</v>
      </c>
      <c r="CV1600" s="15">
        <f t="shared" si="313"/>
        <v>0</v>
      </c>
      <c r="CW1600" s="15"/>
      <c r="CX1600" s="15"/>
      <c r="CY1600" s="15">
        <f t="shared" si="314"/>
        <v>0</v>
      </c>
      <c r="CZ1600" s="15">
        <f>GG1600</f>
        <v>0</v>
      </c>
      <c r="DA1600" s="16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20"/>
      <c r="DY1600" s="15"/>
      <c r="DZ1600" s="20"/>
      <c r="EA1600" s="15"/>
      <c r="EB1600" s="20"/>
      <c r="EC1600" s="15"/>
      <c r="ED1600" s="20"/>
      <c r="EE1600" s="15"/>
      <c r="EF1600" s="20"/>
      <c r="EG1600" s="15"/>
      <c r="EH1600" s="20"/>
      <c r="EI1600" s="15"/>
      <c r="EJ1600" s="20"/>
      <c r="EK1600" s="15"/>
      <c r="EL1600" s="20"/>
      <c r="EM1600" s="15"/>
      <c r="EN1600" s="20"/>
      <c r="EY1600" s="15"/>
      <c r="EZ1600" s="20"/>
      <c r="FC1600" s="15"/>
      <c r="FD1600" s="20"/>
      <c r="FE1600" s="15"/>
      <c r="FF1600" s="20"/>
      <c r="FG1600" s="15"/>
      <c r="FH1600" s="20"/>
      <c r="FI1600" s="15"/>
      <c r="FJ1600" s="20"/>
      <c r="FK1600" s="15"/>
      <c r="FL1600" s="20"/>
      <c r="FM1600" s="15"/>
      <c r="FN1600" s="20"/>
      <c r="FO1600" s="15"/>
      <c r="FP1600" s="20"/>
      <c r="FQ1600" s="15"/>
      <c r="FR1600" s="20"/>
      <c r="FS1600" s="15">
        <v>60</v>
      </c>
      <c r="FT1600" s="20">
        <v>1</v>
      </c>
      <c r="FU1600" s="15"/>
      <c r="FV1600" s="20"/>
      <c r="FW1600" s="15"/>
      <c r="FX1600" s="20"/>
      <c r="FY1600" s="15"/>
      <c r="FZ1600" s="20"/>
      <c r="GA1600" s="15"/>
      <c r="GB1600" s="20"/>
      <c r="GC1600" s="15"/>
      <c r="GD1600" s="20"/>
      <c r="GE1600" s="15"/>
      <c r="GF1600" s="20"/>
      <c r="GG1600" s="226"/>
    </row>
    <row r="1601" spans="1:189" ht="15" customHeight="1" x14ac:dyDescent="0.3">
      <c r="A1601" s="15" t="s">
        <v>133</v>
      </c>
      <c r="B1601" s="15" t="s">
        <v>140</v>
      </c>
      <c r="C1601" s="15" t="s">
        <v>1503</v>
      </c>
      <c r="D1601" s="15" t="s">
        <v>1504</v>
      </c>
      <c r="E1601" s="15" t="str">
        <f t="shared" si="308"/>
        <v>Noha Ohahid</v>
      </c>
      <c r="F1601" s="15" t="s">
        <v>128</v>
      </c>
      <c r="G1601" s="15">
        <v>999923386</v>
      </c>
      <c r="H1601" s="15">
        <f t="shared" si="309"/>
        <v>210</v>
      </c>
      <c r="I1601" s="15"/>
      <c r="J1601" s="15"/>
      <c r="K1601" s="16"/>
      <c r="L1601" s="15"/>
      <c r="M1601" s="15"/>
      <c r="N1601" s="15"/>
      <c r="O1601" s="15">
        <f t="shared" si="319"/>
        <v>0</v>
      </c>
      <c r="P1601" s="15">
        <v>0</v>
      </c>
      <c r="Q1601" s="15">
        <f t="shared" si="320"/>
        <v>1</v>
      </c>
      <c r="R1601" s="15">
        <v>0</v>
      </c>
      <c r="S1601" s="15">
        <v>0</v>
      </c>
      <c r="T1601" s="15">
        <f t="shared" si="321"/>
        <v>0</v>
      </c>
      <c r="U1601" s="15">
        <f t="shared" si="322"/>
        <v>0</v>
      </c>
      <c r="V1601" s="15"/>
      <c r="W1601" s="15"/>
      <c r="X1601" s="15"/>
      <c r="Y1601" s="15"/>
      <c r="Z1601" s="16"/>
      <c r="AA1601" s="15"/>
      <c r="AB1601" s="15"/>
      <c r="AC1601" s="15"/>
      <c r="AD1601" s="15"/>
      <c r="AE1601" s="15"/>
      <c r="AF1601" s="24"/>
      <c r="AG1601" s="15"/>
      <c r="AH1601" s="24"/>
      <c r="AI1601" s="15"/>
      <c r="AJ1601" s="24"/>
      <c r="AK1601" s="15"/>
      <c r="AL1601" s="24"/>
      <c r="AM1601" s="15"/>
      <c r="AN1601" s="24"/>
      <c r="AO1601" s="15"/>
      <c r="AP1601" s="24"/>
      <c r="AQ1601" s="15"/>
      <c r="AR1601" s="24"/>
      <c r="AS1601" s="15"/>
      <c r="AT1601" s="24"/>
      <c r="AU1601" s="15"/>
      <c r="AV1601" s="24"/>
      <c r="AW1601" s="15"/>
      <c r="AX1601" s="24"/>
      <c r="AY1601" s="15"/>
      <c r="AZ1601" s="15"/>
      <c r="BA1601" s="15"/>
      <c r="BB1601" s="24"/>
      <c r="BC1601" s="15"/>
      <c r="BD1601" s="24"/>
      <c r="BE1601" s="15"/>
      <c r="BF1601" s="24"/>
      <c r="BG1601" s="15"/>
      <c r="BH1601" s="24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24"/>
      <c r="CQ1601" s="15"/>
      <c r="CR1601" s="24"/>
      <c r="CS1601" s="15">
        <f t="shared" si="310"/>
        <v>0</v>
      </c>
      <c r="CT1601" s="15">
        <f t="shared" si="311"/>
        <v>210</v>
      </c>
      <c r="CU1601" s="15">
        <f t="shared" si="312"/>
        <v>2</v>
      </c>
      <c r="CV1601" s="15">
        <f t="shared" si="313"/>
        <v>0</v>
      </c>
      <c r="CW1601" s="15"/>
      <c r="CX1601" s="15"/>
      <c r="CY1601" s="15">
        <f t="shared" si="314"/>
        <v>0</v>
      </c>
      <c r="CZ1601" s="15">
        <f>GG1601</f>
        <v>0</v>
      </c>
      <c r="DA1601" s="20"/>
      <c r="DB1601" s="17"/>
      <c r="DC1601" s="15"/>
      <c r="DD1601" s="15"/>
      <c r="DE1601" s="15"/>
      <c r="DF1601" s="15"/>
      <c r="DG1601" s="15"/>
      <c r="DH1601" s="15"/>
      <c r="DI1601" s="15">
        <v>45</v>
      </c>
      <c r="DJ1601" s="15"/>
      <c r="DK1601" s="15"/>
      <c r="DL1601" s="15"/>
      <c r="DM1601" s="15"/>
      <c r="DN1601" s="15"/>
      <c r="DO1601" s="15"/>
      <c r="DP1601" s="17"/>
      <c r="DQ1601" s="15"/>
      <c r="DR1601" s="15"/>
      <c r="DS1601" s="15"/>
      <c r="DT1601" s="15"/>
      <c r="DU1601" s="15"/>
      <c r="DV1601" s="15"/>
      <c r="DW1601" s="15"/>
      <c r="DX1601" s="20"/>
      <c r="DY1601" s="15"/>
      <c r="DZ1601" s="20"/>
      <c r="EA1601" s="15"/>
      <c r="EB1601" s="20"/>
      <c r="EC1601" s="15"/>
      <c r="ED1601" s="20"/>
      <c r="EE1601" s="15"/>
      <c r="EF1601" s="20"/>
      <c r="EG1601" s="15"/>
      <c r="EH1601" s="20"/>
      <c r="EI1601" s="15"/>
      <c r="EJ1601" s="20"/>
      <c r="EK1601" s="15"/>
      <c r="EL1601" s="20"/>
      <c r="EM1601" s="15"/>
      <c r="EN1601" s="20"/>
      <c r="EU1601" s="15">
        <v>90</v>
      </c>
      <c r="EV1601" s="20">
        <v>2</v>
      </c>
      <c r="EY1601" s="15"/>
      <c r="EZ1601" s="20"/>
      <c r="FC1601" s="15"/>
      <c r="FD1601" s="20"/>
      <c r="FE1601" s="15"/>
      <c r="FF1601" s="20"/>
      <c r="FG1601" s="15"/>
      <c r="FH1601" s="20"/>
      <c r="FI1601" s="15"/>
      <c r="FJ1601" s="20"/>
      <c r="FK1601" s="15"/>
      <c r="FL1601" s="20"/>
      <c r="FM1601" s="15"/>
      <c r="FN1601" s="20"/>
      <c r="FO1601" s="15"/>
      <c r="FP1601" s="20"/>
      <c r="FQ1601" s="15"/>
      <c r="FR1601" s="20"/>
      <c r="FS1601" s="15">
        <v>120</v>
      </c>
      <c r="FT1601" s="20">
        <v>1</v>
      </c>
      <c r="FU1601" s="15"/>
      <c r="FV1601" s="20"/>
      <c r="FW1601" s="15"/>
      <c r="FX1601" s="20"/>
      <c r="FY1601" s="15"/>
      <c r="FZ1601" s="20"/>
      <c r="GA1601" s="15"/>
      <c r="GB1601" s="20"/>
      <c r="GC1601" s="15"/>
      <c r="GD1601" s="20"/>
      <c r="GE1601" s="15"/>
      <c r="GF1601" s="20"/>
      <c r="GG1601" s="226"/>
    </row>
    <row r="1602" spans="1:189" ht="15" customHeight="1" x14ac:dyDescent="0.3">
      <c r="A1602" s="15" t="s">
        <v>2903</v>
      </c>
      <c r="B1602" s="17" t="s">
        <v>126</v>
      </c>
      <c r="C1602" s="17" t="s">
        <v>1124</v>
      </c>
      <c r="D1602" s="17" t="s">
        <v>1106</v>
      </c>
      <c r="E1602" s="15" t="str">
        <f t="shared" si="308"/>
        <v>Jiwoo Kim</v>
      </c>
      <c r="F1602" s="17" t="s">
        <v>128</v>
      </c>
      <c r="G1602" s="17">
        <v>999923387</v>
      </c>
      <c r="H1602" s="15">
        <f t="shared" si="309"/>
        <v>48</v>
      </c>
      <c r="I1602" s="15"/>
      <c r="J1602" s="15"/>
      <c r="K1602" s="16"/>
      <c r="L1602" s="15"/>
      <c r="M1602" s="15"/>
      <c r="N1602" s="15"/>
      <c r="O1602" s="15">
        <f t="shared" si="319"/>
        <v>48</v>
      </c>
      <c r="P1602" s="15">
        <v>0</v>
      </c>
      <c r="Q1602" s="15">
        <f t="shared" si="320"/>
        <v>1</v>
      </c>
      <c r="R1602" s="15">
        <v>0</v>
      </c>
      <c r="S1602" s="15">
        <v>0</v>
      </c>
      <c r="T1602" s="15">
        <f t="shared" si="321"/>
        <v>0</v>
      </c>
      <c r="U1602" s="15">
        <f t="shared" si="322"/>
        <v>0</v>
      </c>
      <c r="V1602" s="15"/>
      <c r="W1602" s="15"/>
      <c r="X1602" s="15"/>
      <c r="Y1602" s="15"/>
      <c r="Z1602" s="16"/>
      <c r="AA1602" s="15"/>
      <c r="AB1602" s="24"/>
      <c r="AC1602" s="15"/>
      <c r="AD1602" s="15"/>
      <c r="AE1602" s="15"/>
      <c r="AF1602" s="15"/>
      <c r="AG1602" s="15"/>
      <c r="AH1602" s="24"/>
      <c r="AI1602" s="15"/>
      <c r="AJ1602" s="15"/>
      <c r="AK1602" s="15"/>
      <c r="AL1602" s="15"/>
      <c r="AM1602" s="15"/>
      <c r="AN1602" s="24"/>
      <c r="AO1602" s="15"/>
      <c r="AP1602" s="24"/>
      <c r="AQ1602" s="15"/>
      <c r="AR1602" s="24"/>
      <c r="AS1602" s="15"/>
      <c r="AT1602" s="24"/>
      <c r="AU1602" s="15"/>
      <c r="AV1602" s="24"/>
      <c r="AW1602" s="15"/>
      <c r="AX1602" s="24"/>
      <c r="AY1602" s="15"/>
      <c r="AZ1602" s="15"/>
      <c r="BA1602" s="15"/>
      <c r="BB1602" s="15"/>
      <c r="BC1602" s="15"/>
      <c r="BD1602" s="15"/>
      <c r="BE1602" s="15"/>
      <c r="BF1602" s="24"/>
      <c r="BG1602" s="15"/>
      <c r="BH1602" s="24"/>
      <c r="BI1602" s="15"/>
      <c r="BJ1602" s="24"/>
      <c r="BK1602" s="15"/>
      <c r="BL1602" s="24"/>
      <c r="BM1602" s="15"/>
      <c r="BN1602" s="24"/>
      <c r="BO1602" s="15"/>
      <c r="BP1602" s="24"/>
      <c r="BQ1602" s="15"/>
      <c r="BR1602" s="24"/>
      <c r="BS1602" s="15"/>
      <c r="BT1602" s="24"/>
      <c r="BU1602" s="15"/>
      <c r="BV1602" s="24"/>
      <c r="BW1602" s="15"/>
      <c r="BX1602" s="24"/>
      <c r="BY1602" s="15"/>
      <c r="BZ1602" s="24"/>
      <c r="CA1602" s="15"/>
      <c r="CB1602" s="24"/>
      <c r="CC1602" s="15"/>
      <c r="CD1602" s="24"/>
      <c r="CE1602" s="15"/>
      <c r="CF1602" s="24"/>
      <c r="CG1602" s="15"/>
      <c r="CH1602" s="25"/>
      <c r="CI1602" s="15"/>
      <c r="CJ1602" s="25"/>
      <c r="CK1602" s="15"/>
      <c r="CL1602" s="25"/>
      <c r="CM1602" s="15"/>
      <c r="CN1602" s="25"/>
      <c r="CO1602" s="15"/>
      <c r="CP1602" s="25"/>
      <c r="CQ1602" s="15"/>
      <c r="CR1602" s="25"/>
      <c r="CS1602" s="15">
        <f t="shared" si="310"/>
        <v>0</v>
      </c>
      <c r="CT1602" s="15">
        <f t="shared" si="311"/>
        <v>0</v>
      </c>
      <c r="CU1602" s="15">
        <f t="shared" si="312"/>
        <v>0</v>
      </c>
      <c r="CV1602" s="15">
        <f t="shared" si="313"/>
        <v>0</v>
      </c>
      <c r="CW1602" s="15"/>
      <c r="CX1602" s="15"/>
      <c r="CY1602" s="15">
        <f t="shared" si="314"/>
        <v>0</v>
      </c>
      <c r="CZ1602" s="15">
        <f>GG1602</f>
        <v>0</v>
      </c>
      <c r="DA1602" s="19"/>
      <c r="DB1602" s="17"/>
      <c r="DC1602" s="17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7"/>
      <c r="DQ1602" s="17"/>
      <c r="DR1602" s="17"/>
      <c r="DS1602" s="17"/>
      <c r="DT1602" s="17">
        <v>90</v>
      </c>
      <c r="DU1602" s="17"/>
      <c r="DV1602" s="17"/>
      <c r="DW1602" s="15"/>
      <c r="DX1602" s="20"/>
      <c r="DY1602" s="15"/>
      <c r="DZ1602" s="20"/>
      <c r="EA1602" s="15"/>
      <c r="EB1602" s="20"/>
      <c r="EC1602" s="15"/>
      <c r="ED1602" s="20"/>
      <c r="EE1602" s="15"/>
      <c r="EF1602" s="20"/>
      <c r="EG1602" s="15"/>
      <c r="EH1602" s="20"/>
      <c r="EI1602" s="15">
        <v>48</v>
      </c>
      <c r="EJ1602" s="20">
        <v>6</v>
      </c>
      <c r="EK1602" s="15"/>
      <c r="EL1602" s="20"/>
      <c r="EM1602" s="15"/>
      <c r="EN1602" s="20"/>
      <c r="EQ1602" s="17"/>
      <c r="EY1602" s="15"/>
      <c r="EZ1602" s="20"/>
      <c r="FC1602" s="15"/>
      <c r="FD1602" s="20"/>
      <c r="FE1602" s="15"/>
      <c r="FF1602" s="20"/>
      <c r="FG1602" s="15"/>
      <c r="FH1602" s="20"/>
      <c r="FI1602" s="15"/>
      <c r="FJ1602" s="20"/>
      <c r="FK1602" s="15"/>
      <c r="FL1602" s="20"/>
      <c r="FM1602" s="15"/>
      <c r="FN1602" s="20"/>
      <c r="FO1602" s="15"/>
      <c r="FP1602" s="20"/>
      <c r="FQ1602" s="15"/>
      <c r="FR1602" s="20"/>
      <c r="FS1602" s="15"/>
      <c r="FT1602" s="20"/>
      <c r="FU1602" s="15"/>
      <c r="FV1602" s="20"/>
      <c r="FW1602" s="15"/>
      <c r="FX1602" s="20"/>
      <c r="FY1602" s="15"/>
      <c r="FZ1602" s="20"/>
      <c r="GA1602" s="15"/>
      <c r="GB1602" s="20"/>
      <c r="GC1602" s="15"/>
      <c r="GD1602" s="20"/>
      <c r="GE1602" s="15"/>
      <c r="GF1602" s="20"/>
      <c r="GG1602" s="226"/>
    </row>
    <row r="1603" spans="1:189" ht="15" customHeight="1" x14ac:dyDescent="0.3">
      <c r="A1603" s="15" t="s">
        <v>130</v>
      </c>
      <c r="B1603" s="15" t="s">
        <v>138</v>
      </c>
      <c r="C1603" s="15" t="s">
        <v>183</v>
      </c>
      <c r="D1603" s="15" t="s">
        <v>1893</v>
      </c>
      <c r="E1603" s="15" t="str">
        <f t="shared" si="308"/>
        <v>Ethan Veinotte</v>
      </c>
      <c r="F1603" s="15" t="s">
        <v>135</v>
      </c>
      <c r="G1603" s="15">
        <v>999923388</v>
      </c>
      <c r="H1603" s="15">
        <f t="shared" si="309"/>
        <v>36</v>
      </c>
      <c r="I1603" s="15"/>
      <c r="J1603" s="17">
        <f>(O1603+P1603+R1603+S1603+T1603+U1603)/2</f>
        <v>36</v>
      </c>
      <c r="K1603" s="16"/>
      <c r="L1603" s="15"/>
      <c r="M1603" s="15"/>
      <c r="N1603" s="15"/>
      <c r="O1603" s="15">
        <f t="shared" si="319"/>
        <v>0</v>
      </c>
      <c r="P1603" s="15">
        <v>0</v>
      </c>
      <c r="Q1603" s="15">
        <f t="shared" si="320"/>
        <v>1</v>
      </c>
      <c r="R1603" s="15">
        <v>0</v>
      </c>
      <c r="S1603" s="15">
        <v>0</v>
      </c>
      <c r="T1603" s="15">
        <f t="shared" si="321"/>
        <v>72</v>
      </c>
      <c r="U1603" s="15">
        <f t="shared" si="322"/>
        <v>0</v>
      </c>
      <c r="V1603" s="15"/>
      <c r="W1603" s="15"/>
      <c r="X1603" s="15"/>
      <c r="Y1603" s="15"/>
      <c r="Z1603" s="16"/>
      <c r="AA1603" s="15"/>
      <c r="AB1603" s="15"/>
      <c r="AC1603" s="15"/>
      <c r="AD1603" s="15"/>
      <c r="AE1603" s="15"/>
      <c r="AF1603" s="24"/>
      <c r="AG1603" s="15"/>
      <c r="AH1603" s="24"/>
      <c r="AI1603" s="15"/>
      <c r="AJ1603" s="24"/>
      <c r="AK1603" s="15"/>
      <c r="AL1603" s="24"/>
      <c r="AM1603" s="15"/>
      <c r="AN1603" s="24"/>
      <c r="AO1603" s="15"/>
      <c r="AP1603" s="24"/>
      <c r="AQ1603" s="15"/>
      <c r="AR1603" s="24"/>
      <c r="AS1603" s="15"/>
      <c r="AT1603" s="24"/>
      <c r="AU1603" s="15"/>
      <c r="AV1603" s="24"/>
      <c r="AW1603" s="15"/>
      <c r="AX1603" s="24"/>
      <c r="AY1603" s="15"/>
      <c r="AZ1603" s="15"/>
      <c r="BA1603" s="15"/>
      <c r="BB1603" s="24"/>
      <c r="BC1603" s="15"/>
      <c r="BD1603" s="24"/>
      <c r="BE1603" s="15"/>
      <c r="BF1603" s="24"/>
      <c r="BG1603" s="15"/>
      <c r="BH1603" s="24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24"/>
      <c r="CQ1603" s="15"/>
      <c r="CR1603" s="24"/>
      <c r="CS1603" s="15">
        <f t="shared" si="310"/>
        <v>0</v>
      </c>
      <c r="CT1603" s="15">
        <f t="shared" si="311"/>
        <v>0</v>
      </c>
      <c r="CU1603" s="15">
        <f t="shared" si="312"/>
        <v>0</v>
      </c>
      <c r="CV1603" s="15">
        <f t="shared" si="313"/>
        <v>0</v>
      </c>
      <c r="CW1603" s="15"/>
      <c r="CX1603" s="15"/>
      <c r="CY1603" s="15">
        <f t="shared" si="314"/>
        <v>0</v>
      </c>
      <c r="CZ1603" s="15">
        <f>GG1603</f>
        <v>0</v>
      </c>
      <c r="DA1603" s="20"/>
      <c r="DB1603" s="17"/>
      <c r="DC1603" s="15"/>
      <c r="DD1603" s="15"/>
      <c r="DE1603" s="15"/>
      <c r="DF1603" s="15"/>
      <c r="DG1603" s="15"/>
      <c r="DH1603" s="15"/>
      <c r="DI1603" s="15">
        <v>90</v>
      </c>
      <c r="DJ1603" s="15"/>
      <c r="DK1603" s="15"/>
      <c r="DL1603" s="15"/>
      <c r="DM1603" s="15"/>
      <c r="DN1603" s="15"/>
      <c r="DO1603" s="15"/>
      <c r="DP1603" s="17"/>
      <c r="DQ1603" s="15"/>
      <c r="DR1603" s="15"/>
      <c r="DS1603" s="15"/>
      <c r="DT1603" s="15"/>
      <c r="DU1603" s="15"/>
      <c r="DV1603" s="15"/>
      <c r="DW1603" s="15">
        <v>140</v>
      </c>
      <c r="DX1603" s="20">
        <v>1</v>
      </c>
      <c r="DY1603" s="15"/>
      <c r="DZ1603" s="20"/>
      <c r="EA1603" s="15"/>
      <c r="EB1603" s="20"/>
      <c r="EC1603" s="15">
        <v>72</v>
      </c>
      <c r="ED1603" s="20">
        <v>7</v>
      </c>
      <c r="EE1603" s="15"/>
      <c r="EF1603" s="20"/>
      <c r="EG1603" s="15"/>
      <c r="EH1603" s="20"/>
      <c r="EI1603" s="15"/>
      <c r="EJ1603" s="20"/>
      <c r="EK1603" s="15"/>
      <c r="EL1603" s="20"/>
      <c r="EM1603" s="15"/>
      <c r="EN1603" s="20"/>
      <c r="EY1603" s="15"/>
      <c r="EZ1603" s="20"/>
      <c r="FC1603" s="15"/>
      <c r="FD1603" s="20"/>
      <c r="FE1603" s="15"/>
      <c r="FF1603" s="20"/>
      <c r="FG1603" s="15"/>
      <c r="FH1603" s="20"/>
      <c r="FI1603" s="15"/>
      <c r="FJ1603" s="20"/>
      <c r="FK1603" s="15"/>
      <c r="FL1603" s="20"/>
      <c r="FM1603" s="15"/>
      <c r="FN1603" s="20"/>
      <c r="FO1603" s="15"/>
      <c r="FP1603" s="20"/>
      <c r="FQ1603" s="15"/>
      <c r="FR1603" s="20"/>
      <c r="FS1603" s="15"/>
      <c r="FT1603" s="20"/>
      <c r="FU1603" s="15"/>
      <c r="FV1603" s="20"/>
      <c r="FW1603" s="15"/>
      <c r="FX1603" s="20"/>
      <c r="FY1603" s="15"/>
      <c r="FZ1603" s="20"/>
      <c r="GA1603" s="15"/>
      <c r="GB1603" s="20"/>
      <c r="GC1603" s="15"/>
      <c r="GD1603" s="20"/>
      <c r="GE1603" s="15"/>
      <c r="GF1603" s="20"/>
      <c r="GG1603" s="226"/>
    </row>
    <row r="1604" spans="1:189" ht="15" customHeight="1" x14ac:dyDescent="0.3">
      <c r="A1604" s="17" t="s">
        <v>2903</v>
      </c>
      <c r="B1604" s="17" t="s">
        <v>126</v>
      </c>
      <c r="C1604" s="17" t="s">
        <v>3270</v>
      </c>
      <c r="D1604" s="17" t="s">
        <v>3271</v>
      </c>
      <c r="E1604" s="15" t="str">
        <f t="shared" si="308"/>
        <v>Baden Kowal</v>
      </c>
      <c r="F1604" s="17" t="s">
        <v>135</v>
      </c>
      <c r="G1604" s="17">
        <v>999923398</v>
      </c>
      <c r="H1604" s="15">
        <f t="shared" si="309"/>
        <v>29</v>
      </c>
      <c r="I1604" s="15"/>
      <c r="J1604" s="15"/>
      <c r="K1604" s="16"/>
      <c r="L1604" s="15"/>
      <c r="M1604" s="15"/>
      <c r="N1604" s="15"/>
      <c r="O1604" s="15">
        <f t="shared" si="319"/>
        <v>0</v>
      </c>
      <c r="P1604" s="15">
        <v>0</v>
      </c>
      <c r="Q1604" s="15">
        <f t="shared" si="320"/>
        <v>0</v>
      </c>
      <c r="R1604" s="15">
        <v>0</v>
      </c>
      <c r="S1604" s="15">
        <v>0</v>
      </c>
      <c r="T1604" s="15">
        <f t="shared" si="321"/>
        <v>0</v>
      </c>
      <c r="U1604" s="15">
        <f t="shared" si="322"/>
        <v>0</v>
      </c>
      <c r="V1604" s="15"/>
      <c r="W1604" s="15"/>
      <c r="X1604" s="15"/>
      <c r="Y1604" s="15"/>
      <c r="Z1604" s="16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>
        <f t="shared" si="310"/>
        <v>29</v>
      </c>
      <c r="CT1604" s="15">
        <f t="shared" si="311"/>
        <v>0</v>
      </c>
      <c r="CU1604" s="15">
        <f t="shared" si="312"/>
        <v>0</v>
      </c>
      <c r="CV1604" s="15">
        <f t="shared" si="313"/>
        <v>0</v>
      </c>
      <c r="CW1604" s="15"/>
      <c r="CX1604" s="15"/>
      <c r="CY1604" s="15">
        <f t="shared" si="314"/>
        <v>0</v>
      </c>
      <c r="CZ1604" s="15">
        <f>GG1604</f>
        <v>0</v>
      </c>
      <c r="DA1604" s="16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20"/>
      <c r="DY1604" s="15"/>
      <c r="DZ1604" s="20"/>
      <c r="EA1604" s="15"/>
      <c r="EB1604" s="20"/>
      <c r="EC1604" s="15"/>
      <c r="ED1604" s="20"/>
      <c r="EE1604" s="15"/>
      <c r="EF1604" s="20"/>
      <c r="EG1604" s="15"/>
      <c r="EH1604" s="20"/>
      <c r="EI1604" s="15"/>
      <c r="EJ1604" s="20"/>
      <c r="EK1604" s="15"/>
      <c r="EL1604" s="20"/>
      <c r="EM1604" s="15"/>
      <c r="EN1604" s="20"/>
      <c r="EY1604" s="15"/>
      <c r="EZ1604" s="20"/>
      <c r="FC1604" s="15"/>
      <c r="FD1604" s="20"/>
      <c r="FE1604" s="15">
        <v>29</v>
      </c>
      <c r="FF1604" s="20" t="s">
        <v>168</v>
      </c>
      <c r="FG1604" s="15"/>
      <c r="FH1604" s="20"/>
      <c r="FI1604" s="15"/>
      <c r="FJ1604" s="20"/>
      <c r="FK1604" s="15"/>
      <c r="FL1604" s="20"/>
      <c r="FM1604" s="15"/>
      <c r="FN1604" s="20"/>
      <c r="FO1604" s="15"/>
      <c r="FP1604" s="20"/>
      <c r="FQ1604" s="15"/>
      <c r="FR1604" s="20"/>
      <c r="FS1604" s="15"/>
      <c r="FT1604" s="20"/>
      <c r="FU1604" s="15"/>
      <c r="FV1604" s="20"/>
      <c r="FW1604" s="15"/>
      <c r="FX1604" s="20"/>
      <c r="FY1604" s="15"/>
      <c r="FZ1604" s="20"/>
      <c r="GA1604" s="15"/>
      <c r="GB1604" s="20"/>
      <c r="GC1604" s="15"/>
      <c r="GD1604" s="20"/>
      <c r="GE1604" s="15"/>
      <c r="GF1604" s="20"/>
      <c r="GG1604" s="226"/>
    </row>
    <row r="1605" spans="1:189" ht="15" customHeight="1" x14ac:dyDescent="0.3">
      <c r="A1605" s="17" t="s">
        <v>133</v>
      </c>
      <c r="B1605" s="17" t="s">
        <v>140</v>
      </c>
      <c r="C1605" s="91" t="s">
        <v>3814</v>
      </c>
      <c r="D1605" s="91" t="s">
        <v>1645</v>
      </c>
      <c r="E1605" s="15" t="str">
        <f t="shared" si="308"/>
        <v>Emet  Rosario</v>
      </c>
      <c r="F1605" s="89" t="s">
        <v>135</v>
      </c>
      <c r="G1605" s="17">
        <v>999923421</v>
      </c>
      <c r="H1605" s="15">
        <f t="shared" si="309"/>
        <v>60</v>
      </c>
      <c r="I1605" s="15"/>
      <c r="J1605" s="15"/>
      <c r="K1605" s="16"/>
      <c r="L1605" s="15"/>
      <c r="M1605" s="15"/>
      <c r="N1605" s="15"/>
      <c r="O1605" s="15">
        <f t="shared" si="319"/>
        <v>0</v>
      </c>
      <c r="P1605" s="15">
        <v>0</v>
      </c>
      <c r="Q1605" s="15">
        <f t="shared" si="320"/>
        <v>0</v>
      </c>
      <c r="R1605" s="15">
        <v>0</v>
      </c>
      <c r="S1605" s="15">
        <v>0</v>
      </c>
      <c r="T1605" s="15">
        <f t="shared" si="321"/>
        <v>0</v>
      </c>
      <c r="U1605" s="15">
        <f t="shared" si="322"/>
        <v>0</v>
      </c>
      <c r="V1605" s="15"/>
      <c r="W1605" s="15"/>
      <c r="X1605" s="15"/>
      <c r="Y1605" s="15"/>
      <c r="Z1605" s="16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>
        <f t="shared" si="310"/>
        <v>0</v>
      </c>
      <c r="CT1605" s="15">
        <f t="shared" si="311"/>
        <v>60</v>
      </c>
      <c r="CU1605" s="15">
        <f t="shared" si="312"/>
        <v>1</v>
      </c>
      <c r="CV1605" s="15">
        <f t="shared" si="313"/>
        <v>0</v>
      </c>
      <c r="CW1605" s="15"/>
      <c r="CX1605" s="15"/>
      <c r="CY1605" s="15">
        <f t="shared" si="314"/>
        <v>0</v>
      </c>
      <c r="CZ1605" s="15">
        <f>GG1605</f>
        <v>0</v>
      </c>
      <c r="DA1605" s="16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20"/>
      <c r="DY1605" s="15"/>
      <c r="DZ1605" s="20"/>
      <c r="EA1605" s="15"/>
      <c r="EB1605" s="20"/>
      <c r="EC1605" s="15"/>
      <c r="ED1605" s="20"/>
      <c r="EE1605" s="15"/>
      <c r="EF1605" s="20"/>
      <c r="EG1605" s="15"/>
      <c r="EH1605" s="20"/>
      <c r="EI1605" s="15"/>
      <c r="EJ1605" s="20"/>
      <c r="EK1605" s="15"/>
      <c r="EL1605" s="20"/>
      <c r="EM1605" s="15"/>
      <c r="EN1605" s="20"/>
      <c r="EY1605" s="15"/>
      <c r="EZ1605" s="20"/>
      <c r="FC1605" s="15"/>
      <c r="FD1605" s="20"/>
      <c r="FE1605" s="15"/>
      <c r="FF1605" s="20"/>
      <c r="FG1605" s="15"/>
      <c r="FH1605" s="20"/>
      <c r="FI1605" s="15">
        <v>60</v>
      </c>
      <c r="FJ1605" s="20">
        <v>1</v>
      </c>
      <c r="FK1605" s="15"/>
      <c r="FL1605" s="20"/>
      <c r="FM1605" s="15"/>
      <c r="FN1605" s="20"/>
      <c r="FO1605" s="15"/>
      <c r="FP1605" s="20"/>
      <c r="FQ1605" s="15"/>
      <c r="FR1605" s="20"/>
      <c r="FS1605" s="15"/>
      <c r="FT1605" s="20"/>
      <c r="FU1605" s="15"/>
      <c r="FV1605" s="20"/>
      <c r="FW1605" s="15"/>
      <c r="FX1605" s="20"/>
      <c r="FY1605" s="15"/>
      <c r="FZ1605" s="20"/>
      <c r="GA1605" s="15"/>
      <c r="GB1605" s="20"/>
      <c r="GC1605" s="15"/>
      <c r="GD1605" s="20"/>
      <c r="GE1605" s="15"/>
      <c r="GF1605" s="20"/>
      <c r="GG1605" s="226"/>
    </row>
    <row r="1606" spans="1:189" ht="15" customHeight="1" x14ac:dyDescent="0.3">
      <c r="A1606" s="17" t="s">
        <v>2903</v>
      </c>
      <c r="B1606" s="17" t="s">
        <v>126</v>
      </c>
      <c r="C1606" s="17" t="s">
        <v>338</v>
      </c>
      <c r="D1606" s="17" t="s">
        <v>1216</v>
      </c>
      <c r="E1606" s="15" t="str">
        <f t="shared" ref="E1606:E1669" si="323">CONCATENATE(C1606, " ",D1606)</f>
        <v>Nicholas Le</v>
      </c>
      <c r="F1606" s="17" t="s">
        <v>135</v>
      </c>
      <c r="G1606" s="17">
        <v>999923425</v>
      </c>
      <c r="H1606" s="15">
        <f t="shared" ref="H1606:H1669" si="324">(L1606+M1606+N1606+O1606+P1606+R1606+S1606+T1606+U1606+V1606+X1606+Y1606+CT1606+CY1606+CS1606+CV1606)-J1606</f>
        <v>29</v>
      </c>
      <c r="I1606" s="15"/>
      <c r="J1606" s="15"/>
      <c r="K1606" s="16"/>
      <c r="L1606" s="15"/>
      <c r="M1606" s="15"/>
      <c r="N1606" s="15"/>
      <c r="O1606" s="15">
        <f t="shared" si="319"/>
        <v>0</v>
      </c>
      <c r="P1606" s="15">
        <v>0</v>
      </c>
      <c r="Q1606" s="15">
        <f t="shared" si="320"/>
        <v>0</v>
      </c>
      <c r="R1606" s="15">
        <v>0</v>
      </c>
      <c r="S1606" s="15">
        <v>0</v>
      </c>
      <c r="T1606" s="15">
        <f t="shared" si="321"/>
        <v>0</v>
      </c>
      <c r="U1606" s="15">
        <f t="shared" si="322"/>
        <v>0</v>
      </c>
      <c r="V1606" s="15"/>
      <c r="W1606" s="15"/>
      <c r="X1606" s="15"/>
      <c r="Y1606" s="15"/>
      <c r="Z1606" s="16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>
        <f t="shared" ref="CS1606:CS1669" si="325">SUM(FE1606)</f>
        <v>29</v>
      </c>
      <c r="CT1606" s="15">
        <f t="shared" ref="CT1606:CT1669" si="326">SUM(EQ1606,ES1606,EU1606,EW1606,FA1606,EY1606,FC1606,FG1606,FI1606,FK1606,FM1606,FQ1606,FS1606,FU1606,FW1606,FY1606,GA1606,FO1606)</f>
        <v>0</v>
      </c>
      <c r="CU1606" s="15">
        <f t="shared" ref="CU1606:CU1669" si="327">COUNT(ER1606,ET1606,EV1606,EX1606,FB1606,EZ1606,FD1606,FH1606,FJ1606,FL1606,FN1606,FR1606,FT1606,FV1606,FX1606,FZ1606,GB1606)</f>
        <v>0</v>
      </c>
      <c r="CV1606" s="15">
        <f t="shared" ref="CV1606:CV1669" si="328">GC1606+GE1606</f>
        <v>0</v>
      </c>
      <c r="CW1606" s="15"/>
      <c r="CX1606" s="15"/>
      <c r="CY1606" s="15">
        <f t="shared" ref="CY1606:CY1669" si="329">EO1606</f>
        <v>0</v>
      </c>
      <c r="CZ1606" s="15">
        <f>GG1606</f>
        <v>0</v>
      </c>
      <c r="DA1606" s="16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20"/>
      <c r="DY1606" s="15"/>
      <c r="DZ1606" s="20"/>
      <c r="EA1606" s="15"/>
      <c r="EB1606" s="20"/>
      <c r="EC1606" s="15"/>
      <c r="ED1606" s="20"/>
      <c r="EE1606" s="15"/>
      <c r="EF1606" s="20"/>
      <c r="EG1606" s="15"/>
      <c r="EH1606" s="20"/>
      <c r="EI1606" s="15"/>
      <c r="EJ1606" s="20"/>
      <c r="EK1606" s="15"/>
      <c r="EL1606" s="20"/>
      <c r="EM1606" s="15"/>
      <c r="EN1606" s="20"/>
      <c r="EY1606" s="15"/>
      <c r="EZ1606" s="20"/>
      <c r="FC1606" s="15"/>
      <c r="FD1606" s="20"/>
      <c r="FE1606" s="15">
        <v>29</v>
      </c>
      <c r="FF1606" s="20" t="s">
        <v>168</v>
      </c>
      <c r="FG1606" s="15"/>
      <c r="FH1606" s="20"/>
      <c r="FI1606" s="15"/>
      <c r="FJ1606" s="20"/>
      <c r="FK1606" s="15"/>
      <c r="FL1606" s="20"/>
      <c r="FM1606" s="15"/>
      <c r="FN1606" s="20"/>
      <c r="FO1606" s="15"/>
      <c r="FP1606" s="20"/>
      <c r="FQ1606" s="15"/>
      <c r="FR1606" s="20"/>
      <c r="FS1606" s="15"/>
      <c r="FT1606" s="20"/>
      <c r="FU1606" s="15"/>
      <c r="FV1606" s="20"/>
      <c r="FW1606" s="15"/>
      <c r="FX1606" s="20"/>
      <c r="FY1606" s="15"/>
      <c r="FZ1606" s="20"/>
      <c r="GA1606" s="15"/>
      <c r="GB1606" s="20"/>
      <c r="GC1606" s="15"/>
      <c r="GD1606" s="20"/>
      <c r="GE1606" s="15"/>
      <c r="GF1606" s="20"/>
      <c r="GG1606" s="226"/>
    </row>
    <row r="1607" spans="1:189" ht="15" customHeight="1" x14ac:dyDescent="0.3">
      <c r="A1607" s="15" t="s">
        <v>130</v>
      </c>
      <c r="B1607" s="15" t="s">
        <v>134</v>
      </c>
      <c r="C1607" s="15" t="s">
        <v>857</v>
      </c>
      <c r="D1607" s="15" t="s">
        <v>858</v>
      </c>
      <c r="E1607" s="15" t="str">
        <f t="shared" si="323"/>
        <v>Emmett Gray</v>
      </c>
      <c r="F1607" s="15" t="s">
        <v>135</v>
      </c>
      <c r="G1607" s="15">
        <v>999923430</v>
      </c>
      <c r="H1607" s="15">
        <f t="shared" si="324"/>
        <v>84</v>
      </c>
      <c r="I1607" s="17"/>
      <c r="J1607" s="17"/>
      <c r="K1607" s="21"/>
      <c r="L1607" s="15"/>
      <c r="M1607" s="15"/>
      <c r="N1607" s="15"/>
      <c r="O1607" s="15">
        <f t="shared" si="319"/>
        <v>0</v>
      </c>
      <c r="P1607" s="15">
        <v>0</v>
      </c>
      <c r="Q1607" s="15">
        <f t="shared" si="320"/>
        <v>1</v>
      </c>
      <c r="R1607" s="15">
        <v>0</v>
      </c>
      <c r="S1607" s="15">
        <v>0</v>
      </c>
      <c r="T1607" s="15">
        <f t="shared" si="321"/>
        <v>84</v>
      </c>
      <c r="U1607" s="15">
        <f t="shared" si="322"/>
        <v>0</v>
      </c>
      <c r="V1607" s="15"/>
      <c r="W1607" s="15"/>
      <c r="X1607" s="15"/>
      <c r="Y1607" s="15"/>
      <c r="Z1607" s="21"/>
      <c r="AA1607" s="17"/>
      <c r="AB1607" s="17"/>
      <c r="AC1607" s="17"/>
      <c r="AD1607" s="17"/>
      <c r="AE1607" s="17"/>
      <c r="AF1607" s="24"/>
      <c r="AG1607" s="17"/>
      <c r="AH1607" s="24"/>
      <c r="AI1607" s="17"/>
      <c r="AJ1607" s="24"/>
      <c r="AK1607" s="17"/>
      <c r="AL1607" s="24"/>
      <c r="AM1607" s="17"/>
      <c r="AN1607" s="24"/>
      <c r="AO1607" s="17"/>
      <c r="AP1607" s="24"/>
      <c r="AQ1607" s="17"/>
      <c r="AR1607" s="24"/>
      <c r="AS1607" s="17"/>
      <c r="AT1607" s="24"/>
      <c r="AU1607" s="17"/>
      <c r="AV1607" s="24"/>
      <c r="AW1607" s="17"/>
      <c r="AX1607" s="24"/>
      <c r="AY1607" s="17"/>
      <c r="AZ1607" s="17"/>
      <c r="BA1607" s="17"/>
      <c r="BB1607" s="24"/>
      <c r="BC1607" s="17"/>
      <c r="BD1607" s="24"/>
      <c r="BE1607" s="17"/>
      <c r="BF1607" s="24"/>
      <c r="BG1607" s="17"/>
      <c r="BH1607" s="24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24"/>
      <c r="CQ1607" s="17"/>
      <c r="CR1607" s="24"/>
      <c r="CS1607" s="15">
        <f t="shared" si="325"/>
        <v>0</v>
      </c>
      <c r="CT1607" s="15">
        <f t="shared" si="326"/>
        <v>0</v>
      </c>
      <c r="CU1607" s="15">
        <f t="shared" si="327"/>
        <v>0</v>
      </c>
      <c r="CV1607" s="15">
        <f t="shared" si="328"/>
        <v>0</v>
      </c>
      <c r="CW1607" s="15"/>
      <c r="CX1607" s="15"/>
      <c r="CY1607" s="15">
        <f t="shared" si="329"/>
        <v>0</v>
      </c>
      <c r="CZ1607" s="15">
        <f>GG1607</f>
        <v>0</v>
      </c>
      <c r="DA1607" s="20"/>
      <c r="DB1607" s="17"/>
      <c r="DC1607" s="15"/>
      <c r="DD1607" s="15"/>
      <c r="DE1607" s="15"/>
      <c r="DF1607" s="15"/>
      <c r="DG1607" s="15"/>
      <c r="DH1607" s="15"/>
      <c r="DI1607" s="15"/>
      <c r="DJ1607" s="15">
        <v>120</v>
      </c>
      <c r="DK1607" s="15"/>
      <c r="DL1607" s="15"/>
      <c r="DM1607" s="15"/>
      <c r="DN1607" s="15"/>
      <c r="DO1607" s="15"/>
      <c r="DP1607" s="17"/>
      <c r="DQ1607" s="15"/>
      <c r="DR1607" s="15"/>
      <c r="DS1607" s="15"/>
      <c r="DT1607" s="15"/>
      <c r="DU1607" s="15"/>
      <c r="DV1607" s="15"/>
      <c r="DW1607" s="15"/>
      <c r="DX1607" s="20"/>
      <c r="DY1607" s="15"/>
      <c r="DZ1607" s="20"/>
      <c r="EA1607" s="15"/>
      <c r="EB1607" s="20"/>
      <c r="EC1607" s="15">
        <v>84</v>
      </c>
      <c r="ED1607" s="20">
        <v>5</v>
      </c>
      <c r="EE1607" s="15"/>
      <c r="EF1607" s="20"/>
      <c r="EG1607" s="15"/>
      <c r="EH1607" s="20"/>
      <c r="EI1607" s="15"/>
      <c r="EJ1607" s="20"/>
      <c r="EK1607" s="15"/>
      <c r="EL1607" s="20"/>
      <c r="EM1607" s="15"/>
      <c r="EN1607" s="20"/>
      <c r="EY1607" s="15"/>
      <c r="EZ1607" s="20"/>
      <c r="FC1607" s="15"/>
      <c r="FD1607" s="20"/>
      <c r="FE1607" s="15"/>
      <c r="FF1607" s="20"/>
      <c r="FG1607" s="15"/>
      <c r="FH1607" s="20"/>
      <c r="FI1607" s="15"/>
      <c r="FJ1607" s="20"/>
      <c r="FK1607" s="15"/>
      <c r="FL1607" s="20"/>
      <c r="FM1607" s="15"/>
      <c r="FN1607" s="20"/>
      <c r="FO1607" s="15"/>
      <c r="FP1607" s="20"/>
      <c r="FQ1607" s="15"/>
      <c r="FR1607" s="20"/>
      <c r="FS1607" s="15"/>
      <c r="FT1607" s="20"/>
      <c r="FU1607" s="15"/>
      <c r="FV1607" s="20"/>
      <c r="FW1607" s="15"/>
      <c r="FX1607" s="20"/>
      <c r="FY1607" s="15"/>
      <c r="FZ1607" s="20"/>
      <c r="GA1607" s="15"/>
      <c r="GB1607" s="20"/>
      <c r="GC1607" s="15"/>
      <c r="GD1607" s="20"/>
      <c r="GE1607" s="15"/>
      <c r="GF1607" s="20"/>
      <c r="GG1607" s="226"/>
    </row>
    <row r="1608" spans="1:189" ht="15" customHeight="1" x14ac:dyDescent="0.3">
      <c r="A1608" s="15" t="s">
        <v>2903</v>
      </c>
      <c r="B1608" s="15" t="s">
        <v>126</v>
      </c>
      <c r="C1608" s="17" t="s">
        <v>1299</v>
      </c>
      <c r="D1608" s="17" t="s">
        <v>968</v>
      </c>
      <c r="E1608" s="15" t="str">
        <f t="shared" si="323"/>
        <v>Nicolas Hung</v>
      </c>
      <c r="F1608" s="17" t="s">
        <v>135</v>
      </c>
      <c r="G1608" s="15">
        <v>999923431</v>
      </c>
      <c r="H1608" s="15">
        <f t="shared" si="324"/>
        <v>38</v>
      </c>
      <c r="I1608" s="15"/>
      <c r="J1608" s="15"/>
      <c r="K1608" s="16"/>
      <c r="L1608" s="15"/>
      <c r="M1608" s="15"/>
      <c r="N1608" s="15"/>
      <c r="O1608" s="15">
        <f t="shared" si="319"/>
        <v>0</v>
      </c>
      <c r="P1608" s="15">
        <v>0</v>
      </c>
      <c r="Q1608" s="15">
        <f t="shared" si="320"/>
        <v>1</v>
      </c>
      <c r="R1608" s="15">
        <v>0</v>
      </c>
      <c r="S1608" s="15">
        <v>0</v>
      </c>
      <c r="T1608" s="15">
        <f t="shared" si="321"/>
        <v>0</v>
      </c>
      <c r="U1608" s="15">
        <f t="shared" si="322"/>
        <v>0</v>
      </c>
      <c r="V1608" s="15"/>
      <c r="W1608" s="15"/>
      <c r="X1608" s="15"/>
      <c r="Y1608" s="15"/>
      <c r="Z1608" s="16"/>
      <c r="AA1608" s="15"/>
      <c r="AB1608" s="24"/>
      <c r="AC1608" s="15"/>
      <c r="AD1608" s="15"/>
      <c r="AE1608" s="15"/>
      <c r="AF1608" s="15"/>
      <c r="AG1608" s="15"/>
      <c r="AH1608" s="24"/>
      <c r="AI1608" s="15"/>
      <c r="AJ1608" s="15"/>
      <c r="AK1608" s="15"/>
      <c r="AL1608" s="15"/>
      <c r="AM1608" s="15"/>
      <c r="AN1608" s="24"/>
      <c r="AO1608" s="15"/>
      <c r="AP1608" s="24"/>
      <c r="AQ1608" s="15"/>
      <c r="AR1608" s="24"/>
      <c r="AS1608" s="15"/>
      <c r="AT1608" s="24"/>
      <c r="AU1608" s="15"/>
      <c r="AV1608" s="24"/>
      <c r="AW1608" s="15"/>
      <c r="AX1608" s="24"/>
      <c r="AY1608" s="15"/>
      <c r="AZ1608" s="15"/>
      <c r="BA1608" s="15"/>
      <c r="BB1608" s="15"/>
      <c r="BC1608" s="15"/>
      <c r="BD1608" s="15"/>
      <c r="BE1608" s="15"/>
      <c r="BF1608" s="24"/>
      <c r="BG1608" s="15"/>
      <c r="BH1608" s="24"/>
      <c r="BI1608" s="15"/>
      <c r="BJ1608" s="24"/>
      <c r="BK1608" s="15"/>
      <c r="BL1608" s="24"/>
      <c r="BM1608" s="15"/>
      <c r="BN1608" s="24"/>
      <c r="BO1608" s="15"/>
      <c r="BP1608" s="24"/>
      <c r="BQ1608" s="15"/>
      <c r="BR1608" s="24"/>
      <c r="BS1608" s="15"/>
      <c r="BT1608" s="24"/>
      <c r="BU1608" s="15"/>
      <c r="BV1608" s="24"/>
      <c r="BW1608" s="15"/>
      <c r="BX1608" s="24"/>
      <c r="BY1608" s="15"/>
      <c r="BZ1608" s="24"/>
      <c r="CA1608" s="15"/>
      <c r="CB1608" s="24"/>
      <c r="CC1608" s="15"/>
      <c r="CD1608" s="24"/>
      <c r="CE1608" s="15"/>
      <c r="CF1608" s="24"/>
      <c r="CG1608" s="15"/>
      <c r="CH1608" s="25"/>
      <c r="CI1608" s="15"/>
      <c r="CJ1608" s="25"/>
      <c r="CK1608" s="15"/>
      <c r="CL1608" s="25"/>
      <c r="CM1608" s="15"/>
      <c r="CN1608" s="25"/>
      <c r="CO1608" s="15"/>
      <c r="CP1608" s="25"/>
      <c r="CQ1608" s="15"/>
      <c r="CR1608" s="25"/>
      <c r="CS1608" s="15">
        <f t="shared" si="325"/>
        <v>38</v>
      </c>
      <c r="CT1608" s="15">
        <f t="shared" si="326"/>
        <v>0</v>
      </c>
      <c r="CU1608" s="15">
        <f t="shared" si="327"/>
        <v>0</v>
      </c>
      <c r="CV1608" s="15">
        <f t="shared" si="328"/>
        <v>0</v>
      </c>
      <c r="CW1608" s="15"/>
      <c r="CX1608" s="15"/>
      <c r="CY1608" s="15">
        <f t="shared" si="329"/>
        <v>0</v>
      </c>
      <c r="CZ1608" s="15">
        <f>GG1608</f>
        <v>0</v>
      </c>
      <c r="DA1608" s="19"/>
      <c r="DB1608" s="17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7"/>
      <c r="DQ1608" s="15"/>
      <c r="DR1608" s="15">
        <v>32</v>
      </c>
      <c r="DS1608" s="15"/>
      <c r="DT1608" s="15"/>
      <c r="DU1608" s="15"/>
      <c r="DV1608" s="15"/>
      <c r="DW1608" s="15"/>
      <c r="DX1608" s="20"/>
      <c r="DY1608" s="15">
        <v>59</v>
      </c>
      <c r="DZ1608" s="20">
        <v>5</v>
      </c>
      <c r="EA1608" s="15"/>
      <c r="EB1608" s="20"/>
      <c r="EC1608" s="15"/>
      <c r="ED1608" s="20"/>
      <c r="EE1608" s="15"/>
      <c r="EF1608" s="20"/>
      <c r="EG1608" s="15"/>
      <c r="EH1608" s="20"/>
      <c r="EI1608" s="15"/>
      <c r="EJ1608" s="20"/>
      <c r="EK1608" s="15"/>
      <c r="EL1608" s="20"/>
      <c r="EM1608" s="15"/>
      <c r="EN1608" s="20"/>
      <c r="EY1608" s="15"/>
      <c r="EZ1608" s="20"/>
      <c r="FC1608" s="15"/>
      <c r="FD1608" s="20"/>
      <c r="FE1608" s="15">
        <v>38</v>
      </c>
      <c r="FF1608" s="20" t="s">
        <v>129</v>
      </c>
      <c r="FG1608" s="15"/>
      <c r="FH1608" s="20"/>
      <c r="FI1608" s="15"/>
      <c r="FJ1608" s="20"/>
      <c r="FK1608" s="15"/>
      <c r="FL1608" s="20"/>
      <c r="FM1608" s="15"/>
      <c r="FN1608" s="20"/>
      <c r="FO1608" s="15"/>
      <c r="FP1608" s="20"/>
      <c r="FQ1608" s="15"/>
      <c r="FR1608" s="20"/>
      <c r="FS1608" s="15"/>
      <c r="FT1608" s="20"/>
      <c r="FU1608" s="15"/>
      <c r="FV1608" s="20"/>
      <c r="FW1608" s="15"/>
      <c r="FX1608" s="20"/>
      <c r="FY1608" s="15"/>
      <c r="FZ1608" s="20"/>
      <c r="GA1608" s="15"/>
      <c r="GB1608" s="20"/>
      <c r="GC1608" s="15"/>
      <c r="GD1608" s="20"/>
      <c r="GE1608" s="15"/>
      <c r="GF1608" s="20"/>
      <c r="GG1608" s="226"/>
    </row>
    <row r="1609" spans="1:189" ht="15" customHeight="1" x14ac:dyDescent="0.3">
      <c r="A1609" s="17" t="s">
        <v>2903</v>
      </c>
      <c r="B1609" s="17" t="s">
        <v>142</v>
      </c>
      <c r="C1609" s="17" t="s">
        <v>2113</v>
      </c>
      <c r="D1609" s="17" t="s">
        <v>2114</v>
      </c>
      <c r="E1609" s="15" t="str">
        <f t="shared" si="323"/>
        <v>Jasmin Palmer</v>
      </c>
      <c r="F1609" s="17" t="s">
        <v>128</v>
      </c>
      <c r="G1609" s="17">
        <v>999923432</v>
      </c>
      <c r="H1609" s="15">
        <f t="shared" si="324"/>
        <v>38</v>
      </c>
      <c r="I1609" s="15"/>
      <c r="J1609" s="15"/>
      <c r="K1609" s="16"/>
      <c r="L1609" s="15"/>
      <c r="M1609" s="15"/>
      <c r="N1609" s="15"/>
      <c r="O1609" s="15">
        <f t="shared" si="319"/>
        <v>0</v>
      </c>
      <c r="P1609" s="15">
        <v>0</v>
      </c>
      <c r="Q1609" s="15">
        <f t="shared" si="320"/>
        <v>0</v>
      </c>
      <c r="R1609" s="15">
        <v>0</v>
      </c>
      <c r="S1609" s="15">
        <v>0</v>
      </c>
      <c r="T1609" s="15">
        <f t="shared" si="321"/>
        <v>0</v>
      </c>
      <c r="U1609" s="15">
        <f t="shared" si="322"/>
        <v>0</v>
      </c>
      <c r="V1609" s="15"/>
      <c r="W1609" s="15"/>
      <c r="X1609" s="15"/>
      <c r="Y1609" s="15"/>
      <c r="Z1609" s="16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>
        <f t="shared" si="325"/>
        <v>38</v>
      </c>
      <c r="CT1609" s="15">
        <f t="shared" si="326"/>
        <v>0</v>
      </c>
      <c r="CU1609" s="15">
        <f t="shared" si="327"/>
        <v>0</v>
      </c>
      <c r="CV1609" s="15">
        <f t="shared" si="328"/>
        <v>0</v>
      </c>
      <c r="CW1609" s="15"/>
      <c r="CX1609" s="15"/>
      <c r="CY1609" s="15">
        <f t="shared" si="329"/>
        <v>0</v>
      </c>
      <c r="CZ1609" s="15">
        <f>GG1609</f>
        <v>0</v>
      </c>
      <c r="DA1609" s="16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20"/>
      <c r="DY1609" s="15"/>
      <c r="DZ1609" s="20"/>
      <c r="EA1609" s="15"/>
      <c r="EB1609" s="20"/>
      <c r="EC1609" s="15"/>
      <c r="ED1609" s="20"/>
      <c r="EE1609" s="15"/>
      <c r="EF1609" s="20"/>
      <c r="EG1609" s="15"/>
      <c r="EH1609" s="20"/>
      <c r="EI1609" s="15"/>
      <c r="EJ1609" s="20"/>
      <c r="EK1609" s="15"/>
      <c r="EL1609" s="20"/>
      <c r="EM1609" s="15"/>
      <c r="EN1609" s="20"/>
      <c r="EY1609" s="15"/>
      <c r="EZ1609" s="20"/>
      <c r="FC1609" s="15"/>
      <c r="FD1609" s="20"/>
      <c r="FE1609" s="15">
        <v>38</v>
      </c>
      <c r="FF1609" s="20" t="s">
        <v>129</v>
      </c>
      <c r="FG1609" s="15"/>
      <c r="FH1609" s="20"/>
      <c r="FI1609" s="15"/>
      <c r="FJ1609" s="20"/>
      <c r="FK1609" s="15"/>
      <c r="FL1609" s="20"/>
      <c r="FM1609" s="15"/>
      <c r="FN1609" s="20"/>
      <c r="FO1609" s="15"/>
      <c r="FP1609" s="20"/>
      <c r="FQ1609" s="15"/>
      <c r="FR1609" s="20"/>
      <c r="FS1609" s="15"/>
      <c r="FT1609" s="20"/>
      <c r="FU1609" s="15"/>
      <c r="FV1609" s="20"/>
      <c r="FW1609" s="15"/>
      <c r="FX1609" s="20"/>
      <c r="FY1609" s="15"/>
      <c r="FZ1609" s="20"/>
      <c r="GA1609" s="15"/>
      <c r="GB1609" s="20"/>
      <c r="GC1609" s="15"/>
      <c r="GD1609" s="20"/>
      <c r="GE1609" s="15"/>
      <c r="GF1609" s="20"/>
      <c r="GG1609" s="226"/>
    </row>
    <row r="1610" spans="1:189" ht="15" customHeight="1" x14ac:dyDescent="0.3">
      <c r="A1610" s="17" t="s">
        <v>2903</v>
      </c>
      <c r="B1610" s="17" t="s">
        <v>126</v>
      </c>
      <c r="C1610" s="17" t="s">
        <v>2173</v>
      </c>
      <c r="D1610" s="17" t="s">
        <v>2174</v>
      </c>
      <c r="E1610" s="15" t="str">
        <f t="shared" si="323"/>
        <v xml:space="preserve">Jana Ricafort </v>
      </c>
      <c r="F1610" s="17" t="s">
        <v>128</v>
      </c>
      <c r="G1610" s="17">
        <v>999923444</v>
      </c>
      <c r="H1610" s="15">
        <f t="shared" si="324"/>
        <v>38</v>
      </c>
      <c r="I1610" s="15"/>
      <c r="J1610" s="15"/>
      <c r="K1610" s="16"/>
      <c r="L1610" s="15"/>
      <c r="M1610" s="15"/>
      <c r="N1610" s="15"/>
      <c r="O1610" s="15">
        <f t="shared" si="319"/>
        <v>0</v>
      </c>
      <c r="P1610" s="15">
        <v>0</v>
      </c>
      <c r="Q1610" s="15">
        <f t="shared" si="320"/>
        <v>0</v>
      </c>
      <c r="R1610" s="15">
        <v>0</v>
      </c>
      <c r="S1610" s="15">
        <v>0</v>
      </c>
      <c r="T1610" s="15">
        <f t="shared" si="321"/>
        <v>0</v>
      </c>
      <c r="U1610" s="15">
        <f t="shared" si="322"/>
        <v>0</v>
      </c>
      <c r="V1610" s="15"/>
      <c r="W1610" s="15"/>
      <c r="X1610" s="15"/>
      <c r="Y1610" s="15"/>
      <c r="Z1610" s="16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>
        <f t="shared" si="325"/>
        <v>38</v>
      </c>
      <c r="CT1610" s="15">
        <f t="shared" si="326"/>
        <v>0</v>
      </c>
      <c r="CU1610" s="15">
        <f t="shared" si="327"/>
        <v>0</v>
      </c>
      <c r="CV1610" s="15">
        <f t="shared" si="328"/>
        <v>0</v>
      </c>
      <c r="CW1610" s="15"/>
      <c r="CX1610" s="15"/>
      <c r="CY1610" s="15">
        <f t="shared" si="329"/>
        <v>0</v>
      </c>
      <c r="CZ1610" s="15">
        <f>GG1610</f>
        <v>0</v>
      </c>
      <c r="DA1610" s="16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20"/>
      <c r="DY1610" s="15"/>
      <c r="DZ1610" s="20"/>
      <c r="EA1610" s="15"/>
      <c r="EB1610" s="20"/>
      <c r="EC1610" s="15"/>
      <c r="ED1610" s="20"/>
      <c r="EE1610" s="15"/>
      <c r="EF1610" s="20"/>
      <c r="EG1610" s="15"/>
      <c r="EH1610" s="20"/>
      <c r="EI1610" s="15"/>
      <c r="EJ1610" s="20"/>
      <c r="EK1610" s="15"/>
      <c r="EL1610" s="20"/>
      <c r="EM1610" s="15"/>
      <c r="EN1610" s="20"/>
      <c r="EY1610" s="15"/>
      <c r="EZ1610" s="20"/>
      <c r="FC1610" s="15"/>
      <c r="FD1610" s="20"/>
      <c r="FE1610" s="15">
        <v>38</v>
      </c>
      <c r="FF1610" s="20" t="s">
        <v>129</v>
      </c>
      <c r="FG1610" s="15"/>
      <c r="FH1610" s="20"/>
      <c r="FI1610" s="15"/>
      <c r="FJ1610" s="20"/>
      <c r="FK1610" s="15"/>
      <c r="FL1610" s="20"/>
      <c r="FM1610" s="15"/>
      <c r="FN1610" s="20"/>
      <c r="FO1610" s="15"/>
      <c r="FP1610" s="20"/>
      <c r="FQ1610" s="15"/>
      <c r="FR1610" s="20"/>
      <c r="FS1610" s="15"/>
      <c r="FT1610" s="20"/>
      <c r="FU1610" s="15"/>
      <c r="FV1610" s="20"/>
      <c r="FW1610" s="15"/>
      <c r="FX1610" s="20"/>
      <c r="FY1610" s="15"/>
      <c r="FZ1610" s="20"/>
      <c r="GA1610" s="15"/>
      <c r="GB1610" s="20"/>
      <c r="GC1610" s="15"/>
      <c r="GD1610" s="20"/>
      <c r="GE1610" s="15"/>
      <c r="GF1610" s="20"/>
      <c r="GG1610" s="226"/>
    </row>
    <row r="1611" spans="1:189" ht="15" customHeight="1" x14ac:dyDescent="0.3">
      <c r="A1611" s="17" t="s">
        <v>2903</v>
      </c>
      <c r="B1611" s="17" t="s">
        <v>134</v>
      </c>
      <c r="C1611" s="17" t="s">
        <v>149</v>
      </c>
      <c r="D1611" s="17" t="s">
        <v>3396</v>
      </c>
      <c r="E1611" s="15" t="str">
        <f t="shared" si="323"/>
        <v>Esmeralda Rizo</v>
      </c>
      <c r="F1611" s="17" t="s">
        <v>128</v>
      </c>
      <c r="G1611" s="17">
        <v>999923446</v>
      </c>
      <c r="H1611" s="15">
        <f t="shared" si="324"/>
        <v>38</v>
      </c>
      <c r="I1611" s="15"/>
      <c r="J1611" s="15"/>
      <c r="K1611" s="16"/>
      <c r="L1611" s="15"/>
      <c r="M1611" s="15"/>
      <c r="N1611" s="15"/>
      <c r="O1611" s="15">
        <f t="shared" si="319"/>
        <v>0</v>
      </c>
      <c r="P1611" s="15">
        <v>0</v>
      </c>
      <c r="Q1611" s="15">
        <f t="shared" si="320"/>
        <v>0</v>
      </c>
      <c r="R1611" s="15">
        <v>0</v>
      </c>
      <c r="S1611" s="15">
        <v>0</v>
      </c>
      <c r="T1611" s="15">
        <f t="shared" si="321"/>
        <v>0</v>
      </c>
      <c r="U1611" s="15">
        <f t="shared" si="322"/>
        <v>0</v>
      </c>
      <c r="V1611" s="15"/>
      <c r="W1611" s="15"/>
      <c r="X1611" s="15"/>
      <c r="Y1611" s="15"/>
      <c r="Z1611" s="16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>
        <f t="shared" si="325"/>
        <v>38</v>
      </c>
      <c r="CT1611" s="15">
        <f t="shared" si="326"/>
        <v>0</v>
      </c>
      <c r="CU1611" s="15">
        <f t="shared" si="327"/>
        <v>0</v>
      </c>
      <c r="CV1611" s="15">
        <f t="shared" si="328"/>
        <v>0</v>
      </c>
      <c r="CW1611" s="15"/>
      <c r="CX1611" s="15"/>
      <c r="CY1611" s="15">
        <f t="shared" si="329"/>
        <v>0</v>
      </c>
      <c r="CZ1611" s="15">
        <f>GG1611</f>
        <v>0</v>
      </c>
      <c r="DA1611" s="16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20"/>
      <c r="DY1611" s="15"/>
      <c r="DZ1611" s="20"/>
      <c r="EA1611" s="15"/>
      <c r="EB1611" s="20"/>
      <c r="EC1611" s="15"/>
      <c r="ED1611" s="20"/>
      <c r="EE1611" s="15"/>
      <c r="EF1611" s="20"/>
      <c r="EG1611" s="15"/>
      <c r="EH1611" s="20"/>
      <c r="EI1611" s="15"/>
      <c r="EJ1611" s="20"/>
      <c r="EK1611" s="15"/>
      <c r="EL1611" s="20"/>
      <c r="EM1611" s="15"/>
      <c r="EN1611" s="20"/>
      <c r="EY1611" s="15"/>
      <c r="EZ1611" s="20"/>
      <c r="FC1611" s="15"/>
      <c r="FD1611" s="20"/>
      <c r="FE1611" s="15">
        <v>38</v>
      </c>
      <c r="FF1611" s="20" t="s">
        <v>129</v>
      </c>
      <c r="FG1611" s="15"/>
      <c r="FH1611" s="20"/>
      <c r="FI1611" s="15"/>
      <c r="FJ1611" s="20"/>
      <c r="FK1611" s="15"/>
      <c r="FL1611" s="20"/>
      <c r="FM1611" s="15"/>
      <c r="FN1611" s="20"/>
      <c r="FO1611" s="15"/>
      <c r="FP1611" s="20"/>
      <c r="FQ1611" s="15"/>
      <c r="FR1611" s="20"/>
      <c r="FS1611" s="15"/>
      <c r="FT1611" s="20"/>
      <c r="FU1611" s="15"/>
      <c r="FV1611" s="20"/>
      <c r="FW1611" s="15"/>
      <c r="FX1611" s="20"/>
      <c r="FY1611" s="15"/>
      <c r="FZ1611" s="20"/>
      <c r="GA1611" s="15"/>
      <c r="GB1611" s="20"/>
      <c r="GC1611" s="15"/>
      <c r="GD1611" s="20"/>
      <c r="GE1611" s="15"/>
      <c r="GF1611" s="20"/>
      <c r="GG1611" s="226"/>
    </row>
    <row r="1612" spans="1:189" ht="15" customHeight="1" x14ac:dyDescent="0.3">
      <c r="A1612" s="17" t="s">
        <v>2903</v>
      </c>
      <c r="B1612" s="17" t="s">
        <v>126</v>
      </c>
      <c r="C1612" s="17" t="s">
        <v>471</v>
      </c>
      <c r="D1612" s="17" t="s">
        <v>2108</v>
      </c>
      <c r="E1612" s="15" t="str">
        <f t="shared" si="323"/>
        <v>Alex Paltzer</v>
      </c>
      <c r="F1612" s="17" t="s">
        <v>135</v>
      </c>
      <c r="G1612" s="17">
        <v>999923451</v>
      </c>
      <c r="H1612" s="15">
        <f t="shared" si="324"/>
        <v>29</v>
      </c>
      <c r="I1612" s="15"/>
      <c r="J1612" s="15"/>
      <c r="K1612" s="16"/>
      <c r="L1612" s="15"/>
      <c r="M1612" s="15"/>
      <c r="N1612" s="15"/>
      <c r="O1612" s="15">
        <f t="shared" si="319"/>
        <v>0</v>
      </c>
      <c r="P1612" s="15">
        <v>0</v>
      </c>
      <c r="Q1612" s="15">
        <f t="shared" si="320"/>
        <v>0</v>
      </c>
      <c r="R1612" s="15">
        <v>0</v>
      </c>
      <c r="S1612" s="15">
        <v>0</v>
      </c>
      <c r="T1612" s="15">
        <f t="shared" si="321"/>
        <v>0</v>
      </c>
      <c r="U1612" s="15">
        <f t="shared" si="322"/>
        <v>0</v>
      </c>
      <c r="V1612" s="15"/>
      <c r="W1612" s="15"/>
      <c r="X1612" s="15"/>
      <c r="Y1612" s="15"/>
      <c r="Z1612" s="16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>
        <f t="shared" si="325"/>
        <v>29</v>
      </c>
      <c r="CT1612" s="15">
        <f t="shared" si="326"/>
        <v>0</v>
      </c>
      <c r="CU1612" s="15">
        <f t="shared" si="327"/>
        <v>0</v>
      </c>
      <c r="CV1612" s="15">
        <f t="shared" si="328"/>
        <v>0</v>
      </c>
      <c r="CW1612" s="15"/>
      <c r="CX1612" s="15"/>
      <c r="CY1612" s="15">
        <f t="shared" si="329"/>
        <v>0</v>
      </c>
      <c r="CZ1612" s="15">
        <f>GG1612</f>
        <v>0</v>
      </c>
      <c r="DA1612" s="16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20"/>
      <c r="DY1612" s="15"/>
      <c r="DZ1612" s="20"/>
      <c r="EA1612" s="15"/>
      <c r="EB1612" s="20"/>
      <c r="EC1612" s="15"/>
      <c r="ED1612" s="20"/>
      <c r="EE1612" s="15"/>
      <c r="EF1612" s="20"/>
      <c r="EG1612" s="15"/>
      <c r="EH1612" s="20"/>
      <c r="EI1612" s="15"/>
      <c r="EJ1612" s="20"/>
      <c r="EK1612" s="15"/>
      <c r="EL1612" s="20"/>
      <c r="EM1612" s="15"/>
      <c r="EN1612" s="20"/>
      <c r="EY1612" s="15"/>
      <c r="EZ1612" s="20"/>
      <c r="FC1612" s="15"/>
      <c r="FD1612" s="20"/>
      <c r="FE1612" s="15">
        <v>29</v>
      </c>
      <c r="FF1612" s="20" t="s">
        <v>168</v>
      </c>
      <c r="FG1612" s="15"/>
      <c r="FH1612" s="20"/>
      <c r="FI1612" s="15"/>
      <c r="FJ1612" s="20"/>
      <c r="FK1612" s="15"/>
      <c r="FL1612" s="20"/>
      <c r="FM1612" s="15"/>
      <c r="FN1612" s="20"/>
      <c r="FO1612" s="15"/>
      <c r="FP1612" s="20"/>
      <c r="FQ1612" s="15"/>
      <c r="FR1612" s="20"/>
      <c r="FS1612" s="15"/>
      <c r="FT1612" s="20"/>
      <c r="FU1612" s="15"/>
      <c r="FV1612" s="20"/>
      <c r="FW1612" s="15"/>
      <c r="FX1612" s="20"/>
      <c r="FY1612" s="15"/>
      <c r="FZ1612" s="20"/>
      <c r="GA1612" s="15"/>
      <c r="GB1612" s="20"/>
      <c r="GC1612" s="15"/>
      <c r="GD1612" s="20"/>
      <c r="GE1612" s="15"/>
      <c r="GF1612" s="20"/>
      <c r="GG1612" s="226"/>
    </row>
    <row r="1613" spans="1:189" ht="15" customHeight="1" x14ac:dyDescent="0.3">
      <c r="A1613" s="17" t="s">
        <v>2903</v>
      </c>
      <c r="B1613" s="17" t="s">
        <v>134</v>
      </c>
      <c r="C1613" s="17" t="s">
        <v>3389</v>
      </c>
      <c r="D1613" s="17" t="s">
        <v>1859</v>
      </c>
      <c r="E1613" s="15" t="str">
        <f t="shared" si="323"/>
        <v>Donna Joya</v>
      </c>
      <c r="F1613" s="17" t="s">
        <v>128</v>
      </c>
      <c r="G1613" s="17">
        <v>999923452</v>
      </c>
      <c r="H1613" s="15">
        <f t="shared" si="324"/>
        <v>38</v>
      </c>
      <c r="I1613" s="15"/>
      <c r="J1613" s="15"/>
      <c r="K1613" s="16"/>
      <c r="L1613" s="15"/>
      <c r="M1613" s="15"/>
      <c r="N1613" s="15"/>
      <c r="O1613" s="15">
        <f t="shared" si="319"/>
        <v>0</v>
      </c>
      <c r="P1613" s="15">
        <v>0</v>
      </c>
      <c r="Q1613" s="15">
        <f t="shared" si="320"/>
        <v>0</v>
      </c>
      <c r="R1613" s="15">
        <v>0</v>
      </c>
      <c r="S1613" s="15">
        <v>0</v>
      </c>
      <c r="T1613" s="15">
        <f t="shared" si="321"/>
        <v>0</v>
      </c>
      <c r="U1613" s="15">
        <f t="shared" si="322"/>
        <v>0</v>
      </c>
      <c r="V1613" s="15"/>
      <c r="W1613" s="15"/>
      <c r="X1613" s="15"/>
      <c r="Y1613" s="15"/>
      <c r="Z1613" s="16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>
        <f t="shared" si="325"/>
        <v>38</v>
      </c>
      <c r="CT1613" s="15">
        <f t="shared" si="326"/>
        <v>0</v>
      </c>
      <c r="CU1613" s="15">
        <f t="shared" si="327"/>
        <v>0</v>
      </c>
      <c r="CV1613" s="15">
        <f t="shared" si="328"/>
        <v>0</v>
      </c>
      <c r="CW1613" s="15"/>
      <c r="CX1613" s="15"/>
      <c r="CY1613" s="15">
        <f t="shared" si="329"/>
        <v>0</v>
      </c>
      <c r="CZ1613" s="15">
        <f>GG1613</f>
        <v>0</v>
      </c>
      <c r="DA1613" s="16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20"/>
      <c r="DY1613" s="15"/>
      <c r="DZ1613" s="20"/>
      <c r="EA1613" s="15"/>
      <c r="EB1613" s="20"/>
      <c r="EC1613" s="15"/>
      <c r="ED1613" s="20"/>
      <c r="EE1613" s="15"/>
      <c r="EF1613" s="20"/>
      <c r="EG1613" s="15"/>
      <c r="EH1613" s="20"/>
      <c r="EI1613" s="15"/>
      <c r="EJ1613" s="20"/>
      <c r="EK1613" s="15"/>
      <c r="EL1613" s="20"/>
      <c r="EM1613" s="15"/>
      <c r="EN1613" s="20"/>
      <c r="EY1613" s="15"/>
      <c r="EZ1613" s="20"/>
      <c r="FC1613" s="15"/>
      <c r="FD1613" s="20"/>
      <c r="FE1613" s="15">
        <v>38</v>
      </c>
      <c r="FF1613" s="20" t="s">
        <v>129</v>
      </c>
      <c r="FG1613" s="15"/>
      <c r="FH1613" s="20"/>
      <c r="FI1613" s="15"/>
      <c r="FJ1613" s="20"/>
      <c r="FK1613" s="15"/>
      <c r="FL1613" s="20"/>
      <c r="FM1613" s="15"/>
      <c r="FN1613" s="20"/>
      <c r="FO1613" s="15"/>
      <c r="FP1613" s="20"/>
      <c r="FQ1613" s="15"/>
      <c r="FR1613" s="20"/>
      <c r="FS1613" s="15"/>
      <c r="FT1613" s="20"/>
      <c r="FU1613" s="15"/>
      <c r="FV1613" s="20"/>
      <c r="FW1613" s="15"/>
      <c r="FX1613" s="20"/>
      <c r="FY1613" s="15"/>
      <c r="FZ1613" s="20"/>
      <c r="GA1613" s="15"/>
      <c r="GB1613" s="20"/>
      <c r="GC1613" s="15"/>
      <c r="GD1613" s="20"/>
      <c r="GE1613" s="15"/>
      <c r="GF1613" s="20"/>
      <c r="GG1613" s="226"/>
    </row>
    <row r="1614" spans="1:189" ht="15" customHeight="1" x14ac:dyDescent="0.3">
      <c r="A1614" s="15" t="s">
        <v>133</v>
      </c>
      <c r="B1614" s="15" t="s">
        <v>138</v>
      </c>
      <c r="C1614" s="15" t="s">
        <v>1440</v>
      </c>
      <c r="D1614" s="15" t="s">
        <v>1439</v>
      </c>
      <c r="E1614" s="15" t="str">
        <f t="shared" si="323"/>
        <v>Navii Moua</v>
      </c>
      <c r="F1614" s="15" t="s">
        <v>128</v>
      </c>
      <c r="G1614" s="15">
        <v>999923459</v>
      </c>
      <c r="H1614" s="15">
        <f t="shared" si="324"/>
        <v>68</v>
      </c>
      <c r="I1614" s="15"/>
      <c r="J1614" s="15"/>
      <c r="K1614" s="16"/>
      <c r="L1614" s="15"/>
      <c r="M1614" s="15"/>
      <c r="N1614" s="15"/>
      <c r="O1614" s="15">
        <f t="shared" si="319"/>
        <v>0</v>
      </c>
      <c r="P1614" s="15">
        <v>0</v>
      </c>
      <c r="Q1614" s="15">
        <f t="shared" si="320"/>
        <v>1</v>
      </c>
      <c r="R1614" s="15">
        <v>0</v>
      </c>
      <c r="S1614" s="15">
        <v>0</v>
      </c>
      <c r="T1614" s="15">
        <f t="shared" si="321"/>
        <v>68</v>
      </c>
      <c r="U1614" s="15">
        <f t="shared" si="322"/>
        <v>0</v>
      </c>
      <c r="V1614" s="15"/>
      <c r="W1614" s="15"/>
      <c r="X1614" s="15"/>
      <c r="Y1614" s="15"/>
      <c r="Z1614" s="16"/>
      <c r="AA1614" s="15"/>
      <c r="AB1614" s="15"/>
      <c r="AC1614" s="15"/>
      <c r="AD1614" s="15"/>
      <c r="AE1614" s="15"/>
      <c r="AF1614" s="24"/>
      <c r="AG1614" s="15"/>
      <c r="AH1614" s="24"/>
      <c r="AI1614" s="15"/>
      <c r="AJ1614" s="24"/>
      <c r="AK1614" s="15"/>
      <c r="AL1614" s="24"/>
      <c r="AM1614" s="15"/>
      <c r="AN1614" s="24"/>
      <c r="AO1614" s="15"/>
      <c r="AP1614" s="24"/>
      <c r="AQ1614" s="15"/>
      <c r="AR1614" s="24"/>
      <c r="AS1614" s="15"/>
      <c r="AT1614" s="24"/>
      <c r="AU1614" s="15"/>
      <c r="AV1614" s="24"/>
      <c r="AW1614" s="15"/>
      <c r="AX1614" s="24"/>
      <c r="AY1614" s="15"/>
      <c r="AZ1614" s="15"/>
      <c r="BA1614" s="15"/>
      <c r="BB1614" s="24"/>
      <c r="BC1614" s="15"/>
      <c r="BD1614" s="24"/>
      <c r="BE1614" s="15"/>
      <c r="BF1614" s="24"/>
      <c r="BG1614" s="15"/>
      <c r="BH1614" s="24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24"/>
      <c r="CQ1614" s="15"/>
      <c r="CR1614" s="24"/>
      <c r="CS1614" s="15">
        <f t="shared" si="325"/>
        <v>0</v>
      </c>
      <c r="CT1614" s="15">
        <f t="shared" si="326"/>
        <v>0</v>
      </c>
      <c r="CU1614" s="15">
        <f t="shared" si="327"/>
        <v>0</v>
      </c>
      <c r="CV1614" s="15">
        <f t="shared" si="328"/>
        <v>0</v>
      </c>
      <c r="CW1614" s="15"/>
      <c r="CX1614" s="15"/>
      <c r="CY1614" s="15">
        <f t="shared" si="329"/>
        <v>0</v>
      </c>
      <c r="CZ1614" s="15">
        <f>GG1614</f>
        <v>0</v>
      </c>
      <c r="DA1614" s="20"/>
      <c r="DB1614" s="17"/>
      <c r="DC1614" s="15"/>
      <c r="DD1614" s="15"/>
      <c r="DE1614" s="15"/>
      <c r="DF1614" s="15"/>
      <c r="DG1614" s="15"/>
      <c r="DH1614" s="15"/>
      <c r="DI1614" s="15"/>
      <c r="DJ1614" s="15">
        <v>68</v>
      </c>
      <c r="DK1614" s="15"/>
      <c r="DL1614" s="15"/>
      <c r="DM1614" s="15"/>
      <c r="DN1614" s="15"/>
      <c r="DO1614" s="15"/>
      <c r="DP1614" s="17"/>
      <c r="DQ1614" s="15"/>
      <c r="DR1614" s="15"/>
      <c r="DS1614" s="15"/>
      <c r="DT1614" s="15"/>
      <c r="DU1614" s="15"/>
      <c r="DV1614" s="15"/>
      <c r="DW1614" s="15"/>
      <c r="DX1614" s="20"/>
      <c r="DY1614" s="15"/>
      <c r="DZ1614" s="20"/>
      <c r="EA1614" s="15"/>
      <c r="EB1614" s="20"/>
      <c r="EC1614" s="15">
        <v>68</v>
      </c>
      <c r="ED1614" s="20">
        <v>8</v>
      </c>
      <c r="EE1614" s="15"/>
      <c r="EF1614" s="20"/>
      <c r="EG1614" s="15"/>
      <c r="EH1614" s="20"/>
      <c r="EI1614" s="15"/>
      <c r="EJ1614" s="20"/>
      <c r="EK1614" s="15"/>
      <c r="EL1614" s="20"/>
      <c r="EM1614" s="15"/>
      <c r="EN1614" s="20"/>
      <c r="EY1614" s="15"/>
      <c r="EZ1614" s="20"/>
      <c r="FC1614" s="15"/>
      <c r="FD1614" s="20"/>
      <c r="FE1614" s="15"/>
      <c r="FF1614" s="20"/>
      <c r="FG1614" s="15"/>
      <c r="FH1614" s="20"/>
      <c r="FI1614" s="15"/>
      <c r="FJ1614" s="20"/>
      <c r="FK1614" s="15"/>
      <c r="FL1614" s="20"/>
      <c r="FM1614" s="15"/>
      <c r="FN1614" s="20"/>
      <c r="FO1614" s="15"/>
      <c r="FP1614" s="20"/>
      <c r="FQ1614" s="15"/>
      <c r="FR1614" s="20"/>
      <c r="FS1614" s="15"/>
      <c r="FT1614" s="20"/>
      <c r="FU1614" s="15"/>
      <c r="FV1614" s="20"/>
      <c r="FW1614" s="15"/>
      <c r="FX1614" s="20"/>
      <c r="FY1614" s="15"/>
      <c r="FZ1614" s="20"/>
      <c r="GA1614" s="15"/>
      <c r="GB1614" s="20"/>
      <c r="GC1614" s="15"/>
      <c r="GD1614" s="20"/>
      <c r="GE1614" s="15"/>
      <c r="GF1614" s="20"/>
      <c r="GG1614" s="226"/>
    </row>
    <row r="1615" spans="1:189" ht="15" customHeight="1" x14ac:dyDescent="0.3">
      <c r="A1615" s="15" t="s">
        <v>146</v>
      </c>
      <c r="B1615" s="15" t="s">
        <v>134</v>
      </c>
      <c r="C1615" s="17" t="s">
        <v>253</v>
      </c>
      <c r="D1615" s="17" t="s">
        <v>2163</v>
      </c>
      <c r="E1615" s="15" t="str">
        <f t="shared" si="323"/>
        <v>Andrew San Pedro</v>
      </c>
      <c r="F1615" s="17" t="s">
        <v>135</v>
      </c>
      <c r="G1615" s="15">
        <v>999923479</v>
      </c>
      <c r="H1615" s="15">
        <f t="shared" si="324"/>
        <v>119</v>
      </c>
      <c r="I1615" s="15"/>
      <c r="J1615" s="15"/>
      <c r="K1615" s="16"/>
      <c r="L1615" s="15"/>
      <c r="M1615" s="15"/>
      <c r="N1615" s="15"/>
      <c r="O1615" s="15">
        <f t="shared" si="319"/>
        <v>0</v>
      </c>
      <c r="P1615" s="15">
        <v>0</v>
      </c>
      <c r="Q1615" s="15">
        <f t="shared" si="320"/>
        <v>0</v>
      </c>
      <c r="R1615" s="15">
        <v>0</v>
      </c>
      <c r="S1615" s="15">
        <v>0</v>
      </c>
      <c r="T1615" s="15">
        <f t="shared" si="321"/>
        <v>48</v>
      </c>
      <c r="U1615" s="15">
        <f t="shared" si="322"/>
        <v>0</v>
      </c>
      <c r="V1615" s="15"/>
      <c r="W1615" s="15"/>
      <c r="X1615" s="15"/>
      <c r="Y1615" s="15"/>
      <c r="Z1615" s="16"/>
      <c r="AA1615" s="15"/>
      <c r="AB1615" s="24"/>
      <c r="AC1615" s="15"/>
      <c r="AD1615" s="15"/>
      <c r="AE1615" s="15"/>
      <c r="AF1615" s="15"/>
      <c r="AG1615" s="15"/>
      <c r="AH1615" s="24"/>
      <c r="AI1615" s="15"/>
      <c r="AJ1615" s="15"/>
      <c r="AK1615" s="15"/>
      <c r="AL1615" s="15"/>
      <c r="AM1615" s="15"/>
      <c r="AN1615" s="24"/>
      <c r="AO1615" s="15"/>
      <c r="AP1615" s="24"/>
      <c r="AQ1615" s="15"/>
      <c r="AR1615" s="24"/>
      <c r="AS1615" s="15"/>
      <c r="AT1615" s="24"/>
      <c r="AU1615" s="15"/>
      <c r="AV1615" s="24"/>
      <c r="AW1615" s="15"/>
      <c r="AX1615" s="24"/>
      <c r="AY1615" s="15"/>
      <c r="AZ1615" s="15"/>
      <c r="BA1615" s="15"/>
      <c r="BB1615" s="15"/>
      <c r="BC1615" s="15"/>
      <c r="BD1615" s="15"/>
      <c r="BE1615" s="15"/>
      <c r="BF1615" s="24"/>
      <c r="BG1615" s="15"/>
      <c r="BH1615" s="24"/>
      <c r="BI1615" s="15"/>
      <c r="BJ1615" s="24"/>
      <c r="BK1615" s="15"/>
      <c r="BL1615" s="24"/>
      <c r="BM1615" s="15"/>
      <c r="BN1615" s="24"/>
      <c r="BO1615" s="15"/>
      <c r="BP1615" s="24"/>
      <c r="BQ1615" s="15"/>
      <c r="BR1615" s="24"/>
      <c r="BS1615" s="15"/>
      <c r="BT1615" s="24"/>
      <c r="BU1615" s="15"/>
      <c r="BV1615" s="24"/>
      <c r="BW1615" s="15"/>
      <c r="BX1615" s="24"/>
      <c r="BY1615" s="15"/>
      <c r="BZ1615" s="24"/>
      <c r="CA1615" s="15"/>
      <c r="CB1615" s="24"/>
      <c r="CC1615" s="15"/>
      <c r="CD1615" s="24"/>
      <c r="CE1615" s="15"/>
      <c r="CF1615" s="24"/>
      <c r="CG1615" s="15"/>
      <c r="CH1615" s="25"/>
      <c r="CI1615" s="15"/>
      <c r="CJ1615" s="25"/>
      <c r="CK1615" s="15"/>
      <c r="CL1615" s="25"/>
      <c r="CM1615" s="15"/>
      <c r="CN1615" s="25"/>
      <c r="CO1615" s="15"/>
      <c r="CP1615" s="25"/>
      <c r="CQ1615" s="15"/>
      <c r="CR1615" s="25"/>
      <c r="CS1615" s="15">
        <f t="shared" si="325"/>
        <v>0</v>
      </c>
      <c r="CT1615" s="15">
        <f t="shared" si="326"/>
        <v>0</v>
      </c>
      <c r="CU1615" s="15">
        <f t="shared" si="327"/>
        <v>0</v>
      </c>
      <c r="CV1615" s="15">
        <f t="shared" si="328"/>
        <v>71</v>
      </c>
      <c r="CW1615" s="15"/>
      <c r="CX1615" s="15"/>
      <c r="CY1615" s="15">
        <f t="shared" si="329"/>
        <v>0</v>
      </c>
      <c r="CZ1615" s="15">
        <f>GG1615</f>
        <v>0</v>
      </c>
      <c r="DA1615" s="19"/>
      <c r="DB1615" s="17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7"/>
      <c r="DQ1615" s="15"/>
      <c r="DR1615" s="15"/>
      <c r="DS1615" s="15"/>
      <c r="DT1615" s="15"/>
      <c r="DU1615" s="15"/>
      <c r="DV1615" s="15"/>
      <c r="DW1615" s="15"/>
      <c r="DX1615" s="20"/>
      <c r="DY1615" s="15">
        <v>79</v>
      </c>
      <c r="DZ1615" s="20">
        <v>4</v>
      </c>
      <c r="EA1615" s="15"/>
      <c r="EB1615" s="20"/>
      <c r="EC1615" s="15">
        <v>48</v>
      </c>
      <c r="ED1615" s="20">
        <v>4</v>
      </c>
      <c r="EE1615" s="15"/>
      <c r="EF1615" s="20"/>
      <c r="EG1615" s="15"/>
      <c r="EH1615" s="20"/>
      <c r="EI1615" s="15"/>
      <c r="EJ1615" s="20"/>
      <c r="EK1615" s="15"/>
      <c r="EL1615" s="20"/>
      <c r="EM1615" s="15"/>
      <c r="EN1615" s="20"/>
      <c r="EY1615" s="15"/>
      <c r="EZ1615" s="20"/>
      <c r="FC1615" s="15"/>
      <c r="FD1615" s="20"/>
      <c r="FE1615" s="15"/>
      <c r="FF1615" s="20"/>
      <c r="FG1615" s="15"/>
      <c r="FH1615" s="20"/>
      <c r="FI1615" s="15"/>
      <c r="FJ1615" s="20"/>
      <c r="FK1615" s="15"/>
      <c r="FL1615" s="20"/>
      <c r="FM1615" s="15"/>
      <c r="FN1615" s="20"/>
      <c r="FO1615" s="15"/>
      <c r="FP1615" s="20"/>
      <c r="FQ1615" s="15"/>
      <c r="FR1615" s="20"/>
      <c r="FS1615" s="15"/>
      <c r="FT1615" s="20"/>
      <c r="FU1615" s="15"/>
      <c r="FV1615" s="20"/>
      <c r="FW1615" s="15"/>
      <c r="FX1615" s="20"/>
      <c r="FY1615" s="15"/>
      <c r="FZ1615" s="20"/>
      <c r="GA1615" s="15"/>
      <c r="GB1615" s="20"/>
      <c r="GC1615" s="15">
        <v>71</v>
      </c>
      <c r="GD1615" s="20">
        <v>5</v>
      </c>
      <c r="GE1615" s="15"/>
      <c r="GF1615" s="20"/>
      <c r="GG1615" s="226"/>
    </row>
    <row r="1616" spans="1:189" ht="15" customHeight="1" x14ac:dyDescent="0.3">
      <c r="A1616" s="15" t="s">
        <v>130</v>
      </c>
      <c r="B1616" s="15" t="s">
        <v>138</v>
      </c>
      <c r="C1616" s="15" t="s">
        <v>588</v>
      </c>
      <c r="D1616" s="15" t="s">
        <v>1774</v>
      </c>
      <c r="E1616" s="15" t="str">
        <f t="shared" si="323"/>
        <v>Lillian Sparks</v>
      </c>
      <c r="F1616" s="15" t="s">
        <v>128</v>
      </c>
      <c r="G1616" s="15">
        <v>999923480</v>
      </c>
      <c r="H1616" s="15">
        <f t="shared" si="324"/>
        <v>25.5</v>
      </c>
      <c r="I1616" s="15"/>
      <c r="J1616" s="17">
        <f>(O1616+P1616+R1616+S1616+T1616+U1616)/2</f>
        <v>25.5</v>
      </c>
      <c r="K1616" s="16"/>
      <c r="L1616" s="15"/>
      <c r="M1616" s="15"/>
      <c r="N1616" s="15"/>
      <c r="O1616" s="15">
        <f t="shared" si="319"/>
        <v>0</v>
      </c>
      <c r="P1616" s="15">
        <v>0</v>
      </c>
      <c r="Q1616" s="15">
        <f t="shared" si="320"/>
        <v>1</v>
      </c>
      <c r="R1616" s="15">
        <v>0</v>
      </c>
      <c r="S1616" s="15">
        <v>0</v>
      </c>
      <c r="T1616" s="15">
        <f t="shared" si="321"/>
        <v>51</v>
      </c>
      <c r="U1616" s="15">
        <f t="shared" si="322"/>
        <v>0</v>
      </c>
      <c r="V1616" s="15"/>
      <c r="W1616" s="15"/>
      <c r="X1616" s="15"/>
      <c r="Y1616" s="15"/>
      <c r="Z1616" s="16"/>
      <c r="AA1616" s="15"/>
      <c r="AB1616" s="15"/>
      <c r="AC1616" s="15"/>
      <c r="AD1616" s="15"/>
      <c r="AE1616" s="15"/>
      <c r="AF1616" s="24"/>
      <c r="AG1616" s="15"/>
      <c r="AH1616" s="24"/>
      <c r="AI1616" s="15"/>
      <c r="AJ1616" s="24"/>
      <c r="AK1616" s="15"/>
      <c r="AL1616" s="24"/>
      <c r="AM1616" s="15"/>
      <c r="AN1616" s="24"/>
      <c r="AO1616" s="15"/>
      <c r="AP1616" s="24"/>
      <c r="AQ1616" s="15"/>
      <c r="AR1616" s="24"/>
      <c r="AS1616" s="15"/>
      <c r="AT1616" s="24"/>
      <c r="AU1616" s="15"/>
      <c r="AV1616" s="24"/>
      <c r="AW1616" s="15"/>
      <c r="AX1616" s="24"/>
      <c r="AY1616" s="15"/>
      <c r="AZ1616" s="15"/>
      <c r="BA1616" s="15"/>
      <c r="BB1616" s="24"/>
      <c r="BC1616" s="15"/>
      <c r="BD1616" s="24"/>
      <c r="BE1616" s="15"/>
      <c r="BF1616" s="24"/>
      <c r="BG1616" s="15"/>
      <c r="BH1616" s="24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24"/>
      <c r="CQ1616" s="15"/>
      <c r="CR1616" s="24"/>
      <c r="CS1616" s="15">
        <f t="shared" si="325"/>
        <v>0</v>
      </c>
      <c r="CT1616" s="15">
        <f t="shared" si="326"/>
        <v>0</v>
      </c>
      <c r="CU1616" s="15">
        <f t="shared" si="327"/>
        <v>0</v>
      </c>
      <c r="CV1616" s="15">
        <f t="shared" si="328"/>
        <v>0</v>
      </c>
      <c r="CW1616" s="15"/>
      <c r="CX1616" s="15"/>
      <c r="CY1616" s="15">
        <f t="shared" si="329"/>
        <v>0</v>
      </c>
      <c r="CZ1616" s="15">
        <f>GG1616</f>
        <v>0</v>
      </c>
      <c r="DA1616" s="20"/>
      <c r="DB1616" s="17"/>
      <c r="DC1616" s="15"/>
      <c r="DD1616" s="15"/>
      <c r="DE1616" s="15"/>
      <c r="DF1616" s="15"/>
      <c r="DG1616" s="15"/>
      <c r="DH1616" s="15"/>
      <c r="DI1616" s="15"/>
      <c r="DJ1616" s="15">
        <v>90</v>
      </c>
      <c r="DK1616" s="15"/>
      <c r="DL1616" s="15"/>
      <c r="DM1616" s="15"/>
      <c r="DN1616" s="15"/>
      <c r="DO1616" s="15"/>
      <c r="DP1616" s="17"/>
      <c r="DQ1616" s="15"/>
      <c r="DR1616" s="15"/>
      <c r="DS1616" s="15"/>
      <c r="DT1616" s="15"/>
      <c r="DU1616" s="15"/>
      <c r="DV1616" s="15"/>
      <c r="DW1616" s="15"/>
      <c r="DX1616" s="20"/>
      <c r="DY1616" s="15"/>
      <c r="DZ1616" s="20"/>
      <c r="EA1616" s="15"/>
      <c r="EB1616" s="20"/>
      <c r="EC1616" s="15">
        <v>51</v>
      </c>
      <c r="ED1616" s="20" t="s">
        <v>129</v>
      </c>
      <c r="EE1616" s="15"/>
      <c r="EF1616" s="20"/>
      <c r="EG1616" s="15"/>
      <c r="EH1616" s="20"/>
      <c r="EI1616" s="15"/>
      <c r="EJ1616" s="20"/>
      <c r="EK1616" s="15"/>
      <c r="EL1616" s="20"/>
      <c r="EM1616" s="15"/>
      <c r="EN1616" s="20"/>
      <c r="EY1616" s="15"/>
      <c r="EZ1616" s="20"/>
      <c r="FC1616" s="15"/>
      <c r="FD1616" s="20"/>
      <c r="FE1616" s="15"/>
      <c r="FF1616" s="20"/>
      <c r="FG1616" s="15"/>
      <c r="FH1616" s="20"/>
      <c r="FI1616" s="15"/>
      <c r="FJ1616" s="20"/>
      <c r="FK1616" s="15"/>
      <c r="FL1616" s="20"/>
      <c r="FM1616" s="15"/>
      <c r="FN1616" s="20"/>
      <c r="FO1616" s="15"/>
      <c r="FP1616" s="20"/>
      <c r="FQ1616" s="15"/>
      <c r="FR1616" s="20"/>
      <c r="FS1616" s="15"/>
      <c r="FT1616" s="20"/>
      <c r="FU1616" s="15"/>
      <c r="FV1616" s="20"/>
      <c r="FW1616" s="15"/>
      <c r="FX1616" s="20"/>
      <c r="FY1616" s="15"/>
      <c r="FZ1616" s="20"/>
      <c r="GA1616" s="15"/>
      <c r="GB1616" s="20"/>
      <c r="GC1616" s="15"/>
      <c r="GD1616" s="20"/>
      <c r="GE1616" s="15"/>
      <c r="GF1616" s="20"/>
      <c r="GG1616" s="226"/>
    </row>
    <row r="1617" spans="1:189" ht="15" customHeight="1" x14ac:dyDescent="0.3">
      <c r="A1617" s="17" t="s">
        <v>2903</v>
      </c>
      <c r="B1617" s="17" t="s">
        <v>140</v>
      </c>
      <c r="C1617" s="17" t="s">
        <v>904</v>
      </c>
      <c r="D1617" s="17" t="s">
        <v>1990</v>
      </c>
      <c r="E1617" s="15" t="str">
        <f t="shared" si="323"/>
        <v>Han Zhang</v>
      </c>
      <c r="F1617" s="17" t="s">
        <v>135</v>
      </c>
      <c r="G1617" s="17">
        <v>999923485</v>
      </c>
      <c r="H1617" s="15">
        <f t="shared" si="324"/>
        <v>38</v>
      </c>
      <c r="I1617" s="15"/>
      <c r="J1617" s="15"/>
      <c r="K1617" s="16"/>
      <c r="L1617" s="15"/>
      <c r="M1617" s="15"/>
      <c r="N1617" s="15"/>
      <c r="O1617" s="15">
        <f t="shared" si="319"/>
        <v>0</v>
      </c>
      <c r="P1617" s="15">
        <v>0</v>
      </c>
      <c r="Q1617" s="15">
        <f t="shared" si="320"/>
        <v>0</v>
      </c>
      <c r="R1617" s="15">
        <v>0</v>
      </c>
      <c r="S1617" s="15">
        <v>0</v>
      </c>
      <c r="T1617" s="15">
        <f t="shared" si="321"/>
        <v>0</v>
      </c>
      <c r="U1617" s="15">
        <f t="shared" si="322"/>
        <v>0</v>
      </c>
      <c r="V1617" s="15"/>
      <c r="W1617" s="15"/>
      <c r="X1617" s="15"/>
      <c r="Y1617" s="15"/>
      <c r="Z1617" s="16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>
        <f t="shared" si="325"/>
        <v>38</v>
      </c>
      <c r="CT1617" s="15">
        <f t="shared" si="326"/>
        <v>0</v>
      </c>
      <c r="CU1617" s="15">
        <f t="shared" si="327"/>
        <v>0</v>
      </c>
      <c r="CV1617" s="15">
        <f t="shared" si="328"/>
        <v>0</v>
      </c>
      <c r="CW1617" s="15"/>
      <c r="CX1617" s="15"/>
      <c r="CY1617" s="15">
        <f t="shared" si="329"/>
        <v>0</v>
      </c>
      <c r="CZ1617" s="15">
        <f>GG1617</f>
        <v>0</v>
      </c>
      <c r="DA1617" s="16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20"/>
      <c r="DY1617" s="15"/>
      <c r="DZ1617" s="20"/>
      <c r="EA1617" s="15"/>
      <c r="EB1617" s="20"/>
      <c r="EC1617" s="15"/>
      <c r="ED1617" s="20"/>
      <c r="EE1617" s="15"/>
      <c r="EF1617" s="20"/>
      <c r="EG1617" s="15"/>
      <c r="EH1617" s="20"/>
      <c r="EI1617" s="15"/>
      <c r="EJ1617" s="20"/>
      <c r="EK1617" s="15"/>
      <c r="EL1617" s="20"/>
      <c r="EM1617" s="15"/>
      <c r="EN1617" s="20"/>
      <c r="EY1617" s="15"/>
      <c r="EZ1617" s="20"/>
      <c r="FC1617" s="15"/>
      <c r="FD1617" s="20"/>
      <c r="FE1617" s="15">
        <v>38</v>
      </c>
      <c r="FF1617" s="20" t="s">
        <v>129</v>
      </c>
      <c r="FG1617" s="15"/>
      <c r="FH1617" s="20"/>
      <c r="FI1617" s="15"/>
      <c r="FJ1617" s="20"/>
      <c r="FK1617" s="15"/>
      <c r="FL1617" s="20"/>
      <c r="FM1617" s="15"/>
      <c r="FN1617" s="20"/>
      <c r="FO1617" s="15"/>
      <c r="FP1617" s="20"/>
      <c r="FQ1617" s="15"/>
      <c r="FR1617" s="20"/>
      <c r="FS1617" s="15"/>
      <c r="FT1617" s="20"/>
      <c r="FU1617" s="15"/>
      <c r="FV1617" s="20"/>
      <c r="FW1617" s="15"/>
      <c r="FX1617" s="20"/>
      <c r="FY1617" s="15"/>
      <c r="FZ1617" s="20"/>
      <c r="GA1617" s="15"/>
      <c r="GB1617" s="20"/>
      <c r="GC1617" s="15"/>
      <c r="GD1617" s="20"/>
      <c r="GE1617" s="15"/>
      <c r="GF1617" s="20"/>
      <c r="GG1617" s="226"/>
    </row>
    <row r="1618" spans="1:189" ht="15" customHeight="1" x14ac:dyDescent="0.3">
      <c r="A1618" s="17" t="s">
        <v>2903</v>
      </c>
      <c r="B1618" s="17" t="s">
        <v>126</v>
      </c>
      <c r="C1618" s="17" t="s">
        <v>512</v>
      </c>
      <c r="D1618" s="17" t="s">
        <v>499</v>
      </c>
      <c r="E1618" s="15" t="str">
        <f t="shared" si="323"/>
        <v>Allison Chen</v>
      </c>
      <c r="F1618" s="17" t="s">
        <v>128</v>
      </c>
      <c r="G1618" s="17">
        <v>999923493</v>
      </c>
      <c r="H1618" s="15">
        <f t="shared" si="324"/>
        <v>38</v>
      </c>
      <c r="I1618" s="15"/>
      <c r="J1618" s="15"/>
      <c r="K1618" s="16"/>
      <c r="L1618" s="15"/>
      <c r="M1618" s="15"/>
      <c r="N1618" s="15"/>
      <c r="O1618" s="15">
        <f t="shared" si="319"/>
        <v>0</v>
      </c>
      <c r="P1618" s="15">
        <v>0</v>
      </c>
      <c r="Q1618" s="15">
        <f t="shared" si="320"/>
        <v>0</v>
      </c>
      <c r="R1618" s="15">
        <v>0</v>
      </c>
      <c r="S1618" s="15">
        <v>0</v>
      </c>
      <c r="T1618" s="15">
        <f t="shared" si="321"/>
        <v>0</v>
      </c>
      <c r="U1618" s="15">
        <f t="shared" si="322"/>
        <v>0</v>
      </c>
      <c r="V1618" s="15"/>
      <c r="W1618" s="15"/>
      <c r="X1618" s="15"/>
      <c r="Y1618" s="15"/>
      <c r="Z1618" s="16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>
        <f t="shared" si="325"/>
        <v>38</v>
      </c>
      <c r="CT1618" s="15">
        <f t="shared" si="326"/>
        <v>0</v>
      </c>
      <c r="CU1618" s="15">
        <f t="shared" si="327"/>
        <v>0</v>
      </c>
      <c r="CV1618" s="15">
        <f t="shared" si="328"/>
        <v>0</v>
      </c>
      <c r="CW1618" s="15"/>
      <c r="CX1618" s="15"/>
      <c r="CY1618" s="15">
        <f t="shared" si="329"/>
        <v>0</v>
      </c>
      <c r="CZ1618" s="15">
        <f>GG1618</f>
        <v>0</v>
      </c>
      <c r="DA1618" s="16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20"/>
      <c r="DY1618" s="15"/>
      <c r="DZ1618" s="20"/>
      <c r="EA1618" s="15"/>
      <c r="EB1618" s="20"/>
      <c r="EC1618" s="15"/>
      <c r="ED1618" s="20"/>
      <c r="EE1618" s="15"/>
      <c r="EF1618" s="20"/>
      <c r="EG1618" s="15"/>
      <c r="EH1618" s="20"/>
      <c r="EI1618" s="15"/>
      <c r="EJ1618" s="20"/>
      <c r="EK1618" s="15"/>
      <c r="EL1618" s="20"/>
      <c r="EM1618" s="15"/>
      <c r="EN1618" s="20"/>
      <c r="EY1618" s="15"/>
      <c r="EZ1618" s="20"/>
      <c r="FC1618" s="15"/>
      <c r="FD1618" s="20"/>
      <c r="FE1618" s="15">
        <v>38</v>
      </c>
      <c r="FF1618" s="20" t="s">
        <v>129</v>
      </c>
      <c r="FG1618" s="15"/>
      <c r="FH1618" s="20"/>
      <c r="FI1618" s="15"/>
      <c r="FJ1618" s="20"/>
      <c r="FK1618" s="15"/>
      <c r="FL1618" s="20"/>
      <c r="FM1618" s="15"/>
      <c r="FN1618" s="20"/>
      <c r="FO1618" s="15"/>
      <c r="FP1618" s="20"/>
      <c r="FQ1618" s="15"/>
      <c r="FR1618" s="20"/>
      <c r="FS1618" s="15"/>
      <c r="FT1618" s="20"/>
      <c r="FU1618" s="15"/>
      <c r="FV1618" s="20"/>
      <c r="FW1618" s="15"/>
      <c r="FX1618" s="20"/>
      <c r="FY1618" s="15"/>
      <c r="FZ1618" s="20"/>
      <c r="GA1618" s="15"/>
      <c r="GB1618" s="20"/>
      <c r="GC1618" s="15"/>
      <c r="GD1618" s="20"/>
      <c r="GE1618" s="15"/>
      <c r="GF1618" s="20"/>
      <c r="GG1618" s="226"/>
    </row>
    <row r="1619" spans="1:189" ht="15" customHeight="1" x14ac:dyDescent="0.3">
      <c r="A1619" s="15" t="s">
        <v>2903</v>
      </c>
      <c r="B1619" s="15" t="s">
        <v>134</v>
      </c>
      <c r="C1619" s="15" t="s">
        <v>336</v>
      </c>
      <c r="D1619" s="15" t="s">
        <v>1774</v>
      </c>
      <c r="E1619" s="15" t="str">
        <f t="shared" si="323"/>
        <v>Ashley Sparks</v>
      </c>
      <c r="F1619" s="15" t="s">
        <v>128</v>
      </c>
      <c r="G1619" s="15">
        <v>999923494</v>
      </c>
      <c r="H1619" s="15">
        <f t="shared" si="324"/>
        <v>60</v>
      </c>
      <c r="I1619" s="15"/>
      <c r="J1619" s="15"/>
      <c r="K1619" s="16"/>
      <c r="L1619" s="15"/>
      <c r="M1619" s="15"/>
      <c r="N1619" s="15"/>
      <c r="O1619" s="15">
        <f t="shared" si="319"/>
        <v>0</v>
      </c>
      <c r="P1619" s="15">
        <v>0</v>
      </c>
      <c r="Q1619" s="15">
        <f t="shared" si="320"/>
        <v>1</v>
      </c>
      <c r="R1619" s="15">
        <v>0</v>
      </c>
      <c r="S1619" s="15">
        <v>0</v>
      </c>
      <c r="T1619" s="15">
        <f t="shared" si="321"/>
        <v>60</v>
      </c>
      <c r="U1619" s="15">
        <f t="shared" si="322"/>
        <v>0</v>
      </c>
      <c r="V1619" s="15"/>
      <c r="W1619" s="15"/>
      <c r="X1619" s="15"/>
      <c r="Y1619" s="15"/>
      <c r="Z1619" s="16"/>
      <c r="AA1619" s="15"/>
      <c r="AB1619" s="15"/>
      <c r="AC1619" s="15"/>
      <c r="AD1619" s="15"/>
      <c r="AE1619" s="15"/>
      <c r="AF1619" s="24"/>
      <c r="AG1619" s="15"/>
      <c r="AH1619" s="24"/>
      <c r="AI1619" s="15"/>
      <c r="AJ1619" s="24"/>
      <c r="AK1619" s="15"/>
      <c r="AL1619" s="24"/>
      <c r="AM1619" s="15"/>
      <c r="AN1619" s="24"/>
      <c r="AO1619" s="15"/>
      <c r="AP1619" s="24"/>
      <c r="AQ1619" s="15"/>
      <c r="AR1619" s="24"/>
      <c r="AS1619" s="15"/>
      <c r="AT1619" s="24"/>
      <c r="AU1619" s="15"/>
      <c r="AV1619" s="24"/>
      <c r="AW1619" s="15"/>
      <c r="AX1619" s="24"/>
      <c r="AY1619" s="15"/>
      <c r="AZ1619" s="15"/>
      <c r="BA1619" s="15"/>
      <c r="BB1619" s="24"/>
      <c r="BC1619" s="15"/>
      <c r="BD1619" s="24"/>
      <c r="BE1619" s="15"/>
      <c r="BF1619" s="24"/>
      <c r="BG1619" s="15"/>
      <c r="BH1619" s="24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24"/>
      <c r="CQ1619" s="15"/>
      <c r="CR1619" s="24"/>
      <c r="CS1619" s="15">
        <f t="shared" si="325"/>
        <v>0</v>
      </c>
      <c r="CT1619" s="15">
        <f t="shared" si="326"/>
        <v>0</v>
      </c>
      <c r="CU1619" s="15">
        <f t="shared" si="327"/>
        <v>0</v>
      </c>
      <c r="CV1619" s="15">
        <f t="shared" si="328"/>
        <v>0</v>
      </c>
      <c r="CW1619" s="15"/>
      <c r="CX1619" s="15"/>
      <c r="CY1619" s="15">
        <f t="shared" si="329"/>
        <v>0</v>
      </c>
      <c r="CZ1619" s="15">
        <f>GG1619</f>
        <v>0</v>
      </c>
      <c r="DA1619" s="20"/>
      <c r="DB1619" s="17"/>
      <c r="DC1619" s="15"/>
      <c r="DD1619" s="15"/>
      <c r="DE1619" s="15"/>
      <c r="DF1619" s="15"/>
      <c r="DG1619" s="15"/>
      <c r="DH1619" s="15"/>
      <c r="DI1619" s="15"/>
      <c r="DJ1619" s="15">
        <v>30</v>
      </c>
      <c r="DK1619" s="15"/>
      <c r="DL1619" s="15"/>
      <c r="DM1619" s="15"/>
      <c r="DN1619" s="15"/>
      <c r="DO1619" s="15"/>
      <c r="DP1619" s="17"/>
      <c r="DQ1619" s="15"/>
      <c r="DR1619" s="15"/>
      <c r="DS1619" s="15"/>
      <c r="DT1619" s="15"/>
      <c r="DU1619" s="15"/>
      <c r="DV1619" s="15"/>
      <c r="DW1619" s="15"/>
      <c r="DX1619" s="20"/>
      <c r="DY1619" s="15"/>
      <c r="DZ1619" s="20"/>
      <c r="EA1619" s="15"/>
      <c r="EB1619" s="20"/>
      <c r="EC1619" s="15">
        <v>60</v>
      </c>
      <c r="ED1619" s="20">
        <v>2</v>
      </c>
      <c r="EE1619" s="15"/>
      <c r="EF1619" s="20"/>
      <c r="EG1619" s="15"/>
      <c r="EH1619" s="20"/>
      <c r="EI1619" s="15"/>
      <c r="EJ1619" s="20"/>
      <c r="EK1619" s="15"/>
      <c r="EL1619" s="20"/>
      <c r="EM1619" s="15"/>
      <c r="EN1619" s="20"/>
      <c r="EY1619" s="15"/>
      <c r="EZ1619" s="20"/>
      <c r="FC1619" s="15"/>
      <c r="FD1619" s="20"/>
      <c r="FE1619" s="15"/>
      <c r="FF1619" s="20"/>
      <c r="FG1619" s="15"/>
      <c r="FH1619" s="20"/>
      <c r="FI1619" s="15"/>
      <c r="FJ1619" s="20"/>
      <c r="FK1619" s="15"/>
      <c r="FL1619" s="20"/>
      <c r="FM1619" s="15"/>
      <c r="FN1619" s="20"/>
      <c r="FO1619" s="15"/>
      <c r="FP1619" s="20"/>
      <c r="FQ1619" s="15"/>
      <c r="FR1619" s="20"/>
      <c r="FS1619" s="15"/>
      <c r="FT1619" s="20"/>
      <c r="FU1619" s="15"/>
      <c r="FV1619" s="20"/>
      <c r="FW1619" s="15"/>
      <c r="FX1619" s="20"/>
      <c r="FY1619" s="15"/>
      <c r="FZ1619" s="20"/>
      <c r="GA1619" s="15"/>
      <c r="GB1619" s="20"/>
      <c r="GC1619" s="15"/>
      <c r="GD1619" s="20"/>
      <c r="GE1619" s="15"/>
      <c r="GF1619" s="20"/>
      <c r="GG1619" s="226"/>
    </row>
    <row r="1620" spans="1:189" ht="15" customHeight="1" x14ac:dyDescent="0.3">
      <c r="A1620" s="17" t="s">
        <v>2903</v>
      </c>
      <c r="B1620" s="17" t="s">
        <v>140</v>
      </c>
      <c r="C1620" s="17" t="s">
        <v>2039</v>
      </c>
      <c r="D1620" s="17" t="s">
        <v>2107</v>
      </c>
      <c r="E1620" s="15" t="str">
        <f t="shared" si="323"/>
        <v>Adarsh Chilkunda</v>
      </c>
      <c r="F1620" s="17" t="s">
        <v>135</v>
      </c>
      <c r="G1620" s="17">
        <v>999923495</v>
      </c>
      <c r="H1620" s="15">
        <f t="shared" si="324"/>
        <v>38</v>
      </c>
      <c r="I1620" s="15"/>
      <c r="J1620" s="15"/>
      <c r="K1620" s="16"/>
      <c r="L1620" s="15"/>
      <c r="M1620" s="15"/>
      <c r="N1620" s="15"/>
      <c r="O1620" s="15">
        <f t="shared" si="319"/>
        <v>0</v>
      </c>
      <c r="P1620" s="15">
        <v>0</v>
      </c>
      <c r="Q1620" s="15">
        <f t="shared" si="320"/>
        <v>0</v>
      </c>
      <c r="R1620" s="15">
        <v>0</v>
      </c>
      <c r="S1620" s="15">
        <v>0</v>
      </c>
      <c r="T1620" s="15">
        <f t="shared" si="321"/>
        <v>0</v>
      </c>
      <c r="U1620" s="15">
        <f t="shared" si="322"/>
        <v>0</v>
      </c>
      <c r="V1620" s="15"/>
      <c r="W1620" s="15"/>
      <c r="X1620" s="15"/>
      <c r="Y1620" s="15"/>
      <c r="Z1620" s="16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>
        <f t="shared" si="325"/>
        <v>38</v>
      </c>
      <c r="CT1620" s="15">
        <f t="shared" si="326"/>
        <v>0</v>
      </c>
      <c r="CU1620" s="15">
        <f t="shared" si="327"/>
        <v>0</v>
      </c>
      <c r="CV1620" s="15">
        <f t="shared" si="328"/>
        <v>0</v>
      </c>
      <c r="CW1620" s="15"/>
      <c r="CX1620" s="15"/>
      <c r="CY1620" s="15">
        <f t="shared" si="329"/>
        <v>0</v>
      </c>
      <c r="CZ1620" s="15">
        <f>GG1620</f>
        <v>0</v>
      </c>
      <c r="DA1620" s="16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20"/>
      <c r="DY1620" s="15"/>
      <c r="DZ1620" s="20"/>
      <c r="EA1620" s="15"/>
      <c r="EB1620" s="20"/>
      <c r="EC1620" s="15"/>
      <c r="ED1620" s="20"/>
      <c r="EE1620" s="15"/>
      <c r="EF1620" s="20"/>
      <c r="EG1620" s="15"/>
      <c r="EH1620" s="20"/>
      <c r="EI1620" s="15"/>
      <c r="EJ1620" s="20"/>
      <c r="EK1620" s="15"/>
      <c r="EL1620" s="20"/>
      <c r="EM1620" s="15"/>
      <c r="EN1620" s="20"/>
      <c r="EY1620" s="15"/>
      <c r="EZ1620" s="20"/>
      <c r="FC1620" s="15"/>
      <c r="FD1620" s="20"/>
      <c r="FE1620" s="15">
        <v>38</v>
      </c>
      <c r="FF1620" s="20" t="s">
        <v>129</v>
      </c>
      <c r="FG1620" s="15"/>
      <c r="FH1620" s="20"/>
      <c r="FI1620" s="15"/>
      <c r="FJ1620" s="20"/>
      <c r="FK1620" s="15"/>
      <c r="FL1620" s="20"/>
      <c r="FM1620" s="15"/>
      <c r="FN1620" s="20"/>
      <c r="FO1620" s="15"/>
      <c r="FP1620" s="20"/>
      <c r="FQ1620" s="15"/>
      <c r="FR1620" s="20"/>
      <c r="FS1620" s="15"/>
      <c r="FT1620" s="20"/>
      <c r="FU1620" s="15"/>
      <c r="FV1620" s="20"/>
      <c r="FW1620" s="15"/>
      <c r="FX1620" s="20"/>
      <c r="FY1620" s="15"/>
      <c r="FZ1620" s="20"/>
      <c r="GA1620" s="15"/>
      <c r="GB1620" s="20"/>
      <c r="GC1620" s="15"/>
      <c r="GD1620" s="20"/>
      <c r="GE1620" s="15"/>
      <c r="GF1620" s="20"/>
      <c r="GG1620" s="226"/>
    </row>
    <row r="1621" spans="1:189" ht="15" customHeight="1" x14ac:dyDescent="0.3">
      <c r="A1621" s="17" t="s">
        <v>2903</v>
      </c>
      <c r="B1621" s="17" t="s">
        <v>126</v>
      </c>
      <c r="C1621" s="17" t="s">
        <v>293</v>
      </c>
      <c r="D1621" s="17" t="s">
        <v>480</v>
      </c>
      <c r="E1621" s="15" t="str">
        <f t="shared" si="323"/>
        <v>Rachel Chan</v>
      </c>
      <c r="F1621" s="17" t="s">
        <v>128</v>
      </c>
      <c r="G1621" s="17">
        <v>999923502</v>
      </c>
      <c r="H1621" s="15">
        <f t="shared" si="324"/>
        <v>29</v>
      </c>
      <c r="I1621" s="15"/>
      <c r="J1621" s="15"/>
      <c r="K1621" s="16"/>
      <c r="L1621" s="15"/>
      <c r="M1621" s="15"/>
      <c r="N1621" s="15"/>
      <c r="O1621" s="15">
        <f t="shared" si="319"/>
        <v>0</v>
      </c>
      <c r="P1621" s="15">
        <v>0</v>
      </c>
      <c r="Q1621" s="15">
        <f t="shared" si="320"/>
        <v>0</v>
      </c>
      <c r="R1621" s="15">
        <v>0</v>
      </c>
      <c r="S1621" s="15">
        <v>0</v>
      </c>
      <c r="T1621" s="15">
        <f t="shared" si="321"/>
        <v>0</v>
      </c>
      <c r="U1621" s="15">
        <f t="shared" si="322"/>
        <v>0</v>
      </c>
      <c r="V1621" s="15"/>
      <c r="W1621" s="15"/>
      <c r="X1621" s="15"/>
      <c r="Y1621" s="15"/>
      <c r="Z1621" s="16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>
        <f t="shared" si="325"/>
        <v>29</v>
      </c>
      <c r="CT1621" s="15">
        <f t="shared" si="326"/>
        <v>0</v>
      </c>
      <c r="CU1621" s="15">
        <f t="shared" si="327"/>
        <v>0</v>
      </c>
      <c r="CV1621" s="15">
        <f t="shared" si="328"/>
        <v>0</v>
      </c>
      <c r="CW1621" s="15"/>
      <c r="CX1621" s="15"/>
      <c r="CY1621" s="15">
        <f t="shared" si="329"/>
        <v>0</v>
      </c>
      <c r="CZ1621" s="15">
        <f>GG1621</f>
        <v>0</v>
      </c>
      <c r="DA1621" s="16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20"/>
      <c r="DY1621" s="15"/>
      <c r="DZ1621" s="20"/>
      <c r="EA1621" s="15"/>
      <c r="EB1621" s="20"/>
      <c r="EC1621" s="15"/>
      <c r="ED1621" s="20"/>
      <c r="EE1621" s="15"/>
      <c r="EF1621" s="20"/>
      <c r="EG1621" s="15"/>
      <c r="EH1621" s="20"/>
      <c r="EI1621" s="15"/>
      <c r="EJ1621" s="20"/>
      <c r="EK1621" s="15"/>
      <c r="EL1621" s="20"/>
      <c r="EM1621" s="15"/>
      <c r="EN1621" s="20"/>
      <c r="EY1621" s="15"/>
      <c r="EZ1621" s="20"/>
      <c r="FC1621" s="15"/>
      <c r="FD1621" s="20"/>
      <c r="FE1621" s="15">
        <v>29</v>
      </c>
      <c r="FF1621" s="20" t="s">
        <v>168</v>
      </c>
      <c r="FG1621" s="15"/>
      <c r="FH1621" s="20"/>
      <c r="FI1621" s="15"/>
      <c r="FJ1621" s="20"/>
      <c r="FK1621" s="15"/>
      <c r="FL1621" s="20"/>
      <c r="FM1621" s="15"/>
      <c r="FN1621" s="20"/>
      <c r="FO1621" s="15"/>
      <c r="FP1621" s="20"/>
      <c r="FQ1621" s="15"/>
      <c r="FR1621" s="20"/>
      <c r="FS1621" s="15"/>
      <c r="FT1621" s="20"/>
      <c r="FU1621" s="15"/>
      <c r="FV1621" s="20"/>
      <c r="FW1621" s="15"/>
      <c r="FX1621" s="20"/>
      <c r="FY1621" s="15"/>
      <c r="FZ1621" s="20"/>
      <c r="GA1621" s="15"/>
      <c r="GB1621" s="20"/>
      <c r="GC1621" s="15"/>
      <c r="GD1621" s="20"/>
      <c r="GE1621" s="15"/>
      <c r="GF1621" s="20"/>
      <c r="GG1621" s="226"/>
    </row>
    <row r="1622" spans="1:189" ht="15" customHeight="1" x14ac:dyDescent="0.3">
      <c r="A1622" s="17" t="s">
        <v>2903</v>
      </c>
      <c r="B1622" s="17" t="s">
        <v>142</v>
      </c>
      <c r="C1622" s="17" t="s">
        <v>157</v>
      </c>
      <c r="D1622" s="17" t="s">
        <v>3411</v>
      </c>
      <c r="E1622" s="15" t="str">
        <f t="shared" si="323"/>
        <v>Olivia Guan</v>
      </c>
      <c r="F1622" s="17" t="s">
        <v>128</v>
      </c>
      <c r="G1622" s="17">
        <v>999923512</v>
      </c>
      <c r="H1622" s="15">
        <f t="shared" si="324"/>
        <v>38</v>
      </c>
      <c r="I1622" s="15"/>
      <c r="J1622" s="15"/>
      <c r="K1622" s="16"/>
      <c r="L1622" s="15"/>
      <c r="M1622" s="15"/>
      <c r="N1622" s="15"/>
      <c r="O1622" s="15">
        <f t="shared" ref="O1622:O1653" si="330">SUM(EE1622, EI1622, EK1622, EM1622)</f>
        <v>0</v>
      </c>
      <c r="P1622" s="15">
        <v>0</v>
      </c>
      <c r="Q1622" s="15">
        <f t="shared" ref="Q1622:Q1653" si="331">COUNT(DI1622:DV1622)</f>
        <v>0</v>
      </c>
      <c r="R1622" s="15">
        <v>0</v>
      </c>
      <c r="S1622" s="15">
        <v>0</v>
      </c>
      <c r="T1622" s="15">
        <f t="shared" ref="T1622:T1653" si="332">EC1622</f>
        <v>0</v>
      </c>
      <c r="U1622" s="15">
        <f t="shared" ref="U1622:U1653" si="333">SUM(EG1622)</f>
        <v>0</v>
      </c>
      <c r="V1622" s="15"/>
      <c r="W1622" s="15"/>
      <c r="X1622" s="15"/>
      <c r="Y1622" s="15"/>
      <c r="Z1622" s="16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>
        <f t="shared" si="325"/>
        <v>38</v>
      </c>
      <c r="CT1622" s="15">
        <f t="shared" si="326"/>
        <v>0</v>
      </c>
      <c r="CU1622" s="15">
        <f t="shared" si="327"/>
        <v>0</v>
      </c>
      <c r="CV1622" s="15">
        <f t="shared" si="328"/>
        <v>0</v>
      </c>
      <c r="CW1622" s="15"/>
      <c r="CX1622" s="15"/>
      <c r="CY1622" s="15">
        <f t="shared" si="329"/>
        <v>0</v>
      </c>
      <c r="CZ1622" s="15">
        <f>GG1622</f>
        <v>0</v>
      </c>
      <c r="DA1622" s="16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20"/>
      <c r="DY1622" s="15"/>
      <c r="DZ1622" s="20"/>
      <c r="EA1622" s="15"/>
      <c r="EB1622" s="20"/>
      <c r="EC1622" s="15"/>
      <c r="ED1622" s="20"/>
      <c r="EE1622" s="15"/>
      <c r="EF1622" s="20"/>
      <c r="EG1622" s="15"/>
      <c r="EH1622" s="20"/>
      <c r="EI1622" s="15"/>
      <c r="EJ1622" s="20"/>
      <c r="EK1622" s="15"/>
      <c r="EL1622" s="20"/>
      <c r="EM1622" s="15"/>
      <c r="EN1622" s="20"/>
      <c r="EY1622" s="15"/>
      <c r="EZ1622" s="20"/>
      <c r="FC1622" s="15"/>
      <c r="FD1622" s="20"/>
      <c r="FE1622" s="15">
        <v>38</v>
      </c>
      <c r="FF1622" s="20" t="s">
        <v>129</v>
      </c>
      <c r="FG1622" s="15"/>
      <c r="FH1622" s="20"/>
      <c r="FI1622" s="15"/>
      <c r="FJ1622" s="20"/>
      <c r="FK1622" s="15"/>
      <c r="FL1622" s="20"/>
      <c r="FM1622" s="15"/>
      <c r="FN1622" s="20"/>
      <c r="FO1622" s="15"/>
      <c r="FP1622" s="20"/>
      <c r="FQ1622" s="15"/>
      <c r="FR1622" s="20"/>
      <c r="FS1622" s="15"/>
      <c r="FT1622" s="20"/>
      <c r="FU1622" s="15"/>
      <c r="FV1622" s="20"/>
      <c r="FW1622" s="15"/>
      <c r="FX1622" s="20"/>
      <c r="FY1622" s="15"/>
      <c r="FZ1622" s="20"/>
      <c r="GA1622" s="15"/>
      <c r="GB1622" s="20"/>
      <c r="GC1622" s="15"/>
      <c r="GD1622" s="20"/>
      <c r="GE1622" s="15"/>
      <c r="GF1622" s="20"/>
      <c r="GG1622" s="226"/>
    </row>
    <row r="1623" spans="1:189" ht="15" customHeight="1" x14ac:dyDescent="0.3">
      <c r="A1623" s="17" t="s">
        <v>2903</v>
      </c>
      <c r="B1623" s="17" t="s">
        <v>140</v>
      </c>
      <c r="C1623" s="17" t="s">
        <v>2177</v>
      </c>
      <c r="D1623" s="17" t="s">
        <v>2178</v>
      </c>
      <c r="E1623" s="15" t="str">
        <f t="shared" si="323"/>
        <v>Joey Filipanits</v>
      </c>
      <c r="F1623" s="17" t="s">
        <v>128</v>
      </c>
      <c r="G1623" s="17">
        <v>999923520</v>
      </c>
      <c r="H1623" s="15">
        <f t="shared" si="324"/>
        <v>38</v>
      </c>
      <c r="I1623" s="15"/>
      <c r="J1623" s="15"/>
      <c r="K1623" s="16"/>
      <c r="L1623" s="15"/>
      <c r="M1623" s="15"/>
      <c r="N1623" s="15"/>
      <c r="O1623" s="15">
        <f t="shared" si="330"/>
        <v>0</v>
      </c>
      <c r="P1623" s="15">
        <v>0</v>
      </c>
      <c r="Q1623" s="15">
        <f t="shared" si="331"/>
        <v>0</v>
      </c>
      <c r="R1623" s="15">
        <v>0</v>
      </c>
      <c r="S1623" s="15">
        <v>0</v>
      </c>
      <c r="T1623" s="15">
        <f t="shared" si="332"/>
        <v>0</v>
      </c>
      <c r="U1623" s="15">
        <f t="shared" si="333"/>
        <v>0</v>
      </c>
      <c r="V1623" s="15"/>
      <c r="W1623" s="15"/>
      <c r="X1623" s="15"/>
      <c r="Y1623" s="15"/>
      <c r="Z1623" s="16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>
        <f t="shared" si="325"/>
        <v>38</v>
      </c>
      <c r="CT1623" s="15">
        <f t="shared" si="326"/>
        <v>0</v>
      </c>
      <c r="CU1623" s="15">
        <f t="shared" si="327"/>
        <v>0</v>
      </c>
      <c r="CV1623" s="15">
        <f t="shared" si="328"/>
        <v>0</v>
      </c>
      <c r="CW1623" s="15"/>
      <c r="CX1623" s="15"/>
      <c r="CY1623" s="15">
        <f t="shared" si="329"/>
        <v>0</v>
      </c>
      <c r="CZ1623" s="15">
        <f>GG1623</f>
        <v>0</v>
      </c>
      <c r="DA1623" s="16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20"/>
      <c r="DY1623" s="15"/>
      <c r="DZ1623" s="20"/>
      <c r="EA1623" s="15"/>
      <c r="EB1623" s="20"/>
      <c r="EC1623" s="15"/>
      <c r="ED1623" s="20"/>
      <c r="EE1623" s="15"/>
      <c r="EF1623" s="20"/>
      <c r="EG1623" s="15"/>
      <c r="EH1623" s="20"/>
      <c r="EI1623" s="15"/>
      <c r="EJ1623" s="20"/>
      <c r="EK1623" s="15"/>
      <c r="EL1623" s="20"/>
      <c r="EM1623" s="15"/>
      <c r="EN1623" s="20"/>
      <c r="EY1623" s="15"/>
      <c r="EZ1623" s="20"/>
      <c r="FC1623" s="15"/>
      <c r="FD1623" s="20"/>
      <c r="FE1623" s="15">
        <v>38</v>
      </c>
      <c r="FF1623" s="20" t="s">
        <v>129</v>
      </c>
      <c r="FG1623" s="15"/>
      <c r="FH1623" s="20"/>
      <c r="FI1623" s="15"/>
      <c r="FJ1623" s="20"/>
      <c r="FK1623" s="15"/>
      <c r="FL1623" s="20"/>
      <c r="FM1623" s="15"/>
      <c r="FN1623" s="20"/>
      <c r="FO1623" s="15"/>
      <c r="FP1623" s="20"/>
      <c r="FQ1623" s="15"/>
      <c r="FR1623" s="20"/>
      <c r="FS1623" s="15"/>
      <c r="FT1623" s="20"/>
      <c r="FU1623" s="15"/>
      <c r="FV1623" s="20"/>
      <c r="FW1623" s="15"/>
      <c r="FX1623" s="20"/>
      <c r="FY1623" s="15"/>
      <c r="FZ1623" s="20"/>
      <c r="GA1623" s="15"/>
      <c r="GB1623" s="20"/>
      <c r="GC1623" s="15"/>
      <c r="GD1623" s="20"/>
      <c r="GE1623" s="15"/>
      <c r="GF1623" s="20"/>
      <c r="GG1623" s="226"/>
    </row>
    <row r="1624" spans="1:189" ht="15" customHeight="1" x14ac:dyDescent="0.3">
      <c r="A1624" s="17" t="s">
        <v>2903</v>
      </c>
      <c r="B1624" s="17" t="s">
        <v>140</v>
      </c>
      <c r="C1624" s="17" t="s">
        <v>903</v>
      </c>
      <c r="D1624" s="17" t="s">
        <v>3367</v>
      </c>
      <c r="E1624" s="15" t="str">
        <f t="shared" si="323"/>
        <v>Ella Bullock</v>
      </c>
      <c r="F1624" s="17" t="s">
        <v>128</v>
      </c>
      <c r="G1624" s="17">
        <v>999923523</v>
      </c>
      <c r="H1624" s="15">
        <f t="shared" si="324"/>
        <v>38</v>
      </c>
      <c r="I1624" s="15"/>
      <c r="J1624" s="15"/>
      <c r="K1624" s="16"/>
      <c r="L1624" s="15"/>
      <c r="M1624" s="15"/>
      <c r="N1624" s="15"/>
      <c r="O1624" s="15">
        <f t="shared" si="330"/>
        <v>0</v>
      </c>
      <c r="P1624" s="15">
        <v>0</v>
      </c>
      <c r="Q1624" s="15">
        <f t="shared" si="331"/>
        <v>0</v>
      </c>
      <c r="R1624" s="15">
        <v>0</v>
      </c>
      <c r="S1624" s="15">
        <v>0</v>
      </c>
      <c r="T1624" s="15">
        <f t="shared" si="332"/>
        <v>0</v>
      </c>
      <c r="U1624" s="15">
        <f t="shared" si="333"/>
        <v>0</v>
      </c>
      <c r="V1624" s="15"/>
      <c r="W1624" s="15"/>
      <c r="X1624" s="15"/>
      <c r="Y1624" s="15"/>
      <c r="Z1624" s="16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>
        <f t="shared" si="325"/>
        <v>38</v>
      </c>
      <c r="CT1624" s="15">
        <f t="shared" si="326"/>
        <v>0</v>
      </c>
      <c r="CU1624" s="15">
        <f t="shared" si="327"/>
        <v>0</v>
      </c>
      <c r="CV1624" s="15">
        <f t="shared" si="328"/>
        <v>0</v>
      </c>
      <c r="CW1624" s="15"/>
      <c r="CX1624" s="15"/>
      <c r="CY1624" s="15">
        <f t="shared" si="329"/>
        <v>0</v>
      </c>
      <c r="CZ1624" s="15">
        <f>GG1624</f>
        <v>0</v>
      </c>
      <c r="DA1624" s="16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20"/>
      <c r="DY1624" s="15"/>
      <c r="DZ1624" s="20"/>
      <c r="EA1624" s="15"/>
      <c r="EB1624" s="20"/>
      <c r="EC1624" s="15"/>
      <c r="ED1624" s="20"/>
      <c r="EE1624" s="15"/>
      <c r="EF1624" s="20"/>
      <c r="EG1624" s="15"/>
      <c r="EH1624" s="20"/>
      <c r="EI1624" s="15"/>
      <c r="EJ1624" s="20"/>
      <c r="EK1624" s="15"/>
      <c r="EL1624" s="20"/>
      <c r="EM1624" s="15"/>
      <c r="EN1624" s="20"/>
      <c r="EY1624" s="15"/>
      <c r="EZ1624" s="20"/>
      <c r="FC1624" s="15"/>
      <c r="FD1624" s="20"/>
      <c r="FE1624" s="15">
        <v>38</v>
      </c>
      <c r="FF1624" s="20" t="s">
        <v>129</v>
      </c>
      <c r="FG1624" s="15"/>
      <c r="FH1624" s="20"/>
      <c r="FI1624" s="15"/>
      <c r="FJ1624" s="20"/>
      <c r="FK1624" s="15"/>
      <c r="FL1624" s="20"/>
      <c r="FM1624" s="15"/>
      <c r="FN1624" s="20"/>
      <c r="FO1624" s="15"/>
      <c r="FP1624" s="20"/>
      <c r="FQ1624" s="15"/>
      <c r="FR1624" s="20"/>
      <c r="FS1624" s="15"/>
      <c r="FT1624" s="20"/>
      <c r="FU1624" s="15"/>
      <c r="FV1624" s="20"/>
      <c r="FW1624" s="15"/>
      <c r="FX1624" s="20"/>
      <c r="FY1624" s="15"/>
      <c r="FZ1624" s="20"/>
      <c r="GA1624" s="15"/>
      <c r="GB1624" s="20"/>
      <c r="GC1624" s="15"/>
      <c r="GD1624" s="20"/>
      <c r="GE1624" s="15"/>
      <c r="GF1624" s="20"/>
      <c r="GG1624" s="226"/>
    </row>
    <row r="1625" spans="1:189" ht="15" customHeight="1" x14ac:dyDescent="0.3">
      <c r="A1625" s="17" t="s">
        <v>2903</v>
      </c>
      <c r="B1625" s="17" t="s">
        <v>126</v>
      </c>
      <c r="C1625" s="17" t="s">
        <v>2183</v>
      </c>
      <c r="D1625" s="17" t="s">
        <v>1223</v>
      </c>
      <c r="E1625" s="15" t="str">
        <f t="shared" si="323"/>
        <v>Kaylana Lee</v>
      </c>
      <c r="F1625" s="17" t="s">
        <v>128</v>
      </c>
      <c r="G1625" s="17">
        <v>999923535</v>
      </c>
      <c r="H1625" s="15">
        <f t="shared" si="324"/>
        <v>38</v>
      </c>
      <c r="I1625" s="15"/>
      <c r="J1625" s="15"/>
      <c r="K1625" s="16"/>
      <c r="L1625" s="15"/>
      <c r="M1625" s="15"/>
      <c r="N1625" s="15"/>
      <c r="O1625" s="15">
        <f t="shared" si="330"/>
        <v>0</v>
      </c>
      <c r="P1625" s="15">
        <v>0</v>
      </c>
      <c r="Q1625" s="15">
        <f t="shared" si="331"/>
        <v>0</v>
      </c>
      <c r="R1625" s="15">
        <v>0</v>
      </c>
      <c r="S1625" s="15">
        <v>0</v>
      </c>
      <c r="T1625" s="15">
        <f t="shared" si="332"/>
        <v>0</v>
      </c>
      <c r="U1625" s="15">
        <f t="shared" si="333"/>
        <v>0</v>
      </c>
      <c r="V1625" s="15"/>
      <c r="W1625" s="15"/>
      <c r="X1625" s="15"/>
      <c r="Y1625" s="15"/>
      <c r="Z1625" s="16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>
        <f t="shared" si="325"/>
        <v>38</v>
      </c>
      <c r="CT1625" s="15">
        <f t="shared" si="326"/>
        <v>0</v>
      </c>
      <c r="CU1625" s="15">
        <f t="shared" si="327"/>
        <v>0</v>
      </c>
      <c r="CV1625" s="15">
        <f t="shared" si="328"/>
        <v>0</v>
      </c>
      <c r="CW1625" s="15"/>
      <c r="CX1625" s="15"/>
      <c r="CY1625" s="15">
        <f t="shared" si="329"/>
        <v>0</v>
      </c>
      <c r="CZ1625" s="15">
        <f>GG1625</f>
        <v>0</v>
      </c>
      <c r="DA1625" s="16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20"/>
      <c r="DY1625" s="15"/>
      <c r="DZ1625" s="20"/>
      <c r="EA1625" s="15"/>
      <c r="EB1625" s="20"/>
      <c r="EC1625" s="15"/>
      <c r="ED1625" s="20"/>
      <c r="EE1625" s="15"/>
      <c r="EF1625" s="20"/>
      <c r="EG1625" s="15"/>
      <c r="EH1625" s="20"/>
      <c r="EI1625" s="15"/>
      <c r="EJ1625" s="20"/>
      <c r="EK1625" s="15"/>
      <c r="EL1625" s="20"/>
      <c r="EM1625" s="15"/>
      <c r="EN1625" s="20"/>
      <c r="EY1625" s="15"/>
      <c r="EZ1625" s="20"/>
      <c r="FC1625" s="15"/>
      <c r="FD1625" s="20"/>
      <c r="FE1625" s="15">
        <v>38</v>
      </c>
      <c r="FF1625" s="20" t="s">
        <v>129</v>
      </c>
      <c r="FG1625" s="15"/>
      <c r="FH1625" s="20"/>
      <c r="FI1625" s="15"/>
      <c r="FJ1625" s="20"/>
      <c r="FK1625" s="15"/>
      <c r="FL1625" s="20"/>
      <c r="FM1625" s="15"/>
      <c r="FN1625" s="20"/>
      <c r="FO1625" s="15"/>
      <c r="FP1625" s="20"/>
      <c r="FQ1625" s="15"/>
      <c r="FR1625" s="20"/>
      <c r="FS1625" s="15"/>
      <c r="FT1625" s="20"/>
      <c r="FU1625" s="15"/>
      <c r="FV1625" s="20"/>
      <c r="FW1625" s="15"/>
      <c r="FX1625" s="20"/>
      <c r="FY1625" s="15"/>
      <c r="FZ1625" s="20"/>
      <c r="GA1625" s="15"/>
      <c r="GB1625" s="20"/>
      <c r="GC1625" s="15"/>
      <c r="GD1625" s="20"/>
      <c r="GE1625" s="15"/>
      <c r="GF1625" s="20"/>
      <c r="GG1625" s="226"/>
    </row>
    <row r="1626" spans="1:189" ht="15" customHeight="1" x14ac:dyDescent="0.3">
      <c r="A1626" s="17" t="s">
        <v>2903</v>
      </c>
      <c r="B1626" s="17" t="s">
        <v>142</v>
      </c>
      <c r="C1626" s="17" t="s">
        <v>303</v>
      </c>
      <c r="D1626" s="17" t="s">
        <v>499</v>
      </c>
      <c r="E1626" s="15" t="str">
        <f t="shared" si="323"/>
        <v>Jessica Chen</v>
      </c>
      <c r="F1626" s="17" t="s">
        <v>128</v>
      </c>
      <c r="G1626" s="17">
        <v>999923541</v>
      </c>
      <c r="H1626" s="15">
        <f t="shared" si="324"/>
        <v>38</v>
      </c>
      <c r="I1626" s="15"/>
      <c r="J1626" s="15"/>
      <c r="K1626" s="16"/>
      <c r="L1626" s="15"/>
      <c r="M1626" s="15"/>
      <c r="N1626" s="15"/>
      <c r="O1626" s="15">
        <f t="shared" si="330"/>
        <v>0</v>
      </c>
      <c r="P1626" s="15">
        <v>0</v>
      </c>
      <c r="Q1626" s="15">
        <f t="shared" si="331"/>
        <v>0</v>
      </c>
      <c r="R1626" s="15">
        <v>0</v>
      </c>
      <c r="S1626" s="15">
        <v>0</v>
      </c>
      <c r="T1626" s="15">
        <f t="shared" si="332"/>
        <v>0</v>
      </c>
      <c r="U1626" s="15">
        <f t="shared" si="333"/>
        <v>0</v>
      </c>
      <c r="V1626" s="15"/>
      <c r="W1626" s="15"/>
      <c r="X1626" s="15"/>
      <c r="Y1626" s="15"/>
      <c r="Z1626" s="16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>
        <f t="shared" si="325"/>
        <v>38</v>
      </c>
      <c r="CT1626" s="15">
        <f t="shared" si="326"/>
        <v>0</v>
      </c>
      <c r="CU1626" s="15">
        <f t="shared" si="327"/>
        <v>0</v>
      </c>
      <c r="CV1626" s="15">
        <f t="shared" si="328"/>
        <v>0</v>
      </c>
      <c r="CW1626" s="15"/>
      <c r="CX1626" s="15"/>
      <c r="CY1626" s="15">
        <f t="shared" si="329"/>
        <v>0</v>
      </c>
      <c r="CZ1626" s="15">
        <f>GG1626</f>
        <v>0</v>
      </c>
      <c r="DA1626" s="16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20"/>
      <c r="DY1626" s="15"/>
      <c r="DZ1626" s="20"/>
      <c r="EA1626" s="15"/>
      <c r="EB1626" s="20"/>
      <c r="EC1626" s="15"/>
      <c r="ED1626" s="20"/>
      <c r="EE1626" s="15"/>
      <c r="EF1626" s="20"/>
      <c r="EG1626" s="15"/>
      <c r="EH1626" s="20"/>
      <c r="EI1626" s="15"/>
      <c r="EJ1626" s="20"/>
      <c r="EK1626" s="15"/>
      <c r="EL1626" s="20"/>
      <c r="EM1626" s="15"/>
      <c r="EN1626" s="20"/>
      <c r="EY1626" s="15"/>
      <c r="EZ1626" s="20"/>
      <c r="FC1626" s="15"/>
      <c r="FD1626" s="20"/>
      <c r="FE1626" s="15">
        <v>38</v>
      </c>
      <c r="FF1626" s="20" t="s">
        <v>129</v>
      </c>
      <c r="FG1626" s="15"/>
      <c r="FH1626" s="20"/>
      <c r="FI1626" s="15"/>
      <c r="FJ1626" s="20"/>
      <c r="FK1626" s="15"/>
      <c r="FL1626" s="20"/>
      <c r="FM1626" s="15"/>
      <c r="FN1626" s="20"/>
      <c r="FO1626" s="15"/>
      <c r="FP1626" s="20"/>
      <c r="FQ1626" s="15"/>
      <c r="FR1626" s="20"/>
      <c r="FS1626" s="15"/>
      <c r="FT1626" s="20"/>
      <c r="FU1626" s="15"/>
      <c r="FV1626" s="20"/>
      <c r="FW1626" s="15"/>
      <c r="FX1626" s="20"/>
      <c r="FY1626" s="15"/>
      <c r="FZ1626" s="20"/>
      <c r="GA1626" s="15"/>
      <c r="GB1626" s="20"/>
      <c r="GC1626" s="15"/>
      <c r="GD1626" s="20"/>
      <c r="GE1626" s="15"/>
      <c r="GF1626" s="20"/>
      <c r="GG1626" s="226"/>
    </row>
    <row r="1627" spans="1:189" ht="15" customHeight="1" x14ac:dyDescent="0.3">
      <c r="A1627" s="17" t="s">
        <v>2903</v>
      </c>
      <c r="B1627" s="17" t="s">
        <v>140</v>
      </c>
      <c r="C1627" s="17" t="s">
        <v>3285</v>
      </c>
      <c r="D1627" s="17" t="s">
        <v>754</v>
      </c>
      <c r="E1627" s="15" t="str">
        <f t="shared" si="323"/>
        <v>Jeryl Lewis</v>
      </c>
      <c r="F1627" s="17" t="s">
        <v>135</v>
      </c>
      <c r="G1627" s="17">
        <v>999923544</v>
      </c>
      <c r="H1627" s="15">
        <f t="shared" si="324"/>
        <v>42</v>
      </c>
      <c r="I1627" s="15"/>
      <c r="J1627" s="15"/>
      <c r="K1627" s="16"/>
      <c r="L1627" s="15"/>
      <c r="M1627" s="15"/>
      <c r="N1627" s="15"/>
      <c r="O1627" s="15">
        <f t="shared" si="330"/>
        <v>0</v>
      </c>
      <c r="P1627" s="15">
        <v>0</v>
      </c>
      <c r="Q1627" s="15">
        <f t="shared" si="331"/>
        <v>0</v>
      </c>
      <c r="R1627" s="15">
        <v>0</v>
      </c>
      <c r="S1627" s="15">
        <v>0</v>
      </c>
      <c r="T1627" s="15">
        <f t="shared" si="332"/>
        <v>0</v>
      </c>
      <c r="U1627" s="15">
        <f t="shared" si="333"/>
        <v>0</v>
      </c>
      <c r="V1627" s="15"/>
      <c r="W1627" s="15"/>
      <c r="X1627" s="15"/>
      <c r="Y1627" s="15"/>
      <c r="Z1627" s="16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>
        <f t="shared" si="325"/>
        <v>42</v>
      </c>
      <c r="CT1627" s="15">
        <f t="shared" si="326"/>
        <v>0</v>
      </c>
      <c r="CU1627" s="15">
        <f t="shared" si="327"/>
        <v>0</v>
      </c>
      <c r="CV1627" s="15">
        <f t="shared" si="328"/>
        <v>0</v>
      </c>
      <c r="CW1627" s="15"/>
      <c r="CX1627" s="15"/>
      <c r="CY1627" s="15">
        <f t="shared" si="329"/>
        <v>0</v>
      </c>
      <c r="CZ1627" s="15">
        <f>GG1627</f>
        <v>0</v>
      </c>
      <c r="DA1627" s="16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20"/>
      <c r="DY1627" s="15"/>
      <c r="DZ1627" s="20"/>
      <c r="EA1627" s="15"/>
      <c r="EB1627" s="20"/>
      <c r="EC1627" s="15"/>
      <c r="ED1627" s="20"/>
      <c r="EE1627" s="15"/>
      <c r="EF1627" s="20"/>
      <c r="EG1627" s="15"/>
      <c r="EH1627" s="20"/>
      <c r="EI1627" s="15"/>
      <c r="EJ1627" s="20"/>
      <c r="EK1627" s="15"/>
      <c r="EL1627" s="20"/>
      <c r="EM1627" s="15"/>
      <c r="EN1627" s="20"/>
      <c r="EY1627" s="15"/>
      <c r="EZ1627" s="20"/>
      <c r="FC1627" s="15"/>
      <c r="FD1627" s="20"/>
      <c r="FE1627" s="15">
        <v>42</v>
      </c>
      <c r="FF1627" s="20">
        <v>8</v>
      </c>
      <c r="FG1627" s="15"/>
      <c r="FH1627" s="20"/>
      <c r="FI1627" s="15"/>
      <c r="FJ1627" s="20"/>
      <c r="FK1627" s="15"/>
      <c r="FL1627" s="20"/>
      <c r="FM1627" s="15"/>
      <c r="FN1627" s="20"/>
      <c r="FO1627" s="15"/>
      <c r="FP1627" s="20"/>
      <c r="FQ1627" s="15"/>
      <c r="FR1627" s="20"/>
      <c r="FS1627" s="15"/>
      <c r="FT1627" s="20"/>
      <c r="FU1627" s="15"/>
      <c r="FV1627" s="20"/>
      <c r="FW1627" s="15"/>
      <c r="FX1627" s="20"/>
      <c r="FY1627" s="15"/>
      <c r="FZ1627" s="20"/>
      <c r="GA1627" s="15"/>
      <c r="GB1627" s="20"/>
      <c r="GC1627" s="15"/>
      <c r="GD1627" s="20"/>
      <c r="GE1627" s="15"/>
      <c r="GF1627" s="20"/>
      <c r="GG1627" s="226"/>
    </row>
    <row r="1628" spans="1:189" ht="15" customHeight="1" x14ac:dyDescent="0.3">
      <c r="A1628" s="17" t="s">
        <v>2903</v>
      </c>
      <c r="B1628" s="17" t="s">
        <v>126</v>
      </c>
      <c r="C1628" s="17" t="s">
        <v>472</v>
      </c>
      <c r="D1628" s="17" t="s">
        <v>2012</v>
      </c>
      <c r="E1628" s="15" t="str">
        <f t="shared" si="323"/>
        <v>Justin Dao</v>
      </c>
      <c r="F1628" s="17" t="s">
        <v>135</v>
      </c>
      <c r="G1628" s="17">
        <v>999923545</v>
      </c>
      <c r="H1628" s="15">
        <f t="shared" si="324"/>
        <v>29</v>
      </c>
      <c r="I1628" s="15"/>
      <c r="J1628" s="15"/>
      <c r="K1628" s="16"/>
      <c r="L1628" s="15"/>
      <c r="M1628" s="15"/>
      <c r="N1628" s="15"/>
      <c r="O1628" s="15">
        <f t="shared" si="330"/>
        <v>0</v>
      </c>
      <c r="P1628" s="15">
        <v>0</v>
      </c>
      <c r="Q1628" s="15">
        <f t="shared" si="331"/>
        <v>0</v>
      </c>
      <c r="R1628" s="15">
        <v>0</v>
      </c>
      <c r="S1628" s="15">
        <v>0</v>
      </c>
      <c r="T1628" s="15">
        <f t="shared" si="332"/>
        <v>0</v>
      </c>
      <c r="U1628" s="15">
        <f t="shared" si="333"/>
        <v>0</v>
      </c>
      <c r="V1628" s="15"/>
      <c r="W1628" s="15"/>
      <c r="X1628" s="15"/>
      <c r="Y1628" s="15"/>
      <c r="Z1628" s="16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>
        <f t="shared" si="325"/>
        <v>29</v>
      </c>
      <c r="CT1628" s="15">
        <f t="shared" si="326"/>
        <v>0</v>
      </c>
      <c r="CU1628" s="15">
        <f t="shared" si="327"/>
        <v>0</v>
      </c>
      <c r="CV1628" s="15">
        <f t="shared" si="328"/>
        <v>0</v>
      </c>
      <c r="CW1628" s="15"/>
      <c r="CX1628" s="15"/>
      <c r="CY1628" s="15">
        <f t="shared" si="329"/>
        <v>0</v>
      </c>
      <c r="CZ1628" s="15">
        <f>GG1628</f>
        <v>0</v>
      </c>
      <c r="DA1628" s="16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20"/>
      <c r="DY1628" s="15"/>
      <c r="DZ1628" s="20"/>
      <c r="EA1628" s="15"/>
      <c r="EB1628" s="20"/>
      <c r="EC1628" s="15"/>
      <c r="ED1628" s="20"/>
      <c r="EE1628" s="15"/>
      <c r="EF1628" s="20"/>
      <c r="EG1628" s="15"/>
      <c r="EH1628" s="20"/>
      <c r="EI1628" s="15"/>
      <c r="EJ1628" s="20"/>
      <c r="EK1628" s="15"/>
      <c r="EL1628" s="20"/>
      <c r="EM1628" s="15"/>
      <c r="EN1628" s="20"/>
      <c r="EY1628" s="15"/>
      <c r="EZ1628" s="20"/>
      <c r="FC1628" s="15"/>
      <c r="FD1628" s="20"/>
      <c r="FE1628" s="15">
        <v>29</v>
      </c>
      <c r="FF1628" s="20" t="s">
        <v>168</v>
      </c>
      <c r="FG1628" s="15"/>
      <c r="FH1628" s="20"/>
      <c r="FI1628" s="15"/>
      <c r="FJ1628" s="20"/>
      <c r="FK1628" s="15"/>
      <c r="FL1628" s="20"/>
      <c r="FM1628" s="15"/>
      <c r="FN1628" s="20"/>
      <c r="FO1628" s="15"/>
      <c r="FP1628" s="20"/>
      <c r="FQ1628" s="15"/>
      <c r="FR1628" s="20"/>
      <c r="FS1628" s="15"/>
      <c r="FT1628" s="20"/>
      <c r="FU1628" s="15"/>
      <c r="FV1628" s="20"/>
      <c r="FW1628" s="15"/>
      <c r="FX1628" s="20"/>
      <c r="FY1628" s="15"/>
      <c r="FZ1628" s="20"/>
      <c r="GA1628" s="15"/>
      <c r="GB1628" s="20"/>
      <c r="GC1628" s="15"/>
      <c r="GD1628" s="20"/>
      <c r="GE1628" s="15"/>
      <c r="GF1628" s="20"/>
      <c r="GG1628" s="226"/>
    </row>
    <row r="1629" spans="1:189" ht="15" customHeight="1" x14ac:dyDescent="0.3">
      <c r="A1629" s="17" t="s">
        <v>133</v>
      </c>
      <c r="B1629" s="15" t="s">
        <v>138</v>
      </c>
      <c r="C1629" s="15" t="s">
        <v>2082</v>
      </c>
      <c r="D1629" s="15" t="s">
        <v>1563</v>
      </c>
      <c r="E1629" s="15" t="str">
        <f t="shared" si="323"/>
        <v>Noemi Perez</v>
      </c>
      <c r="F1629" s="17" t="s">
        <v>128</v>
      </c>
      <c r="G1629" s="15">
        <v>999923549</v>
      </c>
      <c r="H1629" s="15">
        <f t="shared" si="324"/>
        <v>25.5</v>
      </c>
      <c r="I1629" s="15"/>
      <c r="J1629" s="17">
        <f>(O1629+P1629+R1629+S1629+T1629+U1629)/2</f>
        <v>25.5</v>
      </c>
      <c r="K1629" s="16"/>
      <c r="L1629" s="15"/>
      <c r="M1629" s="15"/>
      <c r="N1629" s="15"/>
      <c r="O1629" s="15">
        <f t="shared" si="330"/>
        <v>0</v>
      </c>
      <c r="P1629" s="15">
        <v>0</v>
      </c>
      <c r="Q1629" s="15">
        <f t="shared" si="331"/>
        <v>0</v>
      </c>
      <c r="R1629" s="15">
        <v>0</v>
      </c>
      <c r="S1629" s="15">
        <v>0</v>
      </c>
      <c r="T1629" s="15">
        <f t="shared" si="332"/>
        <v>51</v>
      </c>
      <c r="U1629" s="15">
        <f t="shared" si="333"/>
        <v>0</v>
      </c>
      <c r="V1629" s="15"/>
      <c r="W1629" s="15"/>
      <c r="X1629" s="15"/>
      <c r="Y1629" s="15"/>
      <c r="Z1629" s="16"/>
      <c r="AA1629" s="15"/>
      <c r="AB1629" s="24"/>
      <c r="AC1629" s="15"/>
      <c r="AD1629" s="15"/>
      <c r="AE1629" s="15"/>
      <c r="AF1629" s="15"/>
      <c r="AG1629" s="15"/>
      <c r="AH1629" s="24"/>
      <c r="AI1629" s="15"/>
      <c r="AJ1629" s="15"/>
      <c r="AK1629" s="15"/>
      <c r="AL1629" s="15"/>
      <c r="AM1629" s="15"/>
      <c r="AN1629" s="24"/>
      <c r="AO1629" s="15"/>
      <c r="AP1629" s="24"/>
      <c r="AQ1629" s="15"/>
      <c r="AR1629" s="24"/>
      <c r="AS1629" s="15"/>
      <c r="AT1629" s="24"/>
      <c r="AU1629" s="15"/>
      <c r="AV1629" s="24"/>
      <c r="AW1629" s="15"/>
      <c r="AX1629" s="24"/>
      <c r="AY1629" s="15"/>
      <c r="AZ1629" s="15"/>
      <c r="BA1629" s="15"/>
      <c r="BB1629" s="15"/>
      <c r="BC1629" s="15"/>
      <c r="BD1629" s="15"/>
      <c r="BE1629" s="15"/>
      <c r="BF1629" s="24"/>
      <c r="BG1629" s="15"/>
      <c r="BH1629" s="24"/>
      <c r="BI1629" s="15"/>
      <c r="BJ1629" s="24"/>
      <c r="BK1629" s="15"/>
      <c r="BL1629" s="24"/>
      <c r="BM1629" s="15"/>
      <c r="BN1629" s="24"/>
      <c r="BO1629" s="15"/>
      <c r="BP1629" s="24"/>
      <c r="BQ1629" s="15"/>
      <c r="BR1629" s="24"/>
      <c r="BS1629" s="15"/>
      <c r="BT1629" s="24"/>
      <c r="BU1629" s="15"/>
      <c r="BV1629" s="24"/>
      <c r="BW1629" s="15"/>
      <c r="BX1629" s="24"/>
      <c r="BY1629" s="15"/>
      <c r="BZ1629" s="24"/>
      <c r="CA1629" s="15"/>
      <c r="CB1629" s="24"/>
      <c r="CC1629" s="15"/>
      <c r="CD1629" s="24"/>
      <c r="CE1629" s="15"/>
      <c r="CF1629" s="24"/>
      <c r="CG1629" s="15"/>
      <c r="CH1629" s="25"/>
      <c r="CI1629" s="15"/>
      <c r="CJ1629" s="25"/>
      <c r="CK1629" s="15"/>
      <c r="CL1629" s="25"/>
      <c r="CM1629" s="15"/>
      <c r="CN1629" s="25"/>
      <c r="CO1629" s="15"/>
      <c r="CP1629" s="25"/>
      <c r="CQ1629" s="15"/>
      <c r="CR1629" s="25"/>
      <c r="CS1629" s="15">
        <f t="shared" si="325"/>
        <v>0</v>
      </c>
      <c r="CT1629" s="15">
        <f t="shared" si="326"/>
        <v>0</v>
      </c>
      <c r="CU1629" s="15">
        <f t="shared" si="327"/>
        <v>0</v>
      </c>
      <c r="CV1629" s="15">
        <f t="shared" si="328"/>
        <v>0</v>
      </c>
      <c r="CW1629" s="15"/>
      <c r="CX1629" s="15"/>
      <c r="CY1629" s="15">
        <f t="shared" si="329"/>
        <v>0</v>
      </c>
      <c r="CZ1629" s="15">
        <f>GG1629</f>
        <v>0</v>
      </c>
      <c r="DA1629" s="19"/>
      <c r="DB1629" s="17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7"/>
      <c r="DQ1629" s="15"/>
      <c r="DR1629" s="15"/>
      <c r="DS1629" s="15"/>
      <c r="DT1629" s="15"/>
      <c r="DU1629" s="15"/>
      <c r="DV1629" s="15"/>
      <c r="DW1629" s="15">
        <v>79</v>
      </c>
      <c r="DX1629" s="20">
        <v>4</v>
      </c>
      <c r="DY1629" s="15"/>
      <c r="DZ1629" s="20"/>
      <c r="EA1629" s="15"/>
      <c r="EB1629" s="20"/>
      <c r="EC1629" s="15">
        <v>51</v>
      </c>
      <c r="ED1629" s="20" t="s">
        <v>129</v>
      </c>
      <c r="EE1629" s="15"/>
      <c r="EF1629" s="20"/>
      <c r="EG1629" s="15"/>
      <c r="EH1629" s="20"/>
      <c r="EI1629" s="15"/>
      <c r="EJ1629" s="20"/>
      <c r="EK1629" s="15"/>
      <c r="EL1629" s="20"/>
      <c r="EM1629" s="15"/>
      <c r="EN1629" s="20"/>
      <c r="EY1629" s="15"/>
      <c r="EZ1629" s="20"/>
      <c r="FC1629" s="15"/>
      <c r="FD1629" s="20"/>
      <c r="FE1629" s="15"/>
      <c r="FF1629" s="20"/>
      <c r="FG1629" s="15"/>
      <c r="FH1629" s="20"/>
      <c r="FI1629" s="15"/>
      <c r="FJ1629" s="20"/>
      <c r="FK1629" s="15"/>
      <c r="FL1629" s="20"/>
      <c r="FM1629" s="15"/>
      <c r="FN1629" s="20"/>
      <c r="FO1629" s="15"/>
      <c r="FP1629" s="20"/>
      <c r="FQ1629" s="15"/>
      <c r="FR1629" s="20"/>
      <c r="FS1629" s="15"/>
      <c r="FT1629" s="20"/>
      <c r="FU1629" s="15"/>
      <c r="FV1629" s="20"/>
      <c r="FW1629" s="15"/>
      <c r="FX1629" s="20"/>
      <c r="FY1629" s="15"/>
      <c r="FZ1629" s="20"/>
      <c r="GA1629" s="15"/>
      <c r="GB1629" s="20"/>
      <c r="GC1629" s="15"/>
      <c r="GD1629" s="20"/>
      <c r="GE1629" s="15"/>
      <c r="GF1629" s="20"/>
      <c r="GG1629" s="226"/>
    </row>
    <row r="1630" spans="1:189" ht="15" customHeight="1" x14ac:dyDescent="0.3">
      <c r="A1630" s="15" t="s">
        <v>133</v>
      </c>
      <c r="B1630" s="15" t="s">
        <v>138</v>
      </c>
      <c r="C1630" s="15" t="s">
        <v>838</v>
      </c>
      <c r="D1630" s="15" t="s">
        <v>1439</v>
      </c>
      <c r="E1630" s="15" t="str">
        <f t="shared" si="323"/>
        <v>Alexis Moua</v>
      </c>
      <c r="F1630" s="15" t="s">
        <v>128</v>
      </c>
      <c r="G1630" s="15">
        <v>999923555</v>
      </c>
      <c r="H1630" s="15">
        <f t="shared" si="324"/>
        <v>72</v>
      </c>
      <c r="I1630" s="15"/>
      <c r="J1630" s="15"/>
      <c r="K1630" s="16"/>
      <c r="L1630" s="15"/>
      <c r="M1630" s="15"/>
      <c r="N1630" s="15"/>
      <c r="O1630" s="15">
        <f t="shared" si="330"/>
        <v>0</v>
      </c>
      <c r="P1630" s="15">
        <v>0</v>
      </c>
      <c r="Q1630" s="15">
        <f t="shared" si="331"/>
        <v>1</v>
      </c>
      <c r="R1630" s="15">
        <v>0</v>
      </c>
      <c r="S1630" s="15">
        <v>0</v>
      </c>
      <c r="T1630" s="15">
        <f t="shared" si="332"/>
        <v>72</v>
      </c>
      <c r="U1630" s="15">
        <f t="shared" si="333"/>
        <v>0</v>
      </c>
      <c r="V1630" s="15"/>
      <c r="W1630" s="15"/>
      <c r="X1630" s="15"/>
      <c r="Y1630" s="15"/>
      <c r="Z1630" s="16"/>
      <c r="AA1630" s="15"/>
      <c r="AB1630" s="15"/>
      <c r="AC1630" s="15"/>
      <c r="AD1630" s="15"/>
      <c r="AE1630" s="15"/>
      <c r="AF1630" s="24"/>
      <c r="AG1630" s="15"/>
      <c r="AH1630" s="24"/>
      <c r="AI1630" s="15"/>
      <c r="AJ1630" s="24"/>
      <c r="AK1630" s="15"/>
      <c r="AL1630" s="24"/>
      <c r="AM1630" s="15"/>
      <c r="AN1630" s="24"/>
      <c r="AO1630" s="15"/>
      <c r="AP1630" s="24"/>
      <c r="AQ1630" s="15"/>
      <c r="AR1630" s="24"/>
      <c r="AS1630" s="15"/>
      <c r="AT1630" s="24"/>
      <c r="AU1630" s="15"/>
      <c r="AV1630" s="24"/>
      <c r="AW1630" s="15"/>
      <c r="AX1630" s="24"/>
      <c r="AY1630" s="15"/>
      <c r="AZ1630" s="15"/>
      <c r="BA1630" s="15"/>
      <c r="BB1630" s="24"/>
      <c r="BC1630" s="15"/>
      <c r="BD1630" s="24"/>
      <c r="BE1630" s="15"/>
      <c r="BF1630" s="24"/>
      <c r="BG1630" s="15"/>
      <c r="BH1630" s="24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24"/>
      <c r="CQ1630" s="15"/>
      <c r="CR1630" s="24"/>
      <c r="CS1630" s="15">
        <f t="shared" si="325"/>
        <v>0</v>
      </c>
      <c r="CT1630" s="15">
        <f t="shared" si="326"/>
        <v>0</v>
      </c>
      <c r="CU1630" s="15">
        <f t="shared" si="327"/>
        <v>0</v>
      </c>
      <c r="CV1630" s="15">
        <f t="shared" si="328"/>
        <v>0</v>
      </c>
      <c r="CW1630" s="15"/>
      <c r="CX1630" s="15"/>
      <c r="CY1630" s="15">
        <f t="shared" si="329"/>
        <v>0</v>
      </c>
      <c r="CZ1630" s="15">
        <f>GG1630</f>
        <v>0</v>
      </c>
      <c r="DA1630" s="20"/>
      <c r="DB1630" s="17"/>
      <c r="DC1630" s="15"/>
      <c r="DD1630" s="15"/>
      <c r="DE1630" s="15"/>
      <c r="DF1630" s="15"/>
      <c r="DG1630" s="15"/>
      <c r="DH1630" s="15"/>
      <c r="DI1630" s="15"/>
      <c r="DJ1630" s="15">
        <v>60</v>
      </c>
      <c r="DK1630" s="15"/>
      <c r="DL1630" s="15"/>
      <c r="DM1630" s="15"/>
      <c r="DN1630" s="15"/>
      <c r="DO1630" s="15"/>
      <c r="DP1630" s="17"/>
      <c r="DQ1630" s="15"/>
      <c r="DR1630" s="15"/>
      <c r="DS1630" s="15"/>
      <c r="DT1630" s="15"/>
      <c r="DU1630" s="15"/>
      <c r="DV1630" s="15"/>
      <c r="DW1630" s="15"/>
      <c r="DX1630" s="20"/>
      <c r="DY1630" s="15"/>
      <c r="DZ1630" s="20"/>
      <c r="EA1630" s="15"/>
      <c r="EB1630" s="20"/>
      <c r="EC1630" s="15">
        <v>72</v>
      </c>
      <c r="ED1630" s="20">
        <v>7</v>
      </c>
      <c r="EE1630" s="15"/>
      <c r="EF1630" s="20"/>
      <c r="EG1630" s="15"/>
      <c r="EH1630" s="20"/>
      <c r="EI1630" s="15"/>
      <c r="EJ1630" s="20"/>
      <c r="EK1630" s="15"/>
      <c r="EL1630" s="20"/>
      <c r="EM1630" s="15"/>
      <c r="EN1630" s="20"/>
      <c r="EY1630" s="15"/>
      <c r="EZ1630" s="20"/>
      <c r="FC1630" s="15"/>
      <c r="FD1630" s="20"/>
      <c r="FE1630" s="15"/>
      <c r="FF1630" s="20"/>
      <c r="FG1630" s="15"/>
      <c r="FH1630" s="20"/>
      <c r="FI1630" s="15"/>
      <c r="FJ1630" s="20"/>
      <c r="FK1630" s="15"/>
      <c r="FL1630" s="20"/>
      <c r="FM1630" s="15"/>
      <c r="FN1630" s="20"/>
      <c r="FO1630" s="15"/>
      <c r="FP1630" s="20"/>
      <c r="FQ1630" s="15"/>
      <c r="FR1630" s="20"/>
      <c r="FS1630" s="15"/>
      <c r="FT1630" s="20"/>
      <c r="FU1630" s="15"/>
      <c r="FV1630" s="20"/>
      <c r="FW1630" s="15"/>
      <c r="FX1630" s="20"/>
      <c r="FY1630" s="15"/>
      <c r="FZ1630" s="20"/>
      <c r="GA1630" s="15"/>
      <c r="GB1630" s="20"/>
      <c r="GC1630" s="15"/>
      <c r="GD1630" s="20"/>
      <c r="GE1630" s="15"/>
      <c r="GF1630" s="20"/>
      <c r="GG1630" s="226"/>
    </row>
    <row r="1631" spans="1:189" ht="15" customHeight="1" x14ac:dyDescent="0.3">
      <c r="A1631" s="15" t="s">
        <v>146</v>
      </c>
      <c r="B1631" s="15" t="s">
        <v>138</v>
      </c>
      <c r="C1631" s="15" t="s">
        <v>3716</v>
      </c>
      <c r="D1631" s="15" t="s">
        <v>3717</v>
      </c>
      <c r="E1631" s="15" t="str">
        <f t="shared" si="323"/>
        <v>George T  Shumaker</v>
      </c>
      <c r="F1631" s="15" t="s">
        <v>135</v>
      </c>
      <c r="G1631" s="15">
        <v>999923558</v>
      </c>
      <c r="H1631" s="15">
        <f t="shared" si="324"/>
        <v>45</v>
      </c>
      <c r="I1631" s="15"/>
      <c r="J1631" s="15"/>
      <c r="K1631" s="16"/>
      <c r="L1631" s="15"/>
      <c r="M1631" s="15"/>
      <c r="N1631" s="15"/>
      <c r="O1631" s="15">
        <f t="shared" si="330"/>
        <v>0</v>
      </c>
      <c r="P1631" s="15">
        <v>0</v>
      </c>
      <c r="Q1631" s="15">
        <f t="shared" si="331"/>
        <v>0</v>
      </c>
      <c r="R1631" s="15">
        <v>0</v>
      </c>
      <c r="S1631" s="15">
        <v>0</v>
      </c>
      <c r="T1631" s="15">
        <f t="shared" si="332"/>
        <v>0</v>
      </c>
      <c r="U1631" s="15">
        <f t="shared" si="333"/>
        <v>0</v>
      </c>
      <c r="V1631" s="15"/>
      <c r="W1631" s="15"/>
      <c r="X1631" s="15"/>
      <c r="Y1631" s="15"/>
      <c r="Z1631" s="16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>
        <f t="shared" si="325"/>
        <v>0</v>
      </c>
      <c r="CT1631" s="15">
        <f t="shared" si="326"/>
        <v>45</v>
      </c>
      <c r="CU1631" s="15">
        <f t="shared" si="327"/>
        <v>1</v>
      </c>
      <c r="CV1631" s="15">
        <f t="shared" si="328"/>
        <v>0</v>
      </c>
      <c r="CW1631" s="15"/>
      <c r="CX1631" s="15"/>
      <c r="CY1631" s="15">
        <f t="shared" si="329"/>
        <v>0</v>
      </c>
      <c r="CZ1631" s="15">
        <f>GG1631</f>
        <v>0</v>
      </c>
      <c r="DA1631" s="16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20"/>
      <c r="DY1631" s="15"/>
      <c r="DZ1631" s="20"/>
      <c r="EA1631" s="15"/>
      <c r="EB1631" s="20"/>
      <c r="EC1631" s="15"/>
      <c r="ED1631" s="20"/>
      <c r="EE1631" s="15"/>
      <c r="EF1631" s="20"/>
      <c r="EG1631" s="15"/>
      <c r="EH1631" s="20"/>
      <c r="EI1631" s="15"/>
      <c r="EJ1631" s="20"/>
      <c r="EK1631" s="15"/>
      <c r="EL1631" s="20"/>
      <c r="EM1631" s="15"/>
      <c r="EN1631" s="20"/>
      <c r="EY1631" s="15"/>
      <c r="EZ1631" s="20"/>
      <c r="FC1631" s="15"/>
      <c r="FD1631" s="20"/>
      <c r="FE1631" s="15"/>
      <c r="FF1631" s="20"/>
      <c r="FG1631" s="15"/>
      <c r="FH1631" s="20"/>
      <c r="FI1631" s="15"/>
      <c r="FJ1631" s="20"/>
      <c r="FK1631" s="15"/>
      <c r="FL1631" s="20"/>
      <c r="FM1631" s="15"/>
      <c r="FN1631" s="20"/>
      <c r="FO1631" s="15"/>
      <c r="FP1631" s="20"/>
      <c r="FQ1631" s="15"/>
      <c r="FR1631" s="20"/>
      <c r="FS1631" s="15"/>
      <c r="FT1631" s="20"/>
      <c r="FU1631" s="15"/>
      <c r="FV1631" s="20"/>
      <c r="FW1631" s="15">
        <v>45</v>
      </c>
      <c r="FX1631" s="20">
        <v>2</v>
      </c>
      <c r="FY1631" s="15"/>
      <c r="FZ1631" s="20"/>
      <c r="GA1631" s="15"/>
      <c r="GB1631" s="20"/>
      <c r="GC1631" s="15"/>
      <c r="GD1631" s="20"/>
      <c r="GE1631" s="15"/>
      <c r="GF1631" s="20"/>
      <c r="GG1631" s="226"/>
    </row>
    <row r="1632" spans="1:189" ht="15" customHeight="1" x14ac:dyDescent="0.3">
      <c r="A1632" s="15" t="s">
        <v>130</v>
      </c>
      <c r="B1632" s="15" t="s">
        <v>138</v>
      </c>
      <c r="C1632" s="15" t="s">
        <v>3574</v>
      </c>
      <c r="D1632" s="15" t="s">
        <v>3713</v>
      </c>
      <c r="E1632" s="15" t="str">
        <f t="shared" si="323"/>
        <v>Chevelle Larrabee</v>
      </c>
      <c r="F1632" s="15" t="s">
        <v>128</v>
      </c>
      <c r="G1632" s="15">
        <v>999923560</v>
      </c>
      <c r="H1632" s="15">
        <f t="shared" si="324"/>
        <v>60</v>
      </c>
      <c r="I1632" s="15"/>
      <c r="J1632" s="15"/>
      <c r="K1632" s="16"/>
      <c r="L1632" s="15"/>
      <c r="M1632" s="15"/>
      <c r="N1632" s="15"/>
      <c r="O1632" s="15">
        <f t="shared" si="330"/>
        <v>0</v>
      </c>
      <c r="P1632" s="15">
        <v>0</v>
      </c>
      <c r="Q1632" s="15">
        <f t="shared" si="331"/>
        <v>0</v>
      </c>
      <c r="R1632" s="15">
        <v>0</v>
      </c>
      <c r="S1632" s="15">
        <v>0</v>
      </c>
      <c r="T1632" s="15">
        <f t="shared" si="332"/>
        <v>0</v>
      </c>
      <c r="U1632" s="15">
        <f t="shared" si="333"/>
        <v>0</v>
      </c>
      <c r="V1632" s="15"/>
      <c r="W1632" s="15"/>
      <c r="X1632" s="15"/>
      <c r="Y1632" s="15"/>
      <c r="Z1632" s="16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>
        <f t="shared" si="325"/>
        <v>0</v>
      </c>
      <c r="CT1632" s="15">
        <f t="shared" si="326"/>
        <v>60</v>
      </c>
      <c r="CU1632" s="15">
        <f t="shared" si="327"/>
        <v>1</v>
      </c>
      <c r="CV1632" s="15">
        <f t="shared" si="328"/>
        <v>0</v>
      </c>
      <c r="CW1632" s="15"/>
      <c r="CX1632" s="15"/>
      <c r="CY1632" s="15">
        <f t="shared" si="329"/>
        <v>0</v>
      </c>
      <c r="CZ1632" s="15">
        <f>GG1632</f>
        <v>0</v>
      </c>
      <c r="DA1632" s="16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20"/>
      <c r="DY1632" s="15"/>
      <c r="DZ1632" s="20"/>
      <c r="EA1632" s="15"/>
      <c r="EB1632" s="20"/>
      <c r="EC1632" s="15"/>
      <c r="ED1632" s="20"/>
      <c r="EE1632" s="15"/>
      <c r="EF1632" s="20"/>
      <c r="EG1632" s="15"/>
      <c r="EH1632" s="20"/>
      <c r="EI1632" s="15"/>
      <c r="EJ1632" s="20"/>
      <c r="EK1632" s="15"/>
      <c r="EL1632" s="20"/>
      <c r="EM1632" s="15"/>
      <c r="EN1632" s="20"/>
      <c r="EY1632" s="15"/>
      <c r="EZ1632" s="20"/>
      <c r="FC1632" s="15"/>
      <c r="FD1632" s="20"/>
      <c r="FE1632" s="15"/>
      <c r="FF1632" s="20"/>
      <c r="FG1632" s="15"/>
      <c r="FH1632" s="20"/>
      <c r="FI1632" s="15"/>
      <c r="FJ1632" s="20"/>
      <c r="FK1632" s="15"/>
      <c r="FL1632" s="20"/>
      <c r="FM1632" s="15"/>
      <c r="FN1632" s="20"/>
      <c r="FO1632" s="15"/>
      <c r="FP1632" s="20"/>
      <c r="FQ1632" s="15"/>
      <c r="FR1632" s="20"/>
      <c r="FS1632" s="15"/>
      <c r="FT1632" s="20"/>
      <c r="FU1632" s="15"/>
      <c r="FV1632" s="20"/>
      <c r="FW1632" s="15">
        <v>60</v>
      </c>
      <c r="FX1632" s="20">
        <v>1</v>
      </c>
      <c r="FY1632" s="15"/>
      <c r="FZ1632" s="20"/>
      <c r="GA1632" s="15"/>
      <c r="GB1632" s="20"/>
      <c r="GC1632" s="15"/>
      <c r="GD1632" s="20"/>
      <c r="GE1632" s="15"/>
      <c r="GF1632" s="20"/>
      <c r="GG1632" s="226"/>
    </row>
    <row r="1633" spans="1:189" ht="15" customHeight="1" x14ac:dyDescent="0.3">
      <c r="A1633" s="15" t="s">
        <v>130</v>
      </c>
      <c r="B1633" s="15" t="s">
        <v>138</v>
      </c>
      <c r="C1633" s="15" t="s">
        <v>671</v>
      </c>
      <c r="D1633" s="15" t="s">
        <v>966</v>
      </c>
      <c r="E1633" s="15" t="str">
        <f t="shared" si="323"/>
        <v>Tyler Hundzsa</v>
      </c>
      <c r="F1633" s="15" t="s">
        <v>135</v>
      </c>
      <c r="G1633" s="15">
        <v>999923575</v>
      </c>
      <c r="H1633" s="15">
        <f t="shared" si="324"/>
        <v>84</v>
      </c>
      <c r="I1633" s="17"/>
      <c r="J1633" s="17"/>
      <c r="K1633" s="21"/>
      <c r="L1633" s="15"/>
      <c r="M1633" s="15"/>
      <c r="N1633" s="15"/>
      <c r="O1633" s="15">
        <f t="shared" si="330"/>
        <v>0</v>
      </c>
      <c r="P1633" s="15">
        <v>0</v>
      </c>
      <c r="Q1633" s="15">
        <f t="shared" si="331"/>
        <v>1</v>
      </c>
      <c r="R1633" s="15">
        <v>0</v>
      </c>
      <c r="S1633" s="15">
        <v>0</v>
      </c>
      <c r="T1633" s="15">
        <f t="shared" si="332"/>
        <v>84</v>
      </c>
      <c r="U1633" s="15">
        <f t="shared" si="333"/>
        <v>0</v>
      </c>
      <c r="V1633" s="15"/>
      <c r="W1633" s="15"/>
      <c r="X1633" s="15"/>
      <c r="Y1633" s="15"/>
      <c r="Z1633" s="21"/>
      <c r="AA1633" s="17"/>
      <c r="AB1633" s="17"/>
      <c r="AC1633" s="17"/>
      <c r="AD1633" s="17"/>
      <c r="AE1633" s="17"/>
      <c r="AF1633" s="24"/>
      <c r="AG1633" s="17"/>
      <c r="AH1633" s="24"/>
      <c r="AI1633" s="17"/>
      <c r="AJ1633" s="24"/>
      <c r="AK1633" s="17"/>
      <c r="AL1633" s="24"/>
      <c r="AM1633" s="17"/>
      <c r="AN1633" s="24"/>
      <c r="AO1633" s="17"/>
      <c r="AP1633" s="24"/>
      <c r="AQ1633" s="17"/>
      <c r="AR1633" s="24"/>
      <c r="AS1633" s="17"/>
      <c r="AT1633" s="24"/>
      <c r="AU1633" s="17"/>
      <c r="AV1633" s="24"/>
      <c r="AW1633" s="17"/>
      <c r="AX1633" s="24"/>
      <c r="AY1633" s="17"/>
      <c r="AZ1633" s="17"/>
      <c r="BA1633" s="17"/>
      <c r="BB1633" s="24"/>
      <c r="BC1633" s="17"/>
      <c r="BD1633" s="24"/>
      <c r="BE1633" s="17"/>
      <c r="BF1633" s="24"/>
      <c r="BG1633" s="17"/>
      <c r="BH1633" s="24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24"/>
      <c r="CQ1633" s="17"/>
      <c r="CR1633" s="24"/>
      <c r="CS1633" s="15">
        <f t="shared" si="325"/>
        <v>0</v>
      </c>
      <c r="CT1633" s="15">
        <f t="shared" si="326"/>
        <v>0</v>
      </c>
      <c r="CU1633" s="15">
        <f t="shared" si="327"/>
        <v>0</v>
      </c>
      <c r="CV1633" s="15">
        <f t="shared" si="328"/>
        <v>0</v>
      </c>
      <c r="CW1633" s="15"/>
      <c r="CX1633" s="15"/>
      <c r="CY1633" s="15">
        <f t="shared" si="329"/>
        <v>0</v>
      </c>
      <c r="CZ1633" s="15">
        <f>GG1633</f>
        <v>0</v>
      </c>
      <c r="DA1633" s="20"/>
      <c r="DB1633" s="17"/>
      <c r="DC1633" s="15"/>
      <c r="DD1633" s="15"/>
      <c r="DE1633" s="15"/>
      <c r="DF1633" s="15"/>
      <c r="DG1633" s="15"/>
      <c r="DH1633" s="15"/>
      <c r="DI1633" s="15"/>
      <c r="DJ1633" s="15">
        <v>60</v>
      </c>
      <c r="DK1633" s="15"/>
      <c r="DL1633" s="15"/>
      <c r="DM1633" s="15"/>
      <c r="DN1633" s="15"/>
      <c r="DO1633" s="15"/>
      <c r="DP1633" s="17"/>
      <c r="DQ1633" s="15"/>
      <c r="DR1633" s="15"/>
      <c r="DS1633" s="15"/>
      <c r="DT1633" s="15"/>
      <c r="DU1633" s="15"/>
      <c r="DV1633" s="15"/>
      <c r="DW1633" s="15"/>
      <c r="DX1633" s="20"/>
      <c r="DY1633" s="15"/>
      <c r="DZ1633" s="20"/>
      <c r="EA1633" s="15"/>
      <c r="EB1633" s="20"/>
      <c r="EC1633" s="15">
        <v>84</v>
      </c>
      <c r="ED1633" s="20">
        <v>5</v>
      </c>
      <c r="EE1633" s="15"/>
      <c r="EF1633" s="20"/>
      <c r="EG1633" s="15"/>
      <c r="EH1633" s="20"/>
      <c r="EI1633" s="15"/>
      <c r="EJ1633" s="20"/>
      <c r="EK1633" s="15"/>
      <c r="EL1633" s="20"/>
      <c r="EM1633" s="15"/>
      <c r="EN1633" s="20"/>
      <c r="EY1633" s="15"/>
      <c r="EZ1633" s="20"/>
      <c r="FC1633" s="15"/>
      <c r="FD1633" s="20"/>
      <c r="FE1633" s="15"/>
      <c r="FF1633" s="20"/>
      <c r="FG1633" s="15"/>
      <c r="FH1633" s="20"/>
      <c r="FI1633" s="15"/>
      <c r="FJ1633" s="20"/>
      <c r="FK1633" s="15"/>
      <c r="FL1633" s="20"/>
      <c r="FM1633" s="15"/>
      <c r="FN1633" s="20"/>
      <c r="FO1633" s="15"/>
      <c r="FP1633" s="20"/>
      <c r="FQ1633" s="15"/>
      <c r="FR1633" s="20"/>
      <c r="FS1633" s="15"/>
      <c r="FT1633" s="20"/>
      <c r="FU1633" s="15"/>
      <c r="FV1633" s="20"/>
      <c r="FW1633" s="15"/>
      <c r="FX1633" s="20"/>
      <c r="FY1633" s="15"/>
      <c r="FZ1633" s="20"/>
      <c r="GA1633" s="15"/>
      <c r="GB1633" s="20"/>
      <c r="GC1633" s="15"/>
      <c r="GD1633" s="20"/>
      <c r="GE1633" s="15"/>
      <c r="GF1633" s="20"/>
      <c r="GG1633" s="226"/>
    </row>
    <row r="1634" spans="1:189" ht="15" customHeight="1" x14ac:dyDescent="0.3">
      <c r="A1634" s="15" t="s">
        <v>133</v>
      </c>
      <c r="B1634" s="15" t="s">
        <v>140</v>
      </c>
      <c r="C1634" s="15" t="s">
        <v>434</v>
      </c>
      <c r="D1634" s="15" t="s">
        <v>1028</v>
      </c>
      <c r="E1634" s="15" t="str">
        <f t="shared" si="323"/>
        <v>Lucas Jiang</v>
      </c>
      <c r="F1634" s="17" t="s">
        <v>135</v>
      </c>
      <c r="G1634" s="15">
        <v>999923587</v>
      </c>
      <c r="H1634" s="15">
        <f t="shared" si="324"/>
        <v>60</v>
      </c>
      <c r="I1634" s="15"/>
      <c r="J1634" s="15"/>
      <c r="K1634" s="16"/>
      <c r="L1634" s="15"/>
      <c r="M1634" s="15"/>
      <c r="N1634" s="15"/>
      <c r="O1634" s="15">
        <f t="shared" si="330"/>
        <v>0</v>
      </c>
      <c r="P1634" s="15">
        <v>0</v>
      </c>
      <c r="Q1634" s="15">
        <f t="shared" si="331"/>
        <v>0</v>
      </c>
      <c r="R1634" s="15">
        <v>0</v>
      </c>
      <c r="S1634" s="15">
        <v>0</v>
      </c>
      <c r="T1634" s="15">
        <f t="shared" si="332"/>
        <v>0</v>
      </c>
      <c r="U1634" s="15">
        <f t="shared" si="333"/>
        <v>0</v>
      </c>
      <c r="V1634" s="15"/>
      <c r="W1634" s="15"/>
      <c r="X1634" s="15"/>
      <c r="Y1634" s="15"/>
      <c r="Z1634" s="16"/>
      <c r="AA1634" s="15"/>
      <c r="AB1634" s="24"/>
      <c r="AC1634" s="15"/>
      <c r="AD1634" s="15"/>
      <c r="AE1634" s="15"/>
      <c r="AF1634" s="15"/>
      <c r="AG1634" s="15"/>
      <c r="AH1634" s="24"/>
      <c r="AI1634" s="15"/>
      <c r="AJ1634" s="15"/>
      <c r="AK1634" s="15"/>
      <c r="AL1634" s="15"/>
      <c r="AM1634" s="15"/>
      <c r="AN1634" s="24"/>
      <c r="AO1634" s="15"/>
      <c r="AP1634" s="24"/>
      <c r="AQ1634" s="15"/>
      <c r="AR1634" s="24"/>
      <c r="AS1634" s="15"/>
      <c r="AT1634" s="24"/>
      <c r="AU1634" s="15"/>
      <c r="AV1634" s="24"/>
      <c r="AW1634" s="15"/>
      <c r="AX1634" s="24"/>
      <c r="AY1634" s="15"/>
      <c r="AZ1634" s="15"/>
      <c r="BA1634" s="15"/>
      <c r="BB1634" s="15"/>
      <c r="BC1634" s="15"/>
      <c r="BD1634" s="15"/>
      <c r="BE1634" s="15"/>
      <c r="BF1634" s="24"/>
      <c r="BG1634" s="15"/>
      <c r="BH1634" s="24"/>
      <c r="BI1634" s="15"/>
      <c r="BJ1634" s="24"/>
      <c r="BK1634" s="15"/>
      <c r="BL1634" s="24"/>
      <c r="BM1634" s="15"/>
      <c r="BN1634" s="24"/>
      <c r="BO1634" s="15"/>
      <c r="BP1634" s="24"/>
      <c r="BQ1634" s="15"/>
      <c r="BR1634" s="24"/>
      <c r="BS1634" s="15"/>
      <c r="BT1634" s="24"/>
      <c r="BU1634" s="15"/>
      <c r="BV1634" s="24"/>
      <c r="BW1634" s="15"/>
      <c r="BX1634" s="24"/>
      <c r="BY1634" s="15"/>
      <c r="BZ1634" s="24"/>
      <c r="CA1634" s="15"/>
      <c r="CB1634" s="24"/>
      <c r="CC1634" s="15"/>
      <c r="CD1634" s="24"/>
      <c r="CE1634" s="15"/>
      <c r="CF1634" s="24"/>
      <c r="CG1634" s="15"/>
      <c r="CH1634" s="25"/>
      <c r="CI1634" s="15"/>
      <c r="CJ1634" s="25"/>
      <c r="CK1634" s="15"/>
      <c r="CL1634" s="25"/>
      <c r="CM1634" s="15"/>
      <c r="CN1634" s="25"/>
      <c r="CO1634" s="15"/>
      <c r="CP1634" s="25"/>
      <c r="CQ1634" s="15"/>
      <c r="CR1634" s="25"/>
      <c r="CS1634" s="15">
        <f t="shared" si="325"/>
        <v>0</v>
      </c>
      <c r="CT1634" s="15">
        <f t="shared" si="326"/>
        <v>60</v>
      </c>
      <c r="CU1634" s="15">
        <f t="shared" si="327"/>
        <v>1</v>
      </c>
      <c r="CV1634" s="15">
        <f t="shared" si="328"/>
        <v>0</v>
      </c>
      <c r="CW1634" s="15"/>
      <c r="CX1634" s="15"/>
      <c r="CY1634" s="15">
        <f t="shared" si="329"/>
        <v>0</v>
      </c>
      <c r="CZ1634" s="15">
        <f>GG1634</f>
        <v>0</v>
      </c>
      <c r="DA1634" s="19"/>
      <c r="DB1634" s="17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7"/>
      <c r="DQ1634" s="15"/>
      <c r="DR1634" s="15"/>
      <c r="DS1634" s="15"/>
      <c r="DT1634" s="15"/>
      <c r="DU1634" s="15"/>
      <c r="DV1634" s="15"/>
      <c r="DW1634" s="15">
        <v>71</v>
      </c>
      <c r="DX1634" s="20">
        <v>5</v>
      </c>
      <c r="DY1634" s="15"/>
      <c r="DZ1634" s="20"/>
      <c r="EA1634" s="15"/>
      <c r="EB1634" s="20"/>
      <c r="EC1634" s="15"/>
      <c r="ED1634" s="20"/>
      <c r="EE1634" s="15"/>
      <c r="EF1634" s="20"/>
      <c r="EG1634" s="15"/>
      <c r="EH1634" s="20"/>
      <c r="EI1634" s="15"/>
      <c r="EJ1634" s="20"/>
      <c r="EK1634" s="15"/>
      <c r="EL1634" s="20"/>
      <c r="EM1634" s="15"/>
      <c r="EN1634" s="20"/>
      <c r="EY1634" s="15"/>
      <c r="EZ1634" s="20"/>
      <c r="FC1634" s="15"/>
      <c r="FD1634" s="20"/>
      <c r="FE1634" s="15"/>
      <c r="FF1634" s="20"/>
      <c r="FG1634" s="15">
        <v>60</v>
      </c>
      <c r="FH1634" s="20">
        <v>1</v>
      </c>
      <c r="FI1634" s="15"/>
      <c r="FJ1634" s="20"/>
      <c r="FK1634" s="15"/>
      <c r="FL1634" s="20"/>
      <c r="FM1634" s="15"/>
      <c r="FN1634" s="20"/>
      <c r="FO1634" s="15"/>
      <c r="FP1634" s="20"/>
      <c r="FQ1634" s="15"/>
      <c r="FR1634" s="20"/>
      <c r="FS1634" s="15"/>
      <c r="FT1634" s="20"/>
      <c r="FU1634" s="15"/>
      <c r="FV1634" s="20"/>
      <c r="FW1634" s="15"/>
      <c r="FX1634" s="20"/>
      <c r="FY1634" s="15"/>
      <c r="FZ1634" s="20"/>
      <c r="GA1634" s="15"/>
      <c r="GB1634" s="20"/>
      <c r="GC1634" s="15"/>
      <c r="GD1634" s="20"/>
      <c r="GE1634" s="15"/>
      <c r="GF1634" s="20"/>
      <c r="GG1634" s="226"/>
    </row>
    <row r="1635" spans="1:189" ht="15" customHeight="1" x14ac:dyDescent="0.3">
      <c r="A1635" s="15" t="s">
        <v>130</v>
      </c>
      <c r="B1635" s="15" t="s">
        <v>140</v>
      </c>
      <c r="C1635" s="15" t="s">
        <v>579</v>
      </c>
      <c r="D1635" s="15" t="s">
        <v>580</v>
      </c>
      <c r="E1635" s="15" t="str">
        <f t="shared" si="323"/>
        <v>Johnny Clemons</v>
      </c>
      <c r="F1635" s="15" t="s">
        <v>135</v>
      </c>
      <c r="G1635" s="15">
        <v>999923594</v>
      </c>
      <c r="H1635" s="15">
        <f t="shared" si="324"/>
        <v>99.5</v>
      </c>
      <c r="I1635" s="17"/>
      <c r="J1635" s="17">
        <f>(O1635+P1635+R1635+S1635+T1635+U1635)/2</f>
        <v>39.5</v>
      </c>
      <c r="K1635" s="21"/>
      <c r="L1635" s="15"/>
      <c r="M1635" s="15"/>
      <c r="N1635" s="15"/>
      <c r="O1635" s="15">
        <f t="shared" si="330"/>
        <v>28</v>
      </c>
      <c r="P1635" s="15">
        <v>0</v>
      </c>
      <c r="Q1635" s="15">
        <f t="shared" si="331"/>
        <v>1</v>
      </c>
      <c r="R1635" s="15">
        <v>0</v>
      </c>
      <c r="S1635" s="15">
        <v>0</v>
      </c>
      <c r="T1635" s="15">
        <f t="shared" si="332"/>
        <v>51</v>
      </c>
      <c r="U1635" s="15">
        <f t="shared" si="333"/>
        <v>0</v>
      </c>
      <c r="V1635" s="15"/>
      <c r="W1635" s="15"/>
      <c r="X1635" s="15"/>
      <c r="Y1635" s="15"/>
      <c r="Z1635" s="21"/>
      <c r="AA1635" s="17"/>
      <c r="AB1635" s="17"/>
      <c r="AC1635" s="17"/>
      <c r="AD1635" s="17"/>
      <c r="AE1635" s="17"/>
      <c r="AF1635" s="24"/>
      <c r="AG1635" s="17"/>
      <c r="AH1635" s="24"/>
      <c r="AI1635" s="17"/>
      <c r="AJ1635" s="24"/>
      <c r="AK1635" s="17"/>
      <c r="AL1635" s="24"/>
      <c r="AM1635" s="17"/>
      <c r="AN1635" s="24"/>
      <c r="AO1635" s="17"/>
      <c r="AP1635" s="24"/>
      <c r="AQ1635" s="17"/>
      <c r="AR1635" s="24"/>
      <c r="AS1635" s="17"/>
      <c r="AT1635" s="24"/>
      <c r="AU1635" s="17"/>
      <c r="AV1635" s="24"/>
      <c r="AW1635" s="17"/>
      <c r="AX1635" s="24"/>
      <c r="AY1635" s="17"/>
      <c r="AZ1635" s="17"/>
      <c r="BA1635" s="17"/>
      <c r="BB1635" s="24"/>
      <c r="BC1635" s="17"/>
      <c r="BD1635" s="24"/>
      <c r="BE1635" s="17"/>
      <c r="BF1635" s="24"/>
      <c r="BG1635" s="17"/>
      <c r="BH1635" s="24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24"/>
      <c r="CQ1635" s="17"/>
      <c r="CR1635" s="24"/>
      <c r="CS1635" s="15">
        <f t="shared" si="325"/>
        <v>0</v>
      </c>
      <c r="CT1635" s="15">
        <f t="shared" si="326"/>
        <v>60</v>
      </c>
      <c r="CU1635" s="15">
        <f t="shared" si="327"/>
        <v>1</v>
      </c>
      <c r="CV1635" s="15">
        <f t="shared" si="328"/>
        <v>0</v>
      </c>
      <c r="CW1635" s="15"/>
      <c r="CX1635" s="15"/>
      <c r="CY1635" s="15">
        <f t="shared" si="329"/>
        <v>0</v>
      </c>
      <c r="CZ1635" s="15">
        <f>GG1635</f>
        <v>0</v>
      </c>
      <c r="DA1635" s="20"/>
      <c r="DB1635" s="17"/>
      <c r="DC1635" s="15"/>
      <c r="DD1635" s="15"/>
      <c r="DE1635" s="15"/>
      <c r="DF1635" s="15"/>
      <c r="DG1635" s="15"/>
      <c r="DH1635" s="15"/>
      <c r="DI1635" s="15"/>
      <c r="DJ1635" s="15"/>
      <c r="DK1635" s="15">
        <v>30</v>
      </c>
      <c r="DL1635" s="15"/>
      <c r="DM1635" s="15"/>
      <c r="DN1635" s="15"/>
      <c r="DO1635" s="15"/>
      <c r="DP1635" s="17"/>
      <c r="DQ1635" s="15"/>
      <c r="DR1635" s="15"/>
      <c r="DS1635" s="15"/>
      <c r="DT1635" s="15"/>
      <c r="DU1635" s="15"/>
      <c r="DV1635" s="15"/>
      <c r="DW1635" s="15"/>
      <c r="DX1635" s="20"/>
      <c r="DY1635" s="15"/>
      <c r="DZ1635" s="20"/>
      <c r="EA1635" s="15"/>
      <c r="EB1635" s="20"/>
      <c r="EC1635" s="15">
        <v>51</v>
      </c>
      <c r="ED1635" s="20" t="s">
        <v>129</v>
      </c>
      <c r="EE1635" s="15"/>
      <c r="EF1635" s="20"/>
      <c r="EG1635" s="15"/>
      <c r="EH1635" s="20"/>
      <c r="EI1635" s="15"/>
      <c r="EJ1635" s="20"/>
      <c r="EK1635" s="15"/>
      <c r="EL1635" s="20"/>
      <c r="EM1635" s="15">
        <v>28</v>
      </c>
      <c r="EN1635" s="20">
        <v>3</v>
      </c>
      <c r="EY1635" s="15"/>
      <c r="EZ1635" s="20"/>
      <c r="FC1635" s="15"/>
      <c r="FD1635" s="20"/>
      <c r="FE1635" s="15"/>
      <c r="FF1635" s="20"/>
      <c r="FG1635" s="15"/>
      <c r="FH1635" s="20"/>
      <c r="FI1635" s="15"/>
      <c r="FJ1635" s="20"/>
      <c r="FK1635" s="15"/>
      <c r="FL1635" s="20"/>
      <c r="FM1635" s="15"/>
      <c r="FN1635" s="20"/>
      <c r="FO1635" s="15"/>
      <c r="FP1635" s="20"/>
      <c r="FQ1635" s="15"/>
      <c r="FR1635" s="20"/>
      <c r="FS1635" s="15"/>
      <c r="FT1635" s="20"/>
      <c r="FU1635" s="15"/>
      <c r="FV1635" s="20"/>
      <c r="FW1635" s="15">
        <v>60</v>
      </c>
      <c r="FX1635" s="20">
        <v>1</v>
      </c>
      <c r="FY1635" s="15"/>
      <c r="FZ1635" s="20"/>
      <c r="GA1635" s="15"/>
      <c r="GB1635" s="20"/>
      <c r="GC1635" s="15"/>
      <c r="GD1635" s="20"/>
      <c r="GE1635" s="15"/>
      <c r="GF1635" s="20"/>
      <c r="GG1635" s="226"/>
    </row>
    <row r="1636" spans="1:189" ht="15" customHeight="1" x14ac:dyDescent="0.3">
      <c r="A1636" s="17" t="s">
        <v>2903</v>
      </c>
      <c r="B1636" s="17" t="s">
        <v>126</v>
      </c>
      <c r="C1636" s="17" t="s">
        <v>537</v>
      </c>
      <c r="D1636" s="17" t="s">
        <v>150</v>
      </c>
      <c r="E1636" s="15" t="str">
        <f t="shared" si="323"/>
        <v>Megan King</v>
      </c>
      <c r="F1636" s="17" t="s">
        <v>128</v>
      </c>
      <c r="G1636" s="17">
        <v>999923603</v>
      </c>
      <c r="H1636" s="15">
        <f t="shared" si="324"/>
        <v>29</v>
      </c>
      <c r="I1636" s="15"/>
      <c r="J1636" s="15"/>
      <c r="K1636" s="16"/>
      <c r="L1636" s="15"/>
      <c r="M1636" s="15"/>
      <c r="N1636" s="15"/>
      <c r="O1636" s="15">
        <f t="shared" si="330"/>
        <v>0</v>
      </c>
      <c r="P1636" s="15">
        <v>0</v>
      </c>
      <c r="Q1636" s="15">
        <f t="shared" si="331"/>
        <v>0</v>
      </c>
      <c r="R1636" s="15">
        <v>0</v>
      </c>
      <c r="S1636" s="15">
        <v>0</v>
      </c>
      <c r="T1636" s="15">
        <f t="shared" si="332"/>
        <v>0</v>
      </c>
      <c r="U1636" s="15">
        <f t="shared" si="333"/>
        <v>0</v>
      </c>
      <c r="V1636" s="15"/>
      <c r="W1636" s="15"/>
      <c r="X1636" s="15"/>
      <c r="Y1636" s="15"/>
      <c r="Z1636" s="16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>
        <f t="shared" si="325"/>
        <v>29</v>
      </c>
      <c r="CT1636" s="15">
        <f t="shared" si="326"/>
        <v>0</v>
      </c>
      <c r="CU1636" s="15">
        <f t="shared" si="327"/>
        <v>0</v>
      </c>
      <c r="CV1636" s="15">
        <f t="shared" si="328"/>
        <v>0</v>
      </c>
      <c r="CW1636" s="15"/>
      <c r="CX1636" s="15"/>
      <c r="CY1636" s="15">
        <f t="shared" si="329"/>
        <v>0</v>
      </c>
      <c r="CZ1636" s="15">
        <f>GG1636</f>
        <v>0</v>
      </c>
      <c r="DA1636" s="16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20"/>
      <c r="DY1636" s="15"/>
      <c r="DZ1636" s="20"/>
      <c r="EA1636" s="15"/>
      <c r="EB1636" s="20"/>
      <c r="EC1636" s="15"/>
      <c r="ED1636" s="20"/>
      <c r="EE1636" s="15"/>
      <c r="EF1636" s="20"/>
      <c r="EG1636" s="15"/>
      <c r="EH1636" s="20"/>
      <c r="EI1636" s="15"/>
      <c r="EJ1636" s="20"/>
      <c r="EK1636" s="15"/>
      <c r="EL1636" s="20"/>
      <c r="EM1636" s="15"/>
      <c r="EN1636" s="20"/>
      <c r="EY1636" s="15"/>
      <c r="EZ1636" s="20"/>
      <c r="FC1636" s="15"/>
      <c r="FD1636" s="20"/>
      <c r="FE1636" s="15">
        <v>29</v>
      </c>
      <c r="FF1636" s="20" t="s">
        <v>168</v>
      </c>
      <c r="FG1636" s="15"/>
      <c r="FH1636" s="20"/>
      <c r="FI1636" s="15"/>
      <c r="FJ1636" s="20"/>
      <c r="FK1636" s="15"/>
      <c r="FL1636" s="20"/>
      <c r="FM1636" s="15"/>
      <c r="FN1636" s="20"/>
      <c r="FO1636" s="15"/>
      <c r="FP1636" s="20"/>
      <c r="FQ1636" s="15"/>
      <c r="FR1636" s="20"/>
      <c r="FS1636" s="15"/>
      <c r="FT1636" s="20"/>
      <c r="FU1636" s="15"/>
      <c r="FV1636" s="20"/>
      <c r="FW1636" s="15"/>
      <c r="FX1636" s="20"/>
      <c r="FY1636" s="15"/>
      <c r="FZ1636" s="20"/>
      <c r="GA1636" s="15"/>
      <c r="GB1636" s="20"/>
      <c r="GC1636" s="15"/>
      <c r="GD1636" s="20"/>
      <c r="GE1636" s="15"/>
      <c r="GF1636" s="20"/>
      <c r="GG1636" s="226"/>
    </row>
    <row r="1637" spans="1:189" ht="15" customHeight="1" x14ac:dyDescent="0.3">
      <c r="A1637" s="15" t="s">
        <v>146</v>
      </c>
      <c r="B1637" s="15" t="s">
        <v>134</v>
      </c>
      <c r="C1637" s="15" t="s">
        <v>1302</v>
      </c>
      <c r="D1637" s="15" t="s">
        <v>1939</v>
      </c>
      <c r="E1637" s="15" t="str">
        <f t="shared" si="323"/>
        <v>Jeremiah Watkins</v>
      </c>
      <c r="F1637" s="15" t="s">
        <v>135</v>
      </c>
      <c r="G1637" s="15">
        <v>999923614</v>
      </c>
      <c r="H1637" s="15">
        <f t="shared" si="324"/>
        <v>60</v>
      </c>
      <c r="I1637" s="15"/>
      <c r="J1637" s="15"/>
      <c r="K1637" s="16"/>
      <c r="L1637" s="15"/>
      <c r="M1637" s="15"/>
      <c r="N1637" s="15"/>
      <c r="O1637" s="15">
        <f t="shared" si="330"/>
        <v>0</v>
      </c>
      <c r="P1637" s="15">
        <v>0</v>
      </c>
      <c r="Q1637" s="15">
        <f t="shared" si="331"/>
        <v>0</v>
      </c>
      <c r="R1637" s="15">
        <v>0</v>
      </c>
      <c r="S1637" s="15">
        <v>0</v>
      </c>
      <c r="T1637" s="15">
        <f t="shared" si="332"/>
        <v>0</v>
      </c>
      <c r="U1637" s="15">
        <f t="shared" si="333"/>
        <v>0</v>
      </c>
      <c r="V1637" s="15"/>
      <c r="W1637" s="15"/>
      <c r="X1637" s="15"/>
      <c r="Y1637" s="15"/>
      <c r="Z1637" s="16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>
        <f t="shared" si="325"/>
        <v>0</v>
      </c>
      <c r="CT1637" s="15">
        <f t="shared" si="326"/>
        <v>60</v>
      </c>
      <c r="CU1637" s="15">
        <f t="shared" si="327"/>
        <v>1</v>
      </c>
      <c r="CV1637" s="15">
        <f t="shared" si="328"/>
        <v>0</v>
      </c>
      <c r="CW1637" s="15"/>
      <c r="CX1637" s="15"/>
      <c r="CY1637" s="15">
        <f t="shared" si="329"/>
        <v>0</v>
      </c>
      <c r="CZ1637" s="15">
        <f>GG1637</f>
        <v>0</v>
      </c>
      <c r="DA1637" s="16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20"/>
      <c r="DY1637" s="15"/>
      <c r="DZ1637" s="20"/>
      <c r="EA1637" s="15"/>
      <c r="EB1637" s="20"/>
      <c r="EC1637" s="15"/>
      <c r="ED1637" s="20"/>
      <c r="EE1637" s="15"/>
      <c r="EF1637" s="20"/>
      <c r="EG1637" s="15"/>
      <c r="EH1637" s="20"/>
      <c r="EI1637" s="15"/>
      <c r="EJ1637" s="20"/>
      <c r="EK1637" s="15"/>
      <c r="EL1637" s="20"/>
      <c r="EM1637" s="15"/>
      <c r="EN1637" s="20"/>
      <c r="EY1637" s="15"/>
      <c r="EZ1637" s="20"/>
      <c r="FC1637" s="15"/>
      <c r="FD1637" s="20"/>
      <c r="FE1637" s="15"/>
      <c r="FF1637" s="20"/>
      <c r="FG1637" s="15"/>
      <c r="FH1637" s="20"/>
      <c r="FI1637" s="15"/>
      <c r="FJ1637" s="20"/>
      <c r="FK1637" s="15"/>
      <c r="FL1637" s="20"/>
      <c r="FM1637" s="15"/>
      <c r="FN1637" s="20"/>
      <c r="FO1637" s="15"/>
      <c r="FP1637" s="20"/>
      <c r="FQ1637" s="15"/>
      <c r="FR1637" s="20"/>
      <c r="FS1637" s="15"/>
      <c r="FT1637" s="20"/>
      <c r="FU1637" s="15">
        <v>60</v>
      </c>
      <c r="FV1637" s="20">
        <v>1</v>
      </c>
      <c r="FW1637" s="15"/>
      <c r="FX1637" s="20"/>
      <c r="FY1637" s="15"/>
      <c r="FZ1637" s="20"/>
      <c r="GA1637" s="15"/>
      <c r="GB1637" s="20"/>
      <c r="GC1637" s="15"/>
      <c r="GD1637" s="20"/>
      <c r="GE1637" s="15"/>
      <c r="GF1637" s="20"/>
      <c r="GG1637" s="226"/>
    </row>
    <row r="1638" spans="1:189" ht="15" customHeight="1" x14ac:dyDescent="0.3">
      <c r="A1638" s="15" t="s">
        <v>2903</v>
      </c>
      <c r="B1638" s="17" t="s">
        <v>142</v>
      </c>
      <c r="C1638" s="17" t="s">
        <v>2117</v>
      </c>
      <c r="D1638" s="17" t="s">
        <v>1931</v>
      </c>
      <c r="E1638" s="15" t="str">
        <f t="shared" si="323"/>
        <v>Rona Wang</v>
      </c>
      <c r="F1638" s="17" t="s">
        <v>128</v>
      </c>
      <c r="G1638" s="17">
        <v>999923618</v>
      </c>
      <c r="H1638" s="15">
        <f t="shared" si="324"/>
        <v>116</v>
      </c>
      <c r="I1638" s="15"/>
      <c r="J1638" s="15"/>
      <c r="K1638" s="16"/>
      <c r="L1638" s="15"/>
      <c r="M1638" s="15"/>
      <c r="N1638" s="15"/>
      <c r="O1638" s="15">
        <f t="shared" si="330"/>
        <v>0</v>
      </c>
      <c r="P1638" s="15">
        <v>0</v>
      </c>
      <c r="Q1638" s="15">
        <f t="shared" si="331"/>
        <v>0</v>
      </c>
      <c r="R1638" s="15">
        <v>0</v>
      </c>
      <c r="S1638" s="15">
        <v>0</v>
      </c>
      <c r="T1638" s="15">
        <f t="shared" si="332"/>
        <v>0</v>
      </c>
      <c r="U1638" s="15">
        <f t="shared" si="333"/>
        <v>0</v>
      </c>
      <c r="V1638" s="15"/>
      <c r="W1638" s="15"/>
      <c r="X1638" s="15"/>
      <c r="Y1638" s="15"/>
      <c r="Z1638" s="16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>
        <f t="shared" si="325"/>
        <v>48</v>
      </c>
      <c r="CT1638" s="15">
        <f t="shared" si="326"/>
        <v>68</v>
      </c>
      <c r="CU1638" s="15">
        <f t="shared" si="327"/>
        <v>1</v>
      </c>
      <c r="CV1638" s="15">
        <f t="shared" si="328"/>
        <v>0</v>
      </c>
      <c r="CW1638" s="15"/>
      <c r="CX1638" s="15"/>
      <c r="CY1638" s="15">
        <f t="shared" si="329"/>
        <v>0</v>
      </c>
      <c r="CZ1638" s="15">
        <f>GG1638</f>
        <v>0</v>
      </c>
      <c r="DA1638" s="16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20"/>
      <c r="DY1638" s="15"/>
      <c r="DZ1638" s="20"/>
      <c r="EA1638" s="15"/>
      <c r="EB1638" s="20"/>
      <c r="EC1638" s="15"/>
      <c r="ED1638" s="20"/>
      <c r="EE1638" s="15"/>
      <c r="EF1638" s="20"/>
      <c r="EG1638" s="15"/>
      <c r="EH1638" s="20"/>
      <c r="EI1638" s="24"/>
      <c r="EJ1638" s="20"/>
      <c r="EK1638" s="15"/>
      <c r="EL1638" s="20"/>
      <c r="EM1638" s="15"/>
      <c r="EN1638" s="20"/>
      <c r="EX1638" s="16"/>
      <c r="EY1638" s="15"/>
      <c r="EZ1638" s="20"/>
      <c r="FC1638" s="15"/>
      <c r="FD1638" s="20"/>
      <c r="FE1638" s="15">
        <v>48</v>
      </c>
      <c r="FF1638" s="20">
        <v>6</v>
      </c>
      <c r="FG1638" s="15"/>
      <c r="FH1638" s="20"/>
      <c r="FI1638" s="15"/>
      <c r="FJ1638" s="20"/>
      <c r="FK1638" s="15"/>
      <c r="FL1638" s="20"/>
      <c r="FM1638" s="15"/>
      <c r="FN1638" s="20"/>
      <c r="FO1638" s="15"/>
      <c r="FP1638" s="20"/>
      <c r="FQ1638" s="15"/>
      <c r="FR1638" s="20"/>
      <c r="FS1638" s="15">
        <v>68</v>
      </c>
      <c r="FT1638" s="20">
        <v>4</v>
      </c>
      <c r="FU1638" s="15"/>
      <c r="FV1638" s="20"/>
      <c r="FW1638" s="15"/>
      <c r="FX1638" s="20"/>
      <c r="FY1638" s="15"/>
      <c r="FZ1638" s="20"/>
      <c r="GA1638" s="15"/>
      <c r="GB1638" s="20"/>
      <c r="GC1638" s="15"/>
      <c r="GD1638" s="20"/>
      <c r="GE1638" s="15"/>
      <c r="GF1638" s="20"/>
      <c r="GG1638" s="226"/>
    </row>
    <row r="1639" spans="1:189" ht="15" customHeight="1" x14ac:dyDescent="0.3">
      <c r="A1639" s="17" t="s">
        <v>133</v>
      </c>
      <c r="B1639" s="15" t="s">
        <v>142</v>
      </c>
      <c r="C1639" s="15" t="s">
        <v>611</v>
      </c>
      <c r="D1639" s="15" t="s">
        <v>1223</v>
      </c>
      <c r="E1639" s="15" t="str">
        <f t="shared" si="323"/>
        <v>Mason Lee</v>
      </c>
      <c r="F1639" s="17" t="s">
        <v>135</v>
      </c>
      <c r="G1639" s="15">
        <v>999923630</v>
      </c>
      <c r="H1639" s="15">
        <f t="shared" si="324"/>
        <v>79</v>
      </c>
      <c r="I1639" s="15"/>
      <c r="J1639" s="17">
        <f>(O1639+P1639+R1639+S1639+T1639+U1639)/2</f>
        <v>0</v>
      </c>
      <c r="K1639" s="16"/>
      <c r="L1639" s="15"/>
      <c r="M1639" s="15"/>
      <c r="N1639" s="15"/>
      <c r="O1639" s="15">
        <f t="shared" si="330"/>
        <v>0</v>
      </c>
      <c r="P1639" s="15">
        <v>0</v>
      </c>
      <c r="Q1639" s="15">
        <f t="shared" si="331"/>
        <v>0</v>
      </c>
      <c r="R1639" s="15">
        <v>0</v>
      </c>
      <c r="S1639" s="15">
        <v>0</v>
      </c>
      <c r="T1639" s="15">
        <f t="shared" si="332"/>
        <v>0</v>
      </c>
      <c r="U1639" s="15">
        <f t="shared" si="333"/>
        <v>0</v>
      </c>
      <c r="V1639" s="15"/>
      <c r="W1639" s="15"/>
      <c r="X1639" s="15"/>
      <c r="Y1639" s="15"/>
      <c r="Z1639" s="16"/>
      <c r="AA1639" s="15"/>
      <c r="AB1639" s="24"/>
      <c r="AC1639" s="15"/>
      <c r="AD1639" s="15"/>
      <c r="AE1639" s="15"/>
      <c r="AF1639" s="15"/>
      <c r="AG1639" s="15"/>
      <c r="AH1639" s="24"/>
      <c r="AI1639" s="15"/>
      <c r="AJ1639" s="15"/>
      <c r="AK1639" s="15"/>
      <c r="AL1639" s="15"/>
      <c r="AM1639" s="15"/>
      <c r="AN1639" s="24"/>
      <c r="AO1639" s="15"/>
      <c r="AP1639" s="24"/>
      <c r="AQ1639" s="15"/>
      <c r="AR1639" s="24"/>
      <c r="AS1639" s="15"/>
      <c r="AT1639" s="24"/>
      <c r="AU1639" s="15"/>
      <c r="AV1639" s="24"/>
      <c r="AW1639" s="15"/>
      <c r="AX1639" s="24"/>
      <c r="AY1639" s="15"/>
      <c r="AZ1639" s="15"/>
      <c r="BA1639" s="15"/>
      <c r="BB1639" s="15"/>
      <c r="BC1639" s="15"/>
      <c r="BD1639" s="15"/>
      <c r="BE1639" s="15"/>
      <c r="BF1639" s="24"/>
      <c r="BG1639" s="15"/>
      <c r="BH1639" s="24"/>
      <c r="BI1639" s="15"/>
      <c r="BJ1639" s="24"/>
      <c r="BK1639" s="15"/>
      <c r="BL1639" s="24"/>
      <c r="BM1639" s="15"/>
      <c r="BN1639" s="24"/>
      <c r="BO1639" s="15"/>
      <c r="BP1639" s="24"/>
      <c r="BQ1639" s="15"/>
      <c r="BR1639" s="24"/>
      <c r="BS1639" s="15"/>
      <c r="BT1639" s="24"/>
      <c r="BU1639" s="15"/>
      <c r="BV1639" s="24"/>
      <c r="BW1639" s="15"/>
      <c r="BX1639" s="24"/>
      <c r="BY1639" s="15"/>
      <c r="BZ1639" s="24"/>
      <c r="CA1639" s="15"/>
      <c r="CB1639" s="24"/>
      <c r="CC1639" s="15"/>
      <c r="CD1639" s="24"/>
      <c r="CE1639" s="15"/>
      <c r="CF1639" s="24"/>
      <c r="CG1639" s="15"/>
      <c r="CH1639" s="25"/>
      <c r="CI1639" s="15"/>
      <c r="CJ1639" s="25"/>
      <c r="CK1639" s="15"/>
      <c r="CL1639" s="25"/>
      <c r="CM1639" s="15"/>
      <c r="CN1639" s="25"/>
      <c r="CO1639" s="15"/>
      <c r="CP1639" s="25"/>
      <c r="CQ1639" s="15"/>
      <c r="CR1639" s="25"/>
      <c r="CS1639" s="15">
        <f t="shared" si="325"/>
        <v>0</v>
      </c>
      <c r="CT1639" s="15">
        <f t="shared" si="326"/>
        <v>0</v>
      </c>
      <c r="CU1639" s="15">
        <f t="shared" si="327"/>
        <v>0</v>
      </c>
      <c r="CV1639" s="15">
        <f t="shared" si="328"/>
        <v>79</v>
      </c>
      <c r="CW1639" s="15"/>
      <c r="CX1639" s="15"/>
      <c r="CY1639" s="15">
        <f t="shared" si="329"/>
        <v>0</v>
      </c>
      <c r="CZ1639" s="15">
        <f>GG1639</f>
        <v>0</v>
      </c>
      <c r="DA1639" s="19"/>
      <c r="DB1639" s="17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7"/>
      <c r="DQ1639" s="15"/>
      <c r="DR1639" s="15"/>
      <c r="DS1639" s="15"/>
      <c r="DT1639" s="15"/>
      <c r="DU1639" s="15"/>
      <c r="DV1639" s="15"/>
      <c r="DW1639" s="15">
        <v>79</v>
      </c>
      <c r="DX1639" s="20">
        <v>4</v>
      </c>
      <c r="DY1639" s="15"/>
      <c r="DZ1639" s="20"/>
      <c r="EA1639" s="15"/>
      <c r="EB1639" s="20"/>
      <c r="EC1639" s="15"/>
      <c r="ED1639" s="20"/>
      <c r="EE1639" s="15"/>
      <c r="EF1639" s="20"/>
      <c r="EG1639" s="15"/>
      <c r="EH1639" s="20"/>
      <c r="EI1639" s="15"/>
      <c r="EJ1639" s="20"/>
      <c r="EK1639" s="15"/>
      <c r="EL1639" s="20"/>
      <c r="EM1639" s="15"/>
      <c r="EN1639" s="20"/>
      <c r="EY1639" s="15"/>
      <c r="EZ1639" s="20"/>
      <c r="FC1639" s="15"/>
      <c r="FD1639" s="20"/>
      <c r="FE1639" s="15"/>
      <c r="FF1639" s="20"/>
      <c r="FG1639" s="15"/>
      <c r="FH1639" s="20"/>
      <c r="FI1639" s="15"/>
      <c r="FJ1639" s="20"/>
      <c r="FK1639" s="15"/>
      <c r="FL1639" s="20"/>
      <c r="FM1639" s="15"/>
      <c r="FN1639" s="20"/>
      <c r="FO1639" s="15"/>
      <c r="FP1639" s="20"/>
      <c r="FQ1639" s="15"/>
      <c r="FR1639" s="20"/>
      <c r="FS1639" s="15"/>
      <c r="FT1639" s="20"/>
      <c r="FU1639" s="15"/>
      <c r="FV1639" s="20"/>
      <c r="FW1639" s="15"/>
      <c r="FX1639" s="20"/>
      <c r="FY1639" s="15"/>
      <c r="FZ1639" s="20"/>
      <c r="GA1639" s="15"/>
      <c r="GB1639" s="20"/>
      <c r="GC1639" s="15"/>
      <c r="GD1639" s="20"/>
      <c r="GE1639" s="15">
        <v>79</v>
      </c>
      <c r="GF1639" s="20">
        <v>3</v>
      </c>
      <c r="GG1639" s="226"/>
    </row>
    <row r="1640" spans="1:189" ht="15" customHeight="1" x14ac:dyDescent="0.3">
      <c r="A1640" s="17" t="s">
        <v>2903</v>
      </c>
      <c r="B1640" s="17" t="s">
        <v>140</v>
      </c>
      <c r="C1640" s="17" t="s">
        <v>213</v>
      </c>
      <c r="D1640" s="17" t="s">
        <v>2104</v>
      </c>
      <c r="E1640" s="15" t="str">
        <f t="shared" si="323"/>
        <v>Jake Swerdlow</v>
      </c>
      <c r="F1640" s="17" t="s">
        <v>135</v>
      </c>
      <c r="G1640" s="17">
        <v>999923632</v>
      </c>
      <c r="H1640" s="15">
        <f t="shared" si="324"/>
        <v>38</v>
      </c>
      <c r="I1640" s="15"/>
      <c r="J1640" s="15"/>
      <c r="K1640" s="16"/>
      <c r="L1640" s="15"/>
      <c r="M1640" s="15"/>
      <c r="N1640" s="15"/>
      <c r="O1640" s="15">
        <f t="shared" si="330"/>
        <v>0</v>
      </c>
      <c r="P1640" s="15">
        <v>0</v>
      </c>
      <c r="Q1640" s="15">
        <f t="shared" si="331"/>
        <v>0</v>
      </c>
      <c r="R1640" s="15">
        <v>0</v>
      </c>
      <c r="S1640" s="15">
        <v>0</v>
      </c>
      <c r="T1640" s="15">
        <f t="shared" si="332"/>
        <v>0</v>
      </c>
      <c r="U1640" s="15">
        <f t="shared" si="333"/>
        <v>0</v>
      </c>
      <c r="V1640" s="15"/>
      <c r="W1640" s="15"/>
      <c r="X1640" s="15"/>
      <c r="Y1640" s="15"/>
      <c r="Z1640" s="16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>
        <f t="shared" si="325"/>
        <v>38</v>
      </c>
      <c r="CT1640" s="15">
        <f t="shared" si="326"/>
        <v>0</v>
      </c>
      <c r="CU1640" s="15">
        <f t="shared" si="327"/>
        <v>0</v>
      </c>
      <c r="CV1640" s="15">
        <f t="shared" si="328"/>
        <v>0</v>
      </c>
      <c r="CW1640" s="15"/>
      <c r="CX1640" s="15"/>
      <c r="CY1640" s="15">
        <f t="shared" si="329"/>
        <v>0</v>
      </c>
      <c r="CZ1640" s="15">
        <f>GG1640</f>
        <v>0</v>
      </c>
      <c r="DA1640" s="16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20"/>
      <c r="DY1640" s="15"/>
      <c r="DZ1640" s="20"/>
      <c r="EA1640" s="15"/>
      <c r="EB1640" s="20"/>
      <c r="EC1640" s="15"/>
      <c r="ED1640" s="20"/>
      <c r="EE1640" s="15"/>
      <c r="EF1640" s="20"/>
      <c r="EG1640" s="15"/>
      <c r="EH1640" s="20"/>
      <c r="EI1640" s="15"/>
      <c r="EJ1640" s="20"/>
      <c r="EK1640" s="15"/>
      <c r="EL1640" s="20"/>
      <c r="EM1640" s="15"/>
      <c r="EN1640" s="20"/>
      <c r="EY1640" s="15"/>
      <c r="EZ1640" s="20"/>
      <c r="FC1640" s="15"/>
      <c r="FD1640" s="20"/>
      <c r="FE1640" s="15">
        <v>38</v>
      </c>
      <c r="FF1640" s="20" t="s">
        <v>129</v>
      </c>
      <c r="FG1640" s="15"/>
      <c r="FH1640" s="20"/>
      <c r="FI1640" s="15"/>
      <c r="FJ1640" s="20"/>
      <c r="FK1640" s="15"/>
      <c r="FL1640" s="20"/>
      <c r="FM1640" s="15"/>
      <c r="FN1640" s="20"/>
      <c r="FO1640" s="15"/>
      <c r="FP1640" s="20"/>
      <c r="FQ1640" s="15"/>
      <c r="FR1640" s="20"/>
      <c r="FS1640" s="15"/>
      <c r="FT1640" s="20"/>
      <c r="FU1640" s="15"/>
      <c r="FV1640" s="20"/>
      <c r="FW1640" s="15"/>
      <c r="FX1640" s="20"/>
      <c r="FY1640" s="15"/>
      <c r="FZ1640" s="20"/>
      <c r="GA1640" s="15"/>
      <c r="GB1640" s="20"/>
      <c r="GC1640" s="15"/>
      <c r="GD1640" s="20"/>
      <c r="GE1640" s="15"/>
      <c r="GF1640" s="20"/>
      <c r="GG1640" s="226"/>
    </row>
    <row r="1641" spans="1:189" ht="15" customHeight="1" x14ac:dyDescent="0.3">
      <c r="A1641" s="15" t="s">
        <v>133</v>
      </c>
      <c r="B1641" s="15" t="s">
        <v>142</v>
      </c>
      <c r="C1641" s="17" t="s">
        <v>2201</v>
      </c>
      <c r="D1641" s="17" t="s">
        <v>2202</v>
      </c>
      <c r="E1641" s="15" t="str">
        <f t="shared" si="323"/>
        <v>Brycen Hixson</v>
      </c>
      <c r="F1641" s="17" t="s">
        <v>135</v>
      </c>
      <c r="G1641" s="15">
        <v>999923684</v>
      </c>
      <c r="H1641" s="15">
        <f t="shared" si="324"/>
        <v>51</v>
      </c>
      <c r="I1641" s="15"/>
      <c r="J1641" s="15"/>
      <c r="K1641" s="16"/>
      <c r="L1641" s="15"/>
      <c r="M1641" s="15"/>
      <c r="N1641" s="15"/>
      <c r="O1641" s="15">
        <f t="shared" si="330"/>
        <v>0</v>
      </c>
      <c r="P1641" s="15">
        <v>0</v>
      </c>
      <c r="Q1641" s="15">
        <f t="shared" si="331"/>
        <v>0</v>
      </c>
      <c r="R1641" s="15">
        <v>0</v>
      </c>
      <c r="S1641" s="15">
        <v>0</v>
      </c>
      <c r="T1641" s="15">
        <f t="shared" si="332"/>
        <v>51</v>
      </c>
      <c r="U1641" s="15">
        <f t="shared" si="333"/>
        <v>0</v>
      </c>
      <c r="V1641" s="15"/>
      <c r="W1641" s="15"/>
      <c r="X1641" s="15"/>
      <c r="Y1641" s="15"/>
      <c r="Z1641" s="16"/>
      <c r="AA1641" s="15"/>
      <c r="AB1641" s="24"/>
      <c r="AC1641" s="15"/>
      <c r="AD1641" s="15"/>
      <c r="AE1641" s="15"/>
      <c r="AF1641" s="15"/>
      <c r="AG1641" s="15"/>
      <c r="AH1641" s="24"/>
      <c r="AI1641" s="15"/>
      <c r="AJ1641" s="15"/>
      <c r="AK1641" s="15"/>
      <c r="AL1641" s="15"/>
      <c r="AM1641" s="15"/>
      <c r="AN1641" s="24"/>
      <c r="AO1641" s="15"/>
      <c r="AP1641" s="24"/>
      <c r="AQ1641" s="15"/>
      <c r="AR1641" s="24"/>
      <c r="AS1641" s="15"/>
      <c r="AT1641" s="24"/>
      <c r="AU1641" s="15"/>
      <c r="AV1641" s="24"/>
      <c r="AW1641" s="15"/>
      <c r="AX1641" s="24"/>
      <c r="AY1641" s="15"/>
      <c r="AZ1641" s="15"/>
      <c r="BA1641" s="15"/>
      <c r="BB1641" s="15"/>
      <c r="BC1641" s="15"/>
      <c r="BD1641" s="15"/>
      <c r="BE1641" s="15"/>
      <c r="BF1641" s="24"/>
      <c r="BG1641" s="15"/>
      <c r="BH1641" s="24"/>
      <c r="BI1641" s="15"/>
      <c r="BJ1641" s="24"/>
      <c r="BK1641" s="15"/>
      <c r="BL1641" s="24"/>
      <c r="BM1641" s="15"/>
      <c r="BN1641" s="24"/>
      <c r="BO1641" s="15"/>
      <c r="BP1641" s="24"/>
      <c r="BQ1641" s="15"/>
      <c r="BR1641" s="24"/>
      <c r="BS1641" s="15"/>
      <c r="BT1641" s="24"/>
      <c r="BU1641" s="15"/>
      <c r="BV1641" s="24"/>
      <c r="BW1641" s="15"/>
      <c r="BX1641" s="24"/>
      <c r="BY1641" s="15"/>
      <c r="BZ1641" s="24"/>
      <c r="CA1641" s="15"/>
      <c r="CB1641" s="24"/>
      <c r="CC1641" s="15"/>
      <c r="CD1641" s="24"/>
      <c r="CE1641" s="15"/>
      <c r="CF1641" s="24"/>
      <c r="CG1641" s="15"/>
      <c r="CH1641" s="25"/>
      <c r="CI1641" s="15"/>
      <c r="CJ1641" s="25"/>
      <c r="CK1641" s="15"/>
      <c r="CL1641" s="25"/>
      <c r="CM1641" s="15"/>
      <c r="CN1641" s="25"/>
      <c r="CO1641" s="15"/>
      <c r="CP1641" s="25"/>
      <c r="CQ1641" s="15"/>
      <c r="CR1641" s="25"/>
      <c r="CS1641" s="15">
        <f t="shared" si="325"/>
        <v>0</v>
      </c>
      <c r="CT1641" s="15">
        <f t="shared" si="326"/>
        <v>0</v>
      </c>
      <c r="CU1641" s="15">
        <f t="shared" si="327"/>
        <v>0</v>
      </c>
      <c r="CV1641" s="15">
        <f t="shared" si="328"/>
        <v>0</v>
      </c>
      <c r="CW1641" s="15"/>
      <c r="CX1641" s="15"/>
      <c r="CY1641" s="15">
        <f t="shared" si="329"/>
        <v>0</v>
      </c>
      <c r="CZ1641" s="15">
        <f>GG1641</f>
        <v>0</v>
      </c>
      <c r="DA1641" s="19"/>
      <c r="DB1641" s="17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7"/>
      <c r="DQ1641" s="15"/>
      <c r="DR1641" s="15"/>
      <c r="DS1641" s="15"/>
      <c r="DT1641" s="15"/>
      <c r="DU1641" s="15"/>
      <c r="DV1641" s="15"/>
      <c r="DW1641" s="15"/>
      <c r="DX1641" s="20"/>
      <c r="DY1641" s="15"/>
      <c r="DZ1641" s="20"/>
      <c r="EA1641" s="15"/>
      <c r="EB1641" s="20"/>
      <c r="EC1641" s="15">
        <v>51</v>
      </c>
      <c r="ED1641" s="20" t="s">
        <v>129</v>
      </c>
      <c r="EE1641" s="15"/>
      <c r="EF1641" s="20"/>
      <c r="EG1641" s="15"/>
      <c r="EH1641" s="20"/>
      <c r="EI1641" s="15"/>
      <c r="EJ1641" s="20"/>
      <c r="EK1641" s="15"/>
      <c r="EL1641" s="20"/>
      <c r="EM1641" s="15"/>
      <c r="EN1641" s="20"/>
      <c r="EY1641" s="15"/>
      <c r="EZ1641" s="20"/>
      <c r="FC1641" s="15"/>
      <c r="FD1641" s="20"/>
      <c r="FE1641" s="15"/>
      <c r="FF1641" s="20"/>
      <c r="FG1641" s="15"/>
      <c r="FH1641" s="20"/>
      <c r="FI1641" s="15"/>
      <c r="FJ1641" s="20"/>
      <c r="FK1641" s="15"/>
      <c r="FL1641" s="20"/>
      <c r="FM1641" s="15"/>
      <c r="FN1641" s="20"/>
      <c r="FO1641" s="15"/>
      <c r="FP1641" s="20"/>
      <c r="FQ1641" s="15"/>
      <c r="FR1641" s="20"/>
      <c r="FS1641" s="15"/>
      <c r="FT1641" s="20"/>
      <c r="FU1641" s="15"/>
      <c r="FV1641" s="20"/>
      <c r="FW1641" s="15"/>
      <c r="FX1641" s="20"/>
      <c r="FY1641" s="15"/>
      <c r="FZ1641" s="20"/>
      <c r="GA1641" s="15"/>
      <c r="GB1641" s="20"/>
      <c r="GC1641" s="15"/>
      <c r="GD1641" s="20"/>
      <c r="GE1641" s="15"/>
      <c r="GF1641" s="20"/>
      <c r="GG1641" s="226"/>
    </row>
    <row r="1642" spans="1:189" ht="15" customHeight="1" x14ac:dyDescent="0.3">
      <c r="A1642" s="15" t="s">
        <v>133</v>
      </c>
      <c r="B1642" s="15" t="s">
        <v>134</v>
      </c>
      <c r="C1642" s="17" t="s">
        <v>2145</v>
      </c>
      <c r="D1642" s="17" t="s">
        <v>396</v>
      </c>
      <c r="E1642" s="15" t="str">
        <f t="shared" si="323"/>
        <v>Dante Brooks</v>
      </c>
      <c r="F1642" s="17" t="s">
        <v>135</v>
      </c>
      <c r="G1642" s="15">
        <v>999923699</v>
      </c>
      <c r="H1642" s="15">
        <f t="shared" si="324"/>
        <v>183</v>
      </c>
      <c r="I1642" s="15"/>
      <c r="J1642" s="15"/>
      <c r="K1642" s="16"/>
      <c r="L1642" s="15"/>
      <c r="M1642" s="15"/>
      <c r="N1642" s="15"/>
      <c r="O1642" s="15">
        <f t="shared" si="330"/>
        <v>0</v>
      </c>
      <c r="P1642" s="15">
        <v>0</v>
      </c>
      <c r="Q1642" s="15">
        <f t="shared" si="331"/>
        <v>0</v>
      </c>
      <c r="R1642" s="15">
        <v>0</v>
      </c>
      <c r="S1642" s="15">
        <v>0</v>
      </c>
      <c r="T1642" s="15">
        <f t="shared" si="332"/>
        <v>48</v>
      </c>
      <c r="U1642" s="15">
        <f t="shared" si="333"/>
        <v>30</v>
      </c>
      <c r="V1642" s="15"/>
      <c r="W1642" s="15"/>
      <c r="X1642" s="15"/>
      <c r="Y1642" s="15"/>
      <c r="Z1642" s="16"/>
      <c r="AA1642" s="15"/>
      <c r="AB1642" s="24"/>
      <c r="AC1642" s="15"/>
      <c r="AD1642" s="15"/>
      <c r="AE1642" s="15"/>
      <c r="AF1642" s="15"/>
      <c r="AG1642" s="15"/>
      <c r="AH1642" s="24"/>
      <c r="AI1642" s="15"/>
      <c r="AJ1642" s="15"/>
      <c r="AK1642" s="15"/>
      <c r="AL1642" s="15"/>
      <c r="AM1642" s="15"/>
      <c r="AN1642" s="24"/>
      <c r="AO1642" s="15"/>
      <c r="AP1642" s="24"/>
      <c r="AQ1642" s="15"/>
      <c r="AR1642" s="24"/>
      <c r="AS1642" s="15"/>
      <c r="AT1642" s="24"/>
      <c r="AU1642" s="15"/>
      <c r="AV1642" s="24"/>
      <c r="AW1642" s="15"/>
      <c r="AX1642" s="24"/>
      <c r="AY1642" s="15"/>
      <c r="AZ1642" s="15"/>
      <c r="BA1642" s="15"/>
      <c r="BB1642" s="15"/>
      <c r="BC1642" s="15"/>
      <c r="BD1642" s="15"/>
      <c r="BE1642" s="15"/>
      <c r="BF1642" s="24"/>
      <c r="BG1642" s="15"/>
      <c r="BH1642" s="24"/>
      <c r="BI1642" s="15"/>
      <c r="BJ1642" s="24"/>
      <c r="BK1642" s="15"/>
      <c r="BL1642" s="24"/>
      <c r="BM1642" s="15"/>
      <c r="BN1642" s="24"/>
      <c r="BO1642" s="15"/>
      <c r="BP1642" s="24"/>
      <c r="BQ1642" s="15"/>
      <c r="BR1642" s="24"/>
      <c r="BS1642" s="15"/>
      <c r="BT1642" s="24"/>
      <c r="BU1642" s="15"/>
      <c r="BV1642" s="24"/>
      <c r="BW1642" s="15"/>
      <c r="BX1642" s="24"/>
      <c r="BY1642" s="15"/>
      <c r="BZ1642" s="24"/>
      <c r="CA1642" s="15"/>
      <c r="CB1642" s="24"/>
      <c r="CC1642" s="15"/>
      <c r="CD1642" s="24"/>
      <c r="CE1642" s="15"/>
      <c r="CF1642" s="24"/>
      <c r="CG1642" s="15"/>
      <c r="CH1642" s="25"/>
      <c r="CI1642" s="15"/>
      <c r="CJ1642" s="25"/>
      <c r="CK1642" s="15"/>
      <c r="CL1642" s="25"/>
      <c r="CM1642" s="15"/>
      <c r="CN1642" s="25"/>
      <c r="CO1642" s="15"/>
      <c r="CP1642" s="25"/>
      <c r="CQ1642" s="15"/>
      <c r="CR1642" s="25"/>
      <c r="CS1642" s="15">
        <f t="shared" si="325"/>
        <v>0</v>
      </c>
      <c r="CT1642" s="15">
        <f t="shared" si="326"/>
        <v>0</v>
      </c>
      <c r="CU1642" s="15">
        <f t="shared" si="327"/>
        <v>0</v>
      </c>
      <c r="CV1642" s="15">
        <f t="shared" si="328"/>
        <v>105</v>
      </c>
      <c r="CW1642" s="15"/>
      <c r="CX1642" s="15"/>
      <c r="CY1642" s="15">
        <f t="shared" si="329"/>
        <v>0</v>
      </c>
      <c r="CZ1642" s="15">
        <f>GG1642</f>
        <v>0</v>
      </c>
      <c r="DA1642" s="19"/>
      <c r="DB1642" s="17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7"/>
      <c r="DQ1642" s="15"/>
      <c r="DR1642" s="15"/>
      <c r="DS1642" s="15"/>
      <c r="DT1642" s="15"/>
      <c r="DU1642" s="15"/>
      <c r="DV1642" s="15"/>
      <c r="DW1642" s="15"/>
      <c r="DX1642" s="20"/>
      <c r="DY1642" s="15"/>
      <c r="DZ1642" s="20"/>
      <c r="EA1642" s="15">
        <v>79</v>
      </c>
      <c r="EB1642" s="20">
        <v>4</v>
      </c>
      <c r="EC1642" s="15">
        <v>48</v>
      </c>
      <c r="ED1642" s="20">
        <v>4</v>
      </c>
      <c r="EE1642" s="15"/>
      <c r="EF1642" s="20"/>
      <c r="EG1642" s="15">
        <v>30</v>
      </c>
      <c r="EH1642" s="20">
        <v>2</v>
      </c>
      <c r="EI1642" s="15"/>
      <c r="EJ1642" s="20"/>
      <c r="EK1642" s="15"/>
      <c r="EL1642" s="20"/>
      <c r="EM1642" s="15"/>
      <c r="EN1642" s="20"/>
      <c r="EY1642" s="15"/>
      <c r="EZ1642" s="20"/>
      <c r="FC1642" s="15"/>
      <c r="FD1642" s="20"/>
      <c r="FE1642" s="15"/>
      <c r="FF1642" s="20"/>
      <c r="FG1642" s="15"/>
      <c r="FH1642" s="20"/>
      <c r="FI1642" s="15"/>
      <c r="FJ1642" s="20"/>
      <c r="FK1642" s="15"/>
      <c r="FL1642" s="20"/>
      <c r="FM1642" s="15"/>
      <c r="FN1642" s="20"/>
      <c r="FO1642" s="15"/>
      <c r="FP1642" s="20"/>
      <c r="FQ1642" s="15"/>
      <c r="FR1642" s="20"/>
      <c r="FS1642" s="15"/>
      <c r="FT1642" s="20"/>
      <c r="FU1642" s="15"/>
      <c r="FV1642" s="20"/>
      <c r="FW1642" s="15"/>
      <c r="FX1642" s="20"/>
      <c r="FY1642" s="15"/>
      <c r="FZ1642" s="20"/>
      <c r="GA1642" s="15"/>
      <c r="GB1642" s="20"/>
      <c r="GC1642" s="15"/>
      <c r="GD1642" s="20"/>
      <c r="GE1642" s="15">
        <v>105</v>
      </c>
      <c r="GF1642" s="20">
        <v>2</v>
      </c>
      <c r="GG1642" s="226"/>
    </row>
    <row r="1643" spans="1:189" ht="15" customHeight="1" x14ac:dyDescent="0.3">
      <c r="A1643" s="15" t="s">
        <v>137</v>
      </c>
      <c r="B1643" s="15" t="s">
        <v>134</v>
      </c>
      <c r="C1643" s="15" t="s">
        <v>1314</v>
      </c>
      <c r="D1643" s="15" t="s">
        <v>2130</v>
      </c>
      <c r="E1643" s="15" t="str">
        <f t="shared" si="323"/>
        <v>Tala Calderon</v>
      </c>
      <c r="F1643" s="17" t="s">
        <v>128</v>
      </c>
      <c r="G1643" s="15">
        <v>999923700</v>
      </c>
      <c r="H1643" s="15">
        <f t="shared" si="324"/>
        <v>138</v>
      </c>
      <c r="I1643" s="15"/>
      <c r="J1643" s="15"/>
      <c r="K1643" s="16"/>
      <c r="L1643" s="15"/>
      <c r="M1643" s="15"/>
      <c r="N1643" s="15"/>
      <c r="O1643" s="15">
        <f t="shared" si="330"/>
        <v>0</v>
      </c>
      <c r="P1643" s="15">
        <v>0</v>
      </c>
      <c r="Q1643" s="15">
        <f t="shared" si="331"/>
        <v>0</v>
      </c>
      <c r="R1643" s="15">
        <v>0</v>
      </c>
      <c r="S1643" s="15">
        <v>0</v>
      </c>
      <c r="T1643" s="15">
        <f t="shared" si="332"/>
        <v>48</v>
      </c>
      <c r="U1643" s="15">
        <f t="shared" si="333"/>
        <v>20</v>
      </c>
      <c r="V1643" s="15"/>
      <c r="W1643" s="15"/>
      <c r="X1643" s="15"/>
      <c r="Y1643" s="15"/>
      <c r="Z1643" s="16"/>
      <c r="AA1643" s="15"/>
      <c r="AB1643" s="24"/>
      <c r="AC1643" s="15"/>
      <c r="AD1643" s="15"/>
      <c r="AE1643" s="15"/>
      <c r="AF1643" s="15"/>
      <c r="AG1643" s="15"/>
      <c r="AH1643" s="24"/>
      <c r="AI1643" s="15"/>
      <c r="AJ1643" s="15"/>
      <c r="AK1643" s="15"/>
      <c r="AL1643" s="15"/>
      <c r="AM1643" s="15"/>
      <c r="AN1643" s="24"/>
      <c r="AO1643" s="15"/>
      <c r="AP1643" s="24"/>
      <c r="AQ1643" s="15"/>
      <c r="AR1643" s="24"/>
      <c r="AS1643" s="15"/>
      <c r="AT1643" s="24"/>
      <c r="AU1643" s="15"/>
      <c r="AV1643" s="24"/>
      <c r="AW1643" s="15"/>
      <c r="AX1643" s="24"/>
      <c r="AY1643" s="15"/>
      <c r="AZ1643" s="15"/>
      <c r="BA1643" s="15"/>
      <c r="BB1643" s="15"/>
      <c r="BC1643" s="15"/>
      <c r="BD1643" s="15"/>
      <c r="BE1643" s="15"/>
      <c r="BF1643" s="24"/>
      <c r="BG1643" s="15"/>
      <c r="BH1643" s="24"/>
      <c r="BI1643" s="15"/>
      <c r="BJ1643" s="24"/>
      <c r="BK1643" s="15"/>
      <c r="BL1643" s="24"/>
      <c r="BM1643" s="15"/>
      <c r="BN1643" s="24"/>
      <c r="BO1643" s="15"/>
      <c r="BP1643" s="24"/>
      <c r="BQ1643" s="15"/>
      <c r="BR1643" s="24"/>
      <c r="BS1643" s="15"/>
      <c r="BT1643" s="24"/>
      <c r="BU1643" s="15"/>
      <c r="BV1643" s="24"/>
      <c r="BW1643" s="15"/>
      <c r="BX1643" s="24"/>
      <c r="BY1643" s="15"/>
      <c r="BZ1643" s="24"/>
      <c r="CA1643" s="15"/>
      <c r="CB1643" s="24"/>
      <c r="CC1643" s="15"/>
      <c r="CD1643" s="24"/>
      <c r="CE1643" s="15"/>
      <c r="CF1643" s="24"/>
      <c r="CG1643" s="15"/>
      <c r="CH1643" s="25"/>
      <c r="CI1643" s="15"/>
      <c r="CJ1643" s="25"/>
      <c r="CK1643" s="15"/>
      <c r="CL1643" s="25"/>
      <c r="CM1643" s="15"/>
      <c r="CN1643" s="25"/>
      <c r="CO1643" s="15"/>
      <c r="CP1643" s="25"/>
      <c r="CQ1643" s="15"/>
      <c r="CR1643" s="25"/>
      <c r="CS1643" s="15">
        <f t="shared" si="325"/>
        <v>0</v>
      </c>
      <c r="CT1643" s="15">
        <f t="shared" si="326"/>
        <v>0</v>
      </c>
      <c r="CU1643" s="15">
        <f t="shared" si="327"/>
        <v>0</v>
      </c>
      <c r="CV1643" s="15">
        <f t="shared" si="328"/>
        <v>70</v>
      </c>
      <c r="CW1643" s="15"/>
      <c r="CX1643" s="15"/>
      <c r="CY1643" s="15">
        <f t="shared" si="329"/>
        <v>0</v>
      </c>
      <c r="CZ1643" s="15">
        <f>GG1643</f>
        <v>0</v>
      </c>
      <c r="DA1643" s="19"/>
      <c r="DB1643" s="17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7"/>
      <c r="DQ1643" s="15"/>
      <c r="DR1643" s="15"/>
      <c r="DS1643" s="15"/>
      <c r="DT1643" s="15"/>
      <c r="DU1643" s="15"/>
      <c r="DV1643" s="15"/>
      <c r="DW1643" s="15"/>
      <c r="DX1643" s="20"/>
      <c r="DY1643" s="15"/>
      <c r="DZ1643" s="20"/>
      <c r="EA1643" s="15">
        <v>35</v>
      </c>
      <c r="EB1643" s="20">
        <v>1</v>
      </c>
      <c r="EC1643" s="15">
        <v>48</v>
      </c>
      <c r="ED1643" s="20">
        <v>2</v>
      </c>
      <c r="EE1643" s="15"/>
      <c r="EF1643" s="20"/>
      <c r="EG1643" s="15">
        <v>20</v>
      </c>
      <c r="EH1643" s="20">
        <v>1</v>
      </c>
      <c r="EI1643" s="15"/>
      <c r="EJ1643" s="20"/>
      <c r="EK1643" s="15"/>
      <c r="EL1643" s="20"/>
      <c r="EM1643" s="15"/>
      <c r="EN1643" s="20"/>
      <c r="EY1643" s="15"/>
      <c r="EZ1643" s="20"/>
      <c r="FC1643" s="15"/>
      <c r="FD1643" s="20"/>
      <c r="FE1643" s="15"/>
      <c r="FF1643" s="20"/>
      <c r="FG1643" s="15"/>
      <c r="FH1643" s="20"/>
      <c r="FI1643" s="15"/>
      <c r="FJ1643" s="20"/>
      <c r="FK1643" s="15"/>
      <c r="FL1643" s="20"/>
      <c r="FM1643" s="15"/>
      <c r="FN1643" s="20"/>
      <c r="FO1643" s="15"/>
      <c r="FP1643" s="20"/>
      <c r="FQ1643" s="15"/>
      <c r="FR1643" s="20"/>
      <c r="FS1643" s="15"/>
      <c r="FT1643" s="20"/>
      <c r="FU1643" s="15"/>
      <c r="FV1643" s="20"/>
      <c r="FW1643" s="15"/>
      <c r="FX1643" s="20"/>
      <c r="FY1643" s="15"/>
      <c r="FZ1643" s="20"/>
      <c r="GA1643" s="15"/>
      <c r="GB1643" s="20"/>
      <c r="GC1643" s="15"/>
      <c r="GD1643" s="20"/>
      <c r="GE1643" s="15">
        <v>70</v>
      </c>
      <c r="GF1643" s="20">
        <v>1</v>
      </c>
      <c r="GG1643" s="226"/>
    </row>
    <row r="1644" spans="1:189" ht="15" customHeight="1" x14ac:dyDescent="0.3">
      <c r="A1644" s="15" t="s">
        <v>130</v>
      </c>
      <c r="B1644" s="15" t="s">
        <v>126</v>
      </c>
      <c r="C1644" s="15" t="s">
        <v>2934</v>
      </c>
      <c r="D1644" s="15" t="s">
        <v>1106</v>
      </c>
      <c r="E1644" s="15" t="str">
        <f t="shared" si="323"/>
        <v>Andy Kim</v>
      </c>
      <c r="F1644" s="15" t="s">
        <v>135</v>
      </c>
      <c r="G1644" s="15">
        <v>999923702</v>
      </c>
      <c r="H1644" s="15">
        <f t="shared" si="324"/>
        <v>68</v>
      </c>
      <c r="I1644" s="15"/>
      <c r="J1644" s="15"/>
      <c r="K1644" s="16"/>
      <c r="L1644" s="15"/>
      <c r="M1644" s="15"/>
      <c r="N1644" s="15"/>
      <c r="O1644" s="15">
        <f t="shared" si="330"/>
        <v>0</v>
      </c>
      <c r="P1644" s="15">
        <v>0</v>
      </c>
      <c r="Q1644" s="15">
        <f t="shared" si="331"/>
        <v>0</v>
      </c>
      <c r="R1644" s="15">
        <v>0</v>
      </c>
      <c r="S1644" s="15">
        <v>0</v>
      </c>
      <c r="T1644" s="15">
        <f t="shared" si="332"/>
        <v>0</v>
      </c>
      <c r="U1644" s="15">
        <f t="shared" si="333"/>
        <v>0</v>
      </c>
      <c r="V1644" s="15"/>
      <c r="W1644" s="15"/>
      <c r="X1644" s="15"/>
      <c r="Y1644" s="15"/>
      <c r="Z1644" s="16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>
        <f t="shared" si="325"/>
        <v>0</v>
      </c>
      <c r="CT1644" s="15">
        <f t="shared" si="326"/>
        <v>68</v>
      </c>
      <c r="CU1644" s="15">
        <f t="shared" si="327"/>
        <v>1</v>
      </c>
      <c r="CV1644" s="15">
        <f t="shared" si="328"/>
        <v>0</v>
      </c>
      <c r="CW1644" s="15"/>
      <c r="CX1644" s="15"/>
      <c r="CY1644" s="15">
        <f t="shared" si="329"/>
        <v>0</v>
      </c>
      <c r="CZ1644" s="15">
        <f>GG1644</f>
        <v>0</v>
      </c>
      <c r="DA1644" s="16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20"/>
      <c r="DY1644" s="15"/>
      <c r="DZ1644" s="20"/>
      <c r="EA1644" s="15"/>
      <c r="EB1644" s="20"/>
      <c r="EC1644" s="15"/>
      <c r="ED1644" s="20"/>
      <c r="EE1644" s="15"/>
      <c r="EF1644" s="20"/>
      <c r="EG1644" s="15"/>
      <c r="EH1644" s="20"/>
      <c r="EI1644" s="15"/>
      <c r="EJ1644" s="20"/>
      <c r="EK1644" s="15"/>
      <c r="EL1644" s="20"/>
      <c r="EM1644" s="15"/>
      <c r="EN1644" s="20"/>
      <c r="EY1644" s="15">
        <v>68</v>
      </c>
      <c r="EZ1644" s="20">
        <v>3</v>
      </c>
      <c r="FC1644" s="15"/>
      <c r="FD1644" s="20"/>
      <c r="FE1644" s="15"/>
      <c r="FF1644" s="20"/>
      <c r="FG1644" s="15"/>
      <c r="FH1644" s="20"/>
      <c r="FI1644" s="15"/>
      <c r="FJ1644" s="20"/>
      <c r="FK1644" s="15"/>
      <c r="FL1644" s="20"/>
      <c r="FM1644" s="15"/>
      <c r="FN1644" s="20"/>
      <c r="FO1644" s="15"/>
      <c r="FP1644" s="20"/>
      <c r="FQ1644" s="15"/>
      <c r="FR1644" s="20"/>
      <c r="FS1644" s="15"/>
      <c r="FT1644" s="20"/>
      <c r="FU1644" s="15"/>
      <c r="FV1644" s="20"/>
      <c r="FW1644" s="15"/>
      <c r="FX1644" s="20"/>
      <c r="FY1644" s="15"/>
      <c r="FZ1644" s="20"/>
      <c r="GA1644" s="15"/>
      <c r="GB1644" s="20"/>
      <c r="GC1644" s="15"/>
      <c r="GD1644" s="20"/>
      <c r="GE1644" s="15"/>
      <c r="GF1644" s="20"/>
      <c r="GG1644" s="226"/>
    </row>
    <row r="1645" spans="1:189" ht="15" customHeight="1" x14ac:dyDescent="0.3">
      <c r="A1645" s="15" t="s">
        <v>133</v>
      </c>
      <c r="B1645" s="15" t="s">
        <v>134</v>
      </c>
      <c r="C1645" s="15" t="s">
        <v>3009</v>
      </c>
      <c r="D1645" s="15" t="s">
        <v>3010</v>
      </c>
      <c r="E1645" s="15" t="str">
        <f t="shared" si="323"/>
        <v>ALIYAH ESPIRITU</v>
      </c>
      <c r="F1645" s="15" t="s">
        <v>128</v>
      </c>
      <c r="G1645" s="15">
        <v>999923706</v>
      </c>
      <c r="H1645" s="15">
        <f t="shared" si="324"/>
        <v>34</v>
      </c>
      <c r="I1645" s="15"/>
      <c r="J1645" s="15"/>
      <c r="K1645" s="16"/>
      <c r="L1645" s="15"/>
      <c r="M1645" s="15"/>
      <c r="N1645" s="15"/>
      <c r="O1645" s="15">
        <f t="shared" si="330"/>
        <v>0</v>
      </c>
      <c r="P1645" s="15">
        <v>0</v>
      </c>
      <c r="Q1645" s="15">
        <f t="shared" si="331"/>
        <v>0</v>
      </c>
      <c r="R1645" s="15">
        <v>0</v>
      </c>
      <c r="S1645" s="15">
        <v>0</v>
      </c>
      <c r="T1645" s="15">
        <f t="shared" si="332"/>
        <v>0</v>
      </c>
      <c r="U1645" s="15">
        <f t="shared" si="333"/>
        <v>0</v>
      </c>
      <c r="V1645" s="15"/>
      <c r="W1645" s="15"/>
      <c r="X1645" s="15"/>
      <c r="Y1645" s="15"/>
      <c r="Z1645" s="16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>
        <f t="shared" si="325"/>
        <v>0</v>
      </c>
      <c r="CT1645" s="15">
        <f t="shared" si="326"/>
        <v>34</v>
      </c>
      <c r="CU1645" s="15">
        <f t="shared" si="327"/>
        <v>1</v>
      </c>
      <c r="CV1645" s="15">
        <f t="shared" si="328"/>
        <v>0</v>
      </c>
      <c r="CW1645" s="15"/>
      <c r="CX1645" s="15"/>
      <c r="CY1645" s="15">
        <f t="shared" si="329"/>
        <v>0</v>
      </c>
      <c r="CZ1645" s="15">
        <f>GG1645</f>
        <v>0</v>
      </c>
      <c r="DA1645" s="16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20"/>
      <c r="DY1645" s="15"/>
      <c r="DZ1645" s="20"/>
      <c r="EA1645" s="15"/>
      <c r="EB1645" s="20"/>
      <c r="EC1645" s="15"/>
      <c r="ED1645" s="20"/>
      <c r="EE1645" s="15"/>
      <c r="EF1645" s="20"/>
      <c r="EG1645" s="15"/>
      <c r="EH1645" s="20"/>
      <c r="EI1645" s="15"/>
      <c r="EJ1645" s="20"/>
      <c r="EK1645" s="15"/>
      <c r="EL1645" s="20"/>
      <c r="EM1645" s="15"/>
      <c r="EN1645" s="20"/>
      <c r="EY1645" s="15">
        <v>34</v>
      </c>
      <c r="EZ1645" s="20">
        <v>3</v>
      </c>
      <c r="FC1645" s="15"/>
      <c r="FD1645" s="20"/>
      <c r="FE1645" s="15"/>
      <c r="FF1645" s="20"/>
      <c r="FG1645" s="15"/>
      <c r="FH1645" s="20"/>
      <c r="FI1645" s="15"/>
      <c r="FJ1645" s="20"/>
      <c r="FK1645" s="15"/>
      <c r="FL1645" s="20"/>
      <c r="FM1645" s="15"/>
      <c r="FN1645" s="20"/>
      <c r="FO1645" s="15"/>
      <c r="FP1645" s="20"/>
      <c r="FQ1645" s="15"/>
      <c r="FR1645" s="20"/>
      <c r="FS1645" s="15"/>
      <c r="FT1645" s="20"/>
      <c r="FU1645" s="15"/>
      <c r="FV1645" s="20"/>
      <c r="FW1645" s="15"/>
      <c r="FX1645" s="20"/>
      <c r="FY1645" s="15"/>
      <c r="FZ1645" s="20"/>
      <c r="GA1645" s="15"/>
      <c r="GB1645" s="20"/>
      <c r="GC1645" s="15"/>
      <c r="GD1645" s="20"/>
      <c r="GE1645" s="15"/>
      <c r="GF1645" s="20"/>
      <c r="GG1645" s="226"/>
    </row>
    <row r="1646" spans="1:189" ht="15" customHeight="1" x14ac:dyDescent="0.3">
      <c r="A1646" s="15" t="s">
        <v>125</v>
      </c>
      <c r="B1646" s="15" t="s">
        <v>142</v>
      </c>
      <c r="C1646" s="15" t="s">
        <v>1954</v>
      </c>
      <c r="D1646" s="15" t="s">
        <v>1953</v>
      </c>
      <c r="E1646" s="15" t="str">
        <f t="shared" si="323"/>
        <v>Paisley Wilson</v>
      </c>
      <c r="F1646" s="15" t="s">
        <v>128</v>
      </c>
      <c r="G1646" s="15">
        <v>999923709</v>
      </c>
      <c r="H1646" s="15">
        <f t="shared" si="324"/>
        <v>45</v>
      </c>
      <c r="I1646" s="15"/>
      <c r="J1646" s="15"/>
      <c r="K1646" s="16"/>
      <c r="L1646" s="15"/>
      <c r="M1646" s="15"/>
      <c r="N1646" s="15"/>
      <c r="O1646" s="15">
        <f t="shared" si="330"/>
        <v>0</v>
      </c>
      <c r="P1646" s="15">
        <v>0</v>
      </c>
      <c r="Q1646" s="15">
        <f t="shared" si="331"/>
        <v>0</v>
      </c>
      <c r="R1646" s="15">
        <v>0</v>
      </c>
      <c r="S1646" s="15">
        <v>0</v>
      </c>
      <c r="T1646" s="15">
        <f t="shared" si="332"/>
        <v>0</v>
      </c>
      <c r="U1646" s="15">
        <f t="shared" si="333"/>
        <v>0</v>
      </c>
      <c r="V1646" s="15"/>
      <c r="W1646" s="15"/>
      <c r="X1646" s="15"/>
      <c r="Y1646" s="15"/>
      <c r="Z1646" s="16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>
        <f t="shared" si="325"/>
        <v>0</v>
      </c>
      <c r="CT1646" s="15">
        <f t="shared" si="326"/>
        <v>45</v>
      </c>
      <c r="CU1646" s="15">
        <f t="shared" si="327"/>
        <v>1</v>
      </c>
      <c r="CV1646" s="15">
        <f t="shared" si="328"/>
        <v>0</v>
      </c>
      <c r="CW1646" s="15"/>
      <c r="CX1646" s="15"/>
      <c r="CY1646" s="15">
        <f t="shared" si="329"/>
        <v>0</v>
      </c>
      <c r="CZ1646" s="15">
        <f>GG1646</f>
        <v>0</v>
      </c>
      <c r="DA1646" s="16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20"/>
      <c r="DY1646" s="15"/>
      <c r="DZ1646" s="20"/>
      <c r="EA1646" s="15"/>
      <c r="EB1646" s="20"/>
      <c r="EC1646" s="15"/>
      <c r="ED1646" s="20"/>
      <c r="EE1646" s="15"/>
      <c r="EF1646" s="20"/>
      <c r="EG1646" s="15"/>
      <c r="EH1646" s="20"/>
      <c r="EI1646" s="15"/>
      <c r="EJ1646" s="20"/>
      <c r="EK1646" s="15"/>
      <c r="EL1646" s="20"/>
      <c r="EM1646" s="15"/>
      <c r="EN1646" s="20"/>
      <c r="EY1646" s="15"/>
      <c r="EZ1646" s="20"/>
      <c r="FC1646" s="15"/>
      <c r="FD1646" s="20"/>
      <c r="FE1646" s="15"/>
      <c r="FF1646" s="20"/>
      <c r="FG1646" s="15"/>
      <c r="FH1646" s="20"/>
      <c r="FI1646" s="15"/>
      <c r="FJ1646" s="20"/>
      <c r="FK1646" s="15"/>
      <c r="FL1646" s="20"/>
      <c r="FM1646" s="15"/>
      <c r="FN1646" s="20"/>
      <c r="FO1646" s="15"/>
      <c r="FP1646" s="20"/>
      <c r="FQ1646" s="15"/>
      <c r="FR1646" s="20"/>
      <c r="FS1646" s="15"/>
      <c r="FT1646" s="20"/>
      <c r="FU1646" s="15"/>
      <c r="FV1646" s="20"/>
      <c r="FW1646" s="15">
        <v>45</v>
      </c>
      <c r="FX1646" s="20">
        <v>2</v>
      </c>
      <c r="FY1646" s="15"/>
      <c r="FZ1646" s="20"/>
      <c r="GA1646" s="15"/>
      <c r="GB1646" s="20"/>
      <c r="GC1646" s="15"/>
      <c r="GD1646" s="20"/>
      <c r="GE1646" s="15"/>
      <c r="GF1646" s="20"/>
      <c r="GG1646" s="226"/>
    </row>
    <row r="1647" spans="1:189" ht="15" customHeight="1" x14ac:dyDescent="0.3">
      <c r="A1647" s="15" t="s">
        <v>2903</v>
      </c>
      <c r="B1647" s="17" t="s">
        <v>142</v>
      </c>
      <c r="C1647" s="17" t="s">
        <v>1326</v>
      </c>
      <c r="D1647" s="17" t="s">
        <v>1327</v>
      </c>
      <c r="E1647" s="15" t="str">
        <f t="shared" si="323"/>
        <v>Veronika Lutsenko</v>
      </c>
      <c r="F1647" s="17" t="s">
        <v>128</v>
      </c>
      <c r="G1647" s="17">
        <v>999923712</v>
      </c>
      <c r="H1647" s="15">
        <f t="shared" si="324"/>
        <v>80</v>
      </c>
      <c r="I1647" s="15"/>
      <c r="J1647" s="15"/>
      <c r="K1647" s="16"/>
      <c r="L1647" s="15"/>
      <c r="M1647" s="15"/>
      <c r="N1647" s="15"/>
      <c r="O1647" s="15">
        <f t="shared" si="330"/>
        <v>0</v>
      </c>
      <c r="P1647" s="15">
        <v>0</v>
      </c>
      <c r="Q1647" s="15">
        <f t="shared" si="331"/>
        <v>1</v>
      </c>
      <c r="R1647" s="15">
        <v>0</v>
      </c>
      <c r="S1647" s="15">
        <v>0</v>
      </c>
      <c r="T1647" s="15">
        <f t="shared" si="332"/>
        <v>80</v>
      </c>
      <c r="U1647" s="15">
        <f t="shared" si="333"/>
        <v>0</v>
      </c>
      <c r="V1647" s="15"/>
      <c r="W1647" s="15"/>
      <c r="X1647" s="15"/>
      <c r="Y1647" s="15"/>
      <c r="Z1647" s="16"/>
      <c r="AA1647" s="15"/>
      <c r="AB1647" s="24"/>
      <c r="AC1647" s="15"/>
      <c r="AD1647" s="15"/>
      <c r="AE1647" s="15"/>
      <c r="AF1647" s="15"/>
      <c r="AG1647" s="15"/>
      <c r="AH1647" s="24"/>
      <c r="AI1647" s="15"/>
      <c r="AJ1647" s="15"/>
      <c r="AK1647" s="15"/>
      <c r="AL1647" s="15"/>
      <c r="AM1647" s="15"/>
      <c r="AN1647" s="24"/>
      <c r="AO1647" s="15"/>
      <c r="AP1647" s="24"/>
      <c r="AQ1647" s="15"/>
      <c r="AR1647" s="24"/>
      <c r="AS1647" s="15"/>
      <c r="AT1647" s="24"/>
      <c r="AU1647" s="15"/>
      <c r="AV1647" s="24"/>
      <c r="AW1647" s="15"/>
      <c r="AX1647" s="24"/>
      <c r="AY1647" s="15"/>
      <c r="AZ1647" s="15"/>
      <c r="BA1647" s="15"/>
      <c r="BB1647" s="15"/>
      <c r="BC1647" s="15"/>
      <c r="BD1647" s="15"/>
      <c r="BE1647" s="15"/>
      <c r="BF1647" s="24"/>
      <c r="BG1647" s="15"/>
      <c r="BH1647" s="24"/>
      <c r="BI1647" s="15"/>
      <c r="BJ1647" s="24"/>
      <c r="BK1647" s="15"/>
      <c r="BL1647" s="24"/>
      <c r="BM1647" s="15"/>
      <c r="BN1647" s="24"/>
      <c r="BO1647" s="15"/>
      <c r="BP1647" s="24"/>
      <c r="BQ1647" s="15"/>
      <c r="BR1647" s="24"/>
      <c r="BS1647" s="15"/>
      <c r="BT1647" s="24"/>
      <c r="BU1647" s="15"/>
      <c r="BV1647" s="24"/>
      <c r="BW1647" s="15"/>
      <c r="BX1647" s="24"/>
      <c r="BY1647" s="15"/>
      <c r="BZ1647" s="24"/>
      <c r="CA1647" s="15"/>
      <c r="CB1647" s="24"/>
      <c r="CC1647" s="15"/>
      <c r="CD1647" s="24"/>
      <c r="CE1647" s="15"/>
      <c r="CF1647" s="24"/>
      <c r="CG1647" s="15"/>
      <c r="CH1647" s="25"/>
      <c r="CI1647" s="15"/>
      <c r="CJ1647" s="25"/>
      <c r="CK1647" s="15"/>
      <c r="CL1647" s="25"/>
      <c r="CM1647" s="15"/>
      <c r="CN1647" s="25"/>
      <c r="CO1647" s="15"/>
      <c r="CP1647" s="25"/>
      <c r="CQ1647" s="15"/>
      <c r="CR1647" s="25"/>
      <c r="CS1647" s="15">
        <f t="shared" si="325"/>
        <v>0</v>
      </c>
      <c r="CT1647" s="15">
        <f t="shared" si="326"/>
        <v>0</v>
      </c>
      <c r="CU1647" s="15">
        <f t="shared" si="327"/>
        <v>0</v>
      </c>
      <c r="CV1647" s="15">
        <f t="shared" si="328"/>
        <v>0</v>
      </c>
      <c r="CW1647" s="15"/>
      <c r="CX1647" s="15"/>
      <c r="CY1647" s="15">
        <f t="shared" si="329"/>
        <v>0</v>
      </c>
      <c r="CZ1647" s="15">
        <f>GG1647</f>
        <v>0</v>
      </c>
      <c r="DA1647" s="19"/>
      <c r="DB1647" s="17"/>
      <c r="DC1647" s="17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7"/>
      <c r="DQ1647" s="17"/>
      <c r="DR1647" s="17"/>
      <c r="DS1647" s="17"/>
      <c r="DT1647" s="17">
        <v>30</v>
      </c>
      <c r="DU1647" s="17"/>
      <c r="DV1647" s="17"/>
      <c r="DW1647" s="15"/>
      <c r="DX1647" s="20"/>
      <c r="DY1647" s="15"/>
      <c r="DZ1647" s="20"/>
      <c r="EA1647" s="15">
        <v>70</v>
      </c>
      <c r="EB1647" s="20">
        <v>1</v>
      </c>
      <c r="EC1647" s="15">
        <v>80</v>
      </c>
      <c r="ED1647" s="20">
        <v>1</v>
      </c>
      <c r="EE1647" s="15"/>
      <c r="EF1647" s="20"/>
      <c r="EG1647" s="15"/>
      <c r="EH1647" s="20"/>
      <c r="EI1647" s="15"/>
      <c r="EJ1647" s="20"/>
      <c r="EK1647" s="15"/>
      <c r="EL1647" s="20"/>
      <c r="EM1647" s="15"/>
      <c r="EN1647" s="20"/>
      <c r="EQ1647" s="17"/>
      <c r="EY1647" s="15"/>
      <c r="EZ1647" s="20"/>
      <c r="FC1647" s="15"/>
      <c r="FD1647" s="20"/>
      <c r="FE1647" s="15"/>
      <c r="FF1647" s="20"/>
      <c r="FG1647" s="15"/>
      <c r="FH1647" s="20"/>
      <c r="FI1647" s="15"/>
      <c r="FJ1647" s="20"/>
      <c r="FK1647" s="15"/>
      <c r="FL1647" s="20"/>
      <c r="FM1647" s="15"/>
      <c r="FN1647" s="20"/>
      <c r="FO1647" s="15"/>
      <c r="FP1647" s="20"/>
      <c r="FQ1647" s="15"/>
      <c r="FR1647" s="20"/>
      <c r="FS1647" s="15"/>
      <c r="FT1647" s="20"/>
      <c r="FU1647" s="15"/>
      <c r="FV1647" s="20"/>
      <c r="FW1647" s="15"/>
      <c r="FX1647" s="20"/>
      <c r="FY1647" s="15"/>
      <c r="FZ1647" s="20"/>
      <c r="GA1647" s="15"/>
      <c r="GB1647" s="20"/>
      <c r="GC1647" s="15"/>
      <c r="GD1647" s="20"/>
      <c r="GE1647" s="15"/>
      <c r="GF1647" s="20"/>
      <c r="GG1647" s="226"/>
    </row>
    <row r="1648" spans="1:189" ht="15" customHeight="1" x14ac:dyDescent="0.3">
      <c r="A1648" s="15" t="s">
        <v>146</v>
      </c>
      <c r="B1648" s="15" t="s">
        <v>142</v>
      </c>
      <c r="C1648" s="15" t="s">
        <v>2058</v>
      </c>
      <c r="D1648" s="15" t="s">
        <v>1821</v>
      </c>
      <c r="E1648" s="15" t="str">
        <f t="shared" si="323"/>
        <v>Jayant Thadisetty</v>
      </c>
      <c r="F1648" s="17" t="s">
        <v>135</v>
      </c>
      <c r="G1648" s="15">
        <v>999923717</v>
      </c>
      <c r="H1648" s="15">
        <f t="shared" si="324"/>
        <v>68</v>
      </c>
      <c r="I1648" s="15"/>
      <c r="J1648" s="15"/>
      <c r="K1648" s="16"/>
      <c r="L1648" s="15"/>
      <c r="M1648" s="15"/>
      <c r="N1648" s="15"/>
      <c r="O1648" s="15">
        <f t="shared" si="330"/>
        <v>0</v>
      </c>
      <c r="P1648" s="15">
        <v>0</v>
      </c>
      <c r="Q1648" s="15">
        <f t="shared" si="331"/>
        <v>0</v>
      </c>
      <c r="R1648" s="15">
        <v>0</v>
      </c>
      <c r="S1648" s="15">
        <v>0</v>
      </c>
      <c r="T1648" s="15">
        <f t="shared" si="332"/>
        <v>0</v>
      </c>
      <c r="U1648" s="15">
        <f t="shared" si="333"/>
        <v>0</v>
      </c>
      <c r="V1648" s="15"/>
      <c r="W1648" s="15"/>
      <c r="X1648" s="15"/>
      <c r="Y1648" s="15"/>
      <c r="Z1648" s="16"/>
      <c r="AA1648" s="15"/>
      <c r="AB1648" s="24"/>
      <c r="AC1648" s="15"/>
      <c r="AD1648" s="15"/>
      <c r="AE1648" s="15"/>
      <c r="AF1648" s="15"/>
      <c r="AG1648" s="15"/>
      <c r="AH1648" s="24"/>
      <c r="AI1648" s="15"/>
      <c r="AJ1648" s="15"/>
      <c r="AK1648" s="15"/>
      <c r="AL1648" s="15"/>
      <c r="AM1648" s="15"/>
      <c r="AN1648" s="24"/>
      <c r="AO1648" s="15"/>
      <c r="AP1648" s="24"/>
      <c r="AQ1648" s="15"/>
      <c r="AR1648" s="24"/>
      <c r="AS1648" s="15"/>
      <c r="AT1648" s="24"/>
      <c r="AU1648" s="15"/>
      <c r="AV1648" s="24"/>
      <c r="AW1648" s="15"/>
      <c r="AX1648" s="24"/>
      <c r="AY1648" s="15"/>
      <c r="AZ1648" s="15"/>
      <c r="BA1648" s="15"/>
      <c r="BB1648" s="15"/>
      <c r="BC1648" s="15"/>
      <c r="BD1648" s="15"/>
      <c r="BE1648" s="15"/>
      <c r="BF1648" s="24"/>
      <c r="BG1648" s="15"/>
      <c r="BH1648" s="24"/>
      <c r="BI1648" s="15"/>
      <c r="BJ1648" s="24"/>
      <c r="BK1648" s="15"/>
      <c r="BL1648" s="24"/>
      <c r="BM1648" s="15"/>
      <c r="BN1648" s="24"/>
      <c r="BO1648" s="15"/>
      <c r="BP1648" s="24"/>
      <c r="BQ1648" s="15"/>
      <c r="BR1648" s="24"/>
      <c r="BS1648" s="15"/>
      <c r="BT1648" s="24"/>
      <c r="BU1648" s="15"/>
      <c r="BV1648" s="24"/>
      <c r="BW1648" s="15"/>
      <c r="BX1648" s="24"/>
      <c r="BY1648" s="15"/>
      <c r="BZ1648" s="24"/>
      <c r="CA1648" s="15"/>
      <c r="CB1648" s="24"/>
      <c r="CC1648" s="15"/>
      <c r="CD1648" s="24"/>
      <c r="CE1648" s="15"/>
      <c r="CF1648" s="24"/>
      <c r="CG1648" s="15"/>
      <c r="CH1648" s="25"/>
      <c r="CI1648" s="15"/>
      <c r="CJ1648" s="25"/>
      <c r="CK1648" s="15"/>
      <c r="CL1648" s="25"/>
      <c r="CM1648" s="15"/>
      <c r="CN1648" s="25"/>
      <c r="CO1648" s="15"/>
      <c r="CP1648" s="25"/>
      <c r="CQ1648" s="15"/>
      <c r="CR1648" s="25"/>
      <c r="CS1648" s="15">
        <f t="shared" si="325"/>
        <v>0</v>
      </c>
      <c r="CT1648" s="15">
        <f t="shared" si="326"/>
        <v>68</v>
      </c>
      <c r="CU1648" s="15">
        <f t="shared" si="327"/>
        <v>1</v>
      </c>
      <c r="CV1648" s="15">
        <f t="shared" si="328"/>
        <v>0</v>
      </c>
      <c r="CW1648" s="15"/>
      <c r="CX1648" s="15"/>
      <c r="CY1648" s="15">
        <f t="shared" si="329"/>
        <v>0</v>
      </c>
      <c r="CZ1648" s="15">
        <f>GG1648</f>
        <v>0</v>
      </c>
      <c r="DA1648" s="19"/>
      <c r="DB1648" s="17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7"/>
      <c r="DQ1648" s="15"/>
      <c r="DR1648" s="15"/>
      <c r="DS1648" s="15"/>
      <c r="DT1648" s="15"/>
      <c r="DU1648" s="15"/>
      <c r="DV1648" s="15"/>
      <c r="DW1648" s="15">
        <v>71</v>
      </c>
      <c r="DX1648" s="20">
        <v>5</v>
      </c>
      <c r="DY1648" s="15"/>
      <c r="DZ1648" s="20"/>
      <c r="EA1648" s="15"/>
      <c r="EB1648" s="20"/>
      <c r="EC1648" s="15"/>
      <c r="ED1648" s="20"/>
      <c r="EE1648" s="15"/>
      <c r="EF1648" s="20"/>
      <c r="EG1648" s="15"/>
      <c r="EH1648" s="20"/>
      <c r="EI1648" s="15"/>
      <c r="EJ1648" s="20"/>
      <c r="EK1648" s="15"/>
      <c r="EL1648" s="20"/>
      <c r="EM1648" s="15"/>
      <c r="EN1648" s="20"/>
      <c r="EY1648" s="15"/>
      <c r="EZ1648" s="20"/>
      <c r="FC1648" s="15"/>
      <c r="FD1648" s="20"/>
      <c r="FE1648" s="15"/>
      <c r="FF1648" s="20"/>
      <c r="FG1648" s="15">
        <v>68</v>
      </c>
      <c r="FH1648" s="20">
        <v>3</v>
      </c>
      <c r="FI1648" s="15"/>
      <c r="FJ1648" s="20"/>
      <c r="FK1648" s="15"/>
      <c r="FL1648" s="20"/>
      <c r="FM1648" s="15"/>
      <c r="FN1648" s="20"/>
      <c r="FO1648" s="15"/>
      <c r="FP1648" s="20"/>
      <c r="FQ1648" s="15"/>
      <c r="FR1648" s="20"/>
      <c r="FS1648" s="15"/>
      <c r="FT1648" s="20"/>
      <c r="FU1648" s="15"/>
      <c r="FV1648" s="20"/>
      <c r="FW1648" s="15"/>
      <c r="FX1648" s="20"/>
      <c r="FY1648" s="15"/>
      <c r="FZ1648" s="20"/>
      <c r="GA1648" s="15"/>
      <c r="GB1648" s="20"/>
      <c r="GC1648" s="15"/>
      <c r="GD1648" s="20"/>
      <c r="GE1648" s="15"/>
      <c r="GF1648" s="20"/>
      <c r="GG1648" s="226"/>
    </row>
    <row r="1649" spans="1:189" ht="15" customHeight="1" x14ac:dyDescent="0.3">
      <c r="A1649" s="15" t="s">
        <v>130</v>
      </c>
      <c r="B1649" s="15" t="s">
        <v>142</v>
      </c>
      <c r="C1649" s="15" t="s">
        <v>2409</v>
      </c>
      <c r="D1649" s="15" t="s">
        <v>2408</v>
      </c>
      <c r="E1649" s="15" t="str">
        <f t="shared" si="323"/>
        <v>Alani Marcene</v>
      </c>
      <c r="F1649" s="15" t="s">
        <v>128</v>
      </c>
      <c r="G1649" s="15">
        <v>999923731</v>
      </c>
      <c r="H1649" s="15">
        <f t="shared" si="324"/>
        <v>110</v>
      </c>
      <c r="I1649" s="15"/>
      <c r="J1649" s="17">
        <f>(O1649+P1649+R1649+S1649+T1649+U1649)/2</f>
        <v>20</v>
      </c>
      <c r="K1649" s="16"/>
      <c r="L1649" s="15"/>
      <c r="M1649" s="15"/>
      <c r="N1649" s="15"/>
      <c r="O1649" s="15">
        <f t="shared" si="330"/>
        <v>40</v>
      </c>
      <c r="P1649" s="15">
        <v>0</v>
      </c>
      <c r="Q1649" s="15">
        <f t="shared" si="331"/>
        <v>0</v>
      </c>
      <c r="R1649" s="15">
        <v>0</v>
      </c>
      <c r="S1649" s="15">
        <v>0</v>
      </c>
      <c r="T1649" s="15">
        <f t="shared" si="332"/>
        <v>0</v>
      </c>
      <c r="U1649" s="15">
        <f t="shared" si="333"/>
        <v>0</v>
      </c>
      <c r="V1649" s="15"/>
      <c r="W1649" s="15"/>
      <c r="X1649" s="15"/>
      <c r="Y1649" s="15"/>
      <c r="Z1649" s="16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>
        <f t="shared" si="325"/>
        <v>0</v>
      </c>
      <c r="CT1649" s="15">
        <f t="shared" si="326"/>
        <v>90</v>
      </c>
      <c r="CU1649" s="15">
        <f t="shared" si="327"/>
        <v>1</v>
      </c>
      <c r="CV1649" s="15">
        <f t="shared" si="328"/>
        <v>0</v>
      </c>
      <c r="CW1649" s="15"/>
      <c r="CX1649" s="15"/>
      <c r="CY1649" s="15">
        <f t="shared" si="329"/>
        <v>0</v>
      </c>
      <c r="CZ1649" s="15">
        <f>GG1649</f>
        <v>0</v>
      </c>
      <c r="DA1649" s="16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20"/>
      <c r="DY1649" s="15"/>
      <c r="DZ1649" s="20"/>
      <c r="EA1649" s="15"/>
      <c r="EB1649" s="20"/>
      <c r="EC1649" s="15"/>
      <c r="ED1649" s="20"/>
      <c r="EE1649" s="15"/>
      <c r="EF1649" s="20"/>
      <c r="EG1649" s="15"/>
      <c r="EH1649" s="20"/>
      <c r="EI1649" s="15">
        <v>40</v>
      </c>
      <c r="EJ1649" s="20">
        <v>1</v>
      </c>
      <c r="EK1649" s="15"/>
      <c r="EL1649" s="20"/>
      <c r="EM1649" s="15"/>
      <c r="EN1649" s="20"/>
      <c r="EY1649" s="15"/>
      <c r="EZ1649" s="20"/>
      <c r="FC1649" s="15"/>
      <c r="FD1649" s="20"/>
      <c r="FE1649" s="15"/>
      <c r="FF1649" s="20"/>
      <c r="FG1649" s="15"/>
      <c r="FH1649" s="20"/>
      <c r="FI1649" s="15"/>
      <c r="FJ1649" s="20"/>
      <c r="FK1649" s="15"/>
      <c r="FL1649" s="20"/>
      <c r="FM1649" s="15"/>
      <c r="FN1649" s="20"/>
      <c r="FO1649" s="15"/>
      <c r="FP1649" s="20"/>
      <c r="FQ1649" s="15"/>
      <c r="FR1649" s="20"/>
      <c r="FS1649" s="15">
        <v>90</v>
      </c>
      <c r="FT1649" s="20">
        <v>2</v>
      </c>
      <c r="FU1649" s="15"/>
      <c r="FV1649" s="20"/>
      <c r="FW1649" s="15"/>
      <c r="FX1649" s="20"/>
      <c r="FY1649" s="15"/>
      <c r="FZ1649" s="20"/>
      <c r="GA1649" s="15"/>
      <c r="GB1649" s="20"/>
      <c r="GC1649" s="15"/>
      <c r="GD1649" s="20"/>
      <c r="GE1649" s="15"/>
      <c r="GF1649" s="20"/>
      <c r="GG1649" s="226"/>
    </row>
    <row r="1650" spans="1:189" ht="15" customHeight="1" x14ac:dyDescent="0.3">
      <c r="A1650" s="15" t="s">
        <v>137</v>
      </c>
      <c r="B1650" s="15" t="s">
        <v>134</v>
      </c>
      <c r="C1650" s="15" t="s">
        <v>895</v>
      </c>
      <c r="D1650" s="15" t="s">
        <v>2080</v>
      </c>
      <c r="E1650" s="15" t="str">
        <f t="shared" si="323"/>
        <v>Christian Baskett</v>
      </c>
      <c r="F1650" s="15" t="s">
        <v>135</v>
      </c>
      <c r="G1650" s="15">
        <v>999923737</v>
      </c>
      <c r="H1650" s="15">
        <f t="shared" si="324"/>
        <v>60</v>
      </c>
      <c r="I1650" s="15"/>
      <c r="J1650" s="15"/>
      <c r="K1650" s="16"/>
      <c r="L1650" s="15"/>
      <c r="M1650" s="15"/>
      <c r="N1650" s="15"/>
      <c r="O1650" s="15">
        <f t="shared" si="330"/>
        <v>0</v>
      </c>
      <c r="P1650" s="15">
        <v>0</v>
      </c>
      <c r="Q1650" s="15">
        <f t="shared" si="331"/>
        <v>0</v>
      </c>
      <c r="R1650" s="15">
        <v>0</v>
      </c>
      <c r="S1650" s="15">
        <v>0</v>
      </c>
      <c r="T1650" s="15">
        <f t="shared" si="332"/>
        <v>0</v>
      </c>
      <c r="U1650" s="15">
        <f t="shared" si="333"/>
        <v>0</v>
      </c>
      <c r="V1650" s="15"/>
      <c r="W1650" s="15"/>
      <c r="X1650" s="15"/>
      <c r="Y1650" s="15"/>
      <c r="Z1650" s="16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>
        <f t="shared" si="325"/>
        <v>0</v>
      </c>
      <c r="CT1650" s="15">
        <f t="shared" si="326"/>
        <v>60</v>
      </c>
      <c r="CU1650" s="15">
        <f t="shared" si="327"/>
        <v>2</v>
      </c>
      <c r="CV1650" s="15">
        <f t="shared" si="328"/>
        <v>0</v>
      </c>
      <c r="CW1650" s="15"/>
      <c r="CX1650" s="15"/>
      <c r="CY1650" s="15">
        <f t="shared" si="329"/>
        <v>0</v>
      </c>
      <c r="CZ1650" s="15">
        <f>GG1650</f>
        <v>0</v>
      </c>
      <c r="DA1650" s="16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20"/>
      <c r="DY1650" s="15"/>
      <c r="DZ1650" s="20"/>
      <c r="EA1650" s="15"/>
      <c r="EB1650" s="20"/>
      <c r="EC1650" s="15"/>
      <c r="ED1650" s="20"/>
      <c r="EE1650" s="15"/>
      <c r="EF1650" s="20"/>
      <c r="EG1650" s="15"/>
      <c r="EH1650" s="20"/>
      <c r="EI1650" s="15"/>
      <c r="EJ1650" s="20"/>
      <c r="EK1650" s="15"/>
      <c r="EL1650" s="20"/>
      <c r="EM1650" s="15"/>
      <c r="EN1650" s="20"/>
      <c r="EY1650" s="15">
        <v>30</v>
      </c>
      <c r="EZ1650" s="20">
        <v>1</v>
      </c>
      <c r="FC1650" s="15"/>
      <c r="FD1650" s="20"/>
      <c r="FE1650" s="15"/>
      <c r="FF1650" s="20"/>
      <c r="FG1650" s="15">
        <v>30</v>
      </c>
      <c r="FH1650" s="20">
        <v>1</v>
      </c>
      <c r="FI1650" s="15"/>
      <c r="FJ1650" s="20"/>
      <c r="FK1650" s="15"/>
      <c r="FL1650" s="20"/>
      <c r="FM1650" s="15"/>
      <c r="FN1650" s="20"/>
      <c r="FO1650" s="15"/>
      <c r="FP1650" s="20"/>
      <c r="FQ1650" s="15"/>
      <c r="FR1650" s="20"/>
      <c r="FS1650" s="15"/>
      <c r="FT1650" s="20"/>
      <c r="FU1650" s="15"/>
      <c r="FV1650" s="20"/>
      <c r="FW1650" s="15"/>
      <c r="FX1650" s="20"/>
      <c r="FY1650" s="15"/>
      <c r="FZ1650" s="20"/>
      <c r="GA1650" s="15"/>
      <c r="GB1650" s="20"/>
      <c r="GC1650" s="15"/>
      <c r="GD1650" s="20"/>
      <c r="GE1650" s="15"/>
      <c r="GF1650" s="20"/>
      <c r="GG1650" s="226"/>
    </row>
    <row r="1651" spans="1:189" ht="15" customHeight="1" x14ac:dyDescent="0.3">
      <c r="A1651" s="15" t="s">
        <v>146</v>
      </c>
      <c r="B1651" s="15" t="s">
        <v>140</v>
      </c>
      <c r="C1651" s="15" t="s">
        <v>2079</v>
      </c>
      <c r="D1651" s="15" t="s">
        <v>2080</v>
      </c>
      <c r="E1651" s="15" t="str">
        <f t="shared" si="323"/>
        <v>Kitana Baskett</v>
      </c>
      <c r="F1651" s="17" t="s">
        <v>128</v>
      </c>
      <c r="G1651" s="15">
        <v>999923738</v>
      </c>
      <c r="H1651" s="15">
        <f t="shared" si="324"/>
        <v>120</v>
      </c>
      <c r="I1651" s="15"/>
      <c r="J1651" s="15"/>
      <c r="K1651" s="16"/>
      <c r="L1651" s="15"/>
      <c r="M1651" s="15"/>
      <c r="N1651" s="15"/>
      <c r="O1651" s="15">
        <f t="shared" si="330"/>
        <v>15</v>
      </c>
      <c r="P1651" s="15">
        <v>0</v>
      </c>
      <c r="Q1651" s="15">
        <f t="shared" si="331"/>
        <v>0</v>
      </c>
      <c r="R1651" s="15">
        <v>0</v>
      </c>
      <c r="S1651" s="15">
        <v>0</v>
      </c>
      <c r="T1651" s="15">
        <f t="shared" si="332"/>
        <v>0</v>
      </c>
      <c r="U1651" s="15">
        <f t="shared" si="333"/>
        <v>0</v>
      </c>
      <c r="V1651" s="15"/>
      <c r="W1651" s="15"/>
      <c r="X1651" s="15"/>
      <c r="Y1651" s="15"/>
      <c r="Z1651" s="16"/>
      <c r="AA1651" s="15"/>
      <c r="AB1651" s="24"/>
      <c r="AC1651" s="15"/>
      <c r="AD1651" s="15"/>
      <c r="AE1651" s="15"/>
      <c r="AF1651" s="15"/>
      <c r="AG1651" s="15"/>
      <c r="AH1651" s="24"/>
      <c r="AI1651" s="15"/>
      <c r="AJ1651" s="15"/>
      <c r="AK1651" s="15"/>
      <c r="AL1651" s="15"/>
      <c r="AM1651" s="15"/>
      <c r="AN1651" s="24"/>
      <c r="AO1651" s="15"/>
      <c r="AP1651" s="24"/>
      <c r="AQ1651" s="15"/>
      <c r="AR1651" s="24"/>
      <c r="AS1651" s="15"/>
      <c r="AT1651" s="24"/>
      <c r="AU1651" s="15"/>
      <c r="AV1651" s="24"/>
      <c r="AW1651" s="15"/>
      <c r="AX1651" s="24"/>
      <c r="AY1651" s="15"/>
      <c r="AZ1651" s="15"/>
      <c r="BA1651" s="15"/>
      <c r="BB1651" s="15"/>
      <c r="BC1651" s="15"/>
      <c r="BD1651" s="15"/>
      <c r="BE1651" s="15"/>
      <c r="BF1651" s="24"/>
      <c r="BG1651" s="15"/>
      <c r="BH1651" s="24"/>
      <c r="BI1651" s="15"/>
      <c r="BJ1651" s="24"/>
      <c r="BK1651" s="15"/>
      <c r="BL1651" s="24"/>
      <c r="BM1651" s="15"/>
      <c r="BN1651" s="24"/>
      <c r="BO1651" s="15"/>
      <c r="BP1651" s="24"/>
      <c r="BQ1651" s="15"/>
      <c r="BR1651" s="24"/>
      <c r="BS1651" s="15"/>
      <c r="BT1651" s="24"/>
      <c r="BU1651" s="15"/>
      <c r="BV1651" s="24"/>
      <c r="BW1651" s="15"/>
      <c r="BX1651" s="24"/>
      <c r="BY1651" s="15"/>
      <c r="BZ1651" s="24"/>
      <c r="CA1651" s="15"/>
      <c r="CB1651" s="24"/>
      <c r="CC1651" s="15"/>
      <c r="CD1651" s="24"/>
      <c r="CE1651" s="15"/>
      <c r="CF1651" s="24"/>
      <c r="CG1651" s="15"/>
      <c r="CH1651" s="25"/>
      <c r="CI1651" s="15"/>
      <c r="CJ1651" s="25"/>
      <c r="CK1651" s="15"/>
      <c r="CL1651" s="25"/>
      <c r="CM1651" s="15"/>
      <c r="CN1651" s="25"/>
      <c r="CO1651" s="15"/>
      <c r="CP1651" s="25"/>
      <c r="CQ1651" s="15"/>
      <c r="CR1651" s="25"/>
      <c r="CS1651" s="15">
        <f t="shared" si="325"/>
        <v>0</v>
      </c>
      <c r="CT1651" s="15">
        <f t="shared" si="326"/>
        <v>105</v>
      </c>
      <c r="CU1651" s="15">
        <f t="shared" si="327"/>
        <v>3</v>
      </c>
      <c r="CV1651" s="15">
        <f t="shared" si="328"/>
        <v>0</v>
      </c>
      <c r="CW1651" s="15"/>
      <c r="CX1651" s="15"/>
      <c r="CY1651" s="15">
        <f t="shared" si="329"/>
        <v>0</v>
      </c>
      <c r="CZ1651" s="15">
        <f>GG1651</f>
        <v>0</v>
      </c>
      <c r="DA1651" s="19"/>
      <c r="DB1651" s="17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7"/>
      <c r="DQ1651" s="15"/>
      <c r="DR1651" s="15"/>
      <c r="DS1651" s="15"/>
      <c r="DT1651" s="15"/>
      <c r="DU1651" s="15"/>
      <c r="DV1651" s="15"/>
      <c r="DW1651" s="15">
        <v>16.8</v>
      </c>
      <c r="DX1651" s="20">
        <v>2</v>
      </c>
      <c r="DY1651" s="15"/>
      <c r="DZ1651" s="20"/>
      <c r="EA1651" s="15"/>
      <c r="EB1651" s="20"/>
      <c r="EC1651" s="15"/>
      <c r="ED1651" s="20"/>
      <c r="EE1651" s="15"/>
      <c r="EF1651" s="20"/>
      <c r="EG1651" s="15"/>
      <c r="EH1651" s="20"/>
      <c r="EI1651" s="15"/>
      <c r="EJ1651" s="20"/>
      <c r="EK1651" s="15">
        <v>15</v>
      </c>
      <c r="EL1651" s="20">
        <v>2</v>
      </c>
      <c r="EM1651" s="15"/>
      <c r="EN1651" s="20"/>
      <c r="EU1651" s="15">
        <v>45</v>
      </c>
      <c r="EV1651" s="20">
        <v>2</v>
      </c>
      <c r="EY1651" s="15">
        <v>30</v>
      </c>
      <c r="EZ1651" s="20">
        <v>1</v>
      </c>
      <c r="FC1651" s="15"/>
      <c r="FD1651" s="20"/>
      <c r="FE1651" s="15"/>
      <c r="FF1651" s="20"/>
      <c r="FG1651" s="15">
        <v>30</v>
      </c>
      <c r="FH1651" s="20">
        <v>1</v>
      </c>
      <c r="FI1651" s="15"/>
      <c r="FJ1651" s="20"/>
      <c r="FK1651" s="15"/>
      <c r="FL1651" s="20"/>
      <c r="FM1651" s="15"/>
      <c r="FN1651" s="20"/>
      <c r="FO1651" s="15"/>
      <c r="FP1651" s="20"/>
      <c r="FQ1651" s="15"/>
      <c r="FR1651" s="20"/>
      <c r="FS1651" s="15"/>
      <c r="FT1651" s="20"/>
      <c r="FU1651" s="15"/>
      <c r="FV1651" s="20"/>
      <c r="FW1651" s="15"/>
      <c r="FX1651" s="20"/>
      <c r="FY1651" s="15"/>
      <c r="FZ1651" s="20"/>
      <c r="GA1651" s="15"/>
      <c r="GB1651" s="20"/>
      <c r="GC1651" s="15"/>
      <c r="GD1651" s="20"/>
      <c r="GE1651" s="15"/>
      <c r="GF1651" s="20"/>
      <c r="GG1651" s="226"/>
    </row>
    <row r="1652" spans="1:189" ht="15" customHeight="1" x14ac:dyDescent="0.3">
      <c r="A1652" s="15" t="s">
        <v>133</v>
      </c>
      <c r="B1652" s="15" t="s">
        <v>134</v>
      </c>
      <c r="C1652" s="15" t="s">
        <v>279</v>
      </c>
      <c r="D1652" s="15" t="s">
        <v>606</v>
      </c>
      <c r="E1652" s="15" t="str">
        <f t="shared" si="323"/>
        <v>Erick Creasey</v>
      </c>
      <c r="F1652" s="15" t="s">
        <v>135</v>
      </c>
      <c r="G1652" s="15">
        <v>999923743</v>
      </c>
      <c r="H1652" s="15">
        <f t="shared" si="324"/>
        <v>141</v>
      </c>
      <c r="I1652" s="17"/>
      <c r="J1652" s="17"/>
      <c r="K1652" s="21"/>
      <c r="L1652" s="15"/>
      <c r="M1652" s="15"/>
      <c r="N1652" s="15"/>
      <c r="O1652" s="15">
        <f t="shared" si="330"/>
        <v>0</v>
      </c>
      <c r="P1652" s="15">
        <v>0</v>
      </c>
      <c r="Q1652" s="15">
        <f t="shared" si="331"/>
        <v>1</v>
      </c>
      <c r="R1652" s="15">
        <v>0</v>
      </c>
      <c r="S1652" s="15">
        <v>0</v>
      </c>
      <c r="T1652" s="15">
        <f t="shared" si="332"/>
        <v>51</v>
      </c>
      <c r="U1652" s="15">
        <f t="shared" si="333"/>
        <v>0</v>
      </c>
      <c r="V1652" s="15"/>
      <c r="W1652" s="15"/>
      <c r="X1652" s="15"/>
      <c r="Y1652" s="15"/>
      <c r="Z1652" s="21"/>
      <c r="AA1652" s="17"/>
      <c r="AB1652" s="17"/>
      <c r="AC1652" s="17"/>
      <c r="AD1652" s="17"/>
      <c r="AE1652" s="17"/>
      <c r="AF1652" s="24"/>
      <c r="AG1652" s="17"/>
      <c r="AH1652" s="24"/>
      <c r="AI1652" s="17"/>
      <c r="AJ1652" s="24"/>
      <c r="AK1652" s="17"/>
      <c r="AL1652" s="24"/>
      <c r="AM1652" s="17"/>
      <c r="AN1652" s="24"/>
      <c r="AO1652" s="17"/>
      <c r="AP1652" s="24"/>
      <c r="AQ1652" s="17"/>
      <c r="AR1652" s="24"/>
      <c r="AS1652" s="17"/>
      <c r="AT1652" s="24"/>
      <c r="AU1652" s="17"/>
      <c r="AV1652" s="24"/>
      <c r="AW1652" s="17"/>
      <c r="AX1652" s="24"/>
      <c r="AY1652" s="17"/>
      <c r="AZ1652" s="17"/>
      <c r="BA1652" s="17"/>
      <c r="BB1652" s="24"/>
      <c r="BC1652" s="17"/>
      <c r="BD1652" s="24"/>
      <c r="BE1652" s="17"/>
      <c r="BF1652" s="24"/>
      <c r="BG1652" s="17"/>
      <c r="BH1652" s="24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24"/>
      <c r="CQ1652" s="17"/>
      <c r="CR1652" s="24"/>
      <c r="CS1652" s="15">
        <f t="shared" si="325"/>
        <v>0</v>
      </c>
      <c r="CT1652" s="15">
        <f t="shared" si="326"/>
        <v>90</v>
      </c>
      <c r="CU1652" s="15">
        <f t="shared" si="327"/>
        <v>1</v>
      </c>
      <c r="CV1652" s="15">
        <f t="shared" si="328"/>
        <v>0</v>
      </c>
      <c r="CW1652" s="15"/>
      <c r="CX1652" s="15"/>
      <c r="CY1652" s="15">
        <f t="shared" si="329"/>
        <v>0</v>
      </c>
      <c r="CZ1652" s="15">
        <f>GG1652</f>
        <v>0</v>
      </c>
      <c r="DA1652" s="20"/>
      <c r="DB1652" s="17"/>
      <c r="DC1652" s="15"/>
      <c r="DD1652" s="15"/>
      <c r="DE1652" s="15"/>
      <c r="DF1652" s="15"/>
      <c r="DG1652" s="15"/>
      <c r="DH1652" s="15"/>
      <c r="DI1652" s="15"/>
      <c r="DJ1652" s="15"/>
      <c r="DK1652" s="15">
        <v>34</v>
      </c>
      <c r="DL1652" s="15"/>
      <c r="DM1652" s="15"/>
      <c r="DN1652" s="15"/>
      <c r="DO1652" s="15"/>
      <c r="DP1652" s="17"/>
      <c r="DQ1652" s="15"/>
      <c r="DR1652" s="15"/>
      <c r="DS1652" s="15"/>
      <c r="DT1652" s="15"/>
      <c r="DU1652" s="15"/>
      <c r="DV1652" s="15"/>
      <c r="DW1652" s="15"/>
      <c r="DX1652" s="20"/>
      <c r="DY1652" s="15"/>
      <c r="DZ1652" s="20"/>
      <c r="EA1652" s="15"/>
      <c r="EB1652" s="20"/>
      <c r="EC1652" s="15">
        <v>51</v>
      </c>
      <c r="ED1652" s="20" t="s">
        <v>129</v>
      </c>
      <c r="EE1652" s="15"/>
      <c r="EF1652" s="20"/>
      <c r="EG1652" s="15"/>
      <c r="EH1652" s="20"/>
      <c r="EI1652" s="15"/>
      <c r="EJ1652" s="20"/>
      <c r="EK1652" s="15"/>
      <c r="EL1652" s="20"/>
      <c r="EM1652" s="15"/>
      <c r="EN1652" s="20"/>
      <c r="EY1652" s="15"/>
      <c r="EZ1652" s="20"/>
      <c r="FC1652" s="15"/>
      <c r="FD1652" s="20"/>
      <c r="FE1652" s="15"/>
      <c r="FF1652" s="20"/>
      <c r="FG1652" s="15"/>
      <c r="FH1652" s="20"/>
      <c r="FI1652" s="15"/>
      <c r="FJ1652" s="20"/>
      <c r="FK1652" s="15"/>
      <c r="FL1652" s="20"/>
      <c r="FM1652" s="15"/>
      <c r="FN1652" s="20"/>
      <c r="FO1652" s="15"/>
      <c r="FP1652" s="20"/>
      <c r="FQ1652" s="15"/>
      <c r="FR1652" s="20"/>
      <c r="FS1652" s="15"/>
      <c r="FT1652" s="20"/>
      <c r="FU1652" s="15"/>
      <c r="FV1652" s="20"/>
      <c r="FW1652" s="15">
        <v>90</v>
      </c>
      <c r="FX1652" s="20">
        <v>2</v>
      </c>
      <c r="FY1652" s="15"/>
      <c r="FZ1652" s="20"/>
      <c r="GA1652" s="15"/>
      <c r="GB1652" s="20"/>
      <c r="GC1652" s="15"/>
      <c r="GD1652" s="20"/>
      <c r="GE1652" s="15"/>
      <c r="GF1652" s="20"/>
      <c r="GG1652" s="226"/>
    </row>
    <row r="1653" spans="1:189" ht="15" customHeight="1" x14ac:dyDescent="0.3">
      <c r="A1653" s="15" t="s">
        <v>130</v>
      </c>
      <c r="B1653" s="15" t="s">
        <v>140</v>
      </c>
      <c r="C1653" s="15" t="s">
        <v>1019</v>
      </c>
      <c r="D1653" s="15" t="s">
        <v>1020</v>
      </c>
      <c r="E1653" s="15" t="str">
        <f t="shared" si="323"/>
        <v>Summit Jensen</v>
      </c>
      <c r="F1653" s="15" t="s">
        <v>135</v>
      </c>
      <c r="G1653" s="15">
        <v>999923746</v>
      </c>
      <c r="H1653" s="15">
        <f t="shared" si="324"/>
        <v>45</v>
      </c>
      <c r="I1653" s="15"/>
      <c r="J1653" s="15"/>
      <c r="K1653" s="16"/>
      <c r="L1653" s="15"/>
      <c r="M1653" s="15"/>
      <c r="N1653" s="15"/>
      <c r="O1653" s="15">
        <f t="shared" si="330"/>
        <v>0</v>
      </c>
      <c r="P1653" s="15">
        <v>0</v>
      </c>
      <c r="Q1653" s="15">
        <f t="shared" si="331"/>
        <v>0</v>
      </c>
      <c r="R1653" s="15">
        <v>0</v>
      </c>
      <c r="S1653" s="15">
        <v>0</v>
      </c>
      <c r="T1653" s="15">
        <f t="shared" si="332"/>
        <v>0</v>
      </c>
      <c r="U1653" s="15">
        <f t="shared" si="333"/>
        <v>0</v>
      </c>
      <c r="V1653" s="15"/>
      <c r="W1653" s="15"/>
      <c r="X1653" s="15"/>
      <c r="Y1653" s="15"/>
      <c r="Z1653" s="16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>
        <f t="shared" si="325"/>
        <v>0</v>
      </c>
      <c r="CT1653" s="15">
        <f t="shared" si="326"/>
        <v>45</v>
      </c>
      <c r="CU1653" s="15">
        <f t="shared" si="327"/>
        <v>1</v>
      </c>
      <c r="CV1653" s="15">
        <f t="shared" si="328"/>
        <v>0</v>
      </c>
      <c r="CW1653" s="15"/>
      <c r="CX1653" s="15"/>
      <c r="CY1653" s="15">
        <f t="shared" si="329"/>
        <v>0</v>
      </c>
      <c r="CZ1653" s="15">
        <f>GG1653</f>
        <v>0</v>
      </c>
      <c r="DA1653" s="16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20"/>
      <c r="DY1653" s="15"/>
      <c r="DZ1653" s="20"/>
      <c r="EA1653" s="15"/>
      <c r="EB1653" s="20"/>
      <c r="EC1653" s="15"/>
      <c r="ED1653" s="20"/>
      <c r="EE1653" s="15"/>
      <c r="EF1653" s="20"/>
      <c r="EG1653" s="15"/>
      <c r="EH1653" s="20"/>
      <c r="EI1653" s="15"/>
      <c r="EJ1653" s="20"/>
      <c r="EK1653" s="15"/>
      <c r="EL1653" s="20"/>
      <c r="EM1653" s="15"/>
      <c r="EN1653" s="20"/>
      <c r="EY1653" s="15"/>
      <c r="EZ1653" s="20"/>
      <c r="FC1653" s="15"/>
      <c r="FD1653" s="20"/>
      <c r="FE1653" s="15"/>
      <c r="FF1653" s="20"/>
      <c r="FG1653" s="15"/>
      <c r="FH1653" s="20"/>
      <c r="FI1653" s="15"/>
      <c r="FJ1653" s="20"/>
      <c r="FK1653" s="15"/>
      <c r="FL1653" s="20"/>
      <c r="FM1653" s="15"/>
      <c r="FN1653" s="20"/>
      <c r="FO1653" s="15"/>
      <c r="FP1653" s="20"/>
      <c r="FQ1653" s="15"/>
      <c r="FR1653" s="20"/>
      <c r="FS1653" s="15"/>
      <c r="FT1653" s="20"/>
      <c r="FU1653" s="15">
        <v>45</v>
      </c>
      <c r="FV1653" s="20">
        <v>2</v>
      </c>
      <c r="FW1653" s="15"/>
      <c r="FX1653" s="20"/>
      <c r="FY1653" s="15"/>
      <c r="FZ1653" s="20"/>
      <c r="GA1653" s="15"/>
      <c r="GB1653" s="20"/>
      <c r="GC1653" s="15"/>
      <c r="GD1653" s="20"/>
      <c r="GE1653" s="15"/>
      <c r="GF1653" s="20"/>
      <c r="GG1653" s="226"/>
    </row>
    <row r="1654" spans="1:189" ht="15" customHeight="1" x14ac:dyDescent="0.3">
      <c r="A1654" s="15" t="s">
        <v>130</v>
      </c>
      <c r="B1654" s="15" t="s">
        <v>142</v>
      </c>
      <c r="C1654" s="17" t="s">
        <v>2153</v>
      </c>
      <c r="D1654" s="17" t="s">
        <v>2154</v>
      </c>
      <c r="E1654" s="15" t="str">
        <f t="shared" si="323"/>
        <v>Ayuna Devine</v>
      </c>
      <c r="F1654" s="17" t="s">
        <v>128</v>
      </c>
      <c r="G1654" s="15">
        <v>999923751</v>
      </c>
      <c r="H1654" s="15">
        <f t="shared" si="324"/>
        <v>85.5</v>
      </c>
      <c r="I1654" s="15"/>
      <c r="J1654" s="17">
        <f>(O1654+P1654+R1654+S1654+T1654+U1654)/2</f>
        <v>25.5</v>
      </c>
      <c r="K1654" s="16"/>
      <c r="L1654" s="15"/>
      <c r="M1654" s="15"/>
      <c r="N1654" s="15"/>
      <c r="O1654" s="15">
        <f t="shared" ref="O1654:O1674" si="334">SUM(EE1654, EI1654, EK1654, EM1654)</f>
        <v>0</v>
      </c>
      <c r="P1654" s="15">
        <v>0</v>
      </c>
      <c r="Q1654" s="15">
        <f t="shared" ref="Q1654:Q1674" si="335">COUNT(DI1654:DV1654)</f>
        <v>0</v>
      </c>
      <c r="R1654" s="15">
        <v>0</v>
      </c>
      <c r="S1654" s="15">
        <v>0</v>
      </c>
      <c r="T1654" s="15">
        <f t="shared" ref="T1654:T1674" si="336">EC1654</f>
        <v>51</v>
      </c>
      <c r="U1654" s="15">
        <f t="shared" ref="U1654:U1674" si="337">SUM(EG1654)</f>
        <v>0</v>
      </c>
      <c r="V1654" s="15"/>
      <c r="W1654" s="15"/>
      <c r="X1654" s="15"/>
      <c r="Y1654" s="15"/>
      <c r="Z1654" s="16"/>
      <c r="AA1654" s="15"/>
      <c r="AB1654" s="24"/>
      <c r="AC1654" s="15"/>
      <c r="AD1654" s="15"/>
      <c r="AE1654" s="15"/>
      <c r="AF1654" s="15"/>
      <c r="AG1654" s="15"/>
      <c r="AH1654" s="24"/>
      <c r="AI1654" s="15"/>
      <c r="AJ1654" s="15"/>
      <c r="AK1654" s="15"/>
      <c r="AL1654" s="15"/>
      <c r="AM1654" s="15"/>
      <c r="AN1654" s="24"/>
      <c r="AO1654" s="15"/>
      <c r="AP1654" s="24"/>
      <c r="AQ1654" s="15"/>
      <c r="AR1654" s="24"/>
      <c r="AS1654" s="15"/>
      <c r="AT1654" s="24"/>
      <c r="AU1654" s="15"/>
      <c r="AV1654" s="24"/>
      <c r="AW1654" s="15"/>
      <c r="AX1654" s="24"/>
      <c r="AY1654" s="15"/>
      <c r="AZ1654" s="15"/>
      <c r="BA1654" s="15"/>
      <c r="BB1654" s="15"/>
      <c r="BC1654" s="15"/>
      <c r="BD1654" s="15"/>
      <c r="BE1654" s="15"/>
      <c r="BF1654" s="24"/>
      <c r="BG1654" s="15"/>
      <c r="BH1654" s="24"/>
      <c r="BI1654" s="15"/>
      <c r="BJ1654" s="24"/>
      <c r="BK1654" s="15"/>
      <c r="BL1654" s="24"/>
      <c r="BM1654" s="15"/>
      <c r="BN1654" s="24"/>
      <c r="BO1654" s="15"/>
      <c r="BP1654" s="24"/>
      <c r="BQ1654" s="15"/>
      <c r="BR1654" s="24"/>
      <c r="BS1654" s="15"/>
      <c r="BT1654" s="24"/>
      <c r="BU1654" s="15"/>
      <c r="BV1654" s="24"/>
      <c r="BW1654" s="15"/>
      <c r="BX1654" s="24"/>
      <c r="BY1654" s="15"/>
      <c r="BZ1654" s="24"/>
      <c r="CA1654" s="15"/>
      <c r="CB1654" s="24"/>
      <c r="CC1654" s="15"/>
      <c r="CD1654" s="24"/>
      <c r="CE1654" s="15"/>
      <c r="CF1654" s="24"/>
      <c r="CG1654" s="15"/>
      <c r="CH1654" s="25"/>
      <c r="CI1654" s="15"/>
      <c r="CJ1654" s="25"/>
      <c r="CK1654" s="15"/>
      <c r="CL1654" s="25"/>
      <c r="CM1654" s="15"/>
      <c r="CN1654" s="25"/>
      <c r="CO1654" s="15"/>
      <c r="CP1654" s="25"/>
      <c r="CQ1654" s="15"/>
      <c r="CR1654" s="25"/>
      <c r="CS1654" s="15">
        <f t="shared" si="325"/>
        <v>0</v>
      </c>
      <c r="CT1654" s="15">
        <f t="shared" si="326"/>
        <v>60</v>
      </c>
      <c r="CU1654" s="15">
        <f t="shared" si="327"/>
        <v>1</v>
      </c>
      <c r="CV1654" s="15">
        <f t="shared" si="328"/>
        <v>0</v>
      </c>
      <c r="CW1654" s="15"/>
      <c r="CX1654" s="15"/>
      <c r="CY1654" s="15">
        <f t="shared" si="329"/>
        <v>0</v>
      </c>
      <c r="CZ1654" s="15">
        <f>GG1654</f>
        <v>0</v>
      </c>
      <c r="DA1654" s="19"/>
      <c r="DB1654" s="17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7"/>
      <c r="DQ1654" s="15"/>
      <c r="DR1654" s="15"/>
      <c r="DS1654" s="15"/>
      <c r="DT1654" s="15"/>
      <c r="DU1654" s="15"/>
      <c r="DV1654" s="15"/>
      <c r="DW1654" s="15"/>
      <c r="DX1654" s="20"/>
      <c r="DY1654" s="15">
        <v>79</v>
      </c>
      <c r="DZ1654" s="20">
        <v>4</v>
      </c>
      <c r="EA1654" s="15"/>
      <c r="EB1654" s="20"/>
      <c r="EC1654" s="15">
        <v>51</v>
      </c>
      <c r="ED1654" s="20" t="s">
        <v>129</v>
      </c>
      <c r="EE1654" s="15"/>
      <c r="EF1654" s="20"/>
      <c r="EG1654" s="15"/>
      <c r="EH1654" s="20"/>
      <c r="EI1654" s="15"/>
      <c r="EJ1654" s="20"/>
      <c r="EK1654" s="15"/>
      <c r="EL1654" s="20"/>
      <c r="EM1654" s="15"/>
      <c r="EN1654" s="20"/>
      <c r="EY1654" s="15"/>
      <c r="EZ1654" s="20"/>
      <c r="FC1654" s="15"/>
      <c r="FD1654" s="20"/>
      <c r="FE1654" s="15"/>
      <c r="FF1654" s="20"/>
      <c r="FG1654" s="15"/>
      <c r="FH1654" s="20"/>
      <c r="FI1654" s="15"/>
      <c r="FJ1654" s="20"/>
      <c r="FK1654" s="15"/>
      <c r="FL1654" s="20"/>
      <c r="FM1654" s="15"/>
      <c r="FN1654" s="20"/>
      <c r="FO1654" s="15"/>
      <c r="FP1654" s="20"/>
      <c r="FQ1654" s="15"/>
      <c r="FR1654" s="20"/>
      <c r="FS1654" s="15"/>
      <c r="FT1654" s="20"/>
      <c r="FU1654" s="15"/>
      <c r="FV1654" s="20"/>
      <c r="FW1654" s="15"/>
      <c r="FX1654" s="20"/>
      <c r="FY1654" s="15"/>
      <c r="FZ1654" s="20"/>
      <c r="GA1654" s="15">
        <v>60</v>
      </c>
      <c r="GB1654" s="20">
        <v>1</v>
      </c>
      <c r="GC1654" s="15"/>
      <c r="GD1654" s="20"/>
      <c r="GE1654" s="15"/>
      <c r="GF1654" s="20"/>
      <c r="GG1654" s="226"/>
    </row>
    <row r="1655" spans="1:189" ht="15" customHeight="1" x14ac:dyDescent="0.3">
      <c r="A1655" s="17" t="s">
        <v>133</v>
      </c>
      <c r="B1655" s="15" t="s">
        <v>134</v>
      </c>
      <c r="C1655" s="15" t="s">
        <v>2081</v>
      </c>
      <c r="D1655" s="15" t="s">
        <v>1355</v>
      </c>
      <c r="E1655" s="15" t="str">
        <f t="shared" si="323"/>
        <v>Amalia Maldonado</v>
      </c>
      <c r="F1655" s="17" t="s">
        <v>128</v>
      </c>
      <c r="G1655" s="15">
        <v>999923768</v>
      </c>
      <c r="H1655" s="15">
        <f t="shared" si="324"/>
        <v>78.2</v>
      </c>
      <c r="I1655" s="15"/>
      <c r="J1655" s="17">
        <f>(O1655+P1655+R1655+S1655+T1655+U1655)/2</f>
        <v>10.199999999999999</v>
      </c>
      <c r="K1655" s="16"/>
      <c r="L1655" s="15"/>
      <c r="M1655" s="15"/>
      <c r="N1655" s="15"/>
      <c r="O1655" s="15">
        <f t="shared" si="334"/>
        <v>0</v>
      </c>
      <c r="P1655" s="15">
        <v>0</v>
      </c>
      <c r="Q1655" s="15">
        <f t="shared" si="335"/>
        <v>0</v>
      </c>
      <c r="R1655" s="15">
        <v>0</v>
      </c>
      <c r="S1655" s="15">
        <v>0</v>
      </c>
      <c r="T1655" s="15">
        <f t="shared" si="336"/>
        <v>20.399999999999999</v>
      </c>
      <c r="U1655" s="15">
        <f t="shared" si="337"/>
        <v>0</v>
      </c>
      <c r="V1655" s="15"/>
      <c r="W1655" s="15"/>
      <c r="X1655" s="15"/>
      <c r="Y1655" s="15"/>
      <c r="Z1655" s="16"/>
      <c r="AA1655" s="15"/>
      <c r="AB1655" s="24"/>
      <c r="AC1655" s="15"/>
      <c r="AD1655" s="15"/>
      <c r="AE1655" s="15"/>
      <c r="AF1655" s="15"/>
      <c r="AG1655" s="15"/>
      <c r="AH1655" s="24"/>
      <c r="AI1655" s="15"/>
      <c r="AJ1655" s="15"/>
      <c r="AK1655" s="15"/>
      <c r="AL1655" s="15"/>
      <c r="AM1655" s="15"/>
      <c r="AN1655" s="24"/>
      <c r="AO1655" s="15"/>
      <c r="AP1655" s="24"/>
      <c r="AQ1655" s="15"/>
      <c r="AR1655" s="24"/>
      <c r="AS1655" s="15"/>
      <c r="AT1655" s="24"/>
      <c r="AU1655" s="15"/>
      <c r="AV1655" s="24"/>
      <c r="AW1655" s="15"/>
      <c r="AX1655" s="24"/>
      <c r="AY1655" s="15"/>
      <c r="AZ1655" s="15"/>
      <c r="BA1655" s="15"/>
      <c r="BB1655" s="15"/>
      <c r="BC1655" s="15"/>
      <c r="BD1655" s="15"/>
      <c r="BE1655" s="15"/>
      <c r="BF1655" s="24"/>
      <c r="BG1655" s="15"/>
      <c r="BH1655" s="24"/>
      <c r="BI1655" s="15"/>
      <c r="BJ1655" s="24"/>
      <c r="BK1655" s="15"/>
      <c r="BL1655" s="24"/>
      <c r="BM1655" s="15"/>
      <c r="BN1655" s="24"/>
      <c r="BO1655" s="15"/>
      <c r="BP1655" s="24"/>
      <c r="BQ1655" s="15"/>
      <c r="BR1655" s="24"/>
      <c r="BS1655" s="15"/>
      <c r="BT1655" s="24"/>
      <c r="BU1655" s="15"/>
      <c r="BV1655" s="24"/>
      <c r="BW1655" s="15"/>
      <c r="BX1655" s="24"/>
      <c r="BY1655" s="15"/>
      <c r="BZ1655" s="24"/>
      <c r="CA1655" s="15"/>
      <c r="CB1655" s="24"/>
      <c r="CC1655" s="15"/>
      <c r="CD1655" s="24"/>
      <c r="CE1655" s="15"/>
      <c r="CF1655" s="24"/>
      <c r="CG1655" s="15"/>
      <c r="CH1655" s="25"/>
      <c r="CI1655" s="15"/>
      <c r="CJ1655" s="25"/>
      <c r="CK1655" s="15"/>
      <c r="CL1655" s="25"/>
      <c r="CM1655" s="15"/>
      <c r="CN1655" s="25"/>
      <c r="CO1655" s="15"/>
      <c r="CP1655" s="25"/>
      <c r="CQ1655" s="15"/>
      <c r="CR1655" s="25"/>
      <c r="CS1655" s="15">
        <f t="shared" si="325"/>
        <v>0</v>
      </c>
      <c r="CT1655" s="15">
        <f t="shared" si="326"/>
        <v>68</v>
      </c>
      <c r="CU1655" s="15">
        <f t="shared" si="327"/>
        <v>1</v>
      </c>
      <c r="CV1655" s="15">
        <f t="shared" si="328"/>
        <v>0</v>
      </c>
      <c r="CW1655" s="15"/>
      <c r="CX1655" s="15"/>
      <c r="CY1655" s="15">
        <f t="shared" si="329"/>
        <v>0</v>
      </c>
      <c r="CZ1655" s="15">
        <f>GG1655</f>
        <v>0</v>
      </c>
      <c r="DA1655" s="19"/>
      <c r="DB1655" s="17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7"/>
      <c r="DQ1655" s="15"/>
      <c r="DR1655" s="15"/>
      <c r="DS1655" s="15"/>
      <c r="DT1655" s="15"/>
      <c r="DU1655" s="15"/>
      <c r="DV1655" s="15"/>
      <c r="DW1655" s="15">
        <v>26.8</v>
      </c>
      <c r="DX1655" s="20">
        <v>6</v>
      </c>
      <c r="DY1655" s="15"/>
      <c r="DZ1655" s="20"/>
      <c r="EA1655" s="15"/>
      <c r="EB1655" s="20"/>
      <c r="EC1655" s="15">
        <v>20.399999999999999</v>
      </c>
      <c r="ED1655" s="20" t="s">
        <v>129</v>
      </c>
      <c r="EE1655" s="15"/>
      <c r="EF1655" s="20"/>
      <c r="EG1655" s="15"/>
      <c r="EH1655" s="20"/>
      <c r="EI1655" s="15"/>
      <c r="EJ1655" s="20"/>
      <c r="EK1655" s="15"/>
      <c r="EL1655" s="20"/>
      <c r="EM1655" s="15"/>
      <c r="EN1655" s="20"/>
      <c r="EU1655" s="15">
        <v>68</v>
      </c>
      <c r="EV1655" s="20">
        <v>3</v>
      </c>
      <c r="EY1655" s="15"/>
      <c r="EZ1655" s="20"/>
      <c r="FC1655" s="15"/>
      <c r="FD1655" s="20"/>
      <c r="FE1655" s="15"/>
      <c r="FF1655" s="20"/>
      <c r="FG1655" s="15"/>
      <c r="FH1655" s="20"/>
      <c r="FI1655" s="15"/>
      <c r="FJ1655" s="20"/>
      <c r="FK1655" s="15"/>
      <c r="FL1655" s="20"/>
      <c r="FM1655" s="15"/>
      <c r="FN1655" s="20"/>
      <c r="FO1655" s="15"/>
      <c r="FP1655" s="20"/>
      <c r="FQ1655" s="15"/>
      <c r="FR1655" s="20"/>
      <c r="FS1655" s="15"/>
      <c r="FT1655" s="20"/>
      <c r="FU1655" s="15"/>
      <c r="FV1655" s="20"/>
      <c r="FW1655" s="15"/>
      <c r="FX1655" s="20"/>
      <c r="FY1655" s="15"/>
      <c r="FZ1655" s="20"/>
      <c r="GA1655" s="15"/>
      <c r="GB1655" s="20"/>
      <c r="GC1655" s="15"/>
      <c r="GD1655" s="20"/>
      <c r="GE1655" s="15"/>
      <c r="GF1655" s="20"/>
      <c r="GG1655" s="226"/>
    </row>
    <row r="1656" spans="1:189" ht="15" customHeight="1" x14ac:dyDescent="0.3">
      <c r="A1656" s="85" t="s">
        <v>133</v>
      </c>
      <c r="B1656" s="85" t="s">
        <v>134</v>
      </c>
      <c r="C1656" s="85" t="s">
        <v>380</v>
      </c>
      <c r="D1656" s="85" t="s">
        <v>504</v>
      </c>
      <c r="E1656" s="15" t="str">
        <f t="shared" si="323"/>
        <v>Vivian CHEN</v>
      </c>
      <c r="F1656" s="85" t="s">
        <v>128</v>
      </c>
      <c r="G1656" s="15">
        <v>999923773</v>
      </c>
      <c r="H1656" s="15">
        <f t="shared" si="324"/>
        <v>90</v>
      </c>
      <c r="I1656" s="15"/>
      <c r="J1656" s="15"/>
      <c r="K1656" s="16"/>
      <c r="L1656" s="15"/>
      <c r="M1656" s="15"/>
      <c r="N1656" s="15"/>
      <c r="O1656" s="15">
        <f t="shared" si="334"/>
        <v>0</v>
      </c>
      <c r="P1656" s="15">
        <v>0</v>
      </c>
      <c r="Q1656" s="15">
        <f t="shared" si="335"/>
        <v>0</v>
      </c>
      <c r="R1656" s="15">
        <v>0</v>
      </c>
      <c r="S1656" s="15">
        <v>0</v>
      </c>
      <c r="T1656" s="15">
        <f t="shared" si="336"/>
        <v>0</v>
      </c>
      <c r="U1656" s="15">
        <f t="shared" si="337"/>
        <v>0</v>
      </c>
      <c r="V1656" s="15"/>
      <c r="W1656" s="15"/>
      <c r="X1656" s="15"/>
      <c r="Y1656" s="15"/>
      <c r="Z1656" s="16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>
        <f t="shared" si="325"/>
        <v>0</v>
      </c>
      <c r="CT1656" s="15">
        <f t="shared" si="326"/>
        <v>90</v>
      </c>
      <c r="CU1656" s="15">
        <f t="shared" si="327"/>
        <v>1</v>
      </c>
      <c r="CV1656" s="15">
        <f t="shared" si="328"/>
        <v>0</v>
      </c>
      <c r="CW1656" s="15"/>
      <c r="CX1656" s="15"/>
      <c r="CY1656" s="15">
        <f t="shared" si="329"/>
        <v>0</v>
      </c>
      <c r="CZ1656" s="15">
        <f>GG1656</f>
        <v>0</v>
      </c>
      <c r="DA1656" s="16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20"/>
      <c r="DY1656" s="15"/>
      <c r="DZ1656" s="20"/>
      <c r="EA1656" s="15"/>
      <c r="EB1656" s="20"/>
      <c r="EC1656" s="15"/>
      <c r="ED1656" s="20"/>
      <c r="EE1656" s="15"/>
      <c r="EF1656" s="20"/>
      <c r="EG1656" s="15"/>
      <c r="EH1656" s="20"/>
      <c r="EI1656" s="15"/>
      <c r="EJ1656" s="20"/>
      <c r="EK1656" s="15"/>
      <c r="EL1656" s="20"/>
      <c r="EM1656" s="15"/>
      <c r="EN1656" s="20"/>
      <c r="EY1656" s="15"/>
      <c r="EZ1656" s="20"/>
      <c r="FC1656" s="15"/>
      <c r="FD1656" s="20"/>
      <c r="FE1656" s="15"/>
      <c r="FF1656" s="20"/>
      <c r="FG1656" s="15">
        <v>90</v>
      </c>
      <c r="FH1656" s="20">
        <v>2</v>
      </c>
      <c r="FI1656" s="15"/>
      <c r="FJ1656" s="20"/>
      <c r="FK1656" s="15"/>
      <c r="FL1656" s="20"/>
      <c r="FM1656" s="15"/>
      <c r="FN1656" s="20"/>
      <c r="FO1656" s="15"/>
      <c r="FP1656" s="20"/>
      <c r="FQ1656" s="15"/>
      <c r="FR1656" s="20"/>
      <c r="FS1656" s="15"/>
      <c r="FT1656" s="20"/>
      <c r="FU1656" s="15"/>
      <c r="FV1656" s="20"/>
      <c r="FW1656" s="15"/>
      <c r="FX1656" s="20"/>
      <c r="FY1656" s="15"/>
      <c r="FZ1656" s="20"/>
      <c r="GA1656" s="15"/>
      <c r="GB1656" s="20"/>
      <c r="GC1656" s="15"/>
      <c r="GD1656" s="20"/>
      <c r="GE1656" s="15"/>
      <c r="GF1656" s="20"/>
      <c r="GG1656" s="226"/>
    </row>
    <row r="1657" spans="1:189" ht="15" customHeight="1" x14ac:dyDescent="0.3">
      <c r="A1657" s="85" t="s">
        <v>133</v>
      </c>
      <c r="B1657" s="85" t="s">
        <v>134</v>
      </c>
      <c r="C1657" s="85" t="s">
        <v>3471</v>
      </c>
      <c r="D1657" s="85" t="s">
        <v>1289</v>
      </c>
      <c r="E1657" s="15" t="str">
        <f t="shared" si="323"/>
        <v>William Hongyi LIU</v>
      </c>
      <c r="F1657" s="85" t="s">
        <v>135</v>
      </c>
      <c r="G1657" s="15">
        <v>999923774</v>
      </c>
      <c r="H1657" s="15">
        <f t="shared" si="324"/>
        <v>34</v>
      </c>
      <c r="I1657" s="15"/>
      <c r="J1657" s="15"/>
      <c r="K1657" s="16"/>
      <c r="L1657" s="15"/>
      <c r="M1657" s="15"/>
      <c r="N1657" s="15"/>
      <c r="O1657" s="15">
        <f t="shared" si="334"/>
        <v>0</v>
      </c>
      <c r="P1657" s="15">
        <v>0</v>
      </c>
      <c r="Q1657" s="15">
        <f t="shared" si="335"/>
        <v>0</v>
      </c>
      <c r="R1657" s="15">
        <v>0</v>
      </c>
      <c r="S1657" s="15">
        <v>0</v>
      </c>
      <c r="T1657" s="15">
        <f t="shared" si="336"/>
        <v>0</v>
      </c>
      <c r="U1657" s="15">
        <f t="shared" si="337"/>
        <v>0</v>
      </c>
      <c r="V1657" s="15"/>
      <c r="W1657" s="15"/>
      <c r="X1657" s="15"/>
      <c r="Y1657" s="15"/>
      <c r="Z1657" s="16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>
        <f t="shared" si="325"/>
        <v>0</v>
      </c>
      <c r="CT1657" s="15">
        <f t="shared" si="326"/>
        <v>34</v>
      </c>
      <c r="CU1657" s="15">
        <f t="shared" si="327"/>
        <v>1</v>
      </c>
      <c r="CV1657" s="15">
        <f t="shared" si="328"/>
        <v>0</v>
      </c>
      <c r="CW1657" s="15"/>
      <c r="CX1657" s="15"/>
      <c r="CY1657" s="15">
        <f t="shared" si="329"/>
        <v>0</v>
      </c>
      <c r="CZ1657" s="15">
        <f>GG1657</f>
        <v>0</v>
      </c>
      <c r="DA1657" s="16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20"/>
      <c r="DY1657" s="15"/>
      <c r="DZ1657" s="20"/>
      <c r="EA1657" s="15"/>
      <c r="EB1657" s="20"/>
      <c r="EC1657" s="15"/>
      <c r="ED1657" s="20"/>
      <c r="EE1657" s="15"/>
      <c r="EF1657" s="20"/>
      <c r="EG1657" s="15"/>
      <c r="EH1657" s="20"/>
      <c r="EI1657" s="15"/>
      <c r="EJ1657" s="20"/>
      <c r="EK1657" s="15"/>
      <c r="EL1657" s="20"/>
      <c r="EM1657" s="15"/>
      <c r="EN1657" s="20"/>
      <c r="EY1657" s="15"/>
      <c r="EZ1657" s="20"/>
      <c r="FC1657" s="15"/>
      <c r="FD1657" s="20"/>
      <c r="FE1657" s="15"/>
      <c r="FF1657" s="20"/>
      <c r="FG1657" s="15">
        <v>34</v>
      </c>
      <c r="FH1657" s="20">
        <v>3</v>
      </c>
      <c r="FI1657" s="15"/>
      <c r="FJ1657" s="20"/>
      <c r="FK1657" s="15"/>
      <c r="FL1657" s="20"/>
      <c r="FM1657" s="15"/>
      <c r="FN1657" s="20"/>
      <c r="FO1657" s="15"/>
      <c r="FP1657" s="20"/>
      <c r="FQ1657" s="15"/>
      <c r="FR1657" s="20"/>
      <c r="FS1657" s="15"/>
      <c r="FT1657" s="20"/>
      <c r="FU1657" s="15"/>
      <c r="FV1657" s="20"/>
      <c r="FW1657" s="15"/>
      <c r="FX1657" s="20"/>
      <c r="FY1657" s="15"/>
      <c r="FZ1657" s="20"/>
      <c r="GA1657" s="15"/>
      <c r="GB1657" s="20"/>
      <c r="GC1657" s="15"/>
      <c r="GD1657" s="20"/>
      <c r="GE1657" s="15"/>
      <c r="GF1657" s="20"/>
      <c r="GG1657" s="226"/>
    </row>
    <row r="1658" spans="1:189" ht="15" customHeight="1" x14ac:dyDescent="0.3">
      <c r="A1658" s="85" t="s">
        <v>133</v>
      </c>
      <c r="B1658" s="85" t="s">
        <v>134</v>
      </c>
      <c r="C1658" s="85" t="s">
        <v>1280</v>
      </c>
      <c r="D1658" s="85" t="s">
        <v>1279</v>
      </c>
      <c r="E1658" s="15" t="str">
        <f t="shared" si="323"/>
        <v>Carson LIN</v>
      </c>
      <c r="F1658" s="85" t="s">
        <v>135</v>
      </c>
      <c r="G1658" s="15">
        <v>999923785</v>
      </c>
      <c r="H1658" s="15">
        <f t="shared" si="324"/>
        <v>60</v>
      </c>
      <c r="I1658" s="15"/>
      <c r="J1658" s="15"/>
      <c r="K1658" s="16"/>
      <c r="L1658" s="15"/>
      <c r="M1658" s="15"/>
      <c r="N1658" s="15"/>
      <c r="O1658" s="15">
        <f t="shared" si="334"/>
        <v>0</v>
      </c>
      <c r="P1658" s="15">
        <v>0</v>
      </c>
      <c r="Q1658" s="15">
        <f t="shared" si="335"/>
        <v>0</v>
      </c>
      <c r="R1658" s="15">
        <v>0</v>
      </c>
      <c r="S1658" s="15">
        <v>0</v>
      </c>
      <c r="T1658" s="15">
        <f t="shared" si="336"/>
        <v>0</v>
      </c>
      <c r="U1658" s="15">
        <f t="shared" si="337"/>
        <v>0</v>
      </c>
      <c r="V1658" s="15"/>
      <c r="W1658" s="15"/>
      <c r="X1658" s="15"/>
      <c r="Y1658" s="15"/>
      <c r="Z1658" s="16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>
        <f t="shared" si="325"/>
        <v>0</v>
      </c>
      <c r="CT1658" s="15">
        <f t="shared" si="326"/>
        <v>60</v>
      </c>
      <c r="CU1658" s="15">
        <f t="shared" si="327"/>
        <v>1</v>
      </c>
      <c r="CV1658" s="15">
        <f t="shared" si="328"/>
        <v>0</v>
      </c>
      <c r="CW1658" s="15"/>
      <c r="CX1658" s="15"/>
      <c r="CY1658" s="15">
        <f t="shared" si="329"/>
        <v>0</v>
      </c>
      <c r="CZ1658" s="15">
        <f>GG1658</f>
        <v>0</v>
      </c>
      <c r="DA1658" s="16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20"/>
      <c r="DY1658" s="15"/>
      <c r="DZ1658" s="20"/>
      <c r="EA1658" s="15"/>
      <c r="EB1658" s="20"/>
      <c r="EC1658" s="15"/>
      <c r="ED1658" s="20"/>
      <c r="EE1658" s="15"/>
      <c r="EF1658" s="20"/>
      <c r="EG1658" s="15"/>
      <c r="EH1658" s="20"/>
      <c r="EI1658" s="15"/>
      <c r="EJ1658" s="20"/>
      <c r="EK1658" s="15"/>
      <c r="EL1658" s="20"/>
      <c r="EM1658" s="15"/>
      <c r="EN1658" s="20"/>
      <c r="EY1658" s="15"/>
      <c r="EZ1658" s="20"/>
      <c r="FC1658" s="15"/>
      <c r="FD1658" s="20"/>
      <c r="FE1658" s="15"/>
      <c r="FF1658" s="20"/>
      <c r="FG1658" s="15">
        <v>60</v>
      </c>
      <c r="FH1658" s="20">
        <v>1</v>
      </c>
      <c r="FI1658" s="15"/>
      <c r="FJ1658" s="20"/>
      <c r="FK1658" s="15"/>
      <c r="FL1658" s="20"/>
      <c r="FM1658" s="15"/>
      <c r="FN1658" s="20"/>
      <c r="FO1658" s="15"/>
      <c r="FP1658" s="20"/>
      <c r="FQ1658" s="15"/>
      <c r="FR1658" s="20"/>
      <c r="FS1658" s="15"/>
      <c r="FT1658" s="20"/>
      <c r="FU1658" s="15"/>
      <c r="FV1658" s="20"/>
      <c r="FW1658" s="15"/>
      <c r="FX1658" s="20"/>
      <c r="FY1658" s="15"/>
      <c r="FZ1658" s="20"/>
      <c r="GA1658" s="15"/>
      <c r="GB1658" s="20"/>
      <c r="GC1658" s="15"/>
      <c r="GD1658" s="20"/>
      <c r="GE1658" s="15"/>
      <c r="GF1658" s="20"/>
      <c r="GG1658" s="226"/>
    </row>
    <row r="1659" spans="1:189" ht="15" customHeight="1" x14ac:dyDescent="0.3">
      <c r="A1659" s="85" t="s">
        <v>130</v>
      </c>
      <c r="B1659" s="85" t="s">
        <v>140</v>
      </c>
      <c r="C1659" s="85" t="s">
        <v>3447</v>
      </c>
      <c r="D1659" s="85" t="s">
        <v>3448</v>
      </c>
      <c r="E1659" s="15" t="str">
        <f t="shared" si="323"/>
        <v>Deepika RAMASAMY</v>
      </c>
      <c r="F1659" s="85" t="s">
        <v>128</v>
      </c>
      <c r="G1659" s="15">
        <v>999923787</v>
      </c>
      <c r="H1659" s="15">
        <f t="shared" si="324"/>
        <v>120</v>
      </c>
      <c r="I1659" s="15"/>
      <c r="J1659" s="15"/>
      <c r="K1659" s="16"/>
      <c r="L1659" s="15"/>
      <c r="M1659" s="15"/>
      <c r="N1659" s="15"/>
      <c r="O1659" s="15">
        <f t="shared" si="334"/>
        <v>0</v>
      </c>
      <c r="P1659" s="15">
        <v>0</v>
      </c>
      <c r="Q1659" s="15">
        <f t="shared" si="335"/>
        <v>0</v>
      </c>
      <c r="R1659" s="15">
        <v>0</v>
      </c>
      <c r="S1659" s="15">
        <v>0</v>
      </c>
      <c r="T1659" s="15">
        <f t="shared" si="336"/>
        <v>0</v>
      </c>
      <c r="U1659" s="15">
        <f t="shared" si="337"/>
        <v>0</v>
      </c>
      <c r="V1659" s="15"/>
      <c r="W1659" s="15"/>
      <c r="X1659" s="15"/>
      <c r="Y1659" s="15"/>
      <c r="Z1659" s="16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>
        <f t="shared" si="325"/>
        <v>0</v>
      </c>
      <c r="CT1659" s="15">
        <f t="shared" si="326"/>
        <v>120</v>
      </c>
      <c r="CU1659" s="15">
        <f t="shared" si="327"/>
        <v>1</v>
      </c>
      <c r="CV1659" s="15">
        <f t="shared" si="328"/>
        <v>0</v>
      </c>
      <c r="CW1659" s="15"/>
      <c r="CX1659" s="15"/>
      <c r="CY1659" s="15">
        <f t="shared" si="329"/>
        <v>0</v>
      </c>
      <c r="CZ1659" s="15">
        <f>GG1659</f>
        <v>0</v>
      </c>
      <c r="DA1659" s="16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20"/>
      <c r="DY1659" s="15"/>
      <c r="DZ1659" s="20"/>
      <c r="EA1659" s="15"/>
      <c r="EB1659" s="20"/>
      <c r="EC1659" s="15"/>
      <c r="ED1659" s="20"/>
      <c r="EE1659" s="15"/>
      <c r="EF1659" s="20"/>
      <c r="EG1659" s="15"/>
      <c r="EH1659" s="20"/>
      <c r="EI1659" s="15"/>
      <c r="EJ1659" s="20"/>
      <c r="EK1659" s="15"/>
      <c r="EL1659" s="20"/>
      <c r="EM1659" s="15"/>
      <c r="EN1659" s="20"/>
      <c r="EY1659" s="15"/>
      <c r="EZ1659" s="20"/>
      <c r="FC1659" s="15"/>
      <c r="FD1659" s="20"/>
      <c r="FE1659" s="15"/>
      <c r="FF1659" s="20"/>
      <c r="FG1659" s="15">
        <v>120</v>
      </c>
      <c r="FH1659" s="20">
        <v>1</v>
      </c>
      <c r="FI1659" s="15"/>
      <c r="FJ1659" s="20"/>
      <c r="FK1659" s="15"/>
      <c r="FL1659" s="20"/>
      <c r="FM1659" s="15"/>
      <c r="FN1659" s="20"/>
      <c r="FO1659" s="15"/>
      <c r="FP1659" s="20"/>
      <c r="FQ1659" s="15"/>
      <c r="FR1659" s="20"/>
      <c r="FS1659" s="15"/>
      <c r="FT1659" s="20"/>
      <c r="FU1659" s="15"/>
      <c r="FV1659" s="20"/>
      <c r="FW1659" s="15"/>
      <c r="FX1659" s="20"/>
      <c r="FY1659" s="15"/>
      <c r="FZ1659" s="20"/>
      <c r="GA1659" s="15"/>
      <c r="GB1659" s="20"/>
      <c r="GC1659" s="15"/>
      <c r="GD1659" s="20"/>
      <c r="GE1659" s="15"/>
      <c r="GF1659" s="20"/>
      <c r="GG1659" s="226"/>
    </row>
    <row r="1660" spans="1:189" ht="15" customHeight="1" x14ac:dyDescent="0.3">
      <c r="A1660" s="15" t="s">
        <v>130</v>
      </c>
      <c r="B1660" s="15" t="s">
        <v>126</v>
      </c>
      <c r="C1660" s="15" t="s">
        <v>558</v>
      </c>
      <c r="D1660" s="15" t="s">
        <v>2158</v>
      </c>
      <c r="E1660" s="15" t="str">
        <f t="shared" si="323"/>
        <v>Zoey Meixner</v>
      </c>
      <c r="F1660" s="17" t="s">
        <v>128</v>
      </c>
      <c r="G1660" s="15">
        <v>999923793</v>
      </c>
      <c r="H1660" s="15">
        <f t="shared" si="324"/>
        <v>48</v>
      </c>
      <c r="I1660" s="15"/>
      <c r="J1660" s="15"/>
      <c r="K1660" s="16"/>
      <c r="L1660" s="15"/>
      <c r="M1660" s="15"/>
      <c r="N1660" s="15"/>
      <c r="O1660" s="15">
        <f t="shared" si="334"/>
        <v>0</v>
      </c>
      <c r="P1660" s="15">
        <v>0</v>
      </c>
      <c r="Q1660" s="15">
        <f t="shared" si="335"/>
        <v>0</v>
      </c>
      <c r="R1660" s="15">
        <v>0</v>
      </c>
      <c r="S1660" s="15">
        <v>0</v>
      </c>
      <c r="T1660" s="15">
        <f t="shared" si="336"/>
        <v>0</v>
      </c>
      <c r="U1660" s="15">
        <f t="shared" si="337"/>
        <v>0</v>
      </c>
      <c r="V1660" s="15"/>
      <c r="W1660" s="15"/>
      <c r="X1660" s="15"/>
      <c r="Y1660" s="15"/>
      <c r="Z1660" s="16"/>
      <c r="AA1660" s="15"/>
      <c r="AB1660" s="24"/>
      <c r="AC1660" s="15"/>
      <c r="AD1660" s="15"/>
      <c r="AE1660" s="15"/>
      <c r="AF1660" s="15"/>
      <c r="AG1660" s="15"/>
      <c r="AH1660" s="24"/>
      <c r="AI1660" s="15"/>
      <c r="AJ1660" s="15"/>
      <c r="AK1660" s="15"/>
      <c r="AL1660" s="15"/>
      <c r="AM1660" s="15"/>
      <c r="AN1660" s="24"/>
      <c r="AO1660" s="15"/>
      <c r="AP1660" s="24"/>
      <c r="AQ1660" s="15"/>
      <c r="AR1660" s="24"/>
      <c r="AS1660" s="15"/>
      <c r="AT1660" s="24"/>
      <c r="AU1660" s="15"/>
      <c r="AV1660" s="24"/>
      <c r="AW1660" s="15"/>
      <c r="AX1660" s="24"/>
      <c r="AY1660" s="15"/>
      <c r="AZ1660" s="15"/>
      <c r="BA1660" s="15"/>
      <c r="BB1660" s="15"/>
      <c r="BC1660" s="15"/>
      <c r="BD1660" s="15"/>
      <c r="BE1660" s="15"/>
      <c r="BF1660" s="24"/>
      <c r="BG1660" s="15"/>
      <c r="BH1660" s="24"/>
      <c r="BI1660" s="15"/>
      <c r="BJ1660" s="24"/>
      <c r="BK1660" s="15"/>
      <c r="BL1660" s="24"/>
      <c r="BM1660" s="15"/>
      <c r="BN1660" s="24"/>
      <c r="BO1660" s="15"/>
      <c r="BP1660" s="24"/>
      <c r="BQ1660" s="15"/>
      <c r="BR1660" s="24"/>
      <c r="BS1660" s="15"/>
      <c r="BT1660" s="24"/>
      <c r="BU1660" s="15"/>
      <c r="BV1660" s="24"/>
      <c r="BW1660" s="15"/>
      <c r="BX1660" s="24"/>
      <c r="BY1660" s="15"/>
      <c r="BZ1660" s="24"/>
      <c r="CA1660" s="15"/>
      <c r="CB1660" s="24"/>
      <c r="CC1660" s="15"/>
      <c r="CD1660" s="24"/>
      <c r="CE1660" s="15"/>
      <c r="CF1660" s="24"/>
      <c r="CG1660" s="15"/>
      <c r="CH1660" s="25"/>
      <c r="CI1660" s="15"/>
      <c r="CJ1660" s="25"/>
      <c r="CK1660" s="15"/>
      <c r="CL1660" s="25"/>
      <c r="CM1660" s="15"/>
      <c r="CN1660" s="25"/>
      <c r="CO1660" s="15"/>
      <c r="CP1660" s="25"/>
      <c r="CQ1660" s="15"/>
      <c r="CR1660" s="25"/>
      <c r="CS1660" s="15">
        <f t="shared" si="325"/>
        <v>0</v>
      </c>
      <c r="CT1660" s="15">
        <f t="shared" si="326"/>
        <v>0</v>
      </c>
      <c r="CU1660" s="15">
        <f t="shared" si="327"/>
        <v>0</v>
      </c>
      <c r="CV1660" s="15">
        <f t="shared" si="328"/>
        <v>0</v>
      </c>
      <c r="CW1660" s="15"/>
      <c r="CX1660" s="15"/>
      <c r="CY1660" s="15">
        <f t="shared" si="329"/>
        <v>48</v>
      </c>
      <c r="CZ1660" s="15">
        <f>GG1660</f>
        <v>0</v>
      </c>
      <c r="DA1660" s="19"/>
      <c r="DB1660" s="17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7"/>
      <c r="DQ1660" s="15"/>
      <c r="DR1660" s="15"/>
      <c r="DS1660" s="15"/>
      <c r="DT1660" s="15"/>
      <c r="DU1660" s="15"/>
      <c r="DV1660" s="15"/>
      <c r="DW1660" s="15"/>
      <c r="DX1660" s="20"/>
      <c r="DY1660" s="15">
        <f>0.3*105</f>
        <v>31.5</v>
      </c>
      <c r="DZ1660" s="20">
        <v>2</v>
      </c>
      <c r="EA1660" s="15"/>
      <c r="EB1660" s="20"/>
      <c r="EC1660" s="15"/>
      <c r="ED1660" s="20"/>
      <c r="EE1660" s="15"/>
      <c r="EF1660" s="20"/>
      <c r="EG1660" s="15"/>
      <c r="EH1660" s="20"/>
      <c r="EI1660" s="15"/>
      <c r="EJ1660" s="20"/>
      <c r="EK1660" s="15"/>
      <c r="EL1660" s="20"/>
      <c r="EM1660" s="15"/>
      <c r="EN1660" s="20"/>
      <c r="EO1660" s="15">
        <v>48</v>
      </c>
      <c r="EY1660" s="15"/>
      <c r="EZ1660" s="20"/>
      <c r="FC1660" s="15"/>
      <c r="FD1660" s="20"/>
      <c r="FE1660" s="15"/>
      <c r="FF1660" s="20"/>
      <c r="FG1660" s="15"/>
      <c r="FH1660" s="20"/>
      <c r="FI1660" s="15"/>
      <c r="FJ1660" s="20"/>
      <c r="FK1660" s="15"/>
      <c r="FL1660" s="20"/>
      <c r="FM1660" s="15"/>
      <c r="FN1660" s="20"/>
      <c r="FO1660" s="15"/>
      <c r="FP1660" s="20"/>
      <c r="FQ1660" s="15"/>
      <c r="FR1660" s="20"/>
      <c r="FS1660" s="15"/>
      <c r="FT1660" s="20"/>
      <c r="FU1660" s="15"/>
      <c r="FV1660" s="20"/>
      <c r="FW1660" s="15"/>
      <c r="FX1660" s="20"/>
      <c r="FY1660" s="15"/>
      <c r="FZ1660" s="20"/>
      <c r="GA1660" s="15"/>
      <c r="GB1660" s="20"/>
      <c r="GC1660" s="15"/>
      <c r="GD1660" s="20"/>
      <c r="GE1660" s="15"/>
      <c r="GF1660" s="20"/>
      <c r="GG1660" s="226"/>
    </row>
    <row r="1661" spans="1:189" ht="15" customHeight="1" x14ac:dyDescent="0.3">
      <c r="A1661" s="15" t="s">
        <v>125</v>
      </c>
      <c r="B1661" s="15" t="s">
        <v>140</v>
      </c>
      <c r="C1661" s="15" t="s">
        <v>2086</v>
      </c>
      <c r="D1661" s="15" t="s">
        <v>2087</v>
      </c>
      <c r="E1661" s="15" t="str">
        <f t="shared" si="323"/>
        <v>Vevina Fan</v>
      </c>
      <c r="F1661" s="17" t="s">
        <v>128</v>
      </c>
      <c r="G1661" s="15">
        <v>999923797</v>
      </c>
      <c r="H1661" s="15">
        <f t="shared" si="324"/>
        <v>122</v>
      </c>
      <c r="I1661" s="15"/>
      <c r="J1661" s="15"/>
      <c r="K1661" s="16"/>
      <c r="L1661" s="15"/>
      <c r="M1661" s="15"/>
      <c r="N1661" s="15"/>
      <c r="O1661" s="15">
        <f t="shared" si="334"/>
        <v>30</v>
      </c>
      <c r="P1661" s="15">
        <v>0</v>
      </c>
      <c r="Q1661" s="15">
        <f t="shared" si="335"/>
        <v>0</v>
      </c>
      <c r="R1661" s="15">
        <v>0</v>
      </c>
      <c r="S1661" s="15">
        <v>0</v>
      </c>
      <c r="T1661" s="15">
        <f t="shared" si="336"/>
        <v>0</v>
      </c>
      <c r="U1661" s="15">
        <f t="shared" si="337"/>
        <v>32</v>
      </c>
      <c r="V1661" s="15"/>
      <c r="W1661" s="15"/>
      <c r="X1661" s="15"/>
      <c r="Y1661" s="15"/>
      <c r="Z1661" s="16"/>
      <c r="AA1661" s="15"/>
      <c r="AB1661" s="24"/>
      <c r="AC1661" s="15"/>
      <c r="AD1661" s="15"/>
      <c r="AE1661" s="15"/>
      <c r="AF1661" s="15"/>
      <c r="AG1661" s="15"/>
      <c r="AH1661" s="24"/>
      <c r="AI1661" s="15"/>
      <c r="AJ1661" s="15"/>
      <c r="AK1661" s="15"/>
      <c r="AL1661" s="15"/>
      <c r="AM1661" s="15"/>
      <c r="AN1661" s="24"/>
      <c r="AO1661" s="15"/>
      <c r="AP1661" s="24"/>
      <c r="AQ1661" s="15"/>
      <c r="AR1661" s="24"/>
      <c r="AS1661" s="15"/>
      <c r="AT1661" s="24"/>
      <c r="AU1661" s="15"/>
      <c r="AV1661" s="24"/>
      <c r="AW1661" s="15"/>
      <c r="AX1661" s="24"/>
      <c r="AY1661" s="15"/>
      <c r="AZ1661" s="15"/>
      <c r="BA1661" s="15"/>
      <c r="BB1661" s="15"/>
      <c r="BC1661" s="15"/>
      <c r="BD1661" s="15"/>
      <c r="BE1661" s="15"/>
      <c r="BF1661" s="24"/>
      <c r="BG1661" s="15"/>
      <c r="BH1661" s="24"/>
      <c r="BI1661" s="15"/>
      <c r="BJ1661" s="24"/>
      <c r="BK1661" s="15"/>
      <c r="BL1661" s="24"/>
      <c r="BM1661" s="15"/>
      <c r="BN1661" s="24"/>
      <c r="BO1661" s="15"/>
      <c r="BP1661" s="24"/>
      <c r="BQ1661" s="15"/>
      <c r="BR1661" s="24"/>
      <c r="BS1661" s="15"/>
      <c r="BT1661" s="24"/>
      <c r="BU1661" s="15"/>
      <c r="BV1661" s="24"/>
      <c r="BW1661" s="15"/>
      <c r="BX1661" s="24"/>
      <c r="BY1661" s="15"/>
      <c r="BZ1661" s="24"/>
      <c r="CA1661" s="15"/>
      <c r="CB1661" s="24"/>
      <c r="CC1661" s="15"/>
      <c r="CD1661" s="24"/>
      <c r="CE1661" s="15"/>
      <c r="CF1661" s="24"/>
      <c r="CG1661" s="15"/>
      <c r="CH1661" s="25"/>
      <c r="CI1661" s="15"/>
      <c r="CJ1661" s="25"/>
      <c r="CK1661" s="15"/>
      <c r="CL1661" s="25"/>
      <c r="CM1661" s="15"/>
      <c r="CN1661" s="25"/>
      <c r="CO1661" s="15"/>
      <c r="CP1661" s="25"/>
      <c r="CQ1661" s="15"/>
      <c r="CR1661" s="25"/>
      <c r="CS1661" s="15">
        <f t="shared" si="325"/>
        <v>0</v>
      </c>
      <c r="CT1661" s="15">
        <f t="shared" si="326"/>
        <v>60</v>
      </c>
      <c r="CU1661" s="15">
        <f t="shared" si="327"/>
        <v>1</v>
      </c>
      <c r="CV1661" s="15">
        <f t="shared" si="328"/>
        <v>0</v>
      </c>
      <c r="CW1661" s="15"/>
      <c r="CX1661" s="15"/>
      <c r="CY1661" s="15">
        <f t="shared" si="329"/>
        <v>0</v>
      </c>
      <c r="CZ1661" s="15">
        <f>GG1661</f>
        <v>0</v>
      </c>
      <c r="DA1661" s="19"/>
      <c r="DB1661" s="17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7"/>
      <c r="DQ1661" s="15"/>
      <c r="DR1661" s="15"/>
      <c r="DS1661" s="15"/>
      <c r="DT1661" s="15"/>
      <c r="DU1661" s="15"/>
      <c r="DV1661" s="15"/>
      <c r="DW1661" s="15">
        <v>11.2</v>
      </c>
      <c r="DX1661" s="20">
        <v>1</v>
      </c>
      <c r="DY1661" s="15"/>
      <c r="DZ1661" s="20"/>
      <c r="EA1661" s="15"/>
      <c r="EB1661" s="20"/>
      <c r="EC1661" s="15"/>
      <c r="ED1661" s="20"/>
      <c r="EE1661" s="15"/>
      <c r="EF1661" s="20"/>
      <c r="EG1661" s="15">
        <v>32</v>
      </c>
      <c r="EH1661" s="20">
        <v>1</v>
      </c>
      <c r="EI1661" s="15"/>
      <c r="EJ1661" s="20"/>
      <c r="EK1661" s="15">
        <v>30</v>
      </c>
      <c r="EL1661" s="20">
        <v>2</v>
      </c>
      <c r="EM1661" s="15"/>
      <c r="EN1661" s="20"/>
      <c r="EU1661" s="15">
        <v>60</v>
      </c>
      <c r="EV1661" s="20">
        <v>1</v>
      </c>
      <c r="EY1661" s="15"/>
      <c r="EZ1661" s="20"/>
      <c r="FC1661" s="15"/>
      <c r="FD1661" s="20"/>
      <c r="FE1661" s="15"/>
      <c r="FF1661" s="20"/>
      <c r="FG1661" s="15"/>
      <c r="FH1661" s="20"/>
      <c r="FI1661" s="15"/>
      <c r="FJ1661" s="20"/>
      <c r="FK1661" s="15"/>
      <c r="FL1661" s="20"/>
      <c r="FM1661" s="15"/>
      <c r="FN1661" s="20"/>
      <c r="FO1661" s="15"/>
      <c r="FP1661" s="20"/>
      <c r="FQ1661" s="15"/>
      <c r="FR1661" s="20"/>
      <c r="FS1661" s="15"/>
      <c r="FT1661" s="20"/>
      <c r="FU1661" s="15"/>
      <c r="FV1661" s="20"/>
      <c r="FW1661" s="15"/>
      <c r="FX1661" s="20"/>
      <c r="FY1661" s="15"/>
      <c r="FZ1661" s="20"/>
      <c r="GA1661" s="15"/>
      <c r="GB1661" s="20"/>
      <c r="GC1661" s="15"/>
      <c r="GD1661" s="20"/>
      <c r="GE1661" s="15"/>
      <c r="GF1661" s="20"/>
      <c r="GG1661" s="226"/>
    </row>
    <row r="1662" spans="1:189" ht="15" customHeight="1" x14ac:dyDescent="0.3">
      <c r="A1662" s="15" t="s">
        <v>146</v>
      </c>
      <c r="B1662" s="15" t="s">
        <v>138</v>
      </c>
      <c r="C1662" s="15" t="s">
        <v>194</v>
      </c>
      <c r="D1662" s="15" t="s">
        <v>934</v>
      </c>
      <c r="E1662" s="15" t="str">
        <f t="shared" si="323"/>
        <v>Owen Hernandez</v>
      </c>
      <c r="F1662" s="17" t="s">
        <v>135</v>
      </c>
      <c r="G1662" s="15">
        <v>999923803</v>
      </c>
      <c r="H1662" s="15">
        <f t="shared" si="324"/>
        <v>51</v>
      </c>
      <c r="I1662" s="15"/>
      <c r="J1662" s="15"/>
      <c r="K1662" s="16"/>
      <c r="L1662" s="15"/>
      <c r="M1662" s="15"/>
      <c r="N1662" s="15"/>
      <c r="O1662" s="15">
        <f t="shared" si="334"/>
        <v>0</v>
      </c>
      <c r="P1662" s="15">
        <v>0</v>
      </c>
      <c r="Q1662" s="15">
        <f t="shared" si="335"/>
        <v>0</v>
      </c>
      <c r="R1662" s="15">
        <v>0</v>
      </c>
      <c r="S1662" s="15">
        <v>0</v>
      </c>
      <c r="T1662" s="15">
        <f t="shared" si="336"/>
        <v>0</v>
      </c>
      <c r="U1662" s="15">
        <f t="shared" si="337"/>
        <v>0</v>
      </c>
      <c r="V1662" s="15"/>
      <c r="W1662" s="15"/>
      <c r="X1662" s="15"/>
      <c r="Y1662" s="15"/>
      <c r="Z1662" s="16"/>
      <c r="AA1662" s="15"/>
      <c r="AB1662" s="24"/>
      <c r="AC1662" s="15"/>
      <c r="AD1662" s="15"/>
      <c r="AE1662" s="15"/>
      <c r="AF1662" s="15"/>
      <c r="AG1662" s="15"/>
      <c r="AH1662" s="24"/>
      <c r="AI1662" s="15"/>
      <c r="AJ1662" s="15"/>
      <c r="AK1662" s="15"/>
      <c r="AL1662" s="15"/>
      <c r="AM1662" s="15"/>
      <c r="AN1662" s="24"/>
      <c r="AO1662" s="15"/>
      <c r="AP1662" s="24"/>
      <c r="AQ1662" s="15"/>
      <c r="AR1662" s="24"/>
      <c r="AS1662" s="15"/>
      <c r="AT1662" s="24"/>
      <c r="AU1662" s="15"/>
      <c r="AV1662" s="24"/>
      <c r="AW1662" s="15"/>
      <c r="AX1662" s="24"/>
      <c r="AY1662" s="15"/>
      <c r="AZ1662" s="15"/>
      <c r="BA1662" s="15"/>
      <c r="BB1662" s="15"/>
      <c r="BC1662" s="15"/>
      <c r="BD1662" s="15"/>
      <c r="BE1662" s="15"/>
      <c r="BF1662" s="24"/>
      <c r="BG1662" s="15"/>
      <c r="BH1662" s="24"/>
      <c r="BI1662" s="15"/>
      <c r="BJ1662" s="24"/>
      <c r="BK1662" s="15"/>
      <c r="BL1662" s="24"/>
      <c r="BM1662" s="15"/>
      <c r="BN1662" s="24"/>
      <c r="BO1662" s="15"/>
      <c r="BP1662" s="24"/>
      <c r="BQ1662" s="15"/>
      <c r="BR1662" s="24"/>
      <c r="BS1662" s="15"/>
      <c r="BT1662" s="24"/>
      <c r="BU1662" s="15"/>
      <c r="BV1662" s="24"/>
      <c r="BW1662" s="15"/>
      <c r="BX1662" s="24"/>
      <c r="BY1662" s="15"/>
      <c r="BZ1662" s="24"/>
      <c r="CA1662" s="15"/>
      <c r="CB1662" s="24"/>
      <c r="CC1662" s="15"/>
      <c r="CD1662" s="24"/>
      <c r="CE1662" s="15"/>
      <c r="CF1662" s="24"/>
      <c r="CG1662" s="15"/>
      <c r="CH1662" s="25"/>
      <c r="CI1662" s="15"/>
      <c r="CJ1662" s="25"/>
      <c r="CK1662" s="15"/>
      <c r="CL1662" s="25"/>
      <c r="CM1662" s="15"/>
      <c r="CN1662" s="25"/>
      <c r="CO1662" s="15"/>
      <c r="CP1662" s="25"/>
      <c r="CQ1662" s="15"/>
      <c r="CR1662" s="25"/>
      <c r="CS1662" s="15">
        <f t="shared" si="325"/>
        <v>0</v>
      </c>
      <c r="CT1662" s="15">
        <f t="shared" si="326"/>
        <v>51</v>
      </c>
      <c r="CU1662" s="15">
        <f t="shared" si="327"/>
        <v>1</v>
      </c>
      <c r="CV1662" s="15">
        <f t="shared" si="328"/>
        <v>0</v>
      </c>
      <c r="CW1662" s="15"/>
      <c r="CX1662" s="15"/>
      <c r="CY1662" s="15">
        <f t="shared" si="329"/>
        <v>0</v>
      </c>
      <c r="CZ1662" s="15">
        <f>GG1662</f>
        <v>0</v>
      </c>
      <c r="DA1662" s="19"/>
      <c r="DB1662" s="17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7"/>
      <c r="DQ1662" s="15"/>
      <c r="DR1662" s="15"/>
      <c r="DS1662" s="15"/>
      <c r="DT1662" s="15"/>
      <c r="DU1662" s="15"/>
      <c r="DV1662" s="15"/>
      <c r="DW1662" s="15">
        <v>63</v>
      </c>
      <c r="DX1662" s="20">
        <v>7</v>
      </c>
      <c r="DY1662" s="15"/>
      <c r="DZ1662" s="20"/>
      <c r="EA1662" s="15"/>
      <c r="EB1662" s="20"/>
      <c r="EC1662" s="15"/>
      <c r="ED1662" s="20"/>
      <c r="EE1662" s="15"/>
      <c r="EF1662" s="20"/>
      <c r="EG1662" s="15"/>
      <c r="EH1662" s="20"/>
      <c r="EI1662" s="15"/>
      <c r="EJ1662" s="20"/>
      <c r="EK1662" s="15"/>
      <c r="EL1662" s="20"/>
      <c r="EM1662" s="15"/>
      <c r="EN1662" s="20"/>
      <c r="EU1662" s="15">
        <v>51</v>
      </c>
      <c r="EV1662" s="20">
        <v>8</v>
      </c>
      <c r="EY1662" s="15"/>
      <c r="EZ1662" s="20"/>
      <c r="FC1662" s="15"/>
      <c r="FD1662" s="20"/>
      <c r="FE1662" s="15"/>
      <c r="FF1662" s="20"/>
      <c r="FG1662" s="15"/>
      <c r="FH1662" s="20"/>
      <c r="FI1662" s="15"/>
      <c r="FJ1662" s="20"/>
      <c r="FK1662" s="15"/>
      <c r="FL1662" s="20"/>
      <c r="FM1662" s="15"/>
      <c r="FN1662" s="20"/>
      <c r="FO1662" s="15"/>
      <c r="FP1662" s="20"/>
      <c r="FQ1662" s="15"/>
      <c r="FR1662" s="20"/>
      <c r="FS1662" s="15"/>
      <c r="FT1662" s="20"/>
      <c r="FU1662" s="15"/>
      <c r="FV1662" s="20"/>
      <c r="FW1662" s="15"/>
      <c r="FX1662" s="20"/>
      <c r="FY1662" s="15"/>
      <c r="FZ1662" s="20"/>
      <c r="GA1662" s="15"/>
      <c r="GB1662" s="20"/>
      <c r="GC1662" s="15"/>
      <c r="GD1662" s="20"/>
      <c r="GE1662" s="15"/>
      <c r="GF1662" s="20"/>
      <c r="GG1662" s="226"/>
    </row>
    <row r="1663" spans="1:189" ht="15" customHeight="1" x14ac:dyDescent="0.3">
      <c r="A1663" s="15" t="s">
        <v>2903</v>
      </c>
      <c r="B1663" s="15" t="s">
        <v>142</v>
      </c>
      <c r="C1663" s="17" t="s">
        <v>158</v>
      </c>
      <c r="D1663" s="17" t="s">
        <v>931</v>
      </c>
      <c r="E1663" s="15" t="str">
        <f t="shared" si="323"/>
        <v>Sophia Nixon</v>
      </c>
      <c r="F1663" s="17" t="s">
        <v>128</v>
      </c>
      <c r="G1663" s="15">
        <v>999923804</v>
      </c>
      <c r="H1663" s="15">
        <f t="shared" si="324"/>
        <v>36</v>
      </c>
      <c r="I1663" s="15"/>
      <c r="J1663" s="17">
        <f>(O1663+P1663+R1663+S1663+T1663+U1663)/2</f>
        <v>36</v>
      </c>
      <c r="K1663" s="16"/>
      <c r="L1663" s="15"/>
      <c r="M1663" s="15"/>
      <c r="N1663" s="15"/>
      <c r="O1663" s="15">
        <f t="shared" si="334"/>
        <v>0</v>
      </c>
      <c r="P1663" s="15">
        <v>0</v>
      </c>
      <c r="Q1663" s="15">
        <f t="shared" si="335"/>
        <v>0</v>
      </c>
      <c r="R1663" s="15">
        <v>0</v>
      </c>
      <c r="S1663" s="15">
        <v>0</v>
      </c>
      <c r="T1663" s="15">
        <f t="shared" si="336"/>
        <v>72</v>
      </c>
      <c r="U1663" s="15">
        <f t="shared" si="337"/>
        <v>0</v>
      </c>
      <c r="V1663" s="15"/>
      <c r="W1663" s="15"/>
      <c r="X1663" s="15"/>
      <c r="Y1663" s="15"/>
      <c r="Z1663" s="16"/>
      <c r="AA1663" s="15"/>
      <c r="AB1663" s="24"/>
      <c r="AC1663" s="15"/>
      <c r="AD1663" s="15"/>
      <c r="AE1663" s="15"/>
      <c r="AF1663" s="15"/>
      <c r="AG1663" s="15"/>
      <c r="AH1663" s="24"/>
      <c r="AI1663" s="15"/>
      <c r="AJ1663" s="15"/>
      <c r="AK1663" s="15"/>
      <c r="AL1663" s="15"/>
      <c r="AM1663" s="15"/>
      <c r="AN1663" s="24"/>
      <c r="AO1663" s="15"/>
      <c r="AP1663" s="24"/>
      <c r="AQ1663" s="15"/>
      <c r="AR1663" s="24"/>
      <c r="AS1663" s="15"/>
      <c r="AT1663" s="24"/>
      <c r="AU1663" s="15"/>
      <c r="AV1663" s="24"/>
      <c r="AW1663" s="15"/>
      <c r="AX1663" s="24"/>
      <c r="AY1663" s="15"/>
      <c r="AZ1663" s="15"/>
      <c r="BA1663" s="15"/>
      <c r="BB1663" s="15"/>
      <c r="BC1663" s="15"/>
      <c r="BD1663" s="15"/>
      <c r="BE1663" s="15"/>
      <c r="BF1663" s="24"/>
      <c r="BG1663" s="15"/>
      <c r="BH1663" s="24"/>
      <c r="BI1663" s="15"/>
      <c r="BJ1663" s="24"/>
      <c r="BK1663" s="15"/>
      <c r="BL1663" s="24"/>
      <c r="BM1663" s="15"/>
      <c r="BN1663" s="24"/>
      <c r="BO1663" s="15"/>
      <c r="BP1663" s="24"/>
      <c r="BQ1663" s="15"/>
      <c r="BR1663" s="24"/>
      <c r="BS1663" s="15"/>
      <c r="BT1663" s="24"/>
      <c r="BU1663" s="15"/>
      <c r="BV1663" s="24"/>
      <c r="BW1663" s="15"/>
      <c r="BX1663" s="24"/>
      <c r="BY1663" s="15"/>
      <c r="BZ1663" s="24"/>
      <c r="CA1663" s="15"/>
      <c r="CB1663" s="24"/>
      <c r="CC1663" s="15"/>
      <c r="CD1663" s="24"/>
      <c r="CE1663" s="15"/>
      <c r="CF1663" s="24"/>
      <c r="CG1663" s="15"/>
      <c r="CH1663" s="25"/>
      <c r="CI1663" s="15"/>
      <c r="CJ1663" s="25"/>
      <c r="CK1663" s="15"/>
      <c r="CL1663" s="25"/>
      <c r="CM1663" s="15"/>
      <c r="CN1663" s="25"/>
      <c r="CO1663" s="15"/>
      <c r="CP1663" s="25"/>
      <c r="CQ1663" s="15"/>
      <c r="CR1663" s="25"/>
      <c r="CS1663" s="15">
        <f t="shared" si="325"/>
        <v>0</v>
      </c>
      <c r="CT1663" s="15">
        <f t="shared" si="326"/>
        <v>0</v>
      </c>
      <c r="CU1663" s="15">
        <f t="shared" si="327"/>
        <v>0</v>
      </c>
      <c r="CV1663" s="15">
        <f t="shared" si="328"/>
        <v>0</v>
      </c>
      <c r="CW1663" s="15"/>
      <c r="CX1663" s="15"/>
      <c r="CY1663" s="15">
        <f t="shared" si="329"/>
        <v>0</v>
      </c>
      <c r="CZ1663" s="15">
        <f>GG1663</f>
        <v>0</v>
      </c>
      <c r="DA1663" s="19"/>
      <c r="DB1663" s="17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7"/>
      <c r="DQ1663" s="15"/>
      <c r="DR1663" s="15"/>
      <c r="DS1663" s="15"/>
      <c r="DT1663" s="15"/>
      <c r="DU1663" s="15"/>
      <c r="DV1663" s="15"/>
      <c r="DW1663" s="15">
        <v>52.5</v>
      </c>
      <c r="DX1663" s="20">
        <v>2</v>
      </c>
      <c r="DY1663" s="15"/>
      <c r="DZ1663" s="20"/>
      <c r="EA1663" s="15"/>
      <c r="EB1663" s="20"/>
      <c r="EC1663" s="15">
        <v>72</v>
      </c>
      <c r="ED1663" s="20">
        <v>7</v>
      </c>
      <c r="EE1663" s="15"/>
      <c r="EF1663" s="20"/>
      <c r="EG1663" s="15"/>
      <c r="EH1663" s="20"/>
      <c r="EI1663" s="15"/>
      <c r="EJ1663" s="20"/>
      <c r="EK1663" s="15"/>
      <c r="EL1663" s="20"/>
      <c r="EM1663" s="15"/>
      <c r="EN1663" s="20"/>
      <c r="EY1663" s="15"/>
      <c r="EZ1663" s="20"/>
      <c r="FC1663" s="15"/>
      <c r="FD1663" s="20"/>
      <c r="FE1663" s="15"/>
      <c r="FF1663" s="20"/>
      <c r="FG1663" s="15"/>
      <c r="FH1663" s="20"/>
      <c r="FI1663" s="15"/>
      <c r="FJ1663" s="20"/>
      <c r="FK1663" s="15"/>
      <c r="FL1663" s="20"/>
      <c r="FM1663" s="15"/>
      <c r="FN1663" s="20"/>
      <c r="FO1663" s="15"/>
      <c r="FP1663" s="20"/>
      <c r="FQ1663" s="15"/>
      <c r="FR1663" s="20"/>
      <c r="FS1663" s="15"/>
      <c r="FT1663" s="20"/>
      <c r="FU1663" s="15"/>
      <c r="FV1663" s="20"/>
      <c r="FW1663" s="15"/>
      <c r="FX1663" s="20"/>
      <c r="FY1663" s="15"/>
      <c r="FZ1663" s="20"/>
      <c r="GA1663" s="15"/>
      <c r="GB1663" s="20"/>
      <c r="GC1663" s="15"/>
      <c r="GD1663" s="20"/>
      <c r="GE1663" s="15"/>
      <c r="GF1663" s="20"/>
      <c r="GG1663" s="226"/>
    </row>
    <row r="1664" spans="1:189" ht="15" customHeight="1" x14ac:dyDescent="0.3">
      <c r="A1664" s="85" t="s">
        <v>146</v>
      </c>
      <c r="B1664" s="85" t="s">
        <v>134</v>
      </c>
      <c r="C1664" s="85" t="s">
        <v>3468</v>
      </c>
      <c r="D1664" s="85" t="s">
        <v>3469</v>
      </c>
      <c r="E1664" s="15" t="str">
        <f t="shared" si="323"/>
        <v>Nivaan DHAMALE</v>
      </c>
      <c r="F1664" s="85" t="s">
        <v>135</v>
      </c>
      <c r="G1664" s="15">
        <v>999923805</v>
      </c>
      <c r="H1664" s="15">
        <f t="shared" si="324"/>
        <v>90</v>
      </c>
      <c r="I1664" s="15"/>
      <c r="J1664" s="15"/>
      <c r="K1664" s="16"/>
      <c r="L1664" s="15"/>
      <c r="M1664" s="15"/>
      <c r="N1664" s="15"/>
      <c r="O1664" s="15">
        <f t="shared" si="334"/>
        <v>0</v>
      </c>
      <c r="P1664" s="15">
        <v>0</v>
      </c>
      <c r="Q1664" s="15">
        <f t="shared" si="335"/>
        <v>0</v>
      </c>
      <c r="R1664" s="15">
        <v>0</v>
      </c>
      <c r="S1664" s="15">
        <v>0</v>
      </c>
      <c r="T1664" s="15">
        <f t="shared" si="336"/>
        <v>0</v>
      </c>
      <c r="U1664" s="15">
        <f t="shared" si="337"/>
        <v>0</v>
      </c>
      <c r="V1664" s="15"/>
      <c r="W1664" s="15"/>
      <c r="X1664" s="15"/>
      <c r="Y1664" s="15"/>
      <c r="Z1664" s="16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>
        <f t="shared" si="325"/>
        <v>0</v>
      </c>
      <c r="CT1664" s="15">
        <f t="shared" si="326"/>
        <v>90</v>
      </c>
      <c r="CU1664" s="15">
        <f t="shared" si="327"/>
        <v>1</v>
      </c>
      <c r="CV1664" s="15">
        <f t="shared" si="328"/>
        <v>0</v>
      </c>
      <c r="CW1664" s="15"/>
      <c r="CX1664" s="15"/>
      <c r="CY1664" s="15">
        <f t="shared" si="329"/>
        <v>0</v>
      </c>
      <c r="CZ1664" s="15">
        <f>GG1664</f>
        <v>0</v>
      </c>
      <c r="DA1664" s="16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20"/>
      <c r="DY1664" s="15"/>
      <c r="DZ1664" s="20"/>
      <c r="EA1664" s="15"/>
      <c r="EB1664" s="20"/>
      <c r="EC1664" s="15"/>
      <c r="ED1664" s="20"/>
      <c r="EE1664" s="15"/>
      <c r="EF1664" s="20"/>
      <c r="EG1664" s="15"/>
      <c r="EH1664" s="20"/>
      <c r="EI1664" s="15"/>
      <c r="EJ1664" s="20"/>
      <c r="EK1664" s="15"/>
      <c r="EL1664" s="20"/>
      <c r="EM1664" s="15"/>
      <c r="EN1664" s="20"/>
      <c r="EY1664" s="15"/>
      <c r="EZ1664" s="20"/>
      <c r="FC1664" s="15"/>
      <c r="FD1664" s="20"/>
      <c r="FE1664" s="15"/>
      <c r="FF1664" s="20"/>
      <c r="FG1664" s="15">
        <v>90</v>
      </c>
      <c r="FH1664" s="20">
        <v>2</v>
      </c>
      <c r="FI1664" s="15"/>
      <c r="FJ1664" s="20"/>
      <c r="FK1664" s="15"/>
      <c r="FL1664" s="20"/>
      <c r="FM1664" s="15"/>
      <c r="FN1664" s="20"/>
      <c r="FO1664" s="15"/>
      <c r="FP1664" s="20"/>
      <c r="FQ1664" s="15"/>
      <c r="FR1664" s="20"/>
      <c r="FS1664" s="15"/>
      <c r="FT1664" s="20"/>
      <c r="FU1664" s="15"/>
      <c r="FV1664" s="20"/>
      <c r="FW1664" s="15"/>
      <c r="FX1664" s="20"/>
      <c r="FY1664" s="15"/>
      <c r="FZ1664" s="20"/>
      <c r="GA1664" s="15"/>
      <c r="GB1664" s="20"/>
      <c r="GC1664" s="15"/>
      <c r="GD1664" s="20"/>
      <c r="GE1664" s="15"/>
      <c r="GF1664" s="20"/>
      <c r="GG1664" s="226"/>
    </row>
    <row r="1665" spans="1:189" ht="15" customHeight="1" x14ac:dyDescent="0.3">
      <c r="A1665" s="17" t="s">
        <v>133</v>
      </c>
      <c r="B1665" s="17" t="s">
        <v>126</v>
      </c>
      <c r="C1665" s="17" t="s">
        <v>278</v>
      </c>
      <c r="D1665" s="17" t="s">
        <v>331</v>
      </c>
      <c r="E1665" s="15" t="str">
        <f t="shared" si="323"/>
        <v>Avery Bauer</v>
      </c>
      <c r="F1665" s="17" t="s">
        <v>128</v>
      </c>
      <c r="G1665" s="17">
        <v>999923823</v>
      </c>
      <c r="H1665" s="15">
        <f t="shared" si="324"/>
        <v>89</v>
      </c>
      <c r="I1665" s="15"/>
      <c r="J1665" s="15"/>
      <c r="K1665" s="16"/>
      <c r="L1665" s="15"/>
      <c r="M1665" s="15"/>
      <c r="N1665" s="15"/>
      <c r="O1665" s="15">
        <f t="shared" si="334"/>
        <v>0</v>
      </c>
      <c r="P1665" s="15">
        <v>0</v>
      </c>
      <c r="Q1665" s="15">
        <f t="shared" si="335"/>
        <v>1</v>
      </c>
      <c r="R1665" s="15">
        <v>0</v>
      </c>
      <c r="S1665" s="15">
        <v>0</v>
      </c>
      <c r="T1665" s="15">
        <f t="shared" si="336"/>
        <v>0</v>
      </c>
      <c r="U1665" s="15">
        <f t="shared" si="337"/>
        <v>0</v>
      </c>
      <c r="V1665" s="15"/>
      <c r="W1665" s="15"/>
      <c r="X1665" s="15"/>
      <c r="Y1665" s="15"/>
      <c r="Z1665" s="16"/>
      <c r="AA1665" s="15"/>
      <c r="AB1665" s="24"/>
      <c r="AC1665" s="15"/>
      <c r="AD1665" s="15"/>
      <c r="AE1665" s="15"/>
      <c r="AF1665" s="15"/>
      <c r="AG1665" s="15"/>
      <c r="AH1665" s="24"/>
      <c r="AI1665" s="15"/>
      <c r="AJ1665" s="15"/>
      <c r="AK1665" s="15"/>
      <c r="AL1665" s="15"/>
      <c r="AM1665" s="15"/>
      <c r="AN1665" s="24"/>
      <c r="AO1665" s="15"/>
      <c r="AP1665" s="24"/>
      <c r="AQ1665" s="15"/>
      <c r="AR1665" s="24"/>
      <c r="AS1665" s="15"/>
      <c r="AT1665" s="24"/>
      <c r="AU1665" s="15"/>
      <c r="AV1665" s="24"/>
      <c r="AW1665" s="15"/>
      <c r="AX1665" s="24"/>
      <c r="AY1665" s="15"/>
      <c r="AZ1665" s="15"/>
      <c r="BA1665" s="15"/>
      <c r="BB1665" s="15"/>
      <c r="BC1665" s="15"/>
      <c r="BD1665" s="15"/>
      <c r="BE1665" s="15"/>
      <c r="BF1665" s="24"/>
      <c r="BG1665" s="15"/>
      <c r="BH1665" s="24"/>
      <c r="BI1665" s="15"/>
      <c r="BJ1665" s="24"/>
      <c r="BK1665" s="15"/>
      <c r="BL1665" s="24"/>
      <c r="BM1665" s="15"/>
      <c r="BN1665" s="24"/>
      <c r="BO1665" s="15"/>
      <c r="BP1665" s="24"/>
      <c r="BQ1665" s="15"/>
      <c r="BR1665" s="24"/>
      <c r="BS1665" s="15"/>
      <c r="BT1665" s="24"/>
      <c r="BU1665" s="15"/>
      <c r="BV1665" s="24"/>
      <c r="BW1665" s="15"/>
      <c r="BX1665" s="24"/>
      <c r="BY1665" s="15"/>
      <c r="BZ1665" s="24"/>
      <c r="CA1665" s="15"/>
      <c r="CB1665" s="24"/>
      <c r="CC1665" s="15"/>
      <c r="CD1665" s="24"/>
      <c r="CE1665" s="15"/>
      <c r="CF1665" s="24"/>
      <c r="CG1665" s="15"/>
      <c r="CH1665" s="25"/>
      <c r="CI1665" s="15"/>
      <c r="CJ1665" s="25"/>
      <c r="CK1665" s="15"/>
      <c r="CL1665" s="25"/>
      <c r="CM1665" s="15"/>
      <c r="CN1665" s="25"/>
      <c r="CO1665" s="15"/>
      <c r="CP1665" s="25"/>
      <c r="CQ1665" s="15"/>
      <c r="CR1665" s="25"/>
      <c r="CS1665" s="15">
        <f t="shared" si="325"/>
        <v>0</v>
      </c>
      <c r="CT1665" s="15">
        <f t="shared" si="326"/>
        <v>30</v>
      </c>
      <c r="CU1665" s="15">
        <f t="shared" si="327"/>
        <v>1</v>
      </c>
      <c r="CV1665" s="15">
        <f t="shared" si="328"/>
        <v>59</v>
      </c>
      <c r="CW1665" s="15"/>
      <c r="CX1665" s="15"/>
      <c r="CY1665" s="15">
        <f t="shared" si="329"/>
        <v>0</v>
      </c>
      <c r="CZ1665" s="15">
        <f>GG1665</f>
        <v>0</v>
      </c>
      <c r="DA1665" s="19"/>
      <c r="DB1665" s="17"/>
      <c r="DC1665" s="17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7"/>
      <c r="DQ1665" s="17"/>
      <c r="DR1665" s="17"/>
      <c r="DS1665" s="17"/>
      <c r="DT1665" s="17">
        <v>68</v>
      </c>
      <c r="DU1665" s="17"/>
      <c r="DV1665" s="17"/>
      <c r="DW1665" s="15"/>
      <c r="DX1665" s="20"/>
      <c r="DY1665" s="15"/>
      <c r="DZ1665" s="20"/>
      <c r="EA1665" s="15"/>
      <c r="EB1665" s="20"/>
      <c r="EC1665" s="15"/>
      <c r="ED1665" s="20"/>
      <c r="EE1665" s="15"/>
      <c r="EF1665" s="20"/>
      <c r="EG1665" s="15"/>
      <c r="EH1665" s="20"/>
      <c r="EI1665" s="15"/>
      <c r="EJ1665" s="20"/>
      <c r="EK1665" s="15"/>
      <c r="EL1665" s="20"/>
      <c r="EM1665" s="15"/>
      <c r="EN1665" s="20"/>
      <c r="EQ1665" s="17"/>
      <c r="EY1665" s="15"/>
      <c r="EZ1665" s="20"/>
      <c r="FA1665" s="15">
        <v>30</v>
      </c>
      <c r="FB1665" s="20">
        <v>1</v>
      </c>
      <c r="FC1665" s="15"/>
      <c r="FD1665" s="20"/>
      <c r="FE1665" s="15"/>
      <c r="FF1665" s="20"/>
      <c r="FG1665" s="15"/>
      <c r="FH1665" s="20"/>
      <c r="FI1665" s="15"/>
      <c r="FJ1665" s="20"/>
      <c r="FK1665" s="15"/>
      <c r="FL1665" s="20"/>
      <c r="FM1665" s="15"/>
      <c r="FN1665" s="20"/>
      <c r="FO1665" s="15"/>
      <c r="FP1665" s="20"/>
      <c r="FQ1665" s="15"/>
      <c r="FR1665" s="20"/>
      <c r="FS1665" s="15"/>
      <c r="FT1665" s="20"/>
      <c r="FU1665" s="15"/>
      <c r="FV1665" s="20"/>
      <c r="FW1665" s="15"/>
      <c r="FX1665" s="20"/>
      <c r="FY1665" s="15"/>
      <c r="FZ1665" s="20"/>
      <c r="GA1665" s="15"/>
      <c r="GB1665" s="20"/>
      <c r="GC1665" s="15"/>
      <c r="GD1665" s="20"/>
      <c r="GE1665" s="15">
        <v>59</v>
      </c>
      <c r="GF1665" s="20">
        <v>8</v>
      </c>
      <c r="GG1665" s="226"/>
    </row>
    <row r="1666" spans="1:189" ht="15" customHeight="1" x14ac:dyDescent="0.3">
      <c r="A1666" s="15" t="s">
        <v>130</v>
      </c>
      <c r="B1666" s="15" t="s">
        <v>134</v>
      </c>
      <c r="C1666" s="15" t="s">
        <v>1362</v>
      </c>
      <c r="D1666" s="15" t="s">
        <v>853</v>
      </c>
      <c r="E1666" s="15" t="str">
        <f t="shared" si="323"/>
        <v>Ryker Martin</v>
      </c>
      <c r="F1666" s="15" t="s">
        <v>135</v>
      </c>
      <c r="G1666" s="15">
        <v>999923824</v>
      </c>
      <c r="H1666" s="15">
        <f t="shared" si="324"/>
        <v>90</v>
      </c>
      <c r="I1666" s="15"/>
      <c r="J1666" s="15"/>
      <c r="K1666" s="16"/>
      <c r="L1666" s="15"/>
      <c r="M1666" s="15"/>
      <c r="N1666" s="15"/>
      <c r="O1666" s="15">
        <f t="shared" si="334"/>
        <v>0</v>
      </c>
      <c r="P1666" s="15">
        <v>0</v>
      </c>
      <c r="Q1666" s="15">
        <f t="shared" si="335"/>
        <v>0</v>
      </c>
      <c r="R1666" s="15">
        <v>0</v>
      </c>
      <c r="S1666" s="15">
        <v>0</v>
      </c>
      <c r="T1666" s="15">
        <f t="shared" si="336"/>
        <v>0</v>
      </c>
      <c r="U1666" s="15">
        <f t="shared" si="337"/>
        <v>0</v>
      </c>
      <c r="V1666" s="15"/>
      <c r="W1666" s="15"/>
      <c r="X1666" s="15"/>
      <c r="Y1666" s="15"/>
      <c r="Z1666" s="16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>
        <f t="shared" si="325"/>
        <v>0</v>
      </c>
      <c r="CT1666" s="15">
        <f t="shared" si="326"/>
        <v>90</v>
      </c>
      <c r="CU1666" s="15">
        <f t="shared" si="327"/>
        <v>1</v>
      </c>
      <c r="CV1666" s="15">
        <f t="shared" si="328"/>
        <v>0</v>
      </c>
      <c r="CW1666" s="15"/>
      <c r="CX1666" s="15"/>
      <c r="CY1666" s="15">
        <f t="shared" si="329"/>
        <v>0</v>
      </c>
      <c r="CZ1666" s="15">
        <f>GG1666</f>
        <v>0</v>
      </c>
      <c r="DA1666" s="16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20"/>
      <c r="DY1666" s="15"/>
      <c r="DZ1666" s="20"/>
      <c r="EA1666" s="15"/>
      <c r="EB1666" s="20"/>
      <c r="EC1666" s="15"/>
      <c r="ED1666" s="20"/>
      <c r="EE1666" s="15"/>
      <c r="EF1666" s="20"/>
      <c r="EG1666" s="15"/>
      <c r="EH1666" s="20"/>
      <c r="EI1666" s="15"/>
      <c r="EJ1666" s="20"/>
      <c r="EK1666" s="15"/>
      <c r="EL1666" s="20"/>
      <c r="EM1666" s="15"/>
      <c r="EN1666" s="20"/>
      <c r="EY1666" s="15"/>
      <c r="EZ1666" s="20"/>
      <c r="FC1666" s="15"/>
      <c r="FD1666" s="20"/>
      <c r="FE1666" s="15"/>
      <c r="FF1666" s="20"/>
      <c r="FG1666" s="15"/>
      <c r="FH1666" s="20"/>
      <c r="FI1666" s="15"/>
      <c r="FJ1666" s="20"/>
      <c r="FK1666" s="15"/>
      <c r="FL1666" s="20"/>
      <c r="FM1666" s="15"/>
      <c r="FN1666" s="20"/>
      <c r="FO1666" s="15"/>
      <c r="FP1666" s="20"/>
      <c r="FQ1666" s="15"/>
      <c r="FR1666" s="20"/>
      <c r="FS1666" s="15"/>
      <c r="FT1666" s="20"/>
      <c r="FU1666" s="15"/>
      <c r="FV1666" s="20"/>
      <c r="FW1666" s="15">
        <v>90</v>
      </c>
      <c r="FX1666" s="20">
        <v>2</v>
      </c>
      <c r="FY1666" s="15"/>
      <c r="FZ1666" s="20"/>
      <c r="GA1666" s="15"/>
      <c r="GB1666" s="20"/>
      <c r="GC1666" s="15"/>
      <c r="GD1666" s="20"/>
      <c r="GE1666" s="15"/>
      <c r="GF1666" s="20"/>
      <c r="GG1666" s="226"/>
    </row>
    <row r="1667" spans="1:189" ht="15" customHeight="1" x14ac:dyDescent="0.3">
      <c r="A1667" s="17" t="s">
        <v>133</v>
      </c>
      <c r="B1667" s="15" t="s">
        <v>134</v>
      </c>
      <c r="C1667" s="15" t="s">
        <v>2151</v>
      </c>
      <c r="D1667" s="15" t="s">
        <v>2152</v>
      </c>
      <c r="E1667" s="15" t="str">
        <f t="shared" si="323"/>
        <v>Wynonna Goh</v>
      </c>
      <c r="F1667" s="17" t="s">
        <v>128</v>
      </c>
      <c r="G1667" s="15">
        <v>999923825</v>
      </c>
      <c r="H1667" s="15">
        <f t="shared" si="324"/>
        <v>232</v>
      </c>
      <c r="I1667" s="15"/>
      <c r="J1667" s="17">
        <f>(O1667+P1667+R1667+S1667+T1667+U1667)/2</f>
        <v>32</v>
      </c>
      <c r="K1667" s="16"/>
      <c r="L1667" s="15"/>
      <c r="M1667" s="15"/>
      <c r="N1667" s="15"/>
      <c r="O1667" s="15">
        <f t="shared" si="334"/>
        <v>0</v>
      </c>
      <c r="P1667" s="15">
        <v>0</v>
      </c>
      <c r="Q1667" s="15">
        <f t="shared" si="335"/>
        <v>0</v>
      </c>
      <c r="R1667" s="15">
        <v>0</v>
      </c>
      <c r="S1667" s="15">
        <v>0</v>
      </c>
      <c r="T1667" s="15">
        <f t="shared" si="336"/>
        <v>64</v>
      </c>
      <c r="U1667" s="15">
        <f t="shared" si="337"/>
        <v>0</v>
      </c>
      <c r="V1667" s="15"/>
      <c r="W1667" s="15"/>
      <c r="X1667" s="15"/>
      <c r="Y1667" s="15"/>
      <c r="Z1667" s="16"/>
      <c r="AA1667" s="15"/>
      <c r="AB1667" s="24"/>
      <c r="AC1667" s="15"/>
      <c r="AD1667" s="15"/>
      <c r="AE1667" s="15"/>
      <c r="AF1667" s="15"/>
      <c r="AG1667" s="15"/>
      <c r="AH1667" s="24"/>
      <c r="AI1667" s="15"/>
      <c r="AJ1667" s="15"/>
      <c r="AK1667" s="15"/>
      <c r="AL1667" s="15"/>
      <c r="AM1667" s="15"/>
      <c r="AN1667" s="24"/>
      <c r="AO1667" s="15"/>
      <c r="AP1667" s="24"/>
      <c r="AQ1667" s="15"/>
      <c r="AR1667" s="24"/>
      <c r="AS1667" s="15"/>
      <c r="AT1667" s="24"/>
      <c r="AU1667" s="15"/>
      <c r="AV1667" s="24"/>
      <c r="AW1667" s="15"/>
      <c r="AX1667" s="24"/>
      <c r="AY1667" s="15"/>
      <c r="AZ1667" s="15"/>
      <c r="BA1667" s="15"/>
      <c r="BB1667" s="15"/>
      <c r="BC1667" s="15"/>
      <c r="BD1667" s="15"/>
      <c r="BE1667" s="15"/>
      <c r="BF1667" s="24"/>
      <c r="BG1667" s="15"/>
      <c r="BH1667" s="24"/>
      <c r="BI1667" s="15"/>
      <c r="BJ1667" s="24"/>
      <c r="BK1667" s="15"/>
      <c r="BL1667" s="24"/>
      <c r="BM1667" s="15"/>
      <c r="BN1667" s="24"/>
      <c r="BO1667" s="15"/>
      <c r="BP1667" s="24"/>
      <c r="BQ1667" s="15"/>
      <c r="BR1667" s="24"/>
      <c r="BS1667" s="15"/>
      <c r="BT1667" s="24"/>
      <c r="BU1667" s="15"/>
      <c r="BV1667" s="24"/>
      <c r="BW1667" s="15"/>
      <c r="BX1667" s="24"/>
      <c r="BY1667" s="15"/>
      <c r="BZ1667" s="24"/>
      <c r="CA1667" s="15"/>
      <c r="CB1667" s="24"/>
      <c r="CC1667" s="15"/>
      <c r="CD1667" s="24"/>
      <c r="CE1667" s="15"/>
      <c r="CF1667" s="24"/>
      <c r="CG1667" s="15"/>
      <c r="CH1667" s="25"/>
      <c r="CI1667" s="15"/>
      <c r="CJ1667" s="25"/>
      <c r="CK1667" s="15"/>
      <c r="CL1667" s="25"/>
      <c r="CM1667" s="15"/>
      <c r="CN1667" s="25"/>
      <c r="CO1667" s="15"/>
      <c r="CP1667" s="25"/>
      <c r="CQ1667" s="15"/>
      <c r="CR1667" s="25"/>
      <c r="CS1667" s="15">
        <f t="shared" si="325"/>
        <v>0</v>
      </c>
      <c r="CT1667" s="15">
        <f t="shared" si="326"/>
        <v>60</v>
      </c>
      <c r="CU1667" s="15">
        <f t="shared" si="327"/>
        <v>1</v>
      </c>
      <c r="CV1667" s="15">
        <f t="shared" si="328"/>
        <v>140</v>
      </c>
      <c r="CW1667" s="15"/>
      <c r="CX1667" s="15"/>
      <c r="CY1667" s="15">
        <f t="shared" si="329"/>
        <v>0</v>
      </c>
      <c r="CZ1667" s="15">
        <f>GG1667</f>
        <v>0</v>
      </c>
      <c r="DA1667" s="19"/>
      <c r="DB1667" s="17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7"/>
      <c r="DQ1667" s="15"/>
      <c r="DR1667" s="15"/>
      <c r="DS1667" s="15"/>
      <c r="DT1667" s="15"/>
      <c r="DU1667" s="15"/>
      <c r="DV1667" s="15"/>
      <c r="DW1667" s="15"/>
      <c r="DX1667" s="20"/>
      <c r="DY1667" s="15">
        <f>0.4*79</f>
        <v>31.6</v>
      </c>
      <c r="DZ1667" s="20">
        <v>4</v>
      </c>
      <c r="EA1667" s="15"/>
      <c r="EB1667" s="20"/>
      <c r="EC1667" s="15">
        <f>0.4*160</f>
        <v>64</v>
      </c>
      <c r="ED1667" s="20">
        <v>1</v>
      </c>
      <c r="EE1667" s="15"/>
      <c r="EF1667" s="20"/>
      <c r="EG1667" s="15"/>
      <c r="EH1667" s="20"/>
      <c r="EI1667" s="15"/>
      <c r="EJ1667" s="20"/>
      <c r="EK1667" s="15"/>
      <c r="EL1667" s="20"/>
      <c r="EM1667" s="15"/>
      <c r="EN1667" s="20"/>
      <c r="EQ1667" s="15">
        <v>60</v>
      </c>
      <c r="ER1667" s="20">
        <v>1</v>
      </c>
      <c r="EY1667" s="15"/>
      <c r="EZ1667" s="20"/>
      <c r="FC1667" s="15"/>
      <c r="FD1667" s="20"/>
      <c r="FE1667" s="15"/>
      <c r="FF1667" s="20"/>
      <c r="FG1667" s="15"/>
      <c r="FH1667" s="20"/>
      <c r="FI1667" s="15"/>
      <c r="FJ1667" s="20"/>
      <c r="FK1667" s="15"/>
      <c r="FL1667" s="20"/>
      <c r="FM1667" s="15"/>
      <c r="FN1667" s="20"/>
      <c r="FO1667" s="15"/>
      <c r="FP1667" s="20"/>
      <c r="FQ1667" s="15"/>
      <c r="FR1667" s="20"/>
      <c r="FS1667" s="15"/>
      <c r="FT1667" s="20"/>
      <c r="FU1667" s="15"/>
      <c r="FV1667" s="20"/>
      <c r="FW1667" s="15"/>
      <c r="FX1667" s="20"/>
      <c r="FY1667" s="15"/>
      <c r="FZ1667" s="20"/>
      <c r="GA1667" s="15"/>
      <c r="GB1667" s="20"/>
      <c r="GC1667" s="15">
        <v>140</v>
      </c>
      <c r="GD1667" s="20">
        <v>1</v>
      </c>
      <c r="GE1667" s="15"/>
      <c r="GF1667" s="20"/>
      <c r="GG1667" s="226"/>
    </row>
    <row r="1668" spans="1:189" ht="15" customHeight="1" x14ac:dyDescent="0.3">
      <c r="A1668" s="15" t="s">
        <v>125</v>
      </c>
      <c r="B1668" s="15" t="s">
        <v>126</v>
      </c>
      <c r="C1668" s="15" t="s">
        <v>1051</v>
      </c>
      <c r="D1668" s="15" t="s">
        <v>1106</v>
      </c>
      <c r="E1668" s="15" t="str">
        <f t="shared" si="323"/>
        <v>Aiden Kim</v>
      </c>
      <c r="F1668" s="15" t="s">
        <v>135</v>
      </c>
      <c r="G1668" s="15">
        <v>999923826</v>
      </c>
      <c r="H1668" s="15">
        <f t="shared" si="324"/>
        <v>33</v>
      </c>
      <c r="I1668" s="15"/>
      <c r="J1668" s="15"/>
      <c r="K1668" s="16"/>
      <c r="L1668" s="15"/>
      <c r="M1668" s="15"/>
      <c r="N1668" s="15"/>
      <c r="O1668" s="15">
        <f t="shared" si="334"/>
        <v>0</v>
      </c>
      <c r="P1668" s="15">
        <v>0</v>
      </c>
      <c r="Q1668" s="15">
        <f t="shared" si="335"/>
        <v>0</v>
      </c>
      <c r="R1668" s="15">
        <v>0</v>
      </c>
      <c r="S1668" s="15">
        <v>0</v>
      </c>
      <c r="T1668" s="15">
        <f t="shared" si="336"/>
        <v>0</v>
      </c>
      <c r="U1668" s="15">
        <f t="shared" si="337"/>
        <v>0</v>
      </c>
      <c r="V1668" s="15"/>
      <c r="W1668" s="15"/>
      <c r="X1668" s="15"/>
      <c r="Y1668" s="15"/>
      <c r="Z1668" s="16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>
        <f t="shared" si="325"/>
        <v>0</v>
      </c>
      <c r="CT1668" s="15">
        <f t="shared" si="326"/>
        <v>0</v>
      </c>
      <c r="CU1668" s="15">
        <f t="shared" si="327"/>
        <v>0</v>
      </c>
      <c r="CV1668" s="15">
        <f t="shared" si="328"/>
        <v>33</v>
      </c>
      <c r="CW1668" s="15"/>
      <c r="CX1668" s="15"/>
      <c r="CY1668" s="15">
        <f t="shared" si="329"/>
        <v>0</v>
      </c>
      <c r="CZ1668" s="15">
        <f>GG1668</f>
        <v>0</v>
      </c>
      <c r="DA1668" s="16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20"/>
      <c r="DY1668" s="15"/>
      <c r="DZ1668" s="20"/>
      <c r="EA1668" s="15"/>
      <c r="EB1668" s="20"/>
      <c r="EC1668" s="15"/>
      <c r="ED1668" s="20"/>
      <c r="EE1668" s="15"/>
      <c r="EF1668" s="20"/>
      <c r="EG1668" s="15"/>
      <c r="EH1668" s="20"/>
      <c r="EI1668" s="15"/>
      <c r="EJ1668" s="20"/>
      <c r="EK1668" s="15"/>
      <c r="EL1668" s="20"/>
      <c r="EM1668" s="15"/>
      <c r="EN1668" s="20"/>
      <c r="EY1668" s="15"/>
      <c r="EZ1668" s="16"/>
      <c r="FC1668" s="15"/>
      <c r="FD1668" s="16"/>
      <c r="FE1668" s="15"/>
      <c r="FF1668" s="16"/>
      <c r="FG1668" s="15"/>
      <c r="FH1668" s="16"/>
      <c r="FI1668" s="15"/>
      <c r="FJ1668" s="16"/>
      <c r="FK1668" s="15"/>
      <c r="FL1668" s="16"/>
      <c r="FM1668" s="15"/>
      <c r="FN1668" s="16"/>
      <c r="FO1668" s="15"/>
      <c r="FP1668" s="20"/>
      <c r="FQ1668" s="15"/>
      <c r="FR1668" s="16"/>
      <c r="FS1668" s="15"/>
      <c r="FT1668" s="16"/>
      <c r="FU1668" s="15"/>
      <c r="FV1668" s="16"/>
      <c r="FW1668" s="15"/>
      <c r="FX1668" s="16"/>
      <c r="FY1668" s="15"/>
      <c r="FZ1668" s="16"/>
      <c r="GA1668" s="15"/>
      <c r="GB1668" s="16"/>
      <c r="GC1668" s="15">
        <v>33</v>
      </c>
      <c r="GD1668" s="20" t="s">
        <v>168</v>
      </c>
      <c r="GE1668" s="15"/>
      <c r="GF1668" s="20"/>
      <c r="GG1668" s="226"/>
    </row>
    <row r="1669" spans="1:189" ht="15" customHeight="1" x14ac:dyDescent="0.3">
      <c r="A1669" s="17" t="s">
        <v>133</v>
      </c>
      <c r="B1669" s="15" t="s">
        <v>140</v>
      </c>
      <c r="C1669" s="17" t="s">
        <v>342</v>
      </c>
      <c r="D1669" s="17" t="s">
        <v>1910</v>
      </c>
      <c r="E1669" s="15" t="str">
        <f t="shared" si="323"/>
        <v>Bennett Villena</v>
      </c>
      <c r="F1669" s="17" t="s">
        <v>135</v>
      </c>
      <c r="G1669" s="15">
        <v>999923830</v>
      </c>
      <c r="H1669" s="15">
        <f t="shared" si="324"/>
        <v>94</v>
      </c>
      <c r="I1669" s="15"/>
      <c r="J1669" s="17">
        <f>(O1669+P1669+R1669+S1669+T1669+U1669)/2</f>
        <v>24</v>
      </c>
      <c r="K1669" s="16"/>
      <c r="L1669" s="15"/>
      <c r="M1669" s="15"/>
      <c r="N1669" s="15"/>
      <c r="O1669" s="15">
        <f t="shared" si="334"/>
        <v>0</v>
      </c>
      <c r="P1669" s="15">
        <v>0</v>
      </c>
      <c r="Q1669" s="15">
        <f t="shared" si="335"/>
        <v>0</v>
      </c>
      <c r="R1669" s="15">
        <v>0</v>
      </c>
      <c r="S1669" s="15">
        <v>0</v>
      </c>
      <c r="T1669" s="15">
        <f t="shared" si="336"/>
        <v>48</v>
      </c>
      <c r="U1669" s="15">
        <f t="shared" si="337"/>
        <v>0</v>
      </c>
      <c r="V1669" s="15"/>
      <c r="W1669" s="15"/>
      <c r="X1669" s="15"/>
      <c r="Y1669" s="15"/>
      <c r="Z1669" s="16"/>
      <c r="AA1669" s="15"/>
      <c r="AB1669" s="24"/>
      <c r="AC1669" s="15"/>
      <c r="AD1669" s="15"/>
      <c r="AE1669" s="15"/>
      <c r="AF1669" s="15"/>
      <c r="AG1669" s="15"/>
      <c r="AH1669" s="24"/>
      <c r="AI1669" s="15"/>
      <c r="AJ1669" s="15"/>
      <c r="AK1669" s="15"/>
      <c r="AL1669" s="15"/>
      <c r="AM1669" s="15"/>
      <c r="AN1669" s="24"/>
      <c r="AO1669" s="15"/>
      <c r="AP1669" s="24"/>
      <c r="AQ1669" s="15"/>
      <c r="AR1669" s="24"/>
      <c r="AS1669" s="15"/>
      <c r="AT1669" s="24"/>
      <c r="AU1669" s="15"/>
      <c r="AV1669" s="24"/>
      <c r="AW1669" s="15"/>
      <c r="AX1669" s="24"/>
      <c r="AY1669" s="15"/>
      <c r="AZ1669" s="15"/>
      <c r="BA1669" s="15"/>
      <c r="BB1669" s="15"/>
      <c r="BC1669" s="15"/>
      <c r="BD1669" s="15"/>
      <c r="BE1669" s="15"/>
      <c r="BF1669" s="24"/>
      <c r="BG1669" s="15"/>
      <c r="BH1669" s="24"/>
      <c r="BI1669" s="15"/>
      <c r="BJ1669" s="24"/>
      <c r="BK1669" s="15"/>
      <c r="BL1669" s="24"/>
      <c r="BM1669" s="15"/>
      <c r="BN1669" s="24"/>
      <c r="BO1669" s="15"/>
      <c r="BP1669" s="24"/>
      <c r="BQ1669" s="15"/>
      <c r="BR1669" s="24"/>
      <c r="BS1669" s="15"/>
      <c r="BT1669" s="24"/>
      <c r="BU1669" s="15"/>
      <c r="BV1669" s="24"/>
      <c r="BW1669" s="15"/>
      <c r="BX1669" s="24"/>
      <c r="BY1669" s="15"/>
      <c r="BZ1669" s="24"/>
      <c r="CA1669" s="15"/>
      <c r="CB1669" s="24"/>
      <c r="CC1669" s="15"/>
      <c r="CD1669" s="24"/>
      <c r="CE1669" s="15"/>
      <c r="CF1669" s="24"/>
      <c r="CG1669" s="15"/>
      <c r="CH1669" s="25"/>
      <c r="CI1669" s="15"/>
      <c r="CJ1669" s="25"/>
      <c r="CK1669" s="15"/>
      <c r="CL1669" s="25"/>
      <c r="CM1669" s="15"/>
      <c r="CN1669" s="25"/>
      <c r="CO1669" s="15"/>
      <c r="CP1669" s="25"/>
      <c r="CQ1669" s="15"/>
      <c r="CR1669" s="25"/>
      <c r="CS1669" s="15">
        <f t="shared" si="325"/>
        <v>0</v>
      </c>
      <c r="CT1669" s="15">
        <f t="shared" si="326"/>
        <v>0</v>
      </c>
      <c r="CU1669" s="15">
        <f t="shared" si="327"/>
        <v>0</v>
      </c>
      <c r="CV1669" s="15">
        <f t="shared" si="328"/>
        <v>70</v>
      </c>
      <c r="CW1669" s="15"/>
      <c r="CX1669" s="15"/>
      <c r="CY1669" s="15">
        <f t="shared" si="329"/>
        <v>0</v>
      </c>
      <c r="CZ1669" s="15">
        <f>GG1669</f>
        <v>0</v>
      </c>
      <c r="DA1669" s="19"/>
      <c r="DB1669" s="17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7"/>
      <c r="DQ1669" s="15"/>
      <c r="DR1669" s="15"/>
      <c r="DS1669" s="15"/>
      <c r="DT1669" s="15"/>
      <c r="DU1669" s="15"/>
      <c r="DV1669" s="15"/>
      <c r="DW1669" s="15"/>
      <c r="DX1669" s="20"/>
      <c r="DY1669" s="15"/>
      <c r="DZ1669" s="20"/>
      <c r="EA1669" s="15">
        <v>70</v>
      </c>
      <c r="EB1669" s="20">
        <v>1</v>
      </c>
      <c r="EC1669" s="15">
        <v>48</v>
      </c>
      <c r="ED1669" s="20">
        <v>4</v>
      </c>
      <c r="EE1669" s="15"/>
      <c r="EF1669" s="20"/>
      <c r="EG1669" s="15"/>
      <c r="EH1669" s="20"/>
      <c r="EI1669" s="15"/>
      <c r="EJ1669" s="20"/>
      <c r="EK1669" s="15"/>
      <c r="EL1669" s="20"/>
      <c r="EM1669" s="15"/>
      <c r="EN1669" s="20"/>
      <c r="EY1669" s="15"/>
      <c r="EZ1669" s="20"/>
      <c r="FC1669" s="15"/>
      <c r="FD1669" s="20"/>
      <c r="FE1669" s="15"/>
      <c r="FF1669" s="20"/>
      <c r="FG1669" s="15"/>
      <c r="FH1669" s="20"/>
      <c r="FI1669" s="15"/>
      <c r="FJ1669" s="20"/>
      <c r="FK1669" s="15"/>
      <c r="FL1669" s="20"/>
      <c r="FM1669" s="15"/>
      <c r="FN1669" s="20"/>
      <c r="FO1669" s="15"/>
      <c r="FP1669" s="20"/>
      <c r="FQ1669" s="15"/>
      <c r="FR1669" s="20"/>
      <c r="FS1669" s="15"/>
      <c r="FT1669" s="20"/>
      <c r="FU1669" s="15"/>
      <c r="FV1669" s="20"/>
      <c r="FW1669" s="15"/>
      <c r="FX1669" s="20"/>
      <c r="FY1669" s="15"/>
      <c r="FZ1669" s="20"/>
      <c r="GA1669" s="15"/>
      <c r="GB1669" s="20"/>
      <c r="GC1669" s="15"/>
      <c r="GD1669" s="20"/>
      <c r="GE1669" s="15">
        <v>70</v>
      </c>
      <c r="GF1669" s="20">
        <v>1</v>
      </c>
      <c r="GG1669" s="226"/>
    </row>
    <row r="1670" spans="1:189" ht="15" customHeight="1" x14ac:dyDescent="0.3">
      <c r="A1670" s="15" t="s">
        <v>2905</v>
      </c>
      <c r="B1670" s="15" t="s">
        <v>140</v>
      </c>
      <c r="C1670" s="15" t="s">
        <v>2128</v>
      </c>
      <c r="D1670" s="15" t="s">
        <v>2129</v>
      </c>
      <c r="E1670" s="15" t="str">
        <f t="shared" ref="E1670:E1733" si="338">CONCATENATE(C1670, " ",D1670)</f>
        <v>Marylou Tawney</v>
      </c>
      <c r="F1670" s="15" t="s">
        <v>128</v>
      </c>
      <c r="G1670" s="15">
        <v>999923831</v>
      </c>
      <c r="H1670" s="15">
        <f t="shared" ref="H1670:H1733" si="339">(L1670+M1670+N1670+O1670+P1670+R1670+S1670+T1670+U1670+V1670+X1670+Y1670+CT1670+CY1670+CS1670+CV1670)-J1670</f>
        <v>67</v>
      </c>
      <c r="I1670" s="15"/>
      <c r="J1670" s="15"/>
      <c r="K1670" s="16"/>
      <c r="L1670" s="15"/>
      <c r="M1670" s="15"/>
      <c r="N1670" s="15"/>
      <c r="O1670" s="15">
        <f t="shared" si="334"/>
        <v>0</v>
      </c>
      <c r="P1670" s="15">
        <v>0</v>
      </c>
      <c r="Q1670" s="15">
        <f t="shared" si="335"/>
        <v>0</v>
      </c>
      <c r="R1670" s="15">
        <v>0</v>
      </c>
      <c r="S1670" s="15">
        <v>0</v>
      </c>
      <c r="T1670" s="15">
        <f t="shared" si="336"/>
        <v>32</v>
      </c>
      <c r="U1670" s="15">
        <f t="shared" si="337"/>
        <v>0</v>
      </c>
      <c r="V1670" s="15"/>
      <c r="W1670" s="15"/>
      <c r="X1670" s="15"/>
      <c r="Y1670" s="15"/>
      <c r="Z1670" s="16"/>
      <c r="AA1670" s="15"/>
      <c r="AB1670" s="24"/>
      <c r="AC1670" s="15"/>
      <c r="AD1670" s="15"/>
      <c r="AE1670" s="15"/>
      <c r="AF1670" s="15"/>
      <c r="AG1670" s="15"/>
      <c r="AH1670" s="24"/>
      <c r="AI1670" s="15"/>
      <c r="AJ1670" s="15"/>
      <c r="AK1670" s="15"/>
      <c r="AL1670" s="15"/>
      <c r="AM1670" s="15"/>
      <c r="AN1670" s="24"/>
      <c r="AO1670" s="15"/>
      <c r="AP1670" s="24"/>
      <c r="AQ1670" s="15"/>
      <c r="AR1670" s="24"/>
      <c r="AS1670" s="15"/>
      <c r="AT1670" s="24"/>
      <c r="AU1670" s="15"/>
      <c r="AV1670" s="24"/>
      <c r="AW1670" s="15"/>
      <c r="AX1670" s="24"/>
      <c r="AY1670" s="15"/>
      <c r="AZ1670" s="15"/>
      <c r="BA1670" s="15"/>
      <c r="BB1670" s="15"/>
      <c r="BC1670" s="15"/>
      <c r="BD1670" s="15"/>
      <c r="BE1670" s="15"/>
      <c r="BF1670" s="24"/>
      <c r="BG1670" s="15"/>
      <c r="BH1670" s="24"/>
      <c r="BI1670" s="15"/>
      <c r="BJ1670" s="24"/>
      <c r="BK1670" s="15"/>
      <c r="BL1670" s="24"/>
      <c r="BM1670" s="15"/>
      <c r="BN1670" s="24"/>
      <c r="BO1670" s="15"/>
      <c r="BP1670" s="24"/>
      <c r="BQ1670" s="15"/>
      <c r="BR1670" s="24"/>
      <c r="BS1670" s="15"/>
      <c r="BT1670" s="24"/>
      <c r="BU1670" s="15"/>
      <c r="BV1670" s="24"/>
      <c r="BW1670" s="15"/>
      <c r="BX1670" s="24"/>
      <c r="BY1670" s="15"/>
      <c r="BZ1670" s="24"/>
      <c r="CA1670" s="15"/>
      <c r="CB1670" s="24"/>
      <c r="CC1670" s="15"/>
      <c r="CD1670" s="24"/>
      <c r="CE1670" s="15"/>
      <c r="CF1670" s="24"/>
      <c r="CG1670" s="15"/>
      <c r="CH1670" s="25"/>
      <c r="CI1670" s="15"/>
      <c r="CJ1670" s="25"/>
      <c r="CK1670" s="15"/>
      <c r="CL1670" s="25"/>
      <c r="CM1670" s="15"/>
      <c r="CN1670" s="25"/>
      <c r="CO1670" s="15"/>
      <c r="CP1670" s="25"/>
      <c r="CQ1670" s="15"/>
      <c r="CR1670" s="25"/>
      <c r="CS1670" s="15">
        <f t="shared" ref="CS1670:CS1733" si="340">SUM(FE1670)</f>
        <v>0</v>
      </c>
      <c r="CT1670" s="15">
        <f t="shared" ref="CT1670:CT1733" si="341">SUM(EQ1670,ES1670,EU1670,EW1670,FA1670,EY1670,FC1670,FG1670,FI1670,FK1670,FM1670,FQ1670,FS1670,FU1670,FW1670,FY1670,GA1670,FO1670)</f>
        <v>0</v>
      </c>
      <c r="CU1670" s="15">
        <f t="shared" ref="CU1670:CU1733" si="342">COUNT(ER1670,ET1670,EV1670,EX1670,FB1670,EZ1670,FD1670,FH1670,FJ1670,FL1670,FN1670,FR1670,FT1670,FV1670,FX1670,FZ1670,GB1670)</f>
        <v>0</v>
      </c>
      <c r="CV1670" s="15">
        <f t="shared" ref="CV1670:CV1733" si="343">GC1670+GE1670</f>
        <v>35</v>
      </c>
      <c r="CW1670" s="15"/>
      <c r="CX1670" s="15"/>
      <c r="CY1670" s="15">
        <f t="shared" ref="CY1670:CY1733" si="344">EO1670</f>
        <v>0</v>
      </c>
      <c r="CZ1670" s="15">
        <f>GG1670</f>
        <v>0</v>
      </c>
      <c r="DA1670" s="19"/>
      <c r="DB1670" s="17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7"/>
      <c r="DQ1670" s="15"/>
      <c r="DR1670" s="15"/>
      <c r="DS1670" s="15"/>
      <c r="DT1670" s="15"/>
      <c r="DU1670" s="15"/>
      <c r="DV1670" s="15"/>
      <c r="DW1670" s="15"/>
      <c r="DX1670" s="20"/>
      <c r="DY1670" s="15"/>
      <c r="DZ1670" s="20"/>
      <c r="EA1670" s="15">
        <v>70</v>
      </c>
      <c r="EB1670" s="20">
        <v>1</v>
      </c>
      <c r="EC1670" s="15">
        <v>32</v>
      </c>
      <c r="ED1670" s="20">
        <v>1</v>
      </c>
      <c r="EE1670" s="15"/>
      <c r="EF1670" s="20"/>
      <c r="EG1670" s="15"/>
      <c r="EH1670" s="20"/>
      <c r="EI1670" s="15"/>
      <c r="EJ1670" s="20"/>
      <c r="EK1670" s="15"/>
      <c r="EL1670" s="20"/>
      <c r="EM1670" s="15"/>
      <c r="EN1670" s="20"/>
      <c r="EY1670" s="15"/>
      <c r="EZ1670" s="20"/>
      <c r="FC1670" s="15"/>
      <c r="FD1670" s="20"/>
      <c r="FE1670" s="15"/>
      <c r="FF1670" s="20"/>
      <c r="FG1670" s="15"/>
      <c r="FH1670" s="20"/>
      <c r="FI1670" s="15"/>
      <c r="FJ1670" s="20"/>
      <c r="FK1670" s="15"/>
      <c r="FL1670" s="20"/>
      <c r="FM1670" s="15"/>
      <c r="FN1670" s="20"/>
      <c r="FO1670" s="15"/>
      <c r="FP1670" s="20"/>
      <c r="FQ1670" s="15"/>
      <c r="FR1670" s="20"/>
      <c r="FS1670" s="15"/>
      <c r="FT1670" s="20"/>
      <c r="FU1670" s="15"/>
      <c r="FV1670" s="20"/>
      <c r="FW1670" s="15"/>
      <c r="FX1670" s="20"/>
      <c r="FY1670" s="15"/>
      <c r="FZ1670" s="20"/>
      <c r="GA1670" s="15"/>
      <c r="GB1670" s="20"/>
      <c r="GC1670" s="15"/>
      <c r="GD1670" s="20"/>
      <c r="GE1670" s="15">
        <v>35</v>
      </c>
      <c r="GF1670" s="20">
        <v>1</v>
      </c>
      <c r="GG1670" s="226"/>
    </row>
    <row r="1671" spans="1:189" ht="15" customHeight="1" x14ac:dyDescent="0.3">
      <c r="A1671" s="15" t="s">
        <v>2903</v>
      </c>
      <c r="B1671" s="15" t="s">
        <v>140</v>
      </c>
      <c r="C1671" s="15" t="s">
        <v>434</v>
      </c>
      <c r="D1671" s="15" t="s">
        <v>1037</v>
      </c>
      <c r="E1671" s="15" t="str">
        <f t="shared" si="338"/>
        <v>Lucas Johnson</v>
      </c>
      <c r="F1671" s="15" t="s">
        <v>135</v>
      </c>
      <c r="G1671" s="15">
        <v>999923856</v>
      </c>
      <c r="H1671" s="15">
        <f t="shared" si="339"/>
        <v>60</v>
      </c>
      <c r="I1671" s="15"/>
      <c r="J1671" s="15"/>
      <c r="K1671" s="16"/>
      <c r="L1671" s="15"/>
      <c r="M1671" s="15"/>
      <c r="N1671" s="15"/>
      <c r="O1671" s="15">
        <f t="shared" si="334"/>
        <v>0</v>
      </c>
      <c r="P1671" s="15">
        <v>0</v>
      </c>
      <c r="Q1671" s="15">
        <f t="shared" si="335"/>
        <v>0</v>
      </c>
      <c r="R1671" s="15">
        <v>0</v>
      </c>
      <c r="S1671" s="15">
        <v>0</v>
      </c>
      <c r="T1671" s="15">
        <f t="shared" si="336"/>
        <v>0</v>
      </c>
      <c r="U1671" s="15">
        <f t="shared" si="337"/>
        <v>0</v>
      </c>
      <c r="V1671" s="15"/>
      <c r="W1671" s="15"/>
      <c r="X1671" s="15"/>
      <c r="Y1671" s="15"/>
      <c r="Z1671" s="16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>
        <f t="shared" si="340"/>
        <v>0</v>
      </c>
      <c r="CT1671" s="15">
        <f t="shared" si="341"/>
        <v>60</v>
      </c>
      <c r="CU1671" s="15">
        <f t="shared" si="342"/>
        <v>1</v>
      </c>
      <c r="CV1671" s="15">
        <f t="shared" si="343"/>
        <v>0</v>
      </c>
      <c r="CW1671" s="15"/>
      <c r="CX1671" s="15"/>
      <c r="CY1671" s="15">
        <f t="shared" si="344"/>
        <v>0</v>
      </c>
      <c r="CZ1671" s="15">
        <f>GG1671</f>
        <v>0</v>
      </c>
      <c r="DA1671" s="16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20"/>
      <c r="DY1671" s="15"/>
      <c r="DZ1671" s="20"/>
      <c r="EA1671" s="15"/>
      <c r="EB1671" s="20"/>
      <c r="EC1671" s="15"/>
      <c r="ED1671" s="20"/>
      <c r="EE1671" s="15"/>
      <c r="EF1671" s="20"/>
      <c r="EG1671" s="15"/>
      <c r="EH1671" s="20"/>
      <c r="EI1671" s="15"/>
      <c r="EJ1671" s="20"/>
      <c r="EK1671" s="15"/>
      <c r="EL1671" s="20"/>
      <c r="EM1671" s="15"/>
      <c r="EN1671" s="20"/>
      <c r="EY1671" s="15"/>
      <c r="EZ1671" s="20"/>
      <c r="FC1671" s="15"/>
      <c r="FD1671" s="20"/>
      <c r="FE1671" s="15"/>
      <c r="FF1671" s="20"/>
      <c r="FG1671" s="15"/>
      <c r="FH1671" s="20"/>
      <c r="FI1671" s="15"/>
      <c r="FJ1671" s="20"/>
      <c r="FK1671" s="15"/>
      <c r="FL1671" s="20"/>
      <c r="FM1671" s="15"/>
      <c r="FN1671" s="20"/>
      <c r="FO1671" s="15"/>
      <c r="FP1671" s="20"/>
      <c r="FQ1671" s="15"/>
      <c r="FR1671" s="20"/>
      <c r="FS1671" s="15"/>
      <c r="FT1671" s="20"/>
      <c r="FU1671" s="15">
        <v>60</v>
      </c>
      <c r="FV1671" s="20">
        <v>1</v>
      </c>
      <c r="FW1671" s="15"/>
      <c r="FX1671" s="20"/>
      <c r="FY1671" s="15"/>
      <c r="FZ1671" s="20"/>
      <c r="GA1671" s="15"/>
      <c r="GB1671" s="20"/>
      <c r="GC1671" s="15"/>
      <c r="GD1671" s="20"/>
      <c r="GE1671" s="15"/>
      <c r="GF1671" s="20"/>
      <c r="GG1671" s="226"/>
    </row>
    <row r="1672" spans="1:189" ht="15" customHeight="1" x14ac:dyDescent="0.3">
      <c r="A1672" s="85" t="s">
        <v>146</v>
      </c>
      <c r="B1672" s="85" t="s">
        <v>142</v>
      </c>
      <c r="C1672" s="85" t="s">
        <v>3480</v>
      </c>
      <c r="D1672" s="85" t="s">
        <v>3481</v>
      </c>
      <c r="E1672" s="15" t="str">
        <f t="shared" si="338"/>
        <v>Brantley WREN</v>
      </c>
      <c r="F1672" s="85" t="s">
        <v>135</v>
      </c>
      <c r="G1672" s="15">
        <v>999923862</v>
      </c>
      <c r="H1672" s="15">
        <f t="shared" si="339"/>
        <v>63</v>
      </c>
      <c r="I1672" s="15"/>
      <c r="J1672" s="15"/>
      <c r="K1672" s="16"/>
      <c r="L1672" s="15"/>
      <c r="M1672" s="15"/>
      <c r="N1672" s="15"/>
      <c r="O1672" s="15">
        <f t="shared" si="334"/>
        <v>0</v>
      </c>
      <c r="P1672" s="15">
        <v>0</v>
      </c>
      <c r="Q1672" s="15">
        <f t="shared" si="335"/>
        <v>0</v>
      </c>
      <c r="R1672" s="15">
        <v>0</v>
      </c>
      <c r="S1672" s="15">
        <v>0</v>
      </c>
      <c r="T1672" s="15">
        <f t="shared" si="336"/>
        <v>0</v>
      </c>
      <c r="U1672" s="15">
        <f t="shared" si="337"/>
        <v>0</v>
      </c>
      <c r="V1672" s="15"/>
      <c r="W1672" s="15"/>
      <c r="X1672" s="15"/>
      <c r="Y1672" s="15"/>
      <c r="Z1672" s="16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>
        <f t="shared" si="340"/>
        <v>0</v>
      </c>
      <c r="CT1672" s="15">
        <f t="shared" si="341"/>
        <v>63</v>
      </c>
      <c r="CU1672" s="15">
        <f t="shared" si="342"/>
        <v>1</v>
      </c>
      <c r="CV1672" s="15">
        <f t="shared" si="343"/>
        <v>0</v>
      </c>
      <c r="CW1672" s="15"/>
      <c r="CX1672" s="15"/>
      <c r="CY1672" s="15">
        <f t="shared" si="344"/>
        <v>0</v>
      </c>
      <c r="CZ1672" s="15">
        <f>GG1672</f>
        <v>0</v>
      </c>
      <c r="DA1672" s="16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20"/>
      <c r="DY1672" s="15"/>
      <c r="DZ1672" s="20"/>
      <c r="EA1672" s="15"/>
      <c r="EB1672" s="20"/>
      <c r="EC1672" s="15"/>
      <c r="ED1672" s="20"/>
      <c r="EE1672" s="15"/>
      <c r="EF1672" s="20"/>
      <c r="EG1672" s="15"/>
      <c r="EH1672" s="20"/>
      <c r="EI1672" s="15"/>
      <c r="EJ1672" s="20"/>
      <c r="EK1672" s="15"/>
      <c r="EL1672" s="20"/>
      <c r="EM1672" s="15"/>
      <c r="EN1672" s="20"/>
      <c r="EY1672" s="15"/>
      <c r="EZ1672" s="20"/>
      <c r="FC1672" s="15"/>
      <c r="FD1672" s="20"/>
      <c r="FE1672" s="15"/>
      <c r="FF1672" s="20"/>
      <c r="FG1672" s="15">
        <v>63</v>
      </c>
      <c r="FH1672" s="20">
        <v>5</v>
      </c>
      <c r="FI1672" s="15"/>
      <c r="FJ1672" s="20"/>
      <c r="FK1672" s="15"/>
      <c r="FL1672" s="20"/>
      <c r="FM1672" s="15"/>
      <c r="FN1672" s="20"/>
      <c r="FO1672" s="15"/>
      <c r="FP1672" s="20"/>
      <c r="FQ1672" s="15"/>
      <c r="FR1672" s="20"/>
      <c r="FS1672" s="15"/>
      <c r="FT1672" s="20"/>
      <c r="FU1672" s="15"/>
      <c r="FV1672" s="20"/>
      <c r="FW1672" s="15"/>
      <c r="FX1672" s="20"/>
      <c r="FY1672" s="15"/>
      <c r="FZ1672" s="20"/>
      <c r="GA1672" s="15"/>
      <c r="GB1672" s="20"/>
      <c r="GC1672" s="15"/>
      <c r="GD1672" s="20"/>
      <c r="GE1672" s="15"/>
      <c r="GF1672" s="20"/>
      <c r="GG1672" s="226"/>
    </row>
    <row r="1673" spans="1:189" ht="15" customHeight="1" x14ac:dyDescent="0.3">
      <c r="A1673" s="85" t="s">
        <v>133</v>
      </c>
      <c r="B1673" s="85" t="s">
        <v>142</v>
      </c>
      <c r="C1673" s="85" t="s">
        <v>4052</v>
      </c>
      <c r="D1673" s="85" t="s">
        <v>4053</v>
      </c>
      <c r="E1673" s="15" t="str">
        <f t="shared" si="338"/>
        <v>EVERLY BYON</v>
      </c>
      <c r="F1673" s="85" t="s">
        <v>128</v>
      </c>
      <c r="G1673" s="15">
        <v>999923863</v>
      </c>
      <c r="H1673" s="15">
        <f t="shared" si="339"/>
        <v>63</v>
      </c>
      <c r="I1673" s="15"/>
      <c r="J1673" s="15"/>
      <c r="K1673" s="16"/>
      <c r="L1673" s="15"/>
      <c r="M1673" s="15"/>
      <c r="N1673" s="15"/>
      <c r="O1673" s="15">
        <f t="shared" si="334"/>
        <v>0</v>
      </c>
      <c r="P1673" s="15">
        <v>0</v>
      </c>
      <c r="Q1673" s="15">
        <f t="shared" si="335"/>
        <v>0</v>
      </c>
      <c r="R1673" s="15">
        <v>0</v>
      </c>
      <c r="S1673" s="15">
        <v>0</v>
      </c>
      <c r="T1673" s="15">
        <f t="shared" si="336"/>
        <v>0</v>
      </c>
      <c r="U1673" s="15">
        <f t="shared" si="337"/>
        <v>0</v>
      </c>
      <c r="V1673" s="15"/>
      <c r="W1673" s="15"/>
      <c r="X1673" s="15"/>
      <c r="Y1673" s="15"/>
      <c r="Z1673" s="16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>
        <f t="shared" si="340"/>
        <v>0</v>
      </c>
      <c r="CT1673" s="15">
        <f t="shared" si="341"/>
        <v>63</v>
      </c>
      <c r="CU1673" s="15">
        <f t="shared" si="342"/>
        <v>0</v>
      </c>
      <c r="CV1673" s="15">
        <f t="shared" si="343"/>
        <v>0</v>
      </c>
      <c r="CW1673" s="15"/>
      <c r="CX1673" s="15"/>
      <c r="CY1673" s="15">
        <f t="shared" si="344"/>
        <v>0</v>
      </c>
      <c r="CZ1673" s="15">
        <f>GG1673</f>
        <v>0</v>
      </c>
      <c r="DA1673" s="16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20"/>
      <c r="DY1673" s="15"/>
      <c r="DZ1673" s="20"/>
      <c r="EA1673" s="15"/>
      <c r="EB1673" s="20"/>
      <c r="EC1673" s="15"/>
      <c r="ED1673" s="20"/>
      <c r="EE1673" s="15"/>
      <c r="EF1673" s="20"/>
      <c r="EG1673" s="15"/>
      <c r="EH1673" s="20"/>
      <c r="EI1673" s="15"/>
      <c r="EJ1673" s="20"/>
      <c r="EK1673" s="15"/>
      <c r="EL1673" s="20"/>
      <c r="EM1673" s="15"/>
      <c r="EN1673" s="20"/>
      <c r="EY1673" s="15"/>
      <c r="EZ1673" s="20"/>
      <c r="FC1673" s="15"/>
      <c r="FD1673" s="20"/>
      <c r="FE1673" s="15"/>
      <c r="FF1673" s="20"/>
      <c r="FG1673" s="15"/>
      <c r="FH1673" s="20"/>
      <c r="FI1673" s="15"/>
      <c r="FJ1673" s="20"/>
      <c r="FK1673" s="15"/>
      <c r="FL1673" s="16"/>
      <c r="FM1673" s="15"/>
      <c r="FN1673" s="16"/>
      <c r="FO1673" s="15">
        <v>63</v>
      </c>
      <c r="FP1673" s="20"/>
      <c r="FQ1673" s="15"/>
      <c r="FR1673" s="16"/>
      <c r="FS1673" s="15"/>
      <c r="FT1673" s="20"/>
      <c r="FU1673" s="15"/>
      <c r="FV1673" s="20"/>
      <c r="FW1673" s="15"/>
      <c r="FX1673" s="20"/>
      <c r="FY1673" s="15"/>
      <c r="FZ1673" s="20"/>
      <c r="GA1673" s="15"/>
      <c r="GB1673" s="20"/>
      <c r="GC1673" s="15"/>
      <c r="GD1673" s="20"/>
      <c r="GE1673" s="15"/>
      <c r="GF1673" s="20"/>
      <c r="GG1673" s="226"/>
    </row>
    <row r="1674" spans="1:189" ht="15" customHeight="1" x14ac:dyDescent="0.3">
      <c r="A1674" s="85" t="s">
        <v>133</v>
      </c>
      <c r="B1674" s="85" t="s">
        <v>142</v>
      </c>
      <c r="C1674" s="85" t="s">
        <v>3968</v>
      </c>
      <c r="D1674" s="85" t="s">
        <v>3969</v>
      </c>
      <c r="E1674" s="15" t="str">
        <f t="shared" si="338"/>
        <v>SEBASTIAN MOSQUERA</v>
      </c>
      <c r="F1674" s="85" t="s">
        <v>135</v>
      </c>
      <c r="G1674" s="15">
        <v>999923864</v>
      </c>
      <c r="H1674" s="15">
        <f t="shared" si="339"/>
        <v>68</v>
      </c>
      <c r="I1674" s="15"/>
      <c r="J1674" s="15"/>
      <c r="K1674" s="16"/>
      <c r="L1674" s="15"/>
      <c r="M1674" s="15"/>
      <c r="N1674" s="15"/>
      <c r="O1674" s="15">
        <f t="shared" si="334"/>
        <v>0</v>
      </c>
      <c r="P1674" s="15">
        <v>0</v>
      </c>
      <c r="Q1674" s="15">
        <f t="shared" si="335"/>
        <v>0</v>
      </c>
      <c r="R1674" s="15">
        <v>0</v>
      </c>
      <c r="S1674" s="15">
        <v>0</v>
      </c>
      <c r="T1674" s="15">
        <f t="shared" si="336"/>
        <v>0</v>
      </c>
      <c r="U1674" s="15">
        <f t="shared" si="337"/>
        <v>0</v>
      </c>
      <c r="V1674" s="15"/>
      <c r="W1674" s="15"/>
      <c r="X1674" s="15"/>
      <c r="Y1674" s="15"/>
      <c r="Z1674" s="16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>
        <f t="shared" si="340"/>
        <v>0</v>
      </c>
      <c r="CT1674" s="15">
        <f t="shared" si="341"/>
        <v>68</v>
      </c>
      <c r="CU1674" s="15">
        <f t="shared" si="342"/>
        <v>0</v>
      </c>
      <c r="CV1674" s="15">
        <f t="shared" si="343"/>
        <v>0</v>
      </c>
      <c r="CW1674" s="15"/>
      <c r="CX1674" s="15"/>
      <c r="CY1674" s="15">
        <f t="shared" si="344"/>
        <v>0</v>
      </c>
      <c r="CZ1674" s="15">
        <f>GG1674</f>
        <v>0</v>
      </c>
      <c r="DA1674" s="16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20"/>
      <c r="DY1674" s="15"/>
      <c r="DZ1674" s="20"/>
      <c r="EA1674" s="15"/>
      <c r="EB1674" s="20"/>
      <c r="EC1674" s="15"/>
      <c r="ED1674" s="20"/>
      <c r="EE1674" s="15"/>
      <c r="EF1674" s="20"/>
      <c r="EG1674" s="15"/>
      <c r="EH1674" s="20"/>
      <c r="EI1674" s="15"/>
      <c r="EJ1674" s="20"/>
      <c r="EK1674" s="15"/>
      <c r="EL1674" s="20"/>
      <c r="EM1674" s="15"/>
      <c r="EN1674" s="20"/>
      <c r="EY1674" s="15"/>
      <c r="EZ1674" s="20"/>
      <c r="FC1674" s="15"/>
      <c r="FD1674" s="20"/>
      <c r="FE1674" s="15"/>
      <c r="FF1674" s="20"/>
      <c r="FG1674" s="15"/>
      <c r="FH1674" s="20"/>
      <c r="FI1674" s="15"/>
      <c r="FJ1674" s="20"/>
      <c r="FK1674" s="15"/>
      <c r="FL1674" s="20"/>
      <c r="FM1674" s="15"/>
      <c r="FN1674" s="16"/>
      <c r="FO1674" s="15">
        <v>68</v>
      </c>
      <c r="FP1674" s="20"/>
      <c r="FQ1674" s="15"/>
      <c r="FR1674" s="16"/>
      <c r="FS1674" s="15"/>
      <c r="FT1674" s="20"/>
      <c r="FU1674" s="15"/>
      <c r="FV1674" s="20"/>
      <c r="FW1674" s="15"/>
      <c r="FX1674" s="20"/>
      <c r="FY1674" s="15"/>
      <c r="FZ1674" s="20"/>
      <c r="GA1674" s="15"/>
      <c r="GB1674" s="20"/>
      <c r="GC1674" s="15"/>
      <c r="GD1674" s="20"/>
      <c r="GE1674" s="15"/>
      <c r="GF1674" s="20"/>
      <c r="GG1674" s="226"/>
    </row>
    <row r="1675" spans="1:189" ht="15" customHeight="1" x14ac:dyDescent="0.3">
      <c r="A1675" s="15" t="s">
        <v>130</v>
      </c>
      <c r="B1675" s="15" t="s">
        <v>134</v>
      </c>
      <c r="C1675" s="15" t="s">
        <v>319</v>
      </c>
      <c r="D1675" s="15" t="s">
        <v>2133</v>
      </c>
      <c r="E1675" s="15" t="str">
        <f t="shared" si="338"/>
        <v>Aliya Aitelhadj</v>
      </c>
      <c r="F1675" s="15" t="s">
        <v>128</v>
      </c>
      <c r="G1675" s="15">
        <v>999923866</v>
      </c>
      <c r="H1675" s="15">
        <f t="shared" si="339"/>
        <v>79</v>
      </c>
      <c r="I1675" s="15"/>
      <c r="J1675" s="15"/>
      <c r="K1675" s="16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6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>
        <f t="shared" si="340"/>
        <v>0</v>
      </c>
      <c r="CT1675" s="15">
        <f t="shared" si="341"/>
        <v>0</v>
      </c>
      <c r="CU1675" s="15">
        <f t="shared" si="342"/>
        <v>0</v>
      </c>
      <c r="CV1675" s="15">
        <f t="shared" si="343"/>
        <v>79</v>
      </c>
      <c r="CW1675" s="15"/>
      <c r="CX1675" s="15"/>
      <c r="CY1675" s="15">
        <f t="shared" si="344"/>
        <v>0</v>
      </c>
      <c r="CZ1675" s="15">
        <f>GG1675</f>
        <v>0</v>
      </c>
      <c r="DA1675" s="16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20"/>
      <c r="DY1675" s="15"/>
      <c r="DZ1675" s="20"/>
      <c r="EA1675" s="15"/>
      <c r="EB1675" s="20"/>
      <c r="EC1675" s="15"/>
      <c r="ED1675" s="20"/>
      <c r="EE1675" s="15"/>
      <c r="EF1675" s="20"/>
      <c r="EG1675" s="15"/>
      <c r="EH1675" s="20"/>
      <c r="EI1675" s="15"/>
      <c r="EJ1675" s="20"/>
      <c r="EK1675" s="15"/>
      <c r="EL1675" s="20"/>
      <c r="EM1675" s="15"/>
      <c r="EN1675" s="20"/>
      <c r="EY1675" s="15"/>
      <c r="EZ1675" s="16"/>
      <c r="FC1675" s="15"/>
      <c r="FD1675" s="16"/>
      <c r="FE1675" s="15"/>
      <c r="FF1675" s="16"/>
      <c r="FG1675" s="15"/>
      <c r="FH1675" s="16"/>
      <c r="FI1675" s="15"/>
      <c r="FJ1675" s="16"/>
      <c r="FK1675" s="15"/>
      <c r="FL1675" s="16"/>
      <c r="FM1675" s="15"/>
      <c r="FN1675" s="16"/>
      <c r="FO1675" s="15"/>
      <c r="FP1675" s="20"/>
      <c r="FQ1675" s="15"/>
      <c r="FR1675" s="16"/>
      <c r="FS1675" s="15"/>
      <c r="FT1675" s="16"/>
      <c r="FU1675" s="15"/>
      <c r="FV1675" s="16"/>
      <c r="FW1675" s="15"/>
      <c r="FX1675" s="16"/>
      <c r="FY1675" s="15"/>
      <c r="FZ1675" s="16"/>
      <c r="GA1675" s="15"/>
      <c r="GB1675" s="16"/>
      <c r="GC1675" s="15"/>
      <c r="GD1675" s="20"/>
      <c r="GE1675" s="15">
        <v>79</v>
      </c>
      <c r="GF1675" s="20">
        <v>3</v>
      </c>
      <c r="GG1675" s="226"/>
    </row>
    <row r="1676" spans="1:189" ht="15" customHeight="1" x14ac:dyDescent="0.3">
      <c r="A1676" s="15" t="s">
        <v>146</v>
      </c>
      <c r="B1676" s="15" t="s">
        <v>134</v>
      </c>
      <c r="C1676" s="17" t="s">
        <v>2056</v>
      </c>
      <c r="D1676" s="17" t="s">
        <v>904</v>
      </c>
      <c r="E1676" s="15" t="str">
        <f t="shared" si="338"/>
        <v>Boyee Han</v>
      </c>
      <c r="F1676" s="17" t="s">
        <v>135</v>
      </c>
      <c r="G1676" s="15">
        <v>999923868</v>
      </c>
      <c r="H1676" s="15">
        <f t="shared" si="339"/>
        <v>260</v>
      </c>
      <c r="I1676" s="15"/>
      <c r="J1676" s="17">
        <f>(O1676+P1676+R1676+S1676+T1676+U1676)/2</f>
        <v>0</v>
      </c>
      <c r="K1676" s="16"/>
      <c r="L1676" s="15"/>
      <c r="M1676" s="15"/>
      <c r="N1676" s="15"/>
      <c r="O1676" s="15">
        <f t="shared" ref="O1676:O1685" si="345">SUM(EE1676, EI1676, EK1676, EM1676)</f>
        <v>0</v>
      </c>
      <c r="P1676" s="15">
        <v>0</v>
      </c>
      <c r="Q1676" s="15">
        <f t="shared" ref="Q1676:Q1685" si="346">COUNT(DI1676:DV1676)</f>
        <v>0</v>
      </c>
      <c r="R1676" s="15">
        <v>0</v>
      </c>
      <c r="S1676" s="15">
        <v>0</v>
      </c>
      <c r="T1676" s="15">
        <f t="shared" ref="T1676:T1685" si="347">EC1676</f>
        <v>0</v>
      </c>
      <c r="U1676" s="15">
        <f t="shared" ref="U1676:U1685" si="348">SUM(EG1676)</f>
        <v>0</v>
      </c>
      <c r="V1676" s="15"/>
      <c r="W1676" s="15"/>
      <c r="X1676" s="15"/>
      <c r="Y1676" s="15"/>
      <c r="Z1676" s="16"/>
      <c r="AA1676" s="15"/>
      <c r="AB1676" s="24"/>
      <c r="AC1676" s="15"/>
      <c r="AD1676" s="15"/>
      <c r="AE1676" s="15"/>
      <c r="AF1676" s="15"/>
      <c r="AG1676" s="15"/>
      <c r="AH1676" s="24"/>
      <c r="AI1676" s="15"/>
      <c r="AJ1676" s="15"/>
      <c r="AK1676" s="15"/>
      <c r="AL1676" s="15"/>
      <c r="AM1676" s="15"/>
      <c r="AN1676" s="24"/>
      <c r="AO1676" s="15"/>
      <c r="AP1676" s="24"/>
      <c r="AQ1676" s="15"/>
      <c r="AR1676" s="24"/>
      <c r="AS1676" s="15"/>
      <c r="AT1676" s="24"/>
      <c r="AU1676" s="15"/>
      <c r="AV1676" s="24"/>
      <c r="AW1676" s="15"/>
      <c r="AX1676" s="24"/>
      <c r="AY1676" s="15"/>
      <c r="AZ1676" s="15"/>
      <c r="BA1676" s="15"/>
      <c r="BB1676" s="15"/>
      <c r="BC1676" s="15"/>
      <c r="BD1676" s="15"/>
      <c r="BE1676" s="15"/>
      <c r="BF1676" s="24"/>
      <c r="BG1676" s="15"/>
      <c r="BH1676" s="24"/>
      <c r="BI1676" s="15"/>
      <c r="BJ1676" s="24"/>
      <c r="BK1676" s="15"/>
      <c r="BL1676" s="24"/>
      <c r="BM1676" s="15"/>
      <c r="BN1676" s="24"/>
      <c r="BO1676" s="15"/>
      <c r="BP1676" s="24"/>
      <c r="BQ1676" s="15"/>
      <c r="BR1676" s="24"/>
      <c r="BS1676" s="15"/>
      <c r="BT1676" s="24"/>
      <c r="BU1676" s="15"/>
      <c r="BV1676" s="24"/>
      <c r="BW1676" s="15"/>
      <c r="BX1676" s="24"/>
      <c r="BY1676" s="15"/>
      <c r="BZ1676" s="24"/>
      <c r="CA1676" s="15"/>
      <c r="CB1676" s="24"/>
      <c r="CC1676" s="15"/>
      <c r="CD1676" s="24"/>
      <c r="CE1676" s="15"/>
      <c r="CF1676" s="24"/>
      <c r="CG1676" s="15"/>
      <c r="CH1676" s="25"/>
      <c r="CI1676" s="15"/>
      <c r="CJ1676" s="25"/>
      <c r="CK1676" s="15"/>
      <c r="CL1676" s="25"/>
      <c r="CM1676" s="15"/>
      <c r="CN1676" s="25"/>
      <c r="CO1676" s="15"/>
      <c r="CP1676" s="25"/>
      <c r="CQ1676" s="15"/>
      <c r="CR1676" s="25"/>
      <c r="CS1676" s="15">
        <f t="shared" si="340"/>
        <v>0</v>
      </c>
      <c r="CT1676" s="15">
        <f t="shared" si="341"/>
        <v>120</v>
      </c>
      <c r="CU1676" s="15">
        <f t="shared" si="342"/>
        <v>0</v>
      </c>
      <c r="CV1676" s="15">
        <f t="shared" si="343"/>
        <v>140</v>
      </c>
      <c r="CW1676" s="15"/>
      <c r="CX1676" s="15"/>
      <c r="CY1676" s="15">
        <f t="shared" si="344"/>
        <v>0</v>
      </c>
      <c r="CZ1676" s="15">
        <f>GG1676</f>
        <v>0</v>
      </c>
      <c r="DA1676" s="19"/>
      <c r="DB1676" s="17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7"/>
      <c r="DQ1676" s="15"/>
      <c r="DR1676" s="15"/>
      <c r="DS1676" s="15"/>
      <c r="DT1676" s="15"/>
      <c r="DU1676" s="15"/>
      <c r="DV1676" s="15"/>
      <c r="DW1676" s="15">
        <v>15.8</v>
      </c>
      <c r="DX1676" s="20">
        <v>3</v>
      </c>
      <c r="DY1676" s="15"/>
      <c r="DZ1676" s="20"/>
      <c r="EA1676" s="15"/>
      <c r="EB1676" s="20"/>
      <c r="EC1676" s="15"/>
      <c r="ED1676" s="20"/>
      <c r="EE1676" s="15"/>
      <c r="EF1676" s="20"/>
      <c r="EG1676" s="15"/>
      <c r="EH1676" s="20"/>
      <c r="EI1676" s="15"/>
      <c r="EJ1676" s="20"/>
      <c r="EK1676" s="15"/>
      <c r="EL1676" s="20"/>
      <c r="EM1676" s="15"/>
      <c r="EN1676" s="20"/>
      <c r="EY1676" s="15"/>
      <c r="EZ1676" s="20"/>
      <c r="FC1676" s="15"/>
      <c r="FD1676" s="20"/>
      <c r="FE1676" s="15"/>
      <c r="FF1676" s="20"/>
      <c r="FG1676" s="15"/>
      <c r="FH1676" s="20"/>
      <c r="FI1676" s="15"/>
      <c r="FJ1676" s="20"/>
      <c r="FK1676" s="15"/>
      <c r="FL1676" s="20"/>
      <c r="FM1676" s="15"/>
      <c r="FN1676" s="20"/>
      <c r="FO1676" s="15">
        <v>120</v>
      </c>
      <c r="FP1676" s="20"/>
      <c r="FQ1676" s="15"/>
      <c r="FR1676" s="20"/>
      <c r="FS1676" s="15"/>
      <c r="FT1676" s="20"/>
      <c r="FU1676" s="15"/>
      <c r="FV1676" s="20"/>
      <c r="FW1676" s="15"/>
      <c r="FX1676" s="20"/>
      <c r="FY1676" s="15"/>
      <c r="FZ1676" s="20"/>
      <c r="GA1676" s="15"/>
      <c r="GB1676" s="20"/>
      <c r="GC1676" s="15"/>
      <c r="GD1676" s="20"/>
      <c r="GE1676" s="15">
        <v>140</v>
      </c>
      <c r="GF1676" s="20">
        <v>1</v>
      </c>
      <c r="GG1676" s="226"/>
    </row>
    <row r="1677" spans="1:189" ht="15" customHeight="1" x14ac:dyDescent="0.3">
      <c r="A1677" s="15" t="s">
        <v>146</v>
      </c>
      <c r="B1677" s="15" t="s">
        <v>138</v>
      </c>
      <c r="C1677" s="15" t="s">
        <v>2060</v>
      </c>
      <c r="D1677" s="15" t="s">
        <v>546</v>
      </c>
      <c r="E1677" s="15" t="str">
        <f t="shared" si="338"/>
        <v>Karson Lin</v>
      </c>
      <c r="F1677" s="17" t="s">
        <v>135</v>
      </c>
      <c r="G1677" s="15">
        <v>999923869</v>
      </c>
      <c r="H1677" s="15">
        <f t="shared" si="339"/>
        <v>120</v>
      </c>
      <c r="I1677" s="15"/>
      <c r="J1677" s="15"/>
      <c r="K1677" s="16"/>
      <c r="L1677" s="15"/>
      <c r="M1677" s="15"/>
      <c r="N1677" s="15"/>
      <c r="O1677" s="15">
        <f t="shared" si="345"/>
        <v>0</v>
      </c>
      <c r="P1677" s="15">
        <v>0</v>
      </c>
      <c r="Q1677" s="15">
        <f t="shared" si="346"/>
        <v>0</v>
      </c>
      <c r="R1677" s="15">
        <v>0</v>
      </c>
      <c r="S1677" s="15">
        <v>0</v>
      </c>
      <c r="T1677" s="15">
        <f t="shared" si="347"/>
        <v>0</v>
      </c>
      <c r="U1677" s="15">
        <f t="shared" si="348"/>
        <v>0</v>
      </c>
      <c r="V1677" s="15"/>
      <c r="W1677" s="15"/>
      <c r="X1677" s="15"/>
      <c r="Y1677" s="15"/>
      <c r="Z1677" s="16"/>
      <c r="AA1677" s="15"/>
      <c r="AB1677" s="24"/>
      <c r="AC1677" s="15"/>
      <c r="AD1677" s="15"/>
      <c r="AE1677" s="15"/>
      <c r="AF1677" s="15"/>
      <c r="AG1677" s="15"/>
      <c r="AH1677" s="24"/>
      <c r="AI1677" s="15"/>
      <c r="AJ1677" s="15"/>
      <c r="AK1677" s="15"/>
      <c r="AL1677" s="15"/>
      <c r="AM1677" s="15"/>
      <c r="AN1677" s="24"/>
      <c r="AO1677" s="15"/>
      <c r="AP1677" s="24"/>
      <c r="AQ1677" s="15"/>
      <c r="AR1677" s="24"/>
      <c r="AS1677" s="15"/>
      <c r="AT1677" s="24"/>
      <c r="AU1677" s="15"/>
      <c r="AV1677" s="24"/>
      <c r="AW1677" s="15"/>
      <c r="AX1677" s="24"/>
      <c r="AY1677" s="15"/>
      <c r="AZ1677" s="15"/>
      <c r="BA1677" s="15"/>
      <c r="BB1677" s="15"/>
      <c r="BC1677" s="15"/>
      <c r="BD1677" s="15"/>
      <c r="BE1677" s="15"/>
      <c r="BF1677" s="24"/>
      <c r="BG1677" s="15"/>
      <c r="BH1677" s="24"/>
      <c r="BI1677" s="15"/>
      <c r="BJ1677" s="24"/>
      <c r="BK1677" s="15"/>
      <c r="BL1677" s="24"/>
      <c r="BM1677" s="15"/>
      <c r="BN1677" s="24"/>
      <c r="BO1677" s="15"/>
      <c r="BP1677" s="24"/>
      <c r="BQ1677" s="15"/>
      <c r="BR1677" s="24"/>
      <c r="BS1677" s="15"/>
      <c r="BT1677" s="24"/>
      <c r="BU1677" s="15"/>
      <c r="BV1677" s="24"/>
      <c r="BW1677" s="15"/>
      <c r="BX1677" s="24"/>
      <c r="BY1677" s="15"/>
      <c r="BZ1677" s="24"/>
      <c r="CA1677" s="15"/>
      <c r="CB1677" s="24"/>
      <c r="CC1677" s="15"/>
      <c r="CD1677" s="24"/>
      <c r="CE1677" s="15"/>
      <c r="CF1677" s="24"/>
      <c r="CG1677" s="15"/>
      <c r="CH1677" s="25"/>
      <c r="CI1677" s="15"/>
      <c r="CJ1677" s="25"/>
      <c r="CK1677" s="15"/>
      <c r="CL1677" s="25"/>
      <c r="CM1677" s="15"/>
      <c r="CN1677" s="25"/>
      <c r="CO1677" s="15"/>
      <c r="CP1677" s="25"/>
      <c r="CQ1677" s="15"/>
      <c r="CR1677" s="25"/>
      <c r="CS1677" s="15">
        <f t="shared" si="340"/>
        <v>0</v>
      </c>
      <c r="CT1677" s="15">
        <f t="shared" si="341"/>
        <v>120</v>
      </c>
      <c r="CU1677" s="15">
        <f t="shared" si="342"/>
        <v>0</v>
      </c>
      <c r="CV1677" s="15">
        <f t="shared" si="343"/>
        <v>0</v>
      </c>
      <c r="CW1677" s="15"/>
      <c r="CX1677" s="15"/>
      <c r="CY1677" s="15">
        <f t="shared" si="344"/>
        <v>0</v>
      </c>
      <c r="CZ1677" s="15">
        <f>GG1677</f>
        <v>0</v>
      </c>
      <c r="DA1677" s="19"/>
      <c r="DB1677" s="17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7"/>
      <c r="DQ1677" s="15"/>
      <c r="DR1677" s="15"/>
      <c r="DS1677" s="15"/>
      <c r="DT1677" s="15"/>
      <c r="DU1677" s="15"/>
      <c r="DV1677" s="15"/>
      <c r="DW1677" s="15">
        <v>79</v>
      </c>
      <c r="DX1677" s="20">
        <v>3</v>
      </c>
      <c r="DY1677" s="15"/>
      <c r="DZ1677" s="20"/>
      <c r="EA1677" s="15"/>
      <c r="EB1677" s="20"/>
      <c r="EC1677" s="15"/>
      <c r="ED1677" s="20"/>
      <c r="EE1677" s="15"/>
      <c r="EF1677" s="20"/>
      <c r="EG1677" s="15"/>
      <c r="EH1677" s="20"/>
      <c r="EI1677" s="15"/>
      <c r="EJ1677" s="20"/>
      <c r="EK1677" s="15"/>
      <c r="EL1677" s="20"/>
      <c r="EM1677" s="15"/>
      <c r="EN1677" s="20"/>
      <c r="EY1677" s="15"/>
      <c r="EZ1677" s="20"/>
      <c r="FC1677" s="15"/>
      <c r="FD1677" s="20"/>
      <c r="FE1677" s="15"/>
      <c r="FF1677" s="20"/>
      <c r="FG1677" s="15"/>
      <c r="FH1677" s="20"/>
      <c r="FI1677" s="15"/>
      <c r="FJ1677" s="20"/>
      <c r="FK1677" s="15"/>
      <c r="FL1677" s="20"/>
      <c r="FM1677" s="15"/>
      <c r="FN1677" s="20"/>
      <c r="FO1677" s="15">
        <v>120</v>
      </c>
      <c r="FP1677" s="20"/>
      <c r="FQ1677" s="15"/>
      <c r="FR1677" s="20"/>
      <c r="FS1677" s="15"/>
      <c r="FT1677" s="20"/>
      <c r="FU1677" s="15"/>
      <c r="FV1677" s="20"/>
      <c r="FW1677" s="15"/>
      <c r="FX1677" s="20"/>
      <c r="FY1677" s="15"/>
      <c r="FZ1677" s="20"/>
      <c r="GA1677" s="15"/>
      <c r="GB1677" s="20"/>
      <c r="GC1677" s="15"/>
      <c r="GD1677" s="20"/>
      <c r="GE1677" s="15"/>
      <c r="GF1677" s="20"/>
      <c r="GG1677" s="226"/>
    </row>
    <row r="1678" spans="1:189" ht="15" customHeight="1" x14ac:dyDescent="0.3">
      <c r="A1678" s="15" t="s">
        <v>146</v>
      </c>
      <c r="B1678" s="15" t="s">
        <v>138</v>
      </c>
      <c r="C1678" s="15" t="s">
        <v>541</v>
      </c>
      <c r="D1678" s="15" t="s">
        <v>546</v>
      </c>
      <c r="E1678" s="15" t="str">
        <f t="shared" si="338"/>
        <v>Elaine Lin</v>
      </c>
      <c r="F1678" s="17" t="s">
        <v>128</v>
      </c>
      <c r="G1678" s="15">
        <v>999923870</v>
      </c>
      <c r="H1678" s="15">
        <f t="shared" si="339"/>
        <v>90</v>
      </c>
      <c r="I1678" s="15"/>
      <c r="J1678" s="15"/>
      <c r="K1678" s="16"/>
      <c r="L1678" s="15"/>
      <c r="M1678" s="15"/>
      <c r="N1678" s="15"/>
      <c r="O1678" s="15">
        <f t="shared" si="345"/>
        <v>0</v>
      </c>
      <c r="P1678" s="15">
        <v>0</v>
      </c>
      <c r="Q1678" s="15">
        <f t="shared" si="346"/>
        <v>0</v>
      </c>
      <c r="R1678" s="15">
        <v>0</v>
      </c>
      <c r="S1678" s="15">
        <v>0</v>
      </c>
      <c r="T1678" s="15">
        <f t="shared" si="347"/>
        <v>0</v>
      </c>
      <c r="U1678" s="15">
        <f t="shared" si="348"/>
        <v>0</v>
      </c>
      <c r="V1678" s="15"/>
      <c r="W1678" s="15"/>
      <c r="X1678" s="15"/>
      <c r="Y1678" s="15"/>
      <c r="Z1678" s="16"/>
      <c r="AA1678" s="15"/>
      <c r="AB1678" s="24"/>
      <c r="AC1678" s="15"/>
      <c r="AD1678" s="15"/>
      <c r="AE1678" s="15"/>
      <c r="AF1678" s="15"/>
      <c r="AG1678" s="15"/>
      <c r="AH1678" s="24"/>
      <c r="AI1678" s="15"/>
      <c r="AJ1678" s="15"/>
      <c r="AK1678" s="15"/>
      <c r="AL1678" s="15"/>
      <c r="AM1678" s="15"/>
      <c r="AN1678" s="24"/>
      <c r="AO1678" s="15"/>
      <c r="AP1678" s="24"/>
      <c r="AQ1678" s="15"/>
      <c r="AR1678" s="24"/>
      <c r="AS1678" s="15"/>
      <c r="AT1678" s="24"/>
      <c r="AU1678" s="15"/>
      <c r="AV1678" s="24"/>
      <c r="AW1678" s="15"/>
      <c r="AX1678" s="24"/>
      <c r="AY1678" s="15"/>
      <c r="AZ1678" s="15"/>
      <c r="BA1678" s="15"/>
      <c r="BB1678" s="15"/>
      <c r="BC1678" s="15"/>
      <c r="BD1678" s="15"/>
      <c r="BE1678" s="15"/>
      <c r="BF1678" s="24"/>
      <c r="BG1678" s="15"/>
      <c r="BH1678" s="24"/>
      <c r="BI1678" s="15"/>
      <c r="BJ1678" s="24"/>
      <c r="BK1678" s="15"/>
      <c r="BL1678" s="24"/>
      <c r="BM1678" s="15"/>
      <c r="BN1678" s="24"/>
      <c r="BO1678" s="15"/>
      <c r="BP1678" s="24"/>
      <c r="BQ1678" s="15"/>
      <c r="BR1678" s="24"/>
      <c r="BS1678" s="15"/>
      <c r="BT1678" s="24"/>
      <c r="BU1678" s="15"/>
      <c r="BV1678" s="24"/>
      <c r="BW1678" s="15"/>
      <c r="BX1678" s="24"/>
      <c r="BY1678" s="15"/>
      <c r="BZ1678" s="24"/>
      <c r="CA1678" s="15"/>
      <c r="CB1678" s="24"/>
      <c r="CC1678" s="15"/>
      <c r="CD1678" s="24"/>
      <c r="CE1678" s="15"/>
      <c r="CF1678" s="24"/>
      <c r="CG1678" s="15"/>
      <c r="CH1678" s="25"/>
      <c r="CI1678" s="15"/>
      <c r="CJ1678" s="25"/>
      <c r="CK1678" s="15"/>
      <c r="CL1678" s="25"/>
      <c r="CM1678" s="15"/>
      <c r="CN1678" s="25"/>
      <c r="CO1678" s="15"/>
      <c r="CP1678" s="25"/>
      <c r="CQ1678" s="15"/>
      <c r="CR1678" s="25"/>
      <c r="CS1678" s="15">
        <f t="shared" si="340"/>
        <v>0</v>
      </c>
      <c r="CT1678" s="15">
        <f t="shared" si="341"/>
        <v>90</v>
      </c>
      <c r="CU1678" s="15">
        <f t="shared" si="342"/>
        <v>0</v>
      </c>
      <c r="CV1678" s="15">
        <f t="shared" si="343"/>
        <v>0</v>
      </c>
      <c r="CW1678" s="15"/>
      <c r="CX1678" s="15"/>
      <c r="CY1678" s="15">
        <f t="shared" si="344"/>
        <v>0</v>
      </c>
      <c r="CZ1678" s="15">
        <f>GG1678</f>
        <v>0</v>
      </c>
      <c r="DA1678" s="19"/>
      <c r="DB1678" s="17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7"/>
      <c r="DQ1678" s="15"/>
      <c r="DR1678" s="15"/>
      <c r="DS1678" s="15"/>
      <c r="DT1678" s="15"/>
      <c r="DU1678" s="15"/>
      <c r="DV1678" s="15"/>
      <c r="DW1678" s="15">
        <v>79</v>
      </c>
      <c r="DX1678" s="20">
        <v>3</v>
      </c>
      <c r="DY1678" s="15"/>
      <c r="DZ1678" s="20"/>
      <c r="EA1678" s="15"/>
      <c r="EB1678" s="20"/>
      <c r="EC1678" s="15"/>
      <c r="ED1678" s="20"/>
      <c r="EE1678" s="15"/>
      <c r="EF1678" s="20"/>
      <c r="EG1678" s="15"/>
      <c r="EH1678" s="20"/>
      <c r="EI1678" s="15"/>
      <c r="EJ1678" s="20"/>
      <c r="EK1678" s="15"/>
      <c r="EL1678" s="20"/>
      <c r="EM1678" s="15"/>
      <c r="EN1678" s="20"/>
      <c r="EY1678" s="15"/>
      <c r="EZ1678" s="20"/>
      <c r="FC1678" s="15"/>
      <c r="FD1678" s="20"/>
      <c r="FE1678" s="15"/>
      <c r="FF1678" s="20"/>
      <c r="FG1678" s="15"/>
      <c r="FH1678" s="20"/>
      <c r="FI1678" s="15"/>
      <c r="FJ1678" s="20"/>
      <c r="FK1678" s="15"/>
      <c r="FL1678" s="20"/>
      <c r="FM1678" s="15"/>
      <c r="FN1678" s="20"/>
      <c r="FO1678" s="15">
        <v>90</v>
      </c>
      <c r="FP1678" s="20"/>
      <c r="FQ1678" s="15"/>
      <c r="FR1678" s="20"/>
      <c r="FS1678" s="15"/>
      <c r="FT1678" s="20"/>
      <c r="FU1678" s="15"/>
      <c r="FV1678" s="20"/>
      <c r="FW1678" s="15"/>
      <c r="FX1678" s="20"/>
      <c r="FY1678" s="15"/>
      <c r="FZ1678" s="20"/>
      <c r="GA1678" s="15"/>
      <c r="GB1678" s="20"/>
      <c r="GC1678" s="15"/>
      <c r="GD1678" s="20"/>
      <c r="GE1678" s="15"/>
      <c r="GF1678" s="20"/>
      <c r="GG1678" s="226"/>
    </row>
    <row r="1679" spans="1:189" ht="15" customHeight="1" x14ac:dyDescent="0.3">
      <c r="A1679" s="15" t="s">
        <v>130</v>
      </c>
      <c r="B1679" s="15" t="s">
        <v>138</v>
      </c>
      <c r="C1679" s="15" t="s">
        <v>236</v>
      </c>
      <c r="D1679" s="15" t="s">
        <v>2078</v>
      </c>
      <c r="E1679" s="15" t="str">
        <f t="shared" si="338"/>
        <v>Camila zoquier</v>
      </c>
      <c r="F1679" s="17" t="s">
        <v>128</v>
      </c>
      <c r="G1679" s="15">
        <v>999923877</v>
      </c>
      <c r="H1679" s="15">
        <f t="shared" si="339"/>
        <v>25.5</v>
      </c>
      <c r="I1679" s="15"/>
      <c r="J1679" s="17">
        <f>(O1679+P1679+R1679+S1679+T1679+U1679)/2</f>
        <v>25.5</v>
      </c>
      <c r="K1679" s="16"/>
      <c r="L1679" s="15"/>
      <c r="M1679" s="15"/>
      <c r="N1679" s="15"/>
      <c r="O1679" s="15">
        <f t="shared" si="345"/>
        <v>0</v>
      </c>
      <c r="P1679" s="15">
        <v>0</v>
      </c>
      <c r="Q1679" s="15">
        <f t="shared" si="346"/>
        <v>0</v>
      </c>
      <c r="R1679" s="15">
        <v>0</v>
      </c>
      <c r="S1679" s="15">
        <v>0</v>
      </c>
      <c r="T1679" s="15">
        <f t="shared" si="347"/>
        <v>51</v>
      </c>
      <c r="U1679" s="15">
        <f t="shared" si="348"/>
        <v>0</v>
      </c>
      <c r="V1679" s="15"/>
      <c r="W1679" s="15"/>
      <c r="X1679" s="15"/>
      <c r="Y1679" s="15"/>
      <c r="Z1679" s="16"/>
      <c r="AA1679" s="15"/>
      <c r="AB1679" s="24"/>
      <c r="AC1679" s="15"/>
      <c r="AD1679" s="15"/>
      <c r="AE1679" s="15"/>
      <c r="AF1679" s="15"/>
      <c r="AG1679" s="15"/>
      <c r="AH1679" s="24"/>
      <c r="AI1679" s="15"/>
      <c r="AJ1679" s="15"/>
      <c r="AK1679" s="15"/>
      <c r="AL1679" s="15"/>
      <c r="AM1679" s="15"/>
      <c r="AN1679" s="24"/>
      <c r="AO1679" s="15"/>
      <c r="AP1679" s="24"/>
      <c r="AQ1679" s="15"/>
      <c r="AR1679" s="24"/>
      <c r="AS1679" s="15"/>
      <c r="AT1679" s="24"/>
      <c r="AU1679" s="15"/>
      <c r="AV1679" s="24"/>
      <c r="AW1679" s="15"/>
      <c r="AX1679" s="24"/>
      <c r="AY1679" s="15"/>
      <c r="AZ1679" s="15"/>
      <c r="BA1679" s="15"/>
      <c r="BB1679" s="15"/>
      <c r="BC1679" s="15"/>
      <c r="BD1679" s="15"/>
      <c r="BE1679" s="15"/>
      <c r="BF1679" s="24"/>
      <c r="BG1679" s="15"/>
      <c r="BH1679" s="24"/>
      <c r="BI1679" s="15"/>
      <c r="BJ1679" s="24"/>
      <c r="BK1679" s="15"/>
      <c r="BL1679" s="24"/>
      <c r="BM1679" s="15"/>
      <c r="BN1679" s="24"/>
      <c r="BO1679" s="15"/>
      <c r="BP1679" s="24"/>
      <c r="BQ1679" s="15"/>
      <c r="BR1679" s="24"/>
      <c r="BS1679" s="15"/>
      <c r="BT1679" s="24"/>
      <c r="BU1679" s="15"/>
      <c r="BV1679" s="24"/>
      <c r="BW1679" s="15"/>
      <c r="BX1679" s="24"/>
      <c r="BY1679" s="15"/>
      <c r="BZ1679" s="24"/>
      <c r="CA1679" s="15"/>
      <c r="CB1679" s="24"/>
      <c r="CC1679" s="15"/>
      <c r="CD1679" s="24"/>
      <c r="CE1679" s="15"/>
      <c r="CF1679" s="24"/>
      <c r="CG1679" s="15"/>
      <c r="CH1679" s="25"/>
      <c r="CI1679" s="15"/>
      <c r="CJ1679" s="25"/>
      <c r="CK1679" s="15"/>
      <c r="CL1679" s="25"/>
      <c r="CM1679" s="15"/>
      <c r="CN1679" s="25"/>
      <c r="CO1679" s="15"/>
      <c r="CP1679" s="25"/>
      <c r="CQ1679" s="15"/>
      <c r="CR1679" s="25"/>
      <c r="CS1679" s="15">
        <f t="shared" si="340"/>
        <v>0</v>
      </c>
      <c r="CT1679" s="15">
        <f t="shared" si="341"/>
        <v>0</v>
      </c>
      <c r="CU1679" s="15">
        <f t="shared" si="342"/>
        <v>0</v>
      </c>
      <c r="CV1679" s="15">
        <f t="shared" si="343"/>
        <v>0</v>
      </c>
      <c r="CW1679" s="15"/>
      <c r="CX1679" s="15"/>
      <c r="CY1679" s="15">
        <f t="shared" si="344"/>
        <v>0</v>
      </c>
      <c r="CZ1679" s="15">
        <f>GG1679</f>
        <v>0</v>
      </c>
      <c r="DA1679" s="19"/>
      <c r="DB1679" s="17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7"/>
      <c r="DQ1679" s="15"/>
      <c r="DR1679" s="15"/>
      <c r="DS1679" s="15"/>
      <c r="DT1679" s="15"/>
      <c r="DU1679" s="15"/>
      <c r="DV1679" s="15"/>
      <c r="DW1679" s="15">
        <v>105</v>
      </c>
      <c r="DX1679" s="20">
        <v>2</v>
      </c>
      <c r="DY1679" s="15"/>
      <c r="DZ1679" s="20"/>
      <c r="EA1679" s="15"/>
      <c r="EB1679" s="20"/>
      <c r="EC1679" s="15">
        <v>51</v>
      </c>
      <c r="ED1679" s="20" t="s">
        <v>129</v>
      </c>
      <c r="EE1679" s="15"/>
      <c r="EF1679" s="20"/>
      <c r="EG1679" s="15"/>
      <c r="EH1679" s="20"/>
      <c r="EI1679" s="15"/>
      <c r="EJ1679" s="20"/>
      <c r="EK1679" s="15"/>
      <c r="EL1679" s="20"/>
      <c r="EM1679" s="15"/>
      <c r="EN1679" s="20"/>
      <c r="EY1679" s="15"/>
      <c r="EZ1679" s="20"/>
      <c r="FC1679" s="15"/>
      <c r="FD1679" s="20"/>
      <c r="FE1679" s="15"/>
      <c r="FF1679" s="20"/>
      <c r="FG1679" s="15"/>
      <c r="FH1679" s="20"/>
      <c r="FI1679" s="15"/>
      <c r="FJ1679" s="20"/>
      <c r="FK1679" s="15"/>
      <c r="FL1679" s="20"/>
      <c r="FM1679" s="15"/>
      <c r="FN1679" s="20"/>
      <c r="FO1679" s="15"/>
      <c r="FP1679" s="20"/>
      <c r="FQ1679" s="15"/>
      <c r="FR1679" s="20"/>
      <c r="FS1679" s="15"/>
      <c r="FT1679" s="20"/>
      <c r="FU1679" s="15"/>
      <c r="FV1679" s="20"/>
      <c r="FW1679" s="15"/>
      <c r="FX1679" s="20"/>
      <c r="FY1679" s="15"/>
      <c r="FZ1679" s="20"/>
      <c r="GA1679" s="15"/>
      <c r="GB1679" s="20"/>
      <c r="GC1679" s="15"/>
      <c r="GD1679" s="20"/>
      <c r="GE1679" s="15"/>
      <c r="GF1679" s="20"/>
      <c r="GG1679" s="226"/>
    </row>
    <row r="1680" spans="1:189" ht="15" customHeight="1" x14ac:dyDescent="0.3">
      <c r="A1680" s="15" t="s">
        <v>146</v>
      </c>
      <c r="B1680" s="15" t="s">
        <v>134</v>
      </c>
      <c r="C1680" s="15" t="s">
        <v>2131</v>
      </c>
      <c r="D1680" s="15" t="s">
        <v>2132</v>
      </c>
      <c r="E1680" s="15" t="str">
        <f t="shared" si="338"/>
        <v>RAVEN KITCHENS</v>
      </c>
      <c r="F1680" s="17" t="s">
        <v>128</v>
      </c>
      <c r="G1680" s="15">
        <v>999923881</v>
      </c>
      <c r="H1680" s="15">
        <f t="shared" si="339"/>
        <v>106.2</v>
      </c>
      <c r="I1680" s="15"/>
      <c r="J1680" s="15"/>
      <c r="K1680" s="16"/>
      <c r="L1680" s="15"/>
      <c r="M1680" s="15"/>
      <c r="N1680" s="15"/>
      <c r="O1680" s="15">
        <f t="shared" si="345"/>
        <v>0</v>
      </c>
      <c r="P1680" s="15">
        <v>0</v>
      </c>
      <c r="Q1680" s="15">
        <f t="shared" si="346"/>
        <v>0</v>
      </c>
      <c r="R1680" s="15">
        <v>0</v>
      </c>
      <c r="S1680" s="15">
        <v>0</v>
      </c>
      <c r="T1680" s="15">
        <f t="shared" si="347"/>
        <v>31.2</v>
      </c>
      <c r="U1680" s="15">
        <f t="shared" si="348"/>
        <v>40</v>
      </c>
      <c r="V1680" s="15"/>
      <c r="W1680" s="15"/>
      <c r="X1680" s="15"/>
      <c r="Y1680" s="15"/>
      <c r="Z1680" s="16"/>
      <c r="AA1680" s="15"/>
      <c r="AB1680" s="24"/>
      <c r="AC1680" s="15"/>
      <c r="AD1680" s="15"/>
      <c r="AE1680" s="15"/>
      <c r="AF1680" s="15"/>
      <c r="AG1680" s="15"/>
      <c r="AH1680" s="24"/>
      <c r="AI1680" s="15"/>
      <c r="AJ1680" s="15"/>
      <c r="AK1680" s="15"/>
      <c r="AL1680" s="15"/>
      <c r="AM1680" s="15"/>
      <c r="AN1680" s="24"/>
      <c r="AO1680" s="15"/>
      <c r="AP1680" s="24"/>
      <c r="AQ1680" s="15"/>
      <c r="AR1680" s="24"/>
      <c r="AS1680" s="15"/>
      <c r="AT1680" s="24"/>
      <c r="AU1680" s="15"/>
      <c r="AV1680" s="24"/>
      <c r="AW1680" s="15"/>
      <c r="AX1680" s="24"/>
      <c r="AY1680" s="15"/>
      <c r="AZ1680" s="15"/>
      <c r="BA1680" s="15"/>
      <c r="BB1680" s="15"/>
      <c r="BC1680" s="15"/>
      <c r="BD1680" s="15"/>
      <c r="BE1680" s="15"/>
      <c r="BF1680" s="24"/>
      <c r="BG1680" s="15"/>
      <c r="BH1680" s="24"/>
      <c r="BI1680" s="15"/>
      <c r="BJ1680" s="24"/>
      <c r="BK1680" s="15"/>
      <c r="BL1680" s="24"/>
      <c r="BM1680" s="15"/>
      <c r="BN1680" s="24"/>
      <c r="BO1680" s="15"/>
      <c r="BP1680" s="24"/>
      <c r="BQ1680" s="15"/>
      <c r="BR1680" s="24"/>
      <c r="BS1680" s="15"/>
      <c r="BT1680" s="24"/>
      <c r="BU1680" s="15"/>
      <c r="BV1680" s="24"/>
      <c r="BW1680" s="15"/>
      <c r="BX1680" s="24"/>
      <c r="BY1680" s="15"/>
      <c r="BZ1680" s="24"/>
      <c r="CA1680" s="15"/>
      <c r="CB1680" s="24"/>
      <c r="CC1680" s="15"/>
      <c r="CD1680" s="24"/>
      <c r="CE1680" s="15"/>
      <c r="CF1680" s="24"/>
      <c r="CG1680" s="15"/>
      <c r="CH1680" s="25"/>
      <c r="CI1680" s="15"/>
      <c r="CJ1680" s="25"/>
      <c r="CK1680" s="15"/>
      <c r="CL1680" s="25"/>
      <c r="CM1680" s="15"/>
      <c r="CN1680" s="25"/>
      <c r="CO1680" s="15"/>
      <c r="CP1680" s="25"/>
      <c r="CQ1680" s="15"/>
      <c r="CR1680" s="25"/>
      <c r="CS1680" s="15">
        <f t="shared" si="340"/>
        <v>0</v>
      </c>
      <c r="CT1680" s="15">
        <f t="shared" si="341"/>
        <v>0</v>
      </c>
      <c r="CU1680" s="15">
        <f t="shared" si="342"/>
        <v>0</v>
      </c>
      <c r="CV1680" s="15">
        <f t="shared" si="343"/>
        <v>35</v>
      </c>
      <c r="CW1680" s="15"/>
      <c r="CX1680" s="15"/>
      <c r="CY1680" s="15">
        <f t="shared" si="344"/>
        <v>0</v>
      </c>
      <c r="CZ1680" s="15">
        <f>GG1680</f>
        <v>0</v>
      </c>
      <c r="DA1680" s="19"/>
      <c r="DB1680" s="17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7"/>
      <c r="DQ1680" s="15"/>
      <c r="DR1680" s="15"/>
      <c r="DS1680" s="15"/>
      <c r="DT1680" s="15"/>
      <c r="DU1680" s="15"/>
      <c r="DV1680" s="15"/>
      <c r="DW1680" s="15"/>
      <c r="DX1680" s="20"/>
      <c r="DY1680" s="15"/>
      <c r="DZ1680" s="20"/>
      <c r="EA1680" s="15">
        <v>39.5</v>
      </c>
      <c r="EB1680" s="20">
        <v>3</v>
      </c>
      <c r="EC1680" s="15">
        <v>31.2</v>
      </c>
      <c r="ED1680" s="20">
        <v>6</v>
      </c>
      <c r="EE1680" s="15"/>
      <c r="EF1680" s="20"/>
      <c r="EG1680" s="15">
        <v>40</v>
      </c>
      <c r="EH1680" s="20">
        <v>1</v>
      </c>
      <c r="EI1680" s="15"/>
      <c r="EJ1680" s="20"/>
      <c r="EK1680" s="15"/>
      <c r="EL1680" s="20"/>
      <c r="EM1680" s="15"/>
      <c r="EN1680" s="20"/>
      <c r="EY1680" s="15"/>
      <c r="EZ1680" s="20"/>
      <c r="FC1680" s="15"/>
      <c r="FD1680" s="20"/>
      <c r="FE1680" s="15"/>
      <c r="FF1680" s="20"/>
      <c r="FG1680" s="15"/>
      <c r="FH1680" s="20"/>
      <c r="FI1680" s="15"/>
      <c r="FJ1680" s="20"/>
      <c r="FK1680" s="15"/>
      <c r="FL1680" s="20"/>
      <c r="FM1680" s="15"/>
      <c r="FN1680" s="20"/>
      <c r="FO1680" s="15"/>
      <c r="FP1680" s="20"/>
      <c r="FQ1680" s="15"/>
      <c r="FR1680" s="20"/>
      <c r="FS1680" s="15"/>
      <c r="FT1680" s="20"/>
      <c r="FU1680" s="15"/>
      <c r="FV1680" s="20"/>
      <c r="FW1680" s="15"/>
      <c r="FX1680" s="20"/>
      <c r="FY1680" s="15"/>
      <c r="FZ1680" s="20"/>
      <c r="GA1680" s="15"/>
      <c r="GB1680" s="20"/>
      <c r="GC1680" s="15"/>
      <c r="GD1680" s="20"/>
      <c r="GE1680" s="15">
        <v>35</v>
      </c>
      <c r="GF1680" s="20">
        <v>1</v>
      </c>
      <c r="GG1680" s="226"/>
    </row>
    <row r="1681" spans="1:189" ht="15" customHeight="1" x14ac:dyDescent="0.3">
      <c r="A1681" s="15" t="s">
        <v>130</v>
      </c>
      <c r="B1681" s="15" t="s">
        <v>134</v>
      </c>
      <c r="C1681" s="17" t="s">
        <v>671</v>
      </c>
      <c r="D1681" s="17" t="s">
        <v>2146</v>
      </c>
      <c r="E1681" s="15" t="str">
        <f t="shared" si="338"/>
        <v>Tyler Balsten</v>
      </c>
      <c r="F1681" s="17" t="s">
        <v>135</v>
      </c>
      <c r="G1681" s="15">
        <v>999923882</v>
      </c>
      <c r="H1681" s="15">
        <f t="shared" si="339"/>
        <v>118</v>
      </c>
      <c r="I1681" s="15"/>
      <c r="J1681" s="15"/>
      <c r="K1681" s="16"/>
      <c r="L1681" s="15"/>
      <c r="M1681" s="15"/>
      <c r="N1681" s="15"/>
      <c r="O1681" s="15">
        <f t="shared" si="345"/>
        <v>0</v>
      </c>
      <c r="P1681" s="15">
        <v>0</v>
      </c>
      <c r="Q1681" s="15">
        <f t="shared" si="346"/>
        <v>0</v>
      </c>
      <c r="R1681" s="15">
        <v>0</v>
      </c>
      <c r="S1681" s="15">
        <v>0</v>
      </c>
      <c r="T1681" s="15">
        <f t="shared" si="347"/>
        <v>48</v>
      </c>
      <c r="U1681" s="15">
        <f t="shared" si="348"/>
        <v>0</v>
      </c>
      <c r="V1681" s="15"/>
      <c r="W1681" s="15"/>
      <c r="X1681" s="15"/>
      <c r="Y1681" s="15"/>
      <c r="Z1681" s="16"/>
      <c r="AA1681" s="15"/>
      <c r="AB1681" s="24"/>
      <c r="AC1681" s="15"/>
      <c r="AD1681" s="15"/>
      <c r="AE1681" s="15"/>
      <c r="AF1681" s="15"/>
      <c r="AG1681" s="15"/>
      <c r="AH1681" s="24"/>
      <c r="AI1681" s="15"/>
      <c r="AJ1681" s="15"/>
      <c r="AK1681" s="15"/>
      <c r="AL1681" s="15"/>
      <c r="AM1681" s="15"/>
      <c r="AN1681" s="24"/>
      <c r="AO1681" s="15"/>
      <c r="AP1681" s="24"/>
      <c r="AQ1681" s="15"/>
      <c r="AR1681" s="24"/>
      <c r="AS1681" s="15"/>
      <c r="AT1681" s="24"/>
      <c r="AU1681" s="15"/>
      <c r="AV1681" s="24"/>
      <c r="AW1681" s="15"/>
      <c r="AX1681" s="24"/>
      <c r="AY1681" s="15"/>
      <c r="AZ1681" s="15"/>
      <c r="BA1681" s="15"/>
      <c r="BB1681" s="15"/>
      <c r="BC1681" s="15"/>
      <c r="BD1681" s="15"/>
      <c r="BE1681" s="15"/>
      <c r="BF1681" s="24"/>
      <c r="BG1681" s="15"/>
      <c r="BH1681" s="24"/>
      <c r="BI1681" s="15"/>
      <c r="BJ1681" s="24"/>
      <c r="BK1681" s="15"/>
      <c r="BL1681" s="24"/>
      <c r="BM1681" s="15"/>
      <c r="BN1681" s="24"/>
      <c r="BO1681" s="15"/>
      <c r="BP1681" s="24"/>
      <c r="BQ1681" s="15"/>
      <c r="BR1681" s="24"/>
      <c r="BS1681" s="15"/>
      <c r="BT1681" s="24"/>
      <c r="BU1681" s="15"/>
      <c r="BV1681" s="24"/>
      <c r="BW1681" s="15"/>
      <c r="BX1681" s="24"/>
      <c r="BY1681" s="15"/>
      <c r="BZ1681" s="24"/>
      <c r="CA1681" s="15"/>
      <c r="CB1681" s="24"/>
      <c r="CC1681" s="15"/>
      <c r="CD1681" s="24"/>
      <c r="CE1681" s="15"/>
      <c r="CF1681" s="24"/>
      <c r="CG1681" s="15"/>
      <c r="CH1681" s="25"/>
      <c r="CI1681" s="15"/>
      <c r="CJ1681" s="25"/>
      <c r="CK1681" s="15"/>
      <c r="CL1681" s="25"/>
      <c r="CM1681" s="15"/>
      <c r="CN1681" s="25"/>
      <c r="CO1681" s="15"/>
      <c r="CP1681" s="25"/>
      <c r="CQ1681" s="15"/>
      <c r="CR1681" s="25"/>
      <c r="CS1681" s="15">
        <f t="shared" si="340"/>
        <v>0</v>
      </c>
      <c r="CT1681" s="15">
        <f t="shared" si="341"/>
        <v>0</v>
      </c>
      <c r="CU1681" s="15">
        <f t="shared" si="342"/>
        <v>0</v>
      </c>
      <c r="CV1681" s="15">
        <f t="shared" si="343"/>
        <v>70</v>
      </c>
      <c r="CW1681" s="15"/>
      <c r="CX1681" s="15"/>
      <c r="CY1681" s="15">
        <f t="shared" si="344"/>
        <v>0</v>
      </c>
      <c r="CZ1681" s="15">
        <f>GG1681</f>
        <v>0</v>
      </c>
      <c r="DA1681" s="19"/>
      <c r="DB1681" s="17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7"/>
      <c r="DQ1681" s="15"/>
      <c r="DR1681" s="15"/>
      <c r="DS1681" s="15"/>
      <c r="DT1681" s="15"/>
      <c r="DU1681" s="15"/>
      <c r="DV1681" s="15"/>
      <c r="DW1681" s="15"/>
      <c r="DX1681" s="20"/>
      <c r="DY1681" s="15"/>
      <c r="DZ1681" s="20"/>
      <c r="EA1681" s="15">
        <v>35</v>
      </c>
      <c r="EB1681" s="20">
        <v>1</v>
      </c>
      <c r="EC1681" s="15">
        <v>48</v>
      </c>
      <c r="ED1681" s="20">
        <v>2</v>
      </c>
      <c r="EE1681" s="15"/>
      <c r="EF1681" s="20"/>
      <c r="EG1681" s="15"/>
      <c r="EH1681" s="20"/>
      <c r="EI1681" s="15"/>
      <c r="EJ1681" s="20"/>
      <c r="EK1681" s="15"/>
      <c r="EL1681" s="20"/>
      <c r="EM1681" s="15"/>
      <c r="EN1681" s="20"/>
      <c r="EY1681" s="15"/>
      <c r="EZ1681" s="20"/>
      <c r="FC1681" s="15"/>
      <c r="FD1681" s="20"/>
      <c r="FE1681" s="15"/>
      <c r="FF1681" s="20"/>
      <c r="FG1681" s="15"/>
      <c r="FH1681" s="20"/>
      <c r="FI1681" s="15"/>
      <c r="FJ1681" s="20"/>
      <c r="FK1681" s="15"/>
      <c r="FL1681" s="20"/>
      <c r="FM1681" s="15"/>
      <c r="FN1681" s="20"/>
      <c r="FO1681" s="15"/>
      <c r="FP1681" s="20"/>
      <c r="FQ1681" s="15"/>
      <c r="FR1681" s="20"/>
      <c r="FS1681" s="15"/>
      <c r="FT1681" s="20"/>
      <c r="FU1681" s="15"/>
      <c r="FV1681" s="20"/>
      <c r="FW1681" s="15"/>
      <c r="FX1681" s="20"/>
      <c r="FY1681" s="15"/>
      <c r="FZ1681" s="20"/>
      <c r="GA1681" s="15"/>
      <c r="GB1681" s="20"/>
      <c r="GC1681" s="15"/>
      <c r="GD1681" s="20"/>
      <c r="GE1681" s="15">
        <v>70</v>
      </c>
      <c r="GF1681" s="20">
        <v>1</v>
      </c>
      <c r="GG1681" s="226"/>
    </row>
    <row r="1682" spans="1:189" ht="15" customHeight="1" x14ac:dyDescent="0.3">
      <c r="A1682" s="15" t="s">
        <v>133</v>
      </c>
      <c r="B1682" s="15" t="s">
        <v>134</v>
      </c>
      <c r="C1682" s="15" t="s">
        <v>191</v>
      </c>
      <c r="D1682" s="15" t="s">
        <v>1356</v>
      </c>
      <c r="E1682" s="15" t="str">
        <f t="shared" si="338"/>
        <v>Jacob Malone</v>
      </c>
      <c r="F1682" s="15" t="s">
        <v>135</v>
      </c>
      <c r="G1682" s="15">
        <v>999923886</v>
      </c>
      <c r="H1682" s="15">
        <f t="shared" si="339"/>
        <v>45</v>
      </c>
      <c r="I1682" s="15"/>
      <c r="J1682" s="15"/>
      <c r="K1682" s="16"/>
      <c r="L1682" s="15"/>
      <c r="M1682" s="15"/>
      <c r="N1682" s="15"/>
      <c r="O1682" s="15">
        <f t="shared" si="345"/>
        <v>0</v>
      </c>
      <c r="P1682" s="15">
        <v>0</v>
      </c>
      <c r="Q1682" s="15">
        <f t="shared" si="346"/>
        <v>0</v>
      </c>
      <c r="R1682" s="15">
        <v>0</v>
      </c>
      <c r="S1682" s="15">
        <v>0</v>
      </c>
      <c r="T1682" s="15">
        <f t="shared" si="347"/>
        <v>0</v>
      </c>
      <c r="U1682" s="15">
        <f t="shared" si="348"/>
        <v>0</v>
      </c>
      <c r="V1682" s="15"/>
      <c r="W1682" s="15"/>
      <c r="X1682" s="15"/>
      <c r="Y1682" s="15"/>
      <c r="Z1682" s="16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>
        <f t="shared" si="340"/>
        <v>0</v>
      </c>
      <c r="CT1682" s="15">
        <f t="shared" si="341"/>
        <v>45</v>
      </c>
      <c r="CU1682" s="15">
        <f t="shared" si="342"/>
        <v>1</v>
      </c>
      <c r="CV1682" s="15">
        <f t="shared" si="343"/>
        <v>0</v>
      </c>
      <c r="CW1682" s="15"/>
      <c r="CX1682" s="15"/>
      <c r="CY1682" s="15">
        <f t="shared" si="344"/>
        <v>0</v>
      </c>
      <c r="CZ1682" s="15">
        <f>GG1682</f>
        <v>0</v>
      </c>
      <c r="DA1682" s="16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20"/>
      <c r="DY1682" s="15"/>
      <c r="DZ1682" s="20"/>
      <c r="EA1682" s="15"/>
      <c r="EB1682" s="20"/>
      <c r="EC1682" s="15"/>
      <c r="ED1682" s="20"/>
      <c r="EE1682" s="15"/>
      <c r="EF1682" s="20"/>
      <c r="EG1682" s="15"/>
      <c r="EH1682" s="20"/>
      <c r="EI1682" s="15"/>
      <c r="EJ1682" s="20"/>
      <c r="EK1682" s="15"/>
      <c r="EL1682" s="20"/>
      <c r="EM1682" s="15"/>
      <c r="EN1682" s="20"/>
      <c r="EY1682" s="15"/>
      <c r="EZ1682" s="20"/>
      <c r="FC1682" s="15"/>
      <c r="FD1682" s="20"/>
      <c r="FE1682" s="15"/>
      <c r="FF1682" s="20"/>
      <c r="FG1682" s="15"/>
      <c r="FH1682" s="20"/>
      <c r="FI1682" s="15"/>
      <c r="FJ1682" s="20"/>
      <c r="FK1682" s="15"/>
      <c r="FL1682" s="20"/>
      <c r="FM1682" s="15"/>
      <c r="FN1682" s="20"/>
      <c r="FO1682" s="15"/>
      <c r="FP1682" s="20"/>
      <c r="FQ1682" s="15"/>
      <c r="FR1682" s="20"/>
      <c r="FS1682" s="15"/>
      <c r="FT1682" s="20"/>
      <c r="FU1682" s="15">
        <v>45</v>
      </c>
      <c r="FV1682" s="20">
        <v>2</v>
      </c>
      <c r="FW1682" s="15"/>
      <c r="FX1682" s="20"/>
      <c r="FY1682" s="15"/>
      <c r="FZ1682" s="20"/>
      <c r="GA1682" s="15"/>
      <c r="GB1682" s="20"/>
      <c r="GC1682" s="15"/>
      <c r="GD1682" s="20"/>
      <c r="GE1682" s="15"/>
      <c r="GF1682" s="20"/>
      <c r="GG1682" s="226"/>
    </row>
    <row r="1683" spans="1:189" ht="15" customHeight="1" x14ac:dyDescent="0.3">
      <c r="A1683" s="15" t="s">
        <v>137</v>
      </c>
      <c r="B1683" s="15" t="s">
        <v>138</v>
      </c>
      <c r="C1683" s="15" t="s">
        <v>158</v>
      </c>
      <c r="D1683" s="15" t="s">
        <v>1049</v>
      </c>
      <c r="E1683" s="15" t="str">
        <f t="shared" si="338"/>
        <v>Sophia Jung</v>
      </c>
      <c r="F1683" s="17" t="s">
        <v>128</v>
      </c>
      <c r="G1683" s="15">
        <v>999923895</v>
      </c>
      <c r="H1683" s="15">
        <f t="shared" si="339"/>
        <v>90</v>
      </c>
      <c r="I1683" s="15"/>
      <c r="J1683" s="15"/>
      <c r="K1683" s="16"/>
      <c r="L1683" s="15"/>
      <c r="M1683" s="15"/>
      <c r="N1683" s="15"/>
      <c r="O1683" s="15">
        <f t="shared" si="345"/>
        <v>0</v>
      </c>
      <c r="P1683" s="15">
        <v>0</v>
      </c>
      <c r="Q1683" s="15">
        <f t="shared" si="346"/>
        <v>0</v>
      </c>
      <c r="R1683" s="15">
        <v>0</v>
      </c>
      <c r="S1683" s="15">
        <v>0</v>
      </c>
      <c r="T1683" s="15">
        <f t="shared" si="347"/>
        <v>90</v>
      </c>
      <c r="U1683" s="15">
        <f t="shared" si="348"/>
        <v>0</v>
      </c>
      <c r="V1683" s="15"/>
      <c r="W1683" s="15"/>
      <c r="X1683" s="15"/>
      <c r="Y1683" s="15"/>
      <c r="Z1683" s="16"/>
      <c r="AA1683" s="15"/>
      <c r="AB1683" s="24"/>
      <c r="AC1683" s="15"/>
      <c r="AD1683" s="15"/>
      <c r="AE1683" s="15"/>
      <c r="AF1683" s="15"/>
      <c r="AG1683" s="15"/>
      <c r="AH1683" s="24"/>
      <c r="AI1683" s="15"/>
      <c r="AJ1683" s="15"/>
      <c r="AK1683" s="15"/>
      <c r="AL1683" s="15"/>
      <c r="AM1683" s="15"/>
      <c r="AN1683" s="24"/>
      <c r="AO1683" s="15"/>
      <c r="AP1683" s="24"/>
      <c r="AQ1683" s="15"/>
      <c r="AR1683" s="24"/>
      <c r="AS1683" s="15"/>
      <c r="AT1683" s="24"/>
      <c r="AU1683" s="15"/>
      <c r="AV1683" s="24"/>
      <c r="AW1683" s="15"/>
      <c r="AX1683" s="24"/>
      <c r="AY1683" s="15"/>
      <c r="AZ1683" s="15"/>
      <c r="BA1683" s="15"/>
      <c r="BB1683" s="15"/>
      <c r="BC1683" s="15"/>
      <c r="BD1683" s="15"/>
      <c r="BE1683" s="15"/>
      <c r="BF1683" s="24"/>
      <c r="BG1683" s="15"/>
      <c r="BH1683" s="24"/>
      <c r="BI1683" s="15"/>
      <c r="BJ1683" s="24"/>
      <c r="BK1683" s="15"/>
      <c r="BL1683" s="24"/>
      <c r="BM1683" s="15"/>
      <c r="BN1683" s="24"/>
      <c r="BO1683" s="15"/>
      <c r="BP1683" s="24"/>
      <c r="BQ1683" s="15"/>
      <c r="BR1683" s="24"/>
      <c r="BS1683" s="15"/>
      <c r="BT1683" s="24"/>
      <c r="BU1683" s="15"/>
      <c r="BV1683" s="24"/>
      <c r="BW1683" s="15"/>
      <c r="BX1683" s="24"/>
      <c r="BY1683" s="15"/>
      <c r="BZ1683" s="24"/>
      <c r="CA1683" s="15"/>
      <c r="CB1683" s="24"/>
      <c r="CC1683" s="15"/>
      <c r="CD1683" s="24"/>
      <c r="CE1683" s="15"/>
      <c r="CF1683" s="24"/>
      <c r="CG1683" s="15"/>
      <c r="CH1683" s="25"/>
      <c r="CI1683" s="15"/>
      <c r="CJ1683" s="25"/>
      <c r="CK1683" s="15"/>
      <c r="CL1683" s="25"/>
      <c r="CM1683" s="15"/>
      <c r="CN1683" s="25"/>
      <c r="CO1683" s="15"/>
      <c r="CP1683" s="25"/>
      <c r="CQ1683" s="15"/>
      <c r="CR1683" s="25"/>
      <c r="CS1683" s="15">
        <f t="shared" si="340"/>
        <v>0</v>
      </c>
      <c r="CT1683" s="15">
        <f t="shared" si="341"/>
        <v>0</v>
      </c>
      <c r="CU1683" s="15">
        <f t="shared" si="342"/>
        <v>0</v>
      </c>
      <c r="CV1683" s="15">
        <f t="shared" si="343"/>
        <v>0</v>
      </c>
      <c r="CW1683" s="15"/>
      <c r="CX1683" s="15"/>
      <c r="CY1683" s="15">
        <f t="shared" si="344"/>
        <v>0</v>
      </c>
      <c r="CZ1683" s="15">
        <f>GG1683</f>
        <v>0</v>
      </c>
      <c r="DA1683" s="19"/>
      <c r="DB1683" s="17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7"/>
      <c r="DQ1683" s="15"/>
      <c r="DR1683" s="15"/>
      <c r="DS1683" s="15"/>
      <c r="DT1683" s="15"/>
      <c r="DU1683" s="15"/>
      <c r="DV1683" s="15"/>
      <c r="DW1683" s="15">
        <v>70</v>
      </c>
      <c r="DX1683" s="20">
        <v>1</v>
      </c>
      <c r="DY1683" s="15"/>
      <c r="DZ1683" s="20"/>
      <c r="EA1683" s="15"/>
      <c r="EB1683" s="20"/>
      <c r="EC1683" s="15">
        <v>90</v>
      </c>
      <c r="ED1683" s="20">
        <v>3</v>
      </c>
      <c r="EE1683" s="15"/>
      <c r="EF1683" s="20"/>
      <c r="EG1683" s="15"/>
      <c r="EH1683" s="20"/>
      <c r="EI1683" s="15"/>
      <c r="EJ1683" s="20"/>
      <c r="EK1683" s="15"/>
      <c r="EL1683" s="20"/>
      <c r="EM1683" s="15"/>
      <c r="EN1683" s="20"/>
      <c r="EY1683" s="15"/>
      <c r="EZ1683" s="20"/>
      <c r="FC1683" s="15"/>
      <c r="FD1683" s="20"/>
      <c r="FE1683" s="15"/>
      <c r="FF1683" s="20"/>
      <c r="FG1683" s="15"/>
      <c r="FH1683" s="20"/>
      <c r="FI1683" s="15"/>
      <c r="FJ1683" s="20"/>
      <c r="FK1683" s="15"/>
      <c r="FL1683" s="20"/>
      <c r="FM1683" s="15"/>
      <c r="FN1683" s="20"/>
      <c r="FO1683" s="15"/>
      <c r="FP1683" s="20"/>
      <c r="FQ1683" s="15"/>
      <c r="FR1683" s="20"/>
      <c r="FS1683" s="15"/>
      <c r="FT1683" s="20"/>
      <c r="FU1683" s="15"/>
      <c r="FV1683" s="20"/>
      <c r="FW1683" s="15"/>
      <c r="FX1683" s="20"/>
      <c r="FY1683" s="15"/>
      <c r="FZ1683" s="20"/>
      <c r="GA1683" s="15"/>
      <c r="GB1683" s="20"/>
      <c r="GC1683" s="15"/>
      <c r="GD1683" s="20"/>
      <c r="GE1683" s="15"/>
      <c r="GF1683" s="20"/>
      <c r="GG1683" s="226"/>
    </row>
    <row r="1684" spans="1:189" ht="15" customHeight="1" x14ac:dyDescent="0.3">
      <c r="A1684" s="85" t="s">
        <v>130</v>
      </c>
      <c r="B1684" s="85" t="s">
        <v>126</v>
      </c>
      <c r="C1684" s="85" t="s">
        <v>3491</v>
      </c>
      <c r="D1684" s="85" t="s">
        <v>3492</v>
      </c>
      <c r="E1684" s="15" t="str">
        <f t="shared" si="338"/>
        <v>Pranay MALINENI</v>
      </c>
      <c r="F1684" s="85" t="s">
        <v>135</v>
      </c>
      <c r="G1684" s="15">
        <v>999923903</v>
      </c>
      <c r="H1684" s="15">
        <f t="shared" si="339"/>
        <v>68</v>
      </c>
      <c r="I1684" s="15"/>
      <c r="J1684" s="15"/>
      <c r="K1684" s="16"/>
      <c r="L1684" s="15"/>
      <c r="M1684" s="15"/>
      <c r="N1684" s="15"/>
      <c r="O1684" s="15">
        <f t="shared" si="345"/>
        <v>0</v>
      </c>
      <c r="P1684" s="15">
        <v>0</v>
      </c>
      <c r="Q1684" s="15">
        <f t="shared" si="346"/>
        <v>0</v>
      </c>
      <c r="R1684" s="15">
        <v>0</v>
      </c>
      <c r="S1684" s="15">
        <v>0</v>
      </c>
      <c r="T1684" s="15">
        <f t="shared" si="347"/>
        <v>0</v>
      </c>
      <c r="U1684" s="15">
        <f t="shared" si="348"/>
        <v>0</v>
      </c>
      <c r="V1684" s="15"/>
      <c r="W1684" s="15"/>
      <c r="X1684" s="15"/>
      <c r="Y1684" s="15"/>
      <c r="Z1684" s="16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>
        <f t="shared" si="340"/>
        <v>0</v>
      </c>
      <c r="CT1684" s="15">
        <f t="shared" si="341"/>
        <v>68</v>
      </c>
      <c r="CU1684" s="15">
        <f t="shared" si="342"/>
        <v>1</v>
      </c>
      <c r="CV1684" s="15">
        <f t="shared" si="343"/>
        <v>0</v>
      </c>
      <c r="CW1684" s="15"/>
      <c r="CX1684" s="15"/>
      <c r="CY1684" s="15">
        <f t="shared" si="344"/>
        <v>0</v>
      </c>
      <c r="CZ1684" s="15">
        <f>GG1684</f>
        <v>0</v>
      </c>
      <c r="DA1684" s="16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20"/>
      <c r="DY1684" s="15"/>
      <c r="DZ1684" s="20"/>
      <c r="EA1684" s="15"/>
      <c r="EB1684" s="20"/>
      <c r="EC1684" s="15"/>
      <c r="ED1684" s="20"/>
      <c r="EE1684" s="15"/>
      <c r="EF1684" s="20"/>
      <c r="EG1684" s="15"/>
      <c r="EH1684" s="20"/>
      <c r="EI1684" s="15"/>
      <c r="EJ1684" s="20"/>
      <c r="EK1684" s="15"/>
      <c r="EL1684" s="20"/>
      <c r="EM1684" s="15"/>
      <c r="EN1684" s="20"/>
      <c r="EY1684" s="15"/>
      <c r="EZ1684" s="20"/>
      <c r="FC1684" s="15"/>
      <c r="FD1684" s="20"/>
      <c r="FE1684" s="15"/>
      <c r="FF1684" s="20"/>
      <c r="FG1684" s="15">
        <v>68</v>
      </c>
      <c r="FH1684" s="20">
        <v>4</v>
      </c>
      <c r="FI1684" s="15"/>
      <c r="FJ1684" s="20"/>
      <c r="FK1684" s="15"/>
      <c r="FL1684" s="20"/>
      <c r="FM1684" s="15"/>
      <c r="FN1684" s="20"/>
      <c r="FO1684" s="15"/>
      <c r="FP1684" s="20"/>
      <c r="FQ1684" s="15"/>
      <c r="FR1684" s="20"/>
      <c r="FS1684" s="15"/>
      <c r="FT1684" s="20"/>
      <c r="FU1684" s="15"/>
      <c r="FV1684" s="20"/>
      <c r="FW1684" s="15"/>
      <c r="FX1684" s="20"/>
      <c r="FY1684" s="15"/>
      <c r="FZ1684" s="20"/>
      <c r="GA1684" s="15"/>
      <c r="GB1684" s="20"/>
      <c r="GC1684" s="15"/>
      <c r="GD1684" s="20"/>
      <c r="GE1684" s="15"/>
      <c r="GF1684" s="20"/>
      <c r="GG1684" s="226"/>
    </row>
    <row r="1685" spans="1:189" ht="15" customHeight="1" x14ac:dyDescent="0.3">
      <c r="A1685" s="17" t="s">
        <v>133</v>
      </c>
      <c r="B1685" s="15" t="s">
        <v>138</v>
      </c>
      <c r="C1685" s="17" t="s">
        <v>389</v>
      </c>
      <c r="D1685" s="17" t="s">
        <v>607</v>
      </c>
      <c r="E1685" s="15" t="str">
        <f t="shared" si="338"/>
        <v>Oliver Jackson</v>
      </c>
      <c r="F1685" s="17" t="s">
        <v>135</v>
      </c>
      <c r="G1685" s="15">
        <v>999923904</v>
      </c>
      <c r="H1685" s="15">
        <f t="shared" si="339"/>
        <v>53</v>
      </c>
      <c r="I1685" s="15"/>
      <c r="J1685" s="17">
        <f>(O1685+P1685+R1685+S1685+T1685+U1685)/2</f>
        <v>53</v>
      </c>
      <c r="K1685" s="16"/>
      <c r="L1685" s="15"/>
      <c r="M1685" s="15"/>
      <c r="N1685" s="15"/>
      <c r="O1685" s="15">
        <f t="shared" si="345"/>
        <v>0</v>
      </c>
      <c r="P1685" s="15">
        <v>0</v>
      </c>
      <c r="Q1685" s="15">
        <f t="shared" si="346"/>
        <v>0</v>
      </c>
      <c r="R1685" s="15">
        <v>0</v>
      </c>
      <c r="S1685" s="15">
        <v>0</v>
      </c>
      <c r="T1685" s="15">
        <f t="shared" si="347"/>
        <v>0</v>
      </c>
      <c r="U1685" s="15">
        <f t="shared" si="348"/>
        <v>106</v>
      </c>
      <c r="V1685" s="15"/>
      <c r="W1685" s="15"/>
      <c r="X1685" s="15"/>
      <c r="Y1685" s="15"/>
      <c r="Z1685" s="16"/>
      <c r="AA1685" s="15"/>
      <c r="AB1685" s="24"/>
      <c r="AC1685" s="15"/>
      <c r="AD1685" s="15"/>
      <c r="AE1685" s="15"/>
      <c r="AF1685" s="15"/>
      <c r="AG1685" s="15"/>
      <c r="AH1685" s="24"/>
      <c r="AI1685" s="15"/>
      <c r="AJ1685" s="15"/>
      <c r="AK1685" s="15"/>
      <c r="AL1685" s="15"/>
      <c r="AM1685" s="15"/>
      <c r="AN1685" s="24"/>
      <c r="AO1685" s="15"/>
      <c r="AP1685" s="24"/>
      <c r="AQ1685" s="15"/>
      <c r="AR1685" s="24"/>
      <c r="AS1685" s="15"/>
      <c r="AT1685" s="24"/>
      <c r="AU1685" s="15"/>
      <c r="AV1685" s="24"/>
      <c r="AW1685" s="15"/>
      <c r="AX1685" s="24"/>
      <c r="AY1685" s="15"/>
      <c r="AZ1685" s="15"/>
      <c r="BA1685" s="15"/>
      <c r="BB1685" s="15"/>
      <c r="BC1685" s="15"/>
      <c r="BD1685" s="15"/>
      <c r="BE1685" s="15"/>
      <c r="BF1685" s="24"/>
      <c r="BG1685" s="15"/>
      <c r="BH1685" s="24"/>
      <c r="BI1685" s="15"/>
      <c r="BJ1685" s="24"/>
      <c r="BK1685" s="15"/>
      <c r="BL1685" s="24"/>
      <c r="BM1685" s="15"/>
      <c r="BN1685" s="24"/>
      <c r="BO1685" s="15"/>
      <c r="BP1685" s="24"/>
      <c r="BQ1685" s="15"/>
      <c r="BR1685" s="24"/>
      <c r="BS1685" s="15"/>
      <c r="BT1685" s="24"/>
      <c r="BU1685" s="15"/>
      <c r="BV1685" s="24"/>
      <c r="BW1685" s="15"/>
      <c r="BX1685" s="24"/>
      <c r="BY1685" s="15"/>
      <c r="BZ1685" s="24"/>
      <c r="CA1685" s="15"/>
      <c r="CB1685" s="24"/>
      <c r="CC1685" s="15"/>
      <c r="CD1685" s="24"/>
      <c r="CE1685" s="15"/>
      <c r="CF1685" s="24"/>
      <c r="CG1685" s="15"/>
      <c r="CH1685" s="25"/>
      <c r="CI1685" s="15"/>
      <c r="CJ1685" s="25"/>
      <c r="CK1685" s="15"/>
      <c r="CL1685" s="25"/>
      <c r="CM1685" s="15"/>
      <c r="CN1685" s="25"/>
      <c r="CO1685" s="15"/>
      <c r="CP1685" s="25"/>
      <c r="CQ1685" s="15"/>
      <c r="CR1685" s="25"/>
      <c r="CS1685" s="15">
        <f t="shared" si="340"/>
        <v>0</v>
      </c>
      <c r="CT1685" s="15">
        <f t="shared" si="341"/>
        <v>0</v>
      </c>
      <c r="CU1685" s="15">
        <f t="shared" si="342"/>
        <v>0</v>
      </c>
      <c r="CV1685" s="15">
        <f t="shared" si="343"/>
        <v>0</v>
      </c>
      <c r="CW1685" s="15"/>
      <c r="CX1685" s="15"/>
      <c r="CY1685" s="15">
        <f t="shared" si="344"/>
        <v>0</v>
      </c>
      <c r="CZ1685" s="15">
        <f>GG1685</f>
        <v>0</v>
      </c>
      <c r="DA1685" s="19"/>
      <c r="DB1685" s="17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7"/>
      <c r="DQ1685" s="15"/>
      <c r="DR1685" s="15"/>
      <c r="DS1685" s="15"/>
      <c r="DT1685" s="15"/>
      <c r="DU1685" s="15"/>
      <c r="DV1685" s="15"/>
      <c r="DW1685" s="15"/>
      <c r="DX1685" s="20"/>
      <c r="DY1685" s="15"/>
      <c r="DZ1685" s="20"/>
      <c r="EA1685" s="15">
        <v>79</v>
      </c>
      <c r="EB1685" s="20">
        <v>4</v>
      </c>
      <c r="EC1685" s="15"/>
      <c r="ED1685" s="20"/>
      <c r="EE1685" s="15"/>
      <c r="EF1685" s="20"/>
      <c r="EG1685" s="15">
        <v>106</v>
      </c>
      <c r="EH1685" s="20">
        <v>5</v>
      </c>
      <c r="EI1685" s="15"/>
      <c r="EJ1685" s="20"/>
      <c r="EK1685" s="15"/>
      <c r="EL1685" s="20"/>
      <c r="EM1685" s="15"/>
      <c r="EN1685" s="20"/>
      <c r="EY1685" s="15"/>
      <c r="EZ1685" s="20"/>
      <c r="FC1685" s="15"/>
      <c r="FD1685" s="20"/>
      <c r="FE1685" s="15"/>
      <c r="FF1685" s="20"/>
      <c r="FG1685" s="15"/>
      <c r="FH1685" s="20"/>
      <c r="FI1685" s="15"/>
      <c r="FJ1685" s="20"/>
      <c r="FK1685" s="15"/>
      <c r="FL1685" s="20"/>
      <c r="FM1685" s="15"/>
      <c r="FN1685" s="20"/>
      <c r="FO1685" s="15"/>
      <c r="FP1685" s="20"/>
      <c r="FQ1685" s="15"/>
      <c r="FR1685" s="20"/>
      <c r="FS1685" s="15"/>
      <c r="FT1685" s="20"/>
      <c r="FU1685" s="15"/>
      <c r="FV1685" s="20"/>
      <c r="FW1685" s="15"/>
      <c r="FX1685" s="20"/>
      <c r="FY1685" s="15"/>
      <c r="FZ1685" s="20"/>
      <c r="GA1685" s="15"/>
      <c r="GB1685" s="20"/>
      <c r="GC1685" s="15"/>
      <c r="GD1685" s="20"/>
      <c r="GE1685" s="15"/>
      <c r="GF1685" s="20"/>
      <c r="GG1685" s="226"/>
    </row>
    <row r="1686" spans="1:189" ht="15" customHeight="1" x14ac:dyDescent="0.3">
      <c r="A1686" s="15" t="s">
        <v>125</v>
      </c>
      <c r="B1686" s="15" t="s">
        <v>140</v>
      </c>
      <c r="C1686" s="15" t="s">
        <v>2134</v>
      </c>
      <c r="D1686" s="15" t="s">
        <v>2135</v>
      </c>
      <c r="E1686" s="15" t="str">
        <f t="shared" si="338"/>
        <v>Grae McCarthy</v>
      </c>
      <c r="F1686" s="15" t="s">
        <v>128</v>
      </c>
      <c r="G1686" s="15">
        <v>999923905</v>
      </c>
      <c r="H1686" s="15">
        <f t="shared" si="339"/>
        <v>52.5</v>
      </c>
      <c r="I1686" s="15"/>
      <c r="J1686" s="15"/>
      <c r="K1686" s="16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6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>
        <f t="shared" si="340"/>
        <v>0</v>
      </c>
      <c r="CT1686" s="15">
        <f t="shared" si="341"/>
        <v>0</v>
      </c>
      <c r="CU1686" s="15">
        <f t="shared" si="342"/>
        <v>0</v>
      </c>
      <c r="CV1686" s="15">
        <f t="shared" si="343"/>
        <v>52.5</v>
      </c>
      <c r="CW1686" s="15"/>
      <c r="CX1686" s="15"/>
      <c r="CY1686" s="15">
        <f t="shared" si="344"/>
        <v>0</v>
      </c>
      <c r="CZ1686" s="15">
        <f>GG1686</f>
        <v>0</v>
      </c>
      <c r="DA1686" s="16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20"/>
      <c r="DY1686" s="15"/>
      <c r="DZ1686" s="20"/>
      <c r="EA1686" s="15"/>
      <c r="EB1686" s="20"/>
      <c r="EC1686" s="15"/>
      <c r="ED1686" s="20"/>
      <c r="EE1686" s="15"/>
      <c r="EF1686" s="20"/>
      <c r="EG1686" s="15"/>
      <c r="EH1686" s="20"/>
      <c r="EI1686" s="15"/>
      <c r="EJ1686" s="20"/>
      <c r="EK1686" s="15"/>
      <c r="EL1686" s="20"/>
      <c r="EM1686" s="15"/>
      <c r="EN1686" s="20"/>
      <c r="EY1686" s="15"/>
      <c r="EZ1686" s="16"/>
      <c r="FC1686" s="15"/>
      <c r="FD1686" s="16"/>
      <c r="FE1686" s="15"/>
      <c r="FF1686" s="16"/>
      <c r="FG1686" s="15"/>
      <c r="FH1686" s="16"/>
      <c r="FI1686" s="15"/>
      <c r="FJ1686" s="16"/>
      <c r="FK1686" s="15"/>
      <c r="FL1686" s="16"/>
      <c r="FM1686" s="15"/>
      <c r="FN1686" s="16"/>
      <c r="FO1686" s="15"/>
      <c r="FP1686" s="20"/>
      <c r="FQ1686" s="15"/>
      <c r="FR1686" s="16"/>
      <c r="FS1686" s="15"/>
      <c r="FT1686" s="16"/>
      <c r="FU1686" s="15"/>
      <c r="FV1686" s="16"/>
      <c r="FW1686" s="15"/>
      <c r="FX1686" s="16"/>
      <c r="FY1686" s="15"/>
      <c r="FZ1686" s="16"/>
      <c r="GA1686" s="15"/>
      <c r="GB1686" s="16"/>
      <c r="GC1686" s="15"/>
      <c r="GD1686" s="20"/>
      <c r="GE1686" s="15">
        <v>52.5</v>
      </c>
      <c r="GF1686" s="20">
        <v>2</v>
      </c>
      <c r="GG1686" s="226"/>
    </row>
    <row r="1687" spans="1:189" ht="15" customHeight="1" x14ac:dyDescent="0.3">
      <c r="A1687" s="15" t="s">
        <v>133</v>
      </c>
      <c r="B1687" s="15" t="s">
        <v>138</v>
      </c>
      <c r="C1687" s="17" t="s">
        <v>275</v>
      </c>
      <c r="D1687" s="17" t="s">
        <v>1409</v>
      </c>
      <c r="E1687" s="15" t="str">
        <f t="shared" si="338"/>
        <v>Logan Miller</v>
      </c>
      <c r="F1687" s="17" t="s">
        <v>135</v>
      </c>
      <c r="G1687" s="15">
        <v>999923909</v>
      </c>
      <c r="H1687" s="15">
        <f t="shared" si="339"/>
        <v>68</v>
      </c>
      <c r="I1687" s="15"/>
      <c r="J1687" s="15"/>
      <c r="K1687" s="16"/>
      <c r="L1687" s="15"/>
      <c r="M1687" s="15"/>
      <c r="N1687" s="15"/>
      <c r="O1687" s="15">
        <f t="shared" ref="O1687:O1704" si="349">SUM(EE1687, EI1687, EK1687, EM1687)</f>
        <v>0</v>
      </c>
      <c r="P1687" s="15">
        <v>0</v>
      </c>
      <c r="Q1687" s="15">
        <f t="shared" ref="Q1687:Q1704" si="350">COUNT(DI1687:DV1687)</f>
        <v>0</v>
      </c>
      <c r="R1687" s="15">
        <v>0</v>
      </c>
      <c r="S1687" s="15">
        <v>0</v>
      </c>
      <c r="T1687" s="15">
        <f t="shared" ref="T1687:T1704" si="351">EC1687</f>
        <v>68</v>
      </c>
      <c r="U1687" s="15">
        <f t="shared" ref="U1687:U1704" si="352">SUM(EG1687)</f>
        <v>0</v>
      </c>
      <c r="V1687" s="15"/>
      <c r="W1687" s="15"/>
      <c r="X1687" s="15"/>
      <c r="Y1687" s="15"/>
      <c r="Z1687" s="16"/>
      <c r="AA1687" s="15"/>
      <c r="AB1687" s="24"/>
      <c r="AC1687" s="15"/>
      <c r="AD1687" s="15"/>
      <c r="AE1687" s="15"/>
      <c r="AF1687" s="15"/>
      <c r="AG1687" s="15"/>
      <c r="AH1687" s="24"/>
      <c r="AI1687" s="15"/>
      <c r="AJ1687" s="15"/>
      <c r="AK1687" s="15"/>
      <c r="AL1687" s="15"/>
      <c r="AM1687" s="15"/>
      <c r="AN1687" s="24"/>
      <c r="AO1687" s="15"/>
      <c r="AP1687" s="24"/>
      <c r="AQ1687" s="15"/>
      <c r="AR1687" s="24"/>
      <c r="AS1687" s="15"/>
      <c r="AT1687" s="24"/>
      <c r="AU1687" s="15"/>
      <c r="AV1687" s="24"/>
      <c r="AW1687" s="15"/>
      <c r="AX1687" s="24"/>
      <c r="AY1687" s="15"/>
      <c r="AZ1687" s="15"/>
      <c r="BA1687" s="15"/>
      <c r="BB1687" s="15"/>
      <c r="BC1687" s="15"/>
      <c r="BD1687" s="15"/>
      <c r="BE1687" s="15"/>
      <c r="BF1687" s="24"/>
      <c r="BG1687" s="15"/>
      <c r="BH1687" s="24"/>
      <c r="BI1687" s="15"/>
      <c r="BJ1687" s="24"/>
      <c r="BK1687" s="15"/>
      <c r="BL1687" s="24"/>
      <c r="BM1687" s="15"/>
      <c r="BN1687" s="24"/>
      <c r="BO1687" s="15"/>
      <c r="BP1687" s="24"/>
      <c r="BQ1687" s="15"/>
      <c r="BR1687" s="24"/>
      <c r="BS1687" s="15"/>
      <c r="BT1687" s="24"/>
      <c r="BU1687" s="15"/>
      <c r="BV1687" s="24"/>
      <c r="BW1687" s="15"/>
      <c r="BX1687" s="24"/>
      <c r="BY1687" s="15"/>
      <c r="BZ1687" s="24"/>
      <c r="CA1687" s="15"/>
      <c r="CB1687" s="24"/>
      <c r="CC1687" s="15"/>
      <c r="CD1687" s="24"/>
      <c r="CE1687" s="15"/>
      <c r="CF1687" s="24"/>
      <c r="CG1687" s="15"/>
      <c r="CH1687" s="25"/>
      <c r="CI1687" s="15"/>
      <c r="CJ1687" s="25"/>
      <c r="CK1687" s="15"/>
      <c r="CL1687" s="25"/>
      <c r="CM1687" s="15"/>
      <c r="CN1687" s="25"/>
      <c r="CO1687" s="15"/>
      <c r="CP1687" s="25"/>
      <c r="CQ1687" s="15"/>
      <c r="CR1687" s="25"/>
      <c r="CS1687" s="15">
        <f t="shared" si="340"/>
        <v>0</v>
      </c>
      <c r="CT1687" s="15">
        <f t="shared" si="341"/>
        <v>0</v>
      </c>
      <c r="CU1687" s="15">
        <f t="shared" si="342"/>
        <v>0</v>
      </c>
      <c r="CV1687" s="15">
        <f t="shared" si="343"/>
        <v>0</v>
      </c>
      <c r="CW1687" s="15"/>
      <c r="CX1687" s="15"/>
      <c r="CY1687" s="15">
        <f t="shared" si="344"/>
        <v>0</v>
      </c>
      <c r="CZ1687" s="15">
        <f>GG1687</f>
        <v>0</v>
      </c>
      <c r="DA1687" s="19"/>
      <c r="DB1687" s="17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7"/>
      <c r="DQ1687" s="15"/>
      <c r="DR1687" s="15"/>
      <c r="DS1687" s="15"/>
      <c r="DT1687" s="15"/>
      <c r="DU1687" s="15"/>
      <c r="DV1687" s="15"/>
      <c r="DW1687" s="15"/>
      <c r="DX1687" s="20"/>
      <c r="DY1687" s="15"/>
      <c r="DZ1687" s="20"/>
      <c r="EA1687" s="15">
        <v>39.5</v>
      </c>
      <c r="EB1687" s="20">
        <v>3</v>
      </c>
      <c r="EC1687" s="15">
        <v>68</v>
      </c>
      <c r="ED1687" s="20">
        <v>8</v>
      </c>
      <c r="EE1687" s="15"/>
      <c r="EF1687" s="20"/>
      <c r="EG1687" s="15"/>
      <c r="EH1687" s="20"/>
      <c r="EI1687" s="15"/>
      <c r="EJ1687" s="20"/>
      <c r="EK1687" s="15"/>
      <c r="EL1687" s="20"/>
      <c r="EM1687" s="15"/>
      <c r="EN1687" s="20"/>
      <c r="EY1687" s="15"/>
      <c r="EZ1687" s="20"/>
      <c r="FC1687" s="15"/>
      <c r="FD1687" s="20"/>
      <c r="FE1687" s="15"/>
      <c r="FF1687" s="20"/>
      <c r="FG1687" s="15"/>
      <c r="FH1687" s="20"/>
      <c r="FI1687" s="15"/>
      <c r="FJ1687" s="20"/>
      <c r="FK1687" s="15"/>
      <c r="FL1687" s="20"/>
      <c r="FM1687" s="15"/>
      <c r="FN1687" s="20"/>
      <c r="FO1687" s="15"/>
      <c r="FP1687" s="20"/>
      <c r="FQ1687" s="15"/>
      <c r="FR1687" s="20"/>
      <c r="FS1687" s="15"/>
      <c r="FT1687" s="20"/>
      <c r="FU1687" s="15"/>
      <c r="FV1687" s="20"/>
      <c r="FW1687" s="15"/>
      <c r="FX1687" s="20"/>
      <c r="FY1687" s="15"/>
      <c r="FZ1687" s="20"/>
      <c r="GA1687" s="15"/>
      <c r="GB1687" s="20"/>
      <c r="GC1687" s="15"/>
      <c r="GD1687" s="20"/>
      <c r="GE1687" s="15"/>
      <c r="GF1687" s="20"/>
      <c r="GG1687" s="226"/>
    </row>
    <row r="1688" spans="1:189" ht="15" customHeight="1" x14ac:dyDescent="0.3">
      <c r="A1688" s="15" t="s">
        <v>130</v>
      </c>
      <c r="B1688" s="15" t="s">
        <v>126</v>
      </c>
      <c r="C1688" s="15" t="s">
        <v>935</v>
      </c>
      <c r="D1688" s="15" t="s">
        <v>3732</v>
      </c>
      <c r="E1688" s="15" t="str">
        <f t="shared" si="338"/>
        <v>Asher McLain</v>
      </c>
      <c r="F1688" s="15" t="s">
        <v>135</v>
      </c>
      <c r="G1688" s="15">
        <v>999923920</v>
      </c>
      <c r="H1688" s="15">
        <f t="shared" si="339"/>
        <v>45</v>
      </c>
      <c r="I1688" s="15"/>
      <c r="J1688" s="15"/>
      <c r="K1688" s="16"/>
      <c r="L1688" s="15"/>
      <c r="M1688" s="15"/>
      <c r="N1688" s="15"/>
      <c r="O1688" s="15">
        <f t="shared" si="349"/>
        <v>0</v>
      </c>
      <c r="P1688" s="15">
        <v>0</v>
      </c>
      <c r="Q1688" s="15">
        <f t="shared" si="350"/>
        <v>0</v>
      </c>
      <c r="R1688" s="15">
        <v>0</v>
      </c>
      <c r="S1688" s="15">
        <v>0</v>
      </c>
      <c r="T1688" s="15">
        <f t="shared" si="351"/>
        <v>0</v>
      </c>
      <c r="U1688" s="15">
        <f t="shared" si="352"/>
        <v>0</v>
      </c>
      <c r="V1688" s="15"/>
      <c r="W1688" s="15"/>
      <c r="X1688" s="15"/>
      <c r="Y1688" s="15"/>
      <c r="Z1688" s="16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>
        <f t="shared" si="340"/>
        <v>0</v>
      </c>
      <c r="CT1688" s="15">
        <f t="shared" si="341"/>
        <v>45</v>
      </c>
      <c r="CU1688" s="15">
        <f t="shared" si="342"/>
        <v>1</v>
      </c>
      <c r="CV1688" s="15">
        <f t="shared" si="343"/>
        <v>0</v>
      </c>
      <c r="CW1688" s="15"/>
      <c r="CX1688" s="15"/>
      <c r="CY1688" s="15">
        <f t="shared" si="344"/>
        <v>0</v>
      </c>
      <c r="CZ1688" s="15">
        <f>GG1688</f>
        <v>0</v>
      </c>
      <c r="DA1688" s="16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20"/>
      <c r="DY1688" s="15"/>
      <c r="DZ1688" s="20"/>
      <c r="EA1688" s="15"/>
      <c r="EB1688" s="20"/>
      <c r="EC1688" s="15"/>
      <c r="ED1688" s="20"/>
      <c r="EE1688" s="15"/>
      <c r="EF1688" s="20"/>
      <c r="EG1688" s="15"/>
      <c r="EH1688" s="20"/>
      <c r="EI1688" s="15"/>
      <c r="EJ1688" s="20"/>
      <c r="EK1688" s="15"/>
      <c r="EL1688" s="20"/>
      <c r="EM1688" s="15"/>
      <c r="EN1688" s="20"/>
      <c r="EY1688" s="15"/>
      <c r="EZ1688" s="20"/>
      <c r="FC1688" s="15"/>
      <c r="FD1688" s="20"/>
      <c r="FE1688" s="15"/>
      <c r="FF1688" s="20"/>
      <c r="FG1688" s="15"/>
      <c r="FH1688" s="20"/>
      <c r="FI1688" s="15"/>
      <c r="FJ1688" s="20"/>
      <c r="FK1688" s="15"/>
      <c r="FL1688" s="20"/>
      <c r="FM1688" s="15"/>
      <c r="FN1688" s="20"/>
      <c r="FO1688" s="15"/>
      <c r="FP1688" s="20"/>
      <c r="FQ1688" s="15"/>
      <c r="FR1688" s="20"/>
      <c r="FS1688" s="15"/>
      <c r="FT1688" s="20"/>
      <c r="FU1688" s="15"/>
      <c r="FV1688" s="20"/>
      <c r="FW1688" s="15">
        <v>45</v>
      </c>
      <c r="FX1688" s="20">
        <v>2</v>
      </c>
      <c r="FY1688" s="15"/>
      <c r="FZ1688" s="20"/>
      <c r="GA1688" s="15"/>
      <c r="GB1688" s="20"/>
      <c r="GC1688" s="15"/>
      <c r="GD1688" s="20"/>
      <c r="GE1688" s="15"/>
      <c r="GF1688" s="20"/>
      <c r="GG1688" s="226"/>
    </row>
    <row r="1689" spans="1:189" ht="15" customHeight="1" x14ac:dyDescent="0.3">
      <c r="A1689" s="15" t="s">
        <v>133</v>
      </c>
      <c r="B1689" s="15" t="s">
        <v>134</v>
      </c>
      <c r="C1689" s="15" t="s">
        <v>1392</v>
      </c>
      <c r="D1689" s="15" t="s">
        <v>1393</v>
      </c>
      <c r="E1689" s="15" t="str">
        <f t="shared" si="338"/>
        <v>Gerard Meggs</v>
      </c>
      <c r="F1689" s="15" t="s">
        <v>135</v>
      </c>
      <c r="G1689" s="15">
        <v>999923941</v>
      </c>
      <c r="H1689" s="15">
        <f t="shared" si="339"/>
        <v>196</v>
      </c>
      <c r="I1689" s="15"/>
      <c r="J1689" s="15"/>
      <c r="K1689" s="16"/>
      <c r="L1689" s="15"/>
      <c r="M1689" s="15"/>
      <c r="N1689" s="15"/>
      <c r="O1689" s="15">
        <f t="shared" si="349"/>
        <v>0</v>
      </c>
      <c r="P1689" s="15">
        <v>0</v>
      </c>
      <c r="Q1689" s="15">
        <f t="shared" si="350"/>
        <v>0</v>
      </c>
      <c r="R1689" s="15">
        <v>0</v>
      </c>
      <c r="S1689" s="15">
        <v>0</v>
      </c>
      <c r="T1689" s="15">
        <f t="shared" si="351"/>
        <v>0</v>
      </c>
      <c r="U1689" s="15">
        <f t="shared" si="352"/>
        <v>0</v>
      </c>
      <c r="V1689" s="15"/>
      <c r="W1689" s="15"/>
      <c r="X1689" s="15"/>
      <c r="Y1689" s="15"/>
      <c r="Z1689" s="16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>
        <f t="shared" si="340"/>
        <v>0</v>
      </c>
      <c r="CT1689" s="15">
        <f t="shared" si="341"/>
        <v>196</v>
      </c>
      <c r="CU1689" s="15">
        <f t="shared" si="342"/>
        <v>3</v>
      </c>
      <c r="CV1689" s="15">
        <f t="shared" si="343"/>
        <v>0</v>
      </c>
      <c r="CW1689" s="15"/>
      <c r="CX1689" s="15"/>
      <c r="CY1689" s="15">
        <f t="shared" si="344"/>
        <v>0</v>
      </c>
      <c r="CZ1689" s="15">
        <f>GG1689</f>
        <v>0</v>
      </c>
      <c r="DA1689" s="16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20"/>
      <c r="DY1689" s="15"/>
      <c r="DZ1689" s="20"/>
      <c r="EA1689" s="15"/>
      <c r="EB1689" s="20"/>
      <c r="EC1689" s="15"/>
      <c r="ED1689" s="20"/>
      <c r="EE1689" s="15"/>
      <c r="EF1689" s="20"/>
      <c r="EG1689" s="15"/>
      <c r="EH1689" s="20"/>
      <c r="EI1689" s="15"/>
      <c r="EJ1689" s="20"/>
      <c r="EK1689" s="15"/>
      <c r="EL1689" s="20"/>
      <c r="EM1689" s="15"/>
      <c r="EN1689" s="20"/>
      <c r="EY1689" s="15">
        <v>68</v>
      </c>
      <c r="EZ1689" s="20">
        <v>3</v>
      </c>
      <c r="FC1689" s="15"/>
      <c r="FD1689" s="20"/>
      <c r="FE1689" s="15"/>
      <c r="FF1689" s="20"/>
      <c r="FG1689" s="15">
        <v>68</v>
      </c>
      <c r="FH1689" s="20">
        <v>3</v>
      </c>
      <c r="FI1689" s="15"/>
      <c r="FJ1689" s="20"/>
      <c r="FK1689" s="15"/>
      <c r="FL1689" s="20"/>
      <c r="FM1689" s="15"/>
      <c r="FN1689" s="20"/>
      <c r="FO1689" s="15"/>
      <c r="FP1689" s="20"/>
      <c r="FQ1689" s="15"/>
      <c r="FR1689" s="20"/>
      <c r="FS1689" s="15"/>
      <c r="FT1689" s="20"/>
      <c r="FU1689" s="15">
        <v>60</v>
      </c>
      <c r="FV1689" s="20">
        <v>1</v>
      </c>
      <c r="FW1689" s="15"/>
      <c r="FX1689" s="20"/>
      <c r="FY1689" s="15"/>
      <c r="FZ1689" s="20"/>
      <c r="GA1689" s="15"/>
      <c r="GB1689" s="20"/>
      <c r="GC1689" s="15"/>
      <c r="GD1689" s="20"/>
      <c r="GE1689" s="15"/>
      <c r="GF1689" s="20"/>
      <c r="GG1689" s="226"/>
    </row>
    <row r="1690" spans="1:189" ht="15" customHeight="1" x14ac:dyDescent="0.3">
      <c r="A1690" s="15" t="s">
        <v>130</v>
      </c>
      <c r="B1690" s="15" t="s">
        <v>126</v>
      </c>
      <c r="C1690" s="17" t="s">
        <v>2279</v>
      </c>
      <c r="D1690" s="17" t="s">
        <v>702</v>
      </c>
      <c r="E1690" s="15" t="str">
        <f t="shared" si="338"/>
        <v>Gia Bao  Dong</v>
      </c>
      <c r="F1690" s="17" t="s">
        <v>135</v>
      </c>
      <c r="G1690" s="15">
        <v>999923942</v>
      </c>
      <c r="H1690" s="15">
        <f t="shared" si="339"/>
        <v>25</v>
      </c>
      <c r="I1690" s="15"/>
      <c r="J1690" s="17">
        <f>(O1690+P1690+R1690+S1690+T1690+U1690)/2</f>
        <v>25</v>
      </c>
      <c r="K1690" s="16"/>
      <c r="L1690" s="15"/>
      <c r="M1690" s="15"/>
      <c r="N1690" s="15"/>
      <c r="O1690" s="15">
        <f t="shared" si="349"/>
        <v>50</v>
      </c>
      <c r="P1690" s="15">
        <v>0</v>
      </c>
      <c r="Q1690" s="15">
        <f t="shared" si="350"/>
        <v>0</v>
      </c>
      <c r="R1690" s="15">
        <v>0</v>
      </c>
      <c r="S1690" s="15">
        <v>0</v>
      </c>
      <c r="T1690" s="15">
        <f t="shared" si="351"/>
        <v>0</v>
      </c>
      <c r="U1690" s="15">
        <f t="shared" si="352"/>
        <v>0</v>
      </c>
      <c r="V1690" s="15"/>
      <c r="W1690" s="15"/>
      <c r="X1690" s="15"/>
      <c r="Y1690" s="15"/>
      <c r="Z1690" s="16"/>
      <c r="AA1690" s="15"/>
      <c r="AB1690" s="24"/>
      <c r="AC1690" s="15"/>
      <c r="AD1690" s="15"/>
      <c r="AE1690" s="15"/>
      <c r="AF1690" s="15"/>
      <c r="AG1690" s="15"/>
      <c r="AH1690" s="24"/>
      <c r="AI1690" s="15"/>
      <c r="AJ1690" s="15"/>
      <c r="AK1690" s="15"/>
      <c r="AL1690" s="15"/>
      <c r="AM1690" s="15"/>
      <c r="AN1690" s="24"/>
      <c r="AO1690" s="15"/>
      <c r="AP1690" s="24"/>
      <c r="AQ1690" s="15"/>
      <c r="AR1690" s="24"/>
      <c r="AS1690" s="15"/>
      <c r="AT1690" s="24"/>
      <c r="AU1690" s="15"/>
      <c r="AV1690" s="24"/>
      <c r="AW1690" s="15"/>
      <c r="AX1690" s="24"/>
      <c r="AY1690" s="15"/>
      <c r="AZ1690" s="15"/>
      <c r="BA1690" s="15"/>
      <c r="BB1690" s="15"/>
      <c r="BC1690" s="15"/>
      <c r="BD1690" s="15"/>
      <c r="BE1690" s="15"/>
      <c r="BF1690" s="24"/>
      <c r="BG1690" s="15"/>
      <c r="BH1690" s="24"/>
      <c r="BI1690" s="15"/>
      <c r="BJ1690" s="24"/>
      <c r="BK1690" s="15"/>
      <c r="BL1690" s="24"/>
      <c r="BM1690" s="15"/>
      <c r="BN1690" s="24"/>
      <c r="BO1690" s="15"/>
      <c r="BP1690" s="24"/>
      <c r="BQ1690" s="15"/>
      <c r="BR1690" s="24"/>
      <c r="BS1690" s="15"/>
      <c r="BT1690" s="24"/>
      <c r="BU1690" s="15"/>
      <c r="BV1690" s="24"/>
      <c r="BW1690" s="15"/>
      <c r="BX1690" s="24"/>
      <c r="BY1690" s="15"/>
      <c r="BZ1690" s="24"/>
      <c r="CA1690" s="15"/>
      <c r="CB1690" s="24"/>
      <c r="CC1690" s="15"/>
      <c r="CD1690" s="24"/>
      <c r="CE1690" s="15"/>
      <c r="CF1690" s="24"/>
      <c r="CG1690" s="15"/>
      <c r="CH1690" s="25"/>
      <c r="CI1690" s="15"/>
      <c r="CJ1690" s="25"/>
      <c r="CK1690" s="15"/>
      <c r="CL1690" s="25"/>
      <c r="CM1690" s="15"/>
      <c r="CN1690" s="25"/>
      <c r="CO1690" s="15"/>
      <c r="CP1690" s="25"/>
      <c r="CQ1690" s="15"/>
      <c r="CR1690" s="25"/>
      <c r="CS1690" s="15">
        <f t="shared" si="340"/>
        <v>0</v>
      </c>
      <c r="CT1690" s="15">
        <f t="shared" si="341"/>
        <v>0</v>
      </c>
      <c r="CU1690" s="15">
        <f t="shared" si="342"/>
        <v>0</v>
      </c>
      <c r="CV1690" s="15">
        <f t="shared" si="343"/>
        <v>0</v>
      </c>
      <c r="CW1690" s="15"/>
      <c r="CX1690" s="15"/>
      <c r="CY1690" s="15">
        <f t="shared" si="344"/>
        <v>0</v>
      </c>
      <c r="CZ1690" s="15">
        <f>GG1690</f>
        <v>0</v>
      </c>
      <c r="DA1690" s="19"/>
      <c r="DB1690" s="17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7"/>
      <c r="DQ1690" s="15"/>
      <c r="DR1690" s="15"/>
      <c r="DS1690" s="15"/>
      <c r="DT1690" s="15"/>
      <c r="DU1690" s="15"/>
      <c r="DV1690" s="15"/>
      <c r="DW1690" s="15"/>
      <c r="DX1690" s="20"/>
      <c r="DY1690" s="15"/>
      <c r="DZ1690" s="20"/>
      <c r="EA1690" s="15"/>
      <c r="EB1690" s="20"/>
      <c r="EC1690" s="15"/>
      <c r="ED1690" s="20"/>
      <c r="EE1690" s="15"/>
      <c r="EF1690" s="20"/>
      <c r="EG1690" s="15"/>
      <c r="EH1690" s="20"/>
      <c r="EI1690" s="15">
        <v>50</v>
      </c>
      <c r="EJ1690" s="20">
        <v>1</v>
      </c>
      <c r="EK1690" s="15"/>
      <c r="EL1690" s="20"/>
      <c r="EM1690" s="15"/>
      <c r="EN1690" s="20"/>
      <c r="EY1690" s="15"/>
      <c r="EZ1690" s="20"/>
      <c r="FC1690" s="15"/>
      <c r="FD1690" s="20"/>
      <c r="FE1690" s="15"/>
      <c r="FF1690" s="20"/>
      <c r="FG1690" s="15"/>
      <c r="FH1690" s="20"/>
      <c r="FI1690" s="15"/>
      <c r="FJ1690" s="20"/>
      <c r="FK1690" s="15"/>
      <c r="FL1690" s="20"/>
      <c r="FM1690" s="15"/>
      <c r="FN1690" s="20"/>
      <c r="FO1690" s="15"/>
      <c r="FP1690" s="20"/>
      <c r="FQ1690" s="15"/>
      <c r="FR1690" s="20"/>
      <c r="FS1690" s="15"/>
      <c r="FT1690" s="20"/>
      <c r="FU1690" s="15"/>
      <c r="FV1690" s="20"/>
      <c r="FW1690" s="15"/>
      <c r="FX1690" s="20"/>
      <c r="FY1690" s="15"/>
      <c r="FZ1690" s="20"/>
      <c r="GA1690" s="15"/>
      <c r="GB1690" s="20"/>
      <c r="GC1690" s="15"/>
      <c r="GD1690" s="20"/>
      <c r="GE1690" s="15"/>
      <c r="GF1690" s="20"/>
      <c r="GG1690" s="226"/>
    </row>
    <row r="1691" spans="1:189" ht="15" customHeight="1" x14ac:dyDescent="0.3">
      <c r="A1691" s="17" t="s">
        <v>125</v>
      </c>
      <c r="B1691" s="15" t="s">
        <v>142</v>
      </c>
      <c r="C1691" s="15" t="s">
        <v>258</v>
      </c>
      <c r="D1691" s="15" t="s">
        <v>532</v>
      </c>
      <c r="E1691" s="15" t="str">
        <f t="shared" si="338"/>
        <v>Aaron Cho</v>
      </c>
      <c r="F1691" s="15" t="s">
        <v>135</v>
      </c>
      <c r="G1691" s="15">
        <v>999923949</v>
      </c>
      <c r="H1691" s="15">
        <f t="shared" si="339"/>
        <v>26</v>
      </c>
      <c r="I1691" s="15"/>
      <c r="J1691" s="17">
        <f>(O1691+P1691+R1691+S1691+T1691+U1691)/2</f>
        <v>26</v>
      </c>
      <c r="K1691" s="16"/>
      <c r="L1691" s="15"/>
      <c r="M1691" s="15"/>
      <c r="N1691" s="15"/>
      <c r="O1691" s="15">
        <f t="shared" si="349"/>
        <v>52</v>
      </c>
      <c r="P1691" s="15">
        <v>0</v>
      </c>
      <c r="Q1691" s="15">
        <f t="shared" si="350"/>
        <v>0</v>
      </c>
      <c r="R1691" s="15">
        <v>0</v>
      </c>
      <c r="S1691" s="15">
        <v>0</v>
      </c>
      <c r="T1691" s="15">
        <f t="shared" si="351"/>
        <v>0</v>
      </c>
      <c r="U1691" s="15">
        <f t="shared" si="352"/>
        <v>0</v>
      </c>
      <c r="V1691" s="15"/>
      <c r="W1691" s="15"/>
      <c r="X1691" s="15"/>
      <c r="Y1691" s="15"/>
      <c r="Z1691" s="16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>
        <f t="shared" si="340"/>
        <v>0</v>
      </c>
      <c r="CT1691" s="15">
        <f t="shared" si="341"/>
        <v>0</v>
      </c>
      <c r="CU1691" s="15">
        <f t="shared" si="342"/>
        <v>0</v>
      </c>
      <c r="CV1691" s="15">
        <f t="shared" si="343"/>
        <v>0</v>
      </c>
      <c r="CW1691" s="15"/>
      <c r="CX1691" s="15"/>
      <c r="CY1691" s="15">
        <f t="shared" si="344"/>
        <v>0</v>
      </c>
      <c r="CZ1691" s="15">
        <f>GG1691</f>
        <v>0</v>
      </c>
      <c r="DA1691" s="16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20"/>
      <c r="DY1691" s="15"/>
      <c r="DZ1691" s="20"/>
      <c r="EA1691" s="15"/>
      <c r="EB1691" s="20"/>
      <c r="EC1691" s="15"/>
      <c r="ED1691" s="20"/>
      <c r="EE1691" s="15"/>
      <c r="EF1691" s="20"/>
      <c r="EG1691" s="15"/>
      <c r="EH1691" s="20"/>
      <c r="EI1691" s="15">
        <v>52</v>
      </c>
      <c r="EJ1691" s="20">
        <v>5</v>
      </c>
      <c r="EK1691" s="15"/>
      <c r="EL1691" s="20"/>
      <c r="EM1691" s="15"/>
      <c r="EN1691" s="20"/>
      <c r="EY1691" s="15"/>
      <c r="EZ1691" s="20"/>
      <c r="FC1691" s="15"/>
      <c r="FD1691" s="20"/>
      <c r="FE1691" s="15"/>
      <c r="FF1691" s="20"/>
      <c r="FG1691" s="15"/>
      <c r="FH1691" s="20"/>
      <c r="FI1691" s="15"/>
      <c r="FJ1691" s="20"/>
      <c r="FK1691" s="15"/>
      <c r="FL1691" s="20"/>
      <c r="FM1691" s="15"/>
      <c r="FN1691" s="20"/>
      <c r="FO1691" s="15"/>
      <c r="FP1691" s="20"/>
      <c r="FQ1691" s="15"/>
      <c r="FR1691" s="20"/>
      <c r="FS1691" s="15"/>
      <c r="FT1691" s="20"/>
      <c r="FU1691" s="15"/>
      <c r="FV1691" s="20"/>
      <c r="FW1691" s="15"/>
      <c r="FX1691" s="20"/>
      <c r="FY1691" s="15"/>
      <c r="FZ1691" s="20"/>
      <c r="GA1691" s="15"/>
      <c r="GB1691" s="20"/>
      <c r="GC1691" s="15"/>
      <c r="GD1691" s="20"/>
      <c r="GE1691" s="15"/>
      <c r="GF1691" s="20"/>
      <c r="GG1691" s="226"/>
    </row>
    <row r="1692" spans="1:189" ht="15" customHeight="1" x14ac:dyDescent="0.3">
      <c r="A1692" s="15" t="s">
        <v>130</v>
      </c>
      <c r="B1692" s="15" t="s">
        <v>142</v>
      </c>
      <c r="C1692" s="15" t="s">
        <v>422</v>
      </c>
      <c r="D1692" s="15" t="s">
        <v>1953</v>
      </c>
      <c r="E1692" s="15" t="str">
        <f t="shared" si="338"/>
        <v>Mackenzie Wilson</v>
      </c>
      <c r="F1692" s="17" t="s">
        <v>128</v>
      </c>
      <c r="G1692" s="15">
        <v>999923950</v>
      </c>
      <c r="H1692" s="15">
        <f t="shared" si="339"/>
        <v>75</v>
      </c>
      <c r="I1692" s="15"/>
      <c r="J1692" s="17">
        <f>(O1692+P1692+R1692+S1692+T1692+U1692)/2</f>
        <v>75</v>
      </c>
      <c r="K1692" s="16"/>
      <c r="L1692" s="15"/>
      <c r="M1692" s="15"/>
      <c r="N1692" s="15"/>
      <c r="O1692" s="15">
        <f t="shared" si="349"/>
        <v>0</v>
      </c>
      <c r="P1692" s="15">
        <v>0</v>
      </c>
      <c r="Q1692" s="15">
        <f t="shared" si="350"/>
        <v>0</v>
      </c>
      <c r="R1692" s="15">
        <v>0</v>
      </c>
      <c r="S1692" s="15">
        <v>0</v>
      </c>
      <c r="T1692" s="15">
        <f t="shared" si="351"/>
        <v>0</v>
      </c>
      <c r="U1692" s="15">
        <f t="shared" si="352"/>
        <v>150</v>
      </c>
      <c r="V1692" s="15"/>
      <c r="W1692" s="15"/>
      <c r="X1692" s="15"/>
      <c r="Y1692" s="15"/>
      <c r="Z1692" s="16"/>
      <c r="AA1692" s="15"/>
      <c r="AB1692" s="24"/>
      <c r="AC1692" s="15"/>
      <c r="AD1692" s="15"/>
      <c r="AE1692" s="15"/>
      <c r="AF1692" s="15"/>
      <c r="AG1692" s="15"/>
      <c r="AH1692" s="24"/>
      <c r="AI1692" s="15"/>
      <c r="AJ1692" s="15"/>
      <c r="AK1692" s="15"/>
      <c r="AL1692" s="15"/>
      <c r="AM1692" s="15"/>
      <c r="AN1692" s="24"/>
      <c r="AO1692" s="15"/>
      <c r="AP1692" s="24"/>
      <c r="AQ1692" s="15"/>
      <c r="AR1692" s="24"/>
      <c r="AS1692" s="15"/>
      <c r="AT1692" s="24"/>
      <c r="AU1692" s="15"/>
      <c r="AV1692" s="24"/>
      <c r="AW1692" s="15"/>
      <c r="AX1692" s="24"/>
      <c r="AY1692" s="15"/>
      <c r="AZ1692" s="15"/>
      <c r="BA1692" s="15"/>
      <c r="BB1692" s="15"/>
      <c r="BC1692" s="15"/>
      <c r="BD1692" s="15"/>
      <c r="BE1692" s="15"/>
      <c r="BF1692" s="24"/>
      <c r="BG1692" s="15"/>
      <c r="BH1692" s="24"/>
      <c r="BI1692" s="15"/>
      <c r="BJ1692" s="24"/>
      <c r="BK1692" s="15"/>
      <c r="BL1692" s="24"/>
      <c r="BM1692" s="15"/>
      <c r="BN1692" s="24"/>
      <c r="BO1692" s="15"/>
      <c r="BP1692" s="24"/>
      <c r="BQ1692" s="15"/>
      <c r="BR1692" s="24"/>
      <c r="BS1692" s="15"/>
      <c r="BT1692" s="24"/>
      <c r="BU1692" s="15"/>
      <c r="BV1692" s="24"/>
      <c r="BW1692" s="15"/>
      <c r="BX1692" s="24"/>
      <c r="BY1692" s="15"/>
      <c r="BZ1692" s="24"/>
      <c r="CA1692" s="15"/>
      <c r="CB1692" s="24"/>
      <c r="CC1692" s="15"/>
      <c r="CD1692" s="24"/>
      <c r="CE1692" s="15"/>
      <c r="CF1692" s="24"/>
      <c r="CG1692" s="15"/>
      <c r="CH1692" s="25"/>
      <c r="CI1692" s="15"/>
      <c r="CJ1692" s="25"/>
      <c r="CK1692" s="15"/>
      <c r="CL1692" s="25"/>
      <c r="CM1692" s="15"/>
      <c r="CN1692" s="25"/>
      <c r="CO1692" s="15"/>
      <c r="CP1692" s="25"/>
      <c r="CQ1692" s="15"/>
      <c r="CR1692" s="25"/>
      <c r="CS1692" s="15">
        <f t="shared" si="340"/>
        <v>0</v>
      </c>
      <c r="CT1692" s="15">
        <f t="shared" si="341"/>
        <v>0</v>
      </c>
      <c r="CU1692" s="15">
        <f t="shared" si="342"/>
        <v>0</v>
      </c>
      <c r="CV1692" s="15">
        <f t="shared" si="343"/>
        <v>0</v>
      </c>
      <c r="CW1692" s="15"/>
      <c r="CX1692" s="15"/>
      <c r="CY1692" s="15">
        <f t="shared" si="344"/>
        <v>0</v>
      </c>
      <c r="CZ1692" s="15">
        <f>GG1692</f>
        <v>0</v>
      </c>
      <c r="DA1692" s="19"/>
      <c r="DB1692" s="17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7"/>
      <c r="DQ1692" s="15"/>
      <c r="DR1692" s="15"/>
      <c r="DS1692" s="15"/>
      <c r="DT1692" s="15"/>
      <c r="DU1692" s="15"/>
      <c r="DV1692" s="15"/>
      <c r="DW1692" s="15"/>
      <c r="DX1692" s="20"/>
      <c r="DY1692" s="15"/>
      <c r="DZ1692" s="20"/>
      <c r="EA1692" s="15">
        <v>79</v>
      </c>
      <c r="EB1692" s="20">
        <v>3</v>
      </c>
      <c r="EC1692" s="15"/>
      <c r="ED1692" s="20"/>
      <c r="EE1692" s="15"/>
      <c r="EF1692" s="20"/>
      <c r="EG1692" s="15">
        <v>150</v>
      </c>
      <c r="EH1692" s="20">
        <v>2</v>
      </c>
      <c r="EI1692" s="15"/>
      <c r="EJ1692" s="20"/>
      <c r="EK1692" s="15"/>
      <c r="EL1692" s="20"/>
      <c r="EM1692" s="15"/>
      <c r="EN1692" s="20"/>
      <c r="EY1692" s="15"/>
      <c r="EZ1692" s="20"/>
      <c r="FC1692" s="15"/>
      <c r="FD1692" s="20"/>
      <c r="FE1692" s="15"/>
      <c r="FF1692" s="20"/>
      <c r="FG1692" s="15"/>
      <c r="FH1692" s="20"/>
      <c r="FI1692" s="15"/>
      <c r="FJ1692" s="20"/>
      <c r="FK1692" s="15"/>
      <c r="FL1692" s="20"/>
      <c r="FM1692" s="15"/>
      <c r="FN1692" s="20"/>
      <c r="FO1692" s="15"/>
      <c r="FP1692" s="20"/>
      <c r="FQ1692" s="15"/>
      <c r="FR1692" s="20"/>
      <c r="FS1692" s="15"/>
      <c r="FT1692" s="20"/>
      <c r="FU1692" s="15"/>
      <c r="FV1692" s="20"/>
      <c r="FW1692" s="15"/>
      <c r="FX1692" s="20"/>
      <c r="FY1692" s="15"/>
      <c r="FZ1692" s="20"/>
      <c r="GA1692" s="15"/>
      <c r="GB1692" s="20"/>
      <c r="GC1692" s="15"/>
      <c r="GD1692" s="20"/>
      <c r="GE1692" s="15"/>
      <c r="GF1692" s="20"/>
      <c r="GG1692" s="226"/>
    </row>
    <row r="1693" spans="1:189" ht="15" customHeight="1" x14ac:dyDescent="0.3">
      <c r="A1693" s="15" t="s">
        <v>130</v>
      </c>
      <c r="B1693" s="15" t="s">
        <v>140</v>
      </c>
      <c r="C1693" s="15" t="s">
        <v>1499</v>
      </c>
      <c r="D1693" s="15" t="s">
        <v>2095</v>
      </c>
      <c r="E1693" s="15" t="str">
        <f t="shared" si="338"/>
        <v>Teagan Daugherty</v>
      </c>
      <c r="F1693" s="17" t="s">
        <v>128</v>
      </c>
      <c r="G1693" s="15">
        <v>999923951</v>
      </c>
      <c r="H1693" s="15">
        <f t="shared" si="339"/>
        <v>90</v>
      </c>
      <c r="I1693" s="15"/>
      <c r="J1693" s="15"/>
      <c r="K1693" s="16"/>
      <c r="L1693" s="15"/>
      <c r="M1693" s="15"/>
      <c r="N1693" s="15"/>
      <c r="O1693" s="15">
        <f t="shared" si="349"/>
        <v>0</v>
      </c>
      <c r="P1693" s="15">
        <v>0</v>
      </c>
      <c r="Q1693" s="15">
        <f t="shared" si="350"/>
        <v>0</v>
      </c>
      <c r="R1693" s="15">
        <v>0</v>
      </c>
      <c r="S1693" s="15">
        <v>0</v>
      </c>
      <c r="T1693" s="15">
        <f t="shared" si="351"/>
        <v>0</v>
      </c>
      <c r="U1693" s="15">
        <f t="shared" si="352"/>
        <v>0</v>
      </c>
      <c r="V1693" s="15"/>
      <c r="W1693" s="15"/>
      <c r="X1693" s="15"/>
      <c r="Y1693" s="15"/>
      <c r="Z1693" s="16"/>
      <c r="AA1693" s="15"/>
      <c r="AB1693" s="24"/>
      <c r="AC1693" s="15"/>
      <c r="AD1693" s="15"/>
      <c r="AE1693" s="15"/>
      <c r="AF1693" s="15"/>
      <c r="AG1693" s="15"/>
      <c r="AH1693" s="24"/>
      <c r="AI1693" s="15"/>
      <c r="AJ1693" s="15"/>
      <c r="AK1693" s="15"/>
      <c r="AL1693" s="15"/>
      <c r="AM1693" s="15"/>
      <c r="AN1693" s="24"/>
      <c r="AO1693" s="15"/>
      <c r="AP1693" s="24"/>
      <c r="AQ1693" s="15"/>
      <c r="AR1693" s="24"/>
      <c r="AS1693" s="15"/>
      <c r="AT1693" s="24"/>
      <c r="AU1693" s="15"/>
      <c r="AV1693" s="24"/>
      <c r="AW1693" s="15"/>
      <c r="AX1693" s="24"/>
      <c r="AY1693" s="15"/>
      <c r="AZ1693" s="15"/>
      <c r="BA1693" s="15"/>
      <c r="BB1693" s="15"/>
      <c r="BC1693" s="15"/>
      <c r="BD1693" s="15"/>
      <c r="BE1693" s="15"/>
      <c r="BF1693" s="24"/>
      <c r="BG1693" s="15"/>
      <c r="BH1693" s="24"/>
      <c r="BI1693" s="15"/>
      <c r="BJ1693" s="24"/>
      <c r="BK1693" s="15"/>
      <c r="BL1693" s="24"/>
      <c r="BM1693" s="15"/>
      <c r="BN1693" s="24"/>
      <c r="BO1693" s="15"/>
      <c r="BP1693" s="24"/>
      <c r="BQ1693" s="15"/>
      <c r="BR1693" s="24"/>
      <c r="BS1693" s="15"/>
      <c r="BT1693" s="24"/>
      <c r="BU1693" s="15"/>
      <c r="BV1693" s="24"/>
      <c r="BW1693" s="15"/>
      <c r="BX1693" s="24"/>
      <c r="BY1693" s="15"/>
      <c r="BZ1693" s="24"/>
      <c r="CA1693" s="15"/>
      <c r="CB1693" s="24"/>
      <c r="CC1693" s="15"/>
      <c r="CD1693" s="24"/>
      <c r="CE1693" s="15"/>
      <c r="CF1693" s="24"/>
      <c r="CG1693" s="15"/>
      <c r="CH1693" s="25"/>
      <c r="CI1693" s="15"/>
      <c r="CJ1693" s="25"/>
      <c r="CK1693" s="15"/>
      <c r="CL1693" s="25"/>
      <c r="CM1693" s="15"/>
      <c r="CN1693" s="25"/>
      <c r="CO1693" s="15"/>
      <c r="CP1693" s="25"/>
      <c r="CQ1693" s="15"/>
      <c r="CR1693" s="25"/>
      <c r="CS1693" s="15">
        <f t="shared" si="340"/>
        <v>0</v>
      </c>
      <c r="CT1693" s="15">
        <f t="shared" si="341"/>
        <v>90</v>
      </c>
      <c r="CU1693" s="15">
        <f t="shared" si="342"/>
        <v>1</v>
      </c>
      <c r="CV1693" s="15">
        <f t="shared" si="343"/>
        <v>0</v>
      </c>
      <c r="CW1693" s="15"/>
      <c r="CX1693" s="15"/>
      <c r="CY1693" s="15">
        <f t="shared" si="344"/>
        <v>0</v>
      </c>
      <c r="CZ1693" s="15">
        <f>GG1693</f>
        <v>0</v>
      </c>
      <c r="DA1693" s="19"/>
      <c r="DB1693" s="17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7"/>
      <c r="DQ1693" s="15"/>
      <c r="DR1693" s="15"/>
      <c r="DS1693" s="15"/>
      <c r="DT1693" s="15"/>
      <c r="DU1693" s="15"/>
      <c r="DV1693" s="15"/>
      <c r="DW1693" s="15">
        <v>28.4</v>
      </c>
      <c r="DX1693" s="20">
        <v>5</v>
      </c>
      <c r="DY1693" s="15"/>
      <c r="DZ1693" s="20"/>
      <c r="EA1693" s="15"/>
      <c r="EB1693" s="20"/>
      <c r="EC1693" s="15"/>
      <c r="ED1693" s="20"/>
      <c r="EE1693" s="15"/>
      <c r="EF1693" s="20"/>
      <c r="EG1693" s="15"/>
      <c r="EH1693" s="20"/>
      <c r="EI1693" s="15"/>
      <c r="EJ1693" s="20"/>
      <c r="EK1693" s="15"/>
      <c r="EL1693" s="20"/>
      <c r="EM1693" s="15"/>
      <c r="EN1693" s="20"/>
      <c r="EY1693" s="15"/>
      <c r="EZ1693" s="20"/>
      <c r="FC1693" s="15"/>
      <c r="FD1693" s="20"/>
      <c r="FE1693" s="15"/>
      <c r="FF1693" s="20"/>
      <c r="FG1693" s="15">
        <v>90</v>
      </c>
      <c r="FH1693" s="20">
        <v>2</v>
      </c>
      <c r="FI1693" s="15"/>
      <c r="FJ1693" s="20"/>
      <c r="FK1693" s="15"/>
      <c r="FL1693" s="20"/>
      <c r="FM1693" s="15"/>
      <c r="FN1693" s="20"/>
      <c r="FO1693" s="15"/>
      <c r="FP1693" s="20"/>
      <c r="FQ1693" s="15"/>
      <c r="FR1693" s="20"/>
      <c r="FS1693" s="15"/>
      <c r="FT1693" s="20"/>
      <c r="FU1693" s="15"/>
      <c r="FV1693" s="20"/>
      <c r="FW1693" s="15"/>
      <c r="FX1693" s="20"/>
      <c r="FY1693" s="15"/>
      <c r="FZ1693" s="20"/>
      <c r="GA1693" s="15"/>
      <c r="GB1693" s="20"/>
      <c r="GC1693" s="15"/>
      <c r="GD1693" s="20"/>
      <c r="GE1693" s="15"/>
      <c r="GF1693" s="20"/>
      <c r="GG1693" s="226"/>
    </row>
    <row r="1694" spans="1:189" ht="15" customHeight="1" x14ac:dyDescent="0.3">
      <c r="A1694" s="15" t="s">
        <v>146</v>
      </c>
      <c r="B1694" s="17" t="s">
        <v>138</v>
      </c>
      <c r="C1694" s="17" t="s">
        <v>185</v>
      </c>
      <c r="D1694" s="17" t="s">
        <v>184</v>
      </c>
      <c r="E1694" s="15" t="str">
        <f t="shared" si="338"/>
        <v>Kristen Ahn</v>
      </c>
      <c r="F1694" s="17" t="s">
        <v>128</v>
      </c>
      <c r="G1694" s="17">
        <v>999923964</v>
      </c>
      <c r="H1694" s="15">
        <f t="shared" si="339"/>
        <v>36</v>
      </c>
      <c r="I1694" s="15"/>
      <c r="J1694" s="17">
        <f>(O1694+P1694+R1694+S1694+T1694+U1694)/2</f>
        <v>36</v>
      </c>
      <c r="K1694" s="16"/>
      <c r="L1694" s="15"/>
      <c r="M1694" s="15"/>
      <c r="N1694" s="15"/>
      <c r="O1694" s="15">
        <f t="shared" si="349"/>
        <v>0</v>
      </c>
      <c r="P1694" s="15">
        <v>0</v>
      </c>
      <c r="Q1694" s="15">
        <f t="shared" si="350"/>
        <v>1</v>
      </c>
      <c r="R1694" s="15">
        <v>0</v>
      </c>
      <c r="S1694" s="15">
        <v>0</v>
      </c>
      <c r="T1694" s="15">
        <f t="shared" si="351"/>
        <v>72</v>
      </c>
      <c r="U1694" s="15">
        <f t="shared" si="352"/>
        <v>0</v>
      </c>
      <c r="V1694" s="15"/>
      <c r="W1694" s="15"/>
      <c r="X1694" s="15"/>
      <c r="Y1694" s="15"/>
      <c r="Z1694" s="16"/>
      <c r="AA1694" s="15"/>
      <c r="AB1694" s="24"/>
      <c r="AC1694" s="15"/>
      <c r="AD1694" s="15"/>
      <c r="AE1694" s="15"/>
      <c r="AF1694" s="15"/>
      <c r="AG1694" s="15"/>
      <c r="AH1694" s="24"/>
      <c r="AI1694" s="15"/>
      <c r="AJ1694" s="15"/>
      <c r="AK1694" s="15"/>
      <c r="AL1694" s="15"/>
      <c r="AM1694" s="15"/>
      <c r="AN1694" s="24"/>
      <c r="AO1694" s="15"/>
      <c r="AP1694" s="24"/>
      <c r="AQ1694" s="15"/>
      <c r="AR1694" s="24"/>
      <c r="AS1694" s="15"/>
      <c r="AT1694" s="24"/>
      <c r="AU1694" s="15"/>
      <c r="AV1694" s="24"/>
      <c r="AW1694" s="15"/>
      <c r="AX1694" s="24"/>
      <c r="AY1694" s="15"/>
      <c r="AZ1694" s="15"/>
      <c r="BA1694" s="15"/>
      <c r="BB1694" s="15"/>
      <c r="BC1694" s="15"/>
      <c r="BD1694" s="15"/>
      <c r="BE1694" s="15"/>
      <c r="BF1694" s="24"/>
      <c r="BG1694" s="15"/>
      <c r="BH1694" s="24"/>
      <c r="BI1694" s="15"/>
      <c r="BJ1694" s="24"/>
      <c r="BK1694" s="15"/>
      <c r="BL1694" s="24"/>
      <c r="BM1694" s="15"/>
      <c r="BN1694" s="24"/>
      <c r="BO1694" s="15"/>
      <c r="BP1694" s="24"/>
      <c r="BQ1694" s="15"/>
      <c r="BR1694" s="24"/>
      <c r="BS1694" s="15"/>
      <c r="BT1694" s="24"/>
      <c r="BU1694" s="15"/>
      <c r="BV1694" s="24"/>
      <c r="BW1694" s="15"/>
      <c r="BX1694" s="24"/>
      <c r="BY1694" s="15"/>
      <c r="BZ1694" s="24"/>
      <c r="CA1694" s="15"/>
      <c r="CB1694" s="24"/>
      <c r="CC1694" s="15"/>
      <c r="CD1694" s="24"/>
      <c r="CE1694" s="15"/>
      <c r="CF1694" s="24"/>
      <c r="CG1694" s="15"/>
      <c r="CH1694" s="25"/>
      <c r="CI1694" s="15"/>
      <c r="CJ1694" s="25"/>
      <c r="CK1694" s="15"/>
      <c r="CL1694" s="25"/>
      <c r="CM1694" s="15"/>
      <c r="CN1694" s="25"/>
      <c r="CO1694" s="15"/>
      <c r="CP1694" s="25"/>
      <c r="CQ1694" s="15"/>
      <c r="CR1694" s="25"/>
      <c r="CS1694" s="15">
        <f t="shared" si="340"/>
        <v>0</v>
      </c>
      <c r="CT1694" s="15">
        <f t="shared" si="341"/>
        <v>0</v>
      </c>
      <c r="CU1694" s="15">
        <f t="shared" si="342"/>
        <v>0</v>
      </c>
      <c r="CV1694" s="15">
        <f t="shared" si="343"/>
        <v>0</v>
      </c>
      <c r="CW1694" s="15"/>
      <c r="CX1694" s="15"/>
      <c r="CY1694" s="15">
        <f t="shared" si="344"/>
        <v>0</v>
      </c>
      <c r="CZ1694" s="15">
        <f>GG1694</f>
        <v>0</v>
      </c>
      <c r="DA1694" s="19"/>
      <c r="DB1694" s="17"/>
      <c r="DC1694" s="17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7"/>
      <c r="DQ1694" s="17"/>
      <c r="DR1694" s="17"/>
      <c r="DS1694" s="17"/>
      <c r="DT1694" s="17"/>
      <c r="DU1694" s="17">
        <v>30</v>
      </c>
      <c r="DV1694" s="17"/>
      <c r="DW1694" s="15"/>
      <c r="DX1694" s="20"/>
      <c r="DY1694" s="15"/>
      <c r="DZ1694" s="20"/>
      <c r="EA1694" s="15"/>
      <c r="EB1694" s="20"/>
      <c r="EC1694" s="15">
        <v>72</v>
      </c>
      <c r="ED1694" s="20">
        <v>7</v>
      </c>
      <c r="EE1694" s="15"/>
      <c r="EF1694" s="20"/>
      <c r="EG1694" s="15"/>
      <c r="EH1694" s="20"/>
      <c r="EI1694" s="15"/>
      <c r="EJ1694" s="20"/>
      <c r="EK1694" s="15"/>
      <c r="EL1694" s="20"/>
      <c r="EM1694" s="15"/>
      <c r="EN1694" s="20"/>
      <c r="EQ1694" s="17"/>
      <c r="EY1694" s="15"/>
      <c r="EZ1694" s="20"/>
      <c r="FC1694" s="15"/>
      <c r="FD1694" s="20"/>
      <c r="FE1694" s="15"/>
      <c r="FF1694" s="20"/>
      <c r="FG1694" s="15"/>
      <c r="FH1694" s="20"/>
      <c r="FI1694" s="15"/>
      <c r="FJ1694" s="20"/>
      <c r="FK1694" s="15"/>
      <c r="FL1694" s="20"/>
      <c r="FM1694" s="15"/>
      <c r="FN1694" s="20"/>
      <c r="FO1694" s="15"/>
      <c r="FP1694" s="20"/>
      <c r="FQ1694" s="15"/>
      <c r="FR1694" s="20"/>
      <c r="FS1694" s="15"/>
      <c r="FT1694" s="20"/>
      <c r="FU1694" s="15"/>
      <c r="FV1694" s="20"/>
      <c r="FW1694" s="15"/>
      <c r="FX1694" s="20"/>
      <c r="FY1694" s="15"/>
      <c r="FZ1694" s="20"/>
      <c r="GA1694" s="15"/>
      <c r="GB1694" s="20"/>
      <c r="GC1694" s="15"/>
      <c r="GD1694" s="20"/>
      <c r="GE1694" s="15"/>
      <c r="GF1694" s="20"/>
      <c r="GG1694" s="226"/>
    </row>
    <row r="1695" spans="1:189" ht="15" customHeight="1" x14ac:dyDescent="0.3">
      <c r="A1695" s="17" t="s">
        <v>146</v>
      </c>
      <c r="B1695" s="17" t="s">
        <v>138</v>
      </c>
      <c r="C1695" s="17" t="s">
        <v>3806</v>
      </c>
      <c r="D1695" s="17" t="s">
        <v>3807</v>
      </c>
      <c r="E1695" s="15" t="str">
        <f t="shared" si="338"/>
        <v>Banaiah Galindo</v>
      </c>
      <c r="F1695" s="89" t="s">
        <v>135</v>
      </c>
      <c r="G1695" s="90">
        <v>999923978</v>
      </c>
      <c r="H1695" s="15">
        <f t="shared" si="339"/>
        <v>68</v>
      </c>
      <c r="I1695" s="15"/>
      <c r="J1695" s="15"/>
      <c r="K1695" s="16"/>
      <c r="L1695" s="15"/>
      <c r="M1695" s="15"/>
      <c r="N1695" s="15"/>
      <c r="O1695" s="15">
        <f t="shared" si="349"/>
        <v>0</v>
      </c>
      <c r="P1695" s="15">
        <v>0</v>
      </c>
      <c r="Q1695" s="15">
        <f t="shared" si="350"/>
        <v>0</v>
      </c>
      <c r="R1695" s="15">
        <v>0</v>
      </c>
      <c r="S1695" s="15">
        <v>0</v>
      </c>
      <c r="T1695" s="15">
        <f t="shared" si="351"/>
        <v>0</v>
      </c>
      <c r="U1695" s="15">
        <f t="shared" si="352"/>
        <v>0</v>
      </c>
      <c r="V1695" s="15"/>
      <c r="W1695" s="15"/>
      <c r="X1695" s="15"/>
      <c r="Y1695" s="15"/>
      <c r="Z1695" s="16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>
        <f t="shared" si="340"/>
        <v>0</v>
      </c>
      <c r="CT1695" s="15">
        <f t="shared" si="341"/>
        <v>68</v>
      </c>
      <c r="CU1695" s="15">
        <f t="shared" si="342"/>
        <v>1</v>
      </c>
      <c r="CV1695" s="15">
        <f t="shared" si="343"/>
        <v>0</v>
      </c>
      <c r="CW1695" s="15"/>
      <c r="CX1695" s="15"/>
      <c r="CY1695" s="15">
        <f t="shared" si="344"/>
        <v>0</v>
      </c>
      <c r="CZ1695" s="15">
        <f>GG1695</f>
        <v>0</v>
      </c>
      <c r="DA1695" s="16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20"/>
      <c r="DY1695" s="15"/>
      <c r="DZ1695" s="20"/>
      <c r="EA1695" s="15"/>
      <c r="EB1695" s="20"/>
      <c r="EC1695" s="15"/>
      <c r="ED1695" s="20"/>
      <c r="EE1695" s="15"/>
      <c r="EF1695" s="20"/>
      <c r="EG1695" s="15"/>
      <c r="EH1695" s="20"/>
      <c r="EI1695" s="15"/>
      <c r="EJ1695" s="20"/>
      <c r="EK1695" s="15"/>
      <c r="EL1695" s="20"/>
      <c r="EM1695" s="15"/>
      <c r="EN1695" s="20"/>
      <c r="EY1695" s="15"/>
      <c r="EZ1695" s="20"/>
      <c r="FC1695" s="15"/>
      <c r="FD1695" s="20"/>
      <c r="FE1695" s="15"/>
      <c r="FF1695" s="20"/>
      <c r="FG1695" s="15"/>
      <c r="FH1695" s="20"/>
      <c r="FI1695" s="15">
        <v>68</v>
      </c>
      <c r="FJ1695" s="20">
        <v>3</v>
      </c>
      <c r="FK1695" s="15"/>
      <c r="FL1695" s="20"/>
      <c r="FM1695" s="15"/>
      <c r="FN1695" s="20"/>
      <c r="FO1695" s="15"/>
      <c r="FP1695" s="20"/>
      <c r="FQ1695" s="15"/>
      <c r="FR1695" s="20"/>
      <c r="FS1695" s="15"/>
      <c r="FT1695" s="20"/>
      <c r="FU1695" s="15"/>
      <c r="FV1695" s="20"/>
      <c r="FW1695" s="15"/>
      <c r="FX1695" s="20"/>
      <c r="FY1695" s="15"/>
      <c r="FZ1695" s="20"/>
      <c r="GA1695" s="15"/>
      <c r="GB1695" s="20"/>
      <c r="GC1695" s="15"/>
      <c r="GD1695" s="20"/>
      <c r="GE1695" s="15"/>
      <c r="GF1695" s="20"/>
      <c r="GG1695" s="226"/>
    </row>
    <row r="1696" spans="1:189" ht="15" customHeight="1" x14ac:dyDescent="0.3">
      <c r="A1696" s="17" t="s">
        <v>146</v>
      </c>
      <c r="B1696" s="17" t="s">
        <v>140</v>
      </c>
      <c r="C1696" s="17" t="s">
        <v>481</v>
      </c>
      <c r="D1696" s="17" t="s">
        <v>1282</v>
      </c>
      <c r="E1696" s="15" t="str">
        <f t="shared" si="338"/>
        <v>Elijah Lindsey</v>
      </c>
      <c r="F1696" s="17" t="s">
        <v>135</v>
      </c>
      <c r="G1696" s="17">
        <v>999923984</v>
      </c>
      <c r="H1696" s="15">
        <f t="shared" si="339"/>
        <v>96</v>
      </c>
      <c r="I1696" s="15"/>
      <c r="J1696" s="15"/>
      <c r="K1696" s="16"/>
      <c r="L1696" s="15"/>
      <c r="M1696" s="15"/>
      <c r="N1696" s="15"/>
      <c r="O1696" s="15">
        <f t="shared" si="349"/>
        <v>0</v>
      </c>
      <c r="P1696" s="15">
        <v>0</v>
      </c>
      <c r="Q1696" s="15">
        <f t="shared" si="350"/>
        <v>1</v>
      </c>
      <c r="R1696" s="15">
        <v>0</v>
      </c>
      <c r="S1696" s="15">
        <v>0</v>
      </c>
      <c r="T1696" s="15">
        <f t="shared" si="351"/>
        <v>51</v>
      </c>
      <c r="U1696" s="15">
        <f t="shared" si="352"/>
        <v>0</v>
      </c>
      <c r="V1696" s="15"/>
      <c r="W1696" s="15"/>
      <c r="X1696" s="15"/>
      <c r="Y1696" s="15"/>
      <c r="Z1696" s="16"/>
      <c r="AA1696" s="15"/>
      <c r="AB1696" s="24"/>
      <c r="AC1696" s="15"/>
      <c r="AD1696" s="15"/>
      <c r="AE1696" s="15"/>
      <c r="AF1696" s="15"/>
      <c r="AG1696" s="15"/>
      <c r="AH1696" s="24"/>
      <c r="AI1696" s="15"/>
      <c r="AJ1696" s="15"/>
      <c r="AK1696" s="15"/>
      <c r="AL1696" s="15"/>
      <c r="AM1696" s="15"/>
      <c r="AN1696" s="24"/>
      <c r="AO1696" s="15"/>
      <c r="AP1696" s="24"/>
      <c r="AQ1696" s="15"/>
      <c r="AR1696" s="24"/>
      <c r="AS1696" s="15"/>
      <c r="AT1696" s="24"/>
      <c r="AU1696" s="15"/>
      <c r="AV1696" s="24"/>
      <c r="AW1696" s="15"/>
      <c r="AX1696" s="24"/>
      <c r="AY1696" s="15"/>
      <c r="AZ1696" s="15"/>
      <c r="BA1696" s="15"/>
      <c r="BB1696" s="15"/>
      <c r="BC1696" s="15"/>
      <c r="BD1696" s="15"/>
      <c r="BE1696" s="15"/>
      <c r="BF1696" s="24"/>
      <c r="BG1696" s="15"/>
      <c r="BH1696" s="24"/>
      <c r="BI1696" s="15"/>
      <c r="BJ1696" s="24"/>
      <c r="BK1696" s="15"/>
      <c r="BL1696" s="24"/>
      <c r="BM1696" s="15"/>
      <c r="BN1696" s="24"/>
      <c r="BO1696" s="15"/>
      <c r="BP1696" s="24"/>
      <c r="BQ1696" s="15"/>
      <c r="BR1696" s="24"/>
      <c r="BS1696" s="15"/>
      <c r="BT1696" s="24"/>
      <c r="BU1696" s="15"/>
      <c r="BV1696" s="24"/>
      <c r="BW1696" s="15"/>
      <c r="BX1696" s="24"/>
      <c r="BY1696" s="15"/>
      <c r="BZ1696" s="24"/>
      <c r="CA1696" s="15"/>
      <c r="CB1696" s="24"/>
      <c r="CC1696" s="15"/>
      <c r="CD1696" s="24"/>
      <c r="CE1696" s="15"/>
      <c r="CF1696" s="24"/>
      <c r="CG1696" s="15"/>
      <c r="CH1696" s="25"/>
      <c r="CI1696" s="15"/>
      <c r="CJ1696" s="25"/>
      <c r="CK1696" s="15"/>
      <c r="CL1696" s="25"/>
      <c r="CM1696" s="15"/>
      <c r="CN1696" s="25"/>
      <c r="CO1696" s="15"/>
      <c r="CP1696" s="25"/>
      <c r="CQ1696" s="15"/>
      <c r="CR1696" s="25"/>
      <c r="CS1696" s="15">
        <f t="shared" si="340"/>
        <v>0</v>
      </c>
      <c r="CT1696" s="15">
        <f t="shared" si="341"/>
        <v>45</v>
      </c>
      <c r="CU1696" s="15">
        <f t="shared" si="342"/>
        <v>1</v>
      </c>
      <c r="CV1696" s="15">
        <f t="shared" si="343"/>
        <v>0</v>
      </c>
      <c r="CW1696" s="15"/>
      <c r="CX1696" s="15"/>
      <c r="CY1696" s="15">
        <f t="shared" si="344"/>
        <v>0</v>
      </c>
      <c r="CZ1696" s="15">
        <f>GG1696</f>
        <v>0</v>
      </c>
      <c r="DA1696" s="19"/>
      <c r="DB1696" s="17"/>
      <c r="DC1696" s="17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7"/>
      <c r="DQ1696" s="17"/>
      <c r="DR1696" s="17"/>
      <c r="DS1696" s="17"/>
      <c r="DT1696" s="17"/>
      <c r="DU1696" s="17"/>
      <c r="DV1696" s="17">
        <v>30</v>
      </c>
      <c r="DW1696" s="15"/>
      <c r="DX1696" s="20"/>
      <c r="DY1696" s="15"/>
      <c r="DZ1696" s="20"/>
      <c r="EA1696" s="15"/>
      <c r="EB1696" s="20"/>
      <c r="EC1696" s="15">
        <v>51</v>
      </c>
      <c r="ED1696" s="20" t="s">
        <v>129</v>
      </c>
      <c r="EE1696" s="15"/>
      <c r="EF1696" s="20"/>
      <c r="EG1696" s="15"/>
      <c r="EH1696" s="20"/>
      <c r="EI1696" s="15"/>
      <c r="EJ1696" s="20"/>
      <c r="EK1696" s="15"/>
      <c r="EL1696" s="20"/>
      <c r="EM1696" s="15"/>
      <c r="EN1696" s="20"/>
      <c r="EQ1696" s="17"/>
      <c r="EY1696" s="15"/>
      <c r="EZ1696" s="20"/>
      <c r="FC1696" s="15"/>
      <c r="FD1696" s="20"/>
      <c r="FE1696" s="15"/>
      <c r="FF1696" s="20"/>
      <c r="FG1696" s="15"/>
      <c r="FH1696" s="20"/>
      <c r="FI1696" s="15"/>
      <c r="FJ1696" s="20"/>
      <c r="FK1696" s="15"/>
      <c r="FL1696" s="20"/>
      <c r="FM1696" s="15"/>
      <c r="FN1696" s="20"/>
      <c r="FO1696" s="15"/>
      <c r="FP1696" s="20"/>
      <c r="FQ1696" s="15"/>
      <c r="FR1696" s="20"/>
      <c r="FS1696" s="15"/>
      <c r="FT1696" s="20"/>
      <c r="FU1696" s="15">
        <v>45</v>
      </c>
      <c r="FV1696" s="20">
        <v>2</v>
      </c>
      <c r="FW1696" s="15"/>
      <c r="FX1696" s="20"/>
      <c r="FY1696" s="15"/>
      <c r="FZ1696" s="20"/>
      <c r="GA1696" s="15"/>
      <c r="GB1696" s="20"/>
      <c r="GC1696" s="15"/>
      <c r="GD1696" s="20"/>
      <c r="GE1696" s="15"/>
      <c r="GF1696" s="20"/>
      <c r="GG1696" s="226"/>
    </row>
    <row r="1697" spans="1:189" ht="15" customHeight="1" x14ac:dyDescent="0.3">
      <c r="A1697" s="83" t="s">
        <v>133</v>
      </c>
      <c r="B1697" s="83" t="s">
        <v>134</v>
      </c>
      <c r="C1697" s="83" t="s">
        <v>227</v>
      </c>
      <c r="D1697" s="83" t="s">
        <v>1363</v>
      </c>
      <c r="E1697" s="15" t="str">
        <f t="shared" si="338"/>
        <v>Daniel Martinez</v>
      </c>
      <c r="F1697" s="83" t="s">
        <v>135</v>
      </c>
      <c r="G1697" s="83">
        <v>999923997</v>
      </c>
      <c r="H1697" s="15">
        <f t="shared" si="339"/>
        <v>68</v>
      </c>
      <c r="I1697" s="15"/>
      <c r="J1697" s="15"/>
      <c r="K1697" s="16"/>
      <c r="L1697" s="15"/>
      <c r="M1697" s="15"/>
      <c r="N1697" s="15"/>
      <c r="O1697" s="15">
        <f t="shared" si="349"/>
        <v>0</v>
      </c>
      <c r="P1697" s="15">
        <v>0</v>
      </c>
      <c r="Q1697" s="15">
        <f t="shared" si="350"/>
        <v>0</v>
      </c>
      <c r="R1697" s="15">
        <v>0</v>
      </c>
      <c r="S1697" s="15">
        <v>0</v>
      </c>
      <c r="T1697" s="15">
        <f t="shared" si="351"/>
        <v>0</v>
      </c>
      <c r="U1697" s="15">
        <f t="shared" si="352"/>
        <v>0</v>
      </c>
      <c r="V1697" s="15"/>
      <c r="W1697" s="15"/>
      <c r="X1697" s="15"/>
      <c r="Y1697" s="15"/>
      <c r="Z1697" s="16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>
        <f t="shared" si="340"/>
        <v>0</v>
      </c>
      <c r="CT1697" s="15">
        <f t="shared" si="341"/>
        <v>68</v>
      </c>
      <c r="CU1697" s="15">
        <f t="shared" si="342"/>
        <v>1</v>
      </c>
      <c r="CV1697" s="15">
        <f t="shared" si="343"/>
        <v>0</v>
      </c>
      <c r="CW1697" s="15"/>
      <c r="CX1697" s="15"/>
      <c r="CY1697" s="15">
        <f t="shared" si="344"/>
        <v>0</v>
      </c>
      <c r="CZ1697" s="15">
        <f>GG1697</f>
        <v>0</v>
      </c>
      <c r="DA1697" s="16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20"/>
      <c r="DY1697" s="15"/>
      <c r="DZ1697" s="20"/>
      <c r="EA1697" s="15"/>
      <c r="EB1697" s="20"/>
      <c r="EC1697" s="15"/>
      <c r="ED1697" s="20"/>
      <c r="EE1697" s="15"/>
      <c r="EF1697" s="20"/>
      <c r="EG1697" s="15"/>
      <c r="EH1697" s="20"/>
      <c r="EI1697" s="15"/>
      <c r="EJ1697" s="20"/>
      <c r="EK1697" s="15"/>
      <c r="EL1697" s="20"/>
      <c r="EM1697" s="15"/>
      <c r="EN1697" s="20"/>
      <c r="EY1697" s="15"/>
      <c r="EZ1697" s="20"/>
      <c r="FC1697" s="15"/>
      <c r="FD1697" s="20"/>
      <c r="FE1697" s="15"/>
      <c r="FF1697" s="20"/>
      <c r="FG1697" s="15"/>
      <c r="FH1697" s="20"/>
      <c r="FI1697" s="15"/>
      <c r="FJ1697" s="20"/>
      <c r="FK1697" s="15"/>
      <c r="FL1697" s="20"/>
      <c r="FM1697" s="15"/>
      <c r="FN1697" s="20"/>
      <c r="FO1697" s="15"/>
      <c r="FP1697" s="20"/>
      <c r="FQ1697" s="15"/>
      <c r="FR1697" s="20"/>
      <c r="FS1697" s="15"/>
      <c r="FT1697" s="20"/>
      <c r="FU1697" s="15">
        <v>68</v>
      </c>
      <c r="FV1697" s="20">
        <v>4</v>
      </c>
      <c r="FW1697" s="15"/>
      <c r="FX1697" s="20"/>
      <c r="FY1697" s="15"/>
      <c r="FZ1697" s="20"/>
      <c r="GA1697" s="15"/>
      <c r="GB1697" s="20"/>
      <c r="GC1697" s="15"/>
      <c r="GD1697" s="20"/>
      <c r="GE1697" s="15"/>
      <c r="GF1697" s="20"/>
      <c r="GG1697" s="226"/>
    </row>
    <row r="1698" spans="1:189" ht="15" customHeight="1" x14ac:dyDescent="0.3">
      <c r="A1698" s="83" t="s">
        <v>130</v>
      </c>
      <c r="B1698" s="83" t="s">
        <v>134</v>
      </c>
      <c r="C1698" s="83" t="s">
        <v>656</v>
      </c>
      <c r="D1698" s="83" t="s">
        <v>1363</v>
      </c>
      <c r="E1698" s="15" t="str">
        <f t="shared" si="338"/>
        <v>Laura Martinez</v>
      </c>
      <c r="F1698" s="83" t="s">
        <v>128</v>
      </c>
      <c r="G1698" s="83">
        <v>999923998</v>
      </c>
      <c r="H1698" s="15">
        <f t="shared" si="339"/>
        <v>90</v>
      </c>
      <c r="I1698" s="15"/>
      <c r="J1698" s="15"/>
      <c r="K1698" s="16"/>
      <c r="L1698" s="15"/>
      <c r="M1698" s="15"/>
      <c r="N1698" s="15"/>
      <c r="O1698" s="15">
        <f t="shared" si="349"/>
        <v>0</v>
      </c>
      <c r="P1698" s="15">
        <v>0</v>
      </c>
      <c r="Q1698" s="15">
        <f t="shared" si="350"/>
        <v>0</v>
      </c>
      <c r="R1698" s="15">
        <v>0</v>
      </c>
      <c r="S1698" s="15">
        <v>0</v>
      </c>
      <c r="T1698" s="15">
        <f t="shared" si="351"/>
        <v>0</v>
      </c>
      <c r="U1698" s="15">
        <f t="shared" si="352"/>
        <v>0</v>
      </c>
      <c r="V1698" s="15"/>
      <c r="W1698" s="15"/>
      <c r="X1698" s="15"/>
      <c r="Y1698" s="15"/>
      <c r="Z1698" s="16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>
        <f t="shared" si="340"/>
        <v>0</v>
      </c>
      <c r="CT1698" s="15">
        <f t="shared" si="341"/>
        <v>90</v>
      </c>
      <c r="CU1698" s="15">
        <f t="shared" si="342"/>
        <v>1</v>
      </c>
      <c r="CV1698" s="15">
        <f t="shared" si="343"/>
        <v>0</v>
      </c>
      <c r="CW1698" s="15"/>
      <c r="CX1698" s="15"/>
      <c r="CY1698" s="15">
        <f t="shared" si="344"/>
        <v>0</v>
      </c>
      <c r="CZ1698" s="15">
        <f>GG1698</f>
        <v>0</v>
      </c>
      <c r="DA1698" s="16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20"/>
      <c r="DY1698" s="15"/>
      <c r="DZ1698" s="20"/>
      <c r="EA1698" s="15"/>
      <c r="EB1698" s="20"/>
      <c r="EC1698" s="15"/>
      <c r="ED1698" s="20"/>
      <c r="EE1698" s="15"/>
      <c r="EF1698" s="20"/>
      <c r="EG1698" s="15"/>
      <c r="EH1698" s="20"/>
      <c r="EI1698" s="15"/>
      <c r="EJ1698" s="20"/>
      <c r="EK1698" s="15"/>
      <c r="EL1698" s="20"/>
      <c r="EM1698" s="15"/>
      <c r="EN1698" s="20"/>
      <c r="EY1698" s="15"/>
      <c r="EZ1698" s="20"/>
      <c r="FC1698" s="15"/>
      <c r="FD1698" s="20"/>
      <c r="FE1698" s="15"/>
      <c r="FF1698" s="20"/>
      <c r="FG1698" s="15"/>
      <c r="FH1698" s="20"/>
      <c r="FI1698" s="15"/>
      <c r="FJ1698" s="20"/>
      <c r="FK1698" s="15"/>
      <c r="FL1698" s="20"/>
      <c r="FM1698" s="15"/>
      <c r="FN1698" s="20"/>
      <c r="FO1698" s="15"/>
      <c r="FP1698" s="20"/>
      <c r="FQ1698" s="15"/>
      <c r="FR1698" s="20"/>
      <c r="FS1698" s="15"/>
      <c r="FT1698" s="20"/>
      <c r="FU1698" s="15">
        <v>90</v>
      </c>
      <c r="FV1698" s="20">
        <v>2</v>
      </c>
      <c r="FW1698" s="15"/>
      <c r="FX1698" s="20"/>
      <c r="FY1698" s="15"/>
      <c r="FZ1698" s="20"/>
      <c r="GA1698" s="15"/>
      <c r="GB1698" s="20"/>
      <c r="GC1698" s="15"/>
      <c r="GD1698" s="20"/>
      <c r="GE1698" s="15"/>
      <c r="GF1698" s="20"/>
      <c r="GG1698" s="226"/>
    </row>
    <row r="1699" spans="1:189" ht="15" customHeight="1" x14ac:dyDescent="0.3">
      <c r="A1699" s="17" t="s">
        <v>133</v>
      </c>
      <c r="B1699" s="15" t="s">
        <v>140</v>
      </c>
      <c r="C1699" s="15" t="s">
        <v>2482</v>
      </c>
      <c r="D1699" s="15" t="s">
        <v>2483</v>
      </c>
      <c r="E1699" s="15" t="str">
        <f t="shared" si="338"/>
        <v>Ryan  Pream</v>
      </c>
      <c r="F1699" s="15" t="s">
        <v>128</v>
      </c>
      <c r="G1699" s="15">
        <v>999924000</v>
      </c>
      <c r="H1699" s="15">
        <f t="shared" si="339"/>
        <v>28</v>
      </c>
      <c r="I1699" s="15"/>
      <c r="J1699" s="17">
        <f>(O1699+P1699+R1699+S1699+T1699+U1699)/2</f>
        <v>28</v>
      </c>
      <c r="K1699" s="16"/>
      <c r="L1699" s="15"/>
      <c r="M1699" s="15"/>
      <c r="N1699" s="15"/>
      <c r="O1699" s="15">
        <f t="shared" si="349"/>
        <v>56</v>
      </c>
      <c r="P1699" s="15">
        <v>0</v>
      </c>
      <c r="Q1699" s="15">
        <f t="shared" si="350"/>
        <v>0</v>
      </c>
      <c r="R1699" s="15">
        <v>0</v>
      </c>
      <c r="S1699" s="15">
        <v>0</v>
      </c>
      <c r="T1699" s="15">
        <f t="shared" si="351"/>
        <v>0</v>
      </c>
      <c r="U1699" s="15">
        <f t="shared" si="352"/>
        <v>0</v>
      </c>
      <c r="V1699" s="15"/>
      <c r="W1699" s="15"/>
      <c r="X1699" s="15"/>
      <c r="Y1699" s="15"/>
      <c r="Z1699" s="16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>
        <f t="shared" si="340"/>
        <v>0</v>
      </c>
      <c r="CT1699" s="15">
        <f t="shared" si="341"/>
        <v>0</v>
      </c>
      <c r="CU1699" s="15">
        <f t="shared" si="342"/>
        <v>0</v>
      </c>
      <c r="CV1699" s="15">
        <f t="shared" si="343"/>
        <v>0</v>
      </c>
      <c r="CW1699" s="15"/>
      <c r="CX1699" s="15"/>
      <c r="CY1699" s="15">
        <f t="shared" si="344"/>
        <v>0</v>
      </c>
      <c r="CZ1699" s="15">
        <f>GG1699</f>
        <v>0</v>
      </c>
      <c r="DA1699" s="16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20"/>
      <c r="DY1699" s="15"/>
      <c r="DZ1699" s="20"/>
      <c r="EA1699" s="15"/>
      <c r="EB1699" s="20"/>
      <c r="EC1699" s="15"/>
      <c r="ED1699" s="20"/>
      <c r="EE1699" s="15"/>
      <c r="EF1699" s="20"/>
      <c r="EG1699" s="15"/>
      <c r="EH1699" s="20"/>
      <c r="EI1699" s="15"/>
      <c r="EJ1699" s="20"/>
      <c r="EK1699" s="15"/>
      <c r="EL1699" s="20"/>
      <c r="EM1699" s="15">
        <v>56</v>
      </c>
      <c r="EN1699" s="20">
        <v>3</v>
      </c>
      <c r="EY1699" s="15"/>
      <c r="EZ1699" s="20"/>
      <c r="FC1699" s="15"/>
      <c r="FD1699" s="20"/>
      <c r="FE1699" s="15"/>
      <c r="FF1699" s="20"/>
      <c r="FG1699" s="15"/>
      <c r="FH1699" s="20"/>
      <c r="FI1699" s="15"/>
      <c r="FJ1699" s="20"/>
      <c r="FK1699" s="15"/>
      <c r="FL1699" s="20"/>
      <c r="FM1699" s="15"/>
      <c r="FN1699" s="20"/>
      <c r="FO1699" s="15"/>
      <c r="FP1699" s="20"/>
      <c r="FQ1699" s="15"/>
      <c r="FR1699" s="20"/>
      <c r="FS1699" s="15"/>
      <c r="FT1699" s="20"/>
      <c r="FU1699" s="15"/>
      <c r="FV1699" s="20"/>
      <c r="FW1699" s="15"/>
      <c r="FX1699" s="20"/>
      <c r="FY1699" s="15"/>
      <c r="FZ1699" s="20"/>
      <c r="GA1699" s="15"/>
      <c r="GB1699" s="20"/>
      <c r="GC1699" s="15"/>
      <c r="GD1699" s="20"/>
      <c r="GE1699" s="15"/>
      <c r="GF1699" s="20"/>
      <c r="GG1699" s="226"/>
    </row>
    <row r="1700" spans="1:189" ht="15" customHeight="1" x14ac:dyDescent="0.3">
      <c r="A1700" s="15" t="s">
        <v>125</v>
      </c>
      <c r="B1700" s="15" t="s">
        <v>142</v>
      </c>
      <c r="C1700" s="17" t="s">
        <v>303</v>
      </c>
      <c r="D1700" s="17" t="s">
        <v>2137</v>
      </c>
      <c r="E1700" s="15" t="str">
        <f t="shared" si="338"/>
        <v>Jessica Church</v>
      </c>
      <c r="F1700" s="17" t="s">
        <v>128</v>
      </c>
      <c r="G1700" s="15">
        <v>999924003</v>
      </c>
      <c r="H1700" s="15">
        <f t="shared" si="339"/>
        <v>176</v>
      </c>
      <c r="I1700" s="15"/>
      <c r="J1700" s="15"/>
      <c r="K1700" s="16"/>
      <c r="L1700" s="15"/>
      <c r="M1700" s="15"/>
      <c r="N1700" s="15"/>
      <c r="O1700" s="15">
        <f t="shared" si="349"/>
        <v>0</v>
      </c>
      <c r="P1700" s="15">
        <v>0</v>
      </c>
      <c r="Q1700" s="15">
        <f t="shared" si="350"/>
        <v>0</v>
      </c>
      <c r="R1700" s="15">
        <v>0</v>
      </c>
      <c r="S1700" s="15">
        <v>0</v>
      </c>
      <c r="T1700" s="15">
        <f t="shared" si="351"/>
        <v>78</v>
      </c>
      <c r="U1700" s="15">
        <f t="shared" si="352"/>
        <v>0</v>
      </c>
      <c r="V1700" s="15"/>
      <c r="W1700" s="15"/>
      <c r="X1700" s="15"/>
      <c r="Y1700" s="15"/>
      <c r="Z1700" s="16"/>
      <c r="AA1700" s="15"/>
      <c r="AB1700" s="24"/>
      <c r="AC1700" s="15"/>
      <c r="AD1700" s="15"/>
      <c r="AE1700" s="15"/>
      <c r="AF1700" s="15"/>
      <c r="AG1700" s="15"/>
      <c r="AH1700" s="24"/>
      <c r="AI1700" s="15"/>
      <c r="AJ1700" s="15"/>
      <c r="AK1700" s="15"/>
      <c r="AL1700" s="15"/>
      <c r="AM1700" s="15"/>
      <c r="AN1700" s="24"/>
      <c r="AO1700" s="15"/>
      <c r="AP1700" s="24"/>
      <c r="AQ1700" s="15"/>
      <c r="AR1700" s="24"/>
      <c r="AS1700" s="15"/>
      <c r="AT1700" s="24"/>
      <c r="AU1700" s="15"/>
      <c r="AV1700" s="24"/>
      <c r="AW1700" s="15"/>
      <c r="AX1700" s="24"/>
      <c r="AY1700" s="15"/>
      <c r="AZ1700" s="15"/>
      <c r="BA1700" s="15"/>
      <c r="BB1700" s="15"/>
      <c r="BC1700" s="15"/>
      <c r="BD1700" s="15"/>
      <c r="BE1700" s="15"/>
      <c r="BF1700" s="24"/>
      <c r="BG1700" s="15"/>
      <c r="BH1700" s="24"/>
      <c r="BI1700" s="15"/>
      <c r="BJ1700" s="24"/>
      <c r="BK1700" s="15"/>
      <c r="BL1700" s="24"/>
      <c r="BM1700" s="15"/>
      <c r="BN1700" s="24"/>
      <c r="BO1700" s="15"/>
      <c r="BP1700" s="24"/>
      <c r="BQ1700" s="15"/>
      <c r="BR1700" s="24"/>
      <c r="BS1700" s="15"/>
      <c r="BT1700" s="24"/>
      <c r="BU1700" s="15"/>
      <c r="BV1700" s="24"/>
      <c r="BW1700" s="15"/>
      <c r="BX1700" s="24"/>
      <c r="BY1700" s="15"/>
      <c r="BZ1700" s="24"/>
      <c r="CA1700" s="15"/>
      <c r="CB1700" s="24"/>
      <c r="CC1700" s="15"/>
      <c r="CD1700" s="24"/>
      <c r="CE1700" s="15"/>
      <c r="CF1700" s="24"/>
      <c r="CG1700" s="15"/>
      <c r="CH1700" s="25"/>
      <c r="CI1700" s="15"/>
      <c r="CJ1700" s="25"/>
      <c r="CK1700" s="15"/>
      <c r="CL1700" s="25"/>
      <c r="CM1700" s="15"/>
      <c r="CN1700" s="25"/>
      <c r="CO1700" s="15"/>
      <c r="CP1700" s="25"/>
      <c r="CQ1700" s="15"/>
      <c r="CR1700" s="25"/>
      <c r="CS1700" s="15">
        <f t="shared" si="340"/>
        <v>0</v>
      </c>
      <c r="CT1700" s="15">
        <f t="shared" si="341"/>
        <v>98</v>
      </c>
      <c r="CU1700" s="15">
        <f t="shared" si="342"/>
        <v>2</v>
      </c>
      <c r="CV1700" s="15">
        <f t="shared" si="343"/>
        <v>0</v>
      </c>
      <c r="CW1700" s="15"/>
      <c r="CX1700" s="15"/>
      <c r="CY1700" s="15">
        <f t="shared" si="344"/>
        <v>0</v>
      </c>
      <c r="CZ1700" s="15">
        <f>GG1700</f>
        <v>0</v>
      </c>
      <c r="DA1700" s="19"/>
      <c r="DB1700" s="17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7"/>
      <c r="DQ1700" s="15"/>
      <c r="DR1700" s="15"/>
      <c r="DS1700" s="15"/>
      <c r="DT1700" s="15"/>
      <c r="DU1700" s="15"/>
      <c r="DV1700" s="15"/>
      <c r="DW1700" s="15"/>
      <c r="DX1700" s="20"/>
      <c r="DY1700" s="15"/>
      <c r="DZ1700" s="20"/>
      <c r="EA1700" s="15">
        <v>39.5</v>
      </c>
      <c r="EB1700" s="20">
        <v>3</v>
      </c>
      <c r="EC1700" s="15">
        <v>78</v>
      </c>
      <c r="ED1700" s="20">
        <v>6</v>
      </c>
      <c r="EE1700" s="15"/>
      <c r="EF1700" s="20"/>
      <c r="EG1700" s="15"/>
      <c r="EH1700" s="20"/>
      <c r="EI1700" s="15"/>
      <c r="EJ1700" s="20"/>
      <c r="EK1700" s="15"/>
      <c r="EL1700" s="20"/>
      <c r="EM1700" s="15"/>
      <c r="EN1700" s="20"/>
      <c r="EW1700" s="15">
        <v>68</v>
      </c>
      <c r="EX1700" s="20">
        <v>3</v>
      </c>
      <c r="EY1700" s="15"/>
      <c r="EZ1700" s="20"/>
      <c r="FC1700" s="15"/>
      <c r="FD1700" s="20"/>
      <c r="FE1700" s="15"/>
      <c r="FF1700" s="20"/>
      <c r="FG1700" s="15"/>
      <c r="FH1700" s="20"/>
      <c r="FI1700" s="15"/>
      <c r="FJ1700" s="20"/>
      <c r="FK1700" s="15"/>
      <c r="FL1700" s="20"/>
      <c r="FM1700" s="15"/>
      <c r="FN1700" s="20"/>
      <c r="FO1700" s="15"/>
      <c r="FP1700" s="20"/>
      <c r="FQ1700" s="15">
        <v>30</v>
      </c>
      <c r="FR1700" s="20">
        <v>1</v>
      </c>
      <c r="FS1700" s="15"/>
      <c r="FT1700" s="20"/>
      <c r="FU1700" s="15"/>
      <c r="FV1700" s="20"/>
      <c r="FW1700" s="15"/>
      <c r="FX1700" s="20"/>
      <c r="FY1700" s="15"/>
      <c r="FZ1700" s="20"/>
      <c r="GA1700" s="15"/>
      <c r="GB1700" s="20"/>
      <c r="GC1700" s="15"/>
      <c r="GD1700" s="20"/>
      <c r="GE1700" s="15"/>
      <c r="GF1700" s="20"/>
      <c r="GG1700" s="226"/>
    </row>
    <row r="1701" spans="1:189" ht="15" customHeight="1" x14ac:dyDescent="0.3">
      <c r="A1701" s="15" t="s">
        <v>125</v>
      </c>
      <c r="B1701" s="15" t="s">
        <v>126</v>
      </c>
      <c r="C1701" s="15" t="s">
        <v>450</v>
      </c>
      <c r="D1701" s="15" t="s">
        <v>1322</v>
      </c>
      <c r="E1701" s="15" t="str">
        <f t="shared" si="338"/>
        <v>Alexander Yu</v>
      </c>
      <c r="F1701" s="15" t="s">
        <v>135</v>
      </c>
      <c r="G1701" s="15">
        <v>999924020</v>
      </c>
      <c r="H1701" s="15">
        <f t="shared" si="339"/>
        <v>30</v>
      </c>
      <c r="I1701" s="15"/>
      <c r="J1701" s="15"/>
      <c r="K1701" s="16"/>
      <c r="L1701" s="15"/>
      <c r="M1701" s="15"/>
      <c r="N1701" s="15"/>
      <c r="O1701" s="15">
        <f t="shared" si="349"/>
        <v>0</v>
      </c>
      <c r="P1701" s="15">
        <v>0</v>
      </c>
      <c r="Q1701" s="15">
        <f t="shared" si="350"/>
        <v>0</v>
      </c>
      <c r="R1701" s="15">
        <v>0</v>
      </c>
      <c r="S1701" s="15">
        <v>0</v>
      </c>
      <c r="T1701" s="15">
        <f t="shared" si="351"/>
        <v>0</v>
      </c>
      <c r="U1701" s="15">
        <f t="shared" si="352"/>
        <v>0</v>
      </c>
      <c r="V1701" s="15"/>
      <c r="W1701" s="15"/>
      <c r="X1701" s="15"/>
      <c r="Y1701" s="15"/>
      <c r="Z1701" s="16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>
        <f t="shared" si="340"/>
        <v>0</v>
      </c>
      <c r="CT1701" s="15">
        <f t="shared" si="341"/>
        <v>30</v>
      </c>
      <c r="CU1701" s="15">
        <f t="shared" si="342"/>
        <v>1</v>
      </c>
      <c r="CV1701" s="15">
        <f t="shared" si="343"/>
        <v>0</v>
      </c>
      <c r="CW1701" s="15"/>
      <c r="CX1701" s="15"/>
      <c r="CY1701" s="15">
        <f t="shared" si="344"/>
        <v>0</v>
      </c>
      <c r="CZ1701" s="15">
        <f>GG1701</f>
        <v>0</v>
      </c>
      <c r="DA1701" s="16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20"/>
      <c r="DY1701" s="15"/>
      <c r="DZ1701" s="20"/>
      <c r="EA1701" s="15"/>
      <c r="EB1701" s="20"/>
      <c r="EC1701" s="15"/>
      <c r="ED1701" s="20"/>
      <c r="EE1701" s="15"/>
      <c r="EF1701" s="20"/>
      <c r="EG1701" s="15"/>
      <c r="EH1701" s="20"/>
      <c r="EI1701" s="15"/>
      <c r="EJ1701" s="20"/>
      <c r="EK1701" s="15"/>
      <c r="EL1701" s="20"/>
      <c r="EM1701" s="15"/>
      <c r="EN1701" s="20"/>
      <c r="EY1701" s="15"/>
      <c r="EZ1701" s="20"/>
      <c r="FC1701" s="15"/>
      <c r="FD1701" s="20"/>
      <c r="FE1701" s="15"/>
      <c r="FF1701" s="20"/>
      <c r="FG1701" s="15"/>
      <c r="FH1701" s="20"/>
      <c r="FI1701" s="15"/>
      <c r="FJ1701" s="20"/>
      <c r="FK1701" s="15"/>
      <c r="FL1701" s="20"/>
      <c r="FM1701" s="15"/>
      <c r="FN1701" s="20"/>
      <c r="FO1701" s="15"/>
      <c r="FP1701" s="20"/>
      <c r="FQ1701" s="15"/>
      <c r="FR1701" s="20"/>
      <c r="FS1701" s="15"/>
      <c r="FT1701" s="20"/>
      <c r="FU1701" s="15">
        <v>30</v>
      </c>
      <c r="FV1701" s="20">
        <v>1</v>
      </c>
      <c r="FW1701" s="15"/>
      <c r="FX1701" s="20"/>
      <c r="FY1701" s="15"/>
      <c r="FZ1701" s="20"/>
      <c r="GA1701" s="15"/>
      <c r="GB1701" s="20"/>
      <c r="GC1701" s="15"/>
      <c r="GD1701" s="20"/>
      <c r="GE1701" s="15"/>
      <c r="GF1701" s="20"/>
      <c r="GG1701" s="226"/>
    </row>
    <row r="1702" spans="1:189" ht="15" customHeight="1" x14ac:dyDescent="0.3">
      <c r="A1702" s="15" t="s">
        <v>130</v>
      </c>
      <c r="B1702" s="15" t="s">
        <v>126</v>
      </c>
      <c r="C1702" s="15" t="s">
        <v>282</v>
      </c>
      <c r="D1702" s="15" t="s">
        <v>1322</v>
      </c>
      <c r="E1702" s="15" t="str">
        <f t="shared" si="338"/>
        <v>Elizabeth Yu</v>
      </c>
      <c r="F1702" s="15" t="s">
        <v>128</v>
      </c>
      <c r="G1702" s="15">
        <v>999924021</v>
      </c>
      <c r="H1702" s="15">
        <f t="shared" si="339"/>
        <v>68</v>
      </c>
      <c r="I1702" s="15"/>
      <c r="J1702" s="15"/>
      <c r="K1702" s="16"/>
      <c r="L1702" s="15"/>
      <c r="M1702" s="15"/>
      <c r="N1702" s="15"/>
      <c r="O1702" s="15">
        <f t="shared" si="349"/>
        <v>0</v>
      </c>
      <c r="P1702" s="15">
        <v>0</v>
      </c>
      <c r="Q1702" s="15">
        <f t="shared" si="350"/>
        <v>0</v>
      </c>
      <c r="R1702" s="15">
        <v>0</v>
      </c>
      <c r="S1702" s="15">
        <v>0</v>
      </c>
      <c r="T1702" s="15">
        <f t="shared" si="351"/>
        <v>0</v>
      </c>
      <c r="U1702" s="15">
        <f t="shared" si="352"/>
        <v>0</v>
      </c>
      <c r="V1702" s="15"/>
      <c r="W1702" s="15"/>
      <c r="X1702" s="15"/>
      <c r="Y1702" s="15"/>
      <c r="Z1702" s="16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>
        <f t="shared" si="340"/>
        <v>0</v>
      </c>
      <c r="CT1702" s="15">
        <f t="shared" si="341"/>
        <v>68</v>
      </c>
      <c r="CU1702" s="15">
        <f t="shared" si="342"/>
        <v>1</v>
      </c>
      <c r="CV1702" s="15">
        <f t="shared" si="343"/>
        <v>0</v>
      </c>
      <c r="CW1702" s="15"/>
      <c r="CX1702" s="15"/>
      <c r="CY1702" s="15">
        <f t="shared" si="344"/>
        <v>0</v>
      </c>
      <c r="CZ1702" s="15">
        <f>GG1702</f>
        <v>0</v>
      </c>
      <c r="DA1702" s="16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20"/>
      <c r="DY1702" s="15"/>
      <c r="DZ1702" s="20"/>
      <c r="EA1702" s="15"/>
      <c r="EB1702" s="20"/>
      <c r="EC1702" s="15"/>
      <c r="ED1702" s="20"/>
      <c r="EE1702" s="15"/>
      <c r="EF1702" s="20"/>
      <c r="EG1702" s="15"/>
      <c r="EH1702" s="20"/>
      <c r="EI1702" s="15"/>
      <c r="EJ1702" s="20"/>
      <c r="EK1702" s="15"/>
      <c r="EL1702" s="20"/>
      <c r="EM1702" s="15"/>
      <c r="EN1702" s="20"/>
      <c r="EY1702" s="15"/>
      <c r="EZ1702" s="20"/>
      <c r="FC1702" s="15"/>
      <c r="FD1702" s="20"/>
      <c r="FE1702" s="15"/>
      <c r="FF1702" s="20"/>
      <c r="FG1702" s="15"/>
      <c r="FH1702" s="20"/>
      <c r="FI1702" s="15"/>
      <c r="FJ1702" s="20"/>
      <c r="FK1702" s="15"/>
      <c r="FL1702" s="20"/>
      <c r="FM1702" s="15"/>
      <c r="FN1702" s="20"/>
      <c r="FO1702" s="15"/>
      <c r="FP1702" s="20"/>
      <c r="FQ1702" s="15"/>
      <c r="FR1702" s="20"/>
      <c r="FS1702" s="15"/>
      <c r="FT1702" s="20"/>
      <c r="FU1702" s="15"/>
      <c r="FV1702" s="20"/>
      <c r="FW1702" s="15">
        <v>68</v>
      </c>
      <c r="FX1702" s="20">
        <v>4</v>
      </c>
      <c r="FY1702" s="15"/>
      <c r="FZ1702" s="20"/>
      <c r="GA1702" s="15"/>
      <c r="GB1702" s="20"/>
      <c r="GC1702" s="15"/>
      <c r="GD1702" s="20"/>
      <c r="GE1702" s="15"/>
      <c r="GF1702" s="20"/>
      <c r="GG1702" s="226"/>
    </row>
    <row r="1703" spans="1:189" ht="15" customHeight="1" x14ac:dyDescent="0.3">
      <c r="A1703" s="15" t="s">
        <v>2903</v>
      </c>
      <c r="B1703" s="15" t="s">
        <v>126</v>
      </c>
      <c r="C1703" s="15" t="s">
        <v>744</v>
      </c>
      <c r="D1703" s="15" t="s">
        <v>1322</v>
      </c>
      <c r="E1703" s="15" t="str">
        <f t="shared" si="338"/>
        <v>Victoria Yu</v>
      </c>
      <c r="F1703" s="15" t="s">
        <v>128</v>
      </c>
      <c r="G1703" s="15">
        <v>999924032</v>
      </c>
      <c r="H1703" s="15">
        <f t="shared" si="339"/>
        <v>45</v>
      </c>
      <c r="I1703" s="15"/>
      <c r="J1703" s="15"/>
      <c r="K1703" s="16"/>
      <c r="L1703" s="15"/>
      <c r="M1703" s="15"/>
      <c r="N1703" s="15"/>
      <c r="O1703" s="15">
        <f t="shared" si="349"/>
        <v>0</v>
      </c>
      <c r="P1703" s="15">
        <v>0</v>
      </c>
      <c r="Q1703" s="15">
        <f t="shared" si="350"/>
        <v>0</v>
      </c>
      <c r="R1703" s="15">
        <v>0</v>
      </c>
      <c r="S1703" s="15">
        <v>0</v>
      </c>
      <c r="T1703" s="15">
        <f t="shared" si="351"/>
        <v>0</v>
      </c>
      <c r="U1703" s="15">
        <f t="shared" si="352"/>
        <v>0</v>
      </c>
      <c r="V1703" s="15"/>
      <c r="W1703" s="15"/>
      <c r="X1703" s="15"/>
      <c r="Y1703" s="15"/>
      <c r="Z1703" s="16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>
        <f t="shared" si="340"/>
        <v>0</v>
      </c>
      <c r="CT1703" s="15">
        <f t="shared" si="341"/>
        <v>45</v>
      </c>
      <c r="CU1703" s="15">
        <f t="shared" si="342"/>
        <v>1</v>
      </c>
      <c r="CV1703" s="15">
        <f t="shared" si="343"/>
        <v>0</v>
      </c>
      <c r="CW1703" s="15"/>
      <c r="CX1703" s="15"/>
      <c r="CY1703" s="15">
        <f t="shared" si="344"/>
        <v>0</v>
      </c>
      <c r="CZ1703" s="15">
        <f>GG1703</f>
        <v>0</v>
      </c>
      <c r="DA1703" s="16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20"/>
      <c r="DY1703" s="15"/>
      <c r="DZ1703" s="20"/>
      <c r="EA1703" s="15"/>
      <c r="EB1703" s="20"/>
      <c r="EC1703" s="15"/>
      <c r="ED1703" s="20"/>
      <c r="EE1703" s="15"/>
      <c r="EF1703" s="20"/>
      <c r="EG1703" s="15"/>
      <c r="EH1703" s="20"/>
      <c r="EI1703" s="15"/>
      <c r="EJ1703" s="20"/>
      <c r="EK1703" s="15"/>
      <c r="EL1703" s="20"/>
      <c r="EM1703" s="15"/>
      <c r="EN1703" s="20"/>
      <c r="EY1703" s="15"/>
      <c r="EZ1703" s="20"/>
      <c r="FC1703" s="15"/>
      <c r="FD1703" s="20"/>
      <c r="FE1703" s="15"/>
      <c r="FF1703" s="20"/>
      <c r="FG1703" s="15"/>
      <c r="FH1703" s="20"/>
      <c r="FI1703" s="15"/>
      <c r="FJ1703" s="20"/>
      <c r="FK1703" s="15"/>
      <c r="FL1703" s="20"/>
      <c r="FM1703" s="15"/>
      <c r="FN1703" s="20"/>
      <c r="FO1703" s="15"/>
      <c r="FP1703" s="20"/>
      <c r="FQ1703" s="15"/>
      <c r="FR1703" s="20"/>
      <c r="FS1703" s="15"/>
      <c r="FT1703" s="20"/>
      <c r="FU1703" s="15"/>
      <c r="FV1703" s="20"/>
      <c r="FW1703" s="15">
        <v>45</v>
      </c>
      <c r="FX1703" s="20">
        <v>2</v>
      </c>
      <c r="FY1703" s="15"/>
      <c r="FZ1703" s="20"/>
      <c r="GA1703" s="15"/>
      <c r="GB1703" s="20"/>
      <c r="GC1703" s="15"/>
      <c r="GD1703" s="20"/>
      <c r="GE1703" s="15"/>
      <c r="GF1703" s="20"/>
      <c r="GG1703" s="226"/>
    </row>
    <row r="1704" spans="1:189" ht="15" customHeight="1" x14ac:dyDescent="0.3">
      <c r="A1704" s="17" t="s">
        <v>130</v>
      </c>
      <c r="B1704" s="17" t="s">
        <v>140</v>
      </c>
      <c r="C1704" s="91" t="s">
        <v>574</v>
      </c>
      <c r="D1704" s="91" t="s">
        <v>575</v>
      </c>
      <c r="E1704" s="15" t="str">
        <f t="shared" si="338"/>
        <v>Ibrahim Cirat</v>
      </c>
      <c r="F1704" s="89" t="s">
        <v>135</v>
      </c>
      <c r="G1704" s="17">
        <v>999924033</v>
      </c>
      <c r="H1704" s="15">
        <f t="shared" si="339"/>
        <v>34</v>
      </c>
      <c r="I1704" s="15"/>
      <c r="J1704" s="15"/>
      <c r="K1704" s="16"/>
      <c r="L1704" s="15"/>
      <c r="M1704" s="15"/>
      <c r="N1704" s="15"/>
      <c r="O1704" s="15">
        <f t="shared" si="349"/>
        <v>0</v>
      </c>
      <c r="P1704" s="15">
        <v>0</v>
      </c>
      <c r="Q1704" s="15">
        <f t="shared" si="350"/>
        <v>0</v>
      </c>
      <c r="R1704" s="15">
        <v>0</v>
      </c>
      <c r="S1704" s="15">
        <v>0</v>
      </c>
      <c r="T1704" s="15">
        <f t="shared" si="351"/>
        <v>0</v>
      </c>
      <c r="U1704" s="15">
        <f t="shared" si="352"/>
        <v>0</v>
      </c>
      <c r="V1704" s="15"/>
      <c r="W1704" s="15"/>
      <c r="X1704" s="15"/>
      <c r="Y1704" s="15"/>
      <c r="Z1704" s="16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>
        <f t="shared" si="340"/>
        <v>0</v>
      </c>
      <c r="CT1704" s="15">
        <f t="shared" si="341"/>
        <v>34</v>
      </c>
      <c r="CU1704" s="15">
        <f t="shared" si="342"/>
        <v>1</v>
      </c>
      <c r="CV1704" s="15">
        <f t="shared" si="343"/>
        <v>0</v>
      </c>
      <c r="CW1704" s="15"/>
      <c r="CX1704" s="15"/>
      <c r="CY1704" s="15">
        <f t="shared" si="344"/>
        <v>0</v>
      </c>
      <c r="CZ1704" s="15">
        <f>GG1704</f>
        <v>0</v>
      </c>
      <c r="DA1704" s="16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20"/>
      <c r="DY1704" s="15"/>
      <c r="DZ1704" s="20"/>
      <c r="EA1704" s="15"/>
      <c r="EB1704" s="20"/>
      <c r="EC1704" s="15"/>
      <c r="ED1704" s="20"/>
      <c r="EE1704" s="15"/>
      <c r="EF1704" s="20"/>
      <c r="EG1704" s="15"/>
      <c r="EH1704" s="20"/>
      <c r="EI1704" s="15"/>
      <c r="EJ1704" s="20"/>
      <c r="EK1704" s="15"/>
      <c r="EL1704" s="20"/>
      <c r="EM1704" s="15"/>
      <c r="EN1704" s="20"/>
      <c r="EY1704" s="15"/>
      <c r="EZ1704" s="20"/>
      <c r="FC1704" s="15"/>
      <c r="FD1704" s="20"/>
      <c r="FE1704" s="15"/>
      <c r="FF1704" s="20"/>
      <c r="FG1704" s="15"/>
      <c r="FH1704" s="20"/>
      <c r="FI1704" s="15">
        <v>34</v>
      </c>
      <c r="FJ1704" s="20">
        <v>3</v>
      </c>
      <c r="FK1704" s="15"/>
      <c r="FL1704" s="20"/>
      <c r="FM1704" s="15"/>
      <c r="FN1704" s="20"/>
      <c r="FO1704" s="15"/>
      <c r="FP1704" s="20"/>
      <c r="FQ1704" s="15"/>
      <c r="FR1704" s="20"/>
      <c r="FS1704" s="15"/>
      <c r="FT1704" s="20"/>
      <c r="FU1704" s="15"/>
      <c r="FV1704" s="20"/>
      <c r="FW1704" s="15"/>
      <c r="FX1704" s="20"/>
      <c r="FY1704" s="15"/>
      <c r="FZ1704" s="20"/>
      <c r="GA1704" s="15"/>
      <c r="GB1704" s="20"/>
      <c r="GC1704" s="15"/>
      <c r="GD1704" s="20"/>
      <c r="GE1704" s="15"/>
      <c r="GF1704" s="20"/>
      <c r="GG1704" s="226"/>
    </row>
    <row r="1705" spans="1:189" ht="15" customHeight="1" x14ac:dyDescent="0.3">
      <c r="A1705" s="15" t="s">
        <v>125</v>
      </c>
      <c r="B1705" s="15" t="s">
        <v>142</v>
      </c>
      <c r="C1705" s="15" t="s">
        <v>3973</v>
      </c>
      <c r="D1705" s="15" t="s">
        <v>4118</v>
      </c>
      <c r="E1705" s="15" t="str">
        <f t="shared" si="338"/>
        <v>Miles Ruiz</v>
      </c>
      <c r="F1705" s="15" t="s">
        <v>135</v>
      </c>
      <c r="G1705" s="15">
        <v>999924041</v>
      </c>
      <c r="H1705" s="15">
        <f t="shared" si="339"/>
        <v>79</v>
      </c>
      <c r="I1705" s="15"/>
      <c r="J1705" s="15"/>
      <c r="K1705" s="16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6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>
        <f t="shared" si="340"/>
        <v>0</v>
      </c>
      <c r="CT1705" s="15">
        <f t="shared" si="341"/>
        <v>0</v>
      </c>
      <c r="CU1705" s="15">
        <f t="shared" si="342"/>
        <v>0</v>
      </c>
      <c r="CV1705" s="15">
        <f t="shared" si="343"/>
        <v>79</v>
      </c>
      <c r="CW1705" s="15"/>
      <c r="CX1705" s="15"/>
      <c r="CY1705" s="15">
        <f t="shared" si="344"/>
        <v>0</v>
      </c>
      <c r="CZ1705" s="15">
        <f>GG1705</f>
        <v>0</v>
      </c>
      <c r="DA1705" s="16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20"/>
      <c r="DY1705" s="15"/>
      <c r="DZ1705" s="20"/>
      <c r="EA1705" s="15"/>
      <c r="EB1705" s="20"/>
      <c r="EC1705" s="15"/>
      <c r="ED1705" s="20"/>
      <c r="EE1705" s="15"/>
      <c r="EF1705" s="20"/>
      <c r="EG1705" s="15"/>
      <c r="EH1705" s="20"/>
      <c r="EI1705" s="15"/>
      <c r="EJ1705" s="20"/>
      <c r="EK1705" s="15"/>
      <c r="EL1705" s="20"/>
      <c r="EM1705" s="15"/>
      <c r="EN1705" s="20"/>
      <c r="EY1705" s="15"/>
      <c r="EZ1705" s="16"/>
      <c r="FC1705" s="15"/>
      <c r="FD1705" s="16"/>
      <c r="FE1705" s="15"/>
      <c r="FF1705" s="16"/>
      <c r="FG1705" s="15"/>
      <c r="FH1705" s="16"/>
      <c r="FI1705" s="15"/>
      <c r="FJ1705" s="16"/>
      <c r="FK1705" s="15"/>
      <c r="FL1705" s="16"/>
      <c r="FM1705" s="15"/>
      <c r="FN1705" s="16"/>
      <c r="FO1705" s="15"/>
      <c r="FP1705" s="20"/>
      <c r="FQ1705" s="15"/>
      <c r="FR1705" s="16"/>
      <c r="FS1705" s="15"/>
      <c r="FT1705" s="16"/>
      <c r="FU1705" s="15"/>
      <c r="FV1705" s="16"/>
      <c r="FW1705" s="15"/>
      <c r="FX1705" s="16"/>
      <c r="FY1705" s="15"/>
      <c r="FZ1705" s="16"/>
      <c r="GA1705" s="15"/>
      <c r="GB1705" s="16"/>
      <c r="GC1705" s="15"/>
      <c r="GD1705" s="20"/>
      <c r="GE1705" s="15">
        <v>79</v>
      </c>
      <c r="GF1705" s="20">
        <v>3</v>
      </c>
      <c r="GG1705" s="226"/>
    </row>
    <row r="1706" spans="1:189" ht="15" customHeight="1" x14ac:dyDescent="0.3">
      <c r="A1706" s="15" t="s">
        <v>130</v>
      </c>
      <c r="B1706" s="15" t="s">
        <v>138</v>
      </c>
      <c r="C1706" s="15" t="s">
        <v>273</v>
      </c>
      <c r="D1706" s="15" t="s">
        <v>2159</v>
      </c>
      <c r="E1706" s="15" t="str">
        <f t="shared" si="338"/>
        <v>Adam Lagobi</v>
      </c>
      <c r="F1706" s="17" t="s">
        <v>135</v>
      </c>
      <c r="G1706" s="15">
        <v>999924077</v>
      </c>
      <c r="H1706" s="15">
        <f t="shared" si="339"/>
        <v>25</v>
      </c>
      <c r="I1706" s="15"/>
      <c r="J1706" s="15"/>
      <c r="K1706" s="16"/>
      <c r="L1706" s="15"/>
      <c r="M1706" s="15"/>
      <c r="N1706" s="15"/>
      <c r="O1706" s="15">
        <f t="shared" ref="O1706:O1713" si="353">SUM(EE1706, EI1706, EK1706, EM1706)</f>
        <v>25</v>
      </c>
      <c r="P1706" s="15">
        <v>0</v>
      </c>
      <c r="Q1706" s="15">
        <f t="shared" ref="Q1706:Q1713" si="354">COUNT(DI1706:DV1706)</f>
        <v>0</v>
      </c>
      <c r="R1706" s="15">
        <v>0</v>
      </c>
      <c r="S1706" s="15">
        <v>0</v>
      </c>
      <c r="T1706" s="15">
        <f t="shared" ref="T1706:T1713" si="355">EC1706</f>
        <v>0</v>
      </c>
      <c r="U1706" s="15">
        <f t="shared" ref="U1706:U1713" si="356">SUM(EG1706)</f>
        <v>0</v>
      </c>
      <c r="V1706" s="15"/>
      <c r="W1706" s="15"/>
      <c r="X1706" s="15"/>
      <c r="Y1706" s="15"/>
      <c r="Z1706" s="16"/>
      <c r="AA1706" s="15"/>
      <c r="AB1706" s="24"/>
      <c r="AC1706" s="15"/>
      <c r="AD1706" s="15"/>
      <c r="AE1706" s="15"/>
      <c r="AF1706" s="15"/>
      <c r="AG1706" s="15"/>
      <c r="AH1706" s="24"/>
      <c r="AI1706" s="15"/>
      <c r="AJ1706" s="15"/>
      <c r="AK1706" s="15"/>
      <c r="AL1706" s="15"/>
      <c r="AM1706" s="15"/>
      <c r="AN1706" s="24"/>
      <c r="AO1706" s="15"/>
      <c r="AP1706" s="24"/>
      <c r="AQ1706" s="15"/>
      <c r="AR1706" s="24"/>
      <c r="AS1706" s="15"/>
      <c r="AT1706" s="24"/>
      <c r="AU1706" s="15"/>
      <c r="AV1706" s="24"/>
      <c r="AW1706" s="15"/>
      <c r="AX1706" s="24"/>
      <c r="AY1706" s="15"/>
      <c r="AZ1706" s="15"/>
      <c r="BA1706" s="15"/>
      <c r="BB1706" s="15"/>
      <c r="BC1706" s="15"/>
      <c r="BD1706" s="15"/>
      <c r="BE1706" s="15"/>
      <c r="BF1706" s="24"/>
      <c r="BG1706" s="15"/>
      <c r="BH1706" s="24"/>
      <c r="BI1706" s="15"/>
      <c r="BJ1706" s="24"/>
      <c r="BK1706" s="15"/>
      <c r="BL1706" s="24"/>
      <c r="BM1706" s="15"/>
      <c r="BN1706" s="24"/>
      <c r="BO1706" s="15"/>
      <c r="BP1706" s="24"/>
      <c r="BQ1706" s="15"/>
      <c r="BR1706" s="24"/>
      <c r="BS1706" s="15"/>
      <c r="BT1706" s="24"/>
      <c r="BU1706" s="15"/>
      <c r="BV1706" s="24"/>
      <c r="BW1706" s="15"/>
      <c r="BX1706" s="24"/>
      <c r="BY1706" s="15"/>
      <c r="BZ1706" s="24"/>
      <c r="CA1706" s="15"/>
      <c r="CB1706" s="24"/>
      <c r="CC1706" s="15"/>
      <c r="CD1706" s="24"/>
      <c r="CE1706" s="15"/>
      <c r="CF1706" s="24"/>
      <c r="CG1706" s="15"/>
      <c r="CH1706" s="25"/>
      <c r="CI1706" s="15"/>
      <c r="CJ1706" s="25"/>
      <c r="CK1706" s="15"/>
      <c r="CL1706" s="25"/>
      <c r="CM1706" s="15"/>
      <c r="CN1706" s="25"/>
      <c r="CO1706" s="15"/>
      <c r="CP1706" s="25"/>
      <c r="CQ1706" s="15"/>
      <c r="CR1706" s="25"/>
      <c r="CS1706" s="15">
        <f t="shared" si="340"/>
        <v>0</v>
      </c>
      <c r="CT1706" s="15">
        <f t="shared" si="341"/>
        <v>0</v>
      </c>
      <c r="CU1706" s="15">
        <f t="shared" si="342"/>
        <v>0</v>
      </c>
      <c r="CV1706" s="15">
        <f t="shared" si="343"/>
        <v>0</v>
      </c>
      <c r="CW1706" s="15"/>
      <c r="CX1706" s="15"/>
      <c r="CY1706" s="15">
        <f t="shared" si="344"/>
        <v>0</v>
      </c>
      <c r="CZ1706" s="15">
        <f>GG1706</f>
        <v>0</v>
      </c>
      <c r="DA1706" s="19"/>
      <c r="DB1706" s="17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7"/>
      <c r="DQ1706" s="15"/>
      <c r="DR1706" s="15"/>
      <c r="DS1706" s="15"/>
      <c r="DT1706" s="15"/>
      <c r="DU1706" s="15"/>
      <c r="DV1706" s="15"/>
      <c r="DW1706" s="15"/>
      <c r="DX1706" s="20"/>
      <c r="DY1706" s="15">
        <v>70</v>
      </c>
      <c r="DZ1706" s="20">
        <v>1</v>
      </c>
      <c r="EA1706" s="15"/>
      <c r="EB1706" s="20"/>
      <c r="EC1706" s="15"/>
      <c r="ED1706" s="20"/>
      <c r="EE1706" s="15"/>
      <c r="EF1706" s="20"/>
      <c r="EG1706" s="15"/>
      <c r="EH1706" s="20"/>
      <c r="EI1706" s="15"/>
      <c r="EJ1706" s="20"/>
      <c r="EK1706" s="15"/>
      <c r="EL1706" s="20"/>
      <c r="EM1706" s="15">
        <v>25</v>
      </c>
      <c r="EN1706" s="20">
        <v>1</v>
      </c>
      <c r="EY1706" s="15"/>
      <c r="EZ1706" s="20"/>
      <c r="FC1706" s="15"/>
      <c r="FD1706" s="20"/>
      <c r="FE1706" s="15"/>
      <c r="FF1706" s="20"/>
      <c r="FG1706" s="15"/>
      <c r="FH1706" s="20"/>
      <c r="FI1706" s="15"/>
      <c r="FJ1706" s="20"/>
      <c r="FK1706" s="15"/>
      <c r="FL1706" s="20"/>
      <c r="FM1706" s="15"/>
      <c r="FN1706" s="20"/>
      <c r="FO1706" s="15"/>
      <c r="FP1706" s="20"/>
      <c r="FQ1706" s="15"/>
      <c r="FR1706" s="20"/>
      <c r="FS1706" s="15"/>
      <c r="FT1706" s="20"/>
      <c r="FU1706" s="15"/>
      <c r="FV1706" s="20"/>
      <c r="FW1706" s="15"/>
      <c r="FX1706" s="20"/>
      <c r="FY1706" s="15"/>
      <c r="FZ1706" s="20"/>
      <c r="GA1706" s="15"/>
      <c r="GB1706" s="20"/>
      <c r="GC1706" s="15"/>
      <c r="GD1706" s="20"/>
      <c r="GE1706" s="15"/>
      <c r="GF1706" s="20"/>
      <c r="GG1706" s="226"/>
    </row>
    <row r="1707" spans="1:189" ht="15" customHeight="1" x14ac:dyDescent="0.3">
      <c r="A1707" s="15" t="s">
        <v>125</v>
      </c>
      <c r="B1707" s="15" t="s">
        <v>142</v>
      </c>
      <c r="C1707" s="15" t="s">
        <v>816</v>
      </c>
      <c r="D1707" s="15" t="s">
        <v>1223</v>
      </c>
      <c r="E1707" s="15" t="str">
        <f t="shared" si="338"/>
        <v>Issac Lee</v>
      </c>
      <c r="F1707" s="15" t="s">
        <v>135</v>
      </c>
      <c r="G1707" s="15">
        <v>999924097</v>
      </c>
      <c r="H1707" s="15">
        <f t="shared" si="339"/>
        <v>50</v>
      </c>
      <c r="I1707" s="15"/>
      <c r="J1707" s="15"/>
      <c r="K1707" s="16"/>
      <c r="L1707" s="15"/>
      <c r="M1707" s="15"/>
      <c r="N1707" s="15"/>
      <c r="O1707" s="15">
        <f t="shared" si="353"/>
        <v>50</v>
      </c>
      <c r="P1707" s="15">
        <v>0</v>
      </c>
      <c r="Q1707" s="15">
        <f t="shared" si="354"/>
        <v>0</v>
      </c>
      <c r="R1707" s="15">
        <v>0</v>
      </c>
      <c r="S1707" s="15">
        <v>0</v>
      </c>
      <c r="T1707" s="15">
        <f t="shared" si="355"/>
        <v>0</v>
      </c>
      <c r="U1707" s="15">
        <f t="shared" si="356"/>
        <v>0</v>
      </c>
      <c r="V1707" s="15"/>
      <c r="W1707" s="15"/>
      <c r="X1707" s="15"/>
      <c r="Y1707" s="15"/>
      <c r="Z1707" s="16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>
        <f t="shared" si="340"/>
        <v>0</v>
      </c>
      <c r="CT1707" s="15">
        <f t="shared" si="341"/>
        <v>0</v>
      </c>
      <c r="CU1707" s="15">
        <f t="shared" si="342"/>
        <v>0</v>
      </c>
      <c r="CV1707" s="15">
        <f t="shared" si="343"/>
        <v>0</v>
      </c>
      <c r="CW1707" s="15"/>
      <c r="CX1707" s="15"/>
      <c r="CY1707" s="15">
        <f t="shared" si="344"/>
        <v>0</v>
      </c>
      <c r="CZ1707" s="15">
        <f>GG1707</f>
        <v>0</v>
      </c>
      <c r="DA1707" s="16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20"/>
      <c r="DY1707" s="15"/>
      <c r="DZ1707" s="20"/>
      <c r="EA1707" s="15"/>
      <c r="EB1707" s="20"/>
      <c r="EC1707" s="15"/>
      <c r="ED1707" s="20"/>
      <c r="EE1707" s="15"/>
      <c r="EF1707" s="20"/>
      <c r="EG1707" s="15"/>
      <c r="EH1707" s="20"/>
      <c r="EI1707" s="15"/>
      <c r="EJ1707" s="20"/>
      <c r="EK1707" s="15"/>
      <c r="EL1707" s="20"/>
      <c r="EM1707" s="15">
        <v>50</v>
      </c>
      <c r="EN1707" s="20">
        <v>1</v>
      </c>
      <c r="EY1707" s="15"/>
      <c r="EZ1707" s="20"/>
      <c r="FC1707" s="15"/>
      <c r="FD1707" s="20"/>
      <c r="FE1707" s="15"/>
      <c r="FF1707" s="20"/>
      <c r="FG1707" s="15"/>
      <c r="FH1707" s="20"/>
      <c r="FI1707" s="15"/>
      <c r="FJ1707" s="20"/>
      <c r="FK1707" s="15"/>
      <c r="FL1707" s="20"/>
      <c r="FM1707" s="15"/>
      <c r="FN1707" s="20"/>
      <c r="FO1707" s="15"/>
      <c r="FP1707" s="20"/>
      <c r="FQ1707" s="15"/>
      <c r="FR1707" s="20"/>
      <c r="FS1707" s="15"/>
      <c r="FT1707" s="20"/>
      <c r="FU1707" s="15"/>
      <c r="FV1707" s="20"/>
      <c r="FW1707" s="15"/>
      <c r="FX1707" s="20"/>
      <c r="FY1707" s="15"/>
      <c r="FZ1707" s="20"/>
      <c r="GA1707" s="15"/>
      <c r="GB1707" s="20"/>
      <c r="GC1707" s="15"/>
      <c r="GD1707" s="20"/>
      <c r="GE1707" s="15"/>
      <c r="GF1707" s="20"/>
      <c r="GG1707" s="226"/>
    </row>
    <row r="1708" spans="1:189" ht="15" customHeight="1" x14ac:dyDescent="0.3">
      <c r="A1708" s="15" t="s">
        <v>130</v>
      </c>
      <c r="B1708" s="15" t="s">
        <v>134</v>
      </c>
      <c r="C1708" s="17" t="s">
        <v>744</v>
      </c>
      <c r="D1708" s="17" t="s">
        <v>2138</v>
      </c>
      <c r="E1708" s="15" t="str">
        <f t="shared" si="338"/>
        <v>Victoria Salto</v>
      </c>
      <c r="F1708" s="17" t="s">
        <v>128</v>
      </c>
      <c r="G1708" s="15">
        <v>999924130</v>
      </c>
      <c r="H1708" s="15">
        <f t="shared" si="339"/>
        <v>42</v>
      </c>
      <c r="I1708" s="15"/>
      <c r="J1708" s="17">
        <f>(O1708+P1708+R1708+S1708+T1708+U1708)/2</f>
        <v>42</v>
      </c>
      <c r="K1708" s="16"/>
      <c r="L1708" s="15"/>
      <c r="M1708" s="15"/>
      <c r="N1708" s="15"/>
      <c r="O1708" s="15">
        <f t="shared" si="353"/>
        <v>0</v>
      </c>
      <c r="P1708" s="15">
        <v>0</v>
      </c>
      <c r="Q1708" s="15">
        <f t="shared" si="354"/>
        <v>0</v>
      </c>
      <c r="R1708" s="15">
        <v>0</v>
      </c>
      <c r="S1708" s="15">
        <v>0</v>
      </c>
      <c r="T1708" s="15">
        <f t="shared" si="355"/>
        <v>84</v>
      </c>
      <c r="U1708" s="15">
        <f t="shared" si="356"/>
        <v>0</v>
      </c>
      <c r="V1708" s="15"/>
      <c r="W1708" s="15"/>
      <c r="X1708" s="15"/>
      <c r="Y1708" s="15"/>
      <c r="Z1708" s="16"/>
      <c r="AA1708" s="15"/>
      <c r="AB1708" s="24"/>
      <c r="AC1708" s="15"/>
      <c r="AD1708" s="15"/>
      <c r="AE1708" s="15"/>
      <c r="AF1708" s="15"/>
      <c r="AG1708" s="15"/>
      <c r="AH1708" s="24"/>
      <c r="AI1708" s="15"/>
      <c r="AJ1708" s="15"/>
      <c r="AK1708" s="15"/>
      <c r="AL1708" s="15"/>
      <c r="AM1708" s="15"/>
      <c r="AN1708" s="24"/>
      <c r="AO1708" s="15"/>
      <c r="AP1708" s="24"/>
      <c r="AQ1708" s="15"/>
      <c r="AR1708" s="24"/>
      <c r="AS1708" s="15"/>
      <c r="AT1708" s="24"/>
      <c r="AU1708" s="15"/>
      <c r="AV1708" s="24"/>
      <c r="AW1708" s="15"/>
      <c r="AX1708" s="24"/>
      <c r="AY1708" s="15"/>
      <c r="AZ1708" s="15"/>
      <c r="BA1708" s="15"/>
      <c r="BB1708" s="15"/>
      <c r="BC1708" s="15"/>
      <c r="BD1708" s="15"/>
      <c r="BE1708" s="15"/>
      <c r="BF1708" s="24"/>
      <c r="BG1708" s="15"/>
      <c r="BH1708" s="24"/>
      <c r="BI1708" s="15"/>
      <c r="BJ1708" s="24"/>
      <c r="BK1708" s="15"/>
      <c r="BL1708" s="24"/>
      <c r="BM1708" s="15"/>
      <c r="BN1708" s="24"/>
      <c r="BO1708" s="15"/>
      <c r="BP1708" s="24"/>
      <c r="BQ1708" s="15"/>
      <c r="BR1708" s="24"/>
      <c r="BS1708" s="15"/>
      <c r="BT1708" s="24"/>
      <c r="BU1708" s="15"/>
      <c r="BV1708" s="24"/>
      <c r="BW1708" s="15"/>
      <c r="BX1708" s="24"/>
      <c r="BY1708" s="15"/>
      <c r="BZ1708" s="24"/>
      <c r="CA1708" s="15"/>
      <c r="CB1708" s="24"/>
      <c r="CC1708" s="15"/>
      <c r="CD1708" s="24"/>
      <c r="CE1708" s="15"/>
      <c r="CF1708" s="24"/>
      <c r="CG1708" s="15"/>
      <c r="CH1708" s="25"/>
      <c r="CI1708" s="15"/>
      <c r="CJ1708" s="25"/>
      <c r="CK1708" s="15"/>
      <c r="CL1708" s="25"/>
      <c r="CM1708" s="15"/>
      <c r="CN1708" s="25"/>
      <c r="CO1708" s="15"/>
      <c r="CP1708" s="25"/>
      <c r="CQ1708" s="15"/>
      <c r="CR1708" s="25"/>
      <c r="CS1708" s="15">
        <f t="shared" si="340"/>
        <v>0</v>
      </c>
      <c r="CT1708" s="15">
        <f t="shared" si="341"/>
        <v>0</v>
      </c>
      <c r="CU1708" s="15">
        <f t="shared" si="342"/>
        <v>0</v>
      </c>
      <c r="CV1708" s="15">
        <f t="shared" si="343"/>
        <v>0</v>
      </c>
      <c r="CW1708" s="15"/>
      <c r="CX1708" s="15"/>
      <c r="CY1708" s="15">
        <f t="shared" si="344"/>
        <v>0</v>
      </c>
      <c r="CZ1708" s="15">
        <f>GG1708</f>
        <v>0</v>
      </c>
      <c r="DA1708" s="19"/>
      <c r="DB1708" s="17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7"/>
      <c r="DQ1708" s="15"/>
      <c r="DR1708" s="15"/>
      <c r="DS1708" s="15"/>
      <c r="DT1708" s="15"/>
      <c r="DU1708" s="15"/>
      <c r="DV1708" s="15"/>
      <c r="DW1708" s="15"/>
      <c r="DX1708" s="20"/>
      <c r="DY1708" s="15"/>
      <c r="DZ1708" s="20"/>
      <c r="EA1708" s="15">
        <v>52.5</v>
      </c>
      <c r="EB1708" s="20">
        <v>2</v>
      </c>
      <c r="EC1708" s="15">
        <v>84</v>
      </c>
      <c r="ED1708" s="20">
        <v>5</v>
      </c>
      <c r="EE1708" s="15"/>
      <c r="EF1708" s="20"/>
      <c r="EG1708" s="15"/>
      <c r="EH1708" s="20"/>
      <c r="EI1708" s="15"/>
      <c r="EJ1708" s="20"/>
      <c r="EK1708" s="15"/>
      <c r="EL1708" s="20"/>
      <c r="EM1708" s="15"/>
      <c r="EN1708" s="20"/>
      <c r="EY1708" s="15"/>
      <c r="EZ1708" s="20"/>
      <c r="FC1708" s="15"/>
      <c r="FD1708" s="20"/>
      <c r="FE1708" s="15"/>
      <c r="FF1708" s="20"/>
      <c r="FG1708" s="15"/>
      <c r="FH1708" s="20"/>
      <c r="FI1708" s="15"/>
      <c r="FJ1708" s="20"/>
      <c r="FK1708" s="15"/>
      <c r="FL1708" s="20"/>
      <c r="FM1708" s="15"/>
      <c r="FN1708" s="20"/>
      <c r="FO1708" s="15"/>
      <c r="FP1708" s="20"/>
      <c r="FQ1708" s="15"/>
      <c r="FR1708" s="20"/>
      <c r="FS1708" s="15"/>
      <c r="FT1708" s="20"/>
      <c r="FU1708" s="15"/>
      <c r="FV1708" s="20"/>
      <c r="FW1708" s="15"/>
      <c r="FX1708" s="20"/>
      <c r="FY1708" s="15"/>
      <c r="FZ1708" s="20"/>
      <c r="GA1708" s="15"/>
      <c r="GB1708" s="20"/>
      <c r="GC1708" s="15"/>
      <c r="GD1708" s="20"/>
      <c r="GE1708" s="15"/>
      <c r="GF1708" s="20"/>
      <c r="GG1708" s="226"/>
    </row>
    <row r="1709" spans="1:189" ht="15" customHeight="1" x14ac:dyDescent="0.3">
      <c r="A1709" s="15" t="s">
        <v>130</v>
      </c>
      <c r="B1709" s="15" t="s">
        <v>142</v>
      </c>
      <c r="C1709" s="15" t="s">
        <v>227</v>
      </c>
      <c r="D1709" s="15" t="s">
        <v>861</v>
      </c>
      <c r="E1709" s="15" t="str">
        <f t="shared" si="338"/>
        <v>Daniel GRIGGS</v>
      </c>
      <c r="F1709" s="15" t="s">
        <v>135</v>
      </c>
      <c r="G1709" s="15">
        <v>999924140</v>
      </c>
      <c r="H1709" s="15">
        <f t="shared" si="339"/>
        <v>108</v>
      </c>
      <c r="I1709" s="15"/>
      <c r="J1709" s="15"/>
      <c r="K1709" s="16"/>
      <c r="L1709" s="15"/>
      <c r="M1709" s="15"/>
      <c r="N1709" s="15"/>
      <c r="O1709" s="15">
        <f t="shared" si="353"/>
        <v>0</v>
      </c>
      <c r="P1709" s="15">
        <v>0</v>
      </c>
      <c r="Q1709" s="15">
        <f t="shared" si="354"/>
        <v>0</v>
      </c>
      <c r="R1709" s="15">
        <v>0</v>
      </c>
      <c r="S1709" s="15">
        <v>0</v>
      </c>
      <c r="T1709" s="15">
        <f t="shared" si="355"/>
        <v>0</v>
      </c>
      <c r="U1709" s="15">
        <f t="shared" si="356"/>
        <v>0</v>
      </c>
      <c r="V1709" s="15"/>
      <c r="W1709" s="15"/>
      <c r="X1709" s="15"/>
      <c r="Y1709" s="15"/>
      <c r="Z1709" s="16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>
        <f t="shared" si="340"/>
        <v>0</v>
      </c>
      <c r="CT1709" s="15">
        <f t="shared" si="341"/>
        <v>108</v>
      </c>
      <c r="CU1709" s="15">
        <f t="shared" si="342"/>
        <v>2</v>
      </c>
      <c r="CV1709" s="15">
        <f t="shared" si="343"/>
        <v>0</v>
      </c>
      <c r="CW1709" s="15"/>
      <c r="CX1709" s="15"/>
      <c r="CY1709" s="15">
        <f t="shared" si="344"/>
        <v>0</v>
      </c>
      <c r="CZ1709" s="15">
        <f>GG1709</f>
        <v>0</v>
      </c>
      <c r="DA1709" s="16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20"/>
      <c r="DY1709" s="15"/>
      <c r="DZ1709" s="20"/>
      <c r="EA1709" s="15"/>
      <c r="EB1709" s="20"/>
      <c r="EC1709" s="15"/>
      <c r="ED1709" s="20"/>
      <c r="EE1709" s="15"/>
      <c r="EF1709" s="20"/>
      <c r="EG1709" s="15"/>
      <c r="EH1709" s="20"/>
      <c r="EI1709" s="15"/>
      <c r="EJ1709" s="20"/>
      <c r="EK1709" s="15"/>
      <c r="EL1709" s="20"/>
      <c r="EM1709" s="15"/>
      <c r="EN1709" s="20"/>
      <c r="EY1709" s="15"/>
      <c r="EZ1709" s="20"/>
      <c r="FC1709" s="15">
        <v>63</v>
      </c>
      <c r="FD1709" s="20">
        <v>5</v>
      </c>
      <c r="FE1709" s="15"/>
      <c r="FF1709" s="20"/>
      <c r="FG1709" s="15"/>
      <c r="FH1709" s="20"/>
      <c r="FI1709" s="15"/>
      <c r="FJ1709" s="20"/>
      <c r="FK1709" s="15"/>
      <c r="FL1709" s="20"/>
      <c r="FM1709" s="15">
        <v>45</v>
      </c>
      <c r="FN1709" s="20">
        <v>2</v>
      </c>
      <c r="FO1709" s="15"/>
      <c r="FP1709" s="20"/>
      <c r="FQ1709" s="15"/>
      <c r="FR1709" s="20"/>
      <c r="FS1709" s="15"/>
      <c r="FT1709" s="20"/>
      <c r="FU1709" s="15"/>
      <c r="FV1709" s="20"/>
      <c r="FW1709" s="15"/>
      <c r="FX1709" s="20"/>
      <c r="FY1709" s="15"/>
      <c r="FZ1709" s="20"/>
      <c r="GA1709" s="15"/>
      <c r="GB1709" s="20"/>
      <c r="GC1709" s="15"/>
      <c r="GD1709" s="20"/>
      <c r="GE1709" s="15"/>
      <c r="GF1709" s="20"/>
      <c r="GG1709" s="226"/>
    </row>
    <row r="1710" spans="1:189" ht="15" customHeight="1" x14ac:dyDescent="0.3">
      <c r="A1710" s="17" t="s">
        <v>146</v>
      </c>
      <c r="B1710" s="17" t="s">
        <v>134</v>
      </c>
      <c r="C1710" s="17" t="s">
        <v>3797</v>
      </c>
      <c r="D1710" s="89" t="s">
        <v>1598</v>
      </c>
      <c r="E1710" s="15" t="str">
        <f t="shared" si="338"/>
        <v>Amber  Quito</v>
      </c>
      <c r="F1710" s="89" t="s">
        <v>128</v>
      </c>
      <c r="G1710" s="17">
        <v>999924159</v>
      </c>
      <c r="H1710" s="15">
        <f t="shared" si="339"/>
        <v>45</v>
      </c>
      <c r="I1710" s="15"/>
      <c r="J1710" s="15"/>
      <c r="K1710" s="16"/>
      <c r="L1710" s="15"/>
      <c r="M1710" s="15"/>
      <c r="N1710" s="15"/>
      <c r="O1710" s="15">
        <f t="shared" si="353"/>
        <v>0</v>
      </c>
      <c r="P1710" s="15">
        <v>0</v>
      </c>
      <c r="Q1710" s="15">
        <f t="shared" si="354"/>
        <v>0</v>
      </c>
      <c r="R1710" s="15">
        <v>0</v>
      </c>
      <c r="S1710" s="15">
        <v>0</v>
      </c>
      <c r="T1710" s="15">
        <f t="shared" si="355"/>
        <v>0</v>
      </c>
      <c r="U1710" s="15">
        <f t="shared" si="356"/>
        <v>0</v>
      </c>
      <c r="V1710" s="15"/>
      <c r="W1710" s="15"/>
      <c r="X1710" s="15"/>
      <c r="Y1710" s="15"/>
      <c r="Z1710" s="16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>
        <f t="shared" si="340"/>
        <v>0</v>
      </c>
      <c r="CT1710" s="15">
        <f t="shared" si="341"/>
        <v>45</v>
      </c>
      <c r="CU1710" s="15">
        <f t="shared" si="342"/>
        <v>1</v>
      </c>
      <c r="CV1710" s="15">
        <f t="shared" si="343"/>
        <v>0</v>
      </c>
      <c r="CW1710" s="15"/>
      <c r="CX1710" s="15"/>
      <c r="CY1710" s="15">
        <f t="shared" si="344"/>
        <v>0</v>
      </c>
      <c r="CZ1710" s="15">
        <f>GG1710</f>
        <v>0</v>
      </c>
      <c r="DA1710" s="16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20"/>
      <c r="DY1710" s="15"/>
      <c r="DZ1710" s="20"/>
      <c r="EA1710" s="15"/>
      <c r="EB1710" s="20"/>
      <c r="EC1710" s="15"/>
      <c r="ED1710" s="20"/>
      <c r="EE1710" s="15"/>
      <c r="EF1710" s="20"/>
      <c r="EG1710" s="15"/>
      <c r="EH1710" s="20"/>
      <c r="EI1710" s="15"/>
      <c r="EJ1710" s="20"/>
      <c r="EK1710" s="15"/>
      <c r="EL1710" s="20"/>
      <c r="EM1710" s="15"/>
      <c r="EN1710" s="20"/>
      <c r="EY1710" s="15"/>
      <c r="EZ1710" s="20"/>
      <c r="FC1710" s="15"/>
      <c r="FD1710" s="20"/>
      <c r="FE1710" s="15"/>
      <c r="FF1710" s="20"/>
      <c r="FG1710" s="15"/>
      <c r="FH1710" s="20"/>
      <c r="FI1710" s="15">
        <v>45</v>
      </c>
      <c r="FJ1710" s="20">
        <v>2</v>
      </c>
      <c r="FK1710" s="15"/>
      <c r="FL1710" s="20"/>
      <c r="FM1710" s="15"/>
      <c r="FN1710" s="20"/>
      <c r="FO1710" s="15"/>
      <c r="FP1710" s="20"/>
      <c r="FQ1710" s="15"/>
      <c r="FR1710" s="20"/>
      <c r="FS1710" s="15"/>
      <c r="FT1710" s="20"/>
      <c r="FU1710" s="15"/>
      <c r="FV1710" s="20"/>
      <c r="FW1710" s="15"/>
      <c r="FX1710" s="20"/>
      <c r="FY1710" s="15"/>
      <c r="FZ1710" s="20"/>
      <c r="GA1710" s="15"/>
      <c r="GB1710" s="20"/>
      <c r="GC1710" s="15"/>
      <c r="GD1710" s="20"/>
      <c r="GE1710" s="15"/>
      <c r="GF1710" s="20"/>
      <c r="GG1710" s="226"/>
    </row>
    <row r="1711" spans="1:189" ht="15" customHeight="1" x14ac:dyDescent="0.3">
      <c r="A1711" s="17" t="s">
        <v>133</v>
      </c>
      <c r="B1711" s="15" t="s">
        <v>140</v>
      </c>
      <c r="C1711" s="17" t="s">
        <v>2139</v>
      </c>
      <c r="D1711" s="17" t="s">
        <v>2140</v>
      </c>
      <c r="E1711" s="15" t="str">
        <f t="shared" si="338"/>
        <v>Victoria  Scattaglia</v>
      </c>
      <c r="F1711" s="17" t="s">
        <v>128</v>
      </c>
      <c r="G1711" s="15">
        <v>999924160</v>
      </c>
      <c r="H1711" s="15">
        <f t="shared" si="339"/>
        <v>105</v>
      </c>
      <c r="I1711" s="15"/>
      <c r="J1711" s="17">
        <f>(O1711+P1711+R1711+S1711+T1711+U1711)/2</f>
        <v>0</v>
      </c>
      <c r="K1711" s="16"/>
      <c r="L1711" s="15"/>
      <c r="M1711" s="15"/>
      <c r="N1711" s="15"/>
      <c r="O1711" s="15">
        <f t="shared" si="353"/>
        <v>0</v>
      </c>
      <c r="P1711" s="15">
        <v>0</v>
      </c>
      <c r="Q1711" s="15">
        <f t="shared" si="354"/>
        <v>0</v>
      </c>
      <c r="R1711" s="15">
        <v>0</v>
      </c>
      <c r="S1711" s="15">
        <v>0</v>
      </c>
      <c r="T1711" s="15">
        <f t="shared" si="355"/>
        <v>0</v>
      </c>
      <c r="U1711" s="15">
        <f t="shared" si="356"/>
        <v>0</v>
      </c>
      <c r="V1711" s="15"/>
      <c r="W1711" s="15"/>
      <c r="X1711" s="15"/>
      <c r="Y1711" s="15"/>
      <c r="Z1711" s="16"/>
      <c r="AA1711" s="15"/>
      <c r="AB1711" s="24"/>
      <c r="AC1711" s="15"/>
      <c r="AD1711" s="15"/>
      <c r="AE1711" s="15"/>
      <c r="AF1711" s="15"/>
      <c r="AG1711" s="15"/>
      <c r="AH1711" s="24"/>
      <c r="AI1711" s="15"/>
      <c r="AJ1711" s="15"/>
      <c r="AK1711" s="15"/>
      <c r="AL1711" s="15"/>
      <c r="AM1711" s="15"/>
      <c r="AN1711" s="24"/>
      <c r="AO1711" s="15"/>
      <c r="AP1711" s="24"/>
      <c r="AQ1711" s="15"/>
      <c r="AR1711" s="24"/>
      <c r="AS1711" s="15"/>
      <c r="AT1711" s="24"/>
      <c r="AU1711" s="15"/>
      <c r="AV1711" s="24"/>
      <c r="AW1711" s="15"/>
      <c r="AX1711" s="24"/>
      <c r="AY1711" s="15"/>
      <c r="AZ1711" s="15"/>
      <c r="BA1711" s="15"/>
      <c r="BB1711" s="15"/>
      <c r="BC1711" s="15"/>
      <c r="BD1711" s="15"/>
      <c r="BE1711" s="15"/>
      <c r="BF1711" s="24"/>
      <c r="BG1711" s="15"/>
      <c r="BH1711" s="24"/>
      <c r="BI1711" s="15"/>
      <c r="BJ1711" s="24"/>
      <c r="BK1711" s="15"/>
      <c r="BL1711" s="24"/>
      <c r="BM1711" s="15"/>
      <c r="BN1711" s="24"/>
      <c r="BO1711" s="15"/>
      <c r="BP1711" s="24"/>
      <c r="BQ1711" s="15"/>
      <c r="BR1711" s="24"/>
      <c r="BS1711" s="15"/>
      <c r="BT1711" s="24"/>
      <c r="BU1711" s="15"/>
      <c r="BV1711" s="24"/>
      <c r="BW1711" s="15"/>
      <c r="BX1711" s="24"/>
      <c r="BY1711" s="15"/>
      <c r="BZ1711" s="24"/>
      <c r="CA1711" s="15"/>
      <c r="CB1711" s="24"/>
      <c r="CC1711" s="15"/>
      <c r="CD1711" s="24"/>
      <c r="CE1711" s="15"/>
      <c r="CF1711" s="24"/>
      <c r="CG1711" s="15"/>
      <c r="CH1711" s="25"/>
      <c r="CI1711" s="15"/>
      <c r="CJ1711" s="25"/>
      <c r="CK1711" s="15"/>
      <c r="CL1711" s="25"/>
      <c r="CM1711" s="15"/>
      <c r="CN1711" s="25"/>
      <c r="CO1711" s="15"/>
      <c r="CP1711" s="25"/>
      <c r="CQ1711" s="15"/>
      <c r="CR1711" s="25"/>
      <c r="CS1711" s="15">
        <f t="shared" si="340"/>
        <v>0</v>
      </c>
      <c r="CT1711" s="15">
        <f t="shared" si="341"/>
        <v>0</v>
      </c>
      <c r="CU1711" s="15">
        <f t="shared" si="342"/>
        <v>0</v>
      </c>
      <c r="CV1711" s="15">
        <f t="shared" si="343"/>
        <v>105</v>
      </c>
      <c r="CW1711" s="15"/>
      <c r="CX1711" s="15"/>
      <c r="CY1711" s="15">
        <f t="shared" si="344"/>
        <v>0</v>
      </c>
      <c r="CZ1711" s="15">
        <f>GG1711</f>
        <v>0</v>
      </c>
      <c r="DA1711" s="19"/>
      <c r="DB1711" s="17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7"/>
      <c r="DQ1711" s="15"/>
      <c r="DR1711" s="15"/>
      <c r="DS1711" s="15"/>
      <c r="DT1711" s="15"/>
      <c r="DU1711" s="15"/>
      <c r="DV1711" s="15"/>
      <c r="DW1711" s="15"/>
      <c r="DX1711" s="20"/>
      <c r="DY1711" s="15"/>
      <c r="DZ1711" s="20"/>
      <c r="EA1711" s="15">
        <v>35</v>
      </c>
      <c r="EB1711" s="20">
        <v>1</v>
      </c>
      <c r="EC1711" s="15"/>
      <c r="ED1711" s="20"/>
      <c r="EE1711" s="15"/>
      <c r="EF1711" s="20"/>
      <c r="EG1711" s="15"/>
      <c r="EH1711" s="20"/>
      <c r="EI1711" s="15"/>
      <c r="EJ1711" s="20"/>
      <c r="EK1711" s="15"/>
      <c r="EL1711" s="20"/>
      <c r="EM1711" s="15"/>
      <c r="EN1711" s="20"/>
      <c r="EY1711" s="15"/>
      <c r="EZ1711" s="20"/>
      <c r="FC1711" s="15"/>
      <c r="FD1711" s="20"/>
      <c r="FE1711" s="15"/>
      <c r="FF1711" s="20"/>
      <c r="FG1711" s="15"/>
      <c r="FH1711" s="20"/>
      <c r="FI1711" s="15"/>
      <c r="FJ1711" s="20"/>
      <c r="FK1711" s="15"/>
      <c r="FL1711" s="20"/>
      <c r="FM1711" s="15"/>
      <c r="FN1711" s="20"/>
      <c r="FO1711" s="15"/>
      <c r="FP1711" s="20"/>
      <c r="FQ1711" s="15"/>
      <c r="FR1711" s="20"/>
      <c r="FS1711" s="15"/>
      <c r="FT1711" s="20"/>
      <c r="FU1711" s="15"/>
      <c r="FV1711" s="20"/>
      <c r="FW1711" s="15"/>
      <c r="FX1711" s="20"/>
      <c r="FY1711" s="15"/>
      <c r="FZ1711" s="20"/>
      <c r="GA1711" s="15"/>
      <c r="GB1711" s="20"/>
      <c r="GC1711" s="15">
        <v>105</v>
      </c>
      <c r="GD1711" s="20">
        <v>2</v>
      </c>
      <c r="GE1711" s="15"/>
      <c r="GF1711" s="20"/>
      <c r="GG1711" s="226"/>
    </row>
    <row r="1712" spans="1:189" ht="15" customHeight="1" x14ac:dyDescent="0.3">
      <c r="A1712" s="15" t="s">
        <v>133</v>
      </c>
      <c r="B1712" s="15" t="s">
        <v>142</v>
      </c>
      <c r="C1712" s="15" t="s">
        <v>157</v>
      </c>
      <c r="D1712" s="15" t="s">
        <v>1912</v>
      </c>
      <c r="E1712" s="15" t="str">
        <f t="shared" si="338"/>
        <v>Olivia Vo</v>
      </c>
      <c r="F1712" s="15" t="s">
        <v>128</v>
      </c>
      <c r="G1712" s="15">
        <v>999924166</v>
      </c>
      <c r="H1712" s="15">
        <f t="shared" si="339"/>
        <v>140</v>
      </c>
      <c r="I1712" s="15"/>
      <c r="J1712" s="15"/>
      <c r="K1712" s="16"/>
      <c r="L1712" s="15"/>
      <c r="M1712" s="15"/>
      <c r="N1712" s="15"/>
      <c r="O1712" s="15">
        <f t="shared" si="353"/>
        <v>0</v>
      </c>
      <c r="P1712" s="15">
        <v>0</v>
      </c>
      <c r="Q1712" s="15">
        <f t="shared" si="354"/>
        <v>0</v>
      </c>
      <c r="R1712" s="15">
        <v>0</v>
      </c>
      <c r="S1712" s="15">
        <v>0</v>
      </c>
      <c r="T1712" s="15">
        <f t="shared" si="355"/>
        <v>0</v>
      </c>
      <c r="U1712" s="15">
        <f t="shared" si="356"/>
        <v>0</v>
      </c>
      <c r="V1712" s="15"/>
      <c r="W1712" s="15"/>
      <c r="X1712" s="15"/>
      <c r="Y1712" s="15"/>
      <c r="Z1712" s="16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>
        <f t="shared" si="340"/>
        <v>0</v>
      </c>
      <c r="CT1712" s="15">
        <f t="shared" si="341"/>
        <v>0</v>
      </c>
      <c r="CU1712" s="15">
        <f t="shared" si="342"/>
        <v>0</v>
      </c>
      <c r="CV1712" s="15">
        <f t="shared" si="343"/>
        <v>140</v>
      </c>
      <c r="CW1712" s="15"/>
      <c r="CX1712" s="15"/>
      <c r="CY1712" s="15">
        <f t="shared" si="344"/>
        <v>0</v>
      </c>
      <c r="CZ1712" s="15">
        <f>GG1712</f>
        <v>0</v>
      </c>
      <c r="DA1712" s="16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20"/>
      <c r="DY1712" s="15"/>
      <c r="DZ1712" s="20"/>
      <c r="EA1712" s="15"/>
      <c r="EB1712" s="20"/>
      <c r="EC1712" s="15"/>
      <c r="ED1712" s="20"/>
      <c r="EE1712" s="15"/>
      <c r="EF1712" s="20"/>
      <c r="EG1712" s="15"/>
      <c r="EH1712" s="20"/>
      <c r="EI1712" s="15"/>
      <c r="EJ1712" s="20"/>
      <c r="EK1712" s="15"/>
      <c r="EL1712" s="20"/>
      <c r="EM1712" s="15"/>
      <c r="EN1712" s="20"/>
      <c r="EY1712" s="15"/>
      <c r="EZ1712" s="16"/>
      <c r="FC1712" s="15"/>
      <c r="FD1712" s="16"/>
      <c r="FE1712" s="15"/>
      <c r="FF1712" s="16"/>
      <c r="FG1712" s="15"/>
      <c r="FH1712" s="16"/>
      <c r="FI1712" s="15"/>
      <c r="FJ1712" s="16"/>
      <c r="FK1712" s="15"/>
      <c r="FL1712" s="16"/>
      <c r="FM1712" s="15"/>
      <c r="FN1712" s="16"/>
      <c r="FO1712" s="15"/>
      <c r="FP1712" s="20"/>
      <c r="FQ1712" s="15"/>
      <c r="FR1712" s="16"/>
      <c r="FS1712" s="15"/>
      <c r="FT1712" s="16"/>
      <c r="FU1712" s="15"/>
      <c r="FV1712" s="16"/>
      <c r="FW1712" s="15"/>
      <c r="FX1712" s="16"/>
      <c r="FY1712" s="15"/>
      <c r="FZ1712" s="16"/>
      <c r="GA1712" s="15"/>
      <c r="GB1712" s="16"/>
      <c r="GC1712" s="15">
        <v>140</v>
      </c>
      <c r="GD1712" s="20">
        <v>1</v>
      </c>
      <c r="GE1712" s="15"/>
      <c r="GF1712" s="20"/>
      <c r="GG1712" s="226"/>
    </row>
    <row r="1713" spans="1:189" ht="15" customHeight="1" x14ac:dyDescent="0.3">
      <c r="A1713" s="15" t="s">
        <v>133</v>
      </c>
      <c r="B1713" s="15" t="s">
        <v>126</v>
      </c>
      <c r="C1713" s="15" t="s">
        <v>212</v>
      </c>
      <c r="D1713" s="15" t="s">
        <v>1475</v>
      </c>
      <c r="E1713" s="15" t="str">
        <f t="shared" si="338"/>
        <v>Kayla Nguyen</v>
      </c>
      <c r="F1713" s="15" t="s">
        <v>128</v>
      </c>
      <c r="G1713" s="15">
        <v>999924178</v>
      </c>
      <c r="H1713" s="15">
        <f t="shared" si="339"/>
        <v>45</v>
      </c>
      <c r="I1713" s="15"/>
      <c r="J1713" s="15"/>
      <c r="K1713" s="16"/>
      <c r="L1713" s="15"/>
      <c r="M1713" s="15"/>
      <c r="N1713" s="15"/>
      <c r="O1713" s="15">
        <f t="shared" si="353"/>
        <v>0</v>
      </c>
      <c r="P1713" s="15">
        <v>0</v>
      </c>
      <c r="Q1713" s="15">
        <f t="shared" si="354"/>
        <v>0</v>
      </c>
      <c r="R1713" s="15">
        <v>0</v>
      </c>
      <c r="S1713" s="15">
        <v>0</v>
      </c>
      <c r="T1713" s="15">
        <f t="shared" si="355"/>
        <v>0</v>
      </c>
      <c r="U1713" s="15">
        <f t="shared" si="356"/>
        <v>0</v>
      </c>
      <c r="V1713" s="15"/>
      <c r="W1713" s="15"/>
      <c r="X1713" s="15"/>
      <c r="Y1713" s="15"/>
      <c r="Z1713" s="16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>
        <f t="shared" si="340"/>
        <v>0</v>
      </c>
      <c r="CT1713" s="15">
        <f t="shared" si="341"/>
        <v>45</v>
      </c>
      <c r="CU1713" s="15">
        <f t="shared" si="342"/>
        <v>1</v>
      </c>
      <c r="CV1713" s="15">
        <f t="shared" si="343"/>
        <v>0</v>
      </c>
      <c r="CW1713" s="15"/>
      <c r="CX1713" s="15"/>
      <c r="CY1713" s="15">
        <f t="shared" si="344"/>
        <v>0</v>
      </c>
      <c r="CZ1713" s="15">
        <f>GG1713</f>
        <v>0</v>
      </c>
      <c r="DA1713" s="16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20"/>
      <c r="DY1713" s="15"/>
      <c r="DZ1713" s="20"/>
      <c r="EA1713" s="15"/>
      <c r="EB1713" s="20"/>
      <c r="EC1713" s="15"/>
      <c r="ED1713" s="20"/>
      <c r="EE1713" s="15"/>
      <c r="EF1713" s="20"/>
      <c r="EG1713" s="15"/>
      <c r="EH1713" s="20"/>
      <c r="EI1713" s="15"/>
      <c r="EJ1713" s="20"/>
      <c r="EK1713" s="15"/>
      <c r="EL1713" s="20"/>
      <c r="EM1713" s="15"/>
      <c r="EN1713" s="20"/>
      <c r="EY1713" s="15"/>
      <c r="EZ1713" s="20"/>
      <c r="FC1713" s="15"/>
      <c r="FD1713" s="20"/>
      <c r="FE1713" s="15"/>
      <c r="FF1713" s="20"/>
      <c r="FG1713" s="15"/>
      <c r="FH1713" s="20"/>
      <c r="FI1713" s="15"/>
      <c r="FJ1713" s="20"/>
      <c r="FK1713" s="15"/>
      <c r="FL1713" s="20"/>
      <c r="FM1713" s="15"/>
      <c r="FN1713" s="20"/>
      <c r="FO1713" s="15"/>
      <c r="FP1713" s="20"/>
      <c r="FQ1713" s="15"/>
      <c r="FR1713" s="20"/>
      <c r="FS1713" s="15"/>
      <c r="FT1713" s="20"/>
      <c r="FU1713" s="15"/>
      <c r="FV1713" s="20"/>
      <c r="FW1713" s="15"/>
      <c r="FX1713" s="20"/>
      <c r="FY1713" s="15">
        <v>45</v>
      </c>
      <c r="FZ1713" s="20">
        <v>2</v>
      </c>
      <c r="GA1713" s="15"/>
      <c r="GB1713" s="20"/>
      <c r="GC1713" s="15"/>
      <c r="GD1713" s="20"/>
      <c r="GE1713" s="15"/>
      <c r="GF1713" s="20"/>
      <c r="GG1713" s="226"/>
    </row>
    <row r="1714" spans="1:189" ht="15" customHeight="1" x14ac:dyDescent="0.3">
      <c r="A1714" s="15" t="s">
        <v>2908</v>
      </c>
      <c r="B1714" s="15" t="s">
        <v>138</v>
      </c>
      <c r="C1714" s="15" t="s">
        <v>4109</v>
      </c>
      <c r="D1714" s="15" t="s">
        <v>1039</v>
      </c>
      <c r="E1714" s="15" t="str">
        <f t="shared" si="338"/>
        <v>Daneen Jones</v>
      </c>
      <c r="F1714" s="15" t="s">
        <v>128</v>
      </c>
      <c r="G1714" s="15">
        <v>999924210</v>
      </c>
      <c r="H1714" s="15">
        <f t="shared" si="339"/>
        <v>35</v>
      </c>
      <c r="I1714" s="15"/>
      <c r="J1714" s="15"/>
      <c r="K1714" s="16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6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>
        <f t="shared" si="340"/>
        <v>0</v>
      </c>
      <c r="CT1714" s="15">
        <f t="shared" si="341"/>
        <v>0</v>
      </c>
      <c r="CU1714" s="15">
        <f t="shared" si="342"/>
        <v>0</v>
      </c>
      <c r="CV1714" s="15">
        <f t="shared" si="343"/>
        <v>35</v>
      </c>
      <c r="CW1714" s="15"/>
      <c r="CX1714" s="15"/>
      <c r="CY1714" s="15">
        <f t="shared" si="344"/>
        <v>0</v>
      </c>
      <c r="CZ1714" s="15">
        <f>GG1714</f>
        <v>0</v>
      </c>
      <c r="DA1714" s="16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20"/>
      <c r="DY1714" s="15"/>
      <c r="DZ1714" s="20"/>
      <c r="EA1714" s="15"/>
      <c r="EB1714" s="20"/>
      <c r="EC1714" s="15"/>
      <c r="ED1714" s="20"/>
      <c r="EE1714" s="15"/>
      <c r="EF1714" s="20"/>
      <c r="EG1714" s="15"/>
      <c r="EH1714" s="20"/>
      <c r="EI1714" s="15"/>
      <c r="EJ1714" s="20"/>
      <c r="EK1714" s="15"/>
      <c r="EL1714" s="20"/>
      <c r="EM1714" s="15"/>
      <c r="EN1714" s="20"/>
      <c r="EY1714" s="15"/>
      <c r="EZ1714" s="16"/>
      <c r="FC1714" s="15"/>
      <c r="FD1714" s="16"/>
      <c r="FE1714" s="15"/>
      <c r="FF1714" s="16"/>
      <c r="FG1714" s="15"/>
      <c r="FH1714" s="16"/>
      <c r="FI1714" s="15"/>
      <c r="FJ1714" s="16"/>
      <c r="FK1714" s="15"/>
      <c r="FL1714" s="16"/>
      <c r="FM1714" s="15"/>
      <c r="FN1714" s="16"/>
      <c r="FO1714" s="15"/>
      <c r="FP1714" s="20"/>
      <c r="FQ1714" s="15"/>
      <c r="FR1714" s="16"/>
      <c r="FS1714" s="15"/>
      <c r="FT1714" s="16"/>
      <c r="FU1714" s="15"/>
      <c r="FV1714" s="16"/>
      <c r="FW1714" s="15"/>
      <c r="FX1714" s="16"/>
      <c r="FY1714" s="15"/>
      <c r="FZ1714" s="16"/>
      <c r="GA1714" s="15"/>
      <c r="GB1714" s="16"/>
      <c r="GC1714" s="15"/>
      <c r="GD1714" s="20"/>
      <c r="GE1714" s="15">
        <v>35</v>
      </c>
      <c r="GF1714" s="20">
        <v>1</v>
      </c>
      <c r="GG1714" s="226"/>
    </row>
    <row r="1715" spans="1:189" ht="15" customHeight="1" x14ac:dyDescent="0.3">
      <c r="A1715" s="85" t="s">
        <v>133</v>
      </c>
      <c r="B1715" s="85" t="s">
        <v>134</v>
      </c>
      <c r="C1715" s="85" t="s">
        <v>2136</v>
      </c>
      <c r="D1715" s="85" t="s">
        <v>3441</v>
      </c>
      <c r="E1715" s="15" t="str">
        <f t="shared" si="338"/>
        <v>Mannat BADH</v>
      </c>
      <c r="F1715" s="85" t="s">
        <v>128</v>
      </c>
      <c r="G1715" s="15">
        <v>999924230</v>
      </c>
      <c r="H1715" s="15">
        <f t="shared" si="339"/>
        <v>120</v>
      </c>
      <c r="I1715" s="15"/>
      <c r="J1715" s="15"/>
      <c r="K1715" s="16"/>
      <c r="L1715" s="15"/>
      <c r="M1715" s="15"/>
      <c r="N1715" s="15"/>
      <c r="O1715" s="15">
        <f t="shared" ref="O1715:O1736" si="357">SUM(EE1715, EI1715, EK1715, EM1715)</f>
        <v>0</v>
      </c>
      <c r="P1715" s="15">
        <v>0</v>
      </c>
      <c r="Q1715" s="15">
        <f t="shared" ref="Q1715:Q1736" si="358">COUNT(DI1715:DV1715)</f>
        <v>0</v>
      </c>
      <c r="R1715" s="15">
        <v>0</v>
      </c>
      <c r="S1715" s="15">
        <v>0</v>
      </c>
      <c r="T1715" s="15">
        <f t="shared" ref="T1715:T1736" si="359">EC1715</f>
        <v>0</v>
      </c>
      <c r="U1715" s="15">
        <f t="shared" ref="U1715:U1736" si="360">SUM(EG1715)</f>
        <v>0</v>
      </c>
      <c r="V1715" s="15"/>
      <c r="W1715" s="15"/>
      <c r="X1715" s="15"/>
      <c r="Y1715" s="15"/>
      <c r="Z1715" s="16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>
        <f t="shared" si="340"/>
        <v>0</v>
      </c>
      <c r="CT1715" s="15">
        <f t="shared" si="341"/>
        <v>120</v>
      </c>
      <c r="CU1715" s="15">
        <f t="shared" si="342"/>
        <v>1</v>
      </c>
      <c r="CV1715" s="15">
        <f t="shared" si="343"/>
        <v>0</v>
      </c>
      <c r="CW1715" s="15"/>
      <c r="CX1715" s="15"/>
      <c r="CY1715" s="15">
        <f t="shared" si="344"/>
        <v>0</v>
      </c>
      <c r="CZ1715" s="15">
        <f>GG1715</f>
        <v>0</v>
      </c>
      <c r="DA1715" s="16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20"/>
      <c r="DY1715" s="15"/>
      <c r="DZ1715" s="20"/>
      <c r="EA1715" s="15"/>
      <c r="EB1715" s="20"/>
      <c r="EC1715" s="15"/>
      <c r="ED1715" s="20"/>
      <c r="EE1715" s="15"/>
      <c r="EF1715" s="20"/>
      <c r="EG1715" s="15"/>
      <c r="EH1715" s="20"/>
      <c r="EI1715" s="15"/>
      <c r="EJ1715" s="20"/>
      <c r="EK1715" s="15"/>
      <c r="EL1715" s="20"/>
      <c r="EM1715" s="15"/>
      <c r="EN1715" s="20"/>
      <c r="EY1715" s="15"/>
      <c r="EZ1715" s="20"/>
      <c r="FC1715" s="15"/>
      <c r="FD1715" s="20"/>
      <c r="FE1715" s="15"/>
      <c r="FF1715" s="20"/>
      <c r="FG1715" s="15">
        <v>120</v>
      </c>
      <c r="FH1715" s="20">
        <v>1</v>
      </c>
      <c r="FI1715" s="15"/>
      <c r="FJ1715" s="20"/>
      <c r="FK1715" s="15"/>
      <c r="FL1715" s="20"/>
      <c r="FM1715" s="15"/>
      <c r="FN1715" s="20"/>
      <c r="FO1715" s="15"/>
      <c r="FP1715" s="20"/>
      <c r="FQ1715" s="15"/>
      <c r="FR1715" s="20"/>
      <c r="FS1715" s="15"/>
      <c r="FT1715" s="20"/>
      <c r="FU1715" s="15"/>
      <c r="FV1715" s="20"/>
      <c r="FW1715" s="15"/>
      <c r="FX1715" s="20"/>
      <c r="FY1715" s="15"/>
      <c r="FZ1715" s="20"/>
      <c r="GA1715" s="15"/>
      <c r="GB1715" s="20"/>
      <c r="GC1715" s="15"/>
      <c r="GD1715" s="20"/>
      <c r="GE1715" s="15"/>
      <c r="GF1715" s="20"/>
      <c r="GG1715" s="226"/>
    </row>
    <row r="1716" spans="1:189" ht="15" customHeight="1" x14ac:dyDescent="0.3">
      <c r="A1716" s="85" t="s">
        <v>146</v>
      </c>
      <c r="B1716" s="85" t="s">
        <v>134</v>
      </c>
      <c r="C1716" s="85" t="s">
        <v>3470</v>
      </c>
      <c r="D1716" s="85" t="s">
        <v>3441</v>
      </c>
      <c r="E1716" s="15" t="str">
        <f t="shared" si="338"/>
        <v>Taran BADH</v>
      </c>
      <c r="F1716" s="85" t="s">
        <v>135</v>
      </c>
      <c r="G1716" s="15">
        <v>999924232</v>
      </c>
      <c r="H1716" s="15">
        <f t="shared" si="339"/>
        <v>90</v>
      </c>
      <c r="I1716" s="15"/>
      <c r="J1716" s="15"/>
      <c r="K1716" s="16"/>
      <c r="L1716" s="15"/>
      <c r="M1716" s="15"/>
      <c r="N1716" s="15"/>
      <c r="O1716" s="15">
        <f t="shared" si="357"/>
        <v>0</v>
      </c>
      <c r="P1716" s="15">
        <v>0</v>
      </c>
      <c r="Q1716" s="15">
        <f t="shared" si="358"/>
        <v>0</v>
      </c>
      <c r="R1716" s="15">
        <v>0</v>
      </c>
      <c r="S1716" s="15">
        <v>0</v>
      </c>
      <c r="T1716" s="15">
        <f t="shared" si="359"/>
        <v>0</v>
      </c>
      <c r="U1716" s="15">
        <f t="shared" si="360"/>
        <v>0</v>
      </c>
      <c r="V1716" s="15"/>
      <c r="W1716" s="15"/>
      <c r="X1716" s="15"/>
      <c r="Y1716" s="15"/>
      <c r="Z1716" s="16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>
        <f t="shared" si="340"/>
        <v>0</v>
      </c>
      <c r="CT1716" s="15">
        <f t="shared" si="341"/>
        <v>90</v>
      </c>
      <c r="CU1716" s="15">
        <f t="shared" si="342"/>
        <v>1</v>
      </c>
      <c r="CV1716" s="15">
        <f t="shared" si="343"/>
        <v>0</v>
      </c>
      <c r="CW1716" s="15"/>
      <c r="CX1716" s="15"/>
      <c r="CY1716" s="15">
        <f t="shared" si="344"/>
        <v>0</v>
      </c>
      <c r="CZ1716" s="15">
        <f>GG1716</f>
        <v>0</v>
      </c>
      <c r="DA1716" s="16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20"/>
      <c r="DY1716" s="15"/>
      <c r="DZ1716" s="20"/>
      <c r="EA1716" s="15"/>
      <c r="EB1716" s="20"/>
      <c r="EC1716" s="15"/>
      <c r="ED1716" s="20"/>
      <c r="EE1716" s="15"/>
      <c r="EF1716" s="20"/>
      <c r="EG1716" s="15"/>
      <c r="EH1716" s="20"/>
      <c r="EI1716" s="15"/>
      <c r="EJ1716" s="20"/>
      <c r="EK1716" s="15"/>
      <c r="EL1716" s="20"/>
      <c r="EM1716" s="15"/>
      <c r="EN1716" s="20"/>
      <c r="EY1716" s="15"/>
      <c r="EZ1716" s="20"/>
      <c r="FC1716" s="15"/>
      <c r="FD1716" s="20"/>
      <c r="FE1716" s="15"/>
      <c r="FF1716" s="20"/>
      <c r="FG1716" s="15">
        <v>90</v>
      </c>
      <c r="FH1716" s="20">
        <v>2</v>
      </c>
      <c r="FI1716" s="15"/>
      <c r="FJ1716" s="20"/>
      <c r="FK1716" s="15"/>
      <c r="FL1716" s="20"/>
      <c r="FM1716" s="15"/>
      <c r="FN1716" s="20"/>
      <c r="FO1716" s="15"/>
      <c r="FP1716" s="20"/>
      <c r="FQ1716" s="15"/>
      <c r="FR1716" s="20"/>
      <c r="FS1716" s="15"/>
      <c r="FT1716" s="20"/>
      <c r="FU1716" s="15"/>
      <c r="FV1716" s="20"/>
      <c r="FW1716" s="15"/>
      <c r="FX1716" s="20"/>
      <c r="FY1716" s="15"/>
      <c r="FZ1716" s="20"/>
      <c r="GA1716" s="15"/>
      <c r="GB1716" s="20"/>
      <c r="GC1716" s="15"/>
      <c r="GD1716" s="20"/>
      <c r="GE1716" s="15"/>
      <c r="GF1716" s="20"/>
      <c r="GG1716" s="226"/>
    </row>
    <row r="1717" spans="1:189" ht="15" customHeight="1" x14ac:dyDescent="0.3">
      <c r="A1717" s="17" t="s">
        <v>133</v>
      </c>
      <c r="B1717" s="15" t="s">
        <v>140</v>
      </c>
      <c r="C1717" s="17" t="s">
        <v>2219</v>
      </c>
      <c r="D1717" s="17" t="s">
        <v>2220</v>
      </c>
      <c r="E1717" s="15" t="str">
        <f t="shared" si="338"/>
        <v>Shush Younis</v>
      </c>
      <c r="F1717" s="17" t="s">
        <v>135</v>
      </c>
      <c r="G1717" s="15">
        <v>999924257</v>
      </c>
      <c r="H1717" s="15">
        <f t="shared" si="339"/>
        <v>185</v>
      </c>
      <c r="I1717" s="15"/>
      <c r="J1717" s="17">
        <f>(O1717+P1717+R1717+S1717+T1717+U1717)/2</f>
        <v>42.5</v>
      </c>
      <c r="K1717" s="16"/>
      <c r="L1717" s="15"/>
      <c r="M1717" s="15"/>
      <c r="N1717" s="15"/>
      <c r="O1717" s="15">
        <f t="shared" si="357"/>
        <v>85</v>
      </c>
      <c r="P1717" s="15">
        <v>0</v>
      </c>
      <c r="Q1717" s="15">
        <f t="shared" si="358"/>
        <v>0</v>
      </c>
      <c r="R1717" s="15">
        <v>0</v>
      </c>
      <c r="S1717" s="15">
        <v>0</v>
      </c>
      <c r="T1717" s="15">
        <f t="shared" si="359"/>
        <v>0</v>
      </c>
      <c r="U1717" s="15">
        <f t="shared" si="360"/>
        <v>0</v>
      </c>
      <c r="V1717" s="15"/>
      <c r="W1717" s="15"/>
      <c r="X1717" s="15"/>
      <c r="Y1717" s="15"/>
      <c r="Z1717" s="16"/>
      <c r="AA1717" s="15"/>
      <c r="AB1717" s="24"/>
      <c r="AC1717" s="15"/>
      <c r="AD1717" s="15"/>
      <c r="AE1717" s="15"/>
      <c r="AF1717" s="15"/>
      <c r="AG1717" s="15"/>
      <c r="AH1717" s="24"/>
      <c r="AI1717" s="15"/>
      <c r="AJ1717" s="15"/>
      <c r="AK1717" s="15"/>
      <c r="AL1717" s="15"/>
      <c r="AM1717" s="15"/>
      <c r="AN1717" s="24"/>
      <c r="AO1717" s="15"/>
      <c r="AP1717" s="24"/>
      <c r="AQ1717" s="15"/>
      <c r="AR1717" s="24"/>
      <c r="AS1717" s="15"/>
      <c r="AT1717" s="24"/>
      <c r="AU1717" s="15"/>
      <c r="AV1717" s="24"/>
      <c r="AW1717" s="15"/>
      <c r="AX1717" s="24"/>
      <c r="AY1717" s="15"/>
      <c r="AZ1717" s="15"/>
      <c r="BA1717" s="15"/>
      <c r="BB1717" s="15"/>
      <c r="BC1717" s="15"/>
      <c r="BD1717" s="15"/>
      <c r="BE1717" s="15"/>
      <c r="BF1717" s="24"/>
      <c r="BG1717" s="15"/>
      <c r="BH1717" s="24"/>
      <c r="BI1717" s="15"/>
      <c r="BJ1717" s="24"/>
      <c r="BK1717" s="15"/>
      <c r="BL1717" s="24"/>
      <c r="BM1717" s="15"/>
      <c r="BN1717" s="24"/>
      <c r="BO1717" s="15"/>
      <c r="BP1717" s="24"/>
      <c r="BQ1717" s="15"/>
      <c r="BR1717" s="24"/>
      <c r="BS1717" s="15"/>
      <c r="BT1717" s="24"/>
      <c r="BU1717" s="15"/>
      <c r="BV1717" s="24"/>
      <c r="BW1717" s="15"/>
      <c r="BX1717" s="24"/>
      <c r="BY1717" s="15"/>
      <c r="BZ1717" s="24"/>
      <c r="CA1717" s="15"/>
      <c r="CB1717" s="24"/>
      <c r="CC1717" s="15"/>
      <c r="CD1717" s="24"/>
      <c r="CE1717" s="15"/>
      <c r="CF1717" s="24"/>
      <c r="CG1717" s="15"/>
      <c r="CH1717" s="25"/>
      <c r="CI1717" s="15"/>
      <c r="CJ1717" s="25"/>
      <c r="CK1717" s="15"/>
      <c r="CL1717" s="25"/>
      <c r="CM1717" s="15"/>
      <c r="CN1717" s="25"/>
      <c r="CO1717" s="15"/>
      <c r="CP1717" s="25"/>
      <c r="CQ1717" s="15"/>
      <c r="CR1717" s="25"/>
      <c r="CS1717" s="15">
        <f t="shared" si="340"/>
        <v>0</v>
      </c>
      <c r="CT1717" s="15">
        <f t="shared" si="341"/>
        <v>90</v>
      </c>
      <c r="CU1717" s="15">
        <f t="shared" si="342"/>
        <v>1</v>
      </c>
      <c r="CV1717" s="15">
        <f t="shared" si="343"/>
        <v>52.5</v>
      </c>
      <c r="CW1717" s="15"/>
      <c r="CX1717" s="15"/>
      <c r="CY1717" s="15">
        <f t="shared" si="344"/>
        <v>0</v>
      </c>
      <c r="CZ1717" s="15">
        <f>GG1717</f>
        <v>0</v>
      </c>
      <c r="DA1717" s="19"/>
      <c r="DB1717" s="17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7"/>
      <c r="DQ1717" s="15"/>
      <c r="DR1717" s="15"/>
      <c r="DS1717" s="15"/>
      <c r="DT1717" s="15"/>
      <c r="DU1717" s="15"/>
      <c r="DV1717" s="15"/>
      <c r="DW1717" s="15"/>
      <c r="DX1717" s="20"/>
      <c r="DY1717" s="15"/>
      <c r="DZ1717" s="20"/>
      <c r="EA1717" s="15"/>
      <c r="EB1717" s="20"/>
      <c r="EC1717" s="15"/>
      <c r="ED1717" s="20"/>
      <c r="EE1717" s="15">
        <f>0.4*25</f>
        <v>10</v>
      </c>
      <c r="EF1717" s="20"/>
      <c r="EG1717" s="15"/>
      <c r="EH1717" s="20"/>
      <c r="EI1717" s="15">
        <v>75</v>
      </c>
      <c r="EJ1717" s="20">
        <v>2</v>
      </c>
      <c r="EK1717" s="15"/>
      <c r="EL1717" s="20"/>
      <c r="EM1717" s="15"/>
      <c r="EN1717" s="20"/>
      <c r="EY1717" s="15"/>
      <c r="EZ1717" s="20"/>
      <c r="FC1717" s="15"/>
      <c r="FD1717" s="20"/>
      <c r="FE1717" s="15"/>
      <c r="FF1717" s="20"/>
      <c r="FG1717" s="15"/>
      <c r="FH1717" s="20"/>
      <c r="FI1717" s="15"/>
      <c r="FJ1717" s="20"/>
      <c r="FK1717" s="15">
        <v>90</v>
      </c>
      <c r="FL1717" s="20">
        <v>2</v>
      </c>
      <c r="FM1717" s="15"/>
      <c r="FN1717" s="20"/>
      <c r="FO1717" s="15"/>
      <c r="FP1717" s="20"/>
      <c r="FQ1717" s="15"/>
      <c r="FR1717" s="20"/>
      <c r="FS1717" s="15"/>
      <c r="FT1717" s="20"/>
      <c r="FU1717" s="15"/>
      <c r="FV1717" s="20"/>
      <c r="FW1717" s="15"/>
      <c r="FX1717" s="20"/>
      <c r="FY1717" s="15"/>
      <c r="FZ1717" s="20"/>
      <c r="GA1717" s="15"/>
      <c r="GB1717" s="20"/>
      <c r="GC1717" s="15">
        <v>52.5</v>
      </c>
      <c r="GD1717" s="20">
        <v>2</v>
      </c>
      <c r="GE1717" s="15"/>
      <c r="GF1717" s="20"/>
      <c r="GG1717" s="226"/>
    </row>
    <row r="1718" spans="1:189" ht="15" customHeight="1" x14ac:dyDescent="0.3">
      <c r="A1718" s="15" t="s">
        <v>2904</v>
      </c>
      <c r="B1718" s="83" t="s">
        <v>126</v>
      </c>
      <c r="C1718" s="83" t="s">
        <v>3839</v>
      </c>
      <c r="D1718" s="83" t="s">
        <v>3840</v>
      </c>
      <c r="E1718" s="15" t="str">
        <f t="shared" si="338"/>
        <v>edison bagaipo</v>
      </c>
      <c r="F1718" s="83" t="s">
        <v>135</v>
      </c>
      <c r="G1718" s="83">
        <v>999924261</v>
      </c>
      <c r="H1718" s="15">
        <f t="shared" si="339"/>
        <v>45</v>
      </c>
      <c r="I1718" s="15"/>
      <c r="J1718" s="15"/>
      <c r="K1718" s="16"/>
      <c r="L1718" s="15"/>
      <c r="M1718" s="15"/>
      <c r="N1718" s="15"/>
      <c r="O1718" s="15">
        <f t="shared" si="357"/>
        <v>0</v>
      </c>
      <c r="P1718" s="15">
        <v>0</v>
      </c>
      <c r="Q1718" s="15">
        <f t="shared" si="358"/>
        <v>0</v>
      </c>
      <c r="R1718" s="15">
        <v>0</v>
      </c>
      <c r="S1718" s="15">
        <v>0</v>
      </c>
      <c r="T1718" s="15">
        <f t="shared" si="359"/>
        <v>0</v>
      </c>
      <c r="U1718" s="15">
        <f t="shared" si="360"/>
        <v>0</v>
      </c>
      <c r="V1718" s="15"/>
      <c r="W1718" s="15"/>
      <c r="X1718" s="15"/>
      <c r="Y1718" s="15"/>
      <c r="Z1718" s="16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>
        <f t="shared" si="340"/>
        <v>0</v>
      </c>
      <c r="CT1718" s="15">
        <f t="shared" si="341"/>
        <v>45</v>
      </c>
      <c r="CU1718" s="15">
        <f t="shared" si="342"/>
        <v>1</v>
      </c>
      <c r="CV1718" s="15">
        <f t="shared" si="343"/>
        <v>0</v>
      </c>
      <c r="CW1718" s="15"/>
      <c r="CX1718" s="15"/>
      <c r="CY1718" s="15">
        <f t="shared" si="344"/>
        <v>0</v>
      </c>
      <c r="CZ1718" s="15">
        <f>GG1718</f>
        <v>0</v>
      </c>
      <c r="DA1718" s="16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20"/>
      <c r="DY1718" s="15"/>
      <c r="DZ1718" s="20"/>
      <c r="EA1718" s="15"/>
      <c r="EB1718" s="20"/>
      <c r="EC1718" s="15"/>
      <c r="ED1718" s="20"/>
      <c r="EE1718" s="15"/>
      <c r="EF1718" s="20"/>
      <c r="EG1718" s="15"/>
      <c r="EH1718" s="20"/>
      <c r="EI1718" s="24"/>
      <c r="EJ1718" s="20"/>
      <c r="EK1718" s="15"/>
      <c r="EL1718" s="20"/>
      <c r="EM1718" s="15"/>
      <c r="EN1718" s="20"/>
      <c r="EX1718" s="16"/>
      <c r="EY1718" s="15"/>
      <c r="EZ1718" s="20"/>
      <c r="FC1718" s="15"/>
      <c r="FD1718" s="20"/>
      <c r="FE1718" s="15"/>
      <c r="FF1718" s="20"/>
      <c r="FG1718" s="15"/>
      <c r="FH1718" s="20"/>
      <c r="FI1718" s="15"/>
      <c r="FJ1718" s="20"/>
      <c r="FK1718" s="15"/>
      <c r="FL1718" s="20"/>
      <c r="FM1718" s="15"/>
      <c r="FN1718" s="20"/>
      <c r="FO1718" s="15"/>
      <c r="FP1718" s="20"/>
      <c r="FQ1718" s="15"/>
      <c r="FR1718" s="20"/>
      <c r="FS1718" s="15"/>
      <c r="FT1718" s="20"/>
      <c r="FU1718" s="15">
        <v>45</v>
      </c>
      <c r="FV1718" s="20">
        <v>2</v>
      </c>
      <c r="FW1718" s="15"/>
      <c r="FX1718" s="20"/>
      <c r="FY1718" s="15"/>
      <c r="FZ1718" s="20"/>
      <c r="GA1718" s="15"/>
      <c r="GB1718" s="20"/>
      <c r="GC1718" s="15"/>
      <c r="GD1718" s="20"/>
      <c r="GE1718" s="15"/>
      <c r="GF1718" s="20"/>
      <c r="GG1718" s="226"/>
    </row>
    <row r="1719" spans="1:189" ht="15" customHeight="1" x14ac:dyDescent="0.3">
      <c r="A1719" s="85" t="s">
        <v>125</v>
      </c>
      <c r="B1719" s="85" t="s">
        <v>138</v>
      </c>
      <c r="C1719" s="85" t="s">
        <v>206</v>
      </c>
      <c r="D1719" s="85" t="s">
        <v>3467</v>
      </c>
      <c r="E1719" s="15" t="str">
        <f t="shared" si="338"/>
        <v>Quinn BAUGHER</v>
      </c>
      <c r="F1719" s="85" t="s">
        <v>135</v>
      </c>
      <c r="G1719" s="15">
        <v>999924263</v>
      </c>
      <c r="H1719" s="15">
        <f t="shared" si="339"/>
        <v>45</v>
      </c>
      <c r="I1719" s="15"/>
      <c r="J1719" s="15"/>
      <c r="K1719" s="16"/>
      <c r="L1719" s="15"/>
      <c r="M1719" s="15"/>
      <c r="N1719" s="15"/>
      <c r="O1719" s="15">
        <f t="shared" si="357"/>
        <v>0</v>
      </c>
      <c r="P1719" s="15">
        <v>0</v>
      </c>
      <c r="Q1719" s="15">
        <f t="shared" si="358"/>
        <v>0</v>
      </c>
      <c r="R1719" s="15">
        <v>0</v>
      </c>
      <c r="S1719" s="15">
        <v>0</v>
      </c>
      <c r="T1719" s="15">
        <f t="shared" si="359"/>
        <v>0</v>
      </c>
      <c r="U1719" s="15">
        <f t="shared" si="360"/>
        <v>0</v>
      </c>
      <c r="V1719" s="15"/>
      <c r="W1719" s="15"/>
      <c r="X1719" s="15"/>
      <c r="Y1719" s="15"/>
      <c r="Z1719" s="16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>
        <f t="shared" si="340"/>
        <v>0</v>
      </c>
      <c r="CT1719" s="15">
        <f t="shared" si="341"/>
        <v>45</v>
      </c>
      <c r="CU1719" s="15">
        <f t="shared" si="342"/>
        <v>1</v>
      </c>
      <c r="CV1719" s="15">
        <f t="shared" si="343"/>
        <v>0</v>
      </c>
      <c r="CW1719" s="15"/>
      <c r="CX1719" s="15"/>
      <c r="CY1719" s="15">
        <f t="shared" si="344"/>
        <v>0</v>
      </c>
      <c r="CZ1719" s="15">
        <f>GG1719</f>
        <v>0</v>
      </c>
      <c r="DA1719" s="16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20"/>
      <c r="DY1719" s="15"/>
      <c r="DZ1719" s="20"/>
      <c r="EA1719" s="15"/>
      <c r="EB1719" s="20"/>
      <c r="EC1719" s="15"/>
      <c r="ED1719" s="20"/>
      <c r="EE1719" s="15"/>
      <c r="EF1719" s="20"/>
      <c r="EG1719" s="15"/>
      <c r="EH1719" s="20"/>
      <c r="EI1719" s="15"/>
      <c r="EJ1719" s="20"/>
      <c r="EK1719" s="15"/>
      <c r="EL1719" s="20"/>
      <c r="EM1719" s="15"/>
      <c r="EN1719" s="20"/>
      <c r="EY1719" s="15"/>
      <c r="EZ1719" s="20"/>
      <c r="FC1719" s="15"/>
      <c r="FD1719" s="20"/>
      <c r="FE1719" s="15"/>
      <c r="FF1719" s="20"/>
      <c r="FG1719" s="15">
        <v>45</v>
      </c>
      <c r="FH1719" s="20">
        <v>2</v>
      </c>
      <c r="FI1719" s="15"/>
      <c r="FJ1719" s="20"/>
      <c r="FK1719" s="15"/>
      <c r="FL1719" s="20"/>
      <c r="FM1719" s="15"/>
      <c r="FN1719" s="20"/>
      <c r="FO1719" s="15"/>
      <c r="FP1719" s="20"/>
      <c r="FQ1719" s="15"/>
      <c r="FR1719" s="20"/>
      <c r="FS1719" s="15"/>
      <c r="FT1719" s="20"/>
      <c r="FU1719" s="15"/>
      <c r="FV1719" s="20"/>
      <c r="FW1719" s="15"/>
      <c r="FX1719" s="20"/>
      <c r="FY1719" s="15"/>
      <c r="FZ1719" s="20"/>
      <c r="GA1719" s="15"/>
      <c r="GB1719" s="20"/>
      <c r="GC1719" s="15"/>
      <c r="GD1719" s="20"/>
      <c r="GE1719" s="15"/>
      <c r="GF1719" s="20"/>
      <c r="GG1719" s="226"/>
    </row>
    <row r="1720" spans="1:189" ht="15" customHeight="1" x14ac:dyDescent="0.3">
      <c r="A1720" s="15" t="s">
        <v>2904</v>
      </c>
      <c r="B1720" s="83" t="s">
        <v>126</v>
      </c>
      <c r="C1720" s="83" t="s">
        <v>3841</v>
      </c>
      <c r="D1720" s="83" t="s">
        <v>3842</v>
      </c>
      <c r="E1720" s="15" t="str">
        <f t="shared" si="338"/>
        <v>Arman Joseph Juanitas</v>
      </c>
      <c r="F1720" s="83" t="s">
        <v>135</v>
      </c>
      <c r="G1720" s="83">
        <v>999924268</v>
      </c>
      <c r="H1720" s="15">
        <f t="shared" si="339"/>
        <v>30</v>
      </c>
      <c r="I1720" s="15"/>
      <c r="J1720" s="15"/>
      <c r="K1720" s="16"/>
      <c r="L1720" s="15"/>
      <c r="M1720" s="15"/>
      <c r="N1720" s="15"/>
      <c r="O1720" s="15">
        <f t="shared" si="357"/>
        <v>0</v>
      </c>
      <c r="P1720" s="15">
        <v>0</v>
      </c>
      <c r="Q1720" s="15">
        <f t="shared" si="358"/>
        <v>0</v>
      </c>
      <c r="R1720" s="15">
        <v>0</v>
      </c>
      <c r="S1720" s="15">
        <v>0</v>
      </c>
      <c r="T1720" s="15">
        <f t="shared" si="359"/>
        <v>0</v>
      </c>
      <c r="U1720" s="15">
        <f t="shared" si="360"/>
        <v>0</v>
      </c>
      <c r="V1720" s="15"/>
      <c r="W1720" s="15"/>
      <c r="X1720" s="15"/>
      <c r="Y1720" s="15"/>
      <c r="Z1720" s="16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>
        <f t="shared" si="340"/>
        <v>0</v>
      </c>
      <c r="CT1720" s="15">
        <f t="shared" si="341"/>
        <v>30</v>
      </c>
      <c r="CU1720" s="15">
        <f t="shared" si="342"/>
        <v>1</v>
      </c>
      <c r="CV1720" s="15">
        <f t="shared" si="343"/>
        <v>0</v>
      </c>
      <c r="CW1720" s="15"/>
      <c r="CX1720" s="15"/>
      <c r="CY1720" s="15">
        <f t="shared" si="344"/>
        <v>0</v>
      </c>
      <c r="CZ1720" s="15">
        <f>GG1720</f>
        <v>0</v>
      </c>
      <c r="DA1720" s="16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20"/>
      <c r="DY1720" s="15"/>
      <c r="DZ1720" s="20"/>
      <c r="EA1720" s="15"/>
      <c r="EB1720" s="20"/>
      <c r="EC1720" s="15"/>
      <c r="ED1720" s="20"/>
      <c r="EE1720" s="15"/>
      <c r="EF1720" s="20"/>
      <c r="EG1720" s="15"/>
      <c r="EH1720" s="20"/>
      <c r="EI1720" s="24"/>
      <c r="EJ1720" s="20"/>
      <c r="EK1720" s="15"/>
      <c r="EL1720" s="20"/>
      <c r="EM1720" s="15"/>
      <c r="EN1720" s="20"/>
      <c r="EX1720" s="16"/>
      <c r="EY1720" s="15"/>
      <c r="EZ1720" s="20"/>
      <c r="FC1720" s="15"/>
      <c r="FD1720" s="20"/>
      <c r="FE1720" s="15"/>
      <c r="FF1720" s="20"/>
      <c r="FG1720" s="15"/>
      <c r="FH1720" s="20"/>
      <c r="FI1720" s="15"/>
      <c r="FJ1720" s="20"/>
      <c r="FK1720" s="15"/>
      <c r="FL1720" s="20"/>
      <c r="FM1720" s="15"/>
      <c r="FN1720" s="20"/>
      <c r="FO1720" s="15"/>
      <c r="FP1720" s="20"/>
      <c r="FQ1720" s="15"/>
      <c r="FR1720" s="20"/>
      <c r="FS1720" s="15"/>
      <c r="FT1720" s="20"/>
      <c r="FU1720" s="15">
        <v>30</v>
      </c>
      <c r="FV1720" s="20">
        <v>1</v>
      </c>
      <c r="FW1720" s="15"/>
      <c r="FX1720" s="20"/>
      <c r="FY1720" s="15"/>
      <c r="FZ1720" s="20"/>
      <c r="GA1720" s="15"/>
      <c r="GB1720" s="20"/>
      <c r="GC1720" s="15"/>
      <c r="GD1720" s="20"/>
      <c r="GE1720" s="15"/>
      <c r="GF1720" s="20"/>
      <c r="GG1720" s="226"/>
    </row>
    <row r="1721" spans="1:189" ht="15" customHeight="1" x14ac:dyDescent="0.3">
      <c r="A1721" s="15" t="s">
        <v>146</v>
      </c>
      <c r="B1721" s="15" t="s">
        <v>138</v>
      </c>
      <c r="C1721" s="17" t="s">
        <v>2031</v>
      </c>
      <c r="D1721" s="17" t="s">
        <v>2218</v>
      </c>
      <c r="E1721" s="15" t="str">
        <f t="shared" si="338"/>
        <v>Elon Villalobos</v>
      </c>
      <c r="F1721" s="17" t="s">
        <v>135</v>
      </c>
      <c r="G1721" s="15">
        <v>999924288</v>
      </c>
      <c r="H1721" s="15">
        <f t="shared" si="339"/>
        <v>465.5</v>
      </c>
      <c r="I1721" s="15"/>
      <c r="J1721" s="15"/>
      <c r="K1721" s="16"/>
      <c r="L1721" s="15"/>
      <c r="M1721" s="15"/>
      <c r="N1721" s="15"/>
      <c r="O1721" s="15">
        <f t="shared" si="357"/>
        <v>137.5</v>
      </c>
      <c r="P1721" s="15">
        <v>0</v>
      </c>
      <c r="Q1721" s="15">
        <f t="shared" si="358"/>
        <v>0</v>
      </c>
      <c r="R1721" s="15">
        <v>0</v>
      </c>
      <c r="S1721" s="15">
        <v>0</v>
      </c>
      <c r="T1721" s="15">
        <f t="shared" si="359"/>
        <v>0</v>
      </c>
      <c r="U1721" s="15">
        <f t="shared" si="360"/>
        <v>0</v>
      </c>
      <c r="V1721" s="15"/>
      <c r="W1721" s="15"/>
      <c r="X1721" s="15"/>
      <c r="Y1721" s="15"/>
      <c r="Z1721" s="16"/>
      <c r="AA1721" s="15"/>
      <c r="AB1721" s="24"/>
      <c r="AC1721" s="15"/>
      <c r="AD1721" s="15"/>
      <c r="AE1721" s="15"/>
      <c r="AF1721" s="15"/>
      <c r="AG1721" s="15"/>
      <c r="AH1721" s="24"/>
      <c r="AI1721" s="15"/>
      <c r="AJ1721" s="15"/>
      <c r="AK1721" s="15"/>
      <c r="AL1721" s="15"/>
      <c r="AM1721" s="15"/>
      <c r="AN1721" s="24"/>
      <c r="AO1721" s="15"/>
      <c r="AP1721" s="24"/>
      <c r="AQ1721" s="15"/>
      <c r="AR1721" s="24"/>
      <c r="AS1721" s="15"/>
      <c r="AT1721" s="24"/>
      <c r="AU1721" s="15"/>
      <c r="AV1721" s="24"/>
      <c r="AW1721" s="15"/>
      <c r="AX1721" s="24"/>
      <c r="AY1721" s="15"/>
      <c r="AZ1721" s="15"/>
      <c r="BA1721" s="15"/>
      <c r="BB1721" s="15"/>
      <c r="BC1721" s="15"/>
      <c r="BD1721" s="15"/>
      <c r="BE1721" s="15"/>
      <c r="BF1721" s="24"/>
      <c r="BG1721" s="15"/>
      <c r="BH1721" s="24"/>
      <c r="BI1721" s="15"/>
      <c r="BJ1721" s="24"/>
      <c r="BK1721" s="15"/>
      <c r="BL1721" s="24"/>
      <c r="BM1721" s="15"/>
      <c r="BN1721" s="24"/>
      <c r="BO1721" s="15"/>
      <c r="BP1721" s="24"/>
      <c r="BQ1721" s="15"/>
      <c r="BR1721" s="24"/>
      <c r="BS1721" s="15"/>
      <c r="BT1721" s="24"/>
      <c r="BU1721" s="15"/>
      <c r="BV1721" s="24"/>
      <c r="BW1721" s="15"/>
      <c r="BX1721" s="24"/>
      <c r="BY1721" s="15"/>
      <c r="BZ1721" s="24"/>
      <c r="CA1721" s="15"/>
      <c r="CB1721" s="24"/>
      <c r="CC1721" s="15"/>
      <c r="CD1721" s="24"/>
      <c r="CE1721" s="15"/>
      <c r="CF1721" s="24"/>
      <c r="CG1721" s="15"/>
      <c r="CH1721" s="25"/>
      <c r="CI1721" s="15"/>
      <c r="CJ1721" s="25"/>
      <c r="CK1721" s="15"/>
      <c r="CL1721" s="25"/>
      <c r="CM1721" s="15"/>
      <c r="CN1721" s="25"/>
      <c r="CO1721" s="15"/>
      <c r="CP1721" s="25"/>
      <c r="CQ1721" s="15"/>
      <c r="CR1721" s="25"/>
      <c r="CS1721" s="15">
        <f t="shared" si="340"/>
        <v>0</v>
      </c>
      <c r="CT1721" s="15">
        <f t="shared" si="341"/>
        <v>188</v>
      </c>
      <c r="CU1721" s="15">
        <f t="shared" si="342"/>
        <v>2</v>
      </c>
      <c r="CV1721" s="15">
        <f t="shared" si="343"/>
        <v>140</v>
      </c>
      <c r="CW1721" s="15"/>
      <c r="CX1721" s="15"/>
      <c r="CY1721" s="15">
        <f t="shared" si="344"/>
        <v>0</v>
      </c>
      <c r="CZ1721" s="15">
        <f>GG1721</f>
        <v>0</v>
      </c>
      <c r="DA1721" s="19"/>
      <c r="DB1721" s="17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7"/>
      <c r="DQ1721" s="15"/>
      <c r="DR1721" s="15"/>
      <c r="DS1721" s="15"/>
      <c r="DT1721" s="15"/>
      <c r="DU1721" s="15"/>
      <c r="DV1721" s="15"/>
      <c r="DW1721" s="15"/>
      <c r="DX1721" s="20"/>
      <c r="DY1721" s="15"/>
      <c r="DZ1721" s="20"/>
      <c r="EA1721" s="15"/>
      <c r="EB1721" s="20"/>
      <c r="EC1721" s="15"/>
      <c r="ED1721" s="20"/>
      <c r="EE1721" s="15">
        <v>37.5</v>
      </c>
      <c r="EF1721" s="20"/>
      <c r="EG1721" s="15"/>
      <c r="EH1721" s="20"/>
      <c r="EI1721" s="15"/>
      <c r="EJ1721" s="20"/>
      <c r="EK1721" s="15"/>
      <c r="EL1721" s="20"/>
      <c r="EM1721" s="15">
        <v>100</v>
      </c>
      <c r="EN1721" s="20">
        <v>1</v>
      </c>
      <c r="EQ1721" s="15">
        <v>120</v>
      </c>
      <c r="ER1721" s="20">
        <v>1</v>
      </c>
      <c r="EY1721" s="15"/>
      <c r="EZ1721" s="20"/>
      <c r="FC1721" s="15">
        <v>68</v>
      </c>
      <c r="FD1721" s="20">
        <v>3</v>
      </c>
      <c r="FE1721" s="15"/>
      <c r="FF1721" s="20"/>
      <c r="FG1721" s="15"/>
      <c r="FH1721" s="20"/>
      <c r="FI1721" s="15"/>
      <c r="FJ1721" s="20"/>
      <c r="FK1721" s="15"/>
      <c r="FL1721" s="20"/>
      <c r="FM1721" s="15"/>
      <c r="FN1721" s="20"/>
      <c r="FO1721" s="15"/>
      <c r="FP1721" s="20"/>
      <c r="FQ1721" s="15"/>
      <c r="FR1721" s="20"/>
      <c r="FS1721" s="15"/>
      <c r="FT1721" s="20"/>
      <c r="FU1721" s="15"/>
      <c r="FV1721" s="20"/>
      <c r="FW1721" s="15"/>
      <c r="FX1721" s="20"/>
      <c r="FY1721" s="15"/>
      <c r="FZ1721" s="20"/>
      <c r="GA1721" s="15"/>
      <c r="GB1721" s="20"/>
      <c r="GC1721" s="15">
        <v>140</v>
      </c>
      <c r="GD1721" s="20">
        <v>1</v>
      </c>
      <c r="GE1721" s="15"/>
      <c r="GF1721" s="20"/>
      <c r="GG1721" s="226"/>
    </row>
    <row r="1722" spans="1:189" ht="15" customHeight="1" x14ac:dyDescent="0.3">
      <c r="A1722" s="15" t="s">
        <v>146</v>
      </c>
      <c r="B1722" s="15" t="s">
        <v>138</v>
      </c>
      <c r="C1722" s="17" t="s">
        <v>535</v>
      </c>
      <c r="D1722" s="17" t="s">
        <v>1984</v>
      </c>
      <c r="E1722" s="15" t="str">
        <f t="shared" si="338"/>
        <v>Ian Yoon</v>
      </c>
      <c r="F1722" s="17" t="s">
        <v>135</v>
      </c>
      <c r="G1722" s="15">
        <v>999924295</v>
      </c>
      <c r="H1722" s="15">
        <f t="shared" si="339"/>
        <v>261</v>
      </c>
      <c r="I1722" s="15"/>
      <c r="J1722" s="15"/>
      <c r="K1722" s="16"/>
      <c r="L1722" s="15"/>
      <c r="M1722" s="15"/>
      <c r="N1722" s="15"/>
      <c r="O1722" s="15">
        <f t="shared" si="357"/>
        <v>103</v>
      </c>
      <c r="P1722" s="15">
        <v>0</v>
      </c>
      <c r="Q1722" s="15">
        <f t="shared" si="358"/>
        <v>0</v>
      </c>
      <c r="R1722" s="15">
        <v>0</v>
      </c>
      <c r="S1722" s="15">
        <v>0</v>
      </c>
      <c r="T1722" s="15">
        <f t="shared" si="359"/>
        <v>0</v>
      </c>
      <c r="U1722" s="15">
        <f t="shared" si="360"/>
        <v>0</v>
      </c>
      <c r="V1722" s="15"/>
      <c r="W1722" s="15"/>
      <c r="X1722" s="15"/>
      <c r="Y1722" s="15"/>
      <c r="Z1722" s="16"/>
      <c r="AA1722" s="15"/>
      <c r="AB1722" s="24"/>
      <c r="AC1722" s="15"/>
      <c r="AD1722" s="15"/>
      <c r="AE1722" s="15"/>
      <c r="AF1722" s="15"/>
      <c r="AG1722" s="15"/>
      <c r="AH1722" s="24"/>
      <c r="AI1722" s="15"/>
      <c r="AJ1722" s="15"/>
      <c r="AK1722" s="15"/>
      <c r="AL1722" s="15"/>
      <c r="AM1722" s="15"/>
      <c r="AN1722" s="24"/>
      <c r="AO1722" s="15"/>
      <c r="AP1722" s="24"/>
      <c r="AQ1722" s="15"/>
      <c r="AR1722" s="24"/>
      <c r="AS1722" s="15"/>
      <c r="AT1722" s="24"/>
      <c r="AU1722" s="15"/>
      <c r="AV1722" s="24"/>
      <c r="AW1722" s="15"/>
      <c r="AX1722" s="24"/>
      <c r="AY1722" s="15"/>
      <c r="AZ1722" s="15"/>
      <c r="BA1722" s="15"/>
      <c r="BB1722" s="15"/>
      <c r="BC1722" s="15"/>
      <c r="BD1722" s="15"/>
      <c r="BE1722" s="15"/>
      <c r="BF1722" s="24"/>
      <c r="BG1722" s="15"/>
      <c r="BH1722" s="24"/>
      <c r="BI1722" s="15"/>
      <c r="BJ1722" s="24"/>
      <c r="BK1722" s="15"/>
      <c r="BL1722" s="24"/>
      <c r="BM1722" s="15"/>
      <c r="BN1722" s="24"/>
      <c r="BO1722" s="15"/>
      <c r="BP1722" s="24"/>
      <c r="BQ1722" s="15"/>
      <c r="BR1722" s="24"/>
      <c r="BS1722" s="15"/>
      <c r="BT1722" s="24"/>
      <c r="BU1722" s="15"/>
      <c r="BV1722" s="24"/>
      <c r="BW1722" s="15"/>
      <c r="BX1722" s="24"/>
      <c r="BY1722" s="15"/>
      <c r="BZ1722" s="24"/>
      <c r="CA1722" s="15"/>
      <c r="CB1722" s="24"/>
      <c r="CC1722" s="15"/>
      <c r="CD1722" s="24"/>
      <c r="CE1722" s="15"/>
      <c r="CF1722" s="24"/>
      <c r="CG1722" s="15"/>
      <c r="CH1722" s="25"/>
      <c r="CI1722" s="15"/>
      <c r="CJ1722" s="25"/>
      <c r="CK1722" s="15"/>
      <c r="CL1722" s="25"/>
      <c r="CM1722" s="15"/>
      <c r="CN1722" s="25"/>
      <c r="CO1722" s="15"/>
      <c r="CP1722" s="25"/>
      <c r="CQ1722" s="15"/>
      <c r="CR1722" s="25"/>
      <c r="CS1722" s="15">
        <f t="shared" si="340"/>
        <v>0</v>
      </c>
      <c r="CT1722" s="15">
        <f t="shared" si="341"/>
        <v>158</v>
      </c>
      <c r="CU1722" s="15">
        <f t="shared" si="342"/>
        <v>2</v>
      </c>
      <c r="CV1722" s="15">
        <f t="shared" si="343"/>
        <v>0</v>
      </c>
      <c r="CW1722" s="15"/>
      <c r="CX1722" s="15"/>
      <c r="CY1722" s="15">
        <f t="shared" si="344"/>
        <v>0</v>
      </c>
      <c r="CZ1722" s="15">
        <f>GG1722</f>
        <v>0</v>
      </c>
      <c r="DA1722" s="19"/>
      <c r="DB1722" s="17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7"/>
      <c r="DQ1722" s="15"/>
      <c r="DR1722" s="15"/>
      <c r="DS1722" s="15"/>
      <c r="DT1722" s="15"/>
      <c r="DU1722" s="15"/>
      <c r="DV1722" s="15"/>
      <c r="DW1722" s="15"/>
      <c r="DX1722" s="20"/>
      <c r="DY1722" s="15"/>
      <c r="DZ1722" s="20"/>
      <c r="EA1722" s="15"/>
      <c r="EB1722" s="20"/>
      <c r="EC1722" s="15"/>
      <c r="ED1722" s="20"/>
      <c r="EE1722" s="15">
        <v>28</v>
      </c>
      <c r="EF1722" s="20"/>
      <c r="EG1722" s="15"/>
      <c r="EH1722" s="20"/>
      <c r="EI1722" s="15"/>
      <c r="EJ1722" s="20"/>
      <c r="EK1722" s="15"/>
      <c r="EL1722" s="20"/>
      <c r="EM1722" s="15">
        <v>75</v>
      </c>
      <c r="EN1722" s="20"/>
      <c r="EQ1722" s="15">
        <v>90</v>
      </c>
      <c r="ER1722" s="20">
        <v>2</v>
      </c>
      <c r="EY1722" s="15"/>
      <c r="EZ1722" s="20"/>
      <c r="FC1722" s="15">
        <v>68</v>
      </c>
      <c r="FD1722" s="20">
        <v>3</v>
      </c>
      <c r="FE1722" s="15"/>
      <c r="FF1722" s="20"/>
      <c r="FG1722" s="15"/>
      <c r="FH1722" s="20"/>
      <c r="FI1722" s="15"/>
      <c r="FJ1722" s="20"/>
      <c r="FK1722" s="15"/>
      <c r="FL1722" s="20"/>
      <c r="FM1722" s="15"/>
      <c r="FN1722" s="20"/>
      <c r="FO1722" s="15"/>
      <c r="FP1722" s="20"/>
      <c r="FQ1722" s="15"/>
      <c r="FR1722" s="20"/>
      <c r="FS1722" s="15"/>
      <c r="FT1722" s="20"/>
      <c r="FU1722" s="15"/>
      <c r="FV1722" s="20"/>
      <c r="FW1722" s="15"/>
      <c r="FX1722" s="20"/>
      <c r="FY1722" s="15"/>
      <c r="FZ1722" s="20"/>
      <c r="GA1722" s="15"/>
      <c r="GB1722" s="20"/>
      <c r="GC1722" s="15"/>
      <c r="GD1722" s="20"/>
      <c r="GE1722" s="15"/>
      <c r="GF1722" s="20"/>
      <c r="GG1722" s="226"/>
    </row>
    <row r="1723" spans="1:189" ht="15" customHeight="1" x14ac:dyDescent="0.3">
      <c r="A1723" s="15" t="s">
        <v>130</v>
      </c>
      <c r="B1723" s="15" t="s">
        <v>134</v>
      </c>
      <c r="C1723" s="15" t="s">
        <v>2363</v>
      </c>
      <c r="D1723" s="15" t="s">
        <v>2364</v>
      </c>
      <c r="E1723" s="15" t="str">
        <f t="shared" si="338"/>
        <v>Ever  Aaron-Ennis</v>
      </c>
      <c r="F1723" s="15" t="s">
        <v>135</v>
      </c>
      <c r="G1723" s="15">
        <v>999924298</v>
      </c>
      <c r="H1723" s="15">
        <f t="shared" si="339"/>
        <v>25</v>
      </c>
      <c r="I1723" s="15"/>
      <c r="J1723" s="15"/>
      <c r="K1723" s="16"/>
      <c r="L1723" s="15"/>
      <c r="M1723" s="15"/>
      <c r="N1723" s="15"/>
      <c r="O1723" s="15">
        <f t="shared" si="357"/>
        <v>25</v>
      </c>
      <c r="P1723" s="15">
        <v>0</v>
      </c>
      <c r="Q1723" s="15">
        <f t="shared" si="358"/>
        <v>0</v>
      </c>
      <c r="R1723" s="15">
        <v>0</v>
      </c>
      <c r="S1723" s="15">
        <v>0</v>
      </c>
      <c r="T1723" s="15">
        <f t="shared" si="359"/>
        <v>0</v>
      </c>
      <c r="U1723" s="15">
        <f t="shared" si="360"/>
        <v>0</v>
      </c>
      <c r="V1723" s="15"/>
      <c r="W1723" s="15"/>
      <c r="X1723" s="15"/>
      <c r="Y1723" s="15"/>
      <c r="Z1723" s="16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>
        <f t="shared" si="340"/>
        <v>0</v>
      </c>
      <c r="CT1723" s="15">
        <f t="shared" si="341"/>
        <v>0</v>
      </c>
      <c r="CU1723" s="15">
        <f t="shared" si="342"/>
        <v>0</v>
      </c>
      <c r="CV1723" s="15">
        <f t="shared" si="343"/>
        <v>0</v>
      </c>
      <c r="CW1723" s="15"/>
      <c r="CX1723" s="15"/>
      <c r="CY1723" s="15">
        <f t="shared" si="344"/>
        <v>0</v>
      </c>
      <c r="CZ1723" s="15">
        <f>GG1723</f>
        <v>0</v>
      </c>
      <c r="DA1723" s="16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20"/>
      <c r="DY1723" s="15"/>
      <c r="DZ1723" s="20"/>
      <c r="EA1723" s="15"/>
      <c r="EB1723" s="20"/>
      <c r="EC1723" s="15"/>
      <c r="ED1723" s="20"/>
      <c r="EE1723" s="15"/>
      <c r="EF1723" s="20"/>
      <c r="EG1723" s="15"/>
      <c r="EH1723" s="20"/>
      <c r="EI1723" s="15">
        <v>25</v>
      </c>
      <c r="EJ1723" s="20">
        <v>1</v>
      </c>
      <c r="EK1723" s="15"/>
      <c r="EL1723" s="20"/>
      <c r="EM1723" s="15"/>
      <c r="EN1723" s="20"/>
      <c r="EY1723" s="15"/>
      <c r="EZ1723" s="20"/>
      <c r="FC1723" s="15"/>
      <c r="FD1723" s="20"/>
      <c r="FE1723" s="15"/>
      <c r="FF1723" s="20"/>
      <c r="FG1723" s="15"/>
      <c r="FH1723" s="20"/>
      <c r="FI1723" s="15"/>
      <c r="FJ1723" s="20"/>
      <c r="FK1723" s="15"/>
      <c r="FL1723" s="20"/>
      <c r="FM1723" s="15"/>
      <c r="FN1723" s="20"/>
      <c r="FO1723" s="15"/>
      <c r="FP1723" s="20"/>
      <c r="FQ1723" s="15"/>
      <c r="FR1723" s="20"/>
      <c r="FS1723" s="15"/>
      <c r="FT1723" s="20"/>
      <c r="FU1723" s="15"/>
      <c r="FV1723" s="20"/>
      <c r="FW1723" s="15"/>
      <c r="FX1723" s="20"/>
      <c r="FY1723" s="15"/>
      <c r="FZ1723" s="20"/>
      <c r="GA1723" s="15"/>
      <c r="GB1723" s="20"/>
      <c r="GC1723" s="15"/>
      <c r="GD1723" s="20"/>
      <c r="GE1723" s="15"/>
      <c r="GF1723" s="20"/>
      <c r="GG1723" s="226"/>
    </row>
    <row r="1724" spans="1:189" ht="15" customHeight="1" x14ac:dyDescent="0.3">
      <c r="A1724" s="15" t="s">
        <v>146</v>
      </c>
      <c r="B1724" s="15" t="s">
        <v>138</v>
      </c>
      <c r="C1724" s="17" t="s">
        <v>2079</v>
      </c>
      <c r="D1724" s="17" t="s">
        <v>2214</v>
      </c>
      <c r="E1724" s="15" t="str">
        <f t="shared" si="338"/>
        <v>Kitana Sharp</v>
      </c>
      <c r="F1724" s="17" t="s">
        <v>128</v>
      </c>
      <c r="G1724" s="15">
        <v>999924300</v>
      </c>
      <c r="H1724" s="15">
        <f t="shared" si="339"/>
        <v>480</v>
      </c>
      <c r="I1724" s="15"/>
      <c r="J1724" s="15"/>
      <c r="K1724" s="16"/>
      <c r="L1724" s="15"/>
      <c r="M1724" s="15"/>
      <c r="N1724" s="15"/>
      <c r="O1724" s="15">
        <f t="shared" si="357"/>
        <v>100</v>
      </c>
      <c r="P1724" s="15">
        <v>0</v>
      </c>
      <c r="Q1724" s="15">
        <f t="shared" si="358"/>
        <v>0</v>
      </c>
      <c r="R1724" s="15">
        <v>0</v>
      </c>
      <c r="S1724" s="15">
        <v>0</v>
      </c>
      <c r="T1724" s="15">
        <f t="shared" si="359"/>
        <v>0</v>
      </c>
      <c r="U1724" s="15">
        <f t="shared" si="360"/>
        <v>0</v>
      </c>
      <c r="V1724" s="15"/>
      <c r="W1724" s="15"/>
      <c r="X1724" s="15"/>
      <c r="Y1724" s="15"/>
      <c r="Z1724" s="16"/>
      <c r="AA1724" s="15"/>
      <c r="AB1724" s="24"/>
      <c r="AC1724" s="15"/>
      <c r="AD1724" s="15"/>
      <c r="AE1724" s="15"/>
      <c r="AF1724" s="15"/>
      <c r="AG1724" s="15"/>
      <c r="AH1724" s="24"/>
      <c r="AI1724" s="15"/>
      <c r="AJ1724" s="15"/>
      <c r="AK1724" s="15"/>
      <c r="AL1724" s="15"/>
      <c r="AM1724" s="15"/>
      <c r="AN1724" s="24"/>
      <c r="AO1724" s="15"/>
      <c r="AP1724" s="24"/>
      <c r="AQ1724" s="15"/>
      <c r="AR1724" s="24"/>
      <c r="AS1724" s="15"/>
      <c r="AT1724" s="24"/>
      <c r="AU1724" s="15"/>
      <c r="AV1724" s="24"/>
      <c r="AW1724" s="15"/>
      <c r="AX1724" s="24"/>
      <c r="AY1724" s="15"/>
      <c r="AZ1724" s="15"/>
      <c r="BA1724" s="15"/>
      <c r="BB1724" s="15"/>
      <c r="BC1724" s="15"/>
      <c r="BD1724" s="15"/>
      <c r="BE1724" s="15"/>
      <c r="BF1724" s="24"/>
      <c r="BG1724" s="15"/>
      <c r="BH1724" s="24"/>
      <c r="BI1724" s="15"/>
      <c r="BJ1724" s="24"/>
      <c r="BK1724" s="15"/>
      <c r="BL1724" s="24"/>
      <c r="BM1724" s="15"/>
      <c r="BN1724" s="24"/>
      <c r="BO1724" s="15"/>
      <c r="BP1724" s="24"/>
      <c r="BQ1724" s="15"/>
      <c r="BR1724" s="24"/>
      <c r="BS1724" s="15"/>
      <c r="BT1724" s="24"/>
      <c r="BU1724" s="15"/>
      <c r="BV1724" s="24"/>
      <c r="BW1724" s="15"/>
      <c r="BX1724" s="24"/>
      <c r="BY1724" s="15"/>
      <c r="BZ1724" s="24"/>
      <c r="CA1724" s="15"/>
      <c r="CB1724" s="24"/>
      <c r="CC1724" s="15"/>
      <c r="CD1724" s="24"/>
      <c r="CE1724" s="15"/>
      <c r="CF1724" s="24"/>
      <c r="CG1724" s="15"/>
      <c r="CH1724" s="25"/>
      <c r="CI1724" s="15"/>
      <c r="CJ1724" s="25"/>
      <c r="CK1724" s="15"/>
      <c r="CL1724" s="25"/>
      <c r="CM1724" s="15"/>
      <c r="CN1724" s="25"/>
      <c r="CO1724" s="15"/>
      <c r="CP1724" s="25"/>
      <c r="CQ1724" s="15"/>
      <c r="CR1724" s="25"/>
      <c r="CS1724" s="15">
        <f t="shared" si="340"/>
        <v>0</v>
      </c>
      <c r="CT1724" s="15">
        <f t="shared" si="341"/>
        <v>240</v>
      </c>
      <c r="CU1724" s="15">
        <f t="shared" si="342"/>
        <v>2</v>
      </c>
      <c r="CV1724" s="15">
        <f t="shared" si="343"/>
        <v>140</v>
      </c>
      <c r="CW1724" s="15"/>
      <c r="CX1724" s="15"/>
      <c r="CY1724" s="15">
        <f t="shared" si="344"/>
        <v>0</v>
      </c>
      <c r="CZ1724" s="15">
        <f>GG1724</f>
        <v>0</v>
      </c>
      <c r="DA1724" s="19"/>
      <c r="DB1724" s="17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7"/>
      <c r="DQ1724" s="15"/>
      <c r="DR1724" s="15"/>
      <c r="DS1724" s="15"/>
      <c r="DT1724" s="15"/>
      <c r="DU1724" s="15"/>
      <c r="DV1724" s="15"/>
      <c r="DW1724" s="15"/>
      <c r="DX1724" s="20"/>
      <c r="DY1724" s="15"/>
      <c r="DZ1724" s="20"/>
      <c r="EA1724" s="15"/>
      <c r="EB1724" s="20"/>
      <c r="EC1724" s="15"/>
      <c r="ED1724" s="20"/>
      <c r="EE1724" s="15">
        <v>50</v>
      </c>
      <c r="EF1724" s="20"/>
      <c r="EG1724" s="15"/>
      <c r="EH1724" s="20"/>
      <c r="EI1724" s="15"/>
      <c r="EJ1724" s="20"/>
      <c r="EK1724" s="15"/>
      <c r="EL1724" s="20"/>
      <c r="EM1724" s="15">
        <v>50</v>
      </c>
      <c r="EN1724" s="20">
        <v>1</v>
      </c>
      <c r="EQ1724" s="15">
        <v>120</v>
      </c>
      <c r="ER1724" s="20">
        <v>1</v>
      </c>
      <c r="EY1724" s="15"/>
      <c r="EZ1724" s="20"/>
      <c r="FC1724" s="15">
        <v>120</v>
      </c>
      <c r="FD1724" s="20">
        <v>1</v>
      </c>
      <c r="FE1724" s="15"/>
      <c r="FF1724" s="20"/>
      <c r="FG1724" s="15"/>
      <c r="FH1724" s="20"/>
      <c r="FI1724" s="15"/>
      <c r="FJ1724" s="20"/>
      <c r="FK1724" s="15"/>
      <c r="FL1724" s="20"/>
      <c r="FM1724" s="15"/>
      <c r="FN1724" s="20"/>
      <c r="FO1724" s="15"/>
      <c r="FP1724" s="20"/>
      <c r="FQ1724" s="15"/>
      <c r="FR1724" s="20"/>
      <c r="FS1724" s="15"/>
      <c r="FT1724" s="20"/>
      <c r="FU1724" s="15"/>
      <c r="FV1724" s="20"/>
      <c r="FW1724" s="15"/>
      <c r="FX1724" s="20"/>
      <c r="FY1724" s="15"/>
      <c r="FZ1724" s="20"/>
      <c r="GA1724" s="15"/>
      <c r="GB1724" s="20"/>
      <c r="GC1724" s="15">
        <v>140</v>
      </c>
      <c r="GD1724" s="20">
        <v>1</v>
      </c>
      <c r="GE1724" s="15"/>
      <c r="GF1724" s="20"/>
      <c r="GG1724" s="226"/>
    </row>
    <row r="1725" spans="1:189" ht="15" customHeight="1" x14ac:dyDescent="0.3">
      <c r="A1725" s="15" t="s">
        <v>133</v>
      </c>
      <c r="B1725" s="15" t="s">
        <v>142</v>
      </c>
      <c r="C1725" s="15" t="s">
        <v>2315</v>
      </c>
      <c r="D1725" s="15" t="s">
        <v>2316</v>
      </c>
      <c r="E1725" s="15" t="str">
        <f t="shared" si="338"/>
        <v>Vishwas Raviraja</v>
      </c>
      <c r="F1725" s="15" t="s">
        <v>135</v>
      </c>
      <c r="G1725" s="15">
        <v>999924311</v>
      </c>
      <c r="H1725" s="15">
        <f t="shared" si="339"/>
        <v>124</v>
      </c>
      <c r="I1725" s="15"/>
      <c r="J1725" s="15"/>
      <c r="K1725" s="16"/>
      <c r="L1725" s="15"/>
      <c r="M1725" s="15"/>
      <c r="N1725" s="15"/>
      <c r="O1725" s="15">
        <f t="shared" si="357"/>
        <v>56</v>
      </c>
      <c r="P1725" s="15">
        <v>0</v>
      </c>
      <c r="Q1725" s="15">
        <f t="shared" si="358"/>
        <v>0</v>
      </c>
      <c r="R1725" s="15">
        <v>0</v>
      </c>
      <c r="S1725" s="15">
        <v>0</v>
      </c>
      <c r="T1725" s="15">
        <f t="shared" si="359"/>
        <v>0</v>
      </c>
      <c r="U1725" s="15">
        <f t="shared" si="360"/>
        <v>0</v>
      </c>
      <c r="V1725" s="15"/>
      <c r="W1725" s="15"/>
      <c r="X1725" s="15"/>
      <c r="Y1725" s="15"/>
      <c r="Z1725" s="16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>
        <f t="shared" si="340"/>
        <v>0</v>
      </c>
      <c r="CT1725" s="15">
        <f t="shared" si="341"/>
        <v>68</v>
      </c>
      <c r="CU1725" s="15">
        <f t="shared" si="342"/>
        <v>1</v>
      </c>
      <c r="CV1725" s="15">
        <f t="shared" si="343"/>
        <v>0</v>
      </c>
      <c r="CW1725" s="15"/>
      <c r="CX1725" s="15"/>
      <c r="CY1725" s="15">
        <f t="shared" si="344"/>
        <v>0</v>
      </c>
      <c r="CZ1725" s="15">
        <f>GG1725</f>
        <v>0</v>
      </c>
      <c r="DA1725" s="16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20"/>
      <c r="DY1725" s="15"/>
      <c r="DZ1725" s="20"/>
      <c r="EA1725" s="15"/>
      <c r="EB1725" s="20"/>
      <c r="EC1725" s="15"/>
      <c r="ED1725" s="20"/>
      <c r="EE1725" s="15"/>
      <c r="EF1725" s="20"/>
      <c r="EG1725" s="15"/>
      <c r="EH1725" s="20"/>
      <c r="EI1725" s="15"/>
      <c r="EJ1725" s="20"/>
      <c r="EK1725" s="15">
        <v>56</v>
      </c>
      <c r="EL1725" s="20">
        <v>3</v>
      </c>
      <c r="EM1725" s="15"/>
      <c r="EN1725" s="20"/>
      <c r="EU1725" s="15">
        <v>68</v>
      </c>
      <c r="EV1725" s="20">
        <v>3</v>
      </c>
      <c r="EY1725" s="15"/>
      <c r="EZ1725" s="20"/>
      <c r="FC1725" s="15"/>
      <c r="FD1725" s="20"/>
      <c r="FE1725" s="15"/>
      <c r="FF1725" s="20"/>
      <c r="FG1725" s="15"/>
      <c r="FH1725" s="20"/>
      <c r="FI1725" s="15"/>
      <c r="FJ1725" s="20"/>
      <c r="FK1725" s="15"/>
      <c r="FL1725" s="20"/>
      <c r="FM1725" s="15"/>
      <c r="FN1725" s="20"/>
      <c r="FO1725" s="15"/>
      <c r="FP1725" s="20"/>
      <c r="FQ1725" s="15"/>
      <c r="FR1725" s="20"/>
      <c r="FS1725" s="15"/>
      <c r="FT1725" s="20"/>
      <c r="FU1725" s="15"/>
      <c r="FV1725" s="20"/>
      <c r="FW1725" s="15"/>
      <c r="FX1725" s="20"/>
      <c r="FY1725" s="15"/>
      <c r="FZ1725" s="20"/>
      <c r="GA1725" s="15"/>
      <c r="GB1725" s="20"/>
      <c r="GC1725" s="15"/>
      <c r="GD1725" s="20"/>
      <c r="GE1725" s="15"/>
      <c r="GF1725" s="20"/>
      <c r="GG1725" s="226"/>
    </row>
    <row r="1726" spans="1:189" ht="15" customHeight="1" x14ac:dyDescent="0.3">
      <c r="A1726" s="17" t="s">
        <v>133</v>
      </c>
      <c r="B1726" s="15" t="s">
        <v>142</v>
      </c>
      <c r="C1726" s="15" t="s">
        <v>2329</v>
      </c>
      <c r="D1726" s="15" t="s">
        <v>959</v>
      </c>
      <c r="E1726" s="15" t="str">
        <f t="shared" si="338"/>
        <v>Summer Hsu</v>
      </c>
      <c r="F1726" s="15" t="s">
        <v>128</v>
      </c>
      <c r="G1726" s="15">
        <v>999924313</v>
      </c>
      <c r="H1726" s="15">
        <f t="shared" si="339"/>
        <v>53</v>
      </c>
      <c r="I1726" s="15"/>
      <c r="J1726" s="17">
        <f>(O1726+P1726+R1726+S1726+T1726+U1726)/2</f>
        <v>53</v>
      </c>
      <c r="K1726" s="16"/>
      <c r="L1726" s="15"/>
      <c r="M1726" s="15"/>
      <c r="N1726" s="15"/>
      <c r="O1726" s="15">
        <f t="shared" si="357"/>
        <v>106</v>
      </c>
      <c r="P1726" s="15">
        <v>0</v>
      </c>
      <c r="Q1726" s="15">
        <f t="shared" si="358"/>
        <v>0</v>
      </c>
      <c r="R1726" s="15">
        <v>0</v>
      </c>
      <c r="S1726" s="15">
        <v>0</v>
      </c>
      <c r="T1726" s="15">
        <f t="shared" si="359"/>
        <v>0</v>
      </c>
      <c r="U1726" s="15">
        <f t="shared" si="360"/>
        <v>0</v>
      </c>
      <c r="V1726" s="15"/>
      <c r="W1726" s="15"/>
      <c r="X1726" s="15"/>
      <c r="Y1726" s="15"/>
      <c r="Z1726" s="16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>
        <f t="shared" si="340"/>
        <v>0</v>
      </c>
      <c r="CT1726" s="15">
        <f t="shared" si="341"/>
        <v>0</v>
      </c>
      <c r="CU1726" s="15">
        <f t="shared" si="342"/>
        <v>0</v>
      </c>
      <c r="CV1726" s="15">
        <f t="shared" si="343"/>
        <v>0</v>
      </c>
      <c r="CW1726" s="15"/>
      <c r="CX1726" s="15"/>
      <c r="CY1726" s="15">
        <f t="shared" si="344"/>
        <v>0</v>
      </c>
      <c r="CZ1726" s="15">
        <f>GG1726</f>
        <v>0</v>
      </c>
      <c r="DA1726" s="16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20"/>
      <c r="DY1726" s="15"/>
      <c r="DZ1726" s="20"/>
      <c r="EA1726" s="15"/>
      <c r="EB1726" s="20"/>
      <c r="EC1726" s="15"/>
      <c r="ED1726" s="20"/>
      <c r="EE1726" s="15"/>
      <c r="EF1726" s="20"/>
      <c r="EG1726" s="15"/>
      <c r="EH1726" s="20"/>
      <c r="EI1726" s="15">
        <v>56</v>
      </c>
      <c r="EJ1726" s="20">
        <v>3</v>
      </c>
      <c r="EK1726" s="15"/>
      <c r="EL1726" s="20"/>
      <c r="EM1726" s="15">
        <v>50</v>
      </c>
      <c r="EN1726" s="20">
        <v>1</v>
      </c>
      <c r="EY1726" s="15"/>
      <c r="EZ1726" s="20"/>
      <c r="FC1726" s="15"/>
      <c r="FD1726" s="20"/>
      <c r="FE1726" s="15"/>
      <c r="FF1726" s="20"/>
      <c r="FG1726" s="15"/>
      <c r="FH1726" s="20"/>
      <c r="FI1726" s="15"/>
      <c r="FJ1726" s="20"/>
      <c r="FK1726" s="15"/>
      <c r="FL1726" s="20"/>
      <c r="FM1726" s="15"/>
      <c r="FN1726" s="20"/>
      <c r="FO1726" s="15"/>
      <c r="FP1726" s="20"/>
      <c r="FQ1726" s="15"/>
      <c r="FR1726" s="20"/>
      <c r="FS1726" s="15"/>
      <c r="FT1726" s="20"/>
      <c r="FU1726" s="15"/>
      <c r="FV1726" s="20"/>
      <c r="FW1726" s="15"/>
      <c r="FX1726" s="20"/>
      <c r="FY1726" s="15"/>
      <c r="FZ1726" s="20"/>
      <c r="GA1726" s="15"/>
      <c r="GB1726" s="20"/>
      <c r="GC1726" s="15"/>
      <c r="GD1726" s="20"/>
      <c r="GE1726" s="15"/>
      <c r="GF1726" s="20"/>
      <c r="GG1726" s="226"/>
    </row>
    <row r="1727" spans="1:189" ht="15" customHeight="1" x14ac:dyDescent="0.3">
      <c r="A1727" s="15" t="s">
        <v>146</v>
      </c>
      <c r="B1727" s="15" t="s">
        <v>138</v>
      </c>
      <c r="C1727" s="15" t="s">
        <v>2455</v>
      </c>
      <c r="D1727" s="15" t="s">
        <v>2456</v>
      </c>
      <c r="E1727" s="15" t="str">
        <f t="shared" si="338"/>
        <v>Cassie Villaruel</v>
      </c>
      <c r="F1727" s="15" t="s">
        <v>128</v>
      </c>
      <c r="G1727" s="15">
        <v>999924320</v>
      </c>
      <c r="H1727" s="15">
        <f t="shared" si="339"/>
        <v>28</v>
      </c>
      <c r="I1727" s="15"/>
      <c r="J1727" s="17">
        <f>(O1727+P1727+R1727+S1727+T1727+U1727)/2</f>
        <v>28</v>
      </c>
      <c r="K1727" s="16"/>
      <c r="L1727" s="15"/>
      <c r="M1727" s="15"/>
      <c r="N1727" s="15"/>
      <c r="O1727" s="15">
        <f t="shared" si="357"/>
        <v>56</v>
      </c>
      <c r="P1727" s="15">
        <v>0</v>
      </c>
      <c r="Q1727" s="15">
        <f t="shared" si="358"/>
        <v>0</v>
      </c>
      <c r="R1727" s="15">
        <v>0</v>
      </c>
      <c r="S1727" s="15">
        <v>0</v>
      </c>
      <c r="T1727" s="15">
        <f t="shared" si="359"/>
        <v>0</v>
      </c>
      <c r="U1727" s="15">
        <f t="shared" si="360"/>
        <v>0</v>
      </c>
      <c r="V1727" s="15"/>
      <c r="W1727" s="15"/>
      <c r="X1727" s="15"/>
      <c r="Y1727" s="15"/>
      <c r="Z1727" s="16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>
        <f t="shared" si="340"/>
        <v>0</v>
      </c>
      <c r="CT1727" s="15">
        <f t="shared" si="341"/>
        <v>0</v>
      </c>
      <c r="CU1727" s="15">
        <f t="shared" si="342"/>
        <v>0</v>
      </c>
      <c r="CV1727" s="15">
        <f t="shared" si="343"/>
        <v>0</v>
      </c>
      <c r="CW1727" s="15"/>
      <c r="CX1727" s="15"/>
      <c r="CY1727" s="15">
        <f t="shared" si="344"/>
        <v>0</v>
      </c>
      <c r="CZ1727" s="15">
        <f>GG1727</f>
        <v>0</v>
      </c>
      <c r="DA1727" s="16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20"/>
      <c r="DY1727" s="15"/>
      <c r="DZ1727" s="20"/>
      <c r="EA1727" s="15"/>
      <c r="EB1727" s="20"/>
      <c r="EC1727" s="15"/>
      <c r="ED1727" s="20"/>
      <c r="EE1727" s="15"/>
      <c r="EF1727" s="20"/>
      <c r="EG1727" s="15"/>
      <c r="EH1727" s="20"/>
      <c r="EI1727" s="15">
        <v>56</v>
      </c>
      <c r="EJ1727" s="20">
        <v>3</v>
      </c>
      <c r="EK1727" s="15"/>
      <c r="EL1727" s="20"/>
      <c r="EM1727" s="15"/>
      <c r="EN1727" s="20"/>
      <c r="EY1727" s="15"/>
      <c r="EZ1727" s="20"/>
      <c r="FC1727" s="15"/>
      <c r="FD1727" s="20"/>
      <c r="FE1727" s="15"/>
      <c r="FF1727" s="20"/>
      <c r="FG1727" s="15"/>
      <c r="FH1727" s="20"/>
      <c r="FI1727" s="15"/>
      <c r="FJ1727" s="20"/>
      <c r="FK1727" s="15"/>
      <c r="FL1727" s="20"/>
      <c r="FM1727" s="15"/>
      <c r="FN1727" s="20"/>
      <c r="FO1727" s="15"/>
      <c r="FP1727" s="20"/>
      <c r="FQ1727" s="15"/>
      <c r="FR1727" s="20"/>
      <c r="FS1727" s="15"/>
      <c r="FT1727" s="20"/>
      <c r="FU1727" s="15"/>
      <c r="FV1727" s="20"/>
      <c r="FW1727" s="15"/>
      <c r="FX1727" s="20"/>
      <c r="FY1727" s="15"/>
      <c r="FZ1727" s="20"/>
      <c r="GA1727" s="15"/>
      <c r="GB1727" s="20"/>
      <c r="GC1727" s="15"/>
      <c r="GD1727" s="20"/>
      <c r="GE1727" s="15"/>
      <c r="GF1727" s="20"/>
      <c r="GG1727" s="226"/>
    </row>
    <row r="1728" spans="1:189" ht="15" customHeight="1" x14ac:dyDescent="0.3">
      <c r="A1728" s="15" t="s">
        <v>2903</v>
      </c>
      <c r="B1728" s="15" t="s">
        <v>140</v>
      </c>
      <c r="C1728" s="15" t="s">
        <v>570</v>
      </c>
      <c r="D1728" s="15" t="s">
        <v>4071</v>
      </c>
      <c r="E1728" s="15" t="str">
        <f t="shared" si="338"/>
        <v>William Cuebas</v>
      </c>
      <c r="F1728" s="15" t="s">
        <v>135</v>
      </c>
      <c r="G1728" s="15">
        <v>999924325</v>
      </c>
      <c r="H1728" s="15">
        <f t="shared" si="339"/>
        <v>35</v>
      </c>
      <c r="I1728" s="15"/>
      <c r="J1728" s="15"/>
      <c r="K1728" s="16"/>
      <c r="L1728" s="15"/>
      <c r="M1728" s="15"/>
      <c r="N1728" s="15"/>
      <c r="O1728" s="15">
        <f t="shared" si="357"/>
        <v>0</v>
      </c>
      <c r="P1728" s="15">
        <v>0</v>
      </c>
      <c r="Q1728" s="15">
        <f t="shared" si="358"/>
        <v>0</v>
      </c>
      <c r="R1728" s="15">
        <v>0</v>
      </c>
      <c r="S1728" s="15">
        <v>0</v>
      </c>
      <c r="T1728" s="15">
        <f t="shared" si="359"/>
        <v>0</v>
      </c>
      <c r="U1728" s="15">
        <f t="shared" si="360"/>
        <v>0</v>
      </c>
      <c r="V1728" s="15"/>
      <c r="W1728" s="15"/>
      <c r="X1728" s="15"/>
      <c r="Y1728" s="15"/>
      <c r="Z1728" s="16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>
        <f t="shared" si="340"/>
        <v>0</v>
      </c>
      <c r="CT1728" s="15">
        <f t="shared" si="341"/>
        <v>0</v>
      </c>
      <c r="CU1728" s="15">
        <f t="shared" si="342"/>
        <v>0</v>
      </c>
      <c r="CV1728" s="15">
        <f t="shared" si="343"/>
        <v>35</v>
      </c>
      <c r="CW1728" s="15"/>
      <c r="CX1728" s="15"/>
      <c r="CY1728" s="15">
        <f t="shared" si="344"/>
        <v>0</v>
      </c>
      <c r="CZ1728" s="15">
        <f>GG1728</f>
        <v>0</v>
      </c>
      <c r="DA1728" s="16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20"/>
      <c r="DY1728" s="15"/>
      <c r="DZ1728" s="20"/>
      <c r="EA1728" s="15"/>
      <c r="EB1728" s="20"/>
      <c r="EC1728" s="15"/>
      <c r="ED1728" s="20"/>
      <c r="EE1728" s="15"/>
      <c r="EF1728" s="20"/>
      <c r="EG1728" s="15"/>
      <c r="EH1728" s="20"/>
      <c r="EI1728" s="15"/>
      <c r="EJ1728" s="20"/>
      <c r="EK1728" s="15"/>
      <c r="EL1728" s="20"/>
      <c r="EM1728" s="15"/>
      <c r="EN1728" s="20"/>
      <c r="EY1728" s="15"/>
      <c r="EZ1728" s="16"/>
      <c r="FC1728" s="15"/>
      <c r="FD1728" s="16"/>
      <c r="FE1728" s="15"/>
      <c r="FF1728" s="16"/>
      <c r="FG1728" s="15"/>
      <c r="FH1728" s="16"/>
      <c r="FI1728" s="15"/>
      <c r="FJ1728" s="16"/>
      <c r="FK1728" s="15"/>
      <c r="FL1728" s="16"/>
      <c r="FM1728" s="15"/>
      <c r="FN1728" s="16"/>
      <c r="FO1728" s="15"/>
      <c r="FP1728" s="20"/>
      <c r="FQ1728" s="15"/>
      <c r="FR1728" s="16"/>
      <c r="FS1728" s="15"/>
      <c r="FT1728" s="16"/>
      <c r="FU1728" s="15"/>
      <c r="FV1728" s="16"/>
      <c r="FW1728" s="15"/>
      <c r="FX1728" s="16"/>
      <c r="FY1728" s="15"/>
      <c r="FZ1728" s="16"/>
      <c r="GA1728" s="15"/>
      <c r="GB1728" s="16"/>
      <c r="GC1728" s="15">
        <v>35</v>
      </c>
      <c r="GD1728" s="20">
        <v>1</v>
      </c>
      <c r="GE1728" s="15"/>
      <c r="GF1728" s="20"/>
      <c r="GG1728" s="226"/>
    </row>
    <row r="1729" spans="1:189" ht="15" customHeight="1" x14ac:dyDescent="0.3">
      <c r="A1729" s="15" t="s">
        <v>130</v>
      </c>
      <c r="B1729" s="15" t="s">
        <v>140</v>
      </c>
      <c r="C1729" s="17" t="s">
        <v>2212</v>
      </c>
      <c r="D1729" s="17" t="s">
        <v>2211</v>
      </c>
      <c r="E1729" s="15" t="str">
        <f t="shared" si="338"/>
        <v>Maggie Keryte</v>
      </c>
      <c r="F1729" s="17" t="s">
        <v>128</v>
      </c>
      <c r="G1729" s="15">
        <v>999924326</v>
      </c>
      <c r="H1729" s="15">
        <f t="shared" si="339"/>
        <v>86.5</v>
      </c>
      <c r="I1729" s="15"/>
      <c r="J1729" s="17">
        <f>(O1729+P1729+R1729+S1729+T1729+U1729)/2</f>
        <v>7.5</v>
      </c>
      <c r="K1729" s="16"/>
      <c r="L1729" s="15"/>
      <c r="M1729" s="15"/>
      <c r="N1729" s="15"/>
      <c r="O1729" s="15">
        <f t="shared" si="357"/>
        <v>15</v>
      </c>
      <c r="P1729" s="15">
        <v>0</v>
      </c>
      <c r="Q1729" s="15">
        <f t="shared" si="358"/>
        <v>0</v>
      </c>
      <c r="R1729" s="15">
        <v>0</v>
      </c>
      <c r="S1729" s="15">
        <v>0</v>
      </c>
      <c r="T1729" s="15">
        <f t="shared" si="359"/>
        <v>0</v>
      </c>
      <c r="U1729" s="15">
        <f t="shared" si="360"/>
        <v>0</v>
      </c>
      <c r="V1729" s="15"/>
      <c r="W1729" s="15"/>
      <c r="X1729" s="15"/>
      <c r="Y1729" s="15"/>
      <c r="Z1729" s="16"/>
      <c r="AA1729" s="15"/>
      <c r="AB1729" s="24"/>
      <c r="AC1729" s="15"/>
      <c r="AD1729" s="15"/>
      <c r="AE1729" s="15"/>
      <c r="AF1729" s="15"/>
      <c r="AG1729" s="15"/>
      <c r="AH1729" s="24"/>
      <c r="AI1729" s="15"/>
      <c r="AJ1729" s="15"/>
      <c r="AK1729" s="15"/>
      <c r="AL1729" s="15"/>
      <c r="AM1729" s="15"/>
      <c r="AN1729" s="24"/>
      <c r="AO1729" s="15"/>
      <c r="AP1729" s="24"/>
      <c r="AQ1729" s="15"/>
      <c r="AR1729" s="24"/>
      <c r="AS1729" s="15"/>
      <c r="AT1729" s="24"/>
      <c r="AU1729" s="15"/>
      <c r="AV1729" s="24"/>
      <c r="AW1729" s="15"/>
      <c r="AX1729" s="24"/>
      <c r="AY1729" s="15"/>
      <c r="AZ1729" s="15"/>
      <c r="BA1729" s="15"/>
      <c r="BB1729" s="15"/>
      <c r="BC1729" s="15"/>
      <c r="BD1729" s="15"/>
      <c r="BE1729" s="15"/>
      <c r="BF1729" s="24"/>
      <c r="BG1729" s="15"/>
      <c r="BH1729" s="24"/>
      <c r="BI1729" s="15"/>
      <c r="BJ1729" s="24"/>
      <c r="BK1729" s="15"/>
      <c r="BL1729" s="24"/>
      <c r="BM1729" s="15"/>
      <c r="BN1729" s="24"/>
      <c r="BO1729" s="15"/>
      <c r="BP1729" s="24"/>
      <c r="BQ1729" s="15"/>
      <c r="BR1729" s="24"/>
      <c r="BS1729" s="15"/>
      <c r="BT1729" s="24"/>
      <c r="BU1729" s="15"/>
      <c r="BV1729" s="24"/>
      <c r="BW1729" s="15"/>
      <c r="BX1729" s="24"/>
      <c r="BY1729" s="15"/>
      <c r="BZ1729" s="24"/>
      <c r="CA1729" s="15"/>
      <c r="CB1729" s="24"/>
      <c r="CC1729" s="15"/>
      <c r="CD1729" s="24"/>
      <c r="CE1729" s="15"/>
      <c r="CF1729" s="24"/>
      <c r="CG1729" s="15"/>
      <c r="CH1729" s="25"/>
      <c r="CI1729" s="15"/>
      <c r="CJ1729" s="25"/>
      <c r="CK1729" s="15"/>
      <c r="CL1729" s="25"/>
      <c r="CM1729" s="15"/>
      <c r="CN1729" s="25"/>
      <c r="CO1729" s="15"/>
      <c r="CP1729" s="25"/>
      <c r="CQ1729" s="15"/>
      <c r="CR1729" s="25"/>
      <c r="CS1729" s="15">
        <f t="shared" si="340"/>
        <v>0</v>
      </c>
      <c r="CT1729" s="15">
        <f t="shared" si="341"/>
        <v>0</v>
      </c>
      <c r="CU1729" s="15">
        <f t="shared" si="342"/>
        <v>0</v>
      </c>
      <c r="CV1729" s="15">
        <f t="shared" si="343"/>
        <v>79</v>
      </c>
      <c r="CW1729" s="15"/>
      <c r="CX1729" s="15"/>
      <c r="CY1729" s="15">
        <f t="shared" si="344"/>
        <v>0</v>
      </c>
      <c r="CZ1729" s="15">
        <f>GG1729</f>
        <v>0</v>
      </c>
      <c r="DA1729" s="19"/>
      <c r="DB1729" s="17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7"/>
      <c r="DQ1729" s="15"/>
      <c r="DR1729" s="15"/>
      <c r="DS1729" s="15"/>
      <c r="DT1729" s="15"/>
      <c r="DU1729" s="15"/>
      <c r="DV1729" s="15"/>
      <c r="DW1729" s="15"/>
      <c r="DX1729" s="20"/>
      <c r="DY1729" s="15"/>
      <c r="DZ1729" s="20"/>
      <c r="EA1729" s="15"/>
      <c r="EB1729" s="20"/>
      <c r="EC1729" s="15"/>
      <c r="ED1729" s="20"/>
      <c r="EE1729" s="15">
        <v>15</v>
      </c>
      <c r="EF1729" s="20"/>
      <c r="EG1729" s="15"/>
      <c r="EH1729" s="20"/>
      <c r="EI1729" s="15"/>
      <c r="EJ1729" s="20"/>
      <c r="EK1729" s="15"/>
      <c r="EL1729" s="20"/>
      <c r="EM1729" s="15"/>
      <c r="EN1729" s="20"/>
      <c r="EY1729" s="15"/>
      <c r="EZ1729" s="20"/>
      <c r="FC1729" s="15"/>
      <c r="FD1729" s="20"/>
      <c r="FE1729" s="15"/>
      <c r="FF1729" s="20"/>
      <c r="FG1729" s="15"/>
      <c r="FH1729" s="20"/>
      <c r="FI1729" s="15"/>
      <c r="FJ1729" s="20"/>
      <c r="FK1729" s="15"/>
      <c r="FL1729" s="20"/>
      <c r="FM1729" s="15"/>
      <c r="FN1729" s="20"/>
      <c r="FO1729" s="15"/>
      <c r="FP1729" s="20"/>
      <c r="FQ1729" s="15"/>
      <c r="FR1729" s="20"/>
      <c r="FS1729" s="15"/>
      <c r="FT1729" s="20"/>
      <c r="FU1729" s="15"/>
      <c r="FV1729" s="20"/>
      <c r="FW1729" s="15"/>
      <c r="FX1729" s="20"/>
      <c r="FY1729" s="15"/>
      <c r="FZ1729" s="20"/>
      <c r="GA1729" s="15"/>
      <c r="GB1729" s="20"/>
      <c r="GC1729" s="15">
        <v>79</v>
      </c>
      <c r="GD1729" s="20">
        <v>4</v>
      </c>
      <c r="GE1729" s="15"/>
      <c r="GF1729" s="20"/>
      <c r="GG1729" s="226"/>
    </row>
    <row r="1730" spans="1:189" ht="15" customHeight="1" x14ac:dyDescent="0.3">
      <c r="A1730" s="15" t="s">
        <v>133</v>
      </c>
      <c r="B1730" s="15" t="s">
        <v>140</v>
      </c>
      <c r="C1730" s="17" t="s">
        <v>233</v>
      </c>
      <c r="D1730" s="17" t="s">
        <v>2211</v>
      </c>
      <c r="E1730" s="15" t="str">
        <f t="shared" si="338"/>
        <v>Molly Keryte</v>
      </c>
      <c r="F1730" s="17" t="s">
        <v>128</v>
      </c>
      <c r="G1730" s="15">
        <v>999924327</v>
      </c>
      <c r="H1730" s="15">
        <f t="shared" si="339"/>
        <v>99</v>
      </c>
      <c r="I1730" s="15"/>
      <c r="J1730" s="15"/>
      <c r="K1730" s="16"/>
      <c r="L1730" s="15"/>
      <c r="M1730" s="15"/>
      <c r="N1730" s="15"/>
      <c r="O1730" s="15">
        <f t="shared" si="357"/>
        <v>20</v>
      </c>
      <c r="P1730" s="15">
        <v>0</v>
      </c>
      <c r="Q1730" s="15">
        <f t="shared" si="358"/>
        <v>0</v>
      </c>
      <c r="R1730" s="15">
        <v>0</v>
      </c>
      <c r="S1730" s="15">
        <v>0</v>
      </c>
      <c r="T1730" s="15">
        <f t="shared" si="359"/>
        <v>0</v>
      </c>
      <c r="U1730" s="15">
        <f t="shared" si="360"/>
        <v>0</v>
      </c>
      <c r="V1730" s="15"/>
      <c r="W1730" s="15"/>
      <c r="X1730" s="15"/>
      <c r="Y1730" s="15"/>
      <c r="Z1730" s="16"/>
      <c r="AA1730" s="15"/>
      <c r="AB1730" s="24"/>
      <c r="AC1730" s="15"/>
      <c r="AD1730" s="15"/>
      <c r="AE1730" s="15"/>
      <c r="AF1730" s="15"/>
      <c r="AG1730" s="15"/>
      <c r="AH1730" s="24"/>
      <c r="AI1730" s="15"/>
      <c r="AJ1730" s="15"/>
      <c r="AK1730" s="15"/>
      <c r="AL1730" s="15"/>
      <c r="AM1730" s="15"/>
      <c r="AN1730" s="24"/>
      <c r="AO1730" s="15"/>
      <c r="AP1730" s="24"/>
      <c r="AQ1730" s="15"/>
      <c r="AR1730" s="24"/>
      <c r="AS1730" s="15"/>
      <c r="AT1730" s="24"/>
      <c r="AU1730" s="15"/>
      <c r="AV1730" s="24"/>
      <c r="AW1730" s="15"/>
      <c r="AX1730" s="24"/>
      <c r="AY1730" s="15"/>
      <c r="AZ1730" s="15"/>
      <c r="BA1730" s="15"/>
      <c r="BB1730" s="15"/>
      <c r="BC1730" s="15"/>
      <c r="BD1730" s="15"/>
      <c r="BE1730" s="15"/>
      <c r="BF1730" s="24"/>
      <c r="BG1730" s="15"/>
      <c r="BH1730" s="24"/>
      <c r="BI1730" s="15"/>
      <c r="BJ1730" s="24"/>
      <c r="BK1730" s="15"/>
      <c r="BL1730" s="24"/>
      <c r="BM1730" s="15"/>
      <c r="BN1730" s="24"/>
      <c r="BO1730" s="15"/>
      <c r="BP1730" s="24"/>
      <c r="BQ1730" s="15"/>
      <c r="BR1730" s="24"/>
      <c r="BS1730" s="15"/>
      <c r="BT1730" s="24"/>
      <c r="BU1730" s="15"/>
      <c r="BV1730" s="24"/>
      <c r="BW1730" s="15"/>
      <c r="BX1730" s="24"/>
      <c r="BY1730" s="15"/>
      <c r="BZ1730" s="24"/>
      <c r="CA1730" s="15"/>
      <c r="CB1730" s="24"/>
      <c r="CC1730" s="15"/>
      <c r="CD1730" s="24"/>
      <c r="CE1730" s="15"/>
      <c r="CF1730" s="24"/>
      <c r="CG1730" s="15"/>
      <c r="CH1730" s="25"/>
      <c r="CI1730" s="15"/>
      <c r="CJ1730" s="25"/>
      <c r="CK1730" s="15"/>
      <c r="CL1730" s="25"/>
      <c r="CM1730" s="15"/>
      <c r="CN1730" s="25"/>
      <c r="CO1730" s="15"/>
      <c r="CP1730" s="25"/>
      <c r="CQ1730" s="15"/>
      <c r="CR1730" s="25"/>
      <c r="CS1730" s="15">
        <f t="shared" si="340"/>
        <v>0</v>
      </c>
      <c r="CT1730" s="15">
        <f t="shared" si="341"/>
        <v>0</v>
      </c>
      <c r="CU1730" s="15">
        <f t="shared" si="342"/>
        <v>0</v>
      </c>
      <c r="CV1730" s="15">
        <f t="shared" si="343"/>
        <v>79</v>
      </c>
      <c r="CW1730" s="15"/>
      <c r="CX1730" s="15"/>
      <c r="CY1730" s="15">
        <f t="shared" si="344"/>
        <v>0</v>
      </c>
      <c r="CZ1730" s="15">
        <f>GG1730</f>
        <v>0</v>
      </c>
      <c r="DA1730" s="19"/>
      <c r="DB1730" s="17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7"/>
      <c r="DQ1730" s="15"/>
      <c r="DR1730" s="15"/>
      <c r="DS1730" s="15"/>
      <c r="DT1730" s="15"/>
      <c r="DU1730" s="15"/>
      <c r="DV1730" s="15"/>
      <c r="DW1730" s="15"/>
      <c r="DX1730" s="20"/>
      <c r="DY1730" s="15"/>
      <c r="DZ1730" s="20"/>
      <c r="EA1730" s="15"/>
      <c r="EB1730" s="20"/>
      <c r="EC1730" s="15"/>
      <c r="ED1730" s="20"/>
      <c r="EE1730" s="15">
        <v>20</v>
      </c>
      <c r="EF1730" s="20"/>
      <c r="EG1730" s="15"/>
      <c r="EH1730" s="20"/>
      <c r="EI1730" s="15"/>
      <c r="EJ1730" s="20"/>
      <c r="EK1730" s="15"/>
      <c r="EL1730" s="20"/>
      <c r="EM1730" s="15"/>
      <c r="EN1730" s="20"/>
      <c r="EY1730" s="15"/>
      <c r="EZ1730" s="20"/>
      <c r="FC1730" s="15"/>
      <c r="FD1730" s="20"/>
      <c r="FE1730" s="15"/>
      <c r="FF1730" s="20"/>
      <c r="FG1730" s="15"/>
      <c r="FH1730" s="20"/>
      <c r="FI1730" s="15"/>
      <c r="FJ1730" s="20"/>
      <c r="FK1730" s="15"/>
      <c r="FL1730" s="20"/>
      <c r="FM1730" s="15"/>
      <c r="FN1730" s="20"/>
      <c r="FO1730" s="15"/>
      <c r="FP1730" s="20"/>
      <c r="FQ1730" s="15"/>
      <c r="FR1730" s="20"/>
      <c r="FS1730" s="15"/>
      <c r="FT1730" s="20"/>
      <c r="FU1730" s="15"/>
      <c r="FV1730" s="20"/>
      <c r="FW1730" s="15"/>
      <c r="FX1730" s="20"/>
      <c r="FY1730" s="15"/>
      <c r="FZ1730" s="20"/>
      <c r="GA1730" s="15"/>
      <c r="GB1730" s="20"/>
      <c r="GC1730" s="15">
        <v>79</v>
      </c>
      <c r="GD1730" s="20">
        <v>4</v>
      </c>
      <c r="GE1730" s="15"/>
      <c r="GF1730" s="20"/>
      <c r="GG1730" s="226"/>
    </row>
    <row r="1731" spans="1:189" ht="15" customHeight="1" x14ac:dyDescent="0.3">
      <c r="A1731" s="15" t="s">
        <v>130</v>
      </c>
      <c r="B1731" s="15" t="s">
        <v>126</v>
      </c>
      <c r="C1731" s="15" t="s">
        <v>650</v>
      </c>
      <c r="D1731" s="15" t="s">
        <v>1106</v>
      </c>
      <c r="E1731" s="15" t="str">
        <f t="shared" si="338"/>
        <v>Paul Kim</v>
      </c>
      <c r="F1731" s="15" t="s">
        <v>135</v>
      </c>
      <c r="G1731" s="15">
        <v>999924328</v>
      </c>
      <c r="H1731" s="15">
        <f t="shared" si="339"/>
        <v>90</v>
      </c>
      <c r="I1731" s="15"/>
      <c r="J1731" s="15"/>
      <c r="K1731" s="16"/>
      <c r="L1731" s="15"/>
      <c r="M1731" s="15"/>
      <c r="N1731" s="15"/>
      <c r="O1731" s="15">
        <f t="shared" si="357"/>
        <v>0</v>
      </c>
      <c r="P1731" s="15">
        <v>0</v>
      </c>
      <c r="Q1731" s="15">
        <f t="shared" si="358"/>
        <v>0</v>
      </c>
      <c r="R1731" s="15">
        <v>0</v>
      </c>
      <c r="S1731" s="15">
        <v>0</v>
      </c>
      <c r="T1731" s="15">
        <f t="shared" si="359"/>
        <v>0</v>
      </c>
      <c r="U1731" s="15">
        <f t="shared" si="360"/>
        <v>0</v>
      </c>
      <c r="V1731" s="15"/>
      <c r="W1731" s="15"/>
      <c r="X1731" s="15"/>
      <c r="Y1731" s="15"/>
      <c r="Z1731" s="16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>
        <f t="shared" si="340"/>
        <v>0</v>
      </c>
      <c r="CT1731" s="15">
        <f t="shared" si="341"/>
        <v>90</v>
      </c>
      <c r="CU1731" s="15">
        <f t="shared" si="342"/>
        <v>1</v>
      </c>
      <c r="CV1731" s="15">
        <f t="shared" si="343"/>
        <v>0</v>
      </c>
      <c r="CW1731" s="15"/>
      <c r="CX1731" s="15"/>
      <c r="CY1731" s="15">
        <f t="shared" si="344"/>
        <v>0</v>
      </c>
      <c r="CZ1731" s="15">
        <f>GG1731</f>
        <v>0</v>
      </c>
      <c r="DA1731" s="16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20"/>
      <c r="DY1731" s="15"/>
      <c r="DZ1731" s="20"/>
      <c r="EA1731" s="15"/>
      <c r="EB1731" s="20"/>
      <c r="EC1731" s="15"/>
      <c r="ED1731" s="20"/>
      <c r="EE1731" s="15"/>
      <c r="EF1731" s="20"/>
      <c r="EG1731" s="15"/>
      <c r="EH1731" s="20"/>
      <c r="EI1731" s="15"/>
      <c r="EJ1731" s="20"/>
      <c r="EK1731" s="15"/>
      <c r="EL1731" s="20"/>
      <c r="EM1731" s="15"/>
      <c r="EN1731" s="20"/>
      <c r="EQ1731" s="15">
        <v>90</v>
      </c>
      <c r="ER1731" s="20">
        <v>2</v>
      </c>
      <c r="EY1731" s="15"/>
      <c r="EZ1731" s="20"/>
      <c r="FC1731" s="15"/>
      <c r="FD1731" s="20"/>
      <c r="FE1731" s="15"/>
      <c r="FF1731" s="20"/>
      <c r="FG1731" s="15"/>
      <c r="FH1731" s="20"/>
      <c r="FI1731" s="15"/>
      <c r="FJ1731" s="20"/>
      <c r="FK1731" s="15"/>
      <c r="FL1731" s="20"/>
      <c r="FM1731" s="15"/>
      <c r="FN1731" s="20"/>
      <c r="FO1731" s="15"/>
      <c r="FP1731" s="20"/>
      <c r="FQ1731" s="15"/>
      <c r="FR1731" s="20"/>
      <c r="FS1731" s="15"/>
      <c r="FT1731" s="20"/>
      <c r="FU1731" s="15"/>
      <c r="FV1731" s="20"/>
      <c r="FW1731" s="15"/>
      <c r="FX1731" s="20"/>
      <c r="FY1731" s="15"/>
      <c r="FZ1731" s="20"/>
      <c r="GA1731" s="15"/>
      <c r="GB1731" s="20"/>
      <c r="GC1731" s="15"/>
      <c r="GD1731" s="20"/>
      <c r="GE1731" s="15"/>
      <c r="GF1731" s="20"/>
      <c r="GG1731" s="226"/>
    </row>
    <row r="1732" spans="1:189" ht="15" customHeight="1" x14ac:dyDescent="0.3">
      <c r="A1732" s="15" t="s">
        <v>125</v>
      </c>
      <c r="B1732" s="15" t="s">
        <v>126</v>
      </c>
      <c r="C1732" s="17" t="s">
        <v>1029</v>
      </c>
      <c r="D1732" s="17" t="s">
        <v>2213</v>
      </c>
      <c r="E1732" s="15" t="str">
        <f t="shared" si="338"/>
        <v>Kevin Meng</v>
      </c>
      <c r="F1732" s="17" t="s">
        <v>135</v>
      </c>
      <c r="G1732" s="15">
        <v>999924329</v>
      </c>
      <c r="H1732" s="15">
        <f t="shared" si="339"/>
        <v>403</v>
      </c>
      <c r="I1732" s="15"/>
      <c r="J1732" s="15"/>
      <c r="K1732" s="16"/>
      <c r="L1732" s="15"/>
      <c r="M1732" s="15"/>
      <c r="N1732" s="15"/>
      <c r="O1732" s="15">
        <f t="shared" si="357"/>
        <v>56</v>
      </c>
      <c r="P1732" s="15">
        <v>0</v>
      </c>
      <c r="Q1732" s="15">
        <f t="shared" si="358"/>
        <v>0</v>
      </c>
      <c r="R1732" s="15">
        <v>0</v>
      </c>
      <c r="S1732" s="15">
        <v>0</v>
      </c>
      <c r="T1732" s="15">
        <f t="shared" si="359"/>
        <v>0</v>
      </c>
      <c r="U1732" s="15">
        <f t="shared" si="360"/>
        <v>0</v>
      </c>
      <c r="V1732" s="15"/>
      <c r="W1732" s="15"/>
      <c r="X1732" s="15"/>
      <c r="Y1732" s="15"/>
      <c r="Z1732" s="16"/>
      <c r="AA1732" s="15"/>
      <c r="AB1732" s="24"/>
      <c r="AC1732" s="15"/>
      <c r="AD1732" s="15"/>
      <c r="AE1732" s="15"/>
      <c r="AF1732" s="15"/>
      <c r="AG1732" s="15"/>
      <c r="AH1732" s="24"/>
      <c r="AI1732" s="15"/>
      <c r="AJ1732" s="15"/>
      <c r="AK1732" s="15"/>
      <c r="AL1732" s="15"/>
      <c r="AM1732" s="15"/>
      <c r="AN1732" s="24"/>
      <c r="AO1732" s="15"/>
      <c r="AP1732" s="24"/>
      <c r="AQ1732" s="15"/>
      <c r="AR1732" s="24"/>
      <c r="AS1732" s="15"/>
      <c r="AT1732" s="24"/>
      <c r="AU1732" s="15"/>
      <c r="AV1732" s="24"/>
      <c r="AW1732" s="15"/>
      <c r="AX1732" s="24"/>
      <c r="AY1732" s="15"/>
      <c r="AZ1732" s="15"/>
      <c r="BA1732" s="15"/>
      <c r="BB1732" s="15"/>
      <c r="BC1732" s="15"/>
      <c r="BD1732" s="15"/>
      <c r="BE1732" s="15"/>
      <c r="BF1732" s="24"/>
      <c r="BG1732" s="15"/>
      <c r="BH1732" s="24"/>
      <c r="BI1732" s="15"/>
      <c r="BJ1732" s="24"/>
      <c r="BK1732" s="15"/>
      <c r="BL1732" s="24"/>
      <c r="BM1732" s="15"/>
      <c r="BN1732" s="24"/>
      <c r="BO1732" s="15"/>
      <c r="BP1732" s="24"/>
      <c r="BQ1732" s="15"/>
      <c r="BR1732" s="24"/>
      <c r="BS1732" s="15"/>
      <c r="BT1732" s="24"/>
      <c r="BU1732" s="15"/>
      <c r="BV1732" s="24"/>
      <c r="BW1732" s="15"/>
      <c r="BX1732" s="24"/>
      <c r="BY1732" s="15"/>
      <c r="BZ1732" s="24"/>
      <c r="CA1732" s="15"/>
      <c r="CB1732" s="24"/>
      <c r="CC1732" s="15"/>
      <c r="CD1732" s="24"/>
      <c r="CE1732" s="15"/>
      <c r="CF1732" s="24"/>
      <c r="CG1732" s="15"/>
      <c r="CH1732" s="25"/>
      <c r="CI1732" s="15"/>
      <c r="CJ1732" s="25"/>
      <c r="CK1732" s="15"/>
      <c r="CL1732" s="25"/>
      <c r="CM1732" s="15"/>
      <c r="CN1732" s="25"/>
      <c r="CO1732" s="15"/>
      <c r="CP1732" s="25"/>
      <c r="CQ1732" s="15"/>
      <c r="CR1732" s="25"/>
      <c r="CS1732" s="15">
        <f t="shared" si="340"/>
        <v>0</v>
      </c>
      <c r="CT1732" s="15">
        <f t="shared" si="341"/>
        <v>212</v>
      </c>
      <c r="CU1732" s="15">
        <f t="shared" si="342"/>
        <v>3</v>
      </c>
      <c r="CV1732" s="15">
        <f t="shared" si="343"/>
        <v>71</v>
      </c>
      <c r="CW1732" s="15"/>
      <c r="CX1732" s="15"/>
      <c r="CY1732" s="15">
        <f t="shared" si="344"/>
        <v>64</v>
      </c>
      <c r="CZ1732" s="15">
        <f>GG1732</f>
        <v>0</v>
      </c>
      <c r="DA1732" s="19"/>
      <c r="DB1732" s="17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7"/>
      <c r="DQ1732" s="15"/>
      <c r="DR1732" s="15"/>
      <c r="DS1732" s="15"/>
      <c r="DT1732" s="15"/>
      <c r="DU1732" s="15"/>
      <c r="DV1732" s="15"/>
      <c r="DW1732" s="15"/>
      <c r="DX1732" s="20"/>
      <c r="DY1732" s="15"/>
      <c r="DZ1732" s="20"/>
      <c r="EA1732" s="15"/>
      <c r="EB1732" s="20"/>
      <c r="EC1732" s="15"/>
      <c r="ED1732" s="20"/>
      <c r="EE1732" s="15">
        <v>56</v>
      </c>
      <c r="EF1732" s="20"/>
      <c r="EG1732" s="15"/>
      <c r="EH1732" s="20"/>
      <c r="EI1732" s="15"/>
      <c r="EJ1732" s="20"/>
      <c r="EK1732" s="15"/>
      <c r="EL1732" s="20"/>
      <c r="EM1732" s="15"/>
      <c r="EN1732" s="20"/>
      <c r="EO1732" s="15">
        <v>64</v>
      </c>
      <c r="EQ1732" s="15">
        <v>68</v>
      </c>
      <c r="ER1732" s="20">
        <v>3</v>
      </c>
      <c r="EY1732" s="15"/>
      <c r="EZ1732" s="20"/>
      <c r="FC1732" s="15">
        <v>54</v>
      </c>
      <c r="FD1732" s="20">
        <v>7</v>
      </c>
      <c r="FE1732" s="15"/>
      <c r="FF1732" s="20"/>
      <c r="FG1732" s="15"/>
      <c r="FH1732" s="20"/>
      <c r="FI1732" s="15"/>
      <c r="FJ1732" s="20"/>
      <c r="FK1732" s="15">
        <v>90</v>
      </c>
      <c r="FL1732" s="20">
        <v>2</v>
      </c>
      <c r="FM1732" s="15"/>
      <c r="FN1732" s="20"/>
      <c r="FO1732" s="15"/>
      <c r="FP1732" s="20"/>
      <c r="FQ1732" s="15"/>
      <c r="FR1732" s="20"/>
      <c r="FS1732" s="15"/>
      <c r="FT1732" s="20"/>
      <c r="FU1732" s="15"/>
      <c r="FV1732" s="20"/>
      <c r="FW1732" s="15"/>
      <c r="FX1732" s="20"/>
      <c r="FY1732" s="15"/>
      <c r="FZ1732" s="20"/>
      <c r="GA1732" s="15"/>
      <c r="GB1732" s="20"/>
      <c r="GC1732" s="15">
        <v>71</v>
      </c>
      <c r="GD1732" s="20">
        <v>5</v>
      </c>
      <c r="GE1732" s="15"/>
      <c r="GF1732" s="20"/>
      <c r="GG1732" s="226"/>
    </row>
    <row r="1733" spans="1:189" ht="15" customHeight="1" x14ac:dyDescent="0.3">
      <c r="A1733" s="15" t="s">
        <v>130</v>
      </c>
      <c r="B1733" s="15" t="s">
        <v>138</v>
      </c>
      <c r="C1733" s="17" t="s">
        <v>2216</v>
      </c>
      <c r="D1733" s="17" t="s">
        <v>2217</v>
      </c>
      <c r="E1733" s="15" t="str">
        <f t="shared" si="338"/>
        <v>Adriana Velasquez</v>
      </c>
      <c r="F1733" s="17" t="s">
        <v>128</v>
      </c>
      <c r="G1733" s="15">
        <v>999924332</v>
      </c>
      <c r="H1733" s="15">
        <f t="shared" si="339"/>
        <v>18.75</v>
      </c>
      <c r="I1733" s="15"/>
      <c r="J1733" s="17">
        <f>(O1733+P1733+R1733+S1733+T1733+U1733)/2</f>
        <v>18.75</v>
      </c>
      <c r="K1733" s="16"/>
      <c r="L1733" s="15"/>
      <c r="M1733" s="15"/>
      <c r="N1733" s="15"/>
      <c r="O1733" s="15">
        <f t="shared" si="357"/>
        <v>37.5</v>
      </c>
      <c r="P1733" s="15">
        <v>0</v>
      </c>
      <c r="Q1733" s="15">
        <f t="shared" si="358"/>
        <v>0</v>
      </c>
      <c r="R1733" s="15">
        <v>0</v>
      </c>
      <c r="S1733" s="15">
        <v>0</v>
      </c>
      <c r="T1733" s="15">
        <f t="shared" si="359"/>
        <v>0</v>
      </c>
      <c r="U1733" s="15">
        <f t="shared" si="360"/>
        <v>0</v>
      </c>
      <c r="V1733" s="15"/>
      <c r="W1733" s="15"/>
      <c r="X1733" s="15"/>
      <c r="Y1733" s="15"/>
      <c r="Z1733" s="16"/>
      <c r="AA1733" s="15"/>
      <c r="AB1733" s="24"/>
      <c r="AC1733" s="15"/>
      <c r="AD1733" s="15"/>
      <c r="AE1733" s="15"/>
      <c r="AF1733" s="15"/>
      <c r="AG1733" s="15"/>
      <c r="AH1733" s="24"/>
      <c r="AI1733" s="15"/>
      <c r="AJ1733" s="15"/>
      <c r="AK1733" s="15"/>
      <c r="AL1733" s="15"/>
      <c r="AM1733" s="15"/>
      <c r="AN1733" s="24"/>
      <c r="AO1733" s="15"/>
      <c r="AP1733" s="24"/>
      <c r="AQ1733" s="15"/>
      <c r="AR1733" s="24"/>
      <c r="AS1733" s="15"/>
      <c r="AT1733" s="24"/>
      <c r="AU1733" s="15"/>
      <c r="AV1733" s="24"/>
      <c r="AW1733" s="15"/>
      <c r="AX1733" s="24"/>
      <c r="AY1733" s="15"/>
      <c r="AZ1733" s="15"/>
      <c r="BA1733" s="15"/>
      <c r="BB1733" s="15"/>
      <c r="BC1733" s="15"/>
      <c r="BD1733" s="15"/>
      <c r="BE1733" s="15"/>
      <c r="BF1733" s="24"/>
      <c r="BG1733" s="15"/>
      <c r="BH1733" s="24"/>
      <c r="BI1733" s="15"/>
      <c r="BJ1733" s="24"/>
      <c r="BK1733" s="15"/>
      <c r="BL1733" s="24"/>
      <c r="BM1733" s="15"/>
      <c r="BN1733" s="24"/>
      <c r="BO1733" s="15"/>
      <c r="BP1733" s="24"/>
      <c r="BQ1733" s="15"/>
      <c r="BR1733" s="24"/>
      <c r="BS1733" s="15"/>
      <c r="BT1733" s="24"/>
      <c r="BU1733" s="15"/>
      <c r="BV1733" s="24"/>
      <c r="BW1733" s="15"/>
      <c r="BX1733" s="24"/>
      <c r="BY1733" s="15"/>
      <c r="BZ1733" s="24"/>
      <c r="CA1733" s="15"/>
      <c r="CB1733" s="24"/>
      <c r="CC1733" s="15"/>
      <c r="CD1733" s="24"/>
      <c r="CE1733" s="15"/>
      <c r="CF1733" s="24"/>
      <c r="CG1733" s="15"/>
      <c r="CH1733" s="25"/>
      <c r="CI1733" s="15"/>
      <c r="CJ1733" s="25"/>
      <c r="CK1733" s="15"/>
      <c r="CL1733" s="25"/>
      <c r="CM1733" s="15"/>
      <c r="CN1733" s="25"/>
      <c r="CO1733" s="15"/>
      <c r="CP1733" s="25"/>
      <c r="CQ1733" s="15"/>
      <c r="CR1733" s="25"/>
      <c r="CS1733" s="15">
        <f t="shared" si="340"/>
        <v>0</v>
      </c>
      <c r="CT1733" s="15">
        <f t="shared" si="341"/>
        <v>0</v>
      </c>
      <c r="CU1733" s="15">
        <f t="shared" si="342"/>
        <v>0</v>
      </c>
      <c r="CV1733" s="15">
        <f t="shared" si="343"/>
        <v>0</v>
      </c>
      <c r="CW1733" s="15"/>
      <c r="CX1733" s="15"/>
      <c r="CY1733" s="15">
        <f t="shared" si="344"/>
        <v>0</v>
      </c>
      <c r="CZ1733" s="15">
        <f>GG1733</f>
        <v>0</v>
      </c>
      <c r="DA1733" s="19"/>
      <c r="DB1733" s="17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7"/>
      <c r="DQ1733" s="15"/>
      <c r="DR1733" s="15"/>
      <c r="DS1733" s="15"/>
      <c r="DT1733" s="15"/>
      <c r="DU1733" s="15"/>
      <c r="DV1733" s="15"/>
      <c r="DW1733" s="15"/>
      <c r="DX1733" s="20"/>
      <c r="DY1733" s="15"/>
      <c r="DZ1733" s="20"/>
      <c r="EA1733" s="15"/>
      <c r="EB1733" s="20"/>
      <c r="EC1733" s="15"/>
      <c r="ED1733" s="20"/>
      <c r="EE1733" s="15">
        <v>37.5</v>
      </c>
      <c r="EF1733" s="20"/>
      <c r="EG1733" s="15"/>
      <c r="EH1733" s="20"/>
      <c r="EI1733" s="15"/>
      <c r="EJ1733" s="20"/>
      <c r="EK1733" s="15"/>
      <c r="EL1733" s="20"/>
      <c r="EM1733" s="15"/>
      <c r="EN1733" s="20"/>
      <c r="EY1733" s="15"/>
      <c r="EZ1733" s="20"/>
      <c r="FC1733" s="15"/>
      <c r="FD1733" s="20"/>
      <c r="FE1733" s="15"/>
      <c r="FF1733" s="20"/>
      <c r="FG1733" s="15"/>
      <c r="FH1733" s="20"/>
      <c r="FI1733" s="15"/>
      <c r="FJ1733" s="20"/>
      <c r="FK1733" s="15"/>
      <c r="FL1733" s="20"/>
      <c r="FM1733" s="15"/>
      <c r="FN1733" s="20"/>
      <c r="FO1733" s="15"/>
      <c r="FP1733" s="20"/>
      <c r="FQ1733" s="15"/>
      <c r="FR1733" s="20"/>
      <c r="FS1733" s="15"/>
      <c r="FT1733" s="20"/>
      <c r="FU1733" s="15"/>
      <c r="FV1733" s="20"/>
      <c r="FW1733" s="15"/>
      <c r="FX1733" s="20"/>
      <c r="FY1733" s="15"/>
      <c r="FZ1733" s="20"/>
      <c r="GA1733" s="15"/>
      <c r="GB1733" s="20"/>
      <c r="GC1733" s="15"/>
      <c r="GD1733" s="20"/>
      <c r="GE1733" s="15"/>
      <c r="GF1733" s="20"/>
      <c r="GG1733" s="226"/>
    </row>
    <row r="1734" spans="1:189" ht="15" customHeight="1" x14ac:dyDescent="0.3">
      <c r="A1734" s="15" t="s">
        <v>2904</v>
      </c>
      <c r="B1734" s="15" t="s">
        <v>126</v>
      </c>
      <c r="C1734" s="17" t="s">
        <v>2277</v>
      </c>
      <c r="D1734" s="17" t="s">
        <v>2278</v>
      </c>
      <c r="E1734" s="15" t="str">
        <f t="shared" ref="E1734:E1797" si="361">CONCATENATE(C1734, " ",D1734)</f>
        <v>Cleve  Collado</v>
      </c>
      <c r="F1734" s="17" t="s">
        <v>135</v>
      </c>
      <c r="G1734" s="15">
        <v>999924335</v>
      </c>
      <c r="H1734" s="15">
        <f t="shared" ref="H1734:H1797" si="362">(L1734+M1734+N1734+O1734+P1734+R1734+S1734+T1734+U1734+V1734+X1734+Y1734+CT1734+CY1734+CS1734+CV1734)-J1734</f>
        <v>25</v>
      </c>
      <c r="I1734" s="15"/>
      <c r="J1734" s="15"/>
      <c r="K1734" s="16"/>
      <c r="L1734" s="15"/>
      <c r="M1734" s="15"/>
      <c r="N1734" s="15"/>
      <c r="O1734" s="15">
        <f t="shared" si="357"/>
        <v>25</v>
      </c>
      <c r="P1734" s="15">
        <v>0</v>
      </c>
      <c r="Q1734" s="15">
        <f t="shared" si="358"/>
        <v>0</v>
      </c>
      <c r="R1734" s="15">
        <v>0</v>
      </c>
      <c r="S1734" s="15">
        <v>0</v>
      </c>
      <c r="T1734" s="15">
        <f t="shared" si="359"/>
        <v>0</v>
      </c>
      <c r="U1734" s="15">
        <f t="shared" si="360"/>
        <v>0</v>
      </c>
      <c r="V1734" s="15"/>
      <c r="W1734" s="15"/>
      <c r="X1734" s="15"/>
      <c r="Y1734" s="15"/>
      <c r="Z1734" s="16"/>
      <c r="AA1734" s="15"/>
      <c r="AB1734" s="24"/>
      <c r="AC1734" s="15"/>
      <c r="AD1734" s="15"/>
      <c r="AE1734" s="15"/>
      <c r="AF1734" s="15"/>
      <c r="AG1734" s="15"/>
      <c r="AH1734" s="24"/>
      <c r="AI1734" s="15"/>
      <c r="AJ1734" s="15"/>
      <c r="AK1734" s="15"/>
      <c r="AL1734" s="15"/>
      <c r="AM1734" s="15"/>
      <c r="AN1734" s="24"/>
      <c r="AO1734" s="15"/>
      <c r="AP1734" s="24"/>
      <c r="AQ1734" s="15"/>
      <c r="AR1734" s="24"/>
      <c r="AS1734" s="15"/>
      <c r="AT1734" s="24"/>
      <c r="AU1734" s="15"/>
      <c r="AV1734" s="24"/>
      <c r="AW1734" s="15"/>
      <c r="AX1734" s="24"/>
      <c r="AY1734" s="15"/>
      <c r="AZ1734" s="15"/>
      <c r="BA1734" s="15"/>
      <c r="BB1734" s="15"/>
      <c r="BC1734" s="15"/>
      <c r="BD1734" s="15"/>
      <c r="BE1734" s="15"/>
      <c r="BF1734" s="24"/>
      <c r="BG1734" s="15"/>
      <c r="BH1734" s="24"/>
      <c r="BI1734" s="15"/>
      <c r="BJ1734" s="24"/>
      <c r="BK1734" s="15"/>
      <c r="BL1734" s="24"/>
      <c r="BM1734" s="15"/>
      <c r="BN1734" s="24"/>
      <c r="BO1734" s="15"/>
      <c r="BP1734" s="24"/>
      <c r="BQ1734" s="15"/>
      <c r="BR1734" s="24"/>
      <c r="BS1734" s="15"/>
      <c r="BT1734" s="24"/>
      <c r="BU1734" s="15"/>
      <c r="BV1734" s="24"/>
      <c r="BW1734" s="15"/>
      <c r="BX1734" s="24"/>
      <c r="BY1734" s="15"/>
      <c r="BZ1734" s="24"/>
      <c r="CA1734" s="15"/>
      <c r="CB1734" s="24"/>
      <c r="CC1734" s="15"/>
      <c r="CD1734" s="24"/>
      <c r="CE1734" s="15"/>
      <c r="CF1734" s="24"/>
      <c r="CG1734" s="15"/>
      <c r="CH1734" s="25"/>
      <c r="CI1734" s="15"/>
      <c r="CJ1734" s="25"/>
      <c r="CK1734" s="15"/>
      <c r="CL1734" s="25"/>
      <c r="CM1734" s="15"/>
      <c r="CN1734" s="25"/>
      <c r="CO1734" s="15"/>
      <c r="CP1734" s="25"/>
      <c r="CQ1734" s="15"/>
      <c r="CR1734" s="25"/>
      <c r="CS1734" s="15">
        <f t="shared" ref="CS1734:CS1797" si="363">SUM(FE1734)</f>
        <v>0</v>
      </c>
      <c r="CT1734" s="15">
        <f t="shared" ref="CT1734:CT1797" si="364">SUM(EQ1734,ES1734,EU1734,EW1734,FA1734,EY1734,FC1734,FG1734,FI1734,FK1734,FM1734,FQ1734,FS1734,FU1734,FW1734,FY1734,GA1734,FO1734)</f>
        <v>0</v>
      </c>
      <c r="CU1734" s="15">
        <f t="shared" ref="CU1734:CU1797" si="365">COUNT(ER1734,ET1734,EV1734,EX1734,FB1734,EZ1734,FD1734,FH1734,FJ1734,FL1734,FN1734,FR1734,FT1734,FV1734,FX1734,FZ1734,GB1734)</f>
        <v>0</v>
      </c>
      <c r="CV1734" s="15">
        <f t="shared" ref="CV1734:CV1797" si="366">GC1734+GE1734</f>
        <v>0</v>
      </c>
      <c r="CW1734" s="15"/>
      <c r="CX1734" s="15"/>
      <c r="CY1734" s="15">
        <f t="shared" ref="CY1734:CY1797" si="367">EO1734</f>
        <v>0</v>
      </c>
      <c r="CZ1734" s="15">
        <f>GG1734</f>
        <v>0</v>
      </c>
      <c r="DA1734" s="19"/>
      <c r="DB1734" s="17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7"/>
      <c r="DQ1734" s="15"/>
      <c r="DR1734" s="15"/>
      <c r="DS1734" s="15"/>
      <c r="DT1734" s="15"/>
      <c r="DU1734" s="15"/>
      <c r="DV1734" s="15"/>
      <c r="DW1734" s="15"/>
      <c r="DX1734" s="20"/>
      <c r="DY1734" s="15"/>
      <c r="DZ1734" s="20"/>
      <c r="EA1734" s="15"/>
      <c r="EB1734" s="20"/>
      <c r="EC1734" s="15"/>
      <c r="ED1734" s="20"/>
      <c r="EE1734" s="15"/>
      <c r="EF1734" s="20"/>
      <c r="EG1734" s="15"/>
      <c r="EH1734" s="20"/>
      <c r="EI1734" s="15">
        <v>25</v>
      </c>
      <c r="EJ1734" s="20">
        <v>1</v>
      </c>
      <c r="EK1734" s="15"/>
      <c r="EL1734" s="20"/>
      <c r="EM1734" s="15"/>
      <c r="EN1734" s="20"/>
      <c r="EY1734" s="15"/>
      <c r="EZ1734" s="20"/>
      <c r="FC1734" s="15"/>
      <c r="FD1734" s="20"/>
      <c r="FE1734" s="15"/>
      <c r="FF1734" s="20"/>
      <c r="FG1734" s="15"/>
      <c r="FH1734" s="20"/>
      <c r="FI1734" s="15"/>
      <c r="FJ1734" s="20"/>
      <c r="FK1734" s="15"/>
      <c r="FL1734" s="20"/>
      <c r="FM1734" s="15"/>
      <c r="FN1734" s="20"/>
      <c r="FO1734" s="15"/>
      <c r="FP1734" s="20"/>
      <c r="FQ1734" s="15"/>
      <c r="FR1734" s="20"/>
      <c r="FS1734" s="15"/>
      <c r="FT1734" s="20"/>
      <c r="FU1734" s="15"/>
      <c r="FV1734" s="20"/>
      <c r="FW1734" s="15"/>
      <c r="FX1734" s="20"/>
      <c r="FY1734" s="15"/>
      <c r="FZ1734" s="20"/>
      <c r="GA1734" s="15"/>
      <c r="GB1734" s="20"/>
      <c r="GC1734" s="15"/>
      <c r="GD1734" s="20"/>
      <c r="GE1734" s="15"/>
      <c r="GF1734" s="20"/>
      <c r="GG1734" s="226"/>
    </row>
    <row r="1735" spans="1:189" ht="15" customHeight="1" x14ac:dyDescent="0.3">
      <c r="A1735" s="15" t="s">
        <v>130</v>
      </c>
      <c r="B1735" s="15" t="s">
        <v>134</v>
      </c>
      <c r="C1735" s="15" t="s">
        <v>2412</v>
      </c>
      <c r="D1735" s="15" t="s">
        <v>2413</v>
      </c>
      <c r="E1735" s="15" t="str">
        <f t="shared" si="361"/>
        <v>Anastasia Sergheev</v>
      </c>
      <c r="F1735" s="15" t="s">
        <v>128</v>
      </c>
      <c r="G1735" s="15">
        <v>999924342</v>
      </c>
      <c r="H1735" s="15">
        <f t="shared" si="362"/>
        <v>124</v>
      </c>
      <c r="I1735" s="15"/>
      <c r="J1735" s="15"/>
      <c r="K1735" s="16"/>
      <c r="L1735" s="15"/>
      <c r="M1735" s="15"/>
      <c r="N1735" s="15"/>
      <c r="O1735" s="15">
        <f t="shared" si="357"/>
        <v>56</v>
      </c>
      <c r="P1735" s="15">
        <v>0</v>
      </c>
      <c r="Q1735" s="15">
        <f t="shared" si="358"/>
        <v>0</v>
      </c>
      <c r="R1735" s="15">
        <v>0</v>
      </c>
      <c r="S1735" s="15">
        <v>0</v>
      </c>
      <c r="T1735" s="15">
        <f t="shared" si="359"/>
        <v>0</v>
      </c>
      <c r="U1735" s="15">
        <f t="shared" si="360"/>
        <v>0</v>
      </c>
      <c r="V1735" s="15"/>
      <c r="W1735" s="15"/>
      <c r="X1735" s="15"/>
      <c r="Y1735" s="15"/>
      <c r="Z1735" s="16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>
        <f t="shared" si="363"/>
        <v>0</v>
      </c>
      <c r="CT1735" s="15">
        <f t="shared" si="364"/>
        <v>68</v>
      </c>
      <c r="CU1735" s="15">
        <f t="shared" si="365"/>
        <v>1</v>
      </c>
      <c r="CV1735" s="15">
        <f t="shared" si="366"/>
        <v>0</v>
      </c>
      <c r="CW1735" s="15"/>
      <c r="CX1735" s="15"/>
      <c r="CY1735" s="15">
        <f t="shared" si="367"/>
        <v>0</v>
      </c>
      <c r="CZ1735" s="15">
        <f>GG1735</f>
        <v>0</v>
      </c>
      <c r="DA1735" s="16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20"/>
      <c r="DY1735" s="15"/>
      <c r="DZ1735" s="20"/>
      <c r="EA1735" s="15"/>
      <c r="EB1735" s="20"/>
      <c r="EC1735" s="15"/>
      <c r="ED1735" s="20"/>
      <c r="EE1735" s="15"/>
      <c r="EF1735" s="20"/>
      <c r="EG1735" s="15"/>
      <c r="EH1735" s="20"/>
      <c r="EI1735" s="15">
        <v>56</v>
      </c>
      <c r="EJ1735" s="20">
        <v>3</v>
      </c>
      <c r="EK1735" s="15"/>
      <c r="EL1735" s="20"/>
      <c r="EM1735" s="15"/>
      <c r="EN1735" s="20"/>
      <c r="EY1735" s="15"/>
      <c r="EZ1735" s="20"/>
      <c r="FC1735" s="15"/>
      <c r="FD1735" s="20"/>
      <c r="FE1735" s="15"/>
      <c r="FF1735" s="20"/>
      <c r="FG1735" s="15"/>
      <c r="FH1735" s="20"/>
      <c r="FI1735" s="15"/>
      <c r="FJ1735" s="20"/>
      <c r="FK1735" s="15">
        <v>68</v>
      </c>
      <c r="FL1735" s="20">
        <v>3</v>
      </c>
      <c r="FM1735" s="15"/>
      <c r="FN1735" s="20"/>
      <c r="FO1735" s="15"/>
      <c r="FP1735" s="20"/>
      <c r="FQ1735" s="15"/>
      <c r="FR1735" s="20"/>
      <c r="FS1735" s="15"/>
      <c r="FT1735" s="20"/>
      <c r="FU1735" s="15"/>
      <c r="FV1735" s="20"/>
      <c r="FW1735" s="15"/>
      <c r="FX1735" s="20"/>
      <c r="FY1735" s="15"/>
      <c r="FZ1735" s="20"/>
      <c r="GA1735" s="15"/>
      <c r="GB1735" s="20"/>
      <c r="GC1735" s="15"/>
      <c r="GD1735" s="20"/>
      <c r="GE1735" s="15"/>
      <c r="GF1735" s="20"/>
      <c r="GG1735" s="226"/>
    </row>
    <row r="1736" spans="1:189" ht="15" customHeight="1" x14ac:dyDescent="0.3">
      <c r="A1736" s="15" t="s">
        <v>130</v>
      </c>
      <c r="B1736" s="15" t="s">
        <v>134</v>
      </c>
      <c r="C1736" s="15" t="s">
        <v>442</v>
      </c>
      <c r="D1736" s="15" t="s">
        <v>2334</v>
      </c>
      <c r="E1736" s="15" t="str">
        <f t="shared" si="361"/>
        <v>Juliana Pasos</v>
      </c>
      <c r="F1736" s="15" t="s">
        <v>128</v>
      </c>
      <c r="G1736" s="15">
        <v>999924351</v>
      </c>
      <c r="H1736" s="15">
        <f t="shared" si="362"/>
        <v>37.5</v>
      </c>
      <c r="I1736" s="15"/>
      <c r="J1736" s="15"/>
      <c r="K1736" s="16"/>
      <c r="L1736" s="15"/>
      <c r="M1736" s="15"/>
      <c r="N1736" s="15"/>
      <c r="O1736" s="15">
        <f t="shared" si="357"/>
        <v>37.5</v>
      </c>
      <c r="P1736" s="15">
        <v>0</v>
      </c>
      <c r="Q1736" s="15">
        <f t="shared" si="358"/>
        <v>0</v>
      </c>
      <c r="R1736" s="15">
        <v>0</v>
      </c>
      <c r="S1736" s="15">
        <v>0</v>
      </c>
      <c r="T1736" s="15">
        <f t="shared" si="359"/>
        <v>0</v>
      </c>
      <c r="U1736" s="15">
        <f t="shared" si="360"/>
        <v>0</v>
      </c>
      <c r="V1736" s="15"/>
      <c r="W1736" s="15"/>
      <c r="X1736" s="15"/>
      <c r="Y1736" s="15"/>
      <c r="Z1736" s="16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>
        <f t="shared" si="363"/>
        <v>0</v>
      </c>
      <c r="CT1736" s="15">
        <f t="shared" si="364"/>
        <v>0</v>
      </c>
      <c r="CU1736" s="15">
        <f t="shared" si="365"/>
        <v>0</v>
      </c>
      <c r="CV1736" s="15">
        <f t="shared" si="366"/>
        <v>0</v>
      </c>
      <c r="CW1736" s="15"/>
      <c r="CX1736" s="15"/>
      <c r="CY1736" s="15">
        <f t="shared" si="367"/>
        <v>0</v>
      </c>
      <c r="CZ1736" s="15">
        <f>GG1736</f>
        <v>0</v>
      </c>
      <c r="DA1736" s="16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20"/>
      <c r="DY1736" s="15"/>
      <c r="DZ1736" s="20"/>
      <c r="EA1736" s="15"/>
      <c r="EB1736" s="20"/>
      <c r="EC1736" s="15"/>
      <c r="ED1736" s="20"/>
      <c r="EE1736" s="15"/>
      <c r="EF1736" s="20"/>
      <c r="EG1736" s="15"/>
      <c r="EH1736" s="20"/>
      <c r="EI1736" s="15"/>
      <c r="EJ1736" s="20"/>
      <c r="EK1736" s="15">
        <v>37.5</v>
      </c>
      <c r="EL1736" s="20">
        <v>2</v>
      </c>
      <c r="EM1736" s="15"/>
      <c r="EN1736" s="20"/>
      <c r="EY1736" s="15"/>
      <c r="EZ1736" s="20"/>
      <c r="FC1736" s="15"/>
      <c r="FD1736" s="20"/>
      <c r="FE1736" s="15"/>
      <c r="FF1736" s="20"/>
      <c r="FG1736" s="15"/>
      <c r="FH1736" s="20"/>
      <c r="FI1736" s="15"/>
      <c r="FJ1736" s="20"/>
      <c r="FK1736" s="15"/>
      <c r="FL1736" s="20"/>
      <c r="FM1736" s="15"/>
      <c r="FN1736" s="20"/>
      <c r="FO1736" s="15"/>
      <c r="FP1736" s="20"/>
      <c r="FQ1736" s="15"/>
      <c r="FR1736" s="20"/>
      <c r="FS1736" s="15"/>
      <c r="FT1736" s="20"/>
      <c r="FU1736" s="15"/>
      <c r="FV1736" s="20"/>
      <c r="FW1736" s="15"/>
      <c r="FX1736" s="20"/>
      <c r="FY1736" s="15"/>
      <c r="FZ1736" s="20"/>
      <c r="GA1736" s="15"/>
      <c r="GB1736" s="20"/>
      <c r="GC1736" s="15"/>
      <c r="GD1736" s="20"/>
      <c r="GE1736" s="15"/>
      <c r="GF1736" s="20"/>
      <c r="GG1736" s="226"/>
    </row>
    <row r="1737" spans="1:189" ht="15" customHeight="1" x14ac:dyDescent="0.3">
      <c r="A1737" s="15" t="s">
        <v>133</v>
      </c>
      <c r="B1737" s="15" t="s">
        <v>126</v>
      </c>
      <c r="C1737" s="15" t="s">
        <v>936</v>
      </c>
      <c r="D1737" s="15" t="s">
        <v>954</v>
      </c>
      <c r="E1737" s="15" t="str">
        <f t="shared" si="361"/>
        <v>Ellie Hong</v>
      </c>
      <c r="F1737" s="15" t="s">
        <v>128</v>
      </c>
      <c r="G1737" s="15">
        <v>999924352</v>
      </c>
      <c r="H1737" s="15">
        <f t="shared" si="362"/>
        <v>71</v>
      </c>
      <c r="I1737" s="15"/>
      <c r="J1737" s="15"/>
      <c r="K1737" s="16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6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>
        <f t="shared" si="363"/>
        <v>0</v>
      </c>
      <c r="CT1737" s="15">
        <f t="shared" si="364"/>
        <v>0</v>
      </c>
      <c r="CU1737" s="15">
        <f t="shared" si="365"/>
        <v>0</v>
      </c>
      <c r="CV1737" s="15">
        <f t="shared" si="366"/>
        <v>71</v>
      </c>
      <c r="CW1737" s="15"/>
      <c r="CX1737" s="15"/>
      <c r="CY1737" s="15">
        <f t="shared" si="367"/>
        <v>0</v>
      </c>
      <c r="CZ1737" s="15">
        <f>GG1737</f>
        <v>0</v>
      </c>
      <c r="DA1737" s="16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20"/>
      <c r="DY1737" s="15"/>
      <c r="DZ1737" s="20"/>
      <c r="EA1737" s="15"/>
      <c r="EB1737" s="20"/>
      <c r="EC1737" s="15"/>
      <c r="ED1737" s="20"/>
      <c r="EE1737" s="15"/>
      <c r="EF1737" s="20"/>
      <c r="EG1737" s="15"/>
      <c r="EH1737" s="20"/>
      <c r="EI1737" s="15"/>
      <c r="EJ1737" s="20"/>
      <c r="EK1737" s="15"/>
      <c r="EL1737" s="20"/>
      <c r="EM1737" s="15"/>
      <c r="EN1737" s="20"/>
      <c r="EY1737" s="15"/>
      <c r="EZ1737" s="16"/>
      <c r="FC1737" s="15"/>
      <c r="FD1737" s="16"/>
      <c r="FE1737" s="15"/>
      <c r="FF1737" s="16"/>
      <c r="FG1737" s="15"/>
      <c r="FH1737" s="16"/>
      <c r="FI1737" s="15"/>
      <c r="FJ1737" s="16"/>
      <c r="FK1737" s="15"/>
      <c r="FL1737" s="16"/>
      <c r="FM1737" s="15"/>
      <c r="FN1737" s="16"/>
      <c r="FO1737" s="15"/>
      <c r="FP1737" s="20"/>
      <c r="FQ1737" s="15"/>
      <c r="FR1737" s="16"/>
      <c r="FS1737" s="15"/>
      <c r="FT1737" s="16"/>
      <c r="FU1737" s="15"/>
      <c r="FV1737" s="16"/>
      <c r="FW1737" s="15"/>
      <c r="FX1737" s="16"/>
      <c r="FY1737" s="15"/>
      <c r="FZ1737" s="16"/>
      <c r="GA1737" s="15"/>
      <c r="GB1737" s="16"/>
      <c r="GC1737" s="15"/>
      <c r="GD1737" s="20"/>
      <c r="GE1737" s="15">
        <v>71</v>
      </c>
      <c r="GF1737" s="20">
        <v>5</v>
      </c>
      <c r="GG1737" s="226"/>
    </row>
    <row r="1738" spans="1:189" ht="15" customHeight="1" x14ac:dyDescent="0.3">
      <c r="A1738" s="15" t="s">
        <v>130</v>
      </c>
      <c r="B1738" s="15" t="s">
        <v>126</v>
      </c>
      <c r="C1738" s="17" t="s">
        <v>2280</v>
      </c>
      <c r="D1738" s="17" t="s">
        <v>1849</v>
      </c>
      <c r="E1738" s="15" t="str">
        <f t="shared" si="361"/>
        <v>Ethen  Tran</v>
      </c>
      <c r="F1738" s="17" t="s">
        <v>135</v>
      </c>
      <c r="G1738" s="15">
        <v>999924357</v>
      </c>
      <c r="H1738" s="15">
        <f t="shared" si="362"/>
        <v>44.75</v>
      </c>
      <c r="I1738" s="15"/>
      <c r="J1738" s="17">
        <f>(O1738+P1738+R1738+S1738+T1738+U1738)/2</f>
        <v>44.75</v>
      </c>
      <c r="K1738" s="16"/>
      <c r="L1738" s="15"/>
      <c r="M1738" s="15"/>
      <c r="N1738" s="15"/>
      <c r="O1738" s="15">
        <f t="shared" ref="O1738:O1769" si="368">SUM(EE1738, EI1738, EK1738, EM1738)</f>
        <v>89.5</v>
      </c>
      <c r="P1738" s="15">
        <v>0</v>
      </c>
      <c r="Q1738" s="15">
        <f t="shared" ref="Q1738:Q1769" si="369">COUNT(DI1738:DV1738)</f>
        <v>0</v>
      </c>
      <c r="R1738" s="15">
        <v>0</v>
      </c>
      <c r="S1738" s="15">
        <v>0</v>
      </c>
      <c r="T1738" s="15">
        <f t="shared" ref="T1738:T1769" si="370">EC1738</f>
        <v>0</v>
      </c>
      <c r="U1738" s="15">
        <f t="shared" ref="U1738:U1769" si="371">SUM(EG1738)</f>
        <v>0</v>
      </c>
      <c r="V1738" s="15"/>
      <c r="W1738" s="15"/>
      <c r="X1738" s="15"/>
      <c r="Y1738" s="15"/>
      <c r="Z1738" s="16"/>
      <c r="AA1738" s="15"/>
      <c r="AB1738" s="24"/>
      <c r="AC1738" s="15"/>
      <c r="AD1738" s="15"/>
      <c r="AE1738" s="15"/>
      <c r="AF1738" s="15"/>
      <c r="AG1738" s="15"/>
      <c r="AH1738" s="24"/>
      <c r="AI1738" s="15"/>
      <c r="AJ1738" s="15"/>
      <c r="AK1738" s="15"/>
      <c r="AL1738" s="15"/>
      <c r="AM1738" s="15"/>
      <c r="AN1738" s="24"/>
      <c r="AO1738" s="15"/>
      <c r="AP1738" s="24"/>
      <c r="AQ1738" s="15"/>
      <c r="AR1738" s="24"/>
      <c r="AS1738" s="15"/>
      <c r="AT1738" s="24"/>
      <c r="AU1738" s="15"/>
      <c r="AV1738" s="24"/>
      <c r="AW1738" s="15"/>
      <c r="AX1738" s="24"/>
      <c r="AY1738" s="15"/>
      <c r="AZ1738" s="15"/>
      <c r="BA1738" s="15"/>
      <c r="BB1738" s="15"/>
      <c r="BC1738" s="15"/>
      <c r="BD1738" s="15"/>
      <c r="BE1738" s="15"/>
      <c r="BF1738" s="24"/>
      <c r="BG1738" s="15"/>
      <c r="BH1738" s="24"/>
      <c r="BI1738" s="15"/>
      <c r="BJ1738" s="24"/>
      <c r="BK1738" s="15"/>
      <c r="BL1738" s="24"/>
      <c r="BM1738" s="15"/>
      <c r="BN1738" s="24"/>
      <c r="BO1738" s="15"/>
      <c r="BP1738" s="24"/>
      <c r="BQ1738" s="15"/>
      <c r="BR1738" s="24"/>
      <c r="BS1738" s="15"/>
      <c r="BT1738" s="24"/>
      <c r="BU1738" s="15"/>
      <c r="BV1738" s="24"/>
      <c r="BW1738" s="15"/>
      <c r="BX1738" s="24"/>
      <c r="BY1738" s="15"/>
      <c r="BZ1738" s="24"/>
      <c r="CA1738" s="15"/>
      <c r="CB1738" s="24"/>
      <c r="CC1738" s="15"/>
      <c r="CD1738" s="24"/>
      <c r="CE1738" s="15"/>
      <c r="CF1738" s="24"/>
      <c r="CG1738" s="15"/>
      <c r="CH1738" s="25"/>
      <c r="CI1738" s="15"/>
      <c r="CJ1738" s="25"/>
      <c r="CK1738" s="15"/>
      <c r="CL1738" s="25"/>
      <c r="CM1738" s="15"/>
      <c r="CN1738" s="25"/>
      <c r="CO1738" s="15"/>
      <c r="CP1738" s="25"/>
      <c r="CQ1738" s="15"/>
      <c r="CR1738" s="25"/>
      <c r="CS1738" s="15">
        <f t="shared" si="363"/>
        <v>0</v>
      </c>
      <c r="CT1738" s="15">
        <f t="shared" si="364"/>
        <v>0</v>
      </c>
      <c r="CU1738" s="15">
        <f t="shared" si="365"/>
        <v>0</v>
      </c>
      <c r="CV1738" s="15">
        <f t="shared" si="366"/>
        <v>0</v>
      </c>
      <c r="CW1738" s="15"/>
      <c r="CX1738" s="15"/>
      <c r="CY1738" s="15">
        <f t="shared" si="367"/>
        <v>0</v>
      </c>
      <c r="CZ1738" s="15">
        <f>GG1738</f>
        <v>0</v>
      </c>
      <c r="DA1738" s="19"/>
      <c r="DB1738" s="17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7"/>
      <c r="DQ1738" s="15"/>
      <c r="DR1738" s="15"/>
      <c r="DS1738" s="15"/>
      <c r="DT1738" s="15"/>
      <c r="DU1738" s="15"/>
      <c r="DV1738" s="15"/>
      <c r="DW1738" s="15"/>
      <c r="DX1738" s="20"/>
      <c r="DY1738" s="15"/>
      <c r="DZ1738" s="20"/>
      <c r="EA1738" s="15"/>
      <c r="EB1738" s="20"/>
      <c r="EC1738" s="15"/>
      <c r="ED1738" s="20"/>
      <c r="EE1738" s="15"/>
      <c r="EF1738" s="20"/>
      <c r="EG1738" s="15"/>
      <c r="EH1738" s="20"/>
      <c r="EI1738" s="15">
        <v>37.5</v>
      </c>
      <c r="EJ1738" s="20">
        <v>2</v>
      </c>
      <c r="EK1738" s="15"/>
      <c r="EL1738" s="20"/>
      <c r="EM1738" s="15">
        <v>52</v>
      </c>
      <c r="EN1738" s="20">
        <v>5</v>
      </c>
      <c r="EY1738" s="15"/>
      <c r="EZ1738" s="20"/>
      <c r="FC1738" s="15"/>
      <c r="FD1738" s="20"/>
      <c r="FE1738" s="15"/>
      <c r="FF1738" s="20"/>
      <c r="FG1738" s="15"/>
      <c r="FH1738" s="20"/>
      <c r="FI1738" s="15"/>
      <c r="FJ1738" s="20"/>
      <c r="FK1738" s="15"/>
      <c r="FL1738" s="20"/>
      <c r="FM1738" s="15"/>
      <c r="FN1738" s="20"/>
      <c r="FO1738" s="15"/>
      <c r="FP1738" s="20"/>
      <c r="FQ1738" s="15"/>
      <c r="FR1738" s="20"/>
      <c r="FS1738" s="15"/>
      <c r="FT1738" s="20"/>
      <c r="FU1738" s="15"/>
      <c r="FV1738" s="20"/>
      <c r="FW1738" s="15"/>
      <c r="FX1738" s="20"/>
      <c r="FY1738" s="15"/>
      <c r="FZ1738" s="20"/>
      <c r="GA1738" s="15"/>
      <c r="GB1738" s="20"/>
      <c r="GC1738" s="15"/>
      <c r="GD1738" s="20"/>
      <c r="GE1738" s="15"/>
      <c r="GF1738" s="20"/>
      <c r="GG1738" s="226"/>
    </row>
    <row r="1739" spans="1:189" ht="15" customHeight="1" x14ac:dyDescent="0.3">
      <c r="A1739" s="15" t="s">
        <v>130</v>
      </c>
      <c r="B1739" s="15" t="s">
        <v>138</v>
      </c>
      <c r="C1739" s="15" t="s">
        <v>2449</v>
      </c>
      <c r="D1739" s="15" t="s">
        <v>2450</v>
      </c>
      <c r="E1739" s="15" t="str">
        <f t="shared" si="361"/>
        <v>Ida Youngblood</v>
      </c>
      <c r="F1739" s="15" t="s">
        <v>128</v>
      </c>
      <c r="G1739" s="15">
        <v>999924359</v>
      </c>
      <c r="H1739" s="15">
        <f t="shared" si="362"/>
        <v>52</v>
      </c>
      <c r="I1739" s="15"/>
      <c r="J1739" s="15"/>
      <c r="K1739" s="16"/>
      <c r="L1739" s="15"/>
      <c r="M1739" s="15"/>
      <c r="N1739" s="15"/>
      <c r="O1739" s="15">
        <f t="shared" si="368"/>
        <v>52</v>
      </c>
      <c r="P1739" s="15">
        <v>0</v>
      </c>
      <c r="Q1739" s="15">
        <f t="shared" si="369"/>
        <v>0</v>
      </c>
      <c r="R1739" s="15">
        <v>0</v>
      </c>
      <c r="S1739" s="15">
        <v>0</v>
      </c>
      <c r="T1739" s="15">
        <f t="shared" si="370"/>
        <v>0</v>
      </c>
      <c r="U1739" s="15">
        <f t="shared" si="371"/>
        <v>0</v>
      </c>
      <c r="V1739" s="15"/>
      <c r="W1739" s="15"/>
      <c r="X1739" s="15"/>
      <c r="Y1739" s="15"/>
      <c r="Z1739" s="16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>
        <f t="shared" si="363"/>
        <v>0</v>
      </c>
      <c r="CT1739" s="15">
        <f t="shared" si="364"/>
        <v>0</v>
      </c>
      <c r="CU1739" s="15">
        <f t="shared" si="365"/>
        <v>0</v>
      </c>
      <c r="CV1739" s="15">
        <f t="shared" si="366"/>
        <v>0</v>
      </c>
      <c r="CW1739" s="15"/>
      <c r="CX1739" s="15"/>
      <c r="CY1739" s="15">
        <f t="shared" si="367"/>
        <v>0</v>
      </c>
      <c r="CZ1739" s="15">
        <f>GG1739</f>
        <v>0</v>
      </c>
      <c r="DA1739" s="16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20"/>
      <c r="DY1739" s="15"/>
      <c r="DZ1739" s="20"/>
      <c r="EA1739" s="15"/>
      <c r="EB1739" s="20"/>
      <c r="EC1739" s="15"/>
      <c r="ED1739" s="20"/>
      <c r="EE1739" s="15"/>
      <c r="EF1739" s="20"/>
      <c r="EG1739" s="15"/>
      <c r="EH1739" s="20"/>
      <c r="EI1739" s="15">
        <v>52</v>
      </c>
      <c r="EJ1739" s="20">
        <v>5</v>
      </c>
      <c r="EK1739" s="15"/>
      <c r="EL1739" s="20"/>
      <c r="EM1739" s="15"/>
      <c r="EN1739" s="20"/>
      <c r="EY1739" s="15"/>
      <c r="EZ1739" s="20"/>
      <c r="FC1739" s="15"/>
      <c r="FD1739" s="20"/>
      <c r="FE1739" s="15"/>
      <c r="FF1739" s="20"/>
      <c r="FG1739" s="15"/>
      <c r="FH1739" s="20"/>
      <c r="FI1739" s="15"/>
      <c r="FJ1739" s="20"/>
      <c r="FK1739" s="15"/>
      <c r="FL1739" s="20"/>
      <c r="FM1739" s="15"/>
      <c r="FN1739" s="20"/>
      <c r="FO1739" s="15"/>
      <c r="FP1739" s="20"/>
      <c r="FQ1739" s="15"/>
      <c r="FR1739" s="20"/>
      <c r="FS1739" s="15"/>
      <c r="FT1739" s="20"/>
      <c r="FU1739" s="15"/>
      <c r="FV1739" s="20"/>
      <c r="FW1739" s="15"/>
      <c r="FX1739" s="20"/>
      <c r="FY1739" s="15"/>
      <c r="FZ1739" s="20"/>
      <c r="GA1739" s="15"/>
      <c r="GB1739" s="20"/>
      <c r="GC1739" s="15"/>
      <c r="GD1739" s="20"/>
      <c r="GE1739" s="15"/>
      <c r="GF1739" s="20"/>
      <c r="GG1739" s="226"/>
    </row>
    <row r="1740" spans="1:189" ht="15" customHeight="1" x14ac:dyDescent="0.3">
      <c r="A1740" s="15" t="s">
        <v>146</v>
      </c>
      <c r="B1740" s="15" t="s">
        <v>138</v>
      </c>
      <c r="C1740" s="15" t="s">
        <v>356</v>
      </c>
      <c r="D1740" s="15" t="s">
        <v>1262</v>
      </c>
      <c r="E1740" s="15" t="str">
        <f t="shared" si="361"/>
        <v>James Li</v>
      </c>
      <c r="F1740" s="15" t="s">
        <v>135</v>
      </c>
      <c r="G1740" s="15">
        <v>999924361</v>
      </c>
      <c r="H1740" s="15">
        <f t="shared" si="362"/>
        <v>26</v>
      </c>
      <c r="I1740" s="15"/>
      <c r="J1740" s="17">
        <f>(O1740+P1740+R1740+S1740+T1740+U1740)/2</f>
        <v>26</v>
      </c>
      <c r="K1740" s="16"/>
      <c r="L1740" s="15"/>
      <c r="M1740" s="15"/>
      <c r="N1740" s="15"/>
      <c r="O1740" s="15">
        <f t="shared" si="368"/>
        <v>52</v>
      </c>
      <c r="P1740" s="15">
        <v>0</v>
      </c>
      <c r="Q1740" s="15">
        <f t="shared" si="369"/>
        <v>0</v>
      </c>
      <c r="R1740" s="15">
        <v>0</v>
      </c>
      <c r="S1740" s="15">
        <v>0</v>
      </c>
      <c r="T1740" s="15">
        <f t="shared" si="370"/>
        <v>0</v>
      </c>
      <c r="U1740" s="15">
        <f t="shared" si="371"/>
        <v>0</v>
      </c>
      <c r="V1740" s="15"/>
      <c r="W1740" s="15"/>
      <c r="X1740" s="15"/>
      <c r="Y1740" s="15"/>
      <c r="Z1740" s="16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>
        <f t="shared" si="363"/>
        <v>0</v>
      </c>
      <c r="CT1740" s="15">
        <f t="shared" si="364"/>
        <v>0</v>
      </c>
      <c r="CU1740" s="15">
        <f t="shared" si="365"/>
        <v>0</v>
      </c>
      <c r="CV1740" s="15">
        <f t="shared" si="366"/>
        <v>0</v>
      </c>
      <c r="CW1740" s="15"/>
      <c r="CX1740" s="15"/>
      <c r="CY1740" s="15">
        <f t="shared" si="367"/>
        <v>0</v>
      </c>
      <c r="CZ1740" s="15">
        <f>GG1740</f>
        <v>0</v>
      </c>
      <c r="DA1740" s="16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20"/>
      <c r="DY1740" s="15"/>
      <c r="DZ1740" s="20"/>
      <c r="EA1740" s="15"/>
      <c r="EB1740" s="20"/>
      <c r="EC1740" s="15"/>
      <c r="ED1740" s="20"/>
      <c r="EE1740" s="15"/>
      <c r="EF1740" s="20"/>
      <c r="EG1740" s="15"/>
      <c r="EH1740" s="20"/>
      <c r="EI1740" s="15">
        <v>52</v>
      </c>
      <c r="EJ1740" s="20">
        <v>5</v>
      </c>
      <c r="EK1740" s="15"/>
      <c r="EL1740" s="20"/>
      <c r="EM1740" s="15"/>
      <c r="EN1740" s="20"/>
      <c r="EY1740" s="15"/>
      <c r="EZ1740" s="20"/>
      <c r="FC1740" s="15"/>
      <c r="FD1740" s="20"/>
      <c r="FE1740" s="15"/>
      <c r="FF1740" s="20"/>
      <c r="FG1740" s="15"/>
      <c r="FH1740" s="20"/>
      <c r="FI1740" s="15"/>
      <c r="FJ1740" s="20"/>
      <c r="FK1740" s="15"/>
      <c r="FL1740" s="20"/>
      <c r="FM1740" s="15"/>
      <c r="FN1740" s="20"/>
      <c r="FO1740" s="15"/>
      <c r="FP1740" s="20"/>
      <c r="FQ1740" s="15"/>
      <c r="FR1740" s="20"/>
      <c r="FS1740" s="15"/>
      <c r="FT1740" s="20"/>
      <c r="FU1740" s="15"/>
      <c r="FV1740" s="20"/>
      <c r="FW1740" s="15"/>
      <c r="FX1740" s="20"/>
      <c r="FY1740" s="15"/>
      <c r="FZ1740" s="20"/>
      <c r="GA1740" s="15"/>
      <c r="GB1740" s="20"/>
      <c r="GC1740" s="15"/>
      <c r="GD1740" s="20"/>
      <c r="GE1740" s="15"/>
      <c r="GF1740" s="20"/>
      <c r="GG1740" s="226"/>
    </row>
    <row r="1741" spans="1:189" ht="15" customHeight="1" x14ac:dyDescent="0.3">
      <c r="A1741" s="15" t="s">
        <v>125</v>
      </c>
      <c r="B1741" s="15" t="s">
        <v>142</v>
      </c>
      <c r="C1741" s="15" t="s">
        <v>2403</v>
      </c>
      <c r="D1741" s="15" t="s">
        <v>1548</v>
      </c>
      <c r="E1741" s="15" t="str">
        <f t="shared" si="361"/>
        <v>Genesis  Pascual</v>
      </c>
      <c r="F1741" s="15" t="s">
        <v>128</v>
      </c>
      <c r="G1741" s="15">
        <v>999924362</v>
      </c>
      <c r="H1741" s="15">
        <f t="shared" si="362"/>
        <v>115.7</v>
      </c>
      <c r="I1741" s="15"/>
      <c r="J1741" s="15"/>
      <c r="K1741" s="16"/>
      <c r="L1741" s="15"/>
      <c r="M1741" s="15"/>
      <c r="N1741" s="15"/>
      <c r="O1741" s="15">
        <f t="shared" si="368"/>
        <v>21.2</v>
      </c>
      <c r="P1741" s="15">
        <v>0</v>
      </c>
      <c r="Q1741" s="15">
        <f t="shared" si="369"/>
        <v>0</v>
      </c>
      <c r="R1741" s="15">
        <v>0</v>
      </c>
      <c r="S1741" s="15">
        <v>0</v>
      </c>
      <c r="T1741" s="15">
        <f t="shared" si="370"/>
        <v>0</v>
      </c>
      <c r="U1741" s="15">
        <f t="shared" si="371"/>
        <v>0</v>
      </c>
      <c r="V1741" s="15"/>
      <c r="W1741" s="15"/>
      <c r="X1741" s="15"/>
      <c r="Y1741" s="15"/>
      <c r="Z1741" s="16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>
        <f t="shared" si="363"/>
        <v>0</v>
      </c>
      <c r="CT1741" s="15">
        <f t="shared" si="364"/>
        <v>42</v>
      </c>
      <c r="CU1741" s="15">
        <f t="shared" si="365"/>
        <v>2</v>
      </c>
      <c r="CV1741" s="15">
        <f t="shared" si="366"/>
        <v>52.5</v>
      </c>
      <c r="CW1741" s="15"/>
      <c r="CX1741" s="15"/>
      <c r="CY1741" s="15">
        <f t="shared" si="367"/>
        <v>0</v>
      </c>
      <c r="CZ1741" s="15">
        <f>GG1741</f>
        <v>0</v>
      </c>
      <c r="DA1741" s="16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20"/>
      <c r="DY1741" s="15"/>
      <c r="DZ1741" s="20"/>
      <c r="EA1741" s="15"/>
      <c r="EB1741" s="20"/>
      <c r="EC1741" s="15"/>
      <c r="ED1741" s="20"/>
      <c r="EE1741" s="15"/>
      <c r="EF1741" s="20"/>
      <c r="EG1741" s="15"/>
      <c r="EH1741" s="20"/>
      <c r="EI1741" s="15">
        <v>11.2</v>
      </c>
      <c r="EJ1741" s="20">
        <v>3</v>
      </c>
      <c r="EK1741" s="15"/>
      <c r="EL1741" s="20"/>
      <c r="EM1741" s="15">
        <v>10</v>
      </c>
      <c r="EN1741" s="20">
        <v>1</v>
      </c>
      <c r="EQ1741" s="15">
        <v>18</v>
      </c>
      <c r="ER1741" s="20">
        <v>2</v>
      </c>
      <c r="EY1741" s="15"/>
      <c r="EZ1741" s="20"/>
      <c r="FC1741" s="15"/>
      <c r="FD1741" s="20"/>
      <c r="FE1741" s="15"/>
      <c r="FF1741" s="20"/>
      <c r="FG1741" s="15"/>
      <c r="FH1741" s="20"/>
      <c r="FI1741" s="15"/>
      <c r="FJ1741" s="20"/>
      <c r="FK1741" s="15">
        <v>24</v>
      </c>
      <c r="FL1741" s="20">
        <v>1</v>
      </c>
      <c r="FM1741" s="15"/>
      <c r="FN1741" s="20"/>
      <c r="FO1741" s="15"/>
      <c r="FP1741" s="20"/>
      <c r="FQ1741" s="15"/>
      <c r="FR1741" s="20"/>
      <c r="FS1741" s="15"/>
      <c r="FT1741" s="20"/>
      <c r="FU1741" s="15"/>
      <c r="FV1741" s="20"/>
      <c r="FW1741" s="15"/>
      <c r="FX1741" s="20"/>
      <c r="FY1741" s="15"/>
      <c r="FZ1741" s="20"/>
      <c r="GA1741" s="15"/>
      <c r="GB1741" s="20"/>
      <c r="GC1741" s="15">
        <v>52.5</v>
      </c>
      <c r="GD1741" s="20">
        <v>2</v>
      </c>
      <c r="GE1741" s="15"/>
      <c r="GF1741" s="20"/>
      <c r="GG1741" s="226"/>
    </row>
    <row r="1742" spans="1:189" ht="15" customHeight="1" x14ac:dyDescent="0.3">
      <c r="A1742" s="15" t="s">
        <v>130</v>
      </c>
      <c r="B1742" s="15" t="s">
        <v>142</v>
      </c>
      <c r="C1742" s="15" t="s">
        <v>2354</v>
      </c>
      <c r="D1742" s="15" t="s">
        <v>2355</v>
      </c>
      <c r="E1742" s="15" t="str">
        <f t="shared" si="361"/>
        <v>Juan   Lozano</v>
      </c>
      <c r="F1742" s="15" t="s">
        <v>135</v>
      </c>
      <c r="G1742" s="15">
        <v>999924363</v>
      </c>
      <c r="H1742" s="15">
        <f t="shared" si="362"/>
        <v>168.5</v>
      </c>
      <c r="I1742" s="15"/>
      <c r="J1742" s="17">
        <f>(O1742+P1742+R1742+S1742+T1742+U1742)/2</f>
        <v>24</v>
      </c>
      <c r="K1742" s="16"/>
      <c r="L1742" s="15"/>
      <c r="M1742" s="15"/>
      <c r="N1742" s="15"/>
      <c r="O1742" s="15">
        <f t="shared" si="368"/>
        <v>48</v>
      </c>
      <c r="P1742" s="15">
        <v>0</v>
      </c>
      <c r="Q1742" s="15">
        <f t="shared" si="369"/>
        <v>0</v>
      </c>
      <c r="R1742" s="15">
        <v>0</v>
      </c>
      <c r="S1742" s="15">
        <v>0</v>
      </c>
      <c r="T1742" s="15">
        <f t="shared" si="370"/>
        <v>0</v>
      </c>
      <c r="U1742" s="15">
        <f t="shared" si="371"/>
        <v>0</v>
      </c>
      <c r="V1742" s="15"/>
      <c r="W1742" s="15"/>
      <c r="X1742" s="15"/>
      <c r="Y1742" s="15"/>
      <c r="Z1742" s="16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>
        <f t="shared" si="363"/>
        <v>0</v>
      </c>
      <c r="CT1742" s="15">
        <f t="shared" si="364"/>
        <v>105</v>
      </c>
      <c r="CU1742" s="15">
        <f t="shared" si="365"/>
        <v>2</v>
      </c>
      <c r="CV1742" s="15">
        <f t="shared" si="366"/>
        <v>39.5</v>
      </c>
      <c r="CW1742" s="15"/>
      <c r="CX1742" s="15"/>
      <c r="CY1742" s="15">
        <f t="shared" si="367"/>
        <v>0</v>
      </c>
      <c r="CZ1742" s="15">
        <f>GG1742</f>
        <v>0</v>
      </c>
      <c r="DA1742" s="16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20"/>
      <c r="DY1742" s="15"/>
      <c r="DZ1742" s="20"/>
      <c r="EA1742" s="15"/>
      <c r="EB1742" s="20"/>
      <c r="EC1742" s="15"/>
      <c r="ED1742" s="20"/>
      <c r="EE1742" s="15"/>
      <c r="EF1742" s="20"/>
      <c r="EG1742" s="15"/>
      <c r="EH1742" s="20"/>
      <c r="EI1742" s="15">
        <v>40</v>
      </c>
      <c r="EJ1742" s="20">
        <v>1</v>
      </c>
      <c r="EK1742" s="15"/>
      <c r="EL1742" s="20"/>
      <c r="EM1742" s="15">
        <v>8</v>
      </c>
      <c r="EN1742" s="20">
        <v>1</v>
      </c>
      <c r="EQ1742" s="15">
        <v>45</v>
      </c>
      <c r="ER1742" s="20">
        <v>2</v>
      </c>
      <c r="EY1742" s="15"/>
      <c r="EZ1742" s="20"/>
      <c r="FC1742" s="15"/>
      <c r="FD1742" s="20"/>
      <c r="FE1742" s="15"/>
      <c r="FF1742" s="20"/>
      <c r="FG1742" s="15"/>
      <c r="FH1742" s="20"/>
      <c r="FI1742" s="15"/>
      <c r="FJ1742" s="20"/>
      <c r="FK1742" s="15">
        <v>60</v>
      </c>
      <c r="FL1742" s="20">
        <v>1</v>
      </c>
      <c r="FM1742" s="15"/>
      <c r="FN1742" s="20"/>
      <c r="FO1742" s="15"/>
      <c r="FP1742" s="20"/>
      <c r="FQ1742" s="15"/>
      <c r="FR1742" s="20"/>
      <c r="FS1742" s="15"/>
      <c r="FT1742" s="20"/>
      <c r="FU1742" s="15"/>
      <c r="FV1742" s="20"/>
      <c r="FW1742" s="15"/>
      <c r="FX1742" s="20"/>
      <c r="FY1742" s="15"/>
      <c r="FZ1742" s="20"/>
      <c r="GA1742" s="15"/>
      <c r="GB1742" s="20"/>
      <c r="GC1742" s="15">
        <v>39.5</v>
      </c>
      <c r="GD1742" s="20">
        <v>3</v>
      </c>
      <c r="GE1742" s="15"/>
      <c r="GF1742" s="20"/>
      <c r="GG1742" s="226"/>
    </row>
    <row r="1743" spans="1:189" ht="15" customHeight="1" x14ac:dyDescent="0.3">
      <c r="A1743" s="15" t="s">
        <v>125</v>
      </c>
      <c r="B1743" s="15" t="s">
        <v>140</v>
      </c>
      <c r="C1743" s="15" t="s">
        <v>176</v>
      </c>
      <c r="D1743" s="15" t="s">
        <v>1653</v>
      </c>
      <c r="E1743" s="15" t="str">
        <f t="shared" si="361"/>
        <v>Isaiah RUIZ</v>
      </c>
      <c r="F1743" s="15" t="s">
        <v>135</v>
      </c>
      <c r="G1743" s="15">
        <v>999924364</v>
      </c>
      <c r="H1743" s="15">
        <f t="shared" si="362"/>
        <v>63</v>
      </c>
      <c r="I1743" s="15"/>
      <c r="J1743" s="15"/>
      <c r="K1743" s="16"/>
      <c r="L1743" s="15"/>
      <c r="M1743" s="15"/>
      <c r="N1743" s="15"/>
      <c r="O1743" s="15">
        <f t="shared" si="368"/>
        <v>0</v>
      </c>
      <c r="P1743" s="15">
        <v>0</v>
      </c>
      <c r="Q1743" s="15">
        <f t="shared" si="369"/>
        <v>0</v>
      </c>
      <c r="R1743" s="15">
        <v>0</v>
      </c>
      <c r="S1743" s="15">
        <v>0</v>
      </c>
      <c r="T1743" s="15">
        <f t="shared" si="370"/>
        <v>0</v>
      </c>
      <c r="U1743" s="15">
        <f t="shared" si="371"/>
        <v>0</v>
      </c>
      <c r="V1743" s="15"/>
      <c r="W1743" s="15"/>
      <c r="X1743" s="15"/>
      <c r="Y1743" s="15"/>
      <c r="Z1743" s="16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>
        <f t="shared" si="363"/>
        <v>0</v>
      </c>
      <c r="CT1743" s="15">
        <f t="shared" si="364"/>
        <v>63</v>
      </c>
      <c r="CU1743" s="15">
        <f t="shared" si="365"/>
        <v>1</v>
      </c>
      <c r="CV1743" s="15">
        <f t="shared" si="366"/>
        <v>0</v>
      </c>
      <c r="CW1743" s="15"/>
      <c r="CX1743" s="15"/>
      <c r="CY1743" s="15">
        <f t="shared" si="367"/>
        <v>0</v>
      </c>
      <c r="CZ1743" s="15">
        <f>GG1743</f>
        <v>0</v>
      </c>
      <c r="DA1743" s="16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20"/>
      <c r="DY1743" s="15"/>
      <c r="DZ1743" s="20"/>
      <c r="EA1743" s="15"/>
      <c r="EB1743" s="20"/>
      <c r="EC1743" s="15"/>
      <c r="ED1743" s="20"/>
      <c r="EE1743" s="15"/>
      <c r="EF1743" s="20"/>
      <c r="EG1743" s="15"/>
      <c r="EH1743" s="20"/>
      <c r="EI1743" s="15"/>
      <c r="EJ1743" s="20"/>
      <c r="EK1743" s="15"/>
      <c r="EL1743" s="20"/>
      <c r="EM1743" s="15"/>
      <c r="EN1743" s="20"/>
      <c r="EY1743" s="15"/>
      <c r="EZ1743" s="20"/>
      <c r="FC1743" s="15"/>
      <c r="FD1743" s="20"/>
      <c r="FE1743" s="15"/>
      <c r="FF1743" s="20"/>
      <c r="FG1743" s="15"/>
      <c r="FH1743" s="20"/>
      <c r="FI1743" s="15"/>
      <c r="FJ1743" s="20"/>
      <c r="FK1743" s="15">
        <v>63</v>
      </c>
      <c r="FL1743" s="20">
        <v>5</v>
      </c>
      <c r="FM1743" s="15"/>
      <c r="FN1743" s="20"/>
      <c r="FO1743" s="15"/>
      <c r="FP1743" s="20"/>
      <c r="FQ1743" s="15"/>
      <c r="FR1743" s="20"/>
      <c r="FS1743" s="15"/>
      <c r="FT1743" s="20"/>
      <c r="FU1743" s="15"/>
      <c r="FV1743" s="20"/>
      <c r="FW1743" s="15"/>
      <c r="FX1743" s="20"/>
      <c r="FY1743" s="15"/>
      <c r="FZ1743" s="20"/>
      <c r="GA1743" s="15"/>
      <c r="GB1743" s="20"/>
      <c r="GC1743" s="15"/>
      <c r="GD1743" s="20"/>
      <c r="GE1743" s="15"/>
      <c r="GF1743" s="20"/>
      <c r="GG1743" s="226"/>
    </row>
    <row r="1744" spans="1:189" ht="15" customHeight="1" x14ac:dyDescent="0.3">
      <c r="A1744" s="17" t="s">
        <v>133</v>
      </c>
      <c r="B1744" s="15" t="s">
        <v>142</v>
      </c>
      <c r="C1744" s="15" t="s">
        <v>2435</v>
      </c>
      <c r="D1744" s="15" t="s">
        <v>1020</v>
      </c>
      <c r="E1744" s="15" t="str">
        <f t="shared" si="361"/>
        <v>Malana  Jensen</v>
      </c>
      <c r="F1744" s="15" t="s">
        <v>128</v>
      </c>
      <c r="G1744" s="15">
        <v>999924373</v>
      </c>
      <c r="H1744" s="15">
        <f t="shared" si="362"/>
        <v>26</v>
      </c>
      <c r="I1744" s="15"/>
      <c r="J1744" s="17">
        <f>(O1744+P1744+R1744+S1744+T1744+U1744)/2</f>
        <v>26</v>
      </c>
      <c r="K1744" s="16"/>
      <c r="L1744" s="15"/>
      <c r="M1744" s="15"/>
      <c r="N1744" s="15"/>
      <c r="O1744" s="15">
        <f t="shared" si="368"/>
        <v>52</v>
      </c>
      <c r="P1744" s="15">
        <v>0</v>
      </c>
      <c r="Q1744" s="15">
        <f t="shared" si="369"/>
        <v>0</v>
      </c>
      <c r="R1744" s="15">
        <v>0</v>
      </c>
      <c r="S1744" s="15">
        <v>0</v>
      </c>
      <c r="T1744" s="15">
        <f t="shared" si="370"/>
        <v>0</v>
      </c>
      <c r="U1744" s="15">
        <f t="shared" si="371"/>
        <v>0</v>
      </c>
      <c r="V1744" s="15"/>
      <c r="W1744" s="15"/>
      <c r="X1744" s="15"/>
      <c r="Y1744" s="15"/>
      <c r="Z1744" s="16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>
        <f t="shared" si="363"/>
        <v>0</v>
      </c>
      <c r="CT1744" s="15">
        <f t="shared" si="364"/>
        <v>0</v>
      </c>
      <c r="CU1744" s="15">
        <f t="shared" si="365"/>
        <v>0</v>
      </c>
      <c r="CV1744" s="15">
        <f t="shared" si="366"/>
        <v>0</v>
      </c>
      <c r="CW1744" s="15"/>
      <c r="CX1744" s="15"/>
      <c r="CY1744" s="15">
        <f t="shared" si="367"/>
        <v>0</v>
      </c>
      <c r="CZ1744" s="15">
        <f>GG1744</f>
        <v>0</v>
      </c>
      <c r="DA1744" s="16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20"/>
      <c r="DY1744" s="15"/>
      <c r="DZ1744" s="20"/>
      <c r="EA1744" s="15"/>
      <c r="EB1744" s="20"/>
      <c r="EC1744" s="15"/>
      <c r="ED1744" s="20"/>
      <c r="EE1744" s="15"/>
      <c r="EF1744" s="20"/>
      <c r="EG1744" s="15"/>
      <c r="EH1744" s="20"/>
      <c r="EI1744" s="15">
        <v>52</v>
      </c>
      <c r="EJ1744" s="20">
        <v>5</v>
      </c>
      <c r="EK1744" s="15"/>
      <c r="EL1744" s="20"/>
      <c r="EM1744" s="15"/>
      <c r="EN1744" s="20"/>
      <c r="EY1744" s="15"/>
      <c r="EZ1744" s="20"/>
      <c r="FC1744" s="15"/>
      <c r="FD1744" s="20"/>
      <c r="FE1744" s="15"/>
      <c r="FF1744" s="20"/>
      <c r="FG1744" s="15"/>
      <c r="FH1744" s="20"/>
      <c r="FI1744" s="15"/>
      <c r="FJ1744" s="20"/>
      <c r="FK1744" s="15"/>
      <c r="FL1744" s="20"/>
      <c r="FM1744" s="15"/>
      <c r="FN1744" s="20"/>
      <c r="FO1744" s="15"/>
      <c r="FP1744" s="20"/>
      <c r="FQ1744" s="15"/>
      <c r="FR1744" s="20"/>
      <c r="FS1744" s="15"/>
      <c r="FT1744" s="20"/>
      <c r="FU1744" s="15"/>
      <c r="FV1744" s="20"/>
      <c r="FW1744" s="15"/>
      <c r="FX1744" s="20"/>
      <c r="FY1744" s="15"/>
      <c r="FZ1744" s="20"/>
      <c r="GA1744" s="15"/>
      <c r="GB1744" s="20"/>
      <c r="GC1744" s="15"/>
      <c r="GD1744" s="20"/>
      <c r="GE1744" s="15"/>
      <c r="GF1744" s="20"/>
      <c r="GG1744" s="226"/>
    </row>
    <row r="1745" spans="1:189" ht="15" customHeight="1" x14ac:dyDescent="0.3">
      <c r="A1745" s="15" t="s">
        <v>137</v>
      </c>
      <c r="B1745" s="15" t="s">
        <v>138</v>
      </c>
      <c r="C1745" s="15" t="s">
        <v>1246</v>
      </c>
      <c r="D1745" s="15" t="s">
        <v>2453</v>
      </c>
      <c r="E1745" s="15" t="str">
        <f t="shared" si="361"/>
        <v>Nora Hua</v>
      </c>
      <c r="F1745" s="15" t="s">
        <v>128</v>
      </c>
      <c r="G1745" s="15">
        <v>999924374</v>
      </c>
      <c r="H1745" s="15">
        <f t="shared" si="362"/>
        <v>56</v>
      </c>
      <c r="I1745" s="15"/>
      <c r="J1745" s="15"/>
      <c r="K1745" s="16"/>
      <c r="L1745" s="15"/>
      <c r="M1745" s="15"/>
      <c r="N1745" s="15"/>
      <c r="O1745" s="15">
        <f t="shared" si="368"/>
        <v>56</v>
      </c>
      <c r="P1745" s="15">
        <v>0</v>
      </c>
      <c r="Q1745" s="15">
        <f t="shared" si="369"/>
        <v>0</v>
      </c>
      <c r="R1745" s="15">
        <v>0</v>
      </c>
      <c r="S1745" s="15">
        <v>0</v>
      </c>
      <c r="T1745" s="15">
        <f t="shared" si="370"/>
        <v>0</v>
      </c>
      <c r="U1745" s="15">
        <f t="shared" si="371"/>
        <v>0</v>
      </c>
      <c r="V1745" s="15"/>
      <c r="W1745" s="15"/>
      <c r="X1745" s="15"/>
      <c r="Y1745" s="15"/>
      <c r="Z1745" s="16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>
        <f t="shared" si="363"/>
        <v>0</v>
      </c>
      <c r="CT1745" s="15">
        <f t="shared" si="364"/>
        <v>0</v>
      </c>
      <c r="CU1745" s="15">
        <f t="shared" si="365"/>
        <v>0</v>
      </c>
      <c r="CV1745" s="15">
        <f t="shared" si="366"/>
        <v>0</v>
      </c>
      <c r="CW1745" s="15"/>
      <c r="CX1745" s="15"/>
      <c r="CY1745" s="15">
        <f t="shared" si="367"/>
        <v>0</v>
      </c>
      <c r="CZ1745" s="15">
        <f>GG1745</f>
        <v>0</v>
      </c>
      <c r="DA1745" s="16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20"/>
      <c r="DY1745" s="15"/>
      <c r="DZ1745" s="20"/>
      <c r="EA1745" s="15"/>
      <c r="EB1745" s="20"/>
      <c r="EC1745" s="15"/>
      <c r="ED1745" s="20"/>
      <c r="EE1745" s="15"/>
      <c r="EF1745" s="20"/>
      <c r="EG1745" s="15"/>
      <c r="EH1745" s="20"/>
      <c r="EI1745" s="15">
        <v>56</v>
      </c>
      <c r="EJ1745" s="20">
        <v>3</v>
      </c>
      <c r="EK1745" s="15"/>
      <c r="EL1745" s="20"/>
      <c r="EM1745" s="15"/>
      <c r="EN1745" s="20"/>
      <c r="EY1745" s="15"/>
      <c r="EZ1745" s="20"/>
      <c r="FC1745" s="15"/>
      <c r="FD1745" s="20"/>
      <c r="FE1745" s="15"/>
      <c r="FF1745" s="20"/>
      <c r="FG1745" s="15"/>
      <c r="FH1745" s="20"/>
      <c r="FI1745" s="15"/>
      <c r="FJ1745" s="20"/>
      <c r="FK1745" s="15"/>
      <c r="FL1745" s="20"/>
      <c r="FM1745" s="15"/>
      <c r="FN1745" s="20"/>
      <c r="FO1745" s="15"/>
      <c r="FP1745" s="20"/>
      <c r="FQ1745" s="15"/>
      <c r="FR1745" s="20"/>
      <c r="FS1745" s="15"/>
      <c r="FT1745" s="20"/>
      <c r="FU1745" s="15"/>
      <c r="FV1745" s="20"/>
      <c r="FW1745" s="15"/>
      <c r="FX1745" s="20"/>
      <c r="FY1745" s="15"/>
      <c r="FZ1745" s="20"/>
      <c r="GA1745" s="15"/>
      <c r="GB1745" s="20"/>
      <c r="GC1745" s="15"/>
      <c r="GD1745" s="20"/>
      <c r="GE1745" s="15"/>
      <c r="GF1745" s="20"/>
      <c r="GG1745" s="226"/>
    </row>
    <row r="1746" spans="1:189" ht="15" customHeight="1" x14ac:dyDescent="0.3">
      <c r="A1746" s="15" t="s">
        <v>146</v>
      </c>
      <c r="B1746" s="15" t="s">
        <v>138</v>
      </c>
      <c r="C1746" s="15" t="s">
        <v>2454</v>
      </c>
      <c r="D1746" s="15" t="s">
        <v>1962</v>
      </c>
      <c r="E1746" s="15" t="str">
        <f t="shared" si="361"/>
        <v>Ke Wu</v>
      </c>
      <c r="F1746" s="15" t="s">
        <v>128</v>
      </c>
      <c r="G1746" s="15">
        <v>999924375</v>
      </c>
      <c r="H1746" s="15">
        <f t="shared" si="362"/>
        <v>37.5</v>
      </c>
      <c r="I1746" s="15"/>
      <c r="J1746" s="17">
        <f>(O1746+P1746+R1746+S1746+T1746+U1746)/2</f>
        <v>37.5</v>
      </c>
      <c r="K1746" s="16"/>
      <c r="L1746" s="15"/>
      <c r="M1746" s="15"/>
      <c r="N1746" s="15"/>
      <c r="O1746" s="15">
        <f t="shared" si="368"/>
        <v>75</v>
      </c>
      <c r="P1746" s="15">
        <v>0</v>
      </c>
      <c r="Q1746" s="15">
        <f t="shared" si="369"/>
        <v>0</v>
      </c>
      <c r="R1746" s="15">
        <v>0</v>
      </c>
      <c r="S1746" s="15">
        <v>0</v>
      </c>
      <c r="T1746" s="15">
        <f t="shared" si="370"/>
        <v>0</v>
      </c>
      <c r="U1746" s="15">
        <f t="shared" si="371"/>
        <v>0</v>
      </c>
      <c r="V1746" s="15"/>
      <c r="W1746" s="15"/>
      <c r="X1746" s="15"/>
      <c r="Y1746" s="15"/>
      <c r="Z1746" s="16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>
        <f t="shared" si="363"/>
        <v>0</v>
      </c>
      <c r="CT1746" s="15">
        <f t="shared" si="364"/>
        <v>0</v>
      </c>
      <c r="CU1746" s="15">
        <f t="shared" si="365"/>
        <v>0</v>
      </c>
      <c r="CV1746" s="15">
        <f t="shared" si="366"/>
        <v>0</v>
      </c>
      <c r="CW1746" s="15"/>
      <c r="CX1746" s="15"/>
      <c r="CY1746" s="15">
        <f t="shared" si="367"/>
        <v>0</v>
      </c>
      <c r="CZ1746" s="15">
        <f>GG1746</f>
        <v>0</v>
      </c>
      <c r="DA1746" s="16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20"/>
      <c r="DY1746" s="15"/>
      <c r="DZ1746" s="20"/>
      <c r="EA1746" s="15"/>
      <c r="EB1746" s="20"/>
      <c r="EC1746" s="15"/>
      <c r="ED1746" s="20"/>
      <c r="EE1746" s="15"/>
      <c r="EF1746" s="20"/>
      <c r="EG1746" s="15"/>
      <c r="EH1746" s="20"/>
      <c r="EI1746" s="15">
        <v>75</v>
      </c>
      <c r="EJ1746" s="20">
        <v>2</v>
      </c>
      <c r="EK1746" s="15"/>
      <c r="EL1746" s="20"/>
      <c r="EM1746" s="15"/>
      <c r="EN1746" s="20"/>
      <c r="EY1746" s="15"/>
      <c r="EZ1746" s="20"/>
      <c r="FC1746" s="15"/>
      <c r="FD1746" s="20"/>
      <c r="FE1746" s="15"/>
      <c r="FF1746" s="20"/>
      <c r="FG1746" s="15"/>
      <c r="FH1746" s="20"/>
      <c r="FI1746" s="15"/>
      <c r="FJ1746" s="20"/>
      <c r="FK1746" s="15"/>
      <c r="FL1746" s="20"/>
      <c r="FM1746" s="15"/>
      <c r="FN1746" s="20"/>
      <c r="FO1746" s="15"/>
      <c r="FP1746" s="20"/>
      <c r="FQ1746" s="15"/>
      <c r="FR1746" s="20"/>
      <c r="FS1746" s="15"/>
      <c r="FT1746" s="20"/>
      <c r="FU1746" s="15"/>
      <c r="FV1746" s="20"/>
      <c r="FW1746" s="15"/>
      <c r="FX1746" s="20"/>
      <c r="FY1746" s="15"/>
      <c r="FZ1746" s="20"/>
      <c r="GA1746" s="15"/>
      <c r="GB1746" s="20"/>
      <c r="GC1746" s="15"/>
      <c r="GD1746" s="20"/>
      <c r="GE1746" s="15"/>
      <c r="GF1746" s="20"/>
      <c r="GG1746" s="226"/>
    </row>
    <row r="1747" spans="1:189" ht="15" customHeight="1" x14ac:dyDescent="0.3">
      <c r="A1747" s="15" t="s">
        <v>130</v>
      </c>
      <c r="B1747" s="15" t="s">
        <v>134</v>
      </c>
      <c r="C1747" s="15" t="s">
        <v>158</v>
      </c>
      <c r="D1747" s="15" t="s">
        <v>2423</v>
      </c>
      <c r="E1747" s="15" t="str">
        <f t="shared" si="361"/>
        <v>Sophia Armario</v>
      </c>
      <c r="F1747" s="15" t="s">
        <v>128</v>
      </c>
      <c r="G1747" s="15">
        <v>999924376</v>
      </c>
      <c r="H1747" s="15">
        <f t="shared" si="362"/>
        <v>127.5</v>
      </c>
      <c r="I1747" s="15"/>
      <c r="J1747" s="17">
        <f>(O1747+P1747+R1747+S1747+T1747+U1747)/2</f>
        <v>37.5</v>
      </c>
      <c r="K1747" s="16"/>
      <c r="L1747" s="15"/>
      <c r="M1747" s="15"/>
      <c r="N1747" s="15"/>
      <c r="O1747" s="15">
        <f t="shared" si="368"/>
        <v>75</v>
      </c>
      <c r="P1747" s="15">
        <v>0</v>
      </c>
      <c r="Q1747" s="15">
        <f t="shared" si="369"/>
        <v>0</v>
      </c>
      <c r="R1747" s="15">
        <v>0</v>
      </c>
      <c r="S1747" s="15">
        <v>0</v>
      </c>
      <c r="T1747" s="15">
        <f t="shared" si="370"/>
        <v>0</v>
      </c>
      <c r="U1747" s="15">
        <f t="shared" si="371"/>
        <v>0</v>
      </c>
      <c r="V1747" s="15"/>
      <c r="W1747" s="15"/>
      <c r="X1747" s="15"/>
      <c r="Y1747" s="15"/>
      <c r="Z1747" s="16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>
        <f t="shared" si="363"/>
        <v>0</v>
      </c>
      <c r="CT1747" s="15">
        <f t="shared" si="364"/>
        <v>90</v>
      </c>
      <c r="CU1747" s="15">
        <f t="shared" si="365"/>
        <v>1</v>
      </c>
      <c r="CV1747" s="15">
        <f t="shared" si="366"/>
        <v>0</v>
      </c>
      <c r="CW1747" s="15"/>
      <c r="CX1747" s="15"/>
      <c r="CY1747" s="15">
        <f t="shared" si="367"/>
        <v>0</v>
      </c>
      <c r="CZ1747" s="15">
        <f>GG1747</f>
        <v>0</v>
      </c>
      <c r="DA1747" s="16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20"/>
      <c r="DY1747" s="15"/>
      <c r="DZ1747" s="20"/>
      <c r="EA1747" s="15"/>
      <c r="EB1747" s="20"/>
      <c r="EC1747" s="15"/>
      <c r="ED1747" s="20"/>
      <c r="EE1747" s="15"/>
      <c r="EF1747" s="20"/>
      <c r="EG1747" s="15"/>
      <c r="EH1747" s="20"/>
      <c r="EI1747" s="15">
        <v>75</v>
      </c>
      <c r="EJ1747" s="20">
        <v>2</v>
      </c>
      <c r="EK1747" s="15"/>
      <c r="EL1747" s="20"/>
      <c r="EM1747" s="15"/>
      <c r="EN1747" s="20"/>
      <c r="EY1747" s="15"/>
      <c r="EZ1747" s="20"/>
      <c r="FC1747" s="15"/>
      <c r="FD1747" s="20"/>
      <c r="FE1747" s="15"/>
      <c r="FF1747" s="20"/>
      <c r="FG1747" s="15"/>
      <c r="FH1747" s="20"/>
      <c r="FI1747" s="15"/>
      <c r="FJ1747" s="20"/>
      <c r="FK1747" s="15">
        <v>90</v>
      </c>
      <c r="FL1747" s="20">
        <v>2</v>
      </c>
      <c r="FM1747" s="15"/>
      <c r="FN1747" s="20"/>
      <c r="FO1747" s="15"/>
      <c r="FP1747" s="20"/>
      <c r="FQ1747" s="15"/>
      <c r="FR1747" s="20"/>
      <c r="FS1747" s="15"/>
      <c r="FT1747" s="20"/>
      <c r="FU1747" s="15"/>
      <c r="FV1747" s="20"/>
      <c r="FW1747" s="15"/>
      <c r="FX1747" s="20"/>
      <c r="FY1747" s="15"/>
      <c r="FZ1747" s="20"/>
      <c r="GA1747" s="15"/>
      <c r="GB1747" s="20"/>
      <c r="GC1747" s="15"/>
      <c r="GD1747" s="20"/>
      <c r="GE1747" s="15"/>
      <c r="GF1747" s="20"/>
      <c r="GG1747" s="226"/>
    </row>
    <row r="1748" spans="1:189" ht="15" customHeight="1" x14ac:dyDescent="0.3">
      <c r="A1748" s="15" t="s">
        <v>130</v>
      </c>
      <c r="B1748" s="15" t="s">
        <v>142</v>
      </c>
      <c r="C1748" s="15" t="s">
        <v>2430</v>
      </c>
      <c r="D1748" s="15" t="s">
        <v>1106</v>
      </c>
      <c r="E1748" s="15" t="str">
        <f t="shared" si="361"/>
        <v>Caia Kim</v>
      </c>
      <c r="F1748" s="15" t="s">
        <v>128</v>
      </c>
      <c r="G1748" s="15">
        <v>999924379</v>
      </c>
      <c r="H1748" s="15">
        <f t="shared" si="362"/>
        <v>52</v>
      </c>
      <c r="I1748" s="15"/>
      <c r="J1748" s="15"/>
      <c r="K1748" s="16"/>
      <c r="L1748" s="15"/>
      <c r="M1748" s="15"/>
      <c r="N1748" s="15"/>
      <c r="O1748" s="15">
        <f t="shared" si="368"/>
        <v>52</v>
      </c>
      <c r="P1748" s="15">
        <v>0</v>
      </c>
      <c r="Q1748" s="15">
        <f t="shared" si="369"/>
        <v>0</v>
      </c>
      <c r="R1748" s="15">
        <v>0</v>
      </c>
      <c r="S1748" s="15">
        <v>0</v>
      </c>
      <c r="T1748" s="15">
        <f t="shared" si="370"/>
        <v>0</v>
      </c>
      <c r="U1748" s="15">
        <f t="shared" si="371"/>
        <v>0</v>
      </c>
      <c r="V1748" s="15"/>
      <c r="W1748" s="15"/>
      <c r="X1748" s="15"/>
      <c r="Y1748" s="15"/>
      <c r="Z1748" s="16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>
        <f t="shared" si="363"/>
        <v>0</v>
      </c>
      <c r="CT1748" s="15">
        <f t="shared" si="364"/>
        <v>0</v>
      </c>
      <c r="CU1748" s="15">
        <f t="shared" si="365"/>
        <v>0</v>
      </c>
      <c r="CV1748" s="15">
        <f t="shared" si="366"/>
        <v>0</v>
      </c>
      <c r="CW1748" s="15"/>
      <c r="CX1748" s="15"/>
      <c r="CY1748" s="15">
        <f t="shared" si="367"/>
        <v>0</v>
      </c>
      <c r="CZ1748" s="15">
        <f>GG1748</f>
        <v>0</v>
      </c>
      <c r="DA1748" s="16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20"/>
      <c r="DY1748" s="15"/>
      <c r="DZ1748" s="20"/>
      <c r="EA1748" s="15"/>
      <c r="EB1748" s="20"/>
      <c r="EC1748" s="15"/>
      <c r="ED1748" s="20"/>
      <c r="EE1748" s="15"/>
      <c r="EF1748" s="20"/>
      <c r="EG1748" s="15"/>
      <c r="EH1748" s="20"/>
      <c r="EI1748" s="15">
        <v>52</v>
      </c>
      <c r="EJ1748" s="20">
        <v>5</v>
      </c>
      <c r="EK1748" s="15"/>
      <c r="EL1748" s="20"/>
      <c r="EM1748" s="15"/>
      <c r="EN1748" s="20"/>
      <c r="EY1748" s="15"/>
      <c r="EZ1748" s="20"/>
      <c r="FC1748" s="15"/>
      <c r="FD1748" s="20"/>
      <c r="FE1748" s="15"/>
      <c r="FF1748" s="20"/>
      <c r="FG1748" s="15"/>
      <c r="FH1748" s="20"/>
      <c r="FI1748" s="15"/>
      <c r="FJ1748" s="20"/>
      <c r="FK1748" s="15"/>
      <c r="FL1748" s="20"/>
      <c r="FM1748" s="15"/>
      <c r="FN1748" s="20"/>
      <c r="FO1748" s="15"/>
      <c r="FP1748" s="20"/>
      <c r="FQ1748" s="15"/>
      <c r="FR1748" s="20"/>
      <c r="FS1748" s="15"/>
      <c r="FT1748" s="20"/>
      <c r="FU1748" s="15"/>
      <c r="FV1748" s="20"/>
      <c r="FW1748" s="15"/>
      <c r="FX1748" s="20"/>
      <c r="FY1748" s="15"/>
      <c r="FZ1748" s="20"/>
      <c r="GA1748" s="15"/>
      <c r="GB1748" s="20"/>
      <c r="GC1748" s="15"/>
      <c r="GD1748" s="20"/>
      <c r="GE1748" s="15"/>
      <c r="GF1748" s="20"/>
      <c r="GG1748" s="226"/>
    </row>
    <row r="1749" spans="1:189" ht="15" customHeight="1" x14ac:dyDescent="0.3">
      <c r="A1749" s="15" t="s">
        <v>146</v>
      </c>
      <c r="B1749" s="15" t="s">
        <v>138</v>
      </c>
      <c r="C1749" s="15" t="s">
        <v>1290</v>
      </c>
      <c r="D1749" s="15" t="s">
        <v>2465</v>
      </c>
      <c r="E1749" s="15" t="str">
        <f t="shared" si="361"/>
        <v>Joanna Linnell</v>
      </c>
      <c r="F1749" s="15" t="s">
        <v>128</v>
      </c>
      <c r="G1749" s="15">
        <v>999924381</v>
      </c>
      <c r="H1749" s="15">
        <f t="shared" si="362"/>
        <v>110</v>
      </c>
      <c r="I1749" s="15"/>
      <c r="J1749" s="15"/>
      <c r="K1749" s="16"/>
      <c r="L1749" s="15"/>
      <c r="M1749" s="15"/>
      <c r="N1749" s="15"/>
      <c r="O1749" s="15">
        <f t="shared" si="368"/>
        <v>56</v>
      </c>
      <c r="P1749" s="15">
        <v>0</v>
      </c>
      <c r="Q1749" s="15">
        <f t="shared" si="369"/>
        <v>0</v>
      </c>
      <c r="R1749" s="15">
        <v>0</v>
      </c>
      <c r="S1749" s="15">
        <v>0</v>
      </c>
      <c r="T1749" s="15">
        <f t="shared" si="370"/>
        <v>0</v>
      </c>
      <c r="U1749" s="15">
        <f t="shared" si="371"/>
        <v>0</v>
      </c>
      <c r="V1749" s="15"/>
      <c r="W1749" s="15"/>
      <c r="X1749" s="15"/>
      <c r="Y1749" s="15"/>
      <c r="Z1749" s="16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>
        <f t="shared" si="363"/>
        <v>0</v>
      </c>
      <c r="CT1749" s="15">
        <f t="shared" si="364"/>
        <v>54</v>
      </c>
      <c r="CU1749" s="15">
        <f t="shared" si="365"/>
        <v>1</v>
      </c>
      <c r="CV1749" s="15">
        <f t="shared" si="366"/>
        <v>0</v>
      </c>
      <c r="CW1749" s="15"/>
      <c r="CX1749" s="15"/>
      <c r="CY1749" s="15">
        <f t="shared" si="367"/>
        <v>0</v>
      </c>
      <c r="CZ1749" s="15">
        <f>GG1749</f>
        <v>0</v>
      </c>
      <c r="DA1749" s="16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20"/>
      <c r="DY1749" s="15"/>
      <c r="DZ1749" s="20"/>
      <c r="EA1749" s="15"/>
      <c r="EB1749" s="20"/>
      <c r="EC1749" s="15"/>
      <c r="ED1749" s="20"/>
      <c r="EE1749" s="15"/>
      <c r="EF1749" s="20"/>
      <c r="EG1749" s="15"/>
      <c r="EH1749" s="20"/>
      <c r="EI1749" s="15">
        <v>56</v>
      </c>
      <c r="EJ1749" s="20">
        <v>3</v>
      </c>
      <c r="EK1749" s="15"/>
      <c r="EL1749" s="20"/>
      <c r="EM1749" s="15"/>
      <c r="EN1749" s="20"/>
      <c r="EY1749" s="15"/>
      <c r="EZ1749" s="20"/>
      <c r="FC1749" s="15"/>
      <c r="FD1749" s="20"/>
      <c r="FE1749" s="15"/>
      <c r="FF1749" s="20"/>
      <c r="FG1749" s="15"/>
      <c r="FH1749" s="20"/>
      <c r="FI1749" s="15"/>
      <c r="FJ1749" s="20"/>
      <c r="FK1749" s="15">
        <v>54</v>
      </c>
      <c r="FL1749" s="20">
        <v>7</v>
      </c>
      <c r="FM1749" s="15"/>
      <c r="FN1749" s="20"/>
      <c r="FO1749" s="15"/>
      <c r="FP1749" s="20"/>
      <c r="FQ1749" s="15"/>
      <c r="FR1749" s="20"/>
      <c r="FS1749" s="15"/>
      <c r="FT1749" s="20"/>
      <c r="FU1749" s="15"/>
      <c r="FV1749" s="20"/>
      <c r="FW1749" s="15"/>
      <c r="FX1749" s="20"/>
      <c r="FY1749" s="15"/>
      <c r="FZ1749" s="20"/>
      <c r="GA1749" s="15"/>
      <c r="GB1749" s="20"/>
      <c r="GC1749" s="15"/>
      <c r="GD1749" s="20"/>
      <c r="GE1749" s="15"/>
      <c r="GF1749" s="20"/>
      <c r="GG1749" s="226"/>
    </row>
    <row r="1750" spans="1:189" ht="15" customHeight="1" x14ac:dyDescent="0.3">
      <c r="A1750" s="15" t="s">
        <v>146</v>
      </c>
      <c r="B1750" s="15" t="s">
        <v>140</v>
      </c>
      <c r="C1750" s="15" t="s">
        <v>614</v>
      </c>
      <c r="D1750" s="15" t="s">
        <v>922</v>
      </c>
      <c r="E1750" s="15" t="str">
        <f t="shared" si="361"/>
        <v>Leah Ellis</v>
      </c>
      <c r="F1750" s="15" t="s">
        <v>128</v>
      </c>
      <c r="G1750" s="15">
        <v>999924388</v>
      </c>
      <c r="H1750" s="15">
        <f t="shared" si="362"/>
        <v>86.75</v>
      </c>
      <c r="I1750" s="15"/>
      <c r="J1750" s="17">
        <f>(O1750+P1750+R1750+S1750+T1750+U1750)/2</f>
        <v>18.75</v>
      </c>
      <c r="K1750" s="16"/>
      <c r="L1750" s="15"/>
      <c r="M1750" s="15"/>
      <c r="N1750" s="15"/>
      <c r="O1750" s="15">
        <f t="shared" si="368"/>
        <v>37.5</v>
      </c>
      <c r="P1750" s="15">
        <v>0</v>
      </c>
      <c r="Q1750" s="15">
        <f t="shared" si="369"/>
        <v>0</v>
      </c>
      <c r="R1750" s="15">
        <v>0</v>
      </c>
      <c r="S1750" s="15">
        <v>0</v>
      </c>
      <c r="T1750" s="15">
        <f t="shared" si="370"/>
        <v>0</v>
      </c>
      <c r="U1750" s="15">
        <f t="shared" si="371"/>
        <v>0</v>
      </c>
      <c r="V1750" s="15"/>
      <c r="W1750" s="15"/>
      <c r="X1750" s="15"/>
      <c r="Y1750" s="15"/>
      <c r="Z1750" s="16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>
        <f t="shared" si="363"/>
        <v>0</v>
      </c>
      <c r="CT1750" s="15">
        <f t="shared" si="364"/>
        <v>68</v>
      </c>
      <c r="CU1750" s="15">
        <f t="shared" si="365"/>
        <v>1</v>
      </c>
      <c r="CV1750" s="15">
        <f t="shared" si="366"/>
        <v>0</v>
      </c>
      <c r="CW1750" s="15"/>
      <c r="CX1750" s="15"/>
      <c r="CY1750" s="15">
        <f t="shared" si="367"/>
        <v>0</v>
      </c>
      <c r="CZ1750" s="15">
        <f>GG1750</f>
        <v>0</v>
      </c>
      <c r="DA1750" s="16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20"/>
      <c r="DY1750" s="15"/>
      <c r="DZ1750" s="20"/>
      <c r="EA1750" s="15"/>
      <c r="EB1750" s="20"/>
      <c r="EC1750" s="15"/>
      <c r="ED1750" s="20"/>
      <c r="EE1750" s="15"/>
      <c r="EF1750" s="20"/>
      <c r="EG1750" s="15"/>
      <c r="EH1750" s="20"/>
      <c r="EI1750" s="15">
        <v>37.5</v>
      </c>
      <c r="EJ1750" s="20">
        <v>2</v>
      </c>
      <c r="EK1750" s="15"/>
      <c r="EL1750" s="20"/>
      <c r="EM1750" s="15"/>
      <c r="EN1750" s="20"/>
      <c r="EY1750" s="15"/>
      <c r="EZ1750" s="20"/>
      <c r="FC1750" s="15"/>
      <c r="FD1750" s="20"/>
      <c r="FE1750" s="15"/>
      <c r="FF1750" s="20"/>
      <c r="FG1750" s="15"/>
      <c r="FH1750" s="20"/>
      <c r="FI1750" s="15"/>
      <c r="FJ1750" s="20"/>
      <c r="FK1750" s="15">
        <v>68</v>
      </c>
      <c r="FL1750" s="20">
        <v>3</v>
      </c>
      <c r="FM1750" s="15"/>
      <c r="FN1750" s="20"/>
      <c r="FO1750" s="15"/>
      <c r="FP1750" s="20"/>
      <c r="FQ1750" s="15"/>
      <c r="FR1750" s="20"/>
      <c r="FS1750" s="15"/>
      <c r="FT1750" s="20"/>
      <c r="FU1750" s="15"/>
      <c r="FV1750" s="20"/>
      <c r="FW1750" s="15"/>
      <c r="FX1750" s="20"/>
      <c r="FY1750" s="15"/>
      <c r="FZ1750" s="20"/>
      <c r="GA1750" s="15"/>
      <c r="GB1750" s="20"/>
      <c r="GC1750" s="15"/>
      <c r="GD1750" s="20"/>
      <c r="GE1750" s="15"/>
      <c r="GF1750" s="20"/>
      <c r="GG1750" s="226"/>
    </row>
    <row r="1751" spans="1:189" ht="15" customHeight="1" x14ac:dyDescent="0.3">
      <c r="A1751" s="15" t="s">
        <v>146</v>
      </c>
      <c r="B1751" s="15" t="s">
        <v>134</v>
      </c>
      <c r="C1751" s="15" t="s">
        <v>157</v>
      </c>
      <c r="D1751" s="15" t="s">
        <v>2416</v>
      </c>
      <c r="E1751" s="15" t="str">
        <f t="shared" si="361"/>
        <v xml:space="preserve">Olivia Chik </v>
      </c>
      <c r="F1751" s="15" t="s">
        <v>128</v>
      </c>
      <c r="G1751" s="15">
        <v>999924390</v>
      </c>
      <c r="H1751" s="15">
        <f t="shared" si="362"/>
        <v>115</v>
      </c>
      <c r="I1751" s="15"/>
      <c r="J1751" s="17">
        <f>(O1751+P1751+R1751+S1751+T1751+U1751)/2</f>
        <v>25</v>
      </c>
      <c r="K1751" s="16"/>
      <c r="L1751" s="15"/>
      <c r="M1751" s="15"/>
      <c r="N1751" s="15"/>
      <c r="O1751" s="15">
        <f t="shared" si="368"/>
        <v>50</v>
      </c>
      <c r="P1751" s="15">
        <v>0</v>
      </c>
      <c r="Q1751" s="15">
        <f t="shared" si="369"/>
        <v>0</v>
      </c>
      <c r="R1751" s="15">
        <v>0</v>
      </c>
      <c r="S1751" s="15">
        <v>0</v>
      </c>
      <c r="T1751" s="15">
        <f t="shared" si="370"/>
        <v>0</v>
      </c>
      <c r="U1751" s="15">
        <f t="shared" si="371"/>
        <v>0</v>
      </c>
      <c r="V1751" s="15"/>
      <c r="W1751" s="15"/>
      <c r="X1751" s="15"/>
      <c r="Y1751" s="15"/>
      <c r="Z1751" s="16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>
        <f t="shared" si="363"/>
        <v>0</v>
      </c>
      <c r="CT1751" s="15">
        <f t="shared" si="364"/>
        <v>90</v>
      </c>
      <c r="CU1751" s="15">
        <f t="shared" si="365"/>
        <v>1</v>
      </c>
      <c r="CV1751" s="15">
        <f t="shared" si="366"/>
        <v>0</v>
      </c>
      <c r="CW1751" s="15"/>
      <c r="CX1751" s="15"/>
      <c r="CY1751" s="15">
        <f t="shared" si="367"/>
        <v>0</v>
      </c>
      <c r="CZ1751" s="15">
        <f>GG1751</f>
        <v>0</v>
      </c>
      <c r="DA1751" s="16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20"/>
      <c r="DY1751" s="15"/>
      <c r="DZ1751" s="20"/>
      <c r="EA1751" s="15"/>
      <c r="EB1751" s="20"/>
      <c r="EC1751" s="15"/>
      <c r="ED1751" s="20"/>
      <c r="EE1751" s="15"/>
      <c r="EF1751" s="20"/>
      <c r="EG1751" s="15"/>
      <c r="EH1751" s="20"/>
      <c r="EI1751" s="15">
        <v>50</v>
      </c>
      <c r="EJ1751" s="20">
        <v>1</v>
      </c>
      <c r="EK1751" s="15"/>
      <c r="EL1751" s="20"/>
      <c r="EM1751" s="15"/>
      <c r="EN1751" s="20"/>
      <c r="EY1751" s="15"/>
      <c r="EZ1751" s="20"/>
      <c r="FC1751" s="15">
        <v>90</v>
      </c>
      <c r="FD1751" s="20">
        <v>2</v>
      </c>
      <c r="FE1751" s="15"/>
      <c r="FF1751" s="20"/>
      <c r="FG1751" s="15"/>
      <c r="FH1751" s="20"/>
      <c r="FI1751" s="15"/>
      <c r="FJ1751" s="20"/>
      <c r="FK1751" s="15"/>
      <c r="FL1751" s="20"/>
      <c r="FM1751" s="15"/>
      <c r="FN1751" s="20"/>
      <c r="FO1751" s="15"/>
      <c r="FP1751" s="20"/>
      <c r="FQ1751" s="15"/>
      <c r="FR1751" s="20"/>
      <c r="FS1751" s="15"/>
      <c r="FT1751" s="20"/>
      <c r="FU1751" s="15"/>
      <c r="FV1751" s="20"/>
      <c r="FW1751" s="15"/>
      <c r="FX1751" s="20"/>
      <c r="FY1751" s="15"/>
      <c r="FZ1751" s="20"/>
      <c r="GA1751" s="15"/>
      <c r="GB1751" s="20"/>
      <c r="GC1751" s="15"/>
      <c r="GD1751" s="20"/>
      <c r="GE1751" s="15"/>
      <c r="GF1751" s="20"/>
      <c r="GG1751" s="226"/>
    </row>
    <row r="1752" spans="1:189" ht="15" customHeight="1" x14ac:dyDescent="0.3">
      <c r="A1752" s="15" t="s">
        <v>130</v>
      </c>
      <c r="B1752" s="15" t="s">
        <v>126</v>
      </c>
      <c r="C1752" s="15" t="s">
        <v>1301</v>
      </c>
      <c r="D1752" s="15" t="s">
        <v>2160</v>
      </c>
      <c r="E1752" s="15" t="str">
        <f t="shared" si="361"/>
        <v>Elise Howard</v>
      </c>
      <c r="F1752" s="15" t="s">
        <v>128</v>
      </c>
      <c r="G1752" s="15">
        <v>999924391</v>
      </c>
      <c r="H1752" s="15">
        <f t="shared" si="362"/>
        <v>114</v>
      </c>
      <c r="I1752" s="15"/>
      <c r="J1752" s="15"/>
      <c r="K1752" s="16"/>
      <c r="L1752" s="15"/>
      <c r="M1752" s="15"/>
      <c r="N1752" s="15"/>
      <c r="O1752" s="15">
        <f t="shared" si="368"/>
        <v>56</v>
      </c>
      <c r="P1752" s="15">
        <v>0</v>
      </c>
      <c r="Q1752" s="15">
        <f t="shared" si="369"/>
        <v>0</v>
      </c>
      <c r="R1752" s="15">
        <v>0</v>
      </c>
      <c r="S1752" s="15">
        <v>0</v>
      </c>
      <c r="T1752" s="15">
        <f t="shared" si="370"/>
        <v>0</v>
      </c>
      <c r="U1752" s="15">
        <f t="shared" si="371"/>
        <v>0</v>
      </c>
      <c r="V1752" s="15"/>
      <c r="W1752" s="15"/>
      <c r="X1752" s="15"/>
      <c r="Y1752" s="15"/>
      <c r="Z1752" s="16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>
        <f t="shared" si="363"/>
        <v>0</v>
      </c>
      <c r="CT1752" s="15">
        <f t="shared" si="364"/>
        <v>58</v>
      </c>
      <c r="CU1752" s="15">
        <f t="shared" si="365"/>
        <v>1</v>
      </c>
      <c r="CV1752" s="15">
        <f t="shared" si="366"/>
        <v>0</v>
      </c>
      <c r="CW1752" s="15"/>
      <c r="CX1752" s="15"/>
      <c r="CY1752" s="15">
        <f t="shared" si="367"/>
        <v>0</v>
      </c>
      <c r="CZ1752" s="15">
        <f>GG1752</f>
        <v>0</v>
      </c>
      <c r="DA1752" s="16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20"/>
      <c r="DY1752" s="15"/>
      <c r="DZ1752" s="20"/>
      <c r="EA1752" s="15"/>
      <c r="EB1752" s="20"/>
      <c r="EC1752" s="15"/>
      <c r="ED1752" s="20"/>
      <c r="EE1752" s="15"/>
      <c r="EF1752" s="20"/>
      <c r="EG1752" s="15"/>
      <c r="EH1752" s="20"/>
      <c r="EI1752" s="15">
        <v>24</v>
      </c>
      <c r="EJ1752" s="20" t="s">
        <v>168</v>
      </c>
      <c r="EK1752" s="15"/>
      <c r="EL1752" s="20"/>
      <c r="EM1752" s="15">
        <v>32</v>
      </c>
      <c r="EN1752" s="20" t="s">
        <v>129</v>
      </c>
      <c r="EY1752" s="15"/>
      <c r="EZ1752" s="20"/>
      <c r="FC1752" s="15"/>
      <c r="FD1752" s="20"/>
      <c r="FE1752" s="15"/>
      <c r="FF1752" s="20"/>
      <c r="FG1752" s="15"/>
      <c r="FH1752" s="20"/>
      <c r="FI1752" s="15"/>
      <c r="FJ1752" s="20"/>
      <c r="FK1752" s="15">
        <v>58</v>
      </c>
      <c r="FL1752" s="20">
        <v>6</v>
      </c>
      <c r="FM1752" s="15"/>
      <c r="FN1752" s="20"/>
      <c r="FO1752" s="15"/>
      <c r="FP1752" s="20"/>
      <c r="FQ1752" s="15"/>
      <c r="FR1752" s="20"/>
      <c r="FS1752" s="15"/>
      <c r="FT1752" s="20"/>
      <c r="FU1752" s="15"/>
      <c r="FV1752" s="20"/>
      <c r="FW1752" s="15"/>
      <c r="FX1752" s="20"/>
      <c r="FY1752" s="15"/>
      <c r="FZ1752" s="20"/>
      <c r="GA1752" s="15"/>
      <c r="GB1752" s="20"/>
      <c r="GC1752" s="15"/>
      <c r="GD1752" s="20"/>
      <c r="GE1752" s="15"/>
      <c r="GF1752" s="20"/>
      <c r="GG1752" s="226"/>
    </row>
    <row r="1753" spans="1:189" ht="15" customHeight="1" x14ac:dyDescent="0.3">
      <c r="A1753" s="15" t="s">
        <v>130</v>
      </c>
      <c r="B1753" s="15" t="s">
        <v>126</v>
      </c>
      <c r="C1753" s="15" t="s">
        <v>826</v>
      </c>
      <c r="D1753" s="15" t="s">
        <v>1434</v>
      </c>
      <c r="E1753" s="15" t="str">
        <f t="shared" si="361"/>
        <v>Mia Morales</v>
      </c>
      <c r="F1753" s="15" t="s">
        <v>128</v>
      </c>
      <c r="G1753" s="15">
        <v>999924399</v>
      </c>
      <c r="H1753" s="15">
        <f t="shared" si="362"/>
        <v>117.8</v>
      </c>
      <c r="I1753" s="15"/>
      <c r="J1753" s="15"/>
      <c r="K1753" s="16"/>
      <c r="L1753" s="15"/>
      <c r="M1753" s="15"/>
      <c r="N1753" s="15"/>
      <c r="O1753" s="15">
        <f t="shared" si="368"/>
        <v>20.8</v>
      </c>
      <c r="P1753" s="15">
        <v>0</v>
      </c>
      <c r="Q1753" s="15">
        <f t="shared" si="369"/>
        <v>0</v>
      </c>
      <c r="R1753" s="15">
        <v>0</v>
      </c>
      <c r="S1753" s="15">
        <v>0</v>
      </c>
      <c r="T1753" s="15">
        <f t="shared" si="370"/>
        <v>0</v>
      </c>
      <c r="U1753" s="15">
        <f t="shared" si="371"/>
        <v>0</v>
      </c>
      <c r="V1753" s="15"/>
      <c r="W1753" s="15"/>
      <c r="X1753" s="15"/>
      <c r="Y1753" s="15"/>
      <c r="Z1753" s="16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>
        <f t="shared" si="363"/>
        <v>0</v>
      </c>
      <c r="CT1753" s="15">
        <f t="shared" si="364"/>
        <v>97</v>
      </c>
      <c r="CU1753" s="15">
        <f t="shared" si="365"/>
        <v>2</v>
      </c>
      <c r="CV1753" s="15">
        <f t="shared" si="366"/>
        <v>0</v>
      </c>
      <c r="CW1753" s="15"/>
      <c r="CX1753" s="15"/>
      <c r="CY1753" s="15">
        <f t="shared" si="367"/>
        <v>0</v>
      </c>
      <c r="CZ1753" s="15">
        <f>GG1753</f>
        <v>0</v>
      </c>
      <c r="DA1753" s="16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20"/>
      <c r="DY1753" s="15"/>
      <c r="DZ1753" s="20"/>
      <c r="EA1753" s="15"/>
      <c r="EB1753" s="20"/>
      <c r="EC1753" s="15"/>
      <c r="ED1753" s="20"/>
      <c r="EE1753" s="15"/>
      <c r="EF1753" s="20"/>
      <c r="EG1753" s="15"/>
      <c r="EH1753" s="20"/>
      <c r="EI1753" s="15">
        <f>0.4*52</f>
        <v>20.8</v>
      </c>
      <c r="EJ1753" s="20">
        <v>5</v>
      </c>
      <c r="EK1753" s="15"/>
      <c r="EL1753" s="20"/>
      <c r="EM1753" s="15"/>
      <c r="EN1753" s="20"/>
      <c r="EQ1753" s="15">
        <v>34</v>
      </c>
      <c r="ER1753" s="20">
        <v>3</v>
      </c>
      <c r="EY1753" s="15"/>
      <c r="EZ1753" s="20"/>
      <c r="FC1753" s="15"/>
      <c r="FD1753" s="20"/>
      <c r="FE1753" s="15"/>
      <c r="FF1753" s="20"/>
      <c r="FG1753" s="15"/>
      <c r="FH1753" s="20"/>
      <c r="FI1753" s="15"/>
      <c r="FJ1753" s="20"/>
      <c r="FK1753" s="15">
        <v>63</v>
      </c>
      <c r="FL1753" s="20">
        <v>5</v>
      </c>
      <c r="FM1753" s="15"/>
      <c r="FN1753" s="20"/>
      <c r="FO1753" s="15"/>
      <c r="FP1753" s="20"/>
      <c r="FQ1753" s="15"/>
      <c r="FR1753" s="20"/>
      <c r="FS1753" s="15"/>
      <c r="FT1753" s="20"/>
      <c r="FU1753" s="15"/>
      <c r="FV1753" s="20"/>
      <c r="FW1753" s="15"/>
      <c r="FX1753" s="20"/>
      <c r="FY1753" s="15"/>
      <c r="FZ1753" s="20"/>
      <c r="GA1753" s="15"/>
      <c r="GB1753" s="20"/>
      <c r="GC1753" s="15"/>
      <c r="GD1753" s="20"/>
      <c r="GE1753" s="15"/>
      <c r="GF1753" s="20"/>
      <c r="GG1753" s="226"/>
    </row>
    <row r="1754" spans="1:189" ht="15" customHeight="1" x14ac:dyDescent="0.3">
      <c r="A1754" s="15" t="s">
        <v>137</v>
      </c>
      <c r="B1754" s="15" t="s">
        <v>138</v>
      </c>
      <c r="C1754" s="15" t="s">
        <v>1869</v>
      </c>
      <c r="D1754" s="15" t="s">
        <v>1357</v>
      </c>
      <c r="E1754" s="15" t="str">
        <f t="shared" si="361"/>
        <v>Cody Manzaro</v>
      </c>
      <c r="F1754" s="15" t="s">
        <v>135</v>
      </c>
      <c r="G1754" s="15">
        <v>999924401</v>
      </c>
      <c r="H1754" s="15">
        <f t="shared" si="362"/>
        <v>385</v>
      </c>
      <c r="I1754" s="15"/>
      <c r="J1754" s="15"/>
      <c r="K1754" s="16"/>
      <c r="L1754" s="15"/>
      <c r="M1754" s="15"/>
      <c r="N1754" s="15"/>
      <c r="O1754" s="15">
        <f t="shared" si="368"/>
        <v>50</v>
      </c>
      <c r="P1754" s="15">
        <v>0</v>
      </c>
      <c r="Q1754" s="15">
        <f t="shared" si="369"/>
        <v>0</v>
      </c>
      <c r="R1754" s="15">
        <v>0</v>
      </c>
      <c r="S1754" s="15">
        <v>0</v>
      </c>
      <c r="T1754" s="15">
        <f t="shared" si="370"/>
        <v>0</v>
      </c>
      <c r="U1754" s="15">
        <f t="shared" si="371"/>
        <v>0</v>
      </c>
      <c r="V1754" s="15"/>
      <c r="W1754" s="15"/>
      <c r="X1754" s="15"/>
      <c r="Y1754" s="15"/>
      <c r="Z1754" s="16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>
        <f t="shared" si="363"/>
        <v>0</v>
      </c>
      <c r="CT1754" s="15">
        <f t="shared" si="364"/>
        <v>300</v>
      </c>
      <c r="CU1754" s="15">
        <f t="shared" si="365"/>
        <v>2</v>
      </c>
      <c r="CV1754" s="15">
        <f t="shared" si="366"/>
        <v>35</v>
      </c>
      <c r="CW1754" s="15"/>
      <c r="CX1754" s="15"/>
      <c r="CY1754" s="15">
        <f t="shared" si="367"/>
        <v>0</v>
      </c>
      <c r="CZ1754" s="15">
        <f>GG1754</f>
        <v>0</v>
      </c>
      <c r="DA1754" s="16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20"/>
      <c r="DY1754" s="15"/>
      <c r="DZ1754" s="20"/>
      <c r="EA1754" s="15"/>
      <c r="EB1754" s="20"/>
      <c r="EC1754" s="15"/>
      <c r="ED1754" s="20"/>
      <c r="EE1754" s="15"/>
      <c r="EF1754" s="20"/>
      <c r="EG1754" s="15"/>
      <c r="EH1754" s="20"/>
      <c r="EI1754" s="15"/>
      <c r="EJ1754" s="20"/>
      <c r="EK1754" s="15">
        <v>50</v>
      </c>
      <c r="EL1754" s="20">
        <v>1</v>
      </c>
      <c r="EM1754" s="15"/>
      <c r="EN1754" s="20"/>
      <c r="EU1754" s="15">
        <v>120</v>
      </c>
      <c r="EV1754" s="20">
        <v>1</v>
      </c>
      <c r="EY1754" s="15"/>
      <c r="EZ1754" s="20"/>
      <c r="FC1754" s="15"/>
      <c r="FD1754" s="20"/>
      <c r="FE1754" s="15"/>
      <c r="FF1754" s="20"/>
      <c r="FG1754" s="15"/>
      <c r="FH1754" s="20"/>
      <c r="FI1754" s="15"/>
      <c r="FJ1754" s="20"/>
      <c r="FK1754" s="15"/>
      <c r="FL1754" s="20"/>
      <c r="FM1754" s="15"/>
      <c r="FN1754" s="20"/>
      <c r="FO1754" s="15">
        <v>90</v>
      </c>
      <c r="FP1754" s="20"/>
      <c r="FQ1754" s="15"/>
      <c r="FR1754" s="20"/>
      <c r="FS1754" s="15">
        <v>90</v>
      </c>
      <c r="FT1754" s="20">
        <v>2</v>
      </c>
      <c r="FU1754" s="15"/>
      <c r="FV1754" s="20"/>
      <c r="FW1754" s="15"/>
      <c r="FX1754" s="20"/>
      <c r="FY1754" s="15"/>
      <c r="FZ1754" s="20"/>
      <c r="GA1754" s="15"/>
      <c r="GB1754" s="20"/>
      <c r="GC1754" s="15"/>
      <c r="GD1754" s="20"/>
      <c r="GE1754" s="15">
        <v>35</v>
      </c>
      <c r="GF1754" s="20">
        <v>1</v>
      </c>
      <c r="GG1754" s="226"/>
    </row>
    <row r="1755" spans="1:189" ht="15" customHeight="1" x14ac:dyDescent="0.3">
      <c r="A1755" s="15" t="s">
        <v>133</v>
      </c>
      <c r="B1755" s="15" t="s">
        <v>140</v>
      </c>
      <c r="C1755" s="15" t="s">
        <v>301</v>
      </c>
      <c r="D1755" s="15" t="s">
        <v>2356</v>
      </c>
      <c r="E1755" s="15" t="str">
        <f t="shared" si="361"/>
        <v>Dylan Zabelny</v>
      </c>
      <c r="F1755" s="15" t="s">
        <v>135</v>
      </c>
      <c r="G1755" s="15">
        <v>999924403</v>
      </c>
      <c r="H1755" s="15">
        <f t="shared" si="362"/>
        <v>52</v>
      </c>
      <c r="I1755" s="15"/>
      <c r="J1755" s="15"/>
      <c r="K1755" s="16"/>
      <c r="L1755" s="15"/>
      <c r="M1755" s="15"/>
      <c r="N1755" s="15"/>
      <c r="O1755" s="15">
        <f t="shared" si="368"/>
        <v>52</v>
      </c>
      <c r="P1755" s="15">
        <v>0</v>
      </c>
      <c r="Q1755" s="15">
        <f t="shared" si="369"/>
        <v>0</v>
      </c>
      <c r="R1755" s="15">
        <v>0</v>
      </c>
      <c r="S1755" s="15">
        <v>0</v>
      </c>
      <c r="T1755" s="15">
        <f t="shared" si="370"/>
        <v>0</v>
      </c>
      <c r="U1755" s="15">
        <f t="shared" si="371"/>
        <v>0</v>
      </c>
      <c r="V1755" s="15"/>
      <c r="W1755" s="15"/>
      <c r="X1755" s="15"/>
      <c r="Y1755" s="15"/>
      <c r="Z1755" s="16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>
        <f t="shared" si="363"/>
        <v>0</v>
      </c>
      <c r="CT1755" s="15">
        <f t="shared" si="364"/>
        <v>0</v>
      </c>
      <c r="CU1755" s="15">
        <f t="shared" si="365"/>
        <v>0</v>
      </c>
      <c r="CV1755" s="15">
        <f t="shared" si="366"/>
        <v>0</v>
      </c>
      <c r="CW1755" s="15"/>
      <c r="CX1755" s="15"/>
      <c r="CY1755" s="15">
        <f t="shared" si="367"/>
        <v>0</v>
      </c>
      <c r="CZ1755" s="15">
        <f>GG1755</f>
        <v>0</v>
      </c>
      <c r="DA1755" s="16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20"/>
      <c r="DY1755" s="15"/>
      <c r="DZ1755" s="20"/>
      <c r="EA1755" s="15"/>
      <c r="EB1755" s="20"/>
      <c r="EC1755" s="15"/>
      <c r="ED1755" s="20"/>
      <c r="EE1755" s="15"/>
      <c r="EF1755" s="20"/>
      <c r="EG1755" s="15"/>
      <c r="EH1755" s="20"/>
      <c r="EI1755" s="15">
        <v>52</v>
      </c>
      <c r="EJ1755" s="20">
        <v>5</v>
      </c>
      <c r="EK1755" s="15"/>
      <c r="EL1755" s="20"/>
      <c r="EM1755" s="15"/>
      <c r="EN1755" s="20"/>
      <c r="EY1755" s="15"/>
      <c r="EZ1755" s="20"/>
      <c r="FC1755" s="15"/>
      <c r="FD1755" s="20"/>
      <c r="FE1755" s="15"/>
      <c r="FF1755" s="20"/>
      <c r="FG1755" s="15"/>
      <c r="FH1755" s="20"/>
      <c r="FI1755" s="15"/>
      <c r="FJ1755" s="20"/>
      <c r="FK1755" s="15"/>
      <c r="FL1755" s="20"/>
      <c r="FM1755" s="15"/>
      <c r="FN1755" s="20"/>
      <c r="FO1755" s="15"/>
      <c r="FP1755" s="20"/>
      <c r="FQ1755" s="15"/>
      <c r="FR1755" s="20"/>
      <c r="FS1755" s="15"/>
      <c r="FT1755" s="20"/>
      <c r="FU1755" s="15"/>
      <c r="FV1755" s="20"/>
      <c r="FW1755" s="15"/>
      <c r="FX1755" s="20"/>
      <c r="FY1755" s="15"/>
      <c r="FZ1755" s="20"/>
      <c r="GA1755" s="15"/>
      <c r="GB1755" s="20"/>
      <c r="GC1755" s="15"/>
      <c r="GD1755" s="20"/>
      <c r="GE1755" s="15"/>
      <c r="GF1755" s="20"/>
      <c r="GG1755" s="226"/>
    </row>
    <row r="1756" spans="1:189" ht="15" customHeight="1" x14ac:dyDescent="0.3">
      <c r="A1756" s="15" t="s">
        <v>137</v>
      </c>
      <c r="B1756" s="15" t="s">
        <v>138</v>
      </c>
      <c r="C1756" s="15" t="s">
        <v>2459</v>
      </c>
      <c r="D1756" s="15" t="s">
        <v>2460</v>
      </c>
      <c r="E1756" s="15" t="str">
        <f t="shared" si="361"/>
        <v>AVERY KOCH</v>
      </c>
      <c r="F1756" s="15" t="s">
        <v>128</v>
      </c>
      <c r="G1756" s="15">
        <v>999924404</v>
      </c>
      <c r="H1756" s="15">
        <f t="shared" si="362"/>
        <v>52</v>
      </c>
      <c r="I1756" s="15"/>
      <c r="J1756" s="15"/>
      <c r="K1756" s="16"/>
      <c r="L1756" s="15"/>
      <c r="M1756" s="15"/>
      <c r="N1756" s="15"/>
      <c r="O1756" s="15">
        <f t="shared" si="368"/>
        <v>52</v>
      </c>
      <c r="P1756" s="15">
        <v>0</v>
      </c>
      <c r="Q1756" s="15">
        <f t="shared" si="369"/>
        <v>0</v>
      </c>
      <c r="R1756" s="15">
        <v>0</v>
      </c>
      <c r="S1756" s="15">
        <v>0</v>
      </c>
      <c r="T1756" s="15">
        <f t="shared" si="370"/>
        <v>0</v>
      </c>
      <c r="U1756" s="15">
        <f t="shared" si="371"/>
        <v>0</v>
      </c>
      <c r="V1756" s="15"/>
      <c r="W1756" s="15"/>
      <c r="X1756" s="15"/>
      <c r="Y1756" s="15"/>
      <c r="Z1756" s="16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>
        <f t="shared" si="363"/>
        <v>0</v>
      </c>
      <c r="CT1756" s="15">
        <f t="shared" si="364"/>
        <v>0</v>
      </c>
      <c r="CU1756" s="15">
        <f t="shared" si="365"/>
        <v>0</v>
      </c>
      <c r="CV1756" s="15">
        <f t="shared" si="366"/>
        <v>0</v>
      </c>
      <c r="CW1756" s="15"/>
      <c r="CX1756" s="15"/>
      <c r="CY1756" s="15">
        <f t="shared" si="367"/>
        <v>0</v>
      </c>
      <c r="CZ1756" s="15">
        <f>GG1756</f>
        <v>0</v>
      </c>
      <c r="DA1756" s="16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20"/>
      <c r="DY1756" s="15"/>
      <c r="DZ1756" s="20"/>
      <c r="EA1756" s="15"/>
      <c r="EB1756" s="20"/>
      <c r="EC1756" s="15"/>
      <c r="ED1756" s="20"/>
      <c r="EE1756" s="15"/>
      <c r="EF1756" s="20"/>
      <c r="EG1756" s="15"/>
      <c r="EH1756" s="20"/>
      <c r="EI1756" s="15">
        <v>52</v>
      </c>
      <c r="EJ1756" s="20">
        <v>5</v>
      </c>
      <c r="EK1756" s="15"/>
      <c r="EL1756" s="20"/>
      <c r="EM1756" s="15"/>
      <c r="EN1756" s="20"/>
      <c r="EY1756" s="15"/>
      <c r="EZ1756" s="20"/>
      <c r="FC1756" s="15"/>
      <c r="FD1756" s="20"/>
      <c r="FE1756" s="15"/>
      <c r="FF1756" s="20"/>
      <c r="FG1756" s="15"/>
      <c r="FH1756" s="20"/>
      <c r="FI1756" s="15"/>
      <c r="FJ1756" s="20"/>
      <c r="FK1756" s="15"/>
      <c r="FL1756" s="20"/>
      <c r="FM1756" s="15"/>
      <c r="FN1756" s="20"/>
      <c r="FO1756" s="15"/>
      <c r="FP1756" s="20"/>
      <c r="FQ1756" s="15"/>
      <c r="FR1756" s="20"/>
      <c r="FS1756" s="15"/>
      <c r="FT1756" s="20"/>
      <c r="FU1756" s="15"/>
      <c r="FV1756" s="20"/>
      <c r="FW1756" s="15"/>
      <c r="FX1756" s="20"/>
      <c r="FY1756" s="15"/>
      <c r="FZ1756" s="20"/>
      <c r="GA1756" s="15"/>
      <c r="GB1756" s="20"/>
      <c r="GC1756" s="15"/>
      <c r="GD1756" s="20"/>
      <c r="GE1756" s="15"/>
      <c r="GF1756" s="20"/>
      <c r="GG1756" s="226"/>
    </row>
    <row r="1757" spans="1:189" ht="15" customHeight="1" x14ac:dyDescent="0.3">
      <c r="A1757" s="15" t="s">
        <v>133</v>
      </c>
      <c r="B1757" s="15" t="s">
        <v>142</v>
      </c>
      <c r="C1757" s="15" t="s">
        <v>915</v>
      </c>
      <c r="D1757" s="15" t="s">
        <v>2442</v>
      </c>
      <c r="E1757" s="15" t="str">
        <f t="shared" si="361"/>
        <v>Harper Khor</v>
      </c>
      <c r="F1757" s="15" t="s">
        <v>128</v>
      </c>
      <c r="G1757" s="15">
        <v>999924405</v>
      </c>
      <c r="H1757" s="15">
        <f t="shared" si="362"/>
        <v>52</v>
      </c>
      <c r="I1757" s="15"/>
      <c r="J1757" s="15"/>
      <c r="K1757" s="16"/>
      <c r="L1757" s="15"/>
      <c r="M1757" s="15"/>
      <c r="N1757" s="15"/>
      <c r="O1757" s="15">
        <f t="shared" si="368"/>
        <v>52</v>
      </c>
      <c r="P1757" s="15">
        <v>0</v>
      </c>
      <c r="Q1757" s="15">
        <f t="shared" si="369"/>
        <v>0</v>
      </c>
      <c r="R1757" s="15">
        <v>0</v>
      </c>
      <c r="S1757" s="15">
        <v>0</v>
      </c>
      <c r="T1757" s="15">
        <f t="shared" si="370"/>
        <v>0</v>
      </c>
      <c r="U1757" s="15">
        <f t="shared" si="371"/>
        <v>0</v>
      </c>
      <c r="V1757" s="15"/>
      <c r="W1757" s="15"/>
      <c r="X1757" s="15"/>
      <c r="Y1757" s="15"/>
      <c r="Z1757" s="16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>
        <f t="shared" si="363"/>
        <v>0</v>
      </c>
      <c r="CT1757" s="15">
        <f t="shared" si="364"/>
        <v>0</v>
      </c>
      <c r="CU1757" s="15">
        <f t="shared" si="365"/>
        <v>0</v>
      </c>
      <c r="CV1757" s="15">
        <f t="shared" si="366"/>
        <v>0</v>
      </c>
      <c r="CW1757" s="15"/>
      <c r="CX1757" s="15"/>
      <c r="CY1757" s="15">
        <f t="shared" si="367"/>
        <v>0</v>
      </c>
      <c r="CZ1757" s="15">
        <f>GG1757</f>
        <v>0</v>
      </c>
      <c r="DA1757" s="16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20"/>
      <c r="DY1757" s="15"/>
      <c r="DZ1757" s="20"/>
      <c r="EA1757" s="15"/>
      <c r="EB1757" s="20"/>
      <c r="EC1757" s="15"/>
      <c r="ED1757" s="20"/>
      <c r="EE1757" s="15"/>
      <c r="EF1757" s="20"/>
      <c r="EG1757" s="15"/>
      <c r="EH1757" s="20"/>
      <c r="EI1757" s="15">
        <v>52</v>
      </c>
      <c r="EJ1757" s="20">
        <v>5</v>
      </c>
      <c r="EK1757" s="15"/>
      <c r="EL1757" s="20"/>
      <c r="EM1757" s="15"/>
      <c r="EN1757" s="20"/>
      <c r="EY1757" s="15"/>
      <c r="EZ1757" s="20"/>
      <c r="FC1757" s="15"/>
      <c r="FD1757" s="20"/>
      <c r="FE1757" s="15"/>
      <c r="FF1757" s="20"/>
      <c r="FG1757" s="15"/>
      <c r="FH1757" s="20"/>
      <c r="FI1757" s="15"/>
      <c r="FJ1757" s="20"/>
      <c r="FK1757" s="15"/>
      <c r="FL1757" s="20"/>
      <c r="FM1757" s="15"/>
      <c r="FN1757" s="20"/>
      <c r="FO1757" s="15"/>
      <c r="FP1757" s="20"/>
      <c r="FQ1757" s="15"/>
      <c r="FR1757" s="20"/>
      <c r="FS1757" s="15"/>
      <c r="FT1757" s="20"/>
      <c r="FU1757" s="15"/>
      <c r="FV1757" s="20"/>
      <c r="FW1757" s="15"/>
      <c r="FX1757" s="20"/>
      <c r="FY1757" s="15"/>
      <c r="FZ1757" s="20"/>
      <c r="GA1757" s="15"/>
      <c r="GB1757" s="20"/>
      <c r="GC1757" s="15"/>
      <c r="GD1757" s="20"/>
      <c r="GE1757" s="15"/>
      <c r="GF1757" s="20"/>
      <c r="GG1757" s="226"/>
    </row>
    <row r="1758" spans="1:189" ht="15" customHeight="1" x14ac:dyDescent="0.3">
      <c r="A1758" s="15" t="s">
        <v>130</v>
      </c>
      <c r="B1758" s="15" t="s">
        <v>140</v>
      </c>
      <c r="C1758" s="15" t="s">
        <v>2414</v>
      </c>
      <c r="D1758" s="15" t="s">
        <v>2415</v>
      </c>
      <c r="E1758" s="15" t="str">
        <f t="shared" si="361"/>
        <v>Leanne Mallari</v>
      </c>
      <c r="F1758" s="15" t="s">
        <v>128</v>
      </c>
      <c r="G1758" s="15">
        <v>999924406</v>
      </c>
      <c r="H1758" s="15">
        <f t="shared" si="362"/>
        <v>124.4</v>
      </c>
      <c r="I1758" s="15"/>
      <c r="J1758" s="15"/>
      <c r="K1758" s="16"/>
      <c r="L1758" s="15"/>
      <c r="M1758" s="15"/>
      <c r="N1758" s="15"/>
      <c r="O1758" s="15">
        <f t="shared" si="368"/>
        <v>22.400000000000002</v>
      </c>
      <c r="P1758" s="15">
        <v>0</v>
      </c>
      <c r="Q1758" s="15">
        <f t="shared" si="369"/>
        <v>0</v>
      </c>
      <c r="R1758" s="15">
        <v>0</v>
      </c>
      <c r="S1758" s="15">
        <v>0</v>
      </c>
      <c r="T1758" s="15">
        <f t="shared" si="370"/>
        <v>0</v>
      </c>
      <c r="U1758" s="15">
        <f t="shared" si="371"/>
        <v>0</v>
      </c>
      <c r="V1758" s="15"/>
      <c r="W1758" s="15"/>
      <c r="X1758" s="15"/>
      <c r="Y1758" s="15"/>
      <c r="Z1758" s="16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>
        <f t="shared" si="363"/>
        <v>0</v>
      </c>
      <c r="CT1758" s="15">
        <f t="shared" si="364"/>
        <v>102</v>
      </c>
      <c r="CU1758" s="15">
        <f t="shared" si="365"/>
        <v>2</v>
      </c>
      <c r="CV1758" s="15">
        <f t="shared" si="366"/>
        <v>0</v>
      </c>
      <c r="CW1758" s="15"/>
      <c r="CX1758" s="15"/>
      <c r="CY1758" s="15">
        <f t="shared" si="367"/>
        <v>0</v>
      </c>
      <c r="CZ1758" s="15">
        <f>GG1758</f>
        <v>0</v>
      </c>
      <c r="DA1758" s="16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20"/>
      <c r="DY1758" s="15"/>
      <c r="DZ1758" s="20"/>
      <c r="EA1758" s="15"/>
      <c r="EB1758" s="20"/>
      <c r="EC1758" s="15"/>
      <c r="ED1758" s="20"/>
      <c r="EE1758" s="15"/>
      <c r="EF1758" s="20"/>
      <c r="EG1758" s="15"/>
      <c r="EH1758" s="20"/>
      <c r="EI1758" s="15">
        <f>0.4*56</f>
        <v>22.400000000000002</v>
      </c>
      <c r="EJ1758" s="20">
        <v>3</v>
      </c>
      <c r="EK1758" s="15"/>
      <c r="EL1758" s="20"/>
      <c r="EM1758" s="15"/>
      <c r="EN1758" s="20"/>
      <c r="EQ1758" s="15">
        <v>68</v>
      </c>
      <c r="ER1758" s="20">
        <v>3</v>
      </c>
      <c r="EY1758" s="15"/>
      <c r="EZ1758" s="20"/>
      <c r="FC1758" s="15"/>
      <c r="FD1758" s="20"/>
      <c r="FE1758" s="15"/>
      <c r="FF1758" s="20"/>
      <c r="FG1758" s="15"/>
      <c r="FH1758" s="20"/>
      <c r="FI1758" s="15"/>
      <c r="FJ1758" s="20"/>
      <c r="FK1758" s="15">
        <v>34</v>
      </c>
      <c r="FL1758" s="20">
        <v>3</v>
      </c>
      <c r="FM1758" s="15"/>
      <c r="FN1758" s="20"/>
      <c r="FO1758" s="15"/>
      <c r="FP1758" s="20"/>
      <c r="FQ1758" s="15"/>
      <c r="FR1758" s="20"/>
      <c r="FS1758" s="15"/>
      <c r="FT1758" s="20"/>
      <c r="FU1758" s="15"/>
      <c r="FV1758" s="20"/>
      <c r="FW1758" s="15"/>
      <c r="FX1758" s="20"/>
      <c r="FY1758" s="15"/>
      <c r="FZ1758" s="20"/>
      <c r="GA1758" s="15"/>
      <c r="GB1758" s="20"/>
      <c r="GC1758" s="15"/>
      <c r="GD1758" s="20"/>
      <c r="GE1758" s="15"/>
      <c r="GF1758" s="20"/>
      <c r="GG1758" s="226"/>
    </row>
    <row r="1759" spans="1:189" ht="15" customHeight="1" x14ac:dyDescent="0.3">
      <c r="A1759" s="15" t="s">
        <v>2903</v>
      </c>
      <c r="B1759" s="15" t="s">
        <v>126</v>
      </c>
      <c r="C1759" s="15" t="s">
        <v>3503</v>
      </c>
      <c r="D1759" s="15" t="s">
        <v>3504</v>
      </c>
      <c r="E1759" s="15" t="str">
        <f t="shared" si="361"/>
        <v>Leilahni LENZY</v>
      </c>
      <c r="F1759" s="15" t="s">
        <v>128</v>
      </c>
      <c r="G1759" s="15">
        <v>999924407</v>
      </c>
      <c r="H1759" s="15">
        <f t="shared" si="362"/>
        <v>58</v>
      </c>
      <c r="I1759" s="15"/>
      <c r="J1759" s="15"/>
      <c r="K1759" s="16"/>
      <c r="L1759" s="15"/>
      <c r="M1759" s="15"/>
      <c r="N1759" s="15"/>
      <c r="O1759" s="15">
        <f t="shared" si="368"/>
        <v>0</v>
      </c>
      <c r="P1759" s="15">
        <v>0</v>
      </c>
      <c r="Q1759" s="15">
        <f t="shared" si="369"/>
        <v>0</v>
      </c>
      <c r="R1759" s="15">
        <v>0</v>
      </c>
      <c r="S1759" s="15">
        <v>0</v>
      </c>
      <c r="T1759" s="15">
        <f t="shared" si="370"/>
        <v>0</v>
      </c>
      <c r="U1759" s="15">
        <f t="shared" si="371"/>
        <v>0</v>
      </c>
      <c r="V1759" s="15"/>
      <c r="W1759" s="15"/>
      <c r="X1759" s="15"/>
      <c r="Y1759" s="15"/>
      <c r="Z1759" s="16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>
        <f t="shared" si="363"/>
        <v>0</v>
      </c>
      <c r="CT1759" s="15">
        <f t="shared" si="364"/>
        <v>58</v>
      </c>
      <c r="CU1759" s="15">
        <f t="shared" si="365"/>
        <v>1</v>
      </c>
      <c r="CV1759" s="15">
        <f t="shared" si="366"/>
        <v>0</v>
      </c>
      <c r="CW1759" s="15"/>
      <c r="CX1759" s="15"/>
      <c r="CY1759" s="15">
        <f t="shared" si="367"/>
        <v>0</v>
      </c>
      <c r="CZ1759" s="15">
        <f>GG1759</f>
        <v>0</v>
      </c>
      <c r="DA1759" s="16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20"/>
      <c r="DY1759" s="15"/>
      <c r="DZ1759" s="20"/>
      <c r="EA1759" s="15"/>
      <c r="EB1759" s="20"/>
      <c r="EC1759" s="15"/>
      <c r="ED1759" s="20"/>
      <c r="EE1759" s="15"/>
      <c r="EF1759" s="20"/>
      <c r="EG1759" s="15"/>
      <c r="EH1759" s="20"/>
      <c r="EI1759" s="15"/>
      <c r="EJ1759" s="20"/>
      <c r="EK1759" s="15"/>
      <c r="EL1759" s="20"/>
      <c r="EM1759" s="15"/>
      <c r="EN1759" s="20"/>
      <c r="EY1759" s="15"/>
      <c r="EZ1759" s="20"/>
      <c r="FC1759" s="15"/>
      <c r="FD1759" s="20"/>
      <c r="FE1759" s="15"/>
      <c r="FF1759" s="20"/>
      <c r="FG1759" s="15"/>
      <c r="FH1759" s="20"/>
      <c r="FI1759" s="15"/>
      <c r="FJ1759" s="20"/>
      <c r="FK1759" s="15">
        <v>58</v>
      </c>
      <c r="FL1759" s="20">
        <v>6</v>
      </c>
      <c r="FM1759" s="15"/>
      <c r="FN1759" s="20"/>
      <c r="FO1759" s="15"/>
      <c r="FP1759" s="20"/>
      <c r="FQ1759" s="15"/>
      <c r="FR1759" s="20"/>
      <c r="FS1759" s="15"/>
      <c r="FT1759" s="20"/>
      <c r="FU1759" s="15"/>
      <c r="FV1759" s="20"/>
      <c r="FW1759" s="15"/>
      <c r="FX1759" s="20"/>
      <c r="FY1759" s="15"/>
      <c r="FZ1759" s="20"/>
      <c r="GA1759" s="15"/>
      <c r="GB1759" s="20"/>
      <c r="GC1759" s="15"/>
      <c r="GD1759" s="20"/>
      <c r="GE1759" s="15"/>
      <c r="GF1759" s="20"/>
      <c r="GG1759" s="226"/>
    </row>
    <row r="1760" spans="1:189" ht="15" customHeight="1" x14ac:dyDescent="0.3">
      <c r="A1760" s="15" t="s">
        <v>146</v>
      </c>
      <c r="B1760" s="15" t="s">
        <v>138</v>
      </c>
      <c r="C1760" s="15" t="s">
        <v>1257</v>
      </c>
      <c r="D1760" s="15" t="s">
        <v>2457</v>
      </c>
      <c r="E1760" s="15" t="str">
        <f t="shared" si="361"/>
        <v>OLIVIA YOUNG</v>
      </c>
      <c r="F1760" s="15" t="s">
        <v>128</v>
      </c>
      <c r="G1760" s="15">
        <v>999924408</v>
      </c>
      <c r="H1760" s="15">
        <f t="shared" si="362"/>
        <v>26</v>
      </c>
      <c r="I1760" s="15"/>
      <c r="J1760" s="17">
        <f>(O1760+P1760+R1760+S1760+T1760+U1760)/2</f>
        <v>26</v>
      </c>
      <c r="K1760" s="16"/>
      <c r="L1760" s="15"/>
      <c r="M1760" s="15"/>
      <c r="N1760" s="15"/>
      <c r="O1760" s="15">
        <f t="shared" si="368"/>
        <v>52</v>
      </c>
      <c r="P1760" s="15">
        <v>0</v>
      </c>
      <c r="Q1760" s="15">
        <f t="shared" si="369"/>
        <v>0</v>
      </c>
      <c r="R1760" s="15">
        <v>0</v>
      </c>
      <c r="S1760" s="15">
        <v>0</v>
      </c>
      <c r="T1760" s="15">
        <f t="shared" si="370"/>
        <v>0</v>
      </c>
      <c r="U1760" s="15">
        <f t="shared" si="371"/>
        <v>0</v>
      </c>
      <c r="V1760" s="15"/>
      <c r="W1760" s="15"/>
      <c r="X1760" s="15"/>
      <c r="Y1760" s="15"/>
      <c r="Z1760" s="16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>
        <f t="shared" si="363"/>
        <v>0</v>
      </c>
      <c r="CT1760" s="15">
        <f t="shared" si="364"/>
        <v>0</v>
      </c>
      <c r="CU1760" s="15">
        <f t="shared" si="365"/>
        <v>0</v>
      </c>
      <c r="CV1760" s="15">
        <f t="shared" si="366"/>
        <v>0</v>
      </c>
      <c r="CW1760" s="15"/>
      <c r="CX1760" s="15"/>
      <c r="CY1760" s="15">
        <f t="shared" si="367"/>
        <v>0</v>
      </c>
      <c r="CZ1760" s="15">
        <f>GG1760</f>
        <v>0</v>
      </c>
      <c r="DA1760" s="16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20"/>
      <c r="DY1760" s="15"/>
      <c r="DZ1760" s="20"/>
      <c r="EA1760" s="15"/>
      <c r="EB1760" s="20"/>
      <c r="EC1760" s="15"/>
      <c r="ED1760" s="20"/>
      <c r="EE1760" s="15"/>
      <c r="EF1760" s="20"/>
      <c r="EG1760" s="15"/>
      <c r="EH1760" s="20"/>
      <c r="EI1760" s="15">
        <v>52</v>
      </c>
      <c r="EJ1760" s="20">
        <v>5</v>
      </c>
      <c r="EK1760" s="15"/>
      <c r="EL1760" s="20"/>
      <c r="EM1760" s="15"/>
      <c r="EN1760" s="20"/>
      <c r="EY1760" s="15"/>
      <c r="EZ1760" s="20"/>
      <c r="FC1760" s="15"/>
      <c r="FD1760" s="20"/>
      <c r="FE1760" s="15"/>
      <c r="FF1760" s="20"/>
      <c r="FG1760" s="15"/>
      <c r="FH1760" s="20"/>
      <c r="FI1760" s="15"/>
      <c r="FJ1760" s="20"/>
      <c r="FK1760" s="15"/>
      <c r="FL1760" s="20"/>
      <c r="FM1760" s="15"/>
      <c r="FN1760" s="20"/>
      <c r="FO1760" s="15"/>
      <c r="FP1760" s="20"/>
      <c r="FQ1760" s="15"/>
      <c r="FR1760" s="20"/>
      <c r="FS1760" s="15"/>
      <c r="FT1760" s="20"/>
      <c r="FU1760" s="15"/>
      <c r="FV1760" s="20"/>
      <c r="FW1760" s="15"/>
      <c r="FX1760" s="20"/>
      <c r="FY1760" s="15"/>
      <c r="FZ1760" s="20"/>
      <c r="GA1760" s="15"/>
      <c r="GB1760" s="20"/>
      <c r="GC1760" s="15"/>
      <c r="GD1760" s="20"/>
      <c r="GE1760" s="15"/>
      <c r="GF1760" s="20"/>
      <c r="GG1760" s="226"/>
    </row>
    <row r="1761" spans="1:189" ht="15" customHeight="1" x14ac:dyDescent="0.3">
      <c r="A1761" s="15" t="s">
        <v>130</v>
      </c>
      <c r="B1761" s="15" t="s">
        <v>134</v>
      </c>
      <c r="C1761" s="15" t="s">
        <v>2445</v>
      </c>
      <c r="D1761" s="15" t="s">
        <v>2446</v>
      </c>
      <c r="E1761" s="15" t="str">
        <f t="shared" si="361"/>
        <v>Letizia Lore' Gutierrez</v>
      </c>
      <c r="F1761" s="15" t="s">
        <v>128</v>
      </c>
      <c r="G1761" s="15">
        <v>999924410</v>
      </c>
      <c r="H1761" s="15">
        <f t="shared" si="362"/>
        <v>150</v>
      </c>
      <c r="I1761" s="15"/>
      <c r="J1761" s="15"/>
      <c r="K1761" s="16"/>
      <c r="L1761" s="15"/>
      <c r="M1761" s="15"/>
      <c r="N1761" s="15"/>
      <c r="O1761" s="15">
        <f t="shared" si="368"/>
        <v>30</v>
      </c>
      <c r="P1761" s="15">
        <v>0</v>
      </c>
      <c r="Q1761" s="15">
        <f t="shared" si="369"/>
        <v>0</v>
      </c>
      <c r="R1761" s="15">
        <v>0</v>
      </c>
      <c r="S1761" s="15">
        <v>0</v>
      </c>
      <c r="T1761" s="15">
        <f t="shared" si="370"/>
        <v>0</v>
      </c>
      <c r="U1761" s="15">
        <f t="shared" si="371"/>
        <v>0</v>
      </c>
      <c r="V1761" s="15"/>
      <c r="W1761" s="15"/>
      <c r="X1761" s="15"/>
      <c r="Y1761" s="15"/>
      <c r="Z1761" s="16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>
        <f t="shared" si="363"/>
        <v>0</v>
      </c>
      <c r="CT1761" s="15">
        <f t="shared" si="364"/>
        <v>120</v>
      </c>
      <c r="CU1761" s="15">
        <f t="shared" si="365"/>
        <v>1</v>
      </c>
      <c r="CV1761" s="15">
        <f t="shared" si="366"/>
        <v>0</v>
      </c>
      <c r="CW1761" s="15"/>
      <c r="CX1761" s="15"/>
      <c r="CY1761" s="15">
        <f t="shared" si="367"/>
        <v>0</v>
      </c>
      <c r="CZ1761" s="15">
        <f>GG1761</f>
        <v>0</v>
      </c>
      <c r="DA1761" s="16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20"/>
      <c r="DY1761" s="15"/>
      <c r="DZ1761" s="20"/>
      <c r="EA1761" s="15"/>
      <c r="EB1761" s="20"/>
      <c r="EC1761" s="15"/>
      <c r="ED1761" s="20"/>
      <c r="EE1761" s="15"/>
      <c r="EF1761" s="20"/>
      <c r="EG1761" s="15"/>
      <c r="EH1761" s="20"/>
      <c r="EI1761" s="15">
        <v>30</v>
      </c>
      <c r="EJ1761" s="20">
        <v>2</v>
      </c>
      <c r="EK1761" s="15"/>
      <c r="EL1761" s="20"/>
      <c r="EM1761" s="15"/>
      <c r="EN1761" s="20"/>
      <c r="EY1761" s="15"/>
      <c r="EZ1761" s="20"/>
      <c r="FC1761" s="15"/>
      <c r="FD1761" s="20"/>
      <c r="FE1761" s="15"/>
      <c r="FF1761" s="20"/>
      <c r="FG1761" s="15"/>
      <c r="FH1761" s="20"/>
      <c r="FI1761" s="15"/>
      <c r="FJ1761" s="20"/>
      <c r="FK1761" s="15">
        <v>120</v>
      </c>
      <c r="FL1761" s="20">
        <v>1</v>
      </c>
      <c r="FM1761" s="15"/>
      <c r="FN1761" s="20"/>
      <c r="FO1761" s="15"/>
      <c r="FP1761" s="20"/>
      <c r="FQ1761" s="15"/>
      <c r="FR1761" s="20"/>
      <c r="FS1761" s="15"/>
      <c r="FT1761" s="20"/>
      <c r="FU1761" s="15"/>
      <c r="FV1761" s="20"/>
      <c r="FW1761" s="15"/>
      <c r="FX1761" s="20"/>
      <c r="FY1761" s="15"/>
      <c r="FZ1761" s="20"/>
      <c r="GA1761" s="15"/>
      <c r="GB1761" s="20"/>
      <c r="GC1761" s="15"/>
      <c r="GD1761" s="20"/>
      <c r="GE1761" s="15"/>
      <c r="GF1761" s="20"/>
      <c r="GG1761" s="226"/>
    </row>
    <row r="1762" spans="1:189" ht="15" customHeight="1" x14ac:dyDescent="0.3">
      <c r="A1762" s="15" t="s">
        <v>146</v>
      </c>
      <c r="B1762" s="15" t="s">
        <v>138</v>
      </c>
      <c r="C1762" s="15" t="s">
        <v>2385</v>
      </c>
      <c r="D1762" s="15" t="s">
        <v>2386</v>
      </c>
      <c r="E1762" s="15" t="str">
        <f t="shared" si="361"/>
        <v>Parvesh Daniyala</v>
      </c>
      <c r="F1762" s="15" t="s">
        <v>135</v>
      </c>
      <c r="G1762" s="15">
        <v>999924412</v>
      </c>
      <c r="H1762" s="15">
        <f t="shared" si="362"/>
        <v>37.5</v>
      </c>
      <c r="I1762" s="15"/>
      <c r="J1762" s="17">
        <f>(O1762+P1762+R1762+S1762+T1762+U1762)/2</f>
        <v>37.5</v>
      </c>
      <c r="K1762" s="16"/>
      <c r="L1762" s="15"/>
      <c r="M1762" s="15"/>
      <c r="N1762" s="15"/>
      <c r="O1762" s="15">
        <f t="shared" si="368"/>
        <v>75</v>
      </c>
      <c r="P1762" s="15">
        <v>0</v>
      </c>
      <c r="Q1762" s="15">
        <f t="shared" si="369"/>
        <v>0</v>
      </c>
      <c r="R1762" s="15">
        <v>0</v>
      </c>
      <c r="S1762" s="15">
        <v>0</v>
      </c>
      <c r="T1762" s="15">
        <f t="shared" si="370"/>
        <v>0</v>
      </c>
      <c r="U1762" s="15">
        <f t="shared" si="371"/>
        <v>0</v>
      </c>
      <c r="V1762" s="15"/>
      <c r="W1762" s="15"/>
      <c r="X1762" s="15"/>
      <c r="Y1762" s="15"/>
      <c r="Z1762" s="16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>
        <f t="shared" si="363"/>
        <v>0</v>
      </c>
      <c r="CT1762" s="15">
        <f t="shared" si="364"/>
        <v>0</v>
      </c>
      <c r="CU1762" s="15">
        <f t="shared" si="365"/>
        <v>0</v>
      </c>
      <c r="CV1762" s="15">
        <f t="shared" si="366"/>
        <v>0</v>
      </c>
      <c r="CW1762" s="15"/>
      <c r="CX1762" s="15"/>
      <c r="CY1762" s="15">
        <f t="shared" si="367"/>
        <v>0</v>
      </c>
      <c r="CZ1762" s="15">
        <f>GG1762</f>
        <v>0</v>
      </c>
      <c r="DA1762" s="16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20"/>
      <c r="DY1762" s="15"/>
      <c r="DZ1762" s="20"/>
      <c r="EA1762" s="15"/>
      <c r="EB1762" s="20"/>
      <c r="EC1762" s="15"/>
      <c r="ED1762" s="20"/>
      <c r="EE1762" s="15"/>
      <c r="EF1762" s="20"/>
      <c r="EG1762" s="15"/>
      <c r="EH1762" s="20"/>
      <c r="EI1762" s="15">
        <v>75</v>
      </c>
      <c r="EJ1762" s="20">
        <v>2</v>
      </c>
      <c r="EK1762" s="15"/>
      <c r="EL1762" s="20"/>
      <c r="EM1762" s="15"/>
      <c r="EN1762" s="20"/>
      <c r="EY1762" s="15"/>
      <c r="EZ1762" s="20"/>
      <c r="FC1762" s="15"/>
      <c r="FD1762" s="20"/>
      <c r="FE1762" s="15"/>
      <c r="FF1762" s="20"/>
      <c r="FG1762" s="15"/>
      <c r="FH1762" s="20"/>
      <c r="FI1762" s="15"/>
      <c r="FJ1762" s="20"/>
      <c r="FK1762" s="15"/>
      <c r="FL1762" s="20"/>
      <c r="FM1762" s="15"/>
      <c r="FN1762" s="20"/>
      <c r="FO1762" s="15"/>
      <c r="FP1762" s="20"/>
      <c r="FQ1762" s="15"/>
      <c r="FR1762" s="20"/>
      <c r="FS1762" s="15"/>
      <c r="FT1762" s="20"/>
      <c r="FU1762" s="15"/>
      <c r="FV1762" s="20"/>
      <c r="FW1762" s="15"/>
      <c r="FX1762" s="20"/>
      <c r="FY1762" s="15"/>
      <c r="FZ1762" s="20"/>
      <c r="GA1762" s="15"/>
      <c r="GB1762" s="20"/>
      <c r="GC1762" s="15"/>
      <c r="GD1762" s="20"/>
      <c r="GE1762" s="15"/>
      <c r="GF1762" s="20"/>
      <c r="GG1762" s="226"/>
    </row>
    <row r="1763" spans="1:189" ht="15" customHeight="1" x14ac:dyDescent="0.3">
      <c r="A1763" s="15" t="s">
        <v>146</v>
      </c>
      <c r="B1763" s="15" t="s">
        <v>140</v>
      </c>
      <c r="C1763" s="15" t="s">
        <v>416</v>
      </c>
      <c r="D1763" s="15" t="s">
        <v>2422</v>
      </c>
      <c r="E1763" s="15" t="str">
        <f t="shared" si="361"/>
        <v>Zoe  Ingusan</v>
      </c>
      <c r="F1763" s="15" t="s">
        <v>128</v>
      </c>
      <c r="G1763" s="15">
        <v>999924413</v>
      </c>
      <c r="H1763" s="15">
        <f t="shared" si="362"/>
        <v>112.4</v>
      </c>
      <c r="I1763" s="15"/>
      <c r="J1763" s="15"/>
      <c r="K1763" s="16"/>
      <c r="L1763" s="15"/>
      <c r="M1763" s="15"/>
      <c r="N1763" s="15"/>
      <c r="O1763" s="15">
        <f t="shared" si="368"/>
        <v>22.4</v>
      </c>
      <c r="P1763" s="15">
        <v>0</v>
      </c>
      <c r="Q1763" s="15">
        <f t="shared" si="369"/>
        <v>0</v>
      </c>
      <c r="R1763" s="15">
        <v>0</v>
      </c>
      <c r="S1763" s="15">
        <v>0</v>
      </c>
      <c r="T1763" s="15">
        <f t="shared" si="370"/>
        <v>0</v>
      </c>
      <c r="U1763" s="15">
        <f t="shared" si="371"/>
        <v>0</v>
      </c>
      <c r="V1763" s="15"/>
      <c r="W1763" s="15"/>
      <c r="X1763" s="15"/>
      <c r="Y1763" s="15"/>
      <c r="Z1763" s="16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>
        <f t="shared" si="363"/>
        <v>0</v>
      </c>
      <c r="CT1763" s="15">
        <f t="shared" si="364"/>
        <v>90</v>
      </c>
      <c r="CU1763" s="15">
        <f t="shared" si="365"/>
        <v>1</v>
      </c>
      <c r="CV1763" s="15">
        <f t="shared" si="366"/>
        <v>0</v>
      </c>
      <c r="CW1763" s="15"/>
      <c r="CX1763" s="15"/>
      <c r="CY1763" s="15">
        <f t="shared" si="367"/>
        <v>0</v>
      </c>
      <c r="CZ1763" s="15">
        <f>GG1763</f>
        <v>0</v>
      </c>
      <c r="DA1763" s="16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20"/>
      <c r="DY1763" s="15"/>
      <c r="DZ1763" s="20"/>
      <c r="EA1763" s="15"/>
      <c r="EB1763" s="20"/>
      <c r="EC1763" s="15"/>
      <c r="ED1763" s="20"/>
      <c r="EE1763" s="15"/>
      <c r="EF1763" s="20"/>
      <c r="EG1763" s="15"/>
      <c r="EH1763" s="20"/>
      <c r="EI1763" s="15">
        <v>22.4</v>
      </c>
      <c r="EJ1763" s="20">
        <v>3</v>
      </c>
      <c r="EK1763" s="15"/>
      <c r="EL1763" s="20"/>
      <c r="EM1763" s="15"/>
      <c r="EN1763" s="20"/>
      <c r="EY1763" s="15"/>
      <c r="EZ1763" s="20"/>
      <c r="FC1763" s="15"/>
      <c r="FD1763" s="20"/>
      <c r="FE1763" s="15"/>
      <c r="FF1763" s="20"/>
      <c r="FG1763" s="15"/>
      <c r="FH1763" s="20"/>
      <c r="FI1763" s="15"/>
      <c r="FJ1763" s="20"/>
      <c r="FK1763" s="15">
        <v>90</v>
      </c>
      <c r="FL1763" s="20">
        <v>2</v>
      </c>
      <c r="FM1763" s="15"/>
      <c r="FN1763" s="20"/>
      <c r="FO1763" s="15"/>
      <c r="FP1763" s="20"/>
      <c r="FQ1763" s="15"/>
      <c r="FR1763" s="20"/>
      <c r="FS1763" s="15"/>
      <c r="FT1763" s="20"/>
      <c r="FU1763" s="15"/>
      <c r="FV1763" s="20"/>
      <c r="FW1763" s="15"/>
      <c r="FX1763" s="20"/>
      <c r="FY1763" s="15"/>
      <c r="FZ1763" s="20"/>
      <c r="GA1763" s="15"/>
      <c r="GB1763" s="20"/>
      <c r="GC1763" s="15"/>
      <c r="GD1763" s="20"/>
      <c r="GE1763" s="15"/>
      <c r="GF1763" s="20"/>
      <c r="GG1763" s="226"/>
    </row>
    <row r="1764" spans="1:189" ht="15" customHeight="1" x14ac:dyDescent="0.3">
      <c r="A1764" s="15" t="s">
        <v>130</v>
      </c>
      <c r="B1764" s="15" t="s">
        <v>140</v>
      </c>
      <c r="C1764" s="15" t="s">
        <v>695</v>
      </c>
      <c r="D1764" s="15" t="s">
        <v>469</v>
      </c>
      <c r="E1764" s="15" t="str">
        <f t="shared" si="361"/>
        <v>Greyson Castillo</v>
      </c>
      <c r="F1764" s="15" t="s">
        <v>135</v>
      </c>
      <c r="G1764" s="15">
        <v>999924415</v>
      </c>
      <c r="H1764" s="15">
        <f t="shared" si="362"/>
        <v>147.20000000000002</v>
      </c>
      <c r="I1764" s="15"/>
      <c r="J1764" s="17">
        <f>(O1764+P1764+R1764+S1764+T1764+U1764)/2</f>
        <v>11.2</v>
      </c>
      <c r="K1764" s="16"/>
      <c r="L1764" s="15"/>
      <c r="M1764" s="15"/>
      <c r="N1764" s="15"/>
      <c r="O1764" s="15">
        <f t="shared" si="368"/>
        <v>22.4</v>
      </c>
      <c r="P1764" s="15">
        <v>0</v>
      </c>
      <c r="Q1764" s="15">
        <f t="shared" si="369"/>
        <v>0</v>
      </c>
      <c r="R1764" s="15">
        <v>0</v>
      </c>
      <c r="S1764" s="15">
        <v>0</v>
      </c>
      <c r="T1764" s="15">
        <f t="shared" si="370"/>
        <v>0</v>
      </c>
      <c r="U1764" s="15">
        <f t="shared" si="371"/>
        <v>0</v>
      </c>
      <c r="V1764" s="15"/>
      <c r="W1764" s="15"/>
      <c r="X1764" s="15"/>
      <c r="Y1764" s="15"/>
      <c r="Z1764" s="16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>
        <f t="shared" si="363"/>
        <v>0</v>
      </c>
      <c r="CT1764" s="15">
        <f t="shared" si="364"/>
        <v>136</v>
      </c>
      <c r="CU1764" s="15">
        <f t="shared" si="365"/>
        <v>2</v>
      </c>
      <c r="CV1764" s="15">
        <f t="shared" si="366"/>
        <v>0</v>
      </c>
      <c r="CW1764" s="15"/>
      <c r="CX1764" s="15"/>
      <c r="CY1764" s="15">
        <f t="shared" si="367"/>
        <v>0</v>
      </c>
      <c r="CZ1764" s="15">
        <f>GG1764</f>
        <v>0</v>
      </c>
      <c r="DA1764" s="16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20"/>
      <c r="DY1764" s="15"/>
      <c r="DZ1764" s="20"/>
      <c r="EA1764" s="15"/>
      <c r="EB1764" s="20"/>
      <c r="EC1764" s="15"/>
      <c r="ED1764" s="20"/>
      <c r="EE1764" s="15"/>
      <c r="EF1764" s="20"/>
      <c r="EG1764" s="15"/>
      <c r="EH1764" s="20"/>
      <c r="EI1764" s="15">
        <v>22.4</v>
      </c>
      <c r="EJ1764" s="20">
        <v>3</v>
      </c>
      <c r="EK1764" s="15"/>
      <c r="EL1764" s="20"/>
      <c r="EM1764" s="15"/>
      <c r="EN1764" s="20"/>
      <c r="EQ1764" s="15">
        <v>68</v>
      </c>
      <c r="ER1764" s="20">
        <v>3</v>
      </c>
      <c r="EY1764" s="15"/>
      <c r="EZ1764" s="20"/>
      <c r="FC1764" s="15"/>
      <c r="FD1764" s="20"/>
      <c r="FE1764" s="15"/>
      <c r="FF1764" s="20"/>
      <c r="FG1764" s="15"/>
      <c r="FH1764" s="20"/>
      <c r="FI1764" s="15"/>
      <c r="FJ1764" s="20"/>
      <c r="FK1764" s="15">
        <v>68</v>
      </c>
      <c r="FL1764" s="20">
        <v>3</v>
      </c>
      <c r="FM1764" s="15"/>
      <c r="FN1764" s="20"/>
      <c r="FO1764" s="15"/>
      <c r="FP1764" s="20"/>
      <c r="FQ1764" s="15"/>
      <c r="FR1764" s="20"/>
      <c r="FS1764" s="15"/>
      <c r="FT1764" s="20"/>
      <c r="FU1764" s="15"/>
      <c r="FV1764" s="20"/>
      <c r="FW1764" s="15"/>
      <c r="FX1764" s="20"/>
      <c r="FY1764" s="15"/>
      <c r="FZ1764" s="20"/>
      <c r="GA1764" s="15"/>
      <c r="GB1764" s="20"/>
      <c r="GC1764" s="15"/>
      <c r="GD1764" s="20"/>
      <c r="GE1764" s="15"/>
      <c r="GF1764" s="20"/>
      <c r="GG1764" s="226"/>
    </row>
    <row r="1765" spans="1:189" ht="15" customHeight="1" x14ac:dyDescent="0.3">
      <c r="A1765" s="15" t="s">
        <v>146</v>
      </c>
      <c r="B1765" s="15" t="s">
        <v>134</v>
      </c>
      <c r="C1765" s="15" t="s">
        <v>1954</v>
      </c>
      <c r="D1765" s="15" t="s">
        <v>469</v>
      </c>
      <c r="E1765" s="15" t="str">
        <f t="shared" si="361"/>
        <v>Paisley Castillo</v>
      </c>
      <c r="F1765" s="15" t="s">
        <v>128</v>
      </c>
      <c r="G1765" s="15">
        <v>999924416</v>
      </c>
      <c r="H1765" s="15">
        <f t="shared" si="362"/>
        <v>18.75</v>
      </c>
      <c r="I1765" s="15"/>
      <c r="J1765" s="17">
        <f>(O1765+P1765+R1765+S1765+T1765+U1765)/2</f>
        <v>18.75</v>
      </c>
      <c r="K1765" s="16"/>
      <c r="L1765" s="15"/>
      <c r="M1765" s="15"/>
      <c r="N1765" s="15"/>
      <c r="O1765" s="15">
        <f t="shared" si="368"/>
        <v>37.5</v>
      </c>
      <c r="P1765" s="15">
        <v>0</v>
      </c>
      <c r="Q1765" s="15">
        <f t="shared" si="369"/>
        <v>0</v>
      </c>
      <c r="R1765" s="15">
        <v>0</v>
      </c>
      <c r="S1765" s="15">
        <v>0</v>
      </c>
      <c r="T1765" s="15">
        <f t="shared" si="370"/>
        <v>0</v>
      </c>
      <c r="U1765" s="15">
        <f t="shared" si="371"/>
        <v>0</v>
      </c>
      <c r="V1765" s="15"/>
      <c r="W1765" s="15"/>
      <c r="X1765" s="15"/>
      <c r="Y1765" s="15"/>
      <c r="Z1765" s="16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>
        <f t="shared" si="363"/>
        <v>0</v>
      </c>
      <c r="CT1765" s="15">
        <f t="shared" si="364"/>
        <v>0</v>
      </c>
      <c r="CU1765" s="15">
        <f t="shared" si="365"/>
        <v>0</v>
      </c>
      <c r="CV1765" s="15">
        <f t="shared" si="366"/>
        <v>0</v>
      </c>
      <c r="CW1765" s="15"/>
      <c r="CX1765" s="15"/>
      <c r="CY1765" s="15">
        <f t="shared" si="367"/>
        <v>0</v>
      </c>
      <c r="CZ1765" s="15">
        <f>GG1765</f>
        <v>0</v>
      </c>
      <c r="DA1765" s="16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20"/>
      <c r="DY1765" s="15"/>
      <c r="DZ1765" s="20"/>
      <c r="EA1765" s="15"/>
      <c r="EB1765" s="20"/>
      <c r="EC1765" s="15"/>
      <c r="ED1765" s="20"/>
      <c r="EE1765" s="15"/>
      <c r="EF1765" s="20"/>
      <c r="EG1765" s="15"/>
      <c r="EH1765" s="20"/>
      <c r="EI1765" s="15">
        <v>37.5</v>
      </c>
      <c r="EJ1765" s="20">
        <v>2</v>
      </c>
      <c r="EK1765" s="15"/>
      <c r="EL1765" s="20"/>
      <c r="EM1765" s="15"/>
      <c r="EN1765" s="20"/>
      <c r="EY1765" s="15"/>
      <c r="EZ1765" s="20"/>
      <c r="FC1765" s="15"/>
      <c r="FD1765" s="20"/>
      <c r="FE1765" s="15"/>
      <c r="FF1765" s="20"/>
      <c r="FG1765" s="15"/>
      <c r="FH1765" s="20"/>
      <c r="FI1765" s="15"/>
      <c r="FJ1765" s="20"/>
      <c r="FK1765" s="15"/>
      <c r="FL1765" s="20"/>
      <c r="FM1765" s="15"/>
      <c r="FN1765" s="20"/>
      <c r="FO1765" s="15"/>
      <c r="FP1765" s="20"/>
      <c r="FQ1765" s="15"/>
      <c r="FR1765" s="20"/>
      <c r="FS1765" s="15"/>
      <c r="FT1765" s="20"/>
      <c r="FU1765" s="15"/>
      <c r="FV1765" s="20"/>
      <c r="FW1765" s="15"/>
      <c r="FX1765" s="20"/>
      <c r="FY1765" s="15"/>
      <c r="FZ1765" s="20"/>
      <c r="GA1765" s="15"/>
      <c r="GB1765" s="20"/>
      <c r="GC1765" s="15"/>
      <c r="GD1765" s="20"/>
      <c r="GE1765" s="15"/>
      <c r="GF1765" s="20"/>
      <c r="GG1765" s="226"/>
    </row>
    <row r="1766" spans="1:189" ht="15" customHeight="1" x14ac:dyDescent="0.3">
      <c r="A1766" s="15" t="s">
        <v>130</v>
      </c>
      <c r="B1766" s="15" t="s">
        <v>140</v>
      </c>
      <c r="C1766" s="15" t="s">
        <v>2410</v>
      </c>
      <c r="D1766" s="15" t="s">
        <v>2411</v>
      </c>
      <c r="E1766" s="15" t="str">
        <f t="shared" si="361"/>
        <v>Shekinah Pacson</v>
      </c>
      <c r="F1766" s="15" t="s">
        <v>128</v>
      </c>
      <c r="G1766" s="15">
        <v>999924417</v>
      </c>
      <c r="H1766" s="15">
        <f t="shared" si="362"/>
        <v>139</v>
      </c>
      <c r="I1766" s="15"/>
      <c r="J1766" s="17">
        <f>(O1766+P1766+R1766+S1766+T1766+U1766)/2</f>
        <v>26</v>
      </c>
      <c r="K1766" s="16"/>
      <c r="L1766" s="15"/>
      <c r="M1766" s="15"/>
      <c r="N1766" s="15"/>
      <c r="O1766" s="15">
        <f t="shared" si="368"/>
        <v>52</v>
      </c>
      <c r="P1766" s="15">
        <v>0</v>
      </c>
      <c r="Q1766" s="15">
        <f t="shared" si="369"/>
        <v>0</v>
      </c>
      <c r="R1766" s="15">
        <v>0</v>
      </c>
      <c r="S1766" s="15">
        <v>0</v>
      </c>
      <c r="T1766" s="15">
        <f t="shared" si="370"/>
        <v>0</v>
      </c>
      <c r="U1766" s="15">
        <f t="shared" si="371"/>
        <v>0</v>
      </c>
      <c r="V1766" s="15"/>
      <c r="W1766" s="15"/>
      <c r="X1766" s="15"/>
      <c r="Y1766" s="15"/>
      <c r="Z1766" s="16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>
        <f t="shared" si="363"/>
        <v>0</v>
      </c>
      <c r="CT1766" s="15">
        <f t="shared" si="364"/>
        <v>113</v>
      </c>
      <c r="CU1766" s="15">
        <f t="shared" si="365"/>
        <v>2</v>
      </c>
      <c r="CV1766" s="15">
        <f t="shared" si="366"/>
        <v>0</v>
      </c>
      <c r="CW1766" s="15"/>
      <c r="CX1766" s="15"/>
      <c r="CY1766" s="15">
        <f t="shared" si="367"/>
        <v>0</v>
      </c>
      <c r="CZ1766" s="15">
        <f>GG1766</f>
        <v>0</v>
      </c>
      <c r="DA1766" s="16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20"/>
      <c r="DY1766" s="15"/>
      <c r="DZ1766" s="20"/>
      <c r="EA1766" s="15"/>
      <c r="EB1766" s="20"/>
      <c r="EC1766" s="15"/>
      <c r="ED1766" s="20"/>
      <c r="EE1766" s="15"/>
      <c r="EF1766" s="20"/>
      <c r="EG1766" s="15"/>
      <c r="EH1766" s="20"/>
      <c r="EI1766" s="15">
        <v>52</v>
      </c>
      <c r="EJ1766" s="20">
        <v>5</v>
      </c>
      <c r="EK1766" s="15"/>
      <c r="EL1766" s="20"/>
      <c r="EM1766" s="15"/>
      <c r="EN1766" s="20"/>
      <c r="EQ1766" s="15">
        <v>68</v>
      </c>
      <c r="ER1766" s="20">
        <v>3</v>
      </c>
      <c r="EY1766" s="15"/>
      <c r="EZ1766" s="20"/>
      <c r="FC1766" s="15"/>
      <c r="FD1766" s="20"/>
      <c r="FE1766" s="15"/>
      <c r="FF1766" s="20"/>
      <c r="FG1766" s="15"/>
      <c r="FH1766" s="20"/>
      <c r="FI1766" s="15"/>
      <c r="FJ1766" s="20"/>
      <c r="FK1766" s="15">
        <v>45</v>
      </c>
      <c r="FL1766" s="20">
        <v>2</v>
      </c>
      <c r="FM1766" s="15"/>
      <c r="FN1766" s="20"/>
      <c r="FO1766" s="15"/>
      <c r="FP1766" s="20"/>
      <c r="FQ1766" s="15"/>
      <c r="FR1766" s="20"/>
      <c r="FS1766" s="15"/>
      <c r="FT1766" s="20"/>
      <c r="FU1766" s="15"/>
      <c r="FV1766" s="20"/>
      <c r="FW1766" s="15"/>
      <c r="FX1766" s="20"/>
      <c r="FY1766" s="15"/>
      <c r="FZ1766" s="20"/>
      <c r="GA1766" s="15"/>
      <c r="GB1766" s="20"/>
      <c r="GC1766" s="15"/>
      <c r="GD1766" s="20"/>
      <c r="GE1766" s="15"/>
      <c r="GF1766" s="20"/>
      <c r="GG1766" s="226"/>
    </row>
    <row r="1767" spans="1:189" ht="15" customHeight="1" x14ac:dyDescent="0.3">
      <c r="A1767" s="15" t="s">
        <v>146</v>
      </c>
      <c r="B1767" s="15" t="s">
        <v>134</v>
      </c>
      <c r="C1767" s="15" t="s">
        <v>2418</v>
      </c>
      <c r="D1767" s="15" t="s">
        <v>1532</v>
      </c>
      <c r="E1767" s="15" t="str">
        <f t="shared" si="361"/>
        <v>Ellison  Park</v>
      </c>
      <c r="F1767" s="15" t="s">
        <v>128</v>
      </c>
      <c r="G1767" s="15">
        <v>999924425</v>
      </c>
      <c r="H1767" s="15">
        <f t="shared" si="362"/>
        <v>220</v>
      </c>
      <c r="I1767" s="15"/>
      <c r="J1767" s="15"/>
      <c r="K1767" s="16"/>
      <c r="L1767" s="15"/>
      <c r="M1767" s="15"/>
      <c r="N1767" s="15"/>
      <c r="O1767" s="15">
        <f t="shared" si="368"/>
        <v>100</v>
      </c>
      <c r="P1767" s="15">
        <v>0</v>
      </c>
      <c r="Q1767" s="15">
        <f t="shared" si="369"/>
        <v>0</v>
      </c>
      <c r="R1767" s="15">
        <v>0</v>
      </c>
      <c r="S1767" s="15">
        <v>0</v>
      </c>
      <c r="T1767" s="15">
        <f t="shared" si="370"/>
        <v>0</v>
      </c>
      <c r="U1767" s="15">
        <f t="shared" si="371"/>
        <v>0</v>
      </c>
      <c r="V1767" s="15"/>
      <c r="W1767" s="15"/>
      <c r="X1767" s="15"/>
      <c r="Y1767" s="15"/>
      <c r="Z1767" s="16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>
        <f t="shared" si="363"/>
        <v>0</v>
      </c>
      <c r="CT1767" s="15">
        <f t="shared" si="364"/>
        <v>120</v>
      </c>
      <c r="CU1767" s="15">
        <f t="shared" si="365"/>
        <v>1</v>
      </c>
      <c r="CV1767" s="15">
        <f t="shared" si="366"/>
        <v>0</v>
      </c>
      <c r="CW1767" s="15"/>
      <c r="CX1767" s="15"/>
      <c r="CY1767" s="15">
        <f t="shared" si="367"/>
        <v>0</v>
      </c>
      <c r="CZ1767" s="15">
        <f>GG1767</f>
        <v>0</v>
      </c>
      <c r="DA1767" s="16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20"/>
      <c r="DY1767" s="15"/>
      <c r="DZ1767" s="20"/>
      <c r="EA1767" s="15"/>
      <c r="EB1767" s="20"/>
      <c r="EC1767" s="15"/>
      <c r="ED1767" s="20"/>
      <c r="EE1767" s="15"/>
      <c r="EF1767" s="20"/>
      <c r="EG1767" s="15"/>
      <c r="EH1767" s="20"/>
      <c r="EI1767" s="15">
        <v>100</v>
      </c>
      <c r="EJ1767" s="20">
        <v>1</v>
      </c>
      <c r="EK1767" s="15"/>
      <c r="EL1767" s="20"/>
      <c r="EM1767" s="15"/>
      <c r="EN1767" s="20"/>
      <c r="EY1767" s="15"/>
      <c r="EZ1767" s="20"/>
      <c r="FC1767" s="15">
        <v>120</v>
      </c>
      <c r="FD1767" s="20">
        <v>1</v>
      </c>
      <c r="FE1767" s="15"/>
      <c r="FF1767" s="20"/>
      <c r="FG1767" s="15"/>
      <c r="FH1767" s="20"/>
      <c r="FI1767" s="15"/>
      <c r="FJ1767" s="20"/>
      <c r="FK1767" s="15"/>
      <c r="FL1767" s="20"/>
      <c r="FM1767" s="15"/>
      <c r="FN1767" s="20"/>
      <c r="FO1767" s="15"/>
      <c r="FP1767" s="20"/>
      <c r="FQ1767" s="15"/>
      <c r="FR1767" s="20"/>
      <c r="FS1767" s="15"/>
      <c r="FT1767" s="20"/>
      <c r="FU1767" s="15"/>
      <c r="FV1767" s="20"/>
      <c r="FW1767" s="15"/>
      <c r="FX1767" s="20"/>
      <c r="FY1767" s="15"/>
      <c r="FZ1767" s="20"/>
      <c r="GA1767" s="15"/>
      <c r="GB1767" s="20"/>
      <c r="GC1767" s="15"/>
      <c r="GD1767" s="20"/>
      <c r="GE1767" s="15"/>
      <c r="GF1767" s="20"/>
      <c r="GG1767" s="226"/>
    </row>
    <row r="1768" spans="1:189" ht="15" customHeight="1" x14ac:dyDescent="0.3">
      <c r="A1768" s="15" t="s">
        <v>125</v>
      </c>
      <c r="B1768" s="15" t="s">
        <v>142</v>
      </c>
      <c r="C1768" s="15" t="s">
        <v>227</v>
      </c>
      <c r="D1768" s="15" t="s">
        <v>2377</v>
      </c>
      <c r="E1768" s="15" t="str">
        <f t="shared" si="361"/>
        <v>Daniel Alvidrez</v>
      </c>
      <c r="F1768" s="15" t="s">
        <v>135</v>
      </c>
      <c r="G1768" s="15">
        <v>999924426</v>
      </c>
      <c r="H1768" s="15">
        <f t="shared" si="362"/>
        <v>148</v>
      </c>
      <c r="I1768" s="15"/>
      <c r="J1768" s="15"/>
      <c r="K1768" s="16"/>
      <c r="L1768" s="15"/>
      <c r="M1768" s="15"/>
      <c r="N1768" s="15"/>
      <c r="O1768" s="15">
        <f t="shared" si="368"/>
        <v>50</v>
      </c>
      <c r="P1768" s="15">
        <v>0</v>
      </c>
      <c r="Q1768" s="15">
        <f t="shared" si="369"/>
        <v>0</v>
      </c>
      <c r="R1768" s="15">
        <v>0</v>
      </c>
      <c r="S1768" s="15">
        <v>0</v>
      </c>
      <c r="T1768" s="15">
        <f t="shared" si="370"/>
        <v>0</v>
      </c>
      <c r="U1768" s="15">
        <f t="shared" si="371"/>
        <v>0</v>
      </c>
      <c r="V1768" s="15"/>
      <c r="W1768" s="15"/>
      <c r="X1768" s="15"/>
      <c r="Y1768" s="15"/>
      <c r="Z1768" s="16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>
        <f t="shared" si="363"/>
        <v>0</v>
      </c>
      <c r="CT1768" s="15">
        <f t="shared" si="364"/>
        <v>98</v>
      </c>
      <c r="CU1768" s="15">
        <f t="shared" si="365"/>
        <v>2</v>
      </c>
      <c r="CV1768" s="15">
        <f t="shared" si="366"/>
        <v>0</v>
      </c>
      <c r="CW1768" s="15"/>
      <c r="CX1768" s="15"/>
      <c r="CY1768" s="15">
        <f t="shared" si="367"/>
        <v>0</v>
      </c>
      <c r="CZ1768" s="15">
        <f>GG1768</f>
        <v>0</v>
      </c>
      <c r="DA1768" s="16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20"/>
      <c r="DY1768" s="15"/>
      <c r="DZ1768" s="20"/>
      <c r="EA1768" s="15"/>
      <c r="EB1768" s="20"/>
      <c r="EC1768" s="15"/>
      <c r="ED1768" s="20"/>
      <c r="EE1768" s="15"/>
      <c r="EF1768" s="20"/>
      <c r="EG1768" s="15"/>
      <c r="EH1768" s="20"/>
      <c r="EI1768" s="15">
        <v>50</v>
      </c>
      <c r="EJ1768" s="20">
        <v>1</v>
      </c>
      <c r="EK1768" s="15"/>
      <c r="EL1768" s="20"/>
      <c r="EM1768" s="15"/>
      <c r="EN1768" s="20"/>
      <c r="EY1768" s="15"/>
      <c r="EZ1768" s="20"/>
      <c r="FC1768" s="15">
        <v>68</v>
      </c>
      <c r="FD1768" s="20">
        <v>3</v>
      </c>
      <c r="FE1768" s="15"/>
      <c r="FF1768" s="20"/>
      <c r="FG1768" s="15"/>
      <c r="FH1768" s="20"/>
      <c r="FI1768" s="15"/>
      <c r="FJ1768" s="20"/>
      <c r="FK1768" s="15">
        <v>30</v>
      </c>
      <c r="FL1768" s="20">
        <v>1</v>
      </c>
      <c r="FM1768" s="15"/>
      <c r="FN1768" s="20"/>
      <c r="FO1768" s="15"/>
      <c r="FP1768" s="20"/>
      <c r="FQ1768" s="15"/>
      <c r="FR1768" s="20"/>
      <c r="FS1768" s="15"/>
      <c r="FT1768" s="20"/>
      <c r="FU1768" s="15"/>
      <c r="FV1768" s="20"/>
      <c r="FW1768" s="15"/>
      <c r="FX1768" s="20"/>
      <c r="FY1768" s="15"/>
      <c r="FZ1768" s="20"/>
      <c r="GA1768" s="15"/>
      <c r="GB1768" s="20"/>
      <c r="GC1768" s="15"/>
      <c r="GD1768" s="20"/>
      <c r="GE1768" s="15"/>
      <c r="GF1768" s="20"/>
      <c r="GG1768" s="226"/>
    </row>
    <row r="1769" spans="1:189" ht="15" customHeight="1" x14ac:dyDescent="0.3">
      <c r="A1769" s="15" t="s">
        <v>146</v>
      </c>
      <c r="B1769" s="15" t="s">
        <v>142</v>
      </c>
      <c r="C1769" s="15" t="s">
        <v>2184</v>
      </c>
      <c r="D1769" s="15" t="s">
        <v>2558</v>
      </c>
      <c r="E1769" s="15" t="str">
        <f t="shared" si="361"/>
        <v>Shea Kadous</v>
      </c>
      <c r="F1769" s="15" t="s">
        <v>128</v>
      </c>
      <c r="G1769" s="15">
        <v>999924429</v>
      </c>
      <c r="H1769" s="15">
        <f t="shared" si="362"/>
        <v>30</v>
      </c>
      <c r="I1769" s="15"/>
      <c r="J1769" s="15"/>
      <c r="K1769" s="16"/>
      <c r="L1769" s="15"/>
      <c r="M1769" s="15"/>
      <c r="N1769" s="15"/>
      <c r="O1769" s="15">
        <f t="shared" si="368"/>
        <v>0</v>
      </c>
      <c r="P1769" s="15">
        <v>0</v>
      </c>
      <c r="Q1769" s="15">
        <f t="shared" si="369"/>
        <v>0</v>
      </c>
      <c r="R1769" s="15">
        <v>0</v>
      </c>
      <c r="S1769" s="15">
        <v>0</v>
      </c>
      <c r="T1769" s="15">
        <f t="shared" si="370"/>
        <v>0</v>
      </c>
      <c r="U1769" s="15">
        <f t="shared" si="371"/>
        <v>0</v>
      </c>
      <c r="V1769" s="15"/>
      <c r="W1769" s="15"/>
      <c r="X1769" s="15"/>
      <c r="Y1769" s="15"/>
      <c r="Z1769" s="16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>
        <f t="shared" si="363"/>
        <v>0</v>
      </c>
      <c r="CT1769" s="15">
        <f t="shared" si="364"/>
        <v>30</v>
      </c>
      <c r="CU1769" s="15">
        <f t="shared" si="365"/>
        <v>1</v>
      </c>
      <c r="CV1769" s="15">
        <f t="shared" si="366"/>
        <v>0</v>
      </c>
      <c r="CW1769" s="15"/>
      <c r="CX1769" s="15"/>
      <c r="CY1769" s="15">
        <f t="shared" si="367"/>
        <v>0</v>
      </c>
      <c r="CZ1769" s="15">
        <f>GG1769</f>
        <v>0</v>
      </c>
      <c r="DA1769" s="16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20"/>
      <c r="DY1769" s="15"/>
      <c r="DZ1769" s="20"/>
      <c r="EA1769" s="15"/>
      <c r="EB1769" s="20"/>
      <c r="EC1769" s="15"/>
      <c r="ED1769" s="20"/>
      <c r="EE1769" s="15"/>
      <c r="EF1769" s="20"/>
      <c r="EG1769" s="15"/>
      <c r="EH1769" s="20"/>
      <c r="EI1769" s="15"/>
      <c r="EJ1769" s="20"/>
      <c r="EK1769" s="15"/>
      <c r="EL1769" s="20"/>
      <c r="EM1769" s="15"/>
      <c r="EN1769" s="20"/>
      <c r="EQ1769" s="15">
        <v>30</v>
      </c>
      <c r="ER1769" s="20">
        <v>1</v>
      </c>
      <c r="EY1769" s="15"/>
      <c r="EZ1769" s="20"/>
      <c r="FC1769" s="15"/>
      <c r="FD1769" s="20"/>
      <c r="FE1769" s="15"/>
      <c r="FF1769" s="20"/>
      <c r="FG1769" s="15"/>
      <c r="FH1769" s="20"/>
      <c r="FI1769" s="15"/>
      <c r="FJ1769" s="20"/>
      <c r="FK1769" s="15"/>
      <c r="FL1769" s="20"/>
      <c r="FM1769" s="15"/>
      <c r="FN1769" s="20"/>
      <c r="FO1769" s="15"/>
      <c r="FP1769" s="20"/>
      <c r="FQ1769" s="15"/>
      <c r="FR1769" s="20"/>
      <c r="FS1769" s="15"/>
      <c r="FT1769" s="20"/>
      <c r="FU1769" s="15"/>
      <c r="FV1769" s="20"/>
      <c r="FW1769" s="15"/>
      <c r="FX1769" s="20"/>
      <c r="FY1769" s="15"/>
      <c r="FZ1769" s="20"/>
      <c r="GA1769" s="15"/>
      <c r="GB1769" s="20"/>
      <c r="GC1769" s="15"/>
      <c r="GD1769" s="20"/>
      <c r="GE1769" s="15"/>
      <c r="GF1769" s="20"/>
      <c r="GG1769" s="226"/>
    </row>
    <row r="1770" spans="1:189" ht="15" customHeight="1" x14ac:dyDescent="0.3">
      <c r="A1770" s="15" t="s">
        <v>130</v>
      </c>
      <c r="B1770" s="15" t="s">
        <v>138</v>
      </c>
      <c r="C1770" s="15" t="s">
        <v>2383</v>
      </c>
      <c r="D1770" s="15" t="s">
        <v>987</v>
      </c>
      <c r="E1770" s="15" t="str">
        <f t="shared" si="361"/>
        <v>Chazarae Blake</v>
      </c>
      <c r="F1770" s="15" t="s">
        <v>135</v>
      </c>
      <c r="G1770" s="15">
        <v>999924432</v>
      </c>
      <c r="H1770" s="15">
        <f t="shared" si="362"/>
        <v>25</v>
      </c>
      <c r="I1770" s="15"/>
      <c r="J1770" s="15"/>
      <c r="K1770" s="16"/>
      <c r="L1770" s="15"/>
      <c r="M1770" s="15"/>
      <c r="N1770" s="15"/>
      <c r="O1770" s="15">
        <f t="shared" ref="O1770:O1801" si="372">SUM(EE1770, EI1770, EK1770, EM1770)</f>
        <v>25</v>
      </c>
      <c r="P1770" s="15">
        <v>0</v>
      </c>
      <c r="Q1770" s="15">
        <f t="shared" ref="Q1770:Q1801" si="373">COUNT(DI1770:DV1770)</f>
        <v>0</v>
      </c>
      <c r="R1770" s="15">
        <v>0</v>
      </c>
      <c r="S1770" s="15">
        <v>0</v>
      </c>
      <c r="T1770" s="15">
        <f t="shared" ref="T1770:T1801" si="374">EC1770</f>
        <v>0</v>
      </c>
      <c r="U1770" s="15">
        <f t="shared" ref="U1770:U1801" si="375">SUM(EG1770)</f>
        <v>0</v>
      </c>
      <c r="V1770" s="15"/>
      <c r="W1770" s="15"/>
      <c r="X1770" s="15"/>
      <c r="Y1770" s="15"/>
      <c r="Z1770" s="16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>
        <f t="shared" si="363"/>
        <v>0</v>
      </c>
      <c r="CT1770" s="15">
        <f t="shared" si="364"/>
        <v>0</v>
      </c>
      <c r="CU1770" s="15">
        <f t="shared" si="365"/>
        <v>0</v>
      </c>
      <c r="CV1770" s="15">
        <f t="shared" si="366"/>
        <v>0</v>
      </c>
      <c r="CW1770" s="15"/>
      <c r="CX1770" s="15"/>
      <c r="CY1770" s="15">
        <f t="shared" si="367"/>
        <v>0</v>
      </c>
      <c r="CZ1770" s="15">
        <f>GG1770</f>
        <v>0</v>
      </c>
      <c r="DA1770" s="16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20"/>
      <c r="DY1770" s="15"/>
      <c r="DZ1770" s="20"/>
      <c r="EA1770" s="15"/>
      <c r="EB1770" s="20"/>
      <c r="EC1770" s="15"/>
      <c r="ED1770" s="20"/>
      <c r="EE1770" s="15"/>
      <c r="EF1770" s="20"/>
      <c r="EG1770" s="15"/>
      <c r="EH1770" s="20"/>
      <c r="EI1770" s="15">
        <v>25</v>
      </c>
      <c r="EJ1770" s="20">
        <v>1</v>
      </c>
      <c r="EK1770" s="15"/>
      <c r="EL1770" s="20"/>
      <c r="EM1770" s="15"/>
      <c r="EN1770" s="20"/>
      <c r="EY1770" s="15"/>
      <c r="EZ1770" s="20"/>
      <c r="FC1770" s="15"/>
      <c r="FD1770" s="20"/>
      <c r="FE1770" s="15"/>
      <c r="FF1770" s="20"/>
      <c r="FG1770" s="15"/>
      <c r="FH1770" s="20"/>
      <c r="FI1770" s="15"/>
      <c r="FJ1770" s="20"/>
      <c r="FK1770" s="15"/>
      <c r="FL1770" s="20"/>
      <c r="FM1770" s="15"/>
      <c r="FN1770" s="20"/>
      <c r="FO1770" s="15"/>
      <c r="FP1770" s="20"/>
      <c r="FQ1770" s="15"/>
      <c r="FR1770" s="20"/>
      <c r="FS1770" s="15"/>
      <c r="FT1770" s="20"/>
      <c r="FU1770" s="15"/>
      <c r="FV1770" s="20"/>
      <c r="FW1770" s="15"/>
      <c r="FX1770" s="20"/>
      <c r="FY1770" s="15"/>
      <c r="FZ1770" s="20"/>
      <c r="GA1770" s="15"/>
      <c r="GB1770" s="20"/>
      <c r="GC1770" s="15"/>
      <c r="GD1770" s="20"/>
      <c r="GE1770" s="15"/>
      <c r="GF1770" s="20"/>
      <c r="GG1770" s="226"/>
    </row>
    <row r="1771" spans="1:189" ht="15" customHeight="1" x14ac:dyDescent="0.3">
      <c r="A1771" s="17" t="s">
        <v>133</v>
      </c>
      <c r="B1771" s="15" t="s">
        <v>134</v>
      </c>
      <c r="C1771" s="15" t="s">
        <v>2419</v>
      </c>
      <c r="D1771" s="15" t="s">
        <v>2420</v>
      </c>
      <c r="E1771" s="15" t="str">
        <f t="shared" si="361"/>
        <v>Srii Dhaksha  Pottabathini</v>
      </c>
      <c r="F1771" s="15" t="s">
        <v>128</v>
      </c>
      <c r="G1771" s="15">
        <v>999924433</v>
      </c>
      <c r="H1771" s="15">
        <f t="shared" si="362"/>
        <v>26</v>
      </c>
      <c r="I1771" s="15"/>
      <c r="J1771" s="17">
        <f>(O1771+P1771+R1771+S1771+T1771+U1771)/2</f>
        <v>26</v>
      </c>
      <c r="K1771" s="16"/>
      <c r="L1771" s="15"/>
      <c r="M1771" s="15"/>
      <c r="N1771" s="15"/>
      <c r="O1771" s="15">
        <f t="shared" si="372"/>
        <v>52</v>
      </c>
      <c r="P1771" s="15">
        <v>0</v>
      </c>
      <c r="Q1771" s="15">
        <f t="shared" si="373"/>
        <v>0</v>
      </c>
      <c r="R1771" s="15">
        <v>0</v>
      </c>
      <c r="S1771" s="15">
        <v>0</v>
      </c>
      <c r="T1771" s="15">
        <f t="shared" si="374"/>
        <v>0</v>
      </c>
      <c r="U1771" s="15">
        <f t="shared" si="375"/>
        <v>0</v>
      </c>
      <c r="V1771" s="15"/>
      <c r="W1771" s="15"/>
      <c r="X1771" s="15"/>
      <c r="Y1771" s="15"/>
      <c r="Z1771" s="16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>
        <f t="shared" si="363"/>
        <v>0</v>
      </c>
      <c r="CT1771" s="15">
        <f t="shared" si="364"/>
        <v>0</v>
      </c>
      <c r="CU1771" s="15">
        <f t="shared" si="365"/>
        <v>0</v>
      </c>
      <c r="CV1771" s="15">
        <f t="shared" si="366"/>
        <v>0</v>
      </c>
      <c r="CW1771" s="15"/>
      <c r="CX1771" s="15"/>
      <c r="CY1771" s="15">
        <f t="shared" si="367"/>
        <v>0</v>
      </c>
      <c r="CZ1771" s="15">
        <f>GG1771</f>
        <v>0</v>
      </c>
      <c r="DA1771" s="16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20"/>
      <c r="DY1771" s="15"/>
      <c r="DZ1771" s="20"/>
      <c r="EA1771" s="15"/>
      <c r="EB1771" s="20"/>
      <c r="EC1771" s="15"/>
      <c r="ED1771" s="20"/>
      <c r="EE1771" s="15"/>
      <c r="EF1771" s="20"/>
      <c r="EG1771" s="15"/>
      <c r="EH1771" s="20"/>
      <c r="EI1771" s="15">
        <v>52</v>
      </c>
      <c r="EJ1771" s="20">
        <v>5</v>
      </c>
      <c r="EK1771" s="15"/>
      <c r="EL1771" s="20"/>
      <c r="EM1771" s="15"/>
      <c r="EN1771" s="20"/>
      <c r="EY1771" s="15"/>
      <c r="EZ1771" s="20"/>
      <c r="FC1771" s="15"/>
      <c r="FD1771" s="20"/>
      <c r="FE1771" s="15"/>
      <c r="FF1771" s="20"/>
      <c r="FG1771" s="15"/>
      <c r="FH1771" s="20"/>
      <c r="FI1771" s="15"/>
      <c r="FJ1771" s="20"/>
      <c r="FK1771" s="15"/>
      <c r="FL1771" s="20"/>
      <c r="FM1771" s="15"/>
      <c r="FN1771" s="20"/>
      <c r="FO1771" s="15"/>
      <c r="FP1771" s="20"/>
      <c r="FQ1771" s="15"/>
      <c r="FR1771" s="20"/>
      <c r="FS1771" s="15"/>
      <c r="FT1771" s="20"/>
      <c r="FU1771" s="15"/>
      <c r="FV1771" s="20"/>
      <c r="FW1771" s="15"/>
      <c r="FX1771" s="20"/>
      <c r="FY1771" s="15"/>
      <c r="FZ1771" s="20"/>
      <c r="GA1771" s="15"/>
      <c r="GB1771" s="20"/>
      <c r="GC1771" s="15"/>
      <c r="GD1771" s="20"/>
      <c r="GE1771" s="15"/>
      <c r="GF1771" s="20"/>
      <c r="GG1771" s="226"/>
    </row>
    <row r="1772" spans="1:189" ht="15" customHeight="1" x14ac:dyDescent="0.3">
      <c r="A1772" s="15" t="s">
        <v>130</v>
      </c>
      <c r="B1772" s="15" t="s">
        <v>126</v>
      </c>
      <c r="C1772" s="15" t="s">
        <v>1655</v>
      </c>
      <c r="D1772" s="15" t="s">
        <v>2448</v>
      </c>
      <c r="E1772" s="15" t="str">
        <f t="shared" si="361"/>
        <v>Chelsea  Nie</v>
      </c>
      <c r="F1772" s="15" t="s">
        <v>128</v>
      </c>
      <c r="G1772" s="15">
        <v>999924439</v>
      </c>
      <c r="H1772" s="15">
        <f t="shared" si="362"/>
        <v>54.8</v>
      </c>
      <c r="I1772" s="15"/>
      <c r="J1772" s="15"/>
      <c r="K1772" s="16"/>
      <c r="L1772" s="15"/>
      <c r="M1772" s="15"/>
      <c r="N1772" s="15"/>
      <c r="O1772" s="15">
        <f t="shared" si="372"/>
        <v>16.8</v>
      </c>
      <c r="P1772" s="15">
        <v>0</v>
      </c>
      <c r="Q1772" s="15">
        <f t="shared" si="373"/>
        <v>0</v>
      </c>
      <c r="R1772" s="15">
        <v>0</v>
      </c>
      <c r="S1772" s="15">
        <v>0</v>
      </c>
      <c r="T1772" s="15">
        <f t="shared" si="374"/>
        <v>0</v>
      </c>
      <c r="U1772" s="15">
        <f t="shared" si="375"/>
        <v>0</v>
      </c>
      <c r="V1772" s="15"/>
      <c r="W1772" s="15"/>
      <c r="X1772" s="15"/>
      <c r="Y1772" s="15"/>
      <c r="Z1772" s="16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>
        <f t="shared" si="363"/>
        <v>0</v>
      </c>
      <c r="CT1772" s="15">
        <f t="shared" si="364"/>
        <v>38</v>
      </c>
      <c r="CU1772" s="15">
        <f t="shared" si="365"/>
        <v>0</v>
      </c>
      <c r="CV1772" s="15">
        <f t="shared" si="366"/>
        <v>0</v>
      </c>
      <c r="CW1772" s="15"/>
      <c r="CX1772" s="15"/>
      <c r="CY1772" s="15">
        <f t="shared" si="367"/>
        <v>0</v>
      </c>
      <c r="CZ1772" s="15">
        <f>GG1772</f>
        <v>0</v>
      </c>
      <c r="DA1772" s="16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20"/>
      <c r="DY1772" s="15"/>
      <c r="DZ1772" s="20"/>
      <c r="EA1772" s="15"/>
      <c r="EB1772" s="20"/>
      <c r="EC1772" s="15"/>
      <c r="ED1772" s="20"/>
      <c r="EE1772" s="15"/>
      <c r="EF1772" s="20"/>
      <c r="EG1772" s="15"/>
      <c r="EH1772" s="20"/>
      <c r="EI1772" s="15">
        <v>16.8</v>
      </c>
      <c r="EJ1772" s="20">
        <v>3</v>
      </c>
      <c r="EK1772" s="15"/>
      <c r="EL1772" s="20"/>
      <c r="EM1772" s="15"/>
      <c r="EN1772" s="20"/>
      <c r="EY1772" s="15"/>
      <c r="EZ1772" s="20"/>
      <c r="FC1772" s="15">
        <v>38</v>
      </c>
      <c r="FD1772" s="20" t="s">
        <v>129</v>
      </c>
      <c r="FE1772" s="15"/>
      <c r="FF1772" s="20"/>
      <c r="FG1772" s="15"/>
      <c r="FH1772" s="20"/>
      <c r="FI1772" s="15"/>
      <c r="FJ1772" s="20"/>
      <c r="FK1772" s="15"/>
      <c r="FL1772" s="20"/>
      <c r="FM1772" s="15"/>
      <c r="FN1772" s="20"/>
      <c r="FO1772" s="15"/>
      <c r="FP1772" s="20"/>
      <c r="FQ1772" s="15"/>
      <c r="FR1772" s="20"/>
      <c r="FS1772" s="15"/>
      <c r="FT1772" s="20"/>
      <c r="FU1772" s="15"/>
      <c r="FV1772" s="20"/>
      <c r="FW1772" s="15"/>
      <c r="FX1772" s="20"/>
      <c r="FY1772" s="15"/>
      <c r="FZ1772" s="20"/>
      <c r="GA1772" s="15"/>
      <c r="GB1772" s="20"/>
      <c r="GC1772" s="15"/>
      <c r="GD1772" s="20"/>
      <c r="GE1772" s="15"/>
      <c r="GF1772" s="20"/>
      <c r="GG1772" s="226"/>
    </row>
    <row r="1773" spans="1:189" ht="15" customHeight="1" x14ac:dyDescent="0.3">
      <c r="A1773" s="15" t="s">
        <v>130</v>
      </c>
      <c r="B1773" s="15" t="s">
        <v>138</v>
      </c>
      <c r="C1773" s="15" t="s">
        <v>2447</v>
      </c>
      <c r="D1773" s="15" t="s">
        <v>1223</v>
      </c>
      <c r="E1773" s="15" t="str">
        <f t="shared" si="361"/>
        <v>Kayla  Lee</v>
      </c>
      <c r="F1773" s="15" t="s">
        <v>128</v>
      </c>
      <c r="G1773" s="15">
        <v>999924442</v>
      </c>
      <c r="H1773" s="15">
        <f t="shared" si="362"/>
        <v>100</v>
      </c>
      <c r="I1773" s="15"/>
      <c r="J1773" s="15"/>
      <c r="K1773" s="16"/>
      <c r="L1773" s="15"/>
      <c r="M1773" s="15"/>
      <c r="N1773" s="15"/>
      <c r="O1773" s="15">
        <f t="shared" si="372"/>
        <v>100</v>
      </c>
      <c r="P1773" s="15">
        <v>0</v>
      </c>
      <c r="Q1773" s="15">
        <f t="shared" si="373"/>
        <v>0</v>
      </c>
      <c r="R1773" s="15">
        <v>0</v>
      </c>
      <c r="S1773" s="15">
        <v>0</v>
      </c>
      <c r="T1773" s="15">
        <f t="shared" si="374"/>
        <v>0</v>
      </c>
      <c r="U1773" s="15">
        <f t="shared" si="375"/>
        <v>0</v>
      </c>
      <c r="V1773" s="15"/>
      <c r="W1773" s="15"/>
      <c r="X1773" s="15"/>
      <c r="Y1773" s="15"/>
      <c r="Z1773" s="16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>
        <f t="shared" si="363"/>
        <v>0</v>
      </c>
      <c r="CT1773" s="15">
        <f t="shared" si="364"/>
        <v>0</v>
      </c>
      <c r="CU1773" s="15">
        <f t="shared" si="365"/>
        <v>0</v>
      </c>
      <c r="CV1773" s="15">
        <f t="shared" si="366"/>
        <v>0</v>
      </c>
      <c r="CW1773" s="15"/>
      <c r="CX1773" s="15"/>
      <c r="CY1773" s="15">
        <f t="shared" si="367"/>
        <v>0</v>
      </c>
      <c r="CZ1773" s="15">
        <f>GG1773</f>
        <v>0</v>
      </c>
      <c r="DA1773" s="16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20"/>
      <c r="DY1773" s="15"/>
      <c r="DZ1773" s="20"/>
      <c r="EA1773" s="15"/>
      <c r="EB1773" s="20"/>
      <c r="EC1773" s="15"/>
      <c r="ED1773" s="20"/>
      <c r="EE1773" s="15"/>
      <c r="EF1773" s="20"/>
      <c r="EG1773" s="15"/>
      <c r="EH1773" s="20"/>
      <c r="EI1773" s="15">
        <v>100</v>
      </c>
      <c r="EJ1773" s="20">
        <v>1</v>
      </c>
      <c r="EK1773" s="15"/>
      <c r="EL1773" s="20"/>
      <c r="EM1773" s="15"/>
      <c r="EN1773" s="20"/>
      <c r="EY1773" s="15"/>
      <c r="EZ1773" s="20"/>
      <c r="FC1773" s="15"/>
      <c r="FD1773" s="20"/>
      <c r="FE1773" s="15"/>
      <c r="FF1773" s="20"/>
      <c r="FG1773" s="15"/>
      <c r="FH1773" s="20"/>
      <c r="FI1773" s="15"/>
      <c r="FJ1773" s="20"/>
      <c r="FK1773" s="15"/>
      <c r="FL1773" s="20"/>
      <c r="FM1773" s="15"/>
      <c r="FN1773" s="20"/>
      <c r="FO1773" s="15"/>
      <c r="FP1773" s="20"/>
      <c r="FQ1773" s="15"/>
      <c r="FR1773" s="20"/>
      <c r="FS1773" s="15"/>
      <c r="FT1773" s="20"/>
      <c r="FU1773" s="15"/>
      <c r="FV1773" s="20"/>
      <c r="FW1773" s="15"/>
      <c r="FX1773" s="20"/>
      <c r="FY1773" s="15"/>
      <c r="FZ1773" s="20"/>
      <c r="GA1773" s="15"/>
      <c r="GB1773" s="20"/>
      <c r="GC1773" s="15"/>
      <c r="GD1773" s="20"/>
      <c r="GE1773" s="15"/>
      <c r="GF1773" s="20"/>
      <c r="GG1773" s="226"/>
    </row>
    <row r="1774" spans="1:189" ht="15" customHeight="1" x14ac:dyDescent="0.3">
      <c r="A1774" s="15" t="s">
        <v>137</v>
      </c>
      <c r="B1774" s="15" t="s">
        <v>134</v>
      </c>
      <c r="C1774" s="15" t="s">
        <v>1159</v>
      </c>
      <c r="D1774" s="15" t="s">
        <v>2384</v>
      </c>
      <c r="E1774" s="15" t="str">
        <f t="shared" si="361"/>
        <v>Hudson Bryant</v>
      </c>
      <c r="F1774" s="15" t="s">
        <v>135</v>
      </c>
      <c r="G1774" s="15">
        <v>999924444</v>
      </c>
      <c r="H1774" s="15">
        <f t="shared" si="362"/>
        <v>180</v>
      </c>
      <c r="I1774" s="15"/>
      <c r="J1774" s="15"/>
      <c r="K1774" s="16"/>
      <c r="L1774" s="15"/>
      <c r="M1774" s="15"/>
      <c r="N1774" s="15"/>
      <c r="O1774" s="15">
        <f t="shared" si="372"/>
        <v>55</v>
      </c>
      <c r="P1774" s="15">
        <v>0</v>
      </c>
      <c r="Q1774" s="15">
        <f t="shared" si="373"/>
        <v>0</v>
      </c>
      <c r="R1774" s="15">
        <v>0</v>
      </c>
      <c r="S1774" s="15">
        <v>0</v>
      </c>
      <c r="T1774" s="15">
        <f t="shared" si="374"/>
        <v>0</v>
      </c>
      <c r="U1774" s="15">
        <f t="shared" si="375"/>
        <v>0</v>
      </c>
      <c r="V1774" s="15"/>
      <c r="W1774" s="15"/>
      <c r="X1774" s="15"/>
      <c r="Y1774" s="15"/>
      <c r="Z1774" s="16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>
        <f t="shared" si="363"/>
        <v>0</v>
      </c>
      <c r="CT1774" s="15">
        <f t="shared" si="364"/>
        <v>90</v>
      </c>
      <c r="CU1774" s="15">
        <f t="shared" si="365"/>
        <v>2</v>
      </c>
      <c r="CV1774" s="15">
        <f t="shared" si="366"/>
        <v>35</v>
      </c>
      <c r="CW1774" s="15"/>
      <c r="CX1774" s="15"/>
      <c r="CY1774" s="15">
        <f t="shared" si="367"/>
        <v>0</v>
      </c>
      <c r="CZ1774" s="15">
        <f>GG1774</f>
        <v>0</v>
      </c>
      <c r="DA1774" s="16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20"/>
      <c r="DY1774" s="15"/>
      <c r="DZ1774" s="20"/>
      <c r="EA1774" s="15"/>
      <c r="EB1774" s="20"/>
      <c r="EC1774" s="15"/>
      <c r="ED1774" s="20"/>
      <c r="EE1774" s="15"/>
      <c r="EF1774" s="20"/>
      <c r="EG1774" s="15"/>
      <c r="EH1774" s="20"/>
      <c r="EI1774" s="15">
        <f>0.4*100</f>
        <v>40</v>
      </c>
      <c r="EJ1774" s="20">
        <v>1</v>
      </c>
      <c r="EK1774" s="15"/>
      <c r="EL1774" s="20"/>
      <c r="EM1774" s="15">
        <f>0.4*37.5</f>
        <v>15</v>
      </c>
      <c r="EN1774" s="20">
        <v>2</v>
      </c>
      <c r="EQ1774" s="15">
        <v>60</v>
      </c>
      <c r="ER1774" s="20">
        <v>1</v>
      </c>
      <c r="EY1774" s="15"/>
      <c r="EZ1774" s="20"/>
      <c r="FC1774" s="15"/>
      <c r="FD1774" s="20"/>
      <c r="FE1774" s="15"/>
      <c r="FF1774" s="20"/>
      <c r="FG1774" s="15"/>
      <c r="FH1774" s="20"/>
      <c r="FI1774" s="15"/>
      <c r="FJ1774" s="20"/>
      <c r="FK1774" s="15">
        <v>30</v>
      </c>
      <c r="FL1774" s="20">
        <v>1</v>
      </c>
      <c r="FM1774" s="15"/>
      <c r="FN1774" s="20"/>
      <c r="FO1774" s="15"/>
      <c r="FP1774" s="20"/>
      <c r="FQ1774" s="15"/>
      <c r="FR1774" s="20"/>
      <c r="FS1774" s="15"/>
      <c r="FT1774" s="20"/>
      <c r="FU1774" s="15"/>
      <c r="FV1774" s="20"/>
      <c r="FW1774" s="15"/>
      <c r="FX1774" s="20"/>
      <c r="FY1774" s="15"/>
      <c r="FZ1774" s="20"/>
      <c r="GA1774" s="15"/>
      <c r="GB1774" s="20"/>
      <c r="GC1774" s="15">
        <v>35</v>
      </c>
      <c r="GD1774" s="20">
        <v>1</v>
      </c>
      <c r="GE1774" s="15"/>
      <c r="GF1774" s="20"/>
      <c r="GG1774" s="226"/>
    </row>
    <row r="1775" spans="1:189" ht="15" customHeight="1" x14ac:dyDescent="0.3">
      <c r="A1775" s="15" t="s">
        <v>125</v>
      </c>
      <c r="B1775" s="15" t="s">
        <v>140</v>
      </c>
      <c r="C1775" s="15" t="s">
        <v>2348</v>
      </c>
      <c r="D1775" s="15" t="s">
        <v>2349</v>
      </c>
      <c r="E1775" s="15" t="str">
        <f t="shared" si="361"/>
        <v>Hardy Woods</v>
      </c>
      <c r="F1775" s="15" t="s">
        <v>135</v>
      </c>
      <c r="G1775" s="15">
        <v>999924449</v>
      </c>
      <c r="H1775" s="15">
        <f t="shared" si="362"/>
        <v>105.5</v>
      </c>
      <c r="I1775" s="15"/>
      <c r="J1775" s="15"/>
      <c r="K1775" s="16"/>
      <c r="L1775" s="15"/>
      <c r="M1775" s="15"/>
      <c r="N1775" s="15"/>
      <c r="O1775" s="15">
        <f t="shared" si="372"/>
        <v>37.5</v>
      </c>
      <c r="P1775" s="15">
        <v>0</v>
      </c>
      <c r="Q1775" s="15">
        <f t="shared" si="373"/>
        <v>0</v>
      </c>
      <c r="R1775" s="15">
        <v>0</v>
      </c>
      <c r="S1775" s="15">
        <v>0</v>
      </c>
      <c r="T1775" s="15">
        <f t="shared" si="374"/>
        <v>0</v>
      </c>
      <c r="U1775" s="15">
        <f t="shared" si="375"/>
        <v>0</v>
      </c>
      <c r="V1775" s="15"/>
      <c r="W1775" s="15"/>
      <c r="X1775" s="15"/>
      <c r="Y1775" s="15"/>
      <c r="Z1775" s="16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>
        <f t="shared" si="363"/>
        <v>0</v>
      </c>
      <c r="CT1775" s="15">
        <f t="shared" si="364"/>
        <v>68</v>
      </c>
      <c r="CU1775" s="15">
        <f t="shared" si="365"/>
        <v>1</v>
      </c>
      <c r="CV1775" s="15">
        <f t="shared" si="366"/>
        <v>0</v>
      </c>
      <c r="CW1775" s="15"/>
      <c r="CX1775" s="15"/>
      <c r="CY1775" s="15">
        <f t="shared" si="367"/>
        <v>0</v>
      </c>
      <c r="CZ1775" s="15">
        <f>GG1775</f>
        <v>0</v>
      </c>
      <c r="DA1775" s="16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20"/>
      <c r="DY1775" s="15"/>
      <c r="DZ1775" s="20"/>
      <c r="EA1775" s="15"/>
      <c r="EB1775" s="20"/>
      <c r="EC1775" s="15"/>
      <c r="ED1775" s="20"/>
      <c r="EE1775" s="15"/>
      <c r="EF1775" s="20"/>
      <c r="EG1775" s="15"/>
      <c r="EH1775" s="20"/>
      <c r="EI1775" s="15">
        <v>37.5</v>
      </c>
      <c r="EJ1775" s="20">
        <v>2</v>
      </c>
      <c r="EK1775" s="15"/>
      <c r="EL1775" s="20"/>
      <c r="EM1775" s="15"/>
      <c r="EN1775" s="20"/>
      <c r="EY1775" s="15"/>
      <c r="EZ1775" s="20"/>
      <c r="FC1775" s="15"/>
      <c r="FD1775" s="20"/>
      <c r="FE1775" s="15"/>
      <c r="FF1775" s="20"/>
      <c r="FG1775" s="15"/>
      <c r="FH1775" s="20"/>
      <c r="FI1775" s="15"/>
      <c r="FJ1775" s="20"/>
      <c r="FK1775" s="15">
        <v>68</v>
      </c>
      <c r="FL1775" s="20">
        <v>3</v>
      </c>
      <c r="FM1775" s="15"/>
      <c r="FN1775" s="20"/>
      <c r="FO1775" s="15"/>
      <c r="FP1775" s="20"/>
      <c r="FQ1775" s="15"/>
      <c r="FR1775" s="20"/>
      <c r="FS1775" s="15"/>
      <c r="FT1775" s="20"/>
      <c r="FU1775" s="15"/>
      <c r="FV1775" s="20"/>
      <c r="FW1775" s="15"/>
      <c r="FX1775" s="20"/>
      <c r="FY1775" s="15"/>
      <c r="FZ1775" s="20"/>
      <c r="GA1775" s="15"/>
      <c r="GB1775" s="20"/>
      <c r="GC1775" s="15"/>
      <c r="GD1775" s="20"/>
      <c r="GE1775" s="15"/>
      <c r="GF1775" s="20"/>
      <c r="GG1775" s="226"/>
    </row>
    <row r="1776" spans="1:189" ht="15" customHeight="1" x14ac:dyDescent="0.3">
      <c r="A1776" s="15" t="s">
        <v>133</v>
      </c>
      <c r="B1776" s="15" t="s">
        <v>134</v>
      </c>
      <c r="C1776" s="15" t="s">
        <v>221</v>
      </c>
      <c r="D1776" s="15" t="s">
        <v>609</v>
      </c>
      <c r="E1776" s="15" t="str">
        <f t="shared" si="361"/>
        <v>Benjamin Cruz</v>
      </c>
      <c r="F1776" s="15" t="s">
        <v>135</v>
      </c>
      <c r="G1776" s="15">
        <v>999924450</v>
      </c>
      <c r="H1776" s="15">
        <f t="shared" si="362"/>
        <v>52</v>
      </c>
      <c r="I1776" s="15"/>
      <c r="J1776" s="15"/>
      <c r="K1776" s="16"/>
      <c r="L1776" s="15"/>
      <c r="M1776" s="15"/>
      <c r="N1776" s="15"/>
      <c r="O1776" s="15">
        <f t="shared" si="372"/>
        <v>52</v>
      </c>
      <c r="P1776" s="15">
        <v>0</v>
      </c>
      <c r="Q1776" s="15">
        <f t="shared" si="373"/>
        <v>0</v>
      </c>
      <c r="R1776" s="15">
        <v>0</v>
      </c>
      <c r="S1776" s="15">
        <v>0</v>
      </c>
      <c r="T1776" s="15">
        <f t="shared" si="374"/>
        <v>0</v>
      </c>
      <c r="U1776" s="15">
        <f t="shared" si="375"/>
        <v>0</v>
      </c>
      <c r="V1776" s="15"/>
      <c r="W1776" s="15"/>
      <c r="X1776" s="15"/>
      <c r="Y1776" s="15"/>
      <c r="Z1776" s="16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>
        <f t="shared" si="363"/>
        <v>0</v>
      </c>
      <c r="CT1776" s="15">
        <f t="shared" si="364"/>
        <v>0</v>
      </c>
      <c r="CU1776" s="15">
        <f t="shared" si="365"/>
        <v>0</v>
      </c>
      <c r="CV1776" s="15">
        <f t="shared" si="366"/>
        <v>0</v>
      </c>
      <c r="CW1776" s="15"/>
      <c r="CX1776" s="15"/>
      <c r="CY1776" s="15">
        <f t="shared" si="367"/>
        <v>0</v>
      </c>
      <c r="CZ1776" s="15">
        <f>GG1776</f>
        <v>0</v>
      </c>
      <c r="DA1776" s="16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20"/>
      <c r="DY1776" s="15"/>
      <c r="DZ1776" s="20"/>
      <c r="EA1776" s="15"/>
      <c r="EB1776" s="20"/>
      <c r="EC1776" s="15"/>
      <c r="ED1776" s="20"/>
      <c r="EE1776" s="15"/>
      <c r="EF1776" s="20"/>
      <c r="EG1776" s="15"/>
      <c r="EH1776" s="20"/>
      <c r="EI1776" s="15">
        <v>52</v>
      </c>
      <c r="EJ1776" s="20">
        <v>5</v>
      </c>
      <c r="EK1776" s="15"/>
      <c r="EL1776" s="20"/>
      <c r="EM1776" s="15"/>
      <c r="EN1776" s="20"/>
      <c r="EY1776" s="15"/>
      <c r="EZ1776" s="20"/>
      <c r="FC1776" s="15"/>
      <c r="FD1776" s="20"/>
      <c r="FE1776" s="15"/>
      <c r="FF1776" s="20"/>
      <c r="FG1776" s="15"/>
      <c r="FH1776" s="20"/>
      <c r="FI1776" s="15"/>
      <c r="FJ1776" s="20"/>
      <c r="FK1776" s="15"/>
      <c r="FL1776" s="20"/>
      <c r="FM1776" s="15"/>
      <c r="FN1776" s="20"/>
      <c r="FO1776" s="15"/>
      <c r="FP1776" s="20"/>
      <c r="FQ1776" s="15"/>
      <c r="FR1776" s="20"/>
      <c r="FS1776" s="15"/>
      <c r="FT1776" s="20"/>
      <c r="FU1776" s="15"/>
      <c r="FV1776" s="20"/>
      <c r="FW1776" s="15"/>
      <c r="FX1776" s="20"/>
      <c r="FY1776" s="15"/>
      <c r="FZ1776" s="20"/>
      <c r="GA1776" s="15"/>
      <c r="GB1776" s="20"/>
      <c r="GC1776" s="15"/>
      <c r="GD1776" s="20"/>
      <c r="GE1776" s="15"/>
      <c r="GF1776" s="20"/>
      <c r="GG1776" s="226"/>
    </row>
    <row r="1777" spans="1:189" ht="15" customHeight="1" x14ac:dyDescent="0.3">
      <c r="A1777" s="15" t="s">
        <v>137</v>
      </c>
      <c r="B1777" s="15" t="s">
        <v>138</v>
      </c>
      <c r="C1777" s="15" t="s">
        <v>1441</v>
      </c>
      <c r="D1777" s="15" t="s">
        <v>668</v>
      </c>
      <c r="E1777" s="15" t="str">
        <f t="shared" si="361"/>
        <v>Matthew  Diaz</v>
      </c>
      <c r="F1777" s="15" t="s">
        <v>135</v>
      </c>
      <c r="G1777" s="15">
        <v>999924453</v>
      </c>
      <c r="H1777" s="15">
        <f t="shared" si="362"/>
        <v>52</v>
      </c>
      <c r="I1777" s="15"/>
      <c r="J1777" s="15"/>
      <c r="K1777" s="16"/>
      <c r="L1777" s="15"/>
      <c r="M1777" s="15"/>
      <c r="N1777" s="15"/>
      <c r="O1777" s="15">
        <f t="shared" si="372"/>
        <v>52</v>
      </c>
      <c r="P1777" s="15">
        <v>0</v>
      </c>
      <c r="Q1777" s="15">
        <f t="shared" si="373"/>
        <v>0</v>
      </c>
      <c r="R1777" s="15">
        <v>0</v>
      </c>
      <c r="S1777" s="15">
        <v>0</v>
      </c>
      <c r="T1777" s="15">
        <f t="shared" si="374"/>
        <v>0</v>
      </c>
      <c r="U1777" s="15">
        <f t="shared" si="375"/>
        <v>0</v>
      </c>
      <c r="V1777" s="15"/>
      <c r="W1777" s="15"/>
      <c r="X1777" s="15"/>
      <c r="Y1777" s="15"/>
      <c r="Z1777" s="16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>
        <f t="shared" si="363"/>
        <v>0</v>
      </c>
      <c r="CT1777" s="15">
        <f t="shared" si="364"/>
        <v>0</v>
      </c>
      <c r="CU1777" s="15">
        <f t="shared" si="365"/>
        <v>0</v>
      </c>
      <c r="CV1777" s="15">
        <f t="shared" si="366"/>
        <v>0</v>
      </c>
      <c r="CW1777" s="15"/>
      <c r="CX1777" s="15"/>
      <c r="CY1777" s="15">
        <f t="shared" si="367"/>
        <v>0</v>
      </c>
      <c r="CZ1777" s="15">
        <f>GG1777</f>
        <v>0</v>
      </c>
      <c r="DA1777" s="16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20"/>
      <c r="DY1777" s="15"/>
      <c r="DZ1777" s="20"/>
      <c r="EA1777" s="15"/>
      <c r="EB1777" s="20"/>
      <c r="EC1777" s="15"/>
      <c r="ED1777" s="20"/>
      <c r="EE1777" s="15"/>
      <c r="EF1777" s="20"/>
      <c r="EG1777" s="15"/>
      <c r="EH1777" s="20"/>
      <c r="EI1777" s="15">
        <v>52</v>
      </c>
      <c r="EJ1777" s="20">
        <v>5</v>
      </c>
      <c r="EK1777" s="15"/>
      <c r="EL1777" s="20"/>
      <c r="EM1777" s="15"/>
      <c r="EN1777" s="20"/>
      <c r="EY1777" s="15"/>
      <c r="EZ1777" s="20"/>
      <c r="FC1777" s="15"/>
      <c r="FD1777" s="20"/>
      <c r="FE1777" s="15"/>
      <c r="FF1777" s="20"/>
      <c r="FG1777" s="15"/>
      <c r="FH1777" s="20"/>
      <c r="FI1777" s="15"/>
      <c r="FJ1777" s="20"/>
      <c r="FK1777" s="15"/>
      <c r="FL1777" s="20"/>
      <c r="FM1777" s="15"/>
      <c r="FN1777" s="20"/>
      <c r="FO1777" s="15"/>
      <c r="FP1777" s="20"/>
      <c r="FQ1777" s="15"/>
      <c r="FR1777" s="20"/>
      <c r="FS1777" s="15"/>
      <c r="FT1777" s="20"/>
      <c r="FU1777" s="15"/>
      <c r="FV1777" s="20"/>
      <c r="FW1777" s="15"/>
      <c r="FX1777" s="20"/>
      <c r="FY1777" s="15"/>
      <c r="FZ1777" s="20"/>
      <c r="GA1777" s="15"/>
      <c r="GB1777" s="20"/>
      <c r="GC1777" s="15"/>
      <c r="GD1777" s="20"/>
      <c r="GE1777" s="15"/>
      <c r="GF1777" s="20"/>
      <c r="GG1777" s="226"/>
    </row>
    <row r="1778" spans="1:189" ht="15" customHeight="1" x14ac:dyDescent="0.3">
      <c r="A1778" s="15" t="s">
        <v>137</v>
      </c>
      <c r="B1778" s="15" t="s">
        <v>138</v>
      </c>
      <c r="C1778" s="15" t="s">
        <v>262</v>
      </c>
      <c r="D1778" s="15" t="s">
        <v>668</v>
      </c>
      <c r="E1778" s="15" t="str">
        <f t="shared" si="361"/>
        <v>Jonathan Diaz</v>
      </c>
      <c r="F1778" s="15" t="s">
        <v>135</v>
      </c>
      <c r="G1778" s="15">
        <v>999924454</v>
      </c>
      <c r="H1778" s="15">
        <f t="shared" si="362"/>
        <v>52</v>
      </c>
      <c r="I1778" s="15"/>
      <c r="J1778" s="15"/>
      <c r="K1778" s="16"/>
      <c r="L1778" s="15"/>
      <c r="M1778" s="15"/>
      <c r="N1778" s="15"/>
      <c r="O1778" s="15">
        <f t="shared" si="372"/>
        <v>52</v>
      </c>
      <c r="P1778" s="15">
        <v>0</v>
      </c>
      <c r="Q1778" s="15">
        <f t="shared" si="373"/>
        <v>0</v>
      </c>
      <c r="R1778" s="15">
        <v>0</v>
      </c>
      <c r="S1778" s="15">
        <v>0</v>
      </c>
      <c r="T1778" s="15">
        <f t="shared" si="374"/>
        <v>0</v>
      </c>
      <c r="U1778" s="15">
        <f t="shared" si="375"/>
        <v>0</v>
      </c>
      <c r="V1778" s="15"/>
      <c r="W1778" s="15"/>
      <c r="X1778" s="15"/>
      <c r="Y1778" s="15"/>
      <c r="Z1778" s="16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>
        <f t="shared" si="363"/>
        <v>0</v>
      </c>
      <c r="CT1778" s="15">
        <f t="shared" si="364"/>
        <v>0</v>
      </c>
      <c r="CU1778" s="15">
        <f t="shared" si="365"/>
        <v>0</v>
      </c>
      <c r="CV1778" s="15">
        <f t="shared" si="366"/>
        <v>0</v>
      </c>
      <c r="CW1778" s="15"/>
      <c r="CX1778" s="15"/>
      <c r="CY1778" s="15">
        <f t="shared" si="367"/>
        <v>0</v>
      </c>
      <c r="CZ1778" s="15">
        <f>GG1778</f>
        <v>0</v>
      </c>
      <c r="DA1778" s="16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20"/>
      <c r="DY1778" s="15"/>
      <c r="DZ1778" s="20"/>
      <c r="EA1778" s="15"/>
      <c r="EB1778" s="20"/>
      <c r="EC1778" s="15"/>
      <c r="ED1778" s="20"/>
      <c r="EE1778" s="15"/>
      <c r="EF1778" s="20"/>
      <c r="EG1778" s="15"/>
      <c r="EH1778" s="20"/>
      <c r="EI1778" s="15">
        <v>52</v>
      </c>
      <c r="EJ1778" s="20">
        <v>5</v>
      </c>
      <c r="EK1778" s="15"/>
      <c r="EL1778" s="20"/>
      <c r="EM1778" s="15"/>
      <c r="EN1778" s="20"/>
      <c r="EY1778" s="15"/>
      <c r="EZ1778" s="20"/>
      <c r="FC1778" s="15"/>
      <c r="FD1778" s="20"/>
      <c r="FE1778" s="15"/>
      <c r="FF1778" s="20"/>
      <c r="FG1778" s="15"/>
      <c r="FH1778" s="20"/>
      <c r="FI1778" s="15"/>
      <c r="FJ1778" s="20"/>
      <c r="FK1778" s="15"/>
      <c r="FL1778" s="20"/>
      <c r="FM1778" s="15"/>
      <c r="FN1778" s="20"/>
      <c r="FO1778" s="15"/>
      <c r="FP1778" s="20"/>
      <c r="FQ1778" s="15"/>
      <c r="FR1778" s="20"/>
      <c r="FS1778" s="15"/>
      <c r="FT1778" s="20"/>
      <c r="FU1778" s="15"/>
      <c r="FV1778" s="20"/>
      <c r="FW1778" s="15"/>
      <c r="FX1778" s="20"/>
      <c r="FY1778" s="15"/>
      <c r="FZ1778" s="20"/>
      <c r="GA1778" s="15"/>
      <c r="GB1778" s="20"/>
      <c r="GC1778" s="15"/>
      <c r="GD1778" s="20"/>
      <c r="GE1778" s="15"/>
      <c r="GF1778" s="20"/>
      <c r="GG1778" s="226"/>
    </row>
    <row r="1779" spans="1:189" ht="15" customHeight="1" x14ac:dyDescent="0.3">
      <c r="A1779" s="15" t="s">
        <v>130</v>
      </c>
      <c r="B1779" s="15" t="s">
        <v>140</v>
      </c>
      <c r="C1779" s="15" t="s">
        <v>2406</v>
      </c>
      <c r="D1779" s="15" t="s">
        <v>2407</v>
      </c>
      <c r="E1779" s="15" t="str">
        <f t="shared" si="361"/>
        <v>Avenly Cieslak</v>
      </c>
      <c r="F1779" s="15" t="s">
        <v>128</v>
      </c>
      <c r="G1779" s="15">
        <v>999924455</v>
      </c>
      <c r="H1779" s="15">
        <f t="shared" si="362"/>
        <v>26</v>
      </c>
      <c r="I1779" s="15"/>
      <c r="J1779" s="17">
        <f>(O1779+P1779+R1779+S1779+T1779+U1779)/2</f>
        <v>26</v>
      </c>
      <c r="K1779" s="16"/>
      <c r="L1779" s="15"/>
      <c r="M1779" s="15"/>
      <c r="N1779" s="15"/>
      <c r="O1779" s="15">
        <f t="shared" si="372"/>
        <v>52</v>
      </c>
      <c r="P1779" s="15">
        <v>0</v>
      </c>
      <c r="Q1779" s="15">
        <f t="shared" si="373"/>
        <v>0</v>
      </c>
      <c r="R1779" s="15">
        <v>0</v>
      </c>
      <c r="S1779" s="15">
        <v>0</v>
      </c>
      <c r="T1779" s="15">
        <f t="shared" si="374"/>
        <v>0</v>
      </c>
      <c r="U1779" s="15">
        <f t="shared" si="375"/>
        <v>0</v>
      </c>
      <c r="V1779" s="15"/>
      <c r="W1779" s="15"/>
      <c r="X1779" s="15"/>
      <c r="Y1779" s="15"/>
      <c r="Z1779" s="16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>
        <f t="shared" si="363"/>
        <v>0</v>
      </c>
      <c r="CT1779" s="15">
        <f t="shared" si="364"/>
        <v>0</v>
      </c>
      <c r="CU1779" s="15">
        <f t="shared" si="365"/>
        <v>0</v>
      </c>
      <c r="CV1779" s="15">
        <f t="shared" si="366"/>
        <v>0</v>
      </c>
      <c r="CW1779" s="15"/>
      <c r="CX1779" s="15"/>
      <c r="CY1779" s="15">
        <f t="shared" si="367"/>
        <v>0</v>
      </c>
      <c r="CZ1779" s="15">
        <f>GG1779</f>
        <v>0</v>
      </c>
      <c r="DA1779" s="16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20"/>
      <c r="DY1779" s="15"/>
      <c r="DZ1779" s="20"/>
      <c r="EA1779" s="15"/>
      <c r="EB1779" s="20"/>
      <c r="EC1779" s="15"/>
      <c r="ED1779" s="20"/>
      <c r="EE1779" s="15"/>
      <c r="EF1779" s="20"/>
      <c r="EG1779" s="15"/>
      <c r="EH1779" s="20"/>
      <c r="EI1779" s="15">
        <v>52</v>
      </c>
      <c r="EJ1779" s="20">
        <v>5</v>
      </c>
      <c r="EK1779" s="15"/>
      <c r="EL1779" s="20"/>
      <c r="EM1779" s="15"/>
      <c r="EN1779" s="20"/>
      <c r="EY1779" s="15"/>
      <c r="EZ1779" s="20"/>
      <c r="FC1779" s="15"/>
      <c r="FD1779" s="20"/>
      <c r="FE1779" s="15"/>
      <c r="FF1779" s="20"/>
      <c r="FG1779" s="15"/>
      <c r="FH1779" s="20"/>
      <c r="FI1779" s="15"/>
      <c r="FJ1779" s="20"/>
      <c r="FK1779" s="15"/>
      <c r="FL1779" s="20"/>
      <c r="FM1779" s="15"/>
      <c r="FN1779" s="20"/>
      <c r="FO1779" s="15"/>
      <c r="FP1779" s="20"/>
      <c r="FQ1779" s="15"/>
      <c r="FR1779" s="20"/>
      <c r="FS1779" s="15"/>
      <c r="FT1779" s="20"/>
      <c r="FU1779" s="15"/>
      <c r="FV1779" s="20"/>
      <c r="FW1779" s="15"/>
      <c r="FX1779" s="20"/>
      <c r="FY1779" s="15"/>
      <c r="FZ1779" s="20"/>
      <c r="GA1779" s="15"/>
      <c r="GB1779" s="20"/>
      <c r="GC1779" s="15"/>
      <c r="GD1779" s="20"/>
      <c r="GE1779" s="15"/>
      <c r="GF1779" s="20"/>
      <c r="GG1779" s="226"/>
    </row>
    <row r="1780" spans="1:189" ht="15" customHeight="1" x14ac:dyDescent="0.3">
      <c r="A1780" s="15" t="s">
        <v>146</v>
      </c>
      <c r="B1780" s="15" t="s">
        <v>138</v>
      </c>
      <c r="C1780" s="15" t="s">
        <v>2463</v>
      </c>
      <c r="D1780" s="15" t="s">
        <v>2464</v>
      </c>
      <c r="E1780" s="15" t="str">
        <f t="shared" si="361"/>
        <v>Journi Northington</v>
      </c>
      <c r="F1780" s="15" t="s">
        <v>128</v>
      </c>
      <c r="G1780" s="15">
        <v>999924467</v>
      </c>
      <c r="H1780" s="15">
        <f t="shared" si="362"/>
        <v>277</v>
      </c>
      <c r="I1780" s="15"/>
      <c r="J1780" s="15"/>
      <c r="K1780" s="16"/>
      <c r="L1780" s="15"/>
      <c r="M1780" s="15"/>
      <c r="N1780" s="15"/>
      <c r="O1780" s="15">
        <f t="shared" si="372"/>
        <v>75</v>
      </c>
      <c r="P1780" s="15">
        <v>0</v>
      </c>
      <c r="Q1780" s="15">
        <f t="shared" si="373"/>
        <v>0</v>
      </c>
      <c r="R1780" s="15">
        <v>0</v>
      </c>
      <c r="S1780" s="15">
        <v>0</v>
      </c>
      <c r="T1780" s="15">
        <f t="shared" si="374"/>
        <v>0</v>
      </c>
      <c r="U1780" s="15">
        <f t="shared" si="375"/>
        <v>0</v>
      </c>
      <c r="V1780" s="15"/>
      <c r="W1780" s="15"/>
      <c r="X1780" s="15"/>
      <c r="Y1780" s="15"/>
      <c r="Z1780" s="16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>
        <f t="shared" si="363"/>
        <v>0</v>
      </c>
      <c r="CT1780" s="15">
        <f t="shared" si="364"/>
        <v>131</v>
      </c>
      <c r="CU1780" s="15">
        <f t="shared" si="365"/>
        <v>2</v>
      </c>
      <c r="CV1780" s="15">
        <f t="shared" si="366"/>
        <v>71</v>
      </c>
      <c r="CW1780" s="15"/>
      <c r="CX1780" s="15"/>
      <c r="CY1780" s="15">
        <f t="shared" si="367"/>
        <v>0</v>
      </c>
      <c r="CZ1780" s="15">
        <f>GG1780</f>
        <v>0</v>
      </c>
      <c r="DA1780" s="16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20"/>
      <c r="DY1780" s="15"/>
      <c r="DZ1780" s="20"/>
      <c r="EA1780" s="15"/>
      <c r="EB1780" s="20"/>
      <c r="EC1780" s="15"/>
      <c r="ED1780" s="20"/>
      <c r="EE1780" s="15"/>
      <c r="EF1780" s="20"/>
      <c r="EG1780" s="15"/>
      <c r="EH1780" s="20"/>
      <c r="EI1780" s="15">
        <v>75</v>
      </c>
      <c r="EJ1780" s="20">
        <v>2</v>
      </c>
      <c r="EK1780" s="15"/>
      <c r="EL1780" s="20"/>
      <c r="EM1780" s="15"/>
      <c r="EN1780" s="20"/>
      <c r="EQ1780" s="15">
        <v>63</v>
      </c>
      <c r="ER1780" s="20">
        <v>5</v>
      </c>
      <c r="EY1780" s="15"/>
      <c r="EZ1780" s="20"/>
      <c r="FC1780" s="15"/>
      <c r="FD1780" s="20"/>
      <c r="FE1780" s="15"/>
      <c r="FF1780" s="20"/>
      <c r="FG1780" s="15"/>
      <c r="FH1780" s="20"/>
      <c r="FI1780" s="15"/>
      <c r="FJ1780" s="20"/>
      <c r="FK1780" s="15">
        <v>68</v>
      </c>
      <c r="FL1780" s="20">
        <v>3</v>
      </c>
      <c r="FM1780" s="15"/>
      <c r="FN1780" s="20"/>
      <c r="FO1780" s="15"/>
      <c r="FP1780" s="20"/>
      <c r="FQ1780" s="15"/>
      <c r="FR1780" s="20"/>
      <c r="FS1780" s="15"/>
      <c r="FT1780" s="20"/>
      <c r="FU1780" s="15"/>
      <c r="FV1780" s="20"/>
      <c r="FW1780" s="15"/>
      <c r="FX1780" s="20"/>
      <c r="FY1780" s="15"/>
      <c r="FZ1780" s="20"/>
      <c r="GA1780" s="15"/>
      <c r="GB1780" s="20"/>
      <c r="GC1780" s="15">
        <v>71</v>
      </c>
      <c r="GD1780" s="20">
        <v>5</v>
      </c>
      <c r="GE1780" s="15"/>
      <c r="GF1780" s="20"/>
      <c r="GG1780" s="226"/>
    </row>
    <row r="1781" spans="1:189" ht="15" customHeight="1" x14ac:dyDescent="0.3">
      <c r="A1781" s="17" t="s">
        <v>133</v>
      </c>
      <c r="B1781" s="15" t="s">
        <v>142</v>
      </c>
      <c r="C1781" s="15" t="s">
        <v>2335</v>
      </c>
      <c r="D1781" s="15" t="s">
        <v>2336</v>
      </c>
      <c r="E1781" s="15" t="str">
        <f t="shared" si="361"/>
        <v>Yuri Ou</v>
      </c>
      <c r="F1781" s="15" t="s">
        <v>128</v>
      </c>
      <c r="G1781" s="15">
        <v>999924468</v>
      </c>
      <c r="H1781" s="15">
        <f t="shared" si="362"/>
        <v>352</v>
      </c>
      <c r="I1781" s="15"/>
      <c r="J1781" s="17">
        <f>(O1781+P1781+R1781+S1781+T1781+U1781)/2</f>
        <v>25</v>
      </c>
      <c r="K1781" s="16"/>
      <c r="L1781" s="15"/>
      <c r="M1781" s="15"/>
      <c r="N1781" s="15"/>
      <c r="O1781" s="15">
        <f t="shared" si="372"/>
        <v>50</v>
      </c>
      <c r="P1781" s="15">
        <v>0</v>
      </c>
      <c r="Q1781" s="15">
        <f t="shared" si="373"/>
        <v>0</v>
      </c>
      <c r="R1781" s="15">
        <v>0</v>
      </c>
      <c r="S1781" s="15">
        <v>0</v>
      </c>
      <c r="T1781" s="15">
        <f t="shared" si="374"/>
        <v>0</v>
      </c>
      <c r="U1781" s="15">
        <f t="shared" si="375"/>
        <v>0</v>
      </c>
      <c r="V1781" s="15"/>
      <c r="W1781" s="15"/>
      <c r="X1781" s="15"/>
      <c r="Y1781" s="15"/>
      <c r="Z1781" s="16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>
        <f t="shared" si="363"/>
        <v>0</v>
      </c>
      <c r="CT1781" s="15">
        <f t="shared" si="364"/>
        <v>248</v>
      </c>
      <c r="CU1781" s="15">
        <f t="shared" si="365"/>
        <v>2</v>
      </c>
      <c r="CV1781" s="15">
        <f t="shared" si="366"/>
        <v>79</v>
      </c>
      <c r="CW1781" s="15"/>
      <c r="CX1781" s="15"/>
      <c r="CY1781" s="15">
        <f t="shared" si="367"/>
        <v>0</v>
      </c>
      <c r="CZ1781" s="15">
        <f>GG1781</f>
        <v>0</v>
      </c>
      <c r="DA1781" s="16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20"/>
      <c r="DY1781" s="15"/>
      <c r="DZ1781" s="20"/>
      <c r="EA1781" s="15"/>
      <c r="EB1781" s="20"/>
      <c r="EC1781" s="15"/>
      <c r="ED1781" s="20"/>
      <c r="EE1781" s="15"/>
      <c r="EF1781" s="20"/>
      <c r="EG1781" s="15"/>
      <c r="EH1781" s="20"/>
      <c r="EI1781" s="15"/>
      <c r="EJ1781" s="20"/>
      <c r="EK1781" s="15">
        <v>50</v>
      </c>
      <c r="EL1781" s="20">
        <v>1</v>
      </c>
      <c r="EM1781" s="15"/>
      <c r="EN1781" s="20"/>
      <c r="EU1781" s="15">
        <v>120</v>
      </c>
      <c r="EV1781" s="20">
        <v>1</v>
      </c>
      <c r="EY1781" s="15"/>
      <c r="EZ1781" s="20"/>
      <c r="FC1781" s="15"/>
      <c r="FD1781" s="20"/>
      <c r="FE1781" s="15"/>
      <c r="FF1781" s="20"/>
      <c r="FG1781" s="15"/>
      <c r="FH1781" s="20"/>
      <c r="FI1781" s="15"/>
      <c r="FJ1781" s="20"/>
      <c r="FK1781" s="15"/>
      <c r="FL1781" s="20"/>
      <c r="FM1781" s="15"/>
      <c r="FN1781" s="20"/>
      <c r="FO1781" s="15">
        <v>68</v>
      </c>
      <c r="FP1781" s="20"/>
      <c r="FQ1781" s="15"/>
      <c r="FR1781" s="20"/>
      <c r="FS1781" s="15">
        <v>60</v>
      </c>
      <c r="FT1781" s="20">
        <v>1</v>
      </c>
      <c r="FU1781" s="15"/>
      <c r="FV1781" s="20"/>
      <c r="FW1781" s="15"/>
      <c r="FX1781" s="20"/>
      <c r="FY1781" s="15"/>
      <c r="FZ1781" s="20"/>
      <c r="GA1781" s="15"/>
      <c r="GB1781" s="20"/>
      <c r="GC1781" s="15"/>
      <c r="GD1781" s="20"/>
      <c r="GE1781" s="15">
        <v>79</v>
      </c>
      <c r="GF1781" s="20">
        <v>4</v>
      </c>
      <c r="GG1781" s="226"/>
    </row>
    <row r="1782" spans="1:189" ht="15" customHeight="1" x14ac:dyDescent="0.3">
      <c r="A1782" s="17" t="s">
        <v>133</v>
      </c>
      <c r="B1782" s="15" t="s">
        <v>138</v>
      </c>
      <c r="C1782" s="15" t="s">
        <v>1639</v>
      </c>
      <c r="D1782" s="15" t="s">
        <v>2393</v>
      </c>
      <c r="E1782" s="15" t="str">
        <f t="shared" si="361"/>
        <v>Tanner Farris</v>
      </c>
      <c r="F1782" s="15" t="s">
        <v>135</v>
      </c>
      <c r="G1782" s="15">
        <v>999924472</v>
      </c>
      <c r="H1782" s="15">
        <f t="shared" si="362"/>
        <v>91</v>
      </c>
      <c r="I1782" s="15"/>
      <c r="J1782" s="17">
        <f>(O1782+P1782+R1782+S1782+T1782+U1782)/2</f>
        <v>28</v>
      </c>
      <c r="K1782" s="16"/>
      <c r="L1782" s="15"/>
      <c r="M1782" s="15"/>
      <c r="N1782" s="15"/>
      <c r="O1782" s="15">
        <f t="shared" si="372"/>
        <v>56</v>
      </c>
      <c r="P1782" s="15">
        <v>0</v>
      </c>
      <c r="Q1782" s="15">
        <f t="shared" si="373"/>
        <v>0</v>
      </c>
      <c r="R1782" s="15">
        <v>0</v>
      </c>
      <c r="S1782" s="15">
        <v>0</v>
      </c>
      <c r="T1782" s="15">
        <f t="shared" si="374"/>
        <v>0</v>
      </c>
      <c r="U1782" s="15">
        <f t="shared" si="375"/>
        <v>0</v>
      </c>
      <c r="V1782" s="15"/>
      <c r="W1782" s="15"/>
      <c r="X1782" s="15"/>
      <c r="Y1782" s="15"/>
      <c r="Z1782" s="16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>
        <f t="shared" si="363"/>
        <v>0</v>
      </c>
      <c r="CT1782" s="15">
        <f t="shared" si="364"/>
        <v>63</v>
      </c>
      <c r="CU1782" s="15">
        <f t="shared" si="365"/>
        <v>1</v>
      </c>
      <c r="CV1782" s="15">
        <f t="shared" si="366"/>
        <v>0</v>
      </c>
      <c r="CW1782" s="15"/>
      <c r="CX1782" s="15"/>
      <c r="CY1782" s="15">
        <f t="shared" si="367"/>
        <v>0</v>
      </c>
      <c r="CZ1782" s="15">
        <f>GG1782</f>
        <v>0</v>
      </c>
      <c r="DA1782" s="16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20"/>
      <c r="DY1782" s="15"/>
      <c r="DZ1782" s="20"/>
      <c r="EA1782" s="15"/>
      <c r="EB1782" s="20"/>
      <c r="EC1782" s="15"/>
      <c r="ED1782" s="20"/>
      <c r="EE1782" s="15"/>
      <c r="EF1782" s="20"/>
      <c r="EG1782" s="15"/>
      <c r="EH1782" s="20"/>
      <c r="EI1782" s="15">
        <v>56</v>
      </c>
      <c r="EJ1782" s="20">
        <v>3</v>
      </c>
      <c r="EK1782" s="15"/>
      <c r="EL1782" s="20"/>
      <c r="EM1782" s="15"/>
      <c r="EN1782" s="20"/>
      <c r="EY1782" s="15"/>
      <c r="EZ1782" s="20"/>
      <c r="FC1782" s="15"/>
      <c r="FD1782" s="20"/>
      <c r="FE1782" s="15"/>
      <c r="FF1782" s="20"/>
      <c r="FG1782" s="15"/>
      <c r="FH1782" s="20"/>
      <c r="FI1782" s="15"/>
      <c r="FJ1782" s="20"/>
      <c r="FK1782" s="15">
        <v>63</v>
      </c>
      <c r="FL1782" s="20">
        <v>5</v>
      </c>
      <c r="FM1782" s="15"/>
      <c r="FN1782" s="20"/>
      <c r="FO1782" s="15"/>
      <c r="FP1782" s="20"/>
      <c r="FQ1782" s="15"/>
      <c r="FR1782" s="20"/>
      <c r="FS1782" s="15"/>
      <c r="FT1782" s="20"/>
      <c r="FU1782" s="15"/>
      <c r="FV1782" s="20"/>
      <c r="FW1782" s="15"/>
      <c r="FX1782" s="20"/>
      <c r="FY1782" s="15"/>
      <c r="FZ1782" s="20"/>
      <c r="GA1782" s="15"/>
      <c r="GB1782" s="20"/>
      <c r="GC1782" s="15"/>
      <c r="GD1782" s="20"/>
      <c r="GE1782" s="15"/>
      <c r="GF1782" s="20"/>
      <c r="GG1782" s="226"/>
    </row>
    <row r="1783" spans="1:189" ht="15" customHeight="1" x14ac:dyDescent="0.3">
      <c r="A1783" s="17" t="s">
        <v>133</v>
      </c>
      <c r="B1783" s="15" t="s">
        <v>138</v>
      </c>
      <c r="C1783" s="15" t="s">
        <v>1379</v>
      </c>
      <c r="D1783" s="15" t="s">
        <v>2392</v>
      </c>
      <c r="E1783" s="15" t="str">
        <f t="shared" si="361"/>
        <v>Miguel Lugo-Aleman</v>
      </c>
      <c r="F1783" s="15" t="s">
        <v>135</v>
      </c>
      <c r="G1783" s="15">
        <v>999924478</v>
      </c>
      <c r="H1783" s="15">
        <f t="shared" si="362"/>
        <v>37.5</v>
      </c>
      <c r="I1783" s="15"/>
      <c r="J1783" s="17">
        <f>(O1783+P1783+R1783+S1783+T1783+U1783)/2</f>
        <v>37.5</v>
      </c>
      <c r="K1783" s="16"/>
      <c r="L1783" s="15"/>
      <c r="M1783" s="15"/>
      <c r="N1783" s="15"/>
      <c r="O1783" s="15">
        <f t="shared" si="372"/>
        <v>75</v>
      </c>
      <c r="P1783" s="15">
        <v>0</v>
      </c>
      <c r="Q1783" s="15">
        <f t="shared" si="373"/>
        <v>0</v>
      </c>
      <c r="R1783" s="15">
        <v>0</v>
      </c>
      <c r="S1783" s="15">
        <v>0</v>
      </c>
      <c r="T1783" s="15">
        <f t="shared" si="374"/>
        <v>0</v>
      </c>
      <c r="U1783" s="15">
        <f t="shared" si="375"/>
        <v>0</v>
      </c>
      <c r="V1783" s="15"/>
      <c r="W1783" s="15"/>
      <c r="X1783" s="15"/>
      <c r="Y1783" s="15"/>
      <c r="Z1783" s="16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>
        <f t="shared" si="363"/>
        <v>0</v>
      </c>
      <c r="CT1783" s="15">
        <f t="shared" si="364"/>
        <v>0</v>
      </c>
      <c r="CU1783" s="15">
        <f t="shared" si="365"/>
        <v>0</v>
      </c>
      <c r="CV1783" s="15">
        <f t="shared" si="366"/>
        <v>0</v>
      </c>
      <c r="CW1783" s="15"/>
      <c r="CX1783" s="15"/>
      <c r="CY1783" s="15">
        <f t="shared" si="367"/>
        <v>0</v>
      </c>
      <c r="CZ1783" s="15">
        <f>GG1783</f>
        <v>0</v>
      </c>
      <c r="DA1783" s="16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20"/>
      <c r="DY1783" s="15"/>
      <c r="DZ1783" s="20"/>
      <c r="EA1783" s="15"/>
      <c r="EB1783" s="20"/>
      <c r="EC1783" s="15"/>
      <c r="ED1783" s="20"/>
      <c r="EE1783" s="15"/>
      <c r="EF1783" s="20"/>
      <c r="EG1783" s="15"/>
      <c r="EH1783" s="20"/>
      <c r="EI1783" s="15">
        <v>75</v>
      </c>
      <c r="EJ1783" s="20">
        <v>2</v>
      </c>
      <c r="EK1783" s="15"/>
      <c r="EL1783" s="20"/>
      <c r="EM1783" s="15"/>
      <c r="EN1783" s="20"/>
      <c r="EY1783" s="15"/>
      <c r="EZ1783" s="20"/>
      <c r="FC1783" s="15"/>
      <c r="FD1783" s="20"/>
      <c r="FE1783" s="15"/>
      <c r="FF1783" s="20"/>
      <c r="FG1783" s="15"/>
      <c r="FH1783" s="20"/>
      <c r="FI1783" s="15"/>
      <c r="FJ1783" s="20"/>
      <c r="FK1783" s="15"/>
      <c r="FL1783" s="20"/>
      <c r="FM1783" s="15"/>
      <c r="FN1783" s="20"/>
      <c r="FO1783" s="15"/>
      <c r="FP1783" s="20"/>
      <c r="FQ1783" s="15"/>
      <c r="FR1783" s="20"/>
      <c r="FS1783" s="15"/>
      <c r="FT1783" s="20"/>
      <c r="FU1783" s="15"/>
      <c r="FV1783" s="20"/>
      <c r="FW1783" s="15"/>
      <c r="FX1783" s="20"/>
      <c r="FY1783" s="15"/>
      <c r="FZ1783" s="20"/>
      <c r="GA1783" s="15"/>
      <c r="GB1783" s="20"/>
      <c r="GC1783" s="15"/>
      <c r="GD1783" s="20"/>
      <c r="GE1783" s="15"/>
      <c r="GF1783" s="20"/>
      <c r="GG1783" s="226"/>
    </row>
    <row r="1784" spans="1:189" ht="15" customHeight="1" x14ac:dyDescent="0.3">
      <c r="A1784" s="15" t="s">
        <v>133</v>
      </c>
      <c r="B1784" s="15" t="s">
        <v>142</v>
      </c>
      <c r="C1784" s="15" t="s">
        <v>251</v>
      </c>
      <c r="D1784" s="15" t="s">
        <v>2070</v>
      </c>
      <c r="E1784" s="15" t="str">
        <f t="shared" si="361"/>
        <v>Emily Lacap</v>
      </c>
      <c r="F1784" s="15" t="s">
        <v>128</v>
      </c>
      <c r="G1784" s="15">
        <v>999924482</v>
      </c>
      <c r="H1784" s="15">
        <f t="shared" si="362"/>
        <v>207</v>
      </c>
      <c r="I1784" s="15"/>
      <c r="J1784" s="15"/>
      <c r="K1784" s="16"/>
      <c r="L1784" s="15"/>
      <c r="M1784" s="15"/>
      <c r="N1784" s="15"/>
      <c r="O1784" s="15">
        <f t="shared" si="372"/>
        <v>0</v>
      </c>
      <c r="P1784" s="15">
        <v>0</v>
      </c>
      <c r="Q1784" s="15">
        <f t="shared" si="373"/>
        <v>0</v>
      </c>
      <c r="R1784" s="15">
        <v>0</v>
      </c>
      <c r="S1784" s="15">
        <v>0</v>
      </c>
      <c r="T1784" s="15">
        <f t="shared" si="374"/>
        <v>0</v>
      </c>
      <c r="U1784" s="15">
        <f t="shared" si="375"/>
        <v>0</v>
      </c>
      <c r="V1784" s="15"/>
      <c r="W1784" s="15"/>
      <c r="X1784" s="15"/>
      <c r="Y1784" s="15"/>
      <c r="Z1784" s="16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>
        <f t="shared" si="363"/>
        <v>0</v>
      </c>
      <c r="CT1784" s="15">
        <f t="shared" si="364"/>
        <v>136</v>
      </c>
      <c r="CU1784" s="15">
        <f t="shared" si="365"/>
        <v>2</v>
      </c>
      <c r="CV1784" s="15">
        <f t="shared" si="366"/>
        <v>71</v>
      </c>
      <c r="CW1784" s="15"/>
      <c r="CX1784" s="15"/>
      <c r="CY1784" s="15">
        <f t="shared" si="367"/>
        <v>0</v>
      </c>
      <c r="CZ1784" s="15">
        <f>GG1784</f>
        <v>0</v>
      </c>
      <c r="DA1784" s="16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20"/>
      <c r="DY1784" s="15"/>
      <c r="DZ1784" s="20"/>
      <c r="EA1784" s="15"/>
      <c r="EB1784" s="20"/>
      <c r="EC1784" s="15"/>
      <c r="ED1784" s="20"/>
      <c r="EE1784" s="15"/>
      <c r="EF1784" s="20"/>
      <c r="EG1784" s="15"/>
      <c r="EH1784" s="20"/>
      <c r="EI1784" s="15"/>
      <c r="EJ1784" s="20"/>
      <c r="EK1784" s="15"/>
      <c r="EL1784" s="20"/>
      <c r="EM1784" s="15"/>
      <c r="EN1784" s="20"/>
      <c r="EY1784" s="15">
        <v>68</v>
      </c>
      <c r="EZ1784" s="20">
        <v>3</v>
      </c>
      <c r="FC1784" s="15"/>
      <c r="FD1784" s="20"/>
      <c r="FE1784" s="15"/>
      <c r="FF1784" s="20"/>
      <c r="FG1784" s="15">
        <v>68</v>
      </c>
      <c r="FH1784" s="20">
        <v>3</v>
      </c>
      <c r="FI1784" s="15"/>
      <c r="FJ1784" s="20"/>
      <c r="FK1784" s="15"/>
      <c r="FL1784" s="20"/>
      <c r="FM1784" s="15"/>
      <c r="FN1784" s="20"/>
      <c r="FO1784" s="15"/>
      <c r="FP1784" s="20"/>
      <c r="FQ1784" s="15"/>
      <c r="FR1784" s="20"/>
      <c r="FS1784" s="15"/>
      <c r="FT1784" s="20"/>
      <c r="FU1784" s="15"/>
      <c r="FV1784" s="20"/>
      <c r="FW1784" s="15"/>
      <c r="FX1784" s="20"/>
      <c r="FY1784" s="15"/>
      <c r="FZ1784" s="20"/>
      <c r="GA1784" s="15"/>
      <c r="GB1784" s="20"/>
      <c r="GC1784" s="15"/>
      <c r="GD1784" s="20"/>
      <c r="GE1784" s="15">
        <v>71</v>
      </c>
      <c r="GF1784" s="20">
        <v>5</v>
      </c>
      <c r="GG1784" s="226"/>
    </row>
    <row r="1785" spans="1:189" ht="15" customHeight="1" x14ac:dyDescent="0.3">
      <c r="A1785" s="15" t="s">
        <v>133</v>
      </c>
      <c r="B1785" s="15" t="s">
        <v>138</v>
      </c>
      <c r="C1785" s="15" t="s">
        <v>251</v>
      </c>
      <c r="D1785" s="15" t="s">
        <v>1331</v>
      </c>
      <c r="E1785" s="15" t="str">
        <f t="shared" si="361"/>
        <v>Emily Ma</v>
      </c>
      <c r="F1785" s="15" t="s">
        <v>128</v>
      </c>
      <c r="G1785" s="15">
        <v>999924487</v>
      </c>
      <c r="H1785" s="15">
        <f t="shared" si="362"/>
        <v>320</v>
      </c>
      <c r="I1785" s="15"/>
      <c r="J1785" s="15"/>
      <c r="K1785" s="16"/>
      <c r="L1785" s="15"/>
      <c r="M1785" s="15"/>
      <c r="N1785" s="15"/>
      <c r="O1785" s="15">
        <f t="shared" si="372"/>
        <v>0</v>
      </c>
      <c r="P1785" s="15">
        <v>0</v>
      </c>
      <c r="Q1785" s="15">
        <f t="shared" si="373"/>
        <v>0</v>
      </c>
      <c r="R1785" s="15">
        <v>0</v>
      </c>
      <c r="S1785" s="15">
        <v>0</v>
      </c>
      <c r="T1785" s="15">
        <f t="shared" si="374"/>
        <v>0</v>
      </c>
      <c r="U1785" s="15">
        <f t="shared" si="375"/>
        <v>0</v>
      </c>
      <c r="V1785" s="15"/>
      <c r="W1785" s="15"/>
      <c r="X1785" s="15"/>
      <c r="Y1785" s="15"/>
      <c r="Z1785" s="16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>
        <f t="shared" si="363"/>
        <v>0</v>
      </c>
      <c r="CT1785" s="15">
        <f t="shared" si="364"/>
        <v>180</v>
      </c>
      <c r="CU1785" s="15">
        <f t="shared" si="365"/>
        <v>1</v>
      </c>
      <c r="CV1785" s="15">
        <f t="shared" si="366"/>
        <v>140</v>
      </c>
      <c r="CW1785" s="15"/>
      <c r="CX1785" s="15"/>
      <c r="CY1785" s="15">
        <f t="shared" si="367"/>
        <v>0</v>
      </c>
      <c r="CZ1785" s="15">
        <f>GG1785</f>
        <v>0</v>
      </c>
      <c r="DA1785" s="16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20"/>
      <c r="DY1785" s="15"/>
      <c r="DZ1785" s="20"/>
      <c r="EA1785" s="15"/>
      <c r="EB1785" s="20"/>
      <c r="EC1785" s="15"/>
      <c r="ED1785" s="20"/>
      <c r="EE1785" s="15"/>
      <c r="EF1785" s="20"/>
      <c r="EG1785" s="15"/>
      <c r="EH1785" s="20"/>
      <c r="EI1785" s="15"/>
      <c r="EJ1785" s="20"/>
      <c r="EK1785" s="15"/>
      <c r="EL1785" s="20"/>
      <c r="EM1785" s="15"/>
      <c r="EN1785" s="20"/>
      <c r="EY1785" s="15">
        <v>60</v>
      </c>
      <c r="EZ1785" s="20">
        <v>1</v>
      </c>
      <c r="FC1785" s="15"/>
      <c r="FD1785" s="20"/>
      <c r="FE1785" s="15"/>
      <c r="FF1785" s="20"/>
      <c r="FG1785" s="15"/>
      <c r="FH1785" s="20"/>
      <c r="FI1785" s="15"/>
      <c r="FJ1785" s="20"/>
      <c r="FK1785" s="15"/>
      <c r="FL1785" s="20"/>
      <c r="FM1785" s="15"/>
      <c r="FN1785" s="20"/>
      <c r="FO1785" s="15">
        <v>120</v>
      </c>
      <c r="FP1785" s="20"/>
      <c r="FQ1785" s="15"/>
      <c r="FR1785" s="20"/>
      <c r="FS1785" s="15"/>
      <c r="FT1785" s="20"/>
      <c r="FU1785" s="15"/>
      <c r="FV1785" s="20"/>
      <c r="FW1785" s="15"/>
      <c r="FX1785" s="20"/>
      <c r="FY1785" s="15"/>
      <c r="FZ1785" s="20"/>
      <c r="GA1785" s="15"/>
      <c r="GB1785" s="20"/>
      <c r="GC1785" s="15"/>
      <c r="GD1785" s="20"/>
      <c r="GE1785" s="15">
        <v>140</v>
      </c>
      <c r="GF1785" s="20">
        <v>1</v>
      </c>
      <c r="GG1785" s="226"/>
    </row>
    <row r="1786" spans="1:189" ht="15" customHeight="1" x14ac:dyDescent="0.3">
      <c r="A1786" s="15" t="s">
        <v>2905</v>
      </c>
      <c r="B1786" s="83" t="s">
        <v>126</v>
      </c>
      <c r="C1786" s="83" t="s">
        <v>3843</v>
      </c>
      <c r="D1786" s="83" t="s">
        <v>3844</v>
      </c>
      <c r="E1786" s="15" t="str">
        <f t="shared" si="361"/>
        <v>George Jr. Arsenal</v>
      </c>
      <c r="F1786" s="83" t="s">
        <v>135</v>
      </c>
      <c r="G1786" s="15">
        <v>999924489</v>
      </c>
      <c r="H1786" s="15">
        <f t="shared" si="362"/>
        <v>30</v>
      </c>
      <c r="I1786" s="15"/>
      <c r="J1786" s="15"/>
      <c r="K1786" s="16"/>
      <c r="L1786" s="15"/>
      <c r="M1786" s="15"/>
      <c r="N1786" s="15"/>
      <c r="O1786" s="15">
        <f t="shared" si="372"/>
        <v>0</v>
      </c>
      <c r="P1786" s="15">
        <v>0</v>
      </c>
      <c r="Q1786" s="15">
        <f t="shared" si="373"/>
        <v>0</v>
      </c>
      <c r="R1786" s="15">
        <v>0</v>
      </c>
      <c r="S1786" s="15">
        <v>0</v>
      </c>
      <c r="T1786" s="15">
        <f t="shared" si="374"/>
        <v>0</v>
      </c>
      <c r="U1786" s="15">
        <f t="shared" si="375"/>
        <v>0</v>
      </c>
      <c r="V1786" s="15"/>
      <c r="W1786" s="15"/>
      <c r="X1786" s="15"/>
      <c r="Y1786" s="15"/>
      <c r="Z1786" s="16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>
        <f t="shared" si="363"/>
        <v>0</v>
      </c>
      <c r="CT1786" s="15">
        <f t="shared" si="364"/>
        <v>30</v>
      </c>
      <c r="CU1786" s="15">
        <f t="shared" si="365"/>
        <v>1</v>
      </c>
      <c r="CV1786" s="15">
        <f t="shared" si="366"/>
        <v>0</v>
      </c>
      <c r="CW1786" s="15"/>
      <c r="CX1786" s="15"/>
      <c r="CY1786" s="15">
        <f t="shared" si="367"/>
        <v>0</v>
      </c>
      <c r="CZ1786" s="15">
        <f>GG1786</f>
        <v>0</v>
      </c>
      <c r="DA1786" s="16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20"/>
      <c r="DY1786" s="15"/>
      <c r="DZ1786" s="20"/>
      <c r="EA1786" s="15"/>
      <c r="EB1786" s="20"/>
      <c r="EC1786" s="15"/>
      <c r="ED1786" s="20"/>
      <c r="EE1786" s="15"/>
      <c r="EF1786" s="20"/>
      <c r="EG1786" s="15"/>
      <c r="EH1786" s="20"/>
      <c r="EI1786" s="24"/>
      <c r="EJ1786" s="20"/>
      <c r="EK1786" s="15"/>
      <c r="EL1786" s="20"/>
      <c r="EM1786" s="15"/>
      <c r="EN1786" s="20"/>
      <c r="EX1786" s="16"/>
      <c r="EY1786" s="15"/>
      <c r="EZ1786" s="20"/>
      <c r="FC1786" s="15"/>
      <c r="FD1786" s="20"/>
      <c r="FE1786" s="15"/>
      <c r="FF1786" s="20"/>
      <c r="FG1786" s="15"/>
      <c r="FH1786" s="20"/>
      <c r="FI1786" s="15"/>
      <c r="FJ1786" s="20"/>
      <c r="FK1786" s="15"/>
      <c r="FL1786" s="20"/>
      <c r="FM1786" s="15"/>
      <c r="FN1786" s="20"/>
      <c r="FO1786" s="15"/>
      <c r="FP1786" s="20"/>
      <c r="FQ1786" s="15"/>
      <c r="FR1786" s="20"/>
      <c r="FS1786" s="15"/>
      <c r="FT1786" s="20"/>
      <c r="FU1786" s="15">
        <v>30</v>
      </c>
      <c r="FV1786" s="20">
        <v>1</v>
      </c>
      <c r="FW1786" s="15"/>
      <c r="FX1786" s="20"/>
      <c r="FY1786" s="15"/>
      <c r="FZ1786" s="20"/>
      <c r="GA1786" s="15"/>
      <c r="GB1786" s="20"/>
      <c r="GC1786" s="15"/>
      <c r="GD1786" s="20"/>
      <c r="GE1786" s="15"/>
      <c r="GF1786" s="20"/>
      <c r="GG1786" s="226"/>
    </row>
    <row r="1787" spans="1:189" ht="15" customHeight="1" x14ac:dyDescent="0.3">
      <c r="A1787" s="85" t="s">
        <v>146</v>
      </c>
      <c r="B1787" s="85" t="s">
        <v>126</v>
      </c>
      <c r="C1787" s="85" t="s">
        <v>1784</v>
      </c>
      <c r="D1787" s="85" t="s">
        <v>2599</v>
      </c>
      <c r="E1787" s="15" t="str">
        <f t="shared" si="361"/>
        <v>David  Larsen</v>
      </c>
      <c r="F1787" s="85" t="s">
        <v>135</v>
      </c>
      <c r="G1787" s="15">
        <v>999924492</v>
      </c>
      <c r="H1787" s="15">
        <f t="shared" si="362"/>
        <v>34</v>
      </c>
      <c r="I1787" s="15"/>
      <c r="J1787" s="15"/>
      <c r="K1787" s="16"/>
      <c r="L1787" s="15"/>
      <c r="M1787" s="15"/>
      <c r="N1787" s="15"/>
      <c r="O1787" s="15">
        <f t="shared" si="372"/>
        <v>0</v>
      </c>
      <c r="P1787" s="15">
        <v>0</v>
      </c>
      <c r="Q1787" s="15">
        <f t="shared" si="373"/>
        <v>0</v>
      </c>
      <c r="R1787" s="15">
        <v>0</v>
      </c>
      <c r="S1787" s="15">
        <v>0</v>
      </c>
      <c r="T1787" s="15">
        <f t="shared" si="374"/>
        <v>0</v>
      </c>
      <c r="U1787" s="15">
        <f t="shared" si="375"/>
        <v>0</v>
      </c>
      <c r="V1787" s="15"/>
      <c r="W1787" s="15"/>
      <c r="X1787" s="15"/>
      <c r="Y1787" s="15"/>
      <c r="Z1787" s="16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>
        <f t="shared" si="363"/>
        <v>0</v>
      </c>
      <c r="CT1787" s="15">
        <f t="shared" si="364"/>
        <v>34</v>
      </c>
      <c r="CU1787" s="15">
        <f t="shared" si="365"/>
        <v>1</v>
      </c>
      <c r="CV1787" s="15">
        <f t="shared" si="366"/>
        <v>0</v>
      </c>
      <c r="CW1787" s="15"/>
      <c r="CX1787" s="15"/>
      <c r="CY1787" s="15">
        <f t="shared" si="367"/>
        <v>0</v>
      </c>
      <c r="CZ1787" s="15">
        <f>GG1787</f>
        <v>0</v>
      </c>
      <c r="DA1787" s="16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20"/>
      <c r="DY1787" s="15"/>
      <c r="DZ1787" s="20"/>
      <c r="EA1787" s="15"/>
      <c r="EB1787" s="20"/>
      <c r="EC1787" s="15"/>
      <c r="ED1787" s="20"/>
      <c r="EE1787" s="15"/>
      <c r="EF1787" s="20"/>
      <c r="EG1787" s="15"/>
      <c r="EH1787" s="20"/>
      <c r="EI1787" s="15"/>
      <c r="EJ1787" s="20"/>
      <c r="EK1787" s="15"/>
      <c r="EL1787" s="20"/>
      <c r="EM1787" s="15"/>
      <c r="EN1787" s="20"/>
      <c r="EU1787" s="15">
        <v>34</v>
      </c>
      <c r="EV1787" s="20">
        <v>3</v>
      </c>
      <c r="EY1787" s="15"/>
      <c r="EZ1787" s="20"/>
      <c r="FC1787" s="15"/>
      <c r="FD1787" s="20"/>
      <c r="FE1787" s="15"/>
      <c r="FF1787" s="20"/>
      <c r="FG1787" s="15"/>
      <c r="FH1787" s="20"/>
      <c r="FI1787" s="15"/>
      <c r="FJ1787" s="20"/>
      <c r="FK1787" s="15"/>
      <c r="FL1787" s="20"/>
      <c r="FM1787" s="15"/>
      <c r="FN1787" s="20"/>
      <c r="FO1787" s="15"/>
      <c r="FP1787" s="20"/>
      <c r="FQ1787" s="15"/>
      <c r="FR1787" s="20"/>
      <c r="FS1787" s="15"/>
      <c r="FT1787" s="20"/>
      <c r="FU1787" s="15"/>
      <c r="FV1787" s="20"/>
      <c r="FW1787" s="15"/>
      <c r="FX1787" s="20"/>
      <c r="FY1787" s="15"/>
      <c r="FZ1787" s="20"/>
      <c r="GA1787" s="15"/>
      <c r="GB1787" s="20"/>
      <c r="GC1787" s="15"/>
      <c r="GD1787" s="20"/>
      <c r="GE1787" s="15"/>
      <c r="GF1787" s="20"/>
      <c r="GG1787" s="226"/>
    </row>
    <row r="1788" spans="1:189" ht="15" customHeight="1" x14ac:dyDescent="0.3">
      <c r="A1788" s="15" t="s">
        <v>146</v>
      </c>
      <c r="B1788" s="15" t="s">
        <v>134</v>
      </c>
      <c r="C1788" s="15" t="s">
        <v>3100</v>
      </c>
      <c r="D1788" s="15" t="s">
        <v>3101</v>
      </c>
      <c r="E1788" s="15" t="str">
        <f t="shared" si="361"/>
        <v>Leon ROSALES</v>
      </c>
      <c r="F1788" s="15" t="s">
        <v>135</v>
      </c>
      <c r="G1788" s="15">
        <v>999924496</v>
      </c>
      <c r="H1788" s="15">
        <f t="shared" si="362"/>
        <v>38</v>
      </c>
      <c r="I1788" s="15"/>
      <c r="J1788" s="15"/>
      <c r="K1788" s="16"/>
      <c r="L1788" s="15"/>
      <c r="M1788" s="15"/>
      <c r="N1788" s="15"/>
      <c r="O1788" s="15">
        <f t="shared" si="372"/>
        <v>0</v>
      </c>
      <c r="P1788" s="15">
        <v>0</v>
      </c>
      <c r="Q1788" s="15">
        <f t="shared" si="373"/>
        <v>0</v>
      </c>
      <c r="R1788" s="15">
        <v>0</v>
      </c>
      <c r="S1788" s="15">
        <v>0</v>
      </c>
      <c r="T1788" s="15">
        <f t="shared" si="374"/>
        <v>0</v>
      </c>
      <c r="U1788" s="15">
        <f t="shared" si="375"/>
        <v>0</v>
      </c>
      <c r="V1788" s="15"/>
      <c r="W1788" s="15"/>
      <c r="X1788" s="15"/>
      <c r="Y1788" s="15"/>
      <c r="Z1788" s="16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>
        <f t="shared" si="363"/>
        <v>0</v>
      </c>
      <c r="CT1788" s="15">
        <f t="shared" si="364"/>
        <v>38</v>
      </c>
      <c r="CU1788" s="15">
        <f t="shared" si="365"/>
        <v>0</v>
      </c>
      <c r="CV1788" s="15">
        <f t="shared" si="366"/>
        <v>0</v>
      </c>
      <c r="CW1788" s="15"/>
      <c r="CX1788" s="15"/>
      <c r="CY1788" s="15">
        <f t="shared" si="367"/>
        <v>0</v>
      </c>
      <c r="CZ1788" s="15">
        <f>GG1788</f>
        <v>0</v>
      </c>
      <c r="DA1788" s="16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20"/>
      <c r="DY1788" s="15"/>
      <c r="DZ1788" s="20"/>
      <c r="EA1788" s="15"/>
      <c r="EB1788" s="20"/>
      <c r="EC1788" s="15"/>
      <c r="ED1788" s="20"/>
      <c r="EE1788" s="15"/>
      <c r="EF1788" s="20"/>
      <c r="EG1788" s="15"/>
      <c r="EH1788" s="20"/>
      <c r="EI1788" s="15"/>
      <c r="EJ1788" s="20"/>
      <c r="EK1788" s="15"/>
      <c r="EL1788" s="20"/>
      <c r="EM1788" s="15"/>
      <c r="EN1788" s="20"/>
      <c r="EY1788" s="15"/>
      <c r="EZ1788" s="20"/>
      <c r="FC1788" s="15">
        <v>38</v>
      </c>
      <c r="FD1788" s="20" t="s">
        <v>129</v>
      </c>
      <c r="FE1788" s="15"/>
      <c r="FF1788" s="20"/>
      <c r="FG1788" s="15"/>
      <c r="FH1788" s="20"/>
      <c r="FI1788" s="15"/>
      <c r="FJ1788" s="20"/>
      <c r="FK1788" s="15"/>
      <c r="FL1788" s="20"/>
      <c r="FM1788" s="15"/>
      <c r="FN1788" s="20"/>
      <c r="FO1788" s="15"/>
      <c r="FP1788" s="20"/>
      <c r="FQ1788" s="15"/>
      <c r="FR1788" s="20"/>
      <c r="FS1788" s="15"/>
      <c r="FT1788" s="20"/>
      <c r="FU1788" s="15"/>
      <c r="FV1788" s="20"/>
      <c r="FW1788" s="15"/>
      <c r="FX1788" s="20"/>
      <c r="FY1788" s="15"/>
      <c r="FZ1788" s="20"/>
      <c r="GA1788" s="15"/>
      <c r="GB1788" s="20"/>
      <c r="GC1788" s="15"/>
      <c r="GD1788" s="20"/>
      <c r="GE1788" s="15"/>
      <c r="GF1788" s="20"/>
      <c r="GG1788" s="226"/>
    </row>
    <row r="1789" spans="1:189" ht="15" customHeight="1" x14ac:dyDescent="0.3">
      <c r="A1789" s="15" t="s">
        <v>130</v>
      </c>
      <c r="B1789" s="15" t="s">
        <v>140</v>
      </c>
      <c r="C1789" s="15" t="s">
        <v>451</v>
      </c>
      <c r="D1789" s="15" t="s">
        <v>635</v>
      </c>
      <c r="E1789" s="15" t="str">
        <f t="shared" si="361"/>
        <v>Tristan Davis</v>
      </c>
      <c r="F1789" s="15" t="s">
        <v>135</v>
      </c>
      <c r="G1789" s="15">
        <v>999924505</v>
      </c>
      <c r="H1789" s="15">
        <f t="shared" si="362"/>
        <v>26</v>
      </c>
      <c r="I1789" s="15"/>
      <c r="J1789" s="17">
        <f>(O1789+P1789+R1789+S1789+T1789+U1789)/2</f>
        <v>26</v>
      </c>
      <c r="K1789" s="16"/>
      <c r="L1789" s="15"/>
      <c r="M1789" s="15"/>
      <c r="N1789" s="15"/>
      <c r="O1789" s="15">
        <f t="shared" si="372"/>
        <v>52</v>
      </c>
      <c r="P1789" s="15">
        <v>0</v>
      </c>
      <c r="Q1789" s="15">
        <f t="shared" si="373"/>
        <v>0</v>
      </c>
      <c r="R1789" s="15">
        <v>0</v>
      </c>
      <c r="S1789" s="15">
        <v>0</v>
      </c>
      <c r="T1789" s="15">
        <f t="shared" si="374"/>
        <v>0</v>
      </c>
      <c r="U1789" s="15">
        <f t="shared" si="375"/>
        <v>0</v>
      </c>
      <c r="V1789" s="15"/>
      <c r="W1789" s="15"/>
      <c r="X1789" s="15"/>
      <c r="Y1789" s="15"/>
      <c r="Z1789" s="16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>
        <f t="shared" si="363"/>
        <v>0</v>
      </c>
      <c r="CT1789" s="15">
        <f t="shared" si="364"/>
        <v>0</v>
      </c>
      <c r="CU1789" s="15">
        <f t="shared" si="365"/>
        <v>0</v>
      </c>
      <c r="CV1789" s="15">
        <f t="shared" si="366"/>
        <v>0</v>
      </c>
      <c r="CW1789" s="15"/>
      <c r="CX1789" s="15"/>
      <c r="CY1789" s="15">
        <f t="shared" si="367"/>
        <v>0</v>
      </c>
      <c r="CZ1789" s="15">
        <f>GG1789</f>
        <v>0</v>
      </c>
      <c r="DA1789" s="16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20"/>
      <c r="DY1789" s="15"/>
      <c r="DZ1789" s="20"/>
      <c r="EA1789" s="15"/>
      <c r="EB1789" s="20"/>
      <c r="EC1789" s="15"/>
      <c r="ED1789" s="20"/>
      <c r="EE1789" s="15"/>
      <c r="EF1789" s="20"/>
      <c r="EG1789" s="15"/>
      <c r="EH1789" s="20"/>
      <c r="EI1789" s="15">
        <v>52</v>
      </c>
      <c r="EJ1789" s="20">
        <v>5</v>
      </c>
      <c r="EK1789" s="15"/>
      <c r="EL1789" s="20"/>
      <c r="EM1789" s="15"/>
      <c r="EN1789" s="20"/>
      <c r="EY1789" s="15"/>
      <c r="EZ1789" s="20"/>
      <c r="FC1789" s="15"/>
      <c r="FD1789" s="20"/>
      <c r="FE1789" s="15"/>
      <c r="FF1789" s="20"/>
      <c r="FG1789" s="15"/>
      <c r="FH1789" s="20"/>
      <c r="FI1789" s="15"/>
      <c r="FJ1789" s="20"/>
      <c r="FK1789" s="15"/>
      <c r="FL1789" s="20"/>
      <c r="FM1789" s="15"/>
      <c r="FN1789" s="20"/>
      <c r="FO1789" s="15"/>
      <c r="FP1789" s="20"/>
      <c r="FQ1789" s="15"/>
      <c r="FR1789" s="20"/>
      <c r="FS1789" s="15"/>
      <c r="FT1789" s="20"/>
      <c r="FU1789" s="15"/>
      <c r="FV1789" s="20"/>
      <c r="FW1789" s="15"/>
      <c r="FX1789" s="20"/>
      <c r="FY1789" s="15"/>
      <c r="FZ1789" s="20"/>
      <c r="GA1789" s="15"/>
      <c r="GB1789" s="20"/>
      <c r="GC1789" s="15"/>
      <c r="GD1789" s="20"/>
      <c r="GE1789" s="15"/>
      <c r="GF1789" s="20"/>
      <c r="GG1789" s="226"/>
    </row>
    <row r="1790" spans="1:189" ht="15" customHeight="1" x14ac:dyDescent="0.3">
      <c r="A1790" s="15" t="s">
        <v>130</v>
      </c>
      <c r="B1790" s="15" t="s">
        <v>140</v>
      </c>
      <c r="C1790" s="15" t="s">
        <v>2360</v>
      </c>
      <c r="D1790" s="15" t="s">
        <v>308</v>
      </c>
      <c r="E1790" s="15" t="str">
        <f t="shared" si="361"/>
        <v>Lawrence  Thomas</v>
      </c>
      <c r="F1790" s="15" t="s">
        <v>135</v>
      </c>
      <c r="G1790" s="15">
        <v>999924506</v>
      </c>
      <c r="H1790" s="15">
        <f t="shared" si="362"/>
        <v>26</v>
      </c>
      <c r="I1790" s="15"/>
      <c r="J1790" s="17">
        <f>(O1790+P1790+R1790+S1790+T1790+U1790)/2</f>
        <v>26</v>
      </c>
      <c r="K1790" s="16"/>
      <c r="L1790" s="15"/>
      <c r="M1790" s="15"/>
      <c r="N1790" s="15"/>
      <c r="O1790" s="15">
        <f t="shared" si="372"/>
        <v>52</v>
      </c>
      <c r="P1790" s="15">
        <v>0</v>
      </c>
      <c r="Q1790" s="15">
        <f t="shared" si="373"/>
        <v>0</v>
      </c>
      <c r="R1790" s="15">
        <v>0</v>
      </c>
      <c r="S1790" s="15">
        <v>0</v>
      </c>
      <c r="T1790" s="15">
        <f t="shared" si="374"/>
        <v>0</v>
      </c>
      <c r="U1790" s="15">
        <f t="shared" si="375"/>
        <v>0</v>
      </c>
      <c r="V1790" s="15"/>
      <c r="W1790" s="15"/>
      <c r="X1790" s="15"/>
      <c r="Y1790" s="15"/>
      <c r="Z1790" s="16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>
        <f t="shared" si="363"/>
        <v>0</v>
      </c>
      <c r="CT1790" s="15">
        <f t="shared" si="364"/>
        <v>0</v>
      </c>
      <c r="CU1790" s="15">
        <f t="shared" si="365"/>
        <v>0</v>
      </c>
      <c r="CV1790" s="15">
        <f t="shared" si="366"/>
        <v>0</v>
      </c>
      <c r="CW1790" s="15"/>
      <c r="CX1790" s="15"/>
      <c r="CY1790" s="15">
        <f t="shared" si="367"/>
        <v>0</v>
      </c>
      <c r="CZ1790" s="15">
        <f>GG1790</f>
        <v>0</v>
      </c>
      <c r="DA1790" s="16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20"/>
      <c r="DY1790" s="15"/>
      <c r="DZ1790" s="20"/>
      <c r="EA1790" s="15"/>
      <c r="EB1790" s="20"/>
      <c r="EC1790" s="15"/>
      <c r="ED1790" s="20"/>
      <c r="EE1790" s="15"/>
      <c r="EF1790" s="20"/>
      <c r="EG1790" s="15"/>
      <c r="EH1790" s="20"/>
      <c r="EI1790" s="15">
        <v>52</v>
      </c>
      <c r="EJ1790" s="20">
        <v>5</v>
      </c>
      <c r="EK1790" s="15"/>
      <c r="EL1790" s="20"/>
      <c r="EM1790" s="15"/>
      <c r="EN1790" s="20"/>
      <c r="EY1790" s="15"/>
      <c r="EZ1790" s="20"/>
      <c r="FC1790" s="15"/>
      <c r="FD1790" s="20"/>
      <c r="FE1790" s="15"/>
      <c r="FF1790" s="20"/>
      <c r="FG1790" s="15"/>
      <c r="FH1790" s="20"/>
      <c r="FI1790" s="15"/>
      <c r="FJ1790" s="20"/>
      <c r="FK1790" s="15"/>
      <c r="FL1790" s="20"/>
      <c r="FM1790" s="15"/>
      <c r="FN1790" s="20"/>
      <c r="FO1790" s="15"/>
      <c r="FP1790" s="20"/>
      <c r="FQ1790" s="15"/>
      <c r="FR1790" s="20"/>
      <c r="FS1790" s="15"/>
      <c r="FT1790" s="20"/>
      <c r="FU1790" s="15"/>
      <c r="FV1790" s="20"/>
      <c r="FW1790" s="15"/>
      <c r="FX1790" s="20"/>
      <c r="FY1790" s="15"/>
      <c r="FZ1790" s="20"/>
      <c r="GA1790" s="15"/>
      <c r="GB1790" s="20"/>
      <c r="GC1790" s="15"/>
      <c r="GD1790" s="20"/>
      <c r="GE1790" s="15"/>
      <c r="GF1790" s="20"/>
      <c r="GG1790" s="226"/>
    </row>
    <row r="1791" spans="1:189" ht="15" customHeight="1" x14ac:dyDescent="0.3">
      <c r="A1791" s="15" t="s">
        <v>2903</v>
      </c>
      <c r="B1791" s="15" t="s">
        <v>126</v>
      </c>
      <c r="C1791" s="17" t="s">
        <v>2288</v>
      </c>
      <c r="D1791" s="17" t="s">
        <v>1106</v>
      </c>
      <c r="E1791" s="15" t="str">
        <f t="shared" si="361"/>
        <v>Yeonwoo Kim</v>
      </c>
      <c r="F1791" s="17" t="s">
        <v>128</v>
      </c>
      <c r="G1791" s="86">
        <v>999924507</v>
      </c>
      <c r="H1791" s="15">
        <f t="shared" si="362"/>
        <v>52</v>
      </c>
      <c r="I1791" s="15"/>
      <c r="J1791" s="15"/>
      <c r="K1791" s="16"/>
      <c r="L1791" s="15"/>
      <c r="M1791" s="15"/>
      <c r="N1791" s="15"/>
      <c r="O1791" s="15">
        <f t="shared" si="372"/>
        <v>52</v>
      </c>
      <c r="P1791" s="15">
        <v>0</v>
      </c>
      <c r="Q1791" s="15">
        <f t="shared" si="373"/>
        <v>0</v>
      </c>
      <c r="R1791" s="15">
        <v>0</v>
      </c>
      <c r="S1791" s="15">
        <v>0</v>
      </c>
      <c r="T1791" s="15">
        <f t="shared" si="374"/>
        <v>0</v>
      </c>
      <c r="U1791" s="15">
        <f t="shared" si="375"/>
        <v>0</v>
      </c>
      <c r="V1791" s="15"/>
      <c r="W1791" s="15"/>
      <c r="X1791" s="15"/>
      <c r="Y1791" s="15"/>
      <c r="Z1791" s="16"/>
      <c r="AA1791" s="15"/>
      <c r="AB1791" s="24"/>
      <c r="AC1791" s="15"/>
      <c r="AD1791" s="15"/>
      <c r="AE1791" s="15"/>
      <c r="AF1791" s="15"/>
      <c r="AG1791" s="15"/>
      <c r="AH1791" s="24"/>
      <c r="AI1791" s="15"/>
      <c r="AJ1791" s="15"/>
      <c r="AK1791" s="15"/>
      <c r="AL1791" s="15"/>
      <c r="AM1791" s="15"/>
      <c r="AN1791" s="24"/>
      <c r="AO1791" s="15"/>
      <c r="AP1791" s="24"/>
      <c r="AQ1791" s="15"/>
      <c r="AR1791" s="24"/>
      <c r="AS1791" s="15"/>
      <c r="AT1791" s="24"/>
      <c r="AU1791" s="15"/>
      <c r="AV1791" s="24"/>
      <c r="AW1791" s="15"/>
      <c r="AX1791" s="24"/>
      <c r="AY1791" s="15"/>
      <c r="AZ1791" s="15"/>
      <c r="BA1791" s="15"/>
      <c r="BB1791" s="15"/>
      <c r="BC1791" s="15"/>
      <c r="BD1791" s="15"/>
      <c r="BE1791" s="15"/>
      <c r="BF1791" s="24"/>
      <c r="BG1791" s="15"/>
      <c r="BH1791" s="24"/>
      <c r="BI1791" s="15"/>
      <c r="BJ1791" s="24"/>
      <c r="BK1791" s="15"/>
      <c r="BL1791" s="24"/>
      <c r="BM1791" s="15"/>
      <c r="BN1791" s="24"/>
      <c r="BO1791" s="15"/>
      <c r="BP1791" s="24"/>
      <c r="BQ1791" s="15"/>
      <c r="BR1791" s="24"/>
      <c r="BS1791" s="15"/>
      <c r="BT1791" s="24"/>
      <c r="BU1791" s="15"/>
      <c r="BV1791" s="24"/>
      <c r="BW1791" s="15"/>
      <c r="BX1791" s="24"/>
      <c r="BY1791" s="15"/>
      <c r="BZ1791" s="24"/>
      <c r="CA1791" s="15"/>
      <c r="CB1791" s="24"/>
      <c r="CC1791" s="15"/>
      <c r="CD1791" s="24"/>
      <c r="CE1791" s="15"/>
      <c r="CF1791" s="24"/>
      <c r="CG1791" s="15"/>
      <c r="CH1791" s="25"/>
      <c r="CI1791" s="15"/>
      <c r="CJ1791" s="25"/>
      <c r="CK1791" s="15"/>
      <c r="CL1791" s="25"/>
      <c r="CM1791" s="15"/>
      <c r="CN1791" s="25"/>
      <c r="CO1791" s="15"/>
      <c r="CP1791" s="25"/>
      <c r="CQ1791" s="15"/>
      <c r="CR1791" s="25"/>
      <c r="CS1791" s="15">
        <f t="shared" si="363"/>
        <v>0</v>
      </c>
      <c r="CT1791" s="15">
        <f t="shared" si="364"/>
        <v>0</v>
      </c>
      <c r="CU1791" s="15">
        <f t="shared" si="365"/>
        <v>0</v>
      </c>
      <c r="CV1791" s="15">
        <f t="shared" si="366"/>
        <v>0</v>
      </c>
      <c r="CW1791" s="15"/>
      <c r="CX1791" s="15"/>
      <c r="CY1791" s="15">
        <f t="shared" si="367"/>
        <v>0</v>
      </c>
      <c r="CZ1791" s="15">
        <f>GG1791</f>
        <v>0</v>
      </c>
      <c r="DA1791" s="19"/>
      <c r="DB1791" s="17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7"/>
      <c r="DQ1791" s="15"/>
      <c r="DR1791" s="15"/>
      <c r="DS1791" s="15"/>
      <c r="DT1791" s="15"/>
      <c r="DU1791" s="15"/>
      <c r="DV1791" s="15"/>
      <c r="DW1791" s="15"/>
      <c r="DX1791" s="20"/>
      <c r="DY1791" s="15"/>
      <c r="DZ1791" s="20"/>
      <c r="EA1791" s="15"/>
      <c r="EB1791" s="20"/>
      <c r="EC1791" s="15"/>
      <c r="ED1791" s="20"/>
      <c r="EE1791" s="15"/>
      <c r="EF1791" s="20"/>
      <c r="EG1791" s="15"/>
      <c r="EH1791" s="20"/>
      <c r="EI1791" s="15">
        <v>52</v>
      </c>
      <c r="EJ1791" s="20">
        <v>5</v>
      </c>
      <c r="EK1791" s="15"/>
      <c r="EL1791" s="20"/>
      <c r="EM1791" s="15"/>
      <c r="EN1791" s="20"/>
      <c r="EY1791" s="15"/>
      <c r="EZ1791" s="20"/>
      <c r="FC1791" s="15"/>
      <c r="FD1791" s="20"/>
      <c r="FE1791" s="15"/>
      <c r="FF1791" s="20"/>
      <c r="FG1791" s="15"/>
      <c r="FH1791" s="20"/>
      <c r="FI1791" s="15"/>
      <c r="FJ1791" s="20"/>
      <c r="FK1791" s="15"/>
      <c r="FL1791" s="20"/>
      <c r="FM1791" s="15"/>
      <c r="FN1791" s="20"/>
      <c r="FO1791" s="15"/>
      <c r="FP1791" s="20"/>
      <c r="FQ1791" s="15"/>
      <c r="FR1791" s="20"/>
      <c r="FS1791" s="15"/>
      <c r="FT1791" s="20"/>
      <c r="FU1791" s="15"/>
      <c r="FV1791" s="20"/>
      <c r="FW1791" s="15"/>
      <c r="FX1791" s="20"/>
      <c r="FY1791" s="15"/>
      <c r="FZ1791" s="20"/>
      <c r="GA1791" s="15"/>
      <c r="GB1791" s="20"/>
      <c r="GC1791" s="15"/>
      <c r="GD1791" s="20"/>
      <c r="GE1791" s="15"/>
      <c r="GF1791" s="20"/>
      <c r="GG1791" s="226"/>
    </row>
    <row r="1792" spans="1:189" ht="15" customHeight="1" x14ac:dyDescent="0.3">
      <c r="A1792" s="15" t="s">
        <v>146</v>
      </c>
      <c r="B1792" s="15" t="s">
        <v>134</v>
      </c>
      <c r="C1792" s="15" t="s">
        <v>374</v>
      </c>
      <c r="D1792" s="15" t="s">
        <v>1106</v>
      </c>
      <c r="E1792" s="15" t="str">
        <f t="shared" si="361"/>
        <v>Sean Kim</v>
      </c>
      <c r="F1792" s="15" t="s">
        <v>135</v>
      </c>
      <c r="G1792" s="15">
        <v>999924508</v>
      </c>
      <c r="H1792" s="15">
        <f t="shared" si="362"/>
        <v>52</v>
      </c>
      <c r="I1792" s="15"/>
      <c r="J1792" s="15"/>
      <c r="K1792" s="16"/>
      <c r="L1792" s="15"/>
      <c r="M1792" s="15"/>
      <c r="N1792" s="15"/>
      <c r="O1792" s="15">
        <f t="shared" si="372"/>
        <v>52</v>
      </c>
      <c r="P1792" s="15">
        <v>0</v>
      </c>
      <c r="Q1792" s="15">
        <f t="shared" si="373"/>
        <v>0</v>
      </c>
      <c r="R1792" s="15">
        <v>0</v>
      </c>
      <c r="S1792" s="15">
        <v>0</v>
      </c>
      <c r="T1792" s="15">
        <f t="shared" si="374"/>
        <v>0</v>
      </c>
      <c r="U1792" s="15">
        <f t="shared" si="375"/>
        <v>0</v>
      </c>
      <c r="V1792" s="15"/>
      <c r="W1792" s="15"/>
      <c r="X1792" s="15"/>
      <c r="Y1792" s="15"/>
      <c r="Z1792" s="16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>
        <f t="shared" si="363"/>
        <v>0</v>
      </c>
      <c r="CT1792" s="15">
        <f t="shared" si="364"/>
        <v>0</v>
      </c>
      <c r="CU1792" s="15">
        <f t="shared" si="365"/>
        <v>0</v>
      </c>
      <c r="CV1792" s="15">
        <f t="shared" si="366"/>
        <v>0</v>
      </c>
      <c r="CW1792" s="15"/>
      <c r="CX1792" s="15"/>
      <c r="CY1792" s="15">
        <f t="shared" si="367"/>
        <v>0</v>
      </c>
      <c r="CZ1792" s="15">
        <f>GG1792</f>
        <v>0</v>
      </c>
      <c r="DA1792" s="16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20"/>
      <c r="DY1792" s="15"/>
      <c r="DZ1792" s="20"/>
      <c r="EA1792" s="15"/>
      <c r="EB1792" s="20"/>
      <c r="EC1792" s="15"/>
      <c r="ED1792" s="20"/>
      <c r="EE1792" s="15"/>
      <c r="EF1792" s="20"/>
      <c r="EG1792" s="15"/>
      <c r="EH1792" s="20"/>
      <c r="EI1792" s="15">
        <v>52</v>
      </c>
      <c r="EJ1792" s="20">
        <v>5</v>
      </c>
      <c r="EK1792" s="15"/>
      <c r="EL1792" s="20"/>
      <c r="EM1792" s="15"/>
      <c r="EN1792" s="20"/>
      <c r="EY1792" s="15"/>
      <c r="EZ1792" s="20"/>
      <c r="FC1792" s="15"/>
      <c r="FD1792" s="20"/>
      <c r="FE1792" s="15"/>
      <c r="FF1792" s="20"/>
      <c r="FG1792" s="15"/>
      <c r="FH1792" s="20"/>
      <c r="FI1792" s="15"/>
      <c r="FJ1792" s="20"/>
      <c r="FK1792" s="15"/>
      <c r="FL1792" s="20"/>
      <c r="FM1792" s="15"/>
      <c r="FN1792" s="20"/>
      <c r="FO1792" s="15"/>
      <c r="FP1792" s="20"/>
      <c r="FQ1792" s="15"/>
      <c r="FR1792" s="20"/>
      <c r="FS1792" s="15"/>
      <c r="FT1792" s="20"/>
      <c r="FU1792" s="15"/>
      <c r="FV1792" s="20"/>
      <c r="FW1792" s="15"/>
      <c r="FX1792" s="20"/>
      <c r="FY1792" s="15"/>
      <c r="FZ1792" s="20"/>
      <c r="GA1792" s="15"/>
      <c r="GB1792" s="20"/>
      <c r="GC1792" s="15"/>
      <c r="GD1792" s="20"/>
      <c r="GE1792" s="15"/>
      <c r="GF1792" s="20"/>
      <c r="GG1792" s="226"/>
    </row>
    <row r="1793" spans="1:189" ht="15" customHeight="1" x14ac:dyDescent="0.3">
      <c r="A1793" s="15" t="s">
        <v>133</v>
      </c>
      <c r="B1793" s="15" t="s">
        <v>138</v>
      </c>
      <c r="C1793" s="15" t="s">
        <v>2328</v>
      </c>
      <c r="D1793" s="15" t="s">
        <v>1223</v>
      </c>
      <c r="E1793" s="15" t="str">
        <f t="shared" si="361"/>
        <v>Adalyn  Lee</v>
      </c>
      <c r="F1793" s="15" t="s">
        <v>128</v>
      </c>
      <c r="G1793" s="15">
        <v>999924511</v>
      </c>
      <c r="H1793" s="15">
        <f t="shared" si="362"/>
        <v>25</v>
      </c>
      <c r="I1793" s="15"/>
      <c r="J1793" s="15"/>
      <c r="K1793" s="16"/>
      <c r="L1793" s="15"/>
      <c r="M1793" s="15"/>
      <c r="N1793" s="15"/>
      <c r="O1793" s="15">
        <f t="shared" si="372"/>
        <v>25</v>
      </c>
      <c r="P1793" s="15">
        <v>0</v>
      </c>
      <c r="Q1793" s="15">
        <f t="shared" si="373"/>
        <v>0</v>
      </c>
      <c r="R1793" s="15">
        <v>0</v>
      </c>
      <c r="S1793" s="15">
        <v>0</v>
      </c>
      <c r="T1793" s="15">
        <f t="shared" si="374"/>
        <v>0</v>
      </c>
      <c r="U1793" s="15">
        <f t="shared" si="375"/>
        <v>0</v>
      </c>
      <c r="V1793" s="15"/>
      <c r="W1793" s="15"/>
      <c r="X1793" s="15"/>
      <c r="Y1793" s="15"/>
      <c r="Z1793" s="16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>
        <f t="shared" si="363"/>
        <v>0</v>
      </c>
      <c r="CT1793" s="15">
        <f t="shared" si="364"/>
        <v>0</v>
      </c>
      <c r="CU1793" s="15">
        <f t="shared" si="365"/>
        <v>0</v>
      </c>
      <c r="CV1793" s="15">
        <f t="shared" si="366"/>
        <v>0</v>
      </c>
      <c r="CW1793" s="15"/>
      <c r="CX1793" s="15"/>
      <c r="CY1793" s="15">
        <f t="shared" si="367"/>
        <v>0</v>
      </c>
      <c r="CZ1793" s="15">
        <f>GG1793</f>
        <v>0</v>
      </c>
      <c r="DA1793" s="16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20"/>
      <c r="DY1793" s="15"/>
      <c r="DZ1793" s="20"/>
      <c r="EA1793" s="15"/>
      <c r="EB1793" s="20"/>
      <c r="EC1793" s="15"/>
      <c r="ED1793" s="20"/>
      <c r="EE1793" s="15"/>
      <c r="EF1793" s="20"/>
      <c r="EG1793" s="15"/>
      <c r="EH1793" s="20"/>
      <c r="EI1793" s="15"/>
      <c r="EJ1793" s="20"/>
      <c r="EK1793" s="15">
        <v>25</v>
      </c>
      <c r="EL1793" s="20">
        <v>1</v>
      </c>
      <c r="EM1793" s="15"/>
      <c r="EN1793" s="20"/>
      <c r="EY1793" s="15"/>
      <c r="EZ1793" s="20"/>
      <c r="FC1793" s="15"/>
      <c r="FD1793" s="20"/>
      <c r="FE1793" s="15"/>
      <c r="FF1793" s="20"/>
      <c r="FG1793" s="15"/>
      <c r="FH1793" s="20"/>
      <c r="FI1793" s="15"/>
      <c r="FJ1793" s="20"/>
      <c r="FK1793" s="15"/>
      <c r="FL1793" s="20"/>
      <c r="FM1793" s="15"/>
      <c r="FN1793" s="20"/>
      <c r="FO1793" s="15"/>
      <c r="FP1793" s="20"/>
      <c r="FQ1793" s="15"/>
      <c r="FR1793" s="20"/>
      <c r="FS1793" s="15"/>
      <c r="FT1793" s="20"/>
      <c r="FU1793" s="15"/>
      <c r="FV1793" s="20"/>
      <c r="FW1793" s="15"/>
      <c r="FX1793" s="20"/>
      <c r="FY1793" s="15"/>
      <c r="FZ1793" s="20"/>
      <c r="GA1793" s="15"/>
      <c r="GB1793" s="20"/>
      <c r="GC1793" s="15"/>
      <c r="GD1793" s="20"/>
      <c r="GE1793" s="15"/>
      <c r="GF1793" s="20"/>
      <c r="GG1793" s="226"/>
    </row>
    <row r="1794" spans="1:189" ht="15" customHeight="1" x14ac:dyDescent="0.3">
      <c r="A1794" s="17" t="s">
        <v>125</v>
      </c>
      <c r="B1794" s="15" t="s">
        <v>140</v>
      </c>
      <c r="C1794" s="15" t="s">
        <v>2399</v>
      </c>
      <c r="D1794" s="15" t="s">
        <v>2400</v>
      </c>
      <c r="E1794" s="15" t="str">
        <f t="shared" si="361"/>
        <v>Kinsey Haddan</v>
      </c>
      <c r="F1794" s="15" t="s">
        <v>128</v>
      </c>
      <c r="G1794" s="15">
        <v>999924519</v>
      </c>
      <c r="H1794" s="15">
        <f t="shared" si="362"/>
        <v>50</v>
      </c>
      <c r="I1794" s="15"/>
      <c r="J1794" s="17">
        <f>(O1794+P1794+R1794+S1794+T1794+U1794)/2</f>
        <v>50</v>
      </c>
      <c r="K1794" s="16"/>
      <c r="L1794" s="15"/>
      <c r="M1794" s="15"/>
      <c r="N1794" s="15"/>
      <c r="O1794" s="15">
        <f t="shared" si="372"/>
        <v>100</v>
      </c>
      <c r="P1794" s="15">
        <v>0</v>
      </c>
      <c r="Q1794" s="15">
        <f t="shared" si="373"/>
        <v>0</v>
      </c>
      <c r="R1794" s="15">
        <v>0</v>
      </c>
      <c r="S1794" s="15">
        <v>0</v>
      </c>
      <c r="T1794" s="15">
        <f t="shared" si="374"/>
        <v>0</v>
      </c>
      <c r="U1794" s="15">
        <f t="shared" si="375"/>
        <v>0</v>
      </c>
      <c r="V1794" s="15"/>
      <c r="W1794" s="15"/>
      <c r="X1794" s="15"/>
      <c r="Y1794" s="15"/>
      <c r="Z1794" s="16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>
        <f t="shared" si="363"/>
        <v>0</v>
      </c>
      <c r="CT1794" s="15">
        <f t="shared" si="364"/>
        <v>0</v>
      </c>
      <c r="CU1794" s="15">
        <f t="shared" si="365"/>
        <v>0</v>
      </c>
      <c r="CV1794" s="15">
        <f t="shared" si="366"/>
        <v>0</v>
      </c>
      <c r="CW1794" s="15"/>
      <c r="CX1794" s="15"/>
      <c r="CY1794" s="15">
        <f t="shared" si="367"/>
        <v>0</v>
      </c>
      <c r="CZ1794" s="15">
        <f>GG1794</f>
        <v>0</v>
      </c>
      <c r="DA1794" s="16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20"/>
      <c r="DY1794" s="15"/>
      <c r="DZ1794" s="20"/>
      <c r="EA1794" s="15"/>
      <c r="EB1794" s="20"/>
      <c r="EC1794" s="15"/>
      <c r="ED1794" s="20"/>
      <c r="EE1794" s="15"/>
      <c r="EF1794" s="20"/>
      <c r="EG1794" s="15"/>
      <c r="EH1794" s="20"/>
      <c r="EI1794" s="15">
        <v>100</v>
      </c>
      <c r="EJ1794" s="20">
        <v>1</v>
      </c>
      <c r="EK1794" s="15"/>
      <c r="EL1794" s="20"/>
      <c r="EM1794" s="15"/>
      <c r="EN1794" s="20"/>
      <c r="EY1794" s="15"/>
      <c r="EZ1794" s="20"/>
      <c r="FC1794" s="15"/>
      <c r="FD1794" s="20"/>
      <c r="FE1794" s="15"/>
      <c r="FF1794" s="20"/>
      <c r="FG1794" s="15"/>
      <c r="FH1794" s="20"/>
      <c r="FI1794" s="15"/>
      <c r="FJ1794" s="20"/>
      <c r="FK1794" s="15"/>
      <c r="FL1794" s="20"/>
      <c r="FM1794" s="15"/>
      <c r="FN1794" s="20"/>
      <c r="FO1794" s="15"/>
      <c r="FP1794" s="20"/>
      <c r="FQ1794" s="15"/>
      <c r="FR1794" s="20"/>
      <c r="FS1794" s="15"/>
      <c r="FT1794" s="20"/>
      <c r="FU1794" s="15"/>
      <c r="FV1794" s="20"/>
      <c r="FW1794" s="15"/>
      <c r="FX1794" s="20"/>
      <c r="FY1794" s="15"/>
      <c r="FZ1794" s="20"/>
      <c r="GA1794" s="15"/>
      <c r="GB1794" s="20"/>
      <c r="GC1794" s="15"/>
      <c r="GD1794" s="20"/>
      <c r="GE1794" s="15"/>
      <c r="GF1794" s="20"/>
      <c r="GG1794" s="226"/>
    </row>
    <row r="1795" spans="1:189" ht="15" customHeight="1" x14ac:dyDescent="0.3">
      <c r="A1795" s="15" t="s">
        <v>130</v>
      </c>
      <c r="B1795" s="15" t="s">
        <v>134</v>
      </c>
      <c r="C1795" s="15" t="s">
        <v>1544</v>
      </c>
      <c r="D1795" s="15" t="s">
        <v>383</v>
      </c>
      <c r="E1795" s="15" t="str">
        <f t="shared" si="361"/>
        <v>Paige Drake</v>
      </c>
      <c r="F1795" s="15" t="s">
        <v>128</v>
      </c>
      <c r="G1795" s="15">
        <v>999924524</v>
      </c>
      <c r="H1795" s="15">
        <f t="shared" si="362"/>
        <v>28</v>
      </c>
      <c r="I1795" s="15"/>
      <c r="J1795" s="17">
        <f>(O1795+P1795+R1795+S1795+T1795+U1795)/2</f>
        <v>28</v>
      </c>
      <c r="K1795" s="16"/>
      <c r="L1795" s="15"/>
      <c r="M1795" s="15"/>
      <c r="N1795" s="15"/>
      <c r="O1795" s="15">
        <f t="shared" si="372"/>
        <v>56</v>
      </c>
      <c r="P1795" s="15">
        <v>0</v>
      </c>
      <c r="Q1795" s="15">
        <f t="shared" si="373"/>
        <v>0</v>
      </c>
      <c r="R1795" s="15">
        <v>0</v>
      </c>
      <c r="S1795" s="15">
        <v>0</v>
      </c>
      <c r="T1795" s="15">
        <f t="shared" si="374"/>
        <v>0</v>
      </c>
      <c r="U1795" s="15">
        <f t="shared" si="375"/>
        <v>0</v>
      </c>
      <c r="V1795" s="15"/>
      <c r="W1795" s="15"/>
      <c r="X1795" s="15"/>
      <c r="Y1795" s="15"/>
      <c r="Z1795" s="16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>
        <f t="shared" si="363"/>
        <v>0</v>
      </c>
      <c r="CT1795" s="15">
        <f t="shared" si="364"/>
        <v>0</v>
      </c>
      <c r="CU1795" s="15">
        <f t="shared" si="365"/>
        <v>0</v>
      </c>
      <c r="CV1795" s="15">
        <f t="shared" si="366"/>
        <v>0</v>
      </c>
      <c r="CW1795" s="15"/>
      <c r="CX1795" s="15"/>
      <c r="CY1795" s="15">
        <f t="shared" si="367"/>
        <v>0</v>
      </c>
      <c r="CZ1795" s="15">
        <f>GG1795</f>
        <v>0</v>
      </c>
      <c r="DA1795" s="16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20"/>
      <c r="DY1795" s="15"/>
      <c r="DZ1795" s="20"/>
      <c r="EA1795" s="15"/>
      <c r="EB1795" s="20"/>
      <c r="EC1795" s="15"/>
      <c r="ED1795" s="20"/>
      <c r="EE1795" s="15"/>
      <c r="EF1795" s="20"/>
      <c r="EG1795" s="15"/>
      <c r="EH1795" s="20"/>
      <c r="EI1795" s="15">
        <v>56</v>
      </c>
      <c r="EJ1795" s="20">
        <v>3</v>
      </c>
      <c r="EK1795" s="15"/>
      <c r="EL1795" s="20"/>
      <c r="EM1795" s="15"/>
      <c r="EN1795" s="20"/>
      <c r="EY1795" s="15"/>
      <c r="EZ1795" s="20"/>
      <c r="FC1795" s="15"/>
      <c r="FD1795" s="20"/>
      <c r="FE1795" s="15"/>
      <c r="FF1795" s="20"/>
      <c r="FG1795" s="15"/>
      <c r="FH1795" s="20"/>
      <c r="FI1795" s="15"/>
      <c r="FJ1795" s="20"/>
      <c r="FK1795" s="15"/>
      <c r="FL1795" s="20"/>
      <c r="FM1795" s="15"/>
      <c r="FN1795" s="20"/>
      <c r="FO1795" s="15"/>
      <c r="FP1795" s="20"/>
      <c r="FQ1795" s="15"/>
      <c r="FR1795" s="20"/>
      <c r="FS1795" s="15"/>
      <c r="FT1795" s="20"/>
      <c r="FU1795" s="15"/>
      <c r="FV1795" s="20"/>
      <c r="FW1795" s="15"/>
      <c r="FX1795" s="20"/>
      <c r="FY1795" s="15"/>
      <c r="FZ1795" s="20"/>
      <c r="GA1795" s="15"/>
      <c r="GB1795" s="20"/>
      <c r="GC1795" s="15"/>
      <c r="GD1795" s="20"/>
      <c r="GE1795" s="15"/>
      <c r="GF1795" s="20"/>
      <c r="GG1795" s="226"/>
    </row>
    <row r="1796" spans="1:189" ht="15" customHeight="1" x14ac:dyDescent="0.3">
      <c r="A1796" s="15" t="s">
        <v>146</v>
      </c>
      <c r="B1796" s="15" t="s">
        <v>138</v>
      </c>
      <c r="C1796" s="15" t="s">
        <v>1606</v>
      </c>
      <c r="D1796" s="15" t="s">
        <v>383</v>
      </c>
      <c r="E1796" s="15" t="str">
        <f t="shared" si="361"/>
        <v>Tara Drake</v>
      </c>
      <c r="F1796" s="15" t="s">
        <v>128</v>
      </c>
      <c r="G1796" s="15">
        <v>999924525</v>
      </c>
      <c r="H1796" s="15">
        <f t="shared" si="362"/>
        <v>56</v>
      </c>
      <c r="I1796" s="15"/>
      <c r="J1796" s="15"/>
      <c r="K1796" s="16"/>
      <c r="L1796" s="15"/>
      <c r="M1796" s="15"/>
      <c r="N1796" s="15"/>
      <c r="O1796" s="15">
        <f t="shared" si="372"/>
        <v>56</v>
      </c>
      <c r="P1796" s="15">
        <v>0</v>
      </c>
      <c r="Q1796" s="15">
        <f t="shared" si="373"/>
        <v>0</v>
      </c>
      <c r="R1796" s="15">
        <v>0</v>
      </c>
      <c r="S1796" s="15">
        <v>0</v>
      </c>
      <c r="T1796" s="15">
        <f t="shared" si="374"/>
        <v>0</v>
      </c>
      <c r="U1796" s="15">
        <f t="shared" si="375"/>
        <v>0</v>
      </c>
      <c r="V1796" s="15"/>
      <c r="W1796" s="15"/>
      <c r="X1796" s="15"/>
      <c r="Y1796" s="15"/>
      <c r="Z1796" s="16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>
        <f t="shared" si="363"/>
        <v>0</v>
      </c>
      <c r="CT1796" s="15">
        <f t="shared" si="364"/>
        <v>0</v>
      </c>
      <c r="CU1796" s="15">
        <f t="shared" si="365"/>
        <v>0</v>
      </c>
      <c r="CV1796" s="15">
        <f t="shared" si="366"/>
        <v>0</v>
      </c>
      <c r="CW1796" s="15"/>
      <c r="CX1796" s="15"/>
      <c r="CY1796" s="15">
        <f t="shared" si="367"/>
        <v>0</v>
      </c>
      <c r="CZ1796" s="15">
        <f>GG1796</f>
        <v>0</v>
      </c>
      <c r="DA1796" s="16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20"/>
      <c r="DY1796" s="15"/>
      <c r="DZ1796" s="20"/>
      <c r="EA1796" s="15"/>
      <c r="EB1796" s="20"/>
      <c r="EC1796" s="15"/>
      <c r="ED1796" s="20"/>
      <c r="EE1796" s="15"/>
      <c r="EF1796" s="20"/>
      <c r="EG1796" s="15"/>
      <c r="EH1796" s="20"/>
      <c r="EI1796" s="15">
        <v>56</v>
      </c>
      <c r="EJ1796" s="20">
        <v>3</v>
      </c>
      <c r="EK1796" s="15"/>
      <c r="EL1796" s="20"/>
      <c r="EM1796" s="15"/>
      <c r="EN1796" s="20"/>
      <c r="EY1796" s="15"/>
      <c r="EZ1796" s="20"/>
      <c r="FC1796" s="15"/>
      <c r="FD1796" s="20"/>
      <c r="FE1796" s="15"/>
      <c r="FF1796" s="20"/>
      <c r="FG1796" s="15"/>
      <c r="FH1796" s="20"/>
      <c r="FI1796" s="15"/>
      <c r="FJ1796" s="20"/>
      <c r="FK1796" s="15"/>
      <c r="FL1796" s="20"/>
      <c r="FM1796" s="15"/>
      <c r="FN1796" s="20"/>
      <c r="FO1796" s="15"/>
      <c r="FP1796" s="20"/>
      <c r="FQ1796" s="15"/>
      <c r="FR1796" s="20"/>
      <c r="FS1796" s="15"/>
      <c r="FT1796" s="20"/>
      <c r="FU1796" s="15"/>
      <c r="FV1796" s="20"/>
      <c r="FW1796" s="15"/>
      <c r="FX1796" s="20"/>
      <c r="FY1796" s="15"/>
      <c r="FZ1796" s="20"/>
      <c r="GA1796" s="15"/>
      <c r="GB1796" s="20"/>
      <c r="GC1796" s="15"/>
      <c r="GD1796" s="20"/>
      <c r="GE1796" s="15"/>
      <c r="GF1796" s="20"/>
      <c r="GG1796" s="226"/>
    </row>
    <row r="1797" spans="1:189" ht="15" customHeight="1" x14ac:dyDescent="0.3">
      <c r="A1797" s="15" t="s">
        <v>146</v>
      </c>
      <c r="B1797" s="15" t="s">
        <v>138</v>
      </c>
      <c r="C1797" s="15" t="s">
        <v>221</v>
      </c>
      <c r="D1797" s="15" t="s">
        <v>2548</v>
      </c>
      <c r="E1797" s="15" t="str">
        <f t="shared" si="361"/>
        <v>Benjamin Richardson</v>
      </c>
      <c r="F1797" s="15" t="s">
        <v>135</v>
      </c>
      <c r="G1797" s="15">
        <v>999924527</v>
      </c>
      <c r="H1797" s="15">
        <f t="shared" si="362"/>
        <v>166</v>
      </c>
      <c r="I1797" s="15"/>
      <c r="J1797" s="15"/>
      <c r="K1797" s="16"/>
      <c r="L1797" s="15"/>
      <c r="M1797" s="15"/>
      <c r="N1797" s="15"/>
      <c r="O1797" s="15">
        <f t="shared" si="372"/>
        <v>0</v>
      </c>
      <c r="P1797" s="15">
        <v>0</v>
      </c>
      <c r="Q1797" s="15">
        <f t="shared" si="373"/>
        <v>0</v>
      </c>
      <c r="R1797" s="15">
        <v>0</v>
      </c>
      <c r="S1797" s="15">
        <v>0</v>
      </c>
      <c r="T1797" s="15">
        <f t="shared" si="374"/>
        <v>0</v>
      </c>
      <c r="U1797" s="15">
        <f t="shared" si="375"/>
        <v>0</v>
      </c>
      <c r="V1797" s="15"/>
      <c r="W1797" s="15"/>
      <c r="X1797" s="15"/>
      <c r="Y1797" s="15"/>
      <c r="Z1797" s="16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>
        <f t="shared" si="363"/>
        <v>0</v>
      </c>
      <c r="CT1797" s="15">
        <f t="shared" si="364"/>
        <v>166</v>
      </c>
      <c r="CU1797" s="15">
        <f t="shared" si="365"/>
        <v>3</v>
      </c>
      <c r="CV1797" s="15">
        <f t="shared" si="366"/>
        <v>0</v>
      </c>
      <c r="CW1797" s="15"/>
      <c r="CX1797" s="15"/>
      <c r="CY1797" s="15">
        <f t="shared" si="367"/>
        <v>0</v>
      </c>
      <c r="CZ1797" s="15">
        <f>GG1797</f>
        <v>0</v>
      </c>
      <c r="DA1797" s="16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20"/>
      <c r="DY1797" s="15"/>
      <c r="DZ1797" s="20"/>
      <c r="EA1797" s="15"/>
      <c r="EB1797" s="20"/>
      <c r="EC1797" s="15"/>
      <c r="ED1797" s="20"/>
      <c r="EE1797" s="15"/>
      <c r="EF1797" s="20"/>
      <c r="EG1797" s="15"/>
      <c r="EH1797" s="20"/>
      <c r="EI1797" s="15"/>
      <c r="EJ1797" s="20"/>
      <c r="EK1797" s="15"/>
      <c r="EL1797" s="20"/>
      <c r="EM1797" s="15"/>
      <c r="EN1797" s="20"/>
      <c r="EQ1797" s="15">
        <v>58</v>
      </c>
      <c r="ER1797" s="20">
        <v>6</v>
      </c>
      <c r="EY1797" s="15"/>
      <c r="EZ1797" s="20"/>
      <c r="FC1797" s="15">
        <v>63</v>
      </c>
      <c r="FD1797" s="20">
        <v>5</v>
      </c>
      <c r="FE1797" s="15"/>
      <c r="FF1797" s="20"/>
      <c r="FG1797" s="15"/>
      <c r="FH1797" s="20"/>
      <c r="FI1797" s="15"/>
      <c r="FJ1797" s="20"/>
      <c r="FK1797" s="15"/>
      <c r="FL1797" s="20"/>
      <c r="FM1797" s="15"/>
      <c r="FN1797" s="20"/>
      <c r="FO1797" s="15"/>
      <c r="FP1797" s="20"/>
      <c r="FQ1797" s="15"/>
      <c r="FR1797" s="20"/>
      <c r="FS1797" s="15"/>
      <c r="FT1797" s="20"/>
      <c r="FU1797" s="15"/>
      <c r="FV1797" s="20"/>
      <c r="FW1797" s="15"/>
      <c r="FX1797" s="20"/>
      <c r="FY1797" s="15"/>
      <c r="FZ1797" s="20"/>
      <c r="GA1797" s="15">
        <v>45</v>
      </c>
      <c r="GB1797" s="20">
        <v>2</v>
      </c>
      <c r="GC1797" s="15"/>
      <c r="GD1797" s="20"/>
      <c r="GE1797" s="15"/>
      <c r="GF1797" s="20"/>
      <c r="GG1797" s="226"/>
    </row>
    <row r="1798" spans="1:189" ht="15" customHeight="1" x14ac:dyDescent="0.3">
      <c r="A1798" s="17" t="s">
        <v>133</v>
      </c>
      <c r="B1798" s="15" t="s">
        <v>140</v>
      </c>
      <c r="C1798" s="15" t="s">
        <v>539</v>
      </c>
      <c r="D1798" s="15" t="s">
        <v>480</v>
      </c>
      <c r="E1798" s="15" t="str">
        <f t="shared" ref="E1798:E1861" si="376">CONCATENATE(C1798, " ",D1798)</f>
        <v>Sammie Chan</v>
      </c>
      <c r="F1798" s="15" t="s">
        <v>128</v>
      </c>
      <c r="G1798" s="15">
        <v>999924531</v>
      </c>
      <c r="H1798" s="15">
        <f t="shared" ref="H1798:H1861" si="377">(L1798+M1798+N1798+O1798+P1798+R1798+S1798+T1798+U1798+V1798+X1798+Y1798+CT1798+CY1798+CS1798+CV1798)-J1798</f>
        <v>155.5</v>
      </c>
      <c r="I1798" s="15"/>
      <c r="J1798" s="17">
        <f>(O1798+P1798+R1798+S1798+T1798+U1798)/2</f>
        <v>65.5</v>
      </c>
      <c r="K1798" s="16"/>
      <c r="L1798" s="15"/>
      <c r="M1798" s="15"/>
      <c r="N1798" s="15"/>
      <c r="O1798" s="15">
        <f t="shared" si="372"/>
        <v>131</v>
      </c>
      <c r="P1798" s="15">
        <v>0</v>
      </c>
      <c r="Q1798" s="15">
        <f t="shared" si="373"/>
        <v>0</v>
      </c>
      <c r="R1798" s="15">
        <v>0</v>
      </c>
      <c r="S1798" s="15">
        <v>0</v>
      </c>
      <c r="T1798" s="15">
        <f t="shared" si="374"/>
        <v>0</v>
      </c>
      <c r="U1798" s="15">
        <f t="shared" si="375"/>
        <v>0</v>
      </c>
      <c r="V1798" s="15"/>
      <c r="W1798" s="15"/>
      <c r="X1798" s="15"/>
      <c r="Y1798" s="15"/>
      <c r="Z1798" s="16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>
        <f t="shared" ref="CS1798:CS1861" si="378">SUM(FE1798)</f>
        <v>0</v>
      </c>
      <c r="CT1798" s="15">
        <f t="shared" ref="CT1798:CT1861" si="379">SUM(EQ1798,ES1798,EU1798,EW1798,FA1798,EY1798,FC1798,FG1798,FI1798,FK1798,FM1798,FQ1798,FS1798,FU1798,FW1798,FY1798,GA1798,FO1798)</f>
        <v>90</v>
      </c>
      <c r="CU1798" s="15">
        <f t="shared" ref="CU1798:CU1861" si="380">COUNT(ER1798,ET1798,EV1798,EX1798,FB1798,EZ1798,FD1798,FH1798,FJ1798,FL1798,FN1798,FR1798,FT1798,FV1798,FX1798,FZ1798,GB1798)</f>
        <v>1</v>
      </c>
      <c r="CV1798" s="15">
        <f t="shared" ref="CV1798:CV1861" si="381">GC1798+GE1798</f>
        <v>0</v>
      </c>
      <c r="CW1798" s="15"/>
      <c r="CX1798" s="15"/>
      <c r="CY1798" s="15">
        <f t="shared" ref="CY1798:CY1861" si="382">EO1798</f>
        <v>0</v>
      </c>
      <c r="CZ1798" s="15">
        <f>GG1798</f>
        <v>0</v>
      </c>
      <c r="DA1798" s="16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20"/>
      <c r="DY1798" s="15"/>
      <c r="DZ1798" s="20"/>
      <c r="EA1798" s="15"/>
      <c r="EB1798" s="20"/>
      <c r="EC1798" s="15"/>
      <c r="ED1798" s="20"/>
      <c r="EE1798" s="15"/>
      <c r="EF1798" s="20"/>
      <c r="EG1798" s="15"/>
      <c r="EH1798" s="20"/>
      <c r="EI1798" s="15">
        <v>56</v>
      </c>
      <c r="EJ1798" s="20">
        <v>3</v>
      </c>
      <c r="EK1798" s="15"/>
      <c r="EL1798" s="20"/>
      <c r="EM1798" s="15">
        <v>75</v>
      </c>
      <c r="EN1798" s="20">
        <v>2</v>
      </c>
      <c r="EY1798" s="15"/>
      <c r="EZ1798" s="20"/>
      <c r="FC1798" s="15">
        <v>90</v>
      </c>
      <c r="FD1798" s="20">
        <v>2</v>
      </c>
      <c r="FE1798" s="15"/>
      <c r="FF1798" s="20"/>
      <c r="FG1798" s="15"/>
      <c r="FH1798" s="20"/>
      <c r="FI1798" s="15"/>
      <c r="FJ1798" s="20"/>
      <c r="FK1798" s="15"/>
      <c r="FL1798" s="20"/>
      <c r="FM1798" s="15"/>
      <c r="FN1798" s="20"/>
      <c r="FO1798" s="15"/>
      <c r="FP1798" s="20"/>
      <c r="FQ1798" s="15"/>
      <c r="FR1798" s="20"/>
      <c r="FS1798" s="15"/>
      <c r="FT1798" s="20"/>
      <c r="FU1798" s="15"/>
      <c r="FV1798" s="20"/>
      <c r="FW1798" s="15"/>
      <c r="FX1798" s="20"/>
      <c r="FY1798" s="15"/>
      <c r="FZ1798" s="20"/>
      <c r="GA1798" s="15"/>
      <c r="GB1798" s="20"/>
      <c r="GC1798" s="15"/>
      <c r="GD1798" s="20"/>
      <c r="GE1798" s="15"/>
      <c r="GF1798" s="20"/>
      <c r="GG1798" s="226"/>
    </row>
    <row r="1799" spans="1:189" ht="15" customHeight="1" x14ac:dyDescent="0.3">
      <c r="A1799" s="15" t="s">
        <v>2903</v>
      </c>
      <c r="B1799" s="83" t="s">
        <v>126</v>
      </c>
      <c r="C1799" s="83" t="s">
        <v>946</v>
      </c>
      <c r="D1799" s="15" t="s">
        <v>3873</v>
      </c>
      <c r="E1799" s="15" t="str">
        <f t="shared" si="376"/>
        <v>Shannon Masden</v>
      </c>
      <c r="F1799" s="83" t="s">
        <v>128</v>
      </c>
      <c r="G1799" s="15">
        <v>999924534</v>
      </c>
      <c r="H1799" s="15">
        <f t="shared" si="377"/>
        <v>34</v>
      </c>
      <c r="I1799" s="15"/>
      <c r="J1799" s="15"/>
      <c r="K1799" s="16"/>
      <c r="L1799" s="15"/>
      <c r="M1799" s="15"/>
      <c r="N1799" s="15"/>
      <c r="O1799" s="15">
        <f t="shared" si="372"/>
        <v>0</v>
      </c>
      <c r="P1799" s="15">
        <v>0</v>
      </c>
      <c r="Q1799" s="15">
        <f t="shared" si="373"/>
        <v>0</v>
      </c>
      <c r="R1799" s="15">
        <v>0</v>
      </c>
      <c r="S1799" s="15">
        <v>0</v>
      </c>
      <c r="T1799" s="15">
        <f t="shared" si="374"/>
        <v>0</v>
      </c>
      <c r="U1799" s="15">
        <f t="shared" si="375"/>
        <v>0</v>
      </c>
      <c r="V1799" s="15"/>
      <c r="W1799" s="15"/>
      <c r="X1799" s="15"/>
      <c r="Y1799" s="15"/>
      <c r="Z1799" s="16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>
        <f t="shared" si="378"/>
        <v>0</v>
      </c>
      <c r="CT1799" s="15">
        <f t="shared" si="379"/>
        <v>34</v>
      </c>
      <c r="CU1799" s="15">
        <f t="shared" si="380"/>
        <v>1</v>
      </c>
      <c r="CV1799" s="15">
        <f t="shared" si="381"/>
        <v>0</v>
      </c>
      <c r="CW1799" s="15"/>
      <c r="CX1799" s="15"/>
      <c r="CY1799" s="15">
        <f t="shared" si="382"/>
        <v>0</v>
      </c>
      <c r="CZ1799" s="15">
        <f>GG1799</f>
        <v>0</v>
      </c>
      <c r="DA1799" s="16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20"/>
      <c r="DY1799" s="15"/>
      <c r="DZ1799" s="20"/>
      <c r="EA1799" s="15"/>
      <c r="EB1799" s="20"/>
      <c r="EC1799" s="15"/>
      <c r="ED1799" s="20"/>
      <c r="EE1799" s="15"/>
      <c r="EF1799" s="20"/>
      <c r="EG1799" s="15"/>
      <c r="EH1799" s="20"/>
      <c r="EI1799" s="15"/>
      <c r="EJ1799" s="20"/>
      <c r="EK1799" s="15"/>
      <c r="EL1799" s="20"/>
      <c r="EM1799" s="15"/>
      <c r="EN1799" s="20"/>
      <c r="EY1799" s="15"/>
      <c r="EZ1799" s="20"/>
      <c r="FC1799" s="15"/>
      <c r="FD1799" s="20"/>
      <c r="FE1799" s="15"/>
      <c r="FF1799" s="20"/>
      <c r="FG1799" s="15"/>
      <c r="FH1799" s="20"/>
      <c r="FI1799" s="15"/>
      <c r="FJ1799" s="20"/>
      <c r="FK1799" s="15"/>
      <c r="FL1799" s="20"/>
      <c r="FM1799" s="15"/>
      <c r="FN1799" s="20"/>
      <c r="FO1799" s="15"/>
      <c r="FP1799" s="20"/>
      <c r="FQ1799" s="15"/>
      <c r="FR1799" s="20"/>
      <c r="FS1799" s="15"/>
      <c r="FT1799" s="20"/>
      <c r="FU1799" s="15">
        <v>34</v>
      </c>
      <c r="FV1799" s="20">
        <v>3</v>
      </c>
      <c r="FW1799" s="15"/>
      <c r="FX1799" s="20"/>
      <c r="FY1799" s="15"/>
      <c r="FZ1799" s="20"/>
      <c r="GA1799" s="15"/>
      <c r="GB1799" s="20"/>
      <c r="GC1799" s="15"/>
      <c r="GD1799" s="20"/>
      <c r="GE1799" s="15"/>
      <c r="GF1799" s="20"/>
      <c r="GG1799" s="226"/>
    </row>
    <row r="1800" spans="1:189" ht="15" customHeight="1" x14ac:dyDescent="0.3">
      <c r="A1800" s="17" t="s">
        <v>133</v>
      </c>
      <c r="B1800" s="15" t="s">
        <v>140</v>
      </c>
      <c r="C1800" s="15" t="s">
        <v>2350</v>
      </c>
      <c r="D1800" s="15" t="s">
        <v>2351</v>
      </c>
      <c r="E1800" s="15" t="str">
        <f t="shared" si="376"/>
        <v xml:space="preserve">Yoobin Suk </v>
      </c>
      <c r="F1800" s="15" t="s">
        <v>135</v>
      </c>
      <c r="G1800" s="15">
        <v>999924535</v>
      </c>
      <c r="H1800" s="15">
        <f t="shared" si="377"/>
        <v>28</v>
      </c>
      <c r="I1800" s="15"/>
      <c r="J1800" s="17">
        <f>(O1800+P1800+R1800+S1800+T1800+U1800)/2</f>
        <v>28</v>
      </c>
      <c r="K1800" s="16"/>
      <c r="L1800" s="15"/>
      <c r="M1800" s="15"/>
      <c r="N1800" s="15"/>
      <c r="O1800" s="15">
        <f t="shared" si="372"/>
        <v>56</v>
      </c>
      <c r="P1800" s="15">
        <v>0</v>
      </c>
      <c r="Q1800" s="15">
        <f t="shared" si="373"/>
        <v>0</v>
      </c>
      <c r="R1800" s="15">
        <v>0</v>
      </c>
      <c r="S1800" s="15">
        <v>0</v>
      </c>
      <c r="T1800" s="15">
        <f t="shared" si="374"/>
        <v>0</v>
      </c>
      <c r="U1800" s="15">
        <f t="shared" si="375"/>
        <v>0</v>
      </c>
      <c r="V1800" s="15"/>
      <c r="W1800" s="15"/>
      <c r="X1800" s="15"/>
      <c r="Y1800" s="15"/>
      <c r="Z1800" s="16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>
        <f t="shared" si="378"/>
        <v>0</v>
      </c>
      <c r="CT1800" s="15">
        <f t="shared" si="379"/>
        <v>0</v>
      </c>
      <c r="CU1800" s="15">
        <f t="shared" si="380"/>
        <v>0</v>
      </c>
      <c r="CV1800" s="15">
        <f t="shared" si="381"/>
        <v>0</v>
      </c>
      <c r="CW1800" s="15"/>
      <c r="CX1800" s="15"/>
      <c r="CY1800" s="15">
        <f t="shared" si="382"/>
        <v>0</v>
      </c>
      <c r="CZ1800" s="15">
        <f>GG1800</f>
        <v>0</v>
      </c>
      <c r="DA1800" s="16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20"/>
      <c r="DY1800" s="15"/>
      <c r="DZ1800" s="20"/>
      <c r="EA1800" s="15"/>
      <c r="EB1800" s="20"/>
      <c r="EC1800" s="15"/>
      <c r="ED1800" s="20"/>
      <c r="EE1800" s="15"/>
      <c r="EF1800" s="20"/>
      <c r="EG1800" s="15"/>
      <c r="EH1800" s="20"/>
      <c r="EI1800" s="15">
        <v>56</v>
      </c>
      <c r="EJ1800" s="20">
        <v>3</v>
      </c>
      <c r="EK1800" s="15"/>
      <c r="EL1800" s="20"/>
      <c r="EM1800" s="15"/>
      <c r="EN1800" s="20"/>
      <c r="EY1800" s="15"/>
      <c r="EZ1800" s="20"/>
      <c r="FC1800" s="15"/>
      <c r="FD1800" s="20"/>
      <c r="FE1800" s="15"/>
      <c r="FF1800" s="20"/>
      <c r="FG1800" s="15"/>
      <c r="FH1800" s="20"/>
      <c r="FI1800" s="15"/>
      <c r="FJ1800" s="20"/>
      <c r="FK1800" s="15"/>
      <c r="FL1800" s="20"/>
      <c r="FM1800" s="15"/>
      <c r="FN1800" s="20"/>
      <c r="FO1800" s="15"/>
      <c r="FP1800" s="20"/>
      <c r="FQ1800" s="15"/>
      <c r="FR1800" s="20"/>
      <c r="FS1800" s="15"/>
      <c r="FT1800" s="20"/>
      <c r="FU1800" s="15"/>
      <c r="FV1800" s="20"/>
      <c r="FW1800" s="15"/>
      <c r="FX1800" s="20"/>
      <c r="FY1800" s="15"/>
      <c r="FZ1800" s="20"/>
      <c r="GA1800" s="15"/>
      <c r="GB1800" s="20"/>
      <c r="GC1800" s="15"/>
      <c r="GD1800" s="20"/>
      <c r="GE1800" s="15"/>
      <c r="GF1800" s="20"/>
      <c r="GG1800" s="226"/>
    </row>
    <row r="1801" spans="1:189" ht="15" customHeight="1" x14ac:dyDescent="0.3">
      <c r="A1801" s="15" t="s">
        <v>2903</v>
      </c>
      <c r="B1801" s="15" t="s">
        <v>126</v>
      </c>
      <c r="C1801" s="15" t="s">
        <v>2295</v>
      </c>
      <c r="D1801" s="15" t="s">
        <v>1216</v>
      </c>
      <c r="E1801" s="15" t="str">
        <f t="shared" si="376"/>
        <v>Aivy Le</v>
      </c>
      <c r="F1801" s="17" t="s">
        <v>128</v>
      </c>
      <c r="G1801" s="15">
        <v>999924537</v>
      </c>
      <c r="H1801" s="15">
        <f t="shared" si="377"/>
        <v>16</v>
      </c>
      <c r="I1801" s="15"/>
      <c r="J1801" s="17">
        <f>(O1801+P1801+R1801+S1801+T1801+U1801)/2</f>
        <v>16</v>
      </c>
      <c r="K1801" s="16"/>
      <c r="L1801" s="15"/>
      <c r="M1801" s="15"/>
      <c r="N1801" s="15"/>
      <c r="O1801" s="15">
        <f t="shared" si="372"/>
        <v>32</v>
      </c>
      <c r="P1801" s="15">
        <v>0</v>
      </c>
      <c r="Q1801" s="15">
        <f t="shared" si="373"/>
        <v>0</v>
      </c>
      <c r="R1801" s="15">
        <v>0</v>
      </c>
      <c r="S1801" s="15">
        <v>0</v>
      </c>
      <c r="T1801" s="15">
        <f t="shared" si="374"/>
        <v>0</v>
      </c>
      <c r="U1801" s="15">
        <f t="shared" si="375"/>
        <v>0</v>
      </c>
      <c r="V1801" s="15"/>
      <c r="W1801" s="15"/>
      <c r="X1801" s="15"/>
      <c r="Y1801" s="15"/>
      <c r="Z1801" s="16"/>
      <c r="AA1801" s="15"/>
      <c r="AB1801" s="24"/>
      <c r="AC1801" s="15"/>
      <c r="AD1801" s="15"/>
      <c r="AE1801" s="15"/>
      <c r="AF1801" s="15"/>
      <c r="AG1801" s="15"/>
      <c r="AH1801" s="24"/>
      <c r="AI1801" s="15"/>
      <c r="AJ1801" s="15"/>
      <c r="AK1801" s="15"/>
      <c r="AL1801" s="15"/>
      <c r="AM1801" s="15"/>
      <c r="AN1801" s="24"/>
      <c r="AO1801" s="15"/>
      <c r="AP1801" s="24"/>
      <c r="AQ1801" s="15"/>
      <c r="AR1801" s="24"/>
      <c r="AS1801" s="15"/>
      <c r="AT1801" s="24"/>
      <c r="AU1801" s="15"/>
      <c r="AV1801" s="24"/>
      <c r="AW1801" s="15"/>
      <c r="AX1801" s="24"/>
      <c r="AY1801" s="15"/>
      <c r="AZ1801" s="15"/>
      <c r="BA1801" s="15"/>
      <c r="BB1801" s="15"/>
      <c r="BC1801" s="15"/>
      <c r="BD1801" s="15"/>
      <c r="BE1801" s="15"/>
      <c r="BF1801" s="24"/>
      <c r="BG1801" s="15"/>
      <c r="BH1801" s="24"/>
      <c r="BI1801" s="15"/>
      <c r="BJ1801" s="24"/>
      <c r="BK1801" s="15"/>
      <c r="BL1801" s="24"/>
      <c r="BM1801" s="15"/>
      <c r="BN1801" s="24"/>
      <c r="BO1801" s="15"/>
      <c r="BP1801" s="24"/>
      <c r="BQ1801" s="15"/>
      <c r="BR1801" s="24"/>
      <c r="BS1801" s="15"/>
      <c r="BT1801" s="24"/>
      <c r="BU1801" s="15"/>
      <c r="BV1801" s="24"/>
      <c r="BW1801" s="15"/>
      <c r="BX1801" s="24"/>
      <c r="BY1801" s="15"/>
      <c r="BZ1801" s="24"/>
      <c r="CA1801" s="15"/>
      <c r="CB1801" s="24"/>
      <c r="CC1801" s="15"/>
      <c r="CD1801" s="24"/>
      <c r="CE1801" s="15"/>
      <c r="CF1801" s="24"/>
      <c r="CG1801" s="15"/>
      <c r="CH1801" s="25"/>
      <c r="CI1801" s="15"/>
      <c r="CJ1801" s="25"/>
      <c r="CK1801" s="15"/>
      <c r="CL1801" s="25"/>
      <c r="CM1801" s="15"/>
      <c r="CN1801" s="25"/>
      <c r="CO1801" s="15"/>
      <c r="CP1801" s="25"/>
      <c r="CQ1801" s="15"/>
      <c r="CR1801" s="25"/>
      <c r="CS1801" s="15">
        <f t="shared" si="378"/>
        <v>0</v>
      </c>
      <c r="CT1801" s="15">
        <f t="shared" si="379"/>
        <v>0</v>
      </c>
      <c r="CU1801" s="15">
        <f t="shared" si="380"/>
        <v>0</v>
      </c>
      <c r="CV1801" s="15">
        <f t="shared" si="381"/>
        <v>0</v>
      </c>
      <c r="CW1801" s="15"/>
      <c r="CX1801" s="15"/>
      <c r="CY1801" s="15">
        <f t="shared" si="382"/>
        <v>0</v>
      </c>
      <c r="CZ1801" s="15">
        <f>GG1801</f>
        <v>0</v>
      </c>
      <c r="DA1801" s="19"/>
      <c r="DB1801" s="17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7"/>
      <c r="DQ1801" s="15"/>
      <c r="DR1801" s="15"/>
      <c r="DS1801" s="15"/>
      <c r="DT1801" s="15"/>
      <c r="DU1801" s="15"/>
      <c r="DV1801" s="15"/>
      <c r="DW1801" s="15"/>
      <c r="DX1801" s="20"/>
      <c r="DY1801" s="15"/>
      <c r="DZ1801" s="20"/>
      <c r="EA1801" s="15"/>
      <c r="EB1801" s="20"/>
      <c r="EC1801" s="15"/>
      <c r="ED1801" s="20"/>
      <c r="EE1801" s="15"/>
      <c r="EF1801" s="20"/>
      <c r="EG1801" s="15"/>
      <c r="EH1801" s="20"/>
      <c r="EI1801" s="15">
        <v>32</v>
      </c>
      <c r="EJ1801" s="20" t="s">
        <v>129</v>
      </c>
      <c r="EK1801" s="15"/>
      <c r="EL1801" s="20"/>
      <c r="EM1801" s="15"/>
      <c r="EN1801" s="20"/>
      <c r="EY1801" s="15"/>
      <c r="EZ1801" s="20"/>
      <c r="FC1801" s="15"/>
      <c r="FD1801" s="20"/>
      <c r="FE1801" s="15"/>
      <c r="FF1801" s="20"/>
      <c r="FG1801" s="15"/>
      <c r="FH1801" s="20"/>
      <c r="FI1801" s="15"/>
      <c r="FJ1801" s="20"/>
      <c r="FK1801" s="15"/>
      <c r="FL1801" s="20"/>
      <c r="FM1801" s="15"/>
      <c r="FN1801" s="20"/>
      <c r="FO1801" s="15"/>
      <c r="FP1801" s="20"/>
      <c r="FQ1801" s="15"/>
      <c r="FR1801" s="20"/>
      <c r="FS1801" s="15"/>
      <c r="FT1801" s="20"/>
      <c r="FU1801" s="15"/>
      <c r="FV1801" s="20"/>
      <c r="FW1801" s="15"/>
      <c r="FX1801" s="20"/>
      <c r="FY1801" s="15"/>
      <c r="FZ1801" s="20"/>
      <c r="GA1801" s="15"/>
      <c r="GB1801" s="20"/>
      <c r="GC1801" s="15"/>
      <c r="GD1801" s="20"/>
      <c r="GE1801" s="15"/>
      <c r="GF1801" s="20"/>
      <c r="GG1801" s="226"/>
    </row>
    <row r="1802" spans="1:189" ht="15" customHeight="1" x14ac:dyDescent="0.3">
      <c r="A1802" s="15" t="s">
        <v>125</v>
      </c>
      <c r="B1802" s="15" t="s">
        <v>126</v>
      </c>
      <c r="C1802" s="17" t="s">
        <v>285</v>
      </c>
      <c r="D1802" s="17" t="s">
        <v>1363</v>
      </c>
      <c r="E1802" s="15" t="str">
        <f t="shared" si="376"/>
        <v>Zachary Martinez</v>
      </c>
      <c r="F1802" s="17" t="s">
        <v>135</v>
      </c>
      <c r="G1802" s="15">
        <v>999924538</v>
      </c>
      <c r="H1802" s="15">
        <f t="shared" si="377"/>
        <v>32</v>
      </c>
      <c r="I1802" s="15"/>
      <c r="J1802" s="15"/>
      <c r="K1802" s="16"/>
      <c r="L1802" s="15"/>
      <c r="M1802" s="15"/>
      <c r="N1802" s="15"/>
      <c r="O1802" s="15">
        <f t="shared" ref="O1802:O1833" si="383">SUM(EE1802, EI1802, EK1802, EM1802)</f>
        <v>32</v>
      </c>
      <c r="P1802" s="15">
        <v>0</v>
      </c>
      <c r="Q1802" s="15">
        <f t="shared" ref="Q1802:Q1833" si="384">COUNT(DI1802:DV1802)</f>
        <v>0</v>
      </c>
      <c r="R1802" s="15">
        <v>0</v>
      </c>
      <c r="S1802" s="15">
        <v>0</v>
      </c>
      <c r="T1802" s="15">
        <f t="shared" ref="T1802:T1833" si="385">EC1802</f>
        <v>0</v>
      </c>
      <c r="U1802" s="15">
        <f t="shared" ref="U1802:U1833" si="386">SUM(EG1802)</f>
        <v>0</v>
      </c>
      <c r="V1802" s="15"/>
      <c r="W1802" s="15"/>
      <c r="X1802" s="15"/>
      <c r="Y1802" s="15"/>
      <c r="Z1802" s="16"/>
      <c r="AA1802" s="15"/>
      <c r="AB1802" s="24"/>
      <c r="AC1802" s="15"/>
      <c r="AD1802" s="15"/>
      <c r="AE1802" s="15"/>
      <c r="AF1802" s="15"/>
      <c r="AG1802" s="15"/>
      <c r="AH1802" s="24"/>
      <c r="AI1802" s="15"/>
      <c r="AJ1802" s="15"/>
      <c r="AK1802" s="15"/>
      <c r="AL1802" s="15"/>
      <c r="AM1802" s="15"/>
      <c r="AN1802" s="24"/>
      <c r="AO1802" s="15"/>
      <c r="AP1802" s="24"/>
      <c r="AQ1802" s="15"/>
      <c r="AR1802" s="24"/>
      <c r="AS1802" s="15"/>
      <c r="AT1802" s="24"/>
      <c r="AU1802" s="15"/>
      <c r="AV1802" s="24"/>
      <c r="AW1802" s="15"/>
      <c r="AX1802" s="24"/>
      <c r="AY1802" s="15"/>
      <c r="AZ1802" s="15"/>
      <c r="BA1802" s="15"/>
      <c r="BB1802" s="15"/>
      <c r="BC1802" s="15"/>
      <c r="BD1802" s="15"/>
      <c r="BE1802" s="15"/>
      <c r="BF1802" s="24"/>
      <c r="BG1802" s="15"/>
      <c r="BH1802" s="24"/>
      <c r="BI1802" s="15"/>
      <c r="BJ1802" s="24"/>
      <c r="BK1802" s="15"/>
      <c r="BL1802" s="24"/>
      <c r="BM1802" s="15"/>
      <c r="BN1802" s="24"/>
      <c r="BO1802" s="15"/>
      <c r="BP1802" s="24"/>
      <c r="BQ1802" s="15"/>
      <c r="BR1802" s="24"/>
      <c r="BS1802" s="15"/>
      <c r="BT1802" s="24"/>
      <c r="BU1802" s="15"/>
      <c r="BV1802" s="24"/>
      <c r="BW1802" s="15"/>
      <c r="BX1802" s="24"/>
      <c r="BY1802" s="15"/>
      <c r="BZ1802" s="24"/>
      <c r="CA1802" s="15"/>
      <c r="CB1802" s="24"/>
      <c r="CC1802" s="15"/>
      <c r="CD1802" s="24"/>
      <c r="CE1802" s="15"/>
      <c r="CF1802" s="24"/>
      <c r="CG1802" s="15"/>
      <c r="CH1802" s="25"/>
      <c r="CI1802" s="15"/>
      <c r="CJ1802" s="25"/>
      <c r="CK1802" s="15"/>
      <c r="CL1802" s="25"/>
      <c r="CM1802" s="15"/>
      <c r="CN1802" s="25"/>
      <c r="CO1802" s="15"/>
      <c r="CP1802" s="25"/>
      <c r="CQ1802" s="15"/>
      <c r="CR1802" s="25"/>
      <c r="CS1802" s="15">
        <f t="shared" si="378"/>
        <v>0</v>
      </c>
      <c r="CT1802" s="15">
        <f t="shared" si="379"/>
        <v>0</v>
      </c>
      <c r="CU1802" s="15">
        <f t="shared" si="380"/>
        <v>0</v>
      </c>
      <c r="CV1802" s="15">
        <f t="shared" si="381"/>
        <v>0</v>
      </c>
      <c r="CW1802" s="15"/>
      <c r="CX1802" s="15"/>
      <c r="CY1802" s="15">
        <f t="shared" si="382"/>
        <v>0</v>
      </c>
      <c r="CZ1802" s="15">
        <f>GG1802</f>
        <v>0</v>
      </c>
      <c r="DA1802" s="19"/>
      <c r="DB1802" s="17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7"/>
      <c r="DQ1802" s="15"/>
      <c r="DR1802" s="15"/>
      <c r="DS1802" s="15"/>
      <c r="DT1802" s="15"/>
      <c r="DU1802" s="15"/>
      <c r="DV1802" s="15"/>
      <c r="DW1802" s="15"/>
      <c r="DX1802" s="20"/>
      <c r="DY1802" s="15"/>
      <c r="DZ1802" s="20"/>
      <c r="EA1802" s="15"/>
      <c r="EB1802" s="20"/>
      <c r="EC1802" s="15"/>
      <c r="ED1802" s="20"/>
      <c r="EE1802" s="15"/>
      <c r="EF1802" s="20"/>
      <c r="EG1802" s="15"/>
      <c r="EH1802" s="20"/>
      <c r="EI1802" s="15">
        <v>32</v>
      </c>
      <c r="EJ1802" s="20" t="s">
        <v>129</v>
      </c>
      <c r="EK1802" s="15"/>
      <c r="EL1802" s="20"/>
      <c r="EM1802" s="15"/>
      <c r="EN1802" s="20"/>
      <c r="EY1802" s="15"/>
      <c r="EZ1802" s="20"/>
      <c r="FC1802" s="15"/>
      <c r="FD1802" s="20"/>
      <c r="FE1802" s="15"/>
      <c r="FF1802" s="20"/>
      <c r="FG1802" s="15"/>
      <c r="FH1802" s="20"/>
      <c r="FI1802" s="15"/>
      <c r="FJ1802" s="20"/>
      <c r="FK1802" s="15"/>
      <c r="FL1802" s="20"/>
      <c r="FM1802" s="15"/>
      <c r="FN1802" s="20"/>
      <c r="FO1802" s="15"/>
      <c r="FP1802" s="20"/>
      <c r="FQ1802" s="15"/>
      <c r="FR1802" s="20"/>
      <c r="FS1802" s="15"/>
      <c r="FT1802" s="20"/>
      <c r="FU1802" s="15"/>
      <c r="FV1802" s="20"/>
      <c r="FW1802" s="15"/>
      <c r="FX1802" s="20"/>
      <c r="FY1802" s="15"/>
      <c r="FZ1802" s="20"/>
      <c r="GA1802" s="15"/>
      <c r="GB1802" s="20"/>
      <c r="GC1802" s="15"/>
      <c r="GD1802" s="20"/>
      <c r="GE1802" s="15"/>
      <c r="GF1802" s="20"/>
      <c r="GG1802" s="226"/>
    </row>
    <row r="1803" spans="1:189" ht="15" customHeight="1" x14ac:dyDescent="0.3">
      <c r="A1803" s="15" t="s">
        <v>146</v>
      </c>
      <c r="B1803" s="15" t="s">
        <v>138</v>
      </c>
      <c r="C1803" s="15" t="s">
        <v>1913</v>
      </c>
      <c r="D1803" s="15" t="s">
        <v>140</v>
      </c>
      <c r="E1803" s="15" t="str">
        <f t="shared" si="376"/>
        <v>Serene Blue</v>
      </c>
      <c r="F1803" s="15" t="s">
        <v>128</v>
      </c>
      <c r="G1803" s="15">
        <v>999924539</v>
      </c>
      <c r="H1803" s="15">
        <f t="shared" si="377"/>
        <v>290</v>
      </c>
      <c r="I1803" s="15"/>
      <c r="J1803" s="15"/>
      <c r="K1803" s="16"/>
      <c r="L1803" s="15"/>
      <c r="M1803" s="15"/>
      <c r="N1803" s="15"/>
      <c r="O1803" s="15">
        <f t="shared" si="383"/>
        <v>80</v>
      </c>
      <c r="P1803" s="15">
        <v>0</v>
      </c>
      <c r="Q1803" s="15">
        <f t="shared" si="384"/>
        <v>0</v>
      </c>
      <c r="R1803" s="15">
        <v>0</v>
      </c>
      <c r="S1803" s="15">
        <v>0</v>
      </c>
      <c r="T1803" s="15">
        <f t="shared" si="385"/>
        <v>0</v>
      </c>
      <c r="U1803" s="15">
        <f t="shared" si="386"/>
        <v>0</v>
      </c>
      <c r="V1803" s="15"/>
      <c r="W1803" s="15"/>
      <c r="X1803" s="15"/>
      <c r="Y1803" s="15"/>
      <c r="Z1803" s="16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>
        <f t="shared" si="378"/>
        <v>0</v>
      </c>
      <c r="CT1803" s="15">
        <f t="shared" si="379"/>
        <v>210</v>
      </c>
      <c r="CU1803" s="15">
        <f t="shared" si="380"/>
        <v>2</v>
      </c>
      <c r="CV1803" s="15">
        <f t="shared" si="381"/>
        <v>0</v>
      </c>
      <c r="CW1803" s="15"/>
      <c r="CX1803" s="15"/>
      <c r="CY1803" s="15">
        <f t="shared" si="382"/>
        <v>0</v>
      </c>
      <c r="CZ1803" s="15">
        <f>GG1803</f>
        <v>0</v>
      </c>
      <c r="DA1803" s="16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20"/>
      <c r="DY1803" s="15"/>
      <c r="DZ1803" s="20"/>
      <c r="EA1803" s="15"/>
      <c r="EB1803" s="20"/>
      <c r="EC1803" s="15"/>
      <c r="ED1803" s="20"/>
      <c r="EE1803" s="15"/>
      <c r="EF1803" s="20"/>
      <c r="EG1803" s="15"/>
      <c r="EH1803" s="20"/>
      <c r="EI1803" s="15">
        <v>52</v>
      </c>
      <c r="EJ1803" s="20">
        <v>5</v>
      </c>
      <c r="EK1803" s="15"/>
      <c r="EL1803" s="20"/>
      <c r="EM1803" s="15">
        <v>28</v>
      </c>
      <c r="EN1803" s="20">
        <v>3</v>
      </c>
      <c r="EY1803" s="15"/>
      <c r="EZ1803" s="20"/>
      <c r="FC1803" s="15">
        <v>90</v>
      </c>
      <c r="FD1803" s="20">
        <v>2</v>
      </c>
      <c r="FE1803" s="15"/>
      <c r="FF1803" s="20"/>
      <c r="FG1803" s="15"/>
      <c r="FH1803" s="20"/>
      <c r="FI1803" s="15"/>
      <c r="FJ1803" s="20"/>
      <c r="FK1803" s="15">
        <v>120</v>
      </c>
      <c r="FL1803" s="20">
        <v>1</v>
      </c>
      <c r="FM1803" s="15"/>
      <c r="FN1803" s="20"/>
      <c r="FO1803" s="15"/>
      <c r="FP1803" s="20"/>
      <c r="FQ1803" s="15"/>
      <c r="FR1803" s="20"/>
      <c r="FS1803" s="15"/>
      <c r="FT1803" s="20"/>
      <c r="FU1803" s="15"/>
      <c r="FV1803" s="20"/>
      <c r="FW1803" s="15"/>
      <c r="FX1803" s="20"/>
      <c r="FY1803" s="15"/>
      <c r="FZ1803" s="20"/>
      <c r="GA1803" s="15"/>
      <c r="GB1803" s="20"/>
      <c r="GC1803" s="15"/>
      <c r="GD1803" s="20"/>
      <c r="GE1803" s="15"/>
      <c r="GF1803" s="20"/>
      <c r="GG1803" s="226"/>
    </row>
    <row r="1804" spans="1:189" ht="15" customHeight="1" x14ac:dyDescent="0.3">
      <c r="A1804" s="15" t="s">
        <v>133</v>
      </c>
      <c r="B1804" s="15" t="s">
        <v>138</v>
      </c>
      <c r="C1804" s="15" t="s">
        <v>2466</v>
      </c>
      <c r="D1804" s="15" t="s">
        <v>140</v>
      </c>
      <c r="E1804" s="15" t="str">
        <f t="shared" si="376"/>
        <v>Skyleigh Blue</v>
      </c>
      <c r="F1804" s="15" t="s">
        <v>128</v>
      </c>
      <c r="G1804" s="15">
        <v>999924540</v>
      </c>
      <c r="H1804" s="15">
        <f t="shared" si="377"/>
        <v>205</v>
      </c>
      <c r="I1804" s="15"/>
      <c r="J1804" s="15"/>
      <c r="K1804" s="16"/>
      <c r="L1804" s="15"/>
      <c r="M1804" s="15"/>
      <c r="N1804" s="15"/>
      <c r="O1804" s="15">
        <f t="shared" si="383"/>
        <v>100</v>
      </c>
      <c r="P1804" s="15">
        <v>0</v>
      </c>
      <c r="Q1804" s="15">
        <f t="shared" si="384"/>
        <v>0</v>
      </c>
      <c r="R1804" s="15">
        <v>0</v>
      </c>
      <c r="S1804" s="15">
        <v>0</v>
      </c>
      <c r="T1804" s="15">
        <f t="shared" si="385"/>
        <v>0</v>
      </c>
      <c r="U1804" s="15">
        <f t="shared" si="386"/>
        <v>0</v>
      </c>
      <c r="V1804" s="15"/>
      <c r="W1804" s="15"/>
      <c r="X1804" s="15"/>
      <c r="Y1804" s="15"/>
      <c r="Z1804" s="16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>
        <f t="shared" si="378"/>
        <v>0</v>
      </c>
      <c r="CT1804" s="15">
        <f t="shared" si="379"/>
        <v>105</v>
      </c>
      <c r="CU1804" s="15">
        <f t="shared" si="380"/>
        <v>2</v>
      </c>
      <c r="CV1804" s="15">
        <f t="shared" si="381"/>
        <v>0</v>
      </c>
      <c r="CW1804" s="15"/>
      <c r="CX1804" s="15"/>
      <c r="CY1804" s="15">
        <f t="shared" si="382"/>
        <v>0</v>
      </c>
      <c r="CZ1804" s="15">
        <f>GG1804</f>
        <v>0</v>
      </c>
      <c r="DA1804" s="16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20"/>
      <c r="DY1804" s="15"/>
      <c r="DZ1804" s="20"/>
      <c r="EA1804" s="15"/>
      <c r="EB1804" s="20"/>
      <c r="EC1804" s="15"/>
      <c r="ED1804" s="20"/>
      <c r="EE1804" s="15"/>
      <c r="EF1804" s="20"/>
      <c r="EG1804" s="15"/>
      <c r="EH1804" s="20"/>
      <c r="EI1804" s="15">
        <v>50</v>
      </c>
      <c r="EJ1804" s="20">
        <v>1</v>
      </c>
      <c r="EK1804" s="15"/>
      <c r="EL1804" s="20"/>
      <c r="EM1804" s="15">
        <v>50</v>
      </c>
      <c r="EN1804" s="20">
        <v>1</v>
      </c>
      <c r="EY1804" s="15"/>
      <c r="EZ1804" s="20"/>
      <c r="FC1804" s="15">
        <v>60</v>
      </c>
      <c r="FD1804" s="20">
        <v>1</v>
      </c>
      <c r="FE1804" s="15"/>
      <c r="FF1804" s="20"/>
      <c r="FG1804" s="15"/>
      <c r="FH1804" s="20"/>
      <c r="FI1804" s="15"/>
      <c r="FJ1804" s="20"/>
      <c r="FK1804" s="15">
        <v>45</v>
      </c>
      <c r="FL1804" s="20">
        <v>2</v>
      </c>
      <c r="FM1804" s="15"/>
      <c r="FN1804" s="20"/>
      <c r="FO1804" s="15"/>
      <c r="FP1804" s="20"/>
      <c r="FQ1804" s="15"/>
      <c r="FR1804" s="20"/>
      <c r="FS1804" s="15"/>
      <c r="FT1804" s="20"/>
      <c r="FU1804" s="15"/>
      <c r="FV1804" s="20"/>
      <c r="FW1804" s="15"/>
      <c r="FX1804" s="20"/>
      <c r="FY1804" s="15"/>
      <c r="FZ1804" s="20"/>
      <c r="GA1804" s="15"/>
      <c r="GB1804" s="20"/>
      <c r="GC1804" s="15"/>
      <c r="GD1804" s="20"/>
      <c r="GE1804" s="15"/>
      <c r="GF1804" s="20"/>
      <c r="GG1804" s="226"/>
    </row>
    <row r="1805" spans="1:189" ht="15" customHeight="1" x14ac:dyDescent="0.3">
      <c r="A1805" s="15" t="s">
        <v>130</v>
      </c>
      <c r="B1805" s="15" t="s">
        <v>142</v>
      </c>
      <c r="C1805" s="15" t="s">
        <v>2427</v>
      </c>
      <c r="D1805" s="15" t="s">
        <v>1453</v>
      </c>
      <c r="E1805" s="15" t="str">
        <f t="shared" si="376"/>
        <v>Elle  Murphy</v>
      </c>
      <c r="F1805" s="15" t="s">
        <v>128</v>
      </c>
      <c r="G1805" s="15">
        <v>999924542</v>
      </c>
      <c r="H1805" s="15">
        <f t="shared" si="377"/>
        <v>190</v>
      </c>
      <c r="I1805" s="15"/>
      <c r="J1805" s="15"/>
      <c r="K1805" s="16"/>
      <c r="L1805" s="15"/>
      <c r="M1805" s="15"/>
      <c r="N1805" s="15"/>
      <c r="O1805" s="15">
        <f t="shared" si="383"/>
        <v>100</v>
      </c>
      <c r="P1805" s="15">
        <v>0</v>
      </c>
      <c r="Q1805" s="15">
        <f t="shared" si="384"/>
        <v>0</v>
      </c>
      <c r="R1805" s="15">
        <v>0</v>
      </c>
      <c r="S1805" s="15">
        <v>0</v>
      </c>
      <c r="T1805" s="15">
        <f t="shared" si="385"/>
        <v>0</v>
      </c>
      <c r="U1805" s="15">
        <f t="shared" si="386"/>
        <v>0</v>
      </c>
      <c r="V1805" s="15"/>
      <c r="W1805" s="15"/>
      <c r="X1805" s="15"/>
      <c r="Y1805" s="15"/>
      <c r="Z1805" s="16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>
        <f t="shared" si="378"/>
        <v>0</v>
      </c>
      <c r="CT1805" s="15">
        <f t="shared" si="379"/>
        <v>90</v>
      </c>
      <c r="CU1805" s="15">
        <f t="shared" si="380"/>
        <v>1</v>
      </c>
      <c r="CV1805" s="15">
        <f t="shared" si="381"/>
        <v>0</v>
      </c>
      <c r="CW1805" s="15"/>
      <c r="CX1805" s="15"/>
      <c r="CY1805" s="15">
        <f t="shared" si="382"/>
        <v>0</v>
      </c>
      <c r="CZ1805" s="15">
        <f>GG1805</f>
        <v>0</v>
      </c>
      <c r="DA1805" s="16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20"/>
      <c r="DY1805" s="15"/>
      <c r="DZ1805" s="20"/>
      <c r="EA1805" s="15"/>
      <c r="EB1805" s="20"/>
      <c r="EC1805" s="15"/>
      <c r="ED1805" s="20"/>
      <c r="EE1805" s="15"/>
      <c r="EF1805" s="20"/>
      <c r="EG1805" s="15"/>
      <c r="EH1805" s="20"/>
      <c r="EI1805" s="15">
        <v>100</v>
      </c>
      <c r="EJ1805" s="20">
        <v>1</v>
      </c>
      <c r="EK1805" s="15"/>
      <c r="EL1805" s="20"/>
      <c r="EM1805" s="15"/>
      <c r="EN1805" s="20"/>
      <c r="EY1805" s="15"/>
      <c r="EZ1805" s="20"/>
      <c r="FC1805" s="15">
        <v>90</v>
      </c>
      <c r="FD1805" s="20">
        <v>2</v>
      </c>
      <c r="FE1805" s="15"/>
      <c r="FF1805" s="20"/>
      <c r="FG1805" s="15"/>
      <c r="FH1805" s="20"/>
      <c r="FI1805" s="15"/>
      <c r="FJ1805" s="20"/>
      <c r="FK1805" s="15"/>
      <c r="FL1805" s="20"/>
      <c r="FM1805" s="15"/>
      <c r="FN1805" s="20"/>
      <c r="FO1805" s="15"/>
      <c r="FP1805" s="20"/>
      <c r="FQ1805" s="15"/>
      <c r="FR1805" s="20"/>
      <c r="FS1805" s="15"/>
      <c r="FT1805" s="20"/>
      <c r="FU1805" s="15"/>
      <c r="FV1805" s="20"/>
      <c r="FW1805" s="15"/>
      <c r="FX1805" s="20"/>
      <c r="FY1805" s="15"/>
      <c r="FZ1805" s="20"/>
      <c r="GA1805" s="15"/>
      <c r="GB1805" s="20"/>
      <c r="GC1805" s="15"/>
      <c r="GD1805" s="20"/>
      <c r="GE1805" s="15"/>
      <c r="GF1805" s="20"/>
      <c r="GG1805" s="226"/>
    </row>
    <row r="1806" spans="1:189" ht="15" customHeight="1" x14ac:dyDescent="0.3">
      <c r="A1806" s="15" t="s">
        <v>133</v>
      </c>
      <c r="B1806" s="15" t="s">
        <v>140</v>
      </c>
      <c r="C1806" s="15" t="s">
        <v>1454</v>
      </c>
      <c r="D1806" s="15" t="s">
        <v>2425</v>
      </c>
      <c r="E1806" s="15" t="str">
        <f t="shared" si="376"/>
        <v>Jillian Campollo</v>
      </c>
      <c r="F1806" s="15" t="s">
        <v>128</v>
      </c>
      <c r="G1806" s="15">
        <v>999924545</v>
      </c>
      <c r="H1806" s="15">
        <f t="shared" si="377"/>
        <v>142.4</v>
      </c>
      <c r="I1806" s="15"/>
      <c r="J1806" s="15"/>
      <c r="K1806" s="16"/>
      <c r="L1806" s="15"/>
      <c r="M1806" s="15"/>
      <c r="N1806" s="15"/>
      <c r="O1806" s="15">
        <f t="shared" si="383"/>
        <v>22.400000000000002</v>
      </c>
      <c r="P1806" s="15">
        <v>0</v>
      </c>
      <c r="Q1806" s="15">
        <f t="shared" si="384"/>
        <v>0</v>
      </c>
      <c r="R1806" s="15">
        <v>0</v>
      </c>
      <c r="S1806" s="15">
        <v>0</v>
      </c>
      <c r="T1806" s="15">
        <f t="shared" si="385"/>
        <v>0</v>
      </c>
      <c r="U1806" s="15">
        <f t="shared" si="386"/>
        <v>0</v>
      </c>
      <c r="V1806" s="15"/>
      <c r="W1806" s="15"/>
      <c r="X1806" s="15"/>
      <c r="Y1806" s="15"/>
      <c r="Z1806" s="16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>
        <f t="shared" si="378"/>
        <v>0</v>
      </c>
      <c r="CT1806" s="15">
        <f t="shared" si="379"/>
        <v>120</v>
      </c>
      <c r="CU1806" s="15">
        <f t="shared" si="380"/>
        <v>2</v>
      </c>
      <c r="CV1806" s="15">
        <f t="shared" si="381"/>
        <v>0</v>
      </c>
      <c r="CW1806" s="15"/>
      <c r="CX1806" s="15"/>
      <c r="CY1806" s="15">
        <f t="shared" si="382"/>
        <v>0</v>
      </c>
      <c r="CZ1806" s="15">
        <f>GG1806</f>
        <v>0</v>
      </c>
      <c r="DA1806" s="16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20"/>
      <c r="DY1806" s="15"/>
      <c r="DZ1806" s="20"/>
      <c r="EA1806" s="15"/>
      <c r="EB1806" s="20"/>
      <c r="EC1806" s="15"/>
      <c r="ED1806" s="20"/>
      <c r="EE1806" s="15"/>
      <c r="EF1806" s="20"/>
      <c r="EG1806" s="15"/>
      <c r="EH1806" s="20"/>
      <c r="EI1806" s="15">
        <f>0.4*56</f>
        <v>22.400000000000002</v>
      </c>
      <c r="EJ1806" s="20">
        <v>3</v>
      </c>
      <c r="EK1806" s="15"/>
      <c r="EL1806" s="20"/>
      <c r="EM1806" s="15"/>
      <c r="EN1806" s="20"/>
      <c r="EQ1806" s="15">
        <v>60</v>
      </c>
      <c r="ER1806" s="20">
        <v>1</v>
      </c>
      <c r="EY1806" s="15"/>
      <c r="EZ1806" s="20"/>
      <c r="FC1806" s="15"/>
      <c r="FD1806" s="20"/>
      <c r="FE1806" s="15"/>
      <c r="FF1806" s="20"/>
      <c r="FG1806" s="15"/>
      <c r="FH1806" s="20"/>
      <c r="FI1806" s="15"/>
      <c r="FJ1806" s="20"/>
      <c r="FK1806" s="15">
        <v>60</v>
      </c>
      <c r="FL1806" s="20">
        <v>1</v>
      </c>
      <c r="FM1806" s="15"/>
      <c r="FN1806" s="20"/>
      <c r="FO1806" s="15"/>
      <c r="FP1806" s="20"/>
      <c r="FQ1806" s="15"/>
      <c r="FR1806" s="20"/>
      <c r="FS1806" s="15"/>
      <c r="FT1806" s="20"/>
      <c r="FU1806" s="15"/>
      <c r="FV1806" s="20"/>
      <c r="FW1806" s="15"/>
      <c r="FX1806" s="20"/>
      <c r="FY1806" s="15"/>
      <c r="FZ1806" s="20"/>
      <c r="GA1806" s="15"/>
      <c r="GB1806" s="20"/>
      <c r="GC1806" s="15"/>
      <c r="GD1806" s="20"/>
      <c r="GE1806" s="15"/>
      <c r="GF1806" s="20"/>
      <c r="GG1806" s="226"/>
    </row>
    <row r="1807" spans="1:189" ht="15" customHeight="1" x14ac:dyDescent="0.3">
      <c r="A1807" s="17" t="s">
        <v>125</v>
      </c>
      <c r="B1807" s="15" t="s">
        <v>126</v>
      </c>
      <c r="C1807" s="15" t="s">
        <v>158</v>
      </c>
      <c r="D1807" s="15" t="s">
        <v>2305</v>
      </c>
      <c r="E1807" s="15" t="str">
        <f t="shared" si="376"/>
        <v>Sophia Knabe</v>
      </c>
      <c r="F1807" s="15" t="s">
        <v>128</v>
      </c>
      <c r="G1807" s="15">
        <v>999924546</v>
      </c>
      <c r="H1807" s="15">
        <f t="shared" si="377"/>
        <v>12</v>
      </c>
      <c r="I1807" s="15"/>
      <c r="J1807" s="17">
        <f>(O1807+P1807+R1807+S1807+T1807+U1807)/2</f>
        <v>12</v>
      </c>
      <c r="K1807" s="16"/>
      <c r="L1807" s="15"/>
      <c r="M1807" s="15"/>
      <c r="N1807" s="15"/>
      <c r="O1807" s="15">
        <f t="shared" si="383"/>
        <v>24</v>
      </c>
      <c r="P1807" s="15">
        <v>0</v>
      </c>
      <c r="Q1807" s="15">
        <f t="shared" si="384"/>
        <v>0</v>
      </c>
      <c r="R1807" s="15">
        <v>0</v>
      </c>
      <c r="S1807" s="15">
        <v>0</v>
      </c>
      <c r="T1807" s="15">
        <f t="shared" si="385"/>
        <v>0</v>
      </c>
      <c r="U1807" s="15">
        <f t="shared" si="386"/>
        <v>0</v>
      </c>
      <c r="V1807" s="15"/>
      <c r="W1807" s="15"/>
      <c r="X1807" s="15"/>
      <c r="Y1807" s="15"/>
      <c r="Z1807" s="16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>
        <f t="shared" si="378"/>
        <v>0</v>
      </c>
      <c r="CT1807" s="15">
        <f t="shared" si="379"/>
        <v>0</v>
      </c>
      <c r="CU1807" s="15">
        <f t="shared" si="380"/>
        <v>0</v>
      </c>
      <c r="CV1807" s="15">
        <f t="shared" si="381"/>
        <v>0</v>
      </c>
      <c r="CW1807" s="15"/>
      <c r="CX1807" s="15"/>
      <c r="CY1807" s="15">
        <f t="shared" si="382"/>
        <v>0</v>
      </c>
      <c r="CZ1807" s="15">
        <f>GG1807</f>
        <v>0</v>
      </c>
      <c r="DA1807" s="16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20"/>
      <c r="DY1807" s="15"/>
      <c r="DZ1807" s="20"/>
      <c r="EA1807" s="15"/>
      <c r="EB1807" s="20"/>
      <c r="EC1807" s="15"/>
      <c r="ED1807" s="20"/>
      <c r="EE1807" s="15"/>
      <c r="EF1807" s="20"/>
      <c r="EG1807" s="15"/>
      <c r="EH1807" s="20"/>
      <c r="EI1807" s="15">
        <v>24</v>
      </c>
      <c r="EJ1807" s="20" t="s">
        <v>168</v>
      </c>
      <c r="EK1807" s="15"/>
      <c r="EL1807" s="20"/>
      <c r="EM1807" s="15"/>
      <c r="EN1807" s="20"/>
      <c r="EY1807" s="15"/>
      <c r="EZ1807" s="20"/>
      <c r="FC1807" s="15"/>
      <c r="FD1807" s="20"/>
      <c r="FE1807" s="15"/>
      <c r="FF1807" s="20"/>
      <c r="FG1807" s="15"/>
      <c r="FH1807" s="20"/>
      <c r="FI1807" s="15"/>
      <c r="FJ1807" s="20"/>
      <c r="FK1807" s="15"/>
      <c r="FL1807" s="20"/>
      <c r="FM1807" s="15"/>
      <c r="FN1807" s="20"/>
      <c r="FO1807" s="15"/>
      <c r="FP1807" s="20"/>
      <c r="FQ1807" s="15"/>
      <c r="FR1807" s="20"/>
      <c r="FS1807" s="15"/>
      <c r="FT1807" s="20"/>
      <c r="FU1807" s="15"/>
      <c r="FV1807" s="20"/>
      <c r="FW1807" s="15"/>
      <c r="FX1807" s="20"/>
      <c r="FY1807" s="15"/>
      <c r="FZ1807" s="20"/>
      <c r="GA1807" s="15"/>
      <c r="GB1807" s="20"/>
      <c r="GC1807" s="15"/>
      <c r="GD1807" s="20"/>
      <c r="GE1807" s="15"/>
      <c r="GF1807" s="20"/>
      <c r="GG1807" s="226"/>
    </row>
    <row r="1808" spans="1:189" ht="15" customHeight="1" x14ac:dyDescent="0.3">
      <c r="A1808" s="15" t="s">
        <v>130</v>
      </c>
      <c r="B1808" s="15" t="s">
        <v>134</v>
      </c>
      <c r="C1808" s="15" t="s">
        <v>2467</v>
      </c>
      <c r="D1808" s="15" t="s">
        <v>2452</v>
      </c>
      <c r="E1808" s="15" t="str">
        <f t="shared" si="376"/>
        <v>Bali Coffman</v>
      </c>
      <c r="F1808" s="15" t="s">
        <v>128</v>
      </c>
      <c r="G1808" s="15">
        <v>999924552</v>
      </c>
      <c r="H1808" s="15">
        <f t="shared" si="377"/>
        <v>206</v>
      </c>
      <c r="I1808" s="15"/>
      <c r="J1808" s="17">
        <f>(O1808+P1808+R1808+S1808+T1808+U1808)/2</f>
        <v>15</v>
      </c>
      <c r="K1808" s="16"/>
      <c r="L1808" s="15"/>
      <c r="M1808" s="15"/>
      <c r="N1808" s="15"/>
      <c r="O1808" s="15">
        <f t="shared" si="383"/>
        <v>30</v>
      </c>
      <c r="P1808" s="15">
        <v>0</v>
      </c>
      <c r="Q1808" s="15">
        <f t="shared" si="384"/>
        <v>0</v>
      </c>
      <c r="R1808" s="15">
        <v>0</v>
      </c>
      <c r="S1808" s="15">
        <v>0</v>
      </c>
      <c r="T1808" s="15">
        <f t="shared" si="385"/>
        <v>0</v>
      </c>
      <c r="U1808" s="15">
        <f t="shared" si="386"/>
        <v>0</v>
      </c>
      <c r="V1808" s="15"/>
      <c r="W1808" s="15"/>
      <c r="X1808" s="15"/>
      <c r="Y1808" s="15"/>
      <c r="Z1808" s="16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>
        <f t="shared" si="378"/>
        <v>0</v>
      </c>
      <c r="CT1808" s="15">
        <f t="shared" si="379"/>
        <v>191</v>
      </c>
      <c r="CU1808" s="15">
        <f t="shared" si="380"/>
        <v>3</v>
      </c>
      <c r="CV1808" s="15">
        <f t="shared" si="381"/>
        <v>0</v>
      </c>
      <c r="CW1808" s="15"/>
      <c r="CX1808" s="15"/>
      <c r="CY1808" s="15">
        <f t="shared" si="382"/>
        <v>0</v>
      </c>
      <c r="CZ1808" s="15">
        <f>GG1808</f>
        <v>0</v>
      </c>
      <c r="DA1808" s="16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20"/>
      <c r="DY1808" s="15"/>
      <c r="DZ1808" s="20"/>
      <c r="EA1808" s="15"/>
      <c r="EB1808" s="20"/>
      <c r="EC1808" s="15"/>
      <c r="ED1808" s="20"/>
      <c r="EE1808" s="15"/>
      <c r="EF1808" s="20"/>
      <c r="EG1808" s="15"/>
      <c r="EH1808" s="20"/>
      <c r="EI1808" s="15">
        <f>0.4*37.5</f>
        <v>15</v>
      </c>
      <c r="EJ1808" s="20">
        <v>2</v>
      </c>
      <c r="EK1808" s="15"/>
      <c r="EL1808" s="20"/>
      <c r="EM1808" s="15">
        <f>0.4*37.5</f>
        <v>15</v>
      </c>
      <c r="EN1808" s="20">
        <v>2</v>
      </c>
      <c r="EQ1808" s="15">
        <v>60</v>
      </c>
      <c r="ER1808" s="20">
        <v>1</v>
      </c>
      <c r="EY1808" s="15"/>
      <c r="EZ1808" s="20"/>
      <c r="FC1808" s="15">
        <v>63</v>
      </c>
      <c r="FD1808" s="20">
        <v>5</v>
      </c>
      <c r="FE1808" s="15"/>
      <c r="FF1808" s="20"/>
      <c r="FG1808" s="15"/>
      <c r="FH1808" s="20"/>
      <c r="FI1808" s="15"/>
      <c r="FJ1808" s="20"/>
      <c r="FK1808" s="15">
        <v>68</v>
      </c>
      <c r="FL1808" s="20">
        <v>3</v>
      </c>
      <c r="FM1808" s="15"/>
      <c r="FN1808" s="20"/>
      <c r="FO1808" s="15"/>
      <c r="FP1808" s="20"/>
      <c r="FQ1808" s="15"/>
      <c r="FR1808" s="20"/>
      <c r="FS1808" s="15"/>
      <c r="FT1808" s="20"/>
      <c r="FU1808" s="15"/>
      <c r="FV1808" s="20"/>
      <c r="FW1808" s="15"/>
      <c r="FX1808" s="20"/>
      <c r="FY1808" s="15"/>
      <c r="FZ1808" s="20"/>
      <c r="GA1808" s="15"/>
      <c r="GB1808" s="20"/>
      <c r="GC1808" s="15"/>
      <c r="GD1808" s="20"/>
      <c r="GE1808" s="15"/>
      <c r="GF1808" s="20"/>
      <c r="GG1808" s="226"/>
    </row>
    <row r="1809" spans="1:189" ht="15" customHeight="1" x14ac:dyDescent="0.3">
      <c r="A1809" s="15" t="s">
        <v>146</v>
      </c>
      <c r="B1809" s="15" t="s">
        <v>134</v>
      </c>
      <c r="C1809" s="15" t="s">
        <v>2451</v>
      </c>
      <c r="D1809" s="15" t="s">
        <v>2452</v>
      </c>
      <c r="E1809" s="15" t="str">
        <f t="shared" si="376"/>
        <v>Meadow Coffman</v>
      </c>
      <c r="F1809" s="15" t="s">
        <v>128</v>
      </c>
      <c r="G1809" s="15">
        <v>999924553</v>
      </c>
      <c r="H1809" s="15">
        <f t="shared" si="377"/>
        <v>199.9</v>
      </c>
      <c r="I1809" s="15"/>
      <c r="J1809" s="17">
        <f>(O1809+P1809+R1809+S1809+T1809+U1809)/2</f>
        <v>17.899999999999999</v>
      </c>
      <c r="K1809" s="16"/>
      <c r="L1809" s="15"/>
      <c r="M1809" s="15"/>
      <c r="N1809" s="15"/>
      <c r="O1809" s="15">
        <f t="shared" si="383"/>
        <v>35.799999999999997</v>
      </c>
      <c r="P1809" s="15">
        <v>0</v>
      </c>
      <c r="Q1809" s="15">
        <f t="shared" si="384"/>
        <v>0</v>
      </c>
      <c r="R1809" s="15">
        <v>0</v>
      </c>
      <c r="S1809" s="15">
        <v>0</v>
      </c>
      <c r="T1809" s="15">
        <f t="shared" si="385"/>
        <v>0</v>
      </c>
      <c r="U1809" s="15">
        <f t="shared" si="386"/>
        <v>0</v>
      </c>
      <c r="V1809" s="15"/>
      <c r="W1809" s="15"/>
      <c r="X1809" s="15"/>
      <c r="Y1809" s="15"/>
      <c r="Z1809" s="16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>
        <f t="shared" si="378"/>
        <v>0</v>
      </c>
      <c r="CT1809" s="15">
        <f t="shared" si="379"/>
        <v>182</v>
      </c>
      <c r="CU1809" s="15">
        <f t="shared" si="380"/>
        <v>3</v>
      </c>
      <c r="CV1809" s="15">
        <f t="shared" si="381"/>
        <v>0</v>
      </c>
      <c r="CW1809" s="15"/>
      <c r="CX1809" s="15"/>
      <c r="CY1809" s="15">
        <f t="shared" si="382"/>
        <v>0</v>
      </c>
      <c r="CZ1809" s="15">
        <f>GG1809</f>
        <v>0</v>
      </c>
      <c r="DA1809" s="16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20"/>
      <c r="DY1809" s="15"/>
      <c r="DZ1809" s="20"/>
      <c r="EA1809" s="15"/>
      <c r="EB1809" s="20"/>
      <c r="EC1809" s="15"/>
      <c r="ED1809" s="20"/>
      <c r="EE1809" s="15"/>
      <c r="EF1809" s="20"/>
      <c r="EG1809" s="15"/>
      <c r="EH1809" s="20"/>
      <c r="EI1809" s="15">
        <v>20.8</v>
      </c>
      <c r="EJ1809" s="20">
        <v>5</v>
      </c>
      <c r="EK1809" s="15"/>
      <c r="EL1809" s="20"/>
      <c r="EM1809" s="15">
        <v>15</v>
      </c>
      <c r="EN1809" s="20">
        <v>2</v>
      </c>
      <c r="EQ1809" s="15">
        <v>54</v>
      </c>
      <c r="ER1809" s="20">
        <v>7</v>
      </c>
      <c r="EY1809" s="15"/>
      <c r="EZ1809" s="20"/>
      <c r="FC1809" s="15">
        <v>68</v>
      </c>
      <c r="FD1809" s="20">
        <v>3</v>
      </c>
      <c r="FE1809" s="15"/>
      <c r="FF1809" s="20"/>
      <c r="FG1809" s="15"/>
      <c r="FH1809" s="20"/>
      <c r="FI1809" s="15"/>
      <c r="FJ1809" s="20"/>
      <c r="FK1809" s="15">
        <v>60</v>
      </c>
      <c r="FL1809" s="20">
        <v>1</v>
      </c>
      <c r="FM1809" s="15"/>
      <c r="FN1809" s="20"/>
      <c r="FO1809" s="15"/>
      <c r="FP1809" s="20"/>
      <c r="FQ1809" s="15"/>
      <c r="FR1809" s="20"/>
      <c r="FS1809" s="15"/>
      <c r="FT1809" s="20"/>
      <c r="FU1809" s="15"/>
      <c r="FV1809" s="20"/>
      <c r="FW1809" s="15"/>
      <c r="FX1809" s="20"/>
      <c r="FY1809" s="15"/>
      <c r="FZ1809" s="20"/>
      <c r="GA1809" s="15"/>
      <c r="GB1809" s="20"/>
      <c r="GC1809" s="15"/>
      <c r="GD1809" s="20"/>
      <c r="GE1809" s="15"/>
      <c r="GF1809" s="20"/>
      <c r="GG1809" s="226"/>
    </row>
    <row r="1810" spans="1:189" ht="15" customHeight="1" x14ac:dyDescent="0.3">
      <c r="A1810" s="17" t="s">
        <v>133</v>
      </c>
      <c r="B1810" s="15" t="s">
        <v>142</v>
      </c>
      <c r="C1810" s="15" t="s">
        <v>2380</v>
      </c>
      <c r="D1810" s="15" t="s">
        <v>2305</v>
      </c>
      <c r="E1810" s="15" t="str">
        <f t="shared" si="376"/>
        <v>Frank  Knabe</v>
      </c>
      <c r="F1810" s="15" t="s">
        <v>135</v>
      </c>
      <c r="G1810" s="15">
        <v>999924555</v>
      </c>
      <c r="H1810" s="15">
        <f t="shared" si="377"/>
        <v>18.75</v>
      </c>
      <c r="I1810" s="15"/>
      <c r="J1810" s="17">
        <f>(O1810+P1810+R1810+S1810+T1810+U1810)/2</f>
        <v>18.75</v>
      </c>
      <c r="K1810" s="16"/>
      <c r="L1810" s="15"/>
      <c r="M1810" s="15"/>
      <c r="N1810" s="15"/>
      <c r="O1810" s="15">
        <f t="shared" si="383"/>
        <v>37.5</v>
      </c>
      <c r="P1810" s="15">
        <v>0</v>
      </c>
      <c r="Q1810" s="15">
        <f t="shared" si="384"/>
        <v>0</v>
      </c>
      <c r="R1810" s="15">
        <v>0</v>
      </c>
      <c r="S1810" s="15">
        <v>0</v>
      </c>
      <c r="T1810" s="15">
        <f t="shared" si="385"/>
        <v>0</v>
      </c>
      <c r="U1810" s="15">
        <f t="shared" si="386"/>
        <v>0</v>
      </c>
      <c r="V1810" s="15"/>
      <c r="W1810" s="15"/>
      <c r="X1810" s="15"/>
      <c r="Y1810" s="15"/>
      <c r="Z1810" s="16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>
        <f t="shared" si="378"/>
        <v>0</v>
      </c>
      <c r="CT1810" s="15">
        <f t="shared" si="379"/>
        <v>0</v>
      </c>
      <c r="CU1810" s="15">
        <f t="shared" si="380"/>
        <v>0</v>
      </c>
      <c r="CV1810" s="15">
        <f t="shared" si="381"/>
        <v>0</v>
      </c>
      <c r="CW1810" s="15"/>
      <c r="CX1810" s="15"/>
      <c r="CY1810" s="15">
        <f t="shared" si="382"/>
        <v>0</v>
      </c>
      <c r="CZ1810" s="15">
        <f>GG1810</f>
        <v>0</v>
      </c>
      <c r="DA1810" s="16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20"/>
      <c r="DY1810" s="15"/>
      <c r="DZ1810" s="20"/>
      <c r="EA1810" s="15"/>
      <c r="EB1810" s="20"/>
      <c r="EC1810" s="15"/>
      <c r="ED1810" s="20"/>
      <c r="EE1810" s="15"/>
      <c r="EF1810" s="20"/>
      <c r="EG1810" s="15"/>
      <c r="EH1810" s="20"/>
      <c r="EI1810" s="15">
        <v>37.5</v>
      </c>
      <c r="EJ1810" s="20">
        <v>2</v>
      </c>
      <c r="EK1810" s="15"/>
      <c r="EL1810" s="20"/>
      <c r="EM1810" s="15"/>
      <c r="EN1810" s="20"/>
      <c r="EY1810" s="15"/>
      <c r="EZ1810" s="20"/>
      <c r="FC1810" s="15"/>
      <c r="FD1810" s="20"/>
      <c r="FE1810" s="15"/>
      <c r="FF1810" s="20"/>
      <c r="FG1810" s="15"/>
      <c r="FH1810" s="20"/>
      <c r="FI1810" s="15"/>
      <c r="FJ1810" s="20"/>
      <c r="FK1810" s="15"/>
      <c r="FL1810" s="20"/>
      <c r="FM1810" s="15"/>
      <c r="FN1810" s="20"/>
      <c r="FO1810" s="15"/>
      <c r="FP1810" s="20"/>
      <c r="FQ1810" s="15"/>
      <c r="FR1810" s="20"/>
      <c r="FS1810" s="15"/>
      <c r="FT1810" s="20"/>
      <c r="FU1810" s="15"/>
      <c r="FV1810" s="20"/>
      <c r="FW1810" s="15"/>
      <c r="FX1810" s="20"/>
      <c r="FY1810" s="15"/>
      <c r="FZ1810" s="20"/>
      <c r="GA1810" s="15"/>
      <c r="GB1810" s="20"/>
      <c r="GC1810" s="15"/>
      <c r="GD1810" s="20"/>
      <c r="GE1810" s="15"/>
      <c r="GF1810" s="20"/>
      <c r="GG1810" s="226"/>
    </row>
    <row r="1811" spans="1:189" ht="15" customHeight="1" x14ac:dyDescent="0.3">
      <c r="A1811" s="15" t="s">
        <v>130</v>
      </c>
      <c r="B1811" s="15" t="s">
        <v>126</v>
      </c>
      <c r="C1811" s="15" t="s">
        <v>2306</v>
      </c>
      <c r="D1811" s="15" t="s">
        <v>2305</v>
      </c>
      <c r="E1811" s="15" t="str">
        <f t="shared" si="376"/>
        <v>Myah Knabe</v>
      </c>
      <c r="F1811" s="15" t="s">
        <v>128</v>
      </c>
      <c r="G1811" s="15">
        <v>999924556</v>
      </c>
      <c r="H1811" s="15">
        <f t="shared" si="377"/>
        <v>24</v>
      </c>
      <c r="I1811" s="15"/>
      <c r="J1811" s="15"/>
      <c r="K1811" s="16"/>
      <c r="L1811" s="15"/>
      <c r="M1811" s="15"/>
      <c r="N1811" s="15"/>
      <c r="O1811" s="15">
        <f t="shared" si="383"/>
        <v>24</v>
      </c>
      <c r="P1811" s="15">
        <v>0</v>
      </c>
      <c r="Q1811" s="15">
        <f t="shared" si="384"/>
        <v>0</v>
      </c>
      <c r="R1811" s="15">
        <v>0</v>
      </c>
      <c r="S1811" s="15">
        <v>0</v>
      </c>
      <c r="T1811" s="15">
        <f t="shared" si="385"/>
        <v>0</v>
      </c>
      <c r="U1811" s="15">
        <f t="shared" si="386"/>
        <v>0</v>
      </c>
      <c r="V1811" s="15"/>
      <c r="W1811" s="15"/>
      <c r="X1811" s="15"/>
      <c r="Y1811" s="15"/>
      <c r="Z1811" s="16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>
        <f t="shared" si="378"/>
        <v>0</v>
      </c>
      <c r="CT1811" s="15">
        <f t="shared" si="379"/>
        <v>0</v>
      </c>
      <c r="CU1811" s="15">
        <f t="shared" si="380"/>
        <v>0</v>
      </c>
      <c r="CV1811" s="15">
        <f t="shared" si="381"/>
        <v>0</v>
      </c>
      <c r="CW1811" s="15"/>
      <c r="CX1811" s="15"/>
      <c r="CY1811" s="15">
        <f t="shared" si="382"/>
        <v>0</v>
      </c>
      <c r="CZ1811" s="15">
        <f>GG1811</f>
        <v>0</v>
      </c>
      <c r="DA1811" s="16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20"/>
      <c r="DY1811" s="15"/>
      <c r="DZ1811" s="20"/>
      <c r="EA1811" s="15"/>
      <c r="EB1811" s="20"/>
      <c r="EC1811" s="15"/>
      <c r="ED1811" s="20"/>
      <c r="EE1811" s="15"/>
      <c r="EF1811" s="20"/>
      <c r="EG1811" s="15"/>
      <c r="EH1811" s="20"/>
      <c r="EI1811" s="15">
        <v>24</v>
      </c>
      <c r="EJ1811" s="20" t="s">
        <v>168</v>
      </c>
      <c r="EK1811" s="15"/>
      <c r="EL1811" s="20"/>
      <c r="EM1811" s="15"/>
      <c r="EN1811" s="20"/>
      <c r="EY1811" s="15"/>
      <c r="EZ1811" s="20"/>
      <c r="FC1811" s="15"/>
      <c r="FD1811" s="20"/>
      <c r="FE1811" s="15"/>
      <c r="FF1811" s="20"/>
      <c r="FG1811" s="15"/>
      <c r="FH1811" s="20"/>
      <c r="FI1811" s="15"/>
      <c r="FJ1811" s="20"/>
      <c r="FK1811" s="15"/>
      <c r="FL1811" s="20"/>
      <c r="FM1811" s="15"/>
      <c r="FN1811" s="20"/>
      <c r="FO1811" s="15"/>
      <c r="FP1811" s="20"/>
      <c r="FQ1811" s="15"/>
      <c r="FR1811" s="20"/>
      <c r="FS1811" s="15"/>
      <c r="FT1811" s="20"/>
      <c r="FU1811" s="15"/>
      <c r="FV1811" s="20"/>
      <c r="FW1811" s="15"/>
      <c r="FX1811" s="20"/>
      <c r="FY1811" s="15"/>
      <c r="FZ1811" s="20"/>
      <c r="GA1811" s="15"/>
      <c r="GB1811" s="20"/>
      <c r="GC1811" s="15"/>
      <c r="GD1811" s="20"/>
      <c r="GE1811" s="15"/>
      <c r="GF1811" s="20"/>
      <c r="GG1811" s="226"/>
    </row>
    <row r="1812" spans="1:189" ht="15" customHeight="1" x14ac:dyDescent="0.3">
      <c r="A1812" s="15" t="s">
        <v>146</v>
      </c>
      <c r="B1812" s="15" t="s">
        <v>140</v>
      </c>
      <c r="C1812" s="15" t="s">
        <v>780</v>
      </c>
      <c r="D1812" s="15" t="s">
        <v>1331</v>
      </c>
      <c r="E1812" s="15" t="str">
        <f t="shared" si="376"/>
        <v>Helen Ma</v>
      </c>
      <c r="F1812" s="15" t="s">
        <v>128</v>
      </c>
      <c r="G1812" s="15">
        <v>999924561</v>
      </c>
      <c r="H1812" s="15">
        <f t="shared" si="377"/>
        <v>127</v>
      </c>
      <c r="I1812" s="15"/>
      <c r="J1812" s="15"/>
      <c r="K1812" s="16"/>
      <c r="L1812" s="15"/>
      <c r="M1812" s="15"/>
      <c r="N1812" s="15"/>
      <c r="O1812" s="15">
        <f t="shared" si="383"/>
        <v>127</v>
      </c>
      <c r="P1812" s="15">
        <v>0</v>
      </c>
      <c r="Q1812" s="15">
        <f t="shared" si="384"/>
        <v>0</v>
      </c>
      <c r="R1812" s="15">
        <v>0</v>
      </c>
      <c r="S1812" s="15">
        <v>0</v>
      </c>
      <c r="T1812" s="15">
        <f t="shared" si="385"/>
        <v>0</v>
      </c>
      <c r="U1812" s="15">
        <f t="shared" si="386"/>
        <v>0</v>
      </c>
      <c r="V1812" s="15"/>
      <c r="W1812" s="15"/>
      <c r="X1812" s="15"/>
      <c r="Y1812" s="15"/>
      <c r="Z1812" s="16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>
        <f t="shared" si="378"/>
        <v>0</v>
      </c>
      <c r="CT1812" s="15">
        <f t="shared" si="379"/>
        <v>0</v>
      </c>
      <c r="CU1812" s="15">
        <f t="shared" si="380"/>
        <v>0</v>
      </c>
      <c r="CV1812" s="15">
        <f t="shared" si="381"/>
        <v>0</v>
      </c>
      <c r="CW1812" s="15"/>
      <c r="CX1812" s="15"/>
      <c r="CY1812" s="15">
        <f t="shared" si="382"/>
        <v>0</v>
      </c>
      <c r="CZ1812" s="15">
        <f>GG1812</f>
        <v>0</v>
      </c>
      <c r="DA1812" s="16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20"/>
      <c r="DY1812" s="15"/>
      <c r="DZ1812" s="20"/>
      <c r="EA1812" s="15"/>
      <c r="EB1812" s="20"/>
      <c r="EC1812" s="15"/>
      <c r="ED1812" s="20"/>
      <c r="EE1812" s="15"/>
      <c r="EF1812" s="20"/>
      <c r="EG1812" s="15"/>
      <c r="EH1812" s="20"/>
      <c r="EI1812" s="15">
        <v>75</v>
      </c>
      <c r="EJ1812" s="20">
        <v>2</v>
      </c>
      <c r="EK1812" s="15"/>
      <c r="EL1812" s="20"/>
      <c r="EM1812" s="15">
        <v>52</v>
      </c>
      <c r="EN1812" s="20">
        <v>5</v>
      </c>
      <c r="EY1812" s="15"/>
      <c r="EZ1812" s="20"/>
      <c r="FC1812" s="15"/>
      <c r="FD1812" s="20"/>
      <c r="FE1812" s="15"/>
      <c r="FF1812" s="20"/>
      <c r="FG1812" s="15"/>
      <c r="FH1812" s="20"/>
      <c r="FI1812" s="15"/>
      <c r="FJ1812" s="20"/>
      <c r="FK1812" s="15"/>
      <c r="FL1812" s="20"/>
      <c r="FM1812" s="15"/>
      <c r="FN1812" s="20"/>
      <c r="FO1812" s="15"/>
      <c r="FP1812" s="20"/>
      <c r="FQ1812" s="15"/>
      <c r="FR1812" s="20"/>
      <c r="FS1812" s="15"/>
      <c r="FT1812" s="20"/>
      <c r="FU1812" s="15"/>
      <c r="FV1812" s="20"/>
      <c r="FW1812" s="15"/>
      <c r="FX1812" s="20"/>
      <c r="FY1812" s="15"/>
      <c r="FZ1812" s="20"/>
      <c r="GA1812" s="15"/>
      <c r="GB1812" s="20"/>
      <c r="GC1812" s="15"/>
      <c r="GD1812" s="20"/>
      <c r="GE1812" s="15"/>
      <c r="GF1812" s="20"/>
      <c r="GG1812" s="226"/>
    </row>
    <row r="1813" spans="1:189" ht="15" customHeight="1" x14ac:dyDescent="0.3">
      <c r="A1813" s="17" t="s">
        <v>133</v>
      </c>
      <c r="B1813" s="15" t="s">
        <v>134</v>
      </c>
      <c r="C1813" s="15" t="s">
        <v>2421</v>
      </c>
      <c r="D1813" s="15" t="s">
        <v>2358</v>
      </c>
      <c r="E1813" s="15" t="str">
        <f t="shared" si="376"/>
        <v>Gianna  Moreno</v>
      </c>
      <c r="F1813" s="15" t="s">
        <v>128</v>
      </c>
      <c r="G1813" s="15">
        <v>999924562</v>
      </c>
      <c r="H1813" s="15">
        <f t="shared" si="377"/>
        <v>26</v>
      </c>
      <c r="I1813" s="15"/>
      <c r="J1813" s="17">
        <f t="shared" ref="J1813:J1819" si="387">(O1813+P1813+R1813+S1813+T1813+U1813)/2</f>
        <v>26</v>
      </c>
      <c r="K1813" s="16"/>
      <c r="L1813" s="15"/>
      <c r="M1813" s="15"/>
      <c r="N1813" s="15"/>
      <c r="O1813" s="15">
        <f t="shared" si="383"/>
        <v>52</v>
      </c>
      <c r="P1813" s="15">
        <v>0</v>
      </c>
      <c r="Q1813" s="15">
        <f t="shared" si="384"/>
        <v>0</v>
      </c>
      <c r="R1813" s="15">
        <v>0</v>
      </c>
      <c r="S1813" s="15">
        <v>0</v>
      </c>
      <c r="T1813" s="15">
        <f t="shared" si="385"/>
        <v>0</v>
      </c>
      <c r="U1813" s="15">
        <f t="shared" si="386"/>
        <v>0</v>
      </c>
      <c r="V1813" s="15"/>
      <c r="W1813" s="15"/>
      <c r="X1813" s="15"/>
      <c r="Y1813" s="15"/>
      <c r="Z1813" s="16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>
        <f t="shared" si="378"/>
        <v>0</v>
      </c>
      <c r="CT1813" s="15">
        <f t="shared" si="379"/>
        <v>0</v>
      </c>
      <c r="CU1813" s="15">
        <f t="shared" si="380"/>
        <v>0</v>
      </c>
      <c r="CV1813" s="15">
        <f t="shared" si="381"/>
        <v>0</v>
      </c>
      <c r="CW1813" s="15"/>
      <c r="CX1813" s="15"/>
      <c r="CY1813" s="15">
        <f t="shared" si="382"/>
        <v>0</v>
      </c>
      <c r="CZ1813" s="15">
        <f>GG1813</f>
        <v>0</v>
      </c>
      <c r="DA1813" s="16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20"/>
      <c r="DY1813" s="15"/>
      <c r="DZ1813" s="20"/>
      <c r="EA1813" s="15"/>
      <c r="EB1813" s="20"/>
      <c r="EC1813" s="15"/>
      <c r="ED1813" s="20"/>
      <c r="EE1813" s="15"/>
      <c r="EF1813" s="20"/>
      <c r="EG1813" s="15"/>
      <c r="EH1813" s="20"/>
      <c r="EI1813" s="15">
        <v>52</v>
      </c>
      <c r="EJ1813" s="20">
        <v>5</v>
      </c>
      <c r="EK1813" s="15"/>
      <c r="EL1813" s="20"/>
      <c r="EM1813" s="15"/>
      <c r="EN1813" s="20"/>
      <c r="EY1813" s="15"/>
      <c r="EZ1813" s="20"/>
      <c r="FC1813" s="15"/>
      <c r="FD1813" s="20"/>
      <c r="FE1813" s="15"/>
      <c r="FF1813" s="20"/>
      <c r="FG1813" s="15"/>
      <c r="FH1813" s="20"/>
      <c r="FI1813" s="15"/>
      <c r="FJ1813" s="20"/>
      <c r="FK1813" s="15"/>
      <c r="FL1813" s="20"/>
      <c r="FM1813" s="15"/>
      <c r="FN1813" s="20"/>
      <c r="FO1813" s="15"/>
      <c r="FP1813" s="20"/>
      <c r="FQ1813" s="15"/>
      <c r="FR1813" s="20"/>
      <c r="FS1813" s="15"/>
      <c r="FT1813" s="20"/>
      <c r="FU1813" s="15"/>
      <c r="FV1813" s="20"/>
      <c r="FW1813" s="15"/>
      <c r="FX1813" s="20"/>
      <c r="FY1813" s="15"/>
      <c r="FZ1813" s="20"/>
      <c r="GA1813" s="15"/>
      <c r="GB1813" s="20"/>
      <c r="GC1813" s="15"/>
      <c r="GD1813" s="20"/>
      <c r="GE1813" s="15"/>
      <c r="GF1813" s="20"/>
      <c r="GG1813" s="226"/>
    </row>
    <row r="1814" spans="1:189" ht="15" customHeight="1" x14ac:dyDescent="0.3">
      <c r="A1814" s="15" t="s">
        <v>130</v>
      </c>
      <c r="B1814" s="15" t="s">
        <v>140</v>
      </c>
      <c r="C1814" s="15" t="s">
        <v>340</v>
      </c>
      <c r="D1814" s="15" t="s">
        <v>2358</v>
      </c>
      <c r="E1814" s="15" t="str">
        <f t="shared" si="376"/>
        <v>Joaquin Moreno</v>
      </c>
      <c r="F1814" s="15" t="s">
        <v>135</v>
      </c>
      <c r="G1814" s="15">
        <v>999924563</v>
      </c>
      <c r="H1814" s="15">
        <f t="shared" si="377"/>
        <v>26</v>
      </c>
      <c r="I1814" s="15"/>
      <c r="J1814" s="17">
        <f t="shared" si="387"/>
        <v>26</v>
      </c>
      <c r="K1814" s="16"/>
      <c r="L1814" s="15"/>
      <c r="M1814" s="15"/>
      <c r="N1814" s="15"/>
      <c r="O1814" s="15">
        <f t="shared" si="383"/>
        <v>52</v>
      </c>
      <c r="P1814" s="15">
        <v>0</v>
      </c>
      <c r="Q1814" s="15">
        <f t="shared" si="384"/>
        <v>0</v>
      </c>
      <c r="R1814" s="15">
        <v>0</v>
      </c>
      <c r="S1814" s="15">
        <v>0</v>
      </c>
      <c r="T1814" s="15">
        <f t="shared" si="385"/>
        <v>0</v>
      </c>
      <c r="U1814" s="15">
        <f t="shared" si="386"/>
        <v>0</v>
      </c>
      <c r="V1814" s="15"/>
      <c r="W1814" s="15"/>
      <c r="X1814" s="15"/>
      <c r="Y1814" s="15"/>
      <c r="Z1814" s="16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>
        <f t="shared" si="378"/>
        <v>0</v>
      </c>
      <c r="CT1814" s="15">
        <f t="shared" si="379"/>
        <v>0</v>
      </c>
      <c r="CU1814" s="15">
        <f t="shared" si="380"/>
        <v>0</v>
      </c>
      <c r="CV1814" s="15">
        <f t="shared" si="381"/>
        <v>0</v>
      </c>
      <c r="CW1814" s="15"/>
      <c r="CX1814" s="15"/>
      <c r="CY1814" s="15">
        <f t="shared" si="382"/>
        <v>0</v>
      </c>
      <c r="CZ1814" s="15">
        <f>GG1814</f>
        <v>0</v>
      </c>
      <c r="DA1814" s="16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20"/>
      <c r="DY1814" s="15"/>
      <c r="DZ1814" s="20"/>
      <c r="EA1814" s="15"/>
      <c r="EB1814" s="20"/>
      <c r="EC1814" s="15"/>
      <c r="ED1814" s="20"/>
      <c r="EE1814" s="15"/>
      <c r="EF1814" s="20"/>
      <c r="EG1814" s="15"/>
      <c r="EH1814" s="20"/>
      <c r="EI1814" s="15">
        <v>52</v>
      </c>
      <c r="EJ1814" s="20">
        <v>5</v>
      </c>
      <c r="EK1814" s="15"/>
      <c r="EL1814" s="20"/>
      <c r="EM1814" s="15"/>
      <c r="EN1814" s="20"/>
      <c r="EY1814" s="15"/>
      <c r="EZ1814" s="20"/>
      <c r="FC1814" s="15"/>
      <c r="FD1814" s="20"/>
      <c r="FE1814" s="15"/>
      <c r="FF1814" s="20"/>
      <c r="FG1814" s="15"/>
      <c r="FH1814" s="20"/>
      <c r="FI1814" s="15"/>
      <c r="FJ1814" s="20"/>
      <c r="FK1814" s="15"/>
      <c r="FL1814" s="20"/>
      <c r="FM1814" s="15"/>
      <c r="FN1814" s="20"/>
      <c r="FO1814" s="15"/>
      <c r="FP1814" s="20"/>
      <c r="FQ1814" s="15"/>
      <c r="FR1814" s="20"/>
      <c r="FS1814" s="15"/>
      <c r="FT1814" s="20"/>
      <c r="FU1814" s="15"/>
      <c r="FV1814" s="20"/>
      <c r="FW1814" s="15"/>
      <c r="FX1814" s="20"/>
      <c r="FY1814" s="15"/>
      <c r="FZ1814" s="20"/>
      <c r="GA1814" s="15"/>
      <c r="GB1814" s="20"/>
      <c r="GC1814" s="15"/>
      <c r="GD1814" s="20"/>
      <c r="GE1814" s="15"/>
      <c r="GF1814" s="20"/>
      <c r="GG1814" s="226"/>
    </row>
    <row r="1815" spans="1:189" ht="15" customHeight="1" x14ac:dyDescent="0.3">
      <c r="A1815" s="17" t="s">
        <v>125</v>
      </c>
      <c r="B1815" s="15" t="s">
        <v>138</v>
      </c>
      <c r="C1815" s="15" t="s">
        <v>2443</v>
      </c>
      <c r="D1815" s="15" t="s">
        <v>2444</v>
      </c>
      <c r="E1815" s="15" t="str">
        <f t="shared" si="376"/>
        <v>Shannon  Cedula</v>
      </c>
      <c r="F1815" s="15" t="s">
        <v>128</v>
      </c>
      <c r="G1815" s="15">
        <v>999924564</v>
      </c>
      <c r="H1815" s="15">
        <f t="shared" si="377"/>
        <v>26</v>
      </c>
      <c r="I1815" s="15"/>
      <c r="J1815" s="17">
        <f t="shared" si="387"/>
        <v>26</v>
      </c>
      <c r="K1815" s="16"/>
      <c r="L1815" s="15"/>
      <c r="M1815" s="15"/>
      <c r="N1815" s="15"/>
      <c r="O1815" s="15">
        <f t="shared" si="383"/>
        <v>52</v>
      </c>
      <c r="P1815" s="15">
        <v>0</v>
      </c>
      <c r="Q1815" s="15">
        <f t="shared" si="384"/>
        <v>0</v>
      </c>
      <c r="R1815" s="15">
        <v>0</v>
      </c>
      <c r="S1815" s="15">
        <v>0</v>
      </c>
      <c r="T1815" s="15">
        <f t="shared" si="385"/>
        <v>0</v>
      </c>
      <c r="U1815" s="15">
        <f t="shared" si="386"/>
        <v>0</v>
      </c>
      <c r="V1815" s="15"/>
      <c r="W1815" s="15"/>
      <c r="X1815" s="15"/>
      <c r="Y1815" s="15"/>
      <c r="Z1815" s="16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>
        <f t="shared" si="378"/>
        <v>0</v>
      </c>
      <c r="CT1815" s="15">
        <f t="shared" si="379"/>
        <v>0</v>
      </c>
      <c r="CU1815" s="15">
        <f t="shared" si="380"/>
        <v>0</v>
      </c>
      <c r="CV1815" s="15">
        <f t="shared" si="381"/>
        <v>0</v>
      </c>
      <c r="CW1815" s="15"/>
      <c r="CX1815" s="15"/>
      <c r="CY1815" s="15">
        <f t="shared" si="382"/>
        <v>0</v>
      </c>
      <c r="CZ1815" s="15">
        <f>GG1815</f>
        <v>0</v>
      </c>
      <c r="DA1815" s="16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20"/>
      <c r="DY1815" s="15"/>
      <c r="DZ1815" s="20"/>
      <c r="EA1815" s="15"/>
      <c r="EB1815" s="20"/>
      <c r="EC1815" s="15"/>
      <c r="ED1815" s="20"/>
      <c r="EE1815" s="15"/>
      <c r="EF1815" s="20"/>
      <c r="EG1815" s="15"/>
      <c r="EH1815" s="20"/>
      <c r="EI1815" s="15">
        <v>52</v>
      </c>
      <c r="EJ1815" s="20">
        <v>5</v>
      </c>
      <c r="EK1815" s="15"/>
      <c r="EL1815" s="20"/>
      <c r="EM1815" s="15"/>
      <c r="EN1815" s="20"/>
      <c r="EY1815" s="15"/>
      <c r="EZ1815" s="20"/>
      <c r="FC1815" s="15"/>
      <c r="FD1815" s="20"/>
      <c r="FE1815" s="15"/>
      <c r="FF1815" s="20"/>
      <c r="FG1815" s="15"/>
      <c r="FH1815" s="20"/>
      <c r="FI1815" s="15"/>
      <c r="FJ1815" s="20"/>
      <c r="FK1815" s="15"/>
      <c r="FL1815" s="20"/>
      <c r="FM1815" s="15"/>
      <c r="FN1815" s="20"/>
      <c r="FO1815" s="15"/>
      <c r="FP1815" s="20"/>
      <c r="FQ1815" s="15"/>
      <c r="FR1815" s="20"/>
      <c r="FS1815" s="15"/>
      <c r="FT1815" s="20"/>
      <c r="FU1815" s="15"/>
      <c r="FV1815" s="20"/>
      <c r="FW1815" s="15"/>
      <c r="FX1815" s="20"/>
      <c r="FY1815" s="15"/>
      <c r="FZ1815" s="20"/>
      <c r="GA1815" s="15"/>
      <c r="GB1815" s="20"/>
      <c r="GC1815" s="15"/>
      <c r="GD1815" s="20"/>
      <c r="GE1815" s="15"/>
      <c r="GF1815" s="20"/>
      <c r="GG1815" s="226"/>
    </row>
    <row r="1816" spans="1:189" ht="15" customHeight="1" x14ac:dyDescent="0.3">
      <c r="A1816" s="15" t="s">
        <v>146</v>
      </c>
      <c r="B1816" s="15" t="s">
        <v>126</v>
      </c>
      <c r="C1816" s="15" t="s">
        <v>275</v>
      </c>
      <c r="D1816" s="15" t="s">
        <v>2402</v>
      </c>
      <c r="E1816" s="15" t="str">
        <f t="shared" si="376"/>
        <v>Logan Dizon</v>
      </c>
      <c r="F1816" s="15" t="s">
        <v>128</v>
      </c>
      <c r="G1816" s="15">
        <v>999924566</v>
      </c>
      <c r="H1816" s="15">
        <f t="shared" si="377"/>
        <v>34.199999999999996</v>
      </c>
      <c r="I1816" s="15"/>
      <c r="J1816" s="17">
        <f t="shared" si="387"/>
        <v>4.2</v>
      </c>
      <c r="K1816" s="16"/>
      <c r="L1816" s="15"/>
      <c r="M1816" s="15"/>
      <c r="N1816" s="15"/>
      <c r="O1816" s="15">
        <f t="shared" si="383"/>
        <v>8.4</v>
      </c>
      <c r="P1816" s="15">
        <v>0</v>
      </c>
      <c r="Q1816" s="15">
        <f t="shared" si="384"/>
        <v>0</v>
      </c>
      <c r="R1816" s="15">
        <v>0</v>
      </c>
      <c r="S1816" s="15">
        <v>0</v>
      </c>
      <c r="T1816" s="15">
        <f t="shared" si="385"/>
        <v>0</v>
      </c>
      <c r="U1816" s="15">
        <f t="shared" si="386"/>
        <v>0</v>
      </c>
      <c r="V1816" s="15"/>
      <c r="W1816" s="15"/>
      <c r="X1816" s="15"/>
      <c r="Y1816" s="15"/>
      <c r="Z1816" s="16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>
        <f t="shared" si="378"/>
        <v>0</v>
      </c>
      <c r="CT1816" s="15">
        <f t="shared" si="379"/>
        <v>30</v>
      </c>
      <c r="CU1816" s="15">
        <f t="shared" si="380"/>
        <v>1</v>
      </c>
      <c r="CV1816" s="15">
        <f t="shared" si="381"/>
        <v>0</v>
      </c>
      <c r="CW1816" s="15"/>
      <c r="CX1816" s="15"/>
      <c r="CY1816" s="15">
        <f t="shared" si="382"/>
        <v>0</v>
      </c>
      <c r="CZ1816" s="15">
        <f>GG1816</f>
        <v>0</v>
      </c>
      <c r="DA1816" s="16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20"/>
      <c r="DY1816" s="15"/>
      <c r="DZ1816" s="20"/>
      <c r="EA1816" s="15"/>
      <c r="EB1816" s="20"/>
      <c r="EC1816" s="15"/>
      <c r="ED1816" s="20"/>
      <c r="EE1816" s="15"/>
      <c r="EF1816" s="20"/>
      <c r="EG1816" s="15"/>
      <c r="EH1816" s="20"/>
      <c r="EI1816" s="15">
        <v>8.4</v>
      </c>
      <c r="EJ1816" s="20">
        <v>3</v>
      </c>
      <c r="EK1816" s="15"/>
      <c r="EL1816" s="20"/>
      <c r="EM1816" s="15"/>
      <c r="EN1816" s="20"/>
      <c r="EY1816" s="15"/>
      <c r="EZ1816" s="20"/>
      <c r="FC1816" s="15">
        <v>30</v>
      </c>
      <c r="FD1816" s="20">
        <v>1</v>
      </c>
      <c r="FE1816" s="15"/>
      <c r="FF1816" s="20"/>
      <c r="FG1816" s="15"/>
      <c r="FH1816" s="20"/>
      <c r="FI1816" s="15"/>
      <c r="FJ1816" s="20"/>
      <c r="FK1816" s="15"/>
      <c r="FL1816" s="20"/>
      <c r="FM1816" s="15"/>
      <c r="FN1816" s="20"/>
      <c r="FO1816" s="15"/>
      <c r="FP1816" s="20"/>
      <c r="FQ1816" s="15"/>
      <c r="FR1816" s="20"/>
      <c r="FS1816" s="15"/>
      <c r="FT1816" s="20"/>
      <c r="FU1816" s="15"/>
      <c r="FV1816" s="20"/>
      <c r="FW1816" s="15"/>
      <c r="FX1816" s="20"/>
      <c r="FY1816" s="15"/>
      <c r="FZ1816" s="20"/>
      <c r="GA1816" s="15"/>
      <c r="GB1816" s="20"/>
      <c r="GC1816" s="15"/>
      <c r="GD1816" s="20"/>
      <c r="GE1816" s="15"/>
      <c r="GF1816" s="20"/>
      <c r="GG1816" s="226"/>
    </row>
    <row r="1817" spans="1:189" ht="15" customHeight="1" x14ac:dyDescent="0.3">
      <c r="A1817" s="15" t="s">
        <v>146</v>
      </c>
      <c r="B1817" s="15" t="s">
        <v>134</v>
      </c>
      <c r="C1817" s="15" t="s">
        <v>296</v>
      </c>
      <c r="D1817" s="15" t="s">
        <v>1532</v>
      </c>
      <c r="E1817" s="15" t="str">
        <f t="shared" si="376"/>
        <v>Samuel Park</v>
      </c>
      <c r="F1817" s="15" t="s">
        <v>135</v>
      </c>
      <c r="G1817" s="15">
        <v>999924568</v>
      </c>
      <c r="H1817" s="15">
        <f t="shared" si="377"/>
        <v>28</v>
      </c>
      <c r="I1817" s="15"/>
      <c r="J1817" s="17">
        <f t="shared" si="387"/>
        <v>28</v>
      </c>
      <c r="K1817" s="16"/>
      <c r="L1817" s="15"/>
      <c r="M1817" s="15"/>
      <c r="N1817" s="15"/>
      <c r="O1817" s="15">
        <f t="shared" si="383"/>
        <v>56</v>
      </c>
      <c r="P1817" s="15">
        <v>0</v>
      </c>
      <c r="Q1817" s="15">
        <f t="shared" si="384"/>
        <v>0</v>
      </c>
      <c r="R1817" s="15">
        <v>0</v>
      </c>
      <c r="S1817" s="15">
        <v>0</v>
      </c>
      <c r="T1817" s="15">
        <f t="shared" si="385"/>
        <v>0</v>
      </c>
      <c r="U1817" s="15">
        <f t="shared" si="386"/>
        <v>0</v>
      </c>
      <c r="V1817" s="15"/>
      <c r="W1817" s="15"/>
      <c r="X1817" s="15"/>
      <c r="Y1817" s="15"/>
      <c r="Z1817" s="16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>
        <f t="shared" si="378"/>
        <v>0</v>
      </c>
      <c r="CT1817" s="15">
        <f t="shared" si="379"/>
        <v>0</v>
      </c>
      <c r="CU1817" s="15">
        <f t="shared" si="380"/>
        <v>0</v>
      </c>
      <c r="CV1817" s="15">
        <f t="shared" si="381"/>
        <v>0</v>
      </c>
      <c r="CW1817" s="15"/>
      <c r="CX1817" s="15"/>
      <c r="CY1817" s="15">
        <f t="shared" si="382"/>
        <v>0</v>
      </c>
      <c r="CZ1817" s="15">
        <f>GG1817</f>
        <v>0</v>
      </c>
      <c r="DA1817" s="16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20"/>
      <c r="DY1817" s="15"/>
      <c r="DZ1817" s="20"/>
      <c r="EA1817" s="15"/>
      <c r="EB1817" s="20"/>
      <c r="EC1817" s="15"/>
      <c r="ED1817" s="20"/>
      <c r="EE1817" s="15"/>
      <c r="EF1817" s="20"/>
      <c r="EG1817" s="15"/>
      <c r="EH1817" s="20"/>
      <c r="EI1817" s="15">
        <v>56</v>
      </c>
      <c r="EJ1817" s="20">
        <v>3</v>
      </c>
      <c r="EK1817" s="15"/>
      <c r="EL1817" s="20"/>
      <c r="EM1817" s="15"/>
      <c r="EN1817" s="20"/>
      <c r="EY1817" s="15"/>
      <c r="EZ1817" s="20"/>
      <c r="FC1817" s="15"/>
      <c r="FD1817" s="20"/>
      <c r="FE1817" s="15"/>
      <c r="FF1817" s="20"/>
      <c r="FG1817" s="15"/>
      <c r="FH1817" s="20"/>
      <c r="FI1817" s="15"/>
      <c r="FJ1817" s="20"/>
      <c r="FK1817" s="15"/>
      <c r="FL1817" s="20"/>
      <c r="FM1817" s="15"/>
      <c r="FN1817" s="20"/>
      <c r="FO1817" s="15"/>
      <c r="FP1817" s="20"/>
      <c r="FQ1817" s="15"/>
      <c r="FR1817" s="20"/>
      <c r="FS1817" s="15"/>
      <c r="FT1817" s="20"/>
      <c r="FU1817" s="15"/>
      <c r="FV1817" s="20"/>
      <c r="FW1817" s="15"/>
      <c r="FX1817" s="20"/>
      <c r="FY1817" s="15"/>
      <c r="FZ1817" s="20"/>
      <c r="GA1817" s="15"/>
      <c r="GB1817" s="20"/>
      <c r="GC1817" s="15"/>
      <c r="GD1817" s="20"/>
      <c r="GE1817" s="15"/>
      <c r="GF1817" s="20"/>
      <c r="GG1817" s="226"/>
    </row>
    <row r="1818" spans="1:189" ht="15" customHeight="1" x14ac:dyDescent="0.3">
      <c r="A1818" s="15" t="s">
        <v>146</v>
      </c>
      <c r="B1818" s="15" t="s">
        <v>134</v>
      </c>
      <c r="C1818" s="15" t="s">
        <v>2367</v>
      </c>
      <c r="D1818" s="15" t="s">
        <v>1532</v>
      </c>
      <c r="E1818" s="15" t="str">
        <f t="shared" si="376"/>
        <v>Pascal Park</v>
      </c>
      <c r="F1818" s="15" t="s">
        <v>135</v>
      </c>
      <c r="G1818" s="15">
        <v>999924569</v>
      </c>
      <c r="H1818" s="15">
        <f t="shared" si="377"/>
        <v>28</v>
      </c>
      <c r="I1818" s="15"/>
      <c r="J1818" s="17">
        <f t="shared" si="387"/>
        <v>28</v>
      </c>
      <c r="K1818" s="16"/>
      <c r="L1818" s="15"/>
      <c r="M1818" s="15"/>
      <c r="N1818" s="15"/>
      <c r="O1818" s="15">
        <f t="shared" si="383"/>
        <v>56</v>
      </c>
      <c r="P1818" s="15">
        <v>0</v>
      </c>
      <c r="Q1818" s="15">
        <f t="shared" si="384"/>
        <v>0</v>
      </c>
      <c r="R1818" s="15">
        <v>0</v>
      </c>
      <c r="S1818" s="15">
        <v>0</v>
      </c>
      <c r="T1818" s="15">
        <f t="shared" si="385"/>
        <v>0</v>
      </c>
      <c r="U1818" s="15">
        <f t="shared" si="386"/>
        <v>0</v>
      </c>
      <c r="V1818" s="15"/>
      <c r="W1818" s="15"/>
      <c r="X1818" s="15"/>
      <c r="Y1818" s="15"/>
      <c r="Z1818" s="16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>
        <f t="shared" si="378"/>
        <v>0</v>
      </c>
      <c r="CT1818" s="15">
        <f t="shared" si="379"/>
        <v>0</v>
      </c>
      <c r="CU1818" s="15">
        <f t="shared" si="380"/>
        <v>0</v>
      </c>
      <c r="CV1818" s="15">
        <f t="shared" si="381"/>
        <v>0</v>
      </c>
      <c r="CW1818" s="15"/>
      <c r="CX1818" s="15"/>
      <c r="CY1818" s="15">
        <f t="shared" si="382"/>
        <v>0</v>
      </c>
      <c r="CZ1818" s="15">
        <f>GG1818</f>
        <v>0</v>
      </c>
      <c r="DA1818" s="16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20"/>
      <c r="DY1818" s="15"/>
      <c r="DZ1818" s="20"/>
      <c r="EA1818" s="15"/>
      <c r="EB1818" s="20"/>
      <c r="EC1818" s="15"/>
      <c r="ED1818" s="20"/>
      <c r="EE1818" s="15"/>
      <c r="EF1818" s="20"/>
      <c r="EG1818" s="15"/>
      <c r="EH1818" s="20"/>
      <c r="EI1818" s="15">
        <v>56</v>
      </c>
      <c r="EJ1818" s="20">
        <v>3</v>
      </c>
      <c r="EK1818" s="15"/>
      <c r="EL1818" s="20"/>
      <c r="EM1818" s="15"/>
      <c r="EN1818" s="20"/>
      <c r="EY1818" s="15"/>
      <c r="EZ1818" s="20"/>
      <c r="FC1818" s="15"/>
      <c r="FD1818" s="20"/>
      <c r="FE1818" s="15"/>
      <c r="FF1818" s="20"/>
      <c r="FG1818" s="15"/>
      <c r="FH1818" s="20"/>
      <c r="FI1818" s="15"/>
      <c r="FJ1818" s="20"/>
      <c r="FK1818" s="15"/>
      <c r="FL1818" s="20"/>
      <c r="FM1818" s="15"/>
      <c r="FN1818" s="20"/>
      <c r="FO1818" s="15"/>
      <c r="FP1818" s="20"/>
      <c r="FQ1818" s="15"/>
      <c r="FR1818" s="20"/>
      <c r="FS1818" s="15"/>
      <c r="FT1818" s="20"/>
      <c r="FU1818" s="15"/>
      <c r="FV1818" s="20"/>
      <c r="FW1818" s="15"/>
      <c r="FX1818" s="20"/>
      <c r="FY1818" s="15"/>
      <c r="FZ1818" s="20"/>
      <c r="GA1818" s="15"/>
      <c r="GB1818" s="20"/>
      <c r="GC1818" s="15"/>
      <c r="GD1818" s="20"/>
      <c r="GE1818" s="15"/>
      <c r="GF1818" s="20"/>
      <c r="GG1818" s="226"/>
    </row>
    <row r="1819" spans="1:189" ht="15" customHeight="1" x14ac:dyDescent="0.3">
      <c r="A1819" s="17" t="s">
        <v>133</v>
      </c>
      <c r="B1819" s="15" t="s">
        <v>126</v>
      </c>
      <c r="C1819" s="15" t="s">
        <v>2461</v>
      </c>
      <c r="D1819" s="15" t="s">
        <v>2462</v>
      </c>
      <c r="E1819" s="15" t="str">
        <f t="shared" si="376"/>
        <v>Yeji Kong</v>
      </c>
      <c r="F1819" s="15" t="s">
        <v>128</v>
      </c>
      <c r="G1819" s="15">
        <v>999924588</v>
      </c>
      <c r="H1819" s="15">
        <f t="shared" si="377"/>
        <v>66</v>
      </c>
      <c r="I1819" s="15"/>
      <c r="J1819" s="17">
        <f t="shared" si="387"/>
        <v>15</v>
      </c>
      <c r="K1819" s="16"/>
      <c r="L1819" s="15"/>
      <c r="M1819" s="15"/>
      <c r="N1819" s="15"/>
      <c r="O1819" s="15">
        <f t="shared" si="383"/>
        <v>30</v>
      </c>
      <c r="P1819" s="15">
        <v>0</v>
      </c>
      <c r="Q1819" s="15">
        <f t="shared" si="384"/>
        <v>0</v>
      </c>
      <c r="R1819" s="15">
        <v>0</v>
      </c>
      <c r="S1819" s="15">
        <v>0</v>
      </c>
      <c r="T1819" s="15">
        <f t="shared" si="385"/>
        <v>0</v>
      </c>
      <c r="U1819" s="15">
        <f t="shared" si="386"/>
        <v>0</v>
      </c>
      <c r="V1819" s="15"/>
      <c r="W1819" s="15"/>
      <c r="X1819" s="15"/>
      <c r="Y1819" s="15"/>
      <c r="Z1819" s="16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>
        <f t="shared" si="378"/>
        <v>0</v>
      </c>
      <c r="CT1819" s="15">
        <f t="shared" si="379"/>
        <v>51</v>
      </c>
      <c r="CU1819" s="15">
        <f t="shared" si="380"/>
        <v>1</v>
      </c>
      <c r="CV1819" s="15">
        <f t="shared" si="381"/>
        <v>0</v>
      </c>
      <c r="CW1819" s="15"/>
      <c r="CX1819" s="15"/>
      <c r="CY1819" s="15">
        <f t="shared" si="382"/>
        <v>0</v>
      </c>
      <c r="CZ1819" s="15">
        <f>GG1819</f>
        <v>0</v>
      </c>
      <c r="DA1819" s="16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20"/>
      <c r="DY1819" s="15"/>
      <c r="DZ1819" s="20"/>
      <c r="EA1819" s="15"/>
      <c r="EB1819" s="20"/>
      <c r="EC1819" s="15"/>
      <c r="ED1819" s="20"/>
      <c r="EE1819" s="15"/>
      <c r="EF1819" s="20"/>
      <c r="EG1819" s="15"/>
      <c r="EH1819" s="20"/>
      <c r="EI1819" s="15">
        <v>30</v>
      </c>
      <c r="EJ1819" s="20">
        <v>1</v>
      </c>
      <c r="EK1819" s="15"/>
      <c r="EL1819" s="20"/>
      <c r="EM1819" s="15"/>
      <c r="EN1819" s="20"/>
      <c r="EY1819" s="15"/>
      <c r="EZ1819" s="20"/>
      <c r="FC1819" s="15">
        <v>51</v>
      </c>
      <c r="FD1819" s="20">
        <v>8</v>
      </c>
      <c r="FE1819" s="15"/>
      <c r="FF1819" s="20"/>
      <c r="FG1819" s="15"/>
      <c r="FH1819" s="20"/>
      <c r="FI1819" s="15"/>
      <c r="FJ1819" s="20"/>
      <c r="FK1819" s="15"/>
      <c r="FL1819" s="20"/>
      <c r="FM1819" s="15"/>
      <c r="FN1819" s="20"/>
      <c r="FO1819" s="15"/>
      <c r="FP1819" s="20"/>
      <c r="FQ1819" s="15"/>
      <c r="FR1819" s="20"/>
      <c r="FS1819" s="15"/>
      <c r="FT1819" s="20"/>
      <c r="FU1819" s="15"/>
      <c r="FV1819" s="20"/>
      <c r="FW1819" s="15"/>
      <c r="FX1819" s="20"/>
      <c r="FY1819" s="15"/>
      <c r="FZ1819" s="20"/>
      <c r="GA1819" s="15"/>
      <c r="GB1819" s="20"/>
      <c r="GC1819" s="15"/>
      <c r="GD1819" s="20"/>
      <c r="GE1819" s="15"/>
      <c r="GF1819" s="20"/>
      <c r="GG1819" s="226"/>
    </row>
    <row r="1820" spans="1:189" ht="15" customHeight="1" x14ac:dyDescent="0.3">
      <c r="A1820" s="15" t="s">
        <v>133</v>
      </c>
      <c r="B1820" s="15" t="s">
        <v>138</v>
      </c>
      <c r="C1820" s="15" t="s">
        <v>1826</v>
      </c>
      <c r="D1820" s="15" t="s">
        <v>540</v>
      </c>
      <c r="E1820" s="15" t="str">
        <f t="shared" si="376"/>
        <v>Anson Choi</v>
      </c>
      <c r="F1820" s="15" t="s">
        <v>135</v>
      </c>
      <c r="G1820" s="15">
        <v>999924590</v>
      </c>
      <c r="H1820" s="15">
        <f t="shared" si="377"/>
        <v>180.5</v>
      </c>
      <c r="I1820" s="15"/>
      <c r="J1820" s="15"/>
      <c r="K1820" s="16"/>
      <c r="L1820" s="15"/>
      <c r="M1820" s="15"/>
      <c r="N1820" s="15"/>
      <c r="O1820" s="15">
        <f t="shared" si="383"/>
        <v>112.5</v>
      </c>
      <c r="P1820" s="15">
        <v>0</v>
      </c>
      <c r="Q1820" s="15">
        <f t="shared" si="384"/>
        <v>0</v>
      </c>
      <c r="R1820" s="15">
        <v>0</v>
      </c>
      <c r="S1820" s="15">
        <v>0</v>
      </c>
      <c r="T1820" s="15">
        <f t="shared" si="385"/>
        <v>0</v>
      </c>
      <c r="U1820" s="15">
        <f t="shared" si="386"/>
        <v>0</v>
      </c>
      <c r="V1820" s="15"/>
      <c r="W1820" s="15"/>
      <c r="X1820" s="15"/>
      <c r="Y1820" s="15"/>
      <c r="Z1820" s="16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>
        <f t="shared" si="378"/>
        <v>0</v>
      </c>
      <c r="CT1820" s="15">
        <f t="shared" si="379"/>
        <v>68</v>
      </c>
      <c r="CU1820" s="15">
        <f t="shared" si="380"/>
        <v>1</v>
      </c>
      <c r="CV1820" s="15">
        <f t="shared" si="381"/>
        <v>0</v>
      </c>
      <c r="CW1820" s="15"/>
      <c r="CX1820" s="15"/>
      <c r="CY1820" s="15">
        <f t="shared" si="382"/>
        <v>0</v>
      </c>
      <c r="CZ1820" s="15">
        <f>GG1820</f>
        <v>0</v>
      </c>
      <c r="DA1820" s="16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20"/>
      <c r="DY1820" s="15"/>
      <c r="DZ1820" s="20"/>
      <c r="EA1820" s="15"/>
      <c r="EB1820" s="20"/>
      <c r="EC1820" s="15"/>
      <c r="ED1820" s="20"/>
      <c r="EE1820" s="15"/>
      <c r="EF1820" s="20"/>
      <c r="EG1820" s="15"/>
      <c r="EH1820" s="20"/>
      <c r="EI1820" s="15">
        <v>75</v>
      </c>
      <c r="EJ1820" s="20">
        <v>2</v>
      </c>
      <c r="EK1820" s="15"/>
      <c r="EL1820" s="20"/>
      <c r="EM1820" s="15">
        <v>37.5</v>
      </c>
      <c r="EN1820" s="20">
        <v>2</v>
      </c>
      <c r="EY1820" s="15"/>
      <c r="EZ1820" s="20"/>
      <c r="FC1820" s="15"/>
      <c r="FD1820" s="20"/>
      <c r="FE1820" s="15"/>
      <c r="FF1820" s="20"/>
      <c r="FG1820" s="15"/>
      <c r="FH1820" s="20"/>
      <c r="FI1820" s="15"/>
      <c r="FJ1820" s="20"/>
      <c r="FK1820" s="15">
        <v>68</v>
      </c>
      <c r="FL1820" s="20">
        <v>3</v>
      </c>
      <c r="FM1820" s="15"/>
      <c r="FN1820" s="20"/>
      <c r="FO1820" s="15"/>
      <c r="FP1820" s="20"/>
      <c r="FQ1820" s="15"/>
      <c r="FR1820" s="20"/>
      <c r="FS1820" s="15"/>
      <c r="FT1820" s="20"/>
      <c r="FU1820" s="15"/>
      <c r="FV1820" s="20"/>
      <c r="FW1820" s="15"/>
      <c r="FX1820" s="20"/>
      <c r="FY1820" s="15"/>
      <c r="FZ1820" s="20"/>
      <c r="GA1820" s="15"/>
      <c r="GB1820" s="20"/>
      <c r="GC1820" s="15"/>
      <c r="GD1820" s="20"/>
      <c r="GE1820" s="15"/>
      <c r="GF1820" s="20"/>
      <c r="GG1820" s="226"/>
    </row>
    <row r="1821" spans="1:189" ht="15" customHeight="1" x14ac:dyDescent="0.3">
      <c r="A1821" s="15" t="s">
        <v>125</v>
      </c>
      <c r="B1821" s="15" t="s">
        <v>134</v>
      </c>
      <c r="C1821" s="15" t="s">
        <v>559</v>
      </c>
      <c r="D1821" s="15" t="s">
        <v>2417</v>
      </c>
      <c r="E1821" s="15" t="str">
        <f t="shared" si="376"/>
        <v>Abby Rigdon</v>
      </c>
      <c r="F1821" s="15" t="s">
        <v>128</v>
      </c>
      <c r="G1821" s="15">
        <v>999924598</v>
      </c>
      <c r="H1821" s="15">
        <f t="shared" si="377"/>
        <v>25</v>
      </c>
      <c r="I1821" s="15"/>
      <c r="J1821" s="15"/>
      <c r="K1821" s="16"/>
      <c r="L1821" s="15"/>
      <c r="M1821" s="15"/>
      <c r="N1821" s="15"/>
      <c r="O1821" s="15">
        <f t="shared" si="383"/>
        <v>25</v>
      </c>
      <c r="P1821" s="15">
        <v>0</v>
      </c>
      <c r="Q1821" s="15">
        <f t="shared" si="384"/>
        <v>0</v>
      </c>
      <c r="R1821" s="15">
        <v>0</v>
      </c>
      <c r="S1821" s="15">
        <v>0</v>
      </c>
      <c r="T1821" s="15">
        <f t="shared" si="385"/>
        <v>0</v>
      </c>
      <c r="U1821" s="15">
        <f t="shared" si="386"/>
        <v>0</v>
      </c>
      <c r="V1821" s="15"/>
      <c r="W1821" s="15"/>
      <c r="X1821" s="15"/>
      <c r="Y1821" s="15"/>
      <c r="Z1821" s="16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>
        <f t="shared" si="378"/>
        <v>0</v>
      </c>
      <c r="CT1821" s="15">
        <f t="shared" si="379"/>
        <v>0</v>
      </c>
      <c r="CU1821" s="15">
        <f t="shared" si="380"/>
        <v>0</v>
      </c>
      <c r="CV1821" s="15">
        <f t="shared" si="381"/>
        <v>0</v>
      </c>
      <c r="CW1821" s="15"/>
      <c r="CX1821" s="15"/>
      <c r="CY1821" s="15">
        <f t="shared" si="382"/>
        <v>0</v>
      </c>
      <c r="CZ1821" s="15">
        <f>GG1821</f>
        <v>0</v>
      </c>
      <c r="DA1821" s="16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20"/>
      <c r="DY1821" s="15"/>
      <c r="DZ1821" s="20"/>
      <c r="EA1821" s="15"/>
      <c r="EB1821" s="20"/>
      <c r="EC1821" s="15"/>
      <c r="ED1821" s="20"/>
      <c r="EE1821" s="15"/>
      <c r="EF1821" s="20"/>
      <c r="EG1821" s="15"/>
      <c r="EH1821" s="20"/>
      <c r="EI1821" s="15">
        <v>25</v>
      </c>
      <c r="EJ1821" s="20">
        <v>1</v>
      </c>
      <c r="EK1821" s="15"/>
      <c r="EL1821" s="20"/>
      <c r="EM1821" s="15"/>
      <c r="EN1821" s="20"/>
      <c r="EY1821" s="15"/>
      <c r="EZ1821" s="20"/>
      <c r="FC1821" s="15"/>
      <c r="FD1821" s="20"/>
      <c r="FE1821" s="15"/>
      <c r="FF1821" s="20"/>
      <c r="FG1821" s="15"/>
      <c r="FH1821" s="20"/>
      <c r="FI1821" s="15"/>
      <c r="FJ1821" s="20"/>
      <c r="FK1821" s="15"/>
      <c r="FL1821" s="20"/>
      <c r="FM1821" s="15"/>
      <c r="FN1821" s="20"/>
      <c r="FO1821" s="15"/>
      <c r="FP1821" s="20"/>
      <c r="FQ1821" s="15"/>
      <c r="FR1821" s="20"/>
      <c r="FS1821" s="15"/>
      <c r="FT1821" s="20"/>
      <c r="FU1821" s="15"/>
      <c r="FV1821" s="20"/>
      <c r="FW1821" s="15"/>
      <c r="FX1821" s="20"/>
      <c r="FY1821" s="15"/>
      <c r="FZ1821" s="20"/>
      <c r="GA1821" s="15"/>
      <c r="GB1821" s="20"/>
      <c r="GC1821" s="15"/>
      <c r="GD1821" s="20"/>
      <c r="GE1821" s="15"/>
      <c r="GF1821" s="20"/>
      <c r="GG1821" s="226"/>
    </row>
    <row r="1822" spans="1:189" ht="15" customHeight="1" x14ac:dyDescent="0.3">
      <c r="A1822" s="15" t="s">
        <v>137</v>
      </c>
      <c r="B1822" s="15" t="s">
        <v>134</v>
      </c>
      <c r="C1822" s="15" t="s">
        <v>351</v>
      </c>
      <c r="D1822" s="15" t="s">
        <v>1977</v>
      </c>
      <c r="E1822" s="15" t="str">
        <f t="shared" si="376"/>
        <v>Aria Yeung</v>
      </c>
      <c r="F1822" s="15" t="s">
        <v>128</v>
      </c>
      <c r="G1822" s="15">
        <v>999924604</v>
      </c>
      <c r="H1822" s="15">
        <f t="shared" si="377"/>
        <v>220</v>
      </c>
      <c r="I1822" s="15"/>
      <c r="J1822" s="15"/>
      <c r="K1822" s="16"/>
      <c r="L1822" s="15"/>
      <c r="M1822" s="15"/>
      <c r="N1822" s="15"/>
      <c r="O1822" s="15">
        <f t="shared" si="383"/>
        <v>90</v>
      </c>
      <c r="P1822" s="15">
        <v>0</v>
      </c>
      <c r="Q1822" s="15">
        <f t="shared" si="384"/>
        <v>0</v>
      </c>
      <c r="R1822" s="15">
        <v>0</v>
      </c>
      <c r="S1822" s="15">
        <v>0</v>
      </c>
      <c r="T1822" s="15">
        <f t="shared" si="385"/>
        <v>0</v>
      </c>
      <c r="U1822" s="15">
        <f t="shared" si="386"/>
        <v>0</v>
      </c>
      <c r="V1822" s="15"/>
      <c r="W1822" s="15"/>
      <c r="X1822" s="15"/>
      <c r="Y1822" s="15"/>
      <c r="Z1822" s="16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>
        <f t="shared" si="378"/>
        <v>0</v>
      </c>
      <c r="CT1822" s="15">
        <f t="shared" si="379"/>
        <v>60</v>
      </c>
      <c r="CU1822" s="15">
        <f t="shared" si="380"/>
        <v>2</v>
      </c>
      <c r="CV1822" s="15">
        <f t="shared" si="381"/>
        <v>70</v>
      </c>
      <c r="CW1822" s="15"/>
      <c r="CX1822" s="15"/>
      <c r="CY1822" s="15">
        <f t="shared" si="382"/>
        <v>0</v>
      </c>
      <c r="CZ1822" s="15">
        <f>GG1822</f>
        <v>0</v>
      </c>
      <c r="DA1822" s="16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20"/>
      <c r="DY1822" s="15"/>
      <c r="DZ1822" s="20"/>
      <c r="EA1822" s="15"/>
      <c r="EB1822" s="20"/>
      <c r="EC1822" s="15"/>
      <c r="ED1822" s="20"/>
      <c r="EE1822" s="15"/>
      <c r="EF1822" s="20"/>
      <c r="EG1822" s="15"/>
      <c r="EH1822" s="20"/>
      <c r="EI1822" s="15">
        <f>0.4*100</f>
        <v>40</v>
      </c>
      <c r="EJ1822" s="20">
        <v>1</v>
      </c>
      <c r="EK1822" s="15"/>
      <c r="EL1822" s="20"/>
      <c r="EM1822" s="15">
        <v>50</v>
      </c>
      <c r="EN1822" s="20">
        <v>1</v>
      </c>
      <c r="EQ1822" s="15">
        <v>30</v>
      </c>
      <c r="ER1822" s="20">
        <v>1</v>
      </c>
      <c r="EY1822" s="15"/>
      <c r="EZ1822" s="20"/>
      <c r="FC1822" s="15"/>
      <c r="FD1822" s="20"/>
      <c r="FE1822" s="15"/>
      <c r="FF1822" s="20"/>
      <c r="FG1822" s="15"/>
      <c r="FH1822" s="20"/>
      <c r="FI1822" s="15"/>
      <c r="FJ1822" s="20"/>
      <c r="FK1822" s="15">
        <v>30</v>
      </c>
      <c r="FL1822" s="20">
        <v>1</v>
      </c>
      <c r="FM1822" s="15"/>
      <c r="FN1822" s="20"/>
      <c r="FO1822" s="15"/>
      <c r="FP1822" s="20"/>
      <c r="FQ1822" s="15"/>
      <c r="FR1822" s="20"/>
      <c r="FS1822" s="15"/>
      <c r="FT1822" s="20"/>
      <c r="FU1822" s="15"/>
      <c r="FV1822" s="20"/>
      <c r="FW1822" s="15"/>
      <c r="FX1822" s="20"/>
      <c r="FY1822" s="15"/>
      <c r="FZ1822" s="20"/>
      <c r="GA1822" s="15"/>
      <c r="GB1822" s="20"/>
      <c r="GC1822" s="15">
        <v>70</v>
      </c>
      <c r="GD1822" s="20">
        <v>1</v>
      </c>
      <c r="GE1822" s="15"/>
      <c r="GF1822" s="20"/>
      <c r="GG1822" s="226"/>
    </row>
    <row r="1823" spans="1:189" ht="15" customHeight="1" x14ac:dyDescent="0.3">
      <c r="A1823" s="15" t="s">
        <v>2905</v>
      </c>
      <c r="B1823" s="15" t="s">
        <v>134</v>
      </c>
      <c r="C1823" s="15" t="s">
        <v>916</v>
      </c>
      <c r="D1823" s="15" t="s">
        <v>2440</v>
      </c>
      <c r="E1823" s="15" t="str">
        <f t="shared" si="376"/>
        <v>Heather Grodi</v>
      </c>
      <c r="F1823" s="15" t="s">
        <v>128</v>
      </c>
      <c r="G1823" s="15">
        <v>999924619</v>
      </c>
      <c r="H1823" s="15">
        <f t="shared" si="377"/>
        <v>57</v>
      </c>
      <c r="I1823" s="15"/>
      <c r="J1823" s="15"/>
      <c r="K1823" s="16"/>
      <c r="L1823" s="15"/>
      <c r="M1823" s="15"/>
      <c r="N1823" s="15"/>
      <c r="O1823" s="15">
        <f t="shared" si="383"/>
        <v>10</v>
      </c>
      <c r="P1823" s="15">
        <v>0</v>
      </c>
      <c r="Q1823" s="15">
        <f t="shared" si="384"/>
        <v>0</v>
      </c>
      <c r="R1823" s="15">
        <v>0</v>
      </c>
      <c r="S1823" s="15">
        <v>0</v>
      </c>
      <c r="T1823" s="15">
        <f t="shared" si="385"/>
        <v>0</v>
      </c>
      <c r="U1823" s="15">
        <f t="shared" si="386"/>
        <v>0</v>
      </c>
      <c r="V1823" s="15"/>
      <c r="W1823" s="15"/>
      <c r="X1823" s="15"/>
      <c r="Y1823" s="15"/>
      <c r="Z1823" s="16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>
        <f t="shared" si="378"/>
        <v>0</v>
      </c>
      <c r="CT1823" s="15">
        <f t="shared" si="379"/>
        <v>12</v>
      </c>
      <c r="CU1823" s="15">
        <f t="shared" si="380"/>
        <v>1</v>
      </c>
      <c r="CV1823" s="15">
        <f t="shared" si="381"/>
        <v>35</v>
      </c>
      <c r="CW1823" s="15"/>
      <c r="CX1823" s="15"/>
      <c r="CY1823" s="15">
        <f t="shared" si="382"/>
        <v>0</v>
      </c>
      <c r="CZ1823" s="15">
        <f>GG1823</f>
        <v>0</v>
      </c>
      <c r="DA1823" s="16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20"/>
      <c r="DY1823" s="15"/>
      <c r="DZ1823" s="20"/>
      <c r="EA1823" s="15"/>
      <c r="EB1823" s="20"/>
      <c r="EC1823" s="15"/>
      <c r="ED1823" s="20"/>
      <c r="EE1823" s="15"/>
      <c r="EF1823" s="20"/>
      <c r="EG1823" s="15"/>
      <c r="EH1823" s="20"/>
      <c r="EI1823" s="15">
        <v>10</v>
      </c>
      <c r="EJ1823" s="20">
        <v>1</v>
      </c>
      <c r="EK1823" s="15"/>
      <c r="EL1823" s="20"/>
      <c r="EM1823" s="15"/>
      <c r="EN1823" s="20"/>
      <c r="EY1823" s="15"/>
      <c r="EZ1823" s="20"/>
      <c r="FC1823" s="15"/>
      <c r="FD1823" s="20"/>
      <c r="FE1823" s="15"/>
      <c r="FF1823" s="20"/>
      <c r="FG1823" s="15"/>
      <c r="FH1823" s="20"/>
      <c r="FI1823" s="15"/>
      <c r="FJ1823" s="20"/>
      <c r="FK1823" s="15">
        <v>12</v>
      </c>
      <c r="FL1823" s="20">
        <v>1</v>
      </c>
      <c r="FM1823" s="15"/>
      <c r="FN1823" s="20"/>
      <c r="FO1823" s="15"/>
      <c r="FP1823" s="20"/>
      <c r="FQ1823" s="15"/>
      <c r="FR1823" s="20"/>
      <c r="FS1823" s="15"/>
      <c r="FT1823" s="20"/>
      <c r="FU1823" s="15"/>
      <c r="FV1823" s="20"/>
      <c r="FW1823" s="15"/>
      <c r="FX1823" s="20"/>
      <c r="FY1823" s="15"/>
      <c r="FZ1823" s="20"/>
      <c r="GA1823" s="15"/>
      <c r="GB1823" s="20"/>
      <c r="GC1823" s="15">
        <v>35</v>
      </c>
      <c r="GD1823" s="20">
        <v>1</v>
      </c>
      <c r="GE1823" s="15"/>
      <c r="GF1823" s="20"/>
      <c r="GG1823" s="226"/>
    </row>
    <row r="1824" spans="1:189" ht="15" customHeight="1" x14ac:dyDescent="0.3">
      <c r="A1824" s="15" t="s">
        <v>133</v>
      </c>
      <c r="B1824" s="15" t="s">
        <v>140</v>
      </c>
      <c r="C1824" s="15" t="s">
        <v>251</v>
      </c>
      <c r="D1824" s="15" t="s">
        <v>2213</v>
      </c>
      <c r="E1824" s="15" t="str">
        <f t="shared" si="376"/>
        <v>Emily Meng</v>
      </c>
      <c r="F1824" s="15" t="s">
        <v>128</v>
      </c>
      <c r="G1824" s="15">
        <v>999924620</v>
      </c>
      <c r="H1824" s="15">
        <f t="shared" si="377"/>
        <v>238</v>
      </c>
      <c r="I1824" s="15"/>
      <c r="J1824" s="15"/>
      <c r="K1824" s="16"/>
      <c r="L1824" s="15"/>
      <c r="M1824" s="15"/>
      <c r="N1824" s="15"/>
      <c r="O1824" s="15">
        <f t="shared" si="383"/>
        <v>175</v>
      </c>
      <c r="P1824" s="15">
        <v>0</v>
      </c>
      <c r="Q1824" s="15">
        <f t="shared" si="384"/>
        <v>0</v>
      </c>
      <c r="R1824" s="15">
        <v>0</v>
      </c>
      <c r="S1824" s="15">
        <v>0</v>
      </c>
      <c r="T1824" s="15">
        <f t="shared" si="385"/>
        <v>0</v>
      </c>
      <c r="U1824" s="15">
        <f t="shared" si="386"/>
        <v>0</v>
      </c>
      <c r="V1824" s="15"/>
      <c r="W1824" s="15"/>
      <c r="X1824" s="15"/>
      <c r="Y1824" s="15"/>
      <c r="Z1824" s="16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>
        <f t="shared" si="378"/>
        <v>0</v>
      </c>
      <c r="CT1824" s="15">
        <f t="shared" si="379"/>
        <v>63</v>
      </c>
      <c r="CU1824" s="15">
        <f t="shared" si="380"/>
        <v>1</v>
      </c>
      <c r="CV1824" s="15">
        <f t="shared" si="381"/>
        <v>0</v>
      </c>
      <c r="CW1824" s="15"/>
      <c r="CX1824" s="15"/>
      <c r="CY1824" s="15">
        <f t="shared" si="382"/>
        <v>0</v>
      </c>
      <c r="CZ1824" s="15">
        <f>GG1824</f>
        <v>0</v>
      </c>
      <c r="DA1824" s="16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20"/>
      <c r="DY1824" s="15"/>
      <c r="DZ1824" s="20"/>
      <c r="EA1824" s="15"/>
      <c r="EB1824" s="20"/>
      <c r="EC1824" s="15"/>
      <c r="ED1824" s="20"/>
      <c r="EE1824" s="15"/>
      <c r="EF1824" s="20"/>
      <c r="EG1824" s="15"/>
      <c r="EH1824" s="20"/>
      <c r="EI1824" s="15">
        <v>75</v>
      </c>
      <c r="EJ1824" s="20">
        <v>2</v>
      </c>
      <c r="EK1824" s="15"/>
      <c r="EL1824" s="20"/>
      <c r="EM1824" s="15">
        <v>100</v>
      </c>
      <c r="EN1824" s="20">
        <v>1</v>
      </c>
      <c r="EY1824" s="15"/>
      <c r="EZ1824" s="20"/>
      <c r="FC1824" s="15">
        <v>63</v>
      </c>
      <c r="FD1824" s="20">
        <v>5</v>
      </c>
      <c r="FE1824" s="15"/>
      <c r="FF1824" s="20"/>
      <c r="FG1824" s="15"/>
      <c r="FH1824" s="20"/>
      <c r="FI1824" s="15"/>
      <c r="FJ1824" s="20"/>
      <c r="FK1824" s="15"/>
      <c r="FL1824" s="20"/>
      <c r="FM1824" s="15"/>
      <c r="FN1824" s="20"/>
      <c r="FO1824" s="15"/>
      <c r="FP1824" s="20"/>
      <c r="FQ1824" s="15"/>
      <c r="FR1824" s="20"/>
      <c r="FS1824" s="15"/>
      <c r="FT1824" s="20"/>
      <c r="FU1824" s="15"/>
      <c r="FV1824" s="20"/>
      <c r="FW1824" s="15"/>
      <c r="FX1824" s="20"/>
      <c r="FY1824" s="15"/>
      <c r="FZ1824" s="20"/>
      <c r="GA1824" s="15"/>
      <c r="GB1824" s="20"/>
      <c r="GC1824" s="15"/>
      <c r="GD1824" s="20"/>
      <c r="GE1824" s="15"/>
      <c r="GF1824" s="20"/>
      <c r="GG1824" s="226"/>
    </row>
    <row r="1825" spans="1:189" ht="15" customHeight="1" x14ac:dyDescent="0.3">
      <c r="A1825" s="15" t="s">
        <v>2903</v>
      </c>
      <c r="B1825" s="87" t="s">
        <v>126</v>
      </c>
      <c r="C1825" s="82" t="s">
        <v>2759</v>
      </c>
      <c r="D1825" s="82" t="s">
        <v>2760</v>
      </c>
      <c r="E1825" s="15" t="str">
        <f t="shared" si="376"/>
        <v xml:space="preserve"> Busra Sabanci</v>
      </c>
      <c r="F1825" s="82" t="s">
        <v>128</v>
      </c>
      <c r="G1825" s="82">
        <v>999924621</v>
      </c>
      <c r="H1825" s="15">
        <f t="shared" si="377"/>
        <v>68</v>
      </c>
      <c r="I1825" s="15"/>
      <c r="J1825" s="15"/>
      <c r="K1825" s="16"/>
      <c r="L1825" s="15"/>
      <c r="M1825" s="15"/>
      <c r="N1825" s="15"/>
      <c r="O1825" s="15">
        <f t="shared" si="383"/>
        <v>0</v>
      </c>
      <c r="P1825" s="15">
        <v>0</v>
      </c>
      <c r="Q1825" s="15">
        <f t="shared" si="384"/>
        <v>0</v>
      </c>
      <c r="R1825" s="15">
        <v>0</v>
      </c>
      <c r="S1825" s="15">
        <v>0</v>
      </c>
      <c r="T1825" s="15">
        <f t="shared" si="385"/>
        <v>0</v>
      </c>
      <c r="U1825" s="15">
        <f t="shared" si="386"/>
        <v>0</v>
      </c>
      <c r="V1825" s="15"/>
      <c r="W1825" s="15"/>
      <c r="X1825" s="15"/>
      <c r="Y1825" s="15"/>
      <c r="Z1825" s="16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>
        <f t="shared" si="378"/>
        <v>0</v>
      </c>
      <c r="CT1825" s="15">
        <f t="shared" si="379"/>
        <v>68</v>
      </c>
      <c r="CU1825" s="15">
        <f t="shared" si="380"/>
        <v>1</v>
      </c>
      <c r="CV1825" s="15">
        <f t="shared" si="381"/>
        <v>0</v>
      </c>
      <c r="CW1825" s="15"/>
      <c r="CX1825" s="15"/>
      <c r="CY1825" s="15">
        <f t="shared" si="382"/>
        <v>0</v>
      </c>
      <c r="CZ1825" s="15">
        <f>GG1825</f>
        <v>0</v>
      </c>
      <c r="DA1825" s="16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20"/>
      <c r="DY1825" s="15"/>
      <c r="DZ1825" s="20"/>
      <c r="EA1825" s="15"/>
      <c r="EB1825" s="20"/>
      <c r="EC1825" s="15"/>
      <c r="ED1825" s="20"/>
      <c r="EE1825" s="15"/>
      <c r="EF1825" s="20"/>
      <c r="EG1825" s="15"/>
      <c r="EH1825" s="20"/>
      <c r="EI1825" s="15"/>
      <c r="EJ1825" s="20"/>
      <c r="EK1825" s="15"/>
      <c r="EL1825" s="20"/>
      <c r="EM1825" s="15"/>
      <c r="EN1825" s="20"/>
      <c r="EW1825" s="15">
        <v>68</v>
      </c>
      <c r="EX1825" s="20">
        <v>3</v>
      </c>
      <c r="EY1825" s="15"/>
      <c r="EZ1825" s="20"/>
      <c r="FC1825" s="15"/>
      <c r="FD1825" s="20"/>
      <c r="FE1825" s="15"/>
      <c r="FF1825" s="20"/>
      <c r="FG1825" s="15"/>
      <c r="FH1825" s="20"/>
      <c r="FI1825" s="15"/>
      <c r="FJ1825" s="20"/>
      <c r="FK1825" s="15"/>
      <c r="FL1825" s="20"/>
      <c r="FM1825" s="15"/>
      <c r="FN1825" s="20"/>
      <c r="FO1825" s="15"/>
      <c r="FP1825" s="20"/>
      <c r="FQ1825" s="15"/>
      <c r="FR1825" s="20"/>
      <c r="FS1825" s="15"/>
      <c r="FT1825" s="20"/>
      <c r="FU1825" s="15"/>
      <c r="FV1825" s="20"/>
      <c r="FW1825" s="15"/>
      <c r="FX1825" s="20"/>
      <c r="FY1825" s="15"/>
      <c r="FZ1825" s="20"/>
      <c r="GA1825" s="15"/>
      <c r="GB1825" s="20"/>
      <c r="GC1825" s="15"/>
      <c r="GD1825" s="20"/>
      <c r="GE1825" s="15"/>
      <c r="GF1825" s="20"/>
      <c r="GG1825" s="226"/>
    </row>
    <row r="1826" spans="1:189" ht="15" customHeight="1" x14ac:dyDescent="0.3">
      <c r="A1826" s="15" t="s">
        <v>125</v>
      </c>
      <c r="B1826" s="15" t="s">
        <v>140</v>
      </c>
      <c r="C1826" s="15" t="s">
        <v>2347</v>
      </c>
      <c r="D1826" s="15" t="s">
        <v>499</v>
      </c>
      <c r="E1826" s="15" t="str">
        <f t="shared" si="376"/>
        <v>Shiran Chen</v>
      </c>
      <c r="F1826" s="15" t="s">
        <v>135</v>
      </c>
      <c r="G1826" s="15">
        <v>999924624</v>
      </c>
      <c r="H1826" s="15">
        <f t="shared" si="377"/>
        <v>240</v>
      </c>
      <c r="I1826" s="15"/>
      <c r="J1826" s="15"/>
      <c r="K1826" s="16"/>
      <c r="L1826" s="15"/>
      <c r="M1826" s="15"/>
      <c r="N1826" s="15"/>
      <c r="O1826" s="15">
        <f t="shared" si="383"/>
        <v>75</v>
      </c>
      <c r="P1826" s="15">
        <v>0</v>
      </c>
      <c r="Q1826" s="15">
        <f t="shared" si="384"/>
        <v>0</v>
      </c>
      <c r="R1826" s="15">
        <v>0</v>
      </c>
      <c r="S1826" s="15">
        <v>0</v>
      </c>
      <c r="T1826" s="15">
        <f t="shared" si="385"/>
        <v>0</v>
      </c>
      <c r="U1826" s="15">
        <f t="shared" si="386"/>
        <v>0</v>
      </c>
      <c r="V1826" s="15"/>
      <c r="W1826" s="15"/>
      <c r="X1826" s="15"/>
      <c r="Y1826" s="15"/>
      <c r="Z1826" s="16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>
        <f t="shared" si="378"/>
        <v>0</v>
      </c>
      <c r="CT1826" s="15">
        <f t="shared" si="379"/>
        <v>165</v>
      </c>
      <c r="CU1826" s="15">
        <f t="shared" si="380"/>
        <v>2</v>
      </c>
      <c r="CV1826" s="15">
        <f t="shared" si="381"/>
        <v>0</v>
      </c>
      <c r="CW1826" s="15"/>
      <c r="CX1826" s="15"/>
      <c r="CY1826" s="15">
        <f t="shared" si="382"/>
        <v>0</v>
      </c>
      <c r="CZ1826" s="15">
        <f>GG1826</f>
        <v>0</v>
      </c>
      <c r="DA1826" s="16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20"/>
      <c r="DY1826" s="15"/>
      <c r="DZ1826" s="20"/>
      <c r="EA1826" s="15"/>
      <c r="EB1826" s="20"/>
      <c r="EC1826" s="15"/>
      <c r="ED1826" s="20"/>
      <c r="EE1826" s="15"/>
      <c r="EF1826" s="20"/>
      <c r="EG1826" s="15"/>
      <c r="EH1826" s="20"/>
      <c r="EI1826" s="15">
        <v>50</v>
      </c>
      <c r="EJ1826" s="20">
        <v>1</v>
      </c>
      <c r="EK1826" s="15"/>
      <c r="EL1826" s="20"/>
      <c r="EM1826" s="15">
        <v>25</v>
      </c>
      <c r="EN1826" s="20">
        <v>1</v>
      </c>
      <c r="EQ1826" s="15">
        <v>45</v>
      </c>
      <c r="ER1826" s="20">
        <v>2</v>
      </c>
      <c r="EY1826" s="15"/>
      <c r="EZ1826" s="20"/>
      <c r="FC1826" s="15"/>
      <c r="FD1826" s="20"/>
      <c r="FE1826" s="15"/>
      <c r="FF1826" s="20"/>
      <c r="FG1826" s="15"/>
      <c r="FH1826" s="20"/>
      <c r="FI1826" s="15"/>
      <c r="FJ1826" s="20"/>
      <c r="FK1826" s="15">
        <v>120</v>
      </c>
      <c r="FL1826" s="20">
        <v>1</v>
      </c>
      <c r="FM1826" s="15"/>
      <c r="FN1826" s="20"/>
      <c r="FO1826" s="15"/>
      <c r="FP1826" s="20"/>
      <c r="FQ1826" s="15"/>
      <c r="FR1826" s="20"/>
      <c r="FS1826" s="15"/>
      <c r="FT1826" s="20"/>
      <c r="FU1826" s="15"/>
      <c r="FV1826" s="20"/>
      <c r="FW1826" s="15"/>
      <c r="FX1826" s="20"/>
      <c r="FY1826" s="15"/>
      <c r="FZ1826" s="20"/>
      <c r="GA1826" s="15"/>
      <c r="GB1826" s="20"/>
      <c r="GC1826" s="15"/>
      <c r="GD1826" s="20"/>
      <c r="GE1826" s="15"/>
      <c r="GF1826" s="20"/>
      <c r="GG1826" s="226"/>
    </row>
    <row r="1827" spans="1:189" ht="15" customHeight="1" x14ac:dyDescent="0.3">
      <c r="A1827" s="17" t="s">
        <v>133</v>
      </c>
      <c r="B1827" s="15" t="s">
        <v>142</v>
      </c>
      <c r="C1827" s="15" t="s">
        <v>301</v>
      </c>
      <c r="D1827" s="15" t="s">
        <v>2304</v>
      </c>
      <c r="E1827" s="15" t="str">
        <f t="shared" si="376"/>
        <v>Dylan Fuertez</v>
      </c>
      <c r="F1827" s="15" t="s">
        <v>135</v>
      </c>
      <c r="G1827" s="15">
        <v>999924625</v>
      </c>
      <c r="H1827" s="15">
        <f t="shared" si="377"/>
        <v>25</v>
      </c>
      <c r="I1827" s="15"/>
      <c r="J1827" s="17">
        <f>(O1827+P1827+R1827+S1827+T1827+U1827)/2</f>
        <v>25</v>
      </c>
      <c r="K1827" s="16"/>
      <c r="L1827" s="15"/>
      <c r="M1827" s="15"/>
      <c r="N1827" s="15"/>
      <c r="O1827" s="15">
        <f t="shared" si="383"/>
        <v>50</v>
      </c>
      <c r="P1827" s="15">
        <v>0</v>
      </c>
      <c r="Q1827" s="15">
        <f t="shared" si="384"/>
        <v>0</v>
      </c>
      <c r="R1827" s="15">
        <v>0</v>
      </c>
      <c r="S1827" s="15">
        <v>0</v>
      </c>
      <c r="T1827" s="15">
        <f t="shared" si="385"/>
        <v>0</v>
      </c>
      <c r="U1827" s="15">
        <f t="shared" si="386"/>
        <v>0</v>
      </c>
      <c r="V1827" s="15"/>
      <c r="W1827" s="15"/>
      <c r="X1827" s="15"/>
      <c r="Y1827" s="15"/>
      <c r="Z1827" s="16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>
        <f t="shared" si="378"/>
        <v>0</v>
      </c>
      <c r="CT1827" s="15">
        <f t="shared" si="379"/>
        <v>0</v>
      </c>
      <c r="CU1827" s="15">
        <f t="shared" si="380"/>
        <v>0</v>
      </c>
      <c r="CV1827" s="15">
        <f t="shared" si="381"/>
        <v>0</v>
      </c>
      <c r="CW1827" s="15"/>
      <c r="CX1827" s="15"/>
      <c r="CY1827" s="15">
        <f t="shared" si="382"/>
        <v>0</v>
      </c>
      <c r="CZ1827" s="15">
        <f>GG1827</f>
        <v>0</v>
      </c>
      <c r="DA1827" s="16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20"/>
      <c r="DY1827" s="15"/>
      <c r="DZ1827" s="20"/>
      <c r="EA1827" s="15"/>
      <c r="EB1827" s="20"/>
      <c r="EC1827" s="15"/>
      <c r="ED1827" s="20"/>
      <c r="EE1827" s="15"/>
      <c r="EF1827" s="20"/>
      <c r="EG1827" s="15"/>
      <c r="EH1827" s="20"/>
      <c r="EI1827" s="15">
        <v>50</v>
      </c>
      <c r="EJ1827" s="20">
        <v>1</v>
      </c>
      <c r="EK1827" s="15"/>
      <c r="EL1827" s="20"/>
      <c r="EM1827" s="15"/>
      <c r="EN1827" s="20"/>
      <c r="EY1827" s="15"/>
      <c r="EZ1827" s="20"/>
      <c r="FC1827" s="15"/>
      <c r="FD1827" s="20"/>
      <c r="FE1827" s="15"/>
      <c r="FF1827" s="20"/>
      <c r="FG1827" s="15"/>
      <c r="FH1827" s="20"/>
      <c r="FI1827" s="15"/>
      <c r="FJ1827" s="20"/>
      <c r="FK1827" s="15"/>
      <c r="FL1827" s="20"/>
      <c r="FM1827" s="15"/>
      <c r="FN1827" s="20"/>
      <c r="FO1827" s="15"/>
      <c r="FP1827" s="20"/>
      <c r="FQ1827" s="15"/>
      <c r="FR1827" s="20"/>
      <c r="FS1827" s="15"/>
      <c r="FT1827" s="20"/>
      <c r="FU1827" s="15"/>
      <c r="FV1827" s="20"/>
      <c r="FW1827" s="15"/>
      <c r="FX1827" s="20"/>
      <c r="FY1827" s="15"/>
      <c r="FZ1827" s="20"/>
      <c r="GA1827" s="15"/>
      <c r="GB1827" s="20"/>
      <c r="GC1827" s="15"/>
      <c r="GD1827" s="20"/>
      <c r="GE1827" s="15"/>
      <c r="GF1827" s="20"/>
      <c r="GG1827" s="226"/>
    </row>
    <row r="1828" spans="1:189" ht="15" customHeight="1" x14ac:dyDescent="0.3">
      <c r="A1828" s="15" t="s">
        <v>130</v>
      </c>
      <c r="B1828" s="15" t="s">
        <v>126</v>
      </c>
      <c r="C1828" s="15" t="s">
        <v>2303</v>
      </c>
      <c r="D1828" s="15" t="s">
        <v>2304</v>
      </c>
      <c r="E1828" s="15" t="str">
        <f t="shared" si="376"/>
        <v>Natalie  Fuertez</v>
      </c>
      <c r="F1828" s="15" t="s">
        <v>128</v>
      </c>
      <c r="G1828" s="15">
        <v>999924626</v>
      </c>
      <c r="H1828" s="15">
        <f t="shared" si="377"/>
        <v>24</v>
      </c>
      <c r="I1828" s="15"/>
      <c r="J1828" s="15"/>
      <c r="K1828" s="16"/>
      <c r="L1828" s="15"/>
      <c r="M1828" s="15"/>
      <c r="N1828" s="15"/>
      <c r="O1828" s="15">
        <f t="shared" si="383"/>
        <v>24</v>
      </c>
      <c r="P1828" s="15">
        <v>0</v>
      </c>
      <c r="Q1828" s="15">
        <f t="shared" si="384"/>
        <v>0</v>
      </c>
      <c r="R1828" s="15">
        <v>0</v>
      </c>
      <c r="S1828" s="15">
        <v>0</v>
      </c>
      <c r="T1828" s="15">
        <f t="shared" si="385"/>
        <v>0</v>
      </c>
      <c r="U1828" s="15">
        <f t="shared" si="386"/>
        <v>0</v>
      </c>
      <c r="V1828" s="15"/>
      <c r="W1828" s="15"/>
      <c r="X1828" s="15"/>
      <c r="Y1828" s="15"/>
      <c r="Z1828" s="16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>
        <f t="shared" si="378"/>
        <v>0</v>
      </c>
      <c r="CT1828" s="15">
        <f t="shared" si="379"/>
        <v>0</v>
      </c>
      <c r="CU1828" s="15">
        <f t="shared" si="380"/>
        <v>0</v>
      </c>
      <c r="CV1828" s="15">
        <f t="shared" si="381"/>
        <v>0</v>
      </c>
      <c r="CW1828" s="15"/>
      <c r="CX1828" s="15"/>
      <c r="CY1828" s="15">
        <f t="shared" si="382"/>
        <v>0</v>
      </c>
      <c r="CZ1828" s="15">
        <f>GG1828</f>
        <v>0</v>
      </c>
      <c r="DA1828" s="16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20"/>
      <c r="DY1828" s="15"/>
      <c r="DZ1828" s="20"/>
      <c r="EA1828" s="15"/>
      <c r="EB1828" s="20"/>
      <c r="EC1828" s="15"/>
      <c r="ED1828" s="20"/>
      <c r="EE1828" s="15"/>
      <c r="EF1828" s="20"/>
      <c r="EG1828" s="15"/>
      <c r="EH1828" s="20"/>
      <c r="EI1828" s="15">
        <v>24</v>
      </c>
      <c r="EJ1828" s="20" t="s">
        <v>168</v>
      </c>
      <c r="EK1828" s="15"/>
      <c r="EL1828" s="20"/>
      <c r="EM1828" s="15"/>
      <c r="EN1828" s="20"/>
      <c r="EY1828" s="15"/>
      <c r="EZ1828" s="20"/>
      <c r="FC1828" s="15"/>
      <c r="FD1828" s="20"/>
      <c r="FE1828" s="15"/>
      <c r="FF1828" s="20"/>
      <c r="FG1828" s="15"/>
      <c r="FH1828" s="20"/>
      <c r="FI1828" s="15"/>
      <c r="FJ1828" s="20"/>
      <c r="FK1828" s="15"/>
      <c r="FL1828" s="20"/>
      <c r="FM1828" s="15"/>
      <c r="FN1828" s="20"/>
      <c r="FO1828" s="15"/>
      <c r="FP1828" s="20"/>
      <c r="FQ1828" s="15"/>
      <c r="FR1828" s="20"/>
      <c r="FS1828" s="15"/>
      <c r="FT1828" s="20"/>
      <c r="FU1828" s="15"/>
      <c r="FV1828" s="20"/>
      <c r="FW1828" s="15"/>
      <c r="FX1828" s="20"/>
      <c r="FY1828" s="15"/>
      <c r="FZ1828" s="20"/>
      <c r="GA1828" s="15"/>
      <c r="GB1828" s="20"/>
      <c r="GC1828" s="15"/>
      <c r="GD1828" s="20"/>
      <c r="GE1828" s="15"/>
      <c r="GF1828" s="20"/>
      <c r="GG1828" s="226"/>
    </row>
    <row r="1829" spans="1:189" ht="15" customHeight="1" x14ac:dyDescent="0.3">
      <c r="A1829" s="15" t="s">
        <v>125</v>
      </c>
      <c r="B1829" s="15" t="s">
        <v>126</v>
      </c>
      <c r="C1829" s="15" t="s">
        <v>3500</v>
      </c>
      <c r="D1829" s="15" t="s">
        <v>3501</v>
      </c>
      <c r="E1829" s="15" t="str">
        <f t="shared" si="376"/>
        <v>Abigail Ricci CADIZ</v>
      </c>
      <c r="F1829" s="15" t="s">
        <v>128</v>
      </c>
      <c r="G1829" s="15">
        <v>999924631</v>
      </c>
      <c r="H1829" s="15">
        <f t="shared" si="377"/>
        <v>38</v>
      </c>
      <c r="I1829" s="15"/>
      <c r="J1829" s="15"/>
      <c r="K1829" s="16"/>
      <c r="L1829" s="15"/>
      <c r="M1829" s="15"/>
      <c r="N1829" s="15"/>
      <c r="O1829" s="15">
        <f t="shared" si="383"/>
        <v>0</v>
      </c>
      <c r="P1829" s="15">
        <v>0</v>
      </c>
      <c r="Q1829" s="15">
        <f t="shared" si="384"/>
        <v>0</v>
      </c>
      <c r="R1829" s="15">
        <v>0</v>
      </c>
      <c r="S1829" s="15">
        <v>0</v>
      </c>
      <c r="T1829" s="15">
        <f t="shared" si="385"/>
        <v>0</v>
      </c>
      <c r="U1829" s="15">
        <f t="shared" si="386"/>
        <v>0</v>
      </c>
      <c r="V1829" s="15"/>
      <c r="W1829" s="15"/>
      <c r="X1829" s="15"/>
      <c r="Y1829" s="15"/>
      <c r="Z1829" s="16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>
        <f t="shared" si="378"/>
        <v>0</v>
      </c>
      <c r="CT1829" s="15">
        <f t="shared" si="379"/>
        <v>38</v>
      </c>
      <c r="CU1829" s="15">
        <f t="shared" si="380"/>
        <v>0</v>
      </c>
      <c r="CV1829" s="15">
        <f t="shared" si="381"/>
        <v>0</v>
      </c>
      <c r="CW1829" s="15"/>
      <c r="CX1829" s="15"/>
      <c r="CY1829" s="15">
        <f t="shared" si="382"/>
        <v>0</v>
      </c>
      <c r="CZ1829" s="15">
        <f>GG1829</f>
        <v>0</v>
      </c>
      <c r="DA1829" s="16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20"/>
      <c r="DY1829" s="15"/>
      <c r="DZ1829" s="20"/>
      <c r="EA1829" s="15"/>
      <c r="EB1829" s="20"/>
      <c r="EC1829" s="15"/>
      <c r="ED1829" s="20"/>
      <c r="EE1829" s="15"/>
      <c r="EF1829" s="20"/>
      <c r="EG1829" s="15"/>
      <c r="EH1829" s="20"/>
      <c r="EI1829" s="15"/>
      <c r="EJ1829" s="20"/>
      <c r="EK1829" s="15"/>
      <c r="EL1829" s="20"/>
      <c r="EM1829" s="15"/>
      <c r="EN1829" s="20"/>
      <c r="EY1829" s="15"/>
      <c r="EZ1829" s="20"/>
      <c r="FC1829" s="15"/>
      <c r="FD1829" s="20"/>
      <c r="FE1829" s="15"/>
      <c r="FF1829" s="20"/>
      <c r="FG1829" s="15"/>
      <c r="FH1829" s="20"/>
      <c r="FI1829" s="15"/>
      <c r="FJ1829" s="20"/>
      <c r="FK1829" s="15">
        <v>38</v>
      </c>
      <c r="FL1829" s="20" t="s">
        <v>129</v>
      </c>
      <c r="FM1829" s="15"/>
      <c r="FN1829" s="20"/>
      <c r="FO1829" s="15"/>
      <c r="FP1829" s="20"/>
      <c r="FQ1829" s="15"/>
      <c r="FR1829" s="20"/>
      <c r="FS1829" s="15"/>
      <c r="FT1829" s="20"/>
      <c r="FU1829" s="15"/>
      <c r="FV1829" s="20"/>
      <c r="FW1829" s="15"/>
      <c r="FX1829" s="20"/>
      <c r="FY1829" s="15"/>
      <c r="FZ1829" s="20"/>
      <c r="GA1829" s="15"/>
      <c r="GB1829" s="20"/>
      <c r="GC1829" s="15"/>
      <c r="GD1829" s="20"/>
      <c r="GE1829" s="15"/>
      <c r="GF1829" s="20"/>
      <c r="GG1829" s="226"/>
    </row>
    <row r="1830" spans="1:189" ht="15" customHeight="1" x14ac:dyDescent="0.3">
      <c r="A1830" s="15" t="s">
        <v>2904</v>
      </c>
      <c r="B1830" s="15" t="s">
        <v>140</v>
      </c>
      <c r="C1830" s="15" t="s">
        <v>387</v>
      </c>
      <c r="D1830" s="15" t="s">
        <v>486</v>
      </c>
      <c r="E1830" s="15" t="str">
        <f t="shared" si="376"/>
        <v>Kenneth Chang</v>
      </c>
      <c r="F1830" s="15" t="s">
        <v>135</v>
      </c>
      <c r="G1830" s="15">
        <v>999924632</v>
      </c>
      <c r="H1830" s="15">
        <f t="shared" si="377"/>
        <v>28</v>
      </c>
      <c r="I1830" s="15"/>
      <c r="J1830" s="15"/>
      <c r="K1830" s="16"/>
      <c r="L1830" s="15"/>
      <c r="M1830" s="15"/>
      <c r="N1830" s="15"/>
      <c r="O1830" s="15">
        <f t="shared" si="383"/>
        <v>28</v>
      </c>
      <c r="P1830" s="15">
        <v>0</v>
      </c>
      <c r="Q1830" s="15">
        <f t="shared" si="384"/>
        <v>0</v>
      </c>
      <c r="R1830" s="15">
        <v>0</v>
      </c>
      <c r="S1830" s="15">
        <v>0</v>
      </c>
      <c r="T1830" s="15">
        <f t="shared" si="385"/>
        <v>0</v>
      </c>
      <c r="U1830" s="15">
        <f t="shared" si="386"/>
        <v>0</v>
      </c>
      <c r="V1830" s="15"/>
      <c r="W1830" s="15"/>
      <c r="X1830" s="15"/>
      <c r="Y1830" s="15"/>
      <c r="Z1830" s="16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>
        <f t="shared" si="378"/>
        <v>0</v>
      </c>
      <c r="CT1830" s="15">
        <f t="shared" si="379"/>
        <v>0</v>
      </c>
      <c r="CU1830" s="15">
        <f t="shared" si="380"/>
        <v>0</v>
      </c>
      <c r="CV1830" s="15">
        <f t="shared" si="381"/>
        <v>0</v>
      </c>
      <c r="CW1830" s="15"/>
      <c r="CX1830" s="15"/>
      <c r="CY1830" s="15">
        <f t="shared" si="382"/>
        <v>0</v>
      </c>
      <c r="CZ1830" s="15">
        <f>GG1830</f>
        <v>0</v>
      </c>
      <c r="DA1830" s="16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20"/>
      <c r="DY1830" s="15"/>
      <c r="DZ1830" s="20"/>
      <c r="EA1830" s="15"/>
      <c r="EB1830" s="20"/>
      <c r="EC1830" s="15"/>
      <c r="ED1830" s="20"/>
      <c r="EE1830" s="15"/>
      <c r="EF1830" s="20"/>
      <c r="EG1830" s="15"/>
      <c r="EH1830" s="20"/>
      <c r="EI1830" s="15">
        <v>28</v>
      </c>
      <c r="EJ1830" s="20">
        <v>3</v>
      </c>
      <c r="EK1830" s="15"/>
      <c r="EL1830" s="20"/>
      <c r="EM1830" s="15"/>
      <c r="EN1830" s="20"/>
      <c r="EY1830" s="15"/>
      <c r="EZ1830" s="20"/>
      <c r="FC1830" s="15"/>
      <c r="FD1830" s="20"/>
      <c r="FE1830" s="15"/>
      <c r="FF1830" s="20"/>
      <c r="FG1830" s="15"/>
      <c r="FH1830" s="20"/>
      <c r="FI1830" s="15"/>
      <c r="FJ1830" s="20"/>
      <c r="FK1830" s="15"/>
      <c r="FL1830" s="20"/>
      <c r="FM1830" s="15"/>
      <c r="FN1830" s="20"/>
      <c r="FO1830" s="15"/>
      <c r="FP1830" s="20"/>
      <c r="FQ1830" s="15"/>
      <c r="FR1830" s="20"/>
      <c r="FS1830" s="15"/>
      <c r="FT1830" s="20"/>
      <c r="FU1830" s="15"/>
      <c r="FV1830" s="20"/>
      <c r="FW1830" s="15"/>
      <c r="FX1830" s="20"/>
      <c r="FY1830" s="15"/>
      <c r="FZ1830" s="20"/>
      <c r="GA1830" s="15"/>
      <c r="GB1830" s="20"/>
      <c r="GC1830" s="15"/>
      <c r="GD1830" s="20"/>
      <c r="GE1830" s="15"/>
      <c r="GF1830" s="20"/>
      <c r="GG1830" s="226"/>
    </row>
    <row r="1831" spans="1:189" ht="15" customHeight="1" x14ac:dyDescent="0.3">
      <c r="A1831" s="15" t="s">
        <v>133</v>
      </c>
      <c r="B1831" s="15" t="s">
        <v>134</v>
      </c>
      <c r="C1831" s="15" t="s">
        <v>2395</v>
      </c>
      <c r="D1831" s="15" t="s">
        <v>844</v>
      </c>
      <c r="E1831" s="15" t="str">
        <f t="shared" si="376"/>
        <v>Paul Andre Golez</v>
      </c>
      <c r="F1831" s="15" t="s">
        <v>135</v>
      </c>
      <c r="G1831" s="15">
        <v>999924634</v>
      </c>
      <c r="H1831" s="15">
        <f t="shared" si="377"/>
        <v>232</v>
      </c>
      <c r="I1831" s="15"/>
      <c r="J1831" s="15"/>
      <c r="K1831" s="16"/>
      <c r="L1831" s="15"/>
      <c r="M1831" s="15"/>
      <c r="N1831" s="15"/>
      <c r="O1831" s="15">
        <f t="shared" si="383"/>
        <v>96</v>
      </c>
      <c r="P1831" s="15">
        <v>0</v>
      </c>
      <c r="Q1831" s="15">
        <f t="shared" si="384"/>
        <v>0</v>
      </c>
      <c r="R1831" s="15">
        <v>0</v>
      </c>
      <c r="S1831" s="15">
        <v>0</v>
      </c>
      <c r="T1831" s="15">
        <f t="shared" si="385"/>
        <v>0</v>
      </c>
      <c r="U1831" s="15">
        <f t="shared" si="386"/>
        <v>0</v>
      </c>
      <c r="V1831" s="15"/>
      <c r="W1831" s="15"/>
      <c r="X1831" s="15"/>
      <c r="Y1831" s="15"/>
      <c r="Z1831" s="16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>
        <f t="shared" si="378"/>
        <v>0</v>
      </c>
      <c r="CT1831" s="15">
        <f t="shared" si="379"/>
        <v>136</v>
      </c>
      <c r="CU1831" s="15">
        <f t="shared" si="380"/>
        <v>2</v>
      </c>
      <c r="CV1831" s="15">
        <f t="shared" si="381"/>
        <v>0</v>
      </c>
      <c r="CW1831" s="15"/>
      <c r="CX1831" s="15"/>
      <c r="CY1831" s="15">
        <f t="shared" si="382"/>
        <v>0</v>
      </c>
      <c r="CZ1831" s="15">
        <f>GG1831</f>
        <v>0</v>
      </c>
      <c r="DA1831" s="16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20"/>
      <c r="DY1831" s="15"/>
      <c r="DZ1831" s="20"/>
      <c r="EA1831" s="15"/>
      <c r="EB1831" s="20"/>
      <c r="EC1831" s="15"/>
      <c r="ED1831" s="20"/>
      <c r="EE1831" s="15"/>
      <c r="EF1831" s="20"/>
      <c r="EG1831" s="15"/>
      <c r="EH1831" s="20"/>
      <c r="EI1831" s="15">
        <f>0.4*100</f>
        <v>40</v>
      </c>
      <c r="EJ1831" s="20">
        <v>1</v>
      </c>
      <c r="EK1831" s="15"/>
      <c r="EL1831" s="20"/>
      <c r="EM1831" s="15">
        <v>56</v>
      </c>
      <c r="EN1831" s="20">
        <v>4</v>
      </c>
      <c r="EY1831" s="15"/>
      <c r="EZ1831" s="20"/>
      <c r="FC1831" s="15">
        <v>68</v>
      </c>
      <c r="FD1831" s="20">
        <v>3</v>
      </c>
      <c r="FE1831" s="15"/>
      <c r="FF1831" s="20"/>
      <c r="FG1831" s="15"/>
      <c r="FH1831" s="20"/>
      <c r="FI1831" s="15"/>
      <c r="FJ1831" s="20"/>
      <c r="FK1831" s="15">
        <v>68</v>
      </c>
      <c r="FL1831" s="20">
        <v>3</v>
      </c>
      <c r="FM1831" s="15"/>
      <c r="FN1831" s="20"/>
      <c r="FO1831" s="15"/>
      <c r="FP1831" s="20"/>
      <c r="FQ1831" s="15"/>
      <c r="FR1831" s="20"/>
      <c r="FS1831" s="15"/>
      <c r="FT1831" s="20"/>
      <c r="FU1831" s="15"/>
      <c r="FV1831" s="20"/>
      <c r="FW1831" s="15"/>
      <c r="FX1831" s="20"/>
      <c r="FY1831" s="15"/>
      <c r="FZ1831" s="20"/>
      <c r="GA1831" s="15"/>
      <c r="GB1831" s="20"/>
      <c r="GC1831" s="15"/>
      <c r="GD1831" s="20"/>
      <c r="GE1831" s="15"/>
      <c r="GF1831" s="20"/>
      <c r="GG1831" s="226"/>
    </row>
    <row r="1832" spans="1:189" ht="15" customHeight="1" x14ac:dyDescent="0.3">
      <c r="A1832" s="15" t="s">
        <v>146</v>
      </c>
      <c r="B1832" s="15" t="s">
        <v>138</v>
      </c>
      <c r="C1832" s="15" t="s">
        <v>2458</v>
      </c>
      <c r="D1832" s="15" t="s">
        <v>1225</v>
      </c>
      <c r="E1832" s="15" t="str">
        <f t="shared" si="376"/>
        <v>LEIA LEE</v>
      </c>
      <c r="F1832" s="15" t="s">
        <v>128</v>
      </c>
      <c r="G1832" s="15">
        <v>999924639</v>
      </c>
      <c r="H1832" s="15">
        <f t="shared" si="377"/>
        <v>143</v>
      </c>
      <c r="I1832" s="15"/>
      <c r="J1832" s="17">
        <f>(O1832+P1832+R1832+S1832+T1832+U1832)/2</f>
        <v>26</v>
      </c>
      <c r="K1832" s="16"/>
      <c r="L1832" s="15"/>
      <c r="M1832" s="15"/>
      <c r="N1832" s="15"/>
      <c r="O1832" s="15">
        <f t="shared" si="383"/>
        <v>52</v>
      </c>
      <c r="P1832" s="15">
        <v>0</v>
      </c>
      <c r="Q1832" s="15">
        <f t="shared" si="384"/>
        <v>0</v>
      </c>
      <c r="R1832" s="15">
        <v>0</v>
      </c>
      <c r="S1832" s="15">
        <v>0</v>
      </c>
      <c r="T1832" s="15">
        <f t="shared" si="385"/>
        <v>0</v>
      </c>
      <c r="U1832" s="15">
        <f t="shared" si="386"/>
        <v>0</v>
      </c>
      <c r="V1832" s="15"/>
      <c r="W1832" s="15"/>
      <c r="X1832" s="15"/>
      <c r="Y1832" s="15"/>
      <c r="Z1832" s="16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>
        <f t="shared" si="378"/>
        <v>0</v>
      </c>
      <c r="CT1832" s="15">
        <f t="shared" si="379"/>
        <v>117</v>
      </c>
      <c r="CU1832" s="15">
        <f t="shared" si="380"/>
        <v>2</v>
      </c>
      <c r="CV1832" s="15">
        <f t="shared" si="381"/>
        <v>0</v>
      </c>
      <c r="CW1832" s="15"/>
      <c r="CX1832" s="15"/>
      <c r="CY1832" s="15">
        <f t="shared" si="382"/>
        <v>0</v>
      </c>
      <c r="CZ1832" s="15">
        <f>GG1832</f>
        <v>0</v>
      </c>
      <c r="DA1832" s="16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20"/>
      <c r="DY1832" s="15"/>
      <c r="DZ1832" s="20"/>
      <c r="EA1832" s="15"/>
      <c r="EB1832" s="20"/>
      <c r="EC1832" s="15"/>
      <c r="ED1832" s="20"/>
      <c r="EE1832" s="15"/>
      <c r="EF1832" s="20"/>
      <c r="EG1832" s="15"/>
      <c r="EH1832" s="20"/>
      <c r="EI1832" s="15">
        <v>52</v>
      </c>
      <c r="EJ1832" s="20">
        <v>5</v>
      </c>
      <c r="EK1832" s="15"/>
      <c r="EL1832" s="20"/>
      <c r="EM1832" s="15"/>
      <c r="EN1832" s="20"/>
      <c r="EQ1832" s="15">
        <v>54</v>
      </c>
      <c r="ER1832" s="20">
        <v>7</v>
      </c>
      <c r="EY1832" s="15"/>
      <c r="EZ1832" s="20"/>
      <c r="FC1832" s="15"/>
      <c r="FD1832" s="20"/>
      <c r="FE1832" s="15"/>
      <c r="FF1832" s="20"/>
      <c r="FG1832" s="15"/>
      <c r="FH1832" s="20"/>
      <c r="FI1832" s="15"/>
      <c r="FJ1832" s="20"/>
      <c r="FK1832" s="15">
        <v>63</v>
      </c>
      <c r="FL1832" s="20">
        <v>5</v>
      </c>
      <c r="FM1832" s="15"/>
      <c r="FN1832" s="20"/>
      <c r="FO1832" s="15"/>
      <c r="FP1832" s="20"/>
      <c r="FQ1832" s="15"/>
      <c r="FR1832" s="20"/>
      <c r="FS1832" s="15"/>
      <c r="FT1832" s="20"/>
      <c r="FU1832" s="15"/>
      <c r="FV1832" s="20"/>
      <c r="FW1832" s="15"/>
      <c r="FX1832" s="20"/>
      <c r="FY1832" s="15"/>
      <c r="FZ1832" s="20"/>
      <c r="GA1832" s="15"/>
      <c r="GB1832" s="20"/>
      <c r="GC1832" s="15"/>
      <c r="GD1832" s="20"/>
      <c r="GE1832" s="15"/>
      <c r="GF1832" s="20"/>
      <c r="GG1832" s="226"/>
    </row>
    <row r="1833" spans="1:189" ht="15" customHeight="1" x14ac:dyDescent="0.3">
      <c r="A1833" s="15" t="s">
        <v>133</v>
      </c>
      <c r="B1833" s="15" t="s">
        <v>134</v>
      </c>
      <c r="C1833" s="15" t="s">
        <v>183</v>
      </c>
      <c r="D1833" s="15" t="s">
        <v>609</v>
      </c>
      <c r="E1833" s="15" t="str">
        <f t="shared" si="376"/>
        <v>Ethan Cruz</v>
      </c>
      <c r="F1833" s="15" t="s">
        <v>135</v>
      </c>
      <c r="G1833" s="15">
        <v>999924642</v>
      </c>
      <c r="H1833" s="15">
        <f t="shared" si="377"/>
        <v>138</v>
      </c>
      <c r="I1833" s="15"/>
      <c r="J1833" s="15"/>
      <c r="K1833" s="16"/>
      <c r="L1833" s="15"/>
      <c r="M1833" s="15"/>
      <c r="N1833" s="15"/>
      <c r="O1833" s="15">
        <f t="shared" si="383"/>
        <v>75</v>
      </c>
      <c r="P1833" s="15">
        <v>0</v>
      </c>
      <c r="Q1833" s="15">
        <f t="shared" si="384"/>
        <v>0</v>
      </c>
      <c r="R1833" s="15">
        <v>0</v>
      </c>
      <c r="S1833" s="15">
        <v>0</v>
      </c>
      <c r="T1833" s="15">
        <f t="shared" si="385"/>
        <v>0</v>
      </c>
      <c r="U1833" s="15">
        <f t="shared" si="386"/>
        <v>0</v>
      </c>
      <c r="V1833" s="15"/>
      <c r="W1833" s="15"/>
      <c r="X1833" s="15"/>
      <c r="Y1833" s="15"/>
      <c r="Z1833" s="16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>
        <f t="shared" si="378"/>
        <v>0</v>
      </c>
      <c r="CT1833" s="15">
        <f t="shared" si="379"/>
        <v>63</v>
      </c>
      <c r="CU1833" s="15">
        <f t="shared" si="380"/>
        <v>1</v>
      </c>
      <c r="CV1833" s="15">
        <f t="shared" si="381"/>
        <v>0</v>
      </c>
      <c r="CW1833" s="15"/>
      <c r="CX1833" s="15"/>
      <c r="CY1833" s="15">
        <f t="shared" si="382"/>
        <v>0</v>
      </c>
      <c r="CZ1833" s="15">
        <f>GG1833</f>
        <v>0</v>
      </c>
      <c r="DA1833" s="16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20"/>
      <c r="DY1833" s="15"/>
      <c r="DZ1833" s="20"/>
      <c r="EA1833" s="15"/>
      <c r="EB1833" s="20"/>
      <c r="EC1833" s="15"/>
      <c r="ED1833" s="20"/>
      <c r="EE1833" s="15"/>
      <c r="EF1833" s="20"/>
      <c r="EG1833" s="15"/>
      <c r="EH1833" s="20"/>
      <c r="EI1833" s="15">
        <v>75</v>
      </c>
      <c r="EJ1833" s="20">
        <v>2</v>
      </c>
      <c r="EK1833" s="15"/>
      <c r="EL1833" s="20"/>
      <c r="EM1833" s="15"/>
      <c r="EN1833" s="20"/>
      <c r="EY1833" s="15"/>
      <c r="EZ1833" s="20"/>
      <c r="FC1833" s="15">
        <v>63</v>
      </c>
      <c r="FD1833" s="20">
        <v>5</v>
      </c>
      <c r="FE1833" s="15"/>
      <c r="FF1833" s="20"/>
      <c r="FG1833" s="15"/>
      <c r="FH1833" s="20"/>
      <c r="FI1833" s="15"/>
      <c r="FJ1833" s="20"/>
      <c r="FK1833" s="15"/>
      <c r="FL1833" s="20"/>
      <c r="FM1833" s="15"/>
      <c r="FN1833" s="20"/>
      <c r="FO1833" s="15"/>
      <c r="FP1833" s="20"/>
      <c r="FQ1833" s="15"/>
      <c r="FR1833" s="20"/>
      <c r="FS1833" s="15"/>
      <c r="FT1833" s="20"/>
      <c r="FU1833" s="15"/>
      <c r="FV1833" s="20"/>
      <c r="FW1833" s="15"/>
      <c r="FX1833" s="20"/>
      <c r="FY1833" s="15"/>
      <c r="FZ1833" s="20"/>
      <c r="GA1833" s="15"/>
      <c r="GB1833" s="20"/>
      <c r="GC1833" s="15"/>
      <c r="GD1833" s="20"/>
      <c r="GE1833" s="15"/>
      <c r="GF1833" s="20"/>
      <c r="GG1833" s="226"/>
    </row>
    <row r="1834" spans="1:189" ht="15" customHeight="1" x14ac:dyDescent="0.3">
      <c r="A1834" s="15" t="s">
        <v>133</v>
      </c>
      <c r="B1834" s="15" t="s">
        <v>134</v>
      </c>
      <c r="C1834" s="15" t="s">
        <v>420</v>
      </c>
      <c r="D1834" s="15" t="s">
        <v>3511</v>
      </c>
      <c r="E1834" s="15" t="str">
        <f t="shared" si="376"/>
        <v>Wyatt PETERSON</v>
      </c>
      <c r="F1834" s="15" t="s">
        <v>135</v>
      </c>
      <c r="G1834" s="15">
        <v>999924643</v>
      </c>
      <c r="H1834" s="15">
        <f t="shared" si="377"/>
        <v>63</v>
      </c>
      <c r="I1834" s="15"/>
      <c r="J1834" s="15"/>
      <c r="K1834" s="16"/>
      <c r="L1834" s="15"/>
      <c r="M1834" s="15"/>
      <c r="N1834" s="15"/>
      <c r="O1834" s="15">
        <f t="shared" ref="O1834:O1865" si="388">SUM(EE1834, EI1834, EK1834, EM1834)</f>
        <v>0</v>
      </c>
      <c r="P1834" s="15">
        <v>0</v>
      </c>
      <c r="Q1834" s="15">
        <f t="shared" ref="Q1834:Q1865" si="389">COUNT(DI1834:DV1834)</f>
        <v>0</v>
      </c>
      <c r="R1834" s="15">
        <v>0</v>
      </c>
      <c r="S1834" s="15">
        <v>0</v>
      </c>
      <c r="T1834" s="15">
        <f t="shared" ref="T1834:T1865" si="390">EC1834</f>
        <v>0</v>
      </c>
      <c r="U1834" s="15">
        <f t="shared" ref="U1834:U1865" si="391">SUM(EG1834)</f>
        <v>0</v>
      </c>
      <c r="V1834" s="15"/>
      <c r="W1834" s="15"/>
      <c r="X1834" s="15"/>
      <c r="Y1834" s="15"/>
      <c r="Z1834" s="16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>
        <f t="shared" si="378"/>
        <v>0</v>
      </c>
      <c r="CT1834" s="15">
        <f t="shared" si="379"/>
        <v>63</v>
      </c>
      <c r="CU1834" s="15">
        <f t="shared" si="380"/>
        <v>1</v>
      </c>
      <c r="CV1834" s="15">
        <f t="shared" si="381"/>
        <v>0</v>
      </c>
      <c r="CW1834" s="15"/>
      <c r="CX1834" s="15"/>
      <c r="CY1834" s="15">
        <f t="shared" si="382"/>
        <v>0</v>
      </c>
      <c r="CZ1834" s="15">
        <f>GG1834</f>
        <v>0</v>
      </c>
      <c r="DA1834" s="16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20"/>
      <c r="DY1834" s="15"/>
      <c r="DZ1834" s="20"/>
      <c r="EA1834" s="15"/>
      <c r="EB1834" s="20"/>
      <c r="EC1834" s="15"/>
      <c r="ED1834" s="20"/>
      <c r="EE1834" s="15"/>
      <c r="EF1834" s="20"/>
      <c r="EG1834" s="15"/>
      <c r="EH1834" s="20"/>
      <c r="EI1834" s="15"/>
      <c r="EJ1834" s="20"/>
      <c r="EK1834" s="15"/>
      <c r="EL1834" s="20"/>
      <c r="EM1834" s="15"/>
      <c r="EN1834" s="20"/>
      <c r="EY1834" s="15"/>
      <c r="EZ1834" s="20"/>
      <c r="FC1834" s="15"/>
      <c r="FD1834" s="20"/>
      <c r="FE1834" s="15"/>
      <c r="FF1834" s="20"/>
      <c r="FG1834" s="15"/>
      <c r="FH1834" s="20"/>
      <c r="FI1834" s="15"/>
      <c r="FJ1834" s="20"/>
      <c r="FK1834" s="15">
        <v>63</v>
      </c>
      <c r="FL1834" s="20">
        <v>5</v>
      </c>
      <c r="FM1834" s="15"/>
      <c r="FN1834" s="20"/>
      <c r="FO1834" s="15"/>
      <c r="FP1834" s="20"/>
      <c r="FQ1834" s="15"/>
      <c r="FR1834" s="20"/>
      <c r="FS1834" s="15"/>
      <c r="FT1834" s="20"/>
      <c r="FU1834" s="15"/>
      <c r="FV1834" s="20"/>
      <c r="FW1834" s="15"/>
      <c r="FX1834" s="20"/>
      <c r="FY1834" s="15"/>
      <c r="FZ1834" s="20"/>
      <c r="GA1834" s="15"/>
      <c r="GB1834" s="20"/>
      <c r="GC1834" s="15"/>
      <c r="GD1834" s="20"/>
      <c r="GE1834" s="15"/>
      <c r="GF1834" s="20"/>
      <c r="GG1834" s="226"/>
    </row>
    <row r="1835" spans="1:189" ht="15" customHeight="1" x14ac:dyDescent="0.3">
      <c r="A1835" s="15" t="s">
        <v>130</v>
      </c>
      <c r="B1835" s="15" t="s">
        <v>138</v>
      </c>
      <c r="C1835" s="15" t="s">
        <v>2396</v>
      </c>
      <c r="D1835" s="15" t="s">
        <v>304</v>
      </c>
      <c r="E1835" s="15" t="str">
        <f t="shared" si="376"/>
        <v>Baron  Bailey</v>
      </c>
      <c r="F1835" s="15" t="s">
        <v>135</v>
      </c>
      <c r="G1835" s="15">
        <v>999924645</v>
      </c>
      <c r="H1835" s="15">
        <f t="shared" si="377"/>
        <v>191</v>
      </c>
      <c r="I1835" s="15"/>
      <c r="J1835" s="17">
        <f>(O1835+P1835+R1835+S1835+T1835+U1835)/2</f>
        <v>53</v>
      </c>
      <c r="K1835" s="16"/>
      <c r="L1835" s="15"/>
      <c r="M1835" s="15"/>
      <c r="N1835" s="15"/>
      <c r="O1835" s="15">
        <f t="shared" si="388"/>
        <v>106</v>
      </c>
      <c r="P1835" s="15">
        <v>0</v>
      </c>
      <c r="Q1835" s="15">
        <f t="shared" si="389"/>
        <v>0</v>
      </c>
      <c r="R1835" s="15">
        <v>0</v>
      </c>
      <c r="S1835" s="15">
        <v>0</v>
      </c>
      <c r="T1835" s="15">
        <f t="shared" si="390"/>
        <v>0</v>
      </c>
      <c r="U1835" s="15">
        <f t="shared" si="391"/>
        <v>0</v>
      </c>
      <c r="V1835" s="15"/>
      <c r="W1835" s="15"/>
      <c r="X1835" s="15"/>
      <c r="Y1835" s="15"/>
      <c r="Z1835" s="16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>
        <f t="shared" si="378"/>
        <v>0</v>
      </c>
      <c r="CT1835" s="15">
        <f t="shared" si="379"/>
        <v>138</v>
      </c>
      <c r="CU1835" s="15">
        <f t="shared" si="380"/>
        <v>3</v>
      </c>
      <c r="CV1835" s="15">
        <f t="shared" si="381"/>
        <v>0</v>
      </c>
      <c r="CW1835" s="15"/>
      <c r="CX1835" s="15"/>
      <c r="CY1835" s="15">
        <f t="shared" si="382"/>
        <v>0</v>
      </c>
      <c r="CZ1835" s="15">
        <f>GG1835</f>
        <v>0</v>
      </c>
      <c r="DA1835" s="16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20"/>
      <c r="DY1835" s="15"/>
      <c r="DZ1835" s="20"/>
      <c r="EA1835" s="15"/>
      <c r="EB1835" s="20"/>
      <c r="EC1835" s="15"/>
      <c r="ED1835" s="20"/>
      <c r="EE1835" s="15"/>
      <c r="EF1835" s="20"/>
      <c r="EG1835" s="15"/>
      <c r="EH1835" s="20"/>
      <c r="EI1835" s="15">
        <v>56</v>
      </c>
      <c r="EJ1835" s="20">
        <v>3</v>
      </c>
      <c r="EK1835" s="15"/>
      <c r="EL1835" s="20"/>
      <c r="EM1835" s="15">
        <v>50</v>
      </c>
      <c r="EN1835" s="20">
        <v>1</v>
      </c>
      <c r="EQ1835" s="15">
        <v>30</v>
      </c>
      <c r="ER1835" s="20">
        <v>1</v>
      </c>
      <c r="EY1835" s="15"/>
      <c r="EZ1835" s="20"/>
      <c r="FC1835" s="15">
        <v>63</v>
      </c>
      <c r="FD1835" s="20">
        <v>5</v>
      </c>
      <c r="FE1835" s="15"/>
      <c r="FF1835" s="20"/>
      <c r="FG1835" s="15"/>
      <c r="FH1835" s="20"/>
      <c r="FI1835" s="15"/>
      <c r="FJ1835" s="20"/>
      <c r="FK1835" s="15">
        <v>45</v>
      </c>
      <c r="FL1835" s="20">
        <v>2</v>
      </c>
      <c r="FM1835" s="15"/>
      <c r="FN1835" s="20"/>
      <c r="FO1835" s="15"/>
      <c r="FP1835" s="20"/>
      <c r="FQ1835" s="15"/>
      <c r="FR1835" s="20"/>
      <c r="FS1835" s="15"/>
      <c r="FT1835" s="20"/>
      <c r="FU1835" s="15"/>
      <c r="FV1835" s="20"/>
      <c r="FW1835" s="15"/>
      <c r="FX1835" s="20"/>
      <c r="FY1835" s="15"/>
      <c r="FZ1835" s="20"/>
      <c r="GA1835" s="15"/>
      <c r="GB1835" s="20"/>
      <c r="GC1835" s="15"/>
      <c r="GD1835" s="20"/>
      <c r="GE1835" s="15"/>
      <c r="GF1835" s="20"/>
      <c r="GG1835" s="226"/>
    </row>
    <row r="1836" spans="1:189" ht="15" customHeight="1" x14ac:dyDescent="0.3">
      <c r="A1836" s="17" t="s">
        <v>133</v>
      </c>
      <c r="B1836" s="15" t="s">
        <v>138</v>
      </c>
      <c r="C1836" s="15" t="s">
        <v>2390</v>
      </c>
      <c r="D1836" s="15" t="s">
        <v>304</v>
      </c>
      <c r="E1836" s="15" t="str">
        <f t="shared" si="376"/>
        <v>Brody  Bailey</v>
      </c>
      <c r="F1836" s="15" t="s">
        <v>135</v>
      </c>
      <c r="G1836" s="15">
        <v>999924646</v>
      </c>
      <c r="H1836" s="15">
        <f t="shared" si="377"/>
        <v>354</v>
      </c>
      <c r="I1836" s="15"/>
      <c r="J1836" s="17">
        <f>(O1836+P1836+R1836+S1836+T1836+U1836)/2</f>
        <v>76</v>
      </c>
      <c r="K1836" s="16"/>
      <c r="L1836" s="15"/>
      <c r="M1836" s="15"/>
      <c r="N1836" s="15"/>
      <c r="O1836" s="15">
        <f t="shared" si="388"/>
        <v>152</v>
      </c>
      <c r="P1836" s="15">
        <v>0</v>
      </c>
      <c r="Q1836" s="15">
        <f t="shared" si="389"/>
        <v>0</v>
      </c>
      <c r="R1836" s="15">
        <v>0</v>
      </c>
      <c r="S1836" s="15">
        <v>0</v>
      </c>
      <c r="T1836" s="15">
        <f t="shared" si="390"/>
        <v>0</v>
      </c>
      <c r="U1836" s="15">
        <f t="shared" si="391"/>
        <v>0</v>
      </c>
      <c r="V1836" s="15"/>
      <c r="W1836" s="15"/>
      <c r="X1836" s="15"/>
      <c r="Y1836" s="15"/>
      <c r="Z1836" s="16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>
        <f t="shared" si="378"/>
        <v>0</v>
      </c>
      <c r="CT1836" s="15">
        <f t="shared" si="379"/>
        <v>278</v>
      </c>
      <c r="CU1836" s="15">
        <f t="shared" si="380"/>
        <v>3</v>
      </c>
      <c r="CV1836" s="15">
        <f t="shared" si="381"/>
        <v>0</v>
      </c>
      <c r="CW1836" s="15"/>
      <c r="CX1836" s="15"/>
      <c r="CY1836" s="15">
        <f t="shared" si="382"/>
        <v>0</v>
      </c>
      <c r="CZ1836" s="15">
        <f>GG1836</f>
        <v>0</v>
      </c>
      <c r="DA1836" s="16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20"/>
      <c r="DY1836" s="15"/>
      <c r="DZ1836" s="20"/>
      <c r="EA1836" s="15"/>
      <c r="EB1836" s="20"/>
      <c r="EC1836" s="15"/>
      <c r="ED1836" s="20"/>
      <c r="EE1836" s="15"/>
      <c r="EF1836" s="20"/>
      <c r="EG1836" s="15"/>
      <c r="EH1836" s="20"/>
      <c r="EI1836" s="15">
        <v>100</v>
      </c>
      <c r="EJ1836" s="20">
        <v>1</v>
      </c>
      <c r="EK1836" s="15"/>
      <c r="EL1836" s="20"/>
      <c r="EM1836" s="15">
        <v>52</v>
      </c>
      <c r="EN1836" s="20">
        <v>5</v>
      </c>
      <c r="EQ1836" s="15">
        <v>90</v>
      </c>
      <c r="ER1836" s="20">
        <v>2</v>
      </c>
      <c r="EY1836" s="15"/>
      <c r="EZ1836" s="20"/>
      <c r="FC1836" s="15">
        <v>68</v>
      </c>
      <c r="FD1836" s="20">
        <v>3</v>
      </c>
      <c r="FE1836" s="15"/>
      <c r="FF1836" s="20"/>
      <c r="FG1836" s="15"/>
      <c r="FH1836" s="20"/>
      <c r="FI1836" s="15"/>
      <c r="FJ1836" s="20"/>
      <c r="FK1836" s="15">
        <v>120</v>
      </c>
      <c r="FL1836" s="20">
        <v>1</v>
      </c>
      <c r="FM1836" s="15"/>
      <c r="FN1836" s="20"/>
      <c r="FO1836" s="15"/>
      <c r="FP1836" s="20"/>
      <c r="FQ1836" s="15"/>
      <c r="FR1836" s="20"/>
      <c r="FS1836" s="15"/>
      <c r="FT1836" s="20"/>
      <c r="FU1836" s="15"/>
      <c r="FV1836" s="20"/>
      <c r="FW1836" s="15"/>
      <c r="FX1836" s="20"/>
      <c r="FY1836" s="15"/>
      <c r="FZ1836" s="20"/>
      <c r="GA1836" s="15"/>
      <c r="GB1836" s="20"/>
      <c r="GC1836" s="15"/>
      <c r="GD1836" s="20"/>
      <c r="GE1836" s="15"/>
      <c r="GF1836" s="20"/>
      <c r="GG1836" s="226"/>
    </row>
    <row r="1837" spans="1:189" ht="15" customHeight="1" x14ac:dyDescent="0.3">
      <c r="A1837" s="15" t="s">
        <v>130</v>
      </c>
      <c r="B1837" s="15" t="s">
        <v>140</v>
      </c>
      <c r="C1837" s="15" t="s">
        <v>275</v>
      </c>
      <c r="D1837" s="15" t="s">
        <v>2359</v>
      </c>
      <c r="E1837" s="15" t="str">
        <f t="shared" si="376"/>
        <v>Logan Dusoe</v>
      </c>
      <c r="F1837" s="15" t="s">
        <v>135</v>
      </c>
      <c r="G1837" s="15">
        <v>999924647</v>
      </c>
      <c r="H1837" s="15">
        <f t="shared" si="377"/>
        <v>181</v>
      </c>
      <c r="I1837" s="15"/>
      <c r="J1837" s="17">
        <f>(O1837+P1837+R1837+S1837+T1837+U1837)/2</f>
        <v>28</v>
      </c>
      <c r="K1837" s="16"/>
      <c r="L1837" s="15"/>
      <c r="M1837" s="15"/>
      <c r="N1837" s="15"/>
      <c r="O1837" s="15">
        <f t="shared" si="388"/>
        <v>56</v>
      </c>
      <c r="P1837" s="15">
        <v>0</v>
      </c>
      <c r="Q1837" s="15">
        <f t="shared" si="389"/>
        <v>0</v>
      </c>
      <c r="R1837" s="15">
        <v>0</v>
      </c>
      <c r="S1837" s="15">
        <v>0</v>
      </c>
      <c r="T1837" s="15">
        <f t="shared" si="390"/>
        <v>0</v>
      </c>
      <c r="U1837" s="15">
        <f t="shared" si="391"/>
        <v>0</v>
      </c>
      <c r="V1837" s="15"/>
      <c r="W1837" s="15"/>
      <c r="X1837" s="15"/>
      <c r="Y1837" s="15"/>
      <c r="Z1837" s="16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>
        <f t="shared" si="378"/>
        <v>0</v>
      </c>
      <c r="CT1837" s="15">
        <f t="shared" si="379"/>
        <v>153</v>
      </c>
      <c r="CU1837" s="15">
        <f t="shared" si="380"/>
        <v>2</v>
      </c>
      <c r="CV1837" s="15">
        <f t="shared" si="381"/>
        <v>0</v>
      </c>
      <c r="CW1837" s="15"/>
      <c r="CX1837" s="15"/>
      <c r="CY1837" s="15">
        <f t="shared" si="382"/>
        <v>0</v>
      </c>
      <c r="CZ1837" s="15">
        <f>GG1837</f>
        <v>0</v>
      </c>
      <c r="DA1837" s="16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20"/>
      <c r="DY1837" s="15"/>
      <c r="DZ1837" s="20"/>
      <c r="EA1837" s="15"/>
      <c r="EB1837" s="20"/>
      <c r="EC1837" s="15"/>
      <c r="ED1837" s="20"/>
      <c r="EE1837" s="15"/>
      <c r="EF1837" s="20"/>
      <c r="EG1837" s="15"/>
      <c r="EH1837" s="20"/>
      <c r="EI1837" s="15">
        <v>56</v>
      </c>
      <c r="EJ1837" s="20">
        <v>3</v>
      </c>
      <c r="EK1837" s="15"/>
      <c r="EL1837" s="20"/>
      <c r="EM1837" s="15"/>
      <c r="EN1837" s="20"/>
      <c r="EQ1837" s="15">
        <v>63</v>
      </c>
      <c r="ER1837" s="20">
        <v>5</v>
      </c>
      <c r="EY1837" s="15"/>
      <c r="EZ1837" s="20"/>
      <c r="FC1837" s="15"/>
      <c r="FD1837" s="20"/>
      <c r="FE1837" s="15"/>
      <c r="FF1837" s="20"/>
      <c r="FG1837" s="15"/>
      <c r="FH1837" s="20"/>
      <c r="FI1837" s="15"/>
      <c r="FJ1837" s="20"/>
      <c r="FK1837" s="15">
        <v>90</v>
      </c>
      <c r="FL1837" s="20">
        <v>2</v>
      </c>
      <c r="FM1837" s="15"/>
      <c r="FN1837" s="20"/>
      <c r="FO1837" s="15"/>
      <c r="FP1837" s="20"/>
      <c r="FQ1837" s="15"/>
      <c r="FR1837" s="20"/>
      <c r="FS1837" s="15"/>
      <c r="FT1837" s="20"/>
      <c r="FU1837" s="15"/>
      <c r="FV1837" s="20"/>
      <c r="FW1837" s="15"/>
      <c r="FX1837" s="20"/>
      <c r="FY1837" s="15"/>
      <c r="FZ1837" s="20"/>
      <c r="GA1837" s="15"/>
      <c r="GB1837" s="20"/>
      <c r="GC1837" s="15"/>
      <c r="GD1837" s="20"/>
      <c r="GE1837" s="15"/>
      <c r="GF1837" s="20"/>
      <c r="GG1837" s="226"/>
    </row>
    <row r="1838" spans="1:189" ht="15" customHeight="1" x14ac:dyDescent="0.3">
      <c r="A1838" s="15" t="s">
        <v>133</v>
      </c>
      <c r="B1838" s="15" t="s">
        <v>126</v>
      </c>
      <c r="C1838" s="15" t="s">
        <v>687</v>
      </c>
      <c r="D1838" s="15" t="s">
        <v>1656</v>
      </c>
      <c r="E1838" s="15" t="str">
        <f t="shared" si="376"/>
        <v>Jenna Ryu</v>
      </c>
      <c r="F1838" s="15" t="s">
        <v>128</v>
      </c>
      <c r="G1838" s="15">
        <v>999924652</v>
      </c>
      <c r="H1838" s="15">
        <f t="shared" si="377"/>
        <v>52</v>
      </c>
      <c r="I1838" s="15"/>
      <c r="J1838" s="15"/>
      <c r="K1838" s="16"/>
      <c r="L1838" s="15"/>
      <c r="M1838" s="15"/>
      <c r="N1838" s="15"/>
      <c r="O1838" s="15">
        <f t="shared" si="388"/>
        <v>52</v>
      </c>
      <c r="P1838" s="15">
        <v>0</v>
      </c>
      <c r="Q1838" s="15">
        <f t="shared" si="389"/>
        <v>0</v>
      </c>
      <c r="R1838" s="15">
        <v>0</v>
      </c>
      <c r="S1838" s="15">
        <v>0</v>
      </c>
      <c r="T1838" s="15">
        <f t="shared" si="390"/>
        <v>0</v>
      </c>
      <c r="U1838" s="15">
        <f t="shared" si="391"/>
        <v>0</v>
      </c>
      <c r="V1838" s="15"/>
      <c r="W1838" s="15"/>
      <c r="X1838" s="15"/>
      <c r="Y1838" s="15"/>
      <c r="Z1838" s="16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>
        <f t="shared" si="378"/>
        <v>0</v>
      </c>
      <c r="CT1838" s="15">
        <f t="shared" si="379"/>
        <v>0</v>
      </c>
      <c r="CU1838" s="15">
        <f t="shared" si="380"/>
        <v>0</v>
      </c>
      <c r="CV1838" s="15">
        <f t="shared" si="381"/>
        <v>0</v>
      </c>
      <c r="CW1838" s="15"/>
      <c r="CX1838" s="15"/>
      <c r="CY1838" s="15">
        <f t="shared" si="382"/>
        <v>0</v>
      </c>
      <c r="CZ1838" s="15">
        <f>GG1838</f>
        <v>0</v>
      </c>
      <c r="DA1838" s="16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20"/>
      <c r="DY1838" s="15"/>
      <c r="DZ1838" s="20"/>
      <c r="EA1838" s="15"/>
      <c r="EB1838" s="20"/>
      <c r="EC1838" s="15"/>
      <c r="ED1838" s="20"/>
      <c r="EE1838" s="15"/>
      <c r="EF1838" s="20"/>
      <c r="EG1838" s="15"/>
      <c r="EH1838" s="20"/>
      <c r="EI1838" s="15"/>
      <c r="EJ1838" s="20"/>
      <c r="EK1838" s="15"/>
      <c r="EL1838" s="20"/>
      <c r="EM1838" s="15">
        <v>52</v>
      </c>
      <c r="EN1838" s="20">
        <v>5</v>
      </c>
      <c r="EY1838" s="15"/>
      <c r="EZ1838" s="20"/>
      <c r="FC1838" s="15"/>
      <c r="FD1838" s="20"/>
      <c r="FE1838" s="15"/>
      <c r="FF1838" s="20"/>
      <c r="FG1838" s="15"/>
      <c r="FH1838" s="20"/>
      <c r="FI1838" s="15"/>
      <c r="FJ1838" s="20"/>
      <c r="FK1838" s="15"/>
      <c r="FL1838" s="20"/>
      <c r="FM1838" s="15"/>
      <c r="FN1838" s="20"/>
      <c r="FO1838" s="15"/>
      <c r="FP1838" s="20"/>
      <c r="FQ1838" s="15"/>
      <c r="FR1838" s="20"/>
      <c r="FS1838" s="15"/>
      <c r="FT1838" s="20"/>
      <c r="FU1838" s="15"/>
      <c r="FV1838" s="20"/>
      <c r="FW1838" s="15"/>
      <c r="FX1838" s="20"/>
      <c r="FY1838" s="15"/>
      <c r="FZ1838" s="20"/>
      <c r="GA1838" s="15"/>
      <c r="GB1838" s="20"/>
      <c r="GC1838" s="15"/>
      <c r="GD1838" s="20"/>
      <c r="GE1838" s="15"/>
      <c r="GF1838" s="20"/>
      <c r="GG1838" s="226"/>
    </row>
    <row r="1839" spans="1:189" ht="15" customHeight="1" x14ac:dyDescent="0.3">
      <c r="A1839" s="15" t="s">
        <v>2903</v>
      </c>
      <c r="B1839" s="15" t="s">
        <v>126</v>
      </c>
      <c r="C1839" s="15" t="s">
        <v>2290</v>
      </c>
      <c r="D1839" s="15" t="s">
        <v>2291</v>
      </c>
      <c r="E1839" s="15" t="str">
        <f t="shared" si="376"/>
        <v>Olive Calebrese</v>
      </c>
      <c r="F1839" s="17" t="s">
        <v>128</v>
      </c>
      <c r="G1839" s="15">
        <v>999924662</v>
      </c>
      <c r="H1839" s="15">
        <f t="shared" si="377"/>
        <v>124</v>
      </c>
      <c r="I1839" s="15"/>
      <c r="J1839" s="17">
        <f>(O1839+P1839+R1839+S1839+T1839+U1839)/2</f>
        <v>16</v>
      </c>
      <c r="K1839" s="16"/>
      <c r="L1839" s="15"/>
      <c r="M1839" s="15"/>
      <c r="N1839" s="15"/>
      <c r="O1839" s="15">
        <f t="shared" si="388"/>
        <v>32</v>
      </c>
      <c r="P1839" s="15">
        <v>0</v>
      </c>
      <c r="Q1839" s="15">
        <f t="shared" si="389"/>
        <v>0</v>
      </c>
      <c r="R1839" s="15">
        <v>0</v>
      </c>
      <c r="S1839" s="15">
        <v>0</v>
      </c>
      <c r="T1839" s="15">
        <f t="shared" si="390"/>
        <v>0</v>
      </c>
      <c r="U1839" s="15">
        <f t="shared" si="391"/>
        <v>0</v>
      </c>
      <c r="V1839" s="15"/>
      <c r="W1839" s="15"/>
      <c r="X1839" s="15"/>
      <c r="Y1839" s="15"/>
      <c r="Z1839" s="16"/>
      <c r="AA1839" s="15"/>
      <c r="AB1839" s="24"/>
      <c r="AC1839" s="15"/>
      <c r="AD1839" s="15"/>
      <c r="AE1839" s="15"/>
      <c r="AF1839" s="15"/>
      <c r="AG1839" s="15"/>
      <c r="AH1839" s="24"/>
      <c r="AI1839" s="15"/>
      <c r="AJ1839" s="15"/>
      <c r="AK1839" s="15"/>
      <c r="AL1839" s="15"/>
      <c r="AM1839" s="15"/>
      <c r="AN1839" s="24"/>
      <c r="AO1839" s="15"/>
      <c r="AP1839" s="24"/>
      <c r="AQ1839" s="15"/>
      <c r="AR1839" s="24"/>
      <c r="AS1839" s="15"/>
      <c r="AT1839" s="24"/>
      <c r="AU1839" s="15"/>
      <c r="AV1839" s="24"/>
      <c r="AW1839" s="15"/>
      <c r="AX1839" s="24"/>
      <c r="AY1839" s="15"/>
      <c r="AZ1839" s="15"/>
      <c r="BA1839" s="15"/>
      <c r="BB1839" s="15"/>
      <c r="BC1839" s="15"/>
      <c r="BD1839" s="15"/>
      <c r="BE1839" s="15"/>
      <c r="BF1839" s="24"/>
      <c r="BG1839" s="15"/>
      <c r="BH1839" s="24"/>
      <c r="BI1839" s="15"/>
      <c r="BJ1839" s="24"/>
      <c r="BK1839" s="15"/>
      <c r="BL1839" s="24"/>
      <c r="BM1839" s="15"/>
      <c r="BN1839" s="24"/>
      <c r="BO1839" s="15"/>
      <c r="BP1839" s="24"/>
      <c r="BQ1839" s="15"/>
      <c r="BR1839" s="24"/>
      <c r="BS1839" s="15"/>
      <c r="BT1839" s="24"/>
      <c r="BU1839" s="15"/>
      <c r="BV1839" s="24"/>
      <c r="BW1839" s="15"/>
      <c r="BX1839" s="24"/>
      <c r="BY1839" s="15"/>
      <c r="BZ1839" s="24"/>
      <c r="CA1839" s="15"/>
      <c r="CB1839" s="24"/>
      <c r="CC1839" s="15"/>
      <c r="CD1839" s="24"/>
      <c r="CE1839" s="15"/>
      <c r="CF1839" s="24"/>
      <c r="CG1839" s="15"/>
      <c r="CH1839" s="25"/>
      <c r="CI1839" s="15"/>
      <c r="CJ1839" s="25"/>
      <c r="CK1839" s="15"/>
      <c r="CL1839" s="25"/>
      <c r="CM1839" s="15"/>
      <c r="CN1839" s="25"/>
      <c r="CO1839" s="15"/>
      <c r="CP1839" s="25"/>
      <c r="CQ1839" s="15"/>
      <c r="CR1839" s="25"/>
      <c r="CS1839" s="15">
        <f t="shared" si="378"/>
        <v>0</v>
      </c>
      <c r="CT1839" s="15">
        <f t="shared" si="379"/>
        <v>108</v>
      </c>
      <c r="CU1839" s="15">
        <f t="shared" si="380"/>
        <v>2</v>
      </c>
      <c r="CV1839" s="15">
        <f t="shared" si="381"/>
        <v>0</v>
      </c>
      <c r="CW1839" s="15"/>
      <c r="CX1839" s="15"/>
      <c r="CY1839" s="15">
        <f t="shared" si="382"/>
        <v>0</v>
      </c>
      <c r="CZ1839" s="15">
        <f>GG1839</f>
        <v>0</v>
      </c>
      <c r="DA1839" s="19"/>
      <c r="DB1839" s="17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7"/>
      <c r="DQ1839" s="15"/>
      <c r="DR1839" s="15"/>
      <c r="DS1839" s="15"/>
      <c r="DT1839" s="15"/>
      <c r="DU1839" s="15"/>
      <c r="DV1839" s="15"/>
      <c r="DW1839" s="15"/>
      <c r="DX1839" s="20"/>
      <c r="DY1839" s="15"/>
      <c r="DZ1839" s="20"/>
      <c r="EA1839" s="15"/>
      <c r="EB1839" s="20"/>
      <c r="EC1839" s="15"/>
      <c r="ED1839" s="20"/>
      <c r="EE1839" s="15"/>
      <c r="EF1839" s="20"/>
      <c r="EG1839" s="15"/>
      <c r="EH1839" s="20"/>
      <c r="EI1839" s="15">
        <v>32</v>
      </c>
      <c r="EJ1839" s="20" t="s">
        <v>129</v>
      </c>
      <c r="EK1839" s="15"/>
      <c r="EL1839" s="20"/>
      <c r="EM1839" s="15"/>
      <c r="EN1839" s="20"/>
      <c r="EQ1839" s="15">
        <v>45</v>
      </c>
      <c r="ER1839" s="20">
        <v>2</v>
      </c>
      <c r="EY1839" s="15"/>
      <c r="EZ1839" s="20"/>
      <c r="FC1839" s="15"/>
      <c r="FD1839" s="20"/>
      <c r="FE1839" s="15"/>
      <c r="FF1839" s="20"/>
      <c r="FG1839" s="15"/>
      <c r="FH1839" s="20"/>
      <c r="FI1839" s="15"/>
      <c r="FJ1839" s="20"/>
      <c r="FK1839" s="15">
        <v>63</v>
      </c>
      <c r="FL1839" s="20">
        <v>5</v>
      </c>
      <c r="FM1839" s="15"/>
      <c r="FN1839" s="20"/>
      <c r="FO1839" s="15"/>
      <c r="FP1839" s="20"/>
      <c r="FQ1839" s="15"/>
      <c r="FR1839" s="20"/>
      <c r="FS1839" s="15"/>
      <c r="FT1839" s="20"/>
      <c r="FU1839" s="15"/>
      <c r="FV1839" s="20"/>
      <c r="FW1839" s="15"/>
      <c r="FX1839" s="20"/>
      <c r="FY1839" s="15"/>
      <c r="FZ1839" s="20"/>
      <c r="GA1839" s="15"/>
      <c r="GB1839" s="20"/>
      <c r="GC1839" s="15"/>
      <c r="GD1839" s="20"/>
      <c r="GE1839" s="15"/>
      <c r="GF1839" s="20"/>
      <c r="GG1839" s="226"/>
    </row>
    <row r="1840" spans="1:189" ht="15" customHeight="1" x14ac:dyDescent="0.3">
      <c r="A1840" s="17" t="s">
        <v>125</v>
      </c>
      <c r="B1840" s="15" t="s">
        <v>126</v>
      </c>
      <c r="C1840" s="15" t="s">
        <v>2431</v>
      </c>
      <c r="D1840" s="15" t="s">
        <v>2291</v>
      </c>
      <c r="E1840" s="15" t="str">
        <f t="shared" si="376"/>
        <v>Harvey  Calebrese</v>
      </c>
      <c r="F1840" s="15" t="s">
        <v>128</v>
      </c>
      <c r="G1840" s="15">
        <v>999924663</v>
      </c>
      <c r="H1840" s="15">
        <f t="shared" si="377"/>
        <v>122.4</v>
      </c>
      <c r="I1840" s="15"/>
      <c r="J1840" s="17">
        <f>(O1840+P1840+R1840+S1840+T1840+U1840)/2</f>
        <v>8.4</v>
      </c>
      <c r="K1840" s="16"/>
      <c r="L1840" s="15"/>
      <c r="M1840" s="15"/>
      <c r="N1840" s="15"/>
      <c r="O1840" s="15">
        <f t="shared" si="388"/>
        <v>16.8</v>
      </c>
      <c r="P1840" s="15">
        <v>0</v>
      </c>
      <c r="Q1840" s="15">
        <f t="shared" si="389"/>
        <v>0</v>
      </c>
      <c r="R1840" s="15">
        <v>0</v>
      </c>
      <c r="S1840" s="15">
        <v>0</v>
      </c>
      <c r="T1840" s="15">
        <f t="shared" si="390"/>
        <v>0</v>
      </c>
      <c r="U1840" s="15">
        <f t="shared" si="391"/>
        <v>0</v>
      </c>
      <c r="V1840" s="15"/>
      <c r="W1840" s="15"/>
      <c r="X1840" s="15"/>
      <c r="Y1840" s="15"/>
      <c r="Z1840" s="16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>
        <f t="shared" si="378"/>
        <v>0</v>
      </c>
      <c r="CT1840" s="15">
        <f t="shared" si="379"/>
        <v>114</v>
      </c>
      <c r="CU1840" s="15">
        <f t="shared" si="380"/>
        <v>2</v>
      </c>
      <c r="CV1840" s="15">
        <f t="shared" si="381"/>
        <v>0</v>
      </c>
      <c r="CW1840" s="15"/>
      <c r="CX1840" s="15"/>
      <c r="CY1840" s="15">
        <f t="shared" si="382"/>
        <v>0</v>
      </c>
      <c r="CZ1840" s="15">
        <f>GG1840</f>
        <v>0</v>
      </c>
      <c r="DA1840" s="16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20"/>
      <c r="DY1840" s="15"/>
      <c r="DZ1840" s="20"/>
      <c r="EA1840" s="15"/>
      <c r="EB1840" s="20"/>
      <c r="EC1840" s="15"/>
      <c r="ED1840" s="20"/>
      <c r="EE1840" s="15"/>
      <c r="EF1840" s="20"/>
      <c r="EG1840" s="15"/>
      <c r="EH1840" s="20"/>
      <c r="EI1840" s="15">
        <f>0.3*56</f>
        <v>16.8</v>
      </c>
      <c r="EJ1840" s="20">
        <v>3</v>
      </c>
      <c r="EK1840" s="15"/>
      <c r="EL1840" s="20"/>
      <c r="EM1840" s="15"/>
      <c r="EN1840" s="20"/>
      <c r="EQ1840" s="15">
        <v>63</v>
      </c>
      <c r="ER1840" s="20">
        <v>5</v>
      </c>
      <c r="EY1840" s="15"/>
      <c r="EZ1840" s="20"/>
      <c r="FC1840" s="15"/>
      <c r="FD1840" s="20"/>
      <c r="FE1840" s="15"/>
      <c r="FF1840" s="20"/>
      <c r="FG1840" s="15"/>
      <c r="FH1840" s="20"/>
      <c r="FI1840" s="15"/>
      <c r="FJ1840" s="20"/>
      <c r="FK1840" s="15">
        <v>51</v>
      </c>
      <c r="FL1840" s="20">
        <v>8</v>
      </c>
      <c r="FM1840" s="15"/>
      <c r="FN1840" s="20"/>
      <c r="FO1840" s="15"/>
      <c r="FP1840" s="20"/>
      <c r="FQ1840" s="15"/>
      <c r="FR1840" s="20"/>
      <c r="FS1840" s="15"/>
      <c r="FT1840" s="20"/>
      <c r="FU1840" s="15"/>
      <c r="FV1840" s="20"/>
      <c r="FW1840" s="15"/>
      <c r="FX1840" s="20"/>
      <c r="FY1840" s="15"/>
      <c r="FZ1840" s="20"/>
      <c r="GA1840" s="15"/>
      <c r="GB1840" s="20"/>
      <c r="GC1840" s="15"/>
      <c r="GD1840" s="20"/>
      <c r="GE1840" s="15"/>
      <c r="GF1840" s="20"/>
      <c r="GG1840" s="226"/>
    </row>
    <row r="1841" spans="1:189" ht="15" customHeight="1" x14ac:dyDescent="0.3">
      <c r="A1841" s="15" t="s">
        <v>2903</v>
      </c>
      <c r="B1841" s="15" t="s">
        <v>140</v>
      </c>
      <c r="C1841" s="15" t="s">
        <v>2352</v>
      </c>
      <c r="D1841" s="15" t="s">
        <v>2353</v>
      </c>
      <c r="E1841" s="15" t="str">
        <f t="shared" si="376"/>
        <v>Xander  Villarez</v>
      </c>
      <c r="F1841" s="15" t="s">
        <v>135</v>
      </c>
      <c r="G1841" s="15">
        <v>999924665</v>
      </c>
      <c r="H1841" s="15">
        <f t="shared" si="377"/>
        <v>50</v>
      </c>
      <c r="I1841" s="15"/>
      <c r="J1841" s="15"/>
      <c r="K1841" s="16"/>
      <c r="L1841" s="15"/>
      <c r="M1841" s="15"/>
      <c r="N1841" s="15"/>
      <c r="O1841" s="15">
        <f t="shared" si="388"/>
        <v>50</v>
      </c>
      <c r="P1841" s="15">
        <v>0</v>
      </c>
      <c r="Q1841" s="15">
        <f t="shared" si="389"/>
        <v>0</v>
      </c>
      <c r="R1841" s="15">
        <v>0</v>
      </c>
      <c r="S1841" s="15">
        <v>0</v>
      </c>
      <c r="T1841" s="15">
        <f t="shared" si="390"/>
        <v>0</v>
      </c>
      <c r="U1841" s="15">
        <f t="shared" si="391"/>
        <v>0</v>
      </c>
      <c r="V1841" s="15"/>
      <c r="W1841" s="15"/>
      <c r="X1841" s="15"/>
      <c r="Y1841" s="15"/>
      <c r="Z1841" s="16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>
        <f t="shared" si="378"/>
        <v>0</v>
      </c>
      <c r="CT1841" s="15">
        <f t="shared" si="379"/>
        <v>0</v>
      </c>
      <c r="CU1841" s="15">
        <f t="shared" si="380"/>
        <v>0</v>
      </c>
      <c r="CV1841" s="15">
        <f t="shared" si="381"/>
        <v>0</v>
      </c>
      <c r="CW1841" s="15"/>
      <c r="CX1841" s="15"/>
      <c r="CY1841" s="15">
        <f t="shared" si="382"/>
        <v>0</v>
      </c>
      <c r="CZ1841" s="15">
        <f>GG1841</f>
        <v>0</v>
      </c>
      <c r="DA1841" s="16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20"/>
      <c r="DY1841" s="15"/>
      <c r="DZ1841" s="20"/>
      <c r="EA1841" s="15"/>
      <c r="EB1841" s="20"/>
      <c r="EC1841" s="15"/>
      <c r="ED1841" s="20"/>
      <c r="EE1841" s="15"/>
      <c r="EF1841" s="20"/>
      <c r="EG1841" s="15"/>
      <c r="EH1841" s="20"/>
      <c r="EI1841" s="15">
        <v>50</v>
      </c>
      <c r="EJ1841" s="20">
        <v>1</v>
      </c>
      <c r="EK1841" s="15"/>
      <c r="EL1841" s="20"/>
      <c r="EM1841" s="15"/>
      <c r="EN1841" s="20"/>
      <c r="EY1841" s="15"/>
      <c r="EZ1841" s="20"/>
      <c r="FC1841" s="15"/>
      <c r="FD1841" s="20"/>
      <c r="FE1841" s="15"/>
      <c r="FF1841" s="20"/>
      <c r="FG1841" s="15"/>
      <c r="FH1841" s="20"/>
      <c r="FI1841" s="15"/>
      <c r="FJ1841" s="20"/>
      <c r="FK1841" s="15"/>
      <c r="FL1841" s="20"/>
      <c r="FM1841" s="15"/>
      <c r="FN1841" s="20"/>
      <c r="FO1841" s="15"/>
      <c r="FP1841" s="20"/>
      <c r="FQ1841" s="15"/>
      <c r="FR1841" s="20"/>
      <c r="FS1841" s="15"/>
      <c r="FT1841" s="20"/>
      <c r="FU1841" s="15"/>
      <c r="FV1841" s="20"/>
      <c r="FW1841" s="15"/>
      <c r="FX1841" s="20"/>
      <c r="FY1841" s="15"/>
      <c r="FZ1841" s="20"/>
      <c r="GA1841" s="15"/>
      <c r="GB1841" s="20"/>
      <c r="GC1841" s="15"/>
      <c r="GD1841" s="20"/>
      <c r="GE1841" s="15"/>
      <c r="GF1841" s="20"/>
      <c r="GG1841" s="226"/>
    </row>
    <row r="1842" spans="1:189" ht="15" customHeight="1" x14ac:dyDescent="0.3">
      <c r="A1842" s="15" t="s">
        <v>146</v>
      </c>
      <c r="B1842" s="15" t="s">
        <v>142</v>
      </c>
      <c r="C1842" s="15" t="s">
        <v>2434</v>
      </c>
      <c r="D1842" s="15" t="s">
        <v>666</v>
      </c>
      <c r="E1842" s="15" t="str">
        <f t="shared" si="376"/>
        <v>Simrik Dhungana</v>
      </c>
      <c r="F1842" s="15" t="s">
        <v>128</v>
      </c>
      <c r="G1842" s="15">
        <v>999924668</v>
      </c>
      <c r="H1842" s="15">
        <f t="shared" si="377"/>
        <v>56</v>
      </c>
      <c r="I1842" s="15"/>
      <c r="J1842" s="15"/>
      <c r="K1842" s="16"/>
      <c r="L1842" s="15"/>
      <c r="M1842" s="15"/>
      <c r="N1842" s="15"/>
      <c r="O1842" s="15">
        <f t="shared" si="388"/>
        <v>56</v>
      </c>
      <c r="P1842" s="15">
        <v>0</v>
      </c>
      <c r="Q1842" s="15">
        <f t="shared" si="389"/>
        <v>0</v>
      </c>
      <c r="R1842" s="15">
        <v>0</v>
      </c>
      <c r="S1842" s="15">
        <v>0</v>
      </c>
      <c r="T1842" s="15">
        <f t="shared" si="390"/>
        <v>0</v>
      </c>
      <c r="U1842" s="15">
        <f t="shared" si="391"/>
        <v>0</v>
      </c>
      <c r="V1842" s="15"/>
      <c r="W1842" s="15"/>
      <c r="X1842" s="15"/>
      <c r="Y1842" s="15"/>
      <c r="Z1842" s="16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>
        <f t="shared" si="378"/>
        <v>0</v>
      </c>
      <c r="CT1842" s="15">
        <f t="shared" si="379"/>
        <v>0</v>
      </c>
      <c r="CU1842" s="15">
        <f t="shared" si="380"/>
        <v>0</v>
      </c>
      <c r="CV1842" s="15">
        <f t="shared" si="381"/>
        <v>0</v>
      </c>
      <c r="CW1842" s="15"/>
      <c r="CX1842" s="15"/>
      <c r="CY1842" s="15">
        <f t="shared" si="382"/>
        <v>0</v>
      </c>
      <c r="CZ1842" s="15">
        <f>GG1842</f>
        <v>0</v>
      </c>
      <c r="DA1842" s="16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20"/>
      <c r="DY1842" s="15"/>
      <c r="DZ1842" s="20"/>
      <c r="EA1842" s="15"/>
      <c r="EB1842" s="20"/>
      <c r="EC1842" s="15"/>
      <c r="ED1842" s="20"/>
      <c r="EE1842" s="15"/>
      <c r="EF1842" s="20"/>
      <c r="EG1842" s="15"/>
      <c r="EH1842" s="20"/>
      <c r="EI1842" s="15">
        <v>56</v>
      </c>
      <c r="EJ1842" s="20">
        <v>3</v>
      </c>
      <c r="EK1842" s="15"/>
      <c r="EL1842" s="20"/>
      <c r="EM1842" s="15"/>
      <c r="EN1842" s="20"/>
      <c r="EY1842" s="15"/>
      <c r="EZ1842" s="20"/>
      <c r="FC1842" s="15"/>
      <c r="FD1842" s="20"/>
      <c r="FE1842" s="15"/>
      <c r="FF1842" s="20"/>
      <c r="FG1842" s="15"/>
      <c r="FH1842" s="20"/>
      <c r="FI1842" s="15"/>
      <c r="FJ1842" s="20"/>
      <c r="FK1842" s="15"/>
      <c r="FL1842" s="20"/>
      <c r="FM1842" s="15"/>
      <c r="FN1842" s="20"/>
      <c r="FO1842" s="15"/>
      <c r="FP1842" s="20"/>
      <c r="FQ1842" s="15"/>
      <c r="FR1842" s="20"/>
      <c r="FS1842" s="15"/>
      <c r="FT1842" s="20"/>
      <c r="FU1842" s="15"/>
      <c r="FV1842" s="20"/>
      <c r="FW1842" s="15"/>
      <c r="FX1842" s="20"/>
      <c r="FY1842" s="15"/>
      <c r="FZ1842" s="20"/>
      <c r="GA1842" s="15"/>
      <c r="GB1842" s="20"/>
      <c r="GC1842" s="15"/>
      <c r="GD1842" s="20"/>
      <c r="GE1842" s="15"/>
      <c r="GF1842" s="20"/>
      <c r="GG1842" s="226"/>
    </row>
    <row r="1843" spans="1:189" ht="15" customHeight="1" x14ac:dyDescent="0.3">
      <c r="A1843" s="17" t="s">
        <v>125</v>
      </c>
      <c r="B1843" s="15" t="s">
        <v>140</v>
      </c>
      <c r="C1843" s="15" t="s">
        <v>2343</v>
      </c>
      <c r="D1843" s="15" t="s">
        <v>962</v>
      </c>
      <c r="E1843" s="15" t="str">
        <f t="shared" si="376"/>
        <v>Ian Yuan Huang</v>
      </c>
      <c r="F1843" s="15" t="s">
        <v>135</v>
      </c>
      <c r="G1843" s="15">
        <v>999924673</v>
      </c>
      <c r="H1843" s="15">
        <f t="shared" si="377"/>
        <v>150</v>
      </c>
      <c r="I1843" s="15"/>
      <c r="J1843" s="17">
        <f>(O1843+P1843+R1843+S1843+T1843+U1843)/2</f>
        <v>26</v>
      </c>
      <c r="K1843" s="16"/>
      <c r="L1843" s="15"/>
      <c r="M1843" s="15"/>
      <c r="N1843" s="15"/>
      <c r="O1843" s="15">
        <f t="shared" si="388"/>
        <v>52</v>
      </c>
      <c r="P1843" s="15">
        <v>0</v>
      </c>
      <c r="Q1843" s="15">
        <f t="shared" si="389"/>
        <v>0</v>
      </c>
      <c r="R1843" s="15">
        <v>0</v>
      </c>
      <c r="S1843" s="15">
        <v>0</v>
      </c>
      <c r="T1843" s="15">
        <f t="shared" si="390"/>
        <v>0</v>
      </c>
      <c r="U1843" s="15">
        <f t="shared" si="391"/>
        <v>0</v>
      </c>
      <c r="V1843" s="15"/>
      <c r="W1843" s="15"/>
      <c r="X1843" s="15"/>
      <c r="Y1843" s="15"/>
      <c r="Z1843" s="16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>
        <f t="shared" si="378"/>
        <v>0</v>
      </c>
      <c r="CT1843" s="15">
        <f t="shared" si="379"/>
        <v>124</v>
      </c>
      <c r="CU1843" s="15">
        <f t="shared" si="380"/>
        <v>2</v>
      </c>
      <c r="CV1843" s="15">
        <f t="shared" si="381"/>
        <v>0</v>
      </c>
      <c r="CW1843" s="15"/>
      <c r="CX1843" s="15"/>
      <c r="CY1843" s="15">
        <f t="shared" si="382"/>
        <v>0</v>
      </c>
      <c r="CZ1843" s="15">
        <f>GG1843</f>
        <v>0</v>
      </c>
      <c r="DA1843" s="16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20"/>
      <c r="DY1843" s="15"/>
      <c r="DZ1843" s="20"/>
      <c r="EA1843" s="15"/>
      <c r="EB1843" s="20"/>
      <c r="EC1843" s="15"/>
      <c r="ED1843" s="20"/>
      <c r="EE1843" s="15"/>
      <c r="EF1843" s="20"/>
      <c r="EG1843" s="15"/>
      <c r="EH1843" s="20"/>
      <c r="EI1843" s="15">
        <v>52</v>
      </c>
      <c r="EJ1843" s="20">
        <v>5</v>
      </c>
      <c r="EK1843" s="15"/>
      <c r="EL1843" s="20"/>
      <c r="EM1843" s="15"/>
      <c r="EN1843" s="20"/>
      <c r="EQ1843" s="15">
        <v>34</v>
      </c>
      <c r="ER1843" s="20">
        <v>3</v>
      </c>
      <c r="EY1843" s="15"/>
      <c r="EZ1843" s="20"/>
      <c r="FC1843" s="15"/>
      <c r="FD1843" s="20"/>
      <c r="FE1843" s="15"/>
      <c r="FF1843" s="20"/>
      <c r="FG1843" s="15"/>
      <c r="FH1843" s="20"/>
      <c r="FI1843" s="15"/>
      <c r="FJ1843" s="20"/>
      <c r="FK1843" s="15">
        <v>90</v>
      </c>
      <c r="FL1843" s="20">
        <v>2</v>
      </c>
      <c r="FM1843" s="15"/>
      <c r="FN1843" s="20"/>
      <c r="FO1843" s="15"/>
      <c r="FP1843" s="20"/>
      <c r="FQ1843" s="15"/>
      <c r="FR1843" s="20"/>
      <c r="FS1843" s="15"/>
      <c r="FT1843" s="20"/>
      <c r="FU1843" s="15"/>
      <c r="FV1843" s="20"/>
      <c r="FW1843" s="15"/>
      <c r="FX1843" s="20"/>
      <c r="FY1843" s="15"/>
      <c r="FZ1843" s="20"/>
      <c r="GA1843" s="15"/>
      <c r="GB1843" s="20"/>
      <c r="GC1843" s="15"/>
      <c r="GD1843" s="20"/>
      <c r="GE1843" s="15"/>
      <c r="GF1843" s="20"/>
      <c r="GG1843" s="226"/>
    </row>
    <row r="1844" spans="1:189" ht="15" customHeight="1" x14ac:dyDescent="0.3">
      <c r="A1844" s="15" t="s">
        <v>130</v>
      </c>
      <c r="B1844" s="15" t="s">
        <v>126</v>
      </c>
      <c r="C1844" s="15" t="s">
        <v>2474</v>
      </c>
      <c r="D1844" s="15" t="s">
        <v>1179</v>
      </c>
      <c r="E1844" s="15" t="str">
        <f t="shared" si="376"/>
        <v>Junseo Kwon</v>
      </c>
      <c r="F1844" s="15" t="s">
        <v>135</v>
      </c>
      <c r="G1844" s="15">
        <v>999924678</v>
      </c>
      <c r="H1844" s="15">
        <f t="shared" si="377"/>
        <v>66</v>
      </c>
      <c r="I1844" s="15"/>
      <c r="J1844" s="17">
        <f>(O1844+P1844+R1844+S1844+T1844+U1844)/2</f>
        <v>28</v>
      </c>
      <c r="K1844" s="16"/>
      <c r="L1844" s="15"/>
      <c r="M1844" s="15"/>
      <c r="N1844" s="15"/>
      <c r="O1844" s="15">
        <f t="shared" si="388"/>
        <v>56</v>
      </c>
      <c r="P1844" s="15">
        <v>0</v>
      </c>
      <c r="Q1844" s="15">
        <f t="shared" si="389"/>
        <v>0</v>
      </c>
      <c r="R1844" s="15">
        <v>0</v>
      </c>
      <c r="S1844" s="15">
        <v>0</v>
      </c>
      <c r="T1844" s="15">
        <f t="shared" si="390"/>
        <v>0</v>
      </c>
      <c r="U1844" s="15">
        <f t="shared" si="391"/>
        <v>0</v>
      </c>
      <c r="V1844" s="15"/>
      <c r="W1844" s="15"/>
      <c r="X1844" s="15"/>
      <c r="Y1844" s="15"/>
      <c r="Z1844" s="16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>
        <f t="shared" si="378"/>
        <v>0</v>
      </c>
      <c r="CT1844" s="15">
        <f t="shared" si="379"/>
        <v>38</v>
      </c>
      <c r="CU1844" s="15">
        <f t="shared" si="380"/>
        <v>0</v>
      </c>
      <c r="CV1844" s="15">
        <f t="shared" si="381"/>
        <v>0</v>
      </c>
      <c r="CW1844" s="15"/>
      <c r="CX1844" s="15"/>
      <c r="CY1844" s="15">
        <f t="shared" si="382"/>
        <v>0</v>
      </c>
      <c r="CZ1844" s="15">
        <f>GG1844</f>
        <v>0</v>
      </c>
      <c r="DA1844" s="16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20"/>
      <c r="DY1844" s="15"/>
      <c r="DZ1844" s="20"/>
      <c r="EA1844" s="15"/>
      <c r="EB1844" s="20"/>
      <c r="EC1844" s="15"/>
      <c r="ED1844" s="20"/>
      <c r="EE1844" s="15"/>
      <c r="EF1844" s="20"/>
      <c r="EG1844" s="15"/>
      <c r="EH1844" s="20"/>
      <c r="EI1844" s="15"/>
      <c r="EJ1844" s="20"/>
      <c r="EK1844" s="15"/>
      <c r="EL1844" s="20"/>
      <c r="EM1844" s="15">
        <v>56</v>
      </c>
      <c r="EN1844" s="20">
        <v>3</v>
      </c>
      <c r="EY1844" s="15"/>
      <c r="EZ1844" s="20"/>
      <c r="FC1844" s="15">
        <v>38</v>
      </c>
      <c r="FD1844" s="20" t="s">
        <v>129</v>
      </c>
      <c r="FE1844" s="15"/>
      <c r="FF1844" s="20"/>
      <c r="FG1844" s="15"/>
      <c r="FH1844" s="20"/>
      <c r="FI1844" s="15"/>
      <c r="FJ1844" s="20"/>
      <c r="FK1844" s="15"/>
      <c r="FL1844" s="20"/>
      <c r="FM1844" s="15"/>
      <c r="FN1844" s="20"/>
      <c r="FO1844" s="15"/>
      <c r="FP1844" s="20"/>
      <c r="FQ1844" s="15"/>
      <c r="FR1844" s="20"/>
      <c r="FS1844" s="15"/>
      <c r="FT1844" s="20"/>
      <c r="FU1844" s="15"/>
      <c r="FV1844" s="20"/>
      <c r="FW1844" s="15"/>
      <c r="FX1844" s="20"/>
      <c r="FY1844" s="15"/>
      <c r="FZ1844" s="20"/>
      <c r="GA1844" s="15"/>
      <c r="GB1844" s="20"/>
      <c r="GC1844" s="15"/>
      <c r="GD1844" s="20"/>
      <c r="GE1844" s="15"/>
      <c r="GF1844" s="20"/>
      <c r="GG1844" s="226"/>
    </row>
    <row r="1845" spans="1:189" ht="15" customHeight="1" x14ac:dyDescent="0.3">
      <c r="A1845" s="15" t="s">
        <v>130</v>
      </c>
      <c r="B1845" s="15" t="s">
        <v>134</v>
      </c>
      <c r="C1845" s="15" t="s">
        <v>2369</v>
      </c>
      <c r="D1845" s="15" t="s">
        <v>2370</v>
      </c>
      <c r="E1845" s="15" t="str">
        <f t="shared" si="376"/>
        <v>Mikael Suansing</v>
      </c>
      <c r="F1845" s="15" t="s">
        <v>135</v>
      </c>
      <c r="G1845" s="15">
        <v>999924682</v>
      </c>
      <c r="H1845" s="15">
        <f t="shared" si="377"/>
        <v>26</v>
      </c>
      <c r="I1845" s="15"/>
      <c r="J1845" s="17">
        <f>(O1845+P1845+R1845+S1845+T1845+U1845)/2</f>
        <v>26</v>
      </c>
      <c r="K1845" s="16"/>
      <c r="L1845" s="15"/>
      <c r="M1845" s="15"/>
      <c r="N1845" s="15"/>
      <c r="O1845" s="15">
        <f t="shared" si="388"/>
        <v>52</v>
      </c>
      <c r="P1845" s="15">
        <v>0</v>
      </c>
      <c r="Q1845" s="15">
        <f t="shared" si="389"/>
        <v>0</v>
      </c>
      <c r="R1845" s="15">
        <v>0</v>
      </c>
      <c r="S1845" s="15">
        <v>0</v>
      </c>
      <c r="T1845" s="15">
        <f t="shared" si="390"/>
        <v>0</v>
      </c>
      <c r="U1845" s="15">
        <f t="shared" si="391"/>
        <v>0</v>
      </c>
      <c r="V1845" s="15"/>
      <c r="W1845" s="15"/>
      <c r="X1845" s="15"/>
      <c r="Y1845" s="15"/>
      <c r="Z1845" s="16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>
        <f t="shared" si="378"/>
        <v>0</v>
      </c>
      <c r="CT1845" s="15">
        <f t="shared" si="379"/>
        <v>0</v>
      </c>
      <c r="CU1845" s="15">
        <f t="shared" si="380"/>
        <v>0</v>
      </c>
      <c r="CV1845" s="15">
        <f t="shared" si="381"/>
        <v>0</v>
      </c>
      <c r="CW1845" s="15"/>
      <c r="CX1845" s="15"/>
      <c r="CY1845" s="15">
        <f t="shared" si="382"/>
        <v>0</v>
      </c>
      <c r="CZ1845" s="15">
        <f>GG1845</f>
        <v>0</v>
      </c>
      <c r="DA1845" s="16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20"/>
      <c r="DY1845" s="15"/>
      <c r="DZ1845" s="20"/>
      <c r="EA1845" s="15"/>
      <c r="EB1845" s="20"/>
      <c r="EC1845" s="15"/>
      <c r="ED1845" s="20"/>
      <c r="EE1845" s="15"/>
      <c r="EF1845" s="20"/>
      <c r="EG1845" s="15"/>
      <c r="EH1845" s="20"/>
      <c r="EI1845" s="15">
        <v>52</v>
      </c>
      <c r="EJ1845" s="20">
        <v>5</v>
      </c>
      <c r="EK1845" s="15"/>
      <c r="EL1845" s="20"/>
      <c r="EM1845" s="15"/>
      <c r="EN1845" s="20"/>
      <c r="EY1845" s="15"/>
      <c r="EZ1845" s="20"/>
      <c r="FC1845" s="15"/>
      <c r="FD1845" s="20"/>
      <c r="FE1845" s="15"/>
      <c r="FF1845" s="20"/>
      <c r="FG1845" s="15"/>
      <c r="FH1845" s="20"/>
      <c r="FI1845" s="15"/>
      <c r="FJ1845" s="20"/>
      <c r="FK1845" s="15"/>
      <c r="FL1845" s="20"/>
      <c r="FM1845" s="15"/>
      <c r="FN1845" s="20"/>
      <c r="FO1845" s="15"/>
      <c r="FP1845" s="20"/>
      <c r="FQ1845" s="15"/>
      <c r="FR1845" s="20"/>
      <c r="FS1845" s="15"/>
      <c r="FT1845" s="20"/>
      <c r="FU1845" s="15"/>
      <c r="FV1845" s="20"/>
      <c r="FW1845" s="15"/>
      <c r="FX1845" s="20"/>
      <c r="FY1845" s="15"/>
      <c r="FZ1845" s="20"/>
      <c r="GA1845" s="15"/>
      <c r="GB1845" s="20"/>
      <c r="GC1845" s="15"/>
      <c r="GD1845" s="20"/>
      <c r="GE1845" s="15"/>
      <c r="GF1845" s="20"/>
      <c r="GG1845" s="226"/>
    </row>
    <row r="1846" spans="1:189" ht="15" customHeight="1" x14ac:dyDescent="0.3">
      <c r="A1846" s="15" t="s">
        <v>133</v>
      </c>
      <c r="B1846" s="15" t="s">
        <v>142</v>
      </c>
      <c r="C1846" s="15" t="s">
        <v>490</v>
      </c>
      <c r="D1846" s="15" t="s">
        <v>2441</v>
      </c>
      <c r="E1846" s="15" t="str">
        <f t="shared" si="376"/>
        <v>Claire Xie</v>
      </c>
      <c r="F1846" s="15" t="s">
        <v>128</v>
      </c>
      <c r="G1846" s="15">
        <v>999924685</v>
      </c>
      <c r="H1846" s="15">
        <f t="shared" si="377"/>
        <v>165</v>
      </c>
      <c r="I1846" s="15"/>
      <c r="J1846" s="15"/>
      <c r="K1846" s="16"/>
      <c r="L1846" s="15"/>
      <c r="M1846" s="15"/>
      <c r="N1846" s="15"/>
      <c r="O1846" s="15">
        <f t="shared" si="388"/>
        <v>75</v>
      </c>
      <c r="P1846" s="15">
        <v>0</v>
      </c>
      <c r="Q1846" s="15">
        <f t="shared" si="389"/>
        <v>0</v>
      </c>
      <c r="R1846" s="15">
        <v>0</v>
      </c>
      <c r="S1846" s="15">
        <v>0</v>
      </c>
      <c r="T1846" s="15">
        <f t="shared" si="390"/>
        <v>0</v>
      </c>
      <c r="U1846" s="15">
        <f t="shared" si="391"/>
        <v>0</v>
      </c>
      <c r="V1846" s="15"/>
      <c r="W1846" s="15"/>
      <c r="X1846" s="15"/>
      <c r="Y1846" s="15"/>
      <c r="Z1846" s="16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>
        <f t="shared" si="378"/>
        <v>0</v>
      </c>
      <c r="CT1846" s="15">
        <f t="shared" si="379"/>
        <v>90</v>
      </c>
      <c r="CU1846" s="15">
        <f t="shared" si="380"/>
        <v>1</v>
      </c>
      <c r="CV1846" s="15">
        <f t="shared" si="381"/>
        <v>0</v>
      </c>
      <c r="CW1846" s="15"/>
      <c r="CX1846" s="15"/>
      <c r="CY1846" s="15">
        <f t="shared" si="382"/>
        <v>0</v>
      </c>
      <c r="CZ1846" s="15">
        <f>GG1846</f>
        <v>0</v>
      </c>
      <c r="DA1846" s="16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20"/>
      <c r="DY1846" s="15"/>
      <c r="DZ1846" s="20"/>
      <c r="EA1846" s="15"/>
      <c r="EB1846" s="20"/>
      <c r="EC1846" s="15"/>
      <c r="ED1846" s="20"/>
      <c r="EE1846" s="15"/>
      <c r="EF1846" s="20"/>
      <c r="EG1846" s="15"/>
      <c r="EH1846" s="20"/>
      <c r="EI1846" s="15">
        <v>75</v>
      </c>
      <c r="EJ1846" s="20">
        <v>2</v>
      </c>
      <c r="EK1846" s="15"/>
      <c r="EL1846" s="20"/>
      <c r="EM1846" s="15"/>
      <c r="EN1846" s="20"/>
      <c r="EY1846" s="15"/>
      <c r="EZ1846" s="20"/>
      <c r="FC1846" s="15">
        <v>90</v>
      </c>
      <c r="FD1846" s="20">
        <v>2</v>
      </c>
      <c r="FE1846" s="15"/>
      <c r="FF1846" s="20"/>
      <c r="FG1846" s="15"/>
      <c r="FH1846" s="20"/>
      <c r="FI1846" s="15"/>
      <c r="FJ1846" s="20"/>
      <c r="FK1846" s="15"/>
      <c r="FL1846" s="20"/>
      <c r="FM1846" s="15"/>
      <c r="FN1846" s="20"/>
      <c r="FO1846" s="15"/>
      <c r="FP1846" s="20"/>
      <c r="FQ1846" s="15"/>
      <c r="FR1846" s="20"/>
      <c r="FS1846" s="15"/>
      <c r="FT1846" s="20"/>
      <c r="FU1846" s="15"/>
      <c r="FV1846" s="20"/>
      <c r="FW1846" s="15"/>
      <c r="FX1846" s="20"/>
      <c r="FY1846" s="15"/>
      <c r="FZ1846" s="20"/>
      <c r="GA1846" s="15"/>
      <c r="GB1846" s="20"/>
      <c r="GC1846" s="15"/>
      <c r="GD1846" s="20"/>
      <c r="GE1846" s="15"/>
      <c r="GF1846" s="20"/>
      <c r="GG1846" s="226"/>
    </row>
    <row r="1847" spans="1:189" ht="15" customHeight="1" x14ac:dyDescent="0.3">
      <c r="A1847" s="15" t="s">
        <v>133</v>
      </c>
      <c r="B1847" s="15" t="s">
        <v>142</v>
      </c>
      <c r="C1847" s="15" t="s">
        <v>407</v>
      </c>
      <c r="D1847" s="15" t="s">
        <v>2441</v>
      </c>
      <c r="E1847" s="15" t="str">
        <f t="shared" si="376"/>
        <v>Chloe Xie</v>
      </c>
      <c r="F1847" s="15" t="s">
        <v>128</v>
      </c>
      <c r="G1847" s="15">
        <v>999924686</v>
      </c>
      <c r="H1847" s="15">
        <f t="shared" si="377"/>
        <v>124</v>
      </c>
      <c r="I1847" s="15"/>
      <c r="J1847" s="15"/>
      <c r="K1847" s="16"/>
      <c r="L1847" s="15"/>
      <c r="M1847" s="15"/>
      <c r="N1847" s="15"/>
      <c r="O1847" s="15">
        <f t="shared" si="388"/>
        <v>56</v>
      </c>
      <c r="P1847" s="15">
        <v>0</v>
      </c>
      <c r="Q1847" s="15">
        <f t="shared" si="389"/>
        <v>0</v>
      </c>
      <c r="R1847" s="15">
        <v>0</v>
      </c>
      <c r="S1847" s="15">
        <v>0</v>
      </c>
      <c r="T1847" s="15">
        <f t="shared" si="390"/>
        <v>0</v>
      </c>
      <c r="U1847" s="15">
        <f t="shared" si="391"/>
        <v>0</v>
      </c>
      <c r="V1847" s="15"/>
      <c r="W1847" s="15"/>
      <c r="X1847" s="15"/>
      <c r="Y1847" s="15"/>
      <c r="Z1847" s="16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>
        <f t="shared" si="378"/>
        <v>0</v>
      </c>
      <c r="CT1847" s="15">
        <f t="shared" si="379"/>
        <v>68</v>
      </c>
      <c r="CU1847" s="15">
        <f t="shared" si="380"/>
        <v>1</v>
      </c>
      <c r="CV1847" s="15">
        <f t="shared" si="381"/>
        <v>0</v>
      </c>
      <c r="CW1847" s="15"/>
      <c r="CX1847" s="15"/>
      <c r="CY1847" s="15">
        <f t="shared" si="382"/>
        <v>0</v>
      </c>
      <c r="CZ1847" s="15">
        <f>GG1847</f>
        <v>0</v>
      </c>
      <c r="DA1847" s="16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20"/>
      <c r="DY1847" s="15"/>
      <c r="DZ1847" s="20"/>
      <c r="EA1847" s="15"/>
      <c r="EB1847" s="20"/>
      <c r="EC1847" s="15"/>
      <c r="ED1847" s="20"/>
      <c r="EE1847" s="15"/>
      <c r="EF1847" s="20"/>
      <c r="EG1847" s="15"/>
      <c r="EH1847" s="20"/>
      <c r="EI1847" s="15">
        <v>56</v>
      </c>
      <c r="EJ1847" s="20">
        <v>3</v>
      </c>
      <c r="EK1847" s="15"/>
      <c r="EL1847" s="20"/>
      <c r="EM1847" s="15"/>
      <c r="EN1847" s="20"/>
      <c r="EY1847" s="15"/>
      <c r="EZ1847" s="20"/>
      <c r="FC1847" s="15">
        <v>68</v>
      </c>
      <c r="FD1847" s="20">
        <v>3</v>
      </c>
      <c r="FE1847" s="15"/>
      <c r="FF1847" s="20"/>
      <c r="FG1847" s="15"/>
      <c r="FH1847" s="20"/>
      <c r="FI1847" s="15"/>
      <c r="FJ1847" s="20"/>
      <c r="FK1847" s="15"/>
      <c r="FL1847" s="20"/>
      <c r="FM1847" s="15"/>
      <c r="FN1847" s="20"/>
      <c r="FO1847" s="15"/>
      <c r="FP1847" s="20"/>
      <c r="FQ1847" s="15"/>
      <c r="FR1847" s="20"/>
      <c r="FS1847" s="15"/>
      <c r="FT1847" s="20"/>
      <c r="FU1847" s="15"/>
      <c r="FV1847" s="20"/>
      <c r="FW1847" s="15"/>
      <c r="FX1847" s="20"/>
      <c r="FY1847" s="15"/>
      <c r="FZ1847" s="20"/>
      <c r="GA1847" s="15"/>
      <c r="GB1847" s="20"/>
      <c r="GC1847" s="15"/>
      <c r="GD1847" s="20"/>
      <c r="GE1847" s="15"/>
      <c r="GF1847" s="20"/>
      <c r="GG1847" s="226"/>
    </row>
    <row r="1848" spans="1:189" ht="15" customHeight="1" x14ac:dyDescent="0.3">
      <c r="A1848" s="15" t="s">
        <v>146</v>
      </c>
      <c r="B1848" s="15" t="s">
        <v>138</v>
      </c>
      <c r="C1848" s="15" t="s">
        <v>2388</v>
      </c>
      <c r="D1848" s="15" t="s">
        <v>2389</v>
      </c>
      <c r="E1848" s="15" t="str">
        <f t="shared" si="376"/>
        <v>Kellin Callaway</v>
      </c>
      <c r="F1848" s="15" t="s">
        <v>135</v>
      </c>
      <c r="G1848" s="15">
        <v>999924690</v>
      </c>
      <c r="H1848" s="15">
        <f t="shared" si="377"/>
        <v>28</v>
      </c>
      <c r="I1848" s="15"/>
      <c r="J1848" s="17">
        <f>(O1848+P1848+R1848+S1848+T1848+U1848)/2</f>
        <v>28</v>
      </c>
      <c r="K1848" s="16"/>
      <c r="L1848" s="15"/>
      <c r="M1848" s="15"/>
      <c r="N1848" s="15"/>
      <c r="O1848" s="15">
        <f t="shared" si="388"/>
        <v>56</v>
      </c>
      <c r="P1848" s="15">
        <v>0</v>
      </c>
      <c r="Q1848" s="15">
        <f t="shared" si="389"/>
        <v>0</v>
      </c>
      <c r="R1848" s="15">
        <v>0</v>
      </c>
      <c r="S1848" s="15">
        <v>0</v>
      </c>
      <c r="T1848" s="15">
        <f t="shared" si="390"/>
        <v>0</v>
      </c>
      <c r="U1848" s="15">
        <f t="shared" si="391"/>
        <v>0</v>
      </c>
      <c r="V1848" s="15"/>
      <c r="W1848" s="15"/>
      <c r="X1848" s="15"/>
      <c r="Y1848" s="15"/>
      <c r="Z1848" s="16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>
        <f t="shared" si="378"/>
        <v>0</v>
      </c>
      <c r="CT1848" s="15">
        <f t="shared" si="379"/>
        <v>0</v>
      </c>
      <c r="CU1848" s="15">
        <f t="shared" si="380"/>
        <v>0</v>
      </c>
      <c r="CV1848" s="15">
        <f t="shared" si="381"/>
        <v>0</v>
      </c>
      <c r="CW1848" s="15"/>
      <c r="CX1848" s="15"/>
      <c r="CY1848" s="15">
        <f t="shared" si="382"/>
        <v>0</v>
      </c>
      <c r="CZ1848" s="15">
        <f>GG1848</f>
        <v>0</v>
      </c>
      <c r="DA1848" s="16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20"/>
      <c r="DY1848" s="15"/>
      <c r="DZ1848" s="20"/>
      <c r="EA1848" s="15"/>
      <c r="EB1848" s="20"/>
      <c r="EC1848" s="15"/>
      <c r="ED1848" s="20"/>
      <c r="EE1848" s="15"/>
      <c r="EF1848" s="20"/>
      <c r="EG1848" s="15"/>
      <c r="EH1848" s="20"/>
      <c r="EI1848" s="15">
        <v>56</v>
      </c>
      <c r="EJ1848" s="20">
        <v>3</v>
      </c>
      <c r="EK1848" s="15"/>
      <c r="EL1848" s="20"/>
      <c r="EM1848" s="15"/>
      <c r="EN1848" s="20"/>
      <c r="EY1848" s="15"/>
      <c r="EZ1848" s="20"/>
      <c r="FC1848" s="15"/>
      <c r="FD1848" s="20"/>
      <c r="FE1848" s="15"/>
      <c r="FF1848" s="20"/>
      <c r="FG1848" s="15"/>
      <c r="FH1848" s="20"/>
      <c r="FI1848" s="15"/>
      <c r="FJ1848" s="20"/>
      <c r="FK1848" s="15"/>
      <c r="FL1848" s="20"/>
      <c r="FM1848" s="15"/>
      <c r="FN1848" s="20"/>
      <c r="FO1848" s="15"/>
      <c r="FP1848" s="20"/>
      <c r="FQ1848" s="15"/>
      <c r="FR1848" s="20"/>
      <c r="FS1848" s="15"/>
      <c r="FT1848" s="20"/>
      <c r="FU1848" s="15"/>
      <c r="FV1848" s="20"/>
      <c r="FW1848" s="15"/>
      <c r="FX1848" s="20"/>
      <c r="FY1848" s="15"/>
      <c r="FZ1848" s="20"/>
      <c r="GA1848" s="15"/>
      <c r="GB1848" s="20"/>
      <c r="GC1848" s="15"/>
      <c r="GD1848" s="20"/>
      <c r="GE1848" s="15"/>
      <c r="GF1848" s="20"/>
      <c r="GG1848" s="226"/>
    </row>
    <row r="1849" spans="1:189" ht="15" customHeight="1" x14ac:dyDescent="0.3">
      <c r="A1849" s="15" t="s">
        <v>130</v>
      </c>
      <c r="B1849" s="15" t="s">
        <v>142</v>
      </c>
      <c r="C1849" s="15" t="s">
        <v>2381</v>
      </c>
      <c r="D1849" s="15" t="s">
        <v>2382</v>
      </c>
      <c r="E1849" s="15" t="str">
        <f t="shared" si="376"/>
        <v>Aries Saucedo-Tripp</v>
      </c>
      <c r="F1849" s="15" t="s">
        <v>135</v>
      </c>
      <c r="G1849" s="15">
        <v>999924693</v>
      </c>
      <c r="H1849" s="15">
        <f t="shared" si="377"/>
        <v>28</v>
      </c>
      <c r="I1849" s="15"/>
      <c r="J1849" s="17">
        <f>(O1849+P1849+R1849+S1849+T1849+U1849)/2</f>
        <v>28</v>
      </c>
      <c r="K1849" s="16"/>
      <c r="L1849" s="15"/>
      <c r="M1849" s="15"/>
      <c r="N1849" s="15"/>
      <c r="O1849" s="15">
        <f t="shared" si="388"/>
        <v>56</v>
      </c>
      <c r="P1849" s="15">
        <v>0</v>
      </c>
      <c r="Q1849" s="15">
        <f t="shared" si="389"/>
        <v>0</v>
      </c>
      <c r="R1849" s="15">
        <v>0</v>
      </c>
      <c r="S1849" s="15">
        <v>0</v>
      </c>
      <c r="T1849" s="15">
        <f t="shared" si="390"/>
        <v>0</v>
      </c>
      <c r="U1849" s="15">
        <f t="shared" si="391"/>
        <v>0</v>
      </c>
      <c r="V1849" s="15"/>
      <c r="W1849" s="15"/>
      <c r="X1849" s="15"/>
      <c r="Y1849" s="15"/>
      <c r="Z1849" s="16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>
        <f t="shared" si="378"/>
        <v>0</v>
      </c>
      <c r="CT1849" s="15">
        <f t="shared" si="379"/>
        <v>0</v>
      </c>
      <c r="CU1849" s="15">
        <f t="shared" si="380"/>
        <v>0</v>
      </c>
      <c r="CV1849" s="15">
        <f t="shared" si="381"/>
        <v>0</v>
      </c>
      <c r="CW1849" s="15"/>
      <c r="CX1849" s="15"/>
      <c r="CY1849" s="15">
        <f t="shared" si="382"/>
        <v>0</v>
      </c>
      <c r="CZ1849" s="15">
        <f>GG1849</f>
        <v>0</v>
      </c>
      <c r="DA1849" s="16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20"/>
      <c r="DY1849" s="15"/>
      <c r="DZ1849" s="20"/>
      <c r="EA1849" s="15"/>
      <c r="EB1849" s="20"/>
      <c r="EC1849" s="15"/>
      <c r="ED1849" s="20"/>
      <c r="EE1849" s="15"/>
      <c r="EF1849" s="20"/>
      <c r="EG1849" s="15"/>
      <c r="EH1849" s="20"/>
      <c r="EI1849" s="15">
        <v>56</v>
      </c>
      <c r="EJ1849" s="20">
        <v>3</v>
      </c>
      <c r="EK1849" s="15"/>
      <c r="EL1849" s="20"/>
      <c r="EM1849" s="15"/>
      <c r="EN1849" s="20"/>
      <c r="EY1849" s="15"/>
      <c r="EZ1849" s="20"/>
      <c r="FC1849" s="15"/>
      <c r="FD1849" s="20"/>
      <c r="FE1849" s="15"/>
      <c r="FF1849" s="20"/>
      <c r="FG1849" s="15"/>
      <c r="FH1849" s="20"/>
      <c r="FI1849" s="15"/>
      <c r="FJ1849" s="20"/>
      <c r="FK1849" s="15"/>
      <c r="FL1849" s="20"/>
      <c r="FM1849" s="15"/>
      <c r="FN1849" s="20"/>
      <c r="FO1849" s="15"/>
      <c r="FP1849" s="20"/>
      <c r="FQ1849" s="15"/>
      <c r="FR1849" s="20"/>
      <c r="FS1849" s="15"/>
      <c r="FT1849" s="20"/>
      <c r="FU1849" s="15"/>
      <c r="FV1849" s="20"/>
      <c r="FW1849" s="15"/>
      <c r="FX1849" s="20"/>
      <c r="FY1849" s="15"/>
      <c r="FZ1849" s="20"/>
      <c r="GA1849" s="15"/>
      <c r="GB1849" s="20"/>
      <c r="GC1849" s="15"/>
      <c r="GD1849" s="20"/>
      <c r="GE1849" s="15"/>
      <c r="GF1849" s="20"/>
      <c r="GG1849" s="226"/>
    </row>
    <row r="1850" spans="1:189" ht="15" customHeight="1" x14ac:dyDescent="0.3">
      <c r="A1850" s="15" t="s">
        <v>2912</v>
      </c>
      <c r="B1850" s="15" t="s">
        <v>126</v>
      </c>
      <c r="C1850" s="15" t="s">
        <v>165</v>
      </c>
      <c r="D1850" s="15" t="s">
        <v>2440</v>
      </c>
      <c r="E1850" s="15" t="str">
        <f t="shared" si="376"/>
        <v>Gabriel Grodi</v>
      </c>
      <c r="F1850" s="15" t="s">
        <v>135</v>
      </c>
      <c r="G1850" s="15">
        <v>999924699</v>
      </c>
      <c r="H1850" s="15">
        <f t="shared" si="377"/>
        <v>25</v>
      </c>
      <c r="I1850" s="15"/>
      <c r="J1850" s="15"/>
      <c r="K1850" s="16"/>
      <c r="L1850" s="15"/>
      <c r="M1850" s="15"/>
      <c r="N1850" s="15"/>
      <c r="O1850" s="15">
        <f t="shared" si="388"/>
        <v>25</v>
      </c>
      <c r="P1850" s="15">
        <v>0</v>
      </c>
      <c r="Q1850" s="15">
        <f t="shared" si="389"/>
        <v>0</v>
      </c>
      <c r="R1850" s="15">
        <v>0</v>
      </c>
      <c r="S1850" s="15">
        <v>0</v>
      </c>
      <c r="T1850" s="15">
        <f t="shared" si="390"/>
        <v>0</v>
      </c>
      <c r="U1850" s="15">
        <f t="shared" si="391"/>
        <v>0</v>
      </c>
      <c r="V1850" s="15"/>
      <c r="W1850" s="15"/>
      <c r="X1850" s="15"/>
      <c r="Y1850" s="15"/>
      <c r="Z1850" s="16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>
        <f t="shared" si="378"/>
        <v>0</v>
      </c>
      <c r="CT1850" s="15">
        <f t="shared" si="379"/>
        <v>0</v>
      </c>
      <c r="CU1850" s="15">
        <f t="shared" si="380"/>
        <v>0</v>
      </c>
      <c r="CV1850" s="15">
        <f t="shared" si="381"/>
        <v>0</v>
      </c>
      <c r="CW1850" s="15"/>
      <c r="CX1850" s="15"/>
      <c r="CY1850" s="15">
        <f t="shared" si="382"/>
        <v>0</v>
      </c>
      <c r="CZ1850" s="15">
        <f>GG1850</f>
        <v>0</v>
      </c>
      <c r="DA1850" s="16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20"/>
      <c r="DY1850" s="15"/>
      <c r="DZ1850" s="20"/>
      <c r="EA1850" s="15"/>
      <c r="EB1850" s="20"/>
      <c r="EC1850" s="15"/>
      <c r="ED1850" s="20"/>
      <c r="EE1850" s="15"/>
      <c r="EF1850" s="20"/>
      <c r="EG1850" s="15"/>
      <c r="EH1850" s="20"/>
      <c r="EI1850" s="15"/>
      <c r="EJ1850" s="20"/>
      <c r="EK1850" s="15"/>
      <c r="EL1850" s="20"/>
      <c r="EM1850" s="15">
        <v>25</v>
      </c>
      <c r="EN1850" s="20">
        <v>1</v>
      </c>
      <c r="EY1850" s="15"/>
      <c r="EZ1850" s="20"/>
      <c r="FC1850" s="15"/>
      <c r="FD1850" s="20"/>
      <c r="FE1850" s="15"/>
      <c r="FF1850" s="20"/>
      <c r="FG1850" s="15"/>
      <c r="FH1850" s="20"/>
      <c r="FI1850" s="15"/>
      <c r="FJ1850" s="20"/>
      <c r="FK1850" s="15"/>
      <c r="FL1850" s="20"/>
      <c r="FM1850" s="15"/>
      <c r="FN1850" s="20"/>
      <c r="FO1850" s="15"/>
      <c r="FP1850" s="20"/>
      <c r="FQ1850" s="15"/>
      <c r="FR1850" s="20"/>
      <c r="FS1850" s="15"/>
      <c r="FT1850" s="20"/>
      <c r="FU1850" s="15"/>
      <c r="FV1850" s="20"/>
      <c r="FW1850" s="15"/>
      <c r="FX1850" s="20"/>
      <c r="FY1850" s="15"/>
      <c r="FZ1850" s="20"/>
      <c r="GA1850" s="15"/>
      <c r="GB1850" s="20"/>
      <c r="GC1850" s="15"/>
      <c r="GD1850" s="20"/>
      <c r="GE1850" s="15"/>
      <c r="GF1850" s="20"/>
      <c r="GG1850" s="226"/>
    </row>
    <row r="1851" spans="1:189" ht="15" customHeight="1" x14ac:dyDescent="0.3">
      <c r="A1851" s="15" t="s">
        <v>130</v>
      </c>
      <c r="B1851" s="15" t="s">
        <v>126</v>
      </c>
      <c r="C1851" s="17" t="s">
        <v>2282</v>
      </c>
      <c r="D1851" s="17" t="s">
        <v>2283</v>
      </c>
      <c r="E1851" s="15" t="str">
        <f t="shared" si="376"/>
        <v>Jomir Quizon</v>
      </c>
      <c r="F1851" s="17" t="s">
        <v>135</v>
      </c>
      <c r="G1851" s="15">
        <v>999924701</v>
      </c>
      <c r="H1851" s="15">
        <f t="shared" si="377"/>
        <v>87</v>
      </c>
      <c r="I1851" s="15"/>
      <c r="J1851" s="15"/>
      <c r="K1851" s="16"/>
      <c r="L1851" s="15"/>
      <c r="M1851" s="15"/>
      <c r="N1851" s="15"/>
      <c r="O1851" s="15">
        <f t="shared" si="388"/>
        <v>42</v>
      </c>
      <c r="P1851" s="15">
        <v>0</v>
      </c>
      <c r="Q1851" s="15">
        <f t="shared" si="389"/>
        <v>0</v>
      </c>
      <c r="R1851" s="15">
        <v>0</v>
      </c>
      <c r="S1851" s="15">
        <v>0</v>
      </c>
      <c r="T1851" s="15">
        <f t="shared" si="390"/>
        <v>0</v>
      </c>
      <c r="U1851" s="15">
        <f t="shared" si="391"/>
        <v>0</v>
      </c>
      <c r="V1851" s="15"/>
      <c r="W1851" s="15"/>
      <c r="X1851" s="15"/>
      <c r="Y1851" s="15"/>
      <c r="Z1851" s="16"/>
      <c r="AA1851" s="15"/>
      <c r="AB1851" s="24"/>
      <c r="AC1851" s="15"/>
      <c r="AD1851" s="15"/>
      <c r="AE1851" s="15"/>
      <c r="AF1851" s="15"/>
      <c r="AG1851" s="15"/>
      <c r="AH1851" s="24"/>
      <c r="AI1851" s="15"/>
      <c r="AJ1851" s="15"/>
      <c r="AK1851" s="15"/>
      <c r="AL1851" s="15"/>
      <c r="AM1851" s="15"/>
      <c r="AN1851" s="24"/>
      <c r="AO1851" s="15"/>
      <c r="AP1851" s="24"/>
      <c r="AQ1851" s="15"/>
      <c r="AR1851" s="24"/>
      <c r="AS1851" s="15"/>
      <c r="AT1851" s="24"/>
      <c r="AU1851" s="15"/>
      <c r="AV1851" s="24"/>
      <c r="AW1851" s="15"/>
      <c r="AX1851" s="24"/>
      <c r="AY1851" s="15"/>
      <c r="AZ1851" s="15"/>
      <c r="BA1851" s="15"/>
      <c r="BB1851" s="15"/>
      <c r="BC1851" s="15"/>
      <c r="BD1851" s="15"/>
      <c r="BE1851" s="15"/>
      <c r="BF1851" s="24"/>
      <c r="BG1851" s="15"/>
      <c r="BH1851" s="24"/>
      <c r="BI1851" s="15"/>
      <c r="BJ1851" s="24"/>
      <c r="BK1851" s="15"/>
      <c r="BL1851" s="24"/>
      <c r="BM1851" s="15"/>
      <c r="BN1851" s="24"/>
      <c r="BO1851" s="15"/>
      <c r="BP1851" s="24"/>
      <c r="BQ1851" s="15"/>
      <c r="BR1851" s="24"/>
      <c r="BS1851" s="15"/>
      <c r="BT1851" s="24"/>
      <c r="BU1851" s="15"/>
      <c r="BV1851" s="24"/>
      <c r="BW1851" s="15"/>
      <c r="BX1851" s="24"/>
      <c r="BY1851" s="15"/>
      <c r="BZ1851" s="24"/>
      <c r="CA1851" s="15"/>
      <c r="CB1851" s="24"/>
      <c r="CC1851" s="15"/>
      <c r="CD1851" s="24"/>
      <c r="CE1851" s="15"/>
      <c r="CF1851" s="24"/>
      <c r="CG1851" s="15"/>
      <c r="CH1851" s="25"/>
      <c r="CI1851" s="15"/>
      <c r="CJ1851" s="25"/>
      <c r="CK1851" s="15"/>
      <c r="CL1851" s="25"/>
      <c r="CM1851" s="15"/>
      <c r="CN1851" s="25"/>
      <c r="CO1851" s="15"/>
      <c r="CP1851" s="25"/>
      <c r="CQ1851" s="15"/>
      <c r="CR1851" s="25"/>
      <c r="CS1851" s="15">
        <f t="shared" si="378"/>
        <v>0</v>
      </c>
      <c r="CT1851" s="15">
        <f t="shared" si="379"/>
        <v>45</v>
      </c>
      <c r="CU1851" s="15">
        <f t="shared" si="380"/>
        <v>1</v>
      </c>
      <c r="CV1851" s="15">
        <f t="shared" si="381"/>
        <v>0</v>
      </c>
      <c r="CW1851" s="15"/>
      <c r="CX1851" s="15"/>
      <c r="CY1851" s="15">
        <f t="shared" si="382"/>
        <v>0</v>
      </c>
      <c r="CZ1851" s="15">
        <f>GG1851</f>
        <v>0</v>
      </c>
      <c r="DA1851" s="19"/>
      <c r="DB1851" s="17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7"/>
      <c r="DQ1851" s="15"/>
      <c r="DR1851" s="15"/>
      <c r="DS1851" s="15"/>
      <c r="DT1851" s="15"/>
      <c r="DU1851" s="15"/>
      <c r="DV1851" s="15"/>
      <c r="DW1851" s="15"/>
      <c r="DX1851" s="20"/>
      <c r="DY1851" s="15"/>
      <c r="DZ1851" s="20"/>
      <c r="EA1851" s="15"/>
      <c r="EB1851" s="20"/>
      <c r="EC1851" s="15"/>
      <c r="ED1851" s="20"/>
      <c r="EE1851" s="15"/>
      <c r="EF1851" s="20"/>
      <c r="EG1851" s="15"/>
      <c r="EH1851" s="20"/>
      <c r="EI1851" s="15">
        <v>42</v>
      </c>
      <c r="EJ1851" s="20">
        <v>8</v>
      </c>
      <c r="EK1851" s="15"/>
      <c r="EL1851" s="20"/>
      <c r="EM1851" s="15"/>
      <c r="EN1851" s="20"/>
      <c r="EY1851" s="15"/>
      <c r="EZ1851" s="20"/>
      <c r="FC1851" s="15"/>
      <c r="FD1851" s="20"/>
      <c r="FE1851" s="15"/>
      <c r="FF1851" s="20"/>
      <c r="FG1851" s="15"/>
      <c r="FH1851" s="20"/>
      <c r="FI1851" s="15"/>
      <c r="FJ1851" s="20"/>
      <c r="FK1851" s="15">
        <v>45</v>
      </c>
      <c r="FL1851" s="20">
        <v>2</v>
      </c>
      <c r="FM1851" s="15"/>
      <c r="FN1851" s="20"/>
      <c r="FO1851" s="15"/>
      <c r="FP1851" s="20"/>
      <c r="FQ1851" s="15"/>
      <c r="FR1851" s="20"/>
      <c r="FS1851" s="15"/>
      <c r="FT1851" s="20"/>
      <c r="FU1851" s="15"/>
      <c r="FV1851" s="20"/>
      <c r="FW1851" s="15"/>
      <c r="FX1851" s="20"/>
      <c r="FY1851" s="15"/>
      <c r="FZ1851" s="20"/>
      <c r="GA1851" s="15"/>
      <c r="GB1851" s="20"/>
      <c r="GC1851" s="15"/>
      <c r="GD1851" s="20"/>
      <c r="GE1851" s="15"/>
      <c r="GF1851" s="20"/>
      <c r="GG1851" s="226"/>
    </row>
    <row r="1852" spans="1:189" ht="15" customHeight="1" x14ac:dyDescent="0.3">
      <c r="A1852" s="15" t="s">
        <v>125</v>
      </c>
      <c r="B1852" s="15" t="s">
        <v>142</v>
      </c>
      <c r="C1852" s="15" t="s">
        <v>254</v>
      </c>
      <c r="D1852" s="15" t="s">
        <v>1474</v>
      </c>
      <c r="E1852" s="15" t="str">
        <f t="shared" si="376"/>
        <v>Renee Ngo</v>
      </c>
      <c r="F1852" s="15" t="s">
        <v>128</v>
      </c>
      <c r="G1852" s="15">
        <v>999924703</v>
      </c>
      <c r="H1852" s="15">
        <f t="shared" si="377"/>
        <v>37.5</v>
      </c>
      <c r="I1852" s="15"/>
      <c r="J1852" s="15"/>
      <c r="K1852" s="16"/>
      <c r="L1852" s="15"/>
      <c r="M1852" s="15"/>
      <c r="N1852" s="15"/>
      <c r="O1852" s="15">
        <f t="shared" si="388"/>
        <v>37.5</v>
      </c>
      <c r="P1852" s="15">
        <v>0</v>
      </c>
      <c r="Q1852" s="15">
        <f t="shared" si="389"/>
        <v>0</v>
      </c>
      <c r="R1852" s="15">
        <v>0</v>
      </c>
      <c r="S1852" s="15">
        <v>0</v>
      </c>
      <c r="T1852" s="15">
        <f t="shared" si="390"/>
        <v>0</v>
      </c>
      <c r="U1852" s="15">
        <f t="shared" si="391"/>
        <v>0</v>
      </c>
      <c r="V1852" s="15"/>
      <c r="W1852" s="15"/>
      <c r="X1852" s="15"/>
      <c r="Y1852" s="15"/>
      <c r="Z1852" s="16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>
        <f t="shared" si="378"/>
        <v>0</v>
      </c>
      <c r="CT1852" s="15">
        <f t="shared" si="379"/>
        <v>0</v>
      </c>
      <c r="CU1852" s="15">
        <f t="shared" si="380"/>
        <v>0</v>
      </c>
      <c r="CV1852" s="15">
        <f t="shared" si="381"/>
        <v>0</v>
      </c>
      <c r="CW1852" s="15"/>
      <c r="CX1852" s="15"/>
      <c r="CY1852" s="15">
        <f t="shared" si="382"/>
        <v>0</v>
      </c>
      <c r="CZ1852" s="15">
        <f>GG1852</f>
        <v>0</v>
      </c>
      <c r="DA1852" s="16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20"/>
      <c r="DY1852" s="15"/>
      <c r="DZ1852" s="20"/>
      <c r="EA1852" s="15"/>
      <c r="EB1852" s="20"/>
      <c r="EC1852" s="15"/>
      <c r="ED1852" s="20"/>
      <c r="EE1852" s="15"/>
      <c r="EF1852" s="20"/>
      <c r="EG1852" s="15"/>
      <c r="EH1852" s="20"/>
      <c r="EI1852" s="15">
        <v>37.5</v>
      </c>
      <c r="EJ1852" s="20">
        <v>2</v>
      </c>
      <c r="EK1852" s="15"/>
      <c r="EL1852" s="20"/>
      <c r="EM1852" s="15"/>
      <c r="EN1852" s="20"/>
      <c r="EY1852" s="15"/>
      <c r="EZ1852" s="20"/>
      <c r="FC1852" s="15"/>
      <c r="FD1852" s="20"/>
      <c r="FE1852" s="15"/>
      <c r="FF1852" s="20"/>
      <c r="FG1852" s="15"/>
      <c r="FH1852" s="20"/>
      <c r="FI1852" s="15"/>
      <c r="FJ1852" s="20"/>
      <c r="FK1852" s="15"/>
      <c r="FL1852" s="20"/>
      <c r="FM1852" s="15"/>
      <c r="FN1852" s="20"/>
      <c r="FO1852" s="15"/>
      <c r="FP1852" s="20"/>
      <c r="FQ1852" s="15"/>
      <c r="FR1852" s="20"/>
      <c r="FS1852" s="15"/>
      <c r="FT1852" s="20"/>
      <c r="FU1852" s="15"/>
      <c r="FV1852" s="20"/>
      <c r="FW1852" s="15"/>
      <c r="FX1852" s="20"/>
      <c r="FY1852" s="15"/>
      <c r="FZ1852" s="20"/>
      <c r="GA1852" s="15"/>
      <c r="GB1852" s="20"/>
      <c r="GC1852" s="15"/>
      <c r="GD1852" s="20"/>
      <c r="GE1852" s="15"/>
      <c r="GF1852" s="20"/>
      <c r="GG1852" s="226"/>
    </row>
    <row r="1853" spans="1:189" ht="15" customHeight="1" x14ac:dyDescent="0.3">
      <c r="A1853" s="15" t="s">
        <v>125</v>
      </c>
      <c r="B1853" s="15" t="s">
        <v>140</v>
      </c>
      <c r="C1853" s="15" t="s">
        <v>2404</v>
      </c>
      <c r="D1853" s="15" t="s">
        <v>2405</v>
      </c>
      <c r="E1853" s="15" t="str">
        <f t="shared" si="376"/>
        <v>Hana  Kebede</v>
      </c>
      <c r="F1853" s="15" t="s">
        <v>128</v>
      </c>
      <c r="G1853" s="15">
        <v>999924704</v>
      </c>
      <c r="H1853" s="15">
        <f t="shared" si="377"/>
        <v>50</v>
      </c>
      <c r="I1853" s="15"/>
      <c r="J1853" s="15"/>
      <c r="K1853" s="16"/>
      <c r="L1853" s="15"/>
      <c r="M1853" s="15"/>
      <c r="N1853" s="15"/>
      <c r="O1853" s="15">
        <f t="shared" si="388"/>
        <v>50</v>
      </c>
      <c r="P1853" s="15">
        <v>0</v>
      </c>
      <c r="Q1853" s="15">
        <f t="shared" si="389"/>
        <v>0</v>
      </c>
      <c r="R1853" s="15">
        <v>0</v>
      </c>
      <c r="S1853" s="15">
        <v>0</v>
      </c>
      <c r="T1853" s="15">
        <f t="shared" si="390"/>
        <v>0</v>
      </c>
      <c r="U1853" s="15">
        <f t="shared" si="391"/>
        <v>0</v>
      </c>
      <c r="V1853" s="15"/>
      <c r="W1853" s="15"/>
      <c r="X1853" s="15"/>
      <c r="Y1853" s="15"/>
      <c r="Z1853" s="16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>
        <f t="shared" si="378"/>
        <v>0</v>
      </c>
      <c r="CT1853" s="15">
        <f t="shared" si="379"/>
        <v>0</v>
      </c>
      <c r="CU1853" s="15">
        <f t="shared" si="380"/>
        <v>0</v>
      </c>
      <c r="CV1853" s="15">
        <f t="shared" si="381"/>
        <v>0</v>
      </c>
      <c r="CW1853" s="15"/>
      <c r="CX1853" s="15"/>
      <c r="CY1853" s="15">
        <f t="shared" si="382"/>
        <v>0</v>
      </c>
      <c r="CZ1853" s="15">
        <f>GG1853</f>
        <v>0</v>
      </c>
      <c r="DA1853" s="16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20"/>
      <c r="DY1853" s="15"/>
      <c r="DZ1853" s="20"/>
      <c r="EA1853" s="15"/>
      <c r="EB1853" s="20"/>
      <c r="EC1853" s="15"/>
      <c r="ED1853" s="20"/>
      <c r="EE1853" s="15"/>
      <c r="EF1853" s="20"/>
      <c r="EG1853" s="15"/>
      <c r="EH1853" s="20"/>
      <c r="EI1853" s="15">
        <v>50</v>
      </c>
      <c r="EJ1853" s="20">
        <v>1</v>
      </c>
      <c r="EK1853" s="15"/>
      <c r="EL1853" s="20"/>
      <c r="EM1853" s="15"/>
      <c r="EN1853" s="20"/>
      <c r="EY1853" s="15"/>
      <c r="EZ1853" s="20"/>
      <c r="FC1853" s="15"/>
      <c r="FD1853" s="20"/>
      <c r="FE1853" s="15"/>
      <c r="FF1853" s="20"/>
      <c r="FG1853" s="15"/>
      <c r="FH1853" s="20"/>
      <c r="FI1853" s="15"/>
      <c r="FJ1853" s="20"/>
      <c r="FK1853" s="15"/>
      <c r="FL1853" s="20"/>
      <c r="FM1853" s="15"/>
      <c r="FN1853" s="20"/>
      <c r="FO1853" s="15"/>
      <c r="FP1853" s="20"/>
      <c r="FQ1853" s="15"/>
      <c r="FR1853" s="20"/>
      <c r="FS1853" s="15"/>
      <c r="FT1853" s="20"/>
      <c r="FU1853" s="15"/>
      <c r="FV1853" s="20"/>
      <c r="FW1853" s="15"/>
      <c r="FX1853" s="20"/>
      <c r="FY1853" s="15"/>
      <c r="FZ1853" s="20"/>
      <c r="GA1853" s="15"/>
      <c r="GB1853" s="20"/>
      <c r="GC1853" s="15"/>
      <c r="GD1853" s="20"/>
      <c r="GE1853" s="15"/>
      <c r="GF1853" s="20"/>
      <c r="GG1853" s="226"/>
    </row>
    <row r="1854" spans="1:189" ht="15" customHeight="1" x14ac:dyDescent="0.3">
      <c r="A1854" s="15" t="s">
        <v>2904</v>
      </c>
      <c r="B1854" s="15" t="s">
        <v>142</v>
      </c>
      <c r="C1854" s="15" t="s">
        <v>2439</v>
      </c>
      <c r="D1854" s="15" t="s">
        <v>2362</v>
      </c>
      <c r="E1854" s="15" t="str">
        <f t="shared" si="376"/>
        <v>Rayna Lamberti</v>
      </c>
      <c r="F1854" s="15" t="s">
        <v>128</v>
      </c>
      <c r="G1854" s="15">
        <v>999924708</v>
      </c>
      <c r="H1854" s="15">
        <f t="shared" si="377"/>
        <v>25</v>
      </c>
      <c r="I1854" s="15"/>
      <c r="J1854" s="15"/>
      <c r="K1854" s="16"/>
      <c r="L1854" s="15"/>
      <c r="M1854" s="15"/>
      <c r="N1854" s="15"/>
      <c r="O1854" s="15">
        <f t="shared" si="388"/>
        <v>25</v>
      </c>
      <c r="P1854" s="15">
        <v>0</v>
      </c>
      <c r="Q1854" s="15">
        <f t="shared" si="389"/>
        <v>0</v>
      </c>
      <c r="R1854" s="15">
        <v>0</v>
      </c>
      <c r="S1854" s="15">
        <v>0</v>
      </c>
      <c r="T1854" s="15">
        <f t="shared" si="390"/>
        <v>0</v>
      </c>
      <c r="U1854" s="15">
        <f t="shared" si="391"/>
        <v>0</v>
      </c>
      <c r="V1854" s="15"/>
      <c r="W1854" s="15"/>
      <c r="X1854" s="15"/>
      <c r="Y1854" s="15"/>
      <c r="Z1854" s="16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>
        <f t="shared" si="378"/>
        <v>0</v>
      </c>
      <c r="CT1854" s="15">
        <f t="shared" si="379"/>
        <v>0</v>
      </c>
      <c r="CU1854" s="15">
        <f t="shared" si="380"/>
        <v>0</v>
      </c>
      <c r="CV1854" s="15">
        <f t="shared" si="381"/>
        <v>0</v>
      </c>
      <c r="CW1854" s="15"/>
      <c r="CX1854" s="15"/>
      <c r="CY1854" s="15">
        <f t="shared" si="382"/>
        <v>0</v>
      </c>
      <c r="CZ1854" s="15">
        <f>GG1854</f>
        <v>0</v>
      </c>
      <c r="DA1854" s="16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20"/>
      <c r="DY1854" s="15"/>
      <c r="DZ1854" s="20"/>
      <c r="EA1854" s="15"/>
      <c r="EB1854" s="20"/>
      <c r="EC1854" s="15"/>
      <c r="ED1854" s="20"/>
      <c r="EE1854" s="15"/>
      <c r="EF1854" s="20"/>
      <c r="EG1854" s="15"/>
      <c r="EH1854" s="20"/>
      <c r="EI1854" s="15">
        <v>25</v>
      </c>
      <c r="EJ1854" s="20">
        <v>1</v>
      </c>
      <c r="EK1854" s="15"/>
      <c r="EL1854" s="20"/>
      <c r="EM1854" s="15"/>
      <c r="EN1854" s="20"/>
      <c r="EY1854" s="15"/>
      <c r="EZ1854" s="20"/>
      <c r="FC1854" s="15"/>
      <c r="FD1854" s="20"/>
      <c r="FE1854" s="15"/>
      <c r="FF1854" s="20"/>
      <c r="FG1854" s="15"/>
      <c r="FH1854" s="20"/>
      <c r="FI1854" s="15"/>
      <c r="FJ1854" s="20"/>
      <c r="FK1854" s="15"/>
      <c r="FL1854" s="20"/>
      <c r="FM1854" s="15"/>
      <c r="FN1854" s="20"/>
      <c r="FO1854" s="15"/>
      <c r="FP1854" s="20"/>
      <c r="FQ1854" s="15"/>
      <c r="FR1854" s="20"/>
      <c r="FS1854" s="15"/>
      <c r="FT1854" s="20"/>
      <c r="FU1854" s="15"/>
      <c r="FV1854" s="20"/>
      <c r="FW1854" s="15"/>
      <c r="FX1854" s="20"/>
      <c r="FY1854" s="15"/>
      <c r="FZ1854" s="20"/>
      <c r="GA1854" s="15"/>
      <c r="GB1854" s="20"/>
      <c r="GC1854" s="15"/>
      <c r="GD1854" s="20"/>
      <c r="GE1854" s="15"/>
      <c r="GF1854" s="20"/>
      <c r="GG1854" s="226"/>
    </row>
    <row r="1855" spans="1:189" ht="15" customHeight="1" x14ac:dyDescent="0.3">
      <c r="A1855" s="15" t="s">
        <v>130</v>
      </c>
      <c r="B1855" s="15" t="s">
        <v>142</v>
      </c>
      <c r="C1855" s="15" t="s">
        <v>2361</v>
      </c>
      <c r="D1855" s="15" t="s">
        <v>2362</v>
      </c>
      <c r="E1855" s="15" t="str">
        <f t="shared" si="376"/>
        <v>Jamison Lamberti</v>
      </c>
      <c r="F1855" s="15" t="s">
        <v>135</v>
      </c>
      <c r="G1855" s="15">
        <v>999924709</v>
      </c>
      <c r="H1855" s="15">
        <f t="shared" si="377"/>
        <v>40.4</v>
      </c>
      <c r="I1855" s="15"/>
      <c r="J1855" s="17">
        <f>(O1855+P1855+R1855+S1855+T1855+U1855)/2</f>
        <v>6.4</v>
      </c>
      <c r="K1855" s="16"/>
      <c r="L1855" s="15"/>
      <c r="M1855" s="15"/>
      <c r="N1855" s="15"/>
      <c r="O1855" s="15">
        <f t="shared" si="388"/>
        <v>12.8</v>
      </c>
      <c r="P1855" s="15">
        <v>0</v>
      </c>
      <c r="Q1855" s="15">
        <f t="shared" si="389"/>
        <v>0</v>
      </c>
      <c r="R1855" s="15">
        <v>0</v>
      </c>
      <c r="S1855" s="15">
        <v>0</v>
      </c>
      <c r="T1855" s="15">
        <f t="shared" si="390"/>
        <v>0</v>
      </c>
      <c r="U1855" s="15">
        <f t="shared" si="391"/>
        <v>0</v>
      </c>
      <c r="V1855" s="15"/>
      <c r="W1855" s="15"/>
      <c r="X1855" s="15"/>
      <c r="Y1855" s="15"/>
      <c r="Z1855" s="16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>
        <f t="shared" si="378"/>
        <v>0</v>
      </c>
      <c r="CT1855" s="15">
        <f t="shared" si="379"/>
        <v>34</v>
      </c>
      <c r="CU1855" s="15">
        <f t="shared" si="380"/>
        <v>1</v>
      </c>
      <c r="CV1855" s="15">
        <f t="shared" si="381"/>
        <v>0</v>
      </c>
      <c r="CW1855" s="15"/>
      <c r="CX1855" s="15"/>
      <c r="CY1855" s="15">
        <f t="shared" si="382"/>
        <v>0</v>
      </c>
      <c r="CZ1855" s="15">
        <f>GG1855</f>
        <v>0</v>
      </c>
      <c r="DA1855" s="16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20"/>
      <c r="DY1855" s="15"/>
      <c r="DZ1855" s="20"/>
      <c r="EA1855" s="15"/>
      <c r="EB1855" s="20"/>
      <c r="EC1855" s="15"/>
      <c r="ED1855" s="20"/>
      <c r="EE1855" s="15"/>
      <c r="EF1855" s="20"/>
      <c r="EG1855" s="15"/>
      <c r="EH1855" s="20"/>
      <c r="EI1855" s="15">
        <v>12.8</v>
      </c>
      <c r="EJ1855" s="20" t="s">
        <v>129</v>
      </c>
      <c r="EK1855" s="15"/>
      <c r="EL1855" s="20"/>
      <c r="EM1855" s="15"/>
      <c r="EN1855" s="20"/>
      <c r="EY1855" s="15"/>
      <c r="EZ1855" s="20"/>
      <c r="FC1855" s="15"/>
      <c r="FD1855" s="20"/>
      <c r="FE1855" s="15"/>
      <c r="FF1855" s="20"/>
      <c r="FG1855" s="15"/>
      <c r="FH1855" s="20"/>
      <c r="FI1855" s="15"/>
      <c r="FJ1855" s="20"/>
      <c r="FK1855" s="15">
        <v>34</v>
      </c>
      <c r="FL1855" s="20">
        <v>3</v>
      </c>
      <c r="FM1855" s="15"/>
      <c r="FN1855" s="20"/>
      <c r="FO1855" s="15"/>
      <c r="FP1855" s="20"/>
      <c r="FQ1855" s="15"/>
      <c r="FR1855" s="20"/>
      <c r="FS1855" s="15"/>
      <c r="FT1855" s="20"/>
      <c r="FU1855" s="15"/>
      <c r="FV1855" s="20"/>
      <c r="FW1855" s="15"/>
      <c r="FX1855" s="20"/>
      <c r="FY1855" s="15"/>
      <c r="FZ1855" s="20"/>
      <c r="GA1855" s="15"/>
      <c r="GB1855" s="20"/>
      <c r="GC1855" s="15"/>
      <c r="GD1855" s="20"/>
      <c r="GE1855" s="15"/>
      <c r="GF1855" s="20"/>
      <c r="GG1855" s="226"/>
    </row>
    <row r="1856" spans="1:189" ht="15" customHeight="1" x14ac:dyDescent="0.3">
      <c r="A1856" s="17" t="s">
        <v>133</v>
      </c>
      <c r="B1856" s="15" t="s">
        <v>142</v>
      </c>
      <c r="C1856" s="15" t="s">
        <v>2436</v>
      </c>
      <c r="D1856" s="15" t="s">
        <v>1262</v>
      </c>
      <c r="E1856" s="15" t="str">
        <f t="shared" si="376"/>
        <v>Jadelynn Li</v>
      </c>
      <c r="F1856" s="15" t="s">
        <v>128</v>
      </c>
      <c r="G1856" s="15">
        <v>999924712</v>
      </c>
      <c r="H1856" s="15">
        <f t="shared" si="377"/>
        <v>68.75</v>
      </c>
      <c r="I1856" s="15"/>
      <c r="J1856" s="17">
        <f>(O1856+P1856+R1856+S1856+T1856+U1856)/2</f>
        <v>68.75</v>
      </c>
      <c r="K1856" s="16"/>
      <c r="L1856" s="15"/>
      <c r="M1856" s="15"/>
      <c r="N1856" s="15"/>
      <c r="O1856" s="15">
        <f t="shared" si="388"/>
        <v>137.5</v>
      </c>
      <c r="P1856" s="15">
        <v>0</v>
      </c>
      <c r="Q1856" s="15">
        <f t="shared" si="389"/>
        <v>0</v>
      </c>
      <c r="R1856" s="15">
        <v>0</v>
      </c>
      <c r="S1856" s="15">
        <v>0</v>
      </c>
      <c r="T1856" s="15">
        <f t="shared" si="390"/>
        <v>0</v>
      </c>
      <c r="U1856" s="15">
        <f t="shared" si="391"/>
        <v>0</v>
      </c>
      <c r="V1856" s="15"/>
      <c r="W1856" s="15"/>
      <c r="X1856" s="15"/>
      <c r="Y1856" s="15"/>
      <c r="Z1856" s="16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>
        <f t="shared" si="378"/>
        <v>0</v>
      </c>
      <c r="CT1856" s="15">
        <f t="shared" si="379"/>
        <v>0</v>
      </c>
      <c r="CU1856" s="15">
        <f t="shared" si="380"/>
        <v>0</v>
      </c>
      <c r="CV1856" s="15">
        <f t="shared" si="381"/>
        <v>0</v>
      </c>
      <c r="CW1856" s="15"/>
      <c r="CX1856" s="15"/>
      <c r="CY1856" s="15">
        <f t="shared" si="382"/>
        <v>0</v>
      </c>
      <c r="CZ1856" s="15">
        <f>GG1856</f>
        <v>0</v>
      </c>
      <c r="DA1856" s="16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20"/>
      <c r="DY1856" s="15"/>
      <c r="DZ1856" s="20"/>
      <c r="EA1856" s="15"/>
      <c r="EB1856" s="20"/>
      <c r="EC1856" s="15"/>
      <c r="ED1856" s="20"/>
      <c r="EE1856" s="15"/>
      <c r="EF1856" s="20"/>
      <c r="EG1856" s="15"/>
      <c r="EH1856" s="20"/>
      <c r="EI1856" s="15">
        <v>100</v>
      </c>
      <c r="EJ1856" s="20">
        <v>1</v>
      </c>
      <c r="EK1856" s="15"/>
      <c r="EL1856" s="20"/>
      <c r="EM1856" s="15">
        <v>37.5</v>
      </c>
      <c r="EN1856" s="20">
        <v>2</v>
      </c>
      <c r="EY1856" s="15"/>
      <c r="EZ1856" s="20"/>
      <c r="FC1856" s="15"/>
      <c r="FD1856" s="20"/>
      <c r="FE1856" s="15"/>
      <c r="FF1856" s="20"/>
      <c r="FG1856" s="15"/>
      <c r="FH1856" s="20"/>
      <c r="FI1856" s="15"/>
      <c r="FJ1856" s="20"/>
      <c r="FK1856" s="15"/>
      <c r="FL1856" s="20"/>
      <c r="FM1856" s="15"/>
      <c r="FN1856" s="20"/>
      <c r="FO1856" s="15"/>
      <c r="FP1856" s="20"/>
      <c r="FQ1856" s="15"/>
      <c r="FR1856" s="20"/>
      <c r="FS1856" s="15"/>
      <c r="FT1856" s="20"/>
      <c r="FU1856" s="15"/>
      <c r="FV1856" s="20"/>
      <c r="FW1856" s="15"/>
      <c r="FX1856" s="20"/>
      <c r="FY1856" s="15"/>
      <c r="FZ1856" s="20"/>
      <c r="GA1856" s="15"/>
      <c r="GB1856" s="20"/>
      <c r="GC1856" s="15"/>
      <c r="GD1856" s="20"/>
      <c r="GE1856" s="15"/>
      <c r="GF1856" s="20"/>
      <c r="GG1856" s="226"/>
    </row>
    <row r="1857" spans="1:189" ht="15" customHeight="1" x14ac:dyDescent="0.3">
      <c r="A1857" s="15" t="s">
        <v>133</v>
      </c>
      <c r="B1857" s="15" t="s">
        <v>140</v>
      </c>
      <c r="C1857" s="15" t="s">
        <v>2332</v>
      </c>
      <c r="D1857" s="15" t="s">
        <v>2333</v>
      </c>
      <c r="E1857" s="15" t="str">
        <f t="shared" si="376"/>
        <v xml:space="preserve">Aurora  Lopez  </v>
      </c>
      <c r="F1857" s="15" t="s">
        <v>128</v>
      </c>
      <c r="G1857" s="15">
        <v>999924719</v>
      </c>
      <c r="H1857" s="15">
        <f t="shared" si="377"/>
        <v>37.5</v>
      </c>
      <c r="I1857" s="15"/>
      <c r="J1857" s="15"/>
      <c r="K1857" s="16"/>
      <c r="L1857" s="15"/>
      <c r="M1857" s="15"/>
      <c r="N1857" s="15"/>
      <c r="O1857" s="15">
        <f t="shared" si="388"/>
        <v>37.5</v>
      </c>
      <c r="P1857" s="15">
        <v>0</v>
      </c>
      <c r="Q1857" s="15">
        <f t="shared" si="389"/>
        <v>0</v>
      </c>
      <c r="R1857" s="15">
        <v>0</v>
      </c>
      <c r="S1857" s="15">
        <v>0</v>
      </c>
      <c r="T1857" s="15">
        <f t="shared" si="390"/>
        <v>0</v>
      </c>
      <c r="U1857" s="15">
        <f t="shared" si="391"/>
        <v>0</v>
      </c>
      <c r="V1857" s="15"/>
      <c r="W1857" s="15"/>
      <c r="X1857" s="15"/>
      <c r="Y1857" s="15"/>
      <c r="Z1857" s="16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>
        <f t="shared" si="378"/>
        <v>0</v>
      </c>
      <c r="CT1857" s="15">
        <f t="shared" si="379"/>
        <v>0</v>
      </c>
      <c r="CU1857" s="15">
        <f t="shared" si="380"/>
        <v>0</v>
      </c>
      <c r="CV1857" s="15">
        <f t="shared" si="381"/>
        <v>0</v>
      </c>
      <c r="CW1857" s="15"/>
      <c r="CX1857" s="15"/>
      <c r="CY1857" s="15">
        <f t="shared" si="382"/>
        <v>0</v>
      </c>
      <c r="CZ1857" s="15">
        <f>GG1857</f>
        <v>0</v>
      </c>
      <c r="DA1857" s="16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20"/>
      <c r="DY1857" s="15"/>
      <c r="DZ1857" s="20"/>
      <c r="EA1857" s="15"/>
      <c r="EB1857" s="20"/>
      <c r="EC1857" s="15"/>
      <c r="ED1857" s="20"/>
      <c r="EE1857" s="15"/>
      <c r="EF1857" s="20"/>
      <c r="EG1857" s="15"/>
      <c r="EH1857" s="20"/>
      <c r="EI1857" s="15"/>
      <c r="EJ1857" s="20"/>
      <c r="EK1857" s="15">
        <v>37.5</v>
      </c>
      <c r="EL1857" s="20">
        <v>2</v>
      </c>
      <c r="EM1857" s="15"/>
      <c r="EN1857" s="20"/>
      <c r="EY1857" s="15"/>
      <c r="EZ1857" s="20"/>
      <c r="FC1857" s="15"/>
      <c r="FD1857" s="20"/>
      <c r="FE1857" s="15"/>
      <c r="FF1857" s="20"/>
      <c r="FG1857" s="15"/>
      <c r="FH1857" s="20"/>
      <c r="FI1857" s="15"/>
      <c r="FJ1857" s="20"/>
      <c r="FK1857" s="15"/>
      <c r="FL1857" s="20"/>
      <c r="FM1857" s="15"/>
      <c r="FN1857" s="20"/>
      <c r="FO1857" s="15"/>
      <c r="FP1857" s="20"/>
      <c r="FQ1857" s="15"/>
      <c r="FR1857" s="20"/>
      <c r="FS1857" s="15"/>
      <c r="FT1857" s="20"/>
      <c r="FU1857" s="15"/>
      <c r="FV1857" s="20"/>
      <c r="FW1857" s="15"/>
      <c r="FX1857" s="20"/>
      <c r="FY1857" s="15"/>
      <c r="FZ1857" s="20"/>
      <c r="GA1857" s="15"/>
      <c r="GB1857" s="20"/>
      <c r="GC1857" s="15"/>
      <c r="GD1857" s="20"/>
      <c r="GE1857" s="15"/>
      <c r="GF1857" s="20"/>
      <c r="GG1857" s="226"/>
    </row>
    <row r="1858" spans="1:189" ht="15" customHeight="1" x14ac:dyDescent="0.3">
      <c r="A1858" s="17" t="s">
        <v>133</v>
      </c>
      <c r="B1858" s="15" t="s">
        <v>142</v>
      </c>
      <c r="C1858" s="15" t="s">
        <v>671</v>
      </c>
      <c r="D1858" s="15" t="s">
        <v>1357</v>
      </c>
      <c r="E1858" s="15" t="str">
        <f t="shared" si="376"/>
        <v>Tyler Manzaro</v>
      </c>
      <c r="F1858" s="15" t="s">
        <v>135</v>
      </c>
      <c r="G1858" s="15">
        <v>999924722</v>
      </c>
      <c r="H1858" s="15">
        <f t="shared" si="377"/>
        <v>271</v>
      </c>
      <c r="I1858" s="15"/>
      <c r="J1858" s="17">
        <f>(O1858+P1858+R1858+S1858+T1858+U1858)/2</f>
        <v>33</v>
      </c>
      <c r="K1858" s="16"/>
      <c r="L1858" s="15"/>
      <c r="M1858" s="15"/>
      <c r="N1858" s="15"/>
      <c r="O1858" s="15">
        <f t="shared" si="388"/>
        <v>30</v>
      </c>
      <c r="P1858" s="15">
        <v>0</v>
      </c>
      <c r="Q1858" s="15">
        <f t="shared" si="389"/>
        <v>2</v>
      </c>
      <c r="R1858" s="15">
        <v>0</v>
      </c>
      <c r="S1858" s="15">
        <v>0</v>
      </c>
      <c r="T1858" s="15">
        <f t="shared" si="390"/>
        <v>36</v>
      </c>
      <c r="U1858" s="15">
        <f t="shared" si="391"/>
        <v>0</v>
      </c>
      <c r="V1858" s="15"/>
      <c r="W1858" s="15"/>
      <c r="X1858" s="15"/>
      <c r="Y1858" s="15"/>
      <c r="Z1858" s="16"/>
      <c r="AA1858" s="15"/>
      <c r="AB1858" s="24"/>
      <c r="AC1858" s="15"/>
      <c r="AD1858" s="15"/>
      <c r="AE1858" s="15"/>
      <c r="AF1858" s="15"/>
      <c r="AG1858" s="15">
        <v>90</v>
      </c>
      <c r="AH1858" s="24">
        <v>2</v>
      </c>
      <c r="AI1858" s="15"/>
      <c r="AJ1858" s="15"/>
      <c r="AK1858" s="15"/>
      <c r="AL1858" s="15"/>
      <c r="AM1858" s="15"/>
      <c r="AN1858" s="24"/>
      <c r="AO1858" s="15"/>
      <c r="AP1858" s="24"/>
      <c r="AQ1858" s="15"/>
      <c r="AR1858" s="24"/>
      <c r="AS1858" s="15"/>
      <c r="AT1858" s="24"/>
      <c r="AU1858" s="15">
        <v>30</v>
      </c>
      <c r="AV1858" s="24">
        <v>2</v>
      </c>
      <c r="AW1858" s="15"/>
      <c r="AX1858" s="24"/>
      <c r="AY1858" s="15"/>
      <c r="AZ1858" s="15"/>
      <c r="BA1858" s="15"/>
      <c r="BB1858" s="15"/>
      <c r="BC1858" s="15"/>
      <c r="BD1858" s="15"/>
      <c r="BE1858" s="15"/>
      <c r="BF1858" s="24"/>
      <c r="BG1858" s="15"/>
      <c r="BH1858" s="24"/>
      <c r="BI1858" s="15"/>
      <c r="BJ1858" s="24"/>
      <c r="BK1858" s="15"/>
      <c r="BL1858" s="24"/>
      <c r="BM1858" s="15"/>
      <c r="BN1858" s="24"/>
      <c r="BO1858" s="15"/>
      <c r="BP1858" s="24"/>
      <c r="BQ1858" s="15"/>
      <c r="BR1858" s="24"/>
      <c r="BS1858" s="15"/>
      <c r="BT1858" s="24"/>
      <c r="BU1858" s="15">
        <v>105</v>
      </c>
      <c r="BV1858" s="24">
        <v>2</v>
      </c>
      <c r="BW1858" s="15"/>
      <c r="BX1858" s="24"/>
      <c r="BY1858" s="15"/>
      <c r="BZ1858" s="24"/>
      <c r="CA1858" s="15">
        <f>0.4*64</f>
        <v>25.6</v>
      </c>
      <c r="CB1858" s="24">
        <v>1</v>
      </c>
      <c r="CC1858" s="15"/>
      <c r="CD1858" s="24"/>
      <c r="CE1858" s="15"/>
      <c r="CF1858" s="24"/>
      <c r="CG1858" s="15"/>
      <c r="CH1858" s="25"/>
      <c r="CI1858" s="15"/>
      <c r="CJ1858" s="25"/>
      <c r="CK1858" s="15"/>
      <c r="CL1858" s="25"/>
      <c r="CM1858" s="15"/>
      <c r="CN1858" s="25"/>
      <c r="CO1858" s="15"/>
      <c r="CP1858" s="25"/>
      <c r="CQ1858" s="15"/>
      <c r="CR1858" s="25"/>
      <c r="CS1858" s="15">
        <f t="shared" si="378"/>
        <v>0</v>
      </c>
      <c r="CT1858" s="15">
        <f t="shared" si="379"/>
        <v>167</v>
      </c>
      <c r="CU1858" s="15">
        <f t="shared" si="380"/>
        <v>0</v>
      </c>
      <c r="CV1858" s="15">
        <f t="shared" si="381"/>
        <v>71</v>
      </c>
      <c r="CW1858" s="15"/>
      <c r="CX1858" s="15"/>
      <c r="CY1858" s="15">
        <f t="shared" si="382"/>
        <v>0</v>
      </c>
      <c r="CZ1858" s="15">
        <f>GG1858</f>
        <v>0</v>
      </c>
      <c r="DA1858" s="19"/>
      <c r="DB1858" s="17"/>
      <c r="DC1858" s="15"/>
      <c r="DD1858" s="15">
        <f>0.4*45</f>
        <v>18</v>
      </c>
      <c r="DE1858" s="15"/>
      <c r="DF1858" s="15"/>
      <c r="DG1858" s="15">
        <f>0.4*90</f>
        <v>36</v>
      </c>
      <c r="DH1858" s="15"/>
      <c r="DI1858" s="15">
        <f>0.4*90</f>
        <v>36</v>
      </c>
      <c r="DJ1858" s="15"/>
      <c r="DK1858" s="15"/>
      <c r="DL1858" s="15"/>
      <c r="DM1858" s="15"/>
      <c r="DN1858" s="15"/>
      <c r="DO1858" s="15"/>
      <c r="DP1858" s="17"/>
      <c r="DQ1858" s="15"/>
      <c r="DR1858" s="15"/>
      <c r="DS1858" s="15">
        <v>30</v>
      </c>
      <c r="DT1858" s="15"/>
      <c r="DU1858" s="15"/>
      <c r="DV1858" s="15"/>
      <c r="DW1858" s="15">
        <v>56</v>
      </c>
      <c r="DX1858" s="20">
        <v>1</v>
      </c>
      <c r="DY1858" s="15"/>
      <c r="DZ1858" s="20"/>
      <c r="EA1858" s="15"/>
      <c r="EB1858" s="20"/>
      <c r="EC1858" s="15">
        <v>36</v>
      </c>
      <c r="ED1858" s="20">
        <v>3</v>
      </c>
      <c r="EE1858" s="15"/>
      <c r="EF1858" s="20"/>
      <c r="EG1858" s="15"/>
      <c r="EH1858" s="20"/>
      <c r="EI1858" s="15"/>
      <c r="EJ1858" s="20"/>
      <c r="EK1858" s="15">
        <v>30</v>
      </c>
      <c r="EL1858" s="20">
        <v>2</v>
      </c>
      <c r="EM1858" s="15"/>
      <c r="EN1858" s="20"/>
      <c r="EU1858" s="15">
        <v>68</v>
      </c>
      <c r="EY1858" s="15"/>
      <c r="EZ1858" s="20"/>
      <c r="FC1858" s="15"/>
      <c r="FD1858" s="20"/>
      <c r="FE1858" s="15"/>
      <c r="FF1858" s="20"/>
      <c r="FG1858" s="15"/>
      <c r="FH1858" s="20"/>
      <c r="FI1858" s="15"/>
      <c r="FJ1858" s="20"/>
      <c r="FK1858" s="15"/>
      <c r="FL1858" s="20"/>
      <c r="FM1858" s="15"/>
      <c r="FN1858" s="20"/>
      <c r="FO1858" s="15">
        <v>54</v>
      </c>
      <c r="FP1858" s="20"/>
      <c r="FQ1858" s="15"/>
      <c r="FR1858" s="20"/>
      <c r="FS1858" s="15">
        <v>45</v>
      </c>
      <c r="FT1858" s="20"/>
      <c r="FU1858" s="15"/>
      <c r="FV1858" s="20"/>
      <c r="FW1858" s="15"/>
      <c r="FX1858" s="20"/>
      <c r="FY1858" s="15"/>
      <c r="FZ1858" s="20"/>
      <c r="GA1858" s="15"/>
      <c r="GB1858" s="20"/>
      <c r="GC1858" s="15"/>
      <c r="GD1858" s="20"/>
      <c r="GE1858" s="15">
        <v>71</v>
      </c>
      <c r="GF1858" s="20">
        <v>5</v>
      </c>
      <c r="GG1858" s="226"/>
    </row>
    <row r="1859" spans="1:189" ht="15" customHeight="1" x14ac:dyDescent="0.3">
      <c r="A1859" s="15" t="s">
        <v>125</v>
      </c>
      <c r="B1859" s="15" t="s">
        <v>126</v>
      </c>
      <c r="C1859" s="15" t="s">
        <v>2302</v>
      </c>
      <c r="D1859" s="15" t="s">
        <v>1434</v>
      </c>
      <c r="E1859" s="15" t="str">
        <f t="shared" si="376"/>
        <v>Kyledon Benedict Morales</v>
      </c>
      <c r="F1859" s="15" t="s">
        <v>135</v>
      </c>
      <c r="G1859" s="15">
        <v>999924729</v>
      </c>
      <c r="H1859" s="15">
        <f t="shared" si="377"/>
        <v>32</v>
      </c>
      <c r="I1859" s="15"/>
      <c r="J1859" s="15"/>
      <c r="K1859" s="16"/>
      <c r="L1859" s="15"/>
      <c r="M1859" s="15"/>
      <c r="N1859" s="15"/>
      <c r="O1859" s="15">
        <f t="shared" si="388"/>
        <v>32</v>
      </c>
      <c r="P1859" s="15">
        <v>0</v>
      </c>
      <c r="Q1859" s="15">
        <f t="shared" si="389"/>
        <v>0</v>
      </c>
      <c r="R1859" s="15">
        <v>0</v>
      </c>
      <c r="S1859" s="15">
        <v>0</v>
      </c>
      <c r="T1859" s="15">
        <f t="shared" si="390"/>
        <v>0</v>
      </c>
      <c r="U1859" s="15">
        <f t="shared" si="391"/>
        <v>0</v>
      </c>
      <c r="V1859" s="15"/>
      <c r="W1859" s="15"/>
      <c r="X1859" s="15"/>
      <c r="Y1859" s="15"/>
      <c r="Z1859" s="16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>
        <f t="shared" si="378"/>
        <v>0</v>
      </c>
      <c r="CT1859" s="15">
        <f t="shared" si="379"/>
        <v>0</v>
      </c>
      <c r="CU1859" s="15">
        <f t="shared" si="380"/>
        <v>0</v>
      </c>
      <c r="CV1859" s="15">
        <f t="shared" si="381"/>
        <v>0</v>
      </c>
      <c r="CW1859" s="15"/>
      <c r="CX1859" s="15"/>
      <c r="CY1859" s="15">
        <f t="shared" si="382"/>
        <v>0</v>
      </c>
      <c r="CZ1859" s="15">
        <f>GG1859</f>
        <v>0</v>
      </c>
      <c r="DA1859" s="16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20"/>
      <c r="DY1859" s="15"/>
      <c r="DZ1859" s="20"/>
      <c r="EA1859" s="15"/>
      <c r="EB1859" s="20"/>
      <c r="EC1859" s="15"/>
      <c r="ED1859" s="20"/>
      <c r="EE1859" s="15"/>
      <c r="EF1859" s="20"/>
      <c r="EG1859" s="15"/>
      <c r="EH1859" s="20"/>
      <c r="EI1859" s="15">
        <v>32</v>
      </c>
      <c r="EJ1859" s="20" t="s">
        <v>129</v>
      </c>
      <c r="EK1859" s="15"/>
      <c r="EL1859" s="20"/>
      <c r="EM1859" s="15"/>
      <c r="EN1859" s="20"/>
      <c r="EY1859" s="15"/>
      <c r="EZ1859" s="20"/>
      <c r="FC1859" s="15"/>
      <c r="FD1859" s="20"/>
      <c r="FE1859" s="15"/>
      <c r="FF1859" s="20"/>
      <c r="FG1859" s="15"/>
      <c r="FH1859" s="20"/>
      <c r="FI1859" s="15"/>
      <c r="FJ1859" s="20"/>
      <c r="FK1859" s="15"/>
      <c r="FL1859" s="20"/>
      <c r="FM1859" s="15"/>
      <c r="FN1859" s="20"/>
      <c r="FO1859" s="15"/>
      <c r="FP1859" s="20"/>
      <c r="FQ1859" s="15"/>
      <c r="FR1859" s="20"/>
      <c r="FS1859" s="15"/>
      <c r="FT1859" s="20"/>
      <c r="FU1859" s="15"/>
      <c r="FV1859" s="20"/>
      <c r="FW1859" s="15"/>
      <c r="FX1859" s="20"/>
      <c r="FY1859" s="15"/>
      <c r="FZ1859" s="20"/>
      <c r="GA1859" s="15"/>
      <c r="GB1859" s="20"/>
      <c r="GC1859" s="15"/>
      <c r="GD1859" s="20"/>
      <c r="GE1859" s="15"/>
      <c r="GF1859" s="20"/>
      <c r="GG1859" s="226"/>
    </row>
    <row r="1860" spans="1:189" ht="15" customHeight="1" x14ac:dyDescent="0.3">
      <c r="A1860" s="15" t="s">
        <v>133</v>
      </c>
      <c r="B1860" s="15" t="s">
        <v>134</v>
      </c>
      <c r="C1860" s="15" t="s">
        <v>535</v>
      </c>
      <c r="D1860" s="15" t="s">
        <v>2368</v>
      </c>
      <c r="E1860" s="15" t="str">
        <f t="shared" si="376"/>
        <v>Ian Kwong</v>
      </c>
      <c r="F1860" s="15" t="s">
        <v>135</v>
      </c>
      <c r="G1860" s="15">
        <v>999924731</v>
      </c>
      <c r="H1860" s="15">
        <f t="shared" si="377"/>
        <v>172</v>
      </c>
      <c r="I1860" s="15"/>
      <c r="J1860" s="15"/>
      <c r="K1860" s="16"/>
      <c r="L1860" s="15"/>
      <c r="M1860" s="15"/>
      <c r="N1860" s="15"/>
      <c r="O1860" s="15">
        <f t="shared" si="388"/>
        <v>52</v>
      </c>
      <c r="P1860" s="15">
        <v>0</v>
      </c>
      <c r="Q1860" s="15">
        <f t="shared" si="389"/>
        <v>0</v>
      </c>
      <c r="R1860" s="15">
        <v>0</v>
      </c>
      <c r="S1860" s="15">
        <v>0</v>
      </c>
      <c r="T1860" s="15">
        <f t="shared" si="390"/>
        <v>0</v>
      </c>
      <c r="U1860" s="15">
        <f t="shared" si="391"/>
        <v>0</v>
      </c>
      <c r="V1860" s="15"/>
      <c r="W1860" s="15"/>
      <c r="X1860" s="15"/>
      <c r="Y1860" s="15"/>
      <c r="Z1860" s="16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>
        <f t="shared" si="378"/>
        <v>0</v>
      </c>
      <c r="CT1860" s="15">
        <f t="shared" si="379"/>
        <v>120</v>
      </c>
      <c r="CU1860" s="15">
        <f t="shared" si="380"/>
        <v>1</v>
      </c>
      <c r="CV1860" s="15">
        <f t="shared" si="381"/>
        <v>0</v>
      </c>
      <c r="CW1860" s="15"/>
      <c r="CX1860" s="15"/>
      <c r="CY1860" s="15">
        <f t="shared" si="382"/>
        <v>0</v>
      </c>
      <c r="CZ1860" s="15">
        <f>GG1860</f>
        <v>0</v>
      </c>
      <c r="DA1860" s="16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20"/>
      <c r="DY1860" s="15"/>
      <c r="DZ1860" s="20"/>
      <c r="EA1860" s="15"/>
      <c r="EB1860" s="20"/>
      <c r="EC1860" s="15"/>
      <c r="ED1860" s="20"/>
      <c r="EE1860" s="15"/>
      <c r="EF1860" s="20"/>
      <c r="EG1860" s="15"/>
      <c r="EH1860" s="20"/>
      <c r="EI1860" s="15">
        <v>52</v>
      </c>
      <c r="EJ1860" s="20">
        <v>5</v>
      </c>
      <c r="EK1860" s="15"/>
      <c r="EL1860" s="20"/>
      <c r="EM1860" s="15"/>
      <c r="EN1860" s="20"/>
      <c r="EY1860" s="15"/>
      <c r="EZ1860" s="20"/>
      <c r="FC1860" s="15"/>
      <c r="FD1860" s="20"/>
      <c r="FE1860" s="15"/>
      <c r="FF1860" s="20"/>
      <c r="FG1860" s="15"/>
      <c r="FH1860" s="20"/>
      <c r="FI1860" s="15"/>
      <c r="FJ1860" s="20"/>
      <c r="FK1860" s="15">
        <v>120</v>
      </c>
      <c r="FL1860" s="20">
        <v>1</v>
      </c>
      <c r="FM1860" s="15"/>
      <c r="FN1860" s="20"/>
      <c r="FO1860" s="15"/>
      <c r="FP1860" s="20"/>
      <c r="FQ1860" s="15"/>
      <c r="FR1860" s="20"/>
      <c r="FS1860" s="15"/>
      <c r="FT1860" s="20"/>
      <c r="FU1860" s="15"/>
      <c r="FV1860" s="20"/>
      <c r="FW1860" s="15"/>
      <c r="FX1860" s="20"/>
      <c r="FY1860" s="15"/>
      <c r="FZ1860" s="20"/>
      <c r="GA1860" s="15"/>
      <c r="GB1860" s="20"/>
      <c r="GC1860" s="15"/>
      <c r="GD1860" s="20"/>
      <c r="GE1860" s="15"/>
      <c r="GF1860" s="20"/>
      <c r="GG1860" s="226"/>
    </row>
    <row r="1861" spans="1:189" ht="15" customHeight="1" x14ac:dyDescent="0.3">
      <c r="A1861" s="17" t="s">
        <v>133</v>
      </c>
      <c r="B1861" s="15" t="s">
        <v>142</v>
      </c>
      <c r="C1861" s="15" t="s">
        <v>2313</v>
      </c>
      <c r="D1861" s="15" t="s">
        <v>2314</v>
      </c>
      <c r="E1861" s="15" t="str">
        <f t="shared" si="376"/>
        <v>Christer Espiritu</v>
      </c>
      <c r="F1861" s="15" t="s">
        <v>135</v>
      </c>
      <c r="G1861" s="15">
        <v>999924734</v>
      </c>
      <c r="H1861" s="15">
        <f t="shared" si="377"/>
        <v>12.5</v>
      </c>
      <c r="I1861" s="15"/>
      <c r="J1861" s="17">
        <f>(O1861+P1861+R1861+S1861+T1861+U1861)/2</f>
        <v>12.5</v>
      </c>
      <c r="K1861" s="16"/>
      <c r="L1861" s="15"/>
      <c r="M1861" s="15"/>
      <c r="N1861" s="15"/>
      <c r="O1861" s="15">
        <f t="shared" si="388"/>
        <v>25</v>
      </c>
      <c r="P1861" s="15">
        <v>0</v>
      </c>
      <c r="Q1861" s="15">
        <f t="shared" si="389"/>
        <v>0</v>
      </c>
      <c r="R1861" s="15">
        <v>0</v>
      </c>
      <c r="S1861" s="15">
        <v>0</v>
      </c>
      <c r="T1861" s="15">
        <f t="shared" si="390"/>
        <v>0</v>
      </c>
      <c r="U1861" s="15">
        <f t="shared" si="391"/>
        <v>0</v>
      </c>
      <c r="V1861" s="15"/>
      <c r="W1861" s="15"/>
      <c r="X1861" s="15"/>
      <c r="Y1861" s="15"/>
      <c r="Z1861" s="16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>
        <f t="shared" si="378"/>
        <v>0</v>
      </c>
      <c r="CT1861" s="15">
        <f t="shared" si="379"/>
        <v>0</v>
      </c>
      <c r="CU1861" s="15">
        <f t="shared" si="380"/>
        <v>0</v>
      </c>
      <c r="CV1861" s="15">
        <f t="shared" si="381"/>
        <v>0</v>
      </c>
      <c r="CW1861" s="15"/>
      <c r="CX1861" s="15"/>
      <c r="CY1861" s="15">
        <f t="shared" si="382"/>
        <v>0</v>
      </c>
      <c r="CZ1861" s="15">
        <f>GG1861</f>
        <v>0</v>
      </c>
      <c r="DA1861" s="16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20"/>
      <c r="DY1861" s="15"/>
      <c r="DZ1861" s="20"/>
      <c r="EA1861" s="15"/>
      <c r="EB1861" s="20"/>
      <c r="EC1861" s="15"/>
      <c r="ED1861" s="20"/>
      <c r="EE1861" s="15"/>
      <c r="EF1861" s="20"/>
      <c r="EG1861" s="15"/>
      <c r="EH1861" s="20"/>
      <c r="EI1861" s="15"/>
      <c r="EJ1861" s="20"/>
      <c r="EK1861" s="15">
        <v>25</v>
      </c>
      <c r="EL1861" s="20">
        <v>1</v>
      </c>
      <c r="EM1861" s="15"/>
      <c r="EN1861" s="20"/>
      <c r="EY1861" s="15"/>
      <c r="EZ1861" s="20"/>
      <c r="FC1861" s="15"/>
      <c r="FD1861" s="20"/>
      <c r="FE1861" s="15"/>
      <c r="FF1861" s="20"/>
      <c r="FG1861" s="15"/>
      <c r="FH1861" s="20"/>
      <c r="FI1861" s="15"/>
      <c r="FJ1861" s="20"/>
      <c r="FK1861" s="15"/>
      <c r="FL1861" s="20"/>
      <c r="FM1861" s="15"/>
      <c r="FN1861" s="20"/>
      <c r="FO1861" s="15"/>
      <c r="FP1861" s="20"/>
      <c r="FQ1861" s="15"/>
      <c r="FR1861" s="20"/>
      <c r="FS1861" s="15"/>
      <c r="FT1861" s="20"/>
      <c r="FU1861" s="15"/>
      <c r="FV1861" s="20"/>
      <c r="FW1861" s="15"/>
      <c r="FX1861" s="20"/>
      <c r="FY1861" s="15"/>
      <c r="FZ1861" s="20"/>
      <c r="GA1861" s="15"/>
      <c r="GB1861" s="20"/>
      <c r="GC1861" s="15"/>
      <c r="GD1861" s="20"/>
      <c r="GE1861" s="15"/>
      <c r="GF1861" s="20"/>
      <c r="GG1861" s="226"/>
    </row>
    <row r="1862" spans="1:189" ht="15" customHeight="1" x14ac:dyDescent="0.3">
      <c r="A1862" s="17" t="s">
        <v>133</v>
      </c>
      <c r="B1862" s="15" t="s">
        <v>138</v>
      </c>
      <c r="C1862" s="15" t="s">
        <v>720</v>
      </c>
      <c r="D1862" s="15" t="s">
        <v>2391</v>
      </c>
      <c r="E1862" s="15" t="str">
        <f t="shared" ref="E1862:E1925" si="392">CONCATENATE(C1862, " ",D1862)</f>
        <v>Austin Goei</v>
      </c>
      <c r="F1862" s="15" t="s">
        <v>135</v>
      </c>
      <c r="G1862" s="15">
        <v>999924735</v>
      </c>
      <c r="H1862" s="15">
        <f t="shared" ref="H1862:H1925" si="393">(L1862+M1862+N1862+O1862+P1862+R1862+S1862+T1862+U1862+V1862+X1862+Y1862+CT1862+CY1862+CS1862+CV1862)-J1862</f>
        <v>384</v>
      </c>
      <c r="I1862" s="15"/>
      <c r="J1862" s="17">
        <f>(O1862+P1862+R1862+S1862+T1862+U1862)/2</f>
        <v>54</v>
      </c>
      <c r="K1862" s="16"/>
      <c r="L1862" s="15"/>
      <c r="M1862" s="15"/>
      <c r="N1862" s="15"/>
      <c r="O1862" s="15">
        <f t="shared" si="388"/>
        <v>108</v>
      </c>
      <c r="P1862" s="15">
        <v>0</v>
      </c>
      <c r="Q1862" s="15">
        <f t="shared" si="389"/>
        <v>0</v>
      </c>
      <c r="R1862" s="15">
        <v>0</v>
      </c>
      <c r="S1862" s="15">
        <v>0</v>
      </c>
      <c r="T1862" s="15">
        <f t="shared" si="390"/>
        <v>0</v>
      </c>
      <c r="U1862" s="15">
        <f t="shared" si="391"/>
        <v>0</v>
      </c>
      <c r="V1862" s="15"/>
      <c r="W1862" s="15"/>
      <c r="X1862" s="15"/>
      <c r="Y1862" s="15"/>
      <c r="Z1862" s="16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>
        <f t="shared" ref="CS1862:CS1925" si="394">SUM(FE1862)</f>
        <v>0</v>
      </c>
      <c r="CT1862" s="15">
        <f t="shared" ref="CT1862:CT1925" si="395">SUM(EQ1862,ES1862,EU1862,EW1862,FA1862,EY1862,FC1862,FG1862,FI1862,FK1862,FM1862,FQ1862,FS1862,FU1862,FW1862,FY1862,GA1862,FO1862)</f>
        <v>330</v>
      </c>
      <c r="CU1862" s="15">
        <f t="shared" ref="CU1862:CU1925" si="396">COUNT(ER1862,ET1862,EV1862,EX1862,FB1862,EZ1862,FD1862,FH1862,FJ1862,FL1862,FN1862,FR1862,FT1862,FV1862,FX1862,FZ1862,GB1862)</f>
        <v>3</v>
      </c>
      <c r="CV1862" s="15">
        <f t="shared" ref="CV1862:CV1925" si="397">GC1862+GE1862</f>
        <v>0</v>
      </c>
      <c r="CW1862" s="15"/>
      <c r="CX1862" s="15"/>
      <c r="CY1862" s="15">
        <f t="shared" ref="CY1862:CY1925" si="398">EO1862</f>
        <v>0</v>
      </c>
      <c r="CZ1862" s="15">
        <f>GG1862</f>
        <v>0</v>
      </c>
      <c r="DA1862" s="16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20"/>
      <c r="DY1862" s="15"/>
      <c r="DZ1862" s="20"/>
      <c r="EA1862" s="15"/>
      <c r="EB1862" s="20"/>
      <c r="EC1862" s="15"/>
      <c r="ED1862" s="20"/>
      <c r="EE1862" s="15"/>
      <c r="EF1862" s="20"/>
      <c r="EG1862" s="15"/>
      <c r="EH1862" s="20"/>
      <c r="EI1862" s="15">
        <v>52</v>
      </c>
      <c r="EJ1862" s="20">
        <v>5</v>
      </c>
      <c r="EK1862" s="15"/>
      <c r="EL1862" s="20"/>
      <c r="EM1862" s="15">
        <v>56</v>
      </c>
      <c r="EN1862" s="20">
        <v>4</v>
      </c>
      <c r="EQ1862" s="15">
        <v>120</v>
      </c>
      <c r="ER1862" s="20">
        <v>1</v>
      </c>
      <c r="EY1862" s="15"/>
      <c r="EZ1862" s="20"/>
      <c r="FC1862" s="15">
        <v>120</v>
      </c>
      <c r="FD1862" s="20">
        <v>1</v>
      </c>
      <c r="FE1862" s="15"/>
      <c r="FF1862" s="20"/>
      <c r="FG1862" s="15"/>
      <c r="FH1862" s="20"/>
      <c r="FI1862" s="15"/>
      <c r="FJ1862" s="20"/>
      <c r="FK1862" s="15">
        <v>90</v>
      </c>
      <c r="FL1862" s="20">
        <v>2</v>
      </c>
      <c r="FM1862" s="15"/>
      <c r="FN1862" s="20"/>
      <c r="FO1862" s="15"/>
      <c r="FP1862" s="20"/>
      <c r="FQ1862" s="15"/>
      <c r="FR1862" s="20"/>
      <c r="FS1862" s="15"/>
      <c r="FT1862" s="20"/>
      <c r="FU1862" s="15"/>
      <c r="FV1862" s="20"/>
      <c r="FW1862" s="15"/>
      <c r="FX1862" s="20"/>
      <c r="FY1862" s="15"/>
      <c r="FZ1862" s="20"/>
      <c r="GA1862" s="15"/>
      <c r="GB1862" s="20"/>
      <c r="GC1862" s="15"/>
      <c r="GD1862" s="20"/>
      <c r="GE1862" s="15"/>
      <c r="GF1862" s="20"/>
      <c r="GG1862" s="226"/>
    </row>
    <row r="1863" spans="1:189" ht="15" customHeight="1" x14ac:dyDescent="0.3">
      <c r="A1863" s="15" t="s">
        <v>130</v>
      </c>
      <c r="B1863" s="15" t="s">
        <v>140</v>
      </c>
      <c r="C1863" s="15" t="s">
        <v>834</v>
      </c>
      <c r="D1863" s="15" t="s">
        <v>923</v>
      </c>
      <c r="E1863" s="15" t="str">
        <f t="shared" si="392"/>
        <v>Gloria He</v>
      </c>
      <c r="F1863" s="15" t="s">
        <v>128</v>
      </c>
      <c r="G1863" s="15">
        <v>999924738</v>
      </c>
      <c r="H1863" s="15">
        <f t="shared" si="393"/>
        <v>65.5</v>
      </c>
      <c r="I1863" s="15"/>
      <c r="J1863" s="17">
        <f>(O1863+P1863+R1863+S1863+T1863+U1863)/2</f>
        <v>65.5</v>
      </c>
      <c r="K1863" s="16"/>
      <c r="L1863" s="15"/>
      <c r="M1863" s="15"/>
      <c r="N1863" s="15"/>
      <c r="O1863" s="15">
        <f t="shared" si="388"/>
        <v>131</v>
      </c>
      <c r="P1863" s="15">
        <v>0</v>
      </c>
      <c r="Q1863" s="15">
        <f t="shared" si="389"/>
        <v>0</v>
      </c>
      <c r="R1863" s="15">
        <v>0</v>
      </c>
      <c r="S1863" s="15">
        <v>0</v>
      </c>
      <c r="T1863" s="15">
        <f t="shared" si="390"/>
        <v>0</v>
      </c>
      <c r="U1863" s="15">
        <f t="shared" si="391"/>
        <v>0</v>
      </c>
      <c r="V1863" s="15"/>
      <c r="W1863" s="15"/>
      <c r="X1863" s="15"/>
      <c r="Y1863" s="15"/>
      <c r="Z1863" s="16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>
        <f t="shared" si="394"/>
        <v>0</v>
      </c>
      <c r="CT1863" s="15">
        <f t="shared" si="395"/>
        <v>0</v>
      </c>
      <c r="CU1863" s="15">
        <f t="shared" si="396"/>
        <v>0</v>
      </c>
      <c r="CV1863" s="15">
        <f t="shared" si="397"/>
        <v>0</v>
      </c>
      <c r="CW1863" s="15"/>
      <c r="CX1863" s="15"/>
      <c r="CY1863" s="15">
        <f t="shared" si="398"/>
        <v>0</v>
      </c>
      <c r="CZ1863" s="15">
        <f>GG1863</f>
        <v>0</v>
      </c>
      <c r="DA1863" s="16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20"/>
      <c r="DY1863" s="15"/>
      <c r="DZ1863" s="20"/>
      <c r="EA1863" s="15"/>
      <c r="EB1863" s="20"/>
      <c r="EC1863" s="15"/>
      <c r="ED1863" s="20"/>
      <c r="EE1863" s="15"/>
      <c r="EF1863" s="20"/>
      <c r="EG1863" s="15"/>
      <c r="EH1863" s="20"/>
      <c r="EI1863" s="15">
        <v>56</v>
      </c>
      <c r="EJ1863" s="20">
        <v>3</v>
      </c>
      <c r="EK1863" s="15"/>
      <c r="EL1863" s="20"/>
      <c r="EM1863" s="15">
        <v>75</v>
      </c>
      <c r="EN1863" s="20">
        <v>2</v>
      </c>
      <c r="EY1863" s="15"/>
      <c r="EZ1863" s="20"/>
      <c r="FC1863" s="15"/>
      <c r="FD1863" s="20"/>
      <c r="FE1863" s="15"/>
      <c r="FF1863" s="20"/>
      <c r="FG1863" s="15"/>
      <c r="FH1863" s="20"/>
      <c r="FI1863" s="15"/>
      <c r="FJ1863" s="20"/>
      <c r="FK1863" s="15"/>
      <c r="FL1863" s="20"/>
      <c r="FM1863" s="15"/>
      <c r="FN1863" s="20"/>
      <c r="FO1863" s="15"/>
      <c r="FP1863" s="20"/>
      <c r="FQ1863" s="15"/>
      <c r="FR1863" s="20"/>
      <c r="FS1863" s="15"/>
      <c r="FT1863" s="20"/>
      <c r="FU1863" s="15"/>
      <c r="FV1863" s="20"/>
      <c r="FW1863" s="15"/>
      <c r="FX1863" s="20"/>
      <c r="FY1863" s="15"/>
      <c r="FZ1863" s="20"/>
      <c r="GA1863" s="15"/>
      <c r="GB1863" s="20"/>
      <c r="GC1863" s="15"/>
      <c r="GD1863" s="20"/>
      <c r="GE1863" s="15"/>
      <c r="GF1863" s="20"/>
      <c r="GG1863" s="226"/>
    </row>
    <row r="1864" spans="1:189" ht="15" customHeight="1" x14ac:dyDescent="0.3">
      <c r="A1864" s="15" t="s">
        <v>130</v>
      </c>
      <c r="B1864" s="15" t="s">
        <v>140</v>
      </c>
      <c r="C1864" s="15" t="s">
        <v>2344</v>
      </c>
      <c r="D1864" s="15" t="s">
        <v>2345</v>
      </c>
      <c r="E1864" s="15" t="str">
        <f t="shared" si="392"/>
        <v>Cyrus Hui</v>
      </c>
      <c r="F1864" s="15" t="s">
        <v>135</v>
      </c>
      <c r="G1864" s="15">
        <v>999924739</v>
      </c>
      <c r="H1864" s="15">
        <f t="shared" si="393"/>
        <v>246</v>
      </c>
      <c r="I1864" s="15"/>
      <c r="J1864" s="15"/>
      <c r="K1864" s="16"/>
      <c r="L1864" s="15"/>
      <c r="M1864" s="15"/>
      <c r="N1864" s="15"/>
      <c r="O1864" s="15">
        <f t="shared" si="388"/>
        <v>156</v>
      </c>
      <c r="P1864" s="15">
        <v>0</v>
      </c>
      <c r="Q1864" s="15">
        <f t="shared" si="389"/>
        <v>0</v>
      </c>
      <c r="R1864" s="15">
        <v>0</v>
      </c>
      <c r="S1864" s="15">
        <v>0</v>
      </c>
      <c r="T1864" s="15">
        <f t="shared" si="390"/>
        <v>0</v>
      </c>
      <c r="U1864" s="15">
        <f t="shared" si="391"/>
        <v>0</v>
      </c>
      <c r="V1864" s="15"/>
      <c r="W1864" s="15"/>
      <c r="X1864" s="15"/>
      <c r="Y1864" s="15"/>
      <c r="Z1864" s="16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>
        <f t="shared" si="394"/>
        <v>0</v>
      </c>
      <c r="CT1864" s="15">
        <f t="shared" si="395"/>
        <v>90</v>
      </c>
      <c r="CU1864" s="15">
        <f t="shared" si="396"/>
        <v>1</v>
      </c>
      <c r="CV1864" s="15">
        <f t="shared" si="397"/>
        <v>0</v>
      </c>
      <c r="CW1864" s="15"/>
      <c r="CX1864" s="15"/>
      <c r="CY1864" s="15">
        <f t="shared" si="398"/>
        <v>0</v>
      </c>
      <c r="CZ1864" s="15">
        <f>GG1864</f>
        <v>0</v>
      </c>
      <c r="DA1864" s="16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20"/>
      <c r="DY1864" s="15"/>
      <c r="DZ1864" s="20"/>
      <c r="EA1864" s="15"/>
      <c r="EB1864" s="20"/>
      <c r="EC1864" s="15"/>
      <c r="ED1864" s="20"/>
      <c r="EE1864" s="15"/>
      <c r="EF1864" s="20"/>
      <c r="EG1864" s="15"/>
      <c r="EH1864" s="20"/>
      <c r="EI1864" s="15">
        <v>100</v>
      </c>
      <c r="EJ1864" s="20">
        <v>1</v>
      </c>
      <c r="EK1864" s="15"/>
      <c r="EL1864" s="20"/>
      <c r="EM1864" s="15">
        <v>56</v>
      </c>
      <c r="EN1864" s="20">
        <v>3</v>
      </c>
      <c r="EY1864" s="15"/>
      <c r="EZ1864" s="20"/>
      <c r="FC1864" s="15">
        <v>90</v>
      </c>
      <c r="FD1864" s="20">
        <v>2</v>
      </c>
      <c r="FE1864" s="15"/>
      <c r="FF1864" s="20"/>
      <c r="FG1864" s="15"/>
      <c r="FH1864" s="20"/>
      <c r="FI1864" s="15"/>
      <c r="FJ1864" s="20"/>
      <c r="FK1864" s="15"/>
      <c r="FL1864" s="20"/>
      <c r="FM1864" s="15"/>
      <c r="FN1864" s="20"/>
      <c r="FO1864" s="15"/>
      <c r="FP1864" s="20"/>
      <c r="FQ1864" s="15"/>
      <c r="FR1864" s="20"/>
      <c r="FS1864" s="15"/>
      <c r="FT1864" s="20"/>
      <c r="FU1864" s="15"/>
      <c r="FV1864" s="20"/>
      <c r="FW1864" s="15"/>
      <c r="FX1864" s="20"/>
      <c r="FY1864" s="15"/>
      <c r="FZ1864" s="20"/>
      <c r="GA1864" s="15"/>
      <c r="GB1864" s="20"/>
      <c r="GC1864" s="15"/>
      <c r="GD1864" s="20"/>
      <c r="GE1864" s="15"/>
      <c r="GF1864" s="20"/>
      <c r="GG1864" s="226"/>
    </row>
    <row r="1865" spans="1:189" ht="15" customHeight="1" x14ac:dyDescent="0.3">
      <c r="A1865" s="15" t="s">
        <v>146</v>
      </c>
      <c r="B1865" s="15" t="s">
        <v>134</v>
      </c>
      <c r="C1865" s="15" t="s">
        <v>275</v>
      </c>
      <c r="D1865" s="15" t="s">
        <v>1501</v>
      </c>
      <c r="E1865" s="15" t="str">
        <f t="shared" si="392"/>
        <v>Logan Oh</v>
      </c>
      <c r="F1865" s="15" t="s">
        <v>135</v>
      </c>
      <c r="G1865" s="15">
        <v>999924740</v>
      </c>
      <c r="H1865" s="15">
        <f t="shared" si="393"/>
        <v>50</v>
      </c>
      <c r="I1865" s="15"/>
      <c r="J1865" s="17">
        <f>(O1865+P1865+R1865+S1865+T1865+U1865)/2</f>
        <v>50</v>
      </c>
      <c r="K1865" s="16"/>
      <c r="L1865" s="15"/>
      <c r="M1865" s="15"/>
      <c r="N1865" s="15"/>
      <c r="O1865" s="15">
        <f t="shared" si="388"/>
        <v>100</v>
      </c>
      <c r="P1865" s="15">
        <v>0</v>
      </c>
      <c r="Q1865" s="15">
        <f t="shared" si="389"/>
        <v>0</v>
      </c>
      <c r="R1865" s="15">
        <v>0</v>
      </c>
      <c r="S1865" s="15">
        <v>0</v>
      </c>
      <c r="T1865" s="15">
        <f t="shared" si="390"/>
        <v>0</v>
      </c>
      <c r="U1865" s="15">
        <f t="shared" si="391"/>
        <v>0</v>
      </c>
      <c r="V1865" s="15"/>
      <c r="W1865" s="15"/>
      <c r="X1865" s="15"/>
      <c r="Y1865" s="15"/>
      <c r="Z1865" s="16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>
        <f t="shared" si="394"/>
        <v>0</v>
      </c>
      <c r="CT1865" s="15">
        <f t="shared" si="395"/>
        <v>0</v>
      </c>
      <c r="CU1865" s="15">
        <f t="shared" si="396"/>
        <v>0</v>
      </c>
      <c r="CV1865" s="15">
        <f t="shared" si="397"/>
        <v>0</v>
      </c>
      <c r="CW1865" s="15"/>
      <c r="CX1865" s="15"/>
      <c r="CY1865" s="15">
        <f t="shared" si="398"/>
        <v>0</v>
      </c>
      <c r="CZ1865" s="15">
        <f>GG1865</f>
        <v>0</v>
      </c>
      <c r="DA1865" s="16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20"/>
      <c r="DY1865" s="15"/>
      <c r="DZ1865" s="20"/>
      <c r="EA1865" s="15"/>
      <c r="EB1865" s="20"/>
      <c r="EC1865" s="15"/>
      <c r="ED1865" s="20"/>
      <c r="EE1865" s="15"/>
      <c r="EF1865" s="20"/>
      <c r="EG1865" s="15"/>
      <c r="EH1865" s="20"/>
      <c r="EI1865" s="15">
        <v>100</v>
      </c>
      <c r="EJ1865" s="20">
        <v>1</v>
      </c>
      <c r="EK1865" s="15"/>
      <c r="EL1865" s="20"/>
      <c r="EM1865" s="15"/>
      <c r="EN1865" s="20"/>
      <c r="EY1865" s="15"/>
      <c r="EZ1865" s="20"/>
      <c r="FC1865" s="15"/>
      <c r="FD1865" s="20"/>
      <c r="FE1865" s="15"/>
      <c r="FF1865" s="20"/>
      <c r="FG1865" s="15"/>
      <c r="FH1865" s="20"/>
      <c r="FI1865" s="15"/>
      <c r="FJ1865" s="20"/>
      <c r="FK1865" s="15"/>
      <c r="FL1865" s="20"/>
      <c r="FM1865" s="15"/>
      <c r="FN1865" s="20"/>
      <c r="FO1865" s="15"/>
      <c r="FP1865" s="20"/>
      <c r="FQ1865" s="15"/>
      <c r="FR1865" s="20"/>
      <c r="FS1865" s="15"/>
      <c r="FT1865" s="20"/>
      <c r="FU1865" s="15"/>
      <c r="FV1865" s="20"/>
      <c r="FW1865" s="15"/>
      <c r="FX1865" s="20"/>
      <c r="FY1865" s="15"/>
      <c r="FZ1865" s="20"/>
      <c r="GA1865" s="15"/>
      <c r="GB1865" s="20"/>
      <c r="GC1865" s="15"/>
      <c r="GD1865" s="20"/>
      <c r="GE1865" s="15"/>
      <c r="GF1865" s="20"/>
      <c r="GG1865" s="226"/>
    </row>
    <row r="1866" spans="1:189" ht="15" customHeight="1" x14ac:dyDescent="0.3">
      <c r="A1866" s="17" t="s">
        <v>133</v>
      </c>
      <c r="B1866" s="15" t="s">
        <v>134</v>
      </c>
      <c r="C1866" s="15" t="s">
        <v>1655</v>
      </c>
      <c r="D1866" s="15" t="s">
        <v>1223</v>
      </c>
      <c r="E1866" s="15" t="str">
        <f t="shared" si="392"/>
        <v>Chelsea  Lee</v>
      </c>
      <c r="F1866" s="15" t="s">
        <v>128</v>
      </c>
      <c r="G1866" s="15">
        <v>999924743</v>
      </c>
      <c r="H1866" s="15">
        <f t="shared" si="393"/>
        <v>86</v>
      </c>
      <c r="I1866" s="15"/>
      <c r="J1866" s="17">
        <f>(O1866+P1866+R1866+S1866+T1866+U1866)/2</f>
        <v>26</v>
      </c>
      <c r="K1866" s="16"/>
      <c r="L1866" s="15"/>
      <c r="M1866" s="15"/>
      <c r="N1866" s="15"/>
      <c r="O1866" s="15">
        <f t="shared" ref="O1866:O1897" si="399">SUM(EE1866, EI1866, EK1866, EM1866)</f>
        <v>52</v>
      </c>
      <c r="P1866" s="15">
        <v>0</v>
      </c>
      <c r="Q1866" s="15">
        <f t="shared" ref="Q1866:Q1897" si="400">COUNT(DI1866:DV1866)</f>
        <v>0</v>
      </c>
      <c r="R1866" s="15">
        <v>0</v>
      </c>
      <c r="S1866" s="15">
        <v>0</v>
      </c>
      <c r="T1866" s="15">
        <f t="shared" ref="T1866:T1897" si="401">EC1866</f>
        <v>0</v>
      </c>
      <c r="U1866" s="15">
        <f t="shared" ref="U1866:U1897" si="402">SUM(EG1866)</f>
        <v>0</v>
      </c>
      <c r="V1866" s="15"/>
      <c r="W1866" s="15"/>
      <c r="X1866" s="15"/>
      <c r="Y1866" s="15"/>
      <c r="Z1866" s="16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>
        <f t="shared" si="394"/>
        <v>0</v>
      </c>
      <c r="CT1866" s="15">
        <f t="shared" si="395"/>
        <v>60</v>
      </c>
      <c r="CU1866" s="15">
        <f t="shared" si="396"/>
        <v>1</v>
      </c>
      <c r="CV1866" s="15">
        <f t="shared" si="397"/>
        <v>0</v>
      </c>
      <c r="CW1866" s="15"/>
      <c r="CX1866" s="15"/>
      <c r="CY1866" s="15">
        <f t="shared" si="398"/>
        <v>0</v>
      </c>
      <c r="CZ1866" s="15">
        <f>GG1866</f>
        <v>0</v>
      </c>
      <c r="DA1866" s="16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20"/>
      <c r="DY1866" s="15"/>
      <c r="DZ1866" s="20"/>
      <c r="EA1866" s="15"/>
      <c r="EB1866" s="20"/>
      <c r="EC1866" s="15"/>
      <c r="ED1866" s="20"/>
      <c r="EE1866" s="15"/>
      <c r="EF1866" s="20"/>
      <c r="EG1866" s="15"/>
      <c r="EH1866" s="20"/>
      <c r="EI1866" s="15">
        <v>52</v>
      </c>
      <c r="EJ1866" s="20">
        <v>5</v>
      </c>
      <c r="EK1866" s="15"/>
      <c r="EL1866" s="20"/>
      <c r="EM1866" s="15"/>
      <c r="EN1866" s="20"/>
      <c r="EY1866" s="15"/>
      <c r="EZ1866" s="20"/>
      <c r="FC1866" s="15"/>
      <c r="FD1866" s="20"/>
      <c r="FE1866" s="15"/>
      <c r="FF1866" s="20"/>
      <c r="FG1866" s="15"/>
      <c r="FH1866" s="20"/>
      <c r="FI1866" s="15"/>
      <c r="FJ1866" s="20"/>
      <c r="FK1866" s="15">
        <v>60</v>
      </c>
      <c r="FL1866" s="20">
        <v>1</v>
      </c>
      <c r="FM1866" s="15"/>
      <c r="FN1866" s="20"/>
      <c r="FO1866" s="15"/>
      <c r="FP1866" s="20"/>
      <c r="FQ1866" s="15"/>
      <c r="FR1866" s="20"/>
      <c r="FS1866" s="15"/>
      <c r="FT1866" s="20"/>
      <c r="FU1866" s="15"/>
      <c r="FV1866" s="20"/>
      <c r="FW1866" s="15"/>
      <c r="FX1866" s="20"/>
      <c r="FY1866" s="15"/>
      <c r="FZ1866" s="20"/>
      <c r="GA1866" s="15"/>
      <c r="GB1866" s="20"/>
      <c r="GC1866" s="15"/>
      <c r="GD1866" s="20"/>
      <c r="GE1866" s="15"/>
      <c r="GF1866" s="20"/>
      <c r="GG1866" s="226"/>
    </row>
    <row r="1867" spans="1:189" ht="15" customHeight="1" x14ac:dyDescent="0.3">
      <c r="A1867" s="85" t="s">
        <v>133</v>
      </c>
      <c r="B1867" s="85" t="s">
        <v>142</v>
      </c>
      <c r="C1867" s="85" t="s">
        <v>670</v>
      </c>
      <c r="D1867" s="85" t="s">
        <v>2655</v>
      </c>
      <c r="E1867" s="15" t="str">
        <f t="shared" si="392"/>
        <v>Madison Krosky</v>
      </c>
      <c r="F1867" s="85" t="s">
        <v>128</v>
      </c>
      <c r="G1867" s="15">
        <v>999924745</v>
      </c>
      <c r="H1867" s="15">
        <f t="shared" si="393"/>
        <v>204</v>
      </c>
      <c r="I1867" s="15"/>
      <c r="J1867" s="15"/>
      <c r="K1867" s="16"/>
      <c r="L1867" s="15"/>
      <c r="M1867" s="15"/>
      <c r="N1867" s="15"/>
      <c r="O1867" s="15">
        <f t="shared" si="399"/>
        <v>0</v>
      </c>
      <c r="P1867" s="15">
        <v>0</v>
      </c>
      <c r="Q1867" s="15">
        <f t="shared" si="400"/>
        <v>0</v>
      </c>
      <c r="R1867" s="15">
        <v>0</v>
      </c>
      <c r="S1867" s="15">
        <v>0</v>
      </c>
      <c r="T1867" s="15">
        <f t="shared" si="401"/>
        <v>0</v>
      </c>
      <c r="U1867" s="15">
        <f t="shared" si="402"/>
        <v>0</v>
      </c>
      <c r="V1867" s="15"/>
      <c r="W1867" s="15"/>
      <c r="X1867" s="15"/>
      <c r="Y1867" s="15"/>
      <c r="Z1867" s="16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>
        <f t="shared" si="394"/>
        <v>0</v>
      </c>
      <c r="CT1867" s="15">
        <f t="shared" si="395"/>
        <v>204</v>
      </c>
      <c r="CU1867" s="15">
        <f t="shared" si="396"/>
        <v>3</v>
      </c>
      <c r="CV1867" s="15">
        <f t="shared" si="397"/>
        <v>0</v>
      </c>
      <c r="CW1867" s="15"/>
      <c r="CX1867" s="15"/>
      <c r="CY1867" s="15">
        <f t="shared" si="398"/>
        <v>0</v>
      </c>
      <c r="CZ1867" s="15">
        <f>GG1867</f>
        <v>0</v>
      </c>
      <c r="DA1867" s="16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20"/>
      <c r="DY1867" s="15"/>
      <c r="DZ1867" s="20"/>
      <c r="EA1867" s="15"/>
      <c r="EB1867" s="20"/>
      <c r="EC1867" s="15"/>
      <c r="ED1867" s="20"/>
      <c r="EE1867" s="15"/>
      <c r="EF1867" s="20"/>
      <c r="EG1867" s="15"/>
      <c r="EH1867" s="20"/>
      <c r="EI1867" s="15"/>
      <c r="EJ1867" s="20"/>
      <c r="EK1867" s="15"/>
      <c r="EL1867" s="20"/>
      <c r="EM1867" s="15"/>
      <c r="EN1867" s="20"/>
      <c r="EU1867" s="15">
        <v>68</v>
      </c>
      <c r="EV1867" s="20">
        <v>3</v>
      </c>
      <c r="EY1867" s="15">
        <v>68</v>
      </c>
      <c r="EZ1867" s="20">
        <v>4</v>
      </c>
      <c r="FC1867" s="15"/>
      <c r="FD1867" s="20"/>
      <c r="FE1867" s="15"/>
      <c r="FF1867" s="20"/>
      <c r="FG1867" s="15">
        <v>68</v>
      </c>
      <c r="FH1867" s="20">
        <v>3</v>
      </c>
      <c r="FI1867" s="15"/>
      <c r="FJ1867" s="20"/>
      <c r="FK1867" s="15"/>
      <c r="FL1867" s="20"/>
      <c r="FM1867" s="15"/>
      <c r="FN1867" s="20"/>
      <c r="FO1867" s="15"/>
      <c r="FP1867" s="20"/>
      <c r="FQ1867" s="15"/>
      <c r="FR1867" s="20"/>
      <c r="FS1867" s="15"/>
      <c r="FT1867" s="20"/>
      <c r="FU1867" s="15"/>
      <c r="FV1867" s="20"/>
      <c r="FW1867" s="15"/>
      <c r="FX1867" s="20"/>
      <c r="FY1867" s="15"/>
      <c r="FZ1867" s="20"/>
      <c r="GA1867" s="15"/>
      <c r="GB1867" s="20"/>
      <c r="GC1867" s="15"/>
      <c r="GD1867" s="20"/>
      <c r="GE1867" s="15"/>
      <c r="GF1867" s="20"/>
      <c r="GG1867" s="226"/>
    </row>
    <row r="1868" spans="1:189" ht="15" customHeight="1" x14ac:dyDescent="0.3">
      <c r="A1868" s="15" t="s">
        <v>130</v>
      </c>
      <c r="B1868" s="15" t="s">
        <v>142</v>
      </c>
      <c r="C1868" s="15" t="s">
        <v>2357</v>
      </c>
      <c r="D1868" s="15" t="s">
        <v>2000</v>
      </c>
      <c r="E1868" s="15" t="str">
        <f t="shared" si="392"/>
        <v>Lincoln Walton</v>
      </c>
      <c r="F1868" s="15" t="s">
        <v>135</v>
      </c>
      <c r="G1868" s="15">
        <v>999924746</v>
      </c>
      <c r="H1868" s="15">
        <f t="shared" si="393"/>
        <v>124.2</v>
      </c>
      <c r="I1868" s="15"/>
      <c r="J1868" s="17">
        <f>(O1868+P1868+R1868+S1868+T1868+U1868)/2</f>
        <v>11.2</v>
      </c>
      <c r="K1868" s="16"/>
      <c r="L1868" s="15"/>
      <c r="M1868" s="15"/>
      <c r="N1868" s="15"/>
      <c r="O1868" s="15">
        <f t="shared" si="399"/>
        <v>22.4</v>
      </c>
      <c r="P1868" s="15">
        <v>0</v>
      </c>
      <c r="Q1868" s="15">
        <f t="shared" si="400"/>
        <v>0</v>
      </c>
      <c r="R1868" s="15">
        <v>0</v>
      </c>
      <c r="S1868" s="15">
        <v>0</v>
      </c>
      <c r="T1868" s="15">
        <f t="shared" si="401"/>
        <v>0</v>
      </c>
      <c r="U1868" s="15">
        <f t="shared" si="402"/>
        <v>0</v>
      </c>
      <c r="V1868" s="15"/>
      <c r="W1868" s="15"/>
      <c r="X1868" s="15"/>
      <c r="Y1868" s="15"/>
      <c r="Z1868" s="16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>
        <f t="shared" si="394"/>
        <v>0</v>
      </c>
      <c r="CT1868" s="15">
        <f t="shared" si="395"/>
        <v>113</v>
      </c>
      <c r="CU1868" s="15">
        <f t="shared" si="396"/>
        <v>2</v>
      </c>
      <c r="CV1868" s="15">
        <f t="shared" si="397"/>
        <v>0</v>
      </c>
      <c r="CW1868" s="15"/>
      <c r="CX1868" s="15"/>
      <c r="CY1868" s="15">
        <f t="shared" si="398"/>
        <v>0</v>
      </c>
      <c r="CZ1868" s="15">
        <f>GG1868</f>
        <v>0</v>
      </c>
      <c r="DA1868" s="16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20"/>
      <c r="DY1868" s="15"/>
      <c r="DZ1868" s="20"/>
      <c r="EA1868" s="15"/>
      <c r="EB1868" s="20"/>
      <c r="EC1868" s="15"/>
      <c r="ED1868" s="20"/>
      <c r="EE1868" s="15"/>
      <c r="EF1868" s="20"/>
      <c r="EG1868" s="15"/>
      <c r="EH1868" s="20"/>
      <c r="EI1868" s="15">
        <v>22.4</v>
      </c>
      <c r="EJ1868" s="20">
        <v>3</v>
      </c>
      <c r="EK1868" s="15"/>
      <c r="EL1868" s="20"/>
      <c r="EM1868" s="15"/>
      <c r="EN1868" s="20"/>
      <c r="EY1868" s="15"/>
      <c r="EZ1868" s="20"/>
      <c r="FC1868" s="15">
        <v>68</v>
      </c>
      <c r="FD1868" s="20">
        <v>3</v>
      </c>
      <c r="FE1868" s="15"/>
      <c r="FF1868" s="20"/>
      <c r="FG1868" s="15"/>
      <c r="FH1868" s="20"/>
      <c r="FI1868" s="15"/>
      <c r="FJ1868" s="20"/>
      <c r="FK1868" s="15">
        <v>45</v>
      </c>
      <c r="FL1868" s="20">
        <v>2</v>
      </c>
      <c r="FM1868" s="15"/>
      <c r="FN1868" s="20"/>
      <c r="FO1868" s="15"/>
      <c r="FP1868" s="20"/>
      <c r="FQ1868" s="15"/>
      <c r="FR1868" s="20"/>
      <c r="FS1868" s="15"/>
      <c r="FT1868" s="20"/>
      <c r="FU1868" s="15"/>
      <c r="FV1868" s="20"/>
      <c r="FW1868" s="15"/>
      <c r="FX1868" s="20"/>
      <c r="FY1868" s="15"/>
      <c r="FZ1868" s="20"/>
      <c r="GA1868" s="15"/>
      <c r="GB1868" s="20"/>
      <c r="GC1868" s="15"/>
      <c r="GD1868" s="20"/>
      <c r="GE1868" s="15"/>
      <c r="GF1868" s="20"/>
      <c r="GG1868" s="226"/>
    </row>
    <row r="1869" spans="1:189" ht="15" customHeight="1" x14ac:dyDescent="0.3">
      <c r="A1869" s="15" t="s">
        <v>133</v>
      </c>
      <c r="B1869" s="15" t="s">
        <v>140</v>
      </c>
      <c r="C1869" s="15" t="s">
        <v>1762</v>
      </c>
      <c r="D1869" s="15" t="s">
        <v>2000</v>
      </c>
      <c r="E1869" s="15" t="str">
        <f t="shared" si="392"/>
        <v>Savannah Walton</v>
      </c>
      <c r="F1869" s="15" t="s">
        <v>128</v>
      </c>
      <c r="G1869" s="15">
        <v>999924747</v>
      </c>
      <c r="H1869" s="15">
        <f t="shared" si="393"/>
        <v>160</v>
      </c>
      <c r="I1869" s="15"/>
      <c r="J1869" s="15"/>
      <c r="K1869" s="16"/>
      <c r="L1869" s="15"/>
      <c r="M1869" s="15"/>
      <c r="N1869" s="15"/>
      <c r="O1869" s="15">
        <f t="shared" si="399"/>
        <v>52</v>
      </c>
      <c r="P1869" s="15">
        <v>0</v>
      </c>
      <c r="Q1869" s="15">
        <f t="shared" si="400"/>
        <v>0</v>
      </c>
      <c r="R1869" s="15">
        <v>0</v>
      </c>
      <c r="S1869" s="15">
        <v>0</v>
      </c>
      <c r="T1869" s="15">
        <f t="shared" si="401"/>
        <v>0</v>
      </c>
      <c r="U1869" s="15">
        <f t="shared" si="402"/>
        <v>0</v>
      </c>
      <c r="V1869" s="15"/>
      <c r="W1869" s="15"/>
      <c r="X1869" s="15"/>
      <c r="Y1869" s="15"/>
      <c r="Z1869" s="16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>
        <f t="shared" si="394"/>
        <v>0</v>
      </c>
      <c r="CT1869" s="15">
        <f t="shared" si="395"/>
        <v>108</v>
      </c>
      <c r="CU1869" s="15">
        <f t="shared" si="396"/>
        <v>2</v>
      </c>
      <c r="CV1869" s="15">
        <f t="shared" si="397"/>
        <v>0</v>
      </c>
      <c r="CW1869" s="15"/>
      <c r="CX1869" s="15"/>
      <c r="CY1869" s="15">
        <f t="shared" si="398"/>
        <v>0</v>
      </c>
      <c r="CZ1869" s="15">
        <f>GG1869</f>
        <v>0</v>
      </c>
      <c r="DA1869" s="16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20"/>
      <c r="DY1869" s="15"/>
      <c r="DZ1869" s="20"/>
      <c r="EA1869" s="15"/>
      <c r="EB1869" s="20"/>
      <c r="EC1869" s="15"/>
      <c r="ED1869" s="20"/>
      <c r="EE1869" s="15"/>
      <c r="EF1869" s="20"/>
      <c r="EG1869" s="15"/>
      <c r="EH1869" s="20"/>
      <c r="EI1869" s="15">
        <v>52</v>
      </c>
      <c r="EJ1869" s="20">
        <v>5</v>
      </c>
      <c r="EK1869" s="15"/>
      <c r="EL1869" s="20"/>
      <c r="EM1869" s="15"/>
      <c r="EN1869" s="20"/>
      <c r="EY1869" s="15"/>
      <c r="EZ1869" s="20"/>
      <c r="FC1869" s="15">
        <v>63</v>
      </c>
      <c r="FD1869" s="20">
        <v>5</v>
      </c>
      <c r="FE1869" s="15"/>
      <c r="FF1869" s="20"/>
      <c r="FG1869" s="15"/>
      <c r="FH1869" s="20"/>
      <c r="FI1869" s="15"/>
      <c r="FJ1869" s="20"/>
      <c r="FK1869" s="15">
        <v>45</v>
      </c>
      <c r="FL1869" s="20">
        <v>2</v>
      </c>
      <c r="FM1869" s="15"/>
      <c r="FN1869" s="20"/>
      <c r="FO1869" s="15"/>
      <c r="FP1869" s="20"/>
      <c r="FQ1869" s="15"/>
      <c r="FR1869" s="20"/>
      <c r="FS1869" s="15"/>
      <c r="FT1869" s="20"/>
      <c r="FU1869" s="15"/>
      <c r="FV1869" s="20"/>
      <c r="FW1869" s="15"/>
      <c r="FX1869" s="20"/>
      <c r="FY1869" s="15"/>
      <c r="FZ1869" s="20"/>
      <c r="GA1869" s="15"/>
      <c r="GB1869" s="20"/>
      <c r="GC1869" s="15"/>
      <c r="GD1869" s="20"/>
      <c r="GE1869" s="15"/>
      <c r="GF1869" s="20"/>
      <c r="GG1869" s="226"/>
    </row>
    <row r="1870" spans="1:189" ht="15" customHeight="1" x14ac:dyDescent="0.3">
      <c r="A1870" s="17" t="s">
        <v>133</v>
      </c>
      <c r="B1870" s="15" t="s">
        <v>134</v>
      </c>
      <c r="C1870" s="15" t="s">
        <v>1408</v>
      </c>
      <c r="D1870" s="15" t="s">
        <v>2366</v>
      </c>
      <c r="E1870" s="15" t="str">
        <f t="shared" si="392"/>
        <v>Eve Sullivan</v>
      </c>
      <c r="F1870" s="15" t="s">
        <v>128</v>
      </c>
      <c r="G1870" s="15">
        <v>999924756</v>
      </c>
      <c r="H1870" s="15">
        <f t="shared" si="393"/>
        <v>73</v>
      </c>
      <c r="I1870" s="15"/>
      <c r="J1870" s="17">
        <f>(O1870+P1870+R1870+S1870+T1870+U1870)/2</f>
        <v>28</v>
      </c>
      <c r="K1870" s="16"/>
      <c r="L1870" s="15"/>
      <c r="M1870" s="15"/>
      <c r="N1870" s="15"/>
      <c r="O1870" s="15">
        <f t="shared" si="399"/>
        <v>56</v>
      </c>
      <c r="P1870" s="15">
        <v>0</v>
      </c>
      <c r="Q1870" s="15">
        <f t="shared" si="400"/>
        <v>0</v>
      </c>
      <c r="R1870" s="15">
        <v>0</v>
      </c>
      <c r="S1870" s="15">
        <v>0</v>
      </c>
      <c r="T1870" s="15">
        <f t="shared" si="401"/>
        <v>0</v>
      </c>
      <c r="U1870" s="15">
        <f t="shared" si="402"/>
        <v>0</v>
      </c>
      <c r="V1870" s="15"/>
      <c r="W1870" s="15"/>
      <c r="X1870" s="15"/>
      <c r="Y1870" s="15"/>
      <c r="Z1870" s="16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>
        <f t="shared" si="394"/>
        <v>0</v>
      </c>
      <c r="CT1870" s="15">
        <f t="shared" si="395"/>
        <v>45</v>
      </c>
      <c r="CU1870" s="15">
        <f t="shared" si="396"/>
        <v>1</v>
      </c>
      <c r="CV1870" s="15">
        <f t="shared" si="397"/>
        <v>0</v>
      </c>
      <c r="CW1870" s="15"/>
      <c r="CX1870" s="15"/>
      <c r="CY1870" s="15">
        <f t="shared" si="398"/>
        <v>0</v>
      </c>
      <c r="CZ1870" s="15">
        <f>GG1870</f>
        <v>0</v>
      </c>
      <c r="DA1870" s="16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20"/>
      <c r="DY1870" s="15"/>
      <c r="DZ1870" s="20"/>
      <c r="EA1870" s="15"/>
      <c r="EB1870" s="20"/>
      <c r="EC1870" s="15"/>
      <c r="ED1870" s="20"/>
      <c r="EE1870" s="15"/>
      <c r="EF1870" s="20"/>
      <c r="EG1870" s="15"/>
      <c r="EH1870" s="20"/>
      <c r="EI1870" s="15">
        <v>56</v>
      </c>
      <c r="EJ1870" s="20">
        <v>3</v>
      </c>
      <c r="EK1870" s="15"/>
      <c r="EL1870" s="20"/>
      <c r="EM1870" s="15"/>
      <c r="EN1870" s="20"/>
      <c r="EQ1870" s="15">
        <v>45</v>
      </c>
      <c r="ER1870" s="20">
        <v>2</v>
      </c>
      <c r="EY1870" s="15"/>
      <c r="EZ1870" s="20"/>
      <c r="FC1870" s="15"/>
      <c r="FD1870" s="20"/>
      <c r="FE1870" s="15"/>
      <c r="FF1870" s="20"/>
      <c r="FG1870" s="15"/>
      <c r="FH1870" s="20"/>
      <c r="FI1870" s="15"/>
      <c r="FJ1870" s="20"/>
      <c r="FK1870" s="15"/>
      <c r="FL1870" s="20"/>
      <c r="FM1870" s="15"/>
      <c r="FN1870" s="20"/>
      <c r="FO1870" s="15"/>
      <c r="FP1870" s="20"/>
      <c r="FQ1870" s="15"/>
      <c r="FR1870" s="20"/>
      <c r="FS1870" s="15"/>
      <c r="FT1870" s="20"/>
      <c r="FU1870" s="15"/>
      <c r="FV1870" s="20"/>
      <c r="FW1870" s="15"/>
      <c r="FX1870" s="20"/>
      <c r="FY1870" s="15"/>
      <c r="FZ1870" s="20"/>
      <c r="GA1870" s="15"/>
      <c r="GB1870" s="20"/>
      <c r="GC1870" s="15"/>
      <c r="GD1870" s="20"/>
      <c r="GE1870" s="15"/>
      <c r="GF1870" s="20"/>
      <c r="GG1870" s="226"/>
    </row>
    <row r="1871" spans="1:189" ht="15" customHeight="1" x14ac:dyDescent="0.3">
      <c r="A1871" s="15" t="s">
        <v>146</v>
      </c>
      <c r="B1871" s="15" t="s">
        <v>134</v>
      </c>
      <c r="C1871" s="15" t="s">
        <v>2365</v>
      </c>
      <c r="D1871" s="15" t="s">
        <v>2366</v>
      </c>
      <c r="E1871" s="15" t="str">
        <f t="shared" si="392"/>
        <v>Fox Sullivan</v>
      </c>
      <c r="F1871" s="15" t="s">
        <v>135</v>
      </c>
      <c r="G1871" s="15">
        <v>999924757</v>
      </c>
      <c r="H1871" s="15">
        <f t="shared" si="393"/>
        <v>94</v>
      </c>
      <c r="I1871" s="15"/>
      <c r="J1871" s="17">
        <f>(O1871+P1871+R1871+S1871+T1871+U1871)/2</f>
        <v>26</v>
      </c>
      <c r="K1871" s="16"/>
      <c r="L1871" s="15"/>
      <c r="M1871" s="15"/>
      <c r="N1871" s="15"/>
      <c r="O1871" s="15">
        <f t="shared" si="399"/>
        <v>52</v>
      </c>
      <c r="P1871" s="15">
        <v>0</v>
      </c>
      <c r="Q1871" s="15">
        <f t="shared" si="400"/>
        <v>0</v>
      </c>
      <c r="R1871" s="15">
        <v>0</v>
      </c>
      <c r="S1871" s="15">
        <v>0</v>
      </c>
      <c r="T1871" s="15">
        <f t="shared" si="401"/>
        <v>0</v>
      </c>
      <c r="U1871" s="15">
        <f t="shared" si="402"/>
        <v>0</v>
      </c>
      <c r="V1871" s="15"/>
      <c r="W1871" s="15"/>
      <c r="X1871" s="15"/>
      <c r="Y1871" s="15"/>
      <c r="Z1871" s="16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>
        <f t="shared" si="394"/>
        <v>0</v>
      </c>
      <c r="CT1871" s="15">
        <f t="shared" si="395"/>
        <v>68</v>
      </c>
      <c r="CU1871" s="15">
        <f t="shared" si="396"/>
        <v>1</v>
      </c>
      <c r="CV1871" s="15">
        <f t="shared" si="397"/>
        <v>0</v>
      </c>
      <c r="CW1871" s="15"/>
      <c r="CX1871" s="15"/>
      <c r="CY1871" s="15">
        <f t="shared" si="398"/>
        <v>0</v>
      </c>
      <c r="CZ1871" s="15">
        <f>GG1871</f>
        <v>0</v>
      </c>
      <c r="DA1871" s="16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20"/>
      <c r="DY1871" s="15"/>
      <c r="DZ1871" s="20"/>
      <c r="EA1871" s="15"/>
      <c r="EB1871" s="20"/>
      <c r="EC1871" s="15"/>
      <c r="ED1871" s="20"/>
      <c r="EE1871" s="15"/>
      <c r="EF1871" s="20"/>
      <c r="EG1871" s="15"/>
      <c r="EH1871" s="20"/>
      <c r="EI1871" s="15">
        <v>52</v>
      </c>
      <c r="EJ1871" s="20">
        <v>5</v>
      </c>
      <c r="EK1871" s="15"/>
      <c r="EL1871" s="20"/>
      <c r="EM1871" s="15"/>
      <c r="EN1871" s="20"/>
      <c r="EQ1871" s="15">
        <v>68</v>
      </c>
      <c r="ER1871" s="20">
        <v>3</v>
      </c>
      <c r="EY1871" s="15"/>
      <c r="EZ1871" s="20"/>
      <c r="FC1871" s="15"/>
      <c r="FD1871" s="20"/>
      <c r="FE1871" s="15"/>
      <c r="FF1871" s="20"/>
      <c r="FG1871" s="15"/>
      <c r="FH1871" s="20"/>
      <c r="FI1871" s="15"/>
      <c r="FJ1871" s="20"/>
      <c r="FK1871" s="15"/>
      <c r="FL1871" s="20"/>
      <c r="FM1871" s="15"/>
      <c r="FN1871" s="20"/>
      <c r="FO1871" s="15"/>
      <c r="FP1871" s="20"/>
      <c r="FQ1871" s="15"/>
      <c r="FR1871" s="20"/>
      <c r="FS1871" s="15"/>
      <c r="FT1871" s="20"/>
      <c r="FU1871" s="15"/>
      <c r="FV1871" s="20"/>
      <c r="FW1871" s="15"/>
      <c r="FX1871" s="20"/>
      <c r="FY1871" s="15"/>
      <c r="FZ1871" s="20"/>
      <c r="GA1871" s="15"/>
      <c r="GB1871" s="20"/>
      <c r="GC1871" s="15"/>
      <c r="GD1871" s="20"/>
      <c r="GE1871" s="15"/>
      <c r="GF1871" s="20"/>
      <c r="GG1871" s="226"/>
    </row>
    <row r="1872" spans="1:189" ht="15" customHeight="1" x14ac:dyDescent="0.3">
      <c r="A1872" s="15" t="s">
        <v>146</v>
      </c>
      <c r="B1872" s="15" t="s">
        <v>134</v>
      </c>
      <c r="C1872" s="15" t="s">
        <v>202</v>
      </c>
      <c r="D1872" s="15" t="s">
        <v>546</v>
      </c>
      <c r="E1872" s="15" t="str">
        <f t="shared" si="392"/>
        <v>Sarah Lin</v>
      </c>
      <c r="F1872" s="15" t="s">
        <v>128</v>
      </c>
      <c r="G1872" s="15">
        <v>999924758</v>
      </c>
      <c r="H1872" s="15">
        <f t="shared" si="393"/>
        <v>73.600000000000009</v>
      </c>
      <c r="I1872" s="15"/>
      <c r="J1872" s="17">
        <f>(O1872+P1872+R1872+S1872+T1872+U1872)/2</f>
        <v>5.6</v>
      </c>
      <c r="K1872" s="16"/>
      <c r="L1872" s="15"/>
      <c r="M1872" s="15"/>
      <c r="N1872" s="15"/>
      <c r="O1872" s="15">
        <f t="shared" si="399"/>
        <v>11.2</v>
      </c>
      <c r="P1872" s="15">
        <v>0</v>
      </c>
      <c r="Q1872" s="15">
        <f t="shared" si="400"/>
        <v>0</v>
      </c>
      <c r="R1872" s="15">
        <v>0</v>
      </c>
      <c r="S1872" s="15">
        <v>0</v>
      </c>
      <c r="T1872" s="15">
        <f t="shared" si="401"/>
        <v>0</v>
      </c>
      <c r="U1872" s="15">
        <f t="shared" si="402"/>
        <v>0</v>
      </c>
      <c r="V1872" s="15"/>
      <c r="W1872" s="15"/>
      <c r="X1872" s="15"/>
      <c r="Y1872" s="15"/>
      <c r="Z1872" s="16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>
        <f t="shared" si="394"/>
        <v>0</v>
      </c>
      <c r="CT1872" s="15">
        <f t="shared" si="395"/>
        <v>68</v>
      </c>
      <c r="CU1872" s="15">
        <f t="shared" si="396"/>
        <v>0</v>
      </c>
      <c r="CV1872" s="15">
        <f t="shared" si="397"/>
        <v>0</v>
      </c>
      <c r="CW1872" s="15"/>
      <c r="CX1872" s="15"/>
      <c r="CY1872" s="15">
        <f t="shared" si="398"/>
        <v>0</v>
      </c>
      <c r="CZ1872" s="15">
        <f>GG1872</f>
        <v>0</v>
      </c>
      <c r="DA1872" s="16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20"/>
      <c r="DY1872" s="15"/>
      <c r="DZ1872" s="20"/>
      <c r="EA1872" s="15"/>
      <c r="EB1872" s="20"/>
      <c r="EC1872" s="15"/>
      <c r="ED1872" s="20"/>
      <c r="EE1872" s="15"/>
      <c r="EF1872" s="20"/>
      <c r="EG1872" s="15"/>
      <c r="EH1872" s="20"/>
      <c r="EI1872" s="15"/>
      <c r="EJ1872" s="20"/>
      <c r="EK1872" s="15">
        <v>11.2</v>
      </c>
      <c r="EL1872" s="20">
        <v>3</v>
      </c>
      <c r="EM1872" s="15"/>
      <c r="EN1872" s="20"/>
      <c r="EY1872" s="15"/>
      <c r="EZ1872" s="20"/>
      <c r="FC1872" s="15"/>
      <c r="FD1872" s="20"/>
      <c r="FE1872" s="15"/>
      <c r="FF1872" s="20"/>
      <c r="FG1872" s="15"/>
      <c r="FH1872" s="20"/>
      <c r="FI1872" s="15"/>
      <c r="FJ1872" s="20"/>
      <c r="FK1872" s="15"/>
      <c r="FL1872" s="20"/>
      <c r="FM1872" s="15"/>
      <c r="FN1872" s="20"/>
      <c r="FO1872" s="15">
        <v>68</v>
      </c>
      <c r="FP1872" s="20"/>
      <c r="FQ1872" s="15"/>
      <c r="FR1872" s="20"/>
      <c r="FS1872" s="15"/>
      <c r="FT1872" s="20"/>
      <c r="FU1872" s="15"/>
      <c r="FV1872" s="20"/>
      <c r="FW1872" s="15"/>
      <c r="FX1872" s="20"/>
      <c r="FY1872" s="15"/>
      <c r="FZ1872" s="20"/>
      <c r="GA1872" s="15"/>
      <c r="GB1872" s="20"/>
      <c r="GC1872" s="15"/>
      <c r="GD1872" s="20"/>
      <c r="GE1872" s="15"/>
      <c r="GF1872" s="20"/>
      <c r="GG1872" s="226"/>
    </row>
    <row r="1873" spans="1:189" ht="15" customHeight="1" x14ac:dyDescent="0.3">
      <c r="A1873" s="15" t="s">
        <v>146</v>
      </c>
      <c r="B1873" s="15" t="s">
        <v>138</v>
      </c>
      <c r="C1873" s="15" t="s">
        <v>1530</v>
      </c>
      <c r="D1873" s="15" t="s">
        <v>2387</v>
      </c>
      <c r="E1873" s="15" t="str">
        <f t="shared" si="392"/>
        <v>Alec Avila</v>
      </c>
      <c r="F1873" s="15" t="s">
        <v>135</v>
      </c>
      <c r="G1873" s="15">
        <v>999924772</v>
      </c>
      <c r="H1873" s="15">
        <f t="shared" si="393"/>
        <v>91</v>
      </c>
      <c r="I1873" s="15"/>
      <c r="J1873" s="17">
        <f>(O1873+P1873+R1873+S1873+T1873+U1873)/2</f>
        <v>28</v>
      </c>
      <c r="K1873" s="16"/>
      <c r="L1873" s="15"/>
      <c r="M1873" s="15"/>
      <c r="N1873" s="15"/>
      <c r="O1873" s="15">
        <f t="shared" si="399"/>
        <v>56</v>
      </c>
      <c r="P1873" s="15">
        <v>0</v>
      </c>
      <c r="Q1873" s="15">
        <f t="shared" si="400"/>
        <v>0</v>
      </c>
      <c r="R1873" s="15">
        <v>0</v>
      </c>
      <c r="S1873" s="15">
        <v>0</v>
      </c>
      <c r="T1873" s="15">
        <f t="shared" si="401"/>
        <v>0</v>
      </c>
      <c r="U1873" s="15">
        <f t="shared" si="402"/>
        <v>0</v>
      </c>
      <c r="V1873" s="15"/>
      <c r="W1873" s="15"/>
      <c r="X1873" s="15"/>
      <c r="Y1873" s="15"/>
      <c r="Z1873" s="16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>
        <f t="shared" si="394"/>
        <v>0</v>
      </c>
      <c r="CT1873" s="15">
        <f t="shared" si="395"/>
        <v>63</v>
      </c>
      <c r="CU1873" s="15">
        <f t="shared" si="396"/>
        <v>1</v>
      </c>
      <c r="CV1873" s="15">
        <f t="shared" si="397"/>
        <v>0</v>
      </c>
      <c r="CW1873" s="15"/>
      <c r="CX1873" s="15"/>
      <c r="CY1873" s="15">
        <f t="shared" si="398"/>
        <v>0</v>
      </c>
      <c r="CZ1873" s="15">
        <f>GG1873</f>
        <v>0</v>
      </c>
      <c r="DA1873" s="16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20"/>
      <c r="DY1873" s="15"/>
      <c r="DZ1873" s="20"/>
      <c r="EA1873" s="15"/>
      <c r="EB1873" s="20"/>
      <c r="EC1873" s="15"/>
      <c r="ED1873" s="20"/>
      <c r="EE1873" s="15"/>
      <c r="EF1873" s="20"/>
      <c r="EG1873" s="15"/>
      <c r="EH1873" s="20"/>
      <c r="EI1873" s="15">
        <v>56</v>
      </c>
      <c r="EJ1873" s="20">
        <v>3</v>
      </c>
      <c r="EK1873" s="15"/>
      <c r="EL1873" s="20"/>
      <c r="EM1873" s="15"/>
      <c r="EN1873" s="20"/>
      <c r="EQ1873" s="15">
        <v>63</v>
      </c>
      <c r="ER1873" s="20">
        <v>5</v>
      </c>
      <c r="EY1873" s="15"/>
      <c r="EZ1873" s="20"/>
      <c r="FC1873" s="15"/>
      <c r="FD1873" s="20"/>
      <c r="FE1873" s="15"/>
      <c r="FF1873" s="20"/>
      <c r="FG1873" s="15"/>
      <c r="FH1873" s="20"/>
      <c r="FI1873" s="15"/>
      <c r="FJ1873" s="20"/>
      <c r="FK1873" s="15"/>
      <c r="FL1873" s="20"/>
      <c r="FM1873" s="15"/>
      <c r="FN1873" s="20"/>
      <c r="FO1873" s="15"/>
      <c r="FP1873" s="20"/>
      <c r="FQ1873" s="15"/>
      <c r="FR1873" s="20"/>
      <c r="FS1873" s="15"/>
      <c r="FT1873" s="20"/>
      <c r="FU1873" s="15"/>
      <c r="FV1873" s="20"/>
      <c r="FW1873" s="15"/>
      <c r="FX1873" s="20"/>
      <c r="FY1873" s="15"/>
      <c r="FZ1873" s="20"/>
      <c r="GA1873" s="15"/>
      <c r="GB1873" s="20"/>
      <c r="GC1873" s="15"/>
      <c r="GD1873" s="20"/>
      <c r="GE1873" s="15"/>
      <c r="GF1873" s="20"/>
      <c r="GG1873" s="226"/>
    </row>
    <row r="1874" spans="1:189" ht="15" customHeight="1" x14ac:dyDescent="0.3">
      <c r="A1874" s="17" t="s">
        <v>133</v>
      </c>
      <c r="B1874" s="15" t="s">
        <v>138</v>
      </c>
      <c r="C1874" s="15" t="s">
        <v>2394</v>
      </c>
      <c r="D1874" s="15" t="s">
        <v>2387</v>
      </c>
      <c r="E1874" s="15" t="str">
        <f t="shared" si="392"/>
        <v>Hector  Avila</v>
      </c>
      <c r="F1874" s="15" t="s">
        <v>135</v>
      </c>
      <c r="G1874" s="15">
        <v>999924773</v>
      </c>
      <c r="H1874" s="15">
        <f t="shared" si="393"/>
        <v>96</v>
      </c>
      <c r="I1874" s="15"/>
      <c r="J1874" s="17">
        <f>(O1874+P1874+R1874+S1874+T1874+U1874)/2</f>
        <v>28</v>
      </c>
      <c r="K1874" s="16"/>
      <c r="L1874" s="15"/>
      <c r="M1874" s="15"/>
      <c r="N1874" s="15"/>
      <c r="O1874" s="15">
        <f t="shared" si="399"/>
        <v>56</v>
      </c>
      <c r="P1874" s="15">
        <v>0</v>
      </c>
      <c r="Q1874" s="15">
        <f t="shared" si="400"/>
        <v>0</v>
      </c>
      <c r="R1874" s="15">
        <v>0</v>
      </c>
      <c r="S1874" s="15">
        <v>0</v>
      </c>
      <c r="T1874" s="15">
        <f t="shared" si="401"/>
        <v>0</v>
      </c>
      <c r="U1874" s="15">
        <f t="shared" si="402"/>
        <v>0</v>
      </c>
      <c r="V1874" s="15"/>
      <c r="W1874" s="15"/>
      <c r="X1874" s="15"/>
      <c r="Y1874" s="15"/>
      <c r="Z1874" s="16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>
        <f t="shared" si="394"/>
        <v>0</v>
      </c>
      <c r="CT1874" s="15">
        <f t="shared" si="395"/>
        <v>68</v>
      </c>
      <c r="CU1874" s="15">
        <f t="shared" si="396"/>
        <v>1</v>
      </c>
      <c r="CV1874" s="15">
        <f t="shared" si="397"/>
        <v>0</v>
      </c>
      <c r="CW1874" s="15"/>
      <c r="CX1874" s="15"/>
      <c r="CY1874" s="15">
        <f t="shared" si="398"/>
        <v>0</v>
      </c>
      <c r="CZ1874" s="15">
        <f>GG1874</f>
        <v>0</v>
      </c>
      <c r="DA1874" s="16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20"/>
      <c r="DY1874" s="15"/>
      <c r="DZ1874" s="20"/>
      <c r="EA1874" s="15"/>
      <c r="EB1874" s="20"/>
      <c r="EC1874" s="15"/>
      <c r="ED1874" s="20"/>
      <c r="EE1874" s="15"/>
      <c r="EF1874" s="20"/>
      <c r="EG1874" s="15"/>
      <c r="EH1874" s="20"/>
      <c r="EI1874" s="15">
        <v>56</v>
      </c>
      <c r="EJ1874" s="20">
        <v>3</v>
      </c>
      <c r="EK1874" s="15"/>
      <c r="EL1874" s="20"/>
      <c r="EM1874" s="15"/>
      <c r="EN1874" s="20"/>
      <c r="EQ1874" s="15">
        <v>68</v>
      </c>
      <c r="ER1874" s="20">
        <v>3</v>
      </c>
      <c r="EY1874" s="15"/>
      <c r="EZ1874" s="20"/>
      <c r="FC1874" s="15"/>
      <c r="FD1874" s="20"/>
      <c r="FE1874" s="15"/>
      <c r="FF1874" s="20"/>
      <c r="FG1874" s="15"/>
      <c r="FH1874" s="20"/>
      <c r="FI1874" s="15"/>
      <c r="FJ1874" s="20"/>
      <c r="FK1874" s="15"/>
      <c r="FL1874" s="20"/>
      <c r="FM1874" s="15"/>
      <c r="FN1874" s="20"/>
      <c r="FO1874" s="15"/>
      <c r="FP1874" s="20"/>
      <c r="FQ1874" s="15"/>
      <c r="FR1874" s="20"/>
      <c r="FS1874" s="15"/>
      <c r="FT1874" s="20"/>
      <c r="FU1874" s="15"/>
      <c r="FV1874" s="20"/>
      <c r="FW1874" s="15"/>
      <c r="FX1874" s="20"/>
      <c r="FY1874" s="15"/>
      <c r="FZ1874" s="20"/>
      <c r="GA1874" s="15"/>
      <c r="GB1874" s="20"/>
      <c r="GC1874" s="15"/>
      <c r="GD1874" s="20"/>
      <c r="GE1874" s="15"/>
      <c r="GF1874" s="20"/>
      <c r="GG1874" s="226"/>
    </row>
    <row r="1875" spans="1:189" ht="15" customHeight="1" x14ac:dyDescent="0.3">
      <c r="A1875" s="15" t="s">
        <v>146</v>
      </c>
      <c r="B1875" s="15" t="s">
        <v>142</v>
      </c>
      <c r="C1875" s="15" t="s">
        <v>2437</v>
      </c>
      <c r="D1875" s="15" t="s">
        <v>2438</v>
      </c>
      <c r="E1875" s="15" t="str">
        <f t="shared" si="392"/>
        <v>Miyuki Cullins</v>
      </c>
      <c r="F1875" s="15" t="s">
        <v>128</v>
      </c>
      <c r="G1875" s="15">
        <v>999924777</v>
      </c>
      <c r="H1875" s="15">
        <f t="shared" si="393"/>
        <v>52</v>
      </c>
      <c r="I1875" s="15"/>
      <c r="J1875" s="15"/>
      <c r="K1875" s="16"/>
      <c r="L1875" s="15"/>
      <c r="M1875" s="15"/>
      <c r="N1875" s="15"/>
      <c r="O1875" s="15">
        <f t="shared" si="399"/>
        <v>52</v>
      </c>
      <c r="P1875" s="15">
        <v>0</v>
      </c>
      <c r="Q1875" s="15">
        <f t="shared" si="400"/>
        <v>0</v>
      </c>
      <c r="R1875" s="15">
        <v>0</v>
      </c>
      <c r="S1875" s="15">
        <v>0</v>
      </c>
      <c r="T1875" s="15">
        <f t="shared" si="401"/>
        <v>0</v>
      </c>
      <c r="U1875" s="15">
        <f t="shared" si="402"/>
        <v>0</v>
      </c>
      <c r="V1875" s="15"/>
      <c r="W1875" s="15"/>
      <c r="X1875" s="15"/>
      <c r="Y1875" s="15"/>
      <c r="Z1875" s="16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>
        <f t="shared" si="394"/>
        <v>0</v>
      </c>
      <c r="CT1875" s="15">
        <f t="shared" si="395"/>
        <v>0</v>
      </c>
      <c r="CU1875" s="15">
        <f t="shared" si="396"/>
        <v>0</v>
      </c>
      <c r="CV1875" s="15">
        <f t="shared" si="397"/>
        <v>0</v>
      </c>
      <c r="CW1875" s="15"/>
      <c r="CX1875" s="15"/>
      <c r="CY1875" s="15">
        <f t="shared" si="398"/>
        <v>0</v>
      </c>
      <c r="CZ1875" s="15">
        <f>GG1875</f>
        <v>0</v>
      </c>
      <c r="DA1875" s="16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20"/>
      <c r="DY1875" s="15"/>
      <c r="DZ1875" s="20"/>
      <c r="EA1875" s="15"/>
      <c r="EB1875" s="20"/>
      <c r="EC1875" s="15"/>
      <c r="ED1875" s="20"/>
      <c r="EE1875" s="15"/>
      <c r="EF1875" s="20"/>
      <c r="EG1875" s="15"/>
      <c r="EH1875" s="20"/>
      <c r="EI1875" s="15">
        <v>52</v>
      </c>
      <c r="EJ1875" s="20">
        <v>5</v>
      </c>
      <c r="EK1875" s="15"/>
      <c r="EL1875" s="20"/>
      <c r="EM1875" s="15"/>
      <c r="EN1875" s="20"/>
      <c r="EY1875" s="15"/>
      <c r="EZ1875" s="20"/>
      <c r="FC1875" s="15"/>
      <c r="FD1875" s="20"/>
      <c r="FE1875" s="15"/>
      <c r="FF1875" s="20"/>
      <c r="FG1875" s="15"/>
      <c r="FH1875" s="20"/>
      <c r="FI1875" s="15"/>
      <c r="FJ1875" s="20"/>
      <c r="FK1875" s="15"/>
      <c r="FL1875" s="20"/>
      <c r="FM1875" s="15"/>
      <c r="FN1875" s="20"/>
      <c r="FO1875" s="15"/>
      <c r="FP1875" s="20"/>
      <c r="FQ1875" s="15"/>
      <c r="FR1875" s="20"/>
      <c r="FS1875" s="15"/>
      <c r="FT1875" s="20"/>
      <c r="FU1875" s="15"/>
      <c r="FV1875" s="20"/>
      <c r="FW1875" s="15"/>
      <c r="FX1875" s="20"/>
      <c r="FY1875" s="15"/>
      <c r="FZ1875" s="20"/>
      <c r="GA1875" s="15"/>
      <c r="GB1875" s="20"/>
      <c r="GC1875" s="15"/>
      <c r="GD1875" s="20"/>
      <c r="GE1875" s="15"/>
      <c r="GF1875" s="20"/>
      <c r="GG1875" s="226"/>
    </row>
    <row r="1876" spans="1:189" ht="15" customHeight="1" x14ac:dyDescent="0.3">
      <c r="A1876" s="15" t="s">
        <v>130</v>
      </c>
      <c r="B1876" s="15" t="s">
        <v>142</v>
      </c>
      <c r="C1876" s="15" t="s">
        <v>2371</v>
      </c>
      <c r="D1876" s="15" t="s">
        <v>2372</v>
      </c>
      <c r="E1876" s="15" t="str">
        <f t="shared" si="392"/>
        <v>Joseph   Bankston</v>
      </c>
      <c r="F1876" s="15" t="s">
        <v>135</v>
      </c>
      <c r="G1876" s="15">
        <v>999924778</v>
      </c>
      <c r="H1876" s="15">
        <f t="shared" si="393"/>
        <v>75</v>
      </c>
      <c r="I1876" s="15"/>
      <c r="J1876" s="15"/>
      <c r="K1876" s="16"/>
      <c r="L1876" s="15"/>
      <c r="M1876" s="15"/>
      <c r="N1876" s="15"/>
      <c r="O1876" s="15">
        <f t="shared" si="399"/>
        <v>75</v>
      </c>
      <c r="P1876" s="15">
        <v>0</v>
      </c>
      <c r="Q1876" s="15">
        <f t="shared" si="400"/>
        <v>0</v>
      </c>
      <c r="R1876" s="15">
        <v>0</v>
      </c>
      <c r="S1876" s="15">
        <v>0</v>
      </c>
      <c r="T1876" s="15">
        <f t="shared" si="401"/>
        <v>0</v>
      </c>
      <c r="U1876" s="15">
        <f t="shared" si="402"/>
        <v>0</v>
      </c>
      <c r="V1876" s="15"/>
      <c r="W1876" s="15"/>
      <c r="X1876" s="15"/>
      <c r="Y1876" s="15"/>
      <c r="Z1876" s="16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>
        <f t="shared" si="394"/>
        <v>0</v>
      </c>
      <c r="CT1876" s="15">
        <f t="shared" si="395"/>
        <v>0</v>
      </c>
      <c r="CU1876" s="15">
        <f t="shared" si="396"/>
        <v>0</v>
      </c>
      <c r="CV1876" s="15">
        <f t="shared" si="397"/>
        <v>0</v>
      </c>
      <c r="CW1876" s="15"/>
      <c r="CX1876" s="15"/>
      <c r="CY1876" s="15">
        <f t="shared" si="398"/>
        <v>0</v>
      </c>
      <c r="CZ1876" s="15">
        <f>GG1876</f>
        <v>0</v>
      </c>
      <c r="DA1876" s="16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20"/>
      <c r="DY1876" s="15"/>
      <c r="DZ1876" s="20"/>
      <c r="EA1876" s="15"/>
      <c r="EB1876" s="20"/>
      <c r="EC1876" s="15"/>
      <c r="ED1876" s="20"/>
      <c r="EE1876" s="15"/>
      <c r="EF1876" s="20"/>
      <c r="EG1876" s="15"/>
      <c r="EH1876" s="20"/>
      <c r="EI1876" s="15">
        <v>75</v>
      </c>
      <c r="EJ1876" s="20">
        <v>2</v>
      </c>
      <c r="EK1876" s="15"/>
      <c r="EL1876" s="20"/>
      <c r="EM1876" s="15"/>
      <c r="EN1876" s="20"/>
      <c r="EY1876" s="15"/>
      <c r="EZ1876" s="20"/>
      <c r="FC1876" s="15"/>
      <c r="FD1876" s="20"/>
      <c r="FE1876" s="15"/>
      <c r="FF1876" s="20"/>
      <c r="FG1876" s="15"/>
      <c r="FH1876" s="20"/>
      <c r="FI1876" s="15"/>
      <c r="FJ1876" s="20"/>
      <c r="FK1876" s="15"/>
      <c r="FL1876" s="20"/>
      <c r="FM1876" s="15"/>
      <c r="FN1876" s="20"/>
      <c r="FO1876" s="15"/>
      <c r="FP1876" s="20"/>
      <c r="FQ1876" s="15"/>
      <c r="FR1876" s="20"/>
      <c r="FS1876" s="15"/>
      <c r="FT1876" s="20"/>
      <c r="FU1876" s="15"/>
      <c r="FV1876" s="20"/>
      <c r="FW1876" s="15"/>
      <c r="FX1876" s="20"/>
      <c r="FY1876" s="15"/>
      <c r="FZ1876" s="20"/>
      <c r="GA1876" s="15"/>
      <c r="GB1876" s="20"/>
      <c r="GC1876" s="15"/>
      <c r="GD1876" s="20"/>
      <c r="GE1876" s="15"/>
      <c r="GF1876" s="20"/>
      <c r="GG1876" s="226"/>
    </row>
    <row r="1877" spans="1:189" ht="15" customHeight="1" x14ac:dyDescent="0.3">
      <c r="A1877" s="15" t="s">
        <v>130</v>
      </c>
      <c r="B1877" s="15" t="s">
        <v>134</v>
      </c>
      <c r="C1877" s="15" t="s">
        <v>2424</v>
      </c>
      <c r="D1877" s="15" t="s">
        <v>2372</v>
      </c>
      <c r="E1877" s="15" t="str">
        <f t="shared" si="392"/>
        <v>Giselle Bankston</v>
      </c>
      <c r="F1877" s="15" t="s">
        <v>128</v>
      </c>
      <c r="G1877" s="15">
        <v>999924779</v>
      </c>
      <c r="H1877" s="15">
        <f t="shared" si="393"/>
        <v>50</v>
      </c>
      <c r="I1877" s="15"/>
      <c r="J1877" s="17">
        <f>(O1877+P1877+R1877+S1877+T1877+U1877)/2</f>
        <v>50</v>
      </c>
      <c r="K1877" s="16"/>
      <c r="L1877" s="15"/>
      <c r="M1877" s="15"/>
      <c r="N1877" s="15"/>
      <c r="O1877" s="15">
        <f t="shared" si="399"/>
        <v>100</v>
      </c>
      <c r="P1877" s="15">
        <v>0</v>
      </c>
      <c r="Q1877" s="15">
        <f t="shared" si="400"/>
        <v>0</v>
      </c>
      <c r="R1877" s="15">
        <v>0</v>
      </c>
      <c r="S1877" s="15">
        <v>0</v>
      </c>
      <c r="T1877" s="15">
        <f t="shared" si="401"/>
        <v>0</v>
      </c>
      <c r="U1877" s="15">
        <f t="shared" si="402"/>
        <v>0</v>
      </c>
      <c r="V1877" s="15"/>
      <c r="W1877" s="15"/>
      <c r="X1877" s="15"/>
      <c r="Y1877" s="15"/>
      <c r="Z1877" s="16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>
        <f t="shared" si="394"/>
        <v>0</v>
      </c>
      <c r="CT1877" s="15">
        <f t="shared" si="395"/>
        <v>0</v>
      </c>
      <c r="CU1877" s="15">
        <f t="shared" si="396"/>
        <v>0</v>
      </c>
      <c r="CV1877" s="15">
        <f t="shared" si="397"/>
        <v>0</v>
      </c>
      <c r="CW1877" s="15"/>
      <c r="CX1877" s="15"/>
      <c r="CY1877" s="15">
        <f t="shared" si="398"/>
        <v>0</v>
      </c>
      <c r="CZ1877" s="15">
        <f>GG1877</f>
        <v>0</v>
      </c>
      <c r="DA1877" s="16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20"/>
      <c r="DY1877" s="15"/>
      <c r="DZ1877" s="20"/>
      <c r="EA1877" s="15"/>
      <c r="EB1877" s="20"/>
      <c r="EC1877" s="15"/>
      <c r="ED1877" s="20"/>
      <c r="EE1877" s="15"/>
      <c r="EF1877" s="20"/>
      <c r="EG1877" s="15"/>
      <c r="EH1877" s="20"/>
      <c r="EI1877" s="15">
        <v>100</v>
      </c>
      <c r="EJ1877" s="20">
        <v>1</v>
      </c>
      <c r="EK1877" s="15"/>
      <c r="EL1877" s="20"/>
      <c r="EM1877" s="15"/>
      <c r="EN1877" s="20"/>
      <c r="EY1877" s="15"/>
      <c r="EZ1877" s="20"/>
      <c r="FC1877" s="15"/>
      <c r="FD1877" s="20"/>
      <c r="FE1877" s="15"/>
      <c r="FF1877" s="20"/>
      <c r="FG1877" s="15"/>
      <c r="FH1877" s="20"/>
      <c r="FI1877" s="15"/>
      <c r="FJ1877" s="20"/>
      <c r="FK1877" s="15"/>
      <c r="FL1877" s="20"/>
      <c r="FM1877" s="15"/>
      <c r="FN1877" s="20"/>
      <c r="FO1877" s="15"/>
      <c r="FP1877" s="20"/>
      <c r="FQ1877" s="15"/>
      <c r="FR1877" s="20"/>
      <c r="FS1877" s="15"/>
      <c r="FT1877" s="20"/>
      <c r="FU1877" s="15"/>
      <c r="FV1877" s="20"/>
      <c r="FW1877" s="15"/>
      <c r="FX1877" s="20"/>
      <c r="FY1877" s="15"/>
      <c r="FZ1877" s="20"/>
      <c r="GA1877" s="15"/>
      <c r="GB1877" s="20"/>
      <c r="GC1877" s="15"/>
      <c r="GD1877" s="20"/>
      <c r="GE1877" s="15"/>
      <c r="GF1877" s="20"/>
      <c r="GG1877" s="226"/>
    </row>
    <row r="1878" spans="1:189" ht="15" customHeight="1" x14ac:dyDescent="0.3">
      <c r="A1878" s="15" t="s">
        <v>130</v>
      </c>
      <c r="B1878" s="15" t="s">
        <v>142</v>
      </c>
      <c r="C1878" s="15" t="s">
        <v>603</v>
      </c>
      <c r="D1878" s="15" t="s">
        <v>1488</v>
      </c>
      <c r="E1878" s="15" t="str">
        <f t="shared" si="392"/>
        <v>Alexander  Nichols</v>
      </c>
      <c r="F1878" s="15" t="s">
        <v>135</v>
      </c>
      <c r="G1878" s="15">
        <v>999924782</v>
      </c>
      <c r="H1878" s="15">
        <f t="shared" si="393"/>
        <v>52</v>
      </c>
      <c r="I1878" s="15"/>
      <c r="J1878" s="15"/>
      <c r="K1878" s="16"/>
      <c r="L1878" s="15"/>
      <c r="M1878" s="15"/>
      <c r="N1878" s="15"/>
      <c r="O1878" s="15">
        <f t="shared" si="399"/>
        <v>52</v>
      </c>
      <c r="P1878" s="15">
        <v>0</v>
      </c>
      <c r="Q1878" s="15">
        <f t="shared" si="400"/>
        <v>0</v>
      </c>
      <c r="R1878" s="15">
        <v>0</v>
      </c>
      <c r="S1878" s="15">
        <v>0</v>
      </c>
      <c r="T1878" s="15">
        <f t="shared" si="401"/>
        <v>0</v>
      </c>
      <c r="U1878" s="15">
        <f t="shared" si="402"/>
        <v>0</v>
      </c>
      <c r="V1878" s="15"/>
      <c r="W1878" s="15"/>
      <c r="X1878" s="15"/>
      <c r="Y1878" s="15"/>
      <c r="Z1878" s="16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>
        <f t="shared" si="394"/>
        <v>0</v>
      </c>
      <c r="CT1878" s="15">
        <f t="shared" si="395"/>
        <v>0</v>
      </c>
      <c r="CU1878" s="15">
        <f t="shared" si="396"/>
        <v>0</v>
      </c>
      <c r="CV1878" s="15">
        <f t="shared" si="397"/>
        <v>0</v>
      </c>
      <c r="CW1878" s="15"/>
      <c r="CX1878" s="15"/>
      <c r="CY1878" s="15">
        <f t="shared" si="398"/>
        <v>0</v>
      </c>
      <c r="CZ1878" s="15">
        <f>GG1878</f>
        <v>0</v>
      </c>
      <c r="DA1878" s="16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20"/>
      <c r="DY1878" s="15"/>
      <c r="DZ1878" s="20"/>
      <c r="EA1878" s="15"/>
      <c r="EB1878" s="20"/>
      <c r="EC1878" s="15"/>
      <c r="ED1878" s="20"/>
      <c r="EE1878" s="15"/>
      <c r="EF1878" s="20"/>
      <c r="EG1878" s="15"/>
      <c r="EH1878" s="20"/>
      <c r="EI1878" s="15">
        <v>52</v>
      </c>
      <c r="EJ1878" s="20">
        <v>5</v>
      </c>
      <c r="EK1878" s="15"/>
      <c r="EL1878" s="20"/>
      <c r="EM1878" s="15"/>
      <c r="EN1878" s="20"/>
      <c r="EY1878" s="15"/>
      <c r="EZ1878" s="20"/>
      <c r="FC1878" s="15"/>
      <c r="FD1878" s="20"/>
      <c r="FE1878" s="15"/>
      <c r="FF1878" s="20"/>
      <c r="FG1878" s="15"/>
      <c r="FH1878" s="20"/>
      <c r="FI1878" s="15"/>
      <c r="FJ1878" s="20"/>
      <c r="FK1878" s="15"/>
      <c r="FL1878" s="20"/>
      <c r="FM1878" s="15"/>
      <c r="FN1878" s="20"/>
      <c r="FO1878" s="15"/>
      <c r="FP1878" s="20"/>
      <c r="FQ1878" s="15"/>
      <c r="FR1878" s="20"/>
      <c r="FS1878" s="15"/>
      <c r="FT1878" s="20"/>
      <c r="FU1878" s="15"/>
      <c r="FV1878" s="20"/>
      <c r="FW1878" s="15"/>
      <c r="FX1878" s="20"/>
      <c r="FY1878" s="15"/>
      <c r="FZ1878" s="20"/>
      <c r="GA1878" s="15"/>
      <c r="GB1878" s="20"/>
      <c r="GC1878" s="15"/>
      <c r="GD1878" s="20"/>
      <c r="GE1878" s="15"/>
      <c r="GF1878" s="20"/>
      <c r="GG1878" s="226"/>
    </row>
    <row r="1879" spans="1:189" ht="15" customHeight="1" x14ac:dyDescent="0.3">
      <c r="A1879" s="15" t="s">
        <v>130</v>
      </c>
      <c r="B1879" s="15" t="s">
        <v>140</v>
      </c>
      <c r="C1879" s="15" t="s">
        <v>2341</v>
      </c>
      <c r="D1879" s="15" t="s">
        <v>540</v>
      </c>
      <c r="E1879" s="15" t="str">
        <f t="shared" si="392"/>
        <v>Haneul Choi</v>
      </c>
      <c r="F1879" s="15" t="s">
        <v>135</v>
      </c>
      <c r="G1879" s="15">
        <v>999924784</v>
      </c>
      <c r="H1879" s="15">
        <f t="shared" si="393"/>
        <v>56</v>
      </c>
      <c r="I1879" s="15"/>
      <c r="J1879" s="15"/>
      <c r="K1879" s="16"/>
      <c r="L1879" s="15"/>
      <c r="M1879" s="15"/>
      <c r="N1879" s="15"/>
      <c r="O1879" s="15">
        <f t="shared" si="399"/>
        <v>56</v>
      </c>
      <c r="P1879" s="15">
        <v>0</v>
      </c>
      <c r="Q1879" s="15">
        <f t="shared" si="400"/>
        <v>0</v>
      </c>
      <c r="R1879" s="15">
        <v>0</v>
      </c>
      <c r="S1879" s="15">
        <v>0</v>
      </c>
      <c r="T1879" s="15">
        <f t="shared" si="401"/>
        <v>0</v>
      </c>
      <c r="U1879" s="15">
        <f t="shared" si="402"/>
        <v>0</v>
      </c>
      <c r="V1879" s="15"/>
      <c r="W1879" s="15"/>
      <c r="X1879" s="15"/>
      <c r="Y1879" s="15"/>
      <c r="Z1879" s="16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>
        <f t="shared" si="394"/>
        <v>0</v>
      </c>
      <c r="CT1879" s="15">
        <f t="shared" si="395"/>
        <v>0</v>
      </c>
      <c r="CU1879" s="15">
        <f t="shared" si="396"/>
        <v>0</v>
      </c>
      <c r="CV1879" s="15">
        <f t="shared" si="397"/>
        <v>0</v>
      </c>
      <c r="CW1879" s="15"/>
      <c r="CX1879" s="15"/>
      <c r="CY1879" s="15">
        <f t="shared" si="398"/>
        <v>0</v>
      </c>
      <c r="CZ1879" s="15">
        <f>GG1879</f>
        <v>0</v>
      </c>
      <c r="DA1879" s="16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20"/>
      <c r="DY1879" s="15"/>
      <c r="DZ1879" s="20"/>
      <c r="EA1879" s="15"/>
      <c r="EB1879" s="20"/>
      <c r="EC1879" s="15"/>
      <c r="ED1879" s="20"/>
      <c r="EE1879" s="15"/>
      <c r="EF1879" s="20"/>
      <c r="EG1879" s="15"/>
      <c r="EH1879" s="20"/>
      <c r="EI1879" s="15">
        <v>56</v>
      </c>
      <c r="EJ1879" s="20">
        <v>3</v>
      </c>
      <c r="EK1879" s="15"/>
      <c r="EL1879" s="20"/>
      <c r="EM1879" s="15"/>
      <c r="EN1879" s="20"/>
      <c r="EY1879" s="15"/>
      <c r="EZ1879" s="20"/>
      <c r="FC1879" s="15"/>
      <c r="FD1879" s="20"/>
      <c r="FE1879" s="15"/>
      <c r="FF1879" s="20"/>
      <c r="FG1879" s="15"/>
      <c r="FH1879" s="20"/>
      <c r="FI1879" s="15"/>
      <c r="FJ1879" s="20"/>
      <c r="FK1879" s="15"/>
      <c r="FL1879" s="20"/>
      <c r="FM1879" s="15"/>
      <c r="FN1879" s="20"/>
      <c r="FO1879" s="15"/>
      <c r="FP1879" s="20"/>
      <c r="FQ1879" s="15"/>
      <c r="FR1879" s="20"/>
      <c r="FS1879" s="15"/>
      <c r="FT1879" s="20"/>
      <c r="FU1879" s="15"/>
      <c r="FV1879" s="20"/>
      <c r="FW1879" s="15"/>
      <c r="FX1879" s="20"/>
      <c r="FY1879" s="15"/>
      <c r="FZ1879" s="20"/>
      <c r="GA1879" s="15"/>
      <c r="GB1879" s="20"/>
      <c r="GC1879" s="15"/>
      <c r="GD1879" s="20"/>
      <c r="GE1879" s="15"/>
      <c r="GF1879" s="20"/>
      <c r="GG1879" s="226"/>
    </row>
    <row r="1880" spans="1:189" ht="15" customHeight="1" x14ac:dyDescent="0.3">
      <c r="A1880" s="15" t="s">
        <v>146</v>
      </c>
      <c r="B1880" s="15" t="s">
        <v>140</v>
      </c>
      <c r="C1880" s="15" t="s">
        <v>275</v>
      </c>
      <c r="D1880" s="15" t="s">
        <v>2041</v>
      </c>
      <c r="E1880" s="15" t="str">
        <f t="shared" si="392"/>
        <v>Logan JOHNSON</v>
      </c>
      <c r="F1880" s="15" t="s">
        <v>135</v>
      </c>
      <c r="G1880" s="15">
        <v>999924785</v>
      </c>
      <c r="H1880" s="15">
        <f t="shared" si="393"/>
        <v>45</v>
      </c>
      <c r="I1880" s="15"/>
      <c r="J1880" s="15"/>
      <c r="K1880" s="16"/>
      <c r="L1880" s="15"/>
      <c r="M1880" s="15"/>
      <c r="N1880" s="15"/>
      <c r="O1880" s="15">
        <f t="shared" si="399"/>
        <v>0</v>
      </c>
      <c r="P1880" s="15">
        <v>0</v>
      </c>
      <c r="Q1880" s="15">
        <f t="shared" si="400"/>
        <v>0</v>
      </c>
      <c r="R1880" s="15">
        <v>0</v>
      </c>
      <c r="S1880" s="15">
        <v>0</v>
      </c>
      <c r="T1880" s="15">
        <f t="shared" si="401"/>
        <v>0</v>
      </c>
      <c r="U1880" s="15">
        <f t="shared" si="402"/>
        <v>0</v>
      </c>
      <c r="V1880" s="15"/>
      <c r="W1880" s="15"/>
      <c r="X1880" s="15"/>
      <c r="Y1880" s="15"/>
      <c r="Z1880" s="16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>
        <f t="shared" si="394"/>
        <v>0</v>
      </c>
      <c r="CT1880" s="15">
        <f t="shared" si="395"/>
        <v>45</v>
      </c>
      <c r="CU1880" s="15">
        <f t="shared" si="396"/>
        <v>1</v>
      </c>
      <c r="CV1880" s="15">
        <f t="shared" si="397"/>
        <v>0</v>
      </c>
      <c r="CW1880" s="15"/>
      <c r="CX1880" s="15"/>
      <c r="CY1880" s="15">
        <f t="shared" si="398"/>
        <v>0</v>
      </c>
      <c r="CZ1880" s="15">
        <f>GG1880</f>
        <v>0</v>
      </c>
      <c r="DA1880" s="16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20"/>
      <c r="DY1880" s="15"/>
      <c r="DZ1880" s="20"/>
      <c r="EA1880" s="15"/>
      <c r="EB1880" s="20"/>
      <c r="EC1880" s="15"/>
      <c r="ED1880" s="20"/>
      <c r="EE1880" s="15"/>
      <c r="EF1880" s="20"/>
      <c r="EG1880" s="15"/>
      <c r="EH1880" s="20"/>
      <c r="EI1880" s="15"/>
      <c r="EJ1880" s="20"/>
      <c r="EK1880" s="15"/>
      <c r="EL1880" s="20"/>
      <c r="EM1880" s="15"/>
      <c r="EN1880" s="20"/>
      <c r="EY1880" s="15"/>
      <c r="EZ1880" s="20"/>
      <c r="FC1880" s="15"/>
      <c r="FD1880" s="20"/>
      <c r="FE1880" s="15"/>
      <c r="FF1880" s="20"/>
      <c r="FG1880" s="15"/>
      <c r="FH1880" s="20"/>
      <c r="FI1880" s="15"/>
      <c r="FJ1880" s="20"/>
      <c r="FK1880" s="15">
        <v>45</v>
      </c>
      <c r="FL1880" s="20">
        <v>2</v>
      </c>
      <c r="FM1880" s="15"/>
      <c r="FN1880" s="20"/>
      <c r="FO1880" s="15"/>
      <c r="FP1880" s="20"/>
      <c r="FQ1880" s="15"/>
      <c r="FR1880" s="20"/>
      <c r="FS1880" s="15"/>
      <c r="FT1880" s="20"/>
      <c r="FU1880" s="15"/>
      <c r="FV1880" s="20"/>
      <c r="FW1880" s="15"/>
      <c r="FX1880" s="20"/>
      <c r="FY1880" s="15"/>
      <c r="FZ1880" s="20"/>
      <c r="GA1880" s="15"/>
      <c r="GB1880" s="20"/>
      <c r="GC1880" s="15"/>
      <c r="GD1880" s="20"/>
      <c r="GE1880" s="15"/>
      <c r="GF1880" s="20"/>
      <c r="GG1880" s="226"/>
    </row>
    <row r="1881" spans="1:189" ht="15" customHeight="1" x14ac:dyDescent="0.3">
      <c r="A1881" s="17" t="s">
        <v>125</v>
      </c>
      <c r="B1881" s="15" t="s">
        <v>142</v>
      </c>
      <c r="C1881" s="15" t="s">
        <v>1936</v>
      </c>
      <c r="D1881" s="15" t="s">
        <v>2426</v>
      </c>
      <c r="E1881" s="15" t="str">
        <f t="shared" si="392"/>
        <v>Brooklyn Jurovich</v>
      </c>
      <c r="F1881" s="15" t="s">
        <v>128</v>
      </c>
      <c r="G1881" s="15">
        <v>999924786</v>
      </c>
      <c r="H1881" s="15">
        <f t="shared" si="393"/>
        <v>28</v>
      </c>
      <c r="I1881" s="15"/>
      <c r="J1881" s="17">
        <f>(O1881+P1881+R1881+S1881+T1881+U1881)/2</f>
        <v>28</v>
      </c>
      <c r="K1881" s="16"/>
      <c r="L1881" s="15"/>
      <c r="M1881" s="15"/>
      <c r="N1881" s="15"/>
      <c r="O1881" s="15">
        <f t="shared" si="399"/>
        <v>56</v>
      </c>
      <c r="P1881" s="15">
        <v>0</v>
      </c>
      <c r="Q1881" s="15">
        <f t="shared" si="400"/>
        <v>0</v>
      </c>
      <c r="R1881" s="15">
        <v>0</v>
      </c>
      <c r="S1881" s="15">
        <v>0</v>
      </c>
      <c r="T1881" s="15">
        <f t="shared" si="401"/>
        <v>0</v>
      </c>
      <c r="U1881" s="15">
        <f t="shared" si="402"/>
        <v>0</v>
      </c>
      <c r="V1881" s="15"/>
      <c r="W1881" s="15"/>
      <c r="X1881" s="15"/>
      <c r="Y1881" s="15"/>
      <c r="Z1881" s="16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>
        <f t="shared" si="394"/>
        <v>0</v>
      </c>
      <c r="CT1881" s="15">
        <f t="shared" si="395"/>
        <v>0</v>
      </c>
      <c r="CU1881" s="15">
        <f t="shared" si="396"/>
        <v>0</v>
      </c>
      <c r="CV1881" s="15">
        <f t="shared" si="397"/>
        <v>0</v>
      </c>
      <c r="CW1881" s="15"/>
      <c r="CX1881" s="15"/>
      <c r="CY1881" s="15">
        <f t="shared" si="398"/>
        <v>0</v>
      </c>
      <c r="CZ1881" s="15">
        <f>GG1881</f>
        <v>0</v>
      </c>
      <c r="DA1881" s="16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20"/>
      <c r="DY1881" s="15"/>
      <c r="DZ1881" s="20"/>
      <c r="EA1881" s="15"/>
      <c r="EB1881" s="20"/>
      <c r="EC1881" s="15"/>
      <c r="ED1881" s="20"/>
      <c r="EE1881" s="15"/>
      <c r="EF1881" s="20"/>
      <c r="EG1881" s="15"/>
      <c r="EH1881" s="20"/>
      <c r="EI1881" s="15">
        <v>56</v>
      </c>
      <c r="EJ1881" s="20">
        <v>3</v>
      </c>
      <c r="EK1881" s="15"/>
      <c r="EL1881" s="20"/>
      <c r="EM1881" s="15"/>
      <c r="EN1881" s="20"/>
      <c r="EY1881" s="15"/>
      <c r="EZ1881" s="20"/>
      <c r="FC1881" s="15"/>
      <c r="FD1881" s="20"/>
      <c r="FE1881" s="15"/>
      <c r="FF1881" s="20"/>
      <c r="FG1881" s="15"/>
      <c r="FH1881" s="20"/>
      <c r="FI1881" s="15"/>
      <c r="FJ1881" s="20"/>
      <c r="FK1881" s="15"/>
      <c r="FL1881" s="20"/>
      <c r="FM1881" s="15"/>
      <c r="FN1881" s="20"/>
      <c r="FO1881" s="15"/>
      <c r="FP1881" s="20"/>
      <c r="FQ1881" s="15"/>
      <c r="FR1881" s="20"/>
      <c r="FS1881" s="15"/>
      <c r="FT1881" s="20"/>
      <c r="FU1881" s="15"/>
      <c r="FV1881" s="20"/>
      <c r="FW1881" s="15"/>
      <c r="FX1881" s="20"/>
      <c r="FY1881" s="15"/>
      <c r="FZ1881" s="20"/>
      <c r="GA1881" s="15"/>
      <c r="GB1881" s="20"/>
      <c r="GC1881" s="15"/>
      <c r="GD1881" s="20"/>
      <c r="GE1881" s="15"/>
      <c r="GF1881" s="20"/>
      <c r="GG1881" s="226"/>
    </row>
    <row r="1882" spans="1:189" ht="15" customHeight="1" x14ac:dyDescent="0.3">
      <c r="A1882" s="17" t="s">
        <v>133</v>
      </c>
      <c r="B1882" s="15" t="s">
        <v>134</v>
      </c>
      <c r="C1882" s="15" t="s">
        <v>2329</v>
      </c>
      <c r="D1882" s="15" t="s">
        <v>1990</v>
      </c>
      <c r="E1882" s="15" t="str">
        <f t="shared" si="392"/>
        <v>Summer Zhang</v>
      </c>
      <c r="F1882" s="15" t="s">
        <v>128</v>
      </c>
      <c r="G1882" s="15">
        <v>999924794</v>
      </c>
      <c r="H1882" s="15">
        <f t="shared" si="393"/>
        <v>67.5</v>
      </c>
      <c r="I1882" s="15"/>
      <c r="J1882" s="17">
        <f>(O1882+P1882+R1882+S1882+T1882+U1882)/2</f>
        <v>7.5</v>
      </c>
      <c r="K1882" s="16"/>
      <c r="L1882" s="15"/>
      <c r="M1882" s="15"/>
      <c r="N1882" s="15"/>
      <c r="O1882" s="15">
        <f t="shared" si="399"/>
        <v>15</v>
      </c>
      <c r="P1882" s="15">
        <v>0</v>
      </c>
      <c r="Q1882" s="15">
        <f t="shared" si="400"/>
        <v>0</v>
      </c>
      <c r="R1882" s="15">
        <v>0</v>
      </c>
      <c r="S1882" s="15">
        <v>0</v>
      </c>
      <c r="T1882" s="15">
        <f t="shared" si="401"/>
        <v>0</v>
      </c>
      <c r="U1882" s="15">
        <f t="shared" si="402"/>
        <v>0</v>
      </c>
      <c r="V1882" s="15"/>
      <c r="W1882" s="15"/>
      <c r="X1882" s="15"/>
      <c r="Y1882" s="15"/>
      <c r="Z1882" s="16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>
        <f t="shared" si="394"/>
        <v>0</v>
      </c>
      <c r="CT1882" s="15">
        <f t="shared" si="395"/>
        <v>60</v>
      </c>
      <c r="CU1882" s="15">
        <f t="shared" si="396"/>
        <v>0</v>
      </c>
      <c r="CV1882" s="15">
        <f t="shared" si="397"/>
        <v>0</v>
      </c>
      <c r="CW1882" s="15"/>
      <c r="CX1882" s="15"/>
      <c r="CY1882" s="15">
        <f t="shared" si="398"/>
        <v>0</v>
      </c>
      <c r="CZ1882" s="15">
        <f>GG1882</f>
        <v>0</v>
      </c>
      <c r="DA1882" s="16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20"/>
      <c r="DY1882" s="15"/>
      <c r="DZ1882" s="20"/>
      <c r="EA1882" s="15"/>
      <c r="EB1882" s="20"/>
      <c r="EC1882" s="15"/>
      <c r="ED1882" s="20"/>
      <c r="EE1882" s="15"/>
      <c r="EF1882" s="20"/>
      <c r="EG1882" s="15"/>
      <c r="EH1882" s="20"/>
      <c r="EI1882" s="15"/>
      <c r="EJ1882" s="20"/>
      <c r="EK1882" s="15">
        <v>15</v>
      </c>
      <c r="EL1882" s="20">
        <v>2</v>
      </c>
      <c r="EM1882" s="15"/>
      <c r="EN1882" s="20"/>
      <c r="EY1882" s="15"/>
      <c r="EZ1882" s="20"/>
      <c r="FC1882" s="15"/>
      <c r="FD1882" s="20"/>
      <c r="FE1882" s="15"/>
      <c r="FF1882" s="20"/>
      <c r="FG1882" s="15"/>
      <c r="FH1882" s="20"/>
      <c r="FI1882" s="15"/>
      <c r="FJ1882" s="20"/>
      <c r="FK1882" s="15"/>
      <c r="FL1882" s="20"/>
      <c r="FM1882" s="15"/>
      <c r="FN1882" s="20"/>
      <c r="FO1882" s="15">
        <v>60</v>
      </c>
      <c r="FP1882" s="20"/>
      <c r="FQ1882" s="15"/>
      <c r="FR1882" s="20"/>
      <c r="FS1882" s="15"/>
      <c r="FT1882" s="20"/>
      <c r="FU1882" s="15"/>
      <c r="FV1882" s="20"/>
      <c r="FW1882" s="15"/>
      <c r="FX1882" s="20"/>
      <c r="FY1882" s="15"/>
      <c r="FZ1882" s="20"/>
      <c r="GA1882" s="15"/>
      <c r="GB1882" s="20"/>
      <c r="GC1882" s="15"/>
      <c r="GD1882" s="20"/>
      <c r="GE1882" s="15"/>
      <c r="GF1882" s="20"/>
      <c r="GG1882" s="226"/>
    </row>
    <row r="1883" spans="1:189" ht="15" customHeight="1" x14ac:dyDescent="0.3">
      <c r="A1883" s="17" t="s">
        <v>133</v>
      </c>
      <c r="B1883" s="15" t="s">
        <v>140</v>
      </c>
      <c r="C1883" s="15" t="s">
        <v>136</v>
      </c>
      <c r="D1883" s="15" t="s">
        <v>546</v>
      </c>
      <c r="E1883" s="15" t="str">
        <f t="shared" si="392"/>
        <v>Felix Lin</v>
      </c>
      <c r="F1883" s="15" t="s">
        <v>135</v>
      </c>
      <c r="G1883" s="15">
        <v>999924795</v>
      </c>
      <c r="H1883" s="15">
        <f t="shared" si="393"/>
        <v>96</v>
      </c>
      <c r="I1883" s="15"/>
      <c r="J1883" s="17">
        <f>(O1883+P1883+R1883+S1883+T1883+U1883)/2</f>
        <v>28</v>
      </c>
      <c r="K1883" s="16"/>
      <c r="L1883" s="15"/>
      <c r="M1883" s="15"/>
      <c r="N1883" s="15"/>
      <c r="O1883" s="15">
        <f t="shared" si="399"/>
        <v>56</v>
      </c>
      <c r="P1883" s="15">
        <v>0</v>
      </c>
      <c r="Q1883" s="15">
        <f t="shared" si="400"/>
        <v>0</v>
      </c>
      <c r="R1883" s="15">
        <v>0</v>
      </c>
      <c r="S1883" s="15">
        <v>0</v>
      </c>
      <c r="T1883" s="15">
        <f t="shared" si="401"/>
        <v>0</v>
      </c>
      <c r="U1883" s="15">
        <f t="shared" si="402"/>
        <v>0</v>
      </c>
      <c r="V1883" s="15"/>
      <c r="W1883" s="15"/>
      <c r="X1883" s="15"/>
      <c r="Y1883" s="15"/>
      <c r="Z1883" s="16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>
        <f t="shared" si="394"/>
        <v>0</v>
      </c>
      <c r="CT1883" s="15">
        <f t="shared" si="395"/>
        <v>68</v>
      </c>
      <c r="CU1883" s="15">
        <f t="shared" si="396"/>
        <v>0</v>
      </c>
      <c r="CV1883" s="15">
        <f t="shared" si="397"/>
        <v>0</v>
      </c>
      <c r="CW1883" s="15"/>
      <c r="CX1883" s="15"/>
      <c r="CY1883" s="15">
        <f t="shared" si="398"/>
        <v>0</v>
      </c>
      <c r="CZ1883" s="15">
        <f>GG1883</f>
        <v>0</v>
      </c>
      <c r="DA1883" s="16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20"/>
      <c r="DY1883" s="15"/>
      <c r="DZ1883" s="20"/>
      <c r="EA1883" s="15"/>
      <c r="EB1883" s="20"/>
      <c r="EC1883" s="15"/>
      <c r="ED1883" s="20"/>
      <c r="EE1883" s="15"/>
      <c r="EF1883" s="20"/>
      <c r="EG1883" s="15"/>
      <c r="EH1883" s="20"/>
      <c r="EI1883" s="15"/>
      <c r="EJ1883" s="20"/>
      <c r="EK1883" s="15">
        <v>56</v>
      </c>
      <c r="EL1883" s="20">
        <v>3</v>
      </c>
      <c r="EM1883" s="15"/>
      <c r="EN1883" s="20"/>
      <c r="EY1883" s="15"/>
      <c r="EZ1883" s="20"/>
      <c r="FC1883" s="15"/>
      <c r="FD1883" s="20"/>
      <c r="FE1883" s="15"/>
      <c r="FF1883" s="20"/>
      <c r="FG1883" s="15"/>
      <c r="FH1883" s="20"/>
      <c r="FI1883" s="15"/>
      <c r="FJ1883" s="20"/>
      <c r="FK1883" s="15"/>
      <c r="FL1883" s="20"/>
      <c r="FM1883" s="15"/>
      <c r="FN1883" s="20"/>
      <c r="FO1883" s="15">
        <v>68</v>
      </c>
      <c r="FP1883" s="20"/>
      <c r="FQ1883" s="15"/>
      <c r="FR1883" s="20"/>
      <c r="FS1883" s="15"/>
      <c r="FT1883" s="20"/>
      <c r="FU1883" s="15"/>
      <c r="FV1883" s="20"/>
      <c r="FW1883" s="15"/>
      <c r="FX1883" s="20"/>
      <c r="FY1883" s="15"/>
      <c r="FZ1883" s="20"/>
      <c r="GA1883" s="15"/>
      <c r="GB1883" s="20"/>
      <c r="GC1883" s="15"/>
      <c r="GD1883" s="20"/>
      <c r="GE1883" s="15"/>
      <c r="GF1883" s="20"/>
      <c r="GG1883" s="226"/>
    </row>
    <row r="1884" spans="1:189" ht="15" customHeight="1" x14ac:dyDescent="0.3">
      <c r="A1884" s="15" t="s">
        <v>146</v>
      </c>
      <c r="B1884" s="15" t="s">
        <v>134</v>
      </c>
      <c r="C1884" s="15" t="s">
        <v>2331</v>
      </c>
      <c r="D1884" s="15" t="s">
        <v>1999</v>
      </c>
      <c r="E1884" s="15" t="str">
        <f t="shared" si="392"/>
        <v>Yuan Zhu</v>
      </c>
      <c r="F1884" s="15" t="s">
        <v>128</v>
      </c>
      <c r="G1884" s="15">
        <v>999924804</v>
      </c>
      <c r="H1884" s="15">
        <f t="shared" si="393"/>
        <v>100</v>
      </c>
      <c r="I1884" s="15"/>
      <c r="J1884" s="17">
        <f>(O1884+P1884+R1884+S1884+T1884+U1884)/2</f>
        <v>10</v>
      </c>
      <c r="K1884" s="16"/>
      <c r="L1884" s="15"/>
      <c r="M1884" s="15"/>
      <c r="N1884" s="15"/>
      <c r="O1884" s="15">
        <f t="shared" si="399"/>
        <v>20</v>
      </c>
      <c r="P1884" s="15">
        <v>0</v>
      </c>
      <c r="Q1884" s="15">
        <f t="shared" si="400"/>
        <v>0</v>
      </c>
      <c r="R1884" s="15">
        <v>0</v>
      </c>
      <c r="S1884" s="15">
        <v>0</v>
      </c>
      <c r="T1884" s="15">
        <f t="shared" si="401"/>
        <v>0</v>
      </c>
      <c r="U1884" s="15">
        <f t="shared" si="402"/>
        <v>0</v>
      </c>
      <c r="V1884" s="15"/>
      <c r="W1884" s="15"/>
      <c r="X1884" s="15"/>
      <c r="Y1884" s="15"/>
      <c r="Z1884" s="16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>
        <f t="shared" si="394"/>
        <v>0</v>
      </c>
      <c r="CT1884" s="15">
        <f t="shared" si="395"/>
        <v>90</v>
      </c>
      <c r="CU1884" s="15">
        <f t="shared" si="396"/>
        <v>0</v>
      </c>
      <c r="CV1884" s="15">
        <f t="shared" si="397"/>
        <v>0</v>
      </c>
      <c r="CW1884" s="15"/>
      <c r="CX1884" s="15"/>
      <c r="CY1884" s="15">
        <f t="shared" si="398"/>
        <v>0</v>
      </c>
      <c r="CZ1884" s="15">
        <f>GG1884</f>
        <v>0</v>
      </c>
      <c r="DA1884" s="16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20"/>
      <c r="DY1884" s="15"/>
      <c r="DZ1884" s="20"/>
      <c r="EA1884" s="15"/>
      <c r="EB1884" s="20"/>
      <c r="EC1884" s="15"/>
      <c r="ED1884" s="20"/>
      <c r="EE1884" s="15"/>
      <c r="EF1884" s="20"/>
      <c r="EG1884" s="15"/>
      <c r="EH1884" s="20"/>
      <c r="EI1884" s="15"/>
      <c r="EJ1884" s="20"/>
      <c r="EK1884" s="15">
        <v>20</v>
      </c>
      <c r="EL1884" s="20">
        <v>1</v>
      </c>
      <c r="EM1884" s="15"/>
      <c r="EN1884" s="20"/>
      <c r="EY1884" s="15"/>
      <c r="EZ1884" s="20"/>
      <c r="FC1884" s="15"/>
      <c r="FD1884" s="20"/>
      <c r="FE1884" s="15"/>
      <c r="FF1884" s="20"/>
      <c r="FG1884" s="15"/>
      <c r="FH1884" s="20"/>
      <c r="FI1884" s="15"/>
      <c r="FJ1884" s="20"/>
      <c r="FK1884" s="15"/>
      <c r="FL1884" s="20"/>
      <c r="FM1884" s="15"/>
      <c r="FN1884" s="20"/>
      <c r="FO1884" s="15">
        <v>90</v>
      </c>
      <c r="FP1884" s="20"/>
      <c r="FQ1884" s="15"/>
      <c r="FR1884" s="20"/>
      <c r="FS1884" s="15"/>
      <c r="FT1884" s="20"/>
      <c r="FU1884" s="15"/>
      <c r="FV1884" s="20"/>
      <c r="FW1884" s="15"/>
      <c r="FX1884" s="20"/>
      <c r="FY1884" s="15"/>
      <c r="FZ1884" s="20"/>
      <c r="GA1884" s="15"/>
      <c r="GB1884" s="20"/>
      <c r="GC1884" s="15"/>
      <c r="GD1884" s="20"/>
      <c r="GE1884" s="15"/>
      <c r="GF1884" s="20"/>
      <c r="GG1884" s="226"/>
    </row>
    <row r="1885" spans="1:189" ht="15" customHeight="1" x14ac:dyDescent="0.3">
      <c r="A1885" s="15" t="s">
        <v>130</v>
      </c>
      <c r="B1885" s="15" t="s">
        <v>134</v>
      </c>
      <c r="C1885" s="15" t="s">
        <v>344</v>
      </c>
      <c r="D1885" s="15" t="s">
        <v>702</v>
      </c>
      <c r="E1885" s="15" t="str">
        <f t="shared" si="392"/>
        <v>Christina Dong</v>
      </c>
      <c r="F1885" s="15" t="s">
        <v>128</v>
      </c>
      <c r="G1885" s="15">
        <v>999924805</v>
      </c>
      <c r="H1885" s="15">
        <f t="shared" si="393"/>
        <v>96</v>
      </c>
      <c r="I1885" s="15"/>
      <c r="J1885" s="15"/>
      <c r="K1885" s="16"/>
      <c r="L1885" s="15"/>
      <c r="M1885" s="15"/>
      <c r="N1885" s="15"/>
      <c r="O1885" s="15">
        <f t="shared" si="399"/>
        <v>28</v>
      </c>
      <c r="P1885" s="15">
        <v>0</v>
      </c>
      <c r="Q1885" s="15">
        <f t="shared" si="400"/>
        <v>0</v>
      </c>
      <c r="R1885" s="15">
        <v>0</v>
      </c>
      <c r="S1885" s="15">
        <v>0</v>
      </c>
      <c r="T1885" s="15">
        <f t="shared" si="401"/>
        <v>0</v>
      </c>
      <c r="U1885" s="15">
        <f t="shared" si="402"/>
        <v>0</v>
      </c>
      <c r="V1885" s="15"/>
      <c r="W1885" s="15"/>
      <c r="X1885" s="15"/>
      <c r="Y1885" s="15"/>
      <c r="Z1885" s="16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>
        <f t="shared" si="394"/>
        <v>0</v>
      </c>
      <c r="CT1885" s="15">
        <f t="shared" si="395"/>
        <v>68</v>
      </c>
      <c r="CU1885" s="15">
        <f t="shared" si="396"/>
        <v>0</v>
      </c>
      <c r="CV1885" s="15">
        <f t="shared" si="397"/>
        <v>0</v>
      </c>
      <c r="CW1885" s="15"/>
      <c r="CX1885" s="15"/>
      <c r="CY1885" s="15">
        <f t="shared" si="398"/>
        <v>0</v>
      </c>
      <c r="CZ1885" s="15">
        <f>GG1885</f>
        <v>0</v>
      </c>
      <c r="DA1885" s="16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20"/>
      <c r="DY1885" s="15"/>
      <c r="DZ1885" s="20"/>
      <c r="EA1885" s="15"/>
      <c r="EB1885" s="20"/>
      <c r="EC1885" s="15"/>
      <c r="ED1885" s="20"/>
      <c r="EE1885" s="15"/>
      <c r="EF1885" s="20"/>
      <c r="EG1885" s="15"/>
      <c r="EH1885" s="20"/>
      <c r="EI1885" s="15"/>
      <c r="EJ1885" s="20"/>
      <c r="EK1885" s="15">
        <v>28</v>
      </c>
      <c r="EL1885" s="20">
        <v>3</v>
      </c>
      <c r="EM1885" s="15"/>
      <c r="EN1885" s="20"/>
      <c r="EY1885" s="15"/>
      <c r="EZ1885" s="20"/>
      <c r="FC1885" s="15"/>
      <c r="FD1885" s="20"/>
      <c r="FE1885" s="15"/>
      <c r="FF1885" s="20"/>
      <c r="FG1885" s="15"/>
      <c r="FH1885" s="20"/>
      <c r="FI1885" s="15"/>
      <c r="FJ1885" s="20"/>
      <c r="FK1885" s="15"/>
      <c r="FL1885" s="20"/>
      <c r="FM1885" s="15"/>
      <c r="FN1885" s="20"/>
      <c r="FO1885" s="15">
        <v>68</v>
      </c>
      <c r="FP1885" s="20"/>
      <c r="FQ1885" s="15"/>
      <c r="FR1885" s="20"/>
      <c r="FS1885" s="15"/>
      <c r="FT1885" s="20"/>
      <c r="FU1885" s="15"/>
      <c r="FV1885" s="20"/>
      <c r="FW1885" s="15"/>
      <c r="FX1885" s="20"/>
      <c r="FY1885" s="15"/>
      <c r="FZ1885" s="20"/>
      <c r="GA1885" s="15"/>
      <c r="GB1885" s="20"/>
      <c r="GC1885" s="15"/>
      <c r="GD1885" s="20"/>
      <c r="GE1885" s="15"/>
      <c r="GF1885" s="20"/>
      <c r="GG1885" s="226"/>
    </row>
    <row r="1886" spans="1:189" ht="15" customHeight="1" x14ac:dyDescent="0.3">
      <c r="A1886" s="15" t="s">
        <v>146</v>
      </c>
      <c r="B1886" s="15" t="s">
        <v>138</v>
      </c>
      <c r="C1886" s="15" t="s">
        <v>2330</v>
      </c>
      <c r="D1886" s="15" t="s">
        <v>923</v>
      </c>
      <c r="E1886" s="15" t="str">
        <f t="shared" si="392"/>
        <v>Dora  He</v>
      </c>
      <c r="F1886" s="15" t="s">
        <v>128</v>
      </c>
      <c r="G1886" s="15">
        <v>999924806</v>
      </c>
      <c r="H1886" s="15">
        <f t="shared" si="393"/>
        <v>18.75</v>
      </c>
      <c r="I1886" s="15"/>
      <c r="J1886" s="17">
        <f>(O1886+P1886+R1886+S1886+T1886+U1886)/2</f>
        <v>18.75</v>
      </c>
      <c r="K1886" s="16"/>
      <c r="L1886" s="15"/>
      <c r="M1886" s="15"/>
      <c r="N1886" s="15"/>
      <c r="O1886" s="15">
        <f t="shared" si="399"/>
        <v>37.5</v>
      </c>
      <c r="P1886" s="15">
        <v>0</v>
      </c>
      <c r="Q1886" s="15">
        <f t="shared" si="400"/>
        <v>0</v>
      </c>
      <c r="R1886" s="15">
        <v>0</v>
      </c>
      <c r="S1886" s="15">
        <v>0</v>
      </c>
      <c r="T1886" s="15">
        <f t="shared" si="401"/>
        <v>0</v>
      </c>
      <c r="U1886" s="15">
        <f t="shared" si="402"/>
        <v>0</v>
      </c>
      <c r="V1886" s="15"/>
      <c r="W1886" s="15"/>
      <c r="X1886" s="15"/>
      <c r="Y1886" s="15"/>
      <c r="Z1886" s="16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>
        <f t="shared" si="394"/>
        <v>0</v>
      </c>
      <c r="CT1886" s="15">
        <f t="shared" si="395"/>
        <v>0</v>
      </c>
      <c r="CU1886" s="15">
        <f t="shared" si="396"/>
        <v>0</v>
      </c>
      <c r="CV1886" s="15">
        <f t="shared" si="397"/>
        <v>0</v>
      </c>
      <c r="CW1886" s="15"/>
      <c r="CX1886" s="15"/>
      <c r="CY1886" s="15">
        <f t="shared" si="398"/>
        <v>0</v>
      </c>
      <c r="CZ1886" s="15">
        <f>GG1886</f>
        <v>0</v>
      </c>
      <c r="DA1886" s="16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20"/>
      <c r="DY1886" s="15"/>
      <c r="DZ1886" s="20"/>
      <c r="EA1886" s="15"/>
      <c r="EB1886" s="20"/>
      <c r="EC1886" s="15"/>
      <c r="ED1886" s="20"/>
      <c r="EE1886" s="15"/>
      <c r="EF1886" s="20"/>
      <c r="EG1886" s="15"/>
      <c r="EH1886" s="20"/>
      <c r="EI1886" s="15"/>
      <c r="EJ1886" s="20"/>
      <c r="EK1886" s="15">
        <v>37.5</v>
      </c>
      <c r="EL1886" s="20">
        <v>2</v>
      </c>
      <c r="EM1886" s="15"/>
      <c r="EN1886" s="20"/>
      <c r="EY1886" s="15"/>
      <c r="EZ1886" s="20"/>
      <c r="FC1886" s="15"/>
      <c r="FD1886" s="20"/>
      <c r="FE1886" s="15"/>
      <c r="FF1886" s="20"/>
      <c r="FG1886" s="15"/>
      <c r="FH1886" s="20"/>
      <c r="FI1886" s="15"/>
      <c r="FJ1886" s="20"/>
      <c r="FK1886" s="15"/>
      <c r="FL1886" s="20"/>
      <c r="FM1886" s="15"/>
      <c r="FN1886" s="20"/>
      <c r="FO1886" s="15"/>
      <c r="FP1886" s="20"/>
      <c r="FQ1886" s="15"/>
      <c r="FR1886" s="20"/>
      <c r="FS1886" s="15"/>
      <c r="FT1886" s="20"/>
      <c r="FU1886" s="15"/>
      <c r="FV1886" s="20"/>
      <c r="FW1886" s="15"/>
      <c r="FX1886" s="20"/>
      <c r="FY1886" s="15"/>
      <c r="FZ1886" s="20"/>
      <c r="GA1886" s="15"/>
      <c r="GB1886" s="20"/>
      <c r="GC1886" s="15"/>
      <c r="GD1886" s="20"/>
      <c r="GE1886" s="15"/>
      <c r="GF1886" s="20"/>
      <c r="GG1886" s="226"/>
    </row>
    <row r="1887" spans="1:189" ht="15" customHeight="1" x14ac:dyDescent="0.3">
      <c r="A1887" s="85" t="s">
        <v>130</v>
      </c>
      <c r="B1887" s="85" t="s">
        <v>142</v>
      </c>
      <c r="C1887" s="85" t="s">
        <v>2613</v>
      </c>
      <c r="D1887" s="85" t="s">
        <v>1806</v>
      </c>
      <c r="E1887" s="15" t="str">
        <f t="shared" si="392"/>
        <v>Kosei Tamura</v>
      </c>
      <c r="F1887" s="85" t="s">
        <v>135</v>
      </c>
      <c r="G1887" s="15">
        <v>999924807</v>
      </c>
      <c r="H1887" s="15">
        <f t="shared" si="393"/>
        <v>405</v>
      </c>
      <c r="I1887" s="15"/>
      <c r="J1887" s="15"/>
      <c r="K1887" s="16"/>
      <c r="L1887" s="15"/>
      <c r="M1887" s="15"/>
      <c r="N1887" s="15"/>
      <c r="O1887" s="15">
        <f t="shared" si="399"/>
        <v>0</v>
      </c>
      <c r="P1887" s="15">
        <v>0</v>
      </c>
      <c r="Q1887" s="15">
        <f t="shared" si="400"/>
        <v>0</v>
      </c>
      <c r="R1887" s="15">
        <v>0</v>
      </c>
      <c r="S1887" s="15">
        <v>0</v>
      </c>
      <c r="T1887" s="15">
        <f t="shared" si="401"/>
        <v>0</v>
      </c>
      <c r="U1887" s="15">
        <f t="shared" si="402"/>
        <v>0</v>
      </c>
      <c r="V1887" s="15"/>
      <c r="W1887" s="15"/>
      <c r="X1887" s="15"/>
      <c r="Y1887" s="15"/>
      <c r="Z1887" s="16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>
        <f t="shared" si="394"/>
        <v>0</v>
      </c>
      <c r="CT1887" s="15">
        <f t="shared" si="395"/>
        <v>300</v>
      </c>
      <c r="CU1887" s="15">
        <f t="shared" si="396"/>
        <v>2</v>
      </c>
      <c r="CV1887" s="15">
        <f t="shared" si="397"/>
        <v>105</v>
      </c>
      <c r="CW1887" s="15"/>
      <c r="CX1887" s="15"/>
      <c r="CY1887" s="15">
        <f t="shared" si="398"/>
        <v>0</v>
      </c>
      <c r="CZ1887" s="15">
        <f>GG1887</f>
        <v>0</v>
      </c>
      <c r="DA1887" s="16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20"/>
      <c r="DY1887" s="15"/>
      <c r="DZ1887" s="20"/>
      <c r="EA1887" s="15"/>
      <c r="EB1887" s="20"/>
      <c r="EC1887" s="15"/>
      <c r="ED1887" s="20"/>
      <c r="EE1887" s="15"/>
      <c r="EF1887" s="20"/>
      <c r="EG1887" s="15"/>
      <c r="EH1887" s="20"/>
      <c r="EI1887" s="15"/>
      <c r="EJ1887" s="20"/>
      <c r="EK1887" s="15"/>
      <c r="EL1887" s="20"/>
      <c r="EM1887" s="15"/>
      <c r="EN1887" s="20"/>
      <c r="EU1887" s="15">
        <v>120</v>
      </c>
      <c r="EV1887" s="20">
        <v>1</v>
      </c>
      <c r="EY1887" s="15">
        <v>60</v>
      </c>
      <c r="EZ1887" s="20">
        <v>1</v>
      </c>
      <c r="FC1887" s="15"/>
      <c r="FD1887" s="20"/>
      <c r="FE1887" s="15"/>
      <c r="FF1887" s="20"/>
      <c r="FG1887" s="15"/>
      <c r="FH1887" s="20"/>
      <c r="FI1887" s="15"/>
      <c r="FJ1887" s="20"/>
      <c r="FK1887" s="15"/>
      <c r="FL1887" s="20"/>
      <c r="FM1887" s="15"/>
      <c r="FN1887" s="20"/>
      <c r="FO1887" s="15">
        <v>120</v>
      </c>
      <c r="FP1887" s="20"/>
      <c r="FQ1887" s="15"/>
      <c r="FR1887" s="20"/>
      <c r="FS1887" s="15"/>
      <c r="FT1887" s="20"/>
      <c r="FU1887" s="15"/>
      <c r="FV1887" s="20"/>
      <c r="FW1887" s="15"/>
      <c r="FX1887" s="20"/>
      <c r="FY1887" s="15"/>
      <c r="FZ1887" s="20"/>
      <c r="GA1887" s="15"/>
      <c r="GB1887" s="20"/>
      <c r="GC1887" s="15"/>
      <c r="GD1887" s="20"/>
      <c r="GE1887" s="15">
        <v>105</v>
      </c>
      <c r="GF1887" s="20">
        <v>2</v>
      </c>
      <c r="GG1887" s="226"/>
    </row>
    <row r="1888" spans="1:189" ht="15" customHeight="1" x14ac:dyDescent="0.3">
      <c r="A1888" s="15" t="s">
        <v>130</v>
      </c>
      <c r="B1888" s="15" t="s">
        <v>126</v>
      </c>
      <c r="C1888" s="15" t="s">
        <v>977</v>
      </c>
      <c r="D1888" s="15" t="s">
        <v>1223</v>
      </c>
      <c r="E1888" s="15" t="str">
        <f t="shared" si="392"/>
        <v>Vera Lee</v>
      </c>
      <c r="F1888" s="15" t="s">
        <v>128</v>
      </c>
      <c r="G1888" s="15">
        <v>999924809</v>
      </c>
      <c r="H1888" s="15">
        <f t="shared" si="393"/>
        <v>65</v>
      </c>
      <c r="I1888" s="15"/>
      <c r="J1888" s="15"/>
      <c r="K1888" s="16"/>
      <c r="L1888" s="15"/>
      <c r="M1888" s="15"/>
      <c r="N1888" s="15"/>
      <c r="O1888" s="15">
        <f t="shared" si="399"/>
        <v>32</v>
      </c>
      <c r="P1888" s="15">
        <v>0</v>
      </c>
      <c r="Q1888" s="15">
        <f t="shared" si="400"/>
        <v>0</v>
      </c>
      <c r="R1888" s="15">
        <v>0</v>
      </c>
      <c r="S1888" s="15">
        <v>0</v>
      </c>
      <c r="T1888" s="15">
        <f t="shared" si="401"/>
        <v>0</v>
      </c>
      <c r="U1888" s="15">
        <f t="shared" si="402"/>
        <v>0</v>
      </c>
      <c r="V1888" s="15"/>
      <c r="W1888" s="15"/>
      <c r="X1888" s="15"/>
      <c r="Y1888" s="15"/>
      <c r="Z1888" s="16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>
        <f t="shared" si="394"/>
        <v>0</v>
      </c>
      <c r="CT1888" s="15">
        <f t="shared" si="395"/>
        <v>0</v>
      </c>
      <c r="CU1888" s="15">
        <f t="shared" si="396"/>
        <v>0</v>
      </c>
      <c r="CV1888" s="15">
        <f t="shared" si="397"/>
        <v>33</v>
      </c>
      <c r="CW1888" s="15"/>
      <c r="CX1888" s="15"/>
      <c r="CY1888" s="15">
        <f t="shared" si="398"/>
        <v>0</v>
      </c>
      <c r="CZ1888" s="15">
        <f>GG1888</f>
        <v>0</v>
      </c>
      <c r="DA1888" s="16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20"/>
      <c r="DY1888" s="15"/>
      <c r="DZ1888" s="20"/>
      <c r="EA1888" s="15"/>
      <c r="EB1888" s="20"/>
      <c r="EC1888" s="15"/>
      <c r="ED1888" s="20"/>
      <c r="EE1888" s="15"/>
      <c r="EF1888" s="20"/>
      <c r="EG1888" s="15"/>
      <c r="EH1888" s="20"/>
      <c r="EI1888" s="15"/>
      <c r="EJ1888" s="20"/>
      <c r="EK1888" s="15"/>
      <c r="EL1888" s="20"/>
      <c r="EM1888" s="15">
        <v>32</v>
      </c>
      <c r="EN1888" s="20" t="s">
        <v>129</v>
      </c>
      <c r="EY1888" s="15"/>
      <c r="EZ1888" s="20"/>
      <c r="FC1888" s="15"/>
      <c r="FD1888" s="20"/>
      <c r="FE1888" s="15"/>
      <c r="FF1888" s="20"/>
      <c r="FG1888" s="15"/>
      <c r="FH1888" s="20"/>
      <c r="FI1888" s="15"/>
      <c r="FJ1888" s="20"/>
      <c r="FK1888" s="15"/>
      <c r="FL1888" s="20"/>
      <c r="FM1888" s="15"/>
      <c r="FN1888" s="20"/>
      <c r="FO1888" s="15"/>
      <c r="FP1888" s="20"/>
      <c r="FQ1888" s="15"/>
      <c r="FR1888" s="20"/>
      <c r="FS1888" s="15"/>
      <c r="FT1888" s="20"/>
      <c r="FU1888" s="15"/>
      <c r="FV1888" s="20"/>
      <c r="FW1888" s="15"/>
      <c r="FX1888" s="20"/>
      <c r="FY1888" s="15"/>
      <c r="FZ1888" s="20"/>
      <c r="GA1888" s="15"/>
      <c r="GB1888" s="20"/>
      <c r="GC1888" s="15">
        <v>33</v>
      </c>
      <c r="GD1888" s="20" t="s">
        <v>168</v>
      </c>
      <c r="GE1888" s="15"/>
      <c r="GF1888" s="20"/>
      <c r="GG1888" s="226"/>
    </row>
    <row r="1889" spans="1:189" ht="15" customHeight="1" x14ac:dyDescent="0.3">
      <c r="A1889" s="15" t="s">
        <v>133</v>
      </c>
      <c r="B1889" s="15" t="s">
        <v>138</v>
      </c>
      <c r="C1889" s="15" t="s">
        <v>2321</v>
      </c>
      <c r="D1889" s="15" t="s">
        <v>2322</v>
      </c>
      <c r="E1889" s="15" t="str">
        <f t="shared" si="392"/>
        <v>Thiago DeLeon Perez</v>
      </c>
      <c r="F1889" s="15" t="s">
        <v>135</v>
      </c>
      <c r="G1889" s="15">
        <v>999924810</v>
      </c>
      <c r="H1889" s="15">
        <f t="shared" si="393"/>
        <v>127.5</v>
      </c>
      <c r="I1889" s="15"/>
      <c r="J1889" s="15"/>
      <c r="K1889" s="16"/>
      <c r="L1889" s="15"/>
      <c r="M1889" s="15"/>
      <c r="N1889" s="15"/>
      <c r="O1889" s="15">
        <f t="shared" si="399"/>
        <v>37.5</v>
      </c>
      <c r="P1889" s="15">
        <v>0</v>
      </c>
      <c r="Q1889" s="15">
        <f t="shared" si="400"/>
        <v>0</v>
      </c>
      <c r="R1889" s="15">
        <v>0</v>
      </c>
      <c r="S1889" s="15">
        <v>0</v>
      </c>
      <c r="T1889" s="15">
        <f t="shared" si="401"/>
        <v>0</v>
      </c>
      <c r="U1889" s="15">
        <f t="shared" si="402"/>
        <v>0</v>
      </c>
      <c r="V1889" s="15"/>
      <c r="W1889" s="15"/>
      <c r="X1889" s="15"/>
      <c r="Y1889" s="15"/>
      <c r="Z1889" s="16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>
        <f t="shared" si="394"/>
        <v>0</v>
      </c>
      <c r="CT1889" s="15">
        <f t="shared" si="395"/>
        <v>90</v>
      </c>
      <c r="CU1889" s="15">
        <f t="shared" si="396"/>
        <v>0</v>
      </c>
      <c r="CV1889" s="15">
        <f t="shared" si="397"/>
        <v>0</v>
      </c>
      <c r="CW1889" s="15"/>
      <c r="CX1889" s="15"/>
      <c r="CY1889" s="15">
        <f t="shared" si="398"/>
        <v>0</v>
      </c>
      <c r="CZ1889" s="15">
        <f>GG1889</f>
        <v>0</v>
      </c>
      <c r="DA1889" s="16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20"/>
      <c r="DY1889" s="15"/>
      <c r="DZ1889" s="20"/>
      <c r="EA1889" s="15"/>
      <c r="EB1889" s="20"/>
      <c r="EC1889" s="15"/>
      <c r="ED1889" s="20"/>
      <c r="EE1889" s="15"/>
      <c r="EF1889" s="20"/>
      <c r="EG1889" s="15"/>
      <c r="EH1889" s="20"/>
      <c r="EI1889" s="15"/>
      <c r="EJ1889" s="20"/>
      <c r="EK1889" s="15">
        <v>37.5</v>
      </c>
      <c r="EL1889" s="20">
        <v>2</v>
      </c>
      <c r="EM1889" s="15"/>
      <c r="EN1889" s="20"/>
      <c r="EY1889" s="15"/>
      <c r="EZ1889" s="20"/>
      <c r="FC1889" s="15"/>
      <c r="FD1889" s="20"/>
      <c r="FE1889" s="15"/>
      <c r="FF1889" s="20"/>
      <c r="FG1889" s="15"/>
      <c r="FH1889" s="20"/>
      <c r="FI1889" s="15"/>
      <c r="FJ1889" s="20"/>
      <c r="FK1889" s="15"/>
      <c r="FL1889" s="20"/>
      <c r="FM1889" s="15"/>
      <c r="FN1889" s="20"/>
      <c r="FO1889" s="15">
        <v>90</v>
      </c>
      <c r="FP1889" s="20"/>
      <c r="FQ1889" s="15"/>
      <c r="FR1889" s="20"/>
      <c r="FS1889" s="15"/>
      <c r="FT1889" s="20"/>
      <c r="FU1889" s="15"/>
      <c r="FV1889" s="20"/>
      <c r="FW1889" s="15"/>
      <c r="FX1889" s="20"/>
      <c r="FY1889" s="15"/>
      <c r="FZ1889" s="20"/>
      <c r="GA1889" s="15"/>
      <c r="GB1889" s="20"/>
      <c r="GC1889" s="15"/>
      <c r="GD1889" s="20"/>
      <c r="GE1889" s="15"/>
      <c r="GF1889" s="20"/>
      <c r="GG1889" s="226"/>
    </row>
    <row r="1890" spans="1:189" ht="15" customHeight="1" x14ac:dyDescent="0.3">
      <c r="A1890" s="82" t="s">
        <v>133</v>
      </c>
      <c r="B1890" s="82" t="s">
        <v>126</v>
      </c>
      <c r="C1890" s="82" t="s">
        <v>2764</v>
      </c>
      <c r="D1890" s="82" t="s">
        <v>1475</v>
      </c>
      <c r="E1890" s="15" t="str">
        <f t="shared" si="392"/>
        <v xml:space="preserve"> Constantinah Nguyen</v>
      </c>
      <c r="F1890" s="82" t="s">
        <v>128</v>
      </c>
      <c r="G1890" s="82">
        <v>999924813</v>
      </c>
      <c r="H1890" s="15">
        <f t="shared" si="393"/>
        <v>259</v>
      </c>
      <c r="I1890" s="15"/>
      <c r="J1890" s="15"/>
      <c r="K1890" s="16"/>
      <c r="L1890" s="15"/>
      <c r="M1890" s="15"/>
      <c r="N1890" s="15"/>
      <c r="O1890" s="15">
        <f t="shared" si="399"/>
        <v>0</v>
      </c>
      <c r="P1890" s="15">
        <v>0</v>
      </c>
      <c r="Q1890" s="15">
        <f t="shared" si="400"/>
        <v>0</v>
      </c>
      <c r="R1890" s="15">
        <v>0</v>
      </c>
      <c r="S1890" s="15">
        <v>0</v>
      </c>
      <c r="T1890" s="15">
        <f t="shared" si="401"/>
        <v>0</v>
      </c>
      <c r="U1890" s="15">
        <f t="shared" si="402"/>
        <v>0</v>
      </c>
      <c r="V1890" s="15"/>
      <c r="W1890" s="15"/>
      <c r="X1890" s="15"/>
      <c r="Y1890" s="15"/>
      <c r="Z1890" s="16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>
        <f t="shared" si="394"/>
        <v>0</v>
      </c>
      <c r="CT1890" s="15">
        <f t="shared" si="395"/>
        <v>180</v>
      </c>
      <c r="CU1890" s="15">
        <f t="shared" si="396"/>
        <v>2</v>
      </c>
      <c r="CV1890" s="15">
        <f t="shared" si="397"/>
        <v>79</v>
      </c>
      <c r="CW1890" s="15"/>
      <c r="CX1890" s="15"/>
      <c r="CY1890" s="15">
        <f t="shared" si="398"/>
        <v>0</v>
      </c>
      <c r="CZ1890" s="15">
        <f>GG1890</f>
        <v>0</v>
      </c>
      <c r="DA1890" s="16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20"/>
      <c r="DY1890" s="15"/>
      <c r="DZ1890" s="20"/>
      <c r="EA1890" s="15"/>
      <c r="EB1890" s="20"/>
      <c r="EC1890" s="15"/>
      <c r="ED1890" s="20"/>
      <c r="EE1890" s="15"/>
      <c r="EF1890" s="20"/>
      <c r="EG1890" s="15"/>
      <c r="EH1890" s="20"/>
      <c r="EI1890" s="15"/>
      <c r="EJ1890" s="20"/>
      <c r="EK1890" s="15"/>
      <c r="EL1890" s="20"/>
      <c r="EM1890" s="15"/>
      <c r="EN1890" s="20"/>
      <c r="EW1890" s="15">
        <v>60</v>
      </c>
      <c r="EX1890" s="20">
        <v>1</v>
      </c>
      <c r="EY1890" s="15"/>
      <c r="EZ1890" s="20"/>
      <c r="FC1890" s="15"/>
      <c r="FD1890" s="20"/>
      <c r="FE1890" s="15"/>
      <c r="FF1890" s="20"/>
      <c r="FG1890" s="15"/>
      <c r="FH1890" s="20"/>
      <c r="FI1890" s="15"/>
      <c r="FJ1890" s="20"/>
      <c r="FK1890" s="15"/>
      <c r="FL1890" s="20"/>
      <c r="FM1890" s="15"/>
      <c r="FN1890" s="20"/>
      <c r="FO1890" s="15"/>
      <c r="FP1890" s="20"/>
      <c r="FQ1890" s="15">
        <v>120</v>
      </c>
      <c r="FR1890" s="20">
        <v>1</v>
      </c>
      <c r="FS1890" s="15"/>
      <c r="FT1890" s="20"/>
      <c r="FU1890" s="15"/>
      <c r="FV1890" s="20"/>
      <c r="FW1890" s="15"/>
      <c r="FX1890" s="20"/>
      <c r="FY1890" s="15"/>
      <c r="FZ1890" s="20"/>
      <c r="GA1890" s="15"/>
      <c r="GB1890" s="20"/>
      <c r="GC1890" s="15"/>
      <c r="GD1890" s="20"/>
      <c r="GE1890" s="15">
        <v>79</v>
      </c>
      <c r="GF1890" s="20">
        <v>3</v>
      </c>
      <c r="GG1890" s="226"/>
    </row>
    <row r="1891" spans="1:189" ht="15" customHeight="1" x14ac:dyDescent="0.3">
      <c r="A1891" s="15" t="s">
        <v>130</v>
      </c>
      <c r="B1891" s="15" t="s">
        <v>140</v>
      </c>
      <c r="C1891" s="15" t="s">
        <v>3174</v>
      </c>
      <c r="D1891" s="15" t="s">
        <v>3175</v>
      </c>
      <c r="E1891" s="15" t="str">
        <f t="shared" si="392"/>
        <v>Navreet CHAHAL</v>
      </c>
      <c r="F1891" s="15" t="s">
        <v>128</v>
      </c>
      <c r="G1891" s="15">
        <v>999924814</v>
      </c>
      <c r="H1891" s="15">
        <f t="shared" si="393"/>
        <v>173</v>
      </c>
      <c r="I1891" s="15"/>
      <c r="J1891" s="15"/>
      <c r="K1891" s="16"/>
      <c r="L1891" s="15"/>
      <c r="M1891" s="15"/>
      <c r="N1891" s="15"/>
      <c r="O1891" s="15">
        <f t="shared" si="399"/>
        <v>0</v>
      </c>
      <c r="P1891" s="15">
        <v>0</v>
      </c>
      <c r="Q1891" s="15">
        <f t="shared" si="400"/>
        <v>0</v>
      </c>
      <c r="R1891" s="15">
        <v>0</v>
      </c>
      <c r="S1891" s="15">
        <v>0</v>
      </c>
      <c r="T1891" s="15">
        <f t="shared" si="401"/>
        <v>0</v>
      </c>
      <c r="U1891" s="15">
        <f t="shared" si="402"/>
        <v>0</v>
      </c>
      <c r="V1891" s="15"/>
      <c r="W1891" s="15"/>
      <c r="X1891" s="15"/>
      <c r="Y1891" s="15"/>
      <c r="Z1891" s="16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>
        <f t="shared" si="394"/>
        <v>0</v>
      </c>
      <c r="CT1891" s="15">
        <f t="shared" si="395"/>
        <v>68</v>
      </c>
      <c r="CU1891" s="15">
        <f t="shared" si="396"/>
        <v>1</v>
      </c>
      <c r="CV1891" s="15">
        <f t="shared" si="397"/>
        <v>105</v>
      </c>
      <c r="CW1891" s="15"/>
      <c r="CX1891" s="15"/>
      <c r="CY1891" s="15">
        <f t="shared" si="398"/>
        <v>0</v>
      </c>
      <c r="CZ1891" s="15">
        <f>GG1891</f>
        <v>0</v>
      </c>
      <c r="DA1891" s="16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20"/>
      <c r="DY1891" s="15"/>
      <c r="DZ1891" s="20"/>
      <c r="EA1891" s="15"/>
      <c r="EB1891" s="20"/>
      <c r="EC1891" s="15"/>
      <c r="ED1891" s="20"/>
      <c r="EE1891" s="15"/>
      <c r="EF1891" s="20"/>
      <c r="EG1891" s="15"/>
      <c r="EH1891" s="20"/>
      <c r="EI1891" s="15"/>
      <c r="EJ1891" s="20"/>
      <c r="EK1891" s="15"/>
      <c r="EL1891" s="20"/>
      <c r="EM1891" s="15"/>
      <c r="EN1891" s="20"/>
      <c r="EY1891" s="15"/>
      <c r="EZ1891" s="20"/>
      <c r="FC1891" s="15">
        <v>68</v>
      </c>
      <c r="FD1891" s="20">
        <v>3</v>
      </c>
      <c r="FE1891" s="15"/>
      <c r="FF1891" s="20"/>
      <c r="FG1891" s="15"/>
      <c r="FH1891" s="20"/>
      <c r="FI1891" s="15"/>
      <c r="FJ1891" s="20"/>
      <c r="FK1891" s="15"/>
      <c r="FL1891" s="20"/>
      <c r="FM1891" s="15"/>
      <c r="FN1891" s="20"/>
      <c r="FO1891" s="15"/>
      <c r="FP1891" s="20"/>
      <c r="FQ1891" s="15"/>
      <c r="FR1891" s="20"/>
      <c r="FS1891" s="15"/>
      <c r="FT1891" s="20"/>
      <c r="FU1891" s="15"/>
      <c r="FV1891" s="20"/>
      <c r="FW1891" s="15"/>
      <c r="FX1891" s="20"/>
      <c r="FY1891" s="15"/>
      <c r="FZ1891" s="20"/>
      <c r="GA1891" s="15"/>
      <c r="GB1891" s="20"/>
      <c r="GC1891" s="15">
        <v>105</v>
      </c>
      <c r="GD1891" s="20">
        <v>2</v>
      </c>
      <c r="GE1891" s="15"/>
      <c r="GF1891" s="20"/>
      <c r="GG1891" s="226"/>
    </row>
    <row r="1892" spans="1:189" ht="15" customHeight="1" x14ac:dyDescent="0.3">
      <c r="A1892" s="17" t="s">
        <v>146</v>
      </c>
      <c r="B1892" s="17" t="s">
        <v>138</v>
      </c>
      <c r="C1892" s="17" t="s">
        <v>356</v>
      </c>
      <c r="D1892" s="17" t="s">
        <v>589</v>
      </c>
      <c r="E1892" s="15" t="str">
        <f t="shared" si="392"/>
        <v>James Connolly</v>
      </c>
      <c r="F1892" s="17" t="s">
        <v>135</v>
      </c>
      <c r="G1892" s="17">
        <v>999924824</v>
      </c>
      <c r="H1892" s="15">
        <f t="shared" si="393"/>
        <v>102</v>
      </c>
      <c r="I1892" s="15"/>
      <c r="J1892" s="15"/>
      <c r="K1892" s="16"/>
      <c r="L1892" s="15"/>
      <c r="M1892" s="15"/>
      <c r="N1892" s="15"/>
      <c r="O1892" s="15">
        <f t="shared" si="399"/>
        <v>0</v>
      </c>
      <c r="P1892" s="15">
        <v>0</v>
      </c>
      <c r="Q1892" s="15">
        <f t="shared" si="400"/>
        <v>0</v>
      </c>
      <c r="R1892" s="15">
        <v>0</v>
      </c>
      <c r="S1892" s="15">
        <v>0</v>
      </c>
      <c r="T1892" s="15">
        <f t="shared" si="401"/>
        <v>0</v>
      </c>
      <c r="U1892" s="15">
        <f t="shared" si="402"/>
        <v>0</v>
      </c>
      <c r="V1892" s="15"/>
      <c r="W1892" s="15"/>
      <c r="X1892" s="15"/>
      <c r="Y1892" s="15"/>
      <c r="Z1892" s="16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>
        <f t="shared" si="394"/>
        <v>0</v>
      </c>
      <c r="CT1892" s="15">
        <f t="shared" si="395"/>
        <v>102</v>
      </c>
      <c r="CU1892" s="15">
        <f t="shared" si="396"/>
        <v>1</v>
      </c>
      <c r="CV1892" s="15">
        <f t="shared" si="397"/>
        <v>0</v>
      </c>
      <c r="CW1892" s="15"/>
      <c r="CX1892" s="15"/>
      <c r="CY1892" s="15">
        <f t="shared" si="398"/>
        <v>0</v>
      </c>
      <c r="CZ1892" s="15">
        <f>GG1892</f>
        <v>0</v>
      </c>
      <c r="DA1892" s="16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20"/>
      <c r="DY1892" s="15"/>
      <c r="DZ1892" s="20"/>
      <c r="EA1892" s="15"/>
      <c r="EB1892" s="20"/>
      <c r="EC1892" s="15"/>
      <c r="ED1892" s="20"/>
      <c r="EE1892" s="15"/>
      <c r="EF1892" s="20"/>
      <c r="EG1892" s="15"/>
      <c r="EH1892" s="20"/>
      <c r="EI1892" s="15"/>
      <c r="EJ1892" s="20"/>
      <c r="EK1892" s="15"/>
      <c r="EL1892" s="20"/>
      <c r="EM1892" s="15"/>
      <c r="EN1892" s="20"/>
      <c r="EY1892" s="15"/>
      <c r="EZ1892" s="20"/>
      <c r="FC1892" s="15"/>
      <c r="FD1892" s="20"/>
      <c r="FE1892" s="15"/>
      <c r="FF1892" s="20"/>
      <c r="FG1892" s="15"/>
      <c r="FH1892" s="20"/>
      <c r="FI1892" s="15"/>
      <c r="FJ1892" s="20"/>
      <c r="FK1892" s="15"/>
      <c r="FL1892" s="20"/>
      <c r="FM1892" s="15"/>
      <c r="FN1892" s="20"/>
      <c r="FO1892" s="15">
        <v>51</v>
      </c>
      <c r="FP1892" s="20"/>
      <c r="FQ1892" s="15"/>
      <c r="FR1892" s="20"/>
      <c r="FS1892" s="15">
        <v>51</v>
      </c>
      <c r="FT1892" s="20">
        <v>8</v>
      </c>
      <c r="FU1892" s="15"/>
      <c r="FV1892" s="20"/>
      <c r="FW1892" s="15"/>
      <c r="FX1892" s="20"/>
      <c r="FY1892" s="15"/>
      <c r="FZ1892" s="20"/>
      <c r="GA1892" s="15"/>
      <c r="GB1892" s="20"/>
      <c r="GC1892" s="15"/>
      <c r="GD1892" s="20"/>
      <c r="GE1892" s="15"/>
      <c r="GF1892" s="20"/>
      <c r="GG1892" s="226"/>
    </row>
    <row r="1893" spans="1:189" ht="15" customHeight="1" x14ac:dyDescent="0.3">
      <c r="A1893" s="17" t="s">
        <v>133</v>
      </c>
      <c r="B1893" s="15" t="s">
        <v>140</v>
      </c>
      <c r="C1893" s="15" t="s">
        <v>296</v>
      </c>
      <c r="D1893" s="15" t="s">
        <v>2309</v>
      </c>
      <c r="E1893" s="15" t="str">
        <f t="shared" si="392"/>
        <v>Samuel Levy</v>
      </c>
      <c r="F1893" s="15" t="s">
        <v>135</v>
      </c>
      <c r="G1893" s="15">
        <v>999924827</v>
      </c>
      <c r="H1893" s="15">
        <f t="shared" si="393"/>
        <v>28</v>
      </c>
      <c r="I1893" s="15"/>
      <c r="J1893" s="17">
        <f>(O1893+P1893+R1893+S1893+T1893+U1893)/2</f>
        <v>28</v>
      </c>
      <c r="K1893" s="16"/>
      <c r="L1893" s="15"/>
      <c r="M1893" s="15"/>
      <c r="N1893" s="15"/>
      <c r="O1893" s="15">
        <f t="shared" si="399"/>
        <v>56</v>
      </c>
      <c r="P1893" s="15">
        <v>0</v>
      </c>
      <c r="Q1893" s="15">
        <f t="shared" si="400"/>
        <v>0</v>
      </c>
      <c r="R1893" s="15">
        <v>0</v>
      </c>
      <c r="S1893" s="15">
        <v>0</v>
      </c>
      <c r="T1893" s="15">
        <f t="shared" si="401"/>
        <v>0</v>
      </c>
      <c r="U1893" s="15">
        <f t="shared" si="402"/>
        <v>0</v>
      </c>
      <c r="V1893" s="15"/>
      <c r="W1893" s="15"/>
      <c r="X1893" s="15"/>
      <c r="Y1893" s="15"/>
      <c r="Z1893" s="16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>
        <f t="shared" si="394"/>
        <v>0</v>
      </c>
      <c r="CT1893" s="15">
        <f t="shared" si="395"/>
        <v>0</v>
      </c>
      <c r="CU1893" s="15">
        <f t="shared" si="396"/>
        <v>0</v>
      </c>
      <c r="CV1893" s="15">
        <f t="shared" si="397"/>
        <v>0</v>
      </c>
      <c r="CW1893" s="15"/>
      <c r="CX1893" s="15"/>
      <c r="CY1893" s="15">
        <f t="shared" si="398"/>
        <v>0</v>
      </c>
      <c r="CZ1893" s="15">
        <f>GG1893</f>
        <v>0</v>
      </c>
      <c r="DA1893" s="16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20"/>
      <c r="DY1893" s="15"/>
      <c r="DZ1893" s="20"/>
      <c r="EA1893" s="15"/>
      <c r="EB1893" s="20"/>
      <c r="EC1893" s="15"/>
      <c r="ED1893" s="20"/>
      <c r="EE1893" s="15"/>
      <c r="EF1893" s="20"/>
      <c r="EG1893" s="15"/>
      <c r="EH1893" s="20"/>
      <c r="EI1893" s="15"/>
      <c r="EJ1893" s="20"/>
      <c r="EK1893" s="15">
        <v>56</v>
      </c>
      <c r="EL1893" s="20">
        <v>3</v>
      </c>
      <c r="EM1893" s="15"/>
      <c r="EN1893" s="20"/>
      <c r="EY1893" s="15"/>
      <c r="EZ1893" s="20"/>
      <c r="FC1893" s="15"/>
      <c r="FD1893" s="20"/>
      <c r="FE1893" s="15"/>
      <c r="FF1893" s="20"/>
      <c r="FG1893" s="15"/>
      <c r="FH1893" s="20"/>
      <c r="FI1893" s="15"/>
      <c r="FJ1893" s="20"/>
      <c r="FK1893" s="15"/>
      <c r="FL1893" s="20"/>
      <c r="FM1893" s="15"/>
      <c r="FN1893" s="20"/>
      <c r="FO1893" s="15"/>
      <c r="FP1893" s="20"/>
      <c r="FQ1893" s="15"/>
      <c r="FR1893" s="20"/>
      <c r="FS1893" s="15"/>
      <c r="FT1893" s="20"/>
      <c r="FU1893" s="15"/>
      <c r="FV1893" s="20"/>
      <c r="FW1893" s="15"/>
      <c r="FX1893" s="20"/>
      <c r="FY1893" s="15"/>
      <c r="FZ1893" s="20"/>
      <c r="GA1893" s="15"/>
      <c r="GB1893" s="20"/>
      <c r="GC1893" s="15"/>
      <c r="GD1893" s="20"/>
      <c r="GE1893" s="15"/>
      <c r="GF1893" s="20"/>
      <c r="GG1893" s="226"/>
    </row>
    <row r="1894" spans="1:189" ht="15" customHeight="1" x14ac:dyDescent="0.3">
      <c r="A1894" s="85" t="s">
        <v>133</v>
      </c>
      <c r="B1894" s="85" t="s">
        <v>142</v>
      </c>
      <c r="C1894" s="85" t="s">
        <v>1707</v>
      </c>
      <c r="D1894" s="85" t="s">
        <v>2620</v>
      </c>
      <c r="E1894" s="15" t="str">
        <f t="shared" si="392"/>
        <v>Madeline Lafferty</v>
      </c>
      <c r="F1894" s="85" t="s">
        <v>128</v>
      </c>
      <c r="G1894" s="15">
        <v>999924828</v>
      </c>
      <c r="H1894" s="15">
        <f t="shared" si="393"/>
        <v>278</v>
      </c>
      <c r="I1894" s="15"/>
      <c r="J1894" s="15"/>
      <c r="K1894" s="16"/>
      <c r="L1894" s="15"/>
      <c r="M1894" s="15"/>
      <c r="N1894" s="15"/>
      <c r="O1894" s="15">
        <f t="shared" si="399"/>
        <v>0</v>
      </c>
      <c r="P1894" s="15">
        <v>0</v>
      </c>
      <c r="Q1894" s="15">
        <f t="shared" si="400"/>
        <v>0</v>
      </c>
      <c r="R1894" s="15">
        <v>0</v>
      </c>
      <c r="S1894" s="15">
        <v>0</v>
      </c>
      <c r="T1894" s="15">
        <f t="shared" si="401"/>
        <v>0</v>
      </c>
      <c r="U1894" s="15">
        <f t="shared" si="402"/>
        <v>0</v>
      </c>
      <c r="V1894" s="15"/>
      <c r="W1894" s="15"/>
      <c r="X1894" s="15"/>
      <c r="Y1894" s="15"/>
      <c r="Z1894" s="16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>
        <f t="shared" si="394"/>
        <v>0</v>
      </c>
      <c r="CT1894" s="15">
        <f t="shared" si="395"/>
        <v>278</v>
      </c>
      <c r="CU1894" s="15">
        <f t="shared" si="396"/>
        <v>3</v>
      </c>
      <c r="CV1894" s="15">
        <f t="shared" si="397"/>
        <v>0</v>
      </c>
      <c r="CW1894" s="15"/>
      <c r="CX1894" s="15"/>
      <c r="CY1894" s="15">
        <f t="shared" si="398"/>
        <v>0</v>
      </c>
      <c r="CZ1894" s="15">
        <f>GG1894</f>
        <v>0</v>
      </c>
      <c r="DA1894" s="16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20"/>
      <c r="DY1894" s="15"/>
      <c r="DZ1894" s="20"/>
      <c r="EA1894" s="15"/>
      <c r="EB1894" s="20"/>
      <c r="EC1894" s="15"/>
      <c r="ED1894" s="20"/>
      <c r="EE1894" s="15"/>
      <c r="EF1894" s="20"/>
      <c r="EG1894" s="15"/>
      <c r="EH1894" s="20"/>
      <c r="EI1894" s="15"/>
      <c r="EJ1894" s="20"/>
      <c r="EK1894" s="15"/>
      <c r="EL1894" s="20"/>
      <c r="EM1894" s="15"/>
      <c r="EN1894" s="20"/>
      <c r="EU1894" s="15">
        <v>90</v>
      </c>
      <c r="EV1894" s="20">
        <v>2</v>
      </c>
      <c r="EY1894" s="15">
        <v>68</v>
      </c>
      <c r="EZ1894" s="20">
        <v>3</v>
      </c>
      <c r="FC1894" s="15"/>
      <c r="FD1894" s="20"/>
      <c r="FE1894" s="15"/>
      <c r="FF1894" s="20"/>
      <c r="FG1894" s="15">
        <v>120</v>
      </c>
      <c r="FH1894" s="20">
        <v>1</v>
      </c>
      <c r="FI1894" s="15"/>
      <c r="FJ1894" s="20"/>
      <c r="FK1894" s="15"/>
      <c r="FL1894" s="20"/>
      <c r="FM1894" s="15"/>
      <c r="FN1894" s="20"/>
      <c r="FO1894" s="15"/>
      <c r="FP1894" s="20"/>
      <c r="FQ1894" s="15"/>
      <c r="FR1894" s="20"/>
      <c r="FS1894" s="15"/>
      <c r="FT1894" s="20"/>
      <c r="FU1894" s="15"/>
      <c r="FV1894" s="20"/>
      <c r="FW1894" s="15"/>
      <c r="FX1894" s="20"/>
      <c r="FY1894" s="15"/>
      <c r="FZ1894" s="20"/>
      <c r="GA1894" s="15"/>
      <c r="GB1894" s="20"/>
      <c r="GC1894" s="15"/>
      <c r="GD1894" s="20"/>
      <c r="GE1894" s="15"/>
      <c r="GF1894" s="20"/>
      <c r="GG1894" s="226"/>
    </row>
    <row r="1895" spans="1:189" ht="15" customHeight="1" x14ac:dyDescent="0.3">
      <c r="A1895" s="85" t="s">
        <v>146</v>
      </c>
      <c r="B1895" s="85" t="s">
        <v>142</v>
      </c>
      <c r="C1895" s="85" t="s">
        <v>607</v>
      </c>
      <c r="D1895" s="85" t="s">
        <v>2620</v>
      </c>
      <c r="E1895" s="15" t="str">
        <f t="shared" si="392"/>
        <v>Jackson Lafferty</v>
      </c>
      <c r="F1895" s="85" t="s">
        <v>135</v>
      </c>
      <c r="G1895" s="15">
        <v>999924829</v>
      </c>
      <c r="H1895" s="15">
        <f t="shared" si="393"/>
        <v>203</v>
      </c>
      <c r="I1895" s="15"/>
      <c r="J1895" s="15"/>
      <c r="K1895" s="16"/>
      <c r="L1895" s="15"/>
      <c r="M1895" s="15"/>
      <c r="N1895" s="15"/>
      <c r="O1895" s="15">
        <f t="shared" si="399"/>
        <v>0</v>
      </c>
      <c r="P1895" s="15">
        <v>0</v>
      </c>
      <c r="Q1895" s="15">
        <f t="shared" si="400"/>
        <v>0</v>
      </c>
      <c r="R1895" s="15">
        <v>0</v>
      </c>
      <c r="S1895" s="15">
        <v>0</v>
      </c>
      <c r="T1895" s="15">
        <f t="shared" si="401"/>
        <v>0</v>
      </c>
      <c r="U1895" s="15">
        <f t="shared" si="402"/>
        <v>0</v>
      </c>
      <c r="V1895" s="15"/>
      <c r="W1895" s="15"/>
      <c r="X1895" s="15"/>
      <c r="Y1895" s="15"/>
      <c r="Z1895" s="16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>
        <f t="shared" si="394"/>
        <v>0</v>
      </c>
      <c r="CT1895" s="15">
        <f t="shared" si="395"/>
        <v>203</v>
      </c>
      <c r="CU1895" s="15">
        <f t="shared" si="396"/>
        <v>3</v>
      </c>
      <c r="CV1895" s="15">
        <f t="shared" si="397"/>
        <v>0</v>
      </c>
      <c r="CW1895" s="15"/>
      <c r="CX1895" s="15"/>
      <c r="CY1895" s="15">
        <f t="shared" si="398"/>
        <v>0</v>
      </c>
      <c r="CZ1895" s="15">
        <f>GG1895</f>
        <v>0</v>
      </c>
      <c r="DA1895" s="16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20"/>
      <c r="DY1895" s="15"/>
      <c r="DZ1895" s="20"/>
      <c r="EA1895" s="15"/>
      <c r="EB1895" s="20"/>
      <c r="EC1895" s="15"/>
      <c r="ED1895" s="20"/>
      <c r="EE1895" s="15"/>
      <c r="EF1895" s="20"/>
      <c r="EG1895" s="15"/>
      <c r="EH1895" s="20"/>
      <c r="EI1895" s="15"/>
      <c r="EJ1895" s="20"/>
      <c r="EK1895" s="15"/>
      <c r="EL1895" s="20"/>
      <c r="EM1895" s="15"/>
      <c r="EN1895" s="20"/>
      <c r="EU1895" s="15">
        <v>45</v>
      </c>
      <c r="EV1895" s="20">
        <v>2</v>
      </c>
      <c r="EY1895" s="15">
        <v>68</v>
      </c>
      <c r="EZ1895" s="20">
        <v>4</v>
      </c>
      <c r="FC1895" s="15"/>
      <c r="FD1895" s="20"/>
      <c r="FE1895" s="15"/>
      <c r="FF1895" s="20"/>
      <c r="FG1895" s="15">
        <v>90</v>
      </c>
      <c r="FH1895" s="20">
        <v>2</v>
      </c>
      <c r="FI1895" s="15"/>
      <c r="FJ1895" s="20"/>
      <c r="FK1895" s="15"/>
      <c r="FL1895" s="20"/>
      <c r="FM1895" s="15"/>
      <c r="FN1895" s="20"/>
      <c r="FO1895" s="15"/>
      <c r="FP1895" s="20"/>
      <c r="FQ1895" s="15"/>
      <c r="FR1895" s="20"/>
      <c r="FS1895" s="15"/>
      <c r="FT1895" s="20"/>
      <c r="FU1895" s="15"/>
      <c r="FV1895" s="20"/>
      <c r="FW1895" s="15"/>
      <c r="FX1895" s="20"/>
      <c r="FY1895" s="15"/>
      <c r="FZ1895" s="20"/>
      <c r="GA1895" s="15"/>
      <c r="GB1895" s="20"/>
      <c r="GC1895" s="15"/>
      <c r="GD1895" s="20"/>
      <c r="GE1895" s="15"/>
      <c r="GF1895" s="20"/>
      <c r="GG1895" s="226"/>
    </row>
    <row r="1896" spans="1:189" ht="15" customHeight="1" x14ac:dyDescent="0.3">
      <c r="A1896" s="15" t="s">
        <v>130</v>
      </c>
      <c r="B1896" s="15" t="s">
        <v>138</v>
      </c>
      <c r="C1896" s="15" t="s">
        <v>326</v>
      </c>
      <c r="D1896" s="15" t="s">
        <v>2323</v>
      </c>
      <c r="E1896" s="15" t="str">
        <f t="shared" si="392"/>
        <v>Noah Jabusch</v>
      </c>
      <c r="F1896" s="15" t="s">
        <v>135</v>
      </c>
      <c r="G1896" s="15">
        <v>999924831</v>
      </c>
      <c r="H1896" s="15">
        <f t="shared" si="393"/>
        <v>150</v>
      </c>
      <c r="I1896" s="15"/>
      <c r="J1896" s="17">
        <f>(O1896+P1896+R1896+S1896+T1896+U1896)/2</f>
        <v>14</v>
      </c>
      <c r="K1896" s="16"/>
      <c r="L1896" s="15"/>
      <c r="M1896" s="15"/>
      <c r="N1896" s="15"/>
      <c r="O1896" s="15">
        <f t="shared" si="399"/>
        <v>28</v>
      </c>
      <c r="P1896" s="15">
        <v>0</v>
      </c>
      <c r="Q1896" s="15">
        <f t="shared" si="400"/>
        <v>0</v>
      </c>
      <c r="R1896" s="15">
        <v>0</v>
      </c>
      <c r="S1896" s="15">
        <v>0</v>
      </c>
      <c r="T1896" s="15">
        <f t="shared" si="401"/>
        <v>0</v>
      </c>
      <c r="U1896" s="15">
        <f t="shared" si="402"/>
        <v>0</v>
      </c>
      <c r="V1896" s="15"/>
      <c r="W1896" s="15"/>
      <c r="X1896" s="15"/>
      <c r="Y1896" s="15"/>
      <c r="Z1896" s="16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>
        <f t="shared" si="394"/>
        <v>0</v>
      </c>
      <c r="CT1896" s="15">
        <f t="shared" si="395"/>
        <v>136</v>
      </c>
      <c r="CU1896" s="15">
        <f t="shared" si="396"/>
        <v>2</v>
      </c>
      <c r="CV1896" s="15">
        <f t="shared" si="397"/>
        <v>0</v>
      </c>
      <c r="CW1896" s="15"/>
      <c r="CX1896" s="15"/>
      <c r="CY1896" s="15">
        <f t="shared" si="398"/>
        <v>0</v>
      </c>
      <c r="CZ1896" s="15">
        <f>GG1896</f>
        <v>0</v>
      </c>
      <c r="DA1896" s="16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20"/>
      <c r="DY1896" s="15"/>
      <c r="DZ1896" s="20"/>
      <c r="EA1896" s="15"/>
      <c r="EB1896" s="20"/>
      <c r="EC1896" s="15"/>
      <c r="ED1896" s="20"/>
      <c r="EE1896" s="15"/>
      <c r="EF1896" s="20"/>
      <c r="EG1896" s="15"/>
      <c r="EH1896" s="20"/>
      <c r="EI1896" s="15"/>
      <c r="EJ1896" s="20"/>
      <c r="EK1896" s="15">
        <v>28</v>
      </c>
      <c r="EL1896" s="20">
        <v>3</v>
      </c>
      <c r="EM1896" s="15"/>
      <c r="EN1896" s="20"/>
      <c r="EU1896" s="15">
        <v>68</v>
      </c>
      <c r="EV1896" s="20">
        <v>3</v>
      </c>
      <c r="EY1896" s="15"/>
      <c r="EZ1896" s="20"/>
      <c r="FC1896" s="15"/>
      <c r="FD1896" s="20"/>
      <c r="FE1896" s="15"/>
      <c r="FF1896" s="20"/>
      <c r="FG1896" s="15"/>
      <c r="FH1896" s="20"/>
      <c r="FI1896" s="15"/>
      <c r="FJ1896" s="20"/>
      <c r="FK1896" s="15"/>
      <c r="FL1896" s="20"/>
      <c r="FM1896" s="15"/>
      <c r="FN1896" s="20"/>
      <c r="FO1896" s="15"/>
      <c r="FP1896" s="20"/>
      <c r="FQ1896" s="15"/>
      <c r="FR1896" s="20"/>
      <c r="FS1896" s="15">
        <v>68</v>
      </c>
      <c r="FT1896" s="20">
        <v>4</v>
      </c>
      <c r="FU1896" s="15"/>
      <c r="FV1896" s="20"/>
      <c r="FW1896" s="15"/>
      <c r="FX1896" s="20"/>
      <c r="FY1896" s="15"/>
      <c r="FZ1896" s="20"/>
      <c r="GA1896" s="15"/>
      <c r="GB1896" s="20"/>
      <c r="GC1896" s="15"/>
      <c r="GD1896" s="20"/>
      <c r="GE1896" s="15"/>
      <c r="GF1896" s="20"/>
      <c r="GG1896" s="226"/>
    </row>
    <row r="1897" spans="1:189" ht="15" customHeight="1" x14ac:dyDescent="0.3">
      <c r="A1897" s="15" t="s">
        <v>2903</v>
      </c>
      <c r="B1897" s="85" t="s">
        <v>138</v>
      </c>
      <c r="C1897" s="85" t="s">
        <v>744</v>
      </c>
      <c r="D1897" s="85" t="s">
        <v>486</v>
      </c>
      <c r="E1897" s="15" t="str">
        <f t="shared" si="392"/>
        <v>Victoria Chang</v>
      </c>
      <c r="F1897" s="85" t="s">
        <v>128</v>
      </c>
      <c r="G1897" s="15">
        <v>999924834</v>
      </c>
      <c r="H1897" s="15">
        <f t="shared" si="393"/>
        <v>45</v>
      </c>
      <c r="I1897" s="15"/>
      <c r="J1897" s="15"/>
      <c r="K1897" s="16"/>
      <c r="L1897" s="15"/>
      <c r="M1897" s="15"/>
      <c r="N1897" s="15"/>
      <c r="O1897" s="15">
        <f t="shared" si="399"/>
        <v>0</v>
      </c>
      <c r="P1897" s="15">
        <v>0</v>
      </c>
      <c r="Q1897" s="15">
        <f t="shared" si="400"/>
        <v>0</v>
      </c>
      <c r="R1897" s="15">
        <v>0</v>
      </c>
      <c r="S1897" s="15">
        <v>0</v>
      </c>
      <c r="T1897" s="15">
        <f t="shared" si="401"/>
        <v>0</v>
      </c>
      <c r="U1897" s="15">
        <f t="shared" si="402"/>
        <v>0</v>
      </c>
      <c r="V1897" s="15"/>
      <c r="W1897" s="15"/>
      <c r="X1897" s="15"/>
      <c r="Y1897" s="15"/>
      <c r="Z1897" s="16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>
        <f t="shared" si="394"/>
        <v>0</v>
      </c>
      <c r="CT1897" s="15">
        <f t="shared" si="395"/>
        <v>45</v>
      </c>
      <c r="CU1897" s="15">
        <f t="shared" si="396"/>
        <v>1</v>
      </c>
      <c r="CV1897" s="15">
        <f t="shared" si="397"/>
        <v>0</v>
      </c>
      <c r="CW1897" s="15"/>
      <c r="CX1897" s="15"/>
      <c r="CY1897" s="15">
        <f t="shared" si="398"/>
        <v>0</v>
      </c>
      <c r="CZ1897" s="15">
        <f>GG1897</f>
        <v>0</v>
      </c>
      <c r="DA1897" s="16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20"/>
      <c r="DY1897" s="15"/>
      <c r="DZ1897" s="20"/>
      <c r="EA1897" s="15"/>
      <c r="EB1897" s="20"/>
      <c r="EC1897" s="15"/>
      <c r="ED1897" s="20"/>
      <c r="EE1897" s="15"/>
      <c r="EF1897" s="20"/>
      <c r="EG1897" s="15"/>
      <c r="EH1897" s="20"/>
      <c r="EI1897" s="15"/>
      <c r="EJ1897" s="20"/>
      <c r="EK1897" s="15"/>
      <c r="EL1897" s="20"/>
      <c r="EM1897" s="15"/>
      <c r="EN1897" s="20"/>
      <c r="EU1897" s="15">
        <v>45</v>
      </c>
      <c r="EV1897" s="20">
        <v>2</v>
      </c>
      <c r="EY1897" s="15"/>
      <c r="EZ1897" s="20"/>
      <c r="FC1897" s="15"/>
      <c r="FD1897" s="20"/>
      <c r="FE1897" s="15"/>
      <c r="FF1897" s="20"/>
      <c r="FG1897" s="15"/>
      <c r="FH1897" s="20"/>
      <c r="FI1897" s="15"/>
      <c r="FJ1897" s="20"/>
      <c r="FK1897" s="15"/>
      <c r="FL1897" s="20"/>
      <c r="FM1897" s="15"/>
      <c r="FN1897" s="20"/>
      <c r="FO1897" s="15"/>
      <c r="FP1897" s="20"/>
      <c r="FQ1897" s="15"/>
      <c r="FR1897" s="20"/>
      <c r="FS1897" s="15"/>
      <c r="FT1897" s="20"/>
      <c r="FU1897" s="15"/>
      <c r="FV1897" s="20"/>
      <c r="FW1897" s="15"/>
      <c r="FX1897" s="20"/>
      <c r="FY1897" s="15"/>
      <c r="FZ1897" s="20"/>
      <c r="GA1897" s="15"/>
      <c r="GB1897" s="20"/>
      <c r="GC1897" s="15"/>
      <c r="GD1897" s="20"/>
      <c r="GE1897" s="15"/>
      <c r="GF1897" s="20"/>
      <c r="GG1897" s="226"/>
    </row>
    <row r="1898" spans="1:189" ht="15" customHeight="1" x14ac:dyDescent="0.3">
      <c r="A1898" s="17" t="s">
        <v>133</v>
      </c>
      <c r="B1898" s="15" t="s">
        <v>134</v>
      </c>
      <c r="C1898" s="15" t="s">
        <v>2310</v>
      </c>
      <c r="D1898" s="15" t="s">
        <v>1887</v>
      </c>
      <c r="E1898" s="15" t="str">
        <f t="shared" si="392"/>
        <v>Abner Tadeo</v>
      </c>
      <c r="F1898" s="15" t="s">
        <v>135</v>
      </c>
      <c r="G1898" s="15">
        <v>999924838</v>
      </c>
      <c r="H1898" s="15">
        <f t="shared" si="393"/>
        <v>69</v>
      </c>
      <c r="I1898" s="15"/>
      <c r="J1898" s="17">
        <f>(O1898+P1898+R1898+S1898+T1898+U1898)/2</f>
        <v>24</v>
      </c>
      <c r="K1898" s="16"/>
      <c r="L1898" s="15"/>
      <c r="M1898" s="15"/>
      <c r="N1898" s="15"/>
      <c r="O1898" s="15">
        <f t="shared" ref="O1898:O1926" si="403">SUM(EE1898, EI1898, EK1898, EM1898)</f>
        <v>48</v>
      </c>
      <c r="P1898" s="15">
        <v>0</v>
      </c>
      <c r="Q1898" s="15">
        <f t="shared" ref="Q1898:Q1926" si="404">COUNT(DI1898:DV1898)</f>
        <v>0</v>
      </c>
      <c r="R1898" s="15">
        <v>0</v>
      </c>
      <c r="S1898" s="15">
        <v>0</v>
      </c>
      <c r="T1898" s="15">
        <f t="shared" ref="T1898:T1926" si="405">EC1898</f>
        <v>0</v>
      </c>
      <c r="U1898" s="15">
        <f t="shared" ref="U1898:U1926" si="406">SUM(EG1898)</f>
        <v>0</v>
      </c>
      <c r="V1898" s="15"/>
      <c r="W1898" s="15"/>
      <c r="X1898" s="15"/>
      <c r="Y1898" s="15"/>
      <c r="Z1898" s="16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>
        <f t="shared" si="394"/>
        <v>0</v>
      </c>
      <c r="CT1898" s="15">
        <f t="shared" si="395"/>
        <v>45</v>
      </c>
      <c r="CU1898" s="15">
        <f t="shared" si="396"/>
        <v>1</v>
      </c>
      <c r="CV1898" s="15">
        <f t="shared" si="397"/>
        <v>0</v>
      </c>
      <c r="CW1898" s="15"/>
      <c r="CX1898" s="15"/>
      <c r="CY1898" s="15">
        <f t="shared" si="398"/>
        <v>0</v>
      </c>
      <c r="CZ1898" s="15">
        <f>GG1898</f>
        <v>0</v>
      </c>
      <c r="DA1898" s="16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20"/>
      <c r="DY1898" s="15"/>
      <c r="DZ1898" s="20"/>
      <c r="EA1898" s="15"/>
      <c r="EB1898" s="20"/>
      <c r="EC1898" s="15"/>
      <c r="ED1898" s="20"/>
      <c r="EE1898" s="15"/>
      <c r="EF1898" s="20"/>
      <c r="EG1898" s="15"/>
      <c r="EH1898" s="20"/>
      <c r="EI1898" s="15"/>
      <c r="EJ1898" s="20"/>
      <c r="EK1898" s="15">
        <v>48</v>
      </c>
      <c r="EL1898" s="20">
        <v>6</v>
      </c>
      <c r="EM1898" s="15"/>
      <c r="EN1898" s="20"/>
      <c r="EU1898" s="15">
        <v>45</v>
      </c>
      <c r="EV1898" s="20">
        <v>2</v>
      </c>
      <c r="EY1898" s="15"/>
      <c r="EZ1898" s="20"/>
      <c r="FC1898" s="15"/>
      <c r="FD1898" s="20"/>
      <c r="FE1898" s="15"/>
      <c r="FF1898" s="20"/>
      <c r="FG1898" s="15"/>
      <c r="FH1898" s="20"/>
      <c r="FI1898" s="15"/>
      <c r="FJ1898" s="20"/>
      <c r="FK1898" s="15"/>
      <c r="FL1898" s="20"/>
      <c r="FM1898" s="15"/>
      <c r="FN1898" s="20"/>
      <c r="FO1898" s="15"/>
      <c r="FP1898" s="20"/>
      <c r="FQ1898" s="15"/>
      <c r="FR1898" s="20"/>
      <c r="FS1898" s="15"/>
      <c r="FT1898" s="20"/>
      <c r="FU1898" s="15"/>
      <c r="FV1898" s="20"/>
      <c r="FW1898" s="15"/>
      <c r="FX1898" s="20"/>
      <c r="FY1898" s="15"/>
      <c r="FZ1898" s="20"/>
      <c r="GA1898" s="15"/>
      <c r="GB1898" s="20"/>
      <c r="GC1898" s="15"/>
      <c r="GD1898" s="20"/>
      <c r="GE1898" s="15"/>
      <c r="GF1898" s="20"/>
      <c r="GG1898" s="226"/>
    </row>
    <row r="1899" spans="1:189" ht="15" customHeight="1" x14ac:dyDescent="0.3">
      <c r="A1899" s="15" t="s">
        <v>133</v>
      </c>
      <c r="B1899" s="15" t="s">
        <v>138</v>
      </c>
      <c r="C1899" s="15" t="s">
        <v>2319</v>
      </c>
      <c r="D1899" s="15" t="s">
        <v>2320</v>
      </c>
      <c r="E1899" s="15" t="str">
        <f t="shared" si="392"/>
        <v>Jadson Calis</v>
      </c>
      <c r="F1899" s="15" t="s">
        <v>135</v>
      </c>
      <c r="G1899" s="15">
        <v>999924839</v>
      </c>
      <c r="H1899" s="15">
        <f t="shared" si="393"/>
        <v>170</v>
      </c>
      <c r="I1899" s="15"/>
      <c r="J1899" s="15"/>
      <c r="K1899" s="16"/>
      <c r="L1899" s="15"/>
      <c r="M1899" s="15"/>
      <c r="N1899" s="15"/>
      <c r="O1899" s="15">
        <f t="shared" si="403"/>
        <v>50</v>
      </c>
      <c r="P1899" s="15">
        <v>0</v>
      </c>
      <c r="Q1899" s="15">
        <f t="shared" si="404"/>
        <v>0</v>
      </c>
      <c r="R1899" s="15">
        <v>0</v>
      </c>
      <c r="S1899" s="15">
        <v>0</v>
      </c>
      <c r="T1899" s="15">
        <f t="shared" si="405"/>
        <v>0</v>
      </c>
      <c r="U1899" s="15">
        <f t="shared" si="406"/>
        <v>0</v>
      </c>
      <c r="V1899" s="15"/>
      <c r="W1899" s="15"/>
      <c r="X1899" s="15"/>
      <c r="Y1899" s="15"/>
      <c r="Z1899" s="16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>
        <f t="shared" si="394"/>
        <v>0</v>
      </c>
      <c r="CT1899" s="15">
        <f t="shared" si="395"/>
        <v>120</v>
      </c>
      <c r="CU1899" s="15">
        <f t="shared" si="396"/>
        <v>0</v>
      </c>
      <c r="CV1899" s="15">
        <f t="shared" si="397"/>
        <v>0</v>
      </c>
      <c r="CW1899" s="15"/>
      <c r="CX1899" s="15"/>
      <c r="CY1899" s="15">
        <f t="shared" si="398"/>
        <v>0</v>
      </c>
      <c r="CZ1899" s="15">
        <f>GG1899</f>
        <v>0</v>
      </c>
      <c r="DA1899" s="16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20"/>
      <c r="DY1899" s="15"/>
      <c r="DZ1899" s="20"/>
      <c r="EA1899" s="15"/>
      <c r="EB1899" s="20"/>
      <c r="EC1899" s="15"/>
      <c r="ED1899" s="20"/>
      <c r="EE1899" s="15"/>
      <c r="EF1899" s="20"/>
      <c r="EG1899" s="15"/>
      <c r="EH1899" s="20"/>
      <c r="EI1899" s="15"/>
      <c r="EJ1899" s="20"/>
      <c r="EK1899" s="15">
        <v>50</v>
      </c>
      <c r="EL1899" s="20">
        <v>1</v>
      </c>
      <c r="EM1899" s="15"/>
      <c r="EN1899" s="20"/>
      <c r="EY1899" s="15"/>
      <c r="EZ1899" s="20"/>
      <c r="FC1899" s="15"/>
      <c r="FD1899" s="20"/>
      <c r="FE1899" s="15"/>
      <c r="FF1899" s="20"/>
      <c r="FG1899" s="15"/>
      <c r="FH1899" s="20"/>
      <c r="FI1899" s="15"/>
      <c r="FJ1899" s="20"/>
      <c r="FK1899" s="15"/>
      <c r="FL1899" s="20"/>
      <c r="FM1899" s="15"/>
      <c r="FN1899" s="20"/>
      <c r="FO1899" s="15">
        <v>120</v>
      </c>
      <c r="FP1899" s="20"/>
      <c r="FQ1899" s="15"/>
      <c r="FR1899" s="20"/>
      <c r="FS1899" s="15"/>
      <c r="FT1899" s="20"/>
      <c r="FU1899" s="15"/>
      <c r="FV1899" s="20"/>
      <c r="FW1899" s="15"/>
      <c r="FX1899" s="20"/>
      <c r="FY1899" s="15"/>
      <c r="FZ1899" s="20"/>
      <c r="GA1899" s="15"/>
      <c r="GB1899" s="20"/>
      <c r="GC1899" s="15"/>
      <c r="GD1899" s="20"/>
      <c r="GE1899" s="15"/>
      <c r="GF1899" s="20"/>
      <c r="GG1899" s="226"/>
    </row>
    <row r="1900" spans="1:189" ht="15" customHeight="1" x14ac:dyDescent="0.3">
      <c r="A1900" s="15" t="s">
        <v>130</v>
      </c>
      <c r="B1900" s="15" t="s">
        <v>138</v>
      </c>
      <c r="C1900" s="15" t="s">
        <v>503</v>
      </c>
      <c r="D1900" s="15" t="s">
        <v>309</v>
      </c>
      <c r="E1900" s="15" t="str">
        <f t="shared" si="392"/>
        <v>Jayden Baker</v>
      </c>
      <c r="F1900" s="15" t="s">
        <v>135</v>
      </c>
      <c r="G1900" s="15">
        <v>999924840</v>
      </c>
      <c r="H1900" s="15">
        <f t="shared" si="393"/>
        <v>145</v>
      </c>
      <c r="I1900" s="15"/>
      <c r="J1900" s="15"/>
      <c r="K1900" s="16"/>
      <c r="L1900" s="15"/>
      <c r="M1900" s="15"/>
      <c r="N1900" s="15"/>
      <c r="O1900" s="15">
        <f t="shared" si="403"/>
        <v>25</v>
      </c>
      <c r="P1900" s="15">
        <v>0</v>
      </c>
      <c r="Q1900" s="15">
        <f t="shared" si="404"/>
        <v>0</v>
      </c>
      <c r="R1900" s="15">
        <v>0</v>
      </c>
      <c r="S1900" s="15">
        <v>0</v>
      </c>
      <c r="T1900" s="15">
        <f t="shared" si="405"/>
        <v>0</v>
      </c>
      <c r="U1900" s="15">
        <f t="shared" si="406"/>
        <v>0</v>
      </c>
      <c r="V1900" s="15"/>
      <c r="W1900" s="15"/>
      <c r="X1900" s="15"/>
      <c r="Y1900" s="15"/>
      <c r="Z1900" s="16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>
        <f t="shared" si="394"/>
        <v>0</v>
      </c>
      <c r="CT1900" s="15">
        <f t="shared" si="395"/>
        <v>120</v>
      </c>
      <c r="CU1900" s="15">
        <f t="shared" si="396"/>
        <v>1</v>
      </c>
      <c r="CV1900" s="15">
        <f t="shared" si="397"/>
        <v>0</v>
      </c>
      <c r="CW1900" s="15"/>
      <c r="CX1900" s="15"/>
      <c r="CY1900" s="15">
        <f t="shared" si="398"/>
        <v>0</v>
      </c>
      <c r="CZ1900" s="15">
        <f>GG1900</f>
        <v>0</v>
      </c>
      <c r="DA1900" s="16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20"/>
      <c r="DY1900" s="15"/>
      <c r="DZ1900" s="20"/>
      <c r="EA1900" s="15"/>
      <c r="EB1900" s="20"/>
      <c r="EC1900" s="15"/>
      <c r="ED1900" s="20"/>
      <c r="EE1900" s="15"/>
      <c r="EF1900" s="20"/>
      <c r="EG1900" s="15"/>
      <c r="EH1900" s="20"/>
      <c r="EI1900" s="15"/>
      <c r="EJ1900" s="20"/>
      <c r="EK1900" s="15">
        <v>25</v>
      </c>
      <c r="EL1900" s="20">
        <v>1</v>
      </c>
      <c r="EM1900" s="15"/>
      <c r="EN1900" s="20"/>
      <c r="EU1900" s="15">
        <v>120</v>
      </c>
      <c r="EV1900" s="20">
        <v>1</v>
      </c>
      <c r="EY1900" s="15"/>
      <c r="EZ1900" s="20"/>
      <c r="FC1900" s="15"/>
      <c r="FD1900" s="20"/>
      <c r="FE1900" s="15"/>
      <c r="FF1900" s="20"/>
      <c r="FG1900" s="15"/>
      <c r="FH1900" s="20"/>
      <c r="FI1900" s="15"/>
      <c r="FJ1900" s="20"/>
      <c r="FK1900" s="15"/>
      <c r="FL1900" s="20"/>
      <c r="FM1900" s="15"/>
      <c r="FN1900" s="20"/>
      <c r="FO1900" s="15"/>
      <c r="FP1900" s="20"/>
      <c r="FQ1900" s="15"/>
      <c r="FR1900" s="20"/>
      <c r="FS1900" s="15"/>
      <c r="FT1900" s="20"/>
      <c r="FU1900" s="15"/>
      <c r="FV1900" s="20"/>
      <c r="FW1900" s="15"/>
      <c r="FX1900" s="20"/>
      <c r="FY1900" s="15"/>
      <c r="FZ1900" s="20"/>
      <c r="GA1900" s="15"/>
      <c r="GB1900" s="20"/>
      <c r="GC1900" s="15"/>
      <c r="GD1900" s="20"/>
      <c r="GE1900" s="15"/>
      <c r="GF1900" s="20"/>
      <c r="GG1900" s="226"/>
    </row>
    <row r="1901" spans="1:189" ht="15" customHeight="1" x14ac:dyDescent="0.3">
      <c r="A1901" s="85" t="s">
        <v>133</v>
      </c>
      <c r="B1901" s="85" t="s">
        <v>138</v>
      </c>
      <c r="C1901" s="85" t="s">
        <v>2657</v>
      </c>
      <c r="D1901" s="85" t="s">
        <v>2658</v>
      </c>
      <c r="E1901" s="15" t="str">
        <f t="shared" si="392"/>
        <v>Jennah Doukkali</v>
      </c>
      <c r="F1901" s="85" t="s">
        <v>128</v>
      </c>
      <c r="G1901" s="15">
        <v>999924842</v>
      </c>
      <c r="H1901" s="15">
        <f t="shared" si="393"/>
        <v>68</v>
      </c>
      <c r="I1901" s="15"/>
      <c r="J1901" s="15"/>
      <c r="K1901" s="16"/>
      <c r="L1901" s="15"/>
      <c r="M1901" s="15"/>
      <c r="N1901" s="15"/>
      <c r="O1901" s="15">
        <f t="shared" si="403"/>
        <v>0</v>
      </c>
      <c r="P1901" s="15">
        <v>0</v>
      </c>
      <c r="Q1901" s="15">
        <f t="shared" si="404"/>
        <v>0</v>
      </c>
      <c r="R1901" s="15">
        <v>0</v>
      </c>
      <c r="S1901" s="15">
        <v>0</v>
      </c>
      <c r="T1901" s="15">
        <f t="shared" si="405"/>
        <v>0</v>
      </c>
      <c r="U1901" s="15">
        <f t="shared" si="406"/>
        <v>0</v>
      </c>
      <c r="V1901" s="15"/>
      <c r="W1901" s="15"/>
      <c r="X1901" s="15"/>
      <c r="Y1901" s="15"/>
      <c r="Z1901" s="16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>
        <f t="shared" si="394"/>
        <v>0</v>
      </c>
      <c r="CT1901" s="15">
        <f t="shared" si="395"/>
        <v>68</v>
      </c>
      <c r="CU1901" s="15">
        <f t="shared" si="396"/>
        <v>1</v>
      </c>
      <c r="CV1901" s="15">
        <f t="shared" si="397"/>
        <v>0</v>
      </c>
      <c r="CW1901" s="15"/>
      <c r="CX1901" s="15"/>
      <c r="CY1901" s="15">
        <f t="shared" si="398"/>
        <v>0</v>
      </c>
      <c r="CZ1901" s="15">
        <f>GG1901</f>
        <v>0</v>
      </c>
      <c r="DA1901" s="16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20"/>
      <c r="DY1901" s="15"/>
      <c r="DZ1901" s="20"/>
      <c r="EA1901" s="15"/>
      <c r="EB1901" s="20"/>
      <c r="EC1901" s="15"/>
      <c r="ED1901" s="20"/>
      <c r="EE1901" s="15"/>
      <c r="EF1901" s="20"/>
      <c r="EG1901" s="15"/>
      <c r="EH1901" s="20"/>
      <c r="EI1901" s="15"/>
      <c r="EJ1901" s="20"/>
      <c r="EK1901" s="15"/>
      <c r="EL1901" s="20"/>
      <c r="EM1901" s="15"/>
      <c r="EN1901" s="20"/>
      <c r="EU1901" s="15">
        <v>68</v>
      </c>
      <c r="EV1901" s="20">
        <v>3</v>
      </c>
      <c r="EY1901" s="15"/>
      <c r="EZ1901" s="20"/>
      <c r="FC1901" s="15"/>
      <c r="FD1901" s="20"/>
      <c r="FE1901" s="15"/>
      <c r="FF1901" s="20"/>
      <c r="FG1901" s="15"/>
      <c r="FH1901" s="20"/>
      <c r="FI1901" s="15"/>
      <c r="FJ1901" s="20"/>
      <c r="FK1901" s="15"/>
      <c r="FL1901" s="20"/>
      <c r="FM1901" s="15"/>
      <c r="FN1901" s="20"/>
      <c r="FO1901" s="15"/>
      <c r="FP1901" s="20"/>
      <c r="FQ1901" s="15"/>
      <c r="FR1901" s="20"/>
      <c r="FS1901" s="15"/>
      <c r="FT1901" s="20"/>
      <c r="FU1901" s="15"/>
      <c r="FV1901" s="20"/>
      <c r="FW1901" s="15"/>
      <c r="FX1901" s="20"/>
      <c r="FY1901" s="15"/>
      <c r="FZ1901" s="20"/>
      <c r="GA1901" s="15"/>
      <c r="GB1901" s="20"/>
      <c r="GC1901" s="15"/>
      <c r="GD1901" s="20"/>
      <c r="GE1901" s="15"/>
      <c r="GF1901" s="20"/>
      <c r="GG1901" s="226"/>
    </row>
    <row r="1902" spans="1:189" ht="15" customHeight="1" x14ac:dyDescent="0.3">
      <c r="A1902" s="15" t="s">
        <v>125</v>
      </c>
      <c r="B1902" s="15" t="s">
        <v>138</v>
      </c>
      <c r="C1902" s="15" t="s">
        <v>450</v>
      </c>
      <c r="D1902" s="15" t="s">
        <v>2318</v>
      </c>
      <c r="E1902" s="15" t="str">
        <f t="shared" si="392"/>
        <v>Alexander Bautista</v>
      </c>
      <c r="F1902" s="15" t="s">
        <v>135</v>
      </c>
      <c r="G1902" s="15">
        <v>999924847</v>
      </c>
      <c r="H1902" s="15">
        <f t="shared" si="393"/>
        <v>85</v>
      </c>
      <c r="I1902" s="15"/>
      <c r="J1902" s="15"/>
      <c r="K1902" s="16"/>
      <c r="L1902" s="15"/>
      <c r="M1902" s="15"/>
      <c r="N1902" s="15"/>
      <c r="O1902" s="15">
        <f t="shared" si="403"/>
        <v>25</v>
      </c>
      <c r="P1902" s="15">
        <v>0</v>
      </c>
      <c r="Q1902" s="15">
        <f t="shared" si="404"/>
        <v>0</v>
      </c>
      <c r="R1902" s="15">
        <v>0</v>
      </c>
      <c r="S1902" s="15">
        <v>0</v>
      </c>
      <c r="T1902" s="15">
        <f t="shared" si="405"/>
        <v>0</v>
      </c>
      <c r="U1902" s="15">
        <f t="shared" si="406"/>
        <v>0</v>
      </c>
      <c r="V1902" s="15"/>
      <c r="W1902" s="15"/>
      <c r="X1902" s="15"/>
      <c r="Y1902" s="15"/>
      <c r="Z1902" s="16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>
        <f t="shared" si="394"/>
        <v>0</v>
      </c>
      <c r="CT1902" s="15">
        <f t="shared" si="395"/>
        <v>60</v>
      </c>
      <c r="CU1902" s="15">
        <f t="shared" si="396"/>
        <v>1</v>
      </c>
      <c r="CV1902" s="15">
        <f t="shared" si="397"/>
        <v>0</v>
      </c>
      <c r="CW1902" s="15"/>
      <c r="CX1902" s="15"/>
      <c r="CY1902" s="15">
        <f t="shared" si="398"/>
        <v>0</v>
      </c>
      <c r="CZ1902" s="15">
        <f>GG1902</f>
        <v>0</v>
      </c>
      <c r="DA1902" s="16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20"/>
      <c r="DY1902" s="15"/>
      <c r="DZ1902" s="20"/>
      <c r="EA1902" s="15"/>
      <c r="EB1902" s="20"/>
      <c r="EC1902" s="15"/>
      <c r="ED1902" s="20"/>
      <c r="EE1902" s="15"/>
      <c r="EF1902" s="20"/>
      <c r="EG1902" s="15"/>
      <c r="EH1902" s="20"/>
      <c r="EI1902" s="15"/>
      <c r="EJ1902" s="20"/>
      <c r="EK1902" s="15">
        <v>25</v>
      </c>
      <c r="EL1902" s="20">
        <v>11</v>
      </c>
      <c r="EM1902" s="15"/>
      <c r="EN1902" s="20"/>
      <c r="EU1902" s="15">
        <v>60</v>
      </c>
      <c r="EV1902" s="20">
        <v>1</v>
      </c>
      <c r="EY1902" s="15"/>
      <c r="EZ1902" s="20"/>
      <c r="FC1902" s="15"/>
      <c r="FD1902" s="20"/>
      <c r="FE1902" s="15"/>
      <c r="FF1902" s="20"/>
      <c r="FG1902" s="15"/>
      <c r="FH1902" s="20"/>
      <c r="FI1902" s="15"/>
      <c r="FJ1902" s="20"/>
      <c r="FK1902" s="15"/>
      <c r="FL1902" s="20"/>
      <c r="FM1902" s="15"/>
      <c r="FN1902" s="20"/>
      <c r="FO1902" s="15"/>
      <c r="FP1902" s="20"/>
      <c r="FQ1902" s="15"/>
      <c r="FR1902" s="20"/>
      <c r="FS1902" s="15"/>
      <c r="FT1902" s="20"/>
      <c r="FU1902" s="15"/>
      <c r="FV1902" s="20"/>
      <c r="FW1902" s="15"/>
      <c r="FX1902" s="20"/>
      <c r="FY1902" s="15"/>
      <c r="FZ1902" s="20"/>
      <c r="GA1902" s="15"/>
      <c r="GB1902" s="20"/>
      <c r="GC1902" s="15"/>
      <c r="GD1902" s="20"/>
      <c r="GE1902" s="15"/>
      <c r="GF1902" s="20"/>
      <c r="GG1902" s="226"/>
    </row>
    <row r="1903" spans="1:189" ht="15" customHeight="1" x14ac:dyDescent="0.3">
      <c r="A1903" s="85" t="s">
        <v>146</v>
      </c>
      <c r="B1903" s="85" t="s">
        <v>138</v>
      </c>
      <c r="C1903" s="85" t="s">
        <v>1456</v>
      </c>
      <c r="D1903" s="85" t="s">
        <v>288</v>
      </c>
      <c r="E1903" s="15" t="str">
        <f t="shared" si="392"/>
        <v>Mustafa Ali</v>
      </c>
      <c r="F1903" s="85" t="s">
        <v>135</v>
      </c>
      <c r="G1903" s="15">
        <v>999924850</v>
      </c>
      <c r="H1903" s="15">
        <f t="shared" si="393"/>
        <v>68</v>
      </c>
      <c r="I1903" s="15"/>
      <c r="J1903" s="15"/>
      <c r="K1903" s="16"/>
      <c r="L1903" s="15"/>
      <c r="M1903" s="15"/>
      <c r="N1903" s="15"/>
      <c r="O1903" s="15">
        <f t="shared" si="403"/>
        <v>0</v>
      </c>
      <c r="P1903" s="15">
        <v>0</v>
      </c>
      <c r="Q1903" s="15">
        <f t="shared" si="404"/>
        <v>0</v>
      </c>
      <c r="R1903" s="15">
        <v>0</v>
      </c>
      <c r="S1903" s="15">
        <v>0</v>
      </c>
      <c r="T1903" s="15">
        <f t="shared" si="405"/>
        <v>0</v>
      </c>
      <c r="U1903" s="15">
        <f t="shared" si="406"/>
        <v>0</v>
      </c>
      <c r="V1903" s="15"/>
      <c r="W1903" s="15"/>
      <c r="X1903" s="15"/>
      <c r="Y1903" s="15"/>
      <c r="Z1903" s="16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>
        <f t="shared" si="394"/>
        <v>0</v>
      </c>
      <c r="CT1903" s="15">
        <f t="shared" si="395"/>
        <v>68</v>
      </c>
      <c r="CU1903" s="15">
        <f t="shared" si="396"/>
        <v>1</v>
      </c>
      <c r="CV1903" s="15">
        <f t="shared" si="397"/>
        <v>0</v>
      </c>
      <c r="CW1903" s="15"/>
      <c r="CX1903" s="15"/>
      <c r="CY1903" s="15">
        <f t="shared" si="398"/>
        <v>0</v>
      </c>
      <c r="CZ1903" s="15">
        <f>GG1903</f>
        <v>0</v>
      </c>
      <c r="DA1903" s="16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20"/>
      <c r="DY1903" s="15"/>
      <c r="DZ1903" s="20"/>
      <c r="EA1903" s="15"/>
      <c r="EB1903" s="20"/>
      <c r="EC1903" s="15"/>
      <c r="ED1903" s="20"/>
      <c r="EE1903" s="15"/>
      <c r="EF1903" s="20"/>
      <c r="EG1903" s="15"/>
      <c r="EH1903" s="20"/>
      <c r="EI1903" s="15"/>
      <c r="EJ1903" s="20"/>
      <c r="EK1903" s="15"/>
      <c r="EL1903" s="20"/>
      <c r="EM1903" s="15"/>
      <c r="EN1903" s="20"/>
      <c r="EU1903" s="15">
        <v>68</v>
      </c>
      <c r="EV1903" s="20">
        <v>3</v>
      </c>
      <c r="EY1903" s="15"/>
      <c r="EZ1903" s="20"/>
      <c r="FC1903" s="15"/>
      <c r="FD1903" s="20"/>
      <c r="FE1903" s="15"/>
      <c r="FF1903" s="20"/>
      <c r="FG1903" s="15"/>
      <c r="FH1903" s="20"/>
      <c r="FI1903" s="15"/>
      <c r="FJ1903" s="20"/>
      <c r="FK1903" s="15"/>
      <c r="FL1903" s="20"/>
      <c r="FM1903" s="15"/>
      <c r="FN1903" s="20"/>
      <c r="FO1903" s="15"/>
      <c r="FP1903" s="20"/>
      <c r="FQ1903" s="15"/>
      <c r="FR1903" s="20"/>
      <c r="FS1903" s="15"/>
      <c r="FT1903" s="20"/>
      <c r="FU1903" s="15"/>
      <c r="FV1903" s="20"/>
      <c r="FW1903" s="15"/>
      <c r="FX1903" s="20"/>
      <c r="FY1903" s="15"/>
      <c r="FZ1903" s="20"/>
      <c r="GA1903" s="15"/>
      <c r="GB1903" s="20"/>
      <c r="GC1903" s="15"/>
      <c r="GD1903" s="20"/>
      <c r="GE1903" s="15"/>
      <c r="GF1903" s="20"/>
      <c r="GG1903" s="226"/>
    </row>
    <row r="1904" spans="1:189" ht="15" customHeight="1" x14ac:dyDescent="0.3">
      <c r="A1904" s="85" t="s">
        <v>130</v>
      </c>
      <c r="B1904" s="85" t="s">
        <v>138</v>
      </c>
      <c r="C1904" s="85" t="s">
        <v>1447</v>
      </c>
      <c r="D1904" s="85" t="s">
        <v>2327</v>
      </c>
      <c r="E1904" s="15" t="str">
        <f t="shared" si="392"/>
        <v>Jose Tepoz</v>
      </c>
      <c r="F1904" s="85" t="s">
        <v>135</v>
      </c>
      <c r="G1904" s="15">
        <v>999924852</v>
      </c>
      <c r="H1904" s="15">
        <f t="shared" si="393"/>
        <v>68</v>
      </c>
      <c r="I1904" s="15"/>
      <c r="J1904" s="15"/>
      <c r="K1904" s="16"/>
      <c r="L1904" s="15"/>
      <c r="M1904" s="15"/>
      <c r="N1904" s="15"/>
      <c r="O1904" s="15">
        <f t="shared" si="403"/>
        <v>0</v>
      </c>
      <c r="P1904" s="15">
        <v>0</v>
      </c>
      <c r="Q1904" s="15">
        <f t="shared" si="404"/>
        <v>0</v>
      </c>
      <c r="R1904" s="15">
        <v>0</v>
      </c>
      <c r="S1904" s="15">
        <v>0</v>
      </c>
      <c r="T1904" s="15">
        <f t="shared" si="405"/>
        <v>0</v>
      </c>
      <c r="U1904" s="15">
        <f t="shared" si="406"/>
        <v>0</v>
      </c>
      <c r="V1904" s="15"/>
      <c r="W1904" s="15"/>
      <c r="X1904" s="15"/>
      <c r="Y1904" s="15"/>
      <c r="Z1904" s="16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>
        <f t="shared" si="394"/>
        <v>0</v>
      </c>
      <c r="CT1904" s="15">
        <f t="shared" si="395"/>
        <v>68</v>
      </c>
      <c r="CU1904" s="15">
        <f t="shared" si="396"/>
        <v>1</v>
      </c>
      <c r="CV1904" s="15">
        <f t="shared" si="397"/>
        <v>0</v>
      </c>
      <c r="CW1904" s="15"/>
      <c r="CX1904" s="15"/>
      <c r="CY1904" s="15">
        <f t="shared" si="398"/>
        <v>0</v>
      </c>
      <c r="CZ1904" s="15">
        <f>GG1904</f>
        <v>0</v>
      </c>
      <c r="DA1904" s="16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20"/>
      <c r="DY1904" s="15"/>
      <c r="DZ1904" s="20"/>
      <c r="EA1904" s="15"/>
      <c r="EB1904" s="20"/>
      <c r="EC1904" s="15"/>
      <c r="ED1904" s="20"/>
      <c r="EE1904" s="15"/>
      <c r="EF1904" s="20"/>
      <c r="EG1904" s="15"/>
      <c r="EH1904" s="20"/>
      <c r="EI1904" s="15"/>
      <c r="EJ1904" s="20"/>
      <c r="EK1904" s="15"/>
      <c r="EL1904" s="20"/>
      <c r="EM1904" s="15"/>
      <c r="EN1904" s="20"/>
      <c r="EU1904" s="15">
        <v>68</v>
      </c>
      <c r="EV1904" s="20">
        <v>3</v>
      </c>
      <c r="EY1904" s="15"/>
      <c r="EZ1904" s="20"/>
      <c r="FC1904" s="15"/>
      <c r="FD1904" s="20"/>
      <c r="FE1904" s="15"/>
      <c r="FF1904" s="20"/>
      <c r="FG1904" s="15"/>
      <c r="FH1904" s="20"/>
      <c r="FI1904" s="15"/>
      <c r="FJ1904" s="20"/>
      <c r="FK1904" s="15"/>
      <c r="FL1904" s="20"/>
      <c r="FM1904" s="15"/>
      <c r="FN1904" s="20"/>
      <c r="FO1904" s="15"/>
      <c r="FP1904" s="20"/>
      <c r="FQ1904" s="15"/>
      <c r="FR1904" s="20"/>
      <c r="FS1904" s="15"/>
      <c r="FT1904" s="20"/>
      <c r="FU1904" s="15"/>
      <c r="FV1904" s="20"/>
      <c r="FW1904" s="15"/>
      <c r="FX1904" s="20"/>
      <c r="FY1904" s="15"/>
      <c r="FZ1904" s="20"/>
      <c r="GA1904" s="15"/>
      <c r="GB1904" s="20"/>
      <c r="GC1904" s="15"/>
      <c r="GD1904" s="20"/>
      <c r="GE1904" s="15"/>
      <c r="GF1904" s="20"/>
      <c r="GG1904" s="226"/>
    </row>
    <row r="1905" spans="1:189" ht="15" customHeight="1" x14ac:dyDescent="0.3">
      <c r="A1905" s="15" t="s">
        <v>2903</v>
      </c>
      <c r="B1905" s="15" t="s">
        <v>138</v>
      </c>
      <c r="C1905" s="15" t="s">
        <v>2326</v>
      </c>
      <c r="D1905" s="15" t="s">
        <v>2327</v>
      </c>
      <c r="E1905" s="15" t="str">
        <f t="shared" si="392"/>
        <v>Deysi Tepoz</v>
      </c>
      <c r="F1905" s="15" t="s">
        <v>128</v>
      </c>
      <c r="G1905" s="15">
        <v>999924853</v>
      </c>
      <c r="H1905" s="15">
        <f t="shared" si="393"/>
        <v>85</v>
      </c>
      <c r="I1905" s="15"/>
      <c r="J1905" s="15"/>
      <c r="K1905" s="16"/>
      <c r="L1905" s="15"/>
      <c r="M1905" s="15"/>
      <c r="N1905" s="15"/>
      <c r="O1905" s="15">
        <f t="shared" si="403"/>
        <v>25</v>
      </c>
      <c r="P1905" s="15">
        <v>0</v>
      </c>
      <c r="Q1905" s="15">
        <f t="shared" si="404"/>
        <v>0</v>
      </c>
      <c r="R1905" s="15">
        <v>0</v>
      </c>
      <c r="S1905" s="15">
        <v>0</v>
      </c>
      <c r="T1905" s="15">
        <f t="shared" si="405"/>
        <v>0</v>
      </c>
      <c r="U1905" s="15">
        <f t="shared" si="406"/>
        <v>0</v>
      </c>
      <c r="V1905" s="15"/>
      <c r="W1905" s="15"/>
      <c r="X1905" s="15"/>
      <c r="Y1905" s="15"/>
      <c r="Z1905" s="16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>
        <f t="shared" si="394"/>
        <v>0</v>
      </c>
      <c r="CT1905" s="15">
        <f t="shared" si="395"/>
        <v>60</v>
      </c>
      <c r="CU1905" s="15">
        <f t="shared" si="396"/>
        <v>1</v>
      </c>
      <c r="CV1905" s="15">
        <f t="shared" si="397"/>
        <v>0</v>
      </c>
      <c r="CW1905" s="15"/>
      <c r="CX1905" s="15"/>
      <c r="CY1905" s="15">
        <f t="shared" si="398"/>
        <v>0</v>
      </c>
      <c r="CZ1905" s="15">
        <f>GG1905</f>
        <v>0</v>
      </c>
      <c r="DA1905" s="16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20"/>
      <c r="DY1905" s="15"/>
      <c r="DZ1905" s="20"/>
      <c r="EA1905" s="15"/>
      <c r="EB1905" s="20"/>
      <c r="EC1905" s="15"/>
      <c r="ED1905" s="20"/>
      <c r="EE1905" s="15"/>
      <c r="EF1905" s="20"/>
      <c r="EG1905" s="15"/>
      <c r="EH1905" s="20"/>
      <c r="EI1905" s="15"/>
      <c r="EJ1905" s="20"/>
      <c r="EK1905" s="15">
        <v>25</v>
      </c>
      <c r="EL1905" s="20">
        <v>1</v>
      </c>
      <c r="EM1905" s="15"/>
      <c r="EN1905" s="20"/>
      <c r="EU1905" s="15">
        <v>60</v>
      </c>
      <c r="EV1905" s="20">
        <v>1</v>
      </c>
      <c r="EY1905" s="15"/>
      <c r="EZ1905" s="20"/>
      <c r="FC1905" s="15"/>
      <c r="FD1905" s="20"/>
      <c r="FE1905" s="15"/>
      <c r="FF1905" s="20"/>
      <c r="FG1905" s="15"/>
      <c r="FH1905" s="20"/>
      <c r="FI1905" s="15"/>
      <c r="FJ1905" s="20"/>
      <c r="FK1905" s="15"/>
      <c r="FL1905" s="20"/>
      <c r="FM1905" s="15"/>
      <c r="FN1905" s="20"/>
      <c r="FO1905" s="15"/>
      <c r="FP1905" s="20"/>
      <c r="FQ1905" s="15"/>
      <c r="FR1905" s="20"/>
      <c r="FS1905" s="15"/>
      <c r="FT1905" s="20"/>
      <c r="FU1905" s="15"/>
      <c r="FV1905" s="20"/>
      <c r="FW1905" s="15"/>
      <c r="FX1905" s="20"/>
      <c r="FY1905" s="15"/>
      <c r="FZ1905" s="20"/>
      <c r="GA1905" s="15"/>
      <c r="GB1905" s="20"/>
      <c r="GC1905" s="15"/>
      <c r="GD1905" s="20"/>
      <c r="GE1905" s="15"/>
      <c r="GF1905" s="20"/>
      <c r="GG1905" s="226"/>
    </row>
    <row r="1906" spans="1:189" ht="15" customHeight="1" x14ac:dyDescent="0.3">
      <c r="A1906" s="15" t="s">
        <v>146</v>
      </c>
      <c r="B1906" s="15" t="s">
        <v>138</v>
      </c>
      <c r="C1906" s="15" t="s">
        <v>165</v>
      </c>
      <c r="D1906" s="15" t="s">
        <v>2317</v>
      </c>
      <c r="E1906" s="15" t="str">
        <f t="shared" si="392"/>
        <v>Gabriel Branco</v>
      </c>
      <c r="F1906" s="15" t="s">
        <v>135</v>
      </c>
      <c r="G1906" s="15">
        <v>999924854</v>
      </c>
      <c r="H1906" s="15">
        <f t="shared" si="393"/>
        <v>76.75</v>
      </c>
      <c r="I1906" s="15"/>
      <c r="J1906" s="17">
        <f>(O1906+P1906+R1906+S1906+T1906+U1906)/2</f>
        <v>18.75</v>
      </c>
      <c r="K1906" s="16"/>
      <c r="L1906" s="15"/>
      <c r="M1906" s="15"/>
      <c r="N1906" s="15"/>
      <c r="O1906" s="15">
        <f t="shared" si="403"/>
        <v>37.5</v>
      </c>
      <c r="P1906" s="15">
        <v>0</v>
      </c>
      <c r="Q1906" s="15">
        <f t="shared" si="404"/>
        <v>0</v>
      </c>
      <c r="R1906" s="15">
        <v>0</v>
      </c>
      <c r="S1906" s="15">
        <v>0</v>
      </c>
      <c r="T1906" s="15">
        <f t="shared" si="405"/>
        <v>0</v>
      </c>
      <c r="U1906" s="15">
        <f t="shared" si="406"/>
        <v>0</v>
      </c>
      <c r="V1906" s="15"/>
      <c r="W1906" s="15"/>
      <c r="X1906" s="15"/>
      <c r="Y1906" s="15"/>
      <c r="Z1906" s="16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>
        <f t="shared" si="394"/>
        <v>0</v>
      </c>
      <c r="CT1906" s="15">
        <f t="shared" si="395"/>
        <v>58</v>
      </c>
      <c r="CU1906" s="15">
        <f t="shared" si="396"/>
        <v>1</v>
      </c>
      <c r="CV1906" s="15">
        <f t="shared" si="397"/>
        <v>0</v>
      </c>
      <c r="CW1906" s="15"/>
      <c r="CX1906" s="15"/>
      <c r="CY1906" s="15">
        <f t="shared" si="398"/>
        <v>0</v>
      </c>
      <c r="CZ1906" s="15">
        <f>GG1906</f>
        <v>0</v>
      </c>
      <c r="DA1906" s="16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20"/>
      <c r="DY1906" s="15"/>
      <c r="DZ1906" s="20"/>
      <c r="EA1906" s="15"/>
      <c r="EB1906" s="20"/>
      <c r="EC1906" s="15"/>
      <c r="ED1906" s="20"/>
      <c r="EE1906" s="15"/>
      <c r="EF1906" s="20"/>
      <c r="EG1906" s="15"/>
      <c r="EH1906" s="20"/>
      <c r="EI1906" s="15"/>
      <c r="EJ1906" s="20"/>
      <c r="EK1906" s="15">
        <v>37.5</v>
      </c>
      <c r="EL1906" s="20">
        <v>2</v>
      </c>
      <c r="EM1906" s="15"/>
      <c r="EN1906" s="20"/>
      <c r="EU1906" s="15">
        <v>58</v>
      </c>
      <c r="EV1906" s="20">
        <v>6</v>
      </c>
      <c r="EY1906" s="15"/>
      <c r="EZ1906" s="20"/>
      <c r="FC1906" s="15"/>
      <c r="FD1906" s="20"/>
      <c r="FE1906" s="15"/>
      <c r="FF1906" s="20"/>
      <c r="FG1906" s="15"/>
      <c r="FH1906" s="20"/>
      <c r="FI1906" s="15"/>
      <c r="FJ1906" s="20"/>
      <c r="FK1906" s="15"/>
      <c r="FL1906" s="20"/>
      <c r="FM1906" s="15"/>
      <c r="FN1906" s="20"/>
      <c r="FO1906" s="15"/>
      <c r="FP1906" s="20"/>
      <c r="FQ1906" s="15"/>
      <c r="FR1906" s="20"/>
      <c r="FS1906" s="15"/>
      <c r="FT1906" s="20"/>
      <c r="FU1906" s="15"/>
      <c r="FV1906" s="20"/>
      <c r="FW1906" s="15"/>
      <c r="FX1906" s="20"/>
      <c r="FY1906" s="15"/>
      <c r="FZ1906" s="20"/>
      <c r="GA1906" s="15"/>
      <c r="GB1906" s="20"/>
      <c r="GC1906" s="15"/>
      <c r="GD1906" s="20"/>
      <c r="GE1906" s="15"/>
      <c r="GF1906" s="20"/>
      <c r="GG1906" s="226"/>
    </row>
    <row r="1907" spans="1:189" ht="15" customHeight="1" x14ac:dyDescent="0.3">
      <c r="A1907" s="17" t="s">
        <v>133</v>
      </c>
      <c r="B1907" s="15" t="s">
        <v>138</v>
      </c>
      <c r="C1907" s="15" t="s">
        <v>958</v>
      </c>
      <c r="D1907" s="15" t="s">
        <v>2317</v>
      </c>
      <c r="E1907" s="15" t="str">
        <f t="shared" si="392"/>
        <v>Hazel Branco</v>
      </c>
      <c r="F1907" s="15" t="s">
        <v>128</v>
      </c>
      <c r="G1907" s="15">
        <v>999924855</v>
      </c>
      <c r="H1907" s="15">
        <f t="shared" si="393"/>
        <v>134</v>
      </c>
      <c r="I1907" s="15"/>
      <c r="J1907" s="17">
        <f>(O1907+P1907+R1907+S1907+T1907+U1907)/2</f>
        <v>14</v>
      </c>
      <c r="K1907" s="16"/>
      <c r="L1907" s="15"/>
      <c r="M1907" s="15"/>
      <c r="N1907" s="15"/>
      <c r="O1907" s="15">
        <f t="shared" si="403"/>
        <v>28</v>
      </c>
      <c r="P1907" s="15">
        <v>0</v>
      </c>
      <c r="Q1907" s="15">
        <f t="shared" si="404"/>
        <v>0</v>
      </c>
      <c r="R1907" s="15">
        <v>0</v>
      </c>
      <c r="S1907" s="15">
        <v>0</v>
      </c>
      <c r="T1907" s="15">
        <f t="shared" si="405"/>
        <v>0</v>
      </c>
      <c r="U1907" s="15">
        <f t="shared" si="406"/>
        <v>0</v>
      </c>
      <c r="V1907" s="15"/>
      <c r="W1907" s="15"/>
      <c r="X1907" s="15"/>
      <c r="Y1907" s="15"/>
      <c r="Z1907" s="16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>
        <f t="shared" si="394"/>
        <v>0</v>
      </c>
      <c r="CT1907" s="15">
        <f t="shared" si="395"/>
        <v>120</v>
      </c>
      <c r="CU1907" s="15">
        <f t="shared" si="396"/>
        <v>1</v>
      </c>
      <c r="CV1907" s="15">
        <f t="shared" si="397"/>
        <v>0</v>
      </c>
      <c r="CW1907" s="15"/>
      <c r="CX1907" s="15"/>
      <c r="CY1907" s="15">
        <f t="shared" si="398"/>
        <v>0</v>
      </c>
      <c r="CZ1907" s="15">
        <f>GG1907</f>
        <v>0</v>
      </c>
      <c r="DA1907" s="16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20"/>
      <c r="DY1907" s="15"/>
      <c r="DZ1907" s="20"/>
      <c r="EA1907" s="15"/>
      <c r="EB1907" s="20"/>
      <c r="EC1907" s="15"/>
      <c r="ED1907" s="20"/>
      <c r="EE1907" s="15"/>
      <c r="EF1907" s="20"/>
      <c r="EG1907" s="15"/>
      <c r="EH1907" s="20"/>
      <c r="EI1907" s="15"/>
      <c r="EJ1907" s="20"/>
      <c r="EK1907" s="15">
        <v>28</v>
      </c>
      <c r="EL1907" s="20">
        <v>3</v>
      </c>
      <c r="EM1907" s="15"/>
      <c r="EN1907" s="20"/>
      <c r="EU1907" s="15">
        <v>120</v>
      </c>
      <c r="EV1907" s="20">
        <v>1</v>
      </c>
      <c r="EY1907" s="15"/>
      <c r="EZ1907" s="20"/>
      <c r="FC1907" s="15"/>
      <c r="FD1907" s="20"/>
      <c r="FE1907" s="15"/>
      <c r="FF1907" s="20"/>
      <c r="FG1907" s="15"/>
      <c r="FH1907" s="20"/>
      <c r="FI1907" s="15"/>
      <c r="FJ1907" s="20"/>
      <c r="FK1907" s="15"/>
      <c r="FL1907" s="20"/>
      <c r="FM1907" s="15"/>
      <c r="FN1907" s="20"/>
      <c r="FO1907" s="15"/>
      <c r="FP1907" s="20"/>
      <c r="FQ1907" s="15"/>
      <c r="FR1907" s="20"/>
      <c r="FS1907" s="15"/>
      <c r="FT1907" s="20"/>
      <c r="FU1907" s="15"/>
      <c r="FV1907" s="20"/>
      <c r="FW1907" s="15"/>
      <c r="FX1907" s="20"/>
      <c r="FY1907" s="15"/>
      <c r="FZ1907" s="20"/>
      <c r="GA1907" s="15"/>
      <c r="GB1907" s="20"/>
      <c r="GC1907" s="15"/>
      <c r="GD1907" s="20"/>
      <c r="GE1907" s="15"/>
      <c r="GF1907" s="20"/>
      <c r="GG1907" s="226"/>
    </row>
    <row r="1908" spans="1:189" ht="15" customHeight="1" x14ac:dyDescent="0.3">
      <c r="A1908" s="15" t="s">
        <v>130</v>
      </c>
      <c r="B1908" s="15" t="s">
        <v>134</v>
      </c>
      <c r="C1908" s="15" t="s">
        <v>2337</v>
      </c>
      <c r="D1908" s="15" t="s">
        <v>2338</v>
      </c>
      <c r="E1908" s="15" t="str">
        <f t="shared" si="392"/>
        <v>Renata Guerra</v>
      </c>
      <c r="F1908" s="15" t="s">
        <v>128</v>
      </c>
      <c r="G1908" s="15">
        <v>999924856</v>
      </c>
      <c r="H1908" s="15">
        <f t="shared" si="393"/>
        <v>138.75</v>
      </c>
      <c r="I1908" s="15"/>
      <c r="J1908" s="17">
        <f>(O1908+P1908+R1908+S1908+T1908+U1908)/2</f>
        <v>18.75</v>
      </c>
      <c r="K1908" s="16"/>
      <c r="L1908" s="15"/>
      <c r="M1908" s="15"/>
      <c r="N1908" s="15"/>
      <c r="O1908" s="15">
        <f t="shared" si="403"/>
        <v>37.5</v>
      </c>
      <c r="P1908" s="15">
        <v>0</v>
      </c>
      <c r="Q1908" s="15">
        <f t="shared" si="404"/>
        <v>0</v>
      </c>
      <c r="R1908" s="15">
        <v>0</v>
      </c>
      <c r="S1908" s="15">
        <v>0</v>
      </c>
      <c r="T1908" s="15">
        <f t="shared" si="405"/>
        <v>0</v>
      </c>
      <c r="U1908" s="15">
        <f t="shared" si="406"/>
        <v>0</v>
      </c>
      <c r="V1908" s="15"/>
      <c r="W1908" s="15"/>
      <c r="X1908" s="15"/>
      <c r="Y1908" s="15"/>
      <c r="Z1908" s="16"/>
      <c r="AA1908" s="15"/>
      <c r="AB1908" s="24"/>
      <c r="AC1908" s="15"/>
      <c r="AD1908" s="15"/>
      <c r="AE1908" s="15"/>
      <c r="AF1908" s="15"/>
      <c r="AG1908" s="15"/>
      <c r="AH1908" s="24"/>
      <c r="AI1908" s="15"/>
      <c r="AJ1908" s="15"/>
      <c r="AK1908" s="15"/>
      <c r="AL1908" s="15"/>
      <c r="AM1908" s="15"/>
      <c r="AN1908" s="24"/>
      <c r="AO1908" s="15"/>
      <c r="AP1908" s="24"/>
      <c r="AQ1908" s="15"/>
      <c r="AR1908" s="24"/>
      <c r="AS1908" s="15"/>
      <c r="AT1908" s="24"/>
      <c r="AU1908" s="15"/>
      <c r="AV1908" s="24"/>
      <c r="AW1908" s="15"/>
      <c r="AX1908" s="24"/>
      <c r="AY1908" s="15"/>
      <c r="AZ1908" s="15"/>
      <c r="BA1908" s="15"/>
      <c r="BB1908" s="15"/>
      <c r="BC1908" s="15"/>
      <c r="BD1908" s="15"/>
      <c r="BE1908" s="15"/>
      <c r="BF1908" s="24"/>
      <c r="BG1908" s="15"/>
      <c r="BH1908" s="24"/>
      <c r="BI1908" s="15"/>
      <c r="BJ1908" s="24"/>
      <c r="BK1908" s="15"/>
      <c r="BL1908" s="24"/>
      <c r="BM1908" s="15"/>
      <c r="BN1908" s="24"/>
      <c r="BO1908" s="15"/>
      <c r="BP1908" s="24"/>
      <c r="BQ1908" s="15"/>
      <c r="BR1908" s="24"/>
      <c r="BS1908" s="15"/>
      <c r="BT1908" s="24"/>
      <c r="BU1908" s="15"/>
      <c r="BV1908" s="24"/>
      <c r="BW1908" s="15"/>
      <c r="BX1908" s="24"/>
      <c r="BY1908" s="15"/>
      <c r="BZ1908" s="24"/>
      <c r="CA1908" s="15"/>
      <c r="CB1908" s="24"/>
      <c r="CC1908" s="15"/>
      <c r="CD1908" s="24"/>
      <c r="CE1908" s="15"/>
      <c r="CF1908" s="24"/>
      <c r="CG1908" s="15"/>
      <c r="CH1908" s="25"/>
      <c r="CI1908" s="15"/>
      <c r="CJ1908" s="25"/>
      <c r="CK1908" s="15"/>
      <c r="CL1908" s="25"/>
      <c r="CM1908" s="15"/>
      <c r="CN1908" s="25"/>
      <c r="CO1908" s="15"/>
      <c r="CP1908" s="25"/>
      <c r="CQ1908" s="15"/>
      <c r="CR1908" s="25"/>
      <c r="CS1908" s="15">
        <f t="shared" si="394"/>
        <v>0</v>
      </c>
      <c r="CT1908" s="15">
        <f t="shared" si="395"/>
        <v>120</v>
      </c>
      <c r="CU1908" s="15">
        <f t="shared" si="396"/>
        <v>1</v>
      </c>
      <c r="CV1908" s="15">
        <f t="shared" si="397"/>
        <v>0</v>
      </c>
      <c r="CW1908" s="15"/>
      <c r="CX1908" s="15"/>
      <c r="CY1908" s="15">
        <f t="shared" si="398"/>
        <v>0</v>
      </c>
      <c r="CZ1908" s="15">
        <f>GG1908</f>
        <v>0</v>
      </c>
      <c r="DA1908" s="19"/>
      <c r="DB1908" s="17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7"/>
      <c r="DQ1908" s="15"/>
      <c r="DR1908" s="15"/>
      <c r="DS1908" s="15"/>
      <c r="DT1908" s="15"/>
      <c r="DU1908" s="15"/>
      <c r="DV1908" s="15"/>
      <c r="DW1908" s="15"/>
      <c r="DX1908" s="20"/>
      <c r="DY1908" s="15"/>
      <c r="DZ1908" s="20"/>
      <c r="EA1908" s="15"/>
      <c r="EB1908" s="20"/>
      <c r="EC1908" s="15"/>
      <c r="ED1908" s="20"/>
      <c r="EE1908" s="15"/>
      <c r="EF1908" s="20"/>
      <c r="EG1908" s="15"/>
      <c r="EH1908" s="20"/>
      <c r="EI1908" s="15"/>
      <c r="EJ1908" s="20"/>
      <c r="EK1908" s="15">
        <v>37.5</v>
      </c>
      <c r="EL1908" s="20">
        <v>2</v>
      </c>
      <c r="EM1908" s="15"/>
      <c r="EN1908" s="20"/>
      <c r="EU1908" s="15">
        <v>120</v>
      </c>
      <c r="EV1908" s="20">
        <v>1</v>
      </c>
      <c r="EY1908" s="15"/>
      <c r="EZ1908" s="20"/>
      <c r="FC1908" s="15"/>
      <c r="FD1908" s="20"/>
      <c r="FE1908" s="15"/>
      <c r="FF1908" s="20"/>
      <c r="FG1908" s="15"/>
      <c r="FH1908" s="20"/>
      <c r="FI1908" s="15"/>
      <c r="FJ1908" s="20"/>
      <c r="FK1908" s="15"/>
      <c r="FL1908" s="20"/>
      <c r="FM1908" s="15"/>
      <c r="FN1908" s="20"/>
      <c r="FO1908" s="15"/>
      <c r="FP1908" s="20"/>
      <c r="FQ1908" s="15"/>
      <c r="FR1908" s="20"/>
      <c r="FS1908" s="15"/>
      <c r="FT1908" s="20"/>
      <c r="FU1908" s="15"/>
      <c r="FV1908" s="20"/>
      <c r="FW1908" s="15"/>
      <c r="FX1908" s="20"/>
      <c r="FY1908" s="15"/>
      <c r="FZ1908" s="20"/>
      <c r="GA1908" s="15"/>
      <c r="GB1908" s="20"/>
      <c r="GC1908" s="15"/>
      <c r="GD1908" s="20"/>
      <c r="GE1908" s="15"/>
      <c r="GF1908" s="20"/>
      <c r="GG1908" s="226"/>
    </row>
    <row r="1909" spans="1:189" ht="15" customHeight="1" x14ac:dyDescent="0.3">
      <c r="A1909" s="85" t="s">
        <v>146</v>
      </c>
      <c r="B1909" s="85" t="s">
        <v>138</v>
      </c>
      <c r="C1909" s="85" t="s">
        <v>227</v>
      </c>
      <c r="D1909" s="85" t="s">
        <v>2631</v>
      </c>
      <c r="E1909" s="15" t="str">
        <f t="shared" si="392"/>
        <v>Daniel Cucalon</v>
      </c>
      <c r="F1909" s="85" t="s">
        <v>135</v>
      </c>
      <c r="G1909" s="15">
        <v>999924857</v>
      </c>
      <c r="H1909" s="15">
        <f t="shared" si="393"/>
        <v>68</v>
      </c>
      <c r="I1909" s="15"/>
      <c r="J1909" s="15"/>
      <c r="K1909" s="16"/>
      <c r="L1909" s="15"/>
      <c r="M1909" s="15"/>
      <c r="N1909" s="15"/>
      <c r="O1909" s="15">
        <f t="shared" si="403"/>
        <v>0</v>
      </c>
      <c r="P1909" s="15">
        <v>0</v>
      </c>
      <c r="Q1909" s="15">
        <f t="shared" si="404"/>
        <v>0</v>
      </c>
      <c r="R1909" s="15">
        <v>0</v>
      </c>
      <c r="S1909" s="15">
        <v>0</v>
      </c>
      <c r="T1909" s="15">
        <f t="shared" si="405"/>
        <v>0</v>
      </c>
      <c r="U1909" s="15">
        <f t="shared" si="406"/>
        <v>0</v>
      </c>
      <c r="V1909" s="15"/>
      <c r="W1909" s="15"/>
      <c r="X1909" s="15"/>
      <c r="Y1909" s="15"/>
      <c r="Z1909" s="16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>
        <f t="shared" si="394"/>
        <v>0</v>
      </c>
      <c r="CT1909" s="15">
        <f t="shared" si="395"/>
        <v>68</v>
      </c>
      <c r="CU1909" s="15">
        <f t="shared" si="396"/>
        <v>1</v>
      </c>
      <c r="CV1909" s="15">
        <f t="shared" si="397"/>
        <v>0</v>
      </c>
      <c r="CW1909" s="15"/>
      <c r="CX1909" s="15"/>
      <c r="CY1909" s="15">
        <f t="shared" si="398"/>
        <v>0</v>
      </c>
      <c r="CZ1909" s="15">
        <f>GG1909</f>
        <v>0</v>
      </c>
      <c r="DA1909" s="16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20"/>
      <c r="DY1909" s="15"/>
      <c r="DZ1909" s="20"/>
      <c r="EA1909" s="15"/>
      <c r="EB1909" s="20"/>
      <c r="EC1909" s="15"/>
      <c r="ED1909" s="20"/>
      <c r="EE1909" s="15"/>
      <c r="EF1909" s="20"/>
      <c r="EG1909" s="15"/>
      <c r="EH1909" s="20"/>
      <c r="EI1909" s="15"/>
      <c r="EJ1909" s="20"/>
      <c r="EK1909" s="15"/>
      <c r="EL1909" s="20"/>
      <c r="EM1909" s="15"/>
      <c r="EN1909" s="20"/>
      <c r="EU1909" s="15">
        <v>68</v>
      </c>
      <c r="EV1909" s="20">
        <v>3</v>
      </c>
      <c r="EY1909" s="15"/>
      <c r="EZ1909" s="20"/>
      <c r="FC1909" s="15"/>
      <c r="FD1909" s="20"/>
      <c r="FE1909" s="15"/>
      <c r="FF1909" s="20"/>
      <c r="FG1909" s="15"/>
      <c r="FH1909" s="20"/>
      <c r="FI1909" s="15"/>
      <c r="FJ1909" s="20"/>
      <c r="FK1909" s="15"/>
      <c r="FL1909" s="20"/>
      <c r="FM1909" s="15"/>
      <c r="FN1909" s="20"/>
      <c r="FO1909" s="15"/>
      <c r="FP1909" s="20"/>
      <c r="FQ1909" s="15"/>
      <c r="FR1909" s="20"/>
      <c r="FS1909" s="15"/>
      <c r="FT1909" s="20"/>
      <c r="FU1909" s="15"/>
      <c r="FV1909" s="20"/>
      <c r="FW1909" s="15"/>
      <c r="FX1909" s="20"/>
      <c r="FY1909" s="15"/>
      <c r="FZ1909" s="20"/>
      <c r="GA1909" s="15"/>
      <c r="GB1909" s="20"/>
      <c r="GC1909" s="15"/>
      <c r="GD1909" s="20"/>
      <c r="GE1909" s="15"/>
      <c r="GF1909" s="20"/>
      <c r="GG1909" s="226"/>
    </row>
    <row r="1910" spans="1:189" ht="15" customHeight="1" x14ac:dyDescent="0.3">
      <c r="A1910" s="85" t="s">
        <v>133</v>
      </c>
      <c r="B1910" s="85" t="s">
        <v>138</v>
      </c>
      <c r="C1910" s="85" t="s">
        <v>895</v>
      </c>
      <c r="D1910" s="85" t="s">
        <v>2631</v>
      </c>
      <c r="E1910" s="15" t="str">
        <f t="shared" si="392"/>
        <v>Christian Cucalon</v>
      </c>
      <c r="F1910" s="85" t="s">
        <v>135</v>
      </c>
      <c r="G1910" s="15">
        <v>999924859</v>
      </c>
      <c r="H1910" s="15">
        <f t="shared" si="393"/>
        <v>30</v>
      </c>
      <c r="I1910" s="15"/>
      <c r="J1910" s="15"/>
      <c r="K1910" s="16"/>
      <c r="L1910" s="15"/>
      <c r="M1910" s="15"/>
      <c r="N1910" s="15"/>
      <c r="O1910" s="15">
        <f t="shared" si="403"/>
        <v>0</v>
      </c>
      <c r="P1910" s="15">
        <v>0</v>
      </c>
      <c r="Q1910" s="15">
        <f t="shared" si="404"/>
        <v>0</v>
      </c>
      <c r="R1910" s="15">
        <v>0</v>
      </c>
      <c r="S1910" s="15">
        <v>0</v>
      </c>
      <c r="T1910" s="15">
        <f t="shared" si="405"/>
        <v>0</v>
      </c>
      <c r="U1910" s="15">
        <f t="shared" si="406"/>
        <v>0</v>
      </c>
      <c r="V1910" s="15"/>
      <c r="W1910" s="15"/>
      <c r="X1910" s="15"/>
      <c r="Y1910" s="15"/>
      <c r="Z1910" s="16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>
        <f t="shared" si="394"/>
        <v>0</v>
      </c>
      <c r="CT1910" s="15">
        <f t="shared" si="395"/>
        <v>30</v>
      </c>
      <c r="CU1910" s="15">
        <f t="shared" si="396"/>
        <v>1</v>
      </c>
      <c r="CV1910" s="15">
        <f t="shared" si="397"/>
        <v>0</v>
      </c>
      <c r="CW1910" s="15"/>
      <c r="CX1910" s="15"/>
      <c r="CY1910" s="15">
        <f t="shared" si="398"/>
        <v>0</v>
      </c>
      <c r="CZ1910" s="15">
        <f>GG1910</f>
        <v>0</v>
      </c>
      <c r="DA1910" s="16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20"/>
      <c r="DY1910" s="15"/>
      <c r="DZ1910" s="20"/>
      <c r="EA1910" s="15"/>
      <c r="EB1910" s="20"/>
      <c r="EC1910" s="15"/>
      <c r="ED1910" s="20"/>
      <c r="EE1910" s="15"/>
      <c r="EF1910" s="20"/>
      <c r="EG1910" s="15"/>
      <c r="EH1910" s="20"/>
      <c r="EI1910" s="15"/>
      <c r="EJ1910" s="20"/>
      <c r="EK1910" s="15"/>
      <c r="EL1910" s="20"/>
      <c r="EM1910" s="15"/>
      <c r="EN1910" s="20"/>
      <c r="EU1910" s="15">
        <v>30</v>
      </c>
      <c r="EV1910" s="20">
        <v>1</v>
      </c>
      <c r="EY1910" s="15"/>
      <c r="EZ1910" s="20"/>
      <c r="FC1910" s="15"/>
      <c r="FD1910" s="20"/>
      <c r="FE1910" s="15"/>
      <c r="FF1910" s="20"/>
      <c r="FG1910" s="15"/>
      <c r="FH1910" s="20"/>
      <c r="FI1910" s="15"/>
      <c r="FJ1910" s="20"/>
      <c r="FK1910" s="15"/>
      <c r="FL1910" s="20"/>
      <c r="FM1910" s="15"/>
      <c r="FN1910" s="20"/>
      <c r="FO1910" s="15"/>
      <c r="FP1910" s="20"/>
      <c r="FQ1910" s="15"/>
      <c r="FR1910" s="20"/>
      <c r="FS1910" s="15"/>
      <c r="FT1910" s="20"/>
      <c r="FU1910" s="15"/>
      <c r="FV1910" s="20"/>
      <c r="FW1910" s="15"/>
      <c r="FX1910" s="20"/>
      <c r="FY1910" s="15"/>
      <c r="FZ1910" s="20"/>
      <c r="GA1910" s="15"/>
      <c r="GB1910" s="20"/>
      <c r="GC1910" s="15"/>
      <c r="GD1910" s="20"/>
      <c r="GE1910" s="15"/>
      <c r="GF1910" s="20"/>
      <c r="GG1910" s="226"/>
    </row>
    <row r="1911" spans="1:189" ht="15" customHeight="1" x14ac:dyDescent="0.3">
      <c r="A1911" s="15" t="s">
        <v>146</v>
      </c>
      <c r="B1911" s="15" t="s">
        <v>140</v>
      </c>
      <c r="C1911" s="15" t="s">
        <v>1540</v>
      </c>
      <c r="D1911" s="15" t="s">
        <v>1984</v>
      </c>
      <c r="E1911" s="15" t="str">
        <f t="shared" si="392"/>
        <v>Preston Yoon</v>
      </c>
      <c r="F1911" s="15" t="s">
        <v>135</v>
      </c>
      <c r="G1911" s="15">
        <v>999924873</v>
      </c>
      <c r="H1911" s="15">
        <f t="shared" si="393"/>
        <v>37.5</v>
      </c>
      <c r="I1911" s="15"/>
      <c r="J1911" s="15"/>
      <c r="K1911" s="16"/>
      <c r="L1911" s="15"/>
      <c r="M1911" s="15"/>
      <c r="N1911" s="15"/>
      <c r="O1911" s="15">
        <f t="shared" si="403"/>
        <v>37.5</v>
      </c>
      <c r="P1911" s="15">
        <v>0</v>
      </c>
      <c r="Q1911" s="15">
        <f t="shared" si="404"/>
        <v>0</v>
      </c>
      <c r="R1911" s="15">
        <v>0</v>
      </c>
      <c r="S1911" s="15">
        <v>0</v>
      </c>
      <c r="T1911" s="15">
        <f t="shared" si="405"/>
        <v>0</v>
      </c>
      <c r="U1911" s="15">
        <f t="shared" si="406"/>
        <v>0</v>
      </c>
      <c r="V1911" s="15"/>
      <c r="W1911" s="15"/>
      <c r="X1911" s="15"/>
      <c r="Y1911" s="15"/>
      <c r="Z1911" s="16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>
        <f t="shared" si="394"/>
        <v>0</v>
      </c>
      <c r="CT1911" s="15">
        <f t="shared" si="395"/>
        <v>0</v>
      </c>
      <c r="CU1911" s="15">
        <f t="shared" si="396"/>
        <v>0</v>
      </c>
      <c r="CV1911" s="15">
        <f t="shared" si="397"/>
        <v>0</v>
      </c>
      <c r="CW1911" s="15"/>
      <c r="CX1911" s="15"/>
      <c r="CY1911" s="15">
        <f t="shared" si="398"/>
        <v>0</v>
      </c>
      <c r="CZ1911" s="15">
        <f>GG1911</f>
        <v>0</v>
      </c>
      <c r="DA1911" s="16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20"/>
      <c r="DY1911" s="15"/>
      <c r="DZ1911" s="20"/>
      <c r="EA1911" s="15"/>
      <c r="EB1911" s="20"/>
      <c r="EC1911" s="15"/>
      <c r="ED1911" s="20"/>
      <c r="EE1911" s="15"/>
      <c r="EF1911" s="20"/>
      <c r="EG1911" s="15"/>
      <c r="EH1911" s="20"/>
      <c r="EI1911" s="15"/>
      <c r="EJ1911" s="20"/>
      <c r="EK1911" s="15"/>
      <c r="EL1911" s="20"/>
      <c r="EM1911" s="15">
        <v>37.5</v>
      </c>
      <c r="EN1911" s="20">
        <v>2</v>
      </c>
      <c r="EY1911" s="15"/>
      <c r="EZ1911" s="20"/>
      <c r="FC1911" s="15"/>
      <c r="FD1911" s="20"/>
      <c r="FE1911" s="15"/>
      <c r="FF1911" s="20"/>
      <c r="FG1911" s="15"/>
      <c r="FH1911" s="20"/>
      <c r="FI1911" s="15"/>
      <c r="FJ1911" s="20"/>
      <c r="FK1911" s="15"/>
      <c r="FL1911" s="20"/>
      <c r="FM1911" s="15"/>
      <c r="FN1911" s="20"/>
      <c r="FO1911" s="15"/>
      <c r="FP1911" s="20"/>
      <c r="FQ1911" s="15"/>
      <c r="FR1911" s="20"/>
      <c r="FS1911" s="15"/>
      <c r="FT1911" s="20"/>
      <c r="FU1911" s="15"/>
      <c r="FV1911" s="20"/>
      <c r="FW1911" s="15"/>
      <c r="FX1911" s="20"/>
      <c r="FY1911" s="15"/>
      <c r="FZ1911" s="20"/>
      <c r="GA1911" s="15"/>
      <c r="GB1911" s="20"/>
      <c r="GC1911" s="15"/>
      <c r="GD1911" s="20"/>
      <c r="GE1911" s="15"/>
      <c r="GF1911" s="20"/>
      <c r="GG1911" s="226"/>
    </row>
    <row r="1912" spans="1:189" ht="15" customHeight="1" x14ac:dyDescent="0.3">
      <c r="A1912" s="15" t="s">
        <v>146</v>
      </c>
      <c r="B1912" s="15" t="s">
        <v>138</v>
      </c>
      <c r="C1912" s="15" t="s">
        <v>3712</v>
      </c>
      <c r="D1912" s="15" t="s">
        <v>3713</v>
      </c>
      <c r="E1912" s="15" t="str">
        <f t="shared" si="392"/>
        <v>Banner Larrabee</v>
      </c>
      <c r="F1912" s="15" t="s">
        <v>135</v>
      </c>
      <c r="G1912" s="15">
        <v>999924875</v>
      </c>
      <c r="H1912" s="15">
        <f t="shared" si="393"/>
        <v>60</v>
      </c>
      <c r="I1912" s="15"/>
      <c r="J1912" s="15"/>
      <c r="K1912" s="16"/>
      <c r="L1912" s="15"/>
      <c r="M1912" s="15"/>
      <c r="N1912" s="15"/>
      <c r="O1912" s="15">
        <f t="shared" si="403"/>
        <v>0</v>
      </c>
      <c r="P1912" s="15">
        <v>0</v>
      </c>
      <c r="Q1912" s="15">
        <f t="shared" si="404"/>
        <v>0</v>
      </c>
      <c r="R1912" s="15">
        <v>0</v>
      </c>
      <c r="S1912" s="15">
        <v>0</v>
      </c>
      <c r="T1912" s="15">
        <f t="shared" si="405"/>
        <v>0</v>
      </c>
      <c r="U1912" s="15">
        <f t="shared" si="406"/>
        <v>0</v>
      </c>
      <c r="V1912" s="15"/>
      <c r="W1912" s="15"/>
      <c r="X1912" s="15"/>
      <c r="Y1912" s="15"/>
      <c r="Z1912" s="16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>
        <f t="shared" si="394"/>
        <v>0</v>
      </c>
      <c r="CT1912" s="15">
        <f t="shared" si="395"/>
        <v>60</v>
      </c>
      <c r="CU1912" s="15">
        <f t="shared" si="396"/>
        <v>1</v>
      </c>
      <c r="CV1912" s="15">
        <f t="shared" si="397"/>
        <v>0</v>
      </c>
      <c r="CW1912" s="15"/>
      <c r="CX1912" s="15"/>
      <c r="CY1912" s="15">
        <f t="shared" si="398"/>
        <v>0</v>
      </c>
      <c r="CZ1912" s="15">
        <f>GG1912</f>
        <v>0</v>
      </c>
      <c r="DA1912" s="16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20"/>
      <c r="DY1912" s="15"/>
      <c r="DZ1912" s="20"/>
      <c r="EA1912" s="15"/>
      <c r="EB1912" s="20"/>
      <c r="EC1912" s="15"/>
      <c r="ED1912" s="20"/>
      <c r="EE1912" s="15"/>
      <c r="EF1912" s="20"/>
      <c r="EG1912" s="15"/>
      <c r="EH1912" s="20"/>
      <c r="EI1912" s="15"/>
      <c r="EJ1912" s="20"/>
      <c r="EK1912" s="15"/>
      <c r="EL1912" s="20"/>
      <c r="EM1912" s="15"/>
      <c r="EN1912" s="20"/>
      <c r="EY1912" s="15"/>
      <c r="EZ1912" s="20"/>
      <c r="FC1912" s="15"/>
      <c r="FD1912" s="20"/>
      <c r="FE1912" s="15"/>
      <c r="FF1912" s="20"/>
      <c r="FG1912" s="15"/>
      <c r="FH1912" s="20"/>
      <c r="FI1912" s="15"/>
      <c r="FJ1912" s="20"/>
      <c r="FK1912" s="15"/>
      <c r="FL1912" s="20"/>
      <c r="FM1912" s="15"/>
      <c r="FN1912" s="20"/>
      <c r="FO1912" s="15"/>
      <c r="FP1912" s="20"/>
      <c r="FQ1912" s="15"/>
      <c r="FR1912" s="20"/>
      <c r="FS1912" s="15"/>
      <c r="FT1912" s="20"/>
      <c r="FU1912" s="15"/>
      <c r="FV1912" s="20"/>
      <c r="FW1912" s="15">
        <v>60</v>
      </c>
      <c r="FX1912" s="20">
        <v>1</v>
      </c>
      <c r="FY1912" s="15"/>
      <c r="FZ1912" s="20"/>
      <c r="GA1912" s="15"/>
      <c r="GB1912" s="20"/>
      <c r="GC1912" s="15"/>
      <c r="GD1912" s="20"/>
      <c r="GE1912" s="15"/>
      <c r="GF1912" s="20"/>
      <c r="GG1912" s="226"/>
    </row>
    <row r="1913" spans="1:189" ht="15" customHeight="1" x14ac:dyDescent="0.3">
      <c r="A1913" s="15" t="s">
        <v>133</v>
      </c>
      <c r="B1913" s="15" t="s">
        <v>138</v>
      </c>
      <c r="C1913" s="15" t="s">
        <v>3731</v>
      </c>
      <c r="D1913" s="15" t="s">
        <v>3713</v>
      </c>
      <c r="E1913" s="15" t="str">
        <f t="shared" si="392"/>
        <v>Journey Larrabee</v>
      </c>
      <c r="F1913" s="15" t="s">
        <v>128</v>
      </c>
      <c r="G1913" s="15">
        <v>999924876</v>
      </c>
      <c r="H1913" s="15">
        <f t="shared" si="393"/>
        <v>68</v>
      </c>
      <c r="I1913" s="15"/>
      <c r="J1913" s="15"/>
      <c r="K1913" s="16"/>
      <c r="L1913" s="15"/>
      <c r="M1913" s="15"/>
      <c r="N1913" s="15"/>
      <c r="O1913" s="15">
        <f t="shared" si="403"/>
        <v>0</v>
      </c>
      <c r="P1913" s="15">
        <v>0</v>
      </c>
      <c r="Q1913" s="15">
        <f t="shared" si="404"/>
        <v>0</v>
      </c>
      <c r="R1913" s="15">
        <v>0</v>
      </c>
      <c r="S1913" s="15">
        <v>0</v>
      </c>
      <c r="T1913" s="15">
        <f t="shared" si="405"/>
        <v>0</v>
      </c>
      <c r="U1913" s="15">
        <f t="shared" si="406"/>
        <v>0</v>
      </c>
      <c r="V1913" s="15"/>
      <c r="W1913" s="15"/>
      <c r="X1913" s="15"/>
      <c r="Y1913" s="15"/>
      <c r="Z1913" s="16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>
        <f t="shared" si="394"/>
        <v>0</v>
      </c>
      <c r="CT1913" s="15">
        <f t="shared" si="395"/>
        <v>68</v>
      </c>
      <c r="CU1913" s="15">
        <f t="shared" si="396"/>
        <v>1</v>
      </c>
      <c r="CV1913" s="15">
        <f t="shared" si="397"/>
        <v>0</v>
      </c>
      <c r="CW1913" s="15"/>
      <c r="CX1913" s="15"/>
      <c r="CY1913" s="15">
        <f t="shared" si="398"/>
        <v>0</v>
      </c>
      <c r="CZ1913" s="15">
        <f>GG1913</f>
        <v>0</v>
      </c>
      <c r="DA1913" s="16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20"/>
      <c r="DY1913" s="15"/>
      <c r="DZ1913" s="20"/>
      <c r="EA1913" s="15"/>
      <c r="EB1913" s="20"/>
      <c r="EC1913" s="15"/>
      <c r="ED1913" s="20"/>
      <c r="EE1913" s="15"/>
      <c r="EF1913" s="20"/>
      <c r="EG1913" s="15"/>
      <c r="EH1913" s="20"/>
      <c r="EI1913" s="15"/>
      <c r="EJ1913" s="20"/>
      <c r="EK1913" s="15"/>
      <c r="EL1913" s="20"/>
      <c r="EM1913" s="15"/>
      <c r="EN1913" s="20"/>
      <c r="EY1913" s="15"/>
      <c r="EZ1913" s="20"/>
      <c r="FC1913" s="15"/>
      <c r="FD1913" s="20"/>
      <c r="FE1913" s="15"/>
      <c r="FF1913" s="20"/>
      <c r="FG1913" s="15"/>
      <c r="FH1913" s="20"/>
      <c r="FI1913" s="15"/>
      <c r="FJ1913" s="20"/>
      <c r="FK1913" s="15"/>
      <c r="FL1913" s="20"/>
      <c r="FM1913" s="15"/>
      <c r="FN1913" s="20"/>
      <c r="FO1913" s="15"/>
      <c r="FP1913" s="20"/>
      <c r="FQ1913" s="15"/>
      <c r="FR1913" s="20"/>
      <c r="FS1913" s="15"/>
      <c r="FT1913" s="20"/>
      <c r="FU1913" s="15"/>
      <c r="FV1913" s="20"/>
      <c r="FW1913" s="15">
        <v>68</v>
      </c>
      <c r="FX1913" s="20">
        <v>4</v>
      </c>
      <c r="FY1913" s="15"/>
      <c r="FZ1913" s="20"/>
      <c r="GA1913" s="15"/>
      <c r="GB1913" s="20"/>
      <c r="GC1913" s="15"/>
      <c r="GD1913" s="20"/>
      <c r="GE1913" s="15"/>
      <c r="GF1913" s="20"/>
      <c r="GG1913" s="226"/>
    </row>
    <row r="1914" spans="1:189" ht="15" customHeight="1" x14ac:dyDescent="0.3">
      <c r="A1914" s="15" t="s">
        <v>133</v>
      </c>
      <c r="B1914" s="15" t="s">
        <v>140</v>
      </c>
      <c r="C1914" s="15" t="s">
        <v>2487</v>
      </c>
      <c r="D1914" s="15" t="s">
        <v>1511</v>
      </c>
      <c r="E1914" s="15" t="str">
        <f t="shared" si="392"/>
        <v>Abram Ong</v>
      </c>
      <c r="F1914" s="15" t="s">
        <v>135</v>
      </c>
      <c r="G1914" s="15">
        <v>999924881</v>
      </c>
      <c r="H1914" s="15">
        <f t="shared" si="393"/>
        <v>85.4</v>
      </c>
      <c r="I1914" s="15"/>
      <c r="J1914" s="15"/>
      <c r="K1914" s="16"/>
      <c r="L1914" s="15"/>
      <c r="M1914" s="15"/>
      <c r="N1914" s="15"/>
      <c r="O1914" s="15">
        <f t="shared" si="403"/>
        <v>22.4</v>
      </c>
      <c r="P1914" s="15">
        <v>0</v>
      </c>
      <c r="Q1914" s="15">
        <f t="shared" si="404"/>
        <v>0</v>
      </c>
      <c r="R1914" s="15">
        <v>0</v>
      </c>
      <c r="S1914" s="15">
        <v>0</v>
      </c>
      <c r="T1914" s="15">
        <f t="shared" si="405"/>
        <v>0</v>
      </c>
      <c r="U1914" s="15">
        <f t="shared" si="406"/>
        <v>0</v>
      </c>
      <c r="V1914" s="15"/>
      <c r="W1914" s="15"/>
      <c r="X1914" s="15"/>
      <c r="Y1914" s="15"/>
      <c r="Z1914" s="16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>
        <f t="shared" si="394"/>
        <v>0</v>
      </c>
      <c r="CT1914" s="15">
        <f t="shared" si="395"/>
        <v>63</v>
      </c>
      <c r="CU1914" s="15">
        <f t="shared" si="396"/>
        <v>1</v>
      </c>
      <c r="CV1914" s="15">
        <f t="shared" si="397"/>
        <v>0</v>
      </c>
      <c r="CW1914" s="15"/>
      <c r="CX1914" s="15"/>
      <c r="CY1914" s="15">
        <f t="shared" si="398"/>
        <v>0</v>
      </c>
      <c r="CZ1914" s="15">
        <f>GG1914</f>
        <v>0</v>
      </c>
      <c r="DA1914" s="16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20"/>
      <c r="DY1914" s="15"/>
      <c r="DZ1914" s="20"/>
      <c r="EA1914" s="15"/>
      <c r="EB1914" s="20"/>
      <c r="EC1914" s="15"/>
      <c r="ED1914" s="20"/>
      <c r="EE1914" s="15"/>
      <c r="EF1914" s="20"/>
      <c r="EG1914" s="15"/>
      <c r="EH1914" s="20"/>
      <c r="EI1914" s="15"/>
      <c r="EJ1914" s="20"/>
      <c r="EK1914" s="15"/>
      <c r="EL1914" s="20"/>
      <c r="EM1914" s="15">
        <v>22.4</v>
      </c>
      <c r="EN1914" s="20">
        <v>3</v>
      </c>
      <c r="EY1914" s="15"/>
      <c r="EZ1914" s="20"/>
      <c r="FC1914" s="15">
        <v>63</v>
      </c>
      <c r="FD1914" s="20">
        <v>5</v>
      </c>
      <c r="FE1914" s="15"/>
      <c r="FF1914" s="20"/>
      <c r="FG1914" s="15"/>
      <c r="FH1914" s="20"/>
      <c r="FI1914" s="15"/>
      <c r="FJ1914" s="20"/>
      <c r="FK1914" s="15"/>
      <c r="FL1914" s="20"/>
      <c r="FM1914" s="15"/>
      <c r="FN1914" s="20"/>
      <c r="FO1914" s="15"/>
      <c r="FP1914" s="20"/>
      <c r="FQ1914" s="15"/>
      <c r="FR1914" s="20"/>
      <c r="FS1914" s="15"/>
      <c r="FT1914" s="20"/>
      <c r="FU1914" s="15"/>
      <c r="FV1914" s="20"/>
      <c r="FW1914" s="15"/>
      <c r="FX1914" s="20"/>
      <c r="FY1914" s="15"/>
      <c r="FZ1914" s="20"/>
      <c r="GA1914" s="15"/>
      <c r="GB1914" s="20"/>
      <c r="GC1914" s="15"/>
      <c r="GD1914" s="20"/>
      <c r="GE1914" s="15"/>
      <c r="GF1914" s="20"/>
      <c r="GG1914" s="226"/>
    </row>
    <row r="1915" spans="1:189" ht="15" customHeight="1" x14ac:dyDescent="0.3">
      <c r="A1915" s="15" t="s">
        <v>137</v>
      </c>
      <c r="B1915" s="15" t="s">
        <v>140</v>
      </c>
      <c r="C1915" s="15" t="s">
        <v>2470</v>
      </c>
      <c r="D1915" s="15" t="s">
        <v>1511</v>
      </c>
      <c r="E1915" s="15" t="str">
        <f t="shared" si="392"/>
        <v>Arah Ong</v>
      </c>
      <c r="F1915" s="15" t="s">
        <v>128</v>
      </c>
      <c r="G1915" s="15">
        <v>999924882</v>
      </c>
      <c r="H1915" s="15">
        <f t="shared" si="393"/>
        <v>67.5</v>
      </c>
      <c r="I1915" s="15"/>
      <c r="J1915" s="17">
        <f>(O1915+P1915+R1915+S1915+T1915+U1915)/2</f>
        <v>7.5</v>
      </c>
      <c r="K1915" s="16"/>
      <c r="L1915" s="15"/>
      <c r="M1915" s="15"/>
      <c r="N1915" s="15"/>
      <c r="O1915" s="15">
        <f t="shared" si="403"/>
        <v>15</v>
      </c>
      <c r="P1915" s="15">
        <v>0</v>
      </c>
      <c r="Q1915" s="15">
        <f t="shared" si="404"/>
        <v>0</v>
      </c>
      <c r="R1915" s="15">
        <v>0</v>
      </c>
      <c r="S1915" s="15">
        <v>0</v>
      </c>
      <c r="T1915" s="15">
        <f t="shared" si="405"/>
        <v>0</v>
      </c>
      <c r="U1915" s="15">
        <f t="shared" si="406"/>
        <v>0</v>
      </c>
      <c r="V1915" s="15"/>
      <c r="W1915" s="15"/>
      <c r="X1915" s="15"/>
      <c r="Y1915" s="15"/>
      <c r="Z1915" s="16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>
        <f t="shared" si="394"/>
        <v>0</v>
      </c>
      <c r="CT1915" s="15">
        <f t="shared" si="395"/>
        <v>60</v>
      </c>
      <c r="CU1915" s="15">
        <f t="shared" si="396"/>
        <v>1</v>
      </c>
      <c r="CV1915" s="15">
        <f t="shared" si="397"/>
        <v>0</v>
      </c>
      <c r="CW1915" s="15"/>
      <c r="CX1915" s="15"/>
      <c r="CY1915" s="15">
        <f t="shared" si="398"/>
        <v>0</v>
      </c>
      <c r="CZ1915" s="15">
        <f>GG1915</f>
        <v>0</v>
      </c>
      <c r="DA1915" s="16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20"/>
      <c r="DY1915" s="15"/>
      <c r="DZ1915" s="20"/>
      <c r="EA1915" s="15"/>
      <c r="EB1915" s="20"/>
      <c r="EC1915" s="15"/>
      <c r="ED1915" s="20"/>
      <c r="EE1915" s="15"/>
      <c r="EF1915" s="20"/>
      <c r="EG1915" s="15"/>
      <c r="EH1915" s="20"/>
      <c r="EI1915" s="15"/>
      <c r="EJ1915" s="20"/>
      <c r="EK1915" s="15"/>
      <c r="EL1915" s="20"/>
      <c r="EM1915" s="15">
        <v>15</v>
      </c>
      <c r="EN1915" s="20">
        <v>2</v>
      </c>
      <c r="EY1915" s="15"/>
      <c r="EZ1915" s="20"/>
      <c r="FC1915" s="15">
        <v>60</v>
      </c>
      <c r="FD1915" s="20">
        <v>1</v>
      </c>
      <c r="FE1915" s="15"/>
      <c r="FF1915" s="20"/>
      <c r="FG1915" s="15"/>
      <c r="FH1915" s="20"/>
      <c r="FI1915" s="15"/>
      <c r="FJ1915" s="20"/>
      <c r="FK1915" s="15"/>
      <c r="FL1915" s="20"/>
      <c r="FM1915" s="15"/>
      <c r="FN1915" s="20"/>
      <c r="FO1915" s="15"/>
      <c r="FP1915" s="20"/>
      <c r="FQ1915" s="15"/>
      <c r="FR1915" s="20"/>
      <c r="FS1915" s="15"/>
      <c r="FT1915" s="20"/>
      <c r="FU1915" s="15"/>
      <c r="FV1915" s="20"/>
      <c r="FW1915" s="15"/>
      <c r="FX1915" s="20"/>
      <c r="FY1915" s="15"/>
      <c r="FZ1915" s="20"/>
      <c r="GA1915" s="15"/>
      <c r="GB1915" s="20"/>
      <c r="GC1915" s="15"/>
      <c r="GD1915" s="20"/>
      <c r="GE1915" s="15"/>
      <c r="GF1915" s="20"/>
      <c r="GG1915" s="226"/>
    </row>
    <row r="1916" spans="1:189" ht="15" customHeight="1" x14ac:dyDescent="0.3">
      <c r="A1916" s="15" t="s">
        <v>130</v>
      </c>
      <c r="B1916" s="15" t="s">
        <v>134</v>
      </c>
      <c r="C1916" s="15" t="s">
        <v>570</v>
      </c>
      <c r="D1916" s="15" t="s">
        <v>2484</v>
      </c>
      <c r="E1916" s="15" t="str">
        <f t="shared" si="392"/>
        <v>William Triest</v>
      </c>
      <c r="F1916" s="15" t="s">
        <v>135</v>
      </c>
      <c r="G1916" s="15">
        <v>999924883</v>
      </c>
      <c r="H1916" s="15">
        <f t="shared" si="393"/>
        <v>25</v>
      </c>
      <c r="I1916" s="15"/>
      <c r="J1916" s="15"/>
      <c r="K1916" s="16"/>
      <c r="L1916" s="15"/>
      <c r="M1916" s="15"/>
      <c r="N1916" s="15"/>
      <c r="O1916" s="15">
        <f t="shared" si="403"/>
        <v>25</v>
      </c>
      <c r="P1916" s="15">
        <v>0</v>
      </c>
      <c r="Q1916" s="15">
        <f t="shared" si="404"/>
        <v>0</v>
      </c>
      <c r="R1916" s="15">
        <v>0</v>
      </c>
      <c r="S1916" s="15">
        <v>0</v>
      </c>
      <c r="T1916" s="15">
        <f t="shared" si="405"/>
        <v>0</v>
      </c>
      <c r="U1916" s="15">
        <f t="shared" si="406"/>
        <v>0</v>
      </c>
      <c r="V1916" s="15"/>
      <c r="W1916" s="15"/>
      <c r="X1916" s="15"/>
      <c r="Y1916" s="15"/>
      <c r="Z1916" s="16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>
        <f t="shared" si="394"/>
        <v>0</v>
      </c>
      <c r="CT1916" s="15">
        <f t="shared" si="395"/>
        <v>0</v>
      </c>
      <c r="CU1916" s="15">
        <f t="shared" si="396"/>
        <v>0</v>
      </c>
      <c r="CV1916" s="15">
        <f t="shared" si="397"/>
        <v>0</v>
      </c>
      <c r="CW1916" s="15"/>
      <c r="CX1916" s="15"/>
      <c r="CY1916" s="15">
        <f t="shared" si="398"/>
        <v>0</v>
      </c>
      <c r="CZ1916" s="15">
        <f>GG1916</f>
        <v>0</v>
      </c>
      <c r="DA1916" s="16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20"/>
      <c r="DY1916" s="15"/>
      <c r="DZ1916" s="20"/>
      <c r="EA1916" s="15"/>
      <c r="EB1916" s="20"/>
      <c r="EC1916" s="15"/>
      <c r="ED1916" s="20"/>
      <c r="EE1916" s="15"/>
      <c r="EF1916" s="20"/>
      <c r="EG1916" s="15"/>
      <c r="EH1916" s="20"/>
      <c r="EI1916" s="15"/>
      <c r="EJ1916" s="20"/>
      <c r="EK1916" s="15"/>
      <c r="EL1916" s="20"/>
      <c r="EM1916" s="15">
        <v>25</v>
      </c>
      <c r="EN1916" s="20">
        <v>1</v>
      </c>
      <c r="EY1916" s="15"/>
      <c r="EZ1916" s="20"/>
      <c r="FC1916" s="15"/>
      <c r="FD1916" s="20"/>
      <c r="FE1916" s="15"/>
      <c r="FF1916" s="20"/>
      <c r="FG1916" s="15"/>
      <c r="FH1916" s="20"/>
      <c r="FI1916" s="15"/>
      <c r="FJ1916" s="20"/>
      <c r="FK1916" s="15"/>
      <c r="FL1916" s="20"/>
      <c r="FM1916" s="15"/>
      <c r="FN1916" s="20"/>
      <c r="FO1916" s="15"/>
      <c r="FP1916" s="20"/>
      <c r="FQ1916" s="15"/>
      <c r="FR1916" s="20"/>
      <c r="FS1916" s="15"/>
      <c r="FT1916" s="20"/>
      <c r="FU1916" s="15"/>
      <c r="FV1916" s="20"/>
      <c r="FW1916" s="15"/>
      <c r="FX1916" s="20"/>
      <c r="FY1916" s="15"/>
      <c r="FZ1916" s="20"/>
      <c r="GA1916" s="15"/>
      <c r="GB1916" s="20"/>
      <c r="GC1916" s="15"/>
      <c r="GD1916" s="20"/>
      <c r="GE1916" s="15"/>
      <c r="GF1916" s="20"/>
      <c r="GG1916" s="226"/>
    </row>
    <row r="1917" spans="1:189" ht="15" customHeight="1" x14ac:dyDescent="0.3">
      <c r="A1917" s="15" t="s">
        <v>146</v>
      </c>
      <c r="B1917" s="15" t="s">
        <v>138</v>
      </c>
      <c r="C1917" s="15" t="s">
        <v>946</v>
      </c>
      <c r="D1917" s="15" t="s">
        <v>1223</v>
      </c>
      <c r="E1917" s="15" t="str">
        <f t="shared" si="392"/>
        <v>Shannon Lee</v>
      </c>
      <c r="F1917" s="15" t="s">
        <v>128</v>
      </c>
      <c r="G1917" s="15">
        <v>999924886</v>
      </c>
      <c r="H1917" s="15">
        <f t="shared" si="393"/>
        <v>230</v>
      </c>
      <c r="I1917" s="15"/>
      <c r="J1917" s="15"/>
      <c r="K1917" s="16"/>
      <c r="L1917" s="15"/>
      <c r="M1917" s="15"/>
      <c r="N1917" s="15"/>
      <c r="O1917" s="15">
        <f t="shared" si="403"/>
        <v>50</v>
      </c>
      <c r="P1917" s="15">
        <v>0</v>
      </c>
      <c r="Q1917" s="15">
        <f t="shared" si="404"/>
        <v>0</v>
      </c>
      <c r="R1917" s="15">
        <v>0</v>
      </c>
      <c r="S1917" s="15">
        <v>0</v>
      </c>
      <c r="T1917" s="15">
        <f t="shared" si="405"/>
        <v>0</v>
      </c>
      <c r="U1917" s="15">
        <f t="shared" si="406"/>
        <v>0</v>
      </c>
      <c r="V1917" s="15"/>
      <c r="W1917" s="15"/>
      <c r="X1917" s="15"/>
      <c r="Y1917" s="15"/>
      <c r="Z1917" s="16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>
        <f t="shared" si="394"/>
        <v>0</v>
      </c>
      <c r="CT1917" s="15">
        <f t="shared" si="395"/>
        <v>180</v>
      </c>
      <c r="CU1917" s="15">
        <f t="shared" si="396"/>
        <v>1</v>
      </c>
      <c r="CV1917" s="15">
        <f t="shared" si="397"/>
        <v>0</v>
      </c>
      <c r="CW1917" s="15"/>
      <c r="CX1917" s="15"/>
      <c r="CY1917" s="15">
        <f t="shared" si="398"/>
        <v>0</v>
      </c>
      <c r="CZ1917" s="15">
        <f>GG1917</f>
        <v>0</v>
      </c>
      <c r="DA1917" s="16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20"/>
      <c r="DY1917" s="15"/>
      <c r="DZ1917" s="20"/>
      <c r="EA1917" s="15"/>
      <c r="EB1917" s="20"/>
      <c r="EC1917" s="15"/>
      <c r="ED1917" s="20"/>
      <c r="EE1917" s="15"/>
      <c r="EF1917" s="20"/>
      <c r="EG1917" s="15"/>
      <c r="EH1917" s="20"/>
      <c r="EI1917" s="15"/>
      <c r="EJ1917" s="20"/>
      <c r="EK1917" s="15">
        <v>50</v>
      </c>
      <c r="EL1917" s="20">
        <v>1</v>
      </c>
      <c r="EM1917" s="15"/>
      <c r="EN1917" s="20"/>
      <c r="EU1917" s="15">
        <v>60</v>
      </c>
      <c r="EV1917" s="20">
        <v>1</v>
      </c>
      <c r="EY1917" s="15"/>
      <c r="EZ1917" s="20"/>
      <c r="FC1917" s="15"/>
      <c r="FD1917" s="20"/>
      <c r="FE1917" s="15"/>
      <c r="FF1917" s="20"/>
      <c r="FG1917" s="15"/>
      <c r="FH1917" s="20"/>
      <c r="FI1917" s="15"/>
      <c r="FJ1917" s="20"/>
      <c r="FK1917" s="15"/>
      <c r="FL1917" s="20"/>
      <c r="FM1917" s="15"/>
      <c r="FN1917" s="20"/>
      <c r="FO1917" s="15">
        <v>120</v>
      </c>
      <c r="FP1917" s="20"/>
      <c r="FQ1917" s="15"/>
      <c r="FR1917" s="20"/>
      <c r="FS1917" s="15"/>
      <c r="FT1917" s="20"/>
      <c r="FU1917" s="15"/>
      <c r="FV1917" s="20"/>
      <c r="FW1917" s="15"/>
      <c r="FX1917" s="20"/>
      <c r="FY1917" s="15"/>
      <c r="FZ1917" s="20"/>
      <c r="GA1917" s="15"/>
      <c r="GB1917" s="20"/>
      <c r="GC1917" s="15"/>
      <c r="GD1917" s="20"/>
      <c r="GE1917" s="15"/>
      <c r="GF1917" s="20"/>
      <c r="GG1917" s="226"/>
    </row>
    <row r="1918" spans="1:189" ht="15" customHeight="1" x14ac:dyDescent="0.3">
      <c r="A1918" s="15" t="s">
        <v>146</v>
      </c>
      <c r="B1918" s="15" t="s">
        <v>138</v>
      </c>
      <c r="C1918" s="15" t="s">
        <v>2494</v>
      </c>
      <c r="D1918" s="15" t="s">
        <v>2495</v>
      </c>
      <c r="E1918" s="15" t="str">
        <f t="shared" si="392"/>
        <v>Liana Boyadjian</v>
      </c>
      <c r="F1918" s="15" t="s">
        <v>135</v>
      </c>
      <c r="G1918" s="15">
        <v>999924899</v>
      </c>
      <c r="H1918" s="15">
        <f t="shared" si="393"/>
        <v>93</v>
      </c>
      <c r="I1918" s="15"/>
      <c r="J1918" s="17">
        <f>(O1918+P1918+R1918+S1918+T1918+U1918)/2</f>
        <v>25</v>
      </c>
      <c r="K1918" s="16"/>
      <c r="L1918" s="15"/>
      <c r="M1918" s="15"/>
      <c r="N1918" s="15"/>
      <c r="O1918" s="15">
        <f t="shared" si="403"/>
        <v>50</v>
      </c>
      <c r="P1918" s="15">
        <v>0</v>
      </c>
      <c r="Q1918" s="15">
        <f t="shared" si="404"/>
        <v>0</v>
      </c>
      <c r="R1918" s="15">
        <v>0</v>
      </c>
      <c r="S1918" s="15">
        <v>0</v>
      </c>
      <c r="T1918" s="15">
        <f t="shared" si="405"/>
        <v>0</v>
      </c>
      <c r="U1918" s="15">
        <f t="shared" si="406"/>
        <v>0</v>
      </c>
      <c r="V1918" s="15"/>
      <c r="W1918" s="15"/>
      <c r="X1918" s="15"/>
      <c r="Y1918" s="15"/>
      <c r="Z1918" s="16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>
        <f t="shared" si="394"/>
        <v>0</v>
      </c>
      <c r="CT1918" s="15">
        <f t="shared" si="395"/>
        <v>68</v>
      </c>
      <c r="CU1918" s="15">
        <f t="shared" si="396"/>
        <v>1</v>
      </c>
      <c r="CV1918" s="15">
        <f t="shared" si="397"/>
        <v>0</v>
      </c>
      <c r="CW1918" s="15"/>
      <c r="CX1918" s="15"/>
      <c r="CY1918" s="15">
        <f t="shared" si="398"/>
        <v>0</v>
      </c>
      <c r="CZ1918" s="15">
        <f>GG1918</f>
        <v>0</v>
      </c>
      <c r="DA1918" s="16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20"/>
      <c r="DY1918" s="15"/>
      <c r="DZ1918" s="20"/>
      <c r="EA1918" s="15"/>
      <c r="EB1918" s="20"/>
      <c r="EC1918" s="15"/>
      <c r="ED1918" s="20"/>
      <c r="EE1918" s="15"/>
      <c r="EF1918" s="20"/>
      <c r="EG1918" s="15"/>
      <c r="EH1918" s="20"/>
      <c r="EI1918" s="15"/>
      <c r="EJ1918" s="20"/>
      <c r="EK1918" s="15"/>
      <c r="EL1918" s="20"/>
      <c r="EM1918" s="15">
        <v>50</v>
      </c>
      <c r="EN1918" s="20">
        <v>1</v>
      </c>
      <c r="EY1918" s="15"/>
      <c r="EZ1918" s="20"/>
      <c r="FC1918" s="15"/>
      <c r="FD1918" s="20"/>
      <c r="FE1918" s="15"/>
      <c r="FF1918" s="20"/>
      <c r="FG1918" s="15"/>
      <c r="FH1918" s="20"/>
      <c r="FI1918" s="15"/>
      <c r="FJ1918" s="20"/>
      <c r="FK1918" s="15">
        <v>68</v>
      </c>
      <c r="FL1918" s="20">
        <v>3</v>
      </c>
      <c r="FM1918" s="15"/>
      <c r="FN1918" s="20"/>
      <c r="FO1918" s="15"/>
      <c r="FP1918" s="20"/>
      <c r="FQ1918" s="15"/>
      <c r="FR1918" s="20"/>
      <c r="FS1918" s="15"/>
      <c r="FT1918" s="20"/>
      <c r="FU1918" s="15"/>
      <c r="FV1918" s="20"/>
      <c r="FW1918" s="15"/>
      <c r="FX1918" s="20"/>
      <c r="FY1918" s="15"/>
      <c r="FZ1918" s="20"/>
      <c r="GA1918" s="15"/>
      <c r="GB1918" s="20"/>
      <c r="GC1918" s="15"/>
      <c r="GD1918" s="20"/>
      <c r="GE1918" s="15"/>
      <c r="GF1918" s="20"/>
      <c r="GG1918" s="226"/>
    </row>
    <row r="1919" spans="1:189" ht="15" customHeight="1" x14ac:dyDescent="0.3">
      <c r="A1919" s="15" t="s">
        <v>137</v>
      </c>
      <c r="B1919" s="15" t="s">
        <v>138</v>
      </c>
      <c r="C1919" s="15" t="s">
        <v>1589</v>
      </c>
      <c r="D1919" s="15" t="s">
        <v>3053</v>
      </c>
      <c r="E1919" s="15" t="str">
        <f t="shared" si="392"/>
        <v>Hunter THONGVATHSA</v>
      </c>
      <c r="F1919" s="15" t="s">
        <v>135</v>
      </c>
      <c r="G1919" s="15">
        <v>999924902</v>
      </c>
      <c r="H1919" s="15">
        <f t="shared" si="393"/>
        <v>63</v>
      </c>
      <c r="I1919" s="15"/>
      <c r="J1919" s="15"/>
      <c r="K1919" s="16"/>
      <c r="L1919" s="15"/>
      <c r="M1919" s="15"/>
      <c r="N1919" s="15"/>
      <c r="O1919" s="15">
        <f t="shared" si="403"/>
        <v>0</v>
      </c>
      <c r="P1919" s="15">
        <v>0</v>
      </c>
      <c r="Q1919" s="15">
        <f t="shared" si="404"/>
        <v>0</v>
      </c>
      <c r="R1919" s="15">
        <v>0</v>
      </c>
      <c r="S1919" s="15">
        <v>0</v>
      </c>
      <c r="T1919" s="15">
        <f t="shared" si="405"/>
        <v>0</v>
      </c>
      <c r="U1919" s="15">
        <f t="shared" si="406"/>
        <v>0</v>
      </c>
      <c r="V1919" s="15"/>
      <c r="W1919" s="15"/>
      <c r="X1919" s="15"/>
      <c r="Y1919" s="15"/>
      <c r="Z1919" s="16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>
        <f t="shared" si="394"/>
        <v>0</v>
      </c>
      <c r="CT1919" s="15">
        <f t="shared" si="395"/>
        <v>63</v>
      </c>
      <c r="CU1919" s="15">
        <f t="shared" si="396"/>
        <v>1</v>
      </c>
      <c r="CV1919" s="15">
        <f t="shared" si="397"/>
        <v>0</v>
      </c>
      <c r="CW1919" s="15"/>
      <c r="CX1919" s="15"/>
      <c r="CY1919" s="15">
        <f t="shared" si="398"/>
        <v>0</v>
      </c>
      <c r="CZ1919" s="15">
        <f>GG1919</f>
        <v>0</v>
      </c>
      <c r="DA1919" s="16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20"/>
      <c r="DY1919" s="15"/>
      <c r="DZ1919" s="20"/>
      <c r="EA1919" s="15"/>
      <c r="EB1919" s="20"/>
      <c r="EC1919" s="15"/>
      <c r="ED1919" s="20"/>
      <c r="EE1919" s="15"/>
      <c r="EF1919" s="20"/>
      <c r="EG1919" s="15"/>
      <c r="EH1919" s="20"/>
      <c r="EI1919" s="15"/>
      <c r="EJ1919" s="20"/>
      <c r="EK1919" s="15"/>
      <c r="EL1919" s="20"/>
      <c r="EM1919" s="15"/>
      <c r="EN1919" s="20"/>
      <c r="EY1919" s="15"/>
      <c r="EZ1919" s="20"/>
      <c r="FC1919" s="15">
        <v>63</v>
      </c>
      <c r="FD1919" s="20">
        <v>5</v>
      </c>
      <c r="FE1919" s="15"/>
      <c r="FF1919" s="20"/>
      <c r="FG1919" s="15"/>
      <c r="FH1919" s="20"/>
      <c r="FI1919" s="15"/>
      <c r="FJ1919" s="20"/>
      <c r="FK1919" s="15"/>
      <c r="FL1919" s="20"/>
      <c r="FM1919" s="15"/>
      <c r="FN1919" s="20"/>
      <c r="FO1919" s="15"/>
      <c r="FP1919" s="20"/>
      <c r="FQ1919" s="15"/>
      <c r="FR1919" s="20"/>
      <c r="FS1919" s="15"/>
      <c r="FT1919" s="20"/>
      <c r="FU1919" s="15"/>
      <c r="FV1919" s="20"/>
      <c r="FW1919" s="15"/>
      <c r="FX1919" s="20"/>
      <c r="FY1919" s="15"/>
      <c r="FZ1919" s="20"/>
      <c r="GA1919" s="15"/>
      <c r="GB1919" s="20"/>
      <c r="GC1919" s="15"/>
      <c r="GD1919" s="20"/>
      <c r="GE1919" s="15"/>
      <c r="GF1919" s="20"/>
      <c r="GG1919" s="226"/>
    </row>
    <row r="1920" spans="1:189" ht="15" customHeight="1" x14ac:dyDescent="0.3">
      <c r="A1920" s="17" t="s">
        <v>133</v>
      </c>
      <c r="B1920" s="15" t="s">
        <v>134</v>
      </c>
      <c r="C1920" s="15" t="s">
        <v>1137</v>
      </c>
      <c r="D1920" s="15" t="s">
        <v>2486</v>
      </c>
      <c r="E1920" s="15" t="str">
        <f t="shared" si="392"/>
        <v>Theodore Polyakov</v>
      </c>
      <c r="F1920" s="15" t="s">
        <v>135</v>
      </c>
      <c r="G1920" s="15">
        <v>999924914</v>
      </c>
      <c r="H1920" s="15">
        <f t="shared" si="393"/>
        <v>91</v>
      </c>
      <c r="I1920" s="15"/>
      <c r="J1920" s="17">
        <f>(O1920+P1920+R1920+S1920+T1920+U1920)/2</f>
        <v>28</v>
      </c>
      <c r="K1920" s="16"/>
      <c r="L1920" s="15"/>
      <c r="M1920" s="15"/>
      <c r="N1920" s="15"/>
      <c r="O1920" s="15">
        <f t="shared" si="403"/>
        <v>56</v>
      </c>
      <c r="P1920" s="15">
        <v>0</v>
      </c>
      <c r="Q1920" s="15">
        <f t="shared" si="404"/>
        <v>0</v>
      </c>
      <c r="R1920" s="15">
        <v>0</v>
      </c>
      <c r="S1920" s="15">
        <v>0</v>
      </c>
      <c r="T1920" s="15">
        <f t="shared" si="405"/>
        <v>0</v>
      </c>
      <c r="U1920" s="15">
        <f t="shared" si="406"/>
        <v>0</v>
      </c>
      <c r="V1920" s="15"/>
      <c r="W1920" s="15"/>
      <c r="X1920" s="15"/>
      <c r="Y1920" s="15"/>
      <c r="Z1920" s="16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>
        <f t="shared" si="394"/>
        <v>0</v>
      </c>
      <c r="CT1920" s="15">
        <f t="shared" si="395"/>
        <v>63</v>
      </c>
      <c r="CU1920" s="15">
        <f t="shared" si="396"/>
        <v>1</v>
      </c>
      <c r="CV1920" s="15">
        <f t="shared" si="397"/>
        <v>0</v>
      </c>
      <c r="CW1920" s="15"/>
      <c r="CX1920" s="15"/>
      <c r="CY1920" s="15">
        <f t="shared" si="398"/>
        <v>0</v>
      </c>
      <c r="CZ1920" s="15">
        <f>GG1920</f>
        <v>0</v>
      </c>
      <c r="DA1920" s="16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20"/>
      <c r="DY1920" s="15"/>
      <c r="DZ1920" s="20"/>
      <c r="EA1920" s="15"/>
      <c r="EB1920" s="20"/>
      <c r="EC1920" s="15"/>
      <c r="ED1920" s="20"/>
      <c r="EE1920" s="15"/>
      <c r="EF1920" s="20"/>
      <c r="EG1920" s="15"/>
      <c r="EH1920" s="20"/>
      <c r="EI1920" s="15"/>
      <c r="EJ1920" s="20"/>
      <c r="EK1920" s="15"/>
      <c r="EL1920" s="20"/>
      <c r="EM1920" s="15">
        <v>56</v>
      </c>
      <c r="EN1920" s="20">
        <v>3</v>
      </c>
      <c r="EY1920" s="15"/>
      <c r="EZ1920" s="20"/>
      <c r="FC1920" s="15"/>
      <c r="FD1920" s="20"/>
      <c r="FE1920" s="15"/>
      <c r="FF1920" s="20"/>
      <c r="FG1920" s="15"/>
      <c r="FH1920" s="20"/>
      <c r="FI1920" s="15"/>
      <c r="FJ1920" s="20"/>
      <c r="FK1920" s="15">
        <v>63</v>
      </c>
      <c r="FL1920" s="20">
        <v>5</v>
      </c>
      <c r="FM1920" s="15"/>
      <c r="FN1920" s="20"/>
      <c r="FO1920" s="15"/>
      <c r="FP1920" s="20"/>
      <c r="FQ1920" s="15"/>
      <c r="FR1920" s="20"/>
      <c r="FS1920" s="15"/>
      <c r="FT1920" s="20"/>
      <c r="FU1920" s="15"/>
      <c r="FV1920" s="20"/>
      <c r="FW1920" s="15"/>
      <c r="FX1920" s="20"/>
      <c r="FY1920" s="15"/>
      <c r="FZ1920" s="20"/>
      <c r="GA1920" s="15"/>
      <c r="GB1920" s="20"/>
      <c r="GC1920" s="15"/>
      <c r="GD1920" s="20"/>
      <c r="GE1920" s="15"/>
      <c r="GF1920" s="20"/>
      <c r="GG1920" s="226"/>
    </row>
    <row r="1921" spans="1:189" ht="15" customHeight="1" x14ac:dyDescent="0.3">
      <c r="A1921" s="15" t="s">
        <v>130</v>
      </c>
      <c r="B1921" s="15" t="s">
        <v>126</v>
      </c>
      <c r="C1921" s="15" t="s">
        <v>903</v>
      </c>
      <c r="D1921" s="15" t="s">
        <v>3234</v>
      </c>
      <c r="E1921" s="15" t="str">
        <f t="shared" si="392"/>
        <v>Ella TRINH</v>
      </c>
      <c r="F1921" s="15" t="s">
        <v>128</v>
      </c>
      <c r="G1921" s="15">
        <v>999924921</v>
      </c>
      <c r="H1921" s="15">
        <f t="shared" si="393"/>
        <v>130</v>
      </c>
      <c r="I1921" s="15"/>
      <c r="J1921" s="15"/>
      <c r="K1921" s="16"/>
      <c r="L1921" s="15"/>
      <c r="M1921" s="15"/>
      <c r="N1921" s="15"/>
      <c r="O1921" s="15">
        <f t="shared" si="403"/>
        <v>0</v>
      </c>
      <c r="P1921" s="15">
        <v>0</v>
      </c>
      <c r="Q1921" s="15">
        <f t="shared" si="404"/>
        <v>0</v>
      </c>
      <c r="R1921" s="15">
        <v>0</v>
      </c>
      <c r="S1921" s="15">
        <v>0</v>
      </c>
      <c r="T1921" s="15">
        <f t="shared" si="405"/>
        <v>0</v>
      </c>
      <c r="U1921" s="15">
        <f t="shared" si="406"/>
        <v>0</v>
      </c>
      <c r="V1921" s="15"/>
      <c r="W1921" s="15"/>
      <c r="X1921" s="15"/>
      <c r="Y1921" s="15"/>
      <c r="Z1921" s="16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>
        <f t="shared" si="394"/>
        <v>0</v>
      </c>
      <c r="CT1921" s="15">
        <f t="shared" si="395"/>
        <v>63</v>
      </c>
      <c r="CU1921" s="15">
        <f t="shared" si="396"/>
        <v>1</v>
      </c>
      <c r="CV1921" s="15">
        <f t="shared" si="397"/>
        <v>67</v>
      </c>
      <c r="CW1921" s="15"/>
      <c r="CX1921" s="15"/>
      <c r="CY1921" s="15">
        <f t="shared" si="398"/>
        <v>0</v>
      </c>
      <c r="CZ1921" s="15">
        <f>GG1921</f>
        <v>0</v>
      </c>
      <c r="DA1921" s="16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20"/>
      <c r="DY1921" s="15"/>
      <c r="DZ1921" s="20"/>
      <c r="EA1921" s="15"/>
      <c r="EB1921" s="20"/>
      <c r="EC1921" s="15"/>
      <c r="ED1921" s="20"/>
      <c r="EE1921" s="15"/>
      <c r="EF1921" s="20"/>
      <c r="EG1921" s="15"/>
      <c r="EH1921" s="20"/>
      <c r="EI1921" s="15"/>
      <c r="EJ1921" s="20"/>
      <c r="EK1921" s="15"/>
      <c r="EL1921" s="20"/>
      <c r="EM1921" s="15"/>
      <c r="EN1921" s="20"/>
      <c r="EY1921" s="15"/>
      <c r="EZ1921" s="20"/>
      <c r="FC1921" s="15">
        <v>63</v>
      </c>
      <c r="FD1921" s="20">
        <v>5</v>
      </c>
      <c r="FE1921" s="15"/>
      <c r="FF1921" s="20"/>
      <c r="FG1921" s="15"/>
      <c r="FH1921" s="20"/>
      <c r="FI1921" s="15"/>
      <c r="FJ1921" s="20"/>
      <c r="FK1921" s="15"/>
      <c r="FL1921" s="20"/>
      <c r="FM1921" s="15"/>
      <c r="FN1921" s="20"/>
      <c r="FO1921" s="15"/>
      <c r="FP1921" s="20"/>
      <c r="FQ1921" s="15"/>
      <c r="FR1921" s="20"/>
      <c r="FS1921" s="15"/>
      <c r="FT1921" s="20"/>
      <c r="FU1921" s="15"/>
      <c r="FV1921" s="20"/>
      <c r="FW1921" s="15"/>
      <c r="FX1921" s="20"/>
      <c r="FY1921" s="15"/>
      <c r="FZ1921" s="20"/>
      <c r="GA1921" s="15"/>
      <c r="GB1921" s="20"/>
      <c r="GC1921" s="15">
        <v>67</v>
      </c>
      <c r="GD1921" s="20">
        <v>6</v>
      </c>
      <c r="GE1921" s="15"/>
      <c r="GF1921" s="20"/>
      <c r="GG1921" s="226"/>
    </row>
    <row r="1922" spans="1:189" ht="15" customHeight="1" x14ac:dyDescent="0.3">
      <c r="A1922" s="15" t="s">
        <v>146</v>
      </c>
      <c r="B1922" s="15" t="s">
        <v>140</v>
      </c>
      <c r="C1922" s="15" t="s">
        <v>2477</v>
      </c>
      <c r="D1922" s="15" t="s">
        <v>2478</v>
      </c>
      <c r="E1922" s="15" t="str">
        <f t="shared" si="392"/>
        <v>Talulah Shahan</v>
      </c>
      <c r="F1922" s="15" t="s">
        <v>128</v>
      </c>
      <c r="G1922" s="15">
        <v>999924922</v>
      </c>
      <c r="H1922" s="15">
        <f t="shared" si="393"/>
        <v>75.5</v>
      </c>
      <c r="I1922" s="15"/>
      <c r="J1922" s="17">
        <f>(O1922+P1922+R1922+S1922+T1922+U1922)/2</f>
        <v>12.5</v>
      </c>
      <c r="K1922" s="16"/>
      <c r="L1922" s="15"/>
      <c r="M1922" s="15"/>
      <c r="N1922" s="15"/>
      <c r="O1922" s="15">
        <f t="shared" si="403"/>
        <v>25</v>
      </c>
      <c r="P1922" s="15">
        <v>0</v>
      </c>
      <c r="Q1922" s="15">
        <f t="shared" si="404"/>
        <v>0</v>
      </c>
      <c r="R1922" s="15">
        <v>0</v>
      </c>
      <c r="S1922" s="15">
        <v>0</v>
      </c>
      <c r="T1922" s="15">
        <f t="shared" si="405"/>
        <v>0</v>
      </c>
      <c r="U1922" s="15">
        <f t="shared" si="406"/>
        <v>0</v>
      </c>
      <c r="V1922" s="15"/>
      <c r="W1922" s="15"/>
      <c r="X1922" s="15"/>
      <c r="Y1922" s="15"/>
      <c r="Z1922" s="16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>
        <f t="shared" si="394"/>
        <v>0</v>
      </c>
      <c r="CT1922" s="15">
        <f t="shared" si="395"/>
        <v>63</v>
      </c>
      <c r="CU1922" s="15">
        <f t="shared" si="396"/>
        <v>1</v>
      </c>
      <c r="CV1922" s="15">
        <f t="shared" si="397"/>
        <v>0</v>
      </c>
      <c r="CW1922" s="15"/>
      <c r="CX1922" s="15"/>
      <c r="CY1922" s="15">
        <f t="shared" si="398"/>
        <v>0</v>
      </c>
      <c r="CZ1922" s="15">
        <f>GG1922</f>
        <v>0</v>
      </c>
      <c r="DA1922" s="16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20"/>
      <c r="DY1922" s="15"/>
      <c r="DZ1922" s="20"/>
      <c r="EA1922" s="15"/>
      <c r="EB1922" s="20"/>
      <c r="EC1922" s="15"/>
      <c r="ED1922" s="20"/>
      <c r="EE1922" s="15"/>
      <c r="EF1922" s="20"/>
      <c r="EG1922" s="15"/>
      <c r="EH1922" s="20"/>
      <c r="EI1922" s="15"/>
      <c r="EJ1922" s="20"/>
      <c r="EK1922" s="15"/>
      <c r="EL1922" s="20"/>
      <c r="EM1922" s="15">
        <v>25</v>
      </c>
      <c r="EN1922" s="20">
        <v>1</v>
      </c>
      <c r="EY1922" s="15"/>
      <c r="EZ1922" s="20"/>
      <c r="FC1922" s="15">
        <v>63</v>
      </c>
      <c r="FD1922" s="20">
        <v>5</v>
      </c>
      <c r="FE1922" s="15"/>
      <c r="FF1922" s="20"/>
      <c r="FG1922" s="15"/>
      <c r="FH1922" s="20"/>
      <c r="FI1922" s="15"/>
      <c r="FJ1922" s="20"/>
      <c r="FK1922" s="15"/>
      <c r="FL1922" s="20"/>
      <c r="FM1922" s="15"/>
      <c r="FN1922" s="20"/>
      <c r="FO1922" s="15"/>
      <c r="FP1922" s="20"/>
      <c r="FQ1922" s="15"/>
      <c r="FR1922" s="20"/>
      <c r="FS1922" s="15"/>
      <c r="FT1922" s="20"/>
      <c r="FU1922" s="15"/>
      <c r="FV1922" s="20"/>
      <c r="FW1922" s="15"/>
      <c r="FX1922" s="20"/>
      <c r="FY1922" s="15"/>
      <c r="FZ1922" s="20"/>
      <c r="GA1922" s="15"/>
      <c r="GB1922" s="20"/>
      <c r="GC1922" s="15"/>
      <c r="GD1922" s="20"/>
      <c r="GE1922" s="15"/>
      <c r="GF1922" s="20"/>
      <c r="GG1922" s="226"/>
    </row>
    <row r="1923" spans="1:189" ht="15" customHeight="1" x14ac:dyDescent="0.3">
      <c r="A1923" s="17" t="s">
        <v>133</v>
      </c>
      <c r="B1923" s="15" t="s">
        <v>138</v>
      </c>
      <c r="C1923" s="15" t="s">
        <v>2492</v>
      </c>
      <c r="D1923" s="15" t="s">
        <v>2493</v>
      </c>
      <c r="E1923" s="15" t="str">
        <f t="shared" si="392"/>
        <v>Viraaj Totla</v>
      </c>
      <c r="F1923" s="15" t="s">
        <v>135</v>
      </c>
      <c r="G1923" s="15">
        <v>999924936</v>
      </c>
      <c r="H1923" s="15">
        <f t="shared" si="393"/>
        <v>118</v>
      </c>
      <c r="I1923" s="15"/>
      <c r="J1923" s="17">
        <f>(O1923+P1923+R1923+S1923+T1923+U1923)/2</f>
        <v>28</v>
      </c>
      <c r="K1923" s="16"/>
      <c r="L1923" s="15"/>
      <c r="M1923" s="15"/>
      <c r="N1923" s="15"/>
      <c r="O1923" s="15">
        <f t="shared" si="403"/>
        <v>56</v>
      </c>
      <c r="P1923" s="15">
        <v>0</v>
      </c>
      <c r="Q1923" s="15">
        <f t="shared" si="404"/>
        <v>0</v>
      </c>
      <c r="R1923" s="15">
        <v>0</v>
      </c>
      <c r="S1923" s="15">
        <v>0</v>
      </c>
      <c r="T1923" s="15">
        <f t="shared" si="405"/>
        <v>0</v>
      </c>
      <c r="U1923" s="15">
        <f t="shared" si="406"/>
        <v>0</v>
      </c>
      <c r="V1923" s="15"/>
      <c r="W1923" s="15"/>
      <c r="X1923" s="15"/>
      <c r="Y1923" s="15"/>
      <c r="Z1923" s="16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>
        <f t="shared" si="394"/>
        <v>0</v>
      </c>
      <c r="CT1923" s="15">
        <f t="shared" si="395"/>
        <v>90</v>
      </c>
      <c r="CU1923" s="15">
        <f t="shared" si="396"/>
        <v>1</v>
      </c>
      <c r="CV1923" s="15">
        <f t="shared" si="397"/>
        <v>0</v>
      </c>
      <c r="CW1923" s="15"/>
      <c r="CX1923" s="15"/>
      <c r="CY1923" s="15">
        <f t="shared" si="398"/>
        <v>0</v>
      </c>
      <c r="CZ1923" s="15">
        <f>GG1923</f>
        <v>0</v>
      </c>
      <c r="DA1923" s="16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20"/>
      <c r="DY1923" s="15"/>
      <c r="DZ1923" s="20"/>
      <c r="EA1923" s="15"/>
      <c r="EB1923" s="20"/>
      <c r="EC1923" s="15"/>
      <c r="ED1923" s="20"/>
      <c r="EE1923" s="15"/>
      <c r="EF1923" s="20"/>
      <c r="EG1923" s="15"/>
      <c r="EH1923" s="20"/>
      <c r="EI1923" s="15"/>
      <c r="EJ1923" s="20"/>
      <c r="EK1923" s="15"/>
      <c r="EL1923" s="20"/>
      <c r="EM1923" s="15">
        <v>56</v>
      </c>
      <c r="EN1923" s="20">
        <v>3</v>
      </c>
      <c r="EY1923" s="15"/>
      <c r="EZ1923" s="20"/>
      <c r="FC1923" s="15">
        <v>90</v>
      </c>
      <c r="FD1923" s="20">
        <v>2</v>
      </c>
      <c r="FE1923" s="15"/>
      <c r="FF1923" s="20"/>
      <c r="FG1923" s="15"/>
      <c r="FH1923" s="20"/>
      <c r="FI1923" s="15"/>
      <c r="FJ1923" s="20"/>
      <c r="FK1923" s="15"/>
      <c r="FL1923" s="20"/>
      <c r="FM1923" s="15"/>
      <c r="FN1923" s="20"/>
      <c r="FO1923" s="15"/>
      <c r="FP1923" s="20"/>
      <c r="FQ1923" s="15"/>
      <c r="FR1923" s="20"/>
      <c r="FS1923" s="15"/>
      <c r="FT1923" s="20"/>
      <c r="FU1923" s="15"/>
      <c r="FV1923" s="20"/>
      <c r="FW1923" s="15"/>
      <c r="FX1923" s="20"/>
      <c r="FY1923" s="15"/>
      <c r="FZ1923" s="20"/>
      <c r="GA1923" s="15"/>
      <c r="GB1923" s="20"/>
      <c r="GC1923" s="15"/>
      <c r="GD1923" s="20"/>
      <c r="GE1923" s="15"/>
      <c r="GF1923" s="20"/>
      <c r="GG1923" s="226"/>
    </row>
    <row r="1924" spans="1:189" ht="15" customHeight="1" x14ac:dyDescent="0.3">
      <c r="A1924" s="15" t="s">
        <v>133</v>
      </c>
      <c r="B1924" s="15" t="s">
        <v>134</v>
      </c>
      <c r="C1924" s="15" t="s">
        <v>2488</v>
      </c>
      <c r="D1924" s="15" t="s">
        <v>1931</v>
      </c>
      <c r="E1924" s="15" t="str">
        <f t="shared" si="392"/>
        <v>Joel  Wang</v>
      </c>
      <c r="F1924" s="15" t="s">
        <v>135</v>
      </c>
      <c r="G1924" s="15">
        <v>999924945</v>
      </c>
      <c r="H1924" s="15">
        <f t="shared" si="393"/>
        <v>52</v>
      </c>
      <c r="I1924" s="15"/>
      <c r="J1924" s="15"/>
      <c r="K1924" s="16"/>
      <c r="L1924" s="15"/>
      <c r="M1924" s="15"/>
      <c r="N1924" s="15"/>
      <c r="O1924" s="15">
        <f t="shared" si="403"/>
        <v>52</v>
      </c>
      <c r="P1924" s="15">
        <v>0</v>
      </c>
      <c r="Q1924" s="15">
        <f t="shared" si="404"/>
        <v>0</v>
      </c>
      <c r="R1924" s="15">
        <v>0</v>
      </c>
      <c r="S1924" s="15">
        <v>0</v>
      </c>
      <c r="T1924" s="15">
        <f t="shared" si="405"/>
        <v>0</v>
      </c>
      <c r="U1924" s="15">
        <f t="shared" si="406"/>
        <v>0</v>
      </c>
      <c r="V1924" s="15"/>
      <c r="W1924" s="15"/>
      <c r="X1924" s="15"/>
      <c r="Y1924" s="15"/>
      <c r="Z1924" s="16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>
        <f t="shared" si="394"/>
        <v>0</v>
      </c>
      <c r="CT1924" s="15">
        <f t="shared" si="395"/>
        <v>0</v>
      </c>
      <c r="CU1924" s="15">
        <f t="shared" si="396"/>
        <v>0</v>
      </c>
      <c r="CV1924" s="15">
        <f t="shared" si="397"/>
        <v>0</v>
      </c>
      <c r="CW1924" s="15"/>
      <c r="CX1924" s="15"/>
      <c r="CY1924" s="15">
        <f t="shared" si="398"/>
        <v>0</v>
      </c>
      <c r="CZ1924" s="15">
        <f>GG1924</f>
        <v>0</v>
      </c>
      <c r="DA1924" s="16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20"/>
      <c r="DY1924" s="15"/>
      <c r="DZ1924" s="20"/>
      <c r="EA1924" s="15"/>
      <c r="EB1924" s="20"/>
      <c r="EC1924" s="15"/>
      <c r="ED1924" s="20"/>
      <c r="EE1924" s="15"/>
      <c r="EF1924" s="20"/>
      <c r="EG1924" s="15"/>
      <c r="EH1924" s="20"/>
      <c r="EI1924" s="15"/>
      <c r="EJ1924" s="20"/>
      <c r="EK1924" s="15"/>
      <c r="EL1924" s="20"/>
      <c r="EM1924" s="15">
        <v>52</v>
      </c>
      <c r="EN1924" s="20">
        <v>5</v>
      </c>
      <c r="EY1924" s="15"/>
      <c r="EZ1924" s="20"/>
      <c r="FC1924" s="15"/>
      <c r="FD1924" s="20"/>
      <c r="FE1924" s="15"/>
      <c r="FF1924" s="20"/>
      <c r="FG1924" s="15"/>
      <c r="FH1924" s="20"/>
      <c r="FI1924" s="15"/>
      <c r="FJ1924" s="20"/>
      <c r="FK1924" s="15"/>
      <c r="FL1924" s="20"/>
      <c r="FM1924" s="15"/>
      <c r="FN1924" s="20"/>
      <c r="FO1924" s="15"/>
      <c r="FP1924" s="20"/>
      <c r="FQ1924" s="15"/>
      <c r="FR1924" s="20"/>
      <c r="FS1924" s="15"/>
      <c r="FT1924" s="20"/>
      <c r="FU1924" s="15"/>
      <c r="FV1924" s="20"/>
      <c r="FW1924" s="15"/>
      <c r="FX1924" s="20"/>
      <c r="FY1924" s="15"/>
      <c r="FZ1924" s="20"/>
      <c r="GA1924" s="15"/>
      <c r="GB1924" s="20"/>
      <c r="GC1924" s="15"/>
      <c r="GD1924" s="20"/>
      <c r="GE1924" s="15"/>
      <c r="GF1924" s="20"/>
      <c r="GG1924" s="226"/>
    </row>
    <row r="1925" spans="1:189" ht="15" customHeight="1" x14ac:dyDescent="0.3">
      <c r="A1925" s="15" t="s">
        <v>146</v>
      </c>
      <c r="B1925" s="15" t="s">
        <v>126</v>
      </c>
      <c r="C1925" s="15" t="s">
        <v>4093</v>
      </c>
      <c r="D1925" s="15" t="s">
        <v>2052</v>
      </c>
      <c r="E1925" s="15" t="str">
        <f t="shared" si="392"/>
        <v>TRENTON NGUYEN</v>
      </c>
      <c r="F1925" s="15" t="s">
        <v>135</v>
      </c>
      <c r="G1925" s="15">
        <v>999924946</v>
      </c>
      <c r="H1925" s="15">
        <f t="shared" si="393"/>
        <v>70</v>
      </c>
      <c r="I1925" s="15"/>
      <c r="J1925" s="15"/>
      <c r="K1925" s="16"/>
      <c r="L1925" s="15"/>
      <c r="M1925" s="15"/>
      <c r="N1925" s="15"/>
      <c r="O1925" s="15">
        <f t="shared" si="403"/>
        <v>0</v>
      </c>
      <c r="P1925" s="15">
        <v>0</v>
      </c>
      <c r="Q1925" s="15">
        <f t="shared" si="404"/>
        <v>0</v>
      </c>
      <c r="R1925" s="15">
        <v>0</v>
      </c>
      <c r="S1925" s="15">
        <v>0</v>
      </c>
      <c r="T1925" s="15">
        <f t="shared" si="405"/>
        <v>0</v>
      </c>
      <c r="U1925" s="15">
        <f t="shared" si="406"/>
        <v>0</v>
      </c>
      <c r="V1925" s="15"/>
      <c r="W1925" s="15"/>
      <c r="X1925" s="15"/>
      <c r="Y1925" s="15"/>
      <c r="Z1925" s="16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>
        <f t="shared" si="394"/>
        <v>0</v>
      </c>
      <c r="CT1925" s="15">
        <f t="shared" si="395"/>
        <v>0</v>
      </c>
      <c r="CU1925" s="15">
        <f t="shared" si="396"/>
        <v>0</v>
      </c>
      <c r="CV1925" s="15">
        <f t="shared" si="397"/>
        <v>70</v>
      </c>
      <c r="CW1925" s="15"/>
      <c r="CX1925" s="15"/>
      <c r="CY1925" s="15">
        <f t="shared" si="398"/>
        <v>0</v>
      </c>
      <c r="CZ1925" s="15">
        <f>GG1925</f>
        <v>0</v>
      </c>
      <c r="DA1925" s="16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20"/>
      <c r="DY1925" s="15"/>
      <c r="DZ1925" s="20"/>
      <c r="EA1925" s="15"/>
      <c r="EB1925" s="20"/>
      <c r="EC1925" s="15"/>
      <c r="ED1925" s="20"/>
      <c r="EE1925" s="15"/>
      <c r="EF1925" s="20"/>
      <c r="EG1925" s="15"/>
      <c r="EH1925" s="20"/>
      <c r="EI1925" s="15"/>
      <c r="EJ1925" s="20"/>
      <c r="EK1925" s="15"/>
      <c r="EL1925" s="20"/>
      <c r="EM1925" s="15"/>
      <c r="EN1925" s="20"/>
      <c r="EY1925" s="15"/>
      <c r="EZ1925" s="16"/>
      <c r="FC1925" s="15"/>
      <c r="FD1925" s="16"/>
      <c r="FE1925" s="15"/>
      <c r="FF1925" s="16"/>
      <c r="FG1925" s="15"/>
      <c r="FH1925" s="16"/>
      <c r="FI1925" s="15"/>
      <c r="FJ1925" s="16"/>
      <c r="FK1925" s="15"/>
      <c r="FL1925" s="16"/>
      <c r="FM1925" s="15"/>
      <c r="FN1925" s="16"/>
      <c r="FO1925" s="15"/>
      <c r="FP1925" s="20"/>
      <c r="FQ1925" s="15"/>
      <c r="FR1925" s="16"/>
      <c r="FS1925" s="15"/>
      <c r="FT1925" s="16"/>
      <c r="FU1925" s="15"/>
      <c r="FV1925" s="16"/>
      <c r="FW1925" s="15"/>
      <c r="FX1925" s="16"/>
      <c r="FY1925" s="15"/>
      <c r="FZ1925" s="16"/>
      <c r="GA1925" s="15"/>
      <c r="GB1925" s="16"/>
      <c r="GC1925" s="15">
        <v>70</v>
      </c>
      <c r="GD1925" s="20">
        <v>1</v>
      </c>
      <c r="GE1925" s="15"/>
      <c r="GF1925" s="20"/>
      <c r="GG1925" s="226"/>
    </row>
    <row r="1926" spans="1:189" ht="15" customHeight="1" x14ac:dyDescent="0.3">
      <c r="A1926" s="15" t="s">
        <v>133</v>
      </c>
      <c r="B1926" s="15" t="s">
        <v>126</v>
      </c>
      <c r="C1926" s="15" t="s">
        <v>158</v>
      </c>
      <c r="D1926" s="15" t="s">
        <v>1475</v>
      </c>
      <c r="E1926" s="15" t="str">
        <f t="shared" ref="E1926:E1989" si="407">CONCATENATE(C1926, " ",D1926)</f>
        <v>Sophia Nguyen</v>
      </c>
      <c r="F1926" s="15" t="s">
        <v>128</v>
      </c>
      <c r="G1926" s="15">
        <v>999924948</v>
      </c>
      <c r="H1926" s="15">
        <f t="shared" ref="H1926:H1989" si="408">(L1926+M1926+N1926+O1926+P1926+R1926+S1926+T1926+U1926+V1926+X1926+Y1926+CT1926+CY1926+CS1926+CV1926)-J1926</f>
        <v>44</v>
      </c>
      <c r="I1926" s="15"/>
      <c r="J1926" s="15"/>
      <c r="K1926" s="16"/>
      <c r="L1926" s="15"/>
      <c r="M1926" s="15"/>
      <c r="N1926" s="15"/>
      <c r="O1926" s="15">
        <f t="shared" si="403"/>
        <v>0</v>
      </c>
      <c r="P1926" s="15">
        <v>0</v>
      </c>
      <c r="Q1926" s="15">
        <f t="shared" si="404"/>
        <v>0</v>
      </c>
      <c r="R1926" s="15">
        <v>0</v>
      </c>
      <c r="S1926" s="15">
        <v>0</v>
      </c>
      <c r="T1926" s="15">
        <f t="shared" si="405"/>
        <v>0</v>
      </c>
      <c r="U1926" s="15">
        <f t="shared" si="406"/>
        <v>0</v>
      </c>
      <c r="V1926" s="15"/>
      <c r="W1926" s="15"/>
      <c r="X1926" s="15"/>
      <c r="Y1926" s="15"/>
      <c r="Z1926" s="16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>
        <f t="shared" ref="CS1926:CS1989" si="409">SUM(FE1926)</f>
        <v>0</v>
      </c>
      <c r="CT1926" s="15">
        <f t="shared" ref="CT1926:CT1989" si="410">SUM(EQ1926,ES1926,EU1926,EW1926,FA1926,EY1926,FC1926,FG1926,FI1926,FK1926,FM1926,FQ1926,FS1926,FU1926,FW1926,FY1926,GA1926,FO1926)</f>
        <v>0</v>
      </c>
      <c r="CU1926" s="15">
        <f t="shared" ref="CU1926:CU1989" si="411">COUNT(ER1926,ET1926,EV1926,EX1926,FB1926,EZ1926,FD1926,FH1926,FJ1926,FL1926,FN1926,FR1926,FT1926,FV1926,FX1926,FZ1926,GB1926)</f>
        <v>0</v>
      </c>
      <c r="CV1926" s="15">
        <f t="shared" ref="CV1926:CV1989" si="412">GC1926+GE1926</f>
        <v>44</v>
      </c>
      <c r="CW1926" s="15"/>
      <c r="CX1926" s="15"/>
      <c r="CY1926" s="15">
        <f t="shared" ref="CY1926:CY1989" si="413">EO1926</f>
        <v>0</v>
      </c>
      <c r="CZ1926" s="15">
        <f>GG1926</f>
        <v>0</v>
      </c>
      <c r="DA1926" s="16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20"/>
      <c r="DY1926" s="15"/>
      <c r="DZ1926" s="20"/>
      <c r="EA1926" s="15"/>
      <c r="EB1926" s="20"/>
      <c r="EC1926" s="15"/>
      <c r="ED1926" s="20"/>
      <c r="EE1926" s="15"/>
      <c r="EF1926" s="20"/>
      <c r="EG1926" s="15"/>
      <c r="EH1926" s="20"/>
      <c r="EI1926" s="15"/>
      <c r="EJ1926" s="20"/>
      <c r="EK1926" s="15"/>
      <c r="EL1926" s="20"/>
      <c r="EM1926" s="15"/>
      <c r="EN1926" s="20"/>
      <c r="EY1926" s="15"/>
      <c r="EZ1926" s="16"/>
      <c r="FC1926" s="15"/>
      <c r="FD1926" s="16"/>
      <c r="FE1926" s="15"/>
      <c r="FF1926" s="16"/>
      <c r="FG1926" s="15"/>
      <c r="FH1926" s="16"/>
      <c r="FI1926" s="15"/>
      <c r="FJ1926" s="16"/>
      <c r="FK1926" s="15"/>
      <c r="FL1926" s="16"/>
      <c r="FM1926" s="15"/>
      <c r="FN1926" s="16"/>
      <c r="FO1926" s="15"/>
      <c r="FP1926" s="20"/>
      <c r="FQ1926" s="15"/>
      <c r="FR1926" s="16"/>
      <c r="FS1926" s="15"/>
      <c r="FT1926" s="16"/>
      <c r="FU1926" s="15"/>
      <c r="FV1926" s="16"/>
      <c r="FW1926" s="15"/>
      <c r="FX1926" s="16"/>
      <c r="FY1926" s="15"/>
      <c r="FZ1926" s="16"/>
      <c r="GA1926" s="15"/>
      <c r="GB1926" s="16"/>
      <c r="GC1926" s="15">
        <v>44</v>
      </c>
      <c r="GD1926" s="20" t="s">
        <v>129</v>
      </c>
      <c r="GE1926" s="15"/>
      <c r="GF1926" s="20"/>
      <c r="GG1926" s="226"/>
    </row>
    <row r="1927" spans="1:189" ht="15" customHeight="1" x14ac:dyDescent="0.3">
      <c r="A1927" s="15" t="s">
        <v>2904</v>
      </c>
      <c r="B1927" s="15" t="s">
        <v>126</v>
      </c>
      <c r="C1927" s="15" t="s">
        <v>4138</v>
      </c>
      <c r="D1927" s="15" t="s">
        <v>4139</v>
      </c>
      <c r="E1927" s="15" t="str">
        <f t="shared" si="407"/>
        <v>APRIL EMERICK</v>
      </c>
      <c r="F1927" s="15" t="s">
        <v>128</v>
      </c>
      <c r="G1927" s="15">
        <v>999924950</v>
      </c>
      <c r="H1927" s="15">
        <f t="shared" si="408"/>
        <v>44</v>
      </c>
      <c r="I1927" s="15"/>
      <c r="J1927" s="15"/>
      <c r="K1927" s="16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6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>
        <f t="shared" si="409"/>
        <v>0</v>
      </c>
      <c r="CT1927" s="15">
        <f t="shared" si="410"/>
        <v>0</v>
      </c>
      <c r="CU1927" s="15">
        <f t="shared" si="411"/>
        <v>0</v>
      </c>
      <c r="CV1927" s="15">
        <f t="shared" si="412"/>
        <v>44</v>
      </c>
      <c r="CW1927" s="15"/>
      <c r="CX1927" s="15"/>
      <c r="CY1927" s="15">
        <f t="shared" si="413"/>
        <v>0</v>
      </c>
      <c r="CZ1927" s="15">
        <f>GG1927</f>
        <v>0</v>
      </c>
      <c r="DA1927" s="16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20"/>
      <c r="DY1927" s="15"/>
      <c r="DZ1927" s="20"/>
      <c r="EA1927" s="15"/>
      <c r="EB1927" s="20"/>
      <c r="EC1927" s="15"/>
      <c r="ED1927" s="20"/>
      <c r="EE1927" s="15"/>
      <c r="EF1927" s="20"/>
      <c r="EG1927" s="15"/>
      <c r="EH1927" s="20"/>
      <c r="EI1927" s="15"/>
      <c r="EJ1927" s="20"/>
      <c r="EK1927" s="15"/>
      <c r="EL1927" s="20"/>
      <c r="EM1927" s="15"/>
      <c r="EN1927" s="20"/>
      <c r="EY1927" s="15"/>
      <c r="EZ1927" s="16"/>
      <c r="FC1927" s="15"/>
      <c r="FD1927" s="16"/>
      <c r="FE1927" s="15"/>
      <c r="FF1927" s="16"/>
      <c r="FG1927" s="15"/>
      <c r="FH1927" s="16"/>
      <c r="FI1927" s="15"/>
      <c r="FJ1927" s="16"/>
      <c r="FK1927" s="15"/>
      <c r="FL1927" s="16"/>
      <c r="FM1927" s="15"/>
      <c r="FN1927" s="16"/>
      <c r="FO1927" s="15"/>
      <c r="FP1927" s="20"/>
      <c r="FQ1927" s="15"/>
      <c r="FR1927" s="16"/>
      <c r="FS1927" s="15"/>
      <c r="FT1927" s="16"/>
      <c r="FU1927" s="15"/>
      <c r="FV1927" s="16"/>
      <c r="FW1927" s="15"/>
      <c r="FX1927" s="16"/>
      <c r="FY1927" s="15"/>
      <c r="FZ1927" s="16"/>
      <c r="GA1927" s="15"/>
      <c r="GB1927" s="16"/>
      <c r="GC1927" s="15"/>
      <c r="GD1927" s="20"/>
      <c r="GE1927" s="15">
        <v>44</v>
      </c>
      <c r="GF1927" s="20">
        <v>9</v>
      </c>
      <c r="GG1927" s="226"/>
    </row>
    <row r="1928" spans="1:189" ht="15" customHeight="1" x14ac:dyDescent="0.3">
      <c r="A1928" s="15" t="s">
        <v>130</v>
      </c>
      <c r="B1928" s="15" t="s">
        <v>140</v>
      </c>
      <c r="C1928" s="15" t="s">
        <v>2475</v>
      </c>
      <c r="D1928" s="15" t="s">
        <v>2476</v>
      </c>
      <c r="E1928" s="15" t="str">
        <f t="shared" si="407"/>
        <v>Annemarie  Legare</v>
      </c>
      <c r="F1928" s="15" t="s">
        <v>128</v>
      </c>
      <c r="G1928" s="15">
        <v>999924961</v>
      </c>
      <c r="H1928" s="15">
        <f t="shared" si="408"/>
        <v>225.5</v>
      </c>
      <c r="I1928" s="15"/>
      <c r="J1928" s="15"/>
      <c r="K1928" s="16"/>
      <c r="L1928" s="15"/>
      <c r="M1928" s="15"/>
      <c r="N1928" s="15"/>
      <c r="O1928" s="15">
        <f t="shared" ref="O1928:O1954" si="414">SUM(EE1928, EI1928, EK1928, EM1928)</f>
        <v>37.5</v>
      </c>
      <c r="P1928" s="15">
        <v>0</v>
      </c>
      <c r="Q1928" s="15">
        <f t="shared" ref="Q1928:Q1954" si="415">COUNT(DI1928:DV1928)</f>
        <v>0</v>
      </c>
      <c r="R1928" s="15">
        <v>0</v>
      </c>
      <c r="S1928" s="15">
        <v>0</v>
      </c>
      <c r="T1928" s="15">
        <f t="shared" ref="T1928:T1954" si="416">EC1928</f>
        <v>0</v>
      </c>
      <c r="U1928" s="15">
        <f t="shared" ref="U1928:U1954" si="417">SUM(EG1928)</f>
        <v>0</v>
      </c>
      <c r="V1928" s="15"/>
      <c r="W1928" s="15"/>
      <c r="X1928" s="15"/>
      <c r="Y1928" s="15"/>
      <c r="Z1928" s="16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>
        <f t="shared" si="409"/>
        <v>0</v>
      </c>
      <c r="CT1928" s="15">
        <f t="shared" si="410"/>
        <v>188</v>
      </c>
      <c r="CU1928" s="15">
        <f t="shared" si="411"/>
        <v>2</v>
      </c>
      <c r="CV1928" s="15">
        <f t="shared" si="412"/>
        <v>0</v>
      </c>
      <c r="CW1928" s="15"/>
      <c r="CX1928" s="15"/>
      <c r="CY1928" s="15">
        <f t="shared" si="413"/>
        <v>0</v>
      </c>
      <c r="CZ1928" s="15">
        <f>GG1928</f>
        <v>0</v>
      </c>
      <c r="DA1928" s="16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20"/>
      <c r="DY1928" s="15"/>
      <c r="DZ1928" s="20"/>
      <c r="EA1928" s="15"/>
      <c r="EB1928" s="20"/>
      <c r="EC1928" s="15"/>
      <c r="ED1928" s="20"/>
      <c r="EE1928" s="15"/>
      <c r="EF1928" s="20"/>
      <c r="EG1928" s="15"/>
      <c r="EH1928" s="20"/>
      <c r="EI1928" s="15"/>
      <c r="EJ1928" s="20"/>
      <c r="EK1928" s="15"/>
      <c r="EL1928" s="20"/>
      <c r="EM1928" s="15">
        <v>37.5</v>
      </c>
      <c r="EN1928" s="20">
        <v>2</v>
      </c>
      <c r="EQ1928" s="15">
        <v>120</v>
      </c>
      <c r="ER1928" s="20">
        <v>1</v>
      </c>
      <c r="EY1928" s="15"/>
      <c r="EZ1928" s="20"/>
      <c r="FC1928" s="15">
        <v>68</v>
      </c>
      <c r="FD1928" s="20">
        <v>3</v>
      </c>
      <c r="FE1928" s="15"/>
      <c r="FF1928" s="20"/>
      <c r="FG1928" s="15"/>
      <c r="FH1928" s="20"/>
      <c r="FI1928" s="15"/>
      <c r="FJ1928" s="20"/>
      <c r="FK1928" s="15"/>
      <c r="FL1928" s="20"/>
      <c r="FM1928" s="15"/>
      <c r="FN1928" s="20"/>
      <c r="FO1928" s="15"/>
      <c r="FP1928" s="20"/>
      <c r="FQ1928" s="15"/>
      <c r="FR1928" s="20"/>
      <c r="FS1928" s="15"/>
      <c r="FT1928" s="20"/>
      <c r="FU1928" s="15"/>
      <c r="FV1928" s="20"/>
      <c r="FW1928" s="15"/>
      <c r="FX1928" s="20"/>
      <c r="FY1928" s="15"/>
      <c r="FZ1928" s="20"/>
      <c r="GA1928" s="15"/>
      <c r="GB1928" s="20"/>
      <c r="GC1928" s="15"/>
      <c r="GD1928" s="20"/>
      <c r="GE1928" s="15"/>
      <c r="GF1928" s="20"/>
      <c r="GG1928" s="226"/>
    </row>
    <row r="1929" spans="1:189" ht="15" customHeight="1" x14ac:dyDescent="0.3">
      <c r="A1929" s="17" t="s">
        <v>133</v>
      </c>
      <c r="B1929" s="15" t="s">
        <v>138</v>
      </c>
      <c r="C1929" s="15" t="s">
        <v>274</v>
      </c>
      <c r="D1929" s="15" t="s">
        <v>2498</v>
      </c>
      <c r="E1929" s="15" t="str">
        <f t="shared" si="407"/>
        <v>Emma Hsiung</v>
      </c>
      <c r="F1929" s="15" t="s">
        <v>128</v>
      </c>
      <c r="G1929" s="15">
        <v>999924964</v>
      </c>
      <c r="H1929" s="15">
        <f t="shared" si="408"/>
        <v>18.75</v>
      </c>
      <c r="I1929" s="15"/>
      <c r="J1929" s="17">
        <f>(O1929+P1929+R1929+S1929+T1929+U1929)/2</f>
        <v>18.75</v>
      </c>
      <c r="K1929" s="16"/>
      <c r="L1929" s="15"/>
      <c r="M1929" s="15"/>
      <c r="N1929" s="15"/>
      <c r="O1929" s="15">
        <f t="shared" si="414"/>
        <v>37.5</v>
      </c>
      <c r="P1929" s="15">
        <v>0</v>
      </c>
      <c r="Q1929" s="15">
        <f t="shared" si="415"/>
        <v>0</v>
      </c>
      <c r="R1929" s="15">
        <v>0</v>
      </c>
      <c r="S1929" s="15">
        <v>0</v>
      </c>
      <c r="T1929" s="15">
        <f t="shared" si="416"/>
        <v>0</v>
      </c>
      <c r="U1929" s="15">
        <f t="shared" si="417"/>
        <v>0</v>
      </c>
      <c r="V1929" s="15"/>
      <c r="W1929" s="15"/>
      <c r="X1929" s="15"/>
      <c r="Y1929" s="15"/>
      <c r="Z1929" s="16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>
        <f t="shared" si="409"/>
        <v>0</v>
      </c>
      <c r="CT1929" s="15">
        <f t="shared" si="410"/>
        <v>0</v>
      </c>
      <c r="CU1929" s="15">
        <f t="shared" si="411"/>
        <v>0</v>
      </c>
      <c r="CV1929" s="15">
        <f t="shared" si="412"/>
        <v>0</v>
      </c>
      <c r="CW1929" s="15"/>
      <c r="CX1929" s="15"/>
      <c r="CY1929" s="15">
        <f t="shared" si="413"/>
        <v>0</v>
      </c>
      <c r="CZ1929" s="15">
        <f>GG1929</f>
        <v>0</v>
      </c>
      <c r="DA1929" s="16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20"/>
      <c r="DY1929" s="15"/>
      <c r="DZ1929" s="20"/>
      <c r="EA1929" s="15"/>
      <c r="EB1929" s="20"/>
      <c r="EC1929" s="15"/>
      <c r="ED1929" s="20"/>
      <c r="EE1929" s="15"/>
      <c r="EF1929" s="20"/>
      <c r="EG1929" s="15"/>
      <c r="EH1929" s="20"/>
      <c r="EI1929" s="15"/>
      <c r="EJ1929" s="20"/>
      <c r="EK1929" s="15"/>
      <c r="EL1929" s="20"/>
      <c r="EM1929" s="15">
        <v>37.5</v>
      </c>
      <c r="EN1929" s="20">
        <v>2</v>
      </c>
      <c r="EY1929" s="15"/>
      <c r="EZ1929" s="20"/>
      <c r="FC1929" s="15"/>
      <c r="FD1929" s="20"/>
      <c r="FE1929" s="15"/>
      <c r="FF1929" s="20"/>
      <c r="FG1929" s="15"/>
      <c r="FH1929" s="20"/>
      <c r="FI1929" s="15"/>
      <c r="FJ1929" s="20"/>
      <c r="FK1929" s="15"/>
      <c r="FL1929" s="20"/>
      <c r="FM1929" s="15"/>
      <c r="FN1929" s="20"/>
      <c r="FO1929" s="15"/>
      <c r="FP1929" s="20"/>
      <c r="FQ1929" s="15"/>
      <c r="FR1929" s="20"/>
      <c r="FS1929" s="15"/>
      <c r="FT1929" s="20"/>
      <c r="FU1929" s="15"/>
      <c r="FV1929" s="20"/>
      <c r="FW1929" s="15"/>
      <c r="FX1929" s="20"/>
      <c r="FY1929" s="15"/>
      <c r="FZ1929" s="20"/>
      <c r="GA1929" s="15"/>
      <c r="GB1929" s="20"/>
      <c r="GC1929" s="15"/>
      <c r="GD1929" s="20"/>
      <c r="GE1929" s="15"/>
      <c r="GF1929" s="20"/>
      <c r="GG1929" s="226"/>
    </row>
    <row r="1930" spans="1:189" ht="15" customHeight="1" x14ac:dyDescent="0.3">
      <c r="A1930" s="15" t="s">
        <v>146</v>
      </c>
      <c r="B1930" s="15" t="s">
        <v>134</v>
      </c>
      <c r="C1930" s="15" t="s">
        <v>291</v>
      </c>
      <c r="D1930" s="15" t="s">
        <v>1568</v>
      </c>
      <c r="E1930" s="15" t="str">
        <f t="shared" si="407"/>
        <v>Carter Pham</v>
      </c>
      <c r="F1930" s="15" t="s">
        <v>135</v>
      </c>
      <c r="G1930" s="15">
        <v>999924976</v>
      </c>
      <c r="H1930" s="15">
        <f t="shared" si="408"/>
        <v>52</v>
      </c>
      <c r="I1930" s="15"/>
      <c r="J1930" s="15"/>
      <c r="K1930" s="16"/>
      <c r="L1930" s="15"/>
      <c r="M1930" s="15"/>
      <c r="N1930" s="15"/>
      <c r="O1930" s="15">
        <f t="shared" si="414"/>
        <v>52</v>
      </c>
      <c r="P1930" s="15">
        <v>0</v>
      </c>
      <c r="Q1930" s="15">
        <f t="shared" si="415"/>
        <v>0</v>
      </c>
      <c r="R1930" s="15">
        <v>0</v>
      </c>
      <c r="S1930" s="15">
        <v>0</v>
      </c>
      <c r="T1930" s="15">
        <f t="shared" si="416"/>
        <v>0</v>
      </c>
      <c r="U1930" s="15">
        <f t="shared" si="417"/>
        <v>0</v>
      </c>
      <c r="V1930" s="15"/>
      <c r="W1930" s="15"/>
      <c r="X1930" s="15"/>
      <c r="Y1930" s="15"/>
      <c r="Z1930" s="16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>
        <f t="shared" si="409"/>
        <v>0</v>
      </c>
      <c r="CT1930" s="15">
        <f t="shared" si="410"/>
        <v>0</v>
      </c>
      <c r="CU1930" s="15">
        <f t="shared" si="411"/>
        <v>0</v>
      </c>
      <c r="CV1930" s="15">
        <f t="shared" si="412"/>
        <v>0</v>
      </c>
      <c r="CW1930" s="15"/>
      <c r="CX1930" s="15"/>
      <c r="CY1930" s="15">
        <f t="shared" si="413"/>
        <v>0</v>
      </c>
      <c r="CZ1930" s="15">
        <f>GG1930</f>
        <v>0</v>
      </c>
      <c r="DA1930" s="16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20"/>
      <c r="DY1930" s="15"/>
      <c r="DZ1930" s="20"/>
      <c r="EA1930" s="15"/>
      <c r="EB1930" s="20"/>
      <c r="EC1930" s="15"/>
      <c r="ED1930" s="20"/>
      <c r="EE1930" s="15"/>
      <c r="EF1930" s="20"/>
      <c r="EG1930" s="15"/>
      <c r="EH1930" s="20"/>
      <c r="EI1930" s="15"/>
      <c r="EJ1930" s="20"/>
      <c r="EK1930" s="15"/>
      <c r="EL1930" s="20"/>
      <c r="EM1930" s="15">
        <v>52</v>
      </c>
      <c r="EN1930" s="20">
        <v>5</v>
      </c>
      <c r="EY1930" s="15"/>
      <c r="EZ1930" s="20"/>
      <c r="FC1930" s="15"/>
      <c r="FD1930" s="20"/>
      <c r="FE1930" s="15"/>
      <c r="FF1930" s="20"/>
      <c r="FG1930" s="15"/>
      <c r="FH1930" s="20"/>
      <c r="FI1930" s="15"/>
      <c r="FJ1930" s="20"/>
      <c r="FK1930" s="15"/>
      <c r="FL1930" s="20"/>
      <c r="FM1930" s="15"/>
      <c r="FN1930" s="20"/>
      <c r="FO1930" s="15"/>
      <c r="FP1930" s="20"/>
      <c r="FQ1930" s="15"/>
      <c r="FR1930" s="20"/>
      <c r="FS1930" s="15"/>
      <c r="FT1930" s="20"/>
      <c r="FU1930" s="15"/>
      <c r="FV1930" s="20"/>
      <c r="FW1930" s="15"/>
      <c r="FX1930" s="20"/>
      <c r="FY1930" s="15"/>
      <c r="FZ1930" s="20"/>
      <c r="GA1930" s="15"/>
      <c r="GB1930" s="20"/>
      <c r="GC1930" s="15"/>
      <c r="GD1930" s="20"/>
      <c r="GE1930" s="15"/>
      <c r="GF1930" s="20"/>
      <c r="GG1930" s="226"/>
    </row>
    <row r="1931" spans="1:189" ht="15" customHeight="1" x14ac:dyDescent="0.3">
      <c r="A1931" s="15" t="s">
        <v>130</v>
      </c>
      <c r="B1931" s="15" t="s">
        <v>126</v>
      </c>
      <c r="C1931" s="15" t="s">
        <v>3235</v>
      </c>
      <c r="D1931" s="15" t="s">
        <v>3236</v>
      </c>
      <c r="E1931" s="15" t="str">
        <f t="shared" si="407"/>
        <v>Taryn Jessica OCAMPO</v>
      </c>
      <c r="F1931" s="15" t="s">
        <v>128</v>
      </c>
      <c r="G1931" s="15">
        <v>999924998</v>
      </c>
      <c r="H1931" s="15">
        <f t="shared" si="408"/>
        <v>54</v>
      </c>
      <c r="I1931" s="15"/>
      <c r="J1931" s="15"/>
      <c r="K1931" s="16"/>
      <c r="L1931" s="15"/>
      <c r="M1931" s="15"/>
      <c r="N1931" s="15"/>
      <c r="O1931" s="15">
        <f t="shared" si="414"/>
        <v>0</v>
      </c>
      <c r="P1931" s="15">
        <v>0</v>
      </c>
      <c r="Q1931" s="15">
        <f t="shared" si="415"/>
        <v>0</v>
      </c>
      <c r="R1931" s="15">
        <v>0</v>
      </c>
      <c r="S1931" s="15">
        <v>0</v>
      </c>
      <c r="T1931" s="15">
        <f t="shared" si="416"/>
        <v>0</v>
      </c>
      <c r="U1931" s="15">
        <f t="shared" si="417"/>
        <v>0</v>
      </c>
      <c r="V1931" s="15"/>
      <c r="W1931" s="15"/>
      <c r="X1931" s="15"/>
      <c r="Y1931" s="15"/>
      <c r="Z1931" s="16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>
        <f t="shared" si="409"/>
        <v>0</v>
      </c>
      <c r="CT1931" s="15">
        <f t="shared" si="410"/>
        <v>54</v>
      </c>
      <c r="CU1931" s="15">
        <f t="shared" si="411"/>
        <v>1</v>
      </c>
      <c r="CV1931" s="15">
        <f t="shared" si="412"/>
        <v>0</v>
      </c>
      <c r="CW1931" s="15"/>
      <c r="CX1931" s="15"/>
      <c r="CY1931" s="15">
        <f t="shared" si="413"/>
        <v>0</v>
      </c>
      <c r="CZ1931" s="15">
        <f>GG1931</f>
        <v>0</v>
      </c>
      <c r="DA1931" s="16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20"/>
      <c r="DY1931" s="15"/>
      <c r="DZ1931" s="20"/>
      <c r="EA1931" s="15"/>
      <c r="EB1931" s="20"/>
      <c r="EC1931" s="15"/>
      <c r="ED1931" s="20"/>
      <c r="EE1931" s="15"/>
      <c r="EF1931" s="20"/>
      <c r="EG1931" s="15"/>
      <c r="EH1931" s="20"/>
      <c r="EI1931" s="15"/>
      <c r="EJ1931" s="20"/>
      <c r="EK1931" s="15"/>
      <c r="EL1931" s="20"/>
      <c r="EM1931" s="15"/>
      <c r="EN1931" s="20"/>
      <c r="EY1931" s="15"/>
      <c r="EZ1931" s="20"/>
      <c r="FC1931" s="15">
        <v>54</v>
      </c>
      <c r="FD1931" s="20">
        <v>7</v>
      </c>
      <c r="FE1931" s="15"/>
      <c r="FF1931" s="20"/>
      <c r="FG1931" s="15"/>
      <c r="FH1931" s="20"/>
      <c r="FI1931" s="15"/>
      <c r="FJ1931" s="20"/>
      <c r="FK1931" s="15"/>
      <c r="FL1931" s="20"/>
      <c r="FM1931" s="15"/>
      <c r="FN1931" s="20"/>
      <c r="FO1931" s="15"/>
      <c r="FP1931" s="20"/>
      <c r="FQ1931" s="15"/>
      <c r="FR1931" s="20"/>
      <c r="FS1931" s="15"/>
      <c r="FT1931" s="20"/>
      <c r="FU1931" s="15"/>
      <c r="FV1931" s="20"/>
      <c r="FW1931" s="15"/>
      <c r="FX1931" s="20"/>
      <c r="FY1931" s="15"/>
      <c r="FZ1931" s="20"/>
      <c r="GA1931" s="15"/>
      <c r="GB1931" s="20"/>
      <c r="GC1931" s="15"/>
      <c r="GD1931" s="20"/>
      <c r="GE1931" s="15"/>
      <c r="GF1931" s="20"/>
      <c r="GG1931" s="226"/>
    </row>
    <row r="1932" spans="1:189" ht="15" customHeight="1" x14ac:dyDescent="0.3">
      <c r="A1932" s="15" t="s">
        <v>130</v>
      </c>
      <c r="B1932" s="15" t="s">
        <v>126</v>
      </c>
      <c r="C1932" s="15" t="s">
        <v>434</v>
      </c>
      <c r="D1932" s="15" t="s">
        <v>1106</v>
      </c>
      <c r="E1932" s="15" t="str">
        <f t="shared" si="407"/>
        <v>Lucas Kim</v>
      </c>
      <c r="F1932" s="15" t="s">
        <v>135</v>
      </c>
      <c r="G1932" s="15">
        <v>999925007</v>
      </c>
      <c r="H1932" s="15">
        <f t="shared" si="408"/>
        <v>28</v>
      </c>
      <c r="I1932" s="15"/>
      <c r="J1932" s="17">
        <f>(O1932+P1932+R1932+S1932+T1932+U1932)/2</f>
        <v>28</v>
      </c>
      <c r="K1932" s="16"/>
      <c r="L1932" s="15"/>
      <c r="M1932" s="15"/>
      <c r="N1932" s="15"/>
      <c r="O1932" s="15">
        <f t="shared" si="414"/>
        <v>56</v>
      </c>
      <c r="P1932" s="15">
        <v>0</v>
      </c>
      <c r="Q1932" s="15">
        <f t="shared" si="415"/>
        <v>0</v>
      </c>
      <c r="R1932" s="15">
        <v>0</v>
      </c>
      <c r="S1932" s="15">
        <v>0</v>
      </c>
      <c r="T1932" s="15">
        <f t="shared" si="416"/>
        <v>0</v>
      </c>
      <c r="U1932" s="15">
        <f t="shared" si="417"/>
        <v>0</v>
      </c>
      <c r="V1932" s="15"/>
      <c r="W1932" s="15"/>
      <c r="X1932" s="15"/>
      <c r="Y1932" s="15"/>
      <c r="Z1932" s="16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>
        <f t="shared" si="409"/>
        <v>0</v>
      </c>
      <c r="CT1932" s="15">
        <f t="shared" si="410"/>
        <v>0</v>
      </c>
      <c r="CU1932" s="15">
        <f t="shared" si="411"/>
        <v>0</v>
      </c>
      <c r="CV1932" s="15">
        <f t="shared" si="412"/>
        <v>0</v>
      </c>
      <c r="CW1932" s="15"/>
      <c r="CX1932" s="15"/>
      <c r="CY1932" s="15">
        <f t="shared" si="413"/>
        <v>0</v>
      </c>
      <c r="CZ1932" s="15">
        <f>GG1932</f>
        <v>0</v>
      </c>
      <c r="DA1932" s="16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20"/>
      <c r="DY1932" s="15"/>
      <c r="DZ1932" s="20"/>
      <c r="EA1932" s="15"/>
      <c r="EB1932" s="20"/>
      <c r="EC1932" s="15"/>
      <c r="ED1932" s="20"/>
      <c r="EE1932" s="15"/>
      <c r="EF1932" s="20"/>
      <c r="EG1932" s="15"/>
      <c r="EH1932" s="20"/>
      <c r="EI1932" s="15"/>
      <c r="EJ1932" s="20"/>
      <c r="EK1932" s="15"/>
      <c r="EL1932" s="20"/>
      <c r="EM1932" s="15">
        <v>56</v>
      </c>
      <c r="EN1932" s="20">
        <v>4</v>
      </c>
      <c r="EY1932" s="15"/>
      <c r="EZ1932" s="20"/>
      <c r="FC1932" s="15"/>
      <c r="FD1932" s="20"/>
      <c r="FE1932" s="15"/>
      <c r="FF1932" s="20"/>
      <c r="FG1932" s="15"/>
      <c r="FH1932" s="20"/>
      <c r="FI1932" s="15"/>
      <c r="FJ1932" s="20"/>
      <c r="FK1932" s="15"/>
      <c r="FL1932" s="20"/>
      <c r="FM1932" s="15"/>
      <c r="FN1932" s="20"/>
      <c r="FO1932" s="15"/>
      <c r="FP1932" s="20"/>
      <c r="FQ1932" s="15"/>
      <c r="FR1932" s="20"/>
      <c r="FS1932" s="15"/>
      <c r="FT1932" s="20"/>
      <c r="FU1932" s="15"/>
      <c r="FV1932" s="20"/>
      <c r="FW1932" s="15"/>
      <c r="FX1932" s="20"/>
      <c r="FY1932" s="15"/>
      <c r="FZ1932" s="20"/>
      <c r="GA1932" s="15"/>
      <c r="GB1932" s="20"/>
      <c r="GC1932" s="15"/>
      <c r="GD1932" s="20"/>
      <c r="GE1932" s="15"/>
      <c r="GF1932" s="20"/>
      <c r="GG1932" s="226"/>
    </row>
    <row r="1933" spans="1:189" ht="15" customHeight="1" x14ac:dyDescent="0.3">
      <c r="A1933" s="15" t="s">
        <v>146</v>
      </c>
      <c r="B1933" s="15" t="s">
        <v>140</v>
      </c>
      <c r="C1933" s="15" t="s">
        <v>1245</v>
      </c>
      <c r="D1933" s="15" t="s">
        <v>532</v>
      </c>
      <c r="E1933" s="15" t="str">
        <f t="shared" si="407"/>
        <v>Noella Cho</v>
      </c>
      <c r="F1933" s="15" t="s">
        <v>128</v>
      </c>
      <c r="G1933" s="15">
        <v>999925008</v>
      </c>
      <c r="H1933" s="15">
        <f t="shared" si="408"/>
        <v>48</v>
      </c>
      <c r="I1933" s="15"/>
      <c r="J1933" s="15"/>
      <c r="K1933" s="16"/>
      <c r="L1933" s="15"/>
      <c r="M1933" s="15"/>
      <c r="N1933" s="15"/>
      <c r="O1933" s="15">
        <f t="shared" si="414"/>
        <v>48</v>
      </c>
      <c r="P1933" s="15">
        <v>0</v>
      </c>
      <c r="Q1933" s="15">
        <f t="shared" si="415"/>
        <v>0</v>
      </c>
      <c r="R1933" s="15">
        <v>0</v>
      </c>
      <c r="S1933" s="15">
        <v>0</v>
      </c>
      <c r="T1933" s="15">
        <f t="shared" si="416"/>
        <v>0</v>
      </c>
      <c r="U1933" s="15">
        <f t="shared" si="417"/>
        <v>0</v>
      </c>
      <c r="V1933" s="15"/>
      <c r="W1933" s="15"/>
      <c r="X1933" s="15"/>
      <c r="Y1933" s="15"/>
      <c r="Z1933" s="16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>
        <f t="shared" si="409"/>
        <v>0</v>
      </c>
      <c r="CT1933" s="15">
        <f t="shared" si="410"/>
        <v>0</v>
      </c>
      <c r="CU1933" s="15">
        <f t="shared" si="411"/>
        <v>0</v>
      </c>
      <c r="CV1933" s="15">
        <f t="shared" si="412"/>
        <v>0</v>
      </c>
      <c r="CW1933" s="15"/>
      <c r="CX1933" s="15"/>
      <c r="CY1933" s="15">
        <f t="shared" si="413"/>
        <v>0</v>
      </c>
      <c r="CZ1933" s="15">
        <f>GG1933</f>
        <v>0</v>
      </c>
      <c r="DA1933" s="16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20"/>
      <c r="DY1933" s="15"/>
      <c r="DZ1933" s="20"/>
      <c r="EA1933" s="15"/>
      <c r="EB1933" s="20"/>
      <c r="EC1933" s="15"/>
      <c r="ED1933" s="20"/>
      <c r="EE1933" s="15"/>
      <c r="EF1933" s="20"/>
      <c r="EG1933" s="15"/>
      <c r="EH1933" s="20"/>
      <c r="EI1933" s="15"/>
      <c r="EJ1933" s="20"/>
      <c r="EK1933" s="15"/>
      <c r="EL1933" s="20"/>
      <c r="EM1933" s="15">
        <v>48</v>
      </c>
      <c r="EN1933" s="20">
        <v>6</v>
      </c>
      <c r="EY1933" s="15"/>
      <c r="EZ1933" s="20"/>
      <c r="FC1933" s="15"/>
      <c r="FD1933" s="20"/>
      <c r="FE1933" s="15"/>
      <c r="FF1933" s="20"/>
      <c r="FG1933" s="15"/>
      <c r="FH1933" s="20"/>
      <c r="FI1933" s="15"/>
      <c r="FJ1933" s="20"/>
      <c r="FK1933" s="15"/>
      <c r="FL1933" s="20"/>
      <c r="FM1933" s="15"/>
      <c r="FN1933" s="20"/>
      <c r="FO1933" s="15"/>
      <c r="FP1933" s="20"/>
      <c r="FQ1933" s="15"/>
      <c r="FR1933" s="20"/>
      <c r="FS1933" s="15"/>
      <c r="FT1933" s="20"/>
      <c r="FU1933" s="15"/>
      <c r="FV1933" s="20"/>
      <c r="FW1933" s="15"/>
      <c r="FX1933" s="20"/>
      <c r="FY1933" s="15"/>
      <c r="FZ1933" s="20"/>
      <c r="GA1933" s="15"/>
      <c r="GB1933" s="20"/>
      <c r="GC1933" s="15"/>
      <c r="GD1933" s="20"/>
      <c r="GE1933" s="15"/>
      <c r="GF1933" s="20"/>
      <c r="GG1933" s="226"/>
    </row>
    <row r="1934" spans="1:189" ht="15" customHeight="1" x14ac:dyDescent="0.3">
      <c r="A1934" s="15" t="s">
        <v>130</v>
      </c>
      <c r="B1934" s="15" t="s">
        <v>126</v>
      </c>
      <c r="C1934" s="15" t="s">
        <v>344</v>
      </c>
      <c r="D1934" s="15" t="s">
        <v>1656</v>
      </c>
      <c r="E1934" s="15" t="str">
        <f t="shared" si="407"/>
        <v>Christina Ryu</v>
      </c>
      <c r="F1934" s="15" t="s">
        <v>128</v>
      </c>
      <c r="G1934" s="15">
        <v>999925009</v>
      </c>
      <c r="H1934" s="15">
        <f t="shared" si="408"/>
        <v>32</v>
      </c>
      <c r="I1934" s="15"/>
      <c r="J1934" s="15"/>
      <c r="K1934" s="16"/>
      <c r="L1934" s="15"/>
      <c r="M1934" s="15"/>
      <c r="N1934" s="15"/>
      <c r="O1934" s="15">
        <f t="shared" si="414"/>
        <v>32</v>
      </c>
      <c r="P1934" s="15">
        <v>0</v>
      </c>
      <c r="Q1934" s="15">
        <f t="shared" si="415"/>
        <v>0</v>
      </c>
      <c r="R1934" s="15">
        <v>0</v>
      </c>
      <c r="S1934" s="15">
        <v>0</v>
      </c>
      <c r="T1934" s="15">
        <f t="shared" si="416"/>
        <v>0</v>
      </c>
      <c r="U1934" s="15">
        <f t="shared" si="417"/>
        <v>0</v>
      </c>
      <c r="V1934" s="15"/>
      <c r="W1934" s="15"/>
      <c r="X1934" s="15"/>
      <c r="Y1934" s="15"/>
      <c r="Z1934" s="16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>
        <f t="shared" si="409"/>
        <v>0</v>
      </c>
      <c r="CT1934" s="15">
        <f t="shared" si="410"/>
        <v>0</v>
      </c>
      <c r="CU1934" s="15">
        <f t="shared" si="411"/>
        <v>0</v>
      </c>
      <c r="CV1934" s="15">
        <f t="shared" si="412"/>
        <v>0</v>
      </c>
      <c r="CW1934" s="15"/>
      <c r="CX1934" s="15"/>
      <c r="CY1934" s="15">
        <f t="shared" si="413"/>
        <v>0</v>
      </c>
      <c r="CZ1934" s="15">
        <f>GG1934</f>
        <v>0</v>
      </c>
      <c r="DA1934" s="16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20"/>
      <c r="DY1934" s="15"/>
      <c r="DZ1934" s="20"/>
      <c r="EA1934" s="15"/>
      <c r="EB1934" s="20"/>
      <c r="EC1934" s="15"/>
      <c r="ED1934" s="20"/>
      <c r="EE1934" s="15"/>
      <c r="EF1934" s="20"/>
      <c r="EG1934" s="15"/>
      <c r="EH1934" s="20"/>
      <c r="EI1934" s="15"/>
      <c r="EJ1934" s="20"/>
      <c r="EK1934" s="15"/>
      <c r="EL1934" s="20"/>
      <c r="EM1934" s="15">
        <v>32</v>
      </c>
      <c r="EN1934" s="20" t="s">
        <v>129</v>
      </c>
      <c r="EY1934" s="15"/>
      <c r="EZ1934" s="20"/>
      <c r="FC1934" s="15"/>
      <c r="FD1934" s="20"/>
      <c r="FE1934" s="15"/>
      <c r="FF1934" s="20"/>
      <c r="FG1934" s="15"/>
      <c r="FH1934" s="20"/>
      <c r="FI1934" s="15"/>
      <c r="FJ1934" s="20"/>
      <c r="FK1934" s="15"/>
      <c r="FL1934" s="20"/>
      <c r="FM1934" s="15"/>
      <c r="FN1934" s="20"/>
      <c r="FO1934" s="15"/>
      <c r="FP1934" s="20"/>
      <c r="FQ1934" s="15"/>
      <c r="FR1934" s="20"/>
      <c r="FS1934" s="15"/>
      <c r="FT1934" s="20"/>
      <c r="FU1934" s="15"/>
      <c r="FV1934" s="20"/>
      <c r="FW1934" s="15"/>
      <c r="FX1934" s="20"/>
      <c r="FY1934" s="15"/>
      <c r="FZ1934" s="20"/>
      <c r="GA1934" s="15"/>
      <c r="GB1934" s="20"/>
      <c r="GC1934" s="15"/>
      <c r="GD1934" s="20"/>
      <c r="GE1934" s="15"/>
      <c r="GF1934" s="20"/>
      <c r="GG1934" s="226"/>
    </row>
    <row r="1935" spans="1:189" ht="15" customHeight="1" x14ac:dyDescent="0.3">
      <c r="A1935" s="15" t="s">
        <v>146</v>
      </c>
      <c r="B1935" s="15" t="s">
        <v>140</v>
      </c>
      <c r="C1935" s="15" t="s">
        <v>159</v>
      </c>
      <c r="D1935" s="15" t="s">
        <v>1106</v>
      </c>
      <c r="E1935" s="15" t="str">
        <f t="shared" si="407"/>
        <v>Zoe Kim</v>
      </c>
      <c r="F1935" s="15" t="s">
        <v>128</v>
      </c>
      <c r="G1935" s="15">
        <v>999925010</v>
      </c>
      <c r="H1935" s="15">
        <f t="shared" si="408"/>
        <v>56</v>
      </c>
      <c r="I1935" s="15"/>
      <c r="J1935" s="15"/>
      <c r="K1935" s="16"/>
      <c r="L1935" s="15"/>
      <c r="M1935" s="15"/>
      <c r="N1935" s="15"/>
      <c r="O1935" s="15">
        <f t="shared" si="414"/>
        <v>56</v>
      </c>
      <c r="P1935" s="15">
        <v>0</v>
      </c>
      <c r="Q1935" s="15">
        <f t="shared" si="415"/>
        <v>0</v>
      </c>
      <c r="R1935" s="15">
        <v>0</v>
      </c>
      <c r="S1935" s="15">
        <v>0</v>
      </c>
      <c r="T1935" s="15">
        <f t="shared" si="416"/>
        <v>0</v>
      </c>
      <c r="U1935" s="15">
        <f t="shared" si="417"/>
        <v>0</v>
      </c>
      <c r="V1935" s="15"/>
      <c r="W1935" s="15"/>
      <c r="X1935" s="15"/>
      <c r="Y1935" s="15"/>
      <c r="Z1935" s="16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>
        <f t="shared" si="409"/>
        <v>0</v>
      </c>
      <c r="CT1935" s="15">
        <f t="shared" si="410"/>
        <v>0</v>
      </c>
      <c r="CU1935" s="15">
        <f t="shared" si="411"/>
        <v>0</v>
      </c>
      <c r="CV1935" s="15">
        <f t="shared" si="412"/>
        <v>0</v>
      </c>
      <c r="CW1935" s="15"/>
      <c r="CX1935" s="15"/>
      <c r="CY1935" s="15">
        <f t="shared" si="413"/>
        <v>0</v>
      </c>
      <c r="CZ1935" s="15">
        <f>GG1935</f>
        <v>0</v>
      </c>
      <c r="DA1935" s="16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20"/>
      <c r="DY1935" s="15"/>
      <c r="DZ1935" s="20"/>
      <c r="EA1935" s="15"/>
      <c r="EB1935" s="20"/>
      <c r="EC1935" s="15"/>
      <c r="ED1935" s="20"/>
      <c r="EE1935" s="15"/>
      <c r="EF1935" s="20"/>
      <c r="EG1935" s="15"/>
      <c r="EH1935" s="20"/>
      <c r="EI1935" s="15"/>
      <c r="EJ1935" s="20"/>
      <c r="EK1935" s="15"/>
      <c r="EL1935" s="20"/>
      <c r="EM1935" s="15">
        <v>56</v>
      </c>
      <c r="EN1935" s="20">
        <v>3</v>
      </c>
      <c r="EY1935" s="15"/>
      <c r="EZ1935" s="20"/>
      <c r="FC1935" s="15"/>
      <c r="FD1935" s="20"/>
      <c r="FE1935" s="15"/>
      <c r="FF1935" s="20"/>
      <c r="FG1935" s="15"/>
      <c r="FH1935" s="20"/>
      <c r="FI1935" s="15"/>
      <c r="FJ1935" s="20"/>
      <c r="FK1935" s="15"/>
      <c r="FL1935" s="20"/>
      <c r="FM1935" s="15"/>
      <c r="FN1935" s="20"/>
      <c r="FO1935" s="15"/>
      <c r="FP1935" s="20"/>
      <c r="FQ1935" s="15"/>
      <c r="FR1935" s="20"/>
      <c r="FS1935" s="15"/>
      <c r="FT1935" s="20"/>
      <c r="FU1935" s="15"/>
      <c r="FV1935" s="20"/>
      <c r="FW1935" s="15"/>
      <c r="FX1935" s="20"/>
      <c r="FY1935" s="15"/>
      <c r="FZ1935" s="20"/>
      <c r="GA1935" s="15"/>
      <c r="GB1935" s="20"/>
      <c r="GC1935" s="15"/>
      <c r="GD1935" s="20"/>
      <c r="GE1935" s="15"/>
      <c r="GF1935" s="20"/>
      <c r="GG1935" s="226"/>
    </row>
    <row r="1936" spans="1:189" ht="15" customHeight="1" x14ac:dyDescent="0.3">
      <c r="A1936" s="15" t="s">
        <v>130</v>
      </c>
      <c r="B1936" s="15" t="s">
        <v>140</v>
      </c>
      <c r="C1936" s="15" t="s">
        <v>2480</v>
      </c>
      <c r="D1936" s="15" t="s">
        <v>2481</v>
      </c>
      <c r="E1936" s="15" t="str">
        <f t="shared" si="407"/>
        <v>Aarav Syamala</v>
      </c>
      <c r="F1936" s="15" t="s">
        <v>135</v>
      </c>
      <c r="G1936" s="15">
        <v>999925012</v>
      </c>
      <c r="H1936" s="15">
        <f t="shared" si="408"/>
        <v>52</v>
      </c>
      <c r="I1936" s="15"/>
      <c r="J1936" s="15"/>
      <c r="K1936" s="16"/>
      <c r="L1936" s="15"/>
      <c r="M1936" s="15"/>
      <c r="N1936" s="15"/>
      <c r="O1936" s="15">
        <f t="shared" si="414"/>
        <v>52</v>
      </c>
      <c r="P1936" s="15">
        <v>0</v>
      </c>
      <c r="Q1936" s="15">
        <f t="shared" si="415"/>
        <v>0</v>
      </c>
      <c r="R1936" s="15">
        <v>0</v>
      </c>
      <c r="S1936" s="15">
        <v>0</v>
      </c>
      <c r="T1936" s="15">
        <f t="shared" si="416"/>
        <v>0</v>
      </c>
      <c r="U1936" s="15">
        <f t="shared" si="417"/>
        <v>0</v>
      </c>
      <c r="V1936" s="15"/>
      <c r="W1936" s="15"/>
      <c r="X1936" s="15"/>
      <c r="Y1936" s="15"/>
      <c r="Z1936" s="16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>
        <f t="shared" si="409"/>
        <v>0</v>
      </c>
      <c r="CT1936" s="15">
        <f t="shared" si="410"/>
        <v>0</v>
      </c>
      <c r="CU1936" s="15">
        <f t="shared" si="411"/>
        <v>0</v>
      </c>
      <c r="CV1936" s="15">
        <f t="shared" si="412"/>
        <v>0</v>
      </c>
      <c r="CW1936" s="15"/>
      <c r="CX1936" s="15"/>
      <c r="CY1936" s="15">
        <f t="shared" si="413"/>
        <v>0</v>
      </c>
      <c r="CZ1936" s="15">
        <f>GG1936</f>
        <v>0</v>
      </c>
      <c r="DA1936" s="16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20"/>
      <c r="DY1936" s="15"/>
      <c r="DZ1936" s="20"/>
      <c r="EA1936" s="15"/>
      <c r="EB1936" s="20"/>
      <c r="EC1936" s="15"/>
      <c r="ED1936" s="20"/>
      <c r="EE1936" s="15"/>
      <c r="EF1936" s="20"/>
      <c r="EG1936" s="15"/>
      <c r="EH1936" s="20"/>
      <c r="EI1936" s="15"/>
      <c r="EJ1936" s="20"/>
      <c r="EK1936" s="15"/>
      <c r="EL1936" s="20"/>
      <c r="EM1936" s="15">
        <v>52</v>
      </c>
      <c r="EN1936" s="20">
        <v>5</v>
      </c>
      <c r="EY1936" s="15"/>
      <c r="EZ1936" s="20"/>
      <c r="FC1936" s="15"/>
      <c r="FD1936" s="20"/>
      <c r="FE1936" s="15"/>
      <c r="FF1936" s="20"/>
      <c r="FG1936" s="15"/>
      <c r="FH1936" s="20"/>
      <c r="FI1936" s="15"/>
      <c r="FJ1936" s="20"/>
      <c r="FK1936" s="15"/>
      <c r="FL1936" s="20"/>
      <c r="FM1936" s="15"/>
      <c r="FN1936" s="20"/>
      <c r="FO1936" s="15"/>
      <c r="FP1936" s="20"/>
      <c r="FQ1936" s="15"/>
      <c r="FR1936" s="20"/>
      <c r="FS1936" s="15"/>
      <c r="FT1936" s="20"/>
      <c r="FU1936" s="15"/>
      <c r="FV1936" s="20"/>
      <c r="FW1936" s="15"/>
      <c r="FX1936" s="20"/>
      <c r="FY1936" s="15"/>
      <c r="FZ1936" s="20"/>
      <c r="GA1936" s="15"/>
      <c r="GB1936" s="20"/>
      <c r="GC1936" s="15"/>
      <c r="GD1936" s="20"/>
      <c r="GE1936" s="15"/>
      <c r="GF1936" s="20"/>
      <c r="GG1936" s="226"/>
    </row>
    <row r="1937" spans="1:189" ht="15" customHeight="1" x14ac:dyDescent="0.3">
      <c r="A1937" s="15" t="s">
        <v>146</v>
      </c>
      <c r="B1937" s="15" t="s">
        <v>140</v>
      </c>
      <c r="C1937" s="15" t="s">
        <v>982</v>
      </c>
      <c r="D1937" s="15" t="s">
        <v>1475</v>
      </c>
      <c r="E1937" s="15" t="str">
        <f t="shared" si="407"/>
        <v>Timothy Nguyen</v>
      </c>
      <c r="F1937" s="15" t="s">
        <v>135</v>
      </c>
      <c r="G1937" s="15">
        <v>999925017</v>
      </c>
      <c r="H1937" s="15">
        <f t="shared" si="408"/>
        <v>28</v>
      </c>
      <c r="I1937" s="15"/>
      <c r="J1937" s="15"/>
      <c r="K1937" s="16"/>
      <c r="L1937" s="15"/>
      <c r="M1937" s="15"/>
      <c r="N1937" s="15"/>
      <c r="O1937" s="15">
        <f t="shared" si="414"/>
        <v>28</v>
      </c>
      <c r="P1937" s="15">
        <v>0</v>
      </c>
      <c r="Q1937" s="15">
        <f t="shared" si="415"/>
        <v>0</v>
      </c>
      <c r="R1937" s="15">
        <v>0</v>
      </c>
      <c r="S1937" s="15">
        <v>0</v>
      </c>
      <c r="T1937" s="15">
        <f t="shared" si="416"/>
        <v>0</v>
      </c>
      <c r="U1937" s="15">
        <f t="shared" si="417"/>
        <v>0</v>
      </c>
      <c r="V1937" s="15"/>
      <c r="W1937" s="15"/>
      <c r="X1937" s="15"/>
      <c r="Y1937" s="15"/>
      <c r="Z1937" s="16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>
        <f t="shared" si="409"/>
        <v>0</v>
      </c>
      <c r="CT1937" s="15">
        <f t="shared" si="410"/>
        <v>0</v>
      </c>
      <c r="CU1937" s="15">
        <f t="shared" si="411"/>
        <v>0</v>
      </c>
      <c r="CV1937" s="15">
        <f t="shared" si="412"/>
        <v>0</v>
      </c>
      <c r="CW1937" s="15"/>
      <c r="CX1937" s="15"/>
      <c r="CY1937" s="15">
        <f t="shared" si="413"/>
        <v>0</v>
      </c>
      <c r="CZ1937" s="15">
        <f>GG1937</f>
        <v>0</v>
      </c>
      <c r="DA1937" s="16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20"/>
      <c r="DY1937" s="15"/>
      <c r="DZ1937" s="20"/>
      <c r="EA1937" s="15"/>
      <c r="EB1937" s="20"/>
      <c r="EC1937" s="15"/>
      <c r="ED1937" s="20"/>
      <c r="EE1937" s="15"/>
      <c r="EF1937" s="20"/>
      <c r="EG1937" s="15"/>
      <c r="EH1937" s="20"/>
      <c r="EI1937" s="15"/>
      <c r="EJ1937" s="20"/>
      <c r="EK1937" s="15"/>
      <c r="EL1937" s="20"/>
      <c r="EM1937" s="15">
        <v>28</v>
      </c>
      <c r="EN1937" s="20">
        <v>3</v>
      </c>
      <c r="EY1937" s="15"/>
      <c r="EZ1937" s="20"/>
      <c r="FC1937" s="15"/>
      <c r="FD1937" s="20"/>
      <c r="FE1937" s="15"/>
      <c r="FF1937" s="20"/>
      <c r="FG1937" s="15"/>
      <c r="FH1937" s="20"/>
      <c r="FI1937" s="15"/>
      <c r="FJ1937" s="20"/>
      <c r="FK1937" s="15"/>
      <c r="FL1937" s="20"/>
      <c r="FM1937" s="15"/>
      <c r="FN1937" s="20"/>
      <c r="FO1937" s="15"/>
      <c r="FP1937" s="20"/>
      <c r="FQ1937" s="15"/>
      <c r="FR1937" s="20"/>
      <c r="FS1937" s="15"/>
      <c r="FT1937" s="20"/>
      <c r="FU1937" s="15"/>
      <c r="FV1937" s="20"/>
      <c r="FW1937" s="15"/>
      <c r="FX1937" s="20"/>
      <c r="FY1937" s="15"/>
      <c r="FZ1937" s="20"/>
      <c r="GA1937" s="15"/>
      <c r="GB1937" s="20"/>
      <c r="GC1937" s="15"/>
      <c r="GD1937" s="20"/>
      <c r="GE1937" s="15"/>
      <c r="GF1937" s="20"/>
      <c r="GG1937" s="226"/>
    </row>
    <row r="1938" spans="1:189" ht="15" customHeight="1" x14ac:dyDescent="0.3">
      <c r="A1938" s="17" t="s">
        <v>125</v>
      </c>
      <c r="B1938" s="15" t="s">
        <v>140</v>
      </c>
      <c r="C1938" s="15" t="s">
        <v>221</v>
      </c>
      <c r="D1938" s="15" t="s">
        <v>2479</v>
      </c>
      <c r="E1938" s="15" t="str">
        <f t="shared" si="407"/>
        <v>Benjamin Harkness</v>
      </c>
      <c r="F1938" s="15" t="s">
        <v>135</v>
      </c>
      <c r="G1938" s="15">
        <v>999925022</v>
      </c>
      <c r="H1938" s="15">
        <f t="shared" si="408"/>
        <v>110</v>
      </c>
      <c r="I1938" s="15"/>
      <c r="J1938" s="17">
        <f>(O1938+P1938+R1938+S1938+T1938+U1938)/2</f>
        <v>50</v>
      </c>
      <c r="K1938" s="16"/>
      <c r="L1938" s="15"/>
      <c r="M1938" s="15"/>
      <c r="N1938" s="15"/>
      <c r="O1938" s="15">
        <f t="shared" si="414"/>
        <v>100</v>
      </c>
      <c r="P1938" s="15">
        <v>0</v>
      </c>
      <c r="Q1938" s="15">
        <f t="shared" si="415"/>
        <v>0</v>
      </c>
      <c r="R1938" s="15">
        <v>0</v>
      </c>
      <c r="S1938" s="15">
        <v>0</v>
      </c>
      <c r="T1938" s="15">
        <f t="shared" si="416"/>
        <v>0</v>
      </c>
      <c r="U1938" s="15">
        <f t="shared" si="417"/>
        <v>0</v>
      </c>
      <c r="V1938" s="15"/>
      <c r="W1938" s="15"/>
      <c r="X1938" s="15"/>
      <c r="Y1938" s="15"/>
      <c r="Z1938" s="16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>
        <f t="shared" si="409"/>
        <v>0</v>
      </c>
      <c r="CT1938" s="15">
        <f t="shared" si="410"/>
        <v>60</v>
      </c>
      <c r="CU1938" s="15">
        <f t="shared" si="411"/>
        <v>1</v>
      </c>
      <c r="CV1938" s="15">
        <f t="shared" si="412"/>
        <v>0</v>
      </c>
      <c r="CW1938" s="15"/>
      <c r="CX1938" s="15"/>
      <c r="CY1938" s="15">
        <f t="shared" si="413"/>
        <v>0</v>
      </c>
      <c r="CZ1938" s="15">
        <f>GG1938</f>
        <v>0</v>
      </c>
      <c r="DA1938" s="16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20"/>
      <c r="DY1938" s="15"/>
      <c r="DZ1938" s="20"/>
      <c r="EA1938" s="15"/>
      <c r="EB1938" s="20"/>
      <c r="EC1938" s="15"/>
      <c r="ED1938" s="20"/>
      <c r="EE1938" s="15"/>
      <c r="EF1938" s="20"/>
      <c r="EG1938" s="15"/>
      <c r="EH1938" s="20"/>
      <c r="EI1938" s="15"/>
      <c r="EJ1938" s="20"/>
      <c r="EK1938" s="15"/>
      <c r="EL1938" s="20"/>
      <c r="EM1938" s="15">
        <v>100</v>
      </c>
      <c r="EN1938" s="20">
        <v>1</v>
      </c>
      <c r="EQ1938" s="15">
        <v>60</v>
      </c>
      <c r="ER1938" s="20">
        <v>1</v>
      </c>
      <c r="EY1938" s="15"/>
      <c r="EZ1938" s="20"/>
      <c r="FC1938" s="15"/>
      <c r="FD1938" s="20"/>
      <c r="FE1938" s="15"/>
      <c r="FF1938" s="20"/>
      <c r="FG1938" s="15"/>
      <c r="FH1938" s="20"/>
      <c r="FI1938" s="15"/>
      <c r="FJ1938" s="20"/>
      <c r="FK1938" s="15"/>
      <c r="FL1938" s="20"/>
      <c r="FM1938" s="15"/>
      <c r="FN1938" s="20"/>
      <c r="FO1938" s="15"/>
      <c r="FP1938" s="20"/>
      <c r="FQ1938" s="15"/>
      <c r="FR1938" s="20"/>
      <c r="FS1938" s="15"/>
      <c r="FT1938" s="20"/>
      <c r="FU1938" s="15"/>
      <c r="FV1938" s="20"/>
      <c r="FW1938" s="15"/>
      <c r="FX1938" s="20"/>
      <c r="FY1938" s="15"/>
      <c r="FZ1938" s="20"/>
      <c r="GA1938" s="15"/>
      <c r="GB1938" s="20"/>
      <c r="GC1938" s="15"/>
      <c r="GD1938" s="20"/>
      <c r="GE1938" s="15"/>
      <c r="GF1938" s="20"/>
      <c r="GG1938" s="226"/>
    </row>
    <row r="1939" spans="1:189" ht="15" customHeight="1" x14ac:dyDescent="0.3">
      <c r="A1939" s="15" t="s">
        <v>2903</v>
      </c>
      <c r="B1939" s="15" t="s">
        <v>126</v>
      </c>
      <c r="C1939" s="15" t="s">
        <v>2472</v>
      </c>
      <c r="D1939" s="15" t="s">
        <v>2473</v>
      </c>
      <c r="E1939" s="15" t="str">
        <f t="shared" si="407"/>
        <v>Samantha  Kushner</v>
      </c>
      <c r="F1939" s="15" t="s">
        <v>128</v>
      </c>
      <c r="G1939" s="15">
        <v>999925029</v>
      </c>
      <c r="H1939" s="15">
        <f t="shared" si="408"/>
        <v>44</v>
      </c>
      <c r="I1939" s="15"/>
      <c r="J1939" s="15"/>
      <c r="K1939" s="16"/>
      <c r="L1939" s="15"/>
      <c r="M1939" s="15"/>
      <c r="N1939" s="15"/>
      <c r="O1939" s="15">
        <f t="shared" si="414"/>
        <v>44</v>
      </c>
      <c r="P1939" s="15">
        <v>0</v>
      </c>
      <c r="Q1939" s="15">
        <f t="shared" si="415"/>
        <v>0</v>
      </c>
      <c r="R1939" s="15">
        <v>0</v>
      </c>
      <c r="S1939" s="15">
        <v>0</v>
      </c>
      <c r="T1939" s="15">
        <f t="shared" si="416"/>
        <v>0</v>
      </c>
      <c r="U1939" s="15">
        <f t="shared" si="417"/>
        <v>0</v>
      </c>
      <c r="V1939" s="15"/>
      <c r="W1939" s="15"/>
      <c r="X1939" s="15"/>
      <c r="Y1939" s="15"/>
      <c r="Z1939" s="16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>
        <f t="shared" si="409"/>
        <v>0</v>
      </c>
      <c r="CT1939" s="15">
        <f t="shared" si="410"/>
        <v>0</v>
      </c>
      <c r="CU1939" s="15">
        <f t="shared" si="411"/>
        <v>0</v>
      </c>
      <c r="CV1939" s="15">
        <f t="shared" si="412"/>
        <v>0</v>
      </c>
      <c r="CW1939" s="15"/>
      <c r="CX1939" s="15"/>
      <c r="CY1939" s="15">
        <f t="shared" si="413"/>
        <v>0</v>
      </c>
      <c r="CZ1939" s="15">
        <f>GG1939</f>
        <v>0</v>
      </c>
      <c r="DA1939" s="16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20"/>
      <c r="DY1939" s="15"/>
      <c r="DZ1939" s="20"/>
      <c r="EA1939" s="15"/>
      <c r="EB1939" s="20"/>
      <c r="EC1939" s="15"/>
      <c r="ED1939" s="20"/>
      <c r="EE1939" s="15"/>
      <c r="EF1939" s="20"/>
      <c r="EG1939" s="15"/>
      <c r="EH1939" s="20"/>
      <c r="EI1939" s="15"/>
      <c r="EJ1939" s="20"/>
      <c r="EK1939" s="15"/>
      <c r="EL1939" s="20"/>
      <c r="EM1939" s="15">
        <v>44</v>
      </c>
      <c r="EN1939" s="20">
        <v>7</v>
      </c>
      <c r="EY1939" s="15"/>
      <c r="EZ1939" s="20"/>
      <c r="FC1939" s="15"/>
      <c r="FD1939" s="20"/>
      <c r="FE1939" s="15"/>
      <c r="FF1939" s="20"/>
      <c r="FG1939" s="15"/>
      <c r="FH1939" s="20"/>
      <c r="FI1939" s="15"/>
      <c r="FJ1939" s="20"/>
      <c r="FK1939" s="15"/>
      <c r="FL1939" s="20"/>
      <c r="FM1939" s="15"/>
      <c r="FN1939" s="20"/>
      <c r="FO1939" s="15"/>
      <c r="FP1939" s="20"/>
      <c r="FQ1939" s="15"/>
      <c r="FR1939" s="20"/>
      <c r="FS1939" s="15"/>
      <c r="FT1939" s="20"/>
      <c r="FU1939" s="15"/>
      <c r="FV1939" s="20"/>
      <c r="FW1939" s="15"/>
      <c r="FX1939" s="20"/>
      <c r="FY1939" s="15"/>
      <c r="FZ1939" s="20"/>
      <c r="GA1939" s="15"/>
      <c r="GB1939" s="20"/>
      <c r="GC1939" s="15"/>
      <c r="GD1939" s="20"/>
      <c r="GE1939" s="15"/>
      <c r="GF1939" s="20"/>
      <c r="GG1939" s="226"/>
    </row>
    <row r="1940" spans="1:189" ht="15" customHeight="1" x14ac:dyDescent="0.3">
      <c r="A1940" s="15" t="s">
        <v>133</v>
      </c>
      <c r="B1940" s="15" t="s">
        <v>134</v>
      </c>
      <c r="C1940" s="15" t="s">
        <v>506</v>
      </c>
      <c r="D1940" s="15" t="s">
        <v>2966</v>
      </c>
      <c r="E1940" s="15" t="str">
        <f t="shared" si="407"/>
        <v>Richard Vimpany</v>
      </c>
      <c r="F1940" s="15" t="s">
        <v>135</v>
      </c>
      <c r="G1940" s="15">
        <v>999925043</v>
      </c>
      <c r="H1940" s="15">
        <f t="shared" si="408"/>
        <v>169</v>
      </c>
      <c r="I1940" s="15"/>
      <c r="J1940" s="15"/>
      <c r="K1940" s="16"/>
      <c r="L1940" s="15"/>
      <c r="M1940" s="15"/>
      <c r="N1940" s="15"/>
      <c r="O1940" s="15">
        <f t="shared" si="414"/>
        <v>0</v>
      </c>
      <c r="P1940" s="15">
        <v>0</v>
      </c>
      <c r="Q1940" s="15">
        <f t="shared" si="415"/>
        <v>0</v>
      </c>
      <c r="R1940" s="15">
        <v>0</v>
      </c>
      <c r="S1940" s="15">
        <v>0</v>
      </c>
      <c r="T1940" s="15">
        <f t="shared" si="416"/>
        <v>0</v>
      </c>
      <c r="U1940" s="15">
        <f t="shared" si="417"/>
        <v>0</v>
      </c>
      <c r="V1940" s="15"/>
      <c r="W1940" s="15"/>
      <c r="X1940" s="15"/>
      <c r="Y1940" s="15"/>
      <c r="Z1940" s="16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>
        <f t="shared" si="409"/>
        <v>0</v>
      </c>
      <c r="CT1940" s="15">
        <f t="shared" si="410"/>
        <v>90</v>
      </c>
      <c r="CU1940" s="15">
        <f t="shared" si="411"/>
        <v>1</v>
      </c>
      <c r="CV1940" s="15">
        <f t="shared" si="412"/>
        <v>79</v>
      </c>
      <c r="CW1940" s="15"/>
      <c r="CX1940" s="15"/>
      <c r="CY1940" s="15">
        <f t="shared" si="413"/>
        <v>0</v>
      </c>
      <c r="CZ1940" s="15">
        <f>GG1940</f>
        <v>0</v>
      </c>
      <c r="DA1940" s="16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20"/>
      <c r="DY1940" s="15"/>
      <c r="DZ1940" s="20"/>
      <c r="EA1940" s="15"/>
      <c r="EB1940" s="20"/>
      <c r="EC1940" s="15"/>
      <c r="ED1940" s="20"/>
      <c r="EE1940" s="15"/>
      <c r="EF1940" s="20"/>
      <c r="EG1940" s="15"/>
      <c r="EH1940" s="20"/>
      <c r="EI1940" s="15"/>
      <c r="EJ1940" s="20"/>
      <c r="EK1940" s="15"/>
      <c r="EL1940" s="20"/>
      <c r="EM1940" s="15"/>
      <c r="EN1940" s="20"/>
      <c r="EY1940" s="15">
        <v>90</v>
      </c>
      <c r="EZ1940" s="20">
        <v>2</v>
      </c>
      <c r="FC1940" s="15"/>
      <c r="FD1940" s="20"/>
      <c r="FE1940" s="15"/>
      <c r="FF1940" s="20"/>
      <c r="FG1940" s="15"/>
      <c r="FH1940" s="20"/>
      <c r="FI1940" s="15"/>
      <c r="FJ1940" s="20"/>
      <c r="FK1940" s="15"/>
      <c r="FL1940" s="20"/>
      <c r="FM1940" s="15"/>
      <c r="FN1940" s="20"/>
      <c r="FO1940" s="15"/>
      <c r="FP1940" s="20"/>
      <c r="FQ1940" s="15"/>
      <c r="FR1940" s="20"/>
      <c r="FS1940" s="15"/>
      <c r="FT1940" s="20"/>
      <c r="FU1940" s="15"/>
      <c r="FV1940" s="20"/>
      <c r="FW1940" s="15"/>
      <c r="FX1940" s="20"/>
      <c r="FY1940" s="15"/>
      <c r="FZ1940" s="20"/>
      <c r="GA1940" s="15"/>
      <c r="GB1940" s="20"/>
      <c r="GC1940" s="15"/>
      <c r="GD1940" s="20"/>
      <c r="GE1940" s="15">
        <v>79</v>
      </c>
      <c r="GF1940" s="20">
        <v>4</v>
      </c>
      <c r="GG1940" s="226"/>
    </row>
    <row r="1941" spans="1:189" ht="15" customHeight="1" x14ac:dyDescent="0.3">
      <c r="A1941" s="15" t="s">
        <v>2904</v>
      </c>
      <c r="B1941" s="15" t="s">
        <v>126</v>
      </c>
      <c r="C1941" s="15" t="s">
        <v>2530</v>
      </c>
      <c r="D1941" s="15" t="s">
        <v>2531</v>
      </c>
      <c r="E1941" s="15" t="str">
        <f t="shared" si="407"/>
        <v>Kallen Felsted</v>
      </c>
      <c r="F1941" s="15" t="s">
        <v>128</v>
      </c>
      <c r="G1941" s="15">
        <v>999925044</v>
      </c>
      <c r="H1941" s="15">
        <f t="shared" si="408"/>
        <v>45</v>
      </c>
      <c r="I1941" s="15"/>
      <c r="J1941" s="15"/>
      <c r="K1941" s="16"/>
      <c r="L1941" s="15"/>
      <c r="M1941" s="15"/>
      <c r="N1941" s="15"/>
      <c r="O1941" s="15">
        <f t="shared" si="414"/>
        <v>0</v>
      </c>
      <c r="P1941" s="15">
        <v>0</v>
      </c>
      <c r="Q1941" s="15">
        <f t="shared" si="415"/>
        <v>0</v>
      </c>
      <c r="R1941" s="15">
        <v>0</v>
      </c>
      <c r="S1941" s="15">
        <v>0</v>
      </c>
      <c r="T1941" s="15">
        <f t="shared" si="416"/>
        <v>0</v>
      </c>
      <c r="U1941" s="15">
        <f t="shared" si="417"/>
        <v>0</v>
      </c>
      <c r="V1941" s="15"/>
      <c r="W1941" s="15"/>
      <c r="X1941" s="15"/>
      <c r="Y1941" s="15"/>
      <c r="Z1941" s="16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>
        <f t="shared" si="409"/>
        <v>0</v>
      </c>
      <c r="CT1941" s="15">
        <f t="shared" si="410"/>
        <v>45</v>
      </c>
      <c r="CU1941" s="15">
        <f t="shared" si="411"/>
        <v>1</v>
      </c>
      <c r="CV1941" s="15">
        <f t="shared" si="412"/>
        <v>0</v>
      </c>
      <c r="CW1941" s="15"/>
      <c r="CX1941" s="15"/>
      <c r="CY1941" s="15">
        <f t="shared" si="413"/>
        <v>0</v>
      </c>
      <c r="CZ1941" s="15">
        <f>GG1941</f>
        <v>0</v>
      </c>
      <c r="DA1941" s="16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20"/>
      <c r="DY1941" s="15"/>
      <c r="DZ1941" s="20"/>
      <c r="EA1941" s="15"/>
      <c r="EB1941" s="20"/>
      <c r="EC1941" s="15"/>
      <c r="ED1941" s="20"/>
      <c r="EE1941" s="15"/>
      <c r="EF1941" s="20"/>
      <c r="EG1941" s="15"/>
      <c r="EH1941" s="20"/>
      <c r="EI1941" s="15"/>
      <c r="EJ1941" s="20"/>
      <c r="EK1941" s="15"/>
      <c r="EL1941" s="20"/>
      <c r="EM1941" s="15"/>
      <c r="EN1941" s="20"/>
      <c r="EQ1941" s="15">
        <v>45</v>
      </c>
      <c r="ER1941" s="20">
        <v>2</v>
      </c>
      <c r="EY1941" s="15"/>
      <c r="EZ1941" s="20"/>
      <c r="FC1941" s="15"/>
      <c r="FD1941" s="20"/>
      <c r="FE1941" s="15"/>
      <c r="FF1941" s="20"/>
      <c r="FG1941" s="15"/>
      <c r="FH1941" s="20"/>
      <c r="FI1941" s="15"/>
      <c r="FJ1941" s="20"/>
      <c r="FK1941" s="15"/>
      <c r="FL1941" s="20"/>
      <c r="FM1941" s="15"/>
      <c r="FN1941" s="20"/>
      <c r="FO1941" s="15"/>
      <c r="FP1941" s="20"/>
      <c r="FQ1941" s="15"/>
      <c r="FR1941" s="20"/>
      <c r="FS1941" s="15"/>
      <c r="FT1941" s="20"/>
      <c r="FU1941" s="15"/>
      <c r="FV1941" s="20"/>
      <c r="FW1941" s="15"/>
      <c r="FX1941" s="20"/>
      <c r="FY1941" s="15"/>
      <c r="FZ1941" s="20"/>
      <c r="GA1941" s="15"/>
      <c r="GB1941" s="20"/>
      <c r="GC1941" s="15"/>
      <c r="GD1941" s="20"/>
      <c r="GE1941" s="15"/>
      <c r="GF1941" s="20"/>
      <c r="GG1941" s="226"/>
    </row>
    <row r="1942" spans="1:189" ht="15" customHeight="1" x14ac:dyDescent="0.3">
      <c r="A1942" s="15" t="s">
        <v>133</v>
      </c>
      <c r="B1942" s="15" t="s">
        <v>134</v>
      </c>
      <c r="C1942" s="15" t="s">
        <v>3115</v>
      </c>
      <c r="D1942" s="15" t="s">
        <v>1108</v>
      </c>
      <c r="E1942" s="15" t="str">
        <f t="shared" si="407"/>
        <v>Jaye KIM</v>
      </c>
      <c r="F1942" s="15" t="s">
        <v>128</v>
      </c>
      <c r="G1942" s="15">
        <v>999925049</v>
      </c>
      <c r="H1942" s="15">
        <f t="shared" si="408"/>
        <v>147</v>
      </c>
      <c r="I1942" s="15"/>
      <c r="J1942" s="15"/>
      <c r="K1942" s="16"/>
      <c r="L1942" s="15"/>
      <c r="M1942" s="15"/>
      <c r="N1942" s="15"/>
      <c r="O1942" s="15">
        <f t="shared" si="414"/>
        <v>0</v>
      </c>
      <c r="P1942" s="15">
        <v>0</v>
      </c>
      <c r="Q1942" s="15">
        <f t="shared" si="415"/>
        <v>0</v>
      </c>
      <c r="R1942" s="15">
        <v>0</v>
      </c>
      <c r="S1942" s="15">
        <v>0</v>
      </c>
      <c r="T1942" s="15">
        <f t="shared" si="416"/>
        <v>0</v>
      </c>
      <c r="U1942" s="15">
        <f t="shared" si="417"/>
        <v>0</v>
      </c>
      <c r="V1942" s="15"/>
      <c r="W1942" s="15"/>
      <c r="X1942" s="15"/>
      <c r="Y1942" s="15"/>
      <c r="Z1942" s="16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>
        <f t="shared" si="409"/>
        <v>0</v>
      </c>
      <c r="CT1942" s="15">
        <f t="shared" si="410"/>
        <v>68</v>
      </c>
      <c r="CU1942" s="15">
        <f t="shared" si="411"/>
        <v>1</v>
      </c>
      <c r="CV1942" s="15">
        <f t="shared" si="412"/>
        <v>79</v>
      </c>
      <c r="CW1942" s="15"/>
      <c r="CX1942" s="15"/>
      <c r="CY1942" s="15">
        <f t="shared" si="413"/>
        <v>0</v>
      </c>
      <c r="CZ1942" s="15">
        <f>GG1942</f>
        <v>0</v>
      </c>
      <c r="DA1942" s="16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20"/>
      <c r="DY1942" s="15"/>
      <c r="DZ1942" s="20"/>
      <c r="EA1942" s="15"/>
      <c r="EB1942" s="20"/>
      <c r="EC1942" s="15"/>
      <c r="ED1942" s="20"/>
      <c r="EE1942" s="15"/>
      <c r="EF1942" s="20"/>
      <c r="EG1942" s="15"/>
      <c r="EH1942" s="20"/>
      <c r="EI1942" s="15"/>
      <c r="EJ1942" s="20"/>
      <c r="EK1942" s="15"/>
      <c r="EL1942" s="20"/>
      <c r="EM1942" s="15"/>
      <c r="EN1942" s="20"/>
      <c r="EY1942" s="15"/>
      <c r="EZ1942" s="20"/>
      <c r="FC1942" s="15">
        <v>68</v>
      </c>
      <c r="FD1942" s="20">
        <v>3</v>
      </c>
      <c r="FE1942" s="15"/>
      <c r="FF1942" s="20"/>
      <c r="FG1942" s="15"/>
      <c r="FH1942" s="20"/>
      <c r="FI1942" s="15"/>
      <c r="FJ1942" s="20"/>
      <c r="FK1942" s="15"/>
      <c r="FL1942" s="20"/>
      <c r="FM1942" s="15"/>
      <c r="FN1942" s="20"/>
      <c r="FO1942" s="15"/>
      <c r="FP1942" s="20"/>
      <c r="FQ1942" s="15"/>
      <c r="FR1942" s="20"/>
      <c r="FS1942" s="15"/>
      <c r="FT1942" s="20"/>
      <c r="FU1942" s="15"/>
      <c r="FV1942" s="20"/>
      <c r="FW1942" s="15"/>
      <c r="FX1942" s="20"/>
      <c r="FY1942" s="15"/>
      <c r="FZ1942" s="20"/>
      <c r="GA1942" s="15"/>
      <c r="GB1942" s="20"/>
      <c r="GC1942" s="15">
        <v>79</v>
      </c>
      <c r="GD1942" s="20">
        <v>3</v>
      </c>
      <c r="GE1942" s="15"/>
      <c r="GF1942" s="20"/>
      <c r="GG1942" s="226"/>
    </row>
    <row r="1943" spans="1:189" ht="15" customHeight="1" x14ac:dyDescent="0.3">
      <c r="A1943" s="15" t="s">
        <v>133</v>
      </c>
      <c r="B1943" s="15" t="s">
        <v>134</v>
      </c>
      <c r="C1943" s="15" t="s">
        <v>238</v>
      </c>
      <c r="D1943" s="15" t="s">
        <v>2863</v>
      </c>
      <c r="E1943" s="15" t="str">
        <f t="shared" si="407"/>
        <v>Sara PARRA</v>
      </c>
      <c r="F1943" s="15" t="s">
        <v>128</v>
      </c>
      <c r="G1943" s="15">
        <v>999925050</v>
      </c>
      <c r="H1943" s="15">
        <f t="shared" si="408"/>
        <v>63</v>
      </c>
      <c r="I1943" s="15"/>
      <c r="J1943" s="15"/>
      <c r="K1943" s="16"/>
      <c r="L1943" s="15"/>
      <c r="M1943" s="15"/>
      <c r="N1943" s="15"/>
      <c r="O1943" s="15">
        <f t="shared" si="414"/>
        <v>0</v>
      </c>
      <c r="P1943" s="15">
        <v>0</v>
      </c>
      <c r="Q1943" s="15">
        <f t="shared" si="415"/>
        <v>0</v>
      </c>
      <c r="R1943" s="15">
        <v>0</v>
      </c>
      <c r="S1943" s="15">
        <v>0</v>
      </c>
      <c r="T1943" s="15">
        <f t="shared" si="416"/>
        <v>0</v>
      </c>
      <c r="U1943" s="15">
        <f t="shared" si="417"/>
        <v>0</v>
      </c>
      <c r="V1943" s="15"/>
      <c r="W1943" s="15"/>
      <c r="X1943" s="15"/>
      <c r="Y1943" s="15"/>
      <c r="Z1943" s="16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>
        <f t="shared" si="409"/>
        <v>0</v>
      </c>
      <c r="CT1943" s="15">
        <f t="shared" si="410"/>
        <v>63</v>
      </c>
      <c r="CU1943" s="15">
        <f t="shared" si="411"/>
        <v>1</v>
      </c>
      <c r="CV1943" s="15">
        <f t="shared" si="412"/>
        <v>0</v>
      </c>
      <c r="CW1943" s="15"/>
      <c r="CX1943" s="15"/>
      <c r="CY1943" s="15">
        <f t="shared" si="413"/>
        <v>0</v>
      </c>
      <c r="CZ1943" s="15">
        <f>GG1943</f>
        <v>0</v>
      </c>
      <c r="DA1943" s="16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20"/>
      <c r="DY1943" s="15"/>
      <c r="DZ1943" s="20"/>
      <c r="EA1943" s="15"/>
      <c r="EB1943" s="20"/>
      <c r="EC1943" s="15"/>
      <c r="ED1943" s="20"/>
      <c r="EE1943" s="15"/>
      <c r="EF1943" s="20"/>
      <c r="EG1943" s="15"/>
      <c r="EH1943" s="20"/>
      <c r="EI1943" s="15"/>
      <c r="EJ1943" s="20"/>
      <c r="EK1943" s="15"/>
      <c r="EL1943" s="20"/>
      <c r="EM1943" s="15"/>
      <c r="EN1943" s="20"/>
      <c r="EY1943" s="15"/>
      <c r="EZ1943" s="20"/>
      <c r="FC1943" s="15">
        <v>63</v>
      </c>
      <c r="FD1943" s="20">
        <v>5</v>
      </c>
      <c r="FE1943" s="15"/>
      <c r="FF1943" s="20"/>
      <c r="FG1943" s="15"/>
      <c r="FH1943" s="20"/>
      <c r="FI1943" s="15"/>
      <c r="FJ1943" s="20"/>
      <c r="FK1943" s="15"/>
      <c r="FL1943" s="20"/>
      <c r="FM1943" s="15"/>
      <c r="FN1943" s="20"/>
      <c r="FO1943" s="15"/>
      <c r="FP1943" s="20"/>
      <c r="FQ1943" s="15"/>
      <c r="FR1943" s="20"/>
      <c r="FS1943" s="15"/>
      <c r="FT1943" s="20"/>
      <c r="FU1943" s="15"/>
      <c r="FV1943" s="20"/>
      <c r="FW1943" s="15"/>
      <c r="FX1943" s="20"/>
      <c r="FY1943" s="15"/>
      <c r="FZ1943" s="20"/>
      <c r="GA1943" s="15"/>
      <c r="GB1943" s="20"/>
      <c r="GC1943" s="15"/>
      <c r="GD1943" s="20"/>
      <c r="GE1943" s="15"/>
      <c r="GF1943" s="20"/>
      <c r="GG1943" s="226"/>
    </row>
    <row r="1944" spans="1:189" ht="15" customHeight="1" x14ac:dyDescent="0.3">
      <c r="A1944" s="15" t="s">
        <v>133</v>
      </c>
      <c r="B1944" s="15" t="s">
        <v>134</v>
      </c>
      <c r="C1944" s="15" t="s">
        <v>159</v>
      </c>
      <c r="D1944" s="15" t="s">
        <v>3119</v>
      </c>
      <c r="E1944" s="15" t="str">
        <f t="shared" si="407"/>
        <v>Zoe BARTH</v>
      </c>
      <c r="F1944" s="15" t="s">
        <v>128</v>
      </c>
      <c r="G1944" s="15">
        <v>999925052</v>
      </c>
      <c r="H1944" s="15">
        <f t="shared" si="408"/>
        <v>97</v>
      </c>
      <c r="I1944" s="15"/>
      <c r="J1944" s="15"/>
      <c r="K1944" s="16"/>
      <c r="L1944" s="15"/>
      <c r="M1944" s="15"/>
      <c r="N1944" s="15"/>
      <c r="O1944" s="15">
        <f t="shared" si="414"/>
        <v>0</v>
      </c>
      <c r="P1944" s="15">
        <v>0</v>
      </c>
      <c r="Q1944" s="15">
        <f t="shared" si="415"/>
        <v>0</v>
      </c>
      <c r="R1944" s="15">
        <v>0</v>
      </c>
      <c r="S1944" s="15">
        <v>0</v>
      </c>
      <c r="T1944" s="15">
        <f t="shared" si="416"/>
        <v>0</v>
      </c>
      <c r="U1944" s="15">
        <f t="shared" si="417"/>
        <v>0</v>
      </c>
      <c r="V1944" s="15"/>
      <c r="W1944" s="15"/>
      <c r="X1944" s="15"/>
      <c r="Y1944" s="15"/>
      <c r="Z1944" s="16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>
        <f t="shared" si="409"/>
        <v>0</v>
      </c>
      <c r="CT1944" s="15">
        <f t="shared" si="410"/>
        <v>38</v>
      </c>
      <c r="CU1944" s="15">
        <f t="shared" si="411"/>
        <v>0</v>
      </c>
      <c r="CV1944" s="15">
        <f t="shared" si="412"/>
        <v>59</v>
      </c>
      <c r="CW1944" s="15"/>
      <c r="CX1944" s="15"/>
      <c r="CY1944" s="15">
        <f t="shared" si="413"/>
        <v>0</v>
      </c>
      <c r="CZ1944" s="15">
        <f>GG1944</f>
        <v>0</v>
      </c>
      <c r="DA1944" s="16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20"/>
      <c r="DY1944" s="15"/>
      <c r="DZ1944" s="20"/>
      <c r="EA1944" s="15"/>
      <c r="EB1944" s="20"/>
      <c r="EC1944" s="15"/>
      <c r="ED1944" s="20"/>
      <c r="EE1944" s="15"/>
      <c r="EF1944" s="20"/>
      <c r="EG1944" s="15"/>
      <c r="EH1944" s="20"/>
      <c r="EI1944" s="15"/>
      <c r="EJ1944" s="20"/>
      <c r="EK1944" s="15"/>
      <c r="EL1944" s="20"/>
      <c r="EM1944" s="15"/>
      <c r="EN1944" s="20"/>
      <c r="EY1944" s="15"/>
      <c r="EZ1944" s="20"/>
      <c r="FC1944" s="15">
        <v>38</v>
      </c>
      <c r="FD1944" s="20" t="s">
        <v>129</v>
      </c>
      <c r="FE1944" s="15"/>
      <c r="FF1944" s="20"/>
      <c r="FG1944" s="15"/>
      <c r="FH1944" s="20"/>
      <c r="FI1944" s="15"/>
      <c r="FJ1944" s="20"/>
      <c r="FK1944" s="15"/>
      <c r="FL1944" s="20"/>
      <c r="FM1944" s="15"/>
      <c r="FN1944" s="20"/>
      <c r="FO1944" s="15"/>
      <c r="FP1944" s="20"/>
      <c r="FQ1944" s="15"/>
      <c r="FR1944" s="20"/>
      <c r="FS1944" s="15"/>
      <c r="FT1944" s="20"/>
      <c r="FU1944" s="15"/>
      <c r="FV1944" s="20"/>
      <c r="FW1944" s="15"/>
      <c r="FX1944" s="20"/>
      <c r="FY1944" s="15"/>
      <c r="FZ1944" s="20"/>
      <c r="GA1944" s="15"/>
      <c r="GB1944" s="20"/>
      <c r="GC1944" s="15">
        <v>59</v>
      </c>
      <c r="GD1944" s="20">
        <v>8</v>
      </c>
      <c r="GE1944" s="15"/>
      <c r="GF1944" s="20"/>
      <c r="GG1944" s="226"/>
    </row>
    <row r="1945" spans="1:189" ht="15" customHeight="1" x14ac:dyDescent="0.3">
      <c r="A1945" s="15" t="s">
        <v>146</v>
      </c>
      <c r="B1945" s="15" t="s">
        <v>138</v>
      </c>
      <c r="C1945" s="15" t="s">
        <v>1081</v>
      </c>
      <c r="D1945" s="15" t="s">
        <v>173</v>
      </c>
      <c r="E1945" s="15" t="str">
        <f t="shared" si="407"/>
        <v>Robert Aguilar</v>
      </c>
      <c r="F1945" s="15" t="s">
        <v>135</v>
      </c>
      <c r="G1945" s="15">
        <v>999925055</v>
      </c>
      <c r="H1945" s="15">
        <f t="shared" si="408"/>
        <v>79</v>
      </c>
      <c r="I1945" s="15"/>
      <c r="J1945" s="15"/>
      <c r="K1945" s="16"/>
      <c r="L1945" s="15"/>
      <c r="M1945" s="15"/>
      <c r="N1945" s="15"/>
      <c r="O1945" s="15">
        <f t="shared" si="414"/>
        <v>0</v>
      </c>
      <c r="P1945" s="15">
        <v>0</v>
      </c>
      <c r="Q1945" s="15">
        <f t="shared" si="415"/>
        <v>0</v>
      </c>
      <c r="R1945" s="15">
        <v>0</v>
      </c>
      <c r="S1945" s="15">
        <v>0</v>
      </c>
      <c r="T1945" s="15">
        <f t="shared" si="416"/>
        <v>0</v>
      </c>
      <c r="U1945" s="15">
        <f t="shared" si="417"/>
        <v>0</v>
      </c>
      <c r="V1945" s="15"/>
      <c r="W1945" s="15"/>
      <c r="X1945" s="15"/>
      <c r="Y1945" s="15"/>
      <c r="Z1945" s="16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>
        <f t="shared" si="409"/>
        <v>0</v>
      </c>
      <c r="CT1945" s="15">
        <f t="shared" si="410"/>
        <v>0</v>
      </c>
      <c r="CU1945" s="15">
        <f t="shared" si="411"/>
        <v>0</v>
      </c>
      <c r="CV1945" s="15">
        <f t="shared" si="412"/>
        <v>79</v>
      </c>
      <c r="CW1945" s="15"/>
      <c r="CX1945" s="15"/>
      <c r="CY1945" s="15">
        <f t="shared" si="413"/>
        <v>0</v>
      </c>
      <c r="CZ1945" s="15">
        <f>GG1945</f>
        <v>0</v>
      </c>
      <c r="DA1945" s="16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20"/>
      <c r="DY1945" s="15"/>
      <c r="DZ1945" s="20"/>
      <c r="EA1945" s="15"/>
      <c r="EB1945" s="20"/>
      <c r="EC1945" s="15"/>
      <c r="ED1945" s="20"/>
      <c r="EE1945" s="15"/>
      <c r="EF1945" s="20"/>
      <c r="EG1945" s="15"/>
      <c r="EH1945" s="20"/>
      <c r="EI1945" s="15"/>
      <c r="EJ1945" s="20"/>
      <c r="EK1945" s="15"/>
      <c r="EL1945" s="20"/>
      <c r="EM1945" s="15"/>
      <c r="EN1945" s="20"/>
      <c r="EY1945" s="15"/>
      <c r="EZ1945" s="16"/>
      <c r="FC1945" s="15"/>
      <c r="FD1945" s="16"/>
      <c r="FE1945" s="15"/>
      <c r="FF1945" s="16"/>
      <c r="FG1945" s="15"/>
      <c r="FH1945" s="16"/>
      <c r="FI1945" s="15"/>
      <c r="FJ1945" s="16"/>
      <c r="FK1945" s="15"/>
      <c r="FL1945" s="16"/>
      <c r="FM1945" s="15"/>
      <c r="FN1945" s="16"/>
      <c r="FO1945" s="15"/>
      <c r="FP1945" s="20"/>
      <c r="FQ1945" s="15"/>
      <c r="FR1945" s="16"/>
      <c r="FS1945" s="15"/>
      <c r="FT1945" s="16"/>
      <c r="FU1945" s="15"/>
      <c r="FV1945" s="16"/>
      <c r="FW1945" s="15"/>
      <c r="FX1945" s="16"/>
      <c r="FY1945" s="15"/>
      <c r="FZ1945" s="16"/>
      <c r="GA1945" s="15"/>
      <c r="GB1945" s="16"/>
      <c r="GC1945" s="15">
        <v>79</v>
      </c>
      <c r="GD1945" s="20">
        <v>4</v>
      </c>
      <c r="GE1945" s="15"/>
      <c r="GF1945" s="20"/>
      <c r="GG1945" s="226"/>
    </row>
    <row r="1946" spans="1:189" ht="15" customHeight="1" x14ac:dyDescent="0.3">
      <c r="A1946" s="15" t="s">
        <v>146</v>
      </c>
      <c r="B1946" s="15" t="s">
        <v>138</v>
      </c>
      <c r="C1946" s="15" t="s">
        <v>976</v>
      </c>
      <c r="D1946" s="15" t="s">
        <v>540</v>
      </c>
      <c r="E1946" s="15" t="str">
        <f t="shared" si="407"/>
        <v>Ezra Choi</v>
      </c>
      <c r="F1946" s="15" t="s">
        <v>135</v>
      </c>
      <c r="G1946" s="15">
        <v>999925060</v>
      </c>
      <c r="H1946" s="15">
        <f t="shared" si="408"/>
        <v>90</v>
      </c>
      <c r="I1946" s="15"/>
      <c r="J1946" s="15"/>
      <c r="K1946" s="16"/>
      <c r="L1946" s="15"/>
      <c r="M1946" s="15"/>
      <c r="N1946" s="15"/>
      <c r="O1946" s="15">
        <f t="shared" si="414"/>
        <v>0</v>
      </c>
      <c r="P1946" s="15">
        <v>0</v>
      </c>
      <c r="Q1946" s="15">
        <f t="shared" si="415"/>
        <v>0</v>
      </c>
      <c r="R1946" s="15">
        <v>0</v>
      </c>
      <c r="S1946" s="15">
        <v>0</v>
      </c>
      <c r="T1946" s="15">
        <f t="shared" si="416"/>
        <v>0</v>
      </c>
      <c r="U1946" s="15">
        <f t="shared" si="417"/>
        <v>0</v>
      </c>
      <c r="V1946" s="15"/>
      <c r="W1946" s="15"/>
      <c r="X1946" s="15"/>
      <c r="Y1946" s="15"/>
      <c r="Z1946" s="16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>
        <f t="shared" si="409"/>
        <v>0</v>
      </c>
      <c r="CT1946" s="15">
        <f t="shared" si="410"/>
        <v>90</v>
      </c>
      <c r="CU1946" s="15">
        <f t="shared" si="411"/>
        <v>2</v>
      </c>
      <c r="CV1946" s="15">
        <f t="shared" si="412"/>
        <v>0</v>
      </c>
      <c r="CW1946" s="15"/>
      <c r="CX1946" s="15"/>
      <c r="CY1946" s="15">
        <f t="shared" si="413"/>
        <v>0</v>
      </c>
      <c r="CZ1946" s="15">
        <f>GG1946</f>
        <v>0</v>
      </c>
      <c r="DA1946" s="16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20"/>
      <c r="DY1946" s="15"/>
      <c r="DZ1946" s="20"/>
      <c r="EA1946" s="15"/>
      <c r="EB1946" s="20"/>
      <c r="EC1946" s="15"/>
      <c r="ED1946" s="20"/>
      <c r="EE1946" s="15"/>
      <c r="EF1946" s="20"/>
      <c r="EG1946" s="15"/>
      <c r="EH1946" s="20"/>
      <c r="EI1946" s="15"/>
      <c r="EJ1946" s="20"/>
      <c r="EK1946" s="15"/>
      <c r="EL1946" s="20"/>
      <c r="EM1946" s="15"/>
      <c r="EN1946" s="20"/>
      <c r="EY1946" s="15"/>
      <c r="EZ1946" s="20"/>
      <c r="FC1946" s="15"/>
      <c r="FD1946" s="20"/>
      <c r="FE1946" s="15"/>
      <c r="FF1946" s="20"/>
      <c r="FG1946" s="15"/>
      <c r="FH1946" s="20"/>
      <c r="FI1946" s="15"/>
      <c r="FJ1946" s="20"/>
      <c r="FK1946" s="15"/>
      <c r="FL1946" s="20"/>
      <c r="FM1946" s="15">
        <v>45</v>
      </c>
      <c r="FN1946" s="20">
        <v>2</v>
      </c>
      <c r="FO1946" s="15"/>
      <c r="FP1946" s="20"/>
      <c r="FQ1946" s="15"/>
      <c r="FR1946" s="20"/>
      <c r="FS1946" s="15"/>
      <c r="FT1946" s="20"/>
      <c r="FU1946" s="15"/>
      <c r="FV1946" s="20"/>
      <c r="FW1946" s="15"/>
      <c r="FX1946" s="20"/>
      <c r="FY1946" s="15">
        <v>45</v>
      </c>
      <c r="FZ1946" s="20">
        <v>2</v>
      </c>
      <c r="GA1946" s="15"/>
      <c r="GB1946" s="20"/>
      <c r="GC1946" s="15"/>
      <c r="GD1946" s="20"/>
      <c r="GE1946" s="15"/>
      <c r="GF1946" s="20"/>
      <c r="GG1946" s="226"/>
    </row>
    <row r="1947" spans="1:189" ht="15" customHeight="1" x14ac:dyDescent="0.3">
      <c r="A1947" s="15" t="s">
        <v>146</v>
      </c>
      <c r="B1947" s="15" t="s">
        <v>138</v>
      </c>
      <c r="C1947" s="15" t="s">
        <v>177</v>
      </c>
      <c r="D1947" s="15" t="s">
        <v>3540</v>
      </c>
      <c r="E1947" s="15" t="str">
        <f t="shared" si="407"/>
        <v>Maya Kunugiyama</v>
      </c>
      <c r="F1947" s="15" t="s">
        <v>128</v>
      </c>
      <c r="G1947" s="15">
        <v>999925061</v>
      </c>
      <c r="H1947" s="15">
        <f t="shared" si="408"/>
        <v>210</v>
      </c>
      <c r="I1947" s="15"/>
      <c r="J1947" s="15"/>
      <c r="K1947" s="16"/>
      <c r="L1947" s="15"/>
      <c r="M1947" s="15"/>
      <c r="N1947" s="15"/>
      <c r="O1947" s="15">
        <f t="shared" si="414"/>
        <v>0</v>
      </c>
      <c r="P1947" s="15">
        <v>0</v>
      </c>
      <c r="Q1947" s="15">
        <f t="shared" si="415"/>
        <v>0</v>
      </c>
      <c r="R1947" s="15">
        <v>0</v>
      </c>
      <c r="S1947" s="15">
        <v>0</v>
      </c>
      <c r="T1947" s="15">
        <f t="shared" si="416"/>
        <v>0</v>
      </c>
      <c r="U1947" s="15">
        <f t="shared" si="417"/>
        <v>0</v>
      </c>
      <c r="V1947" s="15"/>
      <c r="W1947" s="15"/>
      <c r="X1947" s="15"/>
      <c r="Y1947" s="15"/>
      <c r="Z1947" s="16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>
        <f t="shared" si="409"/>
        <v>0</v>
      </c>
      <c r="CT1947" s="15">
        <f t="shared" si="410"/>
        <v>105</v>
      </c>
      <c r="CU1947" s="15">
        <f t="shared" si="411"/>
        <v>2</v>
      </c>
      <c r="CV1947" s="15">
        <f t="shared" si="412"/>
        <v>105</v>
      </c>
      <c r="CW1947" s="15"/>
      <c r="CX1947" s="15"/>
      <c r="CY1947" s="15">
        <f t="shared" si="413"/>
        <v>0</v>
      </c>
      <c r="CZ1947" s="15">
        <f>GG1947</f>
        <v>0</v>
      </c>
      <c r="DA1947" s="16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20"/>
      <c r="DY1947" s="15"/>
      <c r="DZ1947" s="20"/>
      <c r="EA1947" s="15"/>
      <c r="EB1947" s="20"/>
      <c r="EC1947" s="15"/>
      <c r="ED1947" s="20"/>
      <c r="EE1947" s="15"/>
      <c r="EF1947" s="20"/>
      <c r="EG1947" s="15"/>
      <c r="EH1947" s="20"/>
      <c r="EI1947" s="15"/>
      <c r="EJ1947" s="20"/>
      <c r="EK1947" s="15"/>
      <c r="EL1947" s="20"/>
      <c r="EM1947" s="15"/>
      <c r="EN1947" s="20"/>
      <c r="EY1947" s="15"/>
      <c r="EZ1947" s="20"/>
      <c r="FC1947" s="15"/>
      <c r="FD1947" s="20"/>
      <c r="FE1947" s="15"/>
      <c r="FF1947" s="20"/>
      <c r="FG1947" s="15"/>
      <c r="FH1947" s="20"/>
      <c r="FI1947" s="15"/>
      <c r="FJ1947" s="20"/>
      <c r="FK1947" s="15"/>
      <c r="FL1947" s="20"/>
      <c r="FM1947" s="15">
        <v>60</v>
      </c>
      <c r="FN1947" s="20">
        <v>1</v>
      </c>
      <c r="FO1947" s="15"/>
      <c r="FP1947" s="20"/>
      <c r="FQ1947" s="15"/>
      <c r="FR1947" s="20"/>
      <c r="FS1947" s="15"/>
      <c r="FT1947" s="20"/>
      <c r="FU1947" s="15"/>
      <c r="FV1947" s="20"/>
      <c r="FW1947" s="15"/>
      <c r="FX1947" s="20"/>
      <c r="FY1947" s="15">
        <v>45</v>
      </c>
      <c r="FZ1947" s="20">
        <v>2</v>
      </c>
      <c r="GA1947" s="15"/>
      <c r="GB1947" s="20"/>
      <c r="GC1947" s="15">
        <v>105</v>
      </c>
      <c r="GD1947" s="20">
        <v>2</v>
      </c>
      <c r="GE1947" s="15"/>
      <c r="GF1947" s="20"/>
      <c r="GG1947" s="226"/>
    </row>
    <row r="1948" spans="1:189" ht="15" customHeight="1" x14ac:dyDescent="0.3">
      <c r="A1948" s="15" t="s">
        <v>146</v>
      </c>
      <c r="B1948" s="15" t="s">
        <v>138</v>
      </c>
      <c r="C1948" s="15" t="s">
        <v>1805</v>
      </c>
      <c r="D1948" s="15" t="s">
        <v>499</v>
      </c>
      <c r="E1948" s="15" t="str">
        <f t="shared" si="407"/>
        <v>Marshall Chen</v>
      </c>
      <c r="F1948" s="15" t="s">
        <v>135</v>
      </c>
      <c r="G1948" s="15">
        <v>999925062</v>
      </c>
      <c r="H1948" s="15">
        <f t="shared" si="408"/>
        <v>94</v>
      </c>
      <c r="I1948" s="15"/>
      <c r="J1948" s="15"/>
      <c r="K1948" s="16"/>
      <c r="L1948" s="15"/>
      <c r="M1948" s="15"/>
      <c r="N1948" s="15"/>
      <c r="O1948" s="15">
        <f t="shared" si="414"/>
        <v>0</v>
      </c>
      <c r="P1948" s="15">
        <v>0</v>
      </c>
      <c r="Q1948" s="15">
        <f t="shared" si="415"/>
        <v>0</v>
      </c>
      <c r="R1948" s="15">
        <v>0</v>
      </c>
      <c r="S1948" s="15">
        <v>0</v>
      </c>
      <c r="T1948" s="15">
        <f t="shared" si="416"/>
        <v>0</v>
      </c>
      <c r="U1948" s="15">
        <f t="shared" si="417"/>
        <v>0</v>
      </c>
      <c r="V1948" s="15"/>
      <c r="W1948" s="15"/>
      <c r="X1948" s="15"/>
      <c r="Y1948" s="15"/>
      <c r="Z1948" s="16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>
        <f t="shared" si="409"/>
        <v>0</v>
      </c>
      <c r="CT1948" s="15">
        <f t="shared" si="410"/>
        <v>94</v>
      </c>
      <c r="CU1948" s="15">
        <f t="shared" si="411"/>
        <v>2</v>
      </c>
      <c r="CV1948" s="15">
        <f t="shared" si="412"/>
        <v>0</v>
      </c>
      <c r="CW1948" s="15"/>
      <c r="CX1948" s="15"/>
      <c r="CY1948" s="15">
        <f t="shared" si="413"/>
        <v>0</v>
      </c>
      <c r="CZ1948" s="15">
        <f>GG1948</f>
        <v>0</v>
      </c>
      <c r="DA1948" s="16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20"/>
      <c r="DY1948" s="15"/>
      <c r="DZ1948" s="20"/>
      <c r="EA1948" s="15"/>
      <c r="EB1948" s="20"/>
      <c r="EC1948" s="15"/>
      <c r="ED1948" s="20"/>
      <c r="EE1948" s="15"/>
      <c r="EF1948" s="20"/>
      <c r="EG1948" s="15"/>
      <c r="EH1948" s="20"/>
      <c r="EI1948" s="15"/>
      <c r="EJ1948" s="20"/>
      <c r="EK1948" s="15"/>
      <c r="EL1948" s="20"/>
      <c r="EM1948" s="15"/>
      <c r="EN1948" s="20"/>
      <c r="EY1948" s="15"/>
      <c r="EZ1948" s="20"/>
      <c r="FC1948" s="15"/>
      <c r="FD1948" s="20"/>
      <c r="FE1948" s="15"/>
      <c r="FF1948" s="20"/>
      <c r="FG1948" s="15"/>
      <c r="FH1948" s="20"/>
      <c r="FI1948" s="15"/>
      <c r="FJ1948" s="20"/>
      <c r="FK1948" s="15"/>
      <c r="FL1948" s="20"/>
      <c r="FM1948" s="15">
        <v>60</v>
      </c>
      <c r="FN1948" s="20">
        <v>1</v>
      </c>
      <c r="FO1948" s="15"/>
      <c r="FP1948" s="20"/>
      <c r="FQ1948" s="15"/>
      <c r="FR1948" s="20"/>
      <c r="FS1948" s="15"/>
      <c r="FT1948" s="20"/>
      <c r="FU1948" s="15"/>
      <c r="FV1948" s="20"/>
      <c r="FW1948" s="15"/>
      <c r="FX1948" s="20"/>
      <c r="FY1948" s="15">
        <v>34</v>
      </c>
      <c r="FZ1948" s="20">
        <v>3</v>
      </c>
      <c r="GA1948" s="15"/>
      <c r="GB1948" s="20"/>
      <c r="GC1948" s="15"/>
      <c r="GD1948" s="20"/>
      <c r="GE1948" s="15"/>
      <c r="GF1948" s="20"/>
      <c r="GG1948" s="226"/>
    </row>
    <row r="1949" spans="1:189" ht="15" customHeight="1" x14ac:dyDescent="0.3">
      <c r="A1949" s="15" t="s">
        <v>125</v>
      </c>
      <c r="B1949" s="15" t="s">
        <v>126</v>
      </c>
      <c r="C1949" s="15" t="s">
        <v>2549</v>
      </c>
      <c r="D1949" s="15" t="s">
        <v>2550</v>
      </c>
      <c r="E1949" s="15" t="str">
        <f t="shared" si="407"/>
        <v>Marielle Uy</v>
      </c>
      <c r="F1949" s="15" t="s">
        <v>128</v>
      </c>
      <c r="G1949" s="15">
        <v>999925063</v>
      </c>
      <c r="H1949" s="15">
        <f t="shared" si="408"/>
        <v>91</v>
      </c>
      <c r="I1949" s="15"/>
      <c r="J1949" s="15"/>
      <c r="K1949" s="16"/>
      <c r="L1949" s="15"/>
      <c r="M1949" s="15"/>
      <c r="N1949" s="15"/>
      <c r="O1949" s="15">
        <f t="shared" si="414"/>
        <v>0</v>
      </c>
      <c r="P1949" s="15">
        <v>0</v>
      </c>
      <c r="Q1949" s="15">
        <f t="shared" si="415"/>
        <v>0</v>
      </c>
      <c r="R1949" s="15">
        <v>0</v>
      </c>
      <c r="S1949" s="15">
        <v>0</v>
      </c>
      <c r="T1949" s="15">
        <f t="shared" si="416"/>
        <v>0</v>
      </c>
      <c r="U1949" s="15">
        <f t="shared" si="417"/>
        <v>0</v>
      </c>
      <c r="V1949" s="15"/>
      <c r="W1949" s="15"/>
      <c r="X1949" s="15"/>
      <c r="Y1949" s="15"/>
      <c r="Z1949" s="16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>
        <f t="shared" si="409"/>
        <v>0</v>
      </c>
      <c r="CT1949" s="15">
        <f t="shared" si="410"/>
        <v>58</v>
      </c>
      <c r="CU1949" s="15">
        <f t="shared" si="411"/>
        <v>1</v>
      </c>
      <c r="CV1949" s="15">
        <f t="shared" si="412"/>
        <v>33</v>
      </c>
      <c r="CW1949" s="15"/>
      <c r="CX1949" s="15"/>
      <c r="CY1949" s="15">
        <f t="shared" si="413"/>
        <v>0</v>
      </c>
      <c r="CZ1949" s="15">
        <f>GG1949</f>
        <v>0</v>
      </c>
      <c r="DA1949" s="16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20"/>
      <c r="DY1949" s="15"/>
      <c r="DZ1949" s="20"/>
      <c r="EA1949" s="15"/>
      <c r="EB1949" s="20"/>
      <c r="EC1949" s="15"/>
      <c r="ED1949" s="20"/>
      <c r="EE1949" s="15"/>
      <c r="EF1949" s="20"/>
      <c r="EG1949" s="15"/>
      <c r="EH1949" s="20"/>
      <c r="EI1949" s="15"/>
      <c r="EJ1949" s="20"/>
      <c r="EK1949" s="15"/>
      <c r="EL1949" s="20"/>
      <c r="EM1949" s="15"/>
      <c r="EN1949" s="20"/>
      <c r="EQ1949" s="15">
        <v>58</v>
      </c>
      <c r="ER1949" s="20">
        <v>6</v>
      </c>
      <c r="EY1949" s="15"/>
      <c r="EZ1949" s="20"/>
      <c r="FC1949" s="15"/>
      <c r="FD1949" s="20"/>
      <c r="FE1949" s="15"/>
      <c r="FF1949" s="20"/>
      <c r="FG1949" s="15"/>
      <c r="FH1949" s="20"/>
      <c r="FI1949" s="15"/>
      <c r="FJ1949" s="20"/>
      <c r="FK1949" s="15"/>
      <c r="FL1949" s="20"/>
      <c r="FM1949" s="15"/>
      <c r="FN1949" s="20"/>
      <c r="FO1949" s="15"/>
      <c r="FP1949" s="20"/>
      <c r="FQ1949" s="15"/>
      <c r="FR1949" s="20"/>
      <c r="FS1949" s="15"/>
      <c r="FT1949" s="20"/>
      <c r="FU1949" s="15"/>
      <c r="FV1949" s="20"/>
      <c r="FW1949" s="15"/>
      <c r="FX1949" s="20"/>
      <c r="FY1949" s="15"/>
      <c r="FZ1949" s="20"/>
      <c r="GA1949" s="15"/>
      <c r="GB1949" s="20"/>
      <c r="GC1949" s="15">
        <v>33</v>
      </c>
      <c r="GD1949" s="20" t="s">
        <v>168</v>
      </c>
      <c r="GE1949" s="15"/>
      <c r="GF1949" s="20"/>
      <c r="GG1949" s="226"/>
    </row>
    <row r="1950" spans="1:189" ht="15" customHeight="1" x14ac:dyDescent="0.3">
      <c r="A1950" s="15" t="s">
        <v>137</v>
      </c>
      <c r="B1950" s="15" t="s">
        <v>138</v>
      </c>
      <c r="C1950" s="15" t="s">
        <v>3529</v>
      </c>
      <c r="D1950" s="15" t="s">
        <v>3530</v>
      </c>
      <c r="E1950" s="15" t="str">
        <f t="shared" si="407"/>
        <v>Archer Cloyd</v>
      </c>
      <c r="F1950" s="15" t="s">
        <v>135</v>
      </c>
      <c r="G1950" s="15">
        <v>999925064</v>
      </c>
      <c r="H1950" s="15">
        <f t="shared" si="408"/>
        <v>165</v>
      </c>
      <c r="I1950" s="15"/>
      <c r="J1950" s="15"/>
      <c r="K1950" s="16"/>
      <c r="L1950" s="15"/>
      <c r="M1950" s="15"/>
      <c r="N1950" s="15"/>
      <c r="O1950" s="15">
        <f t="shared" si="414"/>
        <v>0</v>
      </c>
      <c r="P1950" s="15">
        <v>0</v>
      </c>
      <c r="Q1950" s="15">
        <f t="shared" si="415"/>
        <v>0</v>
      </c>
      <c r="R1950" s="15">
        <v>0</v>
      </c>
      <c r="S1950" s="15">
        <v>0</v>
      </c>
      <c r="T1950" s="15">
        <f t="shared" si="416"/>
        <v>0</v>
      </c>
      <c r="U1950" s="15">
        <f t="shared" si="417"/>
        <v>0</v>
      </c>
      <c r="V1950" s="15"/>
      <c r="W1950" s="15"/>
      <c r="X1950" s="15"/>
      <c r="Y1950" s="15"/>
      <c r="Z1950" s="16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>
        <f t="shared" si="409"/>
        <v>0</v>
      </c>
      <c r="CT1950" s="15">
        <f t="shared" si="410"/>
        <v>60</v>
      </c>
      <c r="CU1950" s="15">
        <f t="shared" si="411"/>
        <v>2</v>
      </c>
      <c r="CV1950" s="15">
        <f t="shared" si="412"/>
        <v>105</v>
      </c>
      <c r="CW1950" s="15"/>
      <c r="CX1950" s="15"/>
      <c r="CY1950" s="15">
        <f t="shared" si="413"/>
        <v>0</v>
      </c>
      <c r="CZ1950" s="15">
        <f>GG1950</f>
        <v>0</v>
      </c>
      <c r="DA1950" s="16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20"/>
      <c r="DY1950" s="15"/>
      <c r="DZ1950" s="20"/>
      <c r="EA1950" s="15"/>
      <c r="EB1950" s="20"/>
      <c r="EC1950" s="15"/>
      <c r="ED1950" s="20"/>
      <c r="EE1950" s="15"/>
      <c r="EF1950" s="20"/>
      <c r="EG1950" s="15"/>
      <c r="EH1950" s="20"/>
      <c r="EI1950" s="15"/>
      <c r="EJ1950" s="20"/>
      <c r="EK1950" s="15"/>
      <c r="EL1950" s="20"/>
      <c r="EM1950" s="15"/>
      <c r="EN1950" s="20"/>
      <c r="EY1950" s="15"/>
      <c r="EZ1950" s="20"/>
      <c r="FC1950" s="15"/>
      <c r="FD1950" s="20"/>
      <c r="FE1950" s="15"/>
      <c r="FF1950" s="20"/>
      <c r="FG1950" s="15"/>
      <c r="FH1950" s="20"/>
      <c r="FI1950" s="15"/>
      <c r="FJ1950" s="20"/>
      <c r="FK1950" s="15"/>
      <c r="FL1950" s="20"/>
      <c r="FM1950" s="15">
        <v>30</v>
      </c>
      <c r="FN1950" s="20">
        <v>1</v>
      </c>
      <c r="FO1950" s="15"/>
      <c r="FP1950" s="20"/>
      <c r="FQ1950" s="15"/>
      <c r="FR1950" s="20"/>
      <c r="FS1950" s="15"/>
      <c r="FT1950" s="20"/>
      <c r="FU1950" s="15"/>
      <c r="FV1950" s="20"/>
      <c r="FW1950" s="15"/>
      <c r="FX1950" s="20"/>
      <c r="FY1950" s="15">
        <v>30</v>
      </c>
      <c r="FZ1950" s="20">
        <v>1</v>
      </c>
      <c r="GA1950" s="15"/>
      <c r="GB1950" s="20"/>
      <c r="GC1950" s="15">
        <v>105</v>
      </c>
      <c r="GD1950" s="20">
        <v>2</v>
      </c>
      <c r="GE1950" s="15"/>
      <c r="GF1950" s="20"/>
      <c r="GG1950" s="226"/>
    </row>
    <row r="1951" spans="1:189" ht="15" customHeight="1" x14ac:dyDescent="0.3">
      <c r="A1951" s="15" t="s">
        <v>133</v>
      </c>
      <c r="B1951" s="15" t="s">
        <v>138</v>
      </c>
      <c r="C1951" s="15" t="s">
        <v>3543</v>
      </c>
      <c r="D1951" s="15" t="s">
        <v>3539</v>
      </c>
      <c r="E1951" s="15" t="str">
        <f t="shared" si="407"/>
        <v>Ashna Lall</v>
      </c>
      <c r="F1951" s="15" t="s">
        <v>128</v>
      </c>
      <c r="G1951" s="15">
        <v>999925065</v>
      </c>
      <c r="H1951" s="15">
        <f t="shared" si="408"/>
        <v>60</v>
      </c>
      <c r="I1951" s="15"/>
      <c r="J1951" s="15"/>
      <c r="K1951" s="16"/>
      <c r="L1951" s="15"/>
      <c r="M1951" s="15"/>
      <c r="N1951" s="15"/>
      <c r="O1951" s="15">
        <f t="shared" si="414"/>
        <v>0</v>
      </c>
      <c r="P1951" s="15">
        <v>0</v>
      </c>
      <c r="Q1951" s="15">
        <f t="shared" si="415"/>
        <v>0</v>
      </c>
      <c r="R1951" s="15">
        <v>0</v>
      </c>
      <c r="S1951" s="15">
        <v>0</v>
      </c>
      <c r="T1951" s="15">
        <f t="shared" si="416"/>
        <v>0</v>
      </c>
      <c r="U1951" s="15">
        <f t="shared" si="417"/>
        <v>0</v>
      </c>
      <c r="V1951" s="15"/>
      <c r="W1951" s="15"/>
      <c r="X1951" s="15"/>
      <c r="Y1951" s="15"/>
      <c r="Z1951" s="16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>
        <f t="shared" si="409"/>
        <v>0</v>
      </c>
      <c r="CT1951" s="15">
        <f t="shared" si="410"/>
        <v>60</v>
      </c>
      <c r="CU1951" s="15">
        <f t="shared" si="411"/>
        <v>2</v>
      </c>
      <c r="CV1951" s="15">
        <f t="shared" si="412"/>
        <v>0</v>
      </c>
      <c r="CW1951" s="15"/>
      <c r="CX1951" s="15"/>
      <c r="CY1951" s="15">
        <f t="shared" si="413"/>
        <v>0</v>
      </c>
      <c r="CZ1951" s="15">
        <f>GG1951</f>
        <v>0</v>
      </c>
      <c r="DA1951" s="16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20"/>
      <c r="DY1951" s="15"/>
      <c r="DZ1951" s="20"/>
      <c r="EA1951" s="15"/>
      <c r="EB1951" s="20"/>
      <c r="EC1951" s="15"/>
      <c r="ED1951" s="20"/>
      <c r="EE1951" s="15"/>
      <c r="EF1951" s="20"/>
      <c r="EG1951" s="15"/>
      <c r="EH1951" s="20"/>
      <c r="EI1951" s="15"/>
      <c r="EJ1951" s="20"/>
      <c r="EK1951" s="15"/>
      <c r="EL1951" s="20"/>
      <c r="EM1951" s="15"/>
      <c r="EN1951" s="20"/>
      <c r="EY1951" s="15"/>
      <c r="EZ1951" s="20"/>
      <c r="FC1951" s="15"/>
      <c r="FD1951" s="20"/>
      <c r="FE1951" s="15"/>
      <c r="FF1951" s="20"/>
      <c r="FG1951" s="15"/>
      <c r="FH1951" s="20"/>
      <c r="FI1951" s="15"/>
      <c r="FJ1951" s="20"/>
      <c r="FK1951" s="15"/>
      <c r="FL1951" s="20"/>
      <c r="FM1951" s="15">
        <v>30</v>
      </c>
      <c r="FN1951" s="20">
        <v>1</v>
      </c>
      <c r="FO1951" s="15"/>
      <c r="FP1951" s="20"/>
      <c r="FQ1951" s="15"/>
      <c r="FR1951" s="20"/>
      <c r="FS1951" s="15"/>
      <c r="FT1951" s="20"/>
      <c r="FU1951" s="15"/>
      <c r="FV1951" s="20"/>
      <c r="FW1951" s="15"/>
      <c r="FX1951" s="20"/>
      <c r="FY1951" s="15">
        <v>30</v>
      </c>
      <c r="FZ1951" s="20">
        <v>1</v>
      </c>
      <c r="GA1951" s="15"/>
      <c r="GB1951" s="20"/>
      <c r="GC1951" s="15"/>
      <c r="GD1951" s="20"/>
      <c r="GE1951" s="15"/>
      <c r="GF1951" s="20"/>
      <c r="GG1951" s="226"/>
    </row>
    <row r="1952" spans="1:189" ht="15" customHeight="1" x14ac:dyDescent="0.3">
      <c r="A1952" s="15" t="s">
        <v>137</v>
      </c>
      <c r="B1952" s="15" t="s">
        <v>138</v>
      </c>
      <c r="C1952" s="15" t="s">
        <v>3538</v>
      </c>
      <c r="D1952" s="15" t="s">
        <v>3539</v>
      </c>
      <c r="E1952" s="15" t="str">
        <f t="shared" si="407"/>
        <v>Naina Lall</v>
      </c>
      <c r="F1952" s="15" t="s">
        <v>128</v>
      </c>
      <c r="G1952" s="15">
        <v>999925066</v>
      </c>
      <c r="H1952" s="15">
        <f t="shared" si="408"/>
        <v>128</v>
      </c>
      <c r="I1952" s="15"/>
      <c r="J1952" s="15"/>
      <c r="K1952" s="16"/>
      <c r="L1952" s="15"/>
      <c r="M1952" s="15"/>
      <c r="N1952" s="15"/>
      <c r="O1952" s="15">
        <f t="shared" si="414"/>
        <v>0</v>
      </c>
      <c r="P1952" s="15">
        <v>0</v>
      </c>
      <c r="Q1952" s="15">
        <f t="shared" si="415"/>
        <v>0</v>
      </c>
      <c r="R1952" s="15">
        <v>0</v>
      </c>
      <c r="S1952" s="15">
        <v>0</v>
      </c>
      <c r="T1952" s="15">
        <f t="shared" si="416"/>
        <v>0</v>
      </c>
      <c r="U1952" s="15">
        <f t="shared" si="417"/>
        <v>0</v>
      </c>
      <c r="V1952" s="15"/>
      <c r="W1952" s="15"/>
      <c r="X1952" s="15"/>
      <c r="Y1952" s="15"/>
      <c r="Z1952" s="16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>
        <f t="shared" si="409"/>
        <v>0</v>
      </c>
      <c r="CT1952" s="15">
        <f t="shared" si="410"/>
        <v>128</v>
      </c>
      <c r="CU1952" s="15">
        <f t="shared" si="411"/>
        <v>2</v>
      </c>
      <c r="CV1952" s="15">
        <f t="shared" si="412"/>
        <v>0</v>
      </c>
      <c r="CW1952" s="15"/>
      <c r="CX1952" s="15"/>
      <c r="CY1952" s="15">
        <f t="shared" si="413"/>
        <v>0</v>
      </c>
      <c r="CZ1952" s="15">
        <f>GG1952</f>
        <v>0</v>
      </c>
      <c r="DA1952" s="16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20"/>
      <c r="DY1952" s="15"/>
      <c r="DZ1952" s="20"/>
      <c r="EA1952" s="15"/>
      <c r="EB1952" s="20"/>
      <c r="EC1952" s="15"/>
      <c r="ED1952" s="20"/>
      <c r="EE1952" s="15"/>
      <c r="EF1952" s="20"/>
      <c r="EG1952" s="15"/>
      <c r="EH1952" s="20"/>
      <c r="EI1952" s="15"/>
      <c r="EJ1952" s="20"/>
      <c r="EK1952" s="15"/>
      <c r="EL1952" s="20"/>
      <c r="EM1952" s="15"/>
      <c r="EN1952" s="20"/>
      <c r="EY1952" s="15"/>
      <c r="EZ1952" s="20"/>
      <c r="FC1952" s="15"/>
      <c r="FD1952" s="20"/>
      <c r="FE1952" s="15"/>
      <c r="FF1952" s="20"/>
      <c r="FG1952" s="15"/>
      <c r="FH1952" s="20"/>
      <c r="FI1952" s="15"/>
      <c r="FJ1952" s="20"/>
      <c r="FK1952" s="15"/>
      <c r="FL1952" s="20"/>
      <c r="FM1952" s="15">
        <v>68</v>
      </c>
      <c r="FN1952" s="20">
        <v>4</v>
      </c>
      <c r="FO1952" s="15"/>
      <c r="FP1952" s="20"/>
      <c r="FQ1952" s="15"/>
      <c r="FR1952" s="20"/>
      <c r="FS1952" s="15"/>
      <c r="FT1952" s="20"/>
      <c r="FU1952" s="15"/>
      <c r="FV1952" s="20"/>
      <c r="FW1952" s="15"/>
      <c r="FX1952" s="20"/>
      <c r="FY1952" s="15">
        <v>60</v>
      </c>
      <c r="FZ1952" s="20">
        <v>1</v>
      </c>
      <c r="GA1952" s="15"/>
      <c r="GB1952" s="20"/>
      <c r="GC1952" s="15"/>
      <c r="GD1952" s="20"/>
      <c r="GE1952" s="15"/>
      <c r="GF1952" s="20"/>
      <c r="GG1952" s="226"/>
    </row>
    <row r="1953" spans="1:189" ht="15" customHeight="1" x14ac:dyDescent="0.3">
      <c r="A1953" s="15" t="s">
        <v>146</v>
      </c>
      <c r="B1953" s="15" t="s">
        <v>134</v>
      </c>
      <c r="C1953" s="15" t="s">
        <v>1476</v>
      </c>
      <c r="D1953" s="15" t="s">
        <v>1192</v>
      </c>
      <c r="E1953" s="15" t="str">
        <f t="shared" si="407"/>
        <v>Anh Lam</v>
      </c>
      <c r="F1953" s="15" t="s">
        <v>135</v>
      </c>
      <c r="G1953" s="15">
        <v>999925076</v>
      </c>
      <c r="H1953" s="15">
        <f t="shared" si="408"/>
        <v>105</v>
      </c>
      <c r="I1953" s="15"/>
      <c r="J1953" s="15"/>
      <c r="K1953" s="16"/>
      <c r="L1953" s="15"/>
      <c r="M1953" s="15"/>
      <c r="N1953" s="15"/>
      <c r="O1953" s="15">
        <f t="shared" si="414"/>
        <v>0</v>
      </c>
      <c r="P1953" s="15">
        <v>0</v>
      </c>
      <c r="Q1953" s="15">
        <f t="shared" si="415"/>
        <v>0</v>
      </c>
      <c r="R1953" s="15">
        <v>0</v>
      </c>
      <c r="S1953" s="15">
        <v>0</v>
      </c>
      <c r="T1953" s="15">
        <f t="shared" si="416"/>
        <v>0</v>
      </c>
      <c r="U1953" s="15">
        <f t="shared" si="417"/>
        <v>0</v>
      </c>
      <c r="V1953" s="15"/>
      <c r="W1953" s="15"/>
      <c r="X1953" s="15"/>
      <c r="Y1953" s="15"/>
      <c r="Z1953" s="16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>
        <f t="shared" si="409"/>
        <v>0</v>
      </c>
      <c r="CT1953" s="15">
        <f t="shared" si="410"/>
        <v>34</v>
      </c>
      <c r="CU1953" s="15">
        <f t="shared" si="411"/>
        <v>1</v>
      </c>
      <c r="CV1953" s="15">
        <f t="shared" si="412"/>
        <v>71</v>
      </c>
      <c r="CW1953" s="15"/>
      <c r="CX1953" s="15"/>
      <c r="CY1953" s="15">
        <f t="shared" si="413"/>
        <v>0</v>
      </c>
      <c r="CZ1953" s="15">
        <f>GG1953</f>
        <v>0</v>
      </c>
      <c r="DA1953" s="16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20"/>
      <c r="DY1953" s="15"/>
      <c r="DZ1953" s="20"/>
      <c r="EA1953" s="15"/>
      <c r="EB1953" s="20"/>
      <c r="EC1953" s="15"/>
      <c r="ED1953" s="20"/>
      <c r="EE1953" s="15"/>
      <c r="EF1953" s="20"/>
      <c r="EG1953" s="15"/>
      <c r="EH1953" s="20"/>
      <c r="EI1953" s="15"/>
      <c r="EJ1953" s="20"/>
      <c r="EK1953" s="15"/>
      <c r="EL1953" s="20"/>
      <c r="EM1953" s="15"/>
      <c r="EN1953" s="20"/>
      <c r="EY1953" s="15">
        <v>34</v>
      </c>
      <c r="EZ1953" s="20">
        <v>3</v>
      </c>
      <c r="FC1953" s="15"/>
      <c r="FD1953" s="20"/>
      <c r="FE1953" s="15"/>
      <c r="FF1953" s="20"/>
      <c r="FG1953" s="15"/>
      <c r="FH1953" s="20"/>
      <c r="FI1953" s="15"/>
      <c r="FJ1953" s="20"/>
      <c r="FK1953" s="15"/>
      <c r="FL1953" s="20"/>
      <c r="FM1953" s="15"/>
      <c r="FN1953" s="20"/>
      <c r="FO1953" s="15"/>
      <c r="FP1953" s="20"/>
      <c r="FQ1953" s="15"/>
      <c r="FR1953" s="20"/>
      <c r="FS1953" s="15"/>
      <c r="FT1953" s="20"/>
      <c r="FU1953" s="15"/>
      <c r="FV1953" s="20"/>
      <c r="FW1953" s="15"/>
      <c r="FX1953" s="20"/>
      <c r="FY1953" s="15"/>
      <c r="FZ1953" s="20"/>
      <c r="GA1953" s="15"/>
      <c r="GB1953" s="20"/>
      <c r="GC1953" s="15"/>
      <c r="GD1953" s="20"/>
      <c r="GE1953" s="15">
        <v>71</v>
      </c>
      <c r="GF1953" s="20">
        <v>5</v>
      </c>
      <c r="GG1953" s="226"/>
    </row>
    <row r="1954" spans="1:189" ht="15" customHeight="1" x14ac:dyDescent="0.3">
      <c r="A1954" s="15" t="s">
        <v>125</v>
      </c>
      <c r="B1954" s="15" t="s">
        <v>126</v>
      </c>
      <c r="C1954" s="15" t="s">
        <v>2518</v>
      </c>
      <c r="D1954" s="15" t="s">
        <v>2519</v>
      </c>
      <c r="E1954" s="15" t="str">
        <f t="shared" si="407"/>
        <v>Kavin Karunagaran</v>
      </c>
      <c r="F1954" s="15" t="s">
        <v>135</v>
      </c>
      <c r="G1954" s="15">
        <v>999925077</v>
      </c>
      <c r="H1954" s="15">
        <f t="shared" si="408"/>
        <v>48</v>
      </c>
      <c r="I1954" s="15"/>
      <c r="J1954" s="15"/>
      <c r="K1954" s="16"/>
      <c r="L1954" s="15"/>
      <c r="M1954" s="15"/>
      <c r="N1954" s="15"/>
      <c r="O1954" s="15">
        <f t="shared" si="414"/>
        <v>0</v>
      </c>
      <c r="P1954" s="15">
        <v>0</v>
      </c>
      <c r="Q1954" s="15">
        <f t="shared" si="415"/>
        <v>0</v>
      </c>
      <c r="R1954" s="15">
        <v>0</v>
      </c>
      <c r="S1954" s="15">
        <v>0</v>
      </c>
      <c r="T1954" s="15">
        <f t="shared" si="416"/>
        <v>0</v>
      </c>
      <c r="U1954" s="15">
        <f t="shared" si="417"/>
        <v>0</v>
      </c>
      <c r="V1954" s="15"/>
      <c r="W1954" s="15"/>
      <c r="X1954" s="15"/>
      <c r="Y1954" s="15"/>
      <c r="Z1954" s="16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>
        <f t="shared" si="409"/>
        <v>0</v>
      </c>
      <c r="CT1954" s="15">
        <f t="shared" si="410"/>
        <v>0</v>
      </c>
      <c r="CU1954" s="15">
        <f t="shared" si="411"/>
        <v>0</v>
      </c>
      <c r="CV1954" s="15">
        <f t="shared" si="412"/>
        <v>0</v>
      </c>
      <c r="CW1954" s="15"/>
      <c r="CX1954" s="15"/>
      <c r="CY1954" s="15">
        <f t="shared" si="413"/>
        <v>48</v>
      </c>
      <c r="CZ1954" s="15">
        <f>GG1954</f>
        <v>0</v>
      </c>
      <c r="DA1954" s="16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20"/>
      <c r="DY1954" s="15"/>
      <c r="DZ1954" s="20"/>
      <c r="EA1954" s="15"/>
      <c r="EB1954" s="20"/>
      <c r="EC1954" s="15"/>
      <c r="ED1954" s="20"/>
      <c r="EE1954" s="15"/>
      <c r="EF1954" s="20"/>
      <c r="EG1954" s="15"/>
      <c r="EH1954" s="20"/>
      <c r="EI1954" s="15"/>
      <c r="EJ1954" s="20"/>
      <c r="EK1954" s="15"/>
      <c r="EL1954" s="20"/>
      <c r="EM1954" s="15"/>
      <c r="EN1954" s="20"/>
      <c r="EO1954" s="15">
        <v>48</v>
      </c>
      <c r="EY1954" s="15"/>
      <c r="EZ1954" s="20"/>
      <c r="FC1954" s="15"/>
      <c r="FD1954" s="20"/>
      <c r="FE1954" s="15"/>
      <c r="FF1954" s="20"/>
      <c r="FG1954" s="15"/>
      <c r="FH1954" s="20"/>
      <c r="FI1954" s="15"/>
      <c r="FJ1954" s="20"/>
      <c r="FK1954" s="15"/>
      <c r="FL1954" s="20"/>
      <c r="FM1954" s="15"/>
      <c r="FN1954" s="20"/>
      <c r="FO1954" s="15"/>
      <c r="FP1954" s="20"/>
      <c r="FQ1954" s="15"/>
      <c r="FR1954" s="20"/>
      <c r="FS1954" s="15"/>
      <c r="FT1954" s="20"/>
      <c r="FU1954" s="15"/>
      <c r="FV1954" s="20"/>
      <c r="FW1954" s="15"/>
      <c r="FX1954" s="20"/>
      <c r="FY1954" s="15"/>
      <c r="FZ1954" s="20"/>
      <c r="GA1954" s="15"/>
      <c r="GB1954" s="20"/>
      <c r="GC1954" s="15"/>
      <c r="GD1954" s="20"/>
      <c r="GE1954" s="15"/>
      <c r="GF1954" s="20"/>
      <c r="GG1954" s="226"/>
    </row>
    <row r="1955" spans="1:189" ht="15" customHeight="1" x14ac:dyDescent="0.3">
      <c r="A1955" s="15" t="s">
        <v>133</v>
      </c>
      <c r="B1955" s="15" t="s">
        <v>126</v>
      </c>
      <c r="C1955" s="15" t="s">
        <v>407</v>
      </c>
      <c r="D1955" s="15" t="s">
        <v>1223</v>
      </c>
      <c r="E1955" s="15" t="str">
        <f t="shared" si="407"/>
        <v>Chloe Lee</v>
      </c>
      <c r="F1955" s="15" t="s">
        <v>128</v>
      </c>
      <c r="G1955" s="15">
        <v>999925079</v>
      </c>
      <c r="H1955" s="15">
        <f t="shared" si="408"/>
        <v>63</v>
      </c>
      <c r="I1955" s="15"/>
      <c r="J1955" s="15"/>
      <c r="K1955" s="16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6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>
        <f t="shared" si="409"/>
        <v>0</v>
      </c>
      <c r="CT1955" s="15">
        <f t="shared" si="410"/>
        <v>0</v>
      </c>
      <c r="CU1955" s="15">
        <f t="shared" si="411"/>
        <v>0</v>
      </c>
      <c r="CV1955" s="15">
        <f t="shared" si="412"/>
        <v>63</v>
      </c>
      <c r="CW1955" s="15"/>
      <c r="CX1955" s="15"/>
      <c r="CY1955" s="15">
        <f t="shared" si="413"/>
        <v>0</v>
      </c>
      <c r="CZ1955" s="15">
        <f>GG1955</f>
        <v>0</v>
      </c>
      <c r="DA1955" s="16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20"/>
      <c r="DY1955" s="15"/>
      <c r="DZ1955" s="20"/>
      <c r="EA1955" s="15"/>
      <c r="EB1955" s="20"/>
      <c r="EC1955" s="15"/>
      <c r="ED1955" s="20"/>
      <c r="EE1955" s="15"/>
      <c r="EF1955" s="20"/>
      <c r="EG1955" s="15"/>
      <c r="EH1955" s="20"/>
      <c r="EI1955" s="15"/>
      <c r="EJ1955" s="20"/>
      <c r="EK1955" s="15"/>
      <c r="EL1955" s="20"/>
      <c r="EM1955" s="15"/>
      <c r="EN1955" s="20"/>
      <c r="EY1955" s="15"/>
      <c r="EZ1955" s="16"/>
      <c r="FC1955" s="15"/>
      <c r="FD1955" s="16"/>
      <c r="FE1955" s="15"/>
      <c r="FF1955" s="16"/>
      <c r="FG1955" s="15"/>
      <c r="FH1955" s="16"/>
      <c r="FI1955" s="15"/>
      <c r="FJ1955" s="16"/>
      <c r="FK1955" s="15"/>
      <c r="FL1955" s="16"/>
      <c r="FM1955" s="15"/>
      <c r="FN1955" s="16"/>
      <c r="FO1955" s="15"/>
      <c r="FP1955" s="20"/>
      <c r="FQ1955" s="15"/>
      <c r="FR1955" s="16"/>
      <c r="FS1955" s="15"/>
      <c r="FT1955" s="16"/>
      <c r="FU1955" s="15"/>
      <c r="FV1955" s="16"/>
      <c r="FW1955" s="15"/>
      <c r="FX1955" s="16"/>
      <c r="FY1955" s="15"/>
      <c r="FZ1955" s="16"/>
      <c r="GA1955" s="15"/>
      <c r="GB1955" s="16"/>
      <c r="GC1955" s="15"/>
      <c r="GD1955" s="20"/>
      <c r="GE1955" s="15">
        <v>63</v>
      </c>
      <c r="GF1955" s="20">
        <v>7</v>
      </c>
      <c r="GG1955" s="226"/>
    </row>
    <row r="1956" spans="1:189" ht="15" customHeight="1" x14ac:dyDescent="0.3">
      <c r="A1956" s="15" t="s">
        <v>130</v>
      </c>
      <c r="B1956" s="15" t="s">
        <v>134</v>
      </c>
      <c r="C1956" s="15" t="s">
        <v>1369</v>
      </c>
      <c r="D1956" s="15" t="s">
        <v>3201</v>
      </c>
      <c r="E1956" s="15" t="str">
        <f t="shared" si="407"/>
        <v>Luca DEEGAN</v>
      </c>
      <c r="F1956" s="15" t="s">
        <v>135</v>
      </c>
      <c r="G1956" s="15">
        <v>999925097</v>
      </c>
      <c r="H1956" s="15">
        <f t="shared" si="408"/>
        <v>63</v>
      </c>
      <c r="I1956" s="15"/>
      <c r="J1956" s="15"/>
      <c r="K1956" s="16"/>
      <c r="L1956" s="15"/>
      <c r="M1956" s="15"/>
      <c r="N1956" s="15"/>
      <c r="O1956" s="15">
        <f t="shared" ref="O1956:O1982" si="418">SUM(EE1956, EI1956, EK1956, EM1956)</f>
        <v>0</v>
      </c>
      <c r="P1956" s="15">
        <v>0</v>
      </c>
      <c r="Q1956" s="15">
        <f t="shared" ref="Q1956:Q1982" si="419">COUNT(DI1956:DV1956)</f>
        <v>0</v>
      </c>
      <c r="R1956" s="15">
        <v>0</v>
      </c>
      <c r="S1956" s="15">
        <v>0</v>
      </c>
      <c r="T1956" s="15">
        <f t="shared" ref="T1956:T1982" si="420">EC1956</f>
        <v>0</v>
      </c>
      <c r="U1956" s="15">
        <f t="shared" ref="U1956:U1982" si="421">SUM(EG1956)</f>
        <v>0</v>
      </c>
      <c r="V1956" s="15"/>
      <c r="W1956" s="15"/>
      <c r="X1956" s="15"/>
      <c r="Y1956" s="15"/>
      <c r="Z1956" s="16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>
        <f t="shared" si="409"/>
        <v>0</v>
      </c>
      <c r="CT1956" s="15">
        <f t="shared" si="410"/>
        <v>63</v>
      </c>
      <c r="CU1956" s="15">
        <f t="shared" si="411"/>
        <v>1</v>
      </c>
      <c r="CV1956" s="15">
        <f t="shared" si="412"/>
        <v>0</v>
      </c>
      <c r="CW1956" s="15"/>
      <c r="CX1956" s="15"/>
      <c r="CY1956" s="15">
        <f t="shared" si="413"/>
        <v>0</v>
      </c>
      <c r="CZ1956" s="15">
        <f>GG1956</f>
        <v>0</v>
      </c>
      <c r="DA1956" s="16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20"/>
      <c r="DY1956" s="15"/>
      <c r="DZ1956" s="20"/>
      <c r="EA1956" s="15"/>
      <c r="EB1956" s="20"/>
      <c r="EC1956" s="15"/>
      <c r="ED1956" s="20"/>
      <c r="EE1956" s="15"/>
      <c r="EF1956" s="20"/>
      <c r="EG1956" s="15"/>
      <c r="EH1956" s="20"/>
      <c r="EI1956" s="15"/>
      <c r="EJ1956" s="20"/>
      <c r="EK1956" s="15"/>
      <c r="EL1956" s="20"/>
      <c r="EM1956" s="15"/>
      <c r="EN1956" s="20"/>
      <c r="EY1956" s="15"/>
      <c r="EZ1956" s="20"/>
      <c r="FC1956" s="15">
        <v>63</v>
      </c>
      <c r="FD1956" s="20">
        <v>5</v>
      </c>
      <c r="FE1956" s="15"/>
      <c r="FF1956" s="20"/>
      <c r="FG1956" s="15"/>
      <c r="FH1956" s="20"/>
      <c r="FI1956" s="15"/>
      <c r="FJ1956" s="20"/>
      <c r="FK1956" s="15"/>
      <c r="FL1956" s="20"/>
      <c r="FM1956" s="15"/>
      <c r="FN1956" s="20"/>
      <c r="FO1956" s="15"/>
      <c r="FP1956" s="20"/>
      <c r="FQ1956" s="15"/>
      <c r="FR1956" s="20"/>
      <c r="FS1956" s="15"/>
      <c r="FT1956" s="20"/>
      <c r="FU1956" s="15"/>
      <c r="FV1956" s="20"/>
      <c r="FW1956" s="15"/>
      <c r="FX1956" s="20"/>
      <c r="FY1956" s="15"/>
      <c r="FZ1956" s="20"/>
      <c r="GA1956" s="15"/>
      <c r="GB1956" s="20"/>
      <c r="GC1956" s="15"/>
      <c r="GD1956" s="20"/>
      <c r="GE1956" s="15"/>
      <c r="GF1956" s="20"/>
      <c r="GG1956" s="226"/>
    </row>
    <row r="1957" spans="1:189" ht="15" customHeight="1" x14ac:dyDescent="0.3">
      <c r="A1957" s="85" t="s">
        <v>130</v>
      </c>
      <c r="B1957" s="85" t="s">
        <v>138</v>
      </c>
      <c r="C1957" s="85" t="s">
        <v>1652</v>
      </c>
      <c r="D1957" s="85" t="s">
        <v>2625</v>
      </c>
      <c r="E1957" s="15" t="str">
        <f t="shared" si="407"/>
        <v>Dominick Rosamilia</v>
      </c>
      <c r="F1957" s="85" t="s">
        <v>135</v>
      </c>
      <c r="G1957" s="15">
        <v>999925098</v>
      </c>
      <c r="H1957" s="15">
        <f t="shared" si="408"/>
        <v>90</v>
      </c>
      <c r="I1957" s="15"/>
      <c r="J1957" s="15"/>
      <c r="K1957" s="16"/>
      <c r="L1957" s="15"/>
      <c r="M1957" s="15"/>
      <c r="N1957" s="15"/>
      <c r="O1957" s="15">
        <f t="shared" si="418"/>
        <v>0</v>
      </c>
      <c r="P1957" s="15">
        <v>0</v>
      </c>
      <c r="Q1957" s="15">
        <f t="shared" si="419"/>
        <v>0</v>
      </c>
      <c r="R1957" s="15">
        <v>0</v>
      </c>
      <c r="S1957" s="15">
        <v>0</v>
      </c>
      <c r="T1957" s="15">
        <f t="shared" si="420"/>
        <v>0</v>
      </c>
      <c r="U1957" s="15">
        <f t="shared" si="421"/>
        <v>0</v>
      </c>
      <c r="V1957" s="15"/>
      <c r="W1957" s="15"/>
      <c r="X1957" s="15"/>
      <c r="Y1957" s="15"/>
      <c r="Z1957" s="16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>
        <f t="shared" si="409"/>
        <v>0</v>
      </c>
      <c r="CT1957" s="15">
        <f t="shared" si="410"/>
        <v>90</v>
      </c>
      <c r="CU1957" s="15">
        <f t="shared" si="411"/>
        <v>1</v>
      </c>
      <c r="CV1957" s="15">
        <f t="shared" si="412"/>
        <v>0</v>
      </c>
      <c r="CW1957" s="15"/>
      <c r="CX1957" s="15"/>
      <c r="CY1957" s="15">
        <f t="shared" si="413"/>
        <v>0</v>
      </c>
      <c r="CZ1957" s="15">
        <f>GG1957</f>
        <v>0</v>
      </c>
      <c r="DA1957" s="16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20"/>
      <c r="DY1957" s="15"/>
      <c r="DZ1957" s="20"/>
      <c r="EA1957" s="15"/>
      <c r="EB1957" s="20"/>
      <c r="EC1957" s="15"/>
      <c r="ED1957" s="20"/>
      <c r="EE1957" s="15"/>
      <c r="EF1957" s="20"/>
      <c r="EG1957" s="15"/>
      <c r="EH1957" s="20"/>
      <c r="EI1957" s="15"/>
      <c r="EJ1957" s="20"/>
      <c r="EK1957" s="15"/>
      <c r="EL1957" s="20"/>
      <c r="EM1957" s="15"/>
      <c r="EN1957" s="20"/>
      <c r="EU1957" s="15">
        <v>90</v>
      </c>
      <c r="EV1957" s="20">
        <v>2</v>
      </c>
      <c r="EY1957" s="15"/>
      <c r="EZ1957" s="20"/>
      <c r="FC1957" s="15"/>
      <c r="FD1957" s="20"/>
      <c r="FE1957" s="15"/>
      <c r="FF1957" s="20"/>
      <c r="FG1957" s="15"/>
      <c r="FH1957" s="20"/>
      <c r="FI1957" s="15"/>
      <c r="FJ1957" s="20"/>
      <c r="FK1957" s="15"/>
      <c r="FL1957" s="20"/>
      <c r="FM1957" s="15"/>
      <c r="FN1957" s="20"/>
      <c r="FO1957" s="15"/>
      <c r="FP1957" s="20"/>
      <c r="FQ1957" s="15"/>
      <c r="FR1957" s="20"/>
      <c r="FS1957" s="15"/>
      <c r="FT1957" s="20"/>
      <c r="FU1957" s="15"/>
      <c r="FV1957" s="20"/>
      <c r="FW1957" s="15"/>
      <c r="FX1957" s="20"/>
      <c r="FY1957" s="15"/>
      <c r="FZ1957" s="20"/>
      <c r="GA1957" s="15"/>
      <c r="GB1957" s="20"/>
      <c r="GC1957" s="15"/>
      <c r="GD1957" s="20"/>
      <c r="GE1957" s="15"/>
      <c r="GF1957" s="20"/>
      <c r="GG1957" s="226"/>
    </row>
    <row r="1958" spans="1:189" ht="15" customHeight="1" x14ac:dyDescent="0.3">
      <c r="A1958" s="15" t="s">
        <v>146</v>
      </c>
      <c r="B1958" s="15" t="s">
        <v>138</v>
      </c>
      <c r="C1958" s="15" t="s">
        <v>348</v>
      </c>
      <c r="D1958" s="15" t="s">
        <v>2918</v>
      </c>
      <c r="E1958" s="15" t="str">
        <f t="shared" si="407"/>
        <v>Abigail Jee</v>
      </c>
      <c r="F1958" s="15" t="s">
        <v>128</v>
      </c>
      <c r="G1958" s="15">
        <v>999925099</v>
      </c>
      <c r="H1958" s="15">
        <f t="shared" si="408"/>
        <v>109</v>
      </c>
      <c r="I1958" s="15"/>
      <c r="J1958" s="15"/>
      <c r="K1958" s="16"/>
      <c r="L1958" s="15"/>
      <c r="M1958" s="15"/>
      <c r="N1958" s="15"/>
      <c r="O1958" s="15">
        <f t="shared" si="418"/>
        <v>0</v>
      </c>
      <c r="P1958" s="15">
        <v>0</v>
      </c>
      <c r="Q1958" s="15">
        <f t="shared" si="419"/>
        <v>0</v>
      </c>
      <c r="R1958" s="15">
        <v>0</v>
      </c>
      <c r="S1958" s="15">
        <v>0</v>
      </c>
      <c r="T1958" s="15">
        <f t="shared" si="420"/>
        <v>0</v>
      </c>
      <c r="U1958" s="15">
        <f t="shared" si="421"/>
        <v>0</v>
      </c>
      <c r="V1958" s="15"/>
      <c r="W1958" s="15"/>
      <c r="X1958" s="15"/>
      <c r="Y1958" s="15"/>
      <c r="Z1958" s="16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>
        <f t="shared" si="409"/>
        <v>0</v>
      </c>
      <c r="CT1958" s="15">
        <f t="shared" si="410"/>
        <v>109</v>
      </c>
      <c r="CU1958" s="15">
        <f t="shared" si="411"/>
        <v>2</v>
      </c>
      <c r="CV1958" s="15">
        <f t="shared" si="412"/>
        <v>0</v>
      </c>
      <c r="CW1958" s="15"/>
      <c r="CX1958" s="15"/>
      <c r="CY1958" s="15">
        <f t="shared" si="413"/>
        <v>0</v>
      </c>
      <c r="CZ1958" s="15">
        <f>GG1958</f>
        <v>0</v>
      </c>
      <c r="DA1958" s="16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20"/>
      <c r="DY1958" s="15"/>
      <c r="DZ1958" s="20"/>
      <c r="EA1958" s="15"/>
      <c r="EB1958" s="20"/>
      <c r="EC1958" s="15"/>
      <c r="ED1958" s="20"/>
      <c r="EE1958" s="15"/>
      <c r="EF1958" s="20"/>
      <c r="EG1958" s="15"/>
      <c r="EH1958" s="20"/>
      <c r="EI1958" s="15"/>
      <c r="EJ1958" s="20"/>
      <c r="EK1958" s="15"/>
      <c r="EL1958" s="20"/>
      <c r="EM1958" s="15"/>
      <c r="EN1958" s="20"/>
      <c r="EQ1958" s="15">
        <v>58</v>
      </c>
      <c r="ER1958" s="20">
        <v>6</v>
      </c>
      <c r="EY1958" s="15"/>
      <c r="EZ1958" s="20"/>
      <c r="FC1958" s="15"/>
      <c r="FD1958" s="20"/>
      <c r="FE1958" s="15"/>
      <c r="FF1958" s="20"/>
      <c r="FG1958" s="15"/>
      <c r="FH1958" s="20"/>
      <c r="FI1958" s="15"/>
      <c r="FJ1958" s="20"/>
      <c r="FK1958" s="15">
        <v>51</v>
      </c>
      <c r="FL1958" s="20">
        <v>8</v>
      </c>
      <c r="FM1958" s="15"/>
      <c r="FN1958" s="20"/>
      <c r="FO1958" s="15"/>
      <c r="FP1958" s="20"/>
      <c r="FQ1958" s="15"/>
      <c r="FR1958" s="20"/>
      <c r="FS1958" s="15"/>
      <c r="FT1958" s="20"/>
      <c r="FU1958" s="15"/>
      <c r="FV1958" s="20"/>
      <c r="FW1958" s="15"/>
      <c r="FX1958" s="20"/>
      <c r="FY1958" s="15"/>
      <c r="FZ1958" s="20"/>
      <c r="GA1958" s="15"/>
      <c r="GB1958" s="20"/>
      <c r="GC1958" s="15"/>
      <c r="GD1958" s="20"/>
      <c r="GE1958" s="15"/>
      <c r="GF1958" s="20"/>
      <c r="GG1958" s="226"/>
    </row>
    <row r="1959" spans="1:189" ht="15" customHeight="1" x14ac:dyDescent="0.3">
      <c r="A1959" s="85" t="s">
        <v>125</v>
      </c>
      <c r="B1959" s="85" t="s">
        <v>142</v>
      </c>
      <c r="C1959" s="85" t="s">
        <v>2617</v>
      </c>
      <c r="D1959" s="85" t="s">
        <v>2618</v>
      </c>
      <c r="E1959" s="15" t="str">
        <f t="shared" si="407"/>
        <v>Aryaman Bhaskar</v>
      </c>
      <c r="F1959" s="85" t="s">
        <v>135</v>
      </c>
      <c r="G1959" s="15">
        <v>999925107</v>
      </c>
      <c r="H1959" s="15">
        <f t="shared" si="408"/>
        <v>131</v>
      </c>
      <c r="I1959" s="15"/>
      <c r="J1959" s="15"/>
      <c r="K1959" s="16"/>
      <c r="L1959" s="15"/>
      <c r="M1959" s="15"/>
      <c r="N1959" s="15"/>
      <c r="O1959" s="15">
        <f t="shared" si="418"/>
        <v>0</v>
      </c>
      <c r="P1959" s="15">
        <v>0</v>
      </c>
      <c r="Q1959" s="15">
        <f t="shared" si="419"/>
        <v>0</v>
      </c>
      <c r="R1959" s="15">
        <v>0</v>
      </c>
      <c r="S1959" s="15">
        <v>0</v>
      </c>
      <c r="T1959" s="15">
        <f t="shared" si="420"/>
        <v>0</v>
      </c>
      <c r="U1959" s="15">
        <f t="shared" si="421"/>
        <v>0</v>
      </c>
      <c r="V1959" s="15"/>
      <c r="W1959" s="15"/>
      <c r="X1959" s="15"/>
      <c r="Y1959" s="15"/>
      <c r="Z1959" s="16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>
        <f t="shared" si="409"/>
        <v>0</v>
      </c>
      <c r="CT1959" s="15">
        <f t="shared" si="410"/>
        <v>60</v>
      </c>
      <c r="CU1959" s="15">
        <f t="shared" si="411"/>
        <v>1</v>
      </c>
      <c r="CV1959" s="15">
        <f t="shared" si="412"/>
        <v>71</v>
      </c>
      <c r="CW1959" s="15"/>
      <c r="CX1959" s="15"/>
      <c r="CY1959" s="15">
        <f t="shared" si="413"/>
        <v>0</v>
      </c>
      <c r="CZ1959" s="15">
        <f>GG1959</f>
        <v>0</v>
      </c>
      <c r="DA1959" s="16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20"/>
      <c r="DY1959" s="15"/>
      <c r="DZ1959" s="20"/>
      <c r="EA1959" s="15"/>
      <c r="EB1959" s="20"/>
      <c r="EC1959" s="15"/>
      <c r="ED1959" s="20"/>
      <c r="EE1959" s="15"/>
      <c r="EF1959" s="20"/>
      <c r="EG1959" s="15"/>
      <c r="EH1959" s="20"/>
      <c r="EI1959" s="15"/>
      <c r="EJ1959" s="20"/>
      <c r="EK1959" s="15"/>
      <c r="EL1959" s="20"/>
      <c r="EM1959" s="15"/>
      <c r="EN1959" s="20"/>
      <c r="EU1959" s="15">
        <v>60</v>
      </c>
      <c r="EV1959" s="20">
        <v>1</v>
      </c>
      <c r="EY1959" s="15"/>
      <c r="EZ1959" s="20"/>
      <c r="FC1959" s="15"/>
      <c r="FD1959" s="20"/>
      <c r="FE1959" s="15"/>
      <c r="FF1959" s="20"/>
      <c r="FG1959" s="15"/>
      <c r="FH1959" s="20"/>
      <c r="FI1959" s="15"/>
      <c r="FJ1959" s="20"/>
      <c r="FK1959" s="15"/>
      <c r="FL1959" s="20"/>
      <c r="FM1959" s="15"/>
      <c r="FN1959" s="20"/>
      <c r="FO1959" s="15"/>
      <c r="FP1959" s="20"/>
      <c r="FQ1959" s="15"/>
      <c r="FR1959" s="20"/>
      <c r="FS1959" s="15"/>
      <c r="FT1959" s="20"/>
      <c r="FU1959" s="15"/>
      <c r="FV1959" s="20"/>
      <c r="FW1959" s="15"/>
      <c r="FX1959" s="20"/>
      <c r="FY1959" s="15"/>
      <c r="FZ1959" s="20"/>
      <c r="GA1959" s="15"/>
      <c r="GB1959" s="20"/>
      <c r="GC1959" s="15"/>
      <c r="GD1959" s="20"/>
      <c r="GE1959" s="15">
        <v>71</v>
      </c>
      <c r="GF1959" s="20">
        <v>5</v>
      </c>
      <c r="GG1959" s="226"/>
    </row>
    <row r="1960" spans="1:189" ht="15" customHeight="1" x14ac:dyDescent="0.3">
      <c r="A1960" s="85" t="s">
        <v>133</v>
      </c>
      <c r="B1960" s="85" t="s">
        <v>140</v>
      </c>
      <c r="C1960" s="85" t="s">
        <v>2641</v>
      </c>
      <c r="D1960" s="85" t="s">
        <v>445</v>
      </c>
      <c r="E1960" s="15" t="str">
        <f t="shared" si="407"/>
        <v>Wisdom Caldwell</v>
      </c>
      <c r="F1960" s="85" t="s">
        <v>128</v>
      </c>
      <c r="G1960" s="15">
        <v>999925111</v>
      </c>
      <c r="H1960" s="15">
        <f t="shared" si="408"/>
        <v>68</v>
      </c>
      <c r="I1960" s="15"/>
      <c r="J1960" s="15"/>
      <c r="K1960" s="16"/>
      <c r="L1960" s="15"/>
      <c r="M1960" s="15"/>
      <c r="N1960" s="15"/>
      <c r="O1960" s="15">
        <f t="shared" si="418"/>
        <v>0</v>
      </c>
      <c r="P1960" s="15">
        <v>0</v>
      </c>
      <c r="Q1960" s="15">
        <f t="shared" si="419"/>
        <v>0</v>
      </c>
      <c r="R1960" s="15">
        <v>0</v>
      </c>
      <c r="S1960" s="15">
        <v>0</v>
      </c>
      <c r="T1960" s="15">
        <f t="shared" si="420"/>
        <v>0</v>
      </c>
      <c r="U1960" s="15">
        <f t="shared" si="421"/>
        <v>0</v>
      </c>
      <c r="V1960" s="15"/>
      <c r="W1960" s="15"/>
      <c r="X1960" s="15"/>
      <c r="Y1960" s="15"/>
      <c r="Z1960" s="16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>
        <f t="shared" si="409"/>
        <v>0</v>
      </c>
      <c r="CT1960" s="15">
        <f t="shared" si="410"/>
        <v>68</v>
      </c>
      <c r="CU1960" s="15">
        <f t="shared" si="411"/>
        <v>1</v>
      </c>
      <c r="CV1960" s="15">
        <f t="shared" si="412"/>
        <v>0</v>
      </c>
      <c r="CW1960" s="15"/>
      <c r="CX1960" s="15"/>
      <c r="CY1960" s="15">
        <f t="shared" si="413"/>
        <v>0</v>
      </c>
      <c r="CZ1960" s="15">
        <f>GG1960</f>
        <v>0</v>
      </c>
      <c r="DA1960" s="16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20"/>
      <c r="DY1960" s="15"/>
      <c r="DZ1960" s="20"/>
      <c r="EA1960" s="15"/>
      <c r="EB1960" s="20"/>
      <c r="EC1960" s="15"/>
      <c r="ED1960" s="20"/>
      <c r="EE1960" s="15"/>
      <c r="EF1960" s="20"/>
      <c r="EG1960" s="15"/>
      <c r="EH1960" s="20"/>
      <c r="EI1960" s="15"/>
      <c r="EJ1960" s="20"/>
      <c r="EK1960" s="15"/>
      <c r="EL1960" s="20"/>
      <c r="EM1960" s="15"/>
      <c r="EN1960" s="20"/>
      <c r="EU1960" s="15">
        <v>68</v>
      </c>
      <c r="EV1960" s="20">
        <v>3</v>
      </c>
      <c r="EY1960" s="15"/>
      <c r="EZ1960" s="20"/>
      <c r="FC1960" s="15"/>
      <c r="FD1960" s="20"/>
      <c r="FE1960" s="15"/>
      <c r="FF1960" s="20"/>
      <c r="FG1960" s="15"/>
      <c r="FH1960" s="20"/>
      <c r="FI1960" s="15"/>
      <c r="FJ1960" s="20"/>
      <c r="FK1960" s="15"/>
      <c r="FL1960" s="20"/>
      <c r="FM1960" s="15"/>
      <c r="FN1960" s="20"/>
      <c r="FO1960" s="15"/>
      <c r="FP1960" s="20"/>
      <c r="FQ1960" s="15"/>
      <c r="FR1960" s="20"/>
      <c r="FS1960" s="15"/>
      <c r="FT1960" s="20"/>
      <c r="FU1960" s="15"/>
      <c r="FV1960" s="20"/>
      <c r="FW1960" s="15"/>
      <c r="FX1960" s="20"/>
      <c r="FY1960" s="15"/>
      <c r="FZ1960" s="20"/>
      <c r="GA1960" s="15"/>
      <c r="GB1960" s="20"/>
      <c r="GC1960" s="15"/>
      <c r="GD1960" s="20"/>
      <c r="GE1960" s="15"/>
      <c r="GF1960" s="20"/>
      <c r="GG1960" s="226"/>
    </row>
    <row r="1961" spans="1:189" ht="15" customHeight="1" x14ac:dyDescent="0.3">
      <c r="A1961" s="15" t="s">
        <v>133</v>
      </c>
      <c r="B1961" s="15" t="s">
        <v>142</v>
      </c>
      <c r="C1961" s="15" t="s">
        <v>471</v>
      </c>
      <c r="D1961" s="15" t="s">
        <v>702</v>
      </c>
      <c r="E1961" s="15" t="str">
        <f t="shared" si="407"/>
        <v>Alex Dong</v>
      </c>
      <c r="F1961" s="15" t="s">
        <v>135</v>
      </c>
      <c r="G1961" s="15">
        <v>999925126</v>
      </c>
      <c r="H1961" s="15">
        <f t="shared" si="408"/>
        <v>63</v>
      </c>
      <c r="I1961" s="15"/>
      <c r="J1961" s="15"/>
      <c r="K1961" s="16"/>
      <c r="L1961" s="15"/>
      <c r="M1961" s="15"/>
      <c r="N1961" s="15"/>
      <c r="O1961" s="15">
        <f t="shared" si="418"/>
        <v>0</v>
      </c>
      <c r="P1961" s="15">
        <v>0</v>
      </c>
      <c r="Q1961" s="15">
        <f t="shared" si="419"/>
        <v>0</v>
      </c>
      <c r="R1961" s="15">
        <v>0</v>
      </c>
      <c r="S1961" s="15">
        <v>0</v>
      </c>
      <c r="T1961" s="15">
        <f t="shared" si="420"/>
        <v>0</v>
      </c>
      <c r="U1961" s="15">
        <f t="shared" si="421"/>
        <v>0</v>
      </c>
      <c r="V1961" s="15"/>
      <c r="W1961" s="15"/>
      <c r="X1961" s="15"/>
      <c r="Y1961" s="15"/>
      <c r="Z1961" s="16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>
        <f t="shared" si="409"/>
        <v>0</v>
      </c>
      <c r="CT1961" s="15">
        <f t="shared" si="410"/>
        <v>63</v>
      </c>
      <c r="CU1961" s="15">
        <f t="shared" si="411"/>
        <v>1</v>
      </c>
      <c r="CV1961" s="15">
        <f t="shared" si="412"/>
        <v>0</v>
      </c>
      <c r="CW1961" s="15"/>
      <c r="CX1961" s="15"/>
      <c r="CY1961" s="15">
        <f t="shared" si="413"/>
        <v>0</v>
      </c>
      <c r="CZ1961" s="15">
        <f>GG1961</f>
        <v>0</v>
      </c>
      <c r="DA1961" s="16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20"/>
      <c r="DY1961" s="15"/>
      <c r="DZ1961" s="20"/>
      <c r="EA1961" s="15"/>
      <c r="EB1961" s="20"/>
      <c r="EC1961" s="15"/>
      <c r="ED1961" s="20"/>
      <c r="EE1961" s="15"/>
      <c r="EF1961" s="20"/>
      <c r="EG1961" s="15"/>
      <c r="EH1961" s="20"/>
      <c r="EI1961" s="15"/>
      <c r="EJ1961" s="20"/>
      <c r="EK1961" s="15"/>
      <c r="EL1961" s="20"/>
      <c r="EM1961" s="15"/>
      <c r="EN1961" s="20"/>
      <c r="EY1961" s="15">
        <v>63</v>
      </c>
      <c r="EZ1961" s="20">
        <v>5</v>
      </c>
      <c r="FC1961" s="15"/>
      <c r="FD1961" s="20"/>
      <c r="FE1961" s="15"/>
      <c r="FF1961" s="20"/>
      <c r="FG1961" s="15"/>
      <c r="FH1961" s="20"/>
      <c r="FI1961" s="15"/>
      <c r="FJ1961" s="20"/>
      <c r="FK1961" s="15"/>
      <c r="FL1961" s="20"/>
      <c r="FM1961" s="15"/>
      <c r="FN1961" s="20"/>
      <c r="FO1961" s="15"/>
      <c r="FP1961" s="20"/>
      <c r="FQ1961" s="15"/>
      <c r="FR1961" s="20"/>
      <c r="FS1961" s="15"/>
      <c r="FT1961" s="20"/>
      <c r="FU1961" s="15"/>
      <c r="FV1961" s="20"/>
      <c r="FW1961" s="15"/>
      <c r="FX1961" s="20"/>
      <c r="FY1961" s="15"/>
      <c r="FZ1961" s="20"/>
      <c r="GA1961" s="15"/>
      <c r="GB1961" s="20"/>
      <c r="GC1961" s="15"/>
      <c r="GD1961" s="20"/>
      <c r="GE1961" s="15"/>
      <c r="GF1961" s="20"/>
      <c r="GG1961" s="226"/>
    </row>
    <row r="1962" spans="1:189" ht="15" customHeight="1" x14ac:dyDescent="0.3">
      <c r="A1962" s="15" t="s">
        <v>146</v>
      </c>
      <c r="B1962" s="15" t="s">
        <v>142</v>
      </c>
      <c r="C1962" s="15" t="s">
        <v>471</v>
      </c>
      <c r="D1962" s="15" t="s">
        <v>1106</v>
      </c>
      <c r="E1962" s="15" t="str">
        <f t="shared" si="407"/>
        <v>Alex Kim</v>
      </c>
      <c r="F1962" s="15" t="s">
        <v>135</v>
      </c>
      <c r="G1962" s="15">
        <v>999925127</v>
      </c>
      <c r="H1962" s="15">
        <f t="shared" si="408"/>
        <v>63</v>
      </c>
      <c r="I1962" s="15"/>
      <c r="J1962" s="15"/>
      <c r="K1962" s="16"/>
      <c r="L1962" s="15"/>
      <c r="M1962" s="15"/>
      <c r="N1962" s="15"/>
      <c r="O1962" s="15">
        <f t="shared" si="418"/>
        <v>0</v>
      </c>
      <c r="P1962" s="15">
        <v>0</v>
      </c>
      <c r="Q1962" s="15">
        <f t="shared" si="419"/>
        <v>0</v>
      </c>
      <c r="R1962" s="15">
        <v>0</v>
      </c>
      <c r="S1962" s="15">
        <v>0</v>
      </c>
      <c r="T1962" s="15">
        <f t="shared" si="420"/>
        <v>0</v>
      </c>
      <c r="U1962" s="15">
        <f t="shared" si="421"/>
        <v>0</v>
      </c>
      <c r="V1962" s="15"/>
      <c r="W1962" s="15"/>
      <c r="X1962" s="15"/>
      <c r="Y1962" s="15"/>
      <c r="Z1962" s="16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>
        <f t="shared" si="409"/>
        <v>0</v>
      </c>
      <c r="CT1962" s="15">
        <f t="shared" si="410"/>
        <v>63</v>
      </c>
      <c r="CU1962" s="15">
        <f t="shared" si="411"/>
        <v>1</v>
      </c>
      <c r="CV1962" s="15">
        <f t="shared" si="412"/>
        <v>0</v>
      </c>
      <c r="CW1962" s="15"/>
      <c r="CX1962" s="15"/>
      <c r="CY1962" s="15">
        <f t="shared" si="413"/>
        <v>0</v>
      </c>
      <c r="CZ1962" s="15">
        <f>GG1962</f>
        <v>0</v>
      </c>
      <c r="DA1962" s="16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20"/>
      <c r="DY1962" s="15"/>
      <c r="DZ1962" s="20"/>
      <c r="EA1962" s="15"/>
      <c r="EB1962" s="20"/>
      <c r="EC1962" s="15"/>
      <c r="ED1962" s="20"/>
      <c r="EE1962" s="15"/>
      <c r="EF1962" s="20"/>
      <c r="EG1962" s="15"/>
      <c r="EH1962" s="20"/>
      <c r="EI1962" s="15"/>
      <c r="EJ1962" s="20"/>
      <c r="EK1962" s="15"/>
      <c r="EL1962" s="20"/>
      <c r="EM1962" s="15"/>
      <c r="EN1962" s="20"/>
      <c r="EY1962" s="15">
        <v>63</v>
      </c>
      <c r="EZ1962" s="20">
        <v>5</v>
      </c>
      <c r="FC1962" s="15"/>
      <c r="FD1962" s="20"/>
      <c r="FE1962" s="15"/>
      <c r="FF1962" s="20"/>
      <c r="FG1962" s="15"/>
      <c r="FH1962" s="20"/>
      <c r="FI1962" s="15"/>
      <c r="FJ1962" s="20"/>
      <c r="FK1962" s="15"/>
      <c r="FL1962" s="20"/>
      <c r="FM1962" s="15"/>
      <c r="FN1962" s="20"/>
      <c r="FO1962" s="15"/>
      <c r="FP1962" s="20"/>
      <c r="FQ1962" s="15"/>
      <c r="FR1962" s="20"/>
      <c r="FS1962" s="15"/>
      <c r="FT1962" s="20"/>
      <c r="FU1962" s="15"/>
      <c r="FV1962" s="20"/>
      <c r="FW1962" s="15"/>
      <c r="FX1962" s="20"/>
      <c r="FY1962" s="15"/>
      <c r="FZ1962" s="20"/>
      <c r="GA1962" s="15"/>
      <c r="GB1962" s="20"/>
      <c r="GC1962" s="15"/>
      <c r="GD1962" s="20"/>
      <c r="GE1962" s="15"/>
      <c r="GF1962" s="20"/>
      <c r="GG1962" s="226"/>
    </row>
    <row r="1963" spans="1:189" ht="15" customHeight="1" x14ac:dyDescent="0.3">
      <c r="A1963" s="17" t="s">
        <v>133</v>
      </c>
      <c r="B1963" s="17" t="s">
        <v>138</v>
      </c>
      <c r="C1963" s="17" t="s">
        <v>3703</v>
      </c>
      <c r="D1963" s="17" t="s">
        <v>1557</v>
      </c>
      <c r="E1963" s="15" t="str">
        <f t="shared" si="407"/>
        <v>Aryaa Peck</v>
      </c>
      <c r="F1963" s="17" t="s">
        <v>128</v>
      </c>
      <c r="G1963" s="17">
        <v>999925137</v>
      </c>
      <c r="H1963" s="15">
        <f t="shared" si="408"/>
        <v>68</v>
      </c>
      <c r="I1963" s="15"/>
      <c r="J1963" s="15"/>
      <c r="K1963" s="16"/>
      <c r="L1963" s="15"/>
      <c r="M1963" s="15"/>
      <c r="N1963" s="15"/>
      <c r="O1963" s="15">
        <f t="shared" si="418"/>
        <v>0</v>
      </c>
      <c r="P1963" s="15">
        <v>0</v>
      </c>
      <c r="Q1963" s="15">
        <f t="shared" si="419"/>
        <v>0</v>
      </c>
      <c r="R1963" s="15">
        <v>0</v>
      </c>
      <c r="S1963" s="15">
        <v>0</v>
      </c>
      <c r="T1963" s="15">
        <f t="shared" si="420"/>
        <v>0</v>
      </c>
      <c r="U1963" s="15">
        <f t="shared" si="421"/>
        <v>0</v>
      </c>
      <c r="V1963" s="15"/>
      <c r="W1963" s="15"/>
      <c r="X1963" s="15"/>
      <c r="Y1963" s="15"/>
      <c r="Z1963" s="16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>
        <f t="shared" si="409"/>
        <v>0</v>
      </c>
      <c r="CT1963" s="15">
        <f t="shared" si="410"/>
        <v>68</v>
      </c>
      <c r="CU1963" s="15">
        <f t="shared" si="411"/>
        <v>1</v>
      </c>
      <c r="CV1963" s="15">
        <f t="shared" si="412"/>
        <v>0</v>
      </c>
      <c r="CW1963" s="15"/>
      <c r="CX1963" s="15"/>
      <c r="CY1963" s="15">
        <f t="shared" si="413"/>
        <v>0</v>
      </c>
      <c r="CZ1963" s="15">
        <f>GG1963</f>
        <v>0</v>
      </c>
      <c r="DA1963" s="16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20"/>
      <c r="DY1963" s="15"/>
      <c r="DZ1963" s="20"/>
      <c r="EA1963" s="15"/>
      <c r="EB1963" s="20"/>
      <c r="EC1963" s="15"/>
      <c r="ED1963" s="20"/>
      <c r="EE1963" s="15"/>
      <c r="EF1963" s="20"/>
      <c r="EG1963" s="15"/>
      <c r="EH1963" s="20"/>
      <c r="EI1963" s="24"/>
      <c r="EJ1963" s="20"/>
      <c r="EK1963" s="15"/>
      <c r="EL1963" s="20"/>
      <c r="EM1963" s="15"/>
      <c r="EN1963" s="20"/>
      <c r="EX1963" s="16"/>
      <c r="EY1963" s="15"/>
      <c r="EZ1963" s="20"/>
      <c r="FC1963" s="15"/>
      <c r="FD1963" s="20"/>
      <c r="FE1963" s="15"/>
      <c r="FF1963" s="20"/>
      <c r="FG1963" s="15"/>
      <c r="FH1963" s="20"/>
      <c r="FI1963" s="15"/>
      <c r="FJ1963" s="20"/>
      <c r="FK1963" s="15"/>
      <c r="FL1963" s="20"/>
      <c r="FM1963" s="15"/>
      <c r="FN1963" s="20"/>
      <c r="FO1963" s="15"/>
      <c r="FP1963" s="20"/>
      <c r="FQ1963" s="15"/>
      <c r="FR1963" s="20"/>
      <c r="FS1963" s="15">
        <v>68</v>
      </c>
      <c r="FT1963" s="20">
        <v>4</v>
      </c>
      <c r="FU1963" s="15"/>
      <c r="FV1963" s="20"/>
      <c r="FW1963" s="15"/>
      <c r="FX1963" s="20"/>
      <c r="FY1963" s="15"/>
      <c r="FZ1963" s="20"/>
      <c r="GA1963" s="15"/>
      <c r="GB1963" s="20"/>
      <c r="GC1963" s="15"/>
      <c r="GD1963" s="20"/>
      <c r="GE1963" s="15"/>
      <c r="GF1963" s="20"/>
      <c r="GG1963" s="226"/>
    </row>
    <row r="1964" spans="1:189" ht="15" customHeight="1" x14ac:dyDescent="0.3">
      <c r="A1964" s="17" t="s">
        <v>146</v>
      </c>
      <c r="B1964" s="17" t="s">
        <v>134</v>
      </c>
      <c r="C1964" s="17" t="s">
        <v>1383</v>
      </c>
      <c r="D1964" s="17" t="s">
        <v>1557</v>
      </c>
      <c r="E1964" s="15" t="str">
        <f t="shared" si="407"/>
        <v>Jay Peck</v>
      </c>
      <c r="F1964" s="17" t="s">
        <v>135</v>
      </c>
      <c r="G1964" s="17">
        <v>999925138</v>
      </c>
      <c r="H1964" s="15">
        <f t="shared" si="408"/>
        <v>120</v>
      </c>
      <c r="I1964" s="15"/>
      <c r="J1964" s="15"/>
      <c r="K1964" s="16"/>
      <c r="L1964" s="15"/>
      <c r="M1964" s="15"/>
      <c r="N1964" s="15"/>
      <c r="O1964" s="15">
        <f t="shared" si="418"/>
        <v>0</v>
      </c>
      <c r="P1964" s="15">
        <v>0</v>
      </c>
      <c r="Q1964" s="15">
        <f t="shared" si="419"/>
        <v>0</v>
      </c>
      <c r="R1964" s="15">
        <v>0</v>
      </c>
      <c r="S1964" s="15">
        <v>0</v>
      </c>
      <c r="T1964" s="15">
        <f t="shared" si="420"/>
        <v>0</v>
      </c>
      <c r="U1964" s="15">
        <f t="shared" si="421"/>
        <v>0</v>
      </c>
      <c r="V1964" s="15"/>
      <c r="W1964" s="15"/>
      <c r="X1964" s="15"/>
      <c r="Y1964" s="15"/>
      <c r="Z1964" s="16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>
        <f t="shared" si="409"/>
        <v>0</v>
      </c>
      <c r="CT1964" s="15">
        <f t="shared" si="410"/>
        <v>120</v>
      </c>
      <c r="CU1964" s="15">
        <f t="shared" si="411"/>
        <v>1</v>
      </c>
      <c r="CV1964" s="15">
        <f t="shared" si="412"/>
        <v>0</v>
      </c>
      <c r="CW1964" s="15"/>
      <c r="CX1964" s="15"/>
      <c r="CY1964" s="15">
        <f t="shared" si="413"/>
        <v>0</v>
      </c>
      <c r="CZ1964" s="15">
        <f>GG1964</f>
        <v>0</v>
      </c>
      <c r="DA1964" s="16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20"/>
      <c r="DY1964" s="15"/>
      <c r="DZ1964" s="20"/>
      <c r="EA1964" s="15"/>
      <c r="EB1964" s="20"/>
      <c r="EC1964" s="15"/>
      <c r="ED1964" s="20"/>
      <c r="EE1964" s="15"/>
      <c r="EF1964" s="20"/>
      <c r="EG1964" s="15"/>
      <c r="EH1964" s="20"/>
      <c r="EI1964" s="15"/>
      <c r="EJ1964" s="20"/>
      <c r="EK1964" s="15"/>
      <c r="EL1964" s="20"/>
      <c r="EM1964" s="15"/>
      <c r="EN1964" s="20"/>
      <c r="EY1964" s="15"/>
      <c r="EZ1964" s="20"/>
      <c r="FC1964" s="15"/>
      <c r="FD1964" s="20"/>
      <c r="FE1964" s="15"/>
      <c r="FF1964" s="20"/>
      <c r="FG1964" s="15"/>
      <c r="FH1964" s="20"/>
      <c r="FI1964" s="15"/>
      <c r="FJ1964" s="20"/>
      <c r="FK1964" s="15"/>
      <c r="FL1964" s="20"/>
      <c r="FM1964" s="15"/>
      <c r="FN1964" s="20"/>
      <c r="FO1964" s="15"/>
      <c r="FP1964" s="20"/>
      <c r="FQ1964" s="15"/>
      <c r="FR1964" s="20"/>
      <c r="FS1964" s="15">
        <v>120</v>
      </c>
      <c r="FT1964" s="20">
        <v>1</v>
      </c>
      <c r="FU1964" s="15"/>
      <c r="FV1964" s="20"/>
      <c r="FW1964" s="15"/>
      <c r="FX1964" s="20"/>
      <c r="FY1964" s="15"/>
      <c r="FZ1964" s="20"/>
      <c r="GA1964" s="15"/>
      <c r="GB1964" s="20"/>
      <c r="GC1964" s="15"/>
      <c r="GD1964" s="20"/>
      <c r="GE1964" s="15"/>
      <c r="GF1964" s="20"/>
      <c r="GG1964" s="226"/>
    </row>
    <row r="1965" spans="1:189" ht="15" customHeight="1" x14ac:dyDescent="0.3">
      <c r="A1965" s="17" t="s">
        <v>130</v>
      </c>
      <c r="B1965" s="17" t="s">
        <v>138</v>
      </c>
      <c r="C1965" s="17" t="s">
        <v>3690</v>
      </c>
      <c r="D1965" s="17" t="s">
        <v>1549</v>
      </c>
      <c r="E1965" s="15" t="str">
        <f t="shared" si="407"/>
        <v>Arshia Patel</v>
      </c>
      <c r="F1965" s="17" t="s">
        <v>128</v>
      </c>
      <c r="G1965" s="17">
        <v>999925148</v>
      </c>
      <c r="H1965" s="15">
        <f t="shared" si="408"/>
        <v>68</v>
      </c>
      <c r="I1965" s="15"/>
      <c r="J1965" s="15"/>
      <c r="K1965" s="16"/>
      <c r="L1965" s="15"/>
      <c r="M1965" s="15"/>
      <c r="N1965" s="15"/>
      <c r="O1965" s="15">
        <f t="shared" si="418"/>
        <v>0</v>
      </c>
      <c r="P1965" s="15">
        <v>0</v>
      </c>
      <c r="Q1965" s="15">
        <f t="shared" si="419"/>
        <v>0</v>
      </c>
      <c r="R1965" s="15">
        <v>0</v>
      </c>
      <c r="S1965" s="15">
        <v>0</v>
      </c>
      <c r="T1965" s="15">
        <f t="shared" si="420"/>
        <v>0</v>
      </c>
      <c r="U1965" s="15">
        <f t="shared" si="421"/>
        <v>0</v>
      </c>
      <c r="V1965" s="15"/>
      <c r="W1965" s="15"/>
      <c r="X1965" s="15"/>
      <c r="Y1965" s="15"/>
      <c r="Z1965" s="16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>
        <f t="shared" si="409"/>
        <v>0</v>
      </c>
      <c r="CT1965" s="15">
        <f t="shared" si="410"/>
        <v>68</v>
      </c>
      <c r="CU1965" s="15">
        <f t="shared" si="411"/>
        <v>1</v>
      </c>
      <c r="CV1965" s="15">
        <f t="shared" si="412"/>
        <v>0</v>
      </c>
      <c r="CW1965" s="15"/>
      <c r="CX1965" s="15"/>
      <c r="CY1965" s="15">
        <f t="shared" si="413"/>
        <v>0</v>
      </c>
      <c r="CZ1965" s="15">
        <f>GG1965</f>
        <v>0</v>
      </c>
      <c r="DA1965" s="16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20"/>
      <c r="DY1965" s="15"/>
      <c r="DZ1965" s="20"/>
      <c r="EA1965" s="15"/>
      <c r="EB1965" s="20"/>
      <c r="EC1965" s="15"/>
      <c r="ED1965" s="20"/>
      <c r="EE1965" s="15"/>
      <c r="EF1965" s="20"/>
      <c r="EG1965" s="15"/>
      <c r="EH1965" s="20"/>
      <c r="EI1965" s="24"/>
      <c r="EJ1965" s="20"/>
      <c r="EK1965" s="15"/>
      <c r="EL1965" s="20"/>
      <c r="EM1965" s="15"/>
      <c r="EN1965" s="20"/>
      <c r="EX1965" s="16"/>
      <c r="EY1965" s="15"/>
      <c r="EZ1965" s="20"/>
      <c r="FC1965" s="15"/>
      <c r="FD1965" s="20"/>
      <c r="FE1965" s="15"/>
      <c r="FF1965" s="20"/>
      <c r="FG1965" s="15"/>
      <c r="FH1965" s="20"/>
      <c r="FI1965" s="15"/>
      <c r="FJ1965" s="20"/>
      <c r="FK1965" s="15"/>
      <c r="FL1965" s="20"/>
      <c r="FM1965" s="15"/>
      <c r="FN1965" s="20"/>
      <c r="FO1965" s="15"/>
      <c r="FP1965" s="20"/>
      <c r="FQ1965" s="15"/>
      <c r="FR1965" s="20"/>
      <c r="FS1965" s="15">
        <v>68</v>
      </c>
      <c r="FT1965" s="20">
        <v>4</v>
      </c>
      <c r="FU1965" s="15"/>
      <c r="FV1965" s="20"/>
      <c r="FW1965" s="15"/>
      <c r="FX1965" s="20"/>
      <c r="FY1965" s="15"/>
      <c r="FZ1965" s="20"/>
      <c r="GA1965" s="15"/>
      <c r="GB1965" s="20"/>
      <c r="GC1965" s="15"/>
      <c r="GD1965" s="20"/>
      <c r="GE1965" s="15"/>
      <c r="GF1965" s="20"/>
      <c r="GG1965" s="226"/>
    </row>
    <row r="1966" spans="1:189" ht="15" customHeight="1" x14ac:dyDescent="0.3">
      <c r="A1966" s="15" t="s">
        <v>146</v>
      </c>
      <c r="B1966" s="15" t="s">
        <v>138</v>
      </c>
      <c r="C1966" s="15" t="s">
        <v>1618</v>
      </c>
      <c r="D1966" s="15" t="s">
        <v>3067</v>
      </c>
      <c r="E1966" s="15" t="str">
        <f t="shared" si="407"/>
        <v>Jocelyn RAMIREZ</v>
      </c>
      <c r="F1966" s="15" t="s">
        <v>128</v>
      </c>
      <c r="G1966" s="15">
        <v>999925149</v>
      </c>
      <c r="H1966" s="15">
        <f t="shared" si="408"/>
        <v>142</v>
      </c>
      <c r="I1966" s="15"/>
      <c r="J1966" s="15"/>
      <c r="K1966" s="16"/>
      <c r="L1966" s="15"/>
      <c r="M1966" s="15"/>
      <c r="N1966" s="15"/>
      <c r="O1966" s="15">
        <f t="shared" si="418"/>
        <v>0</v>
      </c>
      <c r="P1966" s="15">
        <v>0</v>
      </c>
      <c r="Q1966" s="15">
        <f t="shared" si="419"/>
        <v>0</v>
      </c>
      <c r="R1966" s="15">
        <v>0</v>
      </c>
      <c r="S1966" s="15">
        <v>0</v>
      </c>
      <c r="T1966" s="15">
        <f t="shared" si="420"/>
        <v>0</v>
      </c>
      <c r="U1966" s="15">
        <f t="shared" si="421"/>
        <v>0</v>
      </c>
      <c r="V1966" s="15"/>
      <c r="W1966" s="15"/>
      <c r="X1966" s="15"/>
      <c r="Y1966" s="15"/>
      <c r="Z1966" s="16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>
        <f t="shared" si="409"/>
        <v>0</v>
      </c>
      <c r="CT1966" s="15">
        <f t="shared" si="410"/>
        <v>63</v>
      </c>
      <c r="CU1966" s="15">
        <f t="shared" si="411"/>
        <v>1</v>
      </c>
      <c r="CV1966" s="15">
        <f t="shared" si="412"/>
        <v>79</v>
      </c>
      <c r="CW1966" s="15"/>
      <c r="CX1966" s="15"/>
      <c r="CY1966" s="15">
        <f t="shared" si="413"/>
        <v>0</v>
      </c>
      <c r="CZ1966" s="15">
        <f>GG1966</f>
        <v>0</v>
      </c>
      <c r="DA1966" s="16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20"/>
      <c r="DY1966" s="15"/>
      <c r="DZ1966" s="20"/>
      <c r="EA1966" s="15"/>
      <c r="EB1966" s="20"/>
      <c r="EC1966" s="15"/>
      <c r="ED1966" s="20"/>
      <c r="EE1966" s="15"/>
      <c r="EF1966" s="20"/>
      <c r="EG1966" s="15"/>
      <c r="EH1966" s="20"/>
      <c r="EI1966" s="15"/>
      <c r="EJ1966" s="20"/>
      <c r="EK1966" s="15"/>
      <c r="EL1966" s="20"/>
      <c r="EM1966" s="15"/>
      <c r="EN1966" s="20"/>
      <c r="EY1966" s="15"/>
      <c r="EZ1966" s="20"/>
      <c r="FC1966" s="15">
        <v>63</v>
      </c>
      <c r="FD1966" s="20">
        <v>5</v>
      </c>
      <c r="FE1966" s="15"/>
      <c r="FF1966" s="20"/>
      <c r="FG1966" s="15"/>
      <c r="FH1966" s="20"/>
      <c r="FI1966" s="15"/>
      <c r="FJ1966" s="20"/>
      <c r="FK1966" s="15"/>
      <c r="FL1966" s="20"/>
      <c r="FM1966" s="15"/>
      <c r="FN1966" s="20"/>
      <c r="FO1966" s="15"/>
      <c r="FP1966" s="20"/>
      <c r="FQ1966" s="15"/>
      <c r="FR1966" s="20"/>
      <c r="FS1966" s="15"/>
      <c r="FT1966" s="20"/>
      <c r="FU1966" s="15"/>
      <c r="FV1966" s="20"/>
      <c r="FW1966" s="15"/>
      <c r="FX1966" s="20"/>
      <c r="FY1966" s="15"/>
      <c r="FZ1966" s="20"/>
      <c r="GA1966" s="15"/>
      <c r="GB1966" s="20"/>
      <c r="GC1966" s="15">
        <v>79</v>
      </c>
      <c r="GD1966" s="20">
        <v>4</v>
      </c>
      <c r="GE1966" s="15"/>
      <c r="GF1966" s="20"/>
      <c r="GG1966" s="226"/>
    </row>
    <row r="1967" spans="1:189" ht="15" customHeight="1" x14ac:dyDescent="0.3">
      <c r="A1967" s="15" t="s">
        <v>2903</v>
      </c>
      <c r="B1967" s="15" t="s">
        <v>126</v>
      </c>
      <c r="C1967" s="15" t="s">
        <v>559</v>
      </c>
      <c r="D1967" s="15" t="s">
        <v>2507</v>
      </c>
      <c r="E1967" s="15" t="str">
        <f t="shared" si="407"/>
        <v>Abby Cohn</v>
      </c>
      <c r="F1967" s="15" t="s">
        <v>128</v>
      </c>
      <c r="G1967" s="15">
        <v>999925155</v>
      </c>
      <c r="H1967" s="15">
        <f t="shared" si="408"/>
        <v>74</v>
      </c>
      <c r="I1967" s="15"/>
      <c r="J1967" s="15"/>
      <c r="K1967" s="16"/>
      <c r="L1967" s="15"/>
      <c r="M1967" s="15"/>
      <c r="N1967" s="15"/>
      <c r="O1967" s="15">
        <f t="shared" si="418"/>
        <v>0</v>
      </c>
      <c r="P1967" s="15">
        <v>0</v>
      </c>
      <c r="Q1967" s="15">
        <f t="shared" si="419"/>
        <v>0</v>
      </c>
      <c r="R1967" s="15">
        <v>0</v>
      </c>
      <c r="S1967" s="15">
        <v>0</v>
      </c>
      <c r="T1967" s="15">
        <f t="shared" si="420"/>
        <v>0</v>
      </c>
      <c r="U1967" s="15">
        <f t="shared" si="421"/>
        <v>0</v>
      </c>
      <c r="V1967" s="15"/>
      <c r="W1967" s="15"/>
      <c r="X1967" s="15"/>
      <c r="Y1967" s="15"/>
      <c r="Z1967" s="16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>
        <f t="shared" si="409"/>
        <v>0</v>
      </c>
      <c r="CT1967" s="15">
        <f t="shared" si="410"/>
        <v>38</v>
      </c>
      <c r="CU1967" s="15">
        <f t="shared" si="411"/>
        <v>0</v>
      </c>
      <c r="CV1967" s="15">
        <f t="shared" si="412"/>
        <v>0</v>
      </c>
      <c r="CW1967" s="15"/>
      <c r="CX1967" s="15"/>
      <c r="CY1967" s="15">
        <f t="shared" si="413"/>
        <v>36</v>
      </c>
      <c r="CZ1967" s="15">
        <f>GG1967</f>
        <v>0</v>
      </c>
      <c r="DA1967" s="16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20"/>
      <c r="DY1967" s="15"/>
      <c r="DZ1967" s="20"/>
      <c r="EA1967" s="15"/>
      <c r="EB1967" s="20"/>
      <c r="EC1967" s="15"/>
      <c r="ED1967" s="20"/>
      <c r="EE1967" s="15"/>
      <c r="EF1967" s="20"/>
      <c r="EG1967" s="15"/>
      <c r="EH1967" s="20"/>
      <c r="EI1967" s="15"/>
      <c r="EJ1967" s="20"/>
      <c r="EK1967" s="15"/>
      <c r="EL1967" s="20"/>
      <c r="EM1967" s="15"/>
      <c r="EN1967" s="20"/>
      <c r="EO1967" s="15">
        <v>36</v>
      </c>
      <c r="EY1967" s="15"/>
      <c r="EZ1967" s="20"/>
      <c r="FC1967" s="15">
        <v>38</v>
      </c>
      <c r="FD1967" s="20" t="s">
        <v>129</v>
      </c>
      <c r="FE1967" s="15"/>
      <c r="FF1967" s="20"/>
      <c r="FG1967" s="15"/>
      <c r="FH1967" s="20"/>
      <c r="FI1967" s="15"/>
      <c r="FJ1967" s="20"/>
      <c r="FK1967" s="15"/>
      <c r="FL1967" s="20"/>
      <c r="FM1967" s="15"/>
      <c r="FN1967" s="20"/>
      <c r="FO1967" s="15"/>
      <c r="FP1967" s="20"/>
      <c r="FQ1967" s="15"/>
      <c r="FR1967" s="20"/>
      <c r="FS1967" s="15"/>
      <c r="FT1967" s="20"/>
      <c r="FU1967" s="15"/>
      <c r="FV1967" s="20"/>
      <c r="FW1967" s="15"/>
      <c r="FX1967" s="20"/>
      <c r="FY1967" s="15"/>
      <c r="FZ1967" s="20"/>
      <c r="GA1967" s="15"/>
      <c r="GB1967" s="20"/>
      <c r="GC1967" s="15"/>
      <c r="GD1967" s="20"/>
      <c r="GE1967" s="15"/>
      <c r="GF1967" s="20"/>
      <c r="GG1967" s="226"/>
    </row>
    <row r="1968" spans="1:189" ht="15" customHeight="1" x14ac:dyDescent="0.3">
      <c r="A1968" s="15" t="s">
        <v>146</v>
      </c>
      <c r="B1968" s="15" t="s">
        <v>126</v>
      </c>
      <c r="C1968" s="15" t="s">
        <v>193</v>
      </c>
      <c r="D1968" s="15" t="s">
        <v>3225</v>
      </c>
      <c r="E1968" s="15" t="str">
        <f t="shared" si="407"/>
        <v>Levi CAMPAS</v>
      </c>
      <c r="F1968" s="15" t="s">
        <v>135</v>
      </c>
      <c r="G1968" s="15">
        <v>999925164</v>
      </c>
      <c r="H1968" s="15">
        <f t="shared" si="408"/>
        <v>45</v>
      </c>
      <c r="I1968" s="15"/>
      <c r="J1968" s="15"/>
      <c r="K1968" s="16"/>
      <c r="L1968" s="15"/>
      <c r="M1968" s="15"/>
      <c r="N1968" s="15"/>
      <c r="O1968" s="15">
        <f t="shared" si="418"/>
        <v>0</v>
      </c>
      <c r="P1968" s="15">
        <v>0</v>
      </c>
      <c r="Q1968" s="15">
        <f t="shared" si="419"/>
        <v>0</v>
      </c>
      <c r="R1968" s="15">
        <v>0</v>
      </c>
      <c r="S1968" s="15">
        <v>0</v>
      </c>
      <c r="T1968" s="15">
        <f t="shared" si="420"/>
        <v>0</v>
      </c>
      <c r="U1968" s="15">
        <f t="shared" si="421"/>
        <v>0</v>
      </c>
      <c r="V1968" s="15"/>
      <c r="W1968" s="15"/>
      <c r="X1968" s="15"/>
      <c r="Y1968" s="15"/>
      <c r="Z1968" s="16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>
        <f t="shared" si="409"/>
        <v>0</v>
      </c>
      <c r="CT1968" s="15">
        <f t="shared" si="410"/>
        <v>45</v>
      </c>
      <c r="CU1968" s="15">
        <f t="shared" si="411"/>
        <v>1</v>
      </c>
      <c r="CV1968" s="15">
        <f t="shared" si="412"/>
        <v>0</v>
      </c>
      <c r="CW1968" s="15"/>
      <c r="CX1968" s="15"/>
      <c r="CY1968" s="15">
        <f t="shared" si="413"/>
        <v>0</v>
      </c>
      <c r="CZ1968" s="15">
        <f>GG1968</f>
        <v>0</v>
      </c>
      <c r="DA1968" s="16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20"/>
      <c r="DY1968" s="15"/>
      <c r="DZ1968" s="20"/>
      <c r="EA1968" s="15"/>
      <c r="EB1968" s="20"/>
      <c r="EC1968" s="15"/>
      <c r="ED1968" s="20"/>
      <c r="EE1968" s="15"/>
      <c r="EF1968" s="20"/>
      <c r="EG1968" s="15"/>
      <c r="EH1968" s="20"/>
      <c r="EI1968" s="15"/>
      <c r="EJ1968" s="20"/>
      <c r="EK1968" s="15"/>
      <c r="EL1968" s="20"/>
      <c r="EM1968" s="15"/>
      <c r="EN1968" s="20"/>
      <c r="EY1968" s="15"/>
      <c r="EZ1968" s="20"/>
      <c r="FC1968" s="15">
        <v>45</v>
      </c>
      <c r="FD1968" s="20">
        <v>2</v>
      </c>
      <c r="FE1968" s="15"/>
      <c r="FF1968" s="20"/>
      <c r="FG1968" s="15"/>
      <c r="FH1968" s="20"/>
      <c r="FI1968" s="15"/>
      <c r="FJ1968" s="20"/>
      <c r="FK1968" s="15"/>
      <c r="FL1968" s="20"/>
      <c r="FM1968" s="15"/>
      <c r="FN1968" s="20"/>
      <c r="FO1968" s="15"/>
      <c r="FP1968" s="20"/>
      <c r="FQ1968" s="15"/>
      <c r="FR1968" s="20"/>
      <c r="FS1968" s="15"/>
      <c r="FT1968" s="20"/>
      <c r="FU1968" s="15"/>
      <c r="FV1968" s="20"/>
      <c r="FW1968" s="15"/>
      <c r="FX1968" s="20"/>
      <c r="FY1968" s="15"/>
      <c r="FZ1968" s="20"/>
      <c r="GA1968" s="15"/>
      <c r="GB1968" s="20"/>
      <c r="GC1968" s="15"/>
      <c r="GD1968" s="20"/>
      <c r="GE1968" s="15"/>
      <c r="GF1968" s="20"/>
      <c r="GG1968" s="226"/>
    </row>
    <row r="1969" spans="1:189" ht="15" customHeight="1" x14ac:dyDescent="0.3">
      <c r="A1969" s="15" t="s">
        <v>146</v>
      </c>
      <c r="B1969" s="15" t="s">
        <v>134</v>
      </c>
      <c r="C1969" s="15" t="s">
        <v>2916</v>
      </c>
      <c r="D1969" s="15" t="s">
        <v>2917</v>
      </c>
      <c r="E1969" s="15" t="str">
        <f t="shared" si="407"/>
        <v>Emma  Fried</v>
      </c>
      <c r="F1969" s="15" t="s">
        <v>128</v>
      </c>
      <c r="G1969" s="15">
        <v>999925168</v>
      </c>
      <c r="H1969" s="15">
        <f t="shared" si="408"/>
        <v>151</v>
      </c>
      <c r="I1969" s="15"/>
      <c r="J1969" s="15"/>
      <c r="K1969" s="16"/>
      <c r="L1969" s="15"/>
      <c r="M1969" s="15"/>
      <c r="N1969" s="15"/>
      <c r="O1969" s="15">
        <f t="shared" si="418"/>
        <v>0</v>
      </c>
      <c r="P1969" s="15">
        <v>0</v>
      </c>
      <c r="Q1969" s="15">
        <f t="shared" si="419"/>
        <v>0</v>
      </c>
      <c r="R1969" s="15">
        <v>0</v>
      </c>
      <c r="S1969" s="15">
        <v>0</v>
      </c>
      <c r="T1969" s="15">
        <f t="shared" si="420"/>
        <v>0</v>
      </c>
      <c r="U1969" s="15">
        <f t="shared" si="421"/>
        <v>0</v>
      </c>
      <c r="V1969" s="15"/>
      <c r="W1969" s="15"/>
      <c r="X1969" s="15"/>
      <c r="Y1969" s="15"/>
      <c r="Z1969" s="16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>
        <f t="shared" si="409"/>
        <v>0</v>
      </c>
      <c r="CT1969" s="15">
        <f t="shared" si="410"/>
        <v>72</v>
      </c>
      <c r="CU1969" s="15">
        <f t="shared" si="411"/>
        <v>2</v>
      </c>
      <c r="CV1969" s="15">
        <f t="shared" si="412"/>
        <v>79</v>
      </c>
      <c r="CW1969" s="15"/>
      <c r="CX1969" s="15"/>
      <c r="CY1969" s="15">
        <f t="shared" si="413"/>
        <v>0</v>
      </c>
      <c r="CZ1969" s="15">
        <f>GG1969</f>
        <v>0</v>
      </c>
      <c r="DA1969" s="16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20"/>
      <c r="DY1969" s="15"/>
      <c r="DZ1969" s="20"/>
      <c r="EA1969" s="15"/>
      <c r="EB1969" s="20"/>
      <c r="EC1969" s="15"/>
      <c r="ED1969" s="20"/>
      <c r="EE1969" s="15"/>
      <c r="EF1969" s="20"/>
      <c r="EG1969" s="15"/>
      <c r="EH1969" s="20"/>
      <c r="EI1969" s="15"/>
      <c r="EJ1969" s="20"/>
      <c r="EK1969" s="15"/>
      <c r="EL1969" s="20"/>
      <c r="EM1969" s="15"/>
      <c r="EN1969" s="20"/>
      <c r="EQ1969" s="15">
        <v>36</v>
      </c>
      <c r="ER1969" s="20">
        <v>2</v>
      </c>
      <c r="EY1969" s="15"/>
      <c r="EZ1969" s="20"/>
      <c r="FC1969" s="15"/>
      <c r="FD1969" s="20"/>
      <c r="FE1969" s="15"/>
      <c r="FF1969" s="20"/>
      <c r="FG1969" s="15"/>
      <c r="FH1969" s="20"/>
      <c r="FI1969" s="15"/>
      <c r="FJ1969" s="20"/>
      <c r="FK1969" s="15">
        <v>36</v>
      </c>
      <c r="FL1969" s="20">
        <v>2</v>
      </c>
      <c r="FM1969" s="15"/>
      <c r="FN1969" s="20"/>
      <c r="FO1969" s="15"/>
      <c r="FP1969" s="20"/>
      <c r="FQ1969" s="15"/>
      <c r="FR1969" s="20"/>
      <c r="FS1969" s="15"/>
      <c r="FT1969" s="20"/>
      <c r="FU1969" s="15"/>
      <c r="FV1969" s="20"/>
      <c r="FW1969" s="15"/>
      <c r="FX1969" s="20"/>
      <c r="FY1969" s="15"/>
      <c r="FZ1969" s="20"/>
      <c r="GA1969" s="15"/>
      <c r="GB1969" s="20"/>
      <c r="GC1969" s="15">
        <v>79</v>
      </c>
      <c r="GD1969" s="20">
        <v>3</v>
      </c>
      <c r="GE1969" s="15"/>
      <c r="GF1969" s="20"/>
      <c r="GG1969" s="226"/>
    </row>
    <row r="1970" spans="1:189" ht="15" customHeight="1" x14ac:dyDescent="0.3">
      <c r="A1970" s="15" t="s">
        <v>133</v>
      </c>
      <c r="B1970" s="15" t="s">
        <v>134</v>
      </c>
      <c r="C1970" s="15" t="s">
        <v>434</v>
      </c>
      <c r="D1970" s="15" t="s">
        <v>2964</v>
      </c>
      <c r="E1970" s="15" t="str">
        <f t="shared" si="407"/>
        <v>Lucas Glendening</v>
      </c>
      <c r="F1970" s="15" t="s">
        <v>135</v>
      </c>
      <c r="G1970" s="15">
        <v>999925169</v>
      </c>
      <c r="H1970" s="15">
        <f t="shared" si="408"/>
        <v>68</v>
      </c>
      <c r="I1970" s="15"/>
      <c r="J1970" s="15"/>
      <c r="K1970" s="16"/>
      <c r="L1970" s="15"/>
      <c r="M1970" s="15"/>
      <c r="N1970" s="15"/>
      <c r="O1970" s="15">
        <f t="shared" si="418"/>
        <v>0</v>
      </c>
      <c r="P1970" s="15">
        <v>0</v>
      </c>
      <c r="Q1970" s="15">
        <f t="shared" si="419"/>
        <v>0</v>
      </c>
      <c r="R1970" s="15">
        <v>0</v>
      </c>
      <c r="S1970" s="15">
        <v>0</v>
      </c>
      <c r="T1970" s="15">
        <f t="shared" si="420"/>
        <v>0</v>
      </c>
      <c r="U1970" s="15">
        <f t="shared" si="421"/>
        <v>0</v>
      </c>
      <c r="V1970" s="15"/>
      <c r="W1970" s="15"/>
      <c r="X1970" s="15"/>
      <c r="Y1970" s="15"/>
      <c r="Z1970" s="16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>
        <f t="shared" si="409"/>
        <v>0</v>
      </c>
      <c r="CT1970" s="15">
        <f t="shared" si="410"/>
        <v>68</v>
      </c>
      <c r="CU1970" s="15">
        <f t="shared" si="411"/>
        <v>1</v>
      </c>
      <c r="CV1970" s="15">
        <f t="shared" si="412"/>
        <v>0</v>
      </c>
      <c r="CW1970" s="15"/>
      <c r="CX1970" s="15"/>
      <c r="CY1970" s="15">
        <f t="shared" si="413"/>
        <v>0</v>
      </c>
      <c r="CZ1970" s="15">
        <f>GG1970</f>
        <v>0</v>
      </c>
      <c r="DA1970" s="16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20"/>
      <c r="DY1970" s="15"/>
      <c r="DZ1970" s="20"/>
      <c r="EA1970" s="15"/>
      <c r="EB1970" s="20"/>
      <c r="EC1970" s="15"/>
      <c r="ED1970" s="20"/>
      <c r="EE1970" s="15"/>
      <c r="EF1970" s="20"/>
      <c r="EG1970" s="15"/>
      <c r="EH1970" s="20"/>
      <c r="EI1970" s="15"/>
      <c r="EJ1970" s="20"/>
      <c r="EK1970" s="15"/>
      <c r="EL1970" s="20"/>
      <c r="EM1970" s="15"/>
      <c r="EN1970" s="20"/>
      <c r="EY1970" s="15">
        <v>68</v>
      </c>
      <c r="EZ1970" s="20">
        <v>4</v>
      </c>
      <c r="FC1970" s="15"/>
      <c r="FD1970" s="20"/>
      <c r="FE1970" s="15"/>
      <c r="FF1970" s="20"/>
      <c r="FG1970" s="15"/>
      <c r="FH1970" s="20"/>
      <c r="FI1970" s="15"/>
      <c r="FJ1970" s="20"/>
      <c r="FK1970" s="15"/>
      <c r="FL1970" s="20"/>
      <c r="FM1970" s="15"/>
      <c r="FN1970" s="20"/>
      <c r="FO1970" s="15"/>
      <c r="FP1970" s="20"/>
      <c r="FQ1970" s="15"/>
      <c r="FR1970" s="20"/>
      <c r="FS1970" s="15"/>
      <c r="FT1970" s="20"/>
      <c r="FU1970" s="15"/>
      <c r="FV1970" s="20"/>
      <c r="FW1970" s="15"/>
      <c r="FX1970" s="20"/>
      <c r="FY1970" s="15"/>
      <c r="FZ1970" s="20"/>
      <c r="GA1970" s="15"/>
      <c r="GB1970" s="20"/>
      <c r="GC1970" s="15"/>
      <c r="GD1970" s="20"/>
      <c r="GE1970" s="15"/>
      <c r="GF1970" s="20"/>
      <c r="GG1970" s="226"/>
    </row>
    <row r="1971" spans="1:189" ht="15" customHeight="1" x14ac:dyDescent="0.3">
      <c r="A1971" s="15" t="s">
        <v>146</v>
      </c>
      <c r="B1971" s="15" t="s">
        <v>134</v>
      </c>
      <c r="C1971" s="15" t="s">
        <v>3089</v>
      </c>
      <c r="D1971" s="15" t="s">
        <v>544</v>
      </c>
      <c r="E1971" s="15" t="str">
        <f t="shared" si="407"/>
        <v>Jonah CHOI</v>
      </c>
      <c r="F1971" s="15" t="s">
        <v>135</v>
      </c>
      <c r="G1971" s="15">
        <v>999925170</v>
      </c>
      <c r="H1971" s="15">
        <f t="shared" si="408"/>
        <v>147</v>
      </c>
      <c r="I1971" s="15"/>
      <c r="J1971" s="15"/>
      <c r="K1971" s="16"/>
      <c r="L1971" s="15"/>
      <c r="M1971" s="15"/>
      <c r="N1971" s="15"/>
      <c r="O1971" s="15">
        <f t="shared" si="418"/>
        <v>0</v>
      </c>
      <c r="P1971" s="15">
        <v>0</v>
      </c>
      <c r="Q1971" s="15">
        <f t="shared" si="419"/>
        <v>0</v>
      </c>
      <c r="R1971" s="15">
        <v>0</v>
      </c>
      <c r="S1971" s="15">
        <v>0</v>
      </c>
      <c r="T1971" s="15">
        <f t="shared" si="420"/>
        <v>0</v>
      </c>
      <c r="U1971" s="15">
        <f t="shared" si="421"/>
        <v>0</v>
      </c>
      <c r="V1971" s="15"/>
      <c r="W1971" s="15"/>
      <c r="X1971" s="15"/>
      <c r="Y1971" s="15"/>
      <c r="Z1971" s="16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>
        <f t="shared" si="409"/>
        <v>0</v>
      </c>
      <c r="CT1971" s="15">
        <f t="shared" si="410"/>
        <v>68</v>
      </c>
      <c r="CU1971" s="15">
        <f t="shared" si="411"/>
        <v>1</v>
      </c>
      <c r="CV1971" s="15">
        <f t="shared" si="412"/>
        <v>79</v>
      </c>
      <c r="CW1971" s="15"/>
      <c r="CX1971" s="15"/>
      <c r="CY1971" s="15">
        <f t="shared" si="413"/>
        <v>0</v>
      </c>
      <c r="CZ1971" s="15">
        <f>GG1971</f>
        <v>0</v>
      </c>
      <c r="DA1971" s="16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20"/>
      <c r="DY1971" s="15"/>
      <c r="DZ1971" s="20"/>
      <c r="EA1971" s="15"/>
      <c r="EB1971" s="20"/>
      <c r="EC1971" s="15"/>
      <c r="ED1971" s="20"/>
      <c r="EE1971" s="15"/>
      <c r="EF1971" s="20"/>
      <c r="EG1971" s="15"/>
      <c r="EH1971" s="20"/>
      <c r="EI1971" s="15"/>
      <c r="EJ1971" s="20"/>
      <c r="EK1971" s="15"/>
      <c r="EL1971" s="20"/>
      <c r="EM1971" s="15"/>
      <c r="EN1971" s="20"/>
      <c r="EY1971" s="15"/>
      <c r="EZ1971" s="20"/>
      <c r="FC1971" s="15">
        <v>68</v>
      </c>
      <c r="FD1971" s="20">
        <v>3</v>
      </c>
      <c r="FE1971" s="15"/>
      <c r="FF1971" s="20"/>
      <c r="FG1971" s="15"/>
      <c r="FH1971" s="20"/>
      <c r="FI1971" s="15"/>
      <c r="FJ1971" s="20"/>
      <c r="FK1971" s="15"/>
      <c r="FL1971" s="20"/>
      <c r="FM1971" s="15"/>
      <c r="FN1971" s="20"/>
      <c r="FO1971" s="15"/>
      <c r="FP1971" s="20"/>
      <c r="FQ1971" s="15"/>
      <c r="FR1971" s="20"/>
      <c r="FS1971" s="15"/>
      <c r="FT1971" s="20"/>
      <c r="FU1971" s="15"/>
      <c r="FV1971" s="20"/>
      <c r="FW1971" s="15"/>
      <c r="FX1971" s="20"/>
      <c r="FY1971" s="15"/>
      <c r="FZ1971" s="20"/>
      <c r="GA1971" s="15"/>
      <c r="GB1971" s="20"/>
      <c r="GC1971" s="15">
        <v>79</v>
      </c>
      <c r="GD1971" s="20">
        <v>4</v>
      </c>
      <c r="GE1971" s="15"/>
      <c r="GF1971" s="20"/>
      <c r="GG1971" s="226"/>
    </row>
    <row r="1972" spans="1:189" ht="15" customHeight="1" x14ac:dyDescent="0.3">
      <c r="A1972" s="15" t="s">
        <v>146</v>
      </c>
      <c r="B1972" s="15" t="s">
        <v>134</v>
      </c>
      <c r="C1972" s="15" t="s">
        <v>826</v>
      </c>
      <c r="D1972" s="15" t="s">
        <v>3075</v>
      </c>
      <c r="E1972" s="15" t="str">
        <f t="shared" si="407"/>
        <v>Mia KUOAHMAD</v>
      </c>
      <c r="F1972" s="15" t="s">
        <v>128</v>
      </c>
      <c r="G1972" s="15">
        <v>999925177</v>
      </c>
      <c r="H1972" s="15">
        <f t="shared" si="408"/>
        <v>168</v>
      </c>
      <c r="I1972" s="15"/>
      <c r="J1972" s="15"/>
      <c r="K1972" s="16"/>
      <c r="L1972" s="15"/>
      <c r="M1972" s="15"/>
      <c r="N1972" s="15"/>
      <c r="O1972" s="15">
        <f t="shared" si="418"/>
        <v>0</v>
      </c>
      <c r="P1972" s="15">
        <v>0</v>
      </c>
      <c r="Q1972" s="15">
        <f t="shared" si="419"/>
        <v>0</v>
      </c>
      <c r="R1972" s="15">
        <v>0</v>
      </c>
      <c r="S1972" s="15">
        <v>0</v>
      </c>
      <c r="T1972" s="15">
        <f t="shared" si="420"/>
        <v>0</v>
      </c>
      <c r="U1972" s="15">
        <f t="shared" si="421"/>
        <v>0</v>
      </c>
      <c r="V1972" s="15"/>
      <c r="W1972" s="15"/>
      <c r="X1972" s="15"/>
      <c r="Y1972" s="15"/>
      <c r="Z1972" s="16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>
        <f t="shared" si="409"/>
        <v>0</v>
      </c>
      <c r="CT1972" s="15">
        <f t="shared" si="410"/>
        <v>63</v>
      </c>
      <c r="CU1972" s="15">
        <f t="shared" si="411"/>
        <v>1</v>
      </c>
      <c r="CV1972" s="15">
        <f t="shared" si="412"/>
        <v>105</v>
      </c>
      <c r="CW1972" s="15"/>
      <c r="CX1972" s="15"/>
      <c r="CY1972" s="15">
        <f t="shared" si="413"/>
        <v>0</v>
      </c>
      <c r="CZ1972" s="15">
        <f>GG1972</f>
        <v>0</v>
      </c>
      <c r="DA1972" s="16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20"/>
      <c r="DY1972" s="15"/>
      <c r="DZ1972" s="20"/>
      <c r="EA1972" s="15"/>
      <c r="EB1972" s="20"/>
      <c r="EC1972" s="15"/>
      <c r="ED1972" s="20"/>
      <c r="EE1972" s="15"/>
      <c r="EF1972" s="20"/>
      <c r="EG1972" s="15"/>
      <c r="EH1972" s="20"/>
      <c r="EI1972" s="15"/>
      <c r="EJ1972" s="20"/>
      <c r="EK1972" s="15"/>
      <c r="EL1972" s="20"/>
      <c r="EM1972" s="15"/>
      <c r="EN1972" s="20"/>
      <c r="EY1972" s="15"/>
      <c r="EZ1972" s="20"/>
      <c r="FC1972" s="15">
        <v>63</v>
      </c>
      <c r="FD1972" s="20">
        <v>5</v>
      </c>
      <c r="FE1972" s="15"/>
      <c r="FF1972" s="20"/>
      <c r="FG1972" s="15"/>
      <c r="FH1972" s="20"/>
      <c r="FI1972" s="15"/>
      <c r="FJ1972" s="20"/>
      <c r="FK1972" s="15"/>
      <c r="FL1972" s="20"/>
      <c r="FM1972" s="15"/>
      <c r="FN1972" s="20"/>
      <c r="FO1972" s="15"/>
      <c r="FP1972" s="20"/>
      <c r="FQ1972" s="15"/>
      <c r="FR1972" s="20"/>
      <c r="FS1972" s="15"/>
      <c r="FT1972" s="20"/>
      <c r="FU1972" s="15"/>
      <c r="FV1972" s="20"/>
      <c r="FW1972" s="15"/>
      <c r="FX1972" s="20"/>
      <c r="FY1972" s="15"/>
      <c r="FZ1972" s="20"/>
      <c r="GA1972" s="15"/>
      <c r="GB1972" s="20"/>
      <c r="GC1972" s="15">
        <v>105</v>
      </c>
      <c r="GD1972" s="20">
        <v>2</v>
      </c>
      <c r="GE1972" s="15"/>
      <c r="GF1972" s="20"/>
      <c r="GG1972" s="226"/>
    </row>
    <row r="1973" spans="1:189" ht="15" customHeight="1" x14ac:dyDescent="0.3">
      <c r="A1973" s="15" t="s">
        <v>133</v>
      </c>
      <c r="B1973" s="15" t="s">
        <v>134</v>
      </c>
      <c r="C1973" s="15" t="s">
        <v>3120</v>
      </c>
      <c r="D1973" s="15" t="s">
        <v>3075</v>
      </c>
      <c r="E1973" s="15" t="str">
        <f t="shared" si="407"/>
        <v>Sahra KUOAHMAD</v>
      </c>
      <c r="F1973" s="15" t="s">
        <v>128</v>
      </c>
      <c r="G1973" s="15">
        <v>999925178</v>
      </c>
      <c r="H1973" s="15">
        <f t="shared" si="408"/>
        <v>38</v>
      </c>
      <c r="I1973" s="15"/>
      <c r="J1973" s="15"/>
      <c r="K1973" s="16"/>
      <c r="L1973" s="15"/>
      <c r="M1973" s="15"/>
      <c r="N1973" s="15"/>
      <c r="O1973" s="15">
        <f t="shared" si="418"/>
        <v>0</v>
      </c>
      <c r="P1973" s="15">
        <v>0</v>
      </c>
      <c r="Q1973" s="15">
        <f t="shared" si="419"/>
        <v>0</v>
      </c>
      <c r="R1973" s="15">
        <v>0</v>
      </c>
      <c r="S1973" s="15">
        <v>0</v>
      </c>
      <c r="T1973" s="15">
        <f t="shared" si="420"/>
        <v>0</v>
      </c>
      <c r="U1973" s="15">
        <f t="shared" si="421"/>
        <v>0</v>
      </c>
      <c r="V1973" s="15"/>
      <c r="W1973" s="15"/>
      <c r="X1973" s="15"/>
      <c r="Y1973" s="15"/>
      <c r="Z1973" s="16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>
        <f t="shared" si="409"/>
        <v>0</v>
      </c>
      <c r="CT1973" s="15">
        <f t="shared" si="410"/>
        <v>38</v>
      </c>
      <c r="CU1973" s="15">
        <f t="shared" si="411"/>
        <v>0</v>
      </c>
      <c r="CV1973" s="15">
        <f t="shared" si="412"/>
        <v>0</v>
      </c>
      <c r="CW1973" s="15"/>
      <c r="CX1973" s="15"/>
      <c r="CY1973" s="15">
        <f t="shared" si="413"/>
        <v>0</v>
      </c>
      <c r="CZ1973" s="15">
        <f>GG1973</f>
        <v>0</v>
      </c>
      <c r="DA1973" s="16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20"/>
      <c r="DY1973" s="15"/>
      <c r="DZ1973" s="20"/>
      <c r="EA1973" s="15"/>
      <c r="EB1973" s="20"/>
      <c r="EC1973" s="15"/>
      <c r="ED1973" s="20"/>
      <c r="EE1973" s="15"/>
      <c r="EF1973" s="20"/>
      <c r="EG1973" s="15"/>
      <c r="EH1973" s="20"/>
      <c r="EI1973" s="15"/>
      <c r="EJ1973" s="20"/>
      <c r="EK1973" s="15"/>
      <c r="EL1973" s="20"/>
      <c r="EM1973" s="15"/>
      <c r="EN1973" s="20"/>
      <c r="EY1973" s="15"/>
      <c r="EZ1973" s="20"/>
      <c r="FC1973" s="15">
        <v>38</v>
      </c>
      <c r="FD1973" s="20" t="s">
        <v>129</v>
      </c>
      <c r="FE1973" s="15"/>
      <c r="FF1973" s="20"/>
      <c r="FG1973" s="15"/>
      <c r="FH1973" s="20"/>
      <c r="FI1973" s="15"/>
      <c r="FJ1973" s="20"/>
      <c r="FK1973" s="15"/>
      <c r="FL1973" s="20"/>
      <c r="FM1973" s="15"/>
      <c r="FN1973" s="20"/>
      <c r="FO1973" s="15"/>
      <c r="FP1973" s="20"/>
      <c r="FQ1973" s="15"/>
      <c r="FR1973" s="20"/>
      <c r="FS1973" s="15"/>
      <c r="FT1973" s="20"/>
      <c r="FU1973" s="15"/>
      <c r="FV1973" s="20"/>
      <c r="FW1973" s="15"/>
      <c r="FX1973" s="20"/>
      <c r="FY1973" s="15"/>
      <c r="FZ1973" s="20"/>
      <c r="GA1973" s="15"/>
      <c r="GB1973" s="20"/>
      <c r="GC1973" s="15"/>
      <c r="GD1973" s="20"/>
      <c r="GE1973" s="15"/>
      <c r="GF1973" s="20"/>
      <c r="GG1973" s="226"/>
    </row>
    <row r="1974" spans="1:189" ht="15" customHeight="1" x14ac:dyDescent="0.3">
      <c r="A1974" s="15" t="s">
        <v>146</v>
      </c>
      <c r="B1974" s="15" t="s">
        <v>134</v>
      </c>
      <c r="C1974" s="15" t="s">
        <v>160</v>
      </c>
      <c r="D1974" s="15" t="s">
        <v>2528</v>
      </c>
      <c r="E1974" s="15" t="str">
        <f t="shared" si="407"/>
        <v>Abhiram Konala</v>
      </c>
      <c r="F1974" s="15" t="s">
        <v>135</v>
      </c>
      <c r="G1974" s="15">
        <v>999925179</v>
      </c>
      <c r="H1974" s="15">
        <f t="shared" si="408"/>
        <v>68</v>
      </c>
      <c r="I1974" s="15"/>
      <c r="J1974" s="15"/>
      <c r="K1974" s="16"/>
      <c r="L1974" s="15"/>
      <c r="M1974" s="15"/>
      <c r="N1974" s="15"/>
      <c r="O1974" s="15">
        <f t="shared" si="418"/>
        <v>0</v>
      </c>
      <c r="P1974" s="15">
        <v>0</v>
      </c>
      <c r="Q1974" s="15">
        <f t="shared" si="419"/>
        <v>0</v>
      </c>
      <c r="R1974" s="15">
        <v>0</v>
      </c>
      <c r="S1974" s="15">
        <v>0</v>
      </c>
      <c r="T1974" s="15">
        <f t="shared" si="420"/>
        <v>0</v>
      </c>
      <c r="U1974" s="15">
        <f t="shared" si="421"/>
        <v>0</v>
      </c>
      <c r="V1974" s="15"/>
      <c r="W1974" s="15"/>
      <c r="X1974" s="15"/>
      <c r="Y1974" s="15"/>
      <c r="Z1974" s="16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>
        <f t="shared" si="409"/>
        <v>0</v>
      </c>
      <c r="CT1974" s="15">
        <f t="shared" si="410"/>
        <v>68</v>
      </c>
      <c r="CU1974" s="15">
        <f t="shared" si="411"/>
        <v>1</v>
      </c>
      <c r="CV1974" s="15">
        <f t="shared" si="412"/>
        <v>0</v>
      </c>
      <c r="CW1974" s="15"/>
      <c r="CX1974" s="15"/>
      <c r="CY1974" s="15">
        <f t="shared" si="413"/>
        <v>0</v>
      </c>
      <c r="CZ1974" s="15">
        <f>GG1974</f>
        <v>0</v>
      </c>
      <c r="DA1974" s="16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20"/>
      <c r="DY1974" s="15"/>
      <c r="DZ1974" s="20"/>
      <c r="EA1974" s="15"/>
      <c r="EB1974" s="20"/>
      <c r="EC1974" s="15"/>
      <c r="ED1974" s="20"/>
      <c r="EE1974" s="15"/>
      <c r="EF1974" s="20"/>
      <c r="EG1974" s="15"/>
      <c r="EH1974" s="20"/>
      <c r="EI1974" s="15"/>
      <c r="EJ1974" s="20"/>
      <c r="EK1974" s="15"/>
      <c r="EL1974" s="20"/>
      <c r="EM1974" s="15"/>
      <c r="EN1974" s="20"/>
      <c r="EQ1974" s="15">
        <v>68</v>
      </c>
      <c r="ER1974" s="20">
        <v>3</v>
      </c>
      <c r="EY1974" s="15"/>
      <c r="EZ1974" s="20"/>
      <c r="FC1974" s="15"/>
      <c r="FD1974" s="20"/>
      <c r="FE1974" s="15"/>
      <c r="FF1974" s="20"/>
      <c r="FG1974" s="15"/>
      <c r="FH1974" s="20"/>
      <c r="FI1974" s="15"/>
      <c r="FJ1974" s="20"/>
      <c r="FK1974" s="15"/>
      <c r="FL1974" s="20"/>
      <c r="FM1974" s="15"/>
      <c r="FN1974" s="20"/>
      <c r="FO1974" s="15"/>
      <c r="FP1974" s="20"/>
      <c r="FQ1974" s="15"/>
      <c r="FR1974" s="20"/>
      <c r="FS1974" s="15"/>
      <c r="FT1974" s="20"/>
      <c r="FU1974" s="15"/>
      <c r="FV1974" s="20"/>
      <c r="FW1974" s="15"/>
      <c r="FX1974" s="20"/>
      <c r="FY1974" s="15"/>
      <c r="FZ1974" s="20"/>
      <c r="GA1974" s="15"/>
      <c r="GB1974" s="20"/>
      <c r="GC1974" s="15"/>
      <c r="GD1974" s="20"/>
      <c r="GE1974" s="15"/>
      <c r="GF1974" s="20"/>
      <c r="GG1974" s="226"/>
    </row>
    <row r="1975" spans="1:189" ht="15" customHeight="1" x14ac:dyDescent="0.3">
      <c r="A1975" s="15" t="s">
        <v>133</v>
      </c>
      <c r="B1975" s="17" t="s">
        <v>126</v>
      </c>
      <c r="C1975" s="17" t="s">
        <v>141</v>
      </c>
      <c r="D1975" s="17" t="s">
        <v>1789</v>
      </c>
      <c r="E1975" s="15" t="str">
        <f t="shared" si="407"/>
        <v>Katherine Suh</v>
      </c>
      <c r="F1975" s="17" t="s">
        <v>128</v>
      </c>
      <c r="G1975" s="17">
        <v>999925180</v>
      </c>
      <c r="H1975" s="15">
        <f t="shared" si="408"/>
        <v>613</v>
      </c>
      <c r="I1975" s="15"/>
      <c r="J1975" s="17">
        <f>(O1975+P1975+R1975+S1975+T1975+U1975)/2</f>
        <v>0</v>
      </c>
      <c r="K1975" s="16"/>
      <c r="L1975" s="15"/>
      <c r="M1975" s="15"/>
      <c r="N1975" s="15"/>
      <c r="O1975" s="15">
        <f t="shared" si="418"/>
        <v>0</v>
      </c>
      <c r="P1975" s="15">
        <v>0</v>
      </c>
      <c r="Q1975" s="15">
        <f t="shared" si="419"/>
        <v>0</v>
      </c>
      <c r="R1975" s="15">
        <v>0</v>
      </c>
      <c r="S1975" s="15">
        <v>0</v>
      </c>
      <c r="T1975" s="15">
        <f t="shared" si="420"/>
        <v>0</v>
      </c>
      <c r="U1975" s="15">
        <f t="shared" si="421"/>
        <v>0</v>
      </c>
      <c r="V1975" s="15"/>
      <c r="W1975" s="15"/>
      <c r="X1975" s="15"/>
      <c r="Y1975" s="15"/>
      <c r="Z1975" s="16"/>
      <c r="AA1975" s="15"/>
      <c r="AB1975" s="24"/>
      <c r="AC1975" s="15"/>
      <c r="AD1975" s="15"/>
      <c r="AE1975" s="15"/>
      <c r="AF1975" s="15"/>
      <c r="AG1975" s="15"/>
      <c r="AH1975" s="24"/>
      <c r="AI1975" s="15"/>
      <c r="AJ1975" s="15"/>
      <c r="AK1975" s="15"/>
      <c r="AL1975" s="15"/>
      <c r="AM1975" s="15"/>
      <c r="AN1975" s="24"/>
      <c r="AO1975" s="15"/>
      <c r="AP1975" s="24"/>
      <c r="AQ1975" s="15"/>
      <c r="AR1975" s="24"/>
      <c r="AS1975" s="15"/>
      <c r="AT1975" s="24"/>
      <c r="AU1975" s="15"/>
      <c r="AV1975" s="24"/>
      <c r="AW1975" s="15"/>
      <c r="AX1975" s="24"/>
      <c r="AY1975" s="15"/>
      <c r="AZ1975" s="15"/>
      <c r="BA1975" s="15"/>
      <c r="BB1975" s="15"/>
      <c r="BC1975" s="15"/>
      <c r="BD1975" s="15"/>
      <c r="BE1975" s="15"/>
      <c r="BF1975" s="24"/>
      <c r="BG1975" s="15"/>
      <c r="BH1975" s="24"/>
      <c r="BI1975" s="15"/>
      <c r="BJ1975" s="24"/>
      <c r="BK1975" s="15"/>
      <c r="BL1975" s="24"/>
      <c r="BM1975" s="15"/>
      <c r="BN1975" s="24"/>
      <c r="BO1975" s="15"/>
      <c r="BP1975" s="24"/>
      <c r="BQ1975" s="15"/>
      <c r="BR1975" s="24"/>
      <c r="BS1975" s="15"/>
      <c r="BT1975" s="24"/>
      <c r="BU1975" s="15"/>
      <c r="BV1975" s="24"/>
      <c r="BW1975" s="15"/>
      <c r="BX1975" s="24"/>
      <c r="BY1975" s="15"/>
      <c r="BZ1975" s="24"/>
      <c r="CA1975" s="15"/>
      <c r="CB1975" s="24"/>
      <c r="CC1975" s="15"/>
      <c r="CD1975" s="24"/>
      <c r="CE1975" s="15"/>
      <c r="CF1975" s="24"/>
      <c r="CG1975" s="15"/>
      <c r="CH1975" s="25"/>
      <c r="CI1975" s="15"/>
      <c r="CJ1975" s="25"/>
      <c r="CK1975" s="15"/>
      <c r="CL1975" s="25"/>
      <c r="CM1975" s="15"/>
      <c r="CN1975" s="25"/>
      <c r="CO1975" s="15"/>
      <c r="CP1975" s="25"/>
      <c r="CQ1975" s="15"/>
      <c r="CR1975" s="25"/>
      <c r="CS1975" s="15">
        <f t="shared" si="409"/>
        <v>0</v>
      </c>
      <c r="CT1975" s="15">
        <f t="shared" si="410"/>
        <v>360</v>
      </c>
      <c r="CU1975" s="15">
        <f t="shared" si="411"/>
        <v>3</v>
      </c>
      <c r="CV1975" s="15">
        <f t="shared" si="412"/>
        <v>140</v>
      </c>
      <c r="CW1975" s="15"/>
      <c r="CX1975" s="15"/>
      <c r="CY1975" s="15">
        <f t="shared" si="413"/>
        <v>113</v>
      </c>
      <c r="CZ1975" s="15">
        <f>GG1975</f>
        <v>0</v>
      </c>
      <c r="DA1975" s="19"/>
      <c r="DB1975" s="17"/>
      <c r="DC1975" s="17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7"/>
      <c r="DQ1975" s="17"/>
      <c r="DR1975" s="17"/>
      <c r="DS1975" s="17"/>
      <c r="DT1975" s="17"/>
      <c r="DU1975" s="17"/>
      <c r="DV1975" s="17"/>
      <c r="DW1975" s="15"/>
      <c r="DX1975" s="20"/>
      <c r="DY1975" s="15"/>
      <c r="DZ1975" s="20"/>
      <c r="EA1975" s="15"/>
      <c r="EB1975" s="20"/>
      <c r="EC1975" s="15"/>
      <c r="ED1975" s="20"/>
      <c r="EE1975" s="15"/>
      <c r="EF1975" s="20"/>
      <c r="EG1975" s="15"/>
      <c r="EH1975" s="20"/>
      <c r="EI1975" s="15"/>
      <c r="EJ1975" s="20"/>
      <c r="EK1975" s="15"/>
      <c r="EL1975" s="20"/>
      <c r="EM1975" s="15"/>
      <c r="EN1975" s="20"/>
      <c r="EO1975" s="15">
        <v>113</v>
      </c>
      <c r="EP1975" s="20">
        <v>4</v>
      </c>
      <c r="EQ1975" s="17"/>
      <c r="EY1975" s="15">
        <v>120</v>
      </c>
      <c r="EZ1975" s="20">
        <v>1</v>
      </c>
      <c r="FC1975" s="15"/>
      <c r="FD1975" s="20"/>
      <c r="FE1975" s="15"/>
      <c r="FF1975" s="20"/>
      <c r="FG1975" s="15">
        <v>120</v>
      </c>
      <c r="FH1975" s="20">
        <v>1</v>
      </c>
      <c r="FI1975" s="15"/>
      <c r="FJ1975" s="20"/>
      <c r="FK1975" s="15"/>
      <c r="FL1975" s="20"/>
      <c r="FM1975" s="15"/>
      <c r="FN1975" s="20"/>
      <c r="FO1975" s="15"/>
      <c r="FP1975" s="20"/>
      <c r="FQ1975" s="15"/>
      <c r="FR1975" s="20"/>
      <c r="FS1975" s="15">
        <v>120</v>
      </c>
      <c r="FT1975" s="20">
        <v>1</v>
      </c>
      <c r="FU1975" s="15"/>
      <c r="FV1975" s="20"/>
      <c r="FW1975" s="15"/>
      <c r="FX1975" s="20"/>
      <c r="FY1975" s="15"/>
      <c r="FZ1975" s="20"/>
      <c r="GA1975" s="15"/>
      <c r="GB1975" s="20"/>
      <c r="GC1975" s="15"/>
      <c r="GD1975" s="20"/>
      <c r="GE1975" s="15">
        <v>140</v>
      </c>
      <c r="GF1975" s="20">
        <v>1</v>
      </c>
      <c r="GG1975" s="226"/>
    </row>
    <row r="1976" spans="1:189" ht="15" customHeight="1" x14ac:dyDescent="0.3">
      <c r="A1976" s="15" t="s">
        <v>133</v>
      </c>
      <c r="B1976" s="15" t="s">
        <v>126</v>
      </c>
      <c r="C1976" s="15" t="s">
        <v>3231</v>
      </c>
      <c r="D1976" s="15" t="s">
        <v>3232</v>
      </c>
      <c r="E1976" s="15" t="str">
        <f t="shared" si="407"/>
        <v>Lavender LOUTHEN</v>
      </c>
      <c r="F1976" s="15" t="s">
        <v>128</v>
      </c>
      <c r="G1976" s="15">
        <v>999925182</v>
      </c>
      <c r="H1976" s="15">
        <f t="shared" si="408"/>
        <v>38</v>
      </c>
      <c r="I1976" s="15"/>
      <c r="J1976" s="15"/>
      <c r="K1976" s="16"/>
      <c r="L1976" s="15"/>
      <c r="M1976" s="15"/>
      <c r="N1976" s="15"/>
      <c r="O1976" s="15">
        <f t="shared" si="418"/>
        <v>0</v>
      </c>
      <c r="P1976" s="15">
        <v>0</v>
      </c>
      <c r="Q1976" s="15">
        <f t="shared" si="419"/>
        <v>0</v>
      </c>
      <c r="R1976" s="15">
        <v>0</v>
      </c>
      <c r="S1976" s="15">
        <v>0</v>
      </c>
      <c r="T1976" s="15">
        <f t="shared" si="420"/>
        <v>0</v>
      </c>
      <c r="U1976" s="15">
        <f t="shared" si="421"/>
        <v>0</v>
      </c>
      <c r="V1976" s="15"/>
      <c r="W1976" s="15"/>
      <c r="X1976" s="15"/>
      <c r="Y1976" s="15"/>
      <c r="Z1976" s="16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>
        <f t="shared" si="409"/>
        <v>0</v>
      </c>
      <c r="CT1976" s="15">
        <f t="shared" si="410"/>
        <v>38</v>
      </c>
      <c r="CU1976" s="15">
        <f t="shared" si="411"/>
        <v>0</v>
      </c>
      <c r="CV1976" s="15">
        <f t="shared" si="412"/>
        <v>0</v>
      </c>
      <c r="CW1976" s="15"/>
      <c r="CX1976" s="15"/>
      <c r="CY1976" s="15">
        <f t="shared" si="413"/>
        <v>0</v>
      </c>
      <c r="CZ1976" s="15">
        <f>GG1976</f>
        <v>0</v>
      </c>
      <c r="DA1976" s="16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20"/>
      <c r="DY1976" s="15"/>
      <c r="DZ1976" s="20"/>
      <c r="EA1976" s="15"/>
      <c r="EB1976" s="20"/>
      <c r="EC1976" s="15"/>
      <c r="ED1976" s="20"/>
      <c r="EE1976" s="15"/>
      <c r="EF1976" s="20"/>
      <c r="EG1976" s="15"/>
      <c r="EH1976" s="20"/>
      <c r="EI1976" s="15"/>
      <c r="EJ1976" s="20"/>
      <c r="EK1976" s="15"/>
      <c r="EL1976" s="20"/>
      <c r="EM1976" s="15"/>
      <c r="EN1976" s="20"/>
      <c r="EY1976" s="15"/>
      <c r="EZ1976" s="20"/>
      <c r="FC1976" s="15">
        <v>38</v>
      </c>
      <c r="FD1976" s="20" t="s">
        <v>129</v>
      </c>
      <c r="FE1976" s="15"/>
      <c r="FF1976" s="20"/>
      <c r="FG1976" s="15"/>
      <c r="FH1976" s="20"/>
      <c r="FI1976" s="15"/>
      <c r="FJ1976" s="20"/>
      <c r="FK1976" s="15"/>
      <c r="FL1976" s="20"/>
      <c r="FM1976" s="15"/>
      <c r="FN1976" s="20"/>
      <c r="FO1976" s="15"/>
      <c r="FP1976" s="20"/>
      <c r="FQ1976" s="15"/>
      <c r="FR1976" s="20"/>
      <c r="FS1976" s="15"/>
      <c r="FT1976" s="20"/>
      <c r="FU1976" s="15"/>
      <c r="FV1976" s="20"/>
      <c r="FW1976" s="15"/>
      <c r="FX1976" s="20"/>
      <c r="FY1976" s="15"/>
      <c r="FZ1976" s="20"/>
      <c r="GA1976" s="15"/>
      <c r="GB1976" s="20"/>
      <c r="GC1976" s="15"/>
      <c r="GD1976" s="20"/>
      <c r="GE1976" s="15"/>
      <c r="GF1976" s="20"/>
      <c r="GG1976" s="226"/>
    </row>
    <row r="1977" spans="1:189" ht="15" customHeight="1" x14ac:dyDescent="0.3">
      <c r="A1977" s="15" t="s">
        <v>130</v>
      </c>
      <c r="B1977" s="15" t="s">
        <v>140</v>
      </c>
      <c r="C1977" s="15" t="s">
        <v>1157</v>
      </c>
      <c r="D1977" s="15" t="s">
        <v>635</v>
      </c>
      <c r="E1977" s="15" t="str">
        <f t="shared" si="407"/>
        <v>Roman Davis</v>
      </c>
      <c r="F1977" s="15" t="s">
        <v>135</v>
      </c>
      <c r="G1977" s="15">
        <v>999925183</v>
      </c>
      <c r="H1977" s="15">
        <f t="shared" si="408"/>
        <v>30</v>
      </c>
      <c r="I1977" s="15"/>
      <c r="J1977" s="15"/>
      <c r="K1977" s="16"/>
      <c r="L1977" s="15"/>
      <c r="M1977" s="15"/>
      <c r="N1977" s="15"/>
      <c r="O1977" s="15">
        <f t="shared" si="418"/>
        <v>0</v>
      </c>
      <c r="P1977" s="15">
        <v>0</v>
      </c>
      <c r="Q1977" s="15">
        <f t="shared" si="419"/>
        <v>0</v>
      </c>
      <c r="R1977" s="15">
        <v>0</v>
      </c>
      <c r="S1977" s="15">
        <v>0</v>
      </c>
      <c r="T1977" s="15">
        <f t="shared" si="420"/>
        <v>0</v>
      </c>
      <c r="U1977" s="15">
        <f t="shared" si="421"/>
        <v>0</v>
      </c>
      <c r="V1977" s="15"/>
      <c r="W1977" s="15"/>
      <c r="X1977" s="15"/>
      <c r="Y1977" s="15"/>
      <c r="Z1977" s="16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>
        <f t="shared" si="409"/>
        <v>0</v>
      </c>
      <c r="CT1977" s="15">
        <f t="shared" si="410"/>
        <v>30</v>
      </c>
      <c r="CU1977" s="15">
        <f t="shared" si="411"/>
        <v>1</v>
      </c>
      <c r="CV1977" s="15">
        <f t="shared" si="412"/>
        <v>0</v>
      </c>
      <c r="CW1977" s="15"/>
      <c r="CX1977" s="15"/>
      <c r="CY1977" s="15">
        <f t="shared" si="413"/>
        <v>0</v>
      </c>
      <c r="CZ1977" s="15">
        <f>GG1977</f>
        <v>0</v>
      </c>
      <c r="DA1977" s="16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20"/>
      <c r="DY1977" s="15"/>
      <c r="DZ1977" s="20"/>
      <c r="EA1977" s="15"/>
      <c r="EB1977" s="20"/>
      <c r="EC1977" s="15"/>
      <c r="ED1977" s="20"/>
      <c r="EE1977" s="15"/>
      <c r="EF1977" s="20"/>
      <c r="EG1977" s="15"/>
      <c r="EH1977" s="20"/>
      <c r="EI1977" s="15"/>
      <c r="EJ1977" s="20"/>
      <c r="EK1977" s="15"/>
      <c r="EL1977" s="20"/>
      <c r="EM1977" s="15"/>
      <c r="EN1977" s="20"/>
      <c r="EY1977" s="15"/>
      <c r="EZ1977" s="20"/>
      <c r="FC1977" s="15"/>
      <c r="FD1977" s="20"/>
      <c r="FE1977" s="15"/>
      <c r="FF1977" s="20"/>
      <c r="FG1977" s="15"/>
      <c r="FH1977" s="20"/>
      <c r="FI1977" s="15"/>
      <c r="FJ1977" s="20"/>
      <c r="FK1977" s="15"/>
      <c r="FL1977" s="20"/>
      <c r="FM1977" s="15"/>
      <c r="FN1977" s="20"/>
      <c r="FO1977" s="15"/>
      <c r="FP1977" s="20"/>
      <c r="FQ1977" s="15"/>
      <c r="FR1977" s="20"/>
      <c r="FS1977" s="15"/>
      <c r="FT1977" s="20"/>
      <c r="FU1977" s="15"/>
      <c r="FV1977" s="20"/>
      <c r="FW1977" s="15">
        <v>30</v>
      </c>
      <c r="FX1977" s="20">
        <v>1</v>
      </c>
      <c r="FY1977" s="15"/>
      <c r="FZ1977" s="20"/>
      <c r="GA1977" s="15"/>
      <c r="GB1977" s="20"/>
      <c r="GC1977" s="15"/>
      <c r="GD1977" s="20"/>
      <c r="GE1977" s="15"/>
      <c r="GF1977" s="20"/>
      <c r="GG1977" s="226"/>
    </row>
    <row r="1978" spans="1:189" ht="15" customHeight="1" x14ac:dyDescent="0.3">
      <c r="A1978" s="15" t="s">
        <v>130</v>
      </c>
      <c r="B1978" s="15" t="s">
        <v>138</v>
      </c>
      <c r="C1978" s="15" t="s">
        <v>1329</v>
      </c>
      <c r="D1978" s="15" t="s">
        <v>3162</v>
      </c>
      <c r="E1978" s="15" t="str">
        <f t="shared" si="407"/>
        <v>Amy ACUNA</v>
      </c>
      <c r="F1978" s="15" t="s">
        <v>128</v>
      </c>
      <c r="G1978" s="15">
        <v>999925187</v>
      </c>
      <c r="H1978" s="15">
        <f t="shared" si="408"/>
        <v>68</v>
      </c>
      <c r="I1978" s="15"/>
      <c r="J1978" s="15"/>
      <c r="K1978" s="16"/>
      <c r="L1978" s="15"/>
      <c r="M1978" s="15"/>
      <c r="N1978" s="15"/>
      <c r="O1978" s="15">
        <f t="shared" si="418"/>
        <v>0</v>
      </c>
      <c r="P1978" s="15">
        <v>0</v>
      </c>
      <c r="Q1978" s="15">
        <f t="shared" si="419"/>
        <v>0</v>
      </c>
      <c r="R1978" s="15">
        <v>0</v>
      </c>
      <c r="S1978" s="15">
        <v>0</v>
      </c>
      <c r="T1978" s="15">
        <f t="shared" si="420"/>
        <v>0</v>
      </c>
      <c r="U1978" s="15">
        <f t="shared" si="421"/>
        <v>0</v>
      </c>
      <c r="V1978" s="15"/>
      <c r="W1978" s="15"/>
      <c r="X1978" s="15"/>
      <c r="Y1978" s="15"/>
      <c r="Z1978" s="16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>
        <f t="shared" si="409"/>
        <v>0</v>
      </c>
      <c r="CT1978" s="15">
        <f t="shared" si="410"/>
        <v>68</v>
      </c>
      <c r="CU1978" s="15">
        <f t="shared" si="411"/>
        <v>1</v>
      </c>
      <c r="CV1978" s="15">
        <f t="shared" si="412"/>
        <v>0</v>
      </c>
      <c r="CW1978" s="15"/>
      <c r="CX1978" s="15"/>
      <c r="CY1978" s="15">
        <f t="shared" si="413"/>
        <v>0</v>
      </c>
      <c r="CZ1978" s="15">
        <f>GG1978</f>
        <v>0</v>
      </c>
      <c r="DA1978" s="16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20"/>
      <c r="DY1978" s="15"/>
      <c r="DZ1978" s="20"/>
      <c r="EA1978" s="15"/>
      <c r="EB1978" s="20"/>
      <c r="EC1978" s="15"/>
      <c r="ED1978" s="20"/>
      <c r="EE1978" s="15"/>
      <c r="EF1978" s="20"/>
      <c r="EG1978" s="15"/>
      <c r="EH1978" s="20"/>
      <c r="EI1978" s="15"/>
      <c r="EJ1978" s="20"/>
      <c r="EK1978" s="15"/>
      <c r="EL1978" s="20"/>
      <c r="EM1978" s="15"/>
      <c r="EN1978" s="20"/>
      <c r="EY1978" s="15"/>
      <c r="EZ1978" s="20"/>
      <c r="FC1978" s="15">
        <v>68</v>
      </c>
      <c r="FD1978" s="20">
        <v>3</v>
      </c>
      <c r="FE1978" s="15"/>
      <c r="FF1978" s="20"/>
      <c r="FG1978" s="15"/>
      <c r="FH1978" s="20"/>
      <c r="FI1978" s="15"/>
      <c r="FJ1978" s="20"/>
      <c r="FK1978" s="15"/>
      <c r="FL1978" s="20"/>
      <c r="FM1978" s="15"/>
      <c r="FN1978" s="20"/>
      <c r="FO1978" s="15"/>
      <c r="FP1978" s="20"/>
      <c r="FQ1978" s="15"/>
      <c r="FR1978" s="20"/>
      <c r="FS1978" s="15"/>
      <c r="FT1978" s="20"/>
      <c r="FU1978" s="15"/>
      <c r="FV1978" s="20"/>
      <c r="FW1978" s="15"/>
      <c r="FX1978" s="20"/>
      <c r="FY1978" s="15"/>
      <c r="FZ1978" s="20"/>
      <c r="GA1978" s="15"/>
      <c r="GB1978" s="20"/>
      <c r="GC1978" s="15"/>
      <c r="GD1978" s="20"/>
      <c r="GE1978" s="15"/>
      <c r="GF1978" s="20"/>
      <c r="GG1978" s="226"/>
    </row>
    <row r="1979" spans="1:189" ht="15" customHeight="1" x14ac:dyDescent="0.3">
      <c r="A1979" s="15" t="s">
        <v>130</v>
      </c>
      <c r="B1979" s="15" t="s">
        <v>138</v>
      </c>
      <c r="C1979" s="15" t="s">
        <v>2975</v>
      </c>
      <c r="D1979" s="15" t="s">
        <v>424</v>
      </c>
      <c r="E1979" s="15" t="str">
        <f t="shared" si="407"/>
        <v>Kimani Butler</v>
      </c>
      <c r="F1979" s="15" t="s">
        <v>135</v>
      </c>
      <c r="G1979" s="15">
        <v>999925190</v>
      </c>
      <c r="H1979" s="15">
        <f t="shared" si="408"/>
        <v>101</v>
      </c>
      <c r="I1979" s="15"/>
      <c r="J1979" s="15"/>
      <c r="K1979" s="16"/>
      <c r="L1979" s="15"/>
      <c r="M1979" s="15"/>
      <c r="N1979" s="15"/>
      <c r="O1979" s="15">
        <f t="shared" si="418"/>
        <v>0</v>
      </c>
      <c r="P1979" s="15">
        <v>0</v>
      </c>
      <c r="Q1979" s="15">
        <f t="shared" si="419"/>
        <v>0</v>
      </c>
      <c r="R1979" s="15">
        <v>0</v>
      </c>
      <c r="S1979" s="15">
        <v>0</v>
      </c>
      <c r="T1979" s="15">
        <f t="shared" si="420"/>
        <v>0</v>
      </c>
      <c r="U1979" s="15">
        <f t="shared" si="421"/>
        <v>0</v>
      </c>
      <c r="V1979" s="15"/>
      <c r="W1979" s="15"/>
      <c r="X1979" s="15"/>
      <c r="Y1979" s="15"/>
      <c r="Z1979" s="16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>
        <f t="shared" si="409"/>
        <v>0</v>
      </c>
      <c r="CT1979" s="15">
        <f t="shared" si="410"/>
        <v>34</v>
      </c>
      <c r="CU1979" s="15">
        <f t="shared" si="411"/>
        <v>1</v>
      </c>
      <c r="CV1979" s="15">
        <f t="shared" si="412"/>
        <v>67</v>
      </c>
      <c r="CW1979" s="15"/>
      <c r="CX1979" s="15"/>
      <c r="CY1979" s="15">
        <f t="shared" si="413"/>
        <v>0</v>
      </c>
      <c r="CZ1979" s="15">
        <f>GG1979</f>
        <v>0</v>
      </c>
      <c r="DA1979" s="16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20"/>
      <c r="DY1979" s="15"/>
      <c r="DZ1979" s="20"/>
      <c r="EA1979" s="15"/>
      <c r="EB1979" s="20"/>
      <c r="EC1979" s="15"/>
      <c r="ED1979" s="20"/>
      <c r="EE1979" s="15"/>
      <c r="EF1979" s="20"/>
      <c r="EG1979" s="15"/>
      <c r="EH1979" s="20"/>
      <c r="EI1979" s="15"/>
      <c r="EJ1979" s="20"/>
      <c r="EK1979" s="15"/>
      <c r="EL1979" s="20"/>
      <c r="EM1979" s="15"/>
      <c r="EN1979" s="20"/>
      <c r="EY1979" s="15">
        <v>34</v>
      </c>
      <c r="EZ1979" s="20">
        <v>3</v>
      </c>
      <c r="FC1979" s="15"/>
      <c r="FD1979" s="20"/>
      <c r="FE1979" s="15"/>
      <c r="FF1979" s="20"/>
      <c r="FG1979" s="15"/>
      <c r="FH1979" s="20"/>
      <c r="FI1979" s="15"/>
      <c r="FJ1979" s="20"/>
      <c r="FK1979" s="15"/>
      <c r="FL1979" s="20"/>
      <c r="FM1979" s="15"/>
      <c r="FN1979" s="20"/>
      <c r="FO1979" s="15"/>
      <c r="FP1979" s="20"/>
      <c r="FQ1979" s="15"/>
      <c r="FR1979" s="20"/>
      <c r="FS1979" s="15"/>
      <c r="FT1979" s="20"/>
      <c r="FU1979" s="15"/>
      <c r="FV1979" s="20"/>
      <c r="FW1979" s="15"/>
      <c r="FX1979" s="20"/>
      <c r="FY1979" s="15"/>
      <c r="FZ1979" s="20"/>
      <c r="GA1979" s="15"/>
      <c r="GB1979" s="20"/>
      <c r="GC1979" s="15"/>
      <c r="GD1979" s="20"/>
      <c r="GE1979" s="15">
        <v>67</v>
      </c>
      <c r="GF1979" s="20">
        <v>6</v>
      </c>
      <c r="GG1979" s="226"/>
    </row>
    <row r="1980" spans="1:189" ht="15" customHeight="1" x14ac:dyDescent="0.3">
      <c r="A1980" s="85" t="s">
        <v>133</v>
      </c>
      <c r="B1980" s="85" t="s">
        <v>126</v>
      </c>
      <c r="C1980" s="85" t="s">
        <v>165</v>
      </c>
      <c r="D1980" s="85" t="s">
        <v>2606</v>
      </c>
      <c r="E1980" s="15" t="str">
        <f t="shared" si="407"/>
        <v>Gabriel Jomalesa</v>
      </c>
      <c r="F1980" s="85" t="s">
        <v>135</v>
      </c>
      <c r="G1980" s="15">
        <v>999925192</v>
      </c>
      <c r="H1980" s="15">
        <f t="shared" si="408"/>
        <v>330</v>
      </c>
      <c r="I1980" s="15"/>
      <c r="J1980" s="15"/>
      <c r="K1980" s="16"/>
      <c r="L1980" s="15"/>
      <c r="M1980" s="15"/>
      <c r="N1980" s="15"/>
      <c r="O1980" s="15">
        <f t="shared" si="418"/>
        <v>0</v>
      </c>
      <c r="P1980" s="15">
        <v>0</v>
      </c>
      <c r="Q1980" s="15">
        <f t="shared" si="419"/>
        <v>0</v>
      </c>
      <c r="R1980" s="15">
        <v>0</v>
      </c>
      <c r="S1980" s="15">
        <v>0</v>
      </c>
      <c r="T1980" s="15">
        <f t="shared" si="420"/>
        <v>0</v>
      </c>
      <c r="U1980" s="15">
        <f t="shared" si="421"/>
        <v>0</v>
      </c>
      <c r="V1980" s="15"/>
      <c r="W1980" s="15"/>
      <c r="X1980" s="15"/>
      <c r="Y1980" s="15"/>
      <c r="Z1980" s="16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>
        <f t="shared" si="409"/>
        <v>0</v>
      </c>
      <c r="CT1980" s="15">
        <f t="shared" si="410"/>
        <v>330</v>
      </c>
      <c r="CU1980" s="15">
        <f t="shared" si="411"/>
        <v>3</v>
      </c>
      <c r="CV1980" s="15">
        <f t="shared" si="412"/>
        <v>0</v>
      </c>
      <c r="CW1980" s="15"/>
      <c r="CX1980" s="15"/>
      <c r="CY1980" s="15">
        <f t="shared" si="413"/>
        <v>0</v>
      </c>
      <c r="CZ1980" s="15">
        <f>GG1980</f>
        <v>0</v>
      </c>
      <c r="DA1980" s="16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20"/>
      <c r="DY1980" s="15"/>
      <c r="DZ1980" s="20"/>
      <c r="EA1980" s="15"/>
      <c r="EB1980" s="20"/>
      <c r="EC1980" s="15"/>
      <c r="ED1980" s="20"/>
      <c r="EE1980" s="15"/>
      <c r="EF1980" s="20"/>
      <c r="EG1980" s="15"/>
      <c r="EH1980" s="20"/>
      <c r="EI1980" s="15"/>
      <c r="EJ1980" s="20"/>
      <c r="EK1980" s="15"/>
      <c r="EL1980" s="20"/>
      <c r="EM1980" s="15"/>
      <c r="EN1980" s="20"/>
      <c r="EU1980" s="15">
        <v>120</v>
      </c>
      <c r="EV1980" s="20">
        <v>1</v>
      </c>
      <c r="EY1980" s="15"/>
      <c r="EZ1980" s="20"/>
      <c r="FC1980" s="15"/>
      <c r="FD1980" s="20"/>
      <c r="FE1980" s="15"/>
      <c r="FF1980" s="20"/>
      <c r="FG1980" s="15">
        <v>120</v>
      </c>
      <c r="FH1980" s="20">
        <v>1</v>
      </c>
      <c r="FI1980" s="15"/>
      <c r="FJ1980" s="20"/>
      <c r="FK1980" s="15"/>
      <c r="FL1980" s="20"/>
      <c r="FM1980" s="15"/>
      <c r="FN1980" s="20"/>
      <c r="FO1980" s="15"/>
      <c r="FP1980" s="20"/>
      <c r="FQ1980" s="15"/>
      <c r="FR1980" s="20"/>
      <c r="FS1980" s="15">
        <v>90</v>
      </c>
      <c r="FT1980" s="20">
        <v>2</v>
      </c>
      <c r="FU1980" s="15"/>
      <c r="FV1980" s="20"/>
      <c r="FW1980" s="15"/>
      <c r="FX1980" s="20"/>
      <c r="FY1980" s="15"/>
      <c r="FZ1980" s="20"/>
      <c r="GA1980" s="15"/>
      <c r="GB1980" s="20"/>
      <c r="GC1980" s="15"/>
      <c r="GD1980" s="20"/>
      <c r="GE1980" s="15"/>
      <c r="GF1980" s="20"/>
      <c r="GG1980" s="226"/>
    </row>
    <row r="1981" spans="1:189" ht="15" customHeight="1" x14ac:dyDescent="0.3">
      <c r="A1981" s="15" t="s">
        <v>146</v>
      </c>
      <c r="B1981" s="15" t="s">
        <v>138</v>
      </c>
      <c r="C1981" s="15" t="s">
        <v>3541</v>
      </c>
      <c r="D1981" s="15" t="s">
        <v>3542</v>
      </c>
      <c r="E1981" s="15" t="str">
        <f t="shared" si="407"/>
        <v>Sedra Mouammar</v>
      </c>
      <c r="F1981" s="15" t="s">
        <v>128</v>
      </c>
      <c r="G1981" s="15">
        <v>999925194</v>
      </c>
      <c r="H1981" s="15">
        <f t="shared" si="408"/>
        <v>105</v>
      </c>
      <c r="I1981" s="15"/>
      <c r="J1981" s="15"/>
      <c r="K1981" s="16"/>
      <c r="L1981" s="15"/>
      <c r="M1981" s="15"/>
      <c r="N1981" s="15"/>
      <c r="O1981" s="15">
        <f t="shared" si="418"/>
        <v>0</v>
      </c>
      <c r="P1981" s="15">
        <v>0</v>
      </c>
      <c r="Q1981" s="15">
        <f t="shared" si="419"/>
        <v>0</v>
      </c>
      <c r="R1981" s="15">
        <v>0</v>
      </c>
      <c r="S1981" s="15">
        <v>0</v>
      </c>
      <c r="T1981" s="15">
        <f t="shared" si="420"/>
        <v>0</v>
      </c>
      <c r="U1981" s="15">
        <f t="shared" si="421"/>
        <v>0</v>
      </c>
      <c r="V1981" s="15"/>
      <c r="W1981" s="15"/>
      <c r="X1981" s="15"/>
      <c r="Y1981" s="15"/>
      <c r="Z1981" s="16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>
        <f t="shared" si="409"/>
        <v>0</v>
      </c>
      <c r="CT1981" s="15">
        <f t="shared" si="410"/>
        <v>105</v>
      </c>
      <c r="CU1981" s="15">
        <f t="shared" si="411"/>
        <v>2</v>
      </c>
      <c r="CV1981" s="15">
        <f t="shared" si="412"/>
        <v>0</v>
      </c>
      <c r="CW1981" s="15"/>
      <c r="CX1981" s="15"/>
      <c r="CY1981" s="15">
        <f t="shared" si="413"/>
        <v>0</v>
      </c>
      <c r="CZ1981" s="15">
        <f>GG1981</f>
        <v>0</v>
      </c>
      <c r="DA1981" s="16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20"/>
      <c r="DY1981" s="15"/>
      <c r="DZ1981" s="20"/>
      <c r="EA1981" s="15"/>
      <c r="EB1981" s="20"/>
      <c r="EC1981" s="15"/>
      <c r="ED1981" s="20"/>
      <c r="EE1981" s="15"/>
      <c r="EF1981" s="20"/>
      <c r="EG1981" s="15"/>
      <c r="EH1981" s="20"/>
      <c r="EI1981" s="15"/>
      <c r="EJ1981" s="20"/>
      <c r="EK1981" s="15"/>
      <c r="EL1981" s="20"/>
      <c r="EM1981" s="15"/>
      <c r="EN1981" s="20"/>
      <c r="EY1981" s="15"/>
      <c r="EZ1981" s="20"/>
      <c r="FC1981" s="15"/>
      <c r="FD1981" s="20"/>
      <c r="FE1981" s="15"/>
      <c r="FF1981" s="20"/>
      <c r="FG1981" s="15"/>
      <c r="FH1981" s="20"/>
      <c r="FI1981" s="15"/>
      <c r="FJ1981" s="20"/>
      <c r="FK1981" s="15"/>
      <c r="FL1981" s="20"/>
      <c r="FM1981" s="15">
        <v>45</v>
      </c>
      <c r="FN1981" s="20">
        <v>2</v>
      </c>
      <c r="FO1981" s="15"/>
      <c r="FP1981" s="20"/>
      <c r="FQ1981" s="15"/>
      <c r="FR1981" s="20"/>
      <c r="FS1981" s="15"/>
      <c r="FT1981" s="20"/>
      <c r="FU1981" s="15"/>
      <c r="FV1981" s="20"/>
      <c r="FW1981" s="15"/>
      <c r="FX1981" s="20"/>
      <c r="FY1981" s="15">
        <v>60</v>
      </c>
      <c r="FZ1981" s="20">
        <v>1</v>
      </c>
      <c r="GA1981" s="15"/>
      <c r="GB1981" s="20"/>
      <c r="GC1981" s="15"/>
      <c r="GD1981" s="20"/>
      <c r="GE1981" s="15"/>
      <c r="GF1981" s="20"/>
      <c r="GG1981" s="226"/>
    </row>
    <row r="1982" spans="1:189" ht="15" customHeight="1" x14ac:dyDescent="0.3">
      <c r="A1982" s="15" t="s">
        <v>146</v>
      </c>
      <c r="B1982" s="15" t="s">
        <v>138</v>
      </c>
      <c r="C1982" s="15" t="s">
        <v>819</v>
      </c>
      <c r="D1982" s="15" t="s">
        <v>1030</v>
      </c>
      <c r="E1982" s="15" t="str">
        <f t="shared" si="407"/>
        <v>Hannah JIMENEZ</v>
      </c>
      <c r="F1982" s="15" t="s">
        <v>128</v>
      </c>
      <c r="G1982" s="15">
        <v>999925203</v>
      </c>
      <c r="H1982" s="15">
        <f t="shared" si="408"/>
        <v>38</v>
      </c>
      <c r="I1982" s="15"/>
      <c r="J1982" s="15"/>
      <c r="K1982" s="16"/>
      <c r="L1982" s="15"/>
      <c r="M1982" s="15"/>
      <c r="N1982" s="15"/>
      <c r="O1982" s="15">
        <f t="shared" si="418"/>
        <v>0</v>
      </c>
      <c r="P1982" s="15">
        <v>0</v>
      </c>
      <c r="Q1982" s="15">
        <f t="shared" si="419"/>
        <v>0</v>
      </c>
      <c r="R1982" s="15">
        <v>0</v>
      </c>
      <c r="S1982" s="15">
        <v>0</v>
      </c>
      <c r="T1982" s="15">
        <f t="shared" si="420"/>
        <v>0</v>
      </c>
      <c r="U1982" s="15">
        <f t="shared" si="421"/>
        <v>0</v>
      </c>
      <c r="V1982" s="15"/>
      <c r="W1982" s="15"/>
      <c r="X1982" s="15"/>
      <c r="Y1982" s="15"/>
      <c r="Z1982" s="16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>
        <f t="shared" si="409"/>
        <v>0</v>
      </c>
      <c r="CT1982" s="15">
        <f t="shared" si="410"/>
        <v>38</v>
      </c>
      <c r="CU1982" s="15">
        <f t="shared" si="411"/>
        <v>0</v>
      </c>
      <c r="CV1982" s="15">
        <f t="shared" si="412"/>
        <v>0</v>
      </c>
      <c r="CW1982" s="15"/>
      <c r="CX1982" s="15"/>
      <c r="CY1982" s="15">
        <f t="shared" si="413"/>
        <v>0</v>
      </c>
      <c r="CZ1982" s="15">
        <f>GG1982</f>
        <v>0</v>
      </c>
      <c r="DA1982" s="16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20"/>
      <c r="DY1982" s="15"/>
      <c r="DZ1982" s="20"/>
      <c r="EA1982" s="15"/>
      <c r="EB1982" s="20"/>
      <c r="EC1982" s="15"/>
      <c r="ED1982" s="20"/>
      <c r="EE1982" s="15"/>
      <c r="EF1982" s="20"/>
      <c r="EG1982" s="15"/>
      <c r="EH1982" s="20"/>
      <c r="EI1982" s="15"/>
      <c r="EJ1982" s="20"/>
      <c r="EK1982" s="15"/>
      <c r="EL1982" s="20"/>
      <c r="EM1982" s="15"/>
      <c r="EN1982" s="20"/>
      <c r="EY1982" s="15"/>
      <c r="EZ1982" s="20"/>
      <c r="FC1982" s="15"/>
      <c r="FD1982" s="20"/>
      <c r="FE1982" s="15"/>
      <c r="FF1982" s="20"/>
      <c r="FG1982" s="15"/>
      <c r="FH1982" s="20"/>
      <c r="FI1982" s="15"/>
      <c r="FJ1982" s="20"/>
      <c r="FK1982" s="15">
        <v>38</v>
      </c>
      <c r="FL1982" s="20" t="s">
        <v>129</v>
      </c>
      <c r="FM1982" s="15"/>
      <c r="FN1982" s="20"/>
      <c r="FO1982" s="15"/>
      <c r="FP1982" s="20"/>
      <c r="FQ1982" s="15"/>
      <c r="FR1982" s="20"/>
      <c r="FS1982" s="15"/>
      <c r="FT1982" s="20"/>
      <c r="FU1982" s="15"/>
      <c r="FV1982" s="20"/>
      <c r="FW1982" s="15"/>
      <c r="FX1982" s="20"/>
      <c r="FY1982" s="15"/>
      <c r="FZ1982" s="20"/>
      <c r="GA1982" s="15"/>
      <c r="GB1982" s="20"/>
      <c r="GC1982" s="15"/>
      <c r="GD1982" s="20"/>
      <c r="GE1982" s="15"/>
      <c r="GF1982" s="20"/>
      <c r="GG1982" s="226"/>
    </row>
    <row r="1983" spans="1:189" ht="15" customHeight="1" x14ac:dyDescent="0.3">
      <c r="A1983" s="15" t="s">
        <v>2904</v>
      </c>
      <c r="B1983" s="15" t="s">
        <v>126</v>
      </c>
      <c r="C1983" s="15" t="s">
        <v>4142</v>
      </c>
      <c r="D1983" s="15" t="s">
        <v>4143</v>
      </c>
      <c r="E1983" s="15" t="str">
        <f t="shared" si="407"/>
        <v>Hye Kye</v>
      </c>
      <c r="F1983" s="15" t="s">
        <v>128</v>
      </c>
      <c r="G1983" s="15">
        <v>999925204</v>
      </c>
      <c r="H1983" s="15">
        <f t="shared" si="408"/>
        <v>59</v>
      </c>
      <c r="I1983" s="15"/>
      <c r="J1983" s="15"/>
      <c r="K1983" s="16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6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>
        <f t="shared" si="409"/>
        <v>0</v>
      </c>
      <c r="CT1983" s="15">
        <f t="shared" si="410"/>
        <v>0</v>
      </c>
      <c r="CU1983" s="15">
        <f t="shared" si="411"/>
        <v>0</v>
      </c>
      <c r="CV1983" s="15">
        <f t="shared" si="412"/>
        <v>59</v>
      </c>
      <c r="CW1983" s="15"/>
      <c r="CX1983" s="15"/>
      <c r="CY1983" s="15">
        <f t="shared" si="413"/>
        <v>0</v>
      </c>
      <c r="CZ1983" s="15">
        <f>GG1983</f>
        <v>0</v>
      </c>
      <c r="DA1983" s="16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20"/>
      <c r="DY1983" s="15"/>
      <c r="DZ1983" s="20"/>
      <c r="EA1983" s="15"/>
      <c r="EB1983" s="20"/>
      <c r="EC1983" s="15"/>
      <c r="ED1983" s="20"/>
      <c r="EE1983" s="15"/>
      <c r="EF1983" s="20"/>
      <c r="EG1983" s="15"/>
      <c r="EH1983" s="20"/>
      <c r="EI1983" s="15"/>
      <c r="EJ1983" s="20"/>
      <c r="EK1983" s="15"/>
      <c r="EL1983" s="20"/>
      <c r="EM1983" s="15"/>
      <c r="EN1983" s="20"/>
      <c r="EY1983" s="15"/>
      <c r="EZ1983" s="16"/>
      <c r="FC1983" s="15"/>
      <c r="FD1983" s="16"/>
      <c r="FE1983" s="15"/>
      <c r="FF1983" s="16"/>
      <c r="FG1983" s="15"/>
      <c r="FH1983" s="16"/>
      <c r="FI1983" s="15"/>
      <c r="FJ1983" s="16"/>
      <c r="FK1983" s="15"/>
      <c r="FL1983" s="16"/>
      <c r="FM1983" s="15"/>
      <c r="FN1983" s="16"/>
      <c r="FO1983" s="15"/>
      <c r="FP1983" s="20"/>
      <c r="FQ1983" s="15"/>
      <c r="FR1983" s="16"/>
      <c r="FS1983" s="15"/>
      <c r="FT1983" s="16"/>
      <c r="FU1983" s="15"/>
      <c r="FV1983" s="16"/>
      <c r="FW1983" s="15"/>
      <c r="FX1983" s="16"/>
      <c r="FY1983" s="15"/>
      <c r="FZ1983" s="16"/>
      <c r="GA1983" s="15"/>
      <c r="GB1983" s="16"/>
      <c r="GC1983" s="15"/>
      <c r="GD1983" s="20"/>
      <c r="GE1983" s="15">
        <v>59</v>
      </c>
      <c r="GF1983" s="20">
        <v>5</v>
      </c>
      <c r="GG1983" s="226"/>
    </row>
    <row r="1984" spans="1:189" ht="15" customHeight="1" x14ac:dyDescent="0.3">
      <c r="A1984" s="15" t="s">
        <v>130</v>
      </c>
      <c r="B1984" s="15" t="s">
        <v>140</v>
      </c>
      <c r="C1984" s="15" t="s">
        <v>2536</v>
      </c>
      <c r="D1984" s="15" t="s">
        <v>2537</v>
      </c>
      <c r="E1984" s="15" t="str">
        <f t="shared" si="407"/>
        <v>Tridhara Mitta</v>
      </c>
      <c r="F1984" s="15" t="s">
        <v>128</v>
      </c>
      <c r="G1984" s="15">
        <v>999925205</v>
      </c>
      <c r="H1984" s="15">
        <f t="shared" si="408"/>
        <v>63</v>
      </c>
      <c r="I1984" s="15"/>
      <c r="J1984" s="15"/>
      <c r="K1984" s="16"/>
      <c r="L1984" s="15"/>
      <c r="M1984" s="15"/>
      <c r="N1984" s="15"/>
      <c r="O1984" s="15">
        <f t="shared" ref="O1984:O1992" si="422">SUM(EE1984, EI1984, EK1984, EM1984)</f>
        <v>0</v>
      </c>
      <c r="P1984" s="15">
        <v>0</v>
      </c>
      <c r="Q1984" s="15">
        <f t="shared" ref="Q1984:Q1992" si="423">COUNT(DI1984:DV1984)</f>
        <v>0</v>
      </c>
      <c r="R1984" s="15">
        <v>0</v>
      </c>
      <c r="S1984" s="15">
        <v>0</v>
      </c>
      <c r="T1984" s="15">
        <f t="shared" ref="T1984:T1992" si="424">EC1984</f>
        <v>0</v>
      </c>
      <c r="U1984" s="15">
        <f t="shared" ref="U1984:U1992" si="425">SUM(EG1984)</f>
        <v>0</v>
      </c>
      <c r="V1984" s="15"/>
      <c r="W1984" s="15"/>
      <c r="X1984" s="15"/>
      <c r="Y1984" s="15"/>
      <c r="Z1984" s="16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>
        <f t="shared" si="409"/>
        <v>0</v>
      </c>
      <c r="CT1984" s="15">
        <f t="shared" si="410"/>
        <v>63</v>
      </c>
      <c r="CU1984" s="15">
        <f t="shared" si="411"/>
        <v>1</v>
      </c>
      <c r="CV1984" s="15">
        <f t="shared" si="412"/>
        <v>0</v>
      </c>
      <c r="CW1984" s="15"/>
      <c r="CX1984" s="15"/>
      <c r="CY1984" s="15">
        <f t="shared" si="413"/>
        <v>0</v>
      </c>
      <c r="CZ1984" s="15">
        <f>GG1984</f>
        <v>0</v>
      </c>
      <c r="DA1984" s="16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20"/>
      <c r="DY1984" s="15"/>
      <c r="DZ1984" s="20"/>
      <c r="EA1984" s="15"/>
      <c r="EB1984" s="20"/>
      <c r="EC1984" s="15"/>
      <c r="ED1984" s="20"/>
      <c r="EE1984" s="15"/>
      <c r="EF1984" s="20"/>
      <c r="EG1984" s="15"/>
      <c r="EH1984" s="20"/>
      <c r="EI1984" s="15"/>
      <c r="EJ1984" s="20"/>
      <c r="EK1984" s="15"/>
      <c r="EL1984" s="20"/>
      <c r="EM1984" s="15"/>
      <c r="EN1984" s="20"/>
      <c r="EQ1984" s="15">
        <v>63</v>
      </c>
      <c r="ER1984" s="20">
        <v>5</v>
      </c>
      <c r="EY1984" s="15"/>
      <c r="EZ1984" s="20"/>
      <c r="FC1984" s="15"/>
      <c r="FD1984" s="20"/>
      <c r="FE1984" s="15"/>
      <c r="FF1984" s="20"/>
      <c r="FG1984" s="15"/>
      <c r="FH1984" s="20"/>
      <c r="FI1984" s="15"/>
      <c r="FJ1984" s="20"/>
      <c r="FK1984" s="15"/>
      <c r="FL1984" s="20"/>
      <c r="FM1984" s="15"/>
      <c r="FN1984" s="20"/>
      <c r="FO1984" s="15"/>
      <c r="FP1984" s="20"/>
      <c r="FQ1984" s="15"/>
      <c r="FR1984" s="20"/>
      <c r="FS1984" s="15"/>
      <c r="FT1984" s="20"/>
      <c r="FU1984" s="15"/>
      <c r="FV1984" s="20"/>
      <c r="FW1984" s="15"/>
      <c r="FX1984" s="20"/>
      <c r="FY1984" s="15"/>
      <c r="FZ1984" s="20"/>
      <c r="GA1984" s="15"/>
      <c r="GB1984" s="20"/>
      <c r="GC1984" s="15"/>
      <c r="GD1984" s="20"/>
      <c r="GE1984" s="15"/>
      <c r="GF1984" s="20"/>
      <c r="GG1984" s="226"/>
    </row>
    <row r="1985" spans="1:189" ht="15" customHeight="1" x14ac:dyDescent="0.3">
      <c r="A1985" s="85" t="s">
        <v>146</v>
      </c>
      <c r="B1985" s="85" t="s">
        <v>142</v>
      </c>
      <c r="C1985" s="85" t="s">
        <v>903</v>
      </c>
      <c r="D1985" s="85" t="s">
        <v>1271</v>
      </c>
      <c r="E1985" s="15" t="str">
        <f t="shared" si="407"/>
        <v>Ella Lim</v>
      </c>
      <c r="F1985" s="85" t="s">
        <v>128</v>
      </c>
      <c r="G1985" s="15">
        <v>999925206</v>
      </c>
      <c r="H1985" s="15">
        <f t="shared" si="408"/>
        <v>195</v>
      </c>
      <c r="I1985" s="15"/>
      <c r="J1985" s="15"/>
      <c r="K1985" s="16"/>
      <c r="L1985" s="15"/>
      <c r="M1985" s="15"/>
      <c r="N1985" s="15"/>
      <c r="O1985" s="15">
        <f t="shared" si="422"/>
        <v>0</v>
      </c>
      <c r="P1985" s="15">
        <v>0</v>
      </c>
      <c r="Q1985" s="15">
        <f t="shared" si="423"/>
        <v>0</v>
      </c>
      <c r="R1985" s="15">
        <v>0</v>
      </c>
      <c r="S1985" s="15">
        <v>0</v>
      </c>
      <c r="T1985" s="15">
        <f t="shared" si="424"/>
        <v>0</v>
      </c>
      <c r="U1985" s="15">
        <f t="shared" si="425"/>
        <v>0</v>
      </c>
      <c r="V1985" s="15"/>
      <c r="W1985" s="15"/>
      <c r="X1985" s="15"/>
      <c r="Y1985" s="15"/>
      <c r="Z1985" s="16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>
        <f t="shared" si="409"/>
        <v>0</v>
      </c>
      <c r="CT1985" s="15">
        <f t="shared" si="410"/>
        <v>195</v>
      </c>
      <c r="CU1985" s="15">
        <f t="shared" si="411"/>
        <v>3</v>
      </c>
      <c r="CV1985" s="15">
        <f t="shared" si="412"/>
        <v>0</v>
      </c>
      <c r="CW1985" s="15"/>
      <c r="CX1985" s="15"/>
      <c r="CY1985" s="15">
        <f t="shared" si="413"/>
        <v>0</v>
      </c>
      <c r="CZ1985" s="15">
        <f>GG1985</f>
        <v>0</v>
      </c>
      <c r="DA1985" s="16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20"/>
      <c r="DY1985" s="15"/>
      <c r="DZ1985" s="20"/>
      <c r="EA1985" s="15"/>
      <c r="EB1985" s="20"/>
      <c r="EC1985" s="15"/>
      <c r="ED1985" s="20"/>
      <c r="EE1985" s="15"/>
      <c r="EF1985" s="20"/>
      <c r="EG1985" s="15"/>
      <c r="EH1985" s="20"/>
      <c r="EI1985" s="15"/>
      <c r="EJ1985" s="20"/>
      <c r="EK1985" s="15"/>
      <c r="EL1985" s="20"/>
      <c r="EM1985" s="15"/>
      <c r="EN1985" s="20"/>
      <c r="EU1985" s="15">
        <v>45</v>
      </c>
      <c r="EV1985" s="20">
        <v>2</v>
      </c>
      <c r="EY1985" s="15">
        <v>120</v>
      </c>
      <c r="EZ1985" s="20">
        <v>1</v>
      </c>
      <c r="FC1985" s="15"/>
      <c r="FD1985" s="20"/>
      <c r="FE1985" s="15"/>
      <c r="FF1985" s="20"/>
      <c r="FG1985" s="15">
        <v>30</v>
      </c>
      <c r="FH1985" s="20">
        <v>1</v>
      </c>
      <c r="FI1985" s="15"/>
      <c r="FJ1985" s="20"/>
      <c r="FK1985" s="15"/>
      <c r="FL1985" s="20"/>
      <c r="FM1985" s="15"/>
      <c r="FN1985" s="20"/>
      <c r="FO1985" s="15"/>
      <c r="FP1985" s="20"/>
      <c r="FQ1985" s="15"/>
      <c r="FR1985" s="20"/>
      <c r="FS1985" s="15"/>
      <c r="FT1985" s="20"/>
      <c r="FU1985" s="15"/>
      <c r="FV1985" s="20"/>
      <c r="FW1985" s="15"/>
      <c r="FX1985" s="20"/>
      <c r="FY1985" s="15"/>
      <c r="FZ1985" s="20"/>
      <c r="GA1985" s="15"/>
      <c r="GB1985" s="20"/>
      <c r="GC1985" s="15"/>
      <c r="GD1985" s="20"/>
      <c r="GE1985" s="15"/>
      <c r="GF1985" s="20"/>
      <c r="GG1985" s="226"/>
    </row>
    <row r="1986" spans="1:189" ht="15" customHeight="1" x14ac:dyDescent="0.3">
      <c r="A1986" s="15" t="s">
        <v>125</v>
      </c>
      <c r="B1986" s="15" t="s">
        <v>126</v>
      </c>
      <c r="C1986" s="15" t="s">
        <v>326</v>
      </c>
      <c r="D1986" s="15" t="s">
        <v>1225</v>
      </c>
      <c r="E1986" s="15" t="str">
        <f t="shared" si="407"/>
        <v>Noah LEE</v>
      </c>
      <c r="F1986" s="15" t="s">
        <v>135</v>
      </c>
      <c r="G1986" s="15">
        <v>999925209</v>
      </c>
      <c r="H1986" s="15">
        <f t="shared" si="408"/>
        <v>71</v>
      </c>
      <c r="I1986" s="15"/>
      <c r="J1986" s="15"/>
      <c r="K1986" s="16"/>
      <c r="L1986" s="15"/>
      <c r="M1986" s="15"/>
      <c r="N1986" s="15"/>
      <c r="O1986" s="15">
        <f t="shared" si="422"/>
        <v>0</v>
      </c>
      <c r="P1986" s="15">
        <v>0</v>
      </c>
      <c r="Q1986" s="15">
        <f t="shared" si="423"/>
        <v>0</v>
      </c>
      <c r="R1986" s="15">
        <v>0</v>
      </c>
      <c r="S1986" s="15">
        <v>0</v>
      </c>
      <c r="T1986" s="15">
        <f t="shared" si="424"/>
        <v>0</v>
      </c>
      <c r="U1986" s="15">
        <f t="shared" si="425"/>
        <v>0</v>
      </c>
      <c r="V1986" s="15"/>
      <c r="W1986" s="15"/>
      <c r="X1986" s="15"/>
      <c r="Y1986" s="15"/>
      <c r="Z1986" s="16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>
        <f t="shared" si="409"/>
        <v>0</v>
      </c>
      <c r="CT1986" s="15">
        <f t="shared" si="410"/>
        <v>38</v>
      </c>
      <c r="CU1986" s="15">
        <f t="shared" si="411"/>
        <v>0</v>
      </c>
      <c r="CV1986" s="15">
        <f t="shared" si="412"/>
        <v>33</v>
      </c>
      <c r="CW1986" s="15"/>
      <c r="CX1986" s="15"/>
      <c r="CY1986" s="15">
        <f t="shared" si="413"/>
        <v>0</v>
      </c>
      <c r="CZ1986" s="15">
        <f>GG1986</f>
        <v>0</v>
      </c>
      <c r="DA1986" s="16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20"/>
      <c r="DY1986" s="15"/>
      <c r="DZ1986" s="20"/>
      <c r="EA1986" s="15"/>
      <c r="EB1986" s="20"/>
      <c r="EC1986" s="15"/>
      <c r="ED1986" s="20"/>
      <c r="EE1986" s="15"/>
      <c r="EF1986" s="20"/>
      <c r="EG1986" s="15"/>
      <c r="EH1986" s="20"/>
      <c r="EI1986" s="15"/>
      <c r="EJ1986" s="20"/>
      <c r="EK1986" s="15"/>
      <c r="EL1986" s="20"/>
      <c r="EM1986" s="15"/>
      <c r="EN1986" s="20"/>
      <c r="EY1986" s="15"/>
      <c r="EZ1986" s="20"/>
      <c r="FC1986" s="15">
        <v>38</v>
      </c>
      <c r="FD1986" s="20" t="s">
        <v>129</v>
      </c>
      <c r="FE1986" s="15"/>
      <c r="FF1986" s="20"/>
      <c r="FG1986" s="15"/>
      <c r="FH1986" s="20"/>
      <c r="FI1986" s="15"/>
      <c r="FJ1986" s="20"/>
      <c r="FK1986" s="15"/>
      <c r="FL1986" s="20"/>
      <c r="FM1986" s="15"/>
      <c r="FN1986" s="20"/>
      <c r="FO1986" s="15"/>
      <c r="FP1986" s="20"/>
      <c r="FQ1986" s="15"/>
      <c r="FR1986" s="20"/>
      <c r="FS1986" s="15"/>
      <c r="FT1986" s="20"/>
      <c r="FU1986" s="15"/>
      <c r="FV1986" s="20"/>
      <c r="FW1986" s="15"/>
      <c r="FX1986" s="20"/>
      <c r="FY1986" s="15"/>
      <c r="FZ1986" s="20"/>
      <c r="GA1986" s="15"/>
      <c r="GB1986" s="20"/>
      <c r="GC1986" s="15"/>
      <c r="GD1986" s="20"/>
      <c r="GE1986" s="15">
        <v>33</v>
      </c>
      <c r="GF1986" s="20" t="s">
        <v>168</v>
      </c>
      <c r="GG1986" s="226"/>
    </row>
    <row r="1987" spans="1:189" ht="15" customHeight="1" x14ac:dyDescent="0.3">
      <c r="A1987" s="15" t="s">
        <v>133</v>
      </c>
      <c r="B1987" s="15" t="s">
        <v>134</v>
      </c>
      <c r="C1987" s="15" t="s">
        <v>3146</v>
      </c>
      <c r="D1987" s="15" t="s">
        <v>3147</v>
      </c>
      <c r="E1987" s="15" t="str">
        <f t="shared" si="407"/>
        <v>Andrei GUSAROV</v>
      </c>
      <c r="F1987" s="15" t="s">
        <v>135</v>
      </c>
      <c r="G1987" s="15">
        <v>999925210</v>
      </c>
      <c r="H1987" s="15">
        <f t="shared" si="408"/>
        <v>38</v>
      </c>
      <c r="I1987" s="15"/>
      <c r="J1987" s="15"/>
      <c r="K1987" s="16"/>
      <c r="L1987" s="15"/>
      <c r="M1987" s="15"/>
      <c r="N1987" s="15"/>
      <c r="O1987" s="15">
        <f t="shared" si="422"/>
        <v>0</v>
      </c>
      <c r="P1987" s="15">
        <v>0</v>
      </c>
      <c r="Q1987" s="15">
        <f t="shared" si="423"/>
        <v>0</v>
      </c>
      <c r="R1987" s="15">
        <v>0</v>
      </c>
      <c r="S1987" s="15">
        <v>0</v>
      </c>
      <c r="T1987" s="15">
        <f t="shared" si="424"/>
        <v>0</v>
      </c>
      <c r="U1987" s="15">
        <f t="shared" si="425"/>
        <v>0</v>
      </c>
      <c r="V1987" s="15"/>
      <c r="W1987" s="15"/>
      <c r="X1987" s="15"/>
      <c r="Y1987" s="15"/>
      <c r="Z1987" s="16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>
        <f t="shared" si="409"/>
        <v>0</v>
      </c>
      <c r="CT1987" s="15">
        <f t="shared" si="410"/>
        <v>38</v>
      </c>
      <c r="CU1987" s="15">
        <f t="shared" si="411"/>
        <v>0</v>
      </c>
      <c r="CV1987" s="15">
        <f t="shared" si="412"/>
        <v>0</v>
      </c>
      <c r="CW1987" s="15"/>
      <c r="CX1987" s="15"/>
      <c r="CY1987" s="15">
        <f t="shared" si="413"/>
        <v>0</v>
      </c>
      <c r="CZ1987" s="15">
        <f>GG1987</f>
        <v>0</v>
      </c>
      <c r="DA1987" s="16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20"/>
      <c r="DY1987" s="15"/>
      <c r="DZ1987" s="20"/>
      <c r="EA1987" s="15"/>
      <c r="EB1987" s="20"/>
      <c r="EC1987" s="15"/>
      <c r="ED1987" s="20"/>
      <c r="EE1987" s="15"/>
      <c r="EF1987" s="20"/>
      <c r="EG1987" s="15"/>
      <c r="EH1987" s="20"/>
      <c r="EI1987" s="15"/>
      <c r="EJ1987" s="20"/>
      <c r="EK1987" s="15"/>
      <c r="EL1987" s="20"/>
      <c r="EM1987" s="15"/>
      <c r="EN1987" s="20"/>
      <c r="EY1987" s="15"/>
      <c r="EZ1987" s="20"/>
      <c r="FC1987" s="15">
        <v>38</v>
      </c>
      <c r="FD1987" s="20" t="s">
        <v>129</v>
      </c>
      <c r="FE1987" s="15"/>
      <c r="FF1987" s="20"/>
      <c r="FG1987" s="15"/>
      <c r="FH1987" s="20"/>
      <c r="FI1987" s="15"/>
      <c r="FJ1987" s="20"/>
      <c r="FK1987" s="15"/>
      <c r="FL1987" s="20"/>
      <c r="FM1987" s="15"/>
      <c r="FN1987" s="20"/>
      <c r="FO1987" s="15"/>
      <c r="FP1987" s="20"/>
      <c r="FQ1987" s="15"/>
      <c r="FR1987" s="20"/>
      <c r="FS1987" s="15"/>
      <c r="FT1987" s="20"/>
      <c r="FU1987" s="15"/>
      <c r="FV1987" s="20"/>
      <c r="FW1987" s="15"/>
      <c r="FX1987" s="20"/>
      <c r="FY1987" s="15"/>
      <c r="FZ1987" s="20"/>
      <c r="GA1987" s="15"/>
      <c r="GB1987" s="20"/>
      <c r="GC1987" s="15"/>
      <c r="GD1987" s="20"/>
      <c r="GE1987" s="15"/>
      <c r="GF1987" s="20"/>
      <c r="GG1987" s="226"/>
    </row>
    <row r="1988" spans="1:189" ht="15" customHeight="1" x14ac:dyDescent="0.3">
      <c r="A1988" s="85" t="s">
        <v>133</v>
      </c>
      <c r="B1988" s="85" t="s">
        <v>126</v>
      </c>
      <c r="C1988" s="85" t="s">
        <v>199</v>
      </c>
      <c r="D1988" s="85" t="s">
        <v>2624</v>
      </c>
      <c r="E1988" s="15" t="str">
        <f t="shared" si="407"/>
        <v>Brandon Jano</v>
      </c>
      <c r="F1988" s="85" t="s">
        <v>135</v>
      </c>
      <c r="G1988" s="15">
        <v>999925214</v>
      </c>
      <c r="H1988" s="15">
        <f t="shared" si="408"/>
        <v>180</v>
      </c>
      <c r="I1988" s="15"/>
      <c r="J1988" s="15"/>
      <c r="K1988" s="16"/>
      <c r="L1988" s="15"/>
      <c r="M1988" s="15"/>
      <c r="N1988" s="15"/>
      <c r="O1988" s="15">
        <f t="shared" si="422"/>
        <v>0</v>
      </c>
      <c r="P1988" s="15">
        <v>0</v>
      </c>
      <c r="Q1988" s="15">
        <f t="shared" si="423"/>
        <v>0</v>
      </c>
      <c r="R1988" s="15">
        <v>0</v>
      </c>
      <c r="S1988" s="15">
        <v>0</v>
      </c>
      <c r="T1988" s="15">
        <f t="shared" si="424"/>
        <v>0</v>
      </c>
      <c r="U1988" s="15">
        <f t="shared" si="425"/>
        <v>0</v>
      </c>
      <c r="V1988" s="15"/>
      <c r="W1988" s="15"/>
      <c r="X1988" s="15"/>
      <c r="Y1988" s="15"/>
      <c r="Z1988" s="16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>
        <f t="shared" si="409"/>
        <v>0</v>
      </c>
      <c r="CT1988" s="15">
        <f t="shared" si="410"/>
        <v>180</v>
      </c>
      <c r="CU1988" s="15">
        <f t="shared" si="411"/>
        <v>3</v>
      </c>
      <c r="CV1988" s="15">
        <f t="shared" si="412"/>
        <v>0</v>
      </c>
      <c r="CW1988" s="15"/>
      <c r="CX1988" s="15"/>
      <c r="CY1988" s="15">
        <f t="shared" si="413"/>
        <v>0</v>
      </c>
      <c r="CZ1988" s="15">
        <f>GG1988</f>
        <v>0</v>
      </c>
      <c r="DA1988" s="16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20"/>
      <c r="DY1988" s="15"/>
      <c r="DZ1988" s="20"/>
      <c r="EA1988" s="15"/>
      <c r="EB1988" s="20"/>
      <c r="EC1988" s="15"/>
      <c r="ED1988" s="20"/>
      <c r="EE1988" s="15"/>
      <c r="EF1988" s="20"/>
      <c r="EG1988" s="15"/>
      <c r="EH1988" s="20"/>
      <c r="EI1988" s="15"/>
      <c r="EJ1988" s="20"/>
      <c r="EK1988" s="15"/>
      <c r="EL1988" s="20"/>
      <c r="EM1988" s="15"/>
      <c r="EN1988" s="20"/>
      <c r="EU1988" s="15">
        <v>27</v>
      </c>
      <c r="EV1988" s="20">
        <v>2</v>
      </c>
      <c r="EY1988" s="15">
        <v>63</v>
      </c>
      <c r="EZ1988" s="20">
        <v>5</v>
      </c>
      <c r="FC1988" s="15"/>
      <c r="FD1988" s="20"/>
      <c r="FE1988" s="15"/>
      <c r="FF1988" s="20"/>
      <c r="FG1988" s="15">
        <v>90</v>
      </c>
      <c r="FH1988" s="20">
        <v>2</v>
      </c>
      <c r="FI1988" s="15"/>
      <c r="FJ1988" s="20"/>
      <c r="FK1988" s="15"/>
      <c r="FL1988" s="20"/>
      <c r="FM1988" s="15"/>
      <c r="FN1988" s="20"/>
      <c r="FO1988" s="15"/>
      <c r="FP1988" s="20"/>
      <c r="FQ1988" s="15"/>
      <c r="FR1988" s="20"/>
      <c r="FS1988" s="15"/>
      <c r="FT1988" s="20"/>
      <c r="FU1988" s="15"/>
      <c r="FV1988" s="20"/>
      <c r="FW1988" s="15"/>
      <c r="FX1988" s="20"/>
      <c r="FY1988" s="15"/>
      <c r="FZ1988" s="20"/>
      <c r="GA1988" s="15"/>
      <c r="GB1988" s="20"/>
      <c r="GC1988" s="15"/>
      <c r="GD1988" s="20"/>
      <c r="GE1988" s="15"/>
      <c r="GF1988" s="20"/>
      <c r="GG1988" s="226"/>
    </row>
    <row r="1989" spans="1:189" ht="15" customHeight="1" x14ac:dyDescent="0.3">
      <c r="A1989" s="15" t="s">
        <v>133</v>
      </c>
      <c r="B1989" s="15" t="s">
        <v>138</v>
      </c>
      <c r="C1989" s="15" t="s">
        <v>2984</v>
      </c>
      <c r="D1989" s="15" t="s">
        <v>1223</v>
      </c>
      <c r="E1989" s="15" t="str">
        <f t="shared" si="407"/>
        <v>Bronson Lee</v>
      </c>
      <c r="F1989" s="15" t="s">
        <v>135</v>
      </c>
      <c r="G1989" s="15">
        <v>999925215</v>
      </c>
      <c r="H1989" s="15">
        <f t="shared" si="408"/>
        <v>120</v>
      </c>
      <c r="I1989" s="15"/>
      <c r="J1989" s="15"/>
      <c r="K1989" s="16"/>
      <c r="L1989" s="15"/>
      <c r="M1989" s="15"/>
      <c r="N1989" s="15"/>
      <c r="O1989" s="15">
        <f t="shared" si="422"/>
        <v>0</v>
      </c>
      <c r="P1989" s="15">
        <v>0</v>
      </c>
      <c r="Q1989" s="15">
        <f t="shared" si="423"/>
        <v>0</v>
      </c>
      <c r="R1989" s="15">
        <v>0</v>
      </c>
      <c r="S1989" s="15">
        <v>0</v>
      </c>
      <c r="T1989" s="15">
        <f t="shared" si="424"/>
        <v>0</v>
      </c>
      <c r="U1989" s="15">
        <f t="shared" si="425"/>
        <v>0</v>
      </c>
      <c r="V1989" s="15"/>
      <c r="W1989" s="15"/>
      <c r="X1989" s="15"/>
      <c r="Y1989" s="15"/>
      <c r="Z1989" s="16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>
        <f t="shared" si="409"/>
        <v>0</v>
      </c>
      <c r="CT1989" s="15">
        <f t="shared" si="410"/>
        <v>120</v>
      </c>
      <c r="CU1989" s="15">
        <f t="shared" si="411"/>
        <v>1</v>
      </c>
      <c r="CV1989" s="15">
        <f t="shared" si="412"/>
        <v>0</v>
      </c>
      <c r="CW1989" s="15"/>
      <c r="CX1989" s="15"/>
      <c r="CY1989" s="15">
        <f t="shared" si="413"/>
        <v>0</v>
      </c>
      <c r="CZ1989" s="15">
        <f>GG1989</f>
        <v>0</v>
      </c>
      <c r="DA1989" s="16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20"/>
      <c r="DY1989" s="15"/>
      <c r="DZ1989" s="20"/>
      <c r="EA1989" s="15"/>
      <c r="EB1989" s="20"/>
      <c r="EC1989" s="15"/>
      <c r="ED1989" s="20"/>
      <c r="EE1989" s="15"/>
      <c r="EF1989" s="20"/>
      <c r="EG1989" s="15"/>
      <c r="EH1989" s="20"/>
      <c r="EI1989" s="15"/>
      <c r="EJ1989" s="20"/>
      <c r="EK1989" s="15"/>
      <c r="EL1989" s="20"/>
      <c r="EM1989" s="15"/>
      <c r="EN1989" s="20"/>
      <c r="EY1989" s="15">
        <v>120</v>
      </c>
      <c r="EZ1989" s="20">
        <v>1</v>
      </c>
      <c r="FC1989" s="15"/>
      <c r="FD1989" s="20"/>
      <c r="FE1989" s="15"/>
      <c r="FF1989" s="20"/>
      <c r="FG1989" s="15"/>
      <c r="FH1989" s="20"/>
      <c r="FI1989" s="15"/>
      <c r="FJ1989" s="20"/>
      <c r="FK1989" s="15"/>
      <c r="FL1989" s="20"/>
      <c r="FM1989" s="15"/>
      <c r="FN1989" s="20"/>
      <c r="FO1989" s="15"/>
      <c r="FP1989" s="20"/>
      <c r="FQ1989" s="15"/>
      <c r="FR1989" s="20"/>
      <c r="FS1989" s="15"/>
      <c r="FT1989" s="20"/>
      <c r="FU1989" s="15"/>
      <c r="FV1989" s="20"/>
      <c r="FW1989" s="15"/>
      <c r="FX1989" s="20"/>
      <c r="FY1989" s="15"/>
      <c r="FZ1989" s="20"/>
      <c r="GA1989" s="15"/>
      <c r="GB1989" s="20"/>
      <c r="GC1989" s="15"/>
      <c r="GD1989" s="20"/>
      <c r="GE1989" s="15"/>
      <c r="GF1989" s="20"/>
      <c r="GG1989" s="226"/>
    </row>
    <row r="1990" spans="1:189" ht="15" customHeight="1" x14ac:dyDescent="0.3">
      <c r="A1990" s="17" t="s">
        <v>2903</v>
      </c>
      <c r="B1990" s="17" t="s">
        <v>140</v>
      </c>
      <c r="C1990" s="17" t="s">
        <v>3376</v>
      </c>
      <c r="D1990" s="17" t="s">
        <v>3377</v>
      </c>
      <c r="E1990" s="15" t="str">
        <f t="shared" ref="E1990:E2053" si="426">CONCATENATE(C1990, " ",D1990)</f>
        <v>Djaka Sano</v>
      </c>
      <c r="F1990" s="17" t="s">
        <v>128</v>
      </c>
      <c r="G1990" s="17">
        <v>999925223</v>
      </c>
      <c r="H1990" s="15">
        <f t="shared" ref="H1990:H2053" si="427">(L1990+M1990+N1990+O1990+P1990+R1990+S1990+T1990+U1990+V1990+X1990+Y1990+CT1990+CY1990+CS1990+CV1990)-J1990</f>
        <v>44</v>
      </c>
      <c r="I1990" s="15"/>
      <c r="J1990" s="15"/>
      <c r="K1990" s="16"/>
      <c r="L1990" s="15"/>
      <c r="M1990" s="15"/>
      <c r="N1990" s="15"/>
      <c r="O1990" s="15">
        <f t="shared" si="422"/>
        <v>0</v>
      </c>
      <c r="P1990" s="15">
        <v>0</v>
      </c>
      <c r="Q1990" s="15">
        <f t="shared" si="423"/>
        <v>0</v>
      </c>
      <c r="R1990" s="15">
        <v>0</v>
      </c>
      <c r="S1990" s="15">
        <v>0</v>
      </c>
      <c r="T1990" s="15">
        <f t="shared" si="424"/>
        <v>0</v>
      </c>
      <c r="U1990" s="15">
        <f t="shared" si="425"/>
        <v>0</v>
      </c>
      <c r="V1990" s="15"/>
      <c r="W1990" s="15"/>
      <c r="X1990" s="15"/>
      <c r="Y1990" s="15"/>
      <c r="Z1990" s="16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>
        <f t="shared" ref="CS1990:CS2053" si="428">SUM(FE1990)</f>
        <v>44</v>
      </c>
      <c r="CT1990" s="15">
        <f t="shared" ref="CT1990:CT2053" si="429">SUM(EQ1990,ES1990,EU1990,EW1990,FA1990,EY1990,FC1990,FG1990,FI1990,FK1990,FM1990,FQ1990,FS1990,FU1990,FW1990,FY1990,GA1990,FO1990)</f>
        <v>0</v>
      </c>
      <c r="CU1990" s="15">
        <f t="shared" ref="CU1990:CU2053" si="430">COUNT(ER1990,ET1990,EV1990,EX1990,FB1990,EZ1990,FD1990,FH1990,FJ1990,FL1990,FN1990,FR1990,FT1990,FV1990,FX1990,FZ1990,GB1990)</f>
        <v>0</v>
      </c>
      <c r="CV1990" s="15">
        <f t="shared" ref="CV1990:CV2053" si="431">GC1990+GE1990</f>
        <v>0</v>
      </c>
      <c r="CW1990" s="15"/>
      <c r="CX1990" s="15"/>
      <c r="CY1990" s="15">
        <f t="shared" ref="CY1990:CY2053" si="432">EO1990</f>
        <v>0</v>
      </c>
      <c r="CZ1990" s="15">
        <f>GG1990</f>
        <v>0</v>
      </c>
      <c r="DA1990" s="16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20"/>
      <c r="DY1990" s="15"/>
      <c r="DZ1990" s="20"/>
      <c r="EA1990" s="15"/>
      <c r="EB1990" s="20"/>
      <c r="EC1990" s="15"/>
      <c r="ED1990" s="20"/>
      <c r="EE1990" s="15"/>
      <c r="EF1990" s="20"/>
      <c r="EG1990" s="15"/>
      <c r="EH1990" s="20"/>
      <c r="EI1990" s="15"/>
      <c r="EJ1990" s="20"/>
      <c r="EK1990" s="15"/>
      <c r="EL1990" s="20"/>
      <c r="EM1990" s="15"/>
      <c r="EN1990" s="20"/>
      <c r="EY1990" s="15"/>
      <c r="EZ1990" s="20"/>
      <c r="FC1990" s="15"/>
      <c r="FD1990" s="20"/>
      <c r="FE1990" s="15">
        <v>44</v>
      </c>
      <c r="FF1990" s="20">
        <v>7</v>
      </c>
      <c r="FG1990" s="15"/>
      <c r="FH1990" s="20"/>
      <c r="FI1990" s="15"/>
      <c r="FJ1990" s="20"/>
      <c r="FK1990" s="15"/>
      <c r="FL1990" s="20"/>
      <c r="FM1990" s="15"/>
      <c r="FN1990" s="20"/>
      <c r="FO1990" s="15"/>
      <c r="FP1990" s="20"/>
      <c r="FQ1990" s="15"/>
      <c r="FR1990" s="20"/>
      <c r="FS1990" s="15"/>
      <c r="FT1990" s="20"/>
      <c r="FU1990" s="15"/>
      <c r="FV1990" s="20"/>
      <c r="FW1990" s="15"/>
      <c r="FX1990" s="20"/>
      <c r="FY1990" s="15"/>
      <c r="FZ1990" s="20"/>
      <c r="GA1990" s="15"/>
      <c r="GB1990" s="20"/>
      <c r="GC1990" s="15"/>
      <c r="GD1990" s="20"/>
      <c r="GE1990" s="15"/>
      <c r="GF1990" s="20"/>
      <c r="GG1990" s="226"/>
    </row>
    <row r="1991" spans="1:189" ht="15" customHeight="1" x14ac:dyDescent="0.3">
      <c r="A1991" s="15" t="s">
        <v>133</v>
      </c>
      <c r="B1991" s="15" t="s">
        <v>134</v>
      </c>
      <c r="C1991" s="15" t="s">
        <v>943</v>
      </c>
      <c r="D1991" s="15" t="s">
        <v>540</v>
      </c>
      <c r="E1991" s="15" t="str">
        <f t="shared" si="426"/>
        <v>Kayden Choi</v>
      </c>
      <c r="F1991" s="15" t="s">
        <v>135</v>
      </c>
      <c r="G1991" s="15">
        <v>999925224</v>
      </c>
      <c r="H1991" s="15">
        <f t="shared" si="427"/>
        <v>68</v>
      </c>
      <c r="I1991" s="15"/>
      <c r="J1991" s="15"/>
      <c r="K1991" s="16"/>
      <c r="L1991" s="15"/>
      <c r="M1991" s="15"/>
      <c r="N1991" s="15"/>
      <c r="O1991" s="15">
        <f t="shared" si="422"/>
        <v>0</v>
      </c>
      <c r="P1991" s="15">
        <v>0</v>
      </c>
      <c r="Q1991" s="15">
        <f t="shared" si="423"/>
        <v>0</v>
      </c>
      <c r="R1991" s="15">
        <v>0</v>
      </c>
      <c r="S1991" s="15">
        <v>0</v>
      </c>
      <c r="T1991" s="15">
        <f t="shared" si="424"/>
        <v>0</v>
      </c>
      <c r="U1991" s="15">
        <f t="shared" si="425"/>
        <v>0</v>
      </c>
      <c r="V1991" s="15"/>
      <c r="W1991" s="15"/>
      <c r="X1991" s="15"/>
      <c r="Y1991" s="15"/>
      <c r="Z1991" s="16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>
        <f t="shared" si="428"/>
        <v>0</v>
      </c>
      <c r="CT1991" s="15">
        <f t="shared" si="429"/>
        <v>68</v>
      </c>
      <c r="CU1991" s="15">
        <f t="shared" si="430"/>
        <v>1</v>
      </c>
      <c r="CV1991" s="15">
        <f t="shared" si="431"/>
        <v>0</v>
      </c>
      <c r="CW1991" s="15"/>
      <c r="CX1991" s="15"/>
      <c r="CY1991" s="15">
        <f t="shared" si="432"/>
        <v>0</v>
      </c>
      <c r="CZ1991" s="15">
        <f>GG1991</f>
        <v>0</v>
      </c>
      <c r="DA1991" s="16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20"/>
      <c r="DY1991" s="15"/>
      <c r="DZ1991" s="20"/>
      <c r="EA1991" s="15"/>
      <c r="EB1991" s="20"/>
      <c r="EC1991" s="15"/>
      <c r="ED1991" s="20"/>
      <c r="EE1991" s="15"/>
      <c r="EF1991" s="20"/>
      <c r="EG1991" s="15"/>
      <c r="EH1991" s="20"/>
      <c r="EI1991" s="15"/>
      <c r="EJ1991" s="20"/>
      <c r="EK1991" s="15"/>
      <c r="EL1991" s="20"/>
      <c r="EM1991" s="15"/>
      <c r="EN1991" s="20"/>
      <c r="EQ1991" s="15">
        <v>68</v>
      </c>
      <c r="ER1991" s="20">
        <v>3</v>
      </c>
      <c r="EY1991" s="15"/>
      <c r="EZ1991" s="20"/>
      <c r="FC1991" s="15"/>
      <c r="FD1991" s="20"/>
      <c r="FE1991" s="15"/>
      <c r="FF1991" s="20"/>
      <c r="FG1991" s="15"/>
      <c r="FH1991" s="20"/>
      <c r="FI1991" s="15"/>
      <c r="FJ1991" s="20"/>
      <c r="FK1991" s="15"/>
      <c r="FL1991" s="20"/>
      <c r="FM1991" s="15"/>
      <c r="FN1991" s="20"/>
      <c r="FO1991" s="15"/>
      <c r="FP1991" s="20"/>
      <c r="FQ1991" s="15"/>
      <c r="FR1991" s="20"/>
      <c r="FS1991" s="15"/>
      <c r="FT1991" s="20"/>
      <c r="FU1991" s="15"/>
      <c r="FV1991" s="20"/>
      <c r="FW1991" s="15"/>
      <c r="FX1991" s="20"/>
      <c r="FY1991" s="15"/>
      <c r="FZ1991" s="20"/>
      <c r="GA1991" s="15"/>
      <c r="GB1991" s="20"/>
      <c r="GC1991" s="15"/>
      <c r="GD1991" s="20"/>
      <c r="GE1991" s="15"/>
      <c r="GF1991" s="20"/>
      <c r="GG1991" s="226"/>
    </row>
    <row r="1992" spans="1:189" ht="15" customHeight="1" x14ac:dyDescent="0.3">
      <c r="A1992" s="15" t="s">
        <v>146</v>
      </c>
      <c r="B1992" s="15" t="s">
        <v>138</v>
      </c>
      <c r="C1992" s="15" t="s">
        <v>451</v>
      </c>
      <c r="D1992" s="15" t="s">
        <v>3786</v>
      </c>
      <c r="E1992" s="15" t="str">
        <f t="shared" si="426"/>
        <v>Tristan ALSOP</v>
      </c>
      <c r="F1992" s="15" t="s">
        <v>135</v>
      </c>
      <c r="G1992" s="15">
        <v>999925229</v>
      </c>
      <c r="H1992" s="15">
        <f t="shared" si="427"/>
        <v>90</v>
      </c>
      <c r="I1992" s="15"/>
      <c r="J1992" s="15"/>
      <c r="K1992" s="16"/>
      <c r="L1992" s="15"/>
      <c r="M1992" s="15"/>
      <c r="N1992" s="15"/>
      <c r="O1992" s="15">
        <f t="shared" si="422"/>
        <v>0</v>
      </c>
      <c r="P1992" s="15">
        <v>0</v>
      </c>
      <c r="Q1992" s="15">
        <f t="shared" si="423"/>
        <v>0</v>
      </c>
      <c r="R1992" s="15">
        <v>0</v>
      </c>
      <c r="S1992" s="15">
        <v>0</v>
      </c>
      <c r="T1992" s="15">
        <f t="shared" si="424"/>
        <v>0</v>
      </c>
      <c r="U1992" s="15">
        <f t="shared" si="425"/>
        <v>0</v>
      </c>
      <c r="V1992" s="15"/>
      <c r="W1992" s="15"/>
      <c r="X1992" s="15"/>
      <c r="Y1992" s="15"/>
      <c r="Z1992" s="16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>
        <f t="shared" si="428"/>
        <v>0</v>
      </c>
      <c r="CT1992" s="15">
        <f t="shared" si="429"/>
        <v>90</v>
      </c>
      <c r="CU1992" s="15">
        <f t="shared" si="430"/>
        <v>1</v>
      </c>
      <c r="CV1992" s="15">
        <f t="shared" si="431"/>
        <v>0</v>
      </c>
      <c r="CW1992" s="15"/>
      <c r="CX1992" s="15"/>
      <c r="CY1992" s="15">
        <f t="shared" si="432"/>
        <v>0</v>
      </c>
      <c r="CZ1992" s="15">
        <f>GG1992</f>
        <v>0</v>
      </c>
      <c r="DA1992" s="16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20"/>
      <c r="DY1992" s="15"/>
      <c r="DZ1992" s="20"/>
      <c r="EA1992" s="15"/>
      <c r="EB1992" s="20"/>
      <c r="EC1992" s="15"/>
      <c r="ED1992" s="20"/>
      <c r="EE1992" s="15"/>
      <c r="EF1992" s="20"/>
      <c r="EG1992" s="15"/>
      <c r="EH1992" s="20"/>
      <c r="EI1992" s="15"/>
      <c r="EJ1992" s="20"/>
      <c r="EK1992" s="15"/>
      <c r="EL1992" s="20"/>
      <c r="EM1992" s="15"/>
      <c r="EN1992" s="20"/>
      <c r="EY1992" s="15"/>
      <c r="EZ1992" s="20"/>
      <c r="FC1992" s="15"/>
      <c r="FD1992" s="20"/>
      <c r="FE1992" s="15"/>
      <c r="FF1992" s="20"/>
      <c r="FG1992" s="15"/>
      <c r="FH1992" s="20"/>
      <c r="FI1992" s="15"/>
      <c r="FJ1992" s="20"/>
      <c r="FK1992" s="15"/>
      <c r="FL1992" s="20"/>
      <c r="FM1992" s="15"/>
      <c r="FN1992" s="20"/>
      <c r="FO1992" s="15"/>
      <c r="FP1992" s="20"/>
      <c r="FQ1992" s="15"/>
      <c r="FR1992" s="20"/>
      <c r="FS1992" s="15"/>
      <c r="FT1992" s="20"/>
      <c r="FU1992" s="15"/>
      <c r="FV1992" s="20"/>
      <c r="FW1992" s="15"/>
      <c r="FX1992" s="20"/>
      <c r="FY1992" s="15">
        <v>90</v>
      </c>
      <c r="FZ1992" s="20">
        <v>2</v>
      </c>
      <c r="GA1992" s="15"/>
      <c r="GB1992" s="20"/>
      <c r="GC1992" s="15"/>
      <c r="GD1992" s="20"/>
      <c r="GE1992" s="15"/>
      <c r="GF1992" s="20"/>
      <c r="GG1992" s="226"/>
    </row>
    <row r="1993" spans="1:189" ht="15" customHeight="1" x14ac:dyDescent="0.3">
      <c r="A1993" s="15" t="s">
        <v>130</v>
      </c>
      <c r="B1993" s="15" t="s">
        <v>126</v>
      </c>
      <c r="C1993" s="15" t="s">
        <v>4160</v>
      </c>
      <c r="D1993" s="15" t="s">
        <v>4161</v>
      </c>
      <c r="E1993" s="15" t="str">
        <f t="shared" si="426"/>
        <v>Humberto Gonzalez Solis</v>
      </c>
      <c r="F1993" s="15" t="s">
        <v>135</v>
      </c>
      <c r="G1993" s="15">
        <v>999925236</v>
      </c>
      <c r="H1993" s="15">
        <f t="shared" si="427"/>
        <v>63</v>
      </c>
      <c r="I1993" s="15"/>
      <c r="J1993" s="15"/>
      <c r="K1993" s="16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6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>
        <f t="shared" si="428"/>
        <v>0</v>
      </c>
      <c r="CT1993" s="15">
        <f t="shared" si="429"/>
        <v>0</v>
      </c>
      <c r="CU1993" s="15">
        <f t="shared" si="430"/>
        <v>0</v>
      </c>
      <c r="CV1993" s="15">
        <f t="shared" si="431"/>
        <v>63</v>
      </c>
      <c r="CW1993" s="15"/>
      <c r="CX1993" s="15"/>
      <c r="CY1993" s="15">
        <f t="shared" si="432"/>
        <v>0</v>
      </c>
      <c r="CZ1993" s="15">
        <f>GG1993</f>
        <v>0</v>
      </c>
      <c r="DA1993" s="16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20"/>
      <c r="DY1993" s="15"/>
      <c r="DZ1993" s="20"/>
      <c r="EA1993" s="15"/>
      <c r="EB1993" s="20"/>
      <c r="EC1993" s="15"/>
      <c r="ED1993" s="20"/>
      <c r="EE1993" s="15"/>
      <c r="EF1993" s="20"/>
      <c r="EG1993" s="15"/>
      <c r="EH1993" s="20"/>
      <c r="EI1993" s="15"/>
      <c r="EJ1993" s="20"/>
      <c r="EK1993" s="15"/>
      <c r="EL1993" s="20"/>
      <c r="EM1993" s="15"/>
      <c r="EN1993" s="20"/>
      <c r="EY1993" s="15"/>
      <c r="EZ1993" s="16"/>
      <c r="FC1993" s="15"/>
      <c r="FD1993" s="16"/>
      <c r="FE1993" s="15"/>
      <c r="FF1993" s="16"/>
      <c r="FG1993" s="15"/>
      <c r="FH1993" s="16"/>
      <c r="FI1993" s="15"/>
      <c r="FJ1993" s="16"/>
      <c r="FK1993" s="15"/>
      <c r="FL1993" s="16"/>
      <c r="FM1993" s="15"/>
      <c r="FN1993" s="16"/>
      <c r="FO1993" s="15"/>
      <c r="FP1993" s="20"/>
      <c r="FQ1993" s="15"/>
      <c r="FR1993" s="16"/>
      <c r="FS1993" s="15"/>
      <c r="FT1993" s="16"/>
      <c r="FU1993" s="15"/>
      <c r="FV1993" s="16"/>
      <c r="FW1993" s="15"/>
      <c r="FX1993" s="16"/>
      <c r="FY1993" s="15"/>
      <c r="FZ1993" s="16"/>
      <c r="GA1993" s="15"/>
      <c r="GB1993" s="16"/>
      <c r="GC1993" s="15"/>
      <c r="GD1993" s="20"/>
      <c r="GE1993" s="15">
        <v>63</v>
      </c>
      <c r="GF1993" s="20">
        <v>7</v>
      </c>
      <c r="GG1993" s="226"/>
    </row>
    <row r="1994" spans="1:189" ht="15" customHeight="1" x14ac:dyDescent="0.3">
      <c r="A1994" s="15" t="s">
        <v>146</v>
      </c>
      <c r="B1994" s="15" t="s">
        <v>138</v>
      </c>
      <c r="C1994" s="15" t="s">
        <v>1123</v>
      </c>
      <c r="D1994" s="15" t="s">
        <v>2442</v>
      </c>
      <c r="E1994" s="15" t="str">
        <f t="shared" si="426"/>
        <v>Hayden Khor</v>
      </c>
      <c r="F1994" s="15" t="s">
        <v>128</v>
      </c>
      <c r="G1994" s="15">
        <v>999925237</v>
      </c>
      <c r="H1994" s="15">
        <f t="shared" si="427"/>
        <v>155</v>
      </c>
      <c r="I1994" s="15"/>
      <c r="J1994" s="15"/>
      <c r="K1994" s="16"/>
      <c r="L1994" s="15"/>
      <c r="M1994" s="15"/>
      <c r="N1994" s="15"/>
      <c r="O1994" s="15">
        <f t="shared" ref="O1994:O2026" si="433">SUM(EE1994, EI1994, EK1994, EM1994)</f>
        <v>0</v>
      </c>
      <c r="P1994" s="15">
        <v>0</v>
      </c>
      <c r="Q1994" s="15">
        <f t="shared" ref="Q1994:Q2026" si="434">COUNT(DI1994:DV1994)</f>
        <v>0</v>
      </c>
      <c r="R1994" s="15">
        <v>0</v>
      </c>
      <c r="S1994" s="15">
        <v>0</v>
      </c>
      <c r="T1994" s="15">
        <f t="shared" ref="T1994:T2026" si="435">EC1994</f>
        <v>0</v>
      </c>
      <c r="U1994" s="15">
        <f t="shared" ref="U1994:U2026" si="436">SUM(EG1994)</f>
        <v>0</v>
      </c>
      <c r="V1994" s="15"/>
      <c r="W1994" s="15"/>
      <c r="X1994" s="15"/>
      <c r="Y1994" s="15"/>
      <c r="Z1994" s="16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>
        <f t="shared" si="428"/>
        <v>0</v>
      </c>
      <c r="CT1994" s="15">
        <f t="shared" si="429"/>
        <v>92</v>
      </c>
      <c r="CU1994" s="15">
        <f t="shared" si="430"/>
        <v>1</v>
      </c>
      <c r="CV1994" s="15">
        <f t="shared" si="431"/>
        <v>63</v>
      </c>
      <c r="CW1994" s="15"/>
      <c r="CX1994" s="15"/>
      <c r="CY1994" s="15">
        <f t="shared" si="432"/>
        <v>0</v>
      </c>
      <c r="CZ1994" s="15">
        <f>GG1994</f>
        <v>0</v>
      </c>
      <c r="DA1994" s="16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20"/>
      <c r="DY1994" s="15"/>
      <c r="DZ1994" s="20"/>
      <c r="EA1994" s="15"/>
      <c r="EB1994" s="20"/>
      <c r="EC1994" s="15"/>
      <c r="ED1994" s="20"/>
      <c r="EE1994" s="15"/>
      <c r="EF1994" s="20"/>
      <c r="EG1994" s="15"/>
      <c r="EH1994" s="20"/>
      <c r="EI1994" s="15"/>
      <c r="EJ1994" s="20"/>
      <c r="EK1994" s="15"/>
      <c r="EL1994" s="20"/>
      <c r="EM1994" s="15"/>
      <c r="EN1994" s="20"/>
      <c r="EQ1994" s="15">
        <v>54</v>
      </c>
      <c r="ER1994" s="20">
        <v>7</v>
      </c>
      <c r="EY1994" s="15"/>
      <c r="EZ1994" s="20"/>
      <c r="FC1994" s="15"/>
      <c r="FD1994" s="20"/>
      <c r="FE1994" s="15"/>
      <c r="FF1994" s="20"/>
      <c r="FG1994" s="15"/>
      <c r="FH1994" s="20"/>
      <c r="FI1994" s="15"/>
      <c r="FJ1994" s="20"/>
      <c r="FK1994" s="15">
        <v>38</v>
      </c>
      <c r="FL1994" s="20" t="s">
        <v>129</v>
      </c>
      <c r="FM1994" s="15"/>
      <c r="FN1994" s="20"/>
      <c r="FO1994" s="15"/>
      <c r="FP1994" s="20"/>
      <c r="FQ1994" s="15"/>
      <c r="FR1994" s="20"/>
      <c r="FS1994" s="15"/>
      <c r="FT1994" s="20"/>
      <c r="FU1994" s="15"/>
      <c r="FV1994" s="20"/>
      <c r="FW1994" s="15"/>
      <c r="FX1994" s="20"/>
      <c r="FY1994" s="15"/>
      <c r="FZ1994" s="20"/>
      <c r="GA1994" s="15"/>
      <c r="GB1994" s="20"/>
      <c r="GC1994" s="15">
        <v>63</v>
      </c>
      <c r="GD1994" s="20">
        <v>7</v>
      </c>
      <c r="GE1994" s="15"/>
      <c r="GF1994" s="20"/>
      <c r="GG1994" s="226"/>
    </row>
    <row r="1995" spans="1:189" ht="15" customHeight="1" x14ac:dyDescent="0.3">
      <c r="A1995" s="15" t="s">
        <v>133</v>
      </c>
      <c r="B1995" s="15" t="s">
        <v>134</v>
      </c>
      <c r="C1995" s="15" t="s">
        <v>232</v>
      </c>
      <c r="D1995" s="15" t="s">
        <v>1848</v>
      </c>
      <c r="E1995" s="15" t="str">
        <f t="shared" si="426"/>
        <v>Liam Torres</v>
      </c>
      <c r="F1995" s="15" t="s">
        <v>135</v>
      </c>
      <c r="G1995" s="15">
        <v>999925238</v>
      </c>
      <c r="H1995" s="15">
        <f t="shared" si="427"/>
        <v>58</v>
      </c>
      <c r="I1995" s="15"/>
      <c r="J1995" s="15"/>
      <c r="K1995" s="16"/>
      <c r="L1995" s="15"/>
      <c r="M1995" s="15"/>
      <c r="N1995" s="15"/>
      <c r="O1995" s="15">
        <f t="shared" si="433"/>
        <v>0</v>
      </c>
      <c r="P1995" s="15">
        <v>0</v>
      </c>
      <c r="Q1995" s="15">
        <f t="shared" si="434"/>
        <v>0</v>
      </c>
      <c r="R1995" s="15">
        <v>0</v>
      </c>
      <c r="S1995" s="15">
        <v>0</v>
      </c>
      <c r="T1995" s="15">
        <f t="shared" si="435"/>
        <v>0</v>
      </c>
      <c r="U1995" s="15">
        <f t="shared" si="436"/>
        <v>0</v>
      </c>
      <c r="V1995" s="15"/>
      <c r="W1995" s="15"/>
      <c r="X1995" s="15"/>
      <c r="Y1995" s="15"/>
      <c r="Z1995" s="16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>
        <f t="shared" si="428"/>
        <v>0</v>
      </c>
      <c r="CT1995" s="15">
        <f t="shared" si="429"/>
        <v>58</v>
      </c>
      <c r="CU1995" s="15">
        <f t="shared" si="430"/>
        <v>1</v>
      </c>
      <c r="CV1995" s="15">
        <f t="shared" si="431"/>
        <v>0</v>
      </c>
      <c r="CW1995" s="15"/>
      <c r="CX1995" s="15"/>
      <c r="CY1995" s="15">
        <f t="shared" si="432"/>
        <v>0</v>
      </c>
      <c r="CZ1995" s="15">
        <f>GG1995</f>
        <v>0</v>
      </c>
      <c r="DA1995" s="16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20"/>
      <c r="DY1995" s="15"/>
      <c r="DZ1995" s="20"/>
      <c r="EA1995" s="15"/>
      <c r="EB1995" s="20"/>
      <c r="EC1995" s="15"/>
      <c r="ED1995" s="20"/>
      <c r="EE1995" s="15"/>
      <c r="EF1995" s="20"/>
      <c r="EG1995" s="15"/>
      <c r="EH1995" s="20"/>
      <c r="EI1995" s="15"/>
      <c r="EJ1995" s="20"/>
      <c r="EK1995" s="15"/>
      <c r="EL1995" s="20"/>
      <c r="EM1995" s="15"/>
      <c r="EN1995" s="20"/>
      <c r="EQ1995" s="15">
        <v>58</v>
      </c>
      <c r="ER1995" s="20">
        <v>6</v>
      </c>
      <c r="EY1995" s="15"/>
      <c r="EZ1995" s="20"/>
      <c r="FC1995" s="15"/>
      <c r="FD1995" s="20"/>
      <c r="FE1995" s="15"/>
      <c r="FF1995" s="20"/>
      <c r="FG1995" s="15"/>
      <c r="FH1995" s="20"/>
      <c r="FI1995" s="15"/>
      <c r="FJ1995" s="20"/>
      <c r="FK1995" s="15"/>
      <c r="FL1995" s="20"/>
      <c r="FM1995" s="15"/>
      <c r="FN1995" s="20"/>
      <c r="FO1995" s="15"/>
      <c r="FP1995" s="20"/>
      <c r="FQ1995" s="15"/>
      <c r="FR1995" s="20"/>
      <c r="FS1995" s="15"/>
      <c r="FT1995" s="20"/>
      <c r="FU1995" s="15"/>
      <c r="FV1995" s="20"/>
      <c r="FW1995" s="15"/>
      <c r="FX1995" s="20"/>
      <c r="FY1995" s="15"/>
      <c r="FZ1995" s="20"/>
      <c r="GA1995" s="15"/>
      <c r="GB1995" s="20"/>
      <c r="GC1995" s="15"/>
      <c r="GD1995" s="20"/>
      <c r="GE1995" s="15"/>
      <c r="GF1995" s="20"/>
      <c r="GG1995" s="226"/>
    </row>
    <row r="1996" spans="1:189" ht="15" customHeight="1" x14ac:dyDescent="0.3">
      <c r="A1996" s="85" t="s">
        <v>133</v>
      </c>
      <c r="B1996" s="85" t="s">
        <v>126</v>
      </c>
      <c r="C1996" s="85" t="s">
        <v>1950</v>
      </c>
      <c r="D1996" s="85" t="s">
        <v>2638</v>
      </c>
      <c r="E1996" s="15" t="str">
        <f t="shared" si="426"/>
        <v>Brooke Bathon</v>
      </c>
      <c r="F1996" s="85" t="s">
        <v>128</v>
      </c>
      <c r="G1996" s="15">
        <v>999925241</v>
      </c>
      <c r="H1996" s="15">
        <f t="shared" si="427"/>
        <v>164</v>
      </c>
      <c r="I1996" s="15"/>
      <c r="J1996" s="15"/>
      <c r="K1996" s="16"/>
      <c r="L1996" s="15"/>
      <c r="M1996" s="15"/>
      <c r="N1996" s="15"/>
      <c r="O1996" s="15">
        <f t="shared" si="433"/>
        <v>0</v>
      </c>
      <c r="P1996" s="15">
        <v>0</v>
      </c>
      <c r="Q1996" s="15">
        <f t="shared" si="434"/>
        <v>0</v>
      </c>
      <c r="R1996" s="15">
        <v>0</v>
      </c>
      <c r="S1996" s="15">
        <v>0</v>
      </c>
      <c r="T1996" s="15">
        <f t="shared" si="435"/>
        <v>0</v>
      </c>
      <c r="U1996" s="15">
        <f t="shared" si="436"/>
        <v>0</v>
      </c>
      <c r="V1996" s="15"/>
      <c r="W1996" s="15"/>
      <c r="X1996" s="15"/>
      <c r="Y1996" s="15"/>
      <c r="Z1996" s="16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>
        <f t="shared" si="428"/>
        <v>0</v>
      </c>
      <c r="CT1996" s="15">
        <f t="shared" si="429"/>
        <v>164</v>
      </c>
      <c r="CU1996" s="15">
        <f t="shared" si="430"/>
        <v>2</v>
      </c>
      <c r="CV1996" s="15">
        <f t="shared" si="431"/>
        <v>0</v>
      </c>
      <c r="CW1996" s="15"/>
      <c r="CX1996" s="15"/>
      <c r="CY1996" s="15">
        <f t="shared" si="432"/>
        <v>0</v>
      </c>
      <c r="CZ1996" s="15">
        <f>GG1996</f>
        <v>0</v>
      </c>
      <c r="DA1996" s="16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20"/>
      <c r="DY1996" s="15"/>
      <c r="DZ1996" s="20"/>
      <c r="EA1996" s="15"/>
      <c r="EB1996" s="20"/>
      <c r="EC1996" s="15"/>
      <c r="ED1996" s="20"/>
      <c r="EE1996" s="15"/>
      <c r="EF1996" s="20"/>
      <c r="EG1996" s="15"/>
      <c r="EH1996" s="20"/>
      <c r="EI1996" s="15"/>
      <c r="EJ1996" s="20"/>
      <c r="EK1996" s="15"/>
      <c r="EL1996" s="20"/>
      <c r="EM1996" s="15"/>
      <c r="EN1996" s="20"/>
      <c r="EU1996" s="15">
        <v>63</v>
      </c>
      <c r="EV1996" s="20">
        <v>5</v>
      </c>
      <c r="EY1996" s="15">
        <v>38</v>
      </c>
      <c r="EZ1996" s="20" t="s">
        <v>129</v>
      </c>
      <c r="FC1996" s="15"/>
      <c r="FD1996" s="20"/>
      <c r="FE1996" s="15"/>
      <c r="FF1996" s="20"/>
      <c r="FG1996" s="15">
        <v>63</v>
      </c>
      <c r="FH1996" s="20">
        <v>5</v>
      </c>
      <c r="FI1996" s="15"/>
      <c r="FJ1996" s="20"/>
      <c r="FK1996" s="15"/>
      <c r="FL1996" s="20"/>
      <c r="FM1996" s="15"/>
      <c r="FN1996" s="20"/>
      <c r="FO1996" s="15"/>
      <c r="FP1996" s="20"/>
      <c r="FQ1996" s="15"/>
      <c r="FR1996" s="20"/>
      <c r="FS1996" s="15"/>
      <c r="FT1996" s="20"/>
      <c r="FU1996" s="15"/>
      <c r="FV1996" s="20"/>
      <c r="FW1996" s="15"/>
      <c r="FX1996" s="20"/>
      <c r="FY1996" s="15"/>
      <c r="FZ1996" s="20"/>
      <c r="GA1996" s="15"/>
      <c r="GB1996" s="20"/>
      <c r="GC1996" s="15"/>
      <c r="GD1996" s="20"/>
      <c r="GE1996" s="15"/>
      <c r="GF1996" s="20"/>
      <c r="GG1996" s="226"/>
    </row>
    <row r="1997" spans="1:189" ht="15" customHeight="1" x14ac:dyDescent="0.3">
      <c r="A1997" s="15" t="s">
        <v>133</v>
      </c>
      <c r="B1997" s="15" t="s">
        <v>138</v>
      </c>
      <c r="C1997" s="15" t="s">
        <v>227</v>
      </c>
      <c r="D1997" s="15" t="s">
        <v>2308</v>
      </c>
      <c r="E1997" s="15" t="str">
        <f t="shared" si="426"/>
        <v>Daniel Romero</v>
      </c>
      <c r="F1997" s="15" t="s">
        <v>135</v>
      </c>
      <c r="G1997" s="15">
        <v>999925248</v>
      </c>
      <c r="H1997" s="15">
        <f t="shared" si="427"/>
        <v>68</v>
      </c>
      <c r="I1997" s="15"/>
      <c r="J1997" s="15"/>
      <c r="K1997" s="16"/>
      <c r="L1997" s="15"/>
      <c r="M1997" s="15"/>
      <c r="N1997" s="15"/>
      <c r="O1997" s="15">
        <f t="shared" si="433"/>
        <v>0</v>
      </c>
      <c r="P1997" s="15">
        <v>0</v>
      </c>
      <c r="Q1997" s="15">
        <f t="shared" si="434"/>
        <v>0</v>
      </c>
      <c r="R1997" s="15">
        <v>0</v>
      </c>
      <c r="S1997" s="15">
        <v>0</v>
      </c>
      <c r="T1997" s="15">
        <f t="shared" si="435"/>
        <v>0</v>
      </c>
      <c r="U1997" s="15">
        <f t="shared" si="436"/>
        <v>0</v>
      </c>
      <c r="V1997" s="15"/>
      <c r="W1997" s="15"/>
      <c r="X1997" s="15"/>
      <c r="Y1997" s="15"/>
      <c r="Z1997" s="16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>
        <f t="shared" si="428"/>
        <v>0</v>
      </c>
      <c r="CT1997" s="15">
        <f t="shared" si="429"/>
        <v>68</v>
      </c>
      <c r="CU1997" s="15">
        <f t="shared" si="430"/>
        <v>1</v>
      </c>
      <c r="CV1997" s="15">
        <f t="shared" si="431"/>
        <v>0</v>
      </c>
      <c r="CW1997" s="15"/>
      <c r="CX1997" s="15"/>
      <c r="CY1997" s="15">
        <f t="shared" si="432"/>
        <v>0</v>
      </c>
      <c r="CZ1997" s="15">
        <f>GG1997</f>
        <v>0</v>
      </c>
      <c r="DA1997" s="16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20"/>
      <c r="DY1997" s="15"/>
      <c r="DZ1997" s="20"/>
      <c r="EA1997" s="15"/>
      <c r="EB1997" s="20"/>
      <c r="EC1997" s="15"/>
      <c r="ED1997" s="20"/>
      <c r="EE1997" s="15"/>
      <c r="EF1997" s="20"/>
      <c r="EG1997" s="15"/>
      <c r="EH1997" s="20"/>
      <c r="EI1997" s="15"/>
      <c r="EJ1997" s="20"/>
      <c r="EK1997" s="15"/>
      <c r="EL1997" s="20"/>
      <c r="EM1997" s="15"/>
      <c r="EN1997" s="20"/>
      <c r="EQ1997" s="15">
        <v>68</v>
      </c>
      <c r="ER1997" s="20">
        <v>3</v>
      </c>
      <c r="EY1997" s="15"/>
      <c r="EZ1997" s="20"/>
      <c r="FC1997" s="15"/>
      <c r="FD1997" s="20"/>
      <c r="FE1997" s="15"/>
      <c r="FF1997" s="20"/>
      <c r="FG1997" s="15"/>
      <c r="FH1997" s="20"/>
      <c r="FI1997" s="15"/>
      <c r="FJ1997" s="20"/>
      <c r="FK1997" s="15"/>
      <c r="FL1997" s="20"/>
      <c r="FM1997" s="15"/>
      <c r="FN1997" s="20"/>
      <c r="FO1997" s="15"/>
      <c r="FP1997" s="20"/>
      <c r="FQ1997" s="15"/>
      <c r="FR1997" s="20"/>
      <c r="FS1997" s="15"/>
      <c r="FT1997" s="20"/>
      <c r="FU1997" s="15"/>
      <c r="FV1997" s="20"/>
      <c r="FW1997" s="15"/>
      <c r="FX1997" s="20"/>
      <c r="FY1997" s="15"/>
      <c r="FZ1997" s="20"/>
      <c r="GA1997" s="15"/>
      <c r="GB1997" s="20"/>
      <c r="GC1997" s="15"/>
      <c r="GD1997" s="20"/>
      <c r="GE1997" s="15"/>
      <c r="GF1997" s="20"/>
      <c r="GG1997" s="226"/>
    </row>
    <row r="1998" spans="1:189" ht="15" customHeight="1" x14ac:dyDescent="0.3">
      <c r="A1998" s="15" t="s">
        <v>146</v>
      </c>
      <c r="B1998" s="15" t="s">
        <v>138</v>
      </c>
      <c r="C1998" s="15" t="s">
        <v>674</v>
      </c>
      <c r="D1998" s="15" t="s">
        <v>2308</v>
      </c>
      <c r="E1998" s="15" t="str">
        <f t="shared" si="426"/>
        <v>Diego Romero</v>
      </c>
      <c r="F1998" s="15" t="s">
        <v>135</v>
      </c>
      <c r="G1998" s="15">
        <v>999925249</v>
      </c>
      <c r="H1998" s="15">
        <f t="shared" si="427"/>
        <v>68</v>
      </c>
      <c r="I1998" s="15"/>
      <c r="J1998" s="15"/>
      <c r="K1998" s="16"/>
      <c r="L1998" s="15"/>
      <c r="M1998" s="15"/>
      <c r="N1998" s="15"/>
      <c r="O1998" s="15">
        <f t="shared" si="433"/>
        <v>0</v>
      </c>
      <c r="P1998" s="15">
        <v>0</v>
      </c>
      <c r="Q1998" s="15">
        <f t="shared" si="434"/>
        <v>0</v>
      </c>
      <c r="R1998" s="15">
        <v>0</v>
      </c>
      <c r="S1998" s="15">
        <v>0</v>
      </c>
      <c r="T1998" s="15">
        <f t="shared" si="435"/>
        <v>0</v>
      </c>
      <c r="U1998" s="15">
        <f t="shared" si="436"/>
        <v>0</v>
      </c>
      <c r="V1998" s="15"/>
      <c r="W1998" s="15"/>
      <c r="X1998" s="15"/>
      <c r="Y1998" s="15"/>
      <c r="Z1998" s="16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>
        <f t="shared" si="428"/>
        <v>0</v>
      </c>
      <c r="CT1998" s="15">
        <f t="shared" si="429"/>
        <v>68</v>
      </c>
      <c r="CU1998" s="15">
        <f t="shared" si="430"/>
        <v>1</v>
      </c>
      <c r="CV1998" s="15">
        <f t="shared" si="431"/>
        <v>0</v>
      </c>
      <c r="CW1998" s="15"/>
      <c r="CX1998" s="15"/>
      <c r="CY1998" s="15">
        <f t="shared" si="432"/>
        <v>0</v>
      </c>
      <c r="CZ1998" s="15">
        <f>GG1998</f>
        <v>0</v>
      </c>
      <c r="DA1998" s="16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20"/>
      <c r="DY1998" s="15"/>
      <c r="DZ1998" s="20"/>
      <c r="EA1998" s="15"/>
      <c r="EB1998" s="20"/>
      <c r="EC1998" s="15"/>
      <c r="ED1998" s="20"/>
      <c r="EE1998" s="15"/>
      <c r="EF1998" s="20"/>
      <c r="EG1998" s="15"/>
      <c r="EH1998" s="20"/>
      <c r="EI1998" s="15"/>
      <c r="EJ1998" s="20"/>
      <c r="EK1998" s="15"/>
      <c r="EL1998" s="20"/>
      <c r="EM1998" s="15"/>
      <c r="EN1998" s="20"/>
      <c r="EQ1998" s="15">
        <v>68</v>
      </c>
      <c r="ER1998" s="20">
        <v>3</v>
      </c>
      <c r="EY1998" s="15"/>
      <c r="EZ1998" s="20"/>
      <c r="FC1998" s="15"/>
      <c r="FD1998" s="20"/>
      <c r="FE1998" s="15"/>
      <c r="FF1998" s="20"/>
      <c r="FG1998" s="15"/>
      <c r="FH1998" s="20"/>
      <c r="FI1998" s="15"/>
      <c r="FJ1998" s="20"/>
      <c r="FK1998" s="15"/>
      <c r="FL1998" s="20"/>
      <c r="FM1998" s="15"/>
      <c r="FN1998" s="20"/>
      <c r="FO1998" s="15"/>
      <c r="FP1998" s="20"/>
      <c r="FQ1998" s="15"/>
      <c r="FR1998" s="20"/>
      <c r="FS1998" s="15"/>
      <c r="FT1998" s="20"/>
      <c r="FU1998" s="15"/>
      <c r="FV1998" s="20"/>
      <c r="FW1998" s="15"/>
      <c r="FX1998" s="20"/>
      <c r="FY1998" s="15"/>
      <c r="FZ1998" s="20"/>
      <c r="GA1998" s="15"/>
      <c r="GB1998" s="20"/>
      <c r="GC1998" s="15"/>
      <c r="GD1998" s="20"/>
      <c r="GE1998" s="15"/>
      <c r="GF1998" s="20"/>
      <c r="GG1998" s="226"/>
    </row>
    <row r="1999" spans="1:189" ht="15" customHeight="1" x14ac:dyDescent="0.3">
      <c r="A1999" s="17" t="s">
        <v>146</v>
      </c>
      <c r="B1999" s="17" t="s">
        <v>134</v>
      </c>
      <c r="C1999" s="17" t="s">
        <v>3675</v>
      </c>
      <c r="D1999" s="17" t="s">
        <v>3676</v>
      </c>
      <c r="E1999" s="15" t="str">
        <f t="shared" si="426"/>
        <v xml:space="preserve">Tatiana  Benincasa </v>
      </c>
      <c r="F1999" s="17" t="s">
        <v>128</v>
      </c>
      <c r="G1999" s="17">
        <v>999925253</v>
      </c>
      <c r="H1999" s="15">
        <f t="shared" si="427"/>
        <v>45</v>
      </c>
      <c r="I1999" s="15"/>
      <c r="J1999" s="15"/>
      <c r="K1999" s="16"/>
      <c r="L1999" s="15"/>
      <c r="M1999" s="15"/>
      <c r="N1999" s="15"/>
      <c r="O1999" s="15">
        <f t="shared" si="433"/>
        <v>0</v>
      </c>
      <c r="P1999" s="15">
        <v>0</v>
      </c>
      <c r="Q1999" s="15">
        <f t="shared" si="434"/>
        <v>0</v>
      </c>
      <c r="R1999" s="15">
        <v>0</v>
      </c>
      <c r="S1999" s="15">
        <v>0</v>
      </c>
      <c r="T1999" s="15">
        <f t="shared" si="435"/>
        <v>0</v>
      </c>
      <c r="U1999" s="15">
        <f t="shared" si="436"/>
        <v>0</v>
      </c>
      <c r="V1999" s="15"/>
      <c r="W1999" s="15"/>
      <c r="X1999" s="15"/>
      <c r="Y1999" s="15"/>
      <c r="Z1999" s="16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>
        <f t="shared" si="428"/>
        <v>0</v>
      </c>
      <c r="CT1999" s="15">
        <f t="shared" si="429"/>
        <v>45</v>
      </c>
      <c r="CU1999" s="15">
        <f t="shared" si="430"/>
        <v>1</v>
      </c>
      <c r="CV1999" s="15">
        <f t="shared" si="431"/>
        <v>0</v>
      </c>
      <c r="CW1999" s="15"/>
      <c r="CX1999" s="15"/>
      <c r="CY1999" s="15">
        <f t="shared" si="432"/>
        <v>0</v>
      </c>
      <c r="CZ1999" s="15">
        <f>GG1999</f>
        <v>0</v>
      </c>
      <c r="DA1999" s="16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20"/>
      <c r="DY1999" s="15"/>
      <c r="DZ1999" s="20"/>
      <c r="EA1999" s="15"/>
      <c r="EB1999" s="20"/>
      <c r="EC1999" s="15"/>
      <c r="ED1999" s="20"/>
      <c r="EE1999" s="15"/>
      <c r="EF1999" s="20"/>
      <c r="EG1999" s="15"/>
      <c r="EH1999" s="20"/>
      <c r="EI1999" s="15"/>
      <c r="EJ1999" s="20"/>
      <c r="EK1999" s="15"/>
      <c r="EL1999" s="20"/>
      <c r="EM1999" s="15"/>
      <c r="EN1999" s="20"/>
      <c r="EY1999" s="15"/>
      <c r="EZ1999" s="20"/>
      <c r="FC1999" s="15"/>
      <c r="FD1999" s="20"/>
      <c r="FE1999" s="15"/>
      <c r="FF1999" s="20"/>
      <c r="FG1999" s="15"/>
      <c r="FH1999" s="20"/>
      <c r="FI1999" s="15"/>
      <c r="FJ1999" s="20"/>
      <c r="FK1999" s="15"/>
      <c r="FL1999" s="20"/>
      <c r="FM1999" s="15"/>
      <c r="FN1999" s="20"/>
      <c r="FO1999" s="15"/>
      <c r="FP1999" s="20"/>
      <c r="FQ1999" s="15"/>
      <c r="FR1999" s="20"/>
      <c r="FS1999" s="15">
        <v>45</v>
      </c>
      <c r="FT1999" s="20">
        <v>2</v>
      </c>
      <c r="FU1999" s="15"/>
      <c r="FV1999" s="20"/>
      <c r="FW1999" s="15"/>
      <c r="FX1999" s="20"/>
      <c r="FY1999" s="15"/>
      <c r="FZ1999" s="20"/>
      <c r="GA1999" s="15"/>
      <c r="GB1999" s="20"/>
      <c r="GC1999" s="15"/>
      <c r="GD1999" s="20"/>
      <c r="GE1999" s="15"/>
      <c r="GF1999" s="20"/>
      <c r="GG1999" s="226"/>
    </row>
    <row r="2000" spans="1:189" ht="15" customHeight="1" x14ac:dyDescent="0.3">
      <c r="A2000" s="15" t="s">
        <v>146</v>
      </c>
      <c r="B2000" s="15" t="s">
        <v>138</v>
      </c>
      <c r="C2000" s="15" t="s">
        <v>2921</v>
      </c>
      <c r="D2000" s="15" t="s">
        <v>1849</v>
      </c>
      <c r="E2000" s="15" t="str">
        <f t="shared" si="426"/>
        <v>Phoebe  Tran</v>
      </c>
      <c r="F2000" s="15" t="s">
        <v>128</v>
      </c>
      <c r="G2000" s="15">
        <v>999925262</v>
      </c>
      <c r="H2000" s="15">
        <f t="shared" si="427"/>
        <v>210</v>
      </c>
      <c r="I2000" s="15"/>
      <c r="J2000" s="15"/>
      <c r="K2000" s="16"/>
      <c r="L2000" s="15"/>
      <c r="M2000" s="15"/>
      <c r="N2000" s="15"/>
      <c r="O2000" s="15">
        <f t="shared" si="433"/>
        <v>0</v>
      </c>
      <c r="P2000" s="15">
        <v>0</v>
      </c>
      <c r="Q2000" s="15">
        <f t="shared" si="434"/>
        <v>0</v>
      </c>
      <c r="R2000" s="15">
        <v>0</v>
      </c>
      <c r="S2000" s="15">
        <v>0</v>
      </c>
      <c r="T2000" s="15">
        <f t="shared" si="435"/>
        <v>0</v>
      </c>
      <c r="U2000" s="15">
        <f t="shared" si="436"/>
        <v>0</v>
      </c>
      <c r="V2000" s="15"/>
      <c r="W2000" s="15"/>
      <c r="X2000" s="15"/>
      <c r="Y2000" s="15"/>
      <c r="Z2000" s="16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>
        <f t="shared" si="428"/>
        <v>0</v>
      </c>
      <c r="CT2000" s="15">
        <f t="shared" si="429"/>
        <v>131</v>
      </c>
      <c r="CU2000" s="15">
        <f t="shared" si="430"/>
        <v>2</v>
      </c>
      <c r="CV2000" s="15">
        <f t="shared" si="431"/>
        <v>79</v>
      </c>
      <c r="CW2000" s="15"/>
      <c r="CX2000" s="15"/>
      <c r="CY2000" s="15">
        <f t="shared" si="432"/>
        <v>0</v>
      </c>
      <c r="CZ2000" s="15">
        <f>GG2000</f>
        <v>0</v>
      </c>
      <c r="DA2000" s="16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20"/>
      <c r="DY2000" s="15"/>
      <c r="DZ2000" s="20"/>
      <c r="EA2000" s="15"/>
      <c r="EB2000" s="20"/>
      <c r="EC2000" s="15"/>
      <c r="ED2000" s="20"/>
      <c r="EE2000" s="15"/>
      <c r="EF2000" s="20"/>
      <c r="EG2000" s="15"/>
      <c r="EH2000" s="20"/>
      <c r="EI2000" s="15"/>
      <c r="EJ2000" s="20"/>
      <c r="EK2000" s="15"/>
      <c r="EL2000" s="20"/>
      <c r="EM2000" s="15"/>
      <c r="EN2000" s="20"/>
      <c r="EQ2000" s="15">
        <v>68</v>
      </c>
      <c r="ER2000" s="20">
        <v>3</v>
      </c>
      <c r="EY2000" s="15"/>
      <c r="EZ2000" s="20"/>
      <c r="FC2000" s="15"/>
      <c r="FD2000" s="20"/>
      <c r="FE2000" s="15"/>
      <c r="FF2000" s="20"/>
      <c r="FG2000" s="15"/>
      <c r="FH2000" s="20"/>
      <c r="FI2000" s="15"/>
      <c r="FJ2000" s="20"/>
      <c r="FK2000" s="15">
        <v>63</v>
      </c>
      <c r="FL2000" s="20">
        <v>5</v>
      </c>
      <c r="FM2000" s="15"/>
      <c r="FN2000" s="20"/>
      <c r="FO2000" s="15"/>
      <c r="FP2000" s="20"/>
      <c r="FQ2000" s="15"/>
      <c r="FR2000" s="20"/>
      <c r="FS2000" s="15"/>
      <c r="FT2000" s="20"/>
      <c r="FU2000" s="15"/>
      <c r="FV2000" s="20"/>
      <c r="FW2000" s="15"/>
      <c r="FX2000" s="20"/>
      <c r="FY2000" s="15"/>
      <c r="FZ2000" s="20"/>
      <c r="GA2000" s="15"/>
      <c r="GB2000" s="20"/>
      <c r="GC2000" s="15">
        <v>79</v>
      </c>
      <c r="GD2000" s="20">
        <v>3</v>
      </c>
      <c r="GE2000" s="15"/>
      <c r="GF2000" s="20"/>
      <c r="GG2000" s="226"/>
    </row>
    <row r="2001" spans="1:189" ht="15" customHeight="1" x14ac:dyDescent="0.3">
      <c r="A2001" s="15" t="s">
        <v>146</v>
      </c>
      <c r="B2001" s="15" t="s">
        <v>140</v>
      </c>
      <c r="C2001" s="15" t="s">
        <v>307</v>
      </c>
      <c r="D2001" s="15" t="s">
        <v>3106</v>
      </c>
      <c r="E2001" s="15" t="str">
        <f t="shared" si="426"/>
        <v>Connor LUU</v>
      </c>
      <c r="F2001" s="15" t="s">
        <v>135</v>
      </c>
      <c r="G2001" s="15">
        <v>999925263</v>
      </c>
      <c r="H2001" s="15">
        <f t="shared" si="427"/>
        <v>120.5</v>
      </c>
      <c r="I2001" s="15"/>
      <c r="J2001" s="15"/>
      <c r="K2001" s="16"/>
      <c r="L2001" s="15"/>
      <c r="M2001" s="15"/>
      <c r="N2001" s="15"/>
      <c r="O2001" s="15">
        <f t="shared" si="433"/>
        <v>0</v>
      </c>
      <c r="P2001" s="15">
        <v>0</v>
      </c>
      <c r="Q2001" s="15">
        <f t="shared" si="434"/>
        <v>0</v>
      </c>
      <c r="R2001" s="15">
        <v>0</v>
      </c>
      <c r="S2001" s="15">
        <v>0</v>
      </c>
      <c r="T2001" s="15">
        <f t="shared" si="435"/>
        <v>0</v>
      </c>
      <c r="U2001" s="15">
        <f t="shared" si="436"/>
        <v>0</v>
      </c>
      <c r="V2001" s="15"/>
      <c r="W2001" s="15"/>
      <c r="X2001" s="15"/>
      <c r="Y2001" s="15"/>
      <c r="Z2001" s="16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>
        <f t="shared" si="428"/>
        <v>0</v>
      </c>
      <c r="CT2001" s="15">
        <f t="shared" si="429"/>
        <v>68</v>
      </c>
      <c r="CU2001" s="15">
        <f t="shared" si="430"/>
        <v>1</v>
      </c>
      <c r="CV2001" s="15">
        <f t="shared" si="431"/>
        <v>52.5</v>
      </c>
      <c r="CW2001" s="15"/>
      <c r="CX2001" s="15"/>
      <c r="CY2001" s="15">
        <f t="shared" si="432"/>
        <v>0</v>
      </c>
      <c r="CZ2001" s="15">
        <f>GG2001</f>
        <v>0</v>
      </c>
      <c r="DA2001" s="16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20"/>
      <c r="DY2001" s="15"/>
      <c r="DZ2001" s="20"/>
      <c r="EA2001" s="15"/>
      <c r="EB2001" s="20"/>
      <c r="EC2001" s="15"/>
      <c r="ED2001" s="20"/>
      <c r="EE2001" s="15"/>
      <c r="EF2001" s="20"/>
      <c r="EG2001" s="15"/>
      <c r="EH2001" s="20"/>
      <c r="EI2001" s="15"/>
      <c r="EJ2001" s="20"/>
      <c r="EK2001" s="15"/>
      <c r="EL2001" s="20"/>
      <c r="EM2001" s="15"/>
      <c r="EN2001" s="20"/>
      <c r="EY2001" s="15"/>
      <c r="EZ2001" s="20"/>
      <c r="FC2001" s="15">
        <v>68</v>
      </c>
      <c r="FD2001" s="20">
        <v>3</v>
      </c>
      <c r="FE2001" s="15"/>
      <c r="FF2001" s="20"/>
      <c r="FG2001" s="15"/>
      <c r="FH2001" s="20"/>
      <c r="FI2001" s="15"/>
      <c r="FJ2001" s="20"/>
      <c r="FK2001" s="15"/>
      <c r="FL2001" s="20"/>
      <c r="FM2001" s="15"/>
      <c r="FN2001" s="20"/>
      <c r="FO2001" s="15"/>
      <c r="FP2001" s="20"/>
      <c r="FQ2001" s="15"/>
      <c r="FR2001" s="20"/>
      <c r="FS2001" s="15"/>
      <c r="FT2001" s="20"/>
      <c r="FU2001" s="15"/>
      <c r="FV2001" s="20"/>
      <c r="FW2001" s="15"/>
      <c r="FX2001" s="20"/>
      <c r="FY2001" s="15"/>
      <c r="FZ2001" s="20"/>
      <c r="GA2001" s="15"/>
      <c r="GB2001" s="20"/>
      <c r="GC2001" s="15">
        <v>52.5</v>
      </c>
      <c r="GD2001" s="20">
        <v>2</v>
      </c>
      <c r="GE2001" s="15"/>
      <c r="GF2001" s="20"/>
      <c r="GG2001" s="226"/>
    </row>
    <row r="2002" spans="1:189" ht="15" customHeight="1" x14ac:dyDescent="0.3">
      <c r="A2002" s="15" t="s">
        <v>133</v>
      </c>
      <c r="B2002" s="15" t="s">
        <v>140</v>
      </c>
      <c r="C2002" s="15" t="s">
        <v>3152</v>
      </c>
      <c r="D2002" s="15" t="s">
        <v>3153</v>
      </c>
      <c r="E2002" s="15" t="str">
        <f t="shared" si="426"/>
        <v>Yajat DAHIYA</v>
      </c>
      <c r="F2002" s="15" t="s">
        <v>135</v>
      </c>
      <c r="G2002" s="15">
        <v>999925264</v>
      </c>
      <c r="H2002" s="15">
        <f t="shared" si="427"/>
        <v>38</v>
      </c>
      <c r="I2002" s="15"/>
      <c r="J2002" s="15"/>
      <c r="K2002" s="16"/>
      <c r="L2002" s="15"/>
      <c r="M2002" s="15"/>
      <c r="N2002" s="15"/>
      <c r="O2002" s="15">
        <f t="shared" si="433"/>
        <v>0</v>
      </c>
      <c r="P2002" s="15">
        <v>0</v>
      </c>
      <c r="Q2002" s="15">
        <f t="shared" si="434"/>
        <v>0</v>
      </c>
      <c r="R2002" s="15">
        <v>0</v>
      </c>
      <c r="S2002" s="15">
        <v>0</v>
      </c>
      <c r="T2002" s="15">
        <f t="shared" si="435"/>
        <v>0</v>
      </c>
      <c r="U2002" s="15">
        <f t="shared" si="436"/>
        <v>0</v>
      </c>
      <c r="V2002" s="15"/>
      <c r="W2002" s="15"/>
      <c r="X2002" s="15"/>
      <c r="Y2002" s="15"/>
      <c r="Z2002" s="16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>
        <f t="shared" si="428"/>
        <v>0</v>
      </c>
      <c r="CT2002" s="15">
        <f t="shared" si="429"/>
        <v>38</v>
      </c>
      <c r="CU2002" s="15">
        <f t="shared" si="430"/>
        <v>0</v>
      </c>
      <c r="CV2002" s="15">
        <f t="shared" si="431"/>
        <v>0</v>
      </c>
      <c r="CW2002" s="15"/>
      <c r="CX2002" s="15"/>
      <c r="CY2002" s="15">
        <f t="shared" si="432"/>
        <v>0</v>
      </c>
      <c r="CZ2002" s="15">
        <f>GG2002</f>
        <v>0</v>
      </c>
      <c r="DA2002" s="16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20"/>
      <c r="DY2002" s="15"/>
      <c r="DZ2002" s="20"/>
      <c r="EA2002" s="15"/>
      <c r="EB2002" s="20"/>
      <c r="EC2002" s="15"/>
      <c r="ED2002" s="20"/>
      <c r="EE2002" s="15"/>
      <c r="EF2002" s="20"/>
      <c r="EG2002" s="15"/>
      <c r="EH2002" s="20"/>
      <c r="EI2002" s="15"/>
      <c r="EJ2002" s="20"/>
      <c r="EK2002" s="15"/>
      <c r="EL2002" s="20"/>
      <c r="EM2002" s="15"/>
      <c r="EN2002" s="20"/>
      <c r="EY2002" s="15"/>
      <c r="EZ2002" s="20"/>
      <c r="FC2002" s="15">
        <v>38</v>
      </c>
      <c r="FD2002" s="20" t="s">
        <v>129</v>
      </c>
      <c r="FE2002" s="15"/>
      <c r="FF2002" s="20"/>
      <c r="FG2002" s="15"/>
      <c r="FH2002" s="20"/>
      <c r="FI2002" s="15"/>
      <c r="FJ2002" s="20"/>
      <c r="FK2002" s="15"/>
      <c r="FL2002" s="20"/>
      <c r="FM2002" s="15"/>
      <c r="FN2002" s="20"/>
      <c r="FO2002" s="15"/>
      <c r="FP2002" s="20"/>
      <c r="FQ2002" s="15"/>
      <c r="FR2002" s="20"/>
      <c r="FS2002" s="15"/>
      <c r="FT2002" s="20"/>
      <c r="FU2002" s="15"/>
      <c r="FV2002" s="20"/>
      <c r="FW2002" s="15"/>
      <c r="FX2002" s="20"/>
      <c r="FY2002" s="15"/>
      <c r="FZ2002" s="20"/>
      <c r="GA2002" s="15"/>
      <c r="GB2002" s="20"/>
      <c r="GC2002" s="15"/>
      <c r="GD2002" s="20"/>
      <c r="GE2002" s="15"/>
      <c r="GF2002" s="20"/>
      <c r="GG2002" s="226"/>
    </row>
    <row r="2003" spans="1:189" ht="15" customHeight="1" x14ac:dyDescent="0.3">
      <c r="A2003" s="15" t="s">
        <v>146</v>
      </c>
      <c r="B2003" s="15" t="s">
        <v>138</v>
      </c>
      <c r="C2003" s="15" t="s">
        <v>939</v>
      </c>
      <c r="D2003" s="15" t="s">
        <v>2979</v>
      </c>
      <c r="E2003" s="15" t="str">
        <f t="shared" si="426"/>
        <v>Grayson Mahle</v>
      </c>
      <c r="F2003" s="15" t="s">
        <v>135</v>
      </c>
      <c r="G2003" s="15">
        <v>999925266</v>
      </c>
      <c r="H2003" s="15">
        <f t="shared" si="427"/>
        <v>120</v>
      </c>
      <c r="I2003" s="15"/>
      <c r="J2003" s="15"/>
      <c r="K2003" s="16"/>
      <c r="L2003" s="15"/>
      <c r="M2003" s="15"/>
      <c r="N2003" s="15"/>
      <c r="O2003" s="15">
        <f t="shared" si="433"/>
        <v>0</v>
      </c>
      <c r="P2003" s="15">
        <v>0</v>
      </c>
      <c r="Q2003" s="15">
        <f t="shared" si="434"/>
        <v>0</v>
      </c>
      <c r="R2003" s="15">
        <v>0</v>
      </c>
      <c r="S2003" s="15">
        <v>0</v>
      </c>
      <c r="T2003" s="15">
        <f t="shared" si="435"/>
        <v>0</v>
      </c>
      <c r="U2003" s="15">
        <f t="shared" si="436"/>
        <v>0</v>
      </c>
      <c r="V2003" s="15"/>
      <c r="W2003" s="15"/>
      <c r="X2003" s="15"/>
      <c r="Y2003" s="15"/>
      <c r="Z2003" s="16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>
        <f t="shared" si="428"/>
        <v>0</v>
      </c>
      <c r="CT2003" s="15">
        <f t="shared" si="429"/>
        <v>120</v>
      </c>
      <c r="CU2003" s="15">
        <f t="shared" si="430"/>
        <v>1</v>
      </c>
      <c r="CV2003" s="15">
        <f t="shared" si="431"/>
        <v>0</v>
      </c>
      <c r="CW2003" s="15"/>
      <c r="CX2003" s="15"/>
      <c r="CY2003" s="15">
        <f t="shared" si="432"/>
        <v>0</v>
      </c>
      <c r="CZ2003" s="15">
        <f>GG2003</f>
        <v>0</v>
      </c>
      <c r="DA2003" s="16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20"/>
      <c r="DY2003" s="15"/>
      <c r="DZ2003" s="20"/>
      <c r="EA2003" s="15"/>
      <c r="EB2003" s="20"/>
      <c r="EC2003" s="15"/>
      <c r="ED2003" s="20"/>
      <c r="EE2003" s="15"/>
      <c r="EF2003" s="20"/>
      <c r="EG2003" s="15"/>
      <c r="EH2003" s="20"/>
      <c r="EI2003" s="15"/>
      <c r="EJ2003" s="20"/>
      <c r="EK2003" s="15"/>
      <c r="EL2003" s="20"/>
      <c r="EM2003" s="15"/>
      <c r="EN2003" s="20"/>
      <c r="EY2003" s="15">
        <v>120</v>
      </c>
      <c r="EZ2003" s="20">
        <v>1</v>
      </c>
      <c r="FC2003" s="15"/>
      <c r="FD2003" s="20"/>
      <c r="FE2003" s="15"/>
      <c r="FF2003" s="20"/>
      <c r="FG2003" s="15"/>
      <c r="FH2003" s="20"/>
      <c r="FI2003" s="15"/>
      <c r="FJ2003" s="20"/>
      <c r="FK2003" s="15"/>
      <c r="FL2003" s="20"/>
      <c r="FM2003" s="15"/>
      <c r="FN2003" s="20"/>
      <c r="FO2003" s="15"/>
      <c r="FP2003" s="20"/>
      <c r="FQ2003" s="15"/>
      <c r="FR2003" s="20"/>
      <c r="FS2003" s="15"/>
      <c r="FT2003" s="20"/>
      <c r="FU2003" s="15"/>
      <c r="FV2003" s="20"/>
      <c r="FW2003" s="15"/>
      <c r="FX2003" s="20"/>
      <c r="FY2003" s="15"/>
      <c r="FZ2003" s="20"/>
      <c r="GA2003" s="15"/>
      <c r="GB2003" s="20"/>
      <c r="GC2003" s="15"/>
      <c r="GD2003" s="20"/>
      <c r="GE2003" s="15"/>
      <c r="GF2003" s="20"/>
      <c r="GG2003" s="226"/>
    </row>
    <row r="2004" spans="1:189" ht="15" customHeight="1" x14ac:dyDescent="0.3">
      <c r="A2004" s="85" t="s">
        <v>146</v>
      </c>
      <c r="B2004" s="85" t="s">
        <v>142</v>
      </c>
      <c r="C2004" s="85" t="s">
        <v>2621</v>
      </c>
      <c r="D2004" s="85" t="s">
        <v>2622</v>
      </c>
      <c r="E2004" s="15" t="str">
        <f t="shared" si="426"/>
        <v xml:space="preserve">Brandon  McMenamin Lajara </v>
      </c>
      <c r="F2004" s="85" t="s">
        <v>135</v>
      </c>
      <c r="G2004" s="15">
        <v>999925267</v>
      </c>
      <c r="H2004" s="15">
        <f t="shared" si="427"/>
        <v>128</v>
      </c>
      <c r="I2004" s="15"/>
      <c r="J2004" s="15"/>
      <c r="K2004" s="16"/>
      <c r="L2004" s="15"/>
      <c r="M2004" s="15"/>
      <c r="N2004" s="15"/>
      <c r="O2004" s="15">
        <f t="shared" si="433"/>
        <v>0</v>
      </c>
      <c r="P2004" s="15">
        <v>0</v>
      </c>
      <c r="Q2004" s="15">
        <f t="shared" si="434"/>
        <v>0</v>
      </c>
      <c r="R2004" s="15">
        <v>0</v>
      </c>
      <c r="S2004" s="15">
        <v>0</v>
      </c>
      <c r="T2004" s="15">
        <f t="shared" si="435"/>
        <v>0</v>
      </c>
      <c r="U2004" s="15">
        <f t="shared" si="436"/>
        <v>0</v>
      </c>
      <c r="V2004" s="15"/>
      <c r="W2004" s="15"/>
      <c r="X2004" s="15"/>
      <c r="Y2004" s="15"/>
      <c r="Z2004" s="16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>
        <f t="shared" si="428"/>
        <v>0</v>
      </c>
      <c r="CT2004" s="15">
        <f t="shared" si="429"/>
        <v>128</v>
      </c>
      <c r="CU2004" s="15">
        <f t="shared" si="430"/>
        <v>2</v>
      </c>
      <c r="CV2004" s="15">
        <f t="shared" si="431"/>
        <v>0</v>
      </c>
      <c r="CW2004" s="15"/>
      <c r="CX2004" s="15"/>
      <c r="CY2004" s="15">
        <f t="shared" si="432"/>
        <v>0</v>
      </c>
      <c r="CZ2004" s="15">
        <f>GG2004</f>
        <v>0</v>
      </c>
      <c r="DA2004" s="16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20"/>
      <c r="DY2004" s="15"/>
      <c r="DZ2004" s="20"/>
      <c r="EA2004" s="15"/>
      <c r="EB2004" s="20"/>
      <c r="EC2004" s="15"/>
      <c r="ED2004" s="20"/>
      <c r="EE2004" s="15"/>
      <c r="EF2004" s="20"/>
      <c r="EG2004" s="15"/>
      <c r="EH2004" s="20"/>
      <c r="EI2004" s="15"/>
      <c r="EJ2004" s="20"/>
      <c r="EK2004" s="15"/>
      <c r="EL2004" s="20"/>
      <c r="EM2004" s="15"/>
      <c r="EN2004" s="20"/>
      <c r="EU2004" s="15">
        <v>60</v>
      </c>
      <c r="EV2004" s="20">
        <v>1</v>
      </c>
      <c r="EY2004" s="15">
        <v>68</v>
      </c>
      <c r="EZ2004" s="20">
        <v>3</v>
      </c>
      <c r="FC2004" s="15"/>
      <c r="FD2004" s="20"/>
      <c r="FE2004" s="15"/>
      <c r="FF2004" s="20"/>
      <c r="FG2004" s="15"/>
      <c r="FH2004" s="20"/>
      <c r="FI2004" s="15"/>
      <c r="FJ2004" s="20"/>
      <c r="FK2004" s="15"/>
      <c r="FL2004" s="20"/>
      <c r="FM2004" s="15"/>
      <c r="FN2004" s="20"/>
      <c r="FO2004" s="15"/>
      <c r="FP2004" s="20"/>
      <c r="FQ2004" s="15"/>
      <c r="FR2004" s="20"/>
      <c r="FS2004" s="15"/>
      <c r="FT2004" s="20"/>
      <c r="FU2004" s="15"/>
      <c r="FV2004" s="20"/>
      <c r="FW2004" s="15"/>
      <c r="FX2004" s="20"/>
      <c r="FY2004" s="15"/>
      <c r="FZ2004" s="20"/>
      <c r="GA2004" s="15"/>
      <c r="GB2004" s="20"/>
      <c r="GC2004" s="15"/>
      <c r="GD2004" s="20"/>
      <c r="GE2004" s="15"/>
      <c r="GF2004" s="20"/>
      <c r="GG2004" s="226"/>
    </row>
    <row r="2005" spans="1:189" ht="15" customHeight="1" x14ac:dyDescent="0.3">
      <c r="A2005" s="15" t="s">
        <v>146</v>
      </c>
      <c r="B2005" s="15" t="s">
        <v>134</v>
      </c>
      <c r="C2005" s="15" t="s">
        <v>2543</v>
      </c>
      <c r="D2005" s="15" t="s">
        <v>2544</v>
      </c>
      <c r="E2005" s="15" t="str">
        <f t="shared" si="426"/>
        <v>Prakruti Pal</v>
      </c>
      <c r="F2005" s="15" t="s">
        <v>128</v>
      </c>
      <c r="G2005" s="15">
        <v>999925268</v>
      </c>
      <c r="H2005" s="15">
        <f t="shared" si="427"/>
        <v>30</v>
      </c>
      <c r="I2005" s="15"/>
      <c r="J2005" s="15"/>
      <c r="K2005" s="16"/>
      <c r="L2005" s="15"/>
      <c r="M2005" s="15"/>
      <c r="N2005" s="15"/>
      <c r="O2005" s="15">
        <f t="shared" si="433"/>
        <v>0</v>
      </c>
      <c r="P2005" s="15">
        <v>0</v>
      </c>
      <c r="Q2005" s="15">
        <f t="shared" si="434"/>
        <v>0</v>
      </c>
      <c r="R2005" s="15">
        <v>0</v>
      </c>
      <c r="S2005" s="15">
        <v>0</v>
      </c>
      <c r="T2005" s="15">
        <f t="shared" si="435"/>
        <v>0</v>
      </c>
      <c r="U2005" s="15">
        <f t="shared" si="436"/>
        <v>0</v>
      </c>
      <c r="V2005" s="15"/>
      <c r="W2005" s="15"/>
      <c r="X2005" s="15"/>
      <c r="Y2005" s="15"/>
      <c r="Z2005" s="16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>
        <f t="shared" si="428"/>
        <v>0</v>
      </c>
      <c r="CT2005" s="15">
        <f t="shared" si="429"/>
        <v>30</v>
      </c>
      <c r="CU2005" s="15">
        <f t="shared" si="430"/>
        <v>1</v>
      </c>
      <c r="CV2005" s="15">
        <f t="shared" si="431"/>
        <v>0</v>
      </c>
      <c r="CW2005" s="15"/>
      <c r="CX2005" s="15"/>
      <c r="CY2005" s="15">
        <f t="shared" si="432"/>
        <v>0</v>
      </c>
      <c r="CZ2005" s="15">
        <f>GG2005</f>
        <v>0</v>
      </c>
      <c r="DA2005" s="16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20"/>
      <c r="DY2005" s="15"/>
      <c r="DZ2005" s="20"/>
      <c r="EA2005" s="15"/>
      <c r="EB2005" s="20"/>
      <c r="EC2005" s="15"/>
      <c r="ED2005" s="20"/>
      <c r="EE2005" s="15"/>
      <c r="EF2005" s="20"/>
      <c r="EG2005" s="15"/>
      <c r="EH2005" s="20"/>
      <c r="EI2005" s="15"/>
      <c r="EJ2005" s="20"/>
      <c r="EK2005" s="15"/>
      <c r="EL2005" s="20"/>
      <c r="EM2005" s="15"/>
      <c r="EN2005" s="20"/>
      <c r="EQ2005" s="15">
        <v>30</v>
      </c>
      <c r="ER2005" s="20">
        <v>1</v>
      </c>
      <c r="EY2005" s="15"/>
      <c r="EZ2005" s="20"/>
      <c r="FC2005" s="15"/>
      <c r="FD2005" s="20"/>
      <c r="FE2005" s="15"/>
      <c r="FF2005" s="20"/>
      <c r="FG2005" s="15"/>
      <c r="FH2005" s="20"/>
      <c r="FI2005" s="15"/>
      <c r="FJ2005" s="20"/>
      <c r="FK2005" s="15"/>
      <c r="FL2005" s="20"/>
      <c r="FM2005" s="15"/>
      <c r="FN2005" s="20"/>
      <c r="FO2005" s="15"/>
      <c r="FP2005" s="20"/>
      <c r="FQ2005" s="15"/>
      <c r="FR2005" s="20"/>
      <c r="FS2005" s="15"/>
      <c r="FT2005" s="20"/>
      <c r="FU2005" s="15"/>
      <c r="FV2005" s="20"/>
      <c r="FW2005" s="15"/>
      <c r="FX2005" s="20"/>
      <c r="FY2005" s="15"/>
      <c r="FZ2005" s="20"/>
      <c r="GA2005" s="15"/>
      <c r="GB2005" s="20"/>
      <c r="GC2005" s="15"/>
      <c r="GD2005" s="20"/>
      <c r="GE2005" s="15"/>
      <c r="GF2005" s="20"/>
      <c r="GG2005" s="226"/>
    </row>
    <row r="2006" spans="1:189" ht="15" customHeight="1" x14ac:dyDescent="0.3">
      <c r="A2006" s="15" t="s">
        <v>133</v>
      </c>
      <c r="B2006" s="15" t="s">
        <v>138</v>
      </c>
      <c r="C2006" s="15" t="s">
        <v>2545</v>
      </c>
      <c r="D2006" s="15" t="s">
        <v>2546</v>
      </c>
      <c r="E2006" s="15" t="str">
        <f t="shared" si="426"/>
        <v>Saku Iwaya</v>
      </c>
      <c r="F2006" s="15" t="s">
        <v>135</v>
      </c>
      <c r="G2006" s="15">
        <v>999925269</v>
      </c>
      <c r="H2006" s="15">
        <f t="shared" si="427"/>
        <v>63</v>
      </c>
      <c r="I2006" s="15"/>
      <c r="J2006" s="15"/>
      <c r="K2006" s="16"/>
      <c r="L2006" s="15"/>
      <c r="M2006" s="15"/>
      <c r="N2006" s="15"/>
      <c r="O2006" s="15">
        <f t="shared" si="433"/>
        <v>0</v>
      </c>
      <c r="P2006" s="15">
        <v>0</v>
      </c>
      <c r="Q2006" s="15">
        <f t="shared" si="434"/>
        <v>0</v>
      </c>
      <c r="R2006" s="15">
        <v>0</v>
      </c>
      <c r="S2006" s="15">
        <v>0</v>
      </c>
      <c r="T2006" s="15">
        <f t="shared" si="435"/>
        <v>0</v>
      </c>
      <c r="U2006" s="15">
        <f t="shared" si="436"/>
        <v>0</v>
      </c>
      <c r="V2006" s="15"/>
      <c r="W2006" s="15"/>
      <c r="X2006" s="15"/>
      <c r="Y2006" s="15"/>
      <c r="Z2006" s="16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>
        <f t="shared" si="428"/>
        <v>0</v>
      </c>
      <c r="CT2006" s="15">
        <f t="shared" si="429"/>
        <v>63</v>
      </c>
      <c r="CU2006" s="15">
        <f t="shared" si="430"/>
        <v>1</v>
      </c>
      <c r="CV2006" s="15">
        <f t="shared" si="431"/>
        <v>0</v>
      </c>
      <c r="CW2006" s="15"/>
      <c r="CX2006" s="15"/>
      <c r="CY2006" s="15">
        <f t="shared" si="432"/>
        <v>0</v>
      </c>
      <c r="CZ2006" s="15">
        <f>GG2006</f>
        <v>0</v>
      </c>
      <c r="DA2006" s="16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20"/>
      <c r="DY2006" s="15"/>
      <c r="DZ2006" s="20"/>
      <c r="EA2006" s="15"/>
      <c r="EB2006" s="20"/>
      <c r="EC2006" s="15"/>
      <c r="ED2006" s="20"/>
      <c r="EE2006" s="15"/>
      <c r="EF2006" s="20"/>
      <c r="EG2006" s="15"/>
      <c r="EH2006" s="20"/>
      <c r="EI2006" s="15"/>
      <c r="EJ2006" s="20"/>
      <c r="EK2006" s="15"/>
      <c r="EL2006" s="20"/>
      <c r="EM2006" s="15"/>
      <c r="EN2006" s="20"/>
      <c r="EQ2006" s="15">
        <v>63</v>
      </c>
      <c r="ER2006" s="20">
        <v>5</v>
      </c>
      <c r="EY2006" s="15"/>
      <c r="EZ2006" s="20"/>
      <c r="FC2006" s="15"/>
      <c r="FD2006" s="20"/>
      <c r="FE2006" s="15"/>
      <c r="FF2006" s="20"/>
      <c r="FG2006" s="15"/>
      <c r="FH2006" s="20"/>
      <c r="FI2006" s="15"/>
      <c r="FJ2006" s="20"/>
      <c r="FK2006" s="15"/>
      <c r="FL2006" s="20"/>
      <c r="FM2006" s="15"/>
      <c r="FN2006" s="20"/>
      <c r="FO2006" s="15"/>
      <c r="FP2006" s="20"/>
      <c r="FQ2006" s="15"/>
      <c r="FR2006" s="20"/>
      <c r="FS2006" s="15"/>
      <c r="FT2006" s="20"/>
      <c r="FU2006" s="15"/>
      <c r="FV2006" s="20"/>
      <c r="FW2006" s="15"/>
      <c r="FX2006" s="20"/>
      <c r="FY2006" s="15"/>
      <c r="FZ2006" s="20"/>
      <c r="GA2006" s="15"/>
      <c r="GB2006" s="20"/>
      <c r="GC2006" s="15"/>
      <c r="GD2006" s="20"/>
      <c r="GE2006" s="15"/>
      <c r="GF2006" s="20"/>
      <c r="GG2006" s="226"/>
    </row>
    <row r="2007" spans="1:189" ht="15" customHeight="1" x14ac:dyDescent="0.3">
      <c r="A2007" s="15" t="s">
        <v>137</v>
      </c>
      <c r="B2007" s="15" t="s">
        <v>138</v>
      </c>
      <c r="C2007" s="15" t="s">
        <v>2556</v>
      </c>
      <c r="D2007" s="15" t="s">
        <v>2557</v>
      </c>
      <c r="E2007" s="15" t="str">
        <f t="shared" si="426"/>
        <v>Harini Parthiban</v>
      </c>
      <c r="F2007" s="15" t="s">
        <v>128</v>
      </c>
      <c r="G2007" s="15">
        <v>999925270</v>
      </c>
      <c r="H2007" s="15">
        <f t="shared" si="427"/>
        <v>30</v>
      </c>
      <c r="I2007" s="15"/>
      <c r="J2007" s="15"/>
      <c r="K2007" s="16"/>
      <c r="L2007" s="15"/>
      <c r="M2007" s="15"/>
      <c r="N2007" s="15"/>
      <c r="O2007" s="15">
        <f t="shared" si="433"/>
        <v>0</v>
      </c>
      <c r="P2007" s="15">
        <v>0</v>
      </c>
      <c r="Q2007" s="15">
        <f t="shared" si="434"/>
        <v>0</v>
      </c>
      <c r="R2007" s="15">
        <v>0</v>
      </c>
      <c r="S2007" s="15">
        <v>0</v>
      </c>
      <c r="T2007" s="15">
        <f t="shared" si="435"/>
        <v>0</v>
      </c>
      <c r="U2007" s="15">
        <f t="shared" si="436"/>
        <v>0</v>
      </c>
      <c r="V2007" s="15"/>
      <c r="W2007" s="15"/>
      <c r="X2007" s="15"/>
      <c r="Y2007" s="15"/>
      <c r="Z2007" s="16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>
        <f t="shared" si="428"/>
        <v>0</v>
      </c>
      <c r="CT2007" s="15">
        <f t="shared" si="429"/>
        <v>30</v>
      </c>
      <c r="CU2007" s="15">
        <f t="shared" si="430"/>
        <v>1</v>
      </c>
      <c r="CV2007" s="15">
        <f t="shared" si="431"/>
        <v>0</v>
      </c>
      <c r="CW2007" s="15"/>
      <c r="CX2007" s="15"/>
      <c r="CY2007" s="15">
        <f t="shared" si="432"/>
        <v>0</v>
      </c>
      <c r="CZ2007" s="15">
        <f>GG2007</f>
        <v>0</v>
      </c>
      <c r="DA2007" s="16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20"/>
      <c r="DY2007" s="15"/>
      <c r="DZ2007" s="20"/>
      <c r="EA2007" s="15"/>
      <c r="EB2007" s="20"/>
      <c r="EC2007" s="15"/>
      <c r="ED2007" s="20"/>
      <c r="EE2007" s="15"/>
      <c r="EF2007" s="20"/>
      <c r="EG2007" s="15"/>
      <c r="EH2007" s="20"/>
      <c r="EI2007" s="15"/>
      <c r="EJ2007" s="20"/>
      <c r="EK2007" s="15"/>
      <c r="EL2007" s="20"/>
      <c r="EM2007" s="15"/>
      <c r="EN2007" s="20"/>
      <c r="EQ2007" s="15">
        <v>30</v>
      </c>
      <c r="ER2007" s="20">
        <v>1</v>
      </c>
      <c r="EY2007" s="15"/>
      <c r="EZ2007" s="20"/>
      <c r="FC2007" s="15"/>
      <c r="FD2007" s="20"/>
      <c r="FE2007" s="15"/>
      <c r="FF2007" s="20"/>
      <c r="FG2007" s="15"/>
      <c r="FH2007" s="20"/>
      <c r="FI2007" s="15"/>
      <c r="FJ2007" s="20"/>
      <c r="FK2007" s="15"/>
      <c r="FL2007" s="20"/>
      <c r="FM2007" s="15"/>
      <c r="FN2007" s="20"/>
      <c r="FO2007" s="15"/>
      <c r="FP2007" s="20"/>
      <c r="FQ2007" s="15"/>
      <c r="FR2007" s="20"/>
      <c r="FS2007" s="15"/>
      <c r="FT2007" s="20"/>
      <c r="FU2007" s="15"/>
      <c r="FV2007" s="20"/>
      <c r="FW2007" s="15"/>
      <c r="FX2007" s="20"/>
      <c r="FY2007" s="15"/>
      <c r="FZ2007" s="20"/>
      <c r="GA2007" s="15"/>
      <c r="GB2007" s="20"/>
      <c r="GC2007" s="15"/>
      <c r="GD2007" s="20"/>
      <c r="GE2007" s="15"/>
      <c r="GF2007" s="20"/>
      <c r="GG2007" s="226"/>
    </row>
    <row r="2008" spans="1:189" ht="15" customHeight="1" x14ac:dyDescent="0.3">
      <c r="A2008" s="15" t="s">
        <v>146</v>
      </c>
      <c r="B2008" s="15" t="s">
        <v>134</v>
      </c>
      <c r="C2008" s="15" t="s">
        <v>2541</v>
      </c>
      <c r="D2008" s="15" t="s">
        <v>2542</v>
      </c>
      <c r="E2008" s="15" t="str">
        <f t="shared" si="426"/>
        <v>Alicelynn  Lunardi</v>
      </c>
      <c r="F2008" s="15" t="s">
        <v>128</v>
      </c>
      <c r="G2008" s="15">
        <v>999925272</v>
      </c>
      <c r="H2008" s="15">
        <f t="shared" si="427"/>
        <v>30</v>
      </c>
      <c r="I2008" s="15"/>
      <c r="J2008" s="15"/>
      <c r="K2008" s="16"/>
      <c r="L2008" s="15"/>
      <c r="M2008" s="15"/>
      <c r="N2008" s="15"/>
      <c r="O2008" s="15">
        <f t="shared" si="433"/>
        <v>0</v>
      </c>
      <c r="P2008" s="15">
        <v>0</v>
      </c>
      <c r="Q2008" s="15">
        <f t="shared" si="434"/>
        <v>0</v>
      </c>
      <c r="R2008" s="15">
        <v>0</v>
      </c>
      <c r="S2008" s="15">
        <v>0</v>
      </c>
      <c r="T2008" s="15">
        <f t="shared" si="435"/>
        <v>0</v>
      </c>
      <c r="U2008" s="15">
        <f t="shared" si="436"/>
        <v>0</v>
      </c>
      <c r="V2008" s="15"/>
      <c r="W2008" s="15"/>
      <c r="X2008" s="15"/>
      <c r="Y2008" s="15"/>
      <c r="Z2008" s="16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>
        <f t="shared" si="428"/>
        <v>0</v>
      </c>
      <c r="CT2008" s="15">
        <f t="shared" si="429"/>
        <v>30</v>
      </c>
      <c r="CU2008" s="15">
        <f t="shared" si="430"/>
        <v>1</v>
      </c>
      <c r="CV2008" s="15">
        <f t="shared" si="431"/>
        <v>0</v>
      </c>
      <c r="CW2008" s="15"/>
      <c r="CX2008" s="15"/>
      <c r="CY2008" s="15">
        <f t="shared" si="432"/>
        <v>0</v>
      </c>
      <c r="CZ2008" s="15">
        <f>GG2008</f>
        <v>0</v>
      </c>
      <c r="DA2008" s="16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20"/>
      <c r="DY2008" s="15"/>
      <c r="DZ2008" s="20"/>
      <c r="EA2008" s="15"/>
      <c r="EB2008" s="20"/>
      <c r="EC2008" s="15"/>
      <c r="ED2008" s="20"/>
      <c r="EE2008" s="15"/>
      <c r="EF2008" s="20"/>
      <c r="EG2008" s="15"/>
      <c r="EH2008" s="20"/>
      <c r="EI2008" s="15"/>
      <c r="EJ2008" s="20"/>
      <c r="EK2008" s="15"/>
      <c r="EL2008" s="20"/>
      <c r="EM2008" s="15"/>
      <c r="EN2008" s="20"/>
      <c r="EQ2008" s="15">
        <v>30</v>
      </c>
      <c r="ER2008" s="20">
        <v>1</v>
      </c>
      <c r="EY2008" s="15"/>
      <c r="EZ2008" s="20"/>
      <c r="FC2008" s="15"/>
      <c r="FD2008" s="20"/>
      <c r="FE2008" s="15"/>
      <c r="FF2008" s="20"/>
      <c r="FG2008" s="15"/>
      <c r="FH2008" s="20"/>
      <c r="FI2008" s="15"/>
      <c r="FJ2008" s="20"/>
      <c r="FK2008" s="15"/>
      <c r="FL2008" s="20"/>
      <c r="FM2008" s="15"/>
      <c r="FN2008" s="20"/>
      <c r="FO2008" s="15"/>
      <c r="FP2008" s="20"/>
      <c r="FQ2008" s="15"/>
      <c r="FR2008" s="20"/>
      <c r="FS2008" s="15"/>
      <c r="FT2008" s="20"/>
      <c r="FU2008" s="15"/>
      <c r="FV2008" s="20"/>
      <c r="FW2008" s="15"/>
      <c r="FX2008" s="20"/>
      <c r="FY2008" s="15"/>
      <c r="FZ2008" s="20"/>
      <c r="GA2008" s="15"/>
      <c r="GB2008" s="20"/>
      <c r="GC2008" s="15"/>
      <c r="GD2008" s="20"/>
      <c r="GE2008" s="15"/>
      <c r="GF2008" s="20"/>
      <c r="GG2008" s="226"/>
    </row>
    <row r="2009" spans="1:189" ht="15" customHeight="1" x14ac:dyDescent="0.3">
      <c r="A2009" s="15" t="s">
        <v>146</v>
      </c>
      <c r="B2009" s="15" t="s">
        <v>138</v>
      </c>
      <c r="C2009" s="15" t="s">
        <v>2920</v>
      </c>
      <c r="D2009" s="15" t="s">
        <v>1657</v>
      </c>
      <c r="E2009" s="15" t="str">
        <f t="shared" si="426"/>
        <v>Ariya Saha</v>
      </c>
      <c r="F2009" s="15" t="s">
        <v>128</v>
      </c>
      <c r="G2009" s="15">
        <v>999925273</v>
      </c>
      <c r="H2009" s="15">
        <f t="shared" si="427"/>
        <v>68</v>
      </c>
      <c r="I2009" s="15"/>
      <c r="J2009" s="15"/>
      <c r="K2009" s="16"/>
      <c r="L2009" s="15"/>
      <c r="M2009" s="15"/>
      <c r="N2009" s="15"/>
      <c r="O2009" s="15">
        <f t="shared" si="433"/>
        <v>0</v>
      </c>
      <c r="P2009" s="15">
        <v>0</v>
      </c>
      <c r="Q2009" s="15">
        <f t="shared" si="434"/>
        <v>0</v>
      </c>
      <c r="R2009" s="15">
        <v>0</v>
      </c>
      <c r="S2009" s="15">
        <v>0</v>
      </c>
      <c r="T2009" s="15">
        <f t="shared" si="435"/>
        <v>0</v>
      </c>
      <c r="U2009" s="15">
        <f t="shared" si="436"/>
        <v>0</v>
      </c>
      <c r="V2009" s="15"/>
      <c r="W2009" s="15"/>
      <c r="X2009" s="15"/>
      <c r="Y2009" s="15"/>
      <c r="Z2009" s="16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>
        <f t="shared" si="428"/>
        <v>0</v>
      </c>
      <c r="CT2009" s="15">
        <f t="shared" si="429"/>
        <v>68</v>
      </c>
      <c r="CU2009" s="15">
        <f t="shared" si="430"/>
        <v>1</v>
      </c>
      <c r="CV2009" s="15">
        <f t="shared" si="431"/>
        <v>0</v>
      </c>
      <c r="CW2009" s="15"/>
      <c r="CX2009" s="15"/>
      <c r="CY2009" s="15">
        <f t="shared" si="432"/>
        <v>0</v>
      </c>
      <c r="CZ2009" s="15">
        <f>GG2009</f>
        <v>0</v>
      </c>
      <c r="DA2009" s="16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20"/>
      <c r="DY2009" s="15"/>
      <c r="DZ2009" s="20"/>
      <c r="EA2009" s="15"/>
      <c r="EB2009" s="20"/>
      <c r="EC2009" s="15"/>
      <c r="ED2009" s="20"/>
      <c r="EE2009" s="15"/>
      <c r="EF2009" s="20"/>
      <c r="EG2009" s="15"/>
      <c r="EH2009" s="20"/>
      <c r="EI2009" s="15"/>
      <c r="EJ2009" s="20"/>
      <c r="EK2009" s="15"/>
      <c r="EL2009" s="20"/>
      <c r="EM2009" s="15"/>
      <c r="EN2009" s="20"/>
      <c r="EQ2009" s="15">
        <v>68</v>
      </c>
      <c r="ER2009" s="20">
        <v>3</v>
      </c>
      <c r="EY2009" s="15"/>
      <c r="EZ2009" s="20"/>
      <c r="FC2009" s="15"/>
      <c r="FD2009" s="20"/>
      <c r="FE2009" s="15"/>
      <c r="FF2009" s="20"/>
      <c r="FG2009" s="15"/>
      <c r="FH2009" s="20"/>
      <c r="FI2009" s="15"/>
      <c r="FJ2009" s="20"/>
      <c r="FK2009" s="15"/>
      <c r="FL2009" s="20"/>
      <c r="FM2009" s="15"/>
      <c r="FN2009" s="20"/>
      <c r="FO2009" s="15"/>
      <c r="FP2009" s="20"/>
      <c r="FQ2009" s="15"/>
      <c r="FR2009" s="20"/>
      <c r="FS2009" s="15"/>
      <c r="FT2009" s="20"/>
      <c r="FU2009" s="15"/>
      <c r="FV2009" s="20"/>
      <c r="FW2009" s="15"/>
      <c r="FX2009" s="20"/>
      <c r="FY2009" s="15"/>
      <c r="FZ2009" s="20"/>
      <c r="GA2009" s="15"/>
      <c r="GB2009" s="20"/>
      <c r="GC2009" s="15"/>
      <c r="GD2009" s="20"/>
      <c r="GE2009" s="15"/>
      <c r="GF2009" s="20"/>
      <c r="GG2009" s="226"/>
    </row>
    <row r="2010" spans="1:189" ht="15" customHeight="1" x14ac:dyDescent="0.3">
      <c r="A2010" s="15" t="s">
        <v>130</v>
      </c>
      <c r="B2010" s="15" t="s">
        <v>134</v>
      </c>
      <c r="C2010" s="15" t="s">
        <v>2538</v>
      </c>
      <c r="D2010" s="15" t="s">
        <v>2539</v>
      </c>
      <c r="E2010" s="15" t="str">
        <f t="shared" si="426"/>
        <v>NIKOLE Amadeo</v>
      </c>
      <c r="F2010" s="15" t="s">
        <v>128</v>
      </c>
      <c r="G2010" s="15">
        <v>999925275</v>
      </c>
      <c r="H2010" s="15">
        <f t="shared" si="427"/>
        <v>45</v>
      </c>
      <c r="I2010" s="15"/>
      <c r="J2010" s="15"/>
      <c r="K2010" s="16"/>
      <c r="L2010" s="15"/>
      <c r="M2010" s="15"/>
      <c r="N2010" s="15"/>
      <c r="O2010" s="15">
        <f t="shared" si="433"/>
        <v>0</v>
      </c>
      <c r="P2010" s="15">
        <v>0</v>
      </c>
      <c r="Q2010" s="15">
        <f t="shared" si="434"/>
        <v>0</v>
      </c>
      <c r="R2010" s="15">
        <v>0</v>
      </c>
      <c r="S2010" s="15">
        <v>0</v>
      </c>
      <c r="T2010" s="15">
        <f t="shared" si="435"/>
        <v>0</v>
      </c>
      <c r="U2010" s="15">
        <f t="shared" si="436"/>
        <v>0</v>
      </c>
      <c r="V2010" s="15"/>
      <c r="W2010" s="15"/>
      <c r="X2010" s="15"/>
      <c r="Y2010" s="15"/>
      <c r="Z2010" s="16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>
        <f t="shared" si="428"/>
        <v>0</v>
      </c>
      <c r="CT2010" s="15">
        <f t="shared" si="429"/>
        <v>45</v>
      </c>
      <c r="CU2010" s="15">
        <f t="shared" si="430"/>
        <v>1</v>
      </c>
      <c r="CV2010" s="15">
        <f t="shared" si="431"/>
        <v>0</v>
      </c>
      <c r="CW2010" s="15"/>
      <c r="CX2010" s="15"/>
      <c r="CY2010" s="15">
        <f t="shared" si="432"/>
        <v>0</v>
      </c>
      <c r="CZ2010" s="15">
        <f>GG2010</f>
        <v>0</v>
      </c>
      <c r="DA2010" s="16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20"/>
      <c r="DY2010" s="15"/>
      <c r="DZ2010" s="20"/>
      <c r="EA2010" s="15"/>
      <c r="EB2010" s="20"/>
      <c r="EC2010" s="15"/>
      <c r="ED2010" s="20"/>
      <c r="EE2010" s="15"/>
      <c r="EF2010" s="20"/>
      <c r="EG2010" s="15"/>
      <c r="EH2010" s="20"/>
      <c r="EI2010" s="15"/>
      <c r="EJ2010" s="20"/>
      <c r="EK2010" s="15"/>
      <c r="EL2010" s="20"/>
      <c r="EM2010" s="15"/>
      <c r="EN2010" s="20"/>
      <c r="EQ2010" s="15">
        <v>45</v>
      </c>
      <c r="ER2010" s="20">
        <v>2</v>
      </c>
      <c r="EY2010" s="15"/>
      <c r="EZ2010" s="20"/>
      <c r="FC2010" s="15"/>
      <c r="FD2010" s="20"/>
      <c r="FE2010" s="15"/>
      <c r="FF2010" s="20"/>
      <c r="FG2010" s="15"/>
      <c r="FH2010" s="20"/>
      <c r="FI2010" s="15"/>
      <c r="FJ2010" s="20"/>
      <c r="FK2010" s="15"/>
      <c r="FL2010" s="20"/>
      <c r="FM2010" s="15"/>
      <c r="FN2010" s="20"/>
      <c r="FO2010" s="15"/>
      <c r="FP2010" s="20"/>
      <c r="FQ2010" s="15"/>
      <c r="FR2010" s="20"/>
      <c r="FS2010" s="15"/>
      <c r="FT2010" s="20"/>
      <c r="FU2010" s="15"/>
      <c r="FV2010" s="20"/>
      <c r="FW2010" s="15"/>
      <c r="FX2010" s="20"/>
      <c r="FY2010" s="15"/>
      <c r="FZ2010" s="20"/>
      <c r="GA2010" s="15"/>
      <c r="GB2010" s="20"/>
      <c r="GC2010" s="15"/>
      <c r="GD2010" s="20"/>
      <c r="GE2010" s="15"/>
      <c r="GF2010" s="20"/>
      <c r="GG2010" s="226"/>
    </row>
    <row r="2011" spans="1:189" ht="15" customHeight="1" x14ac:dyDescent="0.3">
      <c r="A2011" s="15" t="s">
        <v>130</v>
      </c>
      <c r="B2011" s="15" t="s">
        <v>140</v>
      </c>
      <c r="C2011" s="15" t="s">
        <v>2534</v>
      </c>
      <c r="D2011" s="15" t="s">
        <v>2535</v>
      </c>
      <c r="E2011" s="15" t="str">
        <f t="shared" si="426"/>
        <v>Georgiana  Readhead</v>
      </c>
      <c r="F2011" s="15" t="s">
        <v>128</v>
      </c>
      <c r="G2011" s="15">
        <v>999925276</v>
      </c>
      <c r="H2011" s="15">
        <f t="shared" si="427"/>
        <v>90</v>
      </c>
      <c r="I2011" s="15"/>
      <c r="J2011" s="15"/>
      <c r="K2011" s="16"/>
      <c r="L2011" s="15"/>
      <c r="M2011" s="15"/>
      <c r="N2011" s="15"/>
      <c r="O2011" s="15">
        <f t="shared" si="433"/>
        <v>0</v>
      </c>
      <c r="P2011" s="15">
        <v>0</v>
      </c>
      <c r="Q2011" s="15">
        <f t="shared" si="434"/>
        <v>0</v>
      </c>
      <c r="R2011" s="15">
        <v>0</v>
      </c>
      <c r="S2011" s="15">
        <v>0</v>
      </c>
      <c r="T2011" s="15">
        <f t="shared" si="435"/>
        <v>0</v>
      </c>
      <c r="U2011" s="15">
        <f t="shared" si="436"/>
        <v>0</v>
      </c>
      <c r="V2011" s="15"/>
      <c r="W2011" s="15"/>
      <c r="X2011" s="15"/>
      <c r="Y2011" s="15"/>
      <c r="Z2011" s="16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>
        <f t="shared" si="428"/>
        <v>0</v>
      </c>
      <c r="CT2011" s="15">
        <f t="shared" si="429"/>
        <v>90</v>
      </c>
      <c r="CU2011" s="15">
        <f t="shared" si="430"/>
        <v>1</v>
      </c>
      <c r="CV2011" s="15">
        <f t="shared" si="431"/>
        <v>0</v>
      </c>
      <c r="CW2011" s="15"/>
      <c r="CX2011" s="15"/>
      <c r="CY2011" s="15">
        <f t="shared" si="432"/>
        <v>0</v>
      </c>
      <c r="CZ2011" s="15">
        <f>GG2011</f>
        <v>0</v>
      </c>
      <c r="DA2011" s="16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20"/>
      <c r="DY2011" s="15"/>
      <c r="DZ2011" s="20"/>
      <c r="EA2011" s="15"/>
      <c r="EB2011" s="20"/>
      <c r="EC2011" s="15"/>
      <c r="ED2011" s="20"/>
      <c r="EE2011" s="15"/>
      <c r="EF2011" s="20"/>
      <c r="EG2011" s="15"/>
      <c r="EH2011" s="20"/>
      <c r="EI2011" s="15"/>
      <c r="EJ2011" s="20"/>
      <c r="EK2011" s="15"/>
      <c r="EL2011" s="20"/>
      <c r="EM2011" s="15"/>
      <c r="EN2011" s="20"/>
      <c r="EQ2011" s="15">
        <v>90</v>
      </c>
      <c r="ER2011" s="20">
        <v>2</v>
      </c>
      <c r="EY2011" s="15"/>
      <c r="EZ2011" s="20"/>
      <c r="FC2011" s="15"/>
      <c r="FD2011" s="20"/>
      <c r="FE2011" s="15"/>
      <c r="FF2011" s="20"/>
      <c r="FG2011" s="15"/>
      <c r="FH2011" s="20"/>
      <c r="FI2011" s="15"/>
      <c r="FJ2011" s="20"/>
      <c r="FK2011" s="15"/>
      <c r="FL2011" s="20"/>
      <c r="FM2011" s="15"/>
      <c r="FN2011" s="20"/>
      <c r="FO2011" s="15"/>
      <c r="FP2011" s="20"/>
      <c r="FQ2011" s="15"/>
      <c r="FR2011" s="20"/>
      <c r="FS2011" s="15"/>
      <c r="FT2011" s="20"/>
      <c r="FU2011" s="15"/>
      <c r="FV2011" s="20"/>
      <c r="FW2011" s="15"/>
      <c r="FX2011" s="20"/>
      <c r="FY2011" s="15"/>
      <c r="FZ2011" s="20"/>
      <c r="GA2011" s="15"/>
      <c r="GB2011" s="20"/>
      <c r="GC2011" s="15"/>
      <c r="GD2011" s="20"/>
      <c r="GE2011" s="15"/>
      <c r="GF2011" s="20"/>
      <c r="GG2011" s="226"/>
    </row>
    <row r="2012" spans="1:189" ht="15" customHeight="1" x14ac:dyDescent="0.3">
      <c r="A2012" s="15" t="s">
        <v>146</v>
      </c>
      <c r="B2012" s="15" t="s">
        <v>138</v>
      </c>
      <c r="C2012" s="15" t="s">
        <v>2547</v>
      </c>
      <c r="D2012" s="15" t="s">
        <v>2535</v>
      </c>
      <c r="E2012" s="15" t="str">
        <f t="shared" si="426"/>
        <v>Lucius Readhead</v>
      </c>
      <c r="F2012" s="15" t="s">
        <v>135</v>
      </c>
      <c r="G2012" s="15">
        <v>999925277</v>
      </c>
      <c r="H2012" s="15">
        <f t="shared" si="427"/>
        <v>68</v>
      </c>
      <c r="I2012" s="15"/>
      <c r="J2012" s="15"/>
      <c r="K2012" s="16"/>
      <c r="L2012" s="15"/>
      <c r="M2012" s="15"/>
      <c r="N2012" s="15"/>
      <c r="O2012" s="15">
        <f t="shared" si="433"/>
        <v>0</v>
      </c>
      <c r="P2012" s="15">
        <v>0</v>
      </c>
      <c r="Q2012" s="15">
        <f t="shared" si="434"/>
        <v>0</v>
      </c>
      <c r="R2012" s="15">
        <v>0</v>
      </c>
      <c r="S2012" s="15">
        <v>0</v>
      </c>
      <c r="T2012" s="15">
        <f t="shared" si="435"/>
        <v>0</v>
      </c>
      <c r="U2012" s="15">
        <f t="shared" si="436"/>
        <v>0</v>
      </c>
      <c r="V2012" s="15"/>
      <c r="W2012" s="15"/>
      <c r="X2012" s="15"/>
      <c r="Y2012" s="15"/>
      <c r="Z2012" s="16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>
        <f t="shared" si="428"/>
        <v>0</v>
      </c>
      <c r="CT2012" s="15">
        <f t="shared" si="429"/>
        <v>68</v>
      </c>
      <c r="CU2012" s="15">
        <f t="shared" si="430"/>
        <v>1</v>
      </c>
      <c r="CV2012" s="15">
        <f t="shared" si="431"/>
        <v>0</v>
      </c>
      <c r="CW2012" s="15"/>
      <c r="CX2012" s="15"/>
      <c r="CY2012" s="15">
        <f t="shared" si="432"/>
        <v>0</v>
      </c>
      <c r="CZ2012" s="15">
        <f>GG2012</f>
        <v>0</v>
      </c>
      <c r="DA2012" s="16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20"/>
      <c r="DY2012" s="15"/>
      <c r="DZ2012" s="20"/>
      <c r="EA2012" s="15"/>
      <c r="EB2012" s="20"/>
      <c r="EC2012" s="15"/>
      <c r="ED2012" s="20"/>
      <c r="EE2012" s="15"/>
      <c r="EF2012" s="20"/>
      <c r="EG2012" s="15"/>
      <c r="EH2012" s="20"/>
      <c r="EI2012" s="15"/>
      <c r="EJ2012" s="20"/>
      <c r="EK2012" s="15"/>
      <c r="EL2012" s="20"/>
      <c r="EM2012" s="15"/>
      <c r="EN2012" s="20"/>
      <c r="EQ2012" s="15">
        <v>68</v>
      </c>
      <c r="ER2012" s="20">
        <v>3</v>
      </c>
      <c r="EY2012" s="15"/>
      <c r="EZ2012" s="20"/>
      <c r="FC2012" s="15"/>
      <c r="FD2012" s="20"/>
      <c r="FE2012" s="15"/>
      <c r="FF2012" s="20"/>
      <c r="FG2012" s="15"/>
      <c r="FH2012" s="20"/>
      <c r="FI2012" s="15"/>
      <c r="FJ2012" s="20"/>
      <c r="FK2012" s="15"/>
      <c r="FL2012" s="20"/>
      <c r="FM2012" s="15"/>
      <c r="FN2012" s="20"/>
      <c r="FO2012" s="15"/>
      <c r="FP2012" s="20"/>
      <c r="FQ2012" s="15"/>
      <c r="FR2012" s="20"/>
      <c r="FS2012" s="15"/>
      <c r="FT2012" s="20"/>
      <c r="FU2012" s="15"/>
      <c r="FV2012" s="20"/>
      <c r="FW2012" s="15"/>
      <c r="FX2012" s="20"/>
      <c r="FY2012" s="15"/>
      <c r="FZ2012" s="20"/>
      <c r="GA2012" s="15"/>
      <c r="GB2012" s="20"/>
      <c r="GC2012" s="15"/>
      <c r="GD2012" s="20"/>
      <c r="GE2012" s="15"/>
      <c r="GF2012" s="20"/>
      <c r="GG2012" s="226"/>
    </row>
    <row r="2013" spans="1:189" ht="15" customHeight="1" x14ac:dyDescent="0.3">
      <c r="A2013" s="15" t="s">
        <v>133</v>
      </c>
      <c r="B2013" s="15" t="s">
        <v>134</v>
      </c>
      <c r="C2013" s="15" t="s">
        <v>555</v>
      </c>
      <c r="D2013" s="15" t="s">
        <v>3145</v>
      </c>
      <c r="E2013" s="15" t="str">
        <f t="shared" si="426"/>
        <v>Siddhant SHARMA</v>
      </c>
      <c r="F2013" s="15" t="s">
        <v>135</v>
      </c>
      <c r="G2013" s="15">
        <v>999925279</v>
      </c>
      <c r="H2013" s="15">
        <f t="shared" si="427"/>
        <v>38</v>
      </c>
      <c r="I2013" s="15"/>
      <c r="J2013" s="15"/>
      <c r="K2013" s="16"/>
      <c r="L2013" s="15"/>
      <c r="M2013" s="15"/>
      <c r="N2013" s="15"/>
      <c r="O2013" s="15">
        <f t="shared" si="433"/>
        <v>0</v>
      </c>
      <c r="P2013" s="15">
        <v>0</v>
      </c>
      <c r="Q2013" s="15">
        <f t="shared" si="434"/>
        <v>0</v>
      </c>
      <c r="R2013" s="15">
        <v>0</v>
      </c>
      <c r="S2013" s="15">
        <v>0</v>
      </c>
      <c r="T2013" s="15">
        <f t="shared" si="435"/>
        <v>0</v>
      </c>
      <c r="U2013" s="15">
        <f t="shared" si="436"/>
        <v>0</v>
      </c>
      <c r="V2013" s="15"/>
      <c r="W2013" s="15"/>
      <c r="X2013" s="15"/>
      <c r="Y2013" s="15"/>
      <c r="Z2013" s="16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>
        <f t="shared" si="428"/>
        <v>0</v>
      </c>
      <c r="CT2013" s="15">
        <f t="shared" si="429"/>
        <v>38</v>
      </c>
      <c r="CU2013" s="15">
        <f t="shared" si="430"/>
        <v>0</v>
      </c>
      <c r="CV2013" s="15">
        <f t="shared" si="431"/>
        <v>0</v>
      </c>
      <c r="CW2013" s="15"/>
      <c r="CX2013" s="15"/>
      <c r="CY2013" s="15">
        <f t="shared" si="432"/>
        <v>0</v>
      </c>
      <c r="CZ2013" s="15">
        <f>GG2013</f>
        <v>0</v>
      </c>
      <c r="DA2013" s="16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20"/>
      <c r="DY2013" s="15"/>
      <c r="DZ2013" s="20"/>
      <c r="EA2013" s="15"/>
      <c r="EB2013" s="20"/>
      <c r="EC2013" s="15"/>
      <c r="ED2013" s="20"/>
      <c r="EE2013" s="15"/>
      <c r="EF2013" s="20"/>
      <c r="EG2013" s="15"/>
      <c r="EH2013" s="20"/>
      <c r="EI2013" s="15"/>
      <c r="EJ2013" s="20"/>
      <c r="EK2013" s="15"/>
      <c r="EL2013" s="20"/>
      <c r="EM2013" s="15"/>
      <c r="EN2013" s="20"/>
      <c r="EY2013" s="15"/>
      <c r="EZ2013" s="20"/>
      <c r="FC2013" s="15">
        <v>38</v>
      </c>
      <c r="FD2013" s="20" t="s">
        <v>129</v>
      </c>
      <c r="FE2013" s="15"/>
      <c r="FF2013" s="20"/>
      <c r="FG2013" s="15"/>
      <c r="FH2013" s="20"/>
      <c r="FI2013" s="15"/>
      <c r="FJ2013" s="20"/>
      <c r="FK2013" s="15"/>
      <c r="FL2013" s="20"/>
      <c r="FM2013" s="15"/>
      <c r="FN2013" s="20"/>
      <c r="FO2013" s="15"/>
      <c r="FP2013" s="20"/>
      <c r="FQ2013" s="15"/>
      <c r="FR2013" s="20"/>
      <c r="FS2013" s="15"/>
      <c r="FT2013" s="20"/>
      <c r="FU2013" s="15"/>
      <c r="FV2013" s="20"/>
      <c r="FW2013" s="15"/>
      <c r="FX2013" s="20"/>
      <c r="FY2013" s="15"/>
      <c r="FZ2013" s="20"/>
      <c r="GA2013" s="15"/>
      <c r="GB2013" s="20"/>
      <c r="GC2013" s="15"/>
      <c r="GD2013" s="20"/>
      <c r="GE2013" s="15"/>
      <c r="GF2013" s="20"/>
      <c r="GG2013" s="226"/>
    </row>
    <row r="2014" spans="1:189" ht="15" customHeight="1" x14ac:dyDescent="0.3">
      <c r="A2014" s="15" t="s">
        <v>137</v>
      </c>
      <c r="B2014" s="15" t="s">
        <v>138</v>
      </c>
      <c r="C2014" s="15" t="s">
        <v>299</v>
      </c>
      <c r="D2014" s="15" t="s">
        <v>1039</v>
      </c>
      <c r="E2014" s="15" t="str">
        <f t="shared" si="426"/>
        <v>Frances Jones</v>
      </c>
      <c r="F2014" s="15" t="s">
        <v>128</v>
      </c>
      <c r="G2014" s="15">
        <v>999925282</v>
      </c>
      <c r="H2014" s="15">
        <f t="shared" si="427"/>
        <v>135</v>
      </c>
      <c r="I2014" s="15"/>
      <c r="J2014" s="15"/>
      <c r="K2014" s="16"/>
      <c r="L2014" s="15"/>
      <c r="M2014" s="15"/>
      <c r="N2014" s="15"/>
      <c r="O2014" s="15">
        <f t="shared" si="433"/>
        <v>0</v>
      </c>
      <c r="P2014" s="15">
        <v>0</v>
      </c>
      <c r="Q2014" s="15">
        <f t="shared" si="434"/>
        <v>0</v>
      </c>
      <c r="R2014" s="15">
        <v>0</v>
      </c>
      <c r="S2014" s="15">
        <v>0</v>
      </c>
      <c r="T2014" s="15">
        <f t="shared" si="435"/>
        <v>0</v>
      </c>
      <c r="U2014" s="15">
        <f t="shared" si="436"/>
        <v>0</v>
      </c>
      <c r="V2014" s="15"/>
      <c r="W2014" s="15"/>
      <c r="X2014" s="15"/>
      <c r="Y2014" s="15"/>
      <c r="Z2014" s="16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>
        <f t="shared" si="428"/>
        <v>0</v>
      </c>
      <c r="CT2014" s="15">
        <f t="shared" si="429"/>
        <v>135</v>
      </c>
      <c r="CU2014" s="15">
        <f t="shared" si="430"/>
        <v>2</v>
      </c>
      <c r="CV2014" s="15">
        <f t="shared" si="431"/>
        <v>0</v>
      </c>
      <c r="CW2014" s="15"/>
      <c r="CX2014" s="15"/>
      <c r="CY2014" s="15">
        <f t="shared" si="432"/>
        <v>0</v>
      </c>
      <c r="CZ2014" s="15">
        <f>GG2014</f>
        <v>0</v>
      </c>
      <c r="DA2014" s="16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20"/>
      <c r="DY2014" s="15"/>
      <c r="DZ2014" s="20"/>
      <c r="EA2014" s="15"/>
      <c r="EB2014" s="20"/>
      <c r="EC2014" s="15"/>
      <c r="ED2014" s="20"/>
      <c r="EE2014" s="15"/>
      <c r="EF2014" s="20"/>
      <c r="EG2014" s="15"/>
      <c r="EH2014" s="20"/>
      <c r="EI2014" s="15"/>
      <c r="EJ2014" s="20"/>
      <c r="EK2014" s="15"/>
      <c r="EL2014" s="20"/>
      <c r="EM2014" s="15"/>
      <c r="EN2014" s="20"/>
      <c r="EY2014" s="15"/>
      <c r="EZ2014" s="20"/>
      <c r="FC2014" s="15"/>
      <c r="FD2014" s="20"/>
      <c r="FE2014" s="15"/>
      <c r="FF2014" s="20"/>
      <c r="FG2014" s="15"/>
      <c r="FH2014" s="20"/>
      <c r="FI2014" s="15"/>
      <c r="FJ2014" s="20"/>
      <c r="FK2014" s="15"/>
      <c r="FL2014" s="20"/>
      <c r="FM2014" s="15">
        <v>90</v>
      </c>
      <c r="FN2014" s="20">
        <v>2</v>
      </c>
      <c r="FO2014" s="15"/>
      <c r="FP2014" s="20"/>
      <c r="FQ2014" s="15"/>
      <c r="FR2014" s="20"/>
      <c r="FS2014" s="15"/>
      <c r="FT2014" s="20"/>
      <c r="FU2014" s="15"/>
      <c r="FV2014" s="20"/>
      <c r="FW2014" s="15"/>
      <c r="FX2014" s="20"/>
      <c r="FY2014" s="15">
        <v>45</v>
      </c>
      <c r="FZ2014" s="20">
        <v>2</v>
      </c>
      <c r="GA2014" s="15"/>
      <c r="GB2014" s="20"/>
      <c r="GC2014" s="15"/>
      <c r="GD2014" s="20"/>
      <c r="GE2014" s="15"/>
      <c r="GF2014" s="20"/>
      <c r="GG2014" s="226"/>
    </row>
    <row r="2015" spans="1:189" ht="15" customHeight="1" x14ac:dyDescent="0.3">
      <c r="A2015" s="15" t="s">
        <v>146</v>
      </c>
      <c r="B2015" s="15" t="s">
        <v>138</v>
      </c>
      <c r="C2015" s="15" t="s">
        <v>3072</v>
      </c>
      <c r="D2015" s="15" t="s">
        <v>3073</v>
      </c>
      <c r="E2015" s="15" t="str">
        <f t="shared" si="426"/>
        <v>Addison LAGRAPPE</v>
      </c>
      <c r="F2015" s="15" t="s">
        <v>128</v>
      </c>
      <c r="G2015" s="15">
        <v>999925286</v>
      </c>
      <c r="H2015" s="15">
        <f t="shared" si="427"/>
        <v>38</v>
      </c>
      <c r="I2015" s="15"/>
      <c r="J2015" s="15"/>
      <c r="K2015" s="16"/>
      <c r="L2015" s="15"/>
      <c r="M2015" s="15"/>
      <c r="N2015" s="15"/>
      <c r="O2015" s="15">
        <f t="shared" si="433"/>
        <v>0</v>
      </c>
      <c r="P2015" s="15">
        <v>0</v>
      </c>
      <c r="Q2015" s="15">
        <f t="shared" si="434"/>
        <v>0</v>
      </c>
      <c r="R2015" s="15">
        <v>0</v>
      </c>
      <c r="S2015" s="15">
        <v>0</v>
      </c>
      <c r="T2015" s="15">
        <f t="shared" si="435"/>
        <v>0</v>
      </c>
      <c r="U2015" s="15">
        <f t="shared" si="436"/>
        <v>0</v>
      </c>
      <c r="V2015" s="15"/>
      <c r="W2015" s="15"/>
      <c r="X2015" s="15"/>
      <c r="Y2015" s="15"/>
      <c r="Z2015" s="16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>
        <f t="shared" si="428"/>
        <v>0</v>
      </c>
      <c r="CT2015" s="15">
        <f t="shared" si="429"/>
        <v>38</v>
      </c>
      <c r="CU2015" s="15">
        <f t="shared" si="430"/>
        <v>0</v>
      </c>
      <c r="CV2015" s="15">
        <f t="shared" si="431"/>
        <v>0</v>
      </c>
      <c r="CW2015" s="15"/>
      <c r="CX2015" s="15"/>
      <c r="CY2015" s="15">
        <f t="shared" si="432"/>
        <v>0</v>
      </c>
      <c r="CZ2015" s="15">
        <f>GG2015</f>
        <v>0</v>
      </c>
      <c r="DA2015" s="16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20"/>
      <c r="DY2015" s="15"/>
      <c r="DZ2015" s="20"/>
      <c r="EA2015" s="15"/>
      <c r="EB2015" s="20"/>
      <c r="EC2015" s="15"/>
      <c r="ED2015" s="20"/>
      <c r="EE2015" s="15"/>
      <c r="EF2015" s="20"/>
      <c r="EG2015" s="15"/>
      <c r="EH2015" s="20"/>
      <c r="EI2015" s="15"/>
      <c r="EJ2015" s="20"/>
      <c r="EK2015" s="15"/>
      <c r="EL2015" s="20"/>
      <c r="EM2015" s="15"/>
      <c r="EN2015" s="20"/>
      <c r="EY2015" s="15"/>
      <c r="EZ2015" s="20"/>
      <c r="FC2015" s="15">
        <v>38</v>
      </c>
      <c r="FD2015" s="20" t="s">
        <v>129</v>
      </c>
      <c r="FE2015" s="15"/>
      <c r="FF2015" s="20"/>
      <c r="FG2015" s="15"/>
      <c r="FH2015" s="20"/>
      <c r="FI2015" s="15"/>
      <c r="FJ2015" s="20"/>
      <c r="FK2015" s="15"/>
      <c r="FL2015" s="20"/>
      <c r="FM2015" s="15"/>
      <c r="FN2015" s="20"/>
      <c r="FO2015" s="15"/>
      <c r="FP2015" s="20"/>
      <c r="FQ2015" s="15"/>
      <c r="FR2015" s="20"/>
      <c r="FS2015" s="15"/>
      <c r="FT2015" s="20"/>
      <c r="FU2015" s="15"/>
      <c r="FV2015" s="20"/>
      <c r="FW2015" s="15"/>
      <c r="FX2015" s="20"/>
      <c r="FY2015" s="15"/>
      <c r="FZ2015" s="20"/>
      <c r="GA2015" s="15"/>
      <c r="GB2015" s="20"/>
      <c r="GC2015" s="15"/>
      <c r="GD2015" s="20"/>
      <c r="GE2015" s="15"/>
      <c r="GF2015" s="20"/>
      <c r="GG2015" s="226"/>
    </row>
    <row r="2016" spans="1:189" ht="15" customHeight="1" x14ac:dyDescent="0.3">
      <c r="A2016" s="15" t="s">
        <v>133</v>
      </c>
      <c r="B2016" s="15" t="s">
        <v>138</v>
      </c>
      <c r="C2016" s="15" t="s">
        <v>3135</v>
      </c>
      <c r="D2016" s="15" t="s">
        <v>3136</v>
      </c>
      <c r="E2016" s="15" t="str">
        <f t="shared" si="426"/>
        <v>Leonardo HERNANDEZ</v>
      </c>
      <c r="F2016" s="15" t="s">
        <v>135</v>
      </c>
      <c r="G2016" s="15">
        <v>999925288</v>
      </c>
      <c r="H2016" s="15">
        <f t="shared" si="427"/>
        <v>63</v>
      </c>
      <c r="I2016" s="15"/>
      <c r="J2016" s="15"/>
      <c r="K2016" s="16"/>
      <c r="L2016" s="15"/>
      <c r="M2016" s="15"/>
      <c r="N2016" s="15"/>
      <c r="O2016" s="15">
        <f t="shared" si="433"/>
        <v>0</v>
      </c>
      <c r="P2016" s="15">
        <v>0</v>
      </c>
      <c r="Q2016" s="15">
        <f t="shared" si="434"/>
        <v>0</v>
      </c>
      <c r="R2016" s="15">
        <v>0</v>
      </c>
      <c r="S2016" s="15">
        <v>0</v>
      </c>
      <c r="T2016" s="15">
        <f t="shared" si="435"/>
        <v>0</v>
      </c>
      <c r="U2016" s="15">
        <f t="shared" si="436"/>
        <v>0</v>
      </c>
      <c r="V2016" s="15"/>
      <c r="W2016" s="15"/>
      <c r="X2016" s="15"/>
      <c r="Y2016" s="15"/>
      <c r="Z2016" s="16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>
        <f t="shared" si="428"/>
        <v>0</v>
      </c>
      <c r="CT2016" s="15">
        <f t="shared" si="429"/>
        <v>63</v>
      </c>
      <c r="CU2016" s="15">
        <f t="shared" si="430"/>
        <v>1</v>
      </c>
      <c r="CV2016" s="15">
        <f t="shared" si="431"/>
        <v>0</v>
      </c>
      <c r="CW2016" s="15"/>
      <c r="CX2016" s="15"/>
      <c r="CY2016" s="15">
        <f t="shared" si="432"/>
        <v>0</v>
      </c>
      <c r="CZ2016" s="15">
        <f>GG2016</f>
        <v>0</v>
      </c>
      <c r="DA2016" s="16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20"/>
      <c r="DY2016" s="15"/>
      <c r="DZ2016" s="20"/>
      <c r="EA2016" s="15"/>
      <c r="EB2016" s="20"/>
      <c r="EC2016" s="15"/>
      <c r="ED2016" s="20"/>
      <c r="EE2016" s="15"/>
      <c r="EF2016" s="20"/>
      <c r="EG2016" s="15"/>
      <c r="EH2016" s="20"/>
      <c r="EI2016" s="15"/>
      <c r="EJ2016" s="20"/>
      <c r="EK2016" s="15"/>
      <c r="EL2016" s="20"/>
      <c r="EM2016" s="15"/>
      <c r="EN2016" s="20"/>
      <c r="EY2016" s="15"/>
      <c r="EZ2016" s="20"/>
      <c r="FC2016" s="15">
        <v>63</v>
      </c>
      <c r="FD2016" s="20">
        <v>5</v>
      </c>
      <c r="FE2016" s="15"/>
      <c r="FF2016" s="20"/>
      <c r="FG2016" s="15"/>
      <c r="FH2016" s="20"/>
      <c r="FI2016" s="15"/>
      <c r="FJ2016" s="20"/>
      <c r="FK2016" s="15"/>
      <c r="FL2016" s="20"/>
      <c r="FM2016" s="15"/>
      <c r="FN2016" s="20"/>
      <c r="FO2016" s="15"/>
      <c r="FP2016" s="20"/>
      <c r="FQ2016" s="15"/>
      <c r="FR2016" s="20"/>
      <c r="FS2016" s="15"/>
      <c r="FT2016" s="20"/>
      <c r="FU2016" s="15"/>
      <c r="FV2016" s="20"/>
      <c r="FW2016" s="15"/>
      <c r="FX2016" s="20"/>
      <c r="FY2016" s="15"/>
      <c r="FZ2016" s="20"/>
      <c r="GA2016" s="15"/>
      <c r="GB2016" s="20"/>
      <c r="GC2016" s="15"/>
      <c r="GD2016" s="20"/>
      <c r="GE2016" s="15"/>
      <c r="GF2016" s="20"/>
      <c r="GG2016" s="226"/>
    </row>
    <row r="2017" spans="1:189" ht="15" customHeight="1" x14ac:dyDescent="0.3">
      <c r="A2017" s="15" t="s">
        <v>133</v>
      </c>
      <c r="B2017" s="15" t="s">
        <v>134</v>
      </c>
      <c r="C2017" s="15" t="s">
        <v>3118</v>
      </c>
      <c r="D2017" s="15" t="s">
        <v>2747</v>
      </c>
      <c r="E2017" s="15" t="str">
        <f t="shared" si="426"/>
        <v>Yelynn CHANG</v>
      </c>
      <c r="F2017" s="15" t="s">
        <v>128</v>
      </c>
      <c r="G2017" s="15">
        <v>999925294</v>
      </c>
      <c r="H2017" s="15">
        <f t="shared" si="427"/>
        <v>63</v>
      </c>
      <c r="I2017" s="15"/>
      <c r="J2017" s="15"/>
      <c r="K2017" s="16"/>
      <c r="L2017" s="15"/>
      <c r="M2017" s="15"/>
      <c r="N2017" s="15"/>
      <c r="O2017" s="15">
        <f t="shared" si="433"/>
        <v>0</v>
      </c>
      <c r="P2017" s="15">
        <v>0</v>
      </c>
      <c r="Q2017" s="15">
        <f t="shared" si="434"/>
        <v>0</v>
      </c>
      <c r="R2017" s="15">
        <v>0</v>
      </c>
      <c r="S2017" s="15">
        <v>0</v>
      </c>
      <c r="T2017" s="15">
        <f t="shared" si="435"/>
        <v>0</v>
      </c>
      <c r="U2017" s="15">
        <f t="shared" si="436"/>
        <v>0</v>
      </c>
      <c r="V2017" s="15"/>
      <c r="W2017" s="15"/>
      <c r="X2017" s="15"/>
      <c r="Y2017" s="15"/>
      <c r="Z2017" s="16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>
        <f t="shared" si="428"/>
        <v>0</v>
      </c>
      <c r="CT2017" s="15">
        <f t="shared" si="429"/>
        <v>63</v>
      </c>
      <c r="CU2017" s="15">
        <f t="shared" si="430"/>
        <v>1</v>
      </c>
      <c r="CV2017" s="15">
        <f t="shared" si="431"/>
        <v>0</v>
      </c>
      <c r="CW2017" s="15"/>
      <c r="CX2017" s="15"/>
      <c r="CY2017" s="15">
        <f t="shared" si="432"/>
        <v>0</v>
      </c>
      <c r="CZ2017" s="15">
        <f>GG2017</f>
        <v>0</v>
      </c>
      <c r="DA2017" s="16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20"/>
      <c r="DY2017" s="15"/>
      <c r="DZ2017" s="20"/>
      <c r="EA2017" s="15"/>
      <c r="EB2017" s="20"/>
      <c r="EC2017" s="15"/>
      <c r="ED2017" s="20"/>
      <c r="EE2017" s="15"/>
      <c r="EF2017" s="20"/>
      <c r="EG2017" s="15"/>
      <c r="EH2017" s="20"/>
      <c r="EI2017" s="15"/>
      <c r="EJ2017" s="20"/>
      <c r="EK2017" s="15"/>
      <c r="EL2017" s="20"/>
      <c r="EM2017" s="15"/>
      <c r="EN2017" s="20"/>
      <c r="EY2017" s="15"/>
      <c r="EZ2017" s="20"/>
      <c r="FC2017" s="15">
        <v>63</v>
      </c>
      <c r="FD2017" s="20">
        <v>5</v>
      </c>
      <c r="FE2017" s="15"/>
      <c r="FF2017" s="20"/>
      <c r="FG2017" s="15"/>
      <c r="FH2017" s="20"/>
      <c r="FI2017" s="15"/>
      <c r="FJ2017" s="20"/>
      <c r="FK2017" s="15"/>
      <c r="FL2017" s="20"/>
      <c r="FM2017" s="15"/>
      <c r="FN2017" s="20"/>
      <c r="FO2017" s="15"/>
      <c r="FP2017" s="20"/>
      <c r="FQ2017" s="15"/>
      <c r="FR2017" s="20"/>
      <c r="FS2017" s="15"/>
      <c r="FT2017" s="20"/>
      <c r="FU2017" s="15"/>
      <c r="FV2017" s="20"/>
      <c r="FW2017" s="15"/>
      <c r="FX2017" s="20"/>
      <c r="FY2017" s="15"/>
      <c r="FZ2017" s="20"/>
      <c r="GA2017" s="15"/>
      <c r="GB2017" s="20"/>
      <c r="GC2017" s="15"/>
      <c r="GD2017" s="20"/>
      <c r="GE2017" s="15"/>
      <c r="GF2017" s="20"/>
      <c r="GG2017" s="226"/>
    </row>
    <row r="2018" spans="1:189" ht="15" customHeight="1" x14ac:dyDescent="0.3">
      <c r="A2018" s="15" t="s">
        <v>130</v>
      </c>
      <c r="B2018" s="15" t="s">
        <v>126</v>
      </c>
      <c r="C2018" s="15" t="s">
        <v>3251</v>
      </c>
      <c r="D2018" s="15" t="s">
        <v>1565</v>
      </c>
      <c r="E2018" s="15" t="str">
        <f t="shared" si="426"/>
        <v>Abdiel PEREZ</v>
      </c>
      <c r="F2018" s="15" t="s">
        <v>135</v>
      </c>
      <c r="G2018" s="15">
        <v>999925295</v>
      </c>
      <c r="H2018" s="15">
        <f t="shared" si="427"/>
        <v>38</v>
      </c>
      <c r="I2018" s="15"/>
      <c r="J2018" s="15"/>
      <c r="K2018" s="16"/>
      <c r="L2018" s="15"/>
      <c r="M2018" s="15"/>
      <c r="N2018" s="15"/>
      <c r="O2018" s="15">
        <f t="shared" si="433"/>
        <v>0</v>
      </c>
      <c r="P2018" s="15">
        <v>0</v>
      </c>
      <c r="Q2018" s="15">
        <f t="shared" si="434"/>
        <v>0</v>
      </c>
      <c r="R2018" s="15">
        <v>0</v>
      </c>
      <c r="S2018" s="15">
        <v>0</v>
      </c>
      <c r="T2018" s="15">
        <f t="shared" si="435"/>
        <v>0</v>
      </c>
      <c r="U2018" s="15">
        <f t="shared" si="436"/>
        <v>0</v>
      </c>
      <c r="V2018" s="15"/>
      <c r="W2018" s="15"/>
      <c r="X2018" s="15"/>
      <c r="Y2018" s="15"/>
      <c r="Z2018" s="16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>
        <f t="shared" si="428"/>
        <v>0</v>
      </c>
      <c r="CT2018" s="15">
        <f t="shared" si="429"/>
        <v>38</v>
      </c>
      <c r="CU2018" s="15">
        <f t="shared" si="430"/>
        <v>0</v>
      </c>
      <c r="CV2018" s="15">
        <f t="shared" si="431"/>
        <v>0</v>
      </c>
      <c r="CW2018" s="15"/>
      <c r="CX2018" s="15"/>
      <c r="CY2018" s="15">
        <f t="shared" si="432"/>
        <v>0</v>
      </c>
      <c r="CZ2018" s="15">
        <f>GG2018</f>
        <v>0</v>
      </c>
      <c r="DA2018" s="16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20"/>
      <c r="DY2018" s="15"/>
      <c r="DZ2018" s="20"/>
      <c r="EA2018" s="15"/>
      <c r="EB2018" s="20"/>
      <c r="EC2018" s="15"/>
      <c r="ED2018" s="20"/>
      <c r="EE2018" s="15"/>
      <c r="EF2018" s="20"/>
      <c r="EG2018" s="15"/>
      <c r="EH2018" s="20"/>
      <c r="EI2018" s="15"/>
      <c r="EJ2018" s="20"/>
      <c r="EK2018" s="15"/>
      <c r="EL2018" s="20"/>
      <c r="EM2018" s="15"/>
      <c r="EN2018" s="20"/>
      <c r="EY2018" s="15"/>
      <c r="EZ2018" s="20"/>
      <c r="FC2018" s="15">
        <v>38</v>
      </c>
      <c r="FD2018" s="20" t="s">
        <v>129</v>
      </c>
      <c r="FE2018" s="15"/>
      <c r="FF2018" s="20"/>
      <c r="FG2018" s="15"/>
      <c r="FH2018" s="20"/>
      <c r="FI2018" s="15"/>
      <c r="FJ2018" s="20"/>
      <c r="FK2018" s="15"/>
      <c r="FL2018" s="20"/>
      <c r="FM2018" s="15"/>
      <c r="FN2018" s="20"/>
      <c r="FO2018" s="15"/>
      <c r="FP2018" s="20"/>
      <c r="FQ2018" s="15"/>
      <c r="FR2018" s="20"/>
      <c r="FS2018" s="15"/>
      <c r="FT2018" s="20"/>
      <c r="FU2018" s="15"/>
      <c r="FV2018" s="20"/>
      <c r="FW2018" s="15"/>
      <c r="FX2018" s="20"/>
      <c r="FY2018" s="15"/>
      <c r="FZ2018" s="20"/>
      <c r="GA2018" s="15"/>
      <c r="GB2018" s="20"/>
      <c r="GC2018" s="15"/>
      <c r="GD2018" s="20"/>
      <c r="GE2018" s="15"/>
      <c r="GF2018" s="20"/>
      <c r="GG2018" s="226"/>
    </row>
    <row r="2019" spans="1:189" ht="15" customHeight="1" x14ac:dyDescent="0.3">
      <c r="A2019" s="15" t="s">
        <v>130</v>
      </c>
      <c r="B2019" s="15" t="s">
        <v>138</v>
      </c>
      <c r="C2019" s="15" t="s">
        <v>3163</v>
      </c>
      <c r="D2019" s="15" t="s">
        <v>3164</v>
      </c>
      <c r="E2019" s="15" t="str">
        <f t="shared" si="426"/>
        <v>Montserrat VASQUEZ</v>
      </c>
      <c r="F2019" s="15" t="s">
        <v>128</v>
      </c>
      <c r="G2019" s="15">
        <v>999925296</v>
      </c>
      <c r="H2019" s="15">
        <f t="shared" si="427"/>
        <v>63</v>
      </c>
      <c r="I2019" s="15"/>
      <c r="J2019" s="15"/>
      <c r="K2019" s="16"/>
      <c r="L2019" s="15"/>
      <c r="M2019" s="15"/>
      <c r="N2019" s="15"/>
      <c r="O2019" s="15">
        <f t="shared" si="433"/>
        <v>0</v>
      </c>
      <c r="P2019" s="15">
        <v>0</v>
      </c>
      <c r="Q2019" s="15">
        <f t="shared" si="434"/>
        <v>0</v>
      </c>
      <c r="R2019" s="15">
        <v>0</v>
      </c>
      <c r="S2019" s="15">
        <v>0</v>
      </c>
      <c r="T2019" s="15">
        <f t="shared" si="435"/>
        <v>0</v>
      </c>
      <c r="U2019" s="15">
        <f t="shared" si="436"/>
        <v>0</v>
      </c>
      <c r="V2019" s="15"/>
      <c r="W2019" s="15"/>
      <c r="X2019" s="15"/>
      <c r="Y2019" s="15"/>
      <c r="Z2019" s="16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>
        <f t="shared" si="428"/>
        <v>0</v>
      </c>
      <c r="CT2019" s="15">
        <f t="shared" si="429"/>
        <v>63</v>
      </c>
      <c r="CU2019" s="15">
        <f t="shared" si="430"/>
        <v>1</v>
      </c>
      <c r="CV2019" s="15">
        <f t="shared" si="431"/>
        <v>0</v>
      </c>
      <c r="CW2019" s="15"/>
      <c r="CX2019" s="15"/>
      <c r="CY2019" s="15">
        <f t="shared" si="432"/>
        <v>0</v>
      </c>
      <c r="CZ2019" s="15">
        <f>GG2019</f>
        <v>0</v>
      </c>
      <c r="DA2019" s="16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20"/>
      <c r="DY2019" s="15"/>
      <c r="DZ2019" s="20"/>
      <c r="EA2019" s="15"/>
      <c r="EB2019" s="20"/>
      <c r="EC2019" s="15"/>
      <c r="ED2019" s="20"/>
      <c r="EE2019" s="15"/>
      <c r="EF2019" s="20"/>
      <c r="EG2019" s="15"/>
      <c r="EH2019" s="20"/>
      <c r="EI2019" s="15"/>
      <c r="EJ2019" s="20"/>
      <c r="EK2019" s="15"/>
      <c r="EL2019" s="20"/>
      <c r="EM2019" s="15"/>
      <c r="EN2019" s="20"/>
      <c r="EY2019" s="15"/>
      <c r="EZ2019" s="20"/>
      <c r="FC2019" s="15">
        <v>63</v>
      </c>
      <c r="FD2019" s="20">
        <v>5</v>
      </c>
      <c r="FE2019" s="15"/>
      <c r="FF2019" s="20"/>
      <c r="FG2019" s="15"/>
      <c r="FH2019" s="20"/>
      <c r="FI2019" s="15"/>
      <c r="FJ2019" s="20"/>
      <c r="FK2019" s="15"/>
      <c r="FL2019" s="20"/>
      <c r="FM2019" s="15"/>
      <c r="FN2019" s="20"/>
      <c r="FO2019" s="15"/>
      <c r="FP2019" s="20"/>
      <c r="FQ2019" s="15"/>
      <c r="FR2019" s="20"/>
      <c r="FS2019" s="15"/>
      <c r="FT2019" s="20"/>
      <c r="FU2019" s="15"/>
      <c r="FV2019" s="20"/>
      <c r="FW2019" s="15"/>
      <c r="FX2019" s="20"/>
      <c r="FY2019" s="15"/>
      <c r="FZ2019" s="20"/>
      <c r="GA2019" s="15"/>
      <c r="GB2019" s="20"/>
      <c r="GC2019" s="15"/>
      <c r="GD2019" s="20"/>
      <c r="GE2019" s="15"/>
      <c r="GF2019" s="20"/>
      <c r="GG2019" s="226"/>
    </row>
    <row r="2020" spans="1:189" ht="15" customHeight="1" x14ac:dyDescent="0.3">
      <c r="A2020" s="15" t="s">
        <v>133</v>
      </c>
      <c r="B2020" s="15" t="s">
        <v>126</v>
      </c>
      <c r="C2020" s="15" t="s">
        <v>2513</v>
      </c>
      <c r="D2020" s="15" t="s">
        <v>2514</v>
      </c>
      <c r="E2020" s="15" t="str">
        <f t="shared" si="426"/>
        <v>Jasmine  Musterman</v>
      </c>
      <c r="F2020" s="15" t="s">
        <v>128</v>
      </c>
      <c r="G2020" s="15">
        <v>999925297</v>
      </c>
      <c r="H2020" s="15">
        <f t="shared" si="427"/>
        <v>64</v>
      </c>
      <c r="I2020" s="15"/>
      <c r="J2020" s="15"/>
      <c r="K2020" s="16"/>
      <c r="L2020" s="15"/>
      <c r="M2020" s="15"/>
      <c r="N2020" s="15"/>
      <c r="O2020" s="15">
        <f t="shared" si="433"/>
        <v>0</v>
      </c>
      <c r="P2020" s="15">
        <v>0</v>
      </c>
      <c r="Q2020" s="15">
        <f t="shared" si="434"/>
        <v>0</v>
      </c>
      <c r="R2020" s="15">
        <v>0</v>
      </c>
      <c r="S2020" s="15">
        <v>0</v>
      </c>
      <c r="T2020" s="15">
        <f t="shared" si="435"/>
        <v>0</v>
      </c>
      <c r="U2020" s="15">
        <f t="shared" si="436"/>
        <v>0</v>
      </c>
      <c r="V2020" s="15"/>
      <c r="W2020" s="15"/>
      <c r="X2020" s="15"/>
      <c r="Y2020" s="15"/>
      <c r="Z2020" s="16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>
        <f t="shared" si="428"/>
        <v>0</v>
      </c>
      <c r="CT2020" s="15">
        <f t="shared" si="429"/>
        <v>0</v>
      </c>
      <c r="CU2020" s="15">
        <f t="shared" si="430"/>
        <v>0</v>
      </c>
      <c r="CV2020" s="15">
        <f t="shared" si="431"/>
        <v>0</v>
      </c>
      <c r="CW2020" s="15"/>
      <c r="CX2020" s="15"/>
      <c r="CY2020" s="15">
        <f t="shared" si="432"/>
        <v>64</v>
      </c>
      <c r="CZ2020" s="15">
        <f>GG2020</f>
        <v>0</v>
      </c>
      <c r="DA2020" s="16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20"/>
      <c r="DY2020" s="15"/>
      <c r="DZ2020" s="20"/>
      <c r="EA2020" s="15"/>
      <c r="EB2020" s="20"/>
      <c r="EC2020" s="15"/>
      <c r="ED2020" s="20"/>
      <c r="EE2020" s="15"/>
      <c r="EF2020" s="20"/>
      <c r="EG2020" s="15"/>
      <c r="EH2020" s="20"/>
      <c r="EI2020" s="15"/>
      <c r="EJ2020" s="20"/>
      <c r="EK2020" s="15"/>
      <c r="EL2020" s="20"/>
      <c r="EM2020" s="15"/>
      <c r="EN2020" s="20"/>
      <c r="EO2020" s="15">
        <v>64</v>
      </c>
      <c r="EY2020" s="15"/>
      <c r="EZ2020" s="20"/>
      <c r="FC2020" s="15"/>
      <c r="FD2020" s="20"/>
      <c r="FE2020" s="15"/>
      <c r="FF2020" s="20"/>
      <c r="FG2020" s="15"/>
      <c r="FH2020" s="20"/>
      <c r="FI2020" s="15"/>
      <c r="FJ2020" s="20"/>
      <c r="FK2020" s="15"/>
      <c r="FL2020" s="20"/>
      <c r="FM2020" s="15"/>
      <c r="FN2020" s="20"/>
      <c r="FO2020" s="15"/>
      <c r="FP2020" s="20"/>
      <c r="FQ2020" s="15"/>
      <c r="FR2020" s="20"/>
      <c r="FS2020" s="15"/>
      <c r="FT2020" s="20"/>
      <c r="FU2020" s="15"/>
      <c r="FV2020" s="20"/>
      <c r="FW2020" s="15"/>
      <c r="FX2020" s="20"/>
      <c r="FY2020" s="15"/>
      <c r="FZ2020" s="20"/>
      <c r="GA2020" s="15"/>
      <c r="GB2020" s="20"/>
      <c r="GC2020" s="15"/>
      <c r="GD2020" s="20"/>
      <c r="GE2020" s="15"/>
      <c r="GF2020" s="20"/>
      <c r="GG2020" s="226"/>
    </row>
    <row r="2021" spans="1:189" ht="15" customHeight="1" x14ac:dyDescent="0.3">
      <c r="A2021" s="15" t="s">
        <v>2907</v>
      </c>
      <c r="B2021" s="15" t="s">
        <v>138</v>
      </c>
      <c r="C2021" s="15" t="s">
        <v>4073</v>
      </c>
      <c r="D2021" s="15" t="s">
        <v>720</v>
      </c>
      <c r="E2021" s="15" t="str">
        <f t="shared" si="426"/>
        <v>Kristie Austin</v>
      </c>
      <c r="F2021" s="15" t="s">
        <v>128</v>
      </c>
      <c r="G2021" s="15">
        <v>999925298</v>
      </c>
      <c r="H2021" s="15">
        <f t="shared" si="427"/>
        <v>35</v>
      </c>
      <c r="I2021" s="15"/>
      <c r="J2021" s="15"/>
      <c r="K2021" s="16"/>
      <c r="L2021" s="15"/>
      <c r="M2021" s="15"/>
      <c r="N2021" s="15"/>
      <c r="O2021" s="15">
        <f t="shared" si="433"/>
        <v>0</v>
      </c>
      <c r="P2021" s="15">
        <v>0</v>
      </c>
      <c r="Q2021" s="15">
        <f t="shared" si="434"/>
        <v>0</v>
      </c>
      <c r="R2021" s="15">
        <v>0</v>
      </c>
      <c r="S2021" s="15">
        <v>0</v>
      </c>
      <c r="T2021" s="15">
        <f t="shared" si="435"/>
        <v>0</v>
      </c>
      <c r="U2021" s="15">
        <f t="shared" si="436"/>
        <v>0</v>
      </c>
      <c r="V2021" s="15"/>
      <c r="W2021" s="15"/>
      <c r="X2021" s="15"/>
      <c r="Y2021" s="15"/>
      <c r="Z2021" s="16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>
        <f t="shared" si="428"/>
        <v>0</v>
      </c>
      <c r="CT2021" s="15">
        <f t="shared" si="429"/>
        <v>0</v>
      </c>
      <c r="CU2021" s="15">
        <f t="shared" si="430"/>
        <v>0</v>
      </c>
      <c r="CV2021" s="15">
        <f t="shared" si="431"/>
        <v>35</v>
      </c>
      <c r="CW2021" s="15"/>
      <c r="CX2021" s="15"/>
      <c r="CY2021" s="15">
        <f t="shared" si="432"/>
        <v>0</v>
      </c>
      <c r="CZ2021" s="15">
        <f>GG2021</f>
        <v>0</v>
      </c>
      <c r="DA2021" s="16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20"/>
      <c r="DY2021" s="15"/>
      <c r="DZ2021" s="20"/>
      <c r="EA2021" s="15"/>
      <c r="EB2021" s="20"/>
      <c r="EC2021" s="15"/>
      <c r="ED2021" s="20"/>
      <c r="EE2021" s="15"/>
      <c r="EF2021" s="20"/>
      <c r="EG2021" s="15"/>
      <c r="EH2021" s="20"/>
      <c r="EI2021" s="15"/>
      <c r="EJ2021" s="20"/>
      <c r="EK2021" s="15"/>
      <c r="EL2021" s="20"/>
      <c r="EM2021" s="15"/>
      <c r="EN2021" s="20"/>
      <c r="EY2021" s="15"/>
      <c r="EZ2021" s="16"/>
      <c r="FC2021" s="15"/>
      <c r="FD2021" s="16"/>
      <c r="FE2021" s="15"/>
      <c r="FF2021" s="16"/>
      <c r="FG2021" s="15"/>
      <c r="FH2021" s="16"/>
      <c r="FI2021" s="15"/>
      <c r="FJ2021" s="16"/>
      <c r="FK2021" s="15"/>
      <c r="FL2021" s="16"/>
      <c r="FM2021" s="15"/>
      <c r="FN2021" s="16"/>
      <c r="FO2021" s="15"/>
      <c r="FP2021" s="20"/>
      <c r="FQ2021" s="15"/>
      <c r="FR2021" s="16"/>
      <c r="FS2021" s="15"/>
      <c r="FT2021" s="16"/>
      <c r="FU2021" s="15"/>
      <c r="FV2021" s="16"/>
      <c r="FW2021" s="15"/>
      <c r="FX2021" s="16"/>
      <c r="FY2021" s="15"/>
      <c r="FZ2021" s="16"/>
      <c r="GA2021" s="15"/>
      <c r="GB2021" s="16"/>
      <c r="GC2021" s="15">
        <v>35</v>
      </c>
      <c r="GD2021" s="20">
        <v>1</v>
      </c>
      <c r="GE2021" s="15"/>
      <c r="GF2021" s="20"/>
      <c r="GG2021" s="226"/>
    </row>
    <row r="2022" spans="1:189" ht="15" customHeight="1" x14ac:dyDescent="0.3">
      <c r="A2022" s="15" t="s">
        <v>146</v>
      </c>
      <c r="B2022" s="15" t="s">
        <v>126</v>
      </c>
      <c r="C2022" s="15" t="s">
        <v>186</v>
      </c>
      <c r="D2022" s="15" t="s">
        <v>2501</v>
      </c>
      <c r="E2022" s="15" t="str">
        <f t="shared" si="426"/>
        <v>Noelle Yun-Thayer</v>
      </c>
      <c r="F2022" s="15" t="s">
        <v>128</v>
      </c>
      <c r="G2022" s="15">
        <v>999925299</v>
      </c>
      <c r="H2022" s="15">
        <f t="shared" si="427"/>
        <v>170</v>
      </c>
      <c r="I2022" s="15"/>
      <c r="J2022" s="17">
        <f>(O2022+P2022+R2022+S2022+T2022+U2022)/2</f>
        <v>0</v>
      </c>
      <c r="K2022" s="16"/>
      <c r="L2022" s="15"/>
      <c r="M2022" s="15"/>
      <c r="N2022" s="15"/>
      <c r="O2022" s="15">
        <f t="shared" si="433"/>
        <v>0</v>
      </c>
      <c r="P2022" s="15">
        <v>0</v>
      </c>
      <c r="Q2022" s="15">
        <f t="shared" si="434"/>
        <v>0</v>
      </c>
      <c r="R2022" s="15">
        <v>0</v>
      </c>
      <c r="S2022" s="15">
        <v>0</v>
      </c>
      <c r="T2022" s="15">
        <f t="shared" si="435"/>
        <v>0</v>
      </c>
      <c r="U2022" s="15">
        <f t="shared" si="436"/>
        <v>0</v>
      </c>
      <c r="V2022" s="15"/>
      <c r="W2022" s="15"/>
      <c r="X2022" s="15"/>
      <c r="Y2022" s="15"/>
      <c r="Z2022" s="16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>
        <f t="shared" si="428"/>
        <v>0</v>
      </c>
      <c r="CT2022" s="15">
        <f t="shared" si="429"/>
        <v>0</v>
      </c>
      <c r="CU2022" s="15">
        <f t="shared" si="430"/>
        <v>0</v>
      </c>
      <c r="CV2022" s="15">
        <f t="shared" si="431"/>
        <v>70</v>
      </c>
      <c r="CW2022" s="15"/>
      <c r="CX2022" s="15"/>
      <c r="CY2022" s="15">
        <f t="shared" si="432"/>
        <v>100</v>
      </c>
      <c r="CZ2022" s="15">
        <f>GG2022</f>
        <v>0</v>
      </c>
      <c r="DA2022" s="16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20"/>
      <c r="DY2022" s="15"/>
      <c r="DZ2022" s="20"/>
      <c r="EA2022" s="15"/>
      <c r="EB2022" s="20"/>
      <c r="EC2022" s="15"/>
      <c r="ED2022" s="20"/>
      <c r="EE2022" s="15"/>
      <c r="EF2022" s="20"/>
      <c r="EG2022" s="15"/>
      <c r="EH2022" s="20"/>
      <c r="EI2022" s="15"/>
      <c r="EJ2022" s="20"/>
      <c r="EK2022" s="15"/>
      <c r="EL2022" s="20"/>
      <c r="EM2022" s="15"/>
      <c r="EN2022" s="20"/>
      <c r="EO2022" s="15">
        <v>100</v>
      </c>
      <c r="EP2022" s="20">
        <v>1</v>
      </c>
      <c r="EY2022" s="15"/>
      <c r="EZ2022" s="20"/>
      <c r="FC2022" s="15"/>
      <c r="FD2022" s="20"/>
      <c r="FE2022" s="15"/>
      <c r="FF2022" s="20"/>
      <c r="FG2022" s="15"/>
      <c r="FH2022" s="20"/>
      <c r="FI2022" s="15"/>
      <c r="FJ2022" s="20"/>
      <c r="FK2022" s="15"/>
      <c r="FL2022" s="20"/>
      <c r="FM2022" s="15"/>
      <c r="FN2022" s="20"/>
      <c r="FO2022" s="15"/>
      <c r="FP2022" s="20"/>
      <c r="FQ2022" s="15"/>
      <c r="FR2022" s="20"/>
      <c r="FS2022" s="15"/>
      <c r="FT2022" s="20"/>
      <c r="FU2022" s="15"/>
      <c r="FV2022" s="20"/>
      <c r="FW2022" s="15"/>
      <c r="FX2022" s="20"/>
      <c r="FY2022" s="15"/>
      <c r="FZ2022" s="20"/>
      <c r="GA2022" s="15"/>
      <c r="GB2022" s="20"/>
      <c r="GC2022" s="15"/>
      <c r="GD2022" s="20"/>
      <c r="GE2022" s="15">
        <v>70</v>
      </c>
      <c r="GF2022" s="20">
        <v>1</v>
      </c>
      <c r="GG2022" s="226"/>
    </row>
    <row r="2023" spans="1:189" ht="15" customHeight="1" x14ac:dyDescent="0.3">
      <c r="A2023" s="15" t="s">
        <v>133</v>
      </c>
      <c r="B2023" s="15" t="s">
        <v>126</v>
      </c>
      <c r="C2023" s="15" t="s">
        <v>2512</v>
      </c>
      <c r="D2023" s="15" t="s">
        <v>222</v>
      </c>
      <c r="E2023" s="15" t="str">
        <f t="shared" si="426"/>
        <v>Lyla An</v>
      </c>
      <c r="F2023" s="15" t="s">
        <v>128</v>
      </c>
      <c r="G2023" s="15">
        <v>999925300</v>
      </c>
      <c r="H2023" s="15">
        <f t="shared" si="427"/>
        <v>143</v>
      </c>
      <c r="I2023" s="15"/>
      <c r="J2023" s="15"/>
      <c r="K2023" s="16"/>
      <c r="L2023" s="15"/>
      <c r="M2023" s="15"/>
      <c r="N2023" s="15"/>
      <c r="O2023" s="15">
        <f t="shared" si="433"/>
        <v>0</v>
      </c>
      <c r="P2023" s="15">
        <v>0</v>
      </c>
      <c r="Q2023" s="15">
        <f t="shared" si="434"/>
        <v>0</v>
      </c>
      <c r="R2023" s="15">
        <v>0</v>
      </c>
      <c r="S2023" s="15">
        <v>0</v>
      </c>
      <c r="T2023" s="15">
        <f t="shared" si="435"/>
        <v>0</v>
      </c>
      <c r="U2023" s="15">
        <f t="shared" si="436"/>
        <v>0</v>
      </c>
      <c r="V2023" s="15"/>
      <c r="W2023" s="15"/>
      <c r="X2023" s="15"/>
      <c r="Y2023" s="15"/>
      <c r="Z2023" s="16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>
        <f t="shared" si="428"/>
        <v>0</v>
      </c>
      <c r="CT2023" s="15">
        <f t="shared" si="429"/>
        <v>0</v>
      </c>
      <c r="CU2023" s="15">
        <f t="shared" si="430"/>
        <v>0</v>
      </c>
      <c r="CV2023" s="15">
        <f t="shared" si="431"/>
        <v>79</v>
      </c>
      <c r="CW2023" s="15"/>
      <c r="CX2023" s="15"/>
      <c r="CY2023" s="15">
        <f t="shared" si="432"/>
        <v>64</v>
      </c>
      <c r="CZ2023" s="15">
        <f>GG2023</f>
        <v>0</v>
      </c>
      <c r="DA2023" s="16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20"/>
      <c r="DY2023" s="15"/>
      <c r="DZ2023" s="20"/>
      <c r="EA2023" s="15"/>
      <c r="EB2023" s="20"/>
      <c r="EC2023" s="15"/>
      <c r="ED2023" s="20"/>
      <c r="EE2023" s="15"/>
      <c r="EF2023" s="20"/>
      <c r="EG2023" s="15"/>
      <c r="EH2023" s="20"/>
      <c r="EI2023" s="15"/>
      <c r="EJ2023" s="20"/>
      <c r="EK2023" s="15"/>
      <c r="EL2023" s="20"/>
      <c r="EM2023" s="15"/>
      <c r="EN2023" s="20"/>
      <c r="EO2023" s="15">
        <v>64</v>
      </c>
      <c r="EY2023" s="15"/>
      <c r="EZ2023" s="20"/>
      <c r="FC2023" s="15"/>
      <c r="FD2023" s="20"/>
      <c r="FE2023" s="15"/>
      <c r="FF2023" s="20"/>
      <c r="FG2023" s="15"/>
      <c r="FH2023" s="20"/>
      <c r="FI2023" s="15"/>
      <c r="FJ2023" s="20"/>
      <c r="FK2023" s="15"/>
      <c r="FL2023" s="20"/>
      <c r="FM2023" s="15"/>
      <c r="FN2023" s="20"/>
      <c r="FO2023" s="15"/>
      <c r="FP2023" s="20"/>
      <c r="FQ2023" s="15"/>
      <c r="FR2023" s="20"/>
      <c r="FS2023" s="15"/>
      <c r="FT2023" s="20"/>
      <c r="FU2023" s="15"/>
      <c r="FV2023" s="20"/>
      <c r="FW2023" s="15"/>
      <c r="FX2023" s="20"/>
      <c r="FY2023" s="15"/>
      <c r="FZ2023" s="20"/>
      <c r="GA2023" s="15"/>
      <c r="GB2023" s="20"/>
      <c r="GC2023" s="15"/>
      <c r="GD2023" s="20"/>
      <c r="GE2023" s="15">
        <v>79</v>
      </c>
      <c r="GF2023" s="20">
        <v>4</v>
      </c>
      <c r="GG2023" s="226"/>
    </row>
    <row r="2024" spans="1:189" ht="15" customHeight="1" x14ac:dyDescent="0.3">
      <c r="A2024" s="15" t="s">
        <v>133</v>
      </c>
      <c r="B2024" s="15" t="s">
        <v>134</v>
      </c>
      <c r="C2024" s="15" t="s">
        <v>936</v>
      </c>
      <c r="D2024" s="15" t="s">
        <v>511</v>
      </c>
      <c r="E2024" s="15" t="str">
        <f t="shared" si="426"/>
        <v>Ellie Cheng</v>
      </c>
      <c r="F2024" s="15" t="s">
        <v>128</v>
      </c>
      <c r="G2024" s="15">
        <v>999925303</v>
      </c>
      <c r="H2024" s="15">
        <f t="shared" si="427"/>
        <v>217</v>
      </c>
      <c r="I2024" s="15"/>
      <c r="J2024" s="15"/>
      <c r="K2024" s="16"/>
      <c r="L2024" s="15"/>
      <c r="M2024" s="15"/>
      <c r="N2024" s="15"/>
      <c r="O2024" s="15">
        <f t="shared" si="433"/>
        <v>0</v>
      </c>
      <c r="P2024" s="15">
        <v>0</v>
      </c>
      <c r="Q2024" s="15">
        <f t="shared" si="434"/>
        <v>0</v>
      </c>
      <c r="R2024" s="15">
        <v>0</v>
      </c>
      <c r="S2024" s="15">
        <v>0</v>
      </c>
      <c r="T2024" s="15">
        <f t="shared" si="435"/>
        <v>0</v>
      </c>
      <c r="U2024" s="15">
        <f t="shared" si="436"/>
        <v>0</v>
      </c>
      <c r="V2024" s="15"/>
      <c r="W2024" s="15"/>
      <c r="X2024" s="15"/>
      <c r="Y2024" s="15"/>
      <c r="Z2024" s="16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>
        <f t="shared" si="428"/>
        <v>0</v>
      </c>
      <c r="CT2024" s="15">
        <f t="shared" si="429"/>
        <v>150</v>
      </c>
      <c r="CU2024" s="15">
        <f t="shared" si="430"/>
        <v>2</v>
      </c>
      <c r="CV2024" s="15">
        <f t="shared" si="431"/>
        <v>67</v>
      </c>
      <c r="CW2024" s="15"/>
      <c r="CX2024" s="15"/>
      <c r="CY2024" s="15">
        <f t="shared" si="432"/>
        <v>0</v>
      </c>
      <c r="CZ2024" s="15">
        <f>GG2024</f>
        <v>0</v>
      </c>
      <c r="DA2024" s="16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20"/>
      <c r="DY2024" s="15"/>
      <c r="DZ2024" s="20"/>
      <c r="EA2024" s="15"/>
      <c r="EB2024" s="20"/>
      <c r="EC2024" s="15"/>
      <c r="ED2024" s="20"/>
      <c r="EE2024" s="15"/>
      <c r="EF2024" s="20"/>
      <c r="EG2024" s="15"/>
      <c r="EH2024" s="20"/>
      <c r="EI2024" s="15"/>
      <c r="EJ2024" s="20"/>
      <c r="EK2024" s="15"/>
      <c r="EL2024" s="20"/>
      <c r="EM2024" s="15"/>
      <c r="EN2024" s="20"/>
      <c r="EY2024" s="15"/>
      <c r="EZ2024" s="20"/>
      <c r="FC2024" s="15"/>
      <c r="FD2024" s="20"/>
      <c r="FE2024" s="15"/>
      <c r="FF2024" s="20"/>
      <c r="FG2024" s="15"/>
      <c r="FH2024" s="20"/>
      <c r="FI2024" s="15"/>
      <c r="FJ2024" s="20"/>
      <c r="FK2024" s="15"/>
      <c r="FL2024" s="20"/>
      <c r="FM2024" s="15">
        <v>60</v>
      </c>
      <c r="FN2024" s="20">
        <v>1</v>
      </c>
      <c r="FO2024" s="15"/>
      <c r="FP2024" s="20"/>
      <c r="FQ2024" s="15"/>
      <c r="FR2024" s="20"/>
      <c r="FS2024" s="15"/>
      <c r="FT2024" s="20"/>
      <c r="FU2024" s="15"/>
      <c r="FV2024" s="20"/>
      <c r="FW2024" s="15"/>
      <c r="FX2024" s="20"/>
      <c r="FY2024" s="15">
        <v>90</v>
      </c>
      <c r="FZ2024" s="20">
        <v>2</v>
      </c>
      <c r="GA2024" s="15"/>
      <c r="GB2024" s="20"/>
      <c r="GC2024" s="15">
        <v>67</v>
      </c>
      <c r="GD2024" s="20">
        <v>6</v>
      </c>
      <c r="GE2024" s="15"/>
      <c r="GF2024" s="20"/>
      <c r="GG2024" s="226"/>
    </row>
    <row r="2025" spans="1:189" ht="15" customHeight="1" x14ac:dyDescent="0.3">
      <c r="A2025" s="15" t="s">
        <v>130</v>
      </c>
      <c r="B2025" s="15" t="s">
        <v>134</v>
      </c>
      <c r="C2025" s="15" t="s">
        <v>1123</v>
      </c>
      <c r="D2025" s="15" t="s">
        <v>511</v>
      </c>
      <c r="E2025" s="15" t="str">
        <f t="shared" si="426"/>
        <v>Hayden Cheng</v>
      </c>
      <c r="F2025" s="15" t="s">
        <v>135</v>
      </c>
      <c r="G2025" s="15">
        <v>999925304</v>
      </c>
      <c r="H2025" s="15">
        <f t="shared" si="427"/>
        <v>142.5</v>
      </c>
      <c r="I2025" s="15"/>
      <c r="J2025" s="15"/>
      <c r="K2025" s="16"/>
      <c r="L2025" s="15"/>
      <c r="M2025" s="15"/>
      <c r="N2025" s="15"/>
      <c r="O2025" s="15">
        <f t="shared" si="433"/>
        <v>0</v>
      </c>
      <c r="P2025" s="15">
        <v>0</v>
      </c>
      <c r="Q2025" s="15">
        <f t="shared" si="434"/>
        <v>0</v>
      </c>
      <c r="R2025" s="15">
        <v>0</v>
      </c>
      <c r="S2025" s="15">
        <v>0</v>
      </c>
      <c r="T2025" s="15">
        <f t="shared" si="435"/>
        <v>0</v>
      </c>
      <c r="U2025" s="15">
        <f t="shared" si="436"/>
        <v>0</v>
      </c>
      <c r="V2025" s="15"/>
      <c r="W2025" s="15"/>
      <c r="X2025" s="15"/>
      <c r="Y2025" s="15"/>
      <c r="Z2025" s="16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>
        <f t="shared" si="428"/>
        <v>0</v>
      </c>
      <c r="CT2025" s="15">
        <f t="shared" si="429"/>
        <v>90</v>
      </c>
      <c r="CU2025" s="15">
        <f t="shared" si="430"/>
        <v>2</v>
      </c>
      <c r="CV2025" s="15">
        <f t="shared" si="431"/>
        <v>52.5</v>
      </c>
      <c r="CW2025" s="15"/>
      <c r="CX2025" s="15"/>
      <c r="CY2025" s="15">
        <f t="shared" si="432"/>
        <v>0</v>
      </c>
      <c r="CZ2025" s="15">
        <f>GG2025</f>
        <v>0</v>
      </c>
      <c r="DA2025" s="16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20"/>
      <c r="DY2025" s="15"/>
      <c r="DZ2025" s="20"/>
      <c r="EA2025" s="15"/>
      <c r="EB2025" s="20"/>
      <c r="EC2025" s="15"/>
      <c r="ED2025" s="20"/>
      <c r="EE2025" s="15"/>
      <c r="EF2025" s="20"/>
      <c r="EG2025" s="15"/>
      <c r="EH2025" s="20"/>
      <c r="EI2025" s="15"/>
      <c r="EJ2025" s="20"/>
      <c r="EK2025" s="15"/>
      <c r="EL2025" s="20"/>
      <c r="EM2025" s="15"/>
      <c r="EN2025" s="20"/>
      <c r="EY2025" s="15"/>
      <c r="EZ2025" s="20"/>
      <c r="FC2025" s="15"/>
      <c r="FD2025" s="20"/>
      <c r="FE2025" s="15"/>
      <c r="FF2025" s="20"/>
      <c r="FG2025" s="15"/>
      <c r="FH2025" s="20"/>
      <c r="FI2025" s="15"/>
      <c r="FJ2025" s="20"/>
      <c r="FK2025" s="15"/>
      <c r="FL2025" s="20"/>
      <c r="FM2025" s="15">
        <v>30</v>
      </c>
      <c r="FN2025" s="20">
        <v>1</v>
      </c>
      <c r="FO2025" s="15"/>
      <c r="FP2025" s="20"/>
      <c r="FQ2025" s="15"/>
      <c r="FR2025" s="20"/>
      <c r="FS2025" s="15"/>
      <c r="FT2025" s="20"/>
      <c r="FU2025" s="15"/>
      <c r="FV2025" s="20"/>
      <c r="FW2025" s="15"/>
      <c r="FX2025" s="20"/>
      <c r="FY2025" s="15">
        <v>60</v>
      </c>
      <c r="FZ2025" s="20">
        <v>1</v>
      </c>
      <c r="GA2025" s="15"/>
      <c r="GB2025" s="20"/>
      <c r="GC2025" s="15">
        <v>52.5</v>
      </c>
      <c r="GD2025" s="20">
        <v>2</v>
      </c>
      <c r="GE2025" s="15"/>
      <c r="GF2025" s="20"/>
      <c r="GG2025" s="226"/>
    </row>
    <row r="2026" spans="1:189" ht="15" customHeight="1" x14ac:dyDescent="0.3">
      <c r="A2026" s="15" t="s">
        <v>130</v>
      </c>
      <c r="B2026" s="15" t="s">
        <v>140</v>
      </c>
      <c r="C2026" s="15" t="s">
        <v>491</v>
      </c>
      <c r="D2026" s="15" t="s">
        <v>2949</v>
      </c>
      <c r="E2026" s="15" t="str">
        <f t="shared" si="426"/>
        <v>John Colvin</v>
      </c>
      <c r="F2026" s="15" t="s">
        <v>135</v>
      </c>
      <c r="G2026" s="15">
        <v>999925305</v>
      </c>
      <c r="H2026" s="15">
        <f t="shared" si="427"/>
        <v>120.5</v>
      </c>
      <c r="I2026" s="15"/>
      <c r="J2026" s="15"/>
      <c r="K2026" s="16"/>
      <c r="L2026" s="15"/>
      <c r="M2026" s="15"/>
      <c r="N2026" s="15"/>
      <c r="O2026" s="15">
        <f t="shared" si="433"/>
        <v>0</v>
      </c>
      <c r="P2026" s="15">
        <v>0</v>
      </c>
      <c r="Q2026" s="15">
        <f t="shared" si="434"/>
        <v>0</v>
      </c>
      <c r="R2026" s="15">
        <v>0</v>
      </c>
      <c r="S2026" s="15">
        <v>0</v>
      </c>
      <c r="T2026" s="15">
        <f t="shared" si="435"/>
        <v>0</v>
      </c>
      <c r="U2026" s="15">
        <f t="shared" si="436"/>
        <v>0</v>
      </c>
      <c r="V2026" s="15"/>
      <c r="W2026" s="15"/>
      <c r="X2026" s="15"/>
      <c r="Y2026" s="15"/>
      <c r="Z2026" s="16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>
        <f t="shared" si="428"/>
        <v>0</v>
      </c>
      <c r="CT2026" s="15">
        <f t="shared" si="429"/>
        <v>68</v>
      </c>
      <c r="CU2026" s="15">
        <f t="shared" si="430"/>
        <v>1</v>
      </c>
      <c r="CV2026" s="15">
        <f t="shared" si="431"/>
        <v>52.5</v>
      </c>
      <c r="CW2026" s="15"/>
      <c r="CX2026" s="15"/>
      <c r="CY2026" s="15">
        <f t="shared" si="432"/>
        <v>0</v>
      </c>
      <c r="CZ2026" s="15">
        <f>GG2026</f>
        <v>0</v>
      </c>
      <c r="DA2026" s="16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20"/>
      <c r="DY2026" s="15"/>
      <c r="DZ2026" s="20"/>
      <c r="EA2026" s="15"/>
      <c r="EB2026" s="20"/>
      <c r="EC2026" s="15"/>
      <c r="ED2026" s="20"/>
      <c r="EE2026" s="15"/>
      <c r="EF2026" s="20"/>
      <c r="EG2026" s="15"/>
      <c r="EH2026" s="20"/>
      <c r="EI2026" s="15"/>
      <c r="EJ2026" s="20"/>
      <c r="EK2026" s="15"/>
      <c r="EL2026" s="20"/>
      <c r="EM2026" s="15"/>
      <c r="EN2026" s="20"/>
      <c r="EY2026" s="15">
        <v>68</v>
      </c>
      <c r="EZ2026" s="20">
        <v>3</v>
      </c>
      <c r="FC2026" s="15"/>
      <c r="FD2026" s="20"/>
      <c r="FE2026" s="15"/>
      <c r="FF2026" s="20"/>
      <c r="FG2026" s="15"/>
      <c r="FH2026" s="20"/>
      <c r="FI2026" s="15"/>
      <c r="FJ2026" s="20"/>
      <c r="FK2026" s="15"/>
      <c r="FL2026" s="20"/>
      <c r="FM2026" s="15"/>
      <c r="FN2026" s="20"/>
      <c r="FO2026" s="15"/>
      <c r="FP2026" s="20"/>
      <c r="FQ2026" s="15"/>
      <c r="FR2026" s="20"/>
      <c r="FS2026" s="15"/>
      <c r="FT2026" s="20"/>
      <c r="FU2026" s="15"/>
      <c r="FV2026" s="20"/>
      <c r="FW2026" s="15"/>
      <c r="FX2026" s="20"/>
      <c r="FY2026" s="15"/>
      <c r="FZ2026" s="20"/>
      <c r="GA2026" s="15"/>
      <c r="GB2026" s="20"/>
      <c r="GC2026" s="15"/>
      <c r="GD2026" s="20"/>
      <c r="GE2026" s="15">
        <v>52.5</v>
      </c>
      <c r="GF2026" s="20">
        <v>2</v>
      </c>
      <c r="GG2026" s="226"/>
    </row>
    <row r="2027" spans="1:189" ht="15" customHeight="1" x14ac:dyDescent="0.3">
      <c r="A2027" s="15" t="s">
        <v>130</v>
      </c>
      <c r="B2027" s="15" t="s">
        <v>126</v>
      </c>
      <c r="C2027" s="15" t="s">
        <v>4176</v>
      </c>
      <c r="D2027" s="15" t="s">
        <v>4177</v>
      </c>
      <c r="E2027" s="15" t="str">
        <f t="shared" si="426"/>
        <v>Akshaya Vegiraju</v>
      </c>
      <c r="F2027" s="15" t="s">
        <v>128</v>
      </c>
      <c r="G2027" s="15">
        <v>999925306</v>
      </c>
      <c r="H2027" s="15">
        <f t="shared" si="427"/>
        <v>33</v>
      </c>
      <c r="I2027" s="15"/>
      <c r="J2027" s="15"/>
      <c r="K2027" s="16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6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>
        <f t="shared" si="428"/>
        <v>0</v>
      </c>
      <c r="CT2027" s="15">
        <f t="shared" si="429"/>
        <v>0</v>
      </c>
      <c r="CU2027" s="15">
        <f t="shared" si="430"/>
        <v>0</v>
      </c>
      <c r="CV2027" s="15">
        <f t="shared" si="431"/>
        <v>33</v>
      </c>
      <c r="CW2027" s="15"/>
      <c r="CX2027" s="15"/>
      <c r="CY2027" s="15">
        <f t="shared" si="432"/>
        <v>0</v>
      </c>
      <c r="CZ2027" s="15">
        <f>GG2027</f>
        <v>0</v>
      </c>
      <c r="DA2027" s="16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20"/>
      <c r="DY2027" s="15"/>
      <c r="DZ2027" s="20"/>
      <c r="EA2027" s="15"/>
      <c r="EB2027" s="20"/>
      <c r="EC2027" s="15"/>
      <c r="ED2027" s="20"/>
      <c r="EE2027" s="15"/>
      <c r="EF2027" s="20"/>
      <c r="EG2027" s="15"/>
      <c r="EH2027" s="20"/>
      <c r="EI2027" s="15"/>
      <c r="EJ2027" s="20"/>
      <c r="EK2027" s="15"/>
      <c r="EL2027" s="20"/>
      <c r="EM2027" s="15"/>
      <c r="EN2027" s="20"/>
      <c r="EY2027" s="15"/>
      <c r="EZ2027" s="16"/>
      <c r="FC2027" s="15"/>
      <c r="FD2027" s="16"/>
      <c r="FE2027" s="15"/>
      <c r="FF2027" s="16"/>
      <c r="FG2027" s="15"/>
      <c r="FH2027" s="16"/>
      <c r="FI2027" s="15"/>
      <c r="FJ2027" s="16"/>
      <c r="FK2027" s="15"/>
      <c r="FL2027" s="16"/>
      <c r="FM2027" s="15"/>
      <c r="FN2027" s="16"/>
      <c r="FO2027" s="15"/>
      <c r="FP2027" s="20"/>
      <c r="FQ2027" s="15"/>
      <c r="FR2027" s="16"/>
      <c r="FS2027" s="15"/>
      <c r="FT2027" s="16"/>
      <c r="FU2027" s="15"/>
      <c r="FV2027" s="16"/>
      <c r="FW2027" s="15"/>
      <c r="FX2027" s="16"/>
      <c r="FY2027" s="15"/>
      <c r="FZ2027" s="16"/>
      <c r="GA2027" s="15"/>
      <c r="GB2027" s="16"/>
      <c r="GC2027" s="15"/>
      <c r="GD2027" s="20"/>
      <c r="GE2027" s="15">
        <v>33</v>
      </c>
      <c r="GF2027" s="20" t="s">
        <v>168</v>
      </c>
      <c r="GG2027" s="226"/>
    </row>
    <row r="2028" spans="1:189" ht="15" customHeight="1" x14ac:dyDescent="0.3">
      <c r="A2028" s="15" t="s">
        <v>125</v>
      </c>
      <c r="B2028" s="15" t="s">
        <v>138</v>
      </c>
      <c r="C2028" s="15" t="s">
        <v>2637</v>
      </c>
      <c r="D2028" s="15" t="s">
        <v>3210</v>
      </c>
      <c r="E2028" s="15" t="str">
        <f t="shared" si="426"/>
        <v>Destiny HUYNH</v>
      </c>
      <c r="F2028" s="15" t="s">
        <v>128</v>
      </c>
      <c r="G2028" s="15">
        <v>999925308</v>
      </c>
      <c r="H2028" s="15">
        <f t="shared" si="427"/>
        <v>60</v>
      </c>
      <c r="I2028" s="15"/>
      <c r="J2028" s="15"/>
      <c r="K2028" s="16"/>
      <c r="L2028" s="15"/>
      <c r="M2028" s="15"/>
      <c r="N2028" s="15"/>
      <c r="O2028" s="15">
        <f t="shared" ref="O2028:O2059" si="437">SUM(EE2028, EI2028, EK2028, EM2028)</f>
        <v>0</v>
      </c>
      <c r="P2028" s="15">
        <v>0</v>
      </c>
      <c r="Q2028" s="15">
        <f t="shared" ref="Q2028:Q2059" si="438">COUNT(DI2028:DV2028)</f>
        <v>0</v>
      </c>
      <c r="R2028" s="15">
        <v>0</v>
      </c>
      <c r="S2028" s="15">
        <v>0</v>
      </c>
      <c r="T2028" s="15">
        <f t="shared" ref="T2028:T2059" si="439">EC2028</f>
        <v>0</v>
      </c>
      <c r="U2028" s="15">
        <f t="shared" ref="U2028:U2059" si="440">SUM(EG2028)</f>
        <v>0</v>
      </c>
      <c r="V2028" s="15"/>
      <c r="W2028" s="15"/>
      <c r="X2028" s="15"/>
      <c r="Y2028" s="15"/>
      <c r="Z2028" s="16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>
        <f t="shared" si="428"/>
        <v>0</v>
      </c>
      <c r="CT2028" s="15">
        <f t="shared" si="429"/>
        <v>60</v>
      </c>
      <c r="CU2028" s="15">
        <f t="shared" si="430"/>
        <v>1</v>
      </c>
      <c r="CV2028" s="15">
        <f t="shared" si="431"/>
        <v>0</v>
      </c>
      <c r="CW2028" s="15"/>
      <c r="CX2028" s="15"/>
      <c r="CY2028" s="15">
        <f t="shared" si="432"/>
        <v>0</v>
      </c>
      <c r="CZ2028" s="15">
        <f>GG2028</f>
        <v>0</v>
      </c>
      <c r="DA2028" s="16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20"/>
      <c r="DY2028" s="15"/>
      <c r="DZ2028" s="20"/>
      <c r="EA2028" s="15"/>
      <c r="EB2028" s="20"/>
      <c r="EC2028" s="15"/>
      <c r="ED2028" s="20"/>
      <c r="EE2028" s="15"/>
      <c r="EF2028" s="20"/>
      <c r="EG2028" s="15"/>
      <c r="EH2028" s="20"/>
      <c r="EI2028" s="15"/>
      <c r="EJ2028" s="20"/>
      <c r="EK2028" s="15"/>
      <c r="EL2028" s="20"/>
      <c r="EM2028" s="15"/>
      <c r="EN2028" s="20"/>
      <c r="EY2028" s="15"/>
      <c r="EZ2028" s="20"/>
      <c r="FC2028" s="15">
        <v>60</v>
      </c>
      <c r="FD2028" s="20">
        <v>1</v>
      </c>
      <c r="FE2028" s="15"/>
      <c r="FF2028" s="20"/>
      <c r="FG2028" s="15"/>
      <c r="FH2028" s="20"/>
      <c r="FI2028" s="15"/>
      <c r="FJ2028" s="20"/>
      <c r="FK2028" s="15"/>
      <c r="FL2028" s="20"/>
      <c r="FM2028" s="15"/>
      <c r="FN2028" s="20"/>
      <c r="FO2028" s="15"/>
      <c r="FP2028" s="20"/>
      <c r="FQ2028" s="15"/>
      <c r="FR2028" s="20"/>
      <c r="FS2028" s="15"/>
      <c r="FT2028" s="20"/>
      <c r="FU2028" s="15"/>
      <c r="FV2028" s="20"/>
      <c r="FW2028" s="15"/>
      <c r="FX2028" s="20"/>
      <c r="FY2028" s="15"/>
      <c r="FZ2028" s="20"/>
      <c r="GA2028" s="15"/>
      <c r="GB2028" s="20"/>
      <c r="GC2028" s="15"/>
      <c r="GD2028" s="20"/>
      <c r="GE2028" s="15"/>
      <c r="GF2028" s="20"/>
      <c r="GG2028" s="226"/>
    </row>
    <row r="2029" spans="1:189" ht="15" customHeight="1" x14ac:dyDescent="0.3">
      <c r="A2029" s="15" t="s">
        <v>130</v>
      </c>
      <c r="B2029" s="15" t="s">
        <v>140</v>
      </c>
      <c r="C2029" s="15" t="s">
        <v>3573</v>
      </c>
      <c r="D2029" s="15" t="s">
        <v>813</v>
      </c>
      <c r="E2029" s="15" t="str">
        <f t="shared" si="426"/>
        <v>Guilianna Garza</v>
      </c>
      <c r="F2029" s="15" t="s">
        <v>128</v>
      </c>
      <c r="G2029" s="15">
        <v>999925312</v>
      </c>
      <c r="H2029" s="15">
        <f t="shared" si="427"/>
        <v>45</v>
      </c>
      <c r="I2029" s="15"/>
      <c r="J2029" s="15"/>
      <c r="K2029" s="16"/>
      <c r="L2029" s="15"/>
      <c r="M2029" s="15"/>
      <c r="N2029" s="15"/>
      <c r="O2029" s="15">
        <f t="shared" si="437"/>
        <v>0</v>
      </c>
      <c r="P2029" s="15">
        <v>0</v>
      </c>
      <c r="Q2029" s="15">
        <f t="shared" si="438"/>
        <v>0</v>
      </c>
      <c r="R2029" s="15">
        <v>0</v>
      </c>
      <c r="S2029" s="15">
        <v>0</v>
      </c>
      <c r="T2029" s="15">
        <f t="shared" si="439"/>
        <v>0</v>
      </c>
      <c r="U2029" s="15">
        <f t="shared" si="440"/>
        <v>0</v>
      </c>
      <c r="V2029" s="15"/>
      <c r="W2029" s="15"/>
      <c r="X2029" s="15"/>
      <c r="Y2029" s="15"/>
      <c r="Z2029" s="16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>
        <f t="shared" si="428"/>
        <v>0</v>
      </c>
      <c r="CT2029" s="15">
        <f t="shared" si="429"/>
        <v>45</v>
      </c>
      <c r="CU2029" s="15">
        <f t="shared" si="430"/>
        <v>1</v>
      </c>
      <c r="CV2029" s="15">
        <f t="shared" si="431"/>
        <v>0</v>
      </c>
      <c r="CW2029" s="15"/>
      <c r="CX2029" s="15"/>
      <c r="CY2029" s="15">
        <f t="shared" si="432"/>
        <v>0</v>
      </c>
      <c r="CZ2029" s="15">
        <f>GG2029</f>
        <v>0</v>
      </c>
      <c r="DA2029" s="16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20"/>
      <c r="DY2029" s="15"/>
      <c r="DZ2029" s="20"/>
      <c r="EA2029" s="15"/>
      <c r="EB2029" s="20"/>
      <c r="EC2029" s="15"/>
      <c r="ED2029" s="20"/>
      <c r="EE2029" s="15"/>
      <c r="EF2029" s="20"/>
      <c r="EG2029" s="15"/>
      <c r="EH2029" s="20"/>
      <c r="EI2029" s="15"/>
      <c r="EJ2029" s="20"/>
      <c r="EK2029" s="15"/>
      <c r="EL2029" s="20"/>
      <c r="EM2029" s="15"/>
      <c r="EN2029" s="20"/>
      <c r="EY2029" s="15"/>
      <c r="EZ2029" s="20"/>
      <c r="FC2029" s="15"/>
      <c r="FD2029" s="20"/>
      <c r="FE2029" s="15"/>
      <c r="FF2029" s="20"/>
      <c r="FG2029" s="15"/>
      <c r="FH2029" s="20"/>
      <c r="FI2029" s="15"/>
      <c r="FJ2029" s="20"/>
      <c r="FK2029" s="15"/>
      <c r="FL2029" s="20"/>
      <c r="FM2029" s="15"/>
      <c r="FN2029" s="20"/>
      <c r="FO2029" s="15"/>
      <c r="FP2029" s="20"/>
      <c r="FQ2029" s="15">
        <v>45</v>
      </c>
      <c r="FR2029" s="20">
        <v>2</v>
      </c>
      <c r="FS2029" s="15"/>
      <c r="FT2029" s="20"/>
      <c r="FU2029" s="15"/>
      <c r="FV2029" s="20"/>
      <c r="FW2029" s="15"/>
      <c r="FX2029" s="20"/>
      <c r="FY2029" s="15"/>
      <c r="FZ2029" s="20"/>
      <c r="GA2029" s="15"/>
      <c r="GB2029" s="20"/>
      <c r="GC2029" s="15"/>
      <c r="GD2029" s="20"/>
      <c r="GE2029" s="15"/>
      <c r="GF2029" s="20"/>
      <c r="GG2029" s="226"/>
    </row>
    <row r="2030" spans="1:189" ht="15" customHeight="1" x14ac:dyDescent="0.3">
      <c r="A2030" s="15" t="s">
        <v>133</v>
      </c>
      <c r="B2030" s="15" t="s">
        <v>140</v>
      </c>
      <c r="C2030" s="15" t="s">
        <v>577</v>
      </c>
      <c r="D2030" s="15" t="s">
        <v>1709</v>
      </c>
      <c r="E2030" s="15" t="str">
        <f t="shared" si="426"/>
        <v>Clark Shen</v>
      </c>
      <c r="F2030" s="15" t="s">
        <v>135</v>
      </c>
      <c r="G2030" s="15">
        <v>999925313</v>
      </c>
      <c r="H2030" s="15">
        <f t="shared" si="427"/>
        <v>45</v>
      </c>
      <c r="I2030" s="15"/>
      <c r="J2030" s="15"/>
      <c r="K2030" s="16"/>
      <c r="L2030" s="15"/>
      <c r="M2030" s="15"/>
      <c r="N2030" s="15"/>
      <c r="O2030" s="15">
        <f t="shared" si="437"/>
        <v>0</v>
      </c>
      <c r="P2030" s="15">
        <v>0</v>
      </c>
      <c r="Q2030" s="15">
        <f t="shared" si="438"/>
        <v>0</v>
      </c>
      <c r="R2030" s="15">
        <v>0</v>
      </c>
      <c r="S2030" s="15">
        <v>0</v>
      </c>
      <c r="T2030" s="15">
        <f t="shared" si="439"/>
        <v>0</v>
      </c>
      <c r="U2030" s="15">
        <f t="shared" si="440"/>
        <v>0</v>
      </c>
      <c r="V2030" s="15"/>
      <c r="W2030" s="15"/>
      <c r="X2030" s="15"/>
      <c r="Y2030" s="15"/>
      <c r="Z2030" s="16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>
        <f t="shared" si="428"/>
        <v>0</v>
      </c>
      <c r="CT2030" s="15">
        <f t="shared" si="429"/>
        <v>45</v>
      </c>
      <c r="CU2030" s="15">
        <f t="shared" si="430"/>
        <v>1</v>
      </c>
      <c r="CV2030" s="15">
        <f t="shared" si="431"/>
        <v>0</v>
      </c>
      <c r="CW2030" s="15"/>
      <c r="CX2030" s="15"/>
      <c r="CY2030" s="15">
        <f t="shared" si="432"/>
        <v>0</v>
      </c>
      <c r="CZ2030" s="15">
        <f>GG2030</f>
        <v>0</v>
      </c>
      <c r="DA2030" s="16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20"/>
      <c r="DY2030" s="15"/>
      <c r="DZ2030" s="20"/>
      <c r="EA2030" s="15"/>
      <c r="EB2030" s="20"/>
      <c r="EC2030" s="15"/>
      <c r="ED2030" s="20"/>
      <c r="EE2030" s="15"/>
      <c r="EF2030" s="20"/>
      <c r="EG2030" s="15"/>
      <c r="EH2030" s="20"/>
      <c r="EI2030" s="15"/>
      <c r="EJ2030" s="20"/>
      <c r="EK2030" s="15"/>
      <c r="EL2030" s="20"/>
      <c r="EM2030" s="15"/>
      <c r="EN2030" s="20"/>
      <c r="EY2030" s="15">
        <v>45</v>
      </c>
      <c r="EZ2030" s="20">
        <v>2</v>
      </c>
      <c r="FC2030" s="15"/>
      <c r="FD2030" s="20"/>
      <c r="FE2030" s="15"/>
      <c r="FF2030" s="20"/>
      <c r="FG2030" s="15"/>
      <c r="FH2030" s="20"/>
      <c r="FI2030" s="15"/>
      <c r="FJ2030" s="20"/>
      <c r="FK2030" s="15"/>
      <c r="FL2030" s="20"/>
      <c r="FM2030" s="15"/>
      <c r="FN2030" s="20"/>
      <c r="FO2030" s="15"/>
      <c r="FP2030" s="20"/>
      <c r="FQ2030" s="15"/>
      <c r="FR2030" s="20"/>
      <c r="FS2030" s="15"/>
      <c r="FT2030" s="20"/>
      <c r="FU2030" s="15"/>
      <c r="FV2030" s="20"/>
      <c r="FW2030" s="15"/>
      <c r="FX2030" s="20"/>
      <c r="FY2030" s="15"/>
      <c r="FZ2030" s="20"/>
      <c r="GA2030" s="15"/>
      <c r="GB2030" s="20"/>
      <c r="GC2030" s="15"/>
      <c r="GD2030" s="20"/>
      <c r="GE2030" s="15"/>
      <c r="GF2030" s="20"/>
      <c r="GG2030" s="226"/>
    </row>
    <row r="2031" spans="1:189" ht="15" customHeight="1" x14ac:dyDescent="0.3">
      <c r="A2031" s="15" t="s">
        <v>146</v>
      </c>
      <c r="B2031" s="15" t="s">
        <v>134</v>
      </c>
      <c r="C2031" s="15" t="s">
        <v>2085</v>
      </c>
      <c r="D2031" s="15" t="s">
        <v>1709</v>
      </c>
      <c r="E2031" s="15" t="str">
        <f t="shared" si="426"/>
        <v>Madelynn Shen</v>
      </c>
      <c r="F2031" s="15" t="s">
        <v>128</v>
      </c>
      <c r="G2031" s="15">
        <v>999925314</v>
      </c>
      <c r="H2031" s="15">
        <f t="shared" si="427"/>
        <v>45</v>
      </c>
      <c r="I2031" s="15"/>
      <c r="J2031" s="15"/>
      <c r="K2031" s="16"/>
      <c r="L2031" s="15"/>
      <c r="M2031" s="15"/>
      <c r="N2031" s="15"/>
      <c r="O2031" s="15">
        <f t="shared" si="437"/>
        <v>0</v>
      </c>
      <c r="P2031" s="15">
        <v>0</v>
      </c>
      <c r="Q2031" s="15">
        <f t="shared" si="438"/>
        <v>0</v>
      </c>
      <c r="R2031" s="15">
        <v>0</v>
      </c>
      <c r="S2031" s="15">
        <v>0</v>
      </c>
      <c r="T2031" s="15">
        <f t="shared" si="439"/>
        <v>0</v>
      </c>
      <c r="U2031" s="15">
        <f t="shared" si="440"/>
        <v>0</v>
      </c>
      <c r="V2031" s="15"/>
      <c r="W2031" s="15"/>
      <c r="X2031" s="15"/>
      <c r="Y2031" s="15"/>
      <c r="Z2031" s="16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>
        <f t="shared" si="428"/>
        <v>0</v>
      </c>
      <c r="CT2031" s="15">
        <f t="shared" si="429"/>
        <v>45</v>
      </c>
      <c r="CU2031" s="15">
        <f t="shared" si="430"/>
        <v>1</v>
      </c>
      <c r="CV2031" s="15">
        <f t="shared" si="431"/>
        <v>0</v>
      </c>
      <c r="CW2031" s="15"/>
      <c r="CX2031" s="15"/>
      <c r="CY2031" s="15">
        <f t="shared" si="432"/>
        <v>0</v>
      </c>
      <c r="CZ2031" s="15">
        <f>GG2031</f>
        <v>0</v>
      </c>
      <c r="DA2031" s="16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20"/>
      <c r="DY2031" s="15"/>
      <c r="DZ2031" s="20"/>
      <c r="EA2031" s="15"/>
      <c r="EB2031" s="20"/>
      <c r="EC2031" s="15"/>
      <c r="ED2031" s="20"/>
      <c r="EE2031" s="15"/>
      <c r="EF2031" s="20"/>
      <c r="EG2031" s="15"/>
      <c r="EH2031" s="20"/>
      <c r="EI2031" s="15"/>
      <c r="EJ2031" s="20"/>
      <c r="EK2031" s="15"/>
      <c r="EL2031" s="20"/>
      <c r="EM2031" s="15"/>
      <c r="EN2031" s="20"/>
      <c r="EY2031" s="15">
        <v>45</v>
      </c>
      <c r="EZ2031" s="20">
        <v>2</v>
      </c>
      <c r="FC2031" s="15"/>
      <c r="FD2031" s="20"/>
      <c r="FE2031" s="15"/>
      <c r="FF2031" s="20"/>
      <c r="FG2031" s="15"/>
      <c r="FH2031" s="20"/>
      <c r="FI2031" s="15"/>
      <c r="FJ2031" s="20"/>
      <c r="FK2031" s="15"/>
      <c r="FL2031" s="20"/>
      <c r="FM2031" s="15"/>
      <c r="FN2031" s="20"/>
      <c r="FO2031" s="15"/>
      <c r="FP2031" s="20"/>
      <c r="FQ2031" s="15"/>
      <c r="FR2031" s="20"/>
      <c r="FS2031" s="15"/>
      <c r="FT2031" s="20"/>
      <c r="FU2031" s="15"/>
      <c r="FV2031" s="20"/>
      <c r="FW2031" s="15"/>
      <c r="FX2031" s="20"/>
      <c r="FY2031" s="15"/>
      <c r="FZ2031" s="20"/>
      <c r="GA2031" s="15"/>
      <c r="GB2031" s="20"/>
      <c r="GC2031" s="15"/>
      <c r="GD2031" s="20"/>
      <c r="GE2031" s="15"/>
      <c r="GF2031" s="20"/>
      <c r="GG2031" s="226"/>
    </row>
    <row r="2032" spans="1:189" ht="15" customHeight="1" x14ac:dyDescent="0.3">
      <c r="A2032" s="15" t="s">
        <v>146</v>
      </c>
      <c r="B2032" s="15" t="s">
        <v>140</v>
      </c>
      <c r="C2032" s="15" t="s">
        <v>2952</v>
      </c>
      <c r="D2032" s="15" t="s">
        <v>1072</v>
      </c>
      <c r="E2032" s="15" t="str">
        <f t="shared" si="426"/>
        <v>Krishav Karki</v>
      </c>
      <c r="F2032" s="15" t="s">
        <v>135</v>
      </c>
      <c r="G2032" s="15">
        <v>999925315</v>
      </c>
      <c r="H2032" s="15">
        <f t="shared" si="427"/>
        <v>60</v>
      </c>
      <c r="I2032" s="15"/>
      <c r="J2032" s="15"/>
      <c r="K2032" s="16"/>
      <c r="L2032" s="15"/>
      <c r="M2032" s="15"/>
      <c r="N2032" s="15"/>
      <c r="O2032" s="15">
        <f t="shared" si="437"/>
        <v>0</v>
      </c>
      <c r="P2032" s="15">
        <v>0</v>
      </c>
      <c r="Q2032" s="15">
        <f t="shared" si="438"/>
        <v>0</v>
      </c>
      <c r="R2032" s="15">
        <v>0</v>
      </c>
      <c r="S2032" s="15">
        <v>0</v>
      </c>
      <c r="T2032" s="15">
        <f t="shared" si="439"/>
        <v>0</v>
      </c>
      <c r="U2032" s="15">
        <f t="shared" si="440"/>
        <v>0</v>
      </c>
      <c r="V2032" s="15"/>
      <c r="W2032" s="15"/>
      <c r="X2032" s="15"/>
      <c r="Y2032" s="15"/>
      <c r="Z2032" s="16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>
        <f t="shared" si="428"/>
        <v>0</v>
      </c>
      <c r="CT2032" s="15">
        <f t="shared" si="429"/>
        <v>60</v>
      </c>
      <c r="CU2032" s="15">
        <f t="shared" si="430"/>
        <v>1</v>
      </c>
      <c r="CV2032" s="15">
        <f t="shared" si="431"/>
        <v>0</v>
      </c>
      <c r="CW2032" s="15"/>
      <c r="CX2032" s="15"/>
      <c r="CY2032" s="15">
        <f t="shared" si="432"/>
        <v>0</v>
      </c>
      <c r="CZ2032" s="15">
        <f>GG2032</f>
        <v>0</v>
      </c>
      <c r="DA2032" s="16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20"/>
      <c r="DY2032" s="15"/>
      <c r="DZ2032" s="20"/>
      <c r="EA2032" s="15"/>
      <c r="EB2032" s="20"/>
      <c r="EC2032" s="15"/>
      <c r="ED2032" s="20"/>
      <c r="EE2032" s="15"/>
      <c r="EF2032" s="20"/>
      <c r="EG2032" s="15"/>
      <c r="EH2032" s="20"/>
      <c r="EI2032" s="15"/>
      <c r="EJ2032" s="20"/>
      <c r="EK2032" s="15"/>
      <c r="EL2032" s="20"/>
      <c r="EM2032" s="15"/>
      <c r="EN2032" s="20"/>
      <c r="EY2032" s="15">
        <v>60</v>
      </c>
      <c r="EZ2032" s="20">
        <v>1</v>
      </c>
      <c r="FC2032" s="15"/>
      <c r="FD2032" s="20"/>
      <c r="FE2032" s="15"/>
      <c r="FF2032" s="20"/>
      <c r="FG2032" s="15"/>
      <c r="FH2032" s="20"/>
      <c r="FI2032" s="15"/>
      <c r="FJ2032" s="20"/>
      <c r="FK2032" s="15"/>
      <c r="FL2032" s="20"/>
      <c r="FM2032" s="15"/>
      <c r="FN2032" s="20"/>
      <c r="FO2032" s="15"/>
      <c r="FP2032" s="20"/>
      <c r="FQ2032" s="15"/>
      <c r="FR2032" s="20"/>
      <c r="FS2032" s="15"/>
      <c r="FT2032" s="20"/>
      <c r="FU2032" s="15"/>
      <c r="FV2032" s="20"/>
      <c r="FW2032" s="15"/>
      <c r="FX2032" s="20"/>
      <c r="FY2032" s="15"/>
      <c r="FZ2032" s="20"/>
      <c r="GA2032" s="15"/>
      <c r="GB2032" s="20"/>
      <c r="GC2032" s="15"/>
      <c r="GD2032" s="20"/>
      <c r="GE2032" s="15"/>
      <c r="GF2032" s="20"/>
      <c r="GG2032" s="226"/>
    </row>
    <row r="2033" spans="1:189" ht="15" customHeight="1" x14ac:dyDescent="0.3">
      <c r="A2033" s="85" t="s">
        <v>2903</v>
      </c>
      <c r="B2033" s="85" t="s">
        <v>142</v>
      </c>
      <c r="C2033" s="85" t="s">
        <v>4047</v>
      </c>
      <c r="D2033" s="85" t="s">
        <v>1990</v>
      </c>
      <c r="E2033" s="15" t="str">
        <f t="shared" si="426"/>
        <v>Mengyi Zhang</v>
      </c>
      <c r="F2033" s="85" t="s">
        <v>128</v>
      </c>
      <c r="G2033" s="15">
        <v>999925318</v>
      </c>
      <c r="H2033" s="15">
        <f t="shared" si="427"/>
        <v>45</v>
      </c>
      <c r="I2033" s="15"/>
      <c r="J2033" s="15"/>
      <c r="K2033" s="16"/>
      <c r="L2033" s="15"/>
      <c r="M2033" s="15"/>
      <c r="N2033" s="15"/>
      <c r="O2033" s="15">
        <f t="shared" si="437"/>
        <v>0</v>
      </c>
      <c r="P2033" s="15">
        <v>0</v>
      </c>
      <c r="Q2033" s="15">
        <f t="shared" si="438"/>
        <v>0</v>
      </c>
      <c r="R2033" s="15">
        <v>0</v>
      </c>
      <c r="S2033" s="15">
        <v>0</v>
      </c>
      <c r="T2033" s="15">
        <f t="shared" si="439"/>
        <v>0</v>
      </c>
      <c r="U2033" s="15">
        <f t="shared" si="440"/>
        <v>0</v>
      </c>
      <c r="V2033" s="15"/>
      <c r="W2033" s="15"/>
      <c r="X2033" s="15"/>
      <c r="Y2033" s="15"/>
      <c r="Z2033" s="16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>
        <f t="shared" si="428"/>
        <v>0</v>
      </c>
      <c r="CT2033" s="15">
        <f t="shared" si="429"/>
        <v>45</v>
      </c>
      <c r="CU2033" s="15">
        <f t="shared" si="430"/>
        <v>0</v>
      </c>
      <c r="CV2033" s="15">
        <f t="shared" si="431"/>
        <v>0</v>
      </c>
      <c r="CW2033" s="15"/>
      <c r="CX2033" s="15"/>
      <c r="CY2033" s="15">
        <f t="shared" si="432"/>
        <v>0</v>
      </c>
      <c r="CZ2033" s="15">
        <f>GG2033</f>
        <v>0</v>
      </c>
      <c r="DA2033" s="16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20"/>
      <c r="DY2033" s="15"/>
      <c r="DZ2033" s="20"/>
      <c r="EA2033" s="15"/>
      <c r="EB2033" s="20"/>
      <c r="EC2033" s="15"/>
      <c r="ED2033" s="20"/>
      <c r="EE2033" s="15"/>
      <c r="EF2033" s="20"/>
      <c r="EG2033" s="15"/>
      <c r="EH2033" s="20"/>
      <c r="EI2033" s="15"/>
      <c r="EJ2033" s="20"/>
      <c r="EK2033" s="15"/>
      <c r="EL2033" s="20"/>
      <c r="EM2033" s="15"/>
      <c r="EN2033" s="20"/>
      <c r="EY2033" s="15"/>
      <c r="EZ2033" s="20"/>
      <c r="FC2033" s="15"/>
      <c r="FD2033" s="20"/>
      <c r="FE2033" s="15"/>
      <c r="FF2033" s="20"/>
      <c r="FG2033" s="15"/>
      <c r="FH2033" s="20"/>
      <c r="FI2033" s="15"/>
      <c r="FJ2033" s="20"/>
      <c r="FK2033" s="15"/>
      <c r="FL2033" s="20"/>
      <c r="FM2033" s="15"/>
      <c r="FN2033" s="16"/>
      <c r="FO2033" s="15">
        <v>45</v>
      </c>
      <c r="FP2033" s="20"/>
      <c r="FQ2033" s="15"/>
      <c r="FR2033" s="16"/>
      <c r="FS2033" s="15"/>
      <c r="FT2033" s="20"/>
      <c r="FU2033" s="15"/>
      <c r="FV2033" s="20"/>
      <c r="FW2033" s="15"/>
      <c r="FX2033" s="20"/>
      <c r="FY2033" s="15"/>
      <c r="FZ2033" s="20"/>
      <c r="GA2033" s="15"/>
      <c r="GB2033" s="20"/>
      <c r="GC2033" s="15"/>
      <c r="GD2033" s="20"/>
      <c r="GE2033" s="15"/>
      <c r="GF2033" s="20"/>
      <c r="GG2033" s="226"/>
    </row>
    <row r="2034" spans="1:189" ht="15" customHeight="1" x14ac:dyDescent="0.3">
      <c r="A2034" s="83" t="s">
        <v>133</v>
      </c>
      <c r="B2034" s="83" t="s">
        <v>142</v>
      </c>
      <c r="C2034" s="83" t="s">
        <v>278</v>
      </c>
      <c r="D2034" s="83" t="s">
        <v>3885</v>
      </c>
      <c r="E2034" s="15" t="str">
        <f t="shared" si="426"/>
        <v>Avery Aquaro</v>
      </c>
      <c r="F2034" s="83" t="s">
        <v>128</v>
      </c>
      <c r="G2034" s="83">
        <v>999925325</v>
      </c>
      <c r="H2034" s="15">
        <f t="shared" si="427"/>
        <v>34</v>
      </c>
      <c r="I2034" s="15"/>
      <c r="J2034" s="15"/>
      <c r="K2034" s="16"/>
      <c r="L2034" s="15"/>
      <c r="M2034" s="15"/>
      <c r="N2034" s="15"/>
      <c r="O2034" s="15">
        <f t="shared" si="437"/>
        <v>0</v>
      </c>
      <c r="P2034" s="15">
        <v>0</v>
      </c>
      <c r="Q2034" s="15">
        <f t="shared" si="438"/>
        <v>0</v>
      </c>
      <c r="R2034" s="15">
        <v>0</v>
      </c>
      <c r="S2034" s="15">
        <v>0</v>
      </c>
      <c r="T2034" s="15">
        <f t="shared" si="439"/>
        <v>0</v>
      </c>
      <c r="U2034" s="15">
        <f t="shared" si="440"/>
        <v>0</v>
      </c>
      <c r="V2034" s="15"/>
      <c r="W2034" s="15"/>
      <c r="X2034" s="15"/>
      <c r="Y2034" s="15"/>
      <c r="Z2034" s="16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>
        <f t="shared" si="428"/>
        <v>0</v>
      </c>
      <c r="CT2034" s="15">
        <f t="shared" si="429"/>
        <v>34</v>
      </c>
      <c r="CU2034" s="15">
        <f t="shared" si="430"/>
        <v>1</v>
      </c>
      <c r="CV2034" s="15">
        <f t="shared" si="431"/>
        <v>0</v>
      </c>
      <c r="CW2034" s="15"/>
      <c r="CX2034" s="15"/>
      <c r="CY2034" s="15">
        <f t="shared" si="432"/>
        <v>0</v>
      </c>
      <c r="CZ2034" s="15">
        <f>GG2034</f>
        <v>0</v>
      </c>
      <c r="DA2034" s="16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20"/>
      <c r="DY2034" s="15"/>
      <c r="DZ2034" s="20"/>
      <c r="EA2034" s="15"/>
      <c r="EB2034" s="20"/>
      <c r="EC2034" s="15"/>
      <c r="ED2034" s="20"/>
      <c r="EE2034" s="15"/>
      <c r="EF2034" s="20"/>
      <c r="EG2034" s="15"/>
      <c r="EH2034" s="20"/>
      <c r="EI2034" s="15"/>
      <c r="EJ2034" s="20"/>
      <c r="EK2034" s="15"/>
      <c r="EL2034" s="20"/>
      <c r="EM2034" s="15"/>
      <c r="EN2034" s="20"/>
      <c r="EY2034" s="15"/>
      <c r="EZ2034" s="20"/>
      <c r="FC2034" s="15"/>
      <c r="FD2034" s="20"/>
      <c r="FE2034" s="15"/>
      <c r="FF2034" s="20"/>
      <c r="FG2034" s="15"/>
      <c r="FH2034" s="20"/>
      <c r="FI2034" s="15"/>
      <c r="FJ2034" s="20"/>
      <c r="FK2034" s="15"/>
      <c r="FL2034" s="20"/>
      <c r="FM2034" s="15"/>
      <c r="FN2034" s="20"/>
      <c r="FO2034" s="15"/>
      <c r="FP2034" s="20"/>
      <c r="FQ2034" s="15"/>
      <c r="FR2034" s="20"/>
      <c r="FS2034" s="15"/>
      <c r="FT2034" s="20"/>
      <c r="FU2034" s="15">
        <v>34</v>
      </c>
      <c r="FV2034" s="20">
        <v>3</v>
      </c>
      <c r="FW2034" s="15"/>
      <c r="FX2034" s="20"/>
      <c r="FY2034" s="15"/>
      <c r="FZ2034" s="20"/>
      <c r="GA2034" s="15"/>
      <c r="GB2034" s="20"/>
      <c r="GC2034" s="15"/>
      <c r="GD2034" s="20"/>
      <c r="GE2034" s="15"/>
      <c r="GF2034" s="20"/>
      <c r="GG2034" s="226"/>
    </row>
    <row r="2035" spans="1:189" ht="15" customHeight="1" x14ac:dyDescent="0.3">
      <c r="A2035" s="15" t="s">
        <v>146</v>
      </c>
      <c r="B2035" s="15" t="s">
        <v>142</v>
      </c>
      <c r="C2035" s="15" t="s">
        <v>237</v>
      </c>
      <c r="D2035" s="15" t="s">
        <v>2967</v>
      </c>
      <c r="E2035" s="15" t="str">
        <f t="shared" si="426"/>
        <v>Colton Flaherty</v>
      </c>
      <c r="F2035" s="15" t="s">
        <v>135</v>
      </c>
      <c r="G2035" s="15">
        <v>999925328</v>
      </c>
      <c r="H2035" s="15">
        <f t="shared" si="427"/>
        <v>188</v>
      </c>
      <c r="I2035" s="15"/>
      <c r="J2035" s="15"/>
      <c r="K2035" s="16"/>
      <c r="L2035" s="15"/>
      <c r="M2035" s="15"/>
      <c r="N2035" s="15"/>
      <c r="O2035" s="15">
        <f t="shared" si="437"/>
        <v>0</v>
      </c>
      <c r="P2035" s="15">
        <v>0</v>
      </c>
      <c r="Q2035" s="15">
        <f t="shared" si="438"/>
        <v>0</v>
      </c>
      <c r="R2035" s="15">
        <v>0</v>
      </c>
      <c r="S2035" s="15">
        <v>0</v>
      </c>
      <c r="T2035" s="15">
        <f t="shared" si="439"/>
        <v>0</v>
      </c>
      <c r="U2035" s="15">
        <f t="shared" si="440"/>
        <v>0</v>
      </c>
      <c r="V2035" s="15"/>
      <c r="W2035" s="15"/>
      <c r="X2035" s="15"/>
      <c r="Y2035" s="15"/>
      <c r="Z2035" s="16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>
        <f t="shared" si="428"/>
        <v>0</v>
      </c>
      <c r="CT2035" s="15">
        <f t="shared" si="429"/>
        <v>188</v>
      </c>
      <c r="CU2035" s="15">
        <f t="shared" si="430"/>
        <v>2</v>
      </c>
      <c r="CV2035" s="15">
        <f t="shared" si="431"/>
        <v>0</v>
      </c>
      <c r="CW2035" s="15"/>
      <c r="CX2035" s="15"/>
      <c r="CY2035" s="15">
        <f t="shared" si="432"/>
        <v>0</v>
      </c>
      <c r="CZ2035" s="15">
        <f>GG2035</f>
        <v>0</v>
      </c>
      <c r="DA2035" s="16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20"/>
      <c r="DY2035" s="15"/>
      <c r="DZ2035" s="20"/>
      <c r="EA2035" s="15"/>
      <c r="EB2035" s="20"/>
      <c r="EC2035" s="15"/>
      <c r="ED2035" s="20"/>
      <c r="EE2035" s="15"/>
      <c r="EF2035" s="20"/>
      <c r="EG2035" s="15"/>
      <c r="EH2035" s="20"/>
      <c r="EI2035" s="15"/>
      <c r="EJ2035" s="20"/>
      <c r="EK2035" s="15"/>
      <c r="EL2035" s="20"/>
      <c r="EM2035" s="15"/>
      <c r="EN2035" s="20"/>
      <c r="EY2035" s="15">
        <v>68</v>
      </c>
      <c r="EZ2035" s="20">
        <v>3</v>
      </c>
      <c r="FC2035" s="15"/>
      <c r="FD2035" s="20"/>
      <c r="FE2035" s="15"/>
      <c r="FF2035" s="20"/>
      <c r="FG2035" s="15">
        <v>120</v>
      </c>
      <c r="FH2035" s="20">
        <v>1</v>
      </c>
      <c r="FI2035" s="15"/>
      <c r="FJ2035" s="20"/>
      <c r="FK2035" s="15"/>
      <c r="FL2035" s="20"/>
      <c r="FM2035" s="15"/>
      <c r="FN2035" s="20"/>
      <c r="FO2035" s="15"/>
      <c r="FP2035" s="20"/>
      <c r="FQ2035" s="15"/>
      <c r="FR2035" s="20"/>
      <c r="FS2035" s="15"/>
      <c r="FT2035" s="20"/>
      <c r="FU2035" s="15"/>
      <c r="FV2035" s="20"/>
      <c r="FW2035" s="15"/>
      <c r="FX2035" s="20"/>
      <c r="FY2035" s="15"/>
      <c r="FZ2035" s="20"/>
      <c r="GA2035" s="15"/>
      <c r="GB2035" s="20"/>
      <c r="GC2035" s="15"/>
      <c r="GD2035" s="20"/>
      <c r="GE2035" s="15"/>
      <c r="GF2035" s="20"/>
      <c r="GG2035" s="226"/>
    </row>
    <row r="2036" spans="1:189" ht="15" customHeight="1" x14ac:dyDescent="0.3">
      <c r="A2036" s="15" t="s">
        <v>133</v>
      </c>
      <c r="B2036" s="15" t="s">
        <v>138</v>
      </c>
      <c r="C2036" s="15" t="s">
        <v>2553</v>
      </c>
      <c r="D2036" s="15" t="s">
        <v>2554</v>
      </c>
      <c r="E2036" s="15" t="str">
        <f t="shared" si="426"/>
        <v>Kay Tongol</v>
      </c>
      <c r="F2036" s="15" t="s">
        <v>128</v>
      </c>
      <c r="G2036" s="15">
        <v>999925334</v>
      </c>
      <c r="H2036" s="15">
        <f t="shared" si="427"/>
        <v>120</v>
      </c>
      <c r="I2036" s="15"/>
      <c r="J2036" s="15"/>
      <c r="K2036" s="16"/>
      <c r="L2036" s="15"/>
      <c r="M2036" s="15"/>
      <c r="N2036" s="15"/>
      <c r="O2036" s="15">
        <f t="shared" si="437"/>
        <v>0</v>
      </c>
      <c r="P2036" s="15">
        <v>0</v>
      </c>
      <c r="Q2036" s="15">
        <f t="shared" si="438"/>
        <v>0</v>
      </c>
      <c r="R2036" s="15">
        <v>0</v>
      </c>
      <c r="S2036" s="15">
        <v>0</v>
      </c>
      <c r="T2036" s="15">
        <f t="shared" si="439"/>
        <v>0</v>
      </c>
      <c r="U2036" s="15">
        <f t="shared" si="440"/>
        <v>0</v>
      </c>
      <c r="V2036" s="15"/>
      <c r="W2036" s="15"/>
      <c r="X2036" s="15"/>
      <c r="Y2036" s="15"/>
      <c r="Z2036" s="16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>
        <f t="shared" si="428"/>
        <v>0</v>
      </c>
      <c r="CT2036" s="15">
        <f t="shared" si="429"/>
        <v>120</v>
      </c>
      <c r="CU2036" s="15">
        <f t="shared" si="430"/>
        <v>2</v>
      </c>
      <c r="CV2036" s="15">
        <f t="shared" si="431"/>
        <v>0</v>
      </c>
      <c r="CW2036" s="15"/>
      <c r="CX2036" s="15"/>
      <c r="CY2036" s="15">
        <f t="shared" si="432"/>
        <v>0</v>
      </c>
      <c r="CZ2036" s="15">
        <f>GG2036</f>
        <v>0</v>
      </c>
      <c r="DA2036" s="16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20"/>
      <c r="DY2036" s="15"/>
      <c r="DZ2036" s="20"/>
      <c r="EA2036" s="15"/>
      <c r="EB2036" s="20"/>
      <c r="EC2036" s="15"/>
      <c r="ED2036" s="20"/>
      <c r="EE2036" s="15"/>
      <c r="EF2036" s="20"/>
      <c r="EG2036" s="15"/>
      <c r="EH2036" s="20"/>
      <c r="EI2036" s="15"/>
      <c r="EJ2036" s="20"/>
      <c r="EK2036" s="15"/>
      <c r="EL2036" s="20"/>
      <c r="EM2036" s="15"/>
      <c r="EN2036" s="20"/>
      <c r="EQ2036" s="15">
        <v>60</v>
      </c>
      <c r="ER2036" s="20">
        <v>1</v>
      </c>
      <c r="EY2036" s="15"/>
      <c r="EZ2036" s="20"/>
      <c r="FC2036" s="15"/>
      <c r="FD2036" s="20"/>
      <c r="FE2036" s="15"/>
      <c r="FF2036" s="20"/>
      <c r="FG2036" s="15"/>
      <c r="FH2036" s="20"/>
      <c r="FI2036" s="15"/>
      <c r="FJ2036" s="20"/>
      <c r="FK2036" s="15">
        <v>60</v>
      </c>
      <c r="FL2036" s="20">
        <v>1</v>
      </c>
      <c r="FM2036" s="15"/>
      <c r="FN2036" s="20"/>
      <c r="FO2036" s="15"/>
      <c r="FP2036" s="20"/>
      <c r="FQ2036" s="15"/>
      <c r="FR2036" s="20"/>
      <c r="FS2036" s="15"/>
      <c r="FT2036" s="20"/>
      <c r="FU2036" s="15"/>
      <c r="FV2036" s="20"/>
      <c r="FW2036" s="15"/>
      <c r="FX2036" s="20"/>
      <c r="FY2036" s="15"/>
      <c r="FZ2036" s="20"/>
      <c r="GA2036" s="15"/>
      <c r="GB2036" s="20"/>
      <c r="GC2036" s="15"/>
      <c r="GD2036" s="20"/>
      <c r="GE2036" s="15"/>
      <c r="GF2036" s="20"/>
      <c r="GG2036" s="226"/>
    </row>
    <row r="2037" spans="1:189" ht="15" customHeight="1" x14ac:dyDescent="0.3">
      <c r="A2037" s="15" t="s">
        <v>130</v>
      </c>
      <c r="B2037" s="15" t="s">
        <v>138</v>
      </c>
      <c r="C2037" s="15" t="s">
        <v>183</v>
      </c>
      <c r="D2037" s="15" t="s">
        <v>1364</v>
      </c>
      <c r="E2037" s="15" t="str">
        <f t="shared" si="426"/>
        <v>Ethan MARTINEZ</v>
      </c>
      <c r="F2037" s="15" t="s">
        <v>135</v>
      </c>
      <c r="G2037" s="15">
        <v>999925338</v>
      </c>
      <c r="H2037" s="15">
        <f t="shared" si="427"/>
        <v>38</v>
      </c>
      <c r="I2037" s="15"/>
      <c r="J2037" s="15"/>
      <c r="K2037" s="16"/>
      <c r="L2037" s="15"/>
      <c r="M2037" s="15"/>
      <c r="N2037" s="15"/>
      <c r="O2037" s="15">
        <f t="shared" si="437"/>
        <v>0</v>
      </c>
      <c r="P2037" s="15">
        <v>0</v>
      </c>
      <c r="Q2037" s="15">
        <f t="shared" si="438"/>
        <v>0</v>
      </c>
      <c r="R2037" s="15">
        <v>0</v>
      </c>
      <c r="S2037" s="15">
        <v>0</v>
      </c>
      <c r="T2037" s="15">
        <f t="shared" si="439"/>
        <v>0</v>
      </c>
      <c r="U2037" s="15">
        <f t="shared" si="440"/>
        <v>0</v>
      </c>
      <c r="V2037" s="15"/>
      <c r="W2037" s="15"/>
      <c r="X2037" s="15"/>
      <c r="Y2037" s="15"/>
      <c r="Z2037" s="16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>
        <f t="shared" si="428"/>
        <v>0</v>
      </c>
      <c r="CT2037" s="15">
        <f t="shared" si="429"/>
        <v>38</v>
      </c>
      <c r="CU2037" s="15">
        <f t="shared" si="430"/>
        <v>0</v>
      </c>
      <c r="CV2037" s="15">
        <f t="shared" si="431"/>
        <v>0</v>
      </c>
      <c r="CW2037" s="15"/>
      <c r="CX2037" s="15"/>
      <c r="CY2037" s="15">
        <f t="shared" si="432"/>
        <v>0</v>
      </c>
      <c r="CZ2037" s="15">
        <f>GG2037</f>
        <v>0</v>
      </c>
      <c r="DA2037" s="16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20"/>
      <c r="DY2037" s="15"/>
      <c r="DZ2037" s="20"/>
      <c r="EA2037" s="15"/>
      <c r="EB2037" s="20"/>
      <c r="EC2037" s="15"/>
      <c r="ED2037" s="20"/>
      <c r="EE2037" s="15"/>
      <c r="EF2037" s="20"/>
      <c r="EG2037" s="15"/>
      <c r="EH2037" s="20"/>
      <c r="EI2037" s="15"/>
      <c r="EJ2037" s="20"/>
      <c r="EK2037" s="15"/>
      <c r="EL2037" s="20"/>
      <c r="EM2037" s="15"/>
      <c r="EN2037" s="20"/>
      <c r="EY2037" s="15"/>
      <c r="EZ2037" s="20"/>
      <c r="FC2037" s="15">
        <v>38</v>
      </c>
      <c r="FD2037" s="20" t="s">
        <v>129</v>
      </c>
      <c r="FE2037" s="15"/>
      <c r="FF2037" s="20"/>
      <c r="FG2037" s="15"/>
      <c r="FH2037" s="20"/>
      <c r="FI2037" s="15"/>
      <c r="FJ2037" s="20"/>
      <c r="FK2037" s="15"/>
      <c r="FL2037" s="20"/>
      <c r="FM2037" s="15"/>
      <c r="FN2037" s="20"/>
      <c r="FO2037" s="15"/>
      <c r="FP2037" s="20"/>
      <c r="FQ2037" s="15"/>
      <c r="FR2037" s="20"/>
      <c r="FS2037" s="15"/>
      <c r="FT2037" s="20"/>
      <c r="FU2037" s="15"/>
      <c r="FV2037" s="20"/>
      <c r="FW2037" s="15"/>
      <c r="FX2037" s="20"/>
      <c r="FY2037" s="15"/>
      <c r="FZ2037" s="20"/>
      <c r="GA2037" s="15"/>
      <c r="GB2037" s="20"/>
      <c r="GC2037" s="15"/>
      <c r="GD2037" s="20"/>
      <c r="GE2037" s="15"/>
      <c r="GF2037" s="20"/>
      <c r="GG2037" s="226"/>
    </row>
    <row r="2038" spans="1:189" ht="15" customHeight="1" x14ac:dyDescent="0.3">
      <c r="A2038" s="15" t="s">
        <v>130</v>
      </c>
      <c r="B2038" s="15" t="s">
        <v>138</v>
      </c>
      <c r="C2038" s="15" t="s">
        <v>474</v>
      </c>
      <c r="D2038" s="15" t="s">
        <v>3047</v>
      </c>
      <c r="E2038" s="15" t="str">
        <f t="shared" si="426"/>
        <v>Natalie GUTIERREZ</v>
      </c>
      <c r="F2038" s="15" t="s">
        <v>128</v>
      </c>
      <c r="G2038" s="15">
        <v>999925340</v>
      </c>
      <c r="H2038" s="15">
        <f t="shared" si="427"/>
        <v>142.5</v>
      </c>
      <c r="I2038" s="15"/>
      <c r="J2038" s="15"/>
      <c r="K2038" s="16"/>
      <c r="L2038" s="15"/>
      <c r="M2038" s="15"/>
      <c r="N2038" s="15"/>
      <c r="O2038" s="15">
        <f t="shared" si="437"/>
        <v>0</v>
      </c>
      <c r="P2038" s="15">
        <v>0</v>
      </c>
      <c r="Q2038" s="15">
        <f t="shared" si="438"/>
        <v>0</v>
      </c>
      <c r="R2038" s="15">
        <v>0</v>
      </c>
      <c r="S2038" s="15">
        <v>0</v>
      </c>
      <c r="T2038" s="15">
        <f t="shared" si="439"/>
        <v>0</v>
      </c>
      <c r="U2038" s="15">
        <f t="shared" si="440"/>
        <v>0</v>
      </c>
      <c r="V2038" s="15"/>
      <c r="W2038" s="15"/>
      <c r="X2038" s="15"/>
      <c r="Y2038" s="15"/>
      <c r="Z2038" s="16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>
        <f t="shared" si="428"/>
        <v>0</v>
      </c>
      <c r="CT2038" s="15">
        <f t="shared" si="429"/>
        <v>90</v>
      </c>
      <c r="CU2038" s="15">
        <f t="shared" si="430"/>
        <v>1</v>
      </c>
      <c r="CV2038" s="15">
        <f t="shared" si="431"/>
        <v>52.5</v>
      </c>
      <c r="CW2038" s="15"/>
      <c r="CX2038" s="15"/>
      <c r="CY2038" s="15">
        <f t="shared" si="432"/>
        <v>0</v>
      </c>
      <c r="CZ2038" s="15">
        <f>GG2038</f>
        <v>0</v>
      </c>
      <c r="DA2038" s="16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20"/>
      <c r="DY2038" s="15"/>
      <c r="DZ2038" s="20"/>
      <c r="EA2038" s="15"/>
      <c r="EB2038" s="20"/>
      <c r="EC2038" s="15"/>
      <c r="ED2038" s="20"/>
      <c r="EE2038" s="15"/>
      <c r="EF2038" s="20"/>
      <c r="EG2038" s="15"/>
      <c r="EH2038" s="20"/>
      <c r="EI2038" s="15"/>
      <c r="EJ2038" s="20"/>
      <c r="EK2038" s="15"/>
      <c r="EL2038" s="20"/>
      <c r="EM2038" s="15"/>
      <c r="EN2038" s="20"/>
      <c r="EY2038" s="15"/>
      <c r="EZ2038" s="20"/>
      <c r="FC2038" s="15">
        <v>90</v>
      </c>
      <c r="FD2038" s="20">
        <v>2</v>
      </c>
      <c r="FE2038" s="15"/>
      <c r="FF2038" s="20"/>
      <c r="FG2038" s="15"/>
      <c r="FH2038" s="20"/>
      <c r="FI2038" s="15"/>
      <c r="FJ2038" s="20"/>
      <c r="FK2038" s="15"/>
      <c r="FL2038" s="20"/>
      <c r="FM2038" s="15"/>
      <c r="FN2038" s="20"/>
      <c r="FO2038" s="15"/>
      <c r="FP2038" s="20"/>
      <c r="FQ2038" s="15"/>
      <c r="FR2038" s="20"/>
      <c r="FS2038" s="15"/>
      <c r="FT2038" s="20"/>
      <c r="FU2038" s="15"/>
      <c r="FV2038" s="20"/>
      <c r="FW2038" s="15"/>
      <c r="FX2038" s="20"/>
      <c r="FY2038" s="15"/>
      <c r="FZ2038" s="20"/>
      <c r="GA2038" s="15"/>
      <c r="GB2038" s="20"/>
      <c r="GC2038" s="15">
        <v>52.5</v>
      </c>
      <c r="GD2038" s="20">
        <v>2</v>
      </c>
      <c r="GE2038" s="15"/>
      <c r="GF2038" s="20"/>
      <c r="GG2038" s="226"/>
    </row>
    <row r="2039" spans="1:189" ht="15" customHeight="1" x14ac:dyDescent="0.3">
      <c r="A2039" s="15" t="s">
        <v>137</v>
      </c>
      <c r="B2039" s="15" t="s">
        <v>138</v>
      </c>
      <c r="C2039" s="15" t="s">
        <v>487</v>
      </c>
      <c r="D2039" s="15" t="s">
        <v>3047</v>
      </c>
      <c r="E2039" s="15" t="str">
        <f t="shared" si="426"/>
        <v>Julian GUTIERREZ</v>
      </c>
      <c r="F2039" s="15" t="s">
        <v>135</v>
      </c>
      <c r="G2039" s="15">
        <v>999925341</v>
      </c>
      <c r="H2039" s="15">
        <f t="shared" si="427"/>
        <v>147</v>
      </c>
      <c r="I2039" s="15"/>
      <c r="J2039" s="15"/>
      <c r="K2039" s="16"/>
      <c r="L2039" s="15"/>
      <c r="M2039" s="15"/>
      <c r="N2039" s="15"/>
      <c r="O2039" s="15">
        <f t="shared" si="437"/>
        <v>0</v>
      </c>
      <c r="P2039" s="15">
        <v>0</v>
      </c>
      <c r="Q2039" s="15">
        <f t="shared" si="438"/>
        <v>0</v>
      </c>
      <c r="R2039" s="15">
        <v>0</v>
      </c>
      <c r="S2039" s="15">
        <v>0</v>
      </c>
      <c r="T2039" s="15">
        <f t="shared" si="439"/>
        <v>0</v>
      </c>
      <c r="U2039" s="15">
        <f t="shared" si="440"/>
        <v>0</v>
      </c>
      <c r="V2039" s="15"/>
      <c r="W2039" s="15"/>
      <c r="X2039" s="15"/>
      <c r="Y2039" s="15"/>
      <c r="Z2039" s="16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>
        <f t="shared" si="428"/>
        <v>0</v>
      </c>
      <c r="CT2039" s="15">
        <f t="shared" si="429"/>
        <v>68</v>
      </c>
      <c r="CU2039" s="15">
        <f t="shared" si="430"/>
        <v>1</v>
      </c>
      <c r="CV2039" s="15">
        <f t="shared" si="431"/>
        <v>79</v>
      </c>
      <c r="CW2039" s="15"/>
      <c r="CX2039" s="15"/>
      <c r="CY2039" s="15">
        <f t="shared" si="432"/>
        <v>0</v>
      </c>
      <c r="CZ2039" s="15">
        <f>GG2039</f>
        <v>0</v>
      </c>
      <c r="DA2039" s="16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20"/>
      <c r="DY2039" s="15"/>
      <c r="DZ2039" s="20"/>
      <c r="EA2039" s="15"/>
      <c r="EB2039" s="20"/>
      <c r="EC2039" s="15"/>
      <c r="ED2039" s="20"/>
      <c r="EE2039" s="15"/>
      <c r="EF2039" s="20"/>
      <c r="EG2039" s="15"/>
      <c r="EH2039" s="20"/>
      <c r="EI2039" s="15"/>
      <c r="EJ2039" s="20"/>
      <c r="EK2039" s="15"/>
      <c r="EL2039" s="20"/>
      <c r="EM2039" s="15"/>
      <c r="EN2039" s="20"/>
      <c r="EY2039" s="15"/>
      <c r="EZ2039" s="20"/>
      <c r="FC2039" s="15">
        <v>68</v>
      </c>
      <c r="FD2039" s="20">
        <v>3</v>
      </c>
      <c r="FE2039" s="15"/>
      <c r="FF2039" s="20"/>
      <c r="FG2039" s="15"/>
      <c r="FH2039" s="20"/>
      <c r="FI2039" s="15"/>
      <c r="FJ2039" s="20"/>
      <c r="FK2039" s="15"/>
      <c r="FL2039" s="20"/>
      <c r="FM2039" s="15"/>
      <c r="FN2039" s="20"/>
      <c r="FO2039" s="15"/>
      <c r="FP2039" s="20"/>
      <c r="FQ2039" s="15"/>
      <c r="FR2039" s="20"/>
      <c r="FS2039" s="15"/>
      <c r="FT2039" s="20"/>
      <c r="FU2039" s="15"/>
      <c r="FV2039" s="20"/>
      <c r="FW2039" s="15"/>
      <c r="FX2039" s="20"/>
      <c r="FY2039" s="15"/>
      <c r="FZ2039" s="20"/>
      <c r="GA2039" s="15"/>
      <c r="GB2039" s="20"/>
      <c r="GC2039" s="15">
        <v>79</v>
      </c>
      <c r="GD2039" s="20">
        <v>4</v>
      </c>
      <c r="GE2039" s="15"/>
      <c r="GF2039" s="20"/>
      <c r="GG2039" s="226"/>
    </row>
    <row r="2040" spans="1:189" ht="15" customHeight="1" x14ac:dyDescent="0.3">
      <c r="A2040" s="15" t="s">
        <v>130</v>
      </c>
      <c r="B2040" s="15" t="s">
        <v>134</v>
      </c>
      <c r="C2040" s="15" t="s">
        <v>1729</v>
      </c>
      <c r="D2040" s="15" t="s">
        <v>3046</v>
      </c>
      <c r="E2040" s="15" t="str">
        <f t="shared" si="426"/>
        <v>Dennis ONG</v>
      </c>
      <c r="F2040" s="15" t="s">
        <v>135</v>
      </c>
      <c r="G2040" s="15">
        <v>999925342</v>
      </c>
      <c r="H2040" s="15">
        <f t="shared" si="427"/>
        <v>90</v>
      </c>
      <c r="I2040" s="15"/>
      <c r="J2040" s="15"/>
      <c r="K2040" s="16"/>
      <c r="L2040" s="15"/>
      <c r="M2040" s="15"/>
      <c r="N2040" s="15"/>
      <c r="O2040" s="15">
        <f t="shared" si="437"/>
        <v>0</v>
      </c>
      <c r="P2040" s="15">
        <v>0</v>
      </c>
      <c r="Q2040" s="15">
        <f t="shared" si="438"/>
        <v>0</v>
      </c>
      <c r="R2040" s="15">
        <v>0</v>
      </c>
      <c r="S2040" s="15">
        <v>0</v>
      </c>
      <c r="T2040" s="15">
        <f t="shared" si="439"/>
        <v>0</v>
      </c>
      <c r="U2040" s="15">
        <f t="shared" si="440"/>
        <v>0</v>
      </c>
      <c r="V2040" s="15"/>
      <c r="W2040" s="15"/>
      <c r="X2040" s="15"/>
      <c r="Y2040" s="15"/>
      <c r="Z2040" s="16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>
        <f t="shared" si="428"/>
        <v>0</v>
      </c>
      <c r="CT2040" s="15">
        <f t="shared" si="429"/>
        <v>90</v>
      </c>
      <c r="CU2040" s="15">
        <f t="shared" si="430"/>
        <v>1</v>
      </c>
      <c r="CV2040" s="15">
        <f t="shared" si="431"/>
        <v>0</v>
      </c>
      <c r="CW2040" s="15"/>
      <c r="CX2040" s="15"/>
      <c r="CY2040" s="15">
        <f t="shared" si="432"/>
        <v>0</v>
      </c>
      <c r="CZ2040" s="15">
        <f>GG2040</f>
        <v>0</v>
      </c>
      <c r="DA2040" s="16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20"/>
      <c r="DY2040" s="15"/>
      <c r="DZ2040" s="20"/>
      <c r="EA2040" s="15"/>
      <c r="EB2040" s="20"/>
      <c r="EC2040" s="15"/>
      <c r="ED2040" s="20"/>
      <c r="EE2040" s="15"/>
      <c r="EF2040" s="20"/>
      <c r="EG2040" s="15"/>
      <c r="EH2040" s="20"/>
      <c r="EI2040" s="15"/>
      <c r="EJ2040" s="20"/>
      <c r="EK2040" s="15"/>
      <c r="EL2040" s="20"/>
      <c r="EM2040" s="15"/>
      <c r="EN2040" s="20"/>
      <c r="EY2040" s="15"/>
      <c r="EZ2040" s="20"/>
      <c r="FC2040" s="15">
        <v>90</v>
      </c>
      <c r="FD2040" s="20">
        <v>2</v>
      </c>
      <c r="FE2040" s="15"/>
      <c r="FF2040" s="20"/>
      <c r="FG2040" s="15"/>
      <c r="FH2040" s="20"/>
      <c r="FI2040" s="15"/>
      <c r="FJ2040" s="20"/>
      <c r="FK2040" s="15"/>
      <c r="FL2040" s="20"/>
      <c r="FM2040" s="15"/>
      <c r="FN2040" s="20"/>
      <c r="FO2040" s="15"/>
      <c r="FP2040" s="20"/>
      <c r="FQ2040" s="15"/>
      <c r="FR2040" s="20"/>
      <c r="FS2040" s="15"/>
      <c r="FT2040" s="20"/>
      <c r="FU2040" s="15"/>
      <c r="FV2040" s="20"/>
      <c r="FW2040" s="15"/>
      <c r="FX2040" s="20"/>
      <c r="FY2040" s="15"/>
      <c r="FZ2040" s="20"/>
      <c r="GA2040" s="15"/>
      <c r="GB2040" s="20"/>
      <c r="GC2040" s="15"/>
      <c r="GD2040" s="20"/>
      <c r="GE2040" s="15"/>
      <c r="GF2040" s="20"/>
      <c r="GG2040" s="226"/>
    </row>
    <row r="2041" spans="1:189" ht="15" customHeight="1" x14ac:dyDescent="0.3">
      <c r="A2041" s="15" t="s">
        <v>146</v>
      </c>
      <c r="B2041" s="15" t="s">
        <v>134</v>
      </c>
      <c r="C2041" s="15" t="s">
        <v>498</v>
      </c>
      <c r="D2041" s="15" t="s">
        <v>3046</v>
      </c>
      <c r="E2041" s="15" t="str">
        <f t="shared" si="426"/>
        <v>Eric ONG</v>
      </c>
      <c r="F2041" s="15" t="s">
        <v>135</v>
      </c>
      <c r="G2041" s="15">
        <v>999925343</v>
      </c>
      <c r="H2041" s="15">
        <f t="shared" si="427"/>
        <v>120</v>
      </c>
      <c r="I2041" s="15"/>
      <c r="J2041" s="15"/>
      <c r="K2041" s="16"/>
      <c r="L2041" s="15"/>
      <c r="M2041" s="15"/>
      <c r="N2041" s="15"/>
      <c r="O2041" s="15">
        <f t="shared" si="437"/>
        <v>0</v>
      </c>
      <c r="P2041" s="15">
        <v>0</v>
      </c>
      <c r="Q2041" s="15">
        <f t="shared" si="438"/>
        <v>0</v>
      </c>
      <c r="R2041" s="15">
        <v>0</v>
      </c>
      <c r="S2041" s="15">
        <v>0</v>
      </c>
      <c r="T2041" s="15">
        <f t="shared" si="439"/>
        <v>0</v>
      </c>
      <c r="U2041" s="15">
        <f t="shared" si="440"/>
        <v>0</v>
      </c>
      <c r="V2041" s="15"/>
      <c r="W2041" s="15"/>
      <c r="X2041" s="15"/>
      <c r="Y2041" s="15"/>
      <c r="Z2041" s="16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>
        <f t="shared" si="428"/>
        <v>0</v>
      </c>
      <c r="CT2041" s="15">
        <f t="shared" si="429"/>
        <v>120</v>
      </c>
      <c r="CU2041" s="15">
        <f t="shared" si="430"/>
        <v>1</v>
      </c>
      <c r="CV2041" s="15">
        <f t="shared" si="431"/>
        <v>0</v>
      </c>
      <c r="CW2041" s="15"/>
      <c r="CX2041" s="15"/>
      <c r="CY2041" s="15">
        <f t="shared" si="432"/>
        <v>0</v>
      </c>
      <c r="CZ2041" s="15">
        <f>GG2041</f>
        <v>0</v>
      </c>
      <c r="DA2041" s="16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20"/>
      <c r="DY2041" s="15"/>
      <c r="DZ2041" s="20"/>
      <c r="EA2041" s="15"/>
      <c r="EB2041" s="20"/>
      <c r="EC2041" s="15"/>
      <c r="ED2041" s="20"/>
      <c r="EE2041" s="15"/>
      <c r="EF2041" s="20"/>
      <c r="EG2041" s="15"/>
      <c r="EH2041" s="20"/>
      <c r="EI2041" s="15"/>
      <c r="EJ2041" s="20"/>
      <c r="EK2041" s="15"/>
      <c r="EL2041" s="20"/>
      <c r="EM2041" s="15"/>
      <c r="EN2041" s="20"/>
      <c r="EY2041" s="15"/>
      <c r="EZ2041" s="20"/>
      <c r="FC2041" s="15">
        <v>120</v>
      </c>
      <c r="FD2041" s="20">
        <v>1</v>
      </c>
      <c r="FE2041" s="15"/>
      <c r="FF2041" s="20"/>
      <c r="FG2041" s="15"/>
      <c r="FH2041" s="20"/>
      <c r="FI2041" s="15"/>
      <c r="FJ2041" s="20"/>
      <c r="FK2041" s="15"/>
      <c r="FL2041" s="20"/>
      <c r="FM2041" s="15"/>
      <c r="FN2041" s="20"/>
      <c r="FO2041" s="15"/>
      <c r="FP2041" s="20"/>
      <c r="FQ2041" s="15"/>
      <c r="FR2041" s="20"/>
      <c r="FS2041" s="15"/>
      <c r="FT2041" s="20"/>
      <c r="FU2041" s="15"/>
      <c r="FV2041" s="20"/>
      <c r="FW2041" s="15"/>
      <c r="FX2041" s="20"/>
      <c r="FY2041" s="15"/>
      <c r="FZ2041" s="20"/>
      <c r="GA2041" s="15"/>
      <c r="GB2041" s="20"/>
      <c r="GC2041" s="15"/>
      <c r="GD2041" s="20"/>
      <c r="GE2041" s="15"/>
      <c r="GF2041" s="20"/>
      <c r="GG2041" s="226"/>
    </row>
    <row r="2042" spans="1:189" ht="15" customHeight="1" x14ac:dyDescent="0.3">
      <c r="A2042" s="15" t="s">
        <v>133</v>
      </c>
      <c r="B2042" s="15" t="s">
        <v>142</v>
      </c>
      <c r="C2042" s="15" t="s">
        <v>819</v>
      </c>
      <c r="D2042" s="15" t="s">
        <v>3132</v>
      </c>
      <c r="E2042" s="15" t="str">
        <f t="shared" si="426"/>
        <v>Hannah HWANGBO</v>
      </c>
      <c r="F2042" s="15" t="s">
        <v>128</v>
      </c>
      <c r="G2042" s="15">
        <v>999925344</v>
      </c>
      <c r="H2042" s="15">
        <f t="shared" si="427"/>
        <v>63</v>
      </c>
      <c r="I2042" s="15"/>
      <c r="J2042" s="15"/>
      <c r="K2042" s="16"/>
      <c r="L2042" s="15"/>
      <c r="M2042" s="15"/>
      <c r="N2042" s="15"/>
      <c r="O2042" s="15">
        <f t="shared" si="437"/>
        <v>0</v>
      </c>
      <c r="P2042" s="15">
        <v>0</v>
      </c>
      <c r="Q2042" s="15">
        <f t="shared" si="438"/>
        <v>0</v>
      </c>
      <c r="R2042" s="15">
        <v>0</v>
      </c>
      <c r="S2042" s="15">
        <v>0</v>
      </c>
      <c r="T2042" s="15">
        <f t="shared" si="439"/>
        <v>0</v>
      </c>
      <c r="U2042" s="15">
        <f t="shared" si="440"/>
        <v>0</v>
      </c>
      <c r="V2042" s="15"/>
      <c r="W2042" s="15"/>
      <c r="X2042" s="15"/>
      <c r="Y2042" s="15"/>
      <c r="Z2042" s="16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>
        <f t="shared" si="428"/>
        <v>0</v>
      </c>
      <c r="CT2042" s="15">
        <f t="shared" si="429"/>
        <v>63</v>
      </c>
      <c r="CU2042" s="15">
        <f t="shared" si="430"/>
        <v>1</v>
      </c>
      <c r="CV2042" s="15">
        <f t="shared" si="431"/>
        <v>0</v>
      </c>
      <c r="CW2042" s="15"/>
      <c r="CX2042" s="15"/>
      <c r="CY2042" s="15">
        <f t="shared" si="432"/>
        <v>0</v>
      </c>
      <c r="CZ2042" s="15">
        <f>GG2042</f>
        <v>0</v>
      </c>
      <c r="DA2042" s="16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20"/>
      <c r="DY2042" s="15"/>
      <c r="DZ2042" s="20"/>
      <c r="EA2042" s="15"/>
      <c r="EB2042" s="20"/>
      <c r="EC2042" s="15"/>
      <c r="ED2042" s="20"/>
      <c r="EE2042" s="15"/>
      <c r="EF2042" s="20"/>
      <c r="EG2042" s="15"/>
      <c r="EH2042" s="20"/>
      <c r="EI2042" s="15"/>
      <c r="EJ2042" s="20"/>
      <c r="EK2042" s="15"/>
      <c r="EL2042" s="20"/>
      <c r="EM2042" s="15"/>
      <c r="EN2042" s="20"/>
      <c r="EY2042" s="15"/>
      <c r="EZ2042" s="20"/>
      <c r="FC2042" s="15">
        <v>63</v>
      </c>
      <c r="FD2042" s="20">
        <v>5</v>
      </c>
      <c r="FE2042" s="15"/>
      <c r="FF2042" s="20"/>
      <c r="FG2042" s="15"/>
      <c r="FH2042" s="20"/>
      <c r="FI2042" s="15"/>
      <c r="FJ2042" s="20"/>
      <c r="FK2042" s="15"/>
      <c r="FL2042" s="20"/>
      <c r="FM2042" s="15"/>
      <c r="FN2042" s="20"/>
      <c r="FO2042" s="15"/>
      <c r="FP2042" s="20"/>
      <c r="FQ2042" s="15"/>
      <c r="FR2042" s="20"/>
      <c r="FS2042" s="15"/>
      <c r="FT2042" s="20"/>
      <c r="FU2042" s="15"/>
      <c r="FV2042" s="20"/>
      <c r="FW2042" s="15"/>
      <c r="FX2042" s="20"/>
      <c r="FY2042" s="15"/>
      <c r="FZ2042" s="20"/>
      <c r="GA2042" s="15"/>
      <c r="GB2042" s="20"/>
      <c r="GC2042" s="15"/>
      <c r="GD2042" s="20"/>
      <c r="GE2042" s="15"/>
      <c r="GF2042" s="20"/>
      <c r="GG2042" s="226"/>
    </row>
    <row r="2043" spans="1:189" ht="15" customHeight="1" x14ac:dyDescent="0.3">
      <c r="A2043" s="82" t="s">
        <v>133</v>
      </c>
      <c r="B2043" s="82" t="s">
        <v>142</v>
      </c>
      <c r="C2043" s="82" t="s">
        <v>2784</v>
      </c>
      <c r="D2043" s="82" t="s">
        <v>427</v>
      </c>
      <c r="E2043" s="15" t="str">
        <f t="shared" si="426"/>
        <v xml:space="preserve"> Avery Byrd</v>
      </c>
      <c r="F2043" s="82" t="s">
        <v>128</v>
      </c>
      <c r="G2043" s="82">
        <v>999925346</v>
      </c>
      <c r="H2043" s="15">
        <f t="shared" si="427"/>
        <v>68</v>
      </c>
      <c r="I2043" s="15"/>
      <c r="J2043" s="15"/>
      <c r="K2043" s="16"/>
      <c r="L2043" s="15"/>
      <c r="M2043" s="15"/>
      <c r="N2043" s="15"/>
      <c r="O2043" s="15">
        <f t="shared" si="437"/>
        <v>0</v>
      </c>
      <c r="P2043" s="15">
        <v>0</v>
      </c>
      <c r="Q2043" s="15">
        <f t="shared" si="438"/>
        <v>0</v>
      </c>
      <c r="R2043" s="15">
        <v>0</v>
      </c>
      <c r="S2043" s="15">
        <v>0</v>
      </c>
      <c r="T2043" s="15">
        <f t="shared" si="439"/>
        <v>0</v>
      </c>
      <c r="U2043" s="15">
        <f t="shared" si="440"/>
        <v>0</v>
      </c>
      <c r="V2043" s="15"/>
      <c r="W2043" s="15"/>
      <c r="X2043" s="15"/>
      <c r="Y2043" s="15"/>
      <c r="Z2043" s="16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>
        <f t="shared" si="428"/>
        <v>0</v>
      </c>
      <c r="CT2043" s="15">
        <f t="shared" si="429"/>
        <v>68</v>
      </c>
      <c r="CU2043" s="15">
        <f t="shared" si="430"/>
        <v>1</v>
      </c>
      <c r="CV2043" s="15">
        <f t="shared" si="431"/>
        <v>0</v>
      </c>
      <c r="CW2043" s="15"/>
      <c r="CX2043" s="15"/>
      <c r="CY2043" s="15">
        <f t="shared" si="432"/>
        <v>0</v>
      </c>
      <c r="CZ2043" s="15">
        <f>GG2043</f>
        <v>0</v>
      </c>
      <c r="DA2043" s="16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20"/>
      <c r="DY2043" s="15"/>
      <c r="DZ2043" s="20"/>
      <c r="EA2043" s="15"/>
      <c r="EB2043" s="20"/>
      <c r="EC2043" s="15"/>
      <c r="ED2043" s="20"/>
      <c r="EE2043" s="15"/>
      <c r="EF2043" s="20"/>
      <c r="EG2043" s="15"/>
      <c r="EH2043" s="20"/>
      <c r="EI2043" s="15"/>
      <c r="EJ2043" s="20"/>
      <c r="EK2043" s="15"/>
      <c r="EL2043" s="20"/>
      <c r="EM2043" s="15"/>
      <c r="EN2043" s="20"/>
      <c r="EW2043" s="15">
        <v>68</v>
      </c>
      <c r="EX2043" s="20">
        <v>3</v>
      </c>
      <c r="EY2043" s="15"/>
      <c r="EZ2043" s="20"/>
      <c r="FC2043" s="15"/>
      <c r="FD2043" s="20"/>
      <c r="FE2043" s="15"/>
      <c r="FF2043" s="20"/>
      <c r="FG2043" s="15"/>
      <c r="FH2043" s="20"/>
      <c r="FI2043" s="15"/>
      <c r="FJ2043" s="20"/>
      <c r="FK2043" s="15"/>
      <c r="FL2043" s="20"/>
      <c r="FM2043" s="15"/>
      <c r="FN2043" s="20"/>
      <c r="FO2043" s="15"/>
      <c r="FP2043" s="20"/>
      <c r="FQ2043" s="15"/>
      <c r="FR2043" s="20"/>
      <c r="FS2043" s="15"/>
      <c r="FT2043" s="20"/>
      <c r="FU2043" s="15"/>
      <c r="FV2043" s="20"/>
      <c r="FW2043" s="15"/>
      <c r="FX2043" s="20"/>
      <c r="FY2043" s="15"/>
      <c r="FZ2043" s="20"/>
      <c r="GA2043" s="15"/>
      <c r="GB2043" s="20"/>
      <c r="GC2043" s="15"/>
      <c r="GD2043" s="20"/>
      <c r="GE2043" s="15"/>
      <c r="GF2043" s="20"/>
      <c r="GG2043" s="226"/>
    </row>
    <row r="2044" spans="1:189" ht="15" customHeight="1" x14ac:dyDescent="0.3">
      <c r="A2044" s="15" t="s">
        <v>130</v>
      </c>
      <c r="B2044" s="15" t="s">
        <v>126</v>
      </c>
      <c r="C2044" s="15" t="s">
        <v>3242</v>
      </c>
      <c r="D2044" s="15" t="s">
        <v>1225</v>
      </c>
      <c r="E2044" s="15" t="str">
        <f t="shared" si="426"/>
        <v>Haylynn LEE</v>
      </c>
      <c r="F2044" s="15" t="s">
        <v>128</v>
      </c>
      <c r="G2044" s="15">
        <v>999925347</v>
      </c>
      <c r="H2044" s="15">
        <f t="shared" si="427"/>
        <v>71</v>
      </c>
      <c r="I2044" s="15"/>
      <c r="J2044" s="15"/>
      <c r="K2044" s="16"/>
      <c r="L2044" s="15"/>
      <c r="M2044" s="15"/>
      <c r="N2044" s="15"/>
      <c r="O2044" s="15">
        <f t="shared" si="437"/>
        <v>0</v>
      </c>
      <c r="P2044" s="15">
        <v>0</v>
      </c>
      <c r="Q2044" s="15">
        <f t="shared" si="438"/>
        <v>0</v>
      </c>
      <c r="R2044" s="15">
        <v>0</v>
      </c>
      <c r="S2044" s="15">
        <v>0</v>
      </c>
      <c r="T2044" s="15">
        <f t="shared" si="439"/>
        <v>0</v>
      </c>
      <c r="U2044" s="15">
        <f t="shared" si="440"/>
        <v>0</v>
      </c>
      <c r="V2044" s="15"/>
      <c r="W2044" s="15"/>
      <c r="X2044" s="15"/>
      <c r="Y2044" s="15"/>
      <c r="Z2044" s="16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>
        <f t="shared" si="428"/>
        <v>0</v>
      </c>
      <c r="CT2044" s="15">
        <f t="shared" si="429"/>
        <v>38</v>
      </c>
      <c r="CU2044" s="15">
        <f t="shared" si="430"/>
        <v>0</v>
      </c>
      <c r="CV2044" s="15">
        <f t="shared" si="431"/>
        <v>33</v>
      </c>
      <c r="CW2044" s="15"/>
      <c r="CX2044" s="15"/>
      <c r="CY2044" s="15">
        <f t="shared" si="432"/>
        <v>0</v>
      </c>
      <c r="CZ2044" s="15">
        <f>GG2044</f>
        <v>0</v>
      </c>
      <c r="DA2044" s="16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20"/>
      <c r="DY2044" s="15"/>
      <c r="DZ2044" s="20"/>
      <c r="EA2044" s="15"/>
      <c r="EB2044" s="20"/>
      <c r="EC2044" s="15"/>
      <c r="ED2044" s="20"/>
      <c r="EE2044" s="15"/>
      <c r="EF2044" s="20"/>
      <c r="EG2044" s="15"/>
      <c r="EH2044" s="20"/>
      <c r="EI2044" s="15"/>
      <c r="EJ2044" s="20"/>
      <c r="EK2044" s="15"/>
      <c r="EL2044" s="20"/>
      <c r="EM2044" s="15"/>
      <c r="EN2044" s="20"/>
      <c r="EY2044" s="15"/>
      <c r="EZ2044" s="20"/>
      <c r="FC2044" s="15">
        <v>38</v>
      </c>
      <c r="FD2044" s="20" t="s">
        <v>129</v>
      </c>
      <c r="FE2044" s="15"/>
      <c r="FF2044" s="20"/>
      <c r="FG2044" s="15"/>
      <c r="FH2044" s="20"/>
      <c r="FI2044" s="15"/>
      <c r="FJ2044" s="20"/>
      <c r="FK2044" s="15"/>
      <c r="FL2044" s="20"/>
      <c r="FM2044" s="15"/>
      <c r="FN2044" s="20"/>
      <c r="FO2044" s="15"/>
      <c r="FP2044" s="20"/>
      <c r="FQ2044" s="15"/>
      <c r="FR2044" s="20"/>
      <c r="FS2044" s="15"/>
      <c r="FT2044" s="20"/>
      <c r="FU2044" s="15"/>
      <c r="FV2044" s="20"/>
      <c r="FW2044" s="15"/>
      <c r="FX2044" s="20"/>
      <c r="FY2044" s="15"/>
      <c r="FZ2044" s="20"/>
      <c r="GA2044" s="15"/>
      <c r="GB2044" s="20"/>
      <c r="GC2044" s="15">
        <v>33</v>
      </c>
      <c r="GD2044" s="20" t="s">
        <v>168</v>
      </c>
      <c r="GE2044" s="15"/>
      <c r="GF2044" s="20"/>
      <c r="GG2044" s="226"/>
    </row>
    <row r="2045" spans="1:189" ht="15" customHeight="1" x14ac:dyDescent="0.3">
      <c r="A2045" s="15" t="s">
        <v>133</v>
      </c>
      <c r="B2045" s="15" t="s">
        <v>142</v>
      </c>
      <c r="C2045" s="15" t="s">
        <v>3133</v>
      </c>
      <c r="D2045" s="15" t="s">
        <v>1225</v>
      </c>
      <c r="E2045" s="15" t="str">
        <f t="shared" si="426"/>
        <v>Katelynn LEE</v>
      </c>
      <c r="F2045" s="15" t="s">
        <v>128</v>
      </c>
      <c r="G2045" s="15">
        <v>999925348</v>
      </c>
      <c r="H2045" s="15">
        <f t="shared" si="427"/>
        <v>101</v>
      </c>
      <c r="I2045" s="15"/>
      <c r="J2045" s="15"/>
      <c r="K2045" s="16"/>
      <c r="L2045" s="15"/>
      <c r="M2045" s="15"/>
      <c r="N2045" s="15"/>
      <c r="O2045" s="15">
        <f t="shared" si="437"/>
        <v>0</v>
      </c>
      <c r="P2045" s="15">
        <v>0</v>
      </c>
      <c r="Q2045" s="15">
        <f t="shared" si="438"/>
        <v>0</v>
      </c>
      <c r="R2045" s="15">
        <v>0</v>
      </c>
      <c r="S2045" s="15">
        <v>0</v>
      </c>
      <c r="T2045" s="15">
        <f t="shared" si="439"/>
        <v>0</v>
      </c>
      <c r="U2045" s="15">
        <f t="shared" si="440"/>
        <v>0</v>
      </c>
      <c r="V2045" s="15"/>
      <c r="W2045" s="15"/>
      <c r="X2045" s="15"/>
      <c r="Y2045" s="15"/>
      <c r="Z2045" s="16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>
        <f t="shared" si="428"/>
        <v>0</v>
      </c>
      <c r="CT2045" s="15">
        <f t="shared" si="429"/>
        <v>38</v>
      </c>
      <c r="CU2045" s="15">
        <f t="shared" si="430"/>
        <v>0</v>
      </c>
      <c r="CV2045" s="15">
        <f t="shared" si="431"/>
        <v>63</v>
      </c>
      <c r="CW2045" s="15"/>
      <c r="CX2045" s="15"/>
      <c r="CY2045" s="15">
        <f t="shared" si="432"/>
        <v>0</v>
      </c>
      <c r="CZ2045" s="15">
        <f>GG2045</f>
        <v>0</v>
      </c>
      <c r="DA2045" s="16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20"/>
      <c r="DY2045" s="15"/>
      <c r="DZ2045" s="20"/>
      <c r="EA2045" s="15"/>
      <c r="EB2045" s="20"/>
      <c r="EC2045" s="15"/>
      <c r="ED2045" s="20"/>
      <c r="EE2045" s="15"/>
      <c r="EF2045" s="20"/>
      <c r="EG2045" s="15"/>
      <c r="EH2045" s="20"/>
      <c r="EI2045" s="15"/>
      <c r="EJ2045" s="20"/>
      <c r="EK2045" s="15"/>
      <c r="EL2045" s="20"/>
      <c r="EM2045" s="15"/>
      <c r="EN2045" s="20"/>
      <c r="EY2045" s="15"/>
      <c r="EZ2045" s="20"/>
      <c r="FC2045" s="15">
        <v>38</v>
      </c>
      <c r="FD2045" s="20" t="s">
        <v>129</v>
      </c>
      <c r="FE2045" s="15"/>
      <c r="FF2045" s="20"/>
      <c r="FG2045" s="15"/>
      <c r="FH2045" s="20"/>
      <c r="FI2045" s="15"/>
      <c r="FJ2045" s="20"/>
      <c r="FK2045" s="15"/>
      <c r="FL2045" s="20"/>
      <c r="FM2045" s="15"/>
      <c r="FN2045" s="20"/>
      <c r="FO2045" s="15"/>
      <c r="FP2045" s="20"/>
      <c r="FQ2045" s="15"/>
      <c r="FR2045" s="20"/>
      <c r="FS2045" s="15"/>
      <c r="FT2045" s="20"/>
      <c r="FU2045" s="15"/>
      <c r="FV2045" s="20"/>
      <c r="FW2045" s="15"/>
      <c r="FX2045" s="20"/>
      <c r="FY2045" s="15"/>
      <c r="FZ2045" s="20"/>
      <c r="GA2045" s="15"/>
      <c r="GB2045" s="20"/>
      <c r="GC2045" s="15">
        <v>63</v>
      </c>
      <c r="GD2045" s="20">
        <v>7</v>
      </c>
      <c r="GE2045" s="15"/>
      <c r="GF2045" s="20"/>
      <c r="GG2045" s="226"/>
    </row>
    <row r="2046" spans="1:189" ht="15" customHeight="1" x14ac:dyDescent="0.3">
      <c r="A2046" s="15" t="s">
        <v>146</v>
      </c>
      <c r="B2046" s="15" t="s">
        <v>140</v>
      </c>
      <c r="C2046" s="15" t="s">
        <v>1540</v>
      </c>
      <c r="D2046" s="15" t="s">
        <v>1225</v>
      </c>
      <c r="E2046" s="15" t="str">
        <f t="shared" si="426"/>
        <v>Preston LEE</v>
      </c>
      <c r="F2046" s="15" t="s">
        <v>135</v>
      </c>
      <c r="G2046" s="15">
        <v>999925349</v>
      </c>
      <c r="H2046" s="15">
        <f t="shared" si="427"/>
        <v>129.5</v>
      </c>
      <c r="I2046" s="15"/>
      <c r="J2046" s="15"/>
      <c r="K2046" s="16"/>
      <c r="L2046" s="15"/>
      <c r="M2046" s="15"/>
      <c r="N2046" s="15"/>
      <c r="O2046" s="15">
        <f t="shared" si="437"/>
        <v>0</v>
      </c>
      <c r="P2046" s="15">
        <v>0</v>
      </c>
      <c r="Q2046" s="15">
        <f t="shared" si="438"/>
        <v>0</v>
      </c>
      <c r="R2046" s="15">
        <v>0</v>
      </c>
      <c r="S2046" s="15">
        <v>0</v>
      </c>
      <c r="T2046" s="15">
        <f t="shared" si="439"/>
        <v>0</v>
      </c>
      <c r="U2046" s="15">
        <f t="shared" si="440"/>
        <v>0</v>
      </c>
      <c r="V2046" s="15"/>
      <c r="W2046" s="15"/>
      <c r="X2046" s="15"/>
      <c r="Y2046" s="15"/>
      <c r="Z2046" s="16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>
        <f t="shared" si="428"/>
        <v>0</v>
      </c>
      <c r="CT2046" s="15">
        <f t="shared" si="429"/>
        <v>90</v>
      </c>
      <c r="CU2046" s="15">
        <f t="shared" si="430"/>
        <v>1</v>
      </c>
      <c r="CV2046" s="15">
        <f t="shared" si="431"/>
        <v>39.5</v>
      </c>
      <c r="CW2046" s="15"/>
      <c r="CX2046" s="15"/>
      <c r="CY2046" s="15">
        <f t="shared" si="432"/>
        <v>0</v>
      </c>
      <c r="CZ2046" s="15">
        <f>GG2046</f>
        <v>0</v>
      </c>
      <c r="DA2046" s="16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20"/>
      <c r="DY2046" s="15"/>
      <c r="DZ2046" s="20"/>
      <c r="EA2046" s="15"/>
      <c r="EB2046" s="20"/>
      <c r="EC2046" s="15"/>
      <c r="ED2046" s="20"/>
      <c r="EE2046" s="15"/>
      <c r="EF2046" s="20"/>
      <c r="EG2046" s="15"/>
      <c r="EH2046" s="20"/>
      <c r="EI2046" s="15"/>
      <c r="EJ2046" s="20"/>
      <c r="EK2046" s="15"/>
      <c r="EL2046" s="20"/>
      <c r="EM2046" s="15"/>
      <c r="EN2046" s="20"/>
      <c r="EY2046" s="15"/>
      <c r="EZ2046" s="20"/>
      <c r="FC2046" s="15">
        <v>90</v>
      </c>
      <c r="FD2046" s="20">
        <v>2</v>
      </c>
      <c r="FE2046" s="15"/>
      <c r="FF2046" s="20"/>
      <c r="FG2046" s="15"/>
      <c r="FH2046" s="20"/>
      <c r="FI2046" s="15"/>
      <c r="FJ2046" s="20"/>
      <c r="FK2046" s="15"/>
      <c r="FL2046" s="20"/>
      <c r="FM2046" s="15"/>
      <c r="FN2046" s="20"/>
      <c r="FO2046" s="15"/>
      <c r="FP2046" s="20"/>
      <c r="FQ2046" s="15"/>
      <c r="FR2046" s="20"/>
      <c r="FS2046" s="15"/>
      <c r="FT2046" s="20"/>
      <c r="FU2046" s="15"/>
      <c r="FV2046" s="20"/>
      <c r="FW2046" s="15"/>
      <c r="FX2046" s="20"/>
      <c r="FY2046" s="15"/>
      <c r="FZ2046" s="20"/>
      <c r="GA2046" s="15"/>
      <c r="GB2046" s="20"/>
      <c r="GC2046" s="15">
        <v>39.5</v>
      </c>
      <c r="GD2046" s="20">
        <v>3</v>
      </c>
      <c r="GE2046" s="15"/>
      <c r="GF2046" s="20"/>
      <c r="GG2046" s="226"/>
    </row>
    <row r="2047" spans="1:189" ht="15" customHeight="1" x14ac:dyDescent="0.3">
      <c r="A2047" s="15" t="s">
        <v>130</v>
      </c>
      <c r="B2047" s="15" t="s">
        <v>126</v>
      </c>
      <c r="C2047" s="15" t="s">
        <v>2520</v>
      </c>
      <c r="D2047" s="15" t="s">
        <v>1719</v>
      </c>
      <c r="E2047" s="15" t="str">
        <f t="shared" si="426"/>
        <v>Haeun Shim</v>
      </c>
      <c r="F2047" s="15" t="s">
        <v>128</v>
      </c>
      <c r="G2047" s="15">
        <v>999925351</v>
      </c>
      <c r="H2047" s="15">
        <f t="shared" si="427"/>
        <v>48</v>
      </c>
      <c r="I2047" s="15"/>
      <c r="J2047" s="15"/>
      <c r="K2047" s="16"/>
      <c r="L2047" s="15"/>
      <c r="M2047" s="15"/>
      <c r="N2047" s="15"/>
      <c r="O2047" s="15">
        <f t="shared" si="437"/>
        <v>0</v>
      </c>
      <c r="P2047" s="15">
        <v>0</v>
      </c>
      <c r="Q2047" s="15">
        <f t="shared" si="438"/>
        <v>0</v>
      </c>
      <c r="R2047" s="15">
        <v>0</v>
      </c>
      <c r="S2047" s="15">
        <v>0</v>
      </c>
      <c r="T2047" s="15">
        <f t="shared" si="439"/>
        <v>0</v>
      </c>
      <c r="U2047" s="15">
        <f t="shared" si="440"/>
        <v>0</v>
      </c>
      <c r="V2047" s="15"/>
      <c r="W2047" s="15"/>
      <c r="X2047" s="15"/>
      <c r="Y2047" s="15"/>
      <c r="Z2047" s="16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>
        <f t="shared" si="428"/>
        <v>0</v>
      </c>
      <c r="CT2047" s="15">
        <f t="shared" si="429"/>
        <v>0</v>
      </c>
      <c r="CU2047" s="15">
        <f t="shared" si="430"/>
        <v>0</v>
      </c>
      <c r="CV2047" s="15">
        <f t="shared" si="431"/>
        <v>0</v>
      </c>
      <c r="CW2047" s="15"/>
      <c r="CX2047" s="15"/>
      <c r="CY2047" s="15">
        <f t="shared" si="432"/>
        <v>48</v>
      </c>
      <c r="CZ2047" s="15">
        <f>GG2047</f>
        <v>0</v>
      </c>
      <c r="DA2047" s="16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20"/>
      <c r="DY2047" s="15"/>
      <c r="DZ2047" s="20"/>
      <c r="EA2047" s="15"/>
      <c r="EB2047" s="20"/>
      <c r="EC2047" s="15"/>
      <c r="ED2047" s="20"/>
      <c r="EE2047" s="15"/>
      <c r="EF2047" s="20"/>
      <c r="EG2047" s="15"/>
      <c r="EH2047" s="20"/>
      <c r="EI2047" s="15"/>
      <c r="EJ2047" s="20"/>
      <c r="EK2047" s="15"/>
      <c r="EL2047" s="20"/>
      <c r="EM2047" s="15"/>
      <c r="EN2047" s="20"/>
      <c r="EO2047" s="15">
        <v>48</v>
      </c>
      <c r="EY2047" s="15"/>
      <c r="EZ2047" s="20"/>
      <c r="FC2047" s="15"/>
      <c r="FD2047" s="20"/>
      <c r="FE2047" s="15"/>
      <c r="FF2047" s="20"/>
      <c r="FG2047" s="15"/>
      <c r="FH2047" s="20"/>
      <c r="FI2047" s="15"/>
      <c r="FJ2047" s="20"/>
      <c r="FK2047" s="15"/>
      <c r="FL2047" s="20"/>
      <c r="FM2047" s="15"/>
      <c r="FN2047" s="20"/>
      <c r="FO2047" s="15"/>
      <c r="FP2047" s="20"/>
      <c r="FQ2047" s="15"/>
      <c r="FR2047" s="20"/>
      <c r="FS2047" s="15"/>
      <c r="FT2047" s="20"/>
      <c r="FU2047" s="15"/>
      <c r="FV2047" s="20"/>
      <c r="FW2047" s="15"/>
      <c r="FX2047" s="20"/>
      <c r="FY2047" s="15"/>
      <c r="FZ2047" s="20"/>
      <c r="GA2047" s="15"/>
      <c r="GB2047" s="20"/>
      <c r="GC2047" s="15"/>
      <c r="GD2047" s="20"/>
      <c r="GE2047" s="15"/>
      <c r="GF2047" s="20"/>
      <c r="GG2047" s="226"/>
    </row>
    <row r="2048" spans="1:189" ht="15" customHeight="1" x14ac:dyDescent="0.3">
      <c r="A2048" s="15" t="s">
        <v>133</v>
      </c>
      <c r="B2048" s="15" t="s">
        <v>134</v>
      </c>
      <c r="C2048" s="15" t="s">
        <v>588</v>
      </c>
      <c r="D2048" s="15" t="s">
        <v>1638</v>
      </c>
      <c r="E2048" s="15" t="str">
        <f t="shared" si="426"/>
        <v>Lillian Rodriguez</v>
      </c>
      <c r="F2048" s="15" t="s">
        <v>128</v>
      </c>
      <c r="G2048" s="15">
        <v>999925352</v>
      </c>
      <c r="H2048" s="15">
        <f t="shared" si="427"/>
        <v>60</v>
      </c>
      <c r="I2048" s="15"/>
      <c r="J2048" s="15"/>
      <c r="K2048" s="16"/>
      <c r="L2048" s="15"/>
      <c r="M2048" s="15"/>
      <c r="N2048" s="15"/>
      <c r="O2048" s="15">
        <f t="shared" si="437"/>
        <v>0</v>
      </c>
      <c r="P2048" s="15">
        <v>0</v>
      </c>
      <c r="Q2048" s="15">
        <f t="shared" si="438"/>
        <v>0</v>
      </c>
      <c r="R2048" s="15">
        <v>0</v>
      </c>
      <c r="S2048" s="15">
        <v>0</v>
      </c>
      <c r="T2048" s="15">
        <f t="shared" si="439"/>
        <v>0</v>
      </c>
      <c r="U2048" s="15">
        <f t="shared" si="440"/>
        <v>0</v>
      </c>
      <c r="V2048" s="15"/>
      <c r="W2048" s="15"/>
      <c r="X2048" s="15"/>
      <c r="Y2048" s="15"/>
      <c r="Z2048" s="16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>
        <f t="shared" si="428"/>
        <v>0</v>
      </c>
      <c r="CT2048" s="15">
        <f t="shared" si="429"/>
        <v>60</v>
      </c>
      <c r="CU2048" s="15">
        <f t="shared" si="430"/>
        <v>1</v>
      </c>
      <c r="CV2048" s="15">
        <f t="shared" si="431"/>
        <v>0</v>
      </c>
      <c r="CW2048" s="15"/>
      <c r="CX2048" s="15"/>
      <c r="CY2048" s="15">
        <f t="shared" si="432"/>
        <v>0</v>
      </c>
      <c r="CZ2048" s="15">
        <f>GG2048</f>
        <v>0</v>
      </c>
      <c r="DA2048" s="16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20"/>
      <c r="DY2048" s="15"/>
      <c r="DZ2048" s="20"/>
      <c r="EA2048" s="15"/>
      <c r="EB2048" s="20"/>
      <c r="EC2048" s="15"/>
      <c r="ED2048" s="20"/>
      <c r="EE2048" s="15"/>
      <c r="EF2048" s="20"/>
      <c r="EG2048" s="15"/>
      <c r="EH2048" s="20"/>
      <c r="EI2048" s="15"/>
      <c r="EJ2048" s="20"/>
      <c r="EK2048" s="15"/>
      <c r="EL2048" s="20"/>
      <c r="EM2048" s="15"/>
      <c r="EN2048" s="20"/>
      <c r="EY2048" s="15">
        <v>60</v>
      </c>
      <c r="EZ2048" s="20">
        <v>1</v>
      </c>
      <c r="FC2048" s="15"/>
      <c r="FD2048" s="20"/>
      <c r="FE2048" s="15"/>
      <c r="FF2048" s="20"/>
      <c r="FG2048" s="15"/>
      <c r="FH2048" s="20"/>
      <c r="FI2048" s="15"/>
      <c r="FJ2048" s="20"/>
      <c r="FK2048" s="15"/>
      <c r="FL2048" s="20"/>
      <c r="FM2048" s="15"/>
      <c r="FN2048" s="20"/>
      <c r="FO2048" s="15"/>
      <c r="FP2048" s="20"/>
      <c r="FQ2048" s="15"/>
      <c r="FR2048" s="20"/>
      <c r="FS2048" s="15"/>
      <c r="FT2048" s="20"/>
      <c r="FU2048" s="15"/>
      <c r="FV2048" s="20"/>
      <c r="FW2048" s="15"/>
      <c r="FX2048" s="20"/>
      <c r="FY2048" s="15"/>
      <c r="FZ2048" s="20"/>
      <c r="GA2048" s="15"/>
      <c r="GB2048" s="20"/>
      <c r="GC2048" s="15"/>
      <c r="GD2048" s="20"/>
      <c r="GE2048" s="15"/>
      <c r="GF2048" s="20"/>
      <c r="GG2048" s="226"/>
    </row>
    <row r="2049" spans="1:189" ht="15" customHeight="1" x14ac:dyDescent="0.3">
      <c r="A2049" s="15" t="s">
        <v>146</v>
      </c>
      <c r="B2049" s="15" t="s">
        <v>126</v>
      </c>
      <c r="C2049" s="15" t="s">
        <v>310</v>
      </c>
      <c r="D2049" s="15" t="s">
        <v>2500</v>
      </c>
      <c r="E2049" s="15" t="str">
        <f t="shared" si="426"/>
        <v>Anna Heo</v>
      </c>
      <c r="F2049" s="15" t="s">
        <v>128</v>
      </c>
      <c r="G2049" s="15">
        <v>999925353</v>
      </c>
      <c r="H2049" s="15">
        <f t="shared" si="427"/>
        <v>127.5</v>
      </c>
      <c r="I2049" s="15"/>
      <c r="J2049" s="17">
        <f>(O2049+P2049+R2049+S2049+T2049+U2049)/2</f>
        <v>0</v>
      </c>
      <c r="K2049" s="16"/>
      <c r="L2049" s="15"/>
      <c r="M2049" s="15"/>
      <c r="N2049" s="15"/>
      <c r="O2049" s="15">
        <f t="shared" si="437"/>
        <v>0</v>
      </c>
      <c r="P2049" s="15">
        <v>0</v>
      </c>
      <c r="Q2049" s="15">
        <f t="shared" si="438"/>
        <v>0</v>
      </c>
      <c r="R2049" s="15">
        <v>0</v>
      </c>
      <c r="S2049" s="15">
        <v>0</v>
      </c>
      <c r="T2049" s="15">
        <f t="shared" si="439"/>
        <v>0</v>
      </c>
      <c r="U2049" s="15">
        <f t="shared" si="440"/>
        <v>0</v>
      </c>
      <c r="V2049" s="15"/>
      <c r="W2049" s="15"/>
      <c r="X2049" s="15"/>
      <c r="Y2049" s="15"/>
      <c r="Z2049" s="16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>
        <f t="shared" si="428"/>
        <v>0</v>
      </c>
      <c r="CT2049" s="15">
        <f t="shared" si="429"/>
        <v>0</v>
      </c>
      <c r="CU2049" s="15">
        <f t="shared" si="430"/>
        <v>0</v>
      </c>
      <c r="CV2049" s="15">
        <f t="shared" si="431"/>
        <v>52.5</v>
      </c>
      <c r="CW2049" s="15"/>
      <c r="CX2049" s="15"/>
      <c r="CY2049" s="15">
        <f t="shared" si="432"/>
        <v>75</v>
      </c>
      <c r="CZ2049" s="15">
        <f>GG2049</f>
        <v>0</v>
      </c>
      <c r="DA2049" s="16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20"/>
      <c r="DY2049" s="15"/>
      <c r="DZ2049" s="20"/>
      <c r="EA2049" s="15"/>
      <c r="EB2049" s="20"/>
      <c r="EC2049" s="15"/>
      <c r="ED2049" s="20"/>
      <c r="EE2049" s="15"/>
      <c r="EF2049" s="20"/>
      <c r="EG2049" s="15"/>
      <c r="EH2049" s="20"/>
      <c r="EI2049" s="15"/>
      <c r="EJ2049" s="20"/>
      <c r="EK2049" s="15"/>
      <c r="EL2049" s="20"/>
      <c r="EM2049" s="15"/>
      <c r="EN2049" s="20"/>
      <c r="EO2049" s="15">
        <v>75</v>
      </c>
      <c r="EP2049" s="20">
        <v>2</v>
      </c>
      <c r="EY2049" s="15"/>
      <c r="EZ2049" s="20"/>
      <c r="FC2049" s="15"/>
      <c r="FD2049" s="20"/>
      <c r="FE2049" s="15"/>
      <c r="FF2049" s="20"/>
      <c r="FG2049" s="15"/>
      <c r="FH2049" s="20"/>
      <c r="FI2049" s="15"/>
      <c r="FJ2049" s="20"/>
      <c r="FK2049" s="15"/>
      <c r="FL2049" s="20"/>
      <c r="FM2049" s="15"/>
      <c r="FN2049" s="20"/>
      <c r="FO2049" s="15"/>
      <c r="FP2049" s="20"/>
      <c r="FQ2049" s="15"/>
      <c r="FR2049" s="20"/>
      <c r="FS2049" s="15"/>
      <c r="FT2049" s="20"/>
      <c r="FU2049" s="15"/>
      <c r="FV2049" s="20"/>
      <c r="FW2049" s="15"/>
      <c r="FX2049" s="20"/>
      <c r="FY2049" s="15"/>
      <c r="FZ2049" s="20"/>
      <c r="GA2049" s="15"/>
      <c r="GB2049" s="20"/>
      <c r="GC2049" s="15"/>
      <c r="GD2049" s="20"/>
      <c r="GE2049" s="15">
        <v>52.5</v>
      </c>
      <c r="GF2049" s="20">
        <v>2</v>
      </c>
      <c r="GG2049" s="226"/>
    </row>
    <row r="2050" spans="1:189" ht="15" customHeight="1" x14ac:dyDescent="0.3">
      <c r="A2050" s="15" t="s">
        <v>137</v>
      </c>
      <c r="B2050" s="15" t="s">
        <v>138</v>
      </c>
      <c r="C2050" s="15" t="s">
        <v>774</v>
      </c>
      <c r="D2050" s="15" t="s">
        <v>1571</v>
      </c>
      <c r="E2050" s="15" t="str">
        <f t="shared" si="426"/>
        <v>Stella PHUNG</v>
      </c>
      <c r="F2050" s="15" t="s">
        <v>128</v>
      </c>
      <c r="G2050" s="15">
        <v>999925354</v>
      </c>
      <c r="H2050" s="15">
        <f t="shared" si="427"/>
        <v>90</v>
      </c>
      <c r="I2050" s="15"/>
      <c r="J2050" s="15"/>
      <c r="K2050" s="16"/>
      <c r="L2050" s="15"/>
      <c r="M2050" s="15"/>
      <c r="N2050" s="15"/>
      <c r="O2050" s="15">
        <f t="shared" si="437"/>
        <v>0</v>
      </c>
      <c r="P2050" s="15">
        <v>0</v>
      </c>
      <c r="Q2050" s="15">
        <f t="shared" si="438"/>
        <v>0</v>
      </c>
      <c r="R2050" s="15">
        <v>0</v>
      </c>
      <c r="S2050" s="15">
        <v>0</v>
      </c>
      <c r="T2050" s="15">
        <f t="shared" si="439"/>
        <v>0</v>
      </c>
      <c r="U2050" s="15">
        <f t="shared" si="440"/>
        <v>0</v>
      </c>
      <c r="V2050" s="15"/>
      <c r="W2050" s="15"/>
      <c r="X2050" s="15"/>
      <c r="Y2050" s="15"/>
      <c r="Z2050" s="16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>
        <f t="shared" si="428"/>
        <v>0</v>
      </c>
      <c r="CT2050" s="15">
        <f t="shared" si="429"/>
        <v>90</v>
      </c>
      <c r="CU2050" s="15">
        <f t="shared" si="430"/>
        <v>1</v>
      </c>
      <c r="CV2050" s="15">
        <f t="shared" si="431"/>
        <v>0</v>
      </c>
      <c r="CW2050" s="15"/>
      <c r="CX2050" s="15"/>
      <c r="CY2050" s="15">
        <f t="shared" si="432"/>
        <v>0</v>
      </c>
      <c r="CZ2050" s="15">
        <f>GG2050</f>
        <v>0</v>
      </c>
      <c r="DA2050" s="16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20"/>
      <c r="DY2050" s="15"/>
      <c r="DZ2050" s="20"/>
      <c r="EA2050" s="15"/>
      <c r="EB2050" s="20"/>
      <c r="EC2050" s="15"/>
      <c r="ED2050" s="20"/>
      <c r="EE2050" s="15"/>
      <c r="EF2050" s="20"/>
      <c r="EG2050" s="15"/>
      <c r="EH2050" s="20"/>
      <c r="EI2050" s="15"/>
      <c r="EJ2050" s="20"/>
      <c r="EK2050" s="15"/>
      <c r="EL2050" s="20"/>
      <c r="EM2050" s="15"/>
      <c r="EN2050" s="20"/>
      <c r="EY2050" s="15"/>
      <c r="EZ2050" s="20"/>
      <c r="FC2050" s="15">
        <v>90</v>
      </c>
      <c r="FD2050" s="20">
        <v>2</v>
      </c>
      <c r="FE2050" s="15"/>
      <c r="FF2050" s="20"/>
      <c r="FG2050" s="15"/>
      <c r="FH2050" s="20"/>
      <c r="FI2050" s="15"/>
      <c r="FJ2050" s="20"/>
      <c r="FK2050" s="15"/>
      <c r="FL2050" s="20"/>
      <c r="FM2050" s="15"/>
      <c r="FN2050" s="20"/>
      <c r="FO2050" s="15"/>
      <c r="FP2050" s="20"/>
      <c r="FQ2050" s="15"/>
      <c r="FR2050" s="20"/>
      <c r="FS2050" s="15"/>
      <c r="FT2050" s="20"/>
      <c r="FU2050" s="15"/>
      <c r="FV2050" s="20"/>
      <c r="FW2050" s="15"/>
      <c r="FX2050" s="20"/>
      <c r="FY2050" s="15"/>
      <c r="FZ2050" s="20"/>
      <c r="GA2050" s="15"/>
      <c r="GB2050" s="20"/>
      <c r="GC2050" s="15"/>
      <c r="GD2050" s="20"/>
      <c r="GE2050" s="15"/>
      <c r="GF2050" s="20"/>
      <c r="GG2050" s="226"/>
    </row>
    <row r="2051" spans="1:189" ht="15" customHeight="1" x14ac:dyDescent="0.3">
      <c r="A2051" s="15" t="s">
        <v>125</v>
      </c>
      <c r="B2051" s="15" t="s">
        <v>126</v>
      </c>
      <c r="C2051" s="15" t="s">
        <v>218</v>
      </c>
      <c r="D2051" s="15" t="s">
        <v>2517</v>
      </c>
      <c r="E2051" s="15" t="str">
        <f t="shared" si="426"/>
        <v>Stephanie Miyagi</v>
      </c>
      <c r="F2051" s="15" t="s">
        <v>128</v>
      </c>
      <c r="G2051" s="15">
        <v>999925355</v>
      </c>
      <c r="H2051" s="15">
        <f t="shared" si="427"/>
        <v>144</v>
      </c>
      <c r="I2051" s="15"/>
      <c r="J2051" s="15"/>
      <c r="K2051" s="16"/>
      <c r="L2051" s="15"/>
      <c r="M2051" s="15"/>
      <c r="N2051" s="15"/>
      <c r="O2051" s="15">
        <f t="shared" si="437"/>
        <v>0</v>
      </c>
      <c r="P2051" s="15">
        <v>0</v>
      </c>
      <c r="Q2051" s="15">
        <f t="shared" si="438"/>
        <v>0</v>
      </c>
      <c r="R2051" s="15">
        <v>0</v>
      </c>
      <c r="S2051" s="15">
        <v>0</v>
      </c>
      <c r="T2051" s="15">
        <f t="shared" si="439"/>
        <v>0</v>
      </c>
      <c r="U2051" s="15">
        <f t="shared" si="440"/>
        <v>0</v>
      </c>
      <c r="V2051" s="15"/>
      <c r="W2051" s="15"/>
      <c r="X2051" s="15"/>
      <c r="Y2051" s="15"/>
      <c r="Z2051" s="16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>
        <f t="shared" si="428"/>
        <v>0</v>
      </c>
      <c r="CT2051" s="15">
        <f t="shared" si="429"/>
        <v>63</v>
      </c>
      <c r="CU2051" s="15">
        <f t="shared" si="430"/>
        <v>1</v>
      </c>
      <c r="CV2051" s="15">
        <f t="shared" si="431"/>
        <v>33</v>
      </c>
      <c r="CW2051" s="15"/>
      <c r="CX2051" s="15"/>
      <c r="CY2051" s="15">
        <f t="shared" si="432"/>
        <v>48</v>
      </c>
      <c r="CZ2051" s="15">
        <f>GG2051</f>
        <v>0</v>
      </c>
      <c r="DA2051" s="16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20"/>
      <c r="DY2051" s="15"/>
      <c r="DZ2051" s="20"/>
      <c r="EA2051" s="15"/>
      <c r="EB2051" s="20"/>
      <c r="EC2051" s="15"/>
      <c r="ED2051" s="20"/>
      <c r="EE2051" s="15"/>
      <c r="EF2051" s="20"/>
      <c r="EG2051" s="15"/>
      <c r="EH2051" s="20"/>
      <c r="EI2051" s="15"/>
      <c r="EJ2051" s="20"/>
      <c r="EK2051" s="15"/>
      <c r="EL2051" s="20"/>
      <c r="EM2051" s="15"/>
      <c r="EN2051" s="20"/>
      <c r="EO2051" s="15">
        <v>48</v>
      </c>
      <c r="EY2051" s="15"/>
      <c r="EZ2051" s="20"/>
      <c r="FC2051" s="15"/>
      <c r="FD2051" s="20"/>
      <c r="FE2051" s="15"/>
      <c r="FF2051" s="20"/>
      <c r="FG2051" s="15"/>
      <c r="FH2051" s="20"/>
      <c r="FI2051" s="15"/>
      <c r="FJ2051" s="20"/>
      <c r="FK2051" s="15"/>
      <c r="FL2051" s="20"/>
      <c r="FM2051" s="15"/>
      <c r="FN2051" s="20"/>
      <c r="FO2051" s="15"/>
      <c r="FP2051" s="20"/>
      <c r="FQ2051" s="15"/>
      <c r="FR2051" s="20"/>
      <c r="FS2051" s="15"/>
      <c r="FT2051" s="20"/>
      <c r="FU2051" s="15"/>
      <c r="FV2051" s="20"/>
      <c r="FW2051" s="15"/>
      <c r="FX2051" s="20"/>
      <c r="FY2051" s="15">
        <v>63</v>
      </c>
      <c r="FZ2051" s="20">
        <v>5</v>
      </c>
      <c r="GA2051" s="15"/>
      <c r="GB2051" s="20"/>
      <c r="GC2051" s="15"/>
      <c r="GD2051" s="20"/>
      <c r="GE2051" s="15">
        <v>33</v>
      </c>
      <c r="GF2051" s="20" t="s">
        <v>168</v>
      </c>
      <c r="GG2051" s="226"/>
    </row>
    <row r="2052" spans="1:189" ht="15" customHeight="1" x14ac:dyDescent="0.3">
      <c r="A2052" s="15" t="s">
        <v>125</v>
      </c>
      <c r="B2052" s="15" t="s">
        <v>134</v>
      </c>
      <c r="C2052" s="15" t="s">
        <v>2928</v>
      </c>
      <c r="D2052" s="15" t="s">
        <v>2929</v>
      </c>
      <c r="E2052" s="15" t="str">
        <f t="shared" si="426"/>
        <v>Lola Kispert</v>
      </c>
      <c r="F2052" s="15" t="s">
        <v>128</v>
      </c>
      <c r="G2052" s="15">
        <v>999925356</v>
      </c>
      <c r="H2052" s="15">
        <f t="shared" si="427"/>
        <v>30</v>
      </c>
      <c r="I2052" s="15"/>
      <c r="J2052" s="15"/>
      <c r="K2052" s="16"/>
      <c r="L2052" s="15"/>
      <c r="M2052" s="15"/>
      <c r="N2052" s="15"/>
      <c r="O2052" s="15">
        <f t="shared" si="437"/>
        <v>0</v>
      </c>
      <c r="P2052" s="15">
        <v>0</v>
      </c>
      <c r="Q2052" s="15">
        <f t="shared" si="438"/>
        <v>0</v>
      </c>
      <c r="R2052" s="15">
        <v>0</v>
      </c>
      <c r="S2052" s="15">
        <v>0</v>
      </c>
      <c r="T2052" s="15">
        <f t="shared" si="439"/>
        <v>0</v>
      </c>
      <c r="U2052" s="15">
        <f t="shared" si="440"/>
        <v>0</v>
      </c>
      <c r="V2052" s="15"/>
      <c r="W2052" s="15"/>
      <c r="X2052" s="15"/>
      <c r="Y2052" s="15"/>
      <c r="Z2052" s="16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>
        <f t="shared" si="428"/>
        <v>0</v>
      </c>
      <c r="CT2052" s="15">
        <f t="shared" si="429"/>
        <v>30</v>
      </c>
      <c r="CU2052" s="15">
        <f t="shared" si="430"/>
        <v>1</v>
      </c>
      <c r="CV2052" s="15">
        <f t="shared" si="431"/>
        <v>0</v>
      </c>
      <c r="CW2052" s="15"/>
      <c r="CX2052" s="15"/>
      <c r="CY2052" s="15">
        <f t="shared" si="432"/>
        <v>0</v>
      </c>
      <c r="CZ2052" s="15">
        <f>GG2052</f>
        <v>0</v>
      </c>
      <c r="DA2052" s="16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20"/>
      <c r="DY2052" s="15"/>
      <c r="DZ2052" s="20"/>
      <c r="EA2052" s="15"/>
      <c r="EB2052" s="20"/>
      <c r="EC2052" s="15"/>
      <c r="ED2052" s="20"/>
      <c r="EE2052" s="15"/>
      <c r="EF2052" s="20"/>
      <c r="EG2052" s="15"/>
      <c r="EH2052" s="20"/>
      <c r="EI2052" s="15"/>
      <c r="EJ2052" s="20"/>
      <c r="EK2052" s="15"/>
      <c r="EL2052" s="20"/>
      <c r="EM2052" s="15"/>
      <c r="EN2052" s="20"/>
      <c r="EQ2052" s="15">
        <v>30</v>
      </c>
      <c r="ER2052" s="20">
        <v>1</v>
      </c>
      <c r="EY2052" s="15"/>
      <c r="EZ2052" s="20"/>
      <c r="FC2052" s="15"/>
      <c r="FD2052" s="20"/>
      <c r="FE2052" s="15"/>
      <c r="FF2052" s="20"/>
      <c r="FG2052" s="15"/>
      <c r="FH2052" s="20"/>
      <c r="FI2052" s="15"/>
      <c r="FJ2052" s="20"/>
      <c r="FK2052" s="15"/>
      <c r="FL2052" s="20"/>
      <c r="FM2052" s="15"/>
      <c r="FN2052" s="20"/>
      <c r="FO2052" s="15"/>
      <c r="FP2052" s="20"/>
      <c r="FQ2052" s="15"/>
      <c r="FR2052" s="20"/>
      <c r="FS2052" s="15"/>
      <c r="FT2052" s="20"/>
      <c r="FU2052" s="15"/>
      <c r="FV2052" s="20"/>
      <c r="FW2052" s="15"/>
      <c r="FX2052" s="20"/>
      <c r="FY2052" s="15"/>
      <c r="FZ2052" s="20"/>
      <c r="GA2052" s="15"/>
      <c r="GB2052" s="20"/>
      <c r="GC2052" s="15"/>
      <c r="GD2052" s="20"/>
      <c r="GE2052" s="15"/>
      <c r="GF2052" s="20"/>
      <c r="GG2052" s="226"/>
    </row>
    <row r="2053" spans="1:189" ht="15" customHeight="1" x14ac:dyDescent="0.3">
      <c r="A2053" s="15" t="s">
        <v>130</v>
      </c>
      <c r="B2053" s="15" t="s">
        <v>126</v>
      </c>
      <c r="C2053" s="15" t="s">
        <v>3228</v>
      </c>
      <c r="D2053" s="15" t="s">
        <v>1022</v>
      </c>
      <c r="E2053" s="15" t="str">
        <f t="shared" si="426"/>
        <v>Diane JEONG</v>
      </c>
      <c r="F2053" s="15" t="s">
        <v>128</v>
      </c>
      <c r="G2053" s="15">
        <v>999925359</v>
      </c>
      <c r="H2053" s="15">
        <f t="shared" si="427"/>
        <v>71</v>
      </c>
      <c r="I2053" s="15"/>
      <c r="J2053" s="15"/>
      <c r="K2053" s="16"/>
      <c r="L2053" s="15"/>
      <c r="M2053" s="15"/>
      <c r="N2053" s="15"/>
      <c r="O2053" s="15">
        <f t="shared" si="437"/>
        <v>0</v>
      </c>
      <c r="P2053" s="15">
        <v>0</v>
      </c>
      <c r="Q2053" s="15">
        <f t="shared" si="438"/>
        <v>0</v>
      </c>
      <c r="R2053" s="15">
        <v>0</v>
      </c>
      <c r="S2053" s="15">
        <v>0</v>
      </c>
      <c r="T2053" s="15">
        <f t="shared" si="439"/>
        <v>0</v>
      </c>
      <c r="U2053" s="15">
        <f t="shared" si="440"/>
        <v>0</v>
      </c>
      <c r="V2053" s="15"/>
      <c r="W2053" s="15"/>
      <c r="X2053" s="15"/>
      <c r="Y2053" s="15"/>
      <c r="Z2053" s="16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>
        <f t="shared" si="428"/>
        <v>0</v>
      </c>
      <c r="CT2053" s="15">
        <f t="shared" si="429"/>
        <v>38</v>
      </c>
      <c r="CU2053" s="15">
        <f t="shared" si="430"/>
        <v>0</v>
      </c>
      <c r="CV2053" s="15">
        <f t="shared" si="431"/>
        <v>33</v>
      </c>
      <c r="CW2053" s="15"/>
      <c r="CX2053" s="15"/>
      <c r="CY2053" s="15">
        <f t="shared" si="432"/>
        <v>0</v>
      </c>
      <c r="CZ2053" s="15">
        <f>GG2053</f>
        <v>0</v>
      </c>
      <c r="DA2053" s="16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20"/>
      <c r="DY2053" s="15"/>
      <c r="DZ2053" s="20"/>
      <c r="EA2053" s="15"/>
      <c r="EB2053" s="20"/>
      <c r="EC2053" s="15"/>
      <c r="ED2053" s="20"/>
      <c r="EE2053" s="15"/>
      <c r="EF2053" s="20"/>
      <c r="EG2053" s="15"/>
      <c r="EH2053" s="20"/>
      <c r="EI2053" s="15"/>
      <c r="EJ2053" s="20"/>
      <c r="EK2053" s="15"/>
      <c r="EL2053" s="20"/>
      <c r="EM2053" s="15"/>
      <c r="EN2053" s="20"/>
      <c r="EY2053" s="15"/>
      <c r="EZ2053" s="20"/>
      <c r="FC2053" s="15">
        <v>38</v>
      </c>
      <c r="FD2053" s="20" t="s">
        <v>129</v>
      </c>
      <c r="FE2053" s="15"/>
      <c r="FF2053" s="20"/>
      <c r="FG2053" s="15"/>
      <c r="FH2053" s="20"/>
      <c r="FI2053" s="15"/>
      <c r="FJ2053" s="20"/>
      <c r="FK2053" s="15"/>
      <c r="FL2053" s="20"/>
      <c r="FM2053" s="15"/>
      <c r="FN2053" s="20"/>
      <c r="FO2053" s="15"/>
      <c r="FP2053" s="20"/>
      <c r="FQ2053" s="15"/>
      <c r="FR2053" s="20"/>
      <c r="FS2053" s="15"/>
      <c r="FT2053" s="20"/>
      <c r="FU2053" s="15"/>
      <c r="FV2053" s="20"/>
      <c r="FW2053" s="15"/>
      <c r="FX2053" s="20"/>
      <c r="FY2053" s="15"/>
      <c r="FZ2053" s="20"/>
      <c r="GA2053" s="15"/>
      <c r="GB2053" s="20"/>
      <c r="GC2053" s="15">
        <v>33</v>
      </c>
      <c r="GD2053" s="20" t="s">
        <v>168</v>
      </c>
      <c r="GE2053" s="15"/>
      <c r="GF2053" s="20"/>
      <c r="GG2053" s="226"/>
    </row>
    <row r="2054" spans="1:189" ht="15" customHeight="1" x14ac:dyDescent="0.3">
      <c r="A2054" s="15" t="s">
        <v>137</v>
      </c>
      <c r="B2054" s="15" t="s">
        <v>138</v>
      </c>
      <c r="C2054" s="15" t="s">
        <v>3036</v>
      </c>
      <c r="D2054" s="15" t="s">
        <v>1908</v>
      </c>
      <c r="E2054" s="15" t="str">
        <f t="shared" ref="E2054:E2117" si="441">CONCATENATE(C2054, " ",D2054)</f>
        <v>Adelyn VILLA</v>
      </c>
      <c r="F2054" s="15" t="s">
        <v>128</v>
      </c>
      <c r="G2054" s="15">
        <v>999925360</v>
      </c>
      <c r="H2054" s="15">
        <f t="shared" ref="H2054:H2117" si="442">(L2054+M2054+N2054+O2054+P2054+R2054+S2054+T2054+U2054+V2054+X2054+Y2054+CT2054+CY2054+CS2054+CV2054)-J2054</f>
        <v>103</v>
      </c>
      <c r="I2054" s="15"/>
      <c r="J2054" s="15"/>
      <c r="K2054" s="16"/>
      <c r="L2054" s="15"/>
      <c r="M2054" s="15"/>
      <c r="N2054" s="15"/>
      <c r="O2054" s="15">
        <f t="shared" si="437"/>
        <v>0</v>
      </c>
      <c r="P2054" s="15">
        <v>0</v>
      </c>
      <c r="Q2054" s="15">
        <f t="shared" si="438"/>
        <v>0</v>
      </c>
      <c r="R2054" s="15">
        <v>0</v>
      </c>
      <c r="S2054" s="15">
        <v>0</v>
      </c>
      <c r="T2054" s="15">
        <f t="shared" si="439"/>
        <v>0</v>
      </c>
      <c r="U2054" s="15">
        <f t="shared" si="440"/>
        <v>0</v>
      </c>
      <c r="V2054" s="15"/>
      <c r="W2054" s="15"/>
      <c r="X2054" s="15"/>
      <c r="Y2054" s="15"/>
      <c r="Z2054" s="16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>
        <f t="shared" ref="CS2054:CS2117" si="443">SUM(FE2054)</f>
        <v>0</v>
      </c>
      <c r="CT2054" s="15">
        <f t="shared" ref="CT2054:CT2117" si="444">SUM(EQ2054,ES2054,EU2054,EW2054,FA2054,EY2054,FC2054,FG2054,FI2054,FK2054,FM2054,FQ2054,FS2054,FU2054,FW2054,FY2054,GA2054,FO2054)</f>
        <v>68</v>
      </c>
      <c r="CU2054" s="15">
        <f t="shared" ref="CU2054:CU2117" si="445">COUNT(ER2054,ET2054,EV2054,EX2054,FB2054,EZ2054,FD2054,FH2054,FJ2054,FL2054,FN2054,FR2054,FT2054,FV2054,FX2054,FZ2054,GB2054)</f>
        <v>1</v>
      </c>
      <c r="CV2054" s="15">
        <f t="shared" ref="CV2054:CV2117" si="446">GC2054+GE2054</f>
        <v>35</v>
      </c>
      <c r="CW2054" s="15"/>
      <c r="CX2054" s="15"/>
      <c r="CY2054" s="15">
        <f t="shared" ref="CY2054:CY2117" si="447">EO2054</f>
        <v>0</v>
      </c>
      <c r="CZ2054" s="15">
        <f>GG2054</f>
        <v>0</v>
      </c>
      <c r="DA2054" s="16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20"/>
      <c r="DY2054" s="15"/>
      <c r="DZ2054" s="20"/>
      <c r="EA2054" s="15"/>
      <c r="EB2054" s="20"/>
      <c r="EC2054" s="15"/>
      <c r="ED2054" s="20"/>
      <c r="EE2054" s="15"/>
      <c r="EF2054" s="20"/>
      <c r="EG2054" s="15"/>
      <c r="EH2054" s="20"/>
      <c r="EI2054" s="15"/>
      <c r="EJ2054" s="20"/>
      <c r="EK2054" s="15"/>
      <c r="EL2054" s="20"/>
      <c r="EM2054" s="15"/>
      <c r="EN2054" s="20"/>
      <c r="EY2054" s="15"/>
      <c r="EZ2054" s="20"/>
      <c r="FC2054" s="15">
        <v>68</v>
      </c>
      <c r="FD2054" s="20">
        <v>3</v>
      </c>
      <c r="FE2054" s="15"/>
      <c r="FF2054" s="20"/>
      <c r="FG2054" s="15"/>
      <c r="FH2054" s="20"/>
      <c r="FI2054" s="15"/>
      <c r="FJ2054" s="20"/>
      <c r="FK2054" s="15"/>
      <c r="FL2054" s="20"/>
      <c r="FM2054" s="15"/>
      <c r="FN2054" s="20"/>
      <c r="FO2054" s="15"/>
      <c r="FP2054" s="20"/>
      <c r="FQ2054" s="15"/>
      <c r="FR2054" s="20"/>
      <c r="FS2054" s="15"/>
      <c r="FT2054" s="20"/>
      <c r="FU2054" s="15"/>
      <c r="FV2054" s="20"/>
      <c r="FW2054" s="15"/>
      <c r="FX2054" s="20"/>
      <c r="FY2054" s="15"/>
      <c r="FZ2054" s="20"/>
      <c r="GA2054" s="15"/>
      <c r="GB2054" s="20"/>
      <c r="GC2054" s="15">
        <v>35</v>
      </c>
      <c r="GD2054" s="20">
        <v>1</v>
      </c>
      <c r="GE2054" s="15"/>
      <c r="GF2054" s="20"/>
      <c r="GG2054" s="226"/>
    </row>
    <row r="2055" spans="1:189" ht="15" customHeight="1" x14ac:dyDescent="0.3">
      <c r="A2055" s="15" t="s">
        <v>130</v>
      </c>
      <c r="B2055" s="15" t="s">
        <v>142</v>
      </c>
      <c r="C2055" s="15" t="s">
        <v>872</v>
      </c>
      <c r="D2055" s="15" t="s">
        <v>2052</v>
      </c>
      <c r="E2055" s="15" t="str">
        <f t="shared" si="441"/>
        <v>Abel NGUYEN</v>
      </c>
      <c r="F2055" s="15" t="s">
        <v>135</v>
      </c>
      <c r="G2055" s="15">
        <v>999925362</v>
      </c>
      <c r="H2055" s="15">
        <f t="shared" si="442"/>
        <v>120</v>
      </c>
      <c r="I2055" s="15"/>
      <c r="J2055" s="15"/>
      <c r="K2055" s="16"/>
      <c r="L2055" s="15"/>
      <c r="M2055" s="15"/>
      <c r="N2055" s="15"/>
      <c r="O2055" s="15">
        <f t="shared" si="437"/>
        <v>0</v>
      </c>
      <c r="P2055" s="15">
        <v>0</v>
      </c>
      <c r="Q2055" s="15">
        <f t="shared" si="438"/>
        <v>0</v>
      </c>
      <c r="R2055" s="15">
        <v>0</v>
      </c>
      <c r="S2055" s="15">
        <v>0</v>
      </c>
      <c r="T2055" s="15">
        <f t="shared" si="439"/>
        <v>0</v>
      </c>
      <c r="U2055" s="15">
        <f t="shared" si="440"/>
        <v>0</v>
      </c>
      <c r="V2055" s="15"/>
      <c r="W2055" s="15"/>
      <c r="X2055" s="15"/>
      <c r="Y2055" s="15"/>
      <c r="Z2055" s="16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>
        <f t="shared" si="443"/>
        <v>0</v>
      </c>
      <c r="CT2055" s="15">
        <f t="shared" si="444"/>
        <v>120</v>
      </c>
      <c r="CU2055" s="15">
        <f t="shared" si="445"/>
        <v>1</v>
      </c>
      <c r="CV2055" s="15">
        <f t="shared" si="446"/>
        <v>0</v>
      </c>
      <c r="CW2055" s="15"/>
      <c r="CX2055" s="15"/>
      <c r="CY2055" s="15">
        <f t="shared" si="447"/>
        <v>0</v>
      </c>
      <c r="CZ2055" s="15">
        <f>GG2055</f>
        <v>0</v>
      </c>
      <c r="DA2055" s="16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20"/>
      <c r="DY2055" s="15"/>
      <c r="DZ2055" s="20"/>
      <c r="EA2055" s="15"/>
      <c r="EB2055" s="20"/>
      <c r="EC2055" s="15"/>
      <c r="ED2055" s="20"/>
      <c r="EE2055" s="15"/>
      <c r="EF2055" s="20"/>
      <c r="EG2055" s="15"/>
      <c r="EH2055" s="20"/>
      <c r="EI2055" s="15"/>
      <c r="EJ2055" s="20"/>
      <c r="EK2055" s="15"/>
      <c r="EL2055" s="20"/>
      <c r="EM2055" s="15"/>
      <c r="EN2055" s="20"/>
      <c r="EY2055" s="15"/>
      <c r="EZ2055" s="20"/>
      <c r="FC2055" s="15">
        <v>120</v>
      </c>
      <c r="FD2055" s="20">
        <v>1</v>
      </c>
      <c r="FE2055" s="15"/>
      <c r="FF2055" s="20"/>
      <c r="FG2055" s="15"/>
      <c r="FH2055" s="20"/>
      <c r="FI2055" s="15"/>
      <c r="FJ2055" s="20"/>
      <c r="FK2055" s="15"/>
      <c r="FL2055" s="20"/>
      <c r="FM2055" s="15"/>
      <c r="FN2055" s="20"/>
      <c r="FO2055" s="15"/>
      <c r="FP2055" s="20"/>
      <c r="FQ2055" s="15"/>
      <c r="FR2055" s="20"/>
      <c r="FS2055" s="15"/>
      <c r="FT2055" s="20"/>
      <c r="FU2055" s="15"/>
      <c r="FV2055" s="20"/>
      <c r="FW2055" s="15"/>
      <c r="FX2055" s="20"/>
      <c r="FY2055" s="15"/>
      <c r="FZ2055" s="20"/>
      <c r="GA2055" s="15"/>
      <c r="GB2055" s="20"/>
      <c r="GC2055" s="15"/>
      <c r="GD2055" s="20"/>
      <c r="GE2055" s="15"/>
      <c r="GF2055" s="20"/>
      <c r="GG2055" s="226"/>
    </row>
    <row r="2056" spans="1:189" ht="15" customHeight="1" x14ac:dyDescent="0.3">
      <c r="A2056" s="15" t="s">
        <v>146</v>
      </c>
      <c r="B2056" s="15" t="s">
        <v>138</v>
      </c>
      <c r="C2056" s="15" t="s">
        <v>1870</v>
      </c>
      <c r="D2056" s="15" t="s">
        <v>2982</v>
      </c>
      <c r="E2056" s="15" t="str">
        <f t="shared" si="441"/>
        <v>Micah Reutter</v>
      </c>
      <c r="F2056" s="15" t="s">
        <v>135</v>
      </c>
      <c r="G2056" s="15">
        <v>999925364</v>
      </c>
      <c r="H2056" s="15">
        <f t="shared" si="442"/>
        <v>255</v>
      </c>
      <c r="I2056" s="15"/>
      <c r="J2056" s="15"/>
      <c r="K2056" s="16"/>
      <c r="L2056" s="15"/>
      <c r="M2056" s="15"/>
      <c r="N2056" s="15"/>
      <c r="O2056" s="15">
        <f t="shared" si="437"/>
        <v>0</v>
      </c>
      <c r="P2056" s="15">
        <v>0</v>
      </c>
      <c r="Q2056" s="15">
        <f t="shared" si="438"/>
        <v>0</v>
      </c>
      <c r="R2056" s="15">
        <v>0</v>
      </c>
      <c r="S2056" s="15">
        <v>0</v>
      </c>
      <c r="T2056" s="15">
        <f t="shared" si="439"/>
        <v>0</v>
      </c>
      <c r="U2056" s="15">
        <f t="shared" si="440"/>
        <v>0</v>
      </c>
      <c r="V2056" s="15"/>
      <c r="W2056" s="15"/>
      <c r="X2056" s="15"/>
      <c r="Y2056" s="15"/>
      <c r="Z2056" s="16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>
        <f t="shared" si="443"/>
        <v>0</v>
      </c>
      <c r="CT2056" s="15">
        <f t="shared" si="444"/>
        <v>188</v>
      </c>
      <c r="CU2056" s="15">
        <f t="shared" si="445"/>
        <v>2</v>
      </c>
      <c r="CV2056" s="15">
        <f t="shared" si="446"/>
        <v>67</v>
      </c>
      <c r="CW2056" s="15"/>
      <c r="CX2056" s="15"/>
      <c r="CY2056" s="15">
        <f t="shared" si="447"/>
        <v>0</v>
      </c>
      <c r="CZ2056" s="15">
        <f>GG2056</f>
        <v>0</v>
      </c>
      <c r="DA2056" s="16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20"/>
      <c r="DY2056" s="15"/>
      <c r="DZ2056" s="20"/>
      <c r="EA2056" s="15"/>
      <c r="EB2056" s="20"/>
      <c r="EC2056" s="15"/>
      <c r="ED2056" s="20"/>
      <c r="EE2056" s="15"/>
      <c r="EF2056" s="20"/>
      <c r="EG2056" s="15"/>
      <c r="EH2056" s="20"/>
      <c r="EI2056" s="15"/>
      <c r="EJ2056" s="20"/>
      <c r="EK2056" s="15"/>
      <c r="EL2056" s="20"/>
      <c r="EM2056" s="15"/>
      <c r="EN2056" s="20"/>
      <c r="EY2056" s="15">
        <v>68</v>
      </c>
      <c r="EZ2056" s="20">
        <v>3</v>
      </c>
      <c r="FC2056" s="15"/>
      <c r="FD2056" s="20"/>
      <c r="FE2056" s="15"/>
      <c r="FF2056" s="20"/>
      <c r="FG2056" s="15">
        <v>120</v>
      </c>
      <c r="FH2056" s="20">
        <v>1</v>
      </c>
      <c r="FI2056" s="15"/>
      <c r="FJ2056" s="20"/>
      <c r="FK2056" s="15"/>
      <c r="FL2056" s="20"/>
      <c r="FM2056" s="15"/>
      <c r="FN2056" s="20"/>
      <c r="FO2056" s="15"/>
      <c r="FP2056" s="20"/>
      <c r="FQ2056" s="15"/>
      <c r="FR2056" s="20"/>
      <c r="FS2056" s="15"/>
      <c r="FT2056" s="20"/>
      <c r="FU2056" s="15"/>
      <c r="FV2056" s="20"/>
      <c r="FW2056" s="15"/>
      <c r="FX2056" s="20"/>
      <c r="FY2056" s="15"/>
      <c r="FZ2056" s="20"/>
      <c r="GA2056" s="15"/>
      <c r="GB2056" s="20"/>
      <c r="GC2056" s="15"/>
      <c r="GD2056" s="20"/>
      <c r="GE2056" s="15">
        <v>67</v>
      </c>
      <c r="GF2056" s="20">
        <v>6</v>
      </c>
      <c r="GG2056" s="226"/>
    </row>
    <row r="2057" spans="1:189" ht="15" customHeight="1" x14ac:dyDescent="0.3">
      <c r="A2057" s="15" t="s">
        <v>130</v>
      </c>
      <c r="B2057" s="15" t="s">
        <v>138</v>
      </c>
      <c r="C2057" s="15" t="s">
        <v>3195</v>
      </c>
      <c r="D2057" s="15" t="s">
        <v>2052</v>
      </c>
      <c r="E2057" s="15" t="str">
        <f t="shared" si="441"/>
        <v>Theo NGUYEN</v>
      </c>
      <c r="F2057" s="15" t="s">
        <v>135</v>
      </c>
      <c r="G2057" s="15">
        <v>999925371</v>
      </c>
      <c r="H2057" s="15">
        <f t="shared" si="442"/>
        <v>90</v>
      </c>
      <c r="I2057" s="15"/>
      <c r="J2057" s="15"/>
      <c r="K2057" s="16"/>
      <c r="L2057" s="15"/>
      <c r="M2057" s="15"/>
      <c r="N2057" s="15"/>
      <c r="O2057" s="15">
        <f t="shared" si="437"/>
        <v>0</v>
      </c>
      <c r="P2057" s="15">
        <v>0</v>
      </c>
      <c r="Q2057" s="15">
        <f t="shared" si="438"/>
        <v>0</v>
      </c>
      <c r="R2057" s="15">
        <v>0</v>
      </c>
      <c r="S2057" s="15">
        <v>0</v>
      </c>
      <c r="T2057" s="15">
        <f t="shared" si="439"/>
        <v>0</v>
      </c>
      <c r="U2057" s="15">
        <f t="shared" si="440"/>
        <v>0</v>
      </c>
      <c r="V2057" s="15"/>
      <c r="W2057" s="15"/>
      <c r="X2057" s="15"/>
      <c r="Y2057" s="15"/>
      <c r="Z2057" s="16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>
        <f t="shared" si="443"/>
        <v>0</v>
      </c>
      <c r="CT2057" s="15">
        <f t="shared" si="444"/>
        <v>90</v>
      </c>
      <c r="CU2057" s="15">
        <f t="shared" si="445"/>
        <v>1</v>
      </c>
      <c r="CV2057" s="15">
        <f t="shared" si="446"/>
        <v>0</v>
      </c>
      <c r="CW2057" s="15"/>
      <c r="CX2057" s="15"/>
      <c r="CY2057" s="15">
        <f t="shared" si="447"/>
        <v>0</v>
      </c>
      <c r="CZ2057" s="15">
        <f>GG2057</f>
        <v>0</v>
      </c>
      <c r="DA2057" s="16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20"/>
      <c r="DY2057" s="15"/>
      <c r="DZ2057" s="20"/>
      <c r="EA2057" s="15"/>
      <c r="EB2057" s="20"/>
      <c r="EC2057" s="15"/>
      <c r="ED2057" s="20"/>
      <c r="EE2057" s="15"/>
      <c r="EF2057" s="20"/>
      <c r="EG2057" s="15"/>
      <c r="EH2057" s="20"/>
      <c r="EI2057" s="15"/>
      <c r="EJ2057" s="20"/>
      <c r="EK2057" s="15"/>
      <c r="EL2057" s="20"/>
      <c r="EM2057" s="15"/>
      <c r="EN2057" s="20"/>
      <c r="EY2057" s="15"/>
      <c r="EZ2057" s="20"/>
      <c r="FC2057" s="15">
        <v>90</v>
      </c>
      <c r="FD2057" s="20">
        <v>2</v>
      </c>
      <c r="FE2057" s="15"/>
      <c r="FF2057" s="20"/>
      <c r="FG2057" s="15"/>
      <c r="FH2057" s="20"/>
      <c r="FI2057" s="15"/>
      <c r="FJ2057" s="20"/>
      <c r="FK2057" s="15"/>
      <c r="FL2057" s="20"/>
      <c r="FM2057" s="15"/>
      <c r="FN2057" s="20"/>
      <c r="FO2057" s="15"/>
      <c r="FP2057" s="20"/>
      <c r="FQ2057" s="15"/>
      <c r="FR2057" s="20"/>
      <c r="FS2057" s="15"/>
      <c r="FT2057" s="20"/>
      <c r="FU2057" s="15"/>
      <c r="FV2057" s="20"/>
      <c r="FW2057" s="15"/>
      <c r="FX2057" s="20"/>
      <c r="FY2057" s="15"/>
      <c r="FZ2057" s="20"/>
      <c r="GA2057" s="15"/>
      <c r="GB2057" s="20"/>
      <c r="GC2057" s="15"/>
      <c r="GD2057" s="20"/>
      <c r="GE2057" s="15"/>
      <c r="GF2057" s="20"/>
      <c r="GG2057" s="226"/>
    </row>
    <row r="2058" spans="1:189" ht="15" customHeight="1" x14ac:dyDescent="0.3">
      <c r="A2058" s="15" t="s">
        <v>125</v>
      </c>
      <c r="B2058" s="15" t="s">
        <v>142</v>
      </c>
      <c r="C2058" s="15" t="s">
        <v>1217</v>
      </c>
      <c r="D2058" s="15" t="s">
        <v>3534</v>
      </c>
      <c r="E2058" s="15" t="str">
        <f t="shared" si="441"/>
        <v>Amanda Wangmo</v>
      </c>
      <c r="F2058" s="15" t="s">
        <v>128</v>
      </c>
      <c r="G2058" s="15">
        <v>999925374</v>
      </c>
      <c r="H2058" s="15">
        <f t="shared" si="442"/>
        <v>180</v>
      </c>
      <c r="I2058" s="15"/>
      <c r="J2058" s="15"/>
      <c r="K2058" s="16"/>
      <c r="L2058" s="15"/>
      <c r="M2058" s="15"/>
      <c r="N2058" s="15"/>
      <c r="O2058" s="15">
        <f t="shared" si="437"/>
        <v>0</v>
      </c>
      <c r="P2058" s="15">
        <v>0</v>
      </c>
      <c r="Q2058" s="15">
        <f t="shared" si="438"/>
        <v>0</v>
      </c>
      <c r="R2058" s="15">
        <v>0</v>
      </c>
      <c r="S2058" s="15">
        <v>0</v>
      </c>
      <c r="T2058" s="15">
        <f t="shared" si="439"/>
        <v>0</v>
      </c>
      <c r="U2058" s="15">
        <f t="shared" si="440"/>
        <v>0</v>
      </c>
      <c r="V2058" s="15"/>
      <c r="W2058" s="15"/>
      <c r="X2058" s="15"/>
      <c r="Y2058" s="15"/>
      <c r="Z2058" s="16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>
        <f t="shared" si="443"/>
        <v>0</v>
      </c>
      <c r="CT2058" s="15">
        <f t="shared" si="444"/>
        <v>180</v>
      </c>
      <c r="CU2058" s="15">
        <f t="shared" si="445"/>
        <v>2</v>
      </c>
      <c r="CV2058" s="15">
        <f t="shared" si="446"/>
        <v>0</v>
      </c>
      <c r="CW2058" s="15"/>
      <c r="CX2058" s="15"/>
      <c r="CY2058" s="15">
        <f t="shared" si="447"/>
        <v>0</v>
      </c>
      <c r="CZ2058" s="15">
        <f>GG2058</f>
        <v>0</v>
      </c>
      <c r="DA2058" s="16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20"/>
      <c r="DY2058" s="15"/>
      <c r="DZ2058" s="20"/>
      <c r="EA2058" s="15"/>
      <c r="EB2058" s="20"/>
      <c r="EC2058" s="15"/>
      <c r="ED2058" s="20"/>
      <c r="EE2058" s="15"/>
      <c r="EF2058" s="20"/>
      <c r="EG2058" s="15"/>
      <c r="EH2058" s="20"/>
      <c r="EI2058" s="15"/>
      <c r="EJ2058" s="20"/>
      <c r="EK2058" s="15"/>
      <c r="EL2058" s="20"/>
      <c r="EM2058" s="15"/>
      <c r="EN2058" s="20"/>
      <c r="EY2058" s="15"/>
      <c r="EZ2058" s="20"/>
      <c r="FC2058" s="15"/>
      <c r="FD2058" s="20"/>
      <c r="FE2058" s="15"/>
      <c r="FF2058" s="20"/>
      <c r="FG2058" s="15"/>
      <c r="FH2058" s="20"/>
      <c r="FI2058" s="15"/>
      <c r="FJ2058" s="20"/>
      <c r="FK2058" s="15"/>
      <c r="FL2058" s="20"/>
      <c r="FM2058" s="15">
        <v>60</v>
      </c>
      <c r="FN2058" s="20">
        <v>1</v>
      </c>
      <c r="FO2058" s="15"/>
      <c r="FP2058" s="20"/>
      <c r="FQ2058" s="15"/>
      <c r="FR2058" s="20"/>
      <c r="FS2058" s="15"/>
      <c r="FT2058" s="20"/>
      <c r="FU2058" s="15"/>
      <c r="FV2058" s="20"/>
      <c r="FW2058" s="15"/>
      <c r="FX2058" s="20"/>
      <c r="FY2058" s="15">
        <v>120</v>
      </c>
      <c r="FZ2058" s="20">
        <v>1</v>
      </c>
      <c r="GA2058" s="15"/>
      <c r="GB2058" s="20"/>
      <c r="GC2058" s="15"/>
      <c r="GD2058" s="20"/>
      <c r="GE2058" s="15"/>
      <c r="GF2058" s="20"/>
      <c r="GG2058" s="226"/>
    </row>
    <row r="2059" spans="1:189" ht="15" customHeight="1" x14ac:dyDescent="0.3">
      <c r="A2059" s="15" t="s">
        <v>146</v>
      </c>
      <c r="B2059" s="15" t="s">
        <v>134</v>
      </c>
      <c r="C2059" s="15" t="s">
        <v>935</v>
      </c>
      <c r="D2059" s="15" t="s">
        <v>2457</v>
      </c>
      <c r="E2059" s="15" t="str">
        <f t="shared" si="441"/>
        <v>Asher YOUNG</v>
      </c>
      <c r="F2059" s="15" t="s">
        <v>135</v>
      </c>
      <c r="G2059" s="15">
        <v>999925383</v>
      </c>
      <c r="H2059" s="15">
        <f t="shared" si="442"/>
        <v>68</v>
      </c>
      <c r="I2059" s="15"/>
      <c r="J2059" s="15"/>
      <c r="K2059" s="16"/>
      <c r="L2059" s="15"/>
      <c r="M2059" s="15"/>
      <c r="N2059" s="15"/>
      <c r="O2059" s="15">
        <f t="shared" si="437"/>
        <v>0</v>
      </c>
      <c r="P2059" s="15">
        <v>0</v>
      </c>
      <c r="Q2059" s="15">
        <f t="shared" si="438"/>
        <v>0</v>
      </c>
      <c r="R2059" s="15">
        <v>0</v>
      </c>
      <c r="S2059" s="15">
        <v>0</v>
      </c>
      <c r="T2059" s="15">
        <f t="shared" si="439"/>
        <v>0</v>
      </c>
      <c r="U2059" s="15">
        <f t="shared" si="440"/>
        <v>0</v>
      </c>
      <c r="V2059" s="15"/>
      <c r="W2059" s="15"/>
      <c r="X2059" s="15"/>
      <c r="Y2059" s="15"/>
      <c r="Z2059" s="16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>
        <f t="shared" si="443"/>
        <v>0</v>
      </c>
      <c r="CT2059" s="15">
        <f t="shared" si="444"/>
        <v>68</v>
      </c>
      <c r="CU2059" s="15">
        <f t="shared" si="445"/>
        <v>1</v>
      </c>
      <c r="CV2059" s="15">
        <f t="shared" si="446"/>
        <v>0</v>
      </c>
      <c r="CW2059" s="15"/>
      <c r="CX2059" s="15"/>
      <c r="CY2059" s="15">
        <f t="shared" si="447"/>
        <v>0</v>
      </c>
      <c r="CZ2059" s="15">
        <f>GG2059</f>
        <v>0</v>
      </c>
      <c r="DA2059" s="16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20"/>
      <c r="DY2059" s="15"/>
      <c r="DZ2059" s="20"/>
      <c r="EA2059" s="15"/>
      <c r="EB2059" s="20"/>
      <c r="EC2059" s="15"/>
      <c r="ED2059" s="20"/>
      <c r="EE2059" s="15"/>
      <c r="EF2059" s="20"/>
      <c r="EG2059" s="15"/>
      <c r="EH2059" s="20"/>
      <c r="EI2059" s="15"/>
      <c r="EJ2059" s="20"/>
      <c r="EK2059" s="15"/>
      <c r="EL2059" s="20"/>
      <c r="EM2059" s="15"/>
      <c r="EN2059" s="20"/>
      <c r="EY2059" s="15"/>
      <c r="EZ2059" s="20"/>
      <c r="FC2059" s="15">
        <v>68</v>
      </c>
      <c r="FD2059" s="20">
        <v>3</v>
      </c>
      <c r="FE2059" s="15"/>
      <c r="FF2059" s="20"/>
      <c r="FG2059" s="15"/>
      <c r="FH2059" s="20"/>
      <c r="FI2059" s="15"/>
      <c r="FJ2059" s="20"/>
      <c r="FK2059" s="15"/>
      <c r="FL2059" s="20"/>
      <c r="FM2059" s="15"/>
      <c r="FN2059" s="20"/>
      <c r="FO2059" s="15"/>
      <c r="FP2059" s="20"/>
      <c r="FQ2059" s="15"/>
      <c r="FR2059" s="20"/>
      <c r="FS2059" s="15"/>
      <c r="FT2059" s="20"/>
      <c r="FU2059" s="15"/>
      <c r="FV2059" s="20"/>
      <c r="FW2059" s="15"/>
      <c r="FX2059" s="20"/>
      <c r="FY2059" s="15"/>
      <c r="FZ2059" s="20"/>
      <c r="GA2059" s="15"/>
      <c r="GB2059" s="20"/>
      <c r="GC2059" s="15"/>
      <c r="GD2059" s="20"/>
      <c r="GE2059" s="15"/>
      <c r="GF2059" s="20"/>
      <c r="GG2059" s="226"/>
    </row>
    <row r="2060" spans="1:189" ht="15" customHeight="1" x14ac:dyDescent="0.3">
      <c r="A2060" s="17" t="s">
        <v>125</v>
      </c>
      <c r="B2060" s="17" t="s">
        <v>142</v>
      </c>
      <c r="C2060" s="17" t="s">
        <v>3617</v>
      </c>
      <c r="D2060" s="17" t="s">
        <v>2186</v>
      </c>
      <c r="E2060" s="15" t="str">
        <f t="shared" si="441"/>
        <v>Shomick Ghosh</v>
      </c>
      <c r="F2060" s="17" t="s">
        <v>135</v>
      </c>
      <c r="G2060" s="17">
        <v>999925384</v>
      </c>
      <c r="H2060" s="15">
        <f t="shared" si="442"/>
        <v>90</v>
      </c>
      <c r="I2060" s="15"/>
      <c r="J2060" s="15"/>
      <c r="K2060" s="16"/>
      <c r="L2060" s="15"/>
      <c r="M2060" s="15"/>
      <c r="N2060" s="15"/>
      <c r="O2060" s="15">
        <f t="shared" ref="O2060:O2091" si="448">SUM(EE2060, EI2060, EK2060, EM2060)</f>
        <v>0</v>
      </c>
      <c r="P2060" s="15">
        <v>0</v>
      </c>
      <c r="Q2060" s="15">
        <f t="shared" ref="Q2060:Q2091" si="449">COUNT(DI2060:DV2060)</f>
        <v>0</v>
      </c>
      <c r="R2060" s="15">
        <v>0</v>
      </c>
      <c r="S2060" s="15">
        <v>0</v>
      </c>
      <c r="T2060" s="15">
        <f t="shared" ref="T2060:T2091" si="450">EC2060</f>
        <v>0</v>
      </c>
      <c r="U2060" s="15">
        <f t="shared" ref="U2060:U2091" si="451">SUM(EG2060)</f>
        <v>0</v>
      </c>
      <c r="V2060" s="15"/>
      <c r="W2060" s="15"/>
      <c r="X2060" s="15"/>
      <c r="Y2060" s="15"/>
      <c r="Z2060" s="16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>
        <f t="shared" si="443"/>
        <v>0</v>
      </c>
      <c r="CT2060" s="15">
        <f t="shared" si="444"/>
        <v>90</v>
      </c>
      <c r="CU2060" s="15">
        <f t="shared" si="445"/>
        <v>1</v>
      </c>
      <c r="CV2060" s="15">
        <f t="shared" si="446"/>
        <v>0</v>
      </c>
      <c r="CW2060" s="15"/>
      <c r="CX2060" s="15"/>
      <c r="CY2060" s="15">
        <f t="shared" si="447"/>
        <v>0</v>
      </c>
      <c r="CZ2060" s="15">
        <f>GG2060</f>
        <v>0</v>
      </c>
      <c r="DA2060" s="16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20"/>
      <c r="DY2060" s="15"/>
      <c r="DZ2060" s="20"/>
      <c r="EA2060" s="15"/>
      <c r="EB2060" s="20"/>
      <c r="EC2060" s="15"/>
      <c r="ED2060" s="20"/>
      <c r="EE2060" s="15"/>
      <c r="EF2060" s="20"/>
      <c r="EG2060" s="15"/>
      <c r="EH2060" s="20"/>
      <c r="EI2060" s="15"/>
      <c r="EJ2060" s="20"/>
      <c r="EK2060" s="15"/>
      <c r="EL2060" s="20"/>
      <c r="EM2060" s="15"/>
      <c r="EN2060" s="20"/>
      <c r="EY2060" s="15"/>
      <c r="EZ2060" s="20"/>
      <c r="FC2060" s="15"/>
      <c r="FD2060" s="20"/>
      <c r="FE2060" s="15"/>
      <c r="FF2060" s="20"/>
      <c r="FG2060" s="15"/>
      <c r="FH2060" s="20"/>
      <c r="FI2060" s="15"/>
      <c r="FJ2060" s="20"/>
      <c r="FK2060" s="15"/>
      <c r="FL2060" s="20"/>
      <c r="FM2060" s="15"/>
      <c r="FN2060" s="20"/>
      <c r="FO2060" s="15"/>
      <c r="FP2060" s="20"/>
      <c r="FQ2060" s="15"/>
      <c r="FR2060" s="20"/>
      <c r="FS2060" s="15">
        <v>90</v>
      </c>
      <c r="FT2060" s="20">
        <v>2</v>
      </c>
      <c r="FU2060" s="15"/>
      <c r="FV2060" s="20"/>
      <c r="FW2060" s="15"/>
      <c r="FX2060" s="20"/>
      <c r="FY2060" s="15"/>
      <c r="FZ2060" s="20"/>
      <c r="GA2060" s="15"/>
      <c r="GB2060" s="20"/>
      <c r="GC2060" s="15"/>
      <c r="GD2060" s="20"/>
      <c r="GE2060" s="15"/>
      <c r="GF2060" s="20"/>
      <c r="GG2060" s="226"/>
    </row>
    <row r="2061" spans="1:189" ht="15" customHeight="1" x14ac:dyDescent="0.3">
      <c r="A2061" s="17" t="s">
        <v>125</v>
      </c>
      <c r="B2061" s="17" t="s">
        <v>140</v>
      </c>
      <c r="C2061" s="17" t="s">
        <v>3667</v>
      </c>
      <c r="D2061" s="17" t="s">
        <v>2186</v>
      </c>
      <c r="E2061" s="15" t="str">
        <f t="shared" si="441"/>
        <v>Shefalee Ghosh</v>
      </c>
      <c r="F2061" s="17" t="s">
        <v>128</v>
      </c>
      <c r="G2061" s="17">
        <v>999925385</v>
      </c>
      <c r="H2061" s="15">
        <f t="shared" si="442"/>
        <v>60</v>
      </c>
      <c r="I2061" s="15"/>
      <c r="J2061" s="15"/>
      <c r="K2061" s="16"/>
      <c r="L2061" s="15"/>
      <c r="M2061" s="15"/>
      <c r="N2061" s="15"/>
      <c r="O2061" s="15">
        <f t="shared" si="448"/>
        <v>0</v>
      </c>
      <c r="P2061" s="15">
        <v>0</v>
      </c>
      <c r="Q2061" s="15">
        <f t="shared" si="449"/>
        <v>0</v>
      </c>
      <c r="R2061" s="15">
        <v>0</v>
      </c>
      <c r="S2061" s="15">
        <v>0</v>
      </c>
      <c r="T2061" s="15">
        <f t="shared" si="450"/>
        <v>0</v>
      </c>
      <c r="U2061" s="15">
        <f t="shared" si="451"/>
        <v>0</v>
      </c>
      <c r="V2061" s="15"/>
      <c r="W2061" s="15"/>
      <c r="X2061" s="15"/>
      <c r="Y2061" s="15"/>
      <c r="Z2061" s="16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>
        <f t="shared" si="443"/>
        <v>0</v>
      </c>
      <c r="CT2061" s="15">
        <f t="shared" si="444"/>
        <v>60</v>
      </c>
      <c r="CU2061" s="15">
        <f t="shared" si="445"/>
        <v>1</v>
      </c>
      <c r="CV2061" s="15">
        <f t="shared" si="446"/>
        <v>0</v>
      </c>
      <c r="CW2061" s="15"/>
      <c r="CX2061" s="15"/>
      <c r="CY2061" s="15">
        <f t="shared" si="447"/>
        <v>0</v>
      </c>
      <c r="CZ2061" s="15">
        <f>GG2061</f>
        <v>0</v>
      </c>
      <c r="DA2061" s="16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20"/>
      <c r="DY2061" s="15"/>
      <c r="DZ2061" s="20"/>
      <c r="EA2061" s="15"/>
      <c r="EB2061" s="20"/>
      <c r="EC2061" s="15"/>
      <c r="ED2061" s="20"/>
      <c r="EE2061" s="15"/>
      <c r="EF2061" s="20"/>
      <c r="EG2061" s="15"/>
      <c r="EH2061" s="20"/>
      <c r="EI2061" s="15"/>
      <c r="EJ2061" s="20"/>
      <c r="EK2061" s="15"/>
      <c r="EL2061" s="20"/>
      <c r="EM2061" s="15"/>
      <c r="EN2061" s="20"/>
      <c r="EY2061" s="15"/>
      <c r="EZ2061" s="20"/>
      <c r="FC2061" s="15"/>
      <c r="FD2061" s="20"/>
      <c r="FE2061" s="15"/>
      <c r="FF2061" s="20"/>
      <c r="FG2061" s="15"/>
      <c r="FH2061" s="20"/>
      <c r="FI2061" s="15"/>
      <c r="FJ2061" s="20"/>
      <c r="FK2061" s="15"/>
      <c r="FL2061" s="20"/>
      <c r="FM2061" s="15"/>
      <c r="FN2061" s="20"/>
      <c r="FO2061" s="15"/>
      <c r="FP2061" s="20"/>
      <c r="FQ2061" s="15"/>
      <c r="FR2061" s="20"/>
      <c r="FS2061" s="15">
        <v>60</v>
      </c>
      <c r="FT2061" s="20">
        <v>1</v>
      </c>
      <c r="FU2061" s="15"/>
      <c r="FV2061" s="20"/>
      <c r="FW2061" s="15"/>
      <c r="FX2061" s="20"/>
      <c r="FY2061" s="15"/>
      <c r="FZ2061" s="20"/>
      <c r="GA2061" s="15"/>
      <c r="GB2061" s="20"/>
      <c r="GC2061" s="15"/>
      <c r="GD2061" s="20"/>
      <c r="GE2061" s="15"/>
      <c r="GF2061" s="20"/>
      <c r="GG2061" s="226"/>
    </row>
    <row r="2062" spans="1:189" ht="15" customHeight="1" x14ac:dyDescent="0.3">
      <c r="A2062" s="15" t="s">
        <v>2903</v>
      </c>
      <c r="B2062" s="82" t="s">
        <v>126</v>
      </c>
      <c r="C2062" s="82" t="s">
        <v>2761</v>
      </c>
      <c r="D2062" s="82" t="s">
        <v>1792</v>
      </c>
      <c r="E2062" s="15" t="str">
        <f t="shared" si="441"/>
        <v xml:space="preserve"> Shine Sun</v>
      </c>
      <c r="F2062" s="82" t="s">
        <v>128</v>
      </c>
      <c r="G2062" s="82">
        <v>999925386</v>
      </c>
      <c r="H2062" s="15">
        <f t="shared" si="442"/>
        <v>148</v>
      </c>
      <c r="I2062" s="15"/>
      <c r="J2062" s="15"/>
      <c r="K2062" s="16"/>
      <c r="L2062" s="15"/>
      <c r="M2062" s="15"/>
      <c r="N2062" s="15"/>
      <c r="O2062" s="15">
        <f t="shared" si="448"/>
        <v>0</v>
      </c>
      <c r="P2062" s="15">
        <v>0</v>
      </c>
      <c r="Q2062" s="15">
        <f t="shared" si="449"/>
        <v>0</v>
      </c>
      <c r="R2062" s="15">
        <v>0</v>
      </c>
      <c r="S2062" s="15">
        <v>0</v>
      </c>
      <c r="T2062" s="15">
        <f t="shared" si="450"/>
        <v>0</v>
      </c>
      <c r="U2062" s="15">
        <f t="shared" si="451"/>
        <v>0</v>
      </c>
      <c r="V2062" s="15"/>
      <c r="W2062" s="15"/>
      <c r="X2062" s="15"/>
      <c r="Y2062" s="15"/>
      <c r="Z2062" s="16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>
        <f t="shared" si="443"/>
        <v>0</v>
      </c>
      <c r="CT2062" s="15">
        <f t="shared" si="444"/>
        <v>148</v>
      </c>
      <c r="CU2062" s="15">
        <f t="shared" si="445"/>
        <v>2</v>
      </c>
      <c r="CV2062" s="15">
        <f t="shared" si="446"/>
        <v>0</v>
      </c>
      <c r="CW2062" s="15"/>
      <c r="CX2062" s="15"/>
      <c r="CY2062" s="15">
        <f t="shared" si="447"/>
        <v>0</v>
      </c>
      <c r="CZ2062" s="15">
        <f>GG2062</f>
        <v>0</v>
      </c>
      <c r="DA2062" s="16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20"/>
      <c r="DY2062" s="15"/>
      <c r="DZ2062" s="20"/>
      <c r="EA2062" s="15"/>
      <c r="EB2062" s="20"/>
      <c r="EC2062" s="15"/>
      <c r="ED2062" s="20"/>
      <c r="EE2062" s="15"/>
      <c r="EF2062" s="20"/>
      <c r="EG2062" s="15"/>
      <c r="EH2062" s="20"/>
      <c r="EI2062" s="15"/>
      <c r="EJ2062" s="20"/>
      <c r="EK2062" s="15"/>
      <c r="EL2062" s="20"/>
      <c r="EM2062" s="15"/>
      <c r="EN2062" s="20"/>
      <c r="EW2062" s="15">
        <v>58</v>
      </c>
      <c r="EX2062" s="20">
        <v>6</v>
      </c>
      <c r="EY2062" s="15"/>
      <c r="EZ2062" s="20"/>
      <c r="FC2062" s="15"/>
      <c r="FD2062" s="20"/>
      <c r="FE2062" s="15"/>
      <c r="FF2062" s="20"/>
      <c r="FG2062" s="15"/>
      <c r="FH2062" s="20"/>
      <c r="FI2062" s="15"/>
      <c r="FJ2062" s="20"/>
      <c r="FK2062" s="15"/>
      <c r="FL2062" s="20"/>
      <c r="FM2062" s="15"/>
      <c r="FN2062" s="20"/>
      <c r="FO2062" s="15"/>
      <c r="FP2062" s="20"/>
      <c r="FQ2062" s="15">
        <v>90</v>
      </c>
      <c r="FR2062" s="20">
        <v>2</v>
      </c>
      <c r="FS2062" s="15"/>
      <c r="FT2062" s="20"/>
      <c r="FU2062" s="15"/>
      <c r="FV2062" s="20"/>
      <c r="FW2062" s="15"/>
      <c r="FX2062" s="20"/>
      <c r="FY2062" s="15"/>
      <c r="FZ2062" s="20"/>
      <c r="GA2062" s="15"/>
      <c r="GB2062" s="20"/>
      <c r="GC2062" s="15"/>
      <c r="GD2062" s="20"/>
      <c r="GE2062" s="15"/>
      <c r="GF2062" s="20"/>
      <c r="GG2062" s="226"/>
    </row>
    <row r="2063" spans="1:189" ht="15" customHeight="1" x14ac:dyDescent="0.3">
      <c r="A2063" s="15" t="s">
        <v>133</v>
      </c>
      <c r="B2063" s="15" t="s">
        <v>126</v>
      </c>
      <c r="C2063" s="15" t="s">
        <v>2998</v>
      </c>
      <c r="D2063" s="15" t="s">
        <v>1691</v>
      </c>
      <c r="E2063" s="15" t="str">
        <f t="shared" si="441"/>
        <v>Reena Jeong Seo</v>
      </c>
      <c r="F2063" s="15" t="s">
        <v>128</v>
      </c>
      <c r="G2063" s="15">
        <v>999925390</v>
      </c>
      <c r="H2063" s="15">
        <f t="shared" si="442"/>
        <v>254</v>
      </c>
      <c r="I2063" s="15"/>
      <c r="J2063" s="15"/>
      <c r="K2063" s="16"/>
      <c r="L2063" s="15"/>
      <c r="M2063" s="15"/>
      <c r="N2063" s="15"/>
      <c r="O2063" s="15">
        <f t="shared" si="448"/>
        <v>0</v>
      </c>
      <c r="P2063" s="15">
        <v>0</v>
      </c>
      <c r="Q2063" s="15">
        <f t="shared" si="449"/>
        <v>0</v>
      </c>
      <c r="R2063" s="15">
        <v>0</v>
      </c>
      <c r="S2063" s="15">
        <v>0</v>
      </c>
      <c r="T2063" s="15">
        <f t="shared" si="450"/>
        <v>0</v>
      </c>
      <c r="U2063" s="15">
        <f t="shared" si="451"/>
        <v>0</v>
      </c>
      <c r="V2063" s="15"/>
      <c r="W2063" s="15"/>
      <c r="X2063" s="15"/>
      <c r="Y2063" s="15"/>
      <c r="Z2063" s="16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>
        <f t="shared" si="443"/>
        <v>0</v>
      </c>
      <c r="CT2063" s="15">
        <f t="shared" si="444"/>
        <v>254</v>
      </c>
      <c r="CU2063" s="15">
        <f t="shared" si="445"/>
        <v>3</v>
      </c>
      <c r="CV2063" s="15">
        <f t="shared" si="446"/>
        <v>0</v>
      </c>
      <c r="CW2063" s="15"/>
      <c r="CX2063" s="15"/>
      <c r="CY2063" s="15">
        <f t="shared" si="447"/>
        <v>0</v>
      </c>
      <c r="CZ2063" s="15">
        <f>GG2063</f>
        <v>0</v>
      </c>
      <c r="DA2063" s="16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20"/>
      <c r="DY2063" s="15"/>
      <c r="DZ2063" s="20"/>
      <c r="EA2063" s="15"/>
      <c r="EB2063" s="20"/>
      <c r="EC2063" s="15"/>
      <c r="ED2063" s="20"/>
      <c r="EE2063" s="15"/>
      <c r="EF2063" s="20"/>
      <c r="EG2063" s="15"/>
      <c r="EH2063" s="20"/>
      <c r="EI2063" s="15"/>
      <c r="EJ2063" s="20"/>
      <c r="EK2063" s="15"/>
      <c r="EL2063" s="20"/>
      <c r="EM2063" s="15"/>
      <c r="EN2063" s="20"/>
      <c r="EU2063" s="15">
        <v>58</v>
      </c>
      <c r="EY2063" s="15">
        <v>68</v>
      </c>
      <c r="EZ2063" s="20">
        <v>3</v>
      </c>
      <c r="FC2063" s="15"/>
      <c r="FD2063" s="20"/>
      <c r="FE2063" s="15"/>
      <c r="FF2063" s="20"/>
      <c r="FG2063" s="15">
        <v>68</v>
      </c>
      <c r="FH2063" s="20">
        <v>3</v>
      </c>
      <c r="FI2063" s="15"/>
      <c r="FJ2063" s="20"/>
      <c r="FK2063" s="15"/>
      <c r="FL2063" s="20"/>
      <c r="FM2063" s="15"/>
      <c r="FN2063" s="20"/>
      <c r="FO2063" s="15"/>
      <c r="FP2063" s="20"/>
      <c r="FQ2063" s="15"/>
      <c r="FR2063" s="20"/>
      <c r="FS2063" s="15"/>
      <c r="FT2063" s="20"/>
      <c r="FU2063" s="15">
        <v>60</v>
      </c>
      <c r="FV2063" s="20">
        <v>1</v>
      </c>
      <c r="FW2063" s="15"/>
      <c r="FX2063" s="20"/>
      <c r="FY2063" s="15"/>
      <c r="FZ2063" s="20"/>
      <c r="GA2063" s="15"/>
      <c r="GB2063" s="20"/>
      <c r="GC2063" s="15"/>
      <c r="GD2063" s="20"/>
      <c r="GE2063" s="15"/>
      <c r="GF2063" s="20"/>
      <c r="GG2063" s="226"/>
    </row>
    <row r="2064" spans="1:189" ht="15" customHeight="1" x14ac:dyDescent="0.3">
      <c r="A2064" s="15" t="s">
        <v>137</v>
      </c>
      <c r="B2064" s="15" t="s">
        <v>134</v>
      </c>
      <c r="C2064" s="15" t="s">
        <v>3038</v>
      </c>
      <c r="D2064" s="15" t="s">
        <v>3039</v>
      </c>
      <c r="E2064" s="15" t="str">
        <f t="shared" si="441"/>
        <v>Amaarah NIDHIN</v>
      </c>
      <c r="F2064" s="15" t="s">
        <v>128</v>
      </c>
      <c r="G2064" s="15">
        <v>999925395</v>
      </c>
      <c r="H2064" s="15">
        <f t="shared" si="442"/>
        <v>159.5</v>
      </c>
      <c r="I2064" s="15"/>
      <c r="J2064" s="15"/>
      <c r="K2064" s="16"/>
      <c r="L2064" s="15"/>
      <c r="M2064" s="15"/>
      <c r="N2064" s="15"/>
      <c r="O2064" s="15">
        <f t="shared" si="448"/>
        <v>0</v>
      </c>
      <c r="P2064" s="15">
        <v>0</v>
      </c>
      <c r="Q2064" s="15">
        <f t="shared" si="449"/>
        <v>0</v>
      </c>
      <c r="R2064" s="15">
        <v>0</v>
      </c>
      <c r="S2064" s="15">
        <v>0</v>
      </c>
      <c r="T2064" s="15">
        <f t="shared" si="450"/>
        <v>0</v>
      </c>
      <c r="U2064" s="15">
        <f t="shared" si="451"/>
        <v>0</v>
      </c>
      <c r="V2064" s="15"/>
      <c r="W2064" s="15"/>
      <c r="X2064" s="15"/>
      <c r="Y2064" s="15"/>
      <c r="Z2064" s="16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>
        <f t="shared" si="443"/>
        <v>0</v>
      </c>
      <c r="CT2064" s="15">
        <f t="shared" si="444"/>
        <v>120</v>
      </c>
      <c r="CU2064" s="15">
        <f t="shared" si="445"/>
        <v>1</v>
      </c>
      <c r="CV2064" s="15">
        <f t="shared" si="446"/>
        <v>39.5</v>
      </c>
      <c r="CW2064" s="15"/>
      <c r="CX2064" s="15"/>
      <c r="CY2064" s="15">
        <f t="shared" si="447"/>
        <v>0</v>
      </c>
      <c r="CZ2064" s="15">
        <f>GG2064</f>
        <v>0</v>
      </c>
      <c r="DA2064" s="16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20"/>
      <c r="DY2064" s="15"/>
      <c r="DZ2064" s="20"/>
      <c r="EA2064" s="15"/>
      <c r="EB2064" s="20"/>
      <c r="EC2064" s="15"/>
      <c r="ED2064" s="20"/>
      <c r="EE2064" s="15"/>
      <c r="EF2064" s="20"/>
      <c r="EG2064" s="15"/>
      <c r="EH2064" s="20"/>
      <c r="EI2064" s="15"/>
      <c r="EJ2064" s="20"/>
      <c r="EK2064" s="15"/>
      <c r="EL2064" s="20"/>
      <c r="EM2064" s="15"/>
      <c r="EN2064" s="20"/>
      <c r="EY2064" s="15"/>
      <c r="EZ2064" s="20"/>
      <c r="FC2064" s="15">
        <v>120</v>
      </c>
      <c r="FD2064" s="20">
        <v>1</v>
      </c>
      <c r="FE2064" s="15"/>
      <c r="FF2064" s="20"/>
      <c r="FG2064" s="15"/>
      <c r="FH2064" s="20"/>
      <c r="FI2064" s="15"/>
      <c r="FJ2064" s="20"/>
      <c r="FK2064" s="15"/>
      <c r="FL2064" s="20"/>
      <c r="FM2064" s="15"/>
      <c r="FN2064" s="20"/>
      <c r="FO2064" s="15"/>
      <c r="FP2064" s="20"/>
      <c r="FQ2064" s="15"/>
      <c r="FR2064" s="20"/>
      <c r="FS2064" s="15"/>
      <c r="FT2064" s="20"/>
      <c r="FU2064" s="15"/>
      <c r="FV2064" s="20"/>
      <c r="FW2064" s="15"/>
      <c r="FX2064" s="20"/>
      <c r="FY2064" s="15"/>
      <c r="FZ2064" s="20"/>
      <c r="GA2064" s="15"/>
      <c r="GB2064" s="20"/>
      <c r="GC2064" s="15">
        <v>39.5</v>
      </c>
      <c r="GD2064" s="20">
        <v>3</v>
      </c>
      <c r="GE2064" s="15"/>
      <c r="GF2064" s="20"/>
      <c r="GG2064" s="226"/>
    </row>
    <row r="2065" spans="1:189" ht="15" customHeight="1" x14ac:dyDescent="0.3">
      <c r="A2065" s="15" t="s">
        <v>130</v>
      </c>
      <c r="B2065" s="15" t="s">
        <v>138</v>
      </c>
      <c r="C2065" s="15" t="s">
        <v>387</v>
      </c>
      <c r="D2065" s="15" t="s">
        <v>1471</v>
      </c>
      <c r="E2065" s="15" t="str">
        <f t="shared" si="441"/>
        <v>Kenneth NEVAREZ</v>
      </c>
      <c r="F2065" s="15" t="s">
        <v>135</v>
      </c>
      <c r="G2065" s="15">
        <v>999925397</v>
      </c>
      <c r="H2065" s="15">
        <f t="shared" si="442"/>
        <v>63</v>
      </c>
      <c r="I2065" s="15"/>
      <c r="J2065" s="15"/>
      <c r="K2065" s="16"/>
      <c r="L2065" s="15"/>
      <c r="M2065" s="15"/>
      <c r="N2065" s="15"/>
      <c r="O2065" s="15">
        <f t="shared" si="448"/>
        <v>0</v>
      </c>
      <c r="P2065" s="15">
        <v>0</v>
      </c>
      <c r="Q2065" s="15">
        <f t="shared" si="449"/>
        <v>0</v>
      </c>
      <c r="R2065" s="15">
        <v>0</v>
      </c>
      <c r="S2065" s="15">
        <v>0</v>
      </c>
      <c r="T2065" s="15">
        <f t="shared" si="450"/>
        <v>0</v>
      </c>
      <c r="U2065" s="15">
        <f t="shared" si="451"/>
        <v>0</v>
      </c>
      <c r="V2065" s="15"/>
      <c r="W2065" s="15"/>
      <c r="X2065" s="15"/>
      <c r="Y2065" s="15"/>
      <c r="Z2065" s="16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>
        <f t="shared" si="443"/>
        <v>0</v>
      </c>
      <c r="CT2065" s="15">
        <f t="shared" si="444"/>
        <v>63</v>
      </c>
      <c r="CU2065" s="15">
        <f t="shared" si="445"/>
        <v>1</v>
      </c>
      <c r="CV2065" s="15">
        <f t="shared" si="446"/>
        <v>0</v>
      </c>
      <c r="CW2065" s="15"/>
      <c r="CX2065" s="15"/>
      <c r="CY2065" s="15">
        <f t="shared" si="447"/>
        <v>0</v>
      </c>
      <c r="CZ2065" s="15">
        <f>GG2065</f>
        <v>0</v>
      </c>
      <c r="DA2065" s="16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20"/>
      <c r="DY2065" s="15"/>
      <c r="DZ2065" s="20"/>
      <c r="EA2065" s="15"/>
      <c r="EB2065" s="20"/>
      <c r="EC2065" s="15"/>
      <c r="ED2065" s="20"/>
      <c r="EE2065" s="15"/>
      <c r="EF2065" s="20"/>
      <c r="EG2065" s="15"/>
      <c r="EH2065" s="20"/>
      <c r="EI2065" s="15"/>
      <c r="EJ2065" s="20"/>
      <c r="EK2065" s="15"/>
      <c r="EL2065" s="20"/>
      <c r="EM2065" s="15"/>
      <c r="EN2065" s="20"/>
      <c r="EY2065" s="15"/>
      <c r="EZ2065" s="20"/>
      <c r="FC2065" s="15">
        <v>63</v>
      </c>
      <c r="FD2065" s="20">
        <v>5</v>
      </c>
      <c r="FE2065" s="15"/>
      <c r="FF2065" s="20"/>
      <c r="FG2065" s="15"/>
      <c r="FH2065" s="20"/>
      <c r="FI2065" s="15"/>
      <c r="FJ2065" s="20"/>
      <c r="FK2065" s="15"/>
      <c r="FL2065" s="20"/>
      <c r="FM2065" s="15"/>
      <c r="FN2065" s="20"/>
      <c r="FO2065" s="15"/>
      <c r="FP2065" s="20"/>
      <c r="FQ2065" s="15"/>
      <c r="FR2065" s="20"/>
      <c r="FS2065" s="15"/>
      <c r="FT2065" s="20"/>
      <c r="FU2065" s="15"/>
      <c r="FV2065" s="20"/>
      <c r="FW2065" s="15"/>
      <c r="FX2065" s="20"/>
      <c r="FY2065" s="15"/>
      <c r="FZ2065" s="20"/>
      <c r="GA2065" s="15"/>
      <c r="GB2065" s="20"/>
      <c r="GC2065" s="15"/>
      <c r="GD2065" s="20"/>
      <c r="GE2065" s="15"/>
      <c r="GF2065" s="20"/>
      <c r="GG2065" s="226"/>
    </row>
    <row r="2066" spans="1:189" ht="15" customHeight="1" x14ac:dyDescent="0.3">
      <c r="A2066" s="15" t="s">
        <v>133</v>
      </c>
      <c r="B2066" s="15" t="s">
        <v>126</v>
      </c>
      <c r="C2066" s="15" t="s">
        <v>2996</v>
      </c>
      <c r="D2066" s="15" t="s">
        <v>1108</v>
      </c>
      <c r="E2066" s="15" t="str">
        <f t="shared" si="441"/>
        <v>DAON KIM</v>
      </c>
      <c r="F2066" s="15" t="s">
        <v>128</v>
      </c>
      <c r="G2066" s="15">
        <v>999925403</v>
      </c>
      <c r="H2066" s="15">
        <f t="shared" si="442"/>
        <v>58</v>
      </c>
      <c r="I2066" s="15"/>
      <c r="J2066" s="15"/>
      <c r="K2066" s="16"/>
      <c r="L2066" s="15"/>
      <c r="M2066" s="15"/>
      <c r="N2066" s="15"/>
      <c r="O2066" s="15">
        <f t="shared" si="448"/>
        <v>0</v>
      </c>
      <c r="P2066" s="15">
        <v>0</v>
      </c>
      <c r="Q2066" s="15">
        <f t="shared" si="449"/>
        <v>0</v>
      </c>
      <c r="R2066" s="15">
        <v>0</v>
      </c>
      <c r="S2066" s="15">
        <v>0</v>
      </c>
      <c r="T2066" s="15">
        <f t="shared" si="450"/>
        <v>0</v>
      </c>
      <c r="U2066" s="15">
        <f t="shared" si="451"/>
        <v>0</v>
      </c>
      <c r="V2066" s="15"/>
      <c r="W2066" s="15"/>
      <c r="X2066" s="15"/>
      <c r="Y2066" s="15"/>
      <c r="Z2066" s="16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>
        <f t="shared" si="443"/>
        <v>0</v>
      </c>
      <c r="CT2066" s="15">
        <f t="shared" si="444"/>
        <v>58</v>
      </c>
      <c r="CU2066" s="15">
        <f t="shared" si="445"/>
        <v>1</v>
      </c>
      <c r="CV2066" s="15">
        <f t="shared" si="446"/>
        <v>0</v>
      </c>
      <c r="CW2066" s="15"/>
      <c r="CX2066" s="15"/>
      <c r="CY2066" s="15">
        <f t="shared" si="447"/>
        <v>0</v>
      </c>
      <c r="CZ2066" s="15">
        <f>GG2066</f>
        <v>0</v>
      </c>
      <c r="DA2066" s="16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20"/>
      <c r="DY2066" s="15"/>
      <c r="DZ2066" s="20"/>
      <c r="EA2066" s="15"/>
      <c r="EB2066" s="20"/>
      <c r="EC2066" s="15"/>
      <c r="ED2066" s="20"/>
      <c r="EE2066" s="15"/>
      <c r="EF2066" s="20"/>
      <c r="EG2066" s="15"/>
      <c r="EH2066" s="20"/>
      <c r="EI2066" s="15"/>
      <c r="EJ2066" s="20"/>
      <c r="EK2066" s="15"/>
      <c r="EL2066" s="20"/>
      <c r="EM2066" s="15"/>
      <c r="EN2066" s="20"/>
      <c r="EY2066" s="15">
        <v>58</v>
      </c>
      <c r="EZ2066" s="20">
        <v>6</v>
      </c>
      <c r="FC2066" s="15"/>
      <c r="FD2066" s="20"/>
      <c r="FE2066" s="15"/>
      <c r="FF2066" s="20"/>
      <c r="FG2066" s="15"/>
      <c r="FH2066" s="20"/>
      <c r="FI2066" s="15"/>
      <c r="FJ2066" s="20"/>
      <c r="FK2066" s="15"/>
      <c r="FL2066" s="20"/>
      <c r="FM2066" s="15"/>
      <c r="FN2066" s="20"/>
      <c r="FO2066" s="15"/>
      <c r="FP2066" s="20"/>
      <c r="FQ2066" s="15"/>
      <c r="FR2066" s="20"/>
      <c r="FS2066" s="15"/>
      <c r="FT2066" s="20"/>
      <c r="FU2066" s="15"/>
      <c r="FV2066" s="20"/>
      <c r="FW2066" s="15"/>
      <c r="FX2066" s="20"/>
      <c r="FY2066" s="15"/>
      <c r="FZ2066" s="20"/>
      <c r="GA2066" s="15"/>
      <c r="GB2066" s="20"/>
      <c r="GC2066" s="15"/>
      <c r="GD2066" s="20"/>
      <c r="GE2066" s="15"/>
      <c r="GF2066" s="20"/>
      <c r="GG2066" s="226"/>
    </row>
    <row r="2067" spans="1:189" ht="15" customHeight="1" x14ac:dyDescent="0.3">
      <c r="A2067" s="15" t="s">
        <v>146</v>
      </c>
      <c r="B2067" s="15" t="s">
        <v>142</v>
      </c>
      <c r="C2067" s="15" t="s">
        <v>3013</v>
      </c>
      <c r="D2067" s="15" t="s">
        <v>1108</v>
      </c>
      <c r="E2067" s="15" t="str">
        <f t="shared" si="441"/>
        <v>SION KIM</v>
      </c>
      <c r="F2067" s="15" t="s">
        <v>128</v>
      </c>
      <c r="G2067" s="15">
        <v>999925404</v>
      </c>
      <c r="H2067" s="15">
        <f t="shared" si="442"/>
        <v>68</v>
      </c>
      <c r="I2067" s="15"/>
      <c r="J2067" s="15"/>
      <c r="K2067" s="16"/>
      <c r="L2067" s="15"/>
      <c r="M2067" s="15"/>
      <c r="N2067" s="15"/>
      <c r="O2067" s="15">
        <f t="shared" si="448"/>
        <v>0</v>
      </c>
      <c r="P2067" s="15">
        <v>0</v>
      </c>
      <c r="Q2067" s="15">
        <f t="shared" si="449"/>
        <v>0</v>
      </c>
      <c r="R2067" s="15">
        <v>0</v>
      </c>
      <c r="S2067" s="15">
        <v>0</v>
      </c>
      <c r="T2067" s="15">
        <f t="shared" si="450"/>
        <v>0</v>
      </c>
      <c r="U2067" s="15">
        <f t="shared" si="451"/>
        <v>0</v>
      </c>
      <c r="V2067" s="15"/>
      <c r="W2067" s="15"/>
      <c r="X2067" s="15"/>
      <c r="Y2067" s="15"/>
      <c r="Z2067" s="16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>
        <f t="shared" si="443"/>
        <v>0</v>
      </c>
      <c r="CT2067" s="15">
        <f t="shared" si="444"/>
        <v>68</v>
      </c>
      <c r="CU2067" s="15">
        <f t="shared" si="445"/>
        <v>1</v>
      </c>
      <c r="CV2067" s="15">
        <f t="shared" si="446"/>
        <v>0</v>
      </c>
      <c r="CW2067" s="15"/>
      <c r="CX2067" s="15"/>
      <c r="CY2067" s="15">
        <f t="shared" si="447"/>
        <v>0</v>
      </c>
      <c r="CZ2067" s="15">
        <f>GG2067</f>
        <v>0</v>
      </c>
      <c r="DA2067" s="16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20"/>
      <c r="DY2067" s="15"/>
      <c r="DZ2067" s="20"/>
      <c r="EA2067" s="15"/>
      <c r="EB2067" s="20"/>
      <c r="EC2067" s="15"/>
      <c r="ED2067" s="20"/>
      <c r="EE2067" s="15"/>
      <c r="EF2067" s="20"/>
      <c r="EG2067" s="15"/>
      <c r="EH2067" s="20"/>
      <c r="EI2067" s="15"/>
      <c r="EJ2067" s="20"/>
      <c r="EK2067" s="15"/>
      <c r="EL2067" s="20"/>
      <c r="EM2067" s="15"/>
      <c r="EN2067" s="20"/>
      <c r="EY2067" s="15">
        <v>68</v>
      </c>
      <c r="EZ2067" s="20">
        <v>3</v>
      </c>
      <c r="FC2067" s="15"/>
      <c r="FD2067" s="20"/>
      <c r="FE2067" s="15"/>
      <c r="FF2067" s="20"/>
      <c r="FG2067" s="15"/>
      <c r="FH2067" s="20"/>
      <c r="FI2067" s="15"/>
      <c r="FJ2067" s="20"/>
      <c r="FK2067" s="15"/>
      <c r="FL2067" s="20"/>
      <c r="FM2067" s="15"/>
      <c r="FN2067" s="20"/>
      <c r="FO2067" s="15"/>
      <c r="FP2067" s="20"/>
      <c r="FQ2067" s="15"/>
      <c r="FR2067" s="20"/>
      <c r="FS2067" s="15"/>
      <c r="FT2067" s="20"/>
      <c r="FU2067" s="15"/>
      <c r="FV2067" s="20"/>
      <c r="FW2067" s="15"/>
      <c r="FX2067" s="20"/>
      <c r="FY2067" s="15"/>
      <c r="FZ2067" s="20"/>
      <c r="GA2067" s="15"/>
      <c r="GB2067" s="20"/>
      <c r="GC2067" s="15"/>
      <c r="GD2067" s="20"/>
      <c r="GE2067" s="15"/>
      <c r="GF2067" s="20"/>
      <c r="GG2067" s="226"/>
    </row>
    <row r="2068" spans="1:189" ht="15" customHeight="1" x14ac:dyDescent="0.3">
      <c r="A2068" s="15" t="s">
        <v>130</v>
      </c>
      <c r="B2068" s="15" t="s">
        <v>126</v>
      </c>
      <c r="C2068" s="15" t="s">
        <v>4097</v>
      </c>
      <c r="D2068" s="15" t="s">
        <v>4098</v>
      </c>
      <c r="E2068" s="15" t="str">
        <f t="shared" si="441"/>
        <v>Baylee Brewer</v>
      </c>
      <c r="F2068" s="15" t="s">
        <v>128</v>
      </c>
      <c r="G2068" s="15">
        <v>999925407</v>
      </c>
      <c r="H2068" s="15">
        <f t="shared" si="442"/>
        <v>33</v>
      </c>
      <c r="I2068" s="15"/>
      <c r="J2068" s="15"/>
      <c r="K2068" s="16"/>
      <c r="L2068" s="15"/>
      <c r="M2068" s="15"/>
      <c r="N2068" s="15"/>
      <c r="O2068" s="15">
        <f t="shared" si="448"/>
        <v>0</v>
      </c>
      <c r="P2068" s="15">
        <v>0</v>
      </c>
      <c r="Q2068" s="15">
        <f t="shared" si="449"/>
        <v>0</v>
      </c>
      <c r="R2068" s="15">
        <v>0</v>
      </c>
      <c r="S2068" s="15">
        <v>0</v>
      </c>
      <c r="T2068" s="15">
        <f t="shared" si="450"/>
        <v>0</v>
      </c>
      <c r="U2068" s="15">
        <f t="shared" si="451"/>
        <v>0</v>
      </c>
      <c r="V2068" s="15"/>
      <c r="W2068" s="15"/>
      <c r="X2068" s="15"/>
      <c r="Y2068" s="15"/>
      <c r="Z2068" s="16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>
        <f t="shared" si="443"/>
        <v>0</v>
      </c>
      <c r="CT2068" s="15">
        <f t="shared" si="444"/>
        <v>0</v>
      </c>
      <c r="CU2068" s="15">
        <f t="shared" si="445"/>
        <v>0</v>
      </c>
      <c r="CV2068" s="15">
        <f t="shared" si="446"/>
        <v>33</v>
      </c>
      <c r="CW2068" s="15"/>
      <c r="CX2068" s="15"/>
      <c r="CY2068" s="15">
        <f t="shared" si="447"/>
        <v>0</v>
      </c>
      <c r="CZ2068" s="15">
        <f>GG2068</f>
        <v>0</v>
      </c>
      <c r="DA2068" s="16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20"/>
      <c r="DY2068" s="15"/>
      <c r="DZ2068" s="20"/>
      <c r="EA2068" s="15"/>
      <c r="EB2068" s="20"/>
      <c r="EC2068" s="15"/>
      <c r="ED2068" s="20"/>
      <c r="EE2068" s="15"/>
      <c r="EF2068" s="20"/>
      <c r="EG2068" s="15"/>
      <c r="EH2068" s="20"/>
      <c r="EI2068" s="15"/>
      <c r="EJ2068" s="20"/>
      <c r="EK2068" s="15"/>
      <c r="EL2068" s="20"/>
      <c r="EM2068" s="15"/>
      <c r="EN2068" s="20"/>
      <c r="EY2068" s="15"/>
      <c r="EZ2068" s="16"/>
      <c r="FC2068" s="15"/>
      <c r="FD2068" s="16"/>
      <c r="FE2068" s="15"/>
      <c r="FF2068" s="16"/>
      <c r="FG2068" s="15"/>
      <c r="FH2068" s="16"/>
      <c r="FI2068" s="15"/>
      <c r="FJ2068" s="16"/>
      <c r="FK2068" s="15"/>
      <c r="FL2068" s="16"/>
      <c r="FM2068" s="15"/>
      <c r="FN2068" s="16"/>
      <c r="FO2068" s="15"/>
      <c r="FP2068" s="20"/>
      <c r="FQ2068" s="15"/>
      <c r="FR2068" s="16"/>
      <c r="FS2068" s="15"/>
      <c r="FT2068" s="16"/>
      <c r="FU2068" s="15"/>
      <c r="FV2068" s="16"/>
      <c r="FW2068" s="15"/>
      <c r="FX2068" s="16"/>
      <c r="FY2068" s="15"/>
      <c r="FZ2068" s="16"/>
      <c r="GA2068" s="15"/>
      <c r="GB2068" s="16"/>
      <c r="GC2068" s="15">
        <v>33</v>
      </c>
      <c r="GD2068" s="20" t="s">
        <v>168</v>
      </c>
      <c r="GE2068" s="15"/>
      <c r="GF2068" s="20"/>
      <c r="GG2068" s="226"/>
    </row>
    <row r="2069" spans="1:189" ht="15" customHeight="1" x14ac:dyDescent="0.3">
      <c r="A2069" s="15" t="s">
        <v>137</v>
      </c>
      <c r="B2069" s="15" t="s">
        <v>134</v>
      </c>
      <c r="C2069" s="15" t="s">
        <v>3042</v>
      </c>
      <c r="D2069" s="15" t="s">
        <v>3043</v>
      </c>
      <c r="E2069" s="15" t="str">
        <f t="shared" si="441"/>
        <v>Mutiara QUITAIN</v>
      </c>
      <c r="F2069" s="15" t="s">
        <v>128</v>
      </c>
      <c r="G2069" s="15">
        <v>999925408</v>
      </c>
      <c r="H2069" s="15">
        <f t="shared" si="442"/>
        <v>68</v>
      </c>
      <c r="I2069" s="15"/>
      <c r="J2069" s="15"/>
      <c r="K2069" s="16"/>
      <c r="L2069" s="15"/>
      <c r="M2069" s="15"/>
      <c r="N2069" s="15"/>
      <c r="O2069" s="15">
        <f t="shared" si="448"/>
        <v>0</v>
      </c>
      <c r="P2069" s="15">
        <v>0</v>
      </c>
      <c r="Q2069" s="15">
        <f t="shared" si="449"/>
        <v>0</v>
      </c>
      <c r="R2069" s="15">
        <v>0</v>
      </c>
      <c r="S2069" s="15">
        <v>0</v>
      </c>
      <c r="T2069" s="15">
        <f t="shared" si="450"/>
        <v>0</v>
      </c>
      <c r="U2069" s="15">
        <f t="shared" si="451"/>
        <v>0</v>
      </c>
      <c r="V2069" s="15"/>
      <c r="W2069" s="15"/>
      <c r="X2069" s="15"/>
      <c r="Y2069" s="15"/>
      <c r="Z2069" s="16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>
        <f t="shared" si="443"/>
        <v>0</v>
      </c>
      <c r="CT2069" s="15">
        <f t="shared" si="444"/>
        <v>68</v>
      </c>
      <c r="CU2069" s="15">
        <f t="shared" si="445"/>
        <v>1</v>
      </c>
      <c r="CV2069" s="15">
        <f t="shared" si="446"/>
        <v>0</v>
      </c>
      <c r="CW2069" s="15"/>
      <c r="CX2069" s="15"/>
      <c r="CY2069" s="15">
        <f t="shared" si="447"/>
        <v>0</v>
      </c>
      <c r="CZ2069" s="15">
        <f>GG2069</f>
        <v>0</v>
      </c>
      <c r="DA2069" s="16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20"/>
      <c r="DY2069" s="15"/>
      <c r="DZ2069" s="20"/>
      <c r="EA2069" s="15"/>
      <c r="EB2069" s="20"/>
      <c r="EC2069" s="15"/>
      <c r="ED2069" s="20"/>
      <c r="EE2069" s="15"/>
      <c r="EF2069" s="20"/>
      <c r="EG2069" s="15"/>
      <c r="EH2069" s="20"/>
      <c r="EI2069" s="15"/>
      <c r="EJ2069" s="20"/>
      <c r="EK2069" s="15"/>
      <c r="EL2069" s="20"/>
      <c r="EM2069" s="15"/>
      <c r="EN2069" s="20"/>
      <c r="EY2069" s="15"/>
      <c r="EZ2069" s="20"/>
      <c r="FC2069" s="15">
        <v>68</v>
      </c>
      <c r="FD2069" s="20">
        <v>3</v>
      </c>
      <c r="FE2069" s="15"/>
      <c r="FF2069" s="20"/>
      <c r="FG2069" s="15"/>
      <c r="FH2069" s="20"/>
      <c r="FI2069" s="15"/>
      <c r="FJ2069" s="20"/>
      <c r="FK2069" s="15"/>
      <c r="FL2069" s="20"/>
      <c r="FM2069" s="15"/>
      <c r="FN2069" s="20"/>
      <c r="FO2069" s="15"/>
      <c r="FP2069" s="20"/>
      <c r="FQ2069" s="15"/>
      <c r="FR2069" s="20"/>
      <c r="FS2069" s="15"/>
      <c r="FT2069" s="20"/>
      <c r="FU2069" s="15"/>
      <c r="FV2069" s="20"/>
      <c r="FW2069" s="15"/>
      <c r="FX2069" s="20"/>
      <c r="FY2069" s="15"/>
      <c r="FZ2069" s="20"/>
      <c r="GA2069" s="15"/>
      <c r="GB2069" s="20"/>
      <c r="GC2069" s="15"/>
      <c r="GD2069" s="20"/>
      <c r="GE2069" s="15"/>
      <c r="GF2069" s="20"/>
      <c r="GG2069" s="226"/>
    </row>
    <row r="2070" spans="1:189" ht="15" customHeight="1" x14ac:dyDescent="0.3">
      <c r="A2070" s="15" t="s">
        <v>133</v>
      </c>
      <c r="B2070" s="15" t="s">
        <v>138</v>
      </c>
      <c r="C2070" s="15" t="s">
        <v>3141</v>
      </c>
      <c r="D2070" s="15" t="s">
        <v>3142</v>
      </c>
      <c r="E2070" s="15" t="str">
        <f t="shared" si="441"/>
        <v>Jeanlucca SALAZAR</v>
      </c>
      <c r="F2070" s="15" t="s">
        <v>135</v>
      </c>
      <c r="G2070" s="15">
        <v>999925412</v>
      </c>
      <c r="H2070" s="15">
        <f t="shared" si="442"/>
        <v>38</v>
      </c>
      <c r="I2070" s="15"/>
      <c r="J2070" s="15"/>
      <c r="K2070" s="16"/>
      <c r="L2070" s="15"/>
      <c r="M2070" s="15"/>
      <c r="N2070" s="15"/>
      <c r="O2070" s="15">
        <f t="shared" si="448"/>
        <v>0</v>
      </c>
      <c r="P2070" s="15">
        <v>0</v>
      </c>
      <c r="Q2070" s="15">
        <f t="shared" si="449"/>
        <v>0</v>
      </c>
      <c r="R2070" s="15">
        <v>0</v>
      </c>
      <c r="S2070" s="15">
        <v>0</v>
      </c>
      <c r="T2070" s="15">
        <f t="shared" si="450"/>
        <v>0</v>
      </c>
      <c r="U2070" s="15">
        <f t="shared" si="451"/>
        <v>0</v>
      </c>
      <c r="V2070" s="15"/>
      <c r="W2070" s="15"/>
      <c r="X2070" s="15"/>
      <c r="Y2070" s="15"/>
      <c r="Z2070" s="16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>
        <f t="shared" si="443"/>
        <v>0</v>
      </c>
      <c r="CT2070" s="15">
        <f t="shared" si="444"/>
        <v>38</v>
      </c>
      <c r="CU2070" s="15">
        <f t="shared" si="445"/>
        <v>0</v>
      </c>
      <c r="CV2070" s="15">
        <f t="shared" si="446"/>
        <v>0</v>
      </c>
      <c r="CW2070" s="15"/>
      <c r="CX2070" s="15"/>
      <c r="CY2070" s="15">
        <f t="shared" si="447"/>
        <v>0</v>
      </c>
      <c r="CZ2070" s="15">
        <f>GG2070</f>
        <v>0</v>
      </c>
      <c r="DA2070" s="16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20"/>
      <c r="DY2070" s="15"/>
      <c r="DZ2070" s="20"/>
      <c r="EA2070" s="15"/>
      <c r="EB2070" s="20"/>
      <c r="EC2070" s="15"/>
      <c r="ED2070" s="20"/>
      <c r="EE2070" s="15"/>
      <c r="EF2070" s="20"/>
      <c r="EG2070" s="15"/>
      <c r="EH2070" s="20"/>
      <c r="EI2070" s="15"/>
      <c r="EJ2070" s="20"/>
      <c r="EK2070" s="15"/>
      <c r="EL2070" s="20"/>
      <c r="EM2070" s="15"/>
      <c r="EN2070" s="20"/>
      <c r="EY2070" s="15"/>
      <c r="EZ2070" s="20"/>
      <c r="FC2070" s="15">
        <v>38</v>
      </c>
      <c r="FD2070" s="20" t="s">
        <v>129</v>
      </c>
      <c r="FE2070" s="15"/>
      <c r="FF2070" s="20"/>
      <c r="FG2070" s="15"/>
      <c r="FH2070" s="20"/>
      <c r="FI2070" s="15"/>
      <c r="FJ2070" s="20"/>
      <c r="FK2070" s="15"/>
      <c r="FL2070" s="20"/>
      <c r="FM2070" s="15"/>
      <c r="FN2070" s="20"/>
      <c r="FO2070" s="15"/>
      <c r="FP2070" s="20"/>
      <c r="FQ2070" s="15"/>
      <c r="FR2070" s="20"/>
      <c r="FS2070" s="15"/>
      <c r="FT2070" s="20"/>
      <c r="FU2070" s="15"/>
      <c r="FV2070" s="20"/>
      <c r="FW2070" s="15"/>
      <c r="FX2070" s="20"/>
      <c r="FY2070" s="15"/>
      <c r="FZ2070" s="20"/>
      <c r="GA2070" s="15"/>
      <c r="GB2070" s="20"/>
      <c r="GC2070" s="15"/>
      <c r="GD2070" s="20"/>
      <c r="GE2070" s="15"/>
      <c r="GF2070" s="20"/>
      <c r="GG2070" s="226"/>
    </row>
    <row r="2071" spans="1:189" ht="15" customHeight="1" x14ac:dyDescent="0.3">
      <c r="A2071" s="15" t="s">
        <v>133</v>
      </c>
      <c r="B2071" s="15" t="s">
        <v>140</v>
      </c>
      <c r="C2071" s="15" t="s">
        <v>248</v>
      </c>
      <c r="D2071" s="15" t="s">
        <v>1948</v>
      </c>
      <c r="E2071" s="15" t="str">
        <f t="shared" si="441"/>
        <v>Isabella White</v>
      </c>
      <c r="F2071" s="15" t="s">
        <v>128</v>
      </c>
      <c r="G2071" s="15">
        <v>999925414</v>
      </c>
      <c r="H2071" s="15">
        <f t="shared" si="442"/>
        <v>112.5</v>
      </c>
      <c r="I2071" s="15"/>
      <c r="J2071" s="15"/>
      <c r="K2071" s="16"/>
      <c r="L2071" s="15"/>
      <c r="M2071" s="15"/>
      <c r="N2071" s="15"/>
      <c r="O2071" s="15">
        <f t="shared" si="448"/>
        <v>0</v>
      </c>
      <c r="P2071" s="15">
        <v>0</v>
      </c>
      <c r="Q2071" s="15">
        <f t="shared" si="449"/>
        <v>0</v>
      </c>
      <c r="R2071" s="15">
        <v>0</v>
      </c>
      <c r="S2071" s="15">
        <v>0</v>
      </c>
      <c r="T2071" s="15">
        <f t="shared" si="450"/>
        <v>0</v>
      </c>
      <c r="U2071" s="15">
        <f t="shared" si="451"/>
        <v>0</v>
      </c>
      <c r="V2071" s="15"/>
      <c r="W2071" s="15"/>
      <c r="X2071" s="15"/>
      <c r="Y2071" s="15"/>
      <c r="Z2071" s="16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>
        <f t="shared" si="443"/>
        <v>0</v>
      </c>
      <c r="CT2071" s="15">
        <f t="shared" si="444"/>
        <v>60</v>
      </c>
      <c r="CU2071" s="15">
        <f t="shared" si="445"/>
        <v>1</v>
      </c>
      <c r="CV2071" s="15">
        <f t="shared" si="446"/>
        <v>52.5</v>
      </c>
      <c r="CW2071" s="15"/>
      <c r="CX2071" s="15"/>
      <c r="CY2071" s="15">
        <f t="shared" si="447"/>
        <v>0</v>
      </c>
      <c r="CZ2071" s="15">
        <f>GG2071</f>
        <v>0</v>
      </c>
      <c r="DA2071" s="16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20"/>
      <c r="DY2071" s="15"/>
      <c r="DZ2071" s="20"/>
      <c r="EA2071" s="15"/>
      <c r="EB2071" s="20"/>
      <c r="EC2071" s="15"/>
      <c r="ED2071" s="20"/>
      <c r="EE2071" s="15"/>
      <c r="EF2071" s="20"/>
      <c r="EG2071" s="15"/>
      <c r="EH2071" s="20"/>
      <c r="EI2071" s="15"/>
      <c r="EJ2071" s="20"/>
      <c r="EK2071" s="15"/>
      <c r="EL2071" s="20"/>
      <c r="EM2071" s="15"/>
      <c r="EN2071" s="20"/>
      <c r="EY2071" s="15">
        <v>60</v>
      </c>
      <c r="EZ2071" s="20">
        <v>1</v>
      </c>
      <c r="FC2071" s="15"/>
      <c r="FD2071" s="20"/>
      <c r="FE2071" s="15"/>
      <c r="FF2071" s="20"/>
      <c r="FG2071" s="15"/>
      <c r="FH2071" s="20"/>
      <c r="FI2071" s="15"/>
      <c r="FJ2071" s="20"/>
      <c r="FK2071" s="15"/>
      <c r="FL2071" s="20"/>
      <c r="FM2071" s="15"/>
      <c r="FN2071" s="20"/>
      <c r="FO2071" s="15"/>
      <c r="FP2071" s="20"/>
      <c r="FQ2071" s="15"/>
      <c r="FR2071" s="20"/>
      <c r="FS2071" s="15"/>
      <c r="FT2071" s="20"/>
      <c r="FU2071" s="15"/>
      <c r="FV2071" s="20"/>
      <c r="FW2071" s="15"/>
      <c r="FX2071" s="20"/>
      <c r="FY2071" s="15"/>
      <c r="FZ2071" s="20"/>
      <c r="GA2071" s="15"/>
      <c r="GB2071" s="20"/>
      <c r="GC2071" s="15"/>
      <c r="GD2071" s="20"/>
      <c r="GE2071" s="15">
        <v>52.5</v>
      </c>
      <c r="GF2071" s="20">
        <v>2</v>
      </c>
      <c r="GG2071" s="226"/>
    </row>
    <row r="2072" spans="1:189" ht="15" customHeight="1" x14ac:dyDescent="0.3">
      <c r="A2072" s="15" t="s">
        <v>137</v>
      </c>
      <c r="B2072" s="15" t="s">
        <v>134</v>
      </c>
      <c r="C2072" s="15" t="s">
        <v>308</v>
      </c>
      <c r="D2072" s="15" t="s">
        <v>560</v>
      </c>
      <c r="E2072" s="15" t="str">
        <f t="shared" si="441"/>
        <v>Thomas Chu</v>
      </c>
      <c r="F2072" s="15" t="s">
        <v>135</v>
      </c>
      <c r="G2072" s="15">
        <v>999925416</v>
      </c>
      <c r="H2072" s="15">
        <f t="shared" si="442"/>
        <v>30</v>
      </c>
      <c r="I2072" s="15"/>
      <c r="J2072" s="15"/>
      <c r="K2072" s="16"/>
      <c r="L2072" s="15"/>
      <c r="M2072" s="15"/>
      <c r="N2072" s="15"/>
      <c r="O2072" s="15">
        <f t="shared" si="448"/>
        <v>0</v>
      </c>
      <c r="P2072" s="15">
        <v>0</v>
      </c>
      <c r="Q2072" s="15">
        <f t="shared" si="449"/>
        <v>0</v>
      </c>
      <c r="R2072" s="15">
        <v>0</v>
      </c>
      <c r="S2072" s="15">
        <v>0</v>
      </c>
      <c r="T2072" s="15">
        <f t="shared" si="450"/>
        <v>0</v>
      </c>
      <c r="U2072" s="15">
        <f t="shared" si="451"/>
        <v>0</v>
      </c>
      <c r="V2072" s="15"/>
      <c r="W2072" s="15"/>
      <c r="X2072" s="15"/>
      <c r="Y2072" s="15"/>
      <c r="Z2072" s="16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>
        <f t="shared" si="443"/>
        <v>0</v>
      </c>
      <c r="CT2072" s="15">
        <f t="shared" si="444"/>
        <v>30</v>
      </c>
      <c r="CU2072" s="15">
        <f t="shared" si="445"/>
        <v>1</v>
      </c>
      <c r="CV2072" s="15">
        <f t="shared" si="446"/>
        <v>0</v>
      </c>
      <c r="CW2072" s="15"/>
      <c r="CX2072" s="15"/>
      <c r="CY2072" s="15">
        <f t="shared" si="447"/>
        <v>0</v>
      </c>
      <c r="CZ2072" s="15">
        <f>GG2072</f>
        <v>0</v>
      </c>
      <c r="DA2072" s="16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20"/>
      <c r="DY2072" s="15"/>
      <c r="DZ2072" s="20"/>
      <c r="EA2072" s="15"/>
      <c r="EB2072" s="20"/>
      <c r="EC2072" s="15"/>
      <c r="ED2072" s="20"/>
      <c r="EE2072" s="15"/>
      <c r="EF2072" s="20"/>
      <c r="EG2072" s="15"/>
      <c r="EH2072" s="20"/>
      <c r="EI2072" s="15"/>
      <c r="EJ2072" s="20"/>
      <c r="EK2072" s="15"/>
      <c r="EL2072" s="20"/>
      <c r="EM2072" s="15"/>
      <c r="EN2072" s="20"/>
      <c r="EQ2072" s="15">
        <v>30</v>
      </c>
      <c r="ER2072" s="20">
        <v>1</v>
      </c>
      <c r="EY2072" s="15"/>
      <c r="EZ2072" s="20"/>
      <c r="FC2072" s="15"/>
      <c r="FD2072" s="20"/>
      <c r="FE2072" s="15"/>
      <c r="FF2072" s="20"/>
      <c r="FG2072" s="15"/>
      <c r="FH2072" s="20"/>
      <c r="FI2072" s="15"/>
      <c r="FJ2072" s="20"/>
      <c r="FK2072" s="15"/>
      <c r="FL2072" s="20"/>
      <c r="FM2072" s="15"/>
      <c r="FN2072" s="20"/>
      <c r="FO2072" s="15"/>
      <c r="FP2072" s="20"/>
      <c r="FQ2072" s="15"/>
      <c r="FR2072" s="20"/>
      <c r="FS2072" s="15"/>
      <c r="FT2072" s="20"/>
      <c r="FU2072" s="15"/>
      <c r="FV2072" s="20"/>
      <c r="FW2072" s="15"/>
      <c r="FX2072" s="20"/>
      <c r="FY2072" s="15"/>
      <c r="FZ2072" s="20"/>
      <c r="GA2072" s="15"/>
      <c r="GB2072" s="20"/>
      <c r="GC2072" s="15"/>
      <c r="GD2072" s="20"/>
      <c r="GE2072" s="15"/>
      <c r="GF2072" s="20"/>
      <c r="GG2072" s="226"/>
    </row>
    <row r="2073" spans="1:189" ht="15" customHeight="1" x14ac:dyDescent="0.3">
      <c r="A2073" s="15" t="s">
        <v>130</v>
      </c>
      <c r="B2073" s="15" t="s">
        <v>126</v>
      </c>
      <c r="C2073" s="15" t="s">
        <v>2522</v>
      </c>
      <c r="D2073" s="15" t="s">
        <v>2523</v>
      </c>
      <c r="E2073" s="15" t="str">
        <f t="shared" si="441"/>
        <v>Tvisha Beri</v>
      </c>
      <c r="F2073" s="15" t="s">
        <v>128</v>
      </c>
      <c r="G2073" s="15">
        <v>999925418</v>
      </c>
      <c r="H2073" s="15">
        <f t="shared" si="442"/>
        <v>48</v>
      </c>
      <c r="I2073" s="15"/>
      <c r="J2073" s="15"/>
      <c r="K2073" s="16"/>
      <c r="L2073" s="15"/>
      <c r="M2073" s="15"/>
      <c r="N2073" s="15"/>
      <c r="O2073" s="15">
        <f t="shared" si="448"/>
        <v>0</v>
      </c>
      <c r="P2073" s="15">
        <v>0</v>
      </c>
      <c r="Q2073" s="15">
        <f t="shared" si="449"/>
        <v>0</v>
      </c>
      <c r="R2073" s="15">
        <v>0</v>
      </c>
      <c r="S2073" s="15">
        <v>0</v>
      </c>
      <c r="T2073" s="15">
        <f t="shared" si="450"/>
        <v>0</v>
      </c>
      <c r="U2073" s="15">
        <f t="shared" si="451"/>
        <v>0</v>
      </c>
      <c r="V2073" s="15"/>
      <c r="W2073" s="15"/>
      <c r="X2073" s="15"/>
      <c r="Y2073" s="15"/>
      <c r="Z2073" s="16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>
        <f t="shared" si="443"/>
        <v>0</v>
      </c>
      <c r="CT2073" s="15">
        <f t="shared" si="444"/>
        <v>0</v>
      </c>
      <c r="CU2073" s="15">
        <f t="shared" si="445"/>
        <v>0</v>
      </c>
      <c r="CV2073" s="15">
        <f t="shared" si="446"/>
        <v>0</v>
      </c>
      <c r="CW2073" s="15"/>
      <c r="CX2073" s="15"/>
      <c r="CY2073" s="15">
        <f t="shared" si="447"/>
        <v>48</v>
      </c>
      <c r="CZ2073" s="15">
        <f>GG2073</f>
        <v>0</v>
      </c>
      <c r="DA2073" s="16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20"/>
      <c r="DY2073" s="15"/>
      <c r="DZ2073" s="20"/>
      <c r="EA2073" s="15"/>
      <c r="EB2073" s="20"/>
      <c r="EC2073" s="15"/>
      <c r="ED2073" s="20"/>
      <c r="EE2073" s="15"/>
      <c r="EF2073" s="20"/>
      <c r="EG2073" s="15"/>
      <c r="EH2073" s="20"/>
      <c r="EI2073" s="15"/>
      <c r="EJ2073" s="20"/>
      <c r="EK2073" s="15"/>
      <c r="EL2073" s="20"/>
      <c r="EM2073" s="15"/>
      <c r="EN2073" s="20"/>
      <c r="EO2073" s="15">
        <v>48</v>
      </c>
      <c r="EY2073" s="15"/>
      <c r="EZ2073" s="20"/>
      <c r="FC2073" s="15"/>
      <c r="FD2073" s="20"/>
      <c r="FE2073" s="15"/>
      <c r="FF2073" s="20"/>
      <c r="FG2073" s="15"/>
      <c r="FH2073" s="20"/>
      <c r="FI2073" s="15"/>
      <c r="FJ2073" s="20"/>
      <c r="FK2073" s="15"/>
      <c r="FL2073" s="20"/>
      <c r="FM2073" s="15"/>
      <c r="FN2073" s="20"/>
      <c r="FO2073" s="15"/>
      <c r="FP2073" s="20"/>
      <c r="FQ2073" s="15"/>
      <c r="FR2073" s="20"/>
      <c r="FS2073" s="15"/>
      <c r="FT2073" s="20"/>
      <c r="FU2073" s="15"/>
      <c r="FV2073" s="20"/>
      <c r="FW2073" s="15"/>
      <c r="FX2073" s="20"/>
      <c r="FY2073" s="15"/>
      <c r="FZ2073" s="20"/>
      <c r="GA2073" s="15"/>
      <c r="GB2073" s="20"/>
      <c r="GC2073" s="15"/>
      <c r="GD2073" s="20"/>
      <c r="GE2073" s="15"/>
      <c r="GF2073" s="20"/>
      <c r="GG2073" s="226"/>
    </row>
    <row r="2074" spans="1:189" ht="15" customHeight="1" x14ac:dyDescent="0.3">
      <c r="A2074" s="15" t="s">
        <v>125</v>
      </c>
      <c r="B2074" s="15" t="s">
        <v>126</v>
      </c>
      <c r="C2074" s="15" t="s">
        <v>271</v>
      </c>
      <c r="D2074" s="15" t="s">
        <v>1223</v>
      </c>
      <c r="E2074" s="15" t="str">
        <f t="shared" si="441"/>
        <v>Eliana Lee</v>
      </c>
      <c r="F2074" s="15" t="s">
        <v>128</v>
      </c>
      <c r="G2074" s="15">
        <v>999925420</v>
      </c>
      <c r="H2074" s="15">
        <f t="shared" si="442"/>
        <v>48</v>
      </c>
      <c r="I2074" s="15"/>
      <c r="J2074" s="15"/>
      <c r="K2074" s="16"/>
      <c r="L2074" s="15"/>
      <c r="M2074" s="15"/>
      <c r="N2074" s="15"/>
      <c r="O2074" s="15">
        <f t="shared" si="448"/>
        <v>0</v>
      </c>
      <c r="P2074" s="15">
        <v>0</v>
      </c>
      <c r="Q2074" s="15">
        <f t="shared" si="449"/>
        <v>0</v>
      </c>
      <c r="R2074" s="15">
        <v>0</v>
      </c>
      <c r="S2074" s="15">
        <v>0</v>
      </c>
      <c r="T2074" s="15">
        <f t="shared" si="450"/>
        <v>0</v>
      </c>
      <c r="U2074" s="15">
        <f t="shared" si="451"/>
        <v>0</v>
      </c>
      <c r="V2074" s="15"/>
      <c r="W2074" s="15"/>
      <c r="X2074" s="15"/>
      <c r="Y2074" s="15"/>
      <c r="Z2074" s="16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>
        <f t="shared" si="443"/>
        <v>0</v>
      </c>
      <c r="CT2074" s="15">
        <f t="shared" si="444"/>
        <v>0</v>
      </c>
      <c r="CU2074" s="15">
        <f t="shared" si="445"/>
        <v>0</v>
      </c>
      <c r="CV2074" s="15">
        <f t="shared" si="446"/>
        <v>0</v>
      </c>
      <c r="CW2074" s="15"/>
      <c r="CX2074" s="15"/>
      <c r="CY2074" s="15">
        <f t="shared" si="447"/>
        <v>48</v>
      </c>
      <c r="CZ2074" s="15">
        <f>GG2074</f>
        <v>0</v>
      </c>
      <c r="DA2074" s="16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20"/>
      <c r="DY2074" s="15"/>
      <c r="DZ2074" s="20"/>
      <c r="EA2074" s="15"/>
      <c r="EB2074" s="20"/>
      <c r="EC2074" s="15"/>
      <c r="ED2074" s="20"/>
      <c r="EE2074" s="15"/>
      <c r="EF2074" s="20"/>
      <c r="EG2074" s="15"/>
      <c r="EH2074" s="20"/>
      <c r="EI2074" s="15"/>
      <c r="EJ2074" s="20"/>
      <c r="EK2074" s="15"/>
      <c r="EL2074" s="20"/>
      <c r="EM2074" s="15"/>
      <c r="EN2074" s="20"/>
      <c r="EO2074" s="15">
        <v>48</v>
      </c>
      <c r="EY2074" s="15"/>
      <c r="EZ2074" s="20"/>
      <c r="FC2074" s="15"/>
      <c r="FD2074" s="20"/>
      <c r="FE2074" s="15"/>
      <c r="FF2074" s="20"/>
      <c r="FG2074" s="15"/>
      <c r="FH2074" s="20"/>
      <c r="FI2074" s="15"/>
      <c r="FJ2074" s="20"/>
      <c r="FK2074" s="15"/>
      <c r="FL2074" s="20"/>
      <c r="FM2074" s="15"/>
      <c r="FN2074" s="20"/>
      <c r="FO2074" s="15"/>
      <c r="FP2074" s="20"/>
      <c r="FQ2074" s="15"/>
      <c r="FR2074" s="20"/>
      <c r="FS2074" s="15"/>
      <c r="FT2074" s="20"/>
      <c r="FU2074" s="15"/>
      <c r="FV2074" s="20"/>
      <c r="FW2074" s="15"/>
      <c r="FX2074" s="20"/>
      <c r="FY2074" s="15"/>
      <c r="FZ2074" s="20"/>
      <c r="GA2074" s="15"/>
      <c r="GB2074" s="20"/>
      <c r="GC2074" s="15"/>
      <c r="GD2074" s="20"/>
      <c r="GE2074" s="15"/>
      <c r="GF2074" s="20"/>
      <c r="GG2074" s="226"/>
    </row>
    <row r="2075" spans="1:189" ht="15" customHeight="1" x14ac:dyDescent="0.3">
      <c r="A2075" s="15" t="s">
        <v>130</v>
      </c>
      <c r="B2075" s="15" t="s">
        <v>126</v>
      </c>
      <c r="C2075" s="15" t="s">
        <v>2524</v>
      </c>
      <c r="D2075" s="15" t="s">
        <v>2525</v>
      </c>
      <c r="E2075" s="15" t="str">
        <f t="shared" si="441"/>
        <v>Kashvi Yadav</v>
      </c>
      <c r="F2075" s="15" t="s">
        <v>128</v>
      </c>
      <c r="G2075" s="15">
        <v>999925421</v>
      </c>
      <c r="H2075" s="15">
        <f t="shared" si="442"/>
        <v>48</v>
      </c>
      <c r="I2075" s="15"/>
      <c r="J2075" s="15"/>
      <c r="K2075" s="16"/>
      <c r="L2075" s="15"/>
      <c r="M2075" s="15"/>
      <c r="N2075" s="15"/>
      <c r="O2075" s="15">
        <f t="shared" si="448"/>
        <v>0</v>
      </c>
      <c r="P2075" s="15">
        <v>0</v>
      </c>
      <c r="Q2075" s="15">
        <f t="shared" si="449"/>
        <v>0</v>
      </c>
      <c r="R2075" s="15">
        <v>0</v>
      </c>
      <c r="S2075" s="15">
        <v>0</v>
      </c>
      <c r="T2075" s="15">
        <f t="shared" si="450"/>
        <v>0</v>
      </c>
      <c r="U2075" s="15">
        <f t="shared" si="451"/>
        <v>0</v>
      </c>
      <c r="V2075" s="15"/>
      <c r="W2075" s="15"/>
      <c r="X2075" s="15"/>
      <c r="Y2075" s="15"/>
      <c r="Z2075" s="16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>
        <f t="shared" si="443"/>
        <v>0</v>
      </c>
      <c r="CT2075" s="15">
        <f t="shared" si="444"/>
        <v>0</v>
      </c>
      <c r="CU2075" s="15">
        <f t="shared" si="445"/>
        <v>0</v>
      </c>
      <c r="CV2075" s="15">
        <f t="shared" si="446"/>
        <v>0</v>
      </c>
      <c r="CW2075" s="15"/>
      <c r="CX2075" s="15"/>
      <c r="CY2075" s="15">
        <f t="shared" si="447"/>
        <v>48</v>
      </c>
      <c r="CZ2075" s="15">
        <f>GG2075</f>
        <v>0</v>
      </c>
      <c r="DA2075" s="16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20"/>
      <c r="DY2075" s="15"/>
      <c r="DZ2075" s="20"/>
      <c r="EA2075" s="15"/>
      <c r="EB2075" s="20"/>
      <c r="EC2075" s="15"/>
      <c r="ED2075" s="20"/>
      <c r="EE2075" s="15"/>
      <c r="EF2075" s="20"/>
      <c r="EG2075" s="15"/>
      <c r="EH2075" s="20"/>
      <c r="EI2075" s="15"/>
      <c r="EJ2075" s="20"/>
      <c r="EK2075" s="15"/>
      <c r="EL2075" s="20"/>
      <c r="EM2075" s="15"/>
      <c r="EN2075" s="20"/>
      <c r="EO2075" s="15">
        <v>48</v>
      </c>
      <c r="EY2075" s="15"/>
      <c r="EZ2075" s="20"/>
      <c r="FC2075" s="15"/>
      <c r="FD2075" s="20"/>
      <c r="FE2075" s="15"/>
      <c r="FF2075" s="20"/>
      <c r="FG2075" s="15"/>
      <c r="FH2075" s="20"/>
      <c r="FI2075" s="15"/>
      <c r="FJ2075" s="20"/>
      <c r="FK2075" s="15"/>
      <c r="FL2075" s="20"/>
      <c r="FM2075" s="15"/>
      <c r="FN2075" s="20"/>
      <c r="FO2075" s="15"/>
      <c r="FP2075" s="20"/>
      <c r="FQ2075" s="15"/>
      <c r="FR2075" s="20"/>
      <c r="FS2075" s="15"/>
      <c r="FT2075" s="20"/>
      <c r="FU2075" s="15"/>
      <c r="FV2075" s="20"/>
      <c r="FW2075" s="15"/>
      <c r="FX2075" s="20"/>
      <c r="FY2075" s="15"/>
      <c r="FZ2075" s="20"/>
      <c r="GA2075" s="15"/>
      <c r="GB2075" s="20"/>
      <c r="GC2075" s="15"/>
      <c r="GD2075" s="20"/>
      <c r="GE2075" s="15"/>
      <c r="GF2075" s="20"/>
      <c r="GG2075" s="226"/>
    </row>
    <row r="2076" spans="1:189" ht="15" customHeight="1" x14ac:dyDescent="0.3">
      <c r="A2076" s="85" t="s">
        <v>137</v>
      </c>
      <c r="B2076" s="85" t="s">
        <v>142</v>
      </c>
      <c r="C2076" s="85" t="s">
        <v>897</v>
      </c>
      <c r="D2076" s="85" t="s">
        <v>3449</v>
      </c>
      <c r="E2076" s="15" t="str">
        <f t="shared" si="441"/>
        <v>Penelope HOKAMA</v>
      </c>
      <c r="F2076" s="85" t="s">
        <v>128</v>
      </c>
      <c r="G2076" s="15">
        <v>999925427</v>
      </c>
      <c r="H2076" s="15">
        <f t="shared" si="442"/>
        <v>30</v>
      </c>
      <c r="I2076" s="15"/>
      <c r="J2076" s="15"/>
      <c r="K2076" s="16"/>
      <c r="L2076" s="15"/>
      <c r="M2076" s="15"/>
      <c r="N2076" s="15"/>
      <c r="O2076" s="15">
        <f t="shared" si="448"/>
        <v>0</v>
      </c>
      <c r="P2076" s="15">
        <v>0</v>
      </c>
      <c r="Q2076" s="15">
        <f t="shared" si="449"/>
        <v>0</v>
      </c>
      <c r="R2076" s="15">
        <v>0</v>
      </c>
      <c r="S2076" s="15">
        <v>0</v>
      </c>
      <c r="T2076" s="15">
        <f t="shared" si="450"/>
        <v>0</v>
      </c>
      <c r="U2076" s="15">
        <f t="shared" si="451"/>
        <v>0</v>
      </c>
      <c r="V2076" s="15"/>
      <c r="W2076" s="15"/>
      <c r="X2076" s="15"/>
      <c r="Y2076" s="15"/>
      <c r="Z2076" s="16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>
        <f t="shared" si="443"/>
        <v>0</v>
      </c>
      <c r="CT2076" s="15">
        <f t="shared" si="444"/>
        <v>30</v>
      </c>
      <c r="CU2076" s="15">
        <f t="shared" si="445"/>
        <v>1</v>
      </c>
      <c r="CV2076" s="15">
        <f t="shared" si="446"/>
        <v>0</v>
      </c>
      <c r="CW2076" s="15"/>
      <c r="CX2076" s="15"/>
      <c r="CY2076" s="15">
        <f t="shared" si="447"/>
        <v>0</v>
      </c>
      <c r="CZ2076" s="15">
        <f>GG2076</f>
        <v>0</v>
      </c>
      <c r="DA2076" s="16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20"/>
      <c r="DY2076" s="15"/>
      <c r="DZ2076" s="20"/>
      <c r="EA2076" s="15"/>
      <c r="EB2076" s="20"/>
      <c r="EC2076" s="15"/>
      <c r="ED2076" s="20"/>
      <c r="EE2076" s="15"/>
      <c r="EF2076" s="20"/>
      <c r="EG2076" s="15"/>
      <c r="EH2076" s="20"/>
      <c r="EI2076" s="15"/>
      <c r="EJ2076" s="20"/>
      <c r="EK2076" s="15"/>
      <c r="EL2076" s="20"/>
      <c r="EM2076" s="15"/>
      <c r="EN2076" s="20"/>
      <c r="EY2076" s="15"/>
      <c r="EZ2076" s="20"/>
      <c r="FC2076" s="15"/>
      <c r="FD2076" s="20"/>
      <c r="FE2076" s="15"/>
      <c r="FF2076" s="20"/>
      <c r="FG2076" s="15">
        <v>30</v>
      </c>
      <c r="FH2076" s="20">
        <v>1</v>
      </c>
      <c r="FI2076" s="15"/>
      <c r="FJ2076" s="20"/>
      <c r="FK2076" s="15"/>
      <c r="FL2076" s="20"/>
      <c r="FM2076" s="15"/>
      <c r="FN2076" s="20"/>
      <c r="FO2076" s="15"/>
      <c r="FP2076" s="20"/>
      <c r="FQ2076" s="15"/>
      <c r="FR2076" s="20"/>
      <c r="FS2076" s="15"/>
      <c r="FT2076" s="20"/>
      <c r="FU2076" s="15"/>
      <c r="FV2076" s="20"/>
      <c r="FW2076" s="15"/>
      <c r="FX2076" s="20"/>
      <c r="FY2076" s="15"/>
      <c r="FZ2076" s="20"/>
      <c r="GA2076" s="15"/>
      <c r="GB2076" s="20"/>
      <c r="GC2076" s="15"/>
      <c r="GD2076" s="20"/>
      <c r="GE2076" s="15"/>
      <c r="GF2076" s="20"/>
      <c r="GG2076" s="226"/>
    </row>
    <row r="2077" spans="1:189" ht="15" customHeight="1" x14ac:dyDescent="0.3">
      <c r="A2077" s="15" t="s">
        <v>146</v>
      </c>
      <c r="B2077" s="15" t="s">
        <v>142</v>
      </c>
      <c r="C2077" s="15" t="s">
        <v>2968</v>
      </c>
      <c r="D2077" s="15" t="s">
        <v>2969</v>
      </c>
      <c r="E2077" s="15" t="str">
        <f t="shared" si="441"/>
        <v>LUIS GARCIA</v>
      </c>
      <c r="F2077" s="15" t="s">
        <v>135</v>
      </c>
      <c r="G2077" s="15">
        <v>999925428</v>
      </c>
      <c r="H2077" s="15">
        <f t="shared" si="442"/>
        <v>126</v>
      </c>
      <c r="I2077" s="15"/>
      <c r="J2077" s="15"/>
      <c r="K2077" s="16"/>
      <c r="L2077" s="15"/>
      <c r="M2077" s="15"/>
      <c r="N2077" s="15"/>
      <c r="O2077" s="15">
        <f t="shared" si="448"/>
        <v>0</v>
      </c>
      <c r="P2077" s="15">
        <v>0</v>
      </c>
      <c r="Q2077" s="15">
        <f t="shared" si="449"/>
        <v>0</v>
      </c>
      <c r="R2077" s="15">
        <v>0</v>
      </c>
      <c r="S2077" s="15">
        <v>0</v>
      </c>
      <c r="T2077" s="15">
        <f t="shared" si="450"/>
        <v>0</v>
      </c>
      <c r="U2077" s="15">
        <f t="shared" si="451"/>
        <v>0</v>
      </c>
      <c r="V2077" s="15"/>
      <c r="W2077" s="15"/>
      <c r="X2077" s="15"/>
      <c r="Y2077" s="15"/>
      <c r="Z2077" s="16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>
        <f t="shared" si="443"/>
        <v>0</v>
      </c>
      <c r="CT2077" s="15">
        <f t="shared" si="444"/>
        <v>126</v>
      </c>
      <c r="CU2077" s="15">
        <f t="shared" si="445"/>
        <v>2</v>
      </c>
      <c r="CV2077" s="15">
        <f t="shared" si="446"/>
        <v>0</v>
      </c>
      <c r="CW2077" s="15"/>
      <c r="CX2077" s="15"/>
      <c r="CY2077" s="15">
        <f t="shared" si="447"/>
        <v>0</v>
      </c>
      <c r="CZ2077" s="15">
        <f>GG2077</f>
        <v>0</v>
      </c>
      <c r="DA2077" s="16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20"/>
      <c r="DY2077" s="15"/>
      <c r="DZ2077" s="20"/>
      <c r="EA2077" s="15"/>
      <c r="EB2077" s="20"/>
      <c r="EC2077" s="15"/>
      <c r="ED2077" s="20"/>
      <c r="EE2077" s="15"/>
      <c r="EF2077" s="20"/>
      <c r="EG2077" s="15"/>
      <c r="EH2077" s="20"/>
      <c r="EI2077" s="15"/>
      <c r="EJ2077" s="20"/>
      <c r="EK2077" s="15"/>
      <c r="EL2077" s="20"/>
      <c r="EM2077" s="15"/>
      <c r="EN2077" s="20"/>
      <c r="EY2077" s="15">
        <v>58</v>
      </c>
      <c r="EZ2077" s="20">
        <v>6</v>
      </c>
      <c r="FC2077" s="15"/>
      <c r="FD2077" s="20"/>
      <c r="FE2077" s="15"/>
      <c r="FF2077" s="20"/>
      <c r="FG2077" s="15">
        <v>68</v>
      </c>
      <c r="FH2077" s="20">
        <v>3</v>
      </c>
      <c r="FI2077" s="15"/>
      <c r="FJ2077" s="20"/>
      <c r="FK2077" s="15"/>
      <c r="FL2077" s="20"/>
      <c r="FM2077" s="15"/>
      <c r="FN2077" s="20"/>
      <c r="FO2077" s="15"/>
      <c r="FP2077" s="20"/>
      <c r="FQ2077" s="15"/>
      <c r="FR2077" s="20"/>
      <c r="FS2077" s="15"/>
      <c r="FT2077" s="20"/>
      <c r="FU2077" s="15"/>
      <c r="FV2077" s="20"/>
      <c r="FW2077" s="15"/>
      <c r="FX2077" s="20"/>
      <c r="FY2077" s="15"/>
      <c r="FZ2077" s="20"/>
      <c r="GA2077" s="15"/>
      <c r="GB2077" s="20"/>
      <c r="GC2077" s="15"/>
      <c r="GD2077" s="20"/>
      <c r="GE2077" s="15"/>
      <c r="GF2077" s="20"/>
      <c r="GG2077" s="226"/>
    </row>
    <row r="2078" spans="1:189" ht="15" customHeight="1" x14ac:dyDescent="0.3">
      <c r="A2078" s="15" t="s">
        <v>2903</v>
      </c>
      <c r="B2078" s="15" t="s">
        <v>126</v>
      </c>
      <c r="C2078" s="15" t="s">
        <v>2505</v>
      </c>
      <c r="D2078" s="15" t="s">
        <v>2506</v>
      </c>
      <c r="E2078" s="15" t="str">
        <f t="shared" si="441"/>
        <v>Emmy Bonser</v>
      </c>
      <c r="F2078" s="15" t="s">
        <v>128</v>
      </c>
      <c r="G2078" s="15">
        <v>999925430</v>
      </c>
      <c r="H2078" s="15">
        <f t="shared" si="442"/>
        <v>69</v>
      </c>
      <c r="I2078" s="15"/>
      <c r="J2078" s="15"/>
      <c r="K2078" s="16"/>
      <c r="L2078" s="15"/>
      <c r="M2078" s="15"/>
      <c r="N2078" s="15"/>
      <c r="O2078" s="15">
        <f t="shared" si="448"/>
        <v>0</v>
      </c>
      <c r="P2078" s="15">
        <v>0</v>
      </c>
      <c r="Q2078" s="15">
        <f t="shared" si="449"/>
        <v>0</v>
      </c>
      <c r="R2078" s="15">
        <v>0</v>
      </c>
      <c r="S2078" s="15">
        <v>0</v>
      </c>
      <c r="T2078" s="15">
        <f t="shared" si="450"/>
        <v>0</v>
      </c>
      <c r="U2078" s="15">
        <f t="shared" si="451"/>
        <v>0</v>
      </c>
      <c r="V2078" s="15"/>
      <c r="W2078" s="15"/>
      <c r="X2078" s="15"/>
      <c r="Y2078" s="15"/>
      <c r="Z2078" s="16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>
        <f t="shared" si="443"/>
        <v>0</v>
      </c>
      <c r="CT2078" s="15">
        <f t="shared" si="444"/>
        <v>0</v>
      </c>
      <c r="CU2078" s="15">
        <f t="shared" si="445"/>
        <v>0</v>
      </c>
      <c r="CV2078" s="15">
        <f t="shared" si="446"/>
        <v>33</v>
      </c>
      <c r="CW2078" s="15"/>
      <c r="CX2078" s="15"/>
      <c r="CY2078" s="15">
        <f t="shared" si="447"/>
        <v>36</v>
      </c>
      <c r="CZ2078" s="15">
        <f>GG2078</f>
        <v>0</v>
      </c>
      <c r="DA2078" s="16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20"/>
      <c r="DY2078" s="15"/>
      <c r="DZ2078" s="20"/>
      <c r="EA2078" s="15"/>
      <c r="EB2078" s="20"/>
      <c r="EC2078" s="15"/>
      <c r="ED2078" s="20"/>
      <c r="EE2078" s="15"/>
      <c r="EF2078" s="20"/>
      <c r="EG2078" s="15"/>
      <c r="EH2078" s="20"/>
      <c r="EI2078" s="15"/>
      <c r="EJ2078" s="20"/>
      <c r="EK2078" s="15"/>
      <c r="EL2078" s="20"/>
      <c r="EM2078" s="15"/>
      <c r="EN2078" s="20"/>
      <c r="EO2078" s="15">
        <v>36</v>
      </c>
      <c r="EY2078" s="15"/>
      <c r="EZ2078" s="20"/>
      <c r="FC2078" s="15"/>
      <c r="FD2078" s="20"/>
      <c r="FE2078" s="15"/>
      <c r="FF2078" s="20"/>
      <c r="FG2078" s="15"/>
      <c r="FH2078" s="20"/>
      <c r="FI2078" s="15"/>
      <c r="FJ2078" s="20"/>
      <c r="FK2078" s="15"/>
      <c r="FL2078" s="20"/>
      <c r="FM2078" s="15"/>
      <c r="FN2078" s="20"/>
      <c r="FO2078" s="15"/>
      <c r="FP2078" s="20"/>
      <c r="FQ2078" s="15"/>
      <c r="FR2078" s="20"/>
      <c r="FS2078" s="15"/>
      <c r="FT2078" s="20"/>
      <c r="FU2078" s="15"/>
      <c r="FV2078" s="20"/>
      <c r="FW2078" s="15"/>
      <c r="FX2078" s="20"/>
      <c r="FY2078" s="15"/>
      <c r="FZ2078" s="20"/>
      <c r="GA2078" s="15"/>
      <c r="GB2078" s="20"/>
      <c r="GC2078" s="15">
        <v>33</v>
      </c>
      <c r="GD2078" s="20">
        <v>17</v>
      </c>
      <c r="GE2078" s="15"/>
      <c r="GF2078" s="20"/>
      <c r="GG2078" s="226"/>
    </row>
    <row r="2079" spans="1:189" ht="15" customHeight="1" x14ac:dyDescent="0.3">
      <c r="A2079" s="15" t="s">
        <v>130</v>
      </c>
      <c r="B2079" s="15" t="s">
        <v>142</v>
      </c>
      <c r="C2079" s="15" t="s">
        <v>3685</v>
      </c>
      <c r="D2079" s="15" t="s">
        <v>3768</v>
      </c>
      <c r="E2079" s="15" t="str">
        <f t="shared" si="441"/>
        <v>Elsa Belen</v>
      </c>
      <c r="F2079" s="15" t="s">
        <v>128</v>
      </c>
      <c r="G2079" s="15">
        <v>999925435</v>
      </c>
      <c r="H2079" s="15">
        <f t="shared" si="442"/>
        <v>97</v>
      </c>
      <c r="I2079" s="15"/>
      <c r="J2079" s="15"/>
      <c r="K2079" s="16"/>
      <c r="L2079" s="15"/>
      <c r="M2079" s="15"/>
      <c r="N2079" s="15"/>
      <c r="O2079" s="15">
        <f t="shared" si="448"/>
        <v>0</v>
      </c>
      <c r="P2079" s="15">
        <v>0</v>
      </c>
      <c r="Q2079" s="15">
        <f t="shared" si="449"/>
        <v>0</v>
      </c>
      <c r="R2079" s="15">
        <v>0</v>
      </c>
      <c r="S2079" s="15">
        <v>0</v>
      </c>
      <c r="T2079" s="15">
        <f t="shared" si="450"/>
        <v>0</v>
      </c>
      <c r="U2079" s="15">
        <f t="shared" si="451"/>
        <v>0</v>
      </c>
      <c r="V2079" s="15"/>
      <c r="W2079" s="15"/>
      <c r="X2079" s="15"/>
      <c r="Y2079" s="15"/>
      <c r="Z2079" s="16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>
        <f t="shared" si="443"/>
        <v>29</v>
      </c>
      <c r="CT2079" s="15">
        <f t="shared" si="444"/>
        <v>68</v>
      </c>
      <c r="CU2079" s="15">
        <f t="shared" si="445"/>
        <v>1</v>
      </c>
      <c r="CV2079" s="15">
        <f t="shared" si="446"/>
        <v>0</v>
      </c>
      <c r="CW2079" s="15"/>
      <c r="CX2079" s="15"/>
      <c r="CY2079" s="15">
        <f t="shared" si="447"/>
        <v>0</v>
      </c>
      <c r="CZ2079" s="15">
        <f>GG2079</f>
        <v>0</v>
      </c>
      <c r="DA2079" s="16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20"/>
      <c r="DY2079" s="15"/>
      <c r="DZ2079" s="20"/>
      <c r="EA2079" s="15"/>
      <c r="EB2079" s="20"/>
      <c r="EC2079" s="15"/>
      <c r="ED2079" s="20"/>
      <c r="EE2079" s="15"/>
      <c r="EF2079" s="20"/>
      <c r="EG2079" s="15"/>
      <c r="EH2079" s="20"/>
      <c r="EI2079" s="15"/>
      <c r="EJ2079" s="20"/>
      <c r="EK2079" s="15"/>
      <c r="EL2079" s="20"/>
      <c r="EM2079" s="15"/>
      <c r="EN2079" s="20"/>
      <c r="EY2079" s="15"/>
      <c r="EZ2079" s="20"/>
      <c r="FC2079" s="15"/>
      <c r="FD2079" s="20"/>
      <c r="FE2079" s="15">
        <v>29</v>
      </c>
      <c r="FF2079" s="20" t="s">
        <v>168</v>
      </c>
      <c r="FG2079" s="15"/>
      <c r="FH2079" s="20"/>
      <c r="FI2079" s="15"/>
      <c r="FJ2079" s="20"/>
      <c r="FK2079" s="15"/>
      <c r="FL2079" s="20"/>
      <c r="FM2079" s="15"/>
      <c r="FN2079" s="20"/>
      <c r="FO2079" s="15"/>
      <c r="FP2079" s="20"/>
      <c r="FQ2079" s="15"/>
      <c r="FR2079" s="20"/>
      <c r="FS2079" s="15"/>
      <c r="FT2079" s="20"/>
      <c r="FU2079" s="15"/>
      <c r="FV2079" s="20"/>
      <c r="FW2079" s="15"/>
      <c r="FX2079" s="20"/>
      <c r="FY2079" s="15">
        <v>68</v>
      </c>
      <c r="FZ2079" s="20">
        <v>3</v>
      </c>
      <c r="GA2079" s="15"/>
      <c r="GB2079" s="20"/>
      <c r="GC2079" s="15"/>
      <c r="GD2079" s="20"/>
      <c r="GE2079" s="15"/>
      <c r="GF2079" s="20"/>
      <c r="GG2079" s="226"/>
    </row>
    <row r="2080" spans="1:189" ht="15" customHeight="1" x14ac:dyDescent="0.3">
      <c r="A2080" s="15" t="s">
        <v>125</v>
      </c>
      <c r="B2080" s="15" t="s">
        <v>126</v>
      </c>
      <c r="C2080" s="15" t="s">
        <v>433</v>
      </c>
      <c r="D2080" s="15" t="s">
        <v>1106</v>
      </c>
      <c r="E2080" s="15" t="str">
        <f t="shared" si="441"/>
        <v>David Kim</v>
      </c>
      <c r="F2080" s="15" t="s">
        <v>135</v>
      </c>
      <c r="G2080" s="15">
        <v>999925437</v>
      </c>
      <c r="H2080" s="15">
        <f t="shared" si="442"/>
        <v>34</v>
      </c>
      <c r="I2080" s="15"/>
      <c r="J2080" s="15"/>
      <c r="K2080" s="16"/>
      <c r="L2080" s="15"/>
      <c r="M2080" s="15"/>
      <c r="N2080" s="15"/>
      <c r="O2080" s="15">
        <f t="shared" si="448"/>
        <v>0</v>
      </c>
      <c r="P2080" s="15">
        <v>0</v>
      </c>
      <c r="Q2080" s="15">
        <f t="shared" si="449"/>
        <v>0</v>
      </c>
      <c r="R2080" s="15">
        <v>0</v>
      </c>
      <c r="S2080" s="15">
        <v>0</v>
      </c>
      <c r="T2080" s="15">
        <f t="shared" si="450"/>
        <v>0</v>
      </c>
      <c r="U2080" s="15">
        <f t="shared" si="451"/>
        <v>0</v>
      </c>
      <c r="V2080" s="15"/>
      <c r="W2080" s="15"/>
      <c r="X2080" s="15"/>
      <c r="Y2080" s="15"/>
      <c r="Z2080" s="16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>
        <f t="shared" si="443"/>
        <v>0</v>
      </c>
      <c r="CT2080" s="15">
        <f t="shared" si="444"/>
        <v>34</v>
      </c>
      <c r="CU2080" s="15">
        <f t="shared" si="445"/>
        <v>1</v>
      </c>
      <c r="CV2080" s="15">
        <f t="shared" si="446"/>
        <v>0</v>
      </c>
      <c r="CW2080" s="15"/>
      <c r="CX2080" s="15"/>
      <c r="CY2080" s="15">
        <f t="shared" si="447"/>
        <v>0</v>
      </c>
      <c r="CZ2080" s="15">
        <f>GG2080</f>
        <v>0</v>
      </c>
      <c r="DA2080" s="16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20"/>
      <c r="DY2080" s="15"/>
      <c r="DZ2080" s="20"/>
      <c r="EA2080" s="15"/>
      <c r="EB2080" s="20"/>
      <c r="EC2080" s="15"/>
      <c r="ED2080" s="20"/>
      <c r="EE2080" s="15"/>
      <c r="EF2080" s="20"/>
      <c r="EG2080" s="15"/>
      <c r="EH2080" s="20"/>
      <c r="EI2080" s="15"/>
      <c r="EJ2080" s="20"/>
      <c r="EK2080" s="15"/>
      <c r="EL2080" s="20"/>
      <c r="EM2080" s="15"/>
      <c r="EN2080" s="20"/>
      <c r="EY2080" s="15"/>
      <c r="EZ2080" s="20"/>
      <c r="FC2080" s="15"/>
      <c r="FD2080" s="20"/>
      <c r="FE2080" s="15"/>
      <c r="FF2080" s="20"/>
      <c r="FG2080" s="15"/>
      <c r="FH2080" s="20"/>
      <c r="FI2080" s="15"/>
      <c r="FJ2080" s="20"/>
      <c r="FK2080" s="15"/>
      <c r="FL2080" s="20"/>
      <c r="FM2080" s="15"/>
      <c r="FN2080" s="20"/>
      <c r="FO2080" s="15"/>
      <c r="FP2080" s="20"/>
      <c r="FQ2080" s="15"/>
      <c r="FR2080" s="20"/>
      <c r="FS2080" s="15"/>
      <c r="FT2080" s="20"/>
      <c r="FU2080" s="15"/>
      <c r="FV2080" s="20"/>
      <c r="FW2080" s="15">
        <v>34</v>
      </c>
      <c r="FX2080" s="20">
        <v>3</v>
      </c>
      <c r="FY2080" s="15"/>
      <c r="FZ2080" s="20"/>
      <c r="GA2080" s="15"/>
      <c r="GB2080" s="20"/>
      <c r="GC2080" s="15"/>
      <c r="GD2080" s="20"/>
      <c r="GE2080" s="15"/>
      <c r="GF2080" s="20"/>
      <c r="GG2080" s="226"/>
    </row>
    <row r="2081" spans="1:189" ht="15" customHeight="1" x14ac:dyDescent="0.3">
      <c r="A2081" s="15" t="s">
        <v>125</v>
      </c>
      <c r="B2081" s="15" t="s">
        <v>126</v>
      </c>
      <c r="C2081" s="15" t="s">
        <v>514</v>
      </c>
      <c r="D2081" s="15" t="s">
        <v>1106</v>
      </c>
      <c r="E2081" s="15" t="str">
        <f t="shared" si="441"/>
        <v>Joseph Kim</v>
      </c>
      <c r="F2081" s="15" t="s">
        <v>135</v>
      </c>
      <c r="G2081" s="15">
        <v>999925438</v>
      </c>
      <c r="H2081" s="15">
        <f t="shared" si="442"/>
        <v>60</v>
      </c>
      <c r="I2081" s="15"/>
      <c r="J2081" s="15"/>
      <c r="K2081" s="16"/>
      <c r="L2081" s="15"/>
      <c r="M2081" s="15"/>
      <c r="N2081" s="15"/>
      <c r="O2081" s="15">
        <f t="shared" si="448"/>
        <v>0</v>
      </c>
      <c r="P2081" s="15">
        <v>0</v>
      </c>
      <c r="Q2081" s="15">
        <f t="shared" si="449"/>
        <v>0</v>
      </c>
      <c r="R2081" s="15">
        <v>0</v>
      </c>
      <c r="S2081" s="15">
        <v>0</v>
      </c>
      <c r="T2081" s="15">
        <f t="shared" si="450"/>
        <v>0</v>
      </c>
      <c r="U2081" s="15">
        <f t="shared" si="451"/>
        <v>0</v>
      </c>
      <c r="V2081" s="15"/>
      <c r="W2081" s="15"/>
      <c r="X2081" s="15"/>
      <c r="Y2081" s="15"/>
      <c r="Z2081" s="16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>
        <f t="shared" si="443"/>
        <v>0</v>
      </c>
      <c r="CT2081" s="15">
        <f t="shared" si="444"/>
        <v>60</v>
      </c>
      <c r="CU2081" s="15">
        <f t="shared" si="445"/>
        <v>1</v>
      </c>
      <c r="CV2081" s="15">
        <f t="shared" si="446"/>
        <v>0</v>
      </c>
      <c r="CW2081" s="15"/>
      <c r="CX2081" s="15"/>
      <c r="CY2081" s="15">
        <f t="shared" si="447"/>
        <v>0</v>
      </c>
      <c r="CZ2081" s="15">
        <f>GG2081</f>
        <v>0</v>
      </c>
      <c r="DA2081" s="16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20"/>
      <c r="DY2081" s="15"/>
      <c r="DZ2081" s="20"/>
      <c r="EA2081" s="15"/>
      <c r="EB2081" s="20"/>
      <c r="EC2081" s="15"/>
      <c r="ED2081" s="20"/>
      <c r="EE2081" s="15"/>
      <c r="EF2081" s="20"/>
      <c r="EG2081" s="15"/>
      <c r="EH2081" s="20"/>
      <c r="EI2081" s="15"/>
      <c r="EJ2081" s="20"/>
      <c r="EK2081" s="15"/>
      <c r="EL2081" s="20"/>
      <c r="EM2081" s="15"/>
      <c r="EN2081" s="20"/>
      <c r="EY2081" s="15"/>
      <c r="EZ2081" s="20"/>
      <c r="FC2081" s="15"/>
      <c r="FD2081" s="20"/>
      <c r="FE2081" s="15"/>
      <c r="FF2081" s="20"/>
      <c r="FG2081" s="15"/>
      <c r="FH2081" s="20"/>
      <c r="FI2081" s="15"/>
      <c r="FJ2081" s="20"/>
      <c r="FK2081" s="15"/>
      <c r="FL2081" s="20"/>
      <c r="FM2081" s="15"/>
      <c r="FN2081" s="20"/>
      <c r="FO2081" s="15"/>
      <c r="FP2081" s="20"/>
      <c r="FQ2081" s="15"/>
      <c r="FR2081" s="20"/>
      <c r="FS2081" s="15"/>
      <c r="FT2081" s="20"/>
      <c r="FU2081" s="15"/>
      <c r="FV2081" s="20"/>
      <c r="FW2081" s="15">
        <v>60</v>
      </c>
      <c r="FX2081" s="20">
        <v>1</v>
      </c>
      <c r="FY2081" s="15"/>
      <c r="FZ2081" s="20"/>
      <c r="GA2081" s="15"/>
      <c r="GB2081" s="20"/>
      <c r="GC2081" s="15"/>
      <c r="GD2081" s="20"/>
      <c r="GE2081" s="15"/>
      <c r="GF2081" s="20"/>
      <c r="GG2081" s="226"/>
    </row>
    <row r="2082" spans="1:189" ht="15" customHeight="1" x14ac:dyDescent="0.3">
      <c r="A2082" s="15" t="s">
        <v>130</v>
      </c>
      <c r="B2082" s="15" t="s">
        <v>126</v>
      </c>
      <c r="C2082" s="15" t="s">
        <v>345</v>
      </c>
      <c r="D2082" s="15" t="s">
        <v>1106</v>
      </c>
      <c r="E2082" s="15" t="str">
        <f t="shared" si="441"/>
        <v>Grace Kim</v>
      </c>
      <c r="F2082" s="15" t="s">
        <v>128</v>
      </c>
      <c r="G2082" s="15">
        <v>999925439</v>
      </c>
      <c r="H2082" s="15">
        <f t="shared" si="442"/>
        <v>68</v>
      </c>
      <c r="I2082" s="15"/>
      <c r="J2082" s="15"/>
      <c r="K2082" s="16"/>
      <c r="L2082" s="15"/>
      <c r="M2082" s="15"/>
      <c r="N2082" s="15"/>
      <c r="O2082" s="15">
        <f t="shared" si="448"/>
        <v>0</v>
      </c>
      <c r="P2082" s="15">
        <v>0</v>
      </c>
      <c r="Q2082" s="15">
        <f t="shared" si="449"/>
        <v>0</v>
      </c>
      <c r="R2082" s="15">
        <v>0</v>
      </c>
      <c r="S2082" s="15">
        <v>0</v>
      </c>
      <c r="T2082" s="15">
        <f t="shared" si="450"/>
        <v>0</v>
      </c>
      <c r="U2082" s="15">
        <f t="shared" si="451"/>
        <v>0</v>
      </c>
      <c r="V2082" s="15"/>
      <c r="W2082" s="15"/>
      <c r="X2082" s="15"/>
      <c r="Y2082" s="15"/>
      <c r="Z2082" s="16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>
        <f t="shared" si="443"/>
        <v>0</v>
      </c>
      <c r="CT2082" s="15">
        <f t="shared" si="444"/>
        <v>68</v>
      </c>
      <c r="CU2082" s="15">
        <f t="shared" si="445"/>
        <v>1</v>
      </c>
      <c r="CV2082" s="15">
        <f t="shared" si="446"/>
        <v>0</v>
      </c>
      <c r="CW2082" s="15"/>
      <c r="CX2082" s="15"/>
      <c r="CY2082" s="15">
        <f t="shared" si="447"/>
        <v>0</v>
      </c>
      <c r="CZ2082" s="15">
        <f>GG2082</f>
        <v>0</v>
      </c>
      <c r="DA2082" s="16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20"/>
      <c r="DY2082" s="15"/>
      <c r="DZ2082" s="20"/>
      <c r="EA2082" s="15"/>
      <c r="EB2082" s="20"/>
      <c r="EC2082" s="15"/>
      <c r="ED2082" s="20"/>
      <c r="EE2082" s="15"/>
      <c r="EF2082" s="20"/>
      <c r="EG2082" s="15"/>
      <c r="EH2082" s="20"/>
      <c r="EI2082" s="15"/>
      <c r="EJ2082" s="20"/>
      <c r="EK2082" s="15"/>
      <c r="EL2082" s="20"/>
      <c r="EM2082" s="15"/>
      <c r="EN2082" s="20"/>
      <c r="EY2082" s="15"/>
      <c r="EZ2082" s="20"/>
      <c r="FC2082" s="15"/>
      <c r="FD2082" s="20"/>
      <c r="FE2082" s="15"/>
      <c r="FF2082" s="20"/>
      <c r="FG2082" s="15"/>
      <c r="FH2082" s="20"/>
      <c r="FI2082" s="15"/>
      <c r="FJ2082" s="20"/>
      <c r="FK2082" s="15"/>
      <c r="FL2082" s="20"/>
      <c r="FM2082" s="15"/>
      <c r="FN2082" s="20"/>
      <c r="FO2082" s="15"/>
      <c r="FP2082" s="20"/>
      <c r="FQ2082" s="15"/>
      <c r="FR2082" s="20"/>
      <c r="FS2082" s="15"/>
      <c r="FT2082" s="20"/>
      <c r="FU2082" s="15"/>
      <c r="FV2082" s="20"/>
      <c r="FW2082" s="15"/>
      <c r="FX2082" s="20"/>
      <c r="FY2082" s="15">
        <v>68</v>
      </c>
      <c r="FZ2082" s="20">
        <v>3</v>
      </c>
      <c r="GA2082" s="15"/>
      <c r="GB2082" s="20"/>
      <c r="GC2082" s="15"/>
      <c r="GD2082" s="20"/>
      <c r="GE2082" s="15"/>
      <c r="GF2082" s="20"/>
      <c r="GG2082" s="226"/>
    </row>
    <row r="2083" spans="1:189" ht="15" customHeight="1" x14ac:dyDescent="0.3">
      <c r="A2083" s="15" t="s">
        <v>137</v>
      </c>
      <c r="B2083" s="15" t="s">
        <v>134</v>
      </c>
      <c r="C2083" s="15" t="s">
        <v>2927</v>
      </c>
      <c r="D2083" s="15" t="s">
        <v>978</v>
      </c>
      <c r="E2083" s="15" t="str">
        <f t="shared" si="441"/>
        <v>Melanie Huynh</v>
      </c>
      <c r="F2083" s="15" t="s">
        <v>128</v>
      </c>
      <c r="G2083" s="15">
        <v>999925441</v>
      </c>
      <c r="H2083" s="15">
        <f t="shared" si="442"/>
        <v>30</v>
      </c>
      <c r="I2083" s="15"/>
      <c r="J2083" s="15"/>
      <c r="K2083" s="16"/>
      <c r="L2083" s="15"/>
      <c r="M2083" s="15"/>
      <c r="N2083" s="15"/>
      <c r="O2083" s="15">
        <f t="shared" si="448"/>
        <v>0</v>
      </c>
      <c r="P2083" s="15">
        <v>0</v>
      </c>
      <c r="Q2083" s="15">
        <f t="shared" si="449"/>
        <v>0</v>
      </c>
      <c r="R2083" s="15">
        <v>0</v>
      </c>
      <c r="S2083" s="15">
        <v>0</v>
      </c>
      <c r="T2083" s="15">
        <f t="shared" si="450"/>
        <v>0</v>
      </c>
      <c r="U2083" s="15">
        <f t="shared" si="451"/>
        <v>0</v>
      </c>
      <c r="V2083" s="15"/>
      <c r="W2083" s="15"/>
      <c r="X2083" s="15"/>
      <c r="Y2083" s="15"/>
      <c r="Z2083" s="16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>
        <f t="shared" si="443"/>
        <v>0</v>
      </c>
      <c r="CT2083" s="15">
        <f t="shared" si="444"/>
        <v>30</v>
      </c>
      <c r="CU2083" s="15">
        <f t="shared" si="445"/>
        <v>1</v>
      </c>
      <c r="CV2083" s="15">
        <f t="shared" si="446"/>
        <v>0</v>
      </c>
      <c r="CW2083" s="15"/>
      <c r="CX2083" s="15"/>
      <c r="CY2083" s="15">
        <f t="shared" si="447"/>
        <v>0</v>
      </c>
      <c r="CZ2083" s="15">
        <f>GG2083</f>
        <v>0</v>
      </c>
      <c r="DA2083" s="16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20"/>
      <c r="DY2083" s="15"/>
      <c r="DZ2083" s="20"/>
      <c r="EA2083" s="15"/>
      <c r="EB2083" s="20"/>
      <c r="EC2083" s="15"/>
      <c r="ED2083" s="20"/>
      <c r="EE2083" s="15"/>
      <c r="EF2083" s="20"/>
      <c r="EG2083" s="15"/>
      <c r="EH2083" s="20"/>
      <c r="EI2083" s="15"/>
      <c r="EJ2083" s="20"/>
      <c r="EK2083" s="15"/>
      <c r="EL2083" s="20"/>
      <c r="EM2083" s="15"/>
      <c r="EN2083" s="20"/>
      <c r="EQ2083" s="15">
        <v>30</v>
      </c>
      <c r="ER2083" s="20">
        <v>1</v>
      </c>
      <c r="EY2083" s="15"/>
      <c r="EZ2083" s="20"/>
      <c r="FC2083" s="15"/>
      <c r="FD2083" s="20"/>
      <c r="FE2083" s="15"/>
      <c r="FF2083" s="20"/>
      <c r="FG2083" s="15"/>
      <c r="FH2083" s="20"/>
      <c r="FI2083" s="15"/>
      <c r="FJ2083" s="20"/>
      <c r="FK2083" s="15"/>
      <c r="FL2083" s="20"/>
      <c r="FM2083" s="15"/>
      <c r="FN2083" s="20"/>
      <c r="FO2083" s="15"/>
      <c r="FP2083" s="20"/>
      <c r="FQ2083" s="15"/>
      <c r="FR2083" s="20"/>
      <c r="FS2083" s="15"/>
      <c r="FT2083" s="20"/>
      <c r="FU2083" s="15"/>
      <c r="FV2083" s="20"/>
      <c r="FW2083" s="15"/>
      <c r="FX2083" s="20"/>
      <c r="FY2083" s="15"/>
      <c r="FZ2083" s="20"/>
      <c r="GA2083" s="15"/>
      <c r="GB2083" s="20"/>
      <c r="GC2083" s="15"/>
      <c r="GD2083" s="20"/>
      <c r="GE2083" s="15"/>
      <c r="GF2083" s="20"/>
      <c r="GG2083" s="226"/>
    </row>
    <row r="2084" spans="1:189" ht="15" customHeight="1" x14ac:dyDescent="0.3">
      <c r="A2084" s="15" t="s">
        <v>2904</v>
      </c>
      <c r="B2084" s="15" t="s">
        <v>126</v>
      </c>
      <c r="C2084" s="15" t="s">
        <v>218</v>
      </c>
      <c r="D2084" s="15" t="s">
        <v>1957</v>
      </c>
      <c r="E2084" s="15" t="str">
        <f t="shared" si="441"/>
        <v>Stephanie Wong</v>
      </c>
      <c r="F2084" s="15" t="s">
        <v>128</v>
      </c>
      <c r="G2084" s="15">
        <v>999925450</v>
      </c>
      <c r="H2084" s="15">
        <f t="shared" si="442"/>
        <v>85</v>
      </c>
      <c r="I2084" s="15"/>
      <c r="J2084" s="15"/>
      <c r="K2084" s="16"/>
      <c r="L2084" s="15"/>
      <c r="M2084" s="15"/>
      <c r="N2084" s="15"/>
      <c r="O2084" s="15">
        <f t="shared" si="448"/>
        <v>0</v>
      </c>
      <c r="P2084" s="15">
        <v>0</v>
      </c>
      <c r="Q2084" s="15">
        <f t="shared" si="449"/>
        <v>0</v>
      </c>
      <c r="R2084" s="15">
        <v>0</v>
      </c>
      <c r="S2084" s="15">
        <v>0</v>
      </c>
      <c r="T2084" s="15">
        <f t="shared" si="450"/>
        <v>0</v>
      </c>
      <c r="U2084" s="15">
        <f t="shared" si="451"/>
        <v>0</v>
      </c>
      <c r="V2084" s="15"/>
      <c r="W2084" s="15"/>
      <c r="X2084" s="15"/>
      <c r="Y2084" s="15"/>
      <c r="Z2084" s="16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>
        <f t="shared" si="443"/>
        <v>0</v>
      </c>
      <c r="CT2084" s="15">
        <f t="shared" si="444"/>
        <v>0</v>
      </c>
      <c r="CU2084" s="15">
        <f t="shared" si="445"/>
        <v>0</v>
      </c>
      <c r="CV2084" s="15">
        <f t="shared" si="446"/>
        <v>0</v>
      </c>
      <c r="CW2084" s="15"/>
      <c r="CX2084" s="15"/>
      <c r="CY2084" s="15">
        <f t="shared" si="447"/>
        <v>85</v>
      </c>
      <c r="CZ2084" s="15">
        <f>GG2084</f>
        <v>0</v>
      </c>
      <c r="DA2084" s="16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20"/>
      <c r="DY2084" s="15"/>
      <c r="DZ2084" s="20"/>
      <c r="EA2084" s="15"/>
      <c r="EB2084" s="20"/>
      <c r="EC2084" s="15"/>
      <c r="ED2084" s="20"/>
      <c r="EE2084" s="15"/>
      <c r="EF2084" s="20"/>
      <c r="EG2084" s="15"/>
      <c r="EH2084" s="20"/>
      <c r="EI2084" s="15"/>
      <c r="EJ2084" s="20"/>
      <c r="EK2084" s="15"/>
      <c r="EL2084" s="20"/>
      <c r="EM2084" s="15"/>
      <c r="EN2084" s="20"/>
      <c r="EO2084" s="15">
        <v>85</v>
      </c>
      <c r="EY2084" s="15"/>
      <c r="EZ2084" s="20"/>
      <c r="FC2084" s="15"/>
      <c r="FD2084" s="20"/>
      <c r="FE2084" s="15"/>
      <c r="FF2084" s="20"/>
      <c r="FG2084" s="15"/>
      <c r="FH2084" s="20"/>
      <c r="FI2084" s="15"/>
      <c r="FJ2084" s="20"/>
      <c r="FK2084" s="15"/>
      <c r="FL2084" s="20"/>
      <c r="FM2084" s="15"/>
      <c r="FN2084" s="20"/>
      <c r="FO2084" s="15"/>
      <c r="FP2084" s="20"/>
      <c r="FQ2084" s="15"/>
      <c r="FR2084" s="20"/>
      <c r="FS2084" s="15"/>
      <c r="FT2084" s="20"/>
      <c r="FU2084" s="15"/>
      <c r="FV2084" s="20"/>
      <c r="FW2084" s="15"/>
      <c r="FX2084" s="20"/>
      <c r="FY2084" s="15"/>
      <c r="FZ2084" s="20"/>
      <c r="GA2084" s="15"/>
      <c r="GB2084" s="20"/>
      <c r="GC2084" s="15"/>
      <c r="GD2084" s="20"/>
      <c r="GE2084" s="15"/>
      <c r="GF2084" s="20"/>
      <c r="GG2084" s="226"/>
    </row>
    <row r="2085" spans="1:189" ht="15" customHeight="1" x14ac:dyDescent="0.3">
      <c r="A2085" s="15" t="s">
        <v>2906</v>
      </c>
      <c r="B2085" s="15" t="s">
        <v>126</v>
      </c>
      <c r="C2085" s="15" t="s">
        <v>1991</v>
      </c>
      <c r="D2085" s="15" t="s">
        <v>2947</v>
      </c>
      <c r="E2085" s="15" t="str">
        <f t="shared" si="441"/>
        <v>JOSEPH BOUFFORD</v>
      </c>
      <c r="F2085" s="15" t="s">
        <v>135</v>
      </c>
      <c r="G2085" s="15">
        <v>999925458</v>
      </c>
      <c r="H2085" s="15">
        <f t="shared" si="442"/>
        <v>34</v>
      </c>
      <c r="I2085" s="15"/>
      <c r="J2085" s="15"/>
      <c r="K2085" s="16"/>
      <c r="L2085" s="15"/>
      <c r="M2085" s="15"/>
      <c r="N2085" s="15"/>
      <c r="O2085" s="15">
        <f t="shared" si="448"/>
        <v>0</v>
      </c>
      <c r="P2085" s="15">
        <v>0</v>
      </c>
      <c r="Q2085" s="15">
        <f t="shared" si="449"/>
        <v>0</v>
      </c>
      <c r="R2085" s="15">
        <v>0</v>
      </c>
      <c r="S2085" s="15">
        <v>0</v>
      </c>
      <c r="T2085" s="15">
        <f t="shared" si="450"/>
        <v>0</v>
      </c>
      <c r="U2085" s="15">
        <f t="shared" si="451"/>
        <v>0</v>
      </c>
      <c r="V2085" s="15"/>
      <c r="W2085" s="15"/>
      <c r="X2085" s="15"/>
      <c r="Y2085" s="15"/>
      <c r="Z2085" s="16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>
        <f t="shared" si="443"/>
        <v>0</v>
      </c>
      <c r="CT2085" s="15">
        <f t="shared" si="444"/>
        <v>34</v>
      </c>
      <c r="CU2085" s="15">
        <f t="shared" si="445"/>
        <v>1</v>
      </c>
      <c r="CV2085" s="15">
        <f t="shared" si="446"/>
        <v>0</v>
      </c>
      <c r="CW2085" s="15"/>
      <c r="CX2085" s="15"/>
      <c r="CY2085" s="15">
        <f t="shared" si="447"/>
        <v>0</v>
      </c>
      <c r="CZ2085" s="15">
        <f>GG2085</f>
        <v>0</v>
      </c>
      <c r="DA2085" s="16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20"/>
      <c r="DY2085" s="15"/>
      <c r="DZ2085" s="20"/>
      <c r="EA2085" s="15"/>
      <c r="EB2085" s="20"/>
      <c r="EC2085" s="15"/>
      <c r="ED2085" s="20"/>
      <c r="EE2085" s="15"/>
      <c r="EF2085" s="20"/>
      <c r="EG2085" s="15"/>
      <c r="EH2085" s="20"/>
      <c r="EI2085" s="15"/>
      <c r="EJ2085" s="20"/>
      <c r="EK2085" s="15"/>
      <c r="EL2085" s="20"/>
      <c r="EM2085" s="15"/>
      <c r="EN2085" s="20"/>
      <c r="EY2085" s="15">
        <v>34</v>
      </c>
      <c r="EZ2085" s="20">
        <v>3</v>
      </c>
      <c r="FC2085" s="15"/>
      <c r="FD2085" s="20"/>
      <c r="FE2085" s="15"/>
      <c r="FF2085" s="20"/>
      <c r="FG2085" s="15"/>
      <c r="FH2085" s="20"/>
      <c r="FI2085" s="15"/>
      <c r="FJ2085" s="20"/>
      <c r="FK2085" s="15"/>
      <c r="FL2085" s="20"/>
      <c r="FM2085" s="15"/>
      <c r="FN2085" s="20"/>
      <c r="FO2085" s="15"/>
      <c r="FP2085" s="20"/>
      <c r="FQ2085" s="15"/>
      <c r="FR2085" s="20"/>
      <c r="FS2085" s="15"/>
      <c r="FT2085" s="20"/>
      <c r="FU2085" s="15"/>
      <c r="FV2085" s="20"/>
      <c r="FW2085" s="15"/>
      <c r="FX2085" s="20"/>
      <c r="FY2085" s="15"/>
      <c r="FZ2085" s="20"/>
      <c r="GA2085" s="15"/>
      <c r="GB2085" s="20"/>
      <c r="GC2085" s="15"/>
      <c r="GD2085" s="20"/>
      <c r="GE2085" s="15"/>
      <c r="GF2085" s="20"/>
      <c r="GG2085" s="226"/>
    </row>
    <row r="2086" spans="1:189" ht="15" customHeight="1" x14ac:dyDescent="0.3">
      <c r="A2086" s="15" t="s">
        <v>146</v>
      </c>
      <c r="B2086" s="15" t="s">
        <v>134</v>
      </c>
      <c r="C2086" s="15" t="s">
        <v>3008</v>
      </c>
      <c r="D2086" s="15" t="s">
        <v>2157</v>
      </c>
      <c r="E2086" s="15" t="str">
        <f t="shared" si="441"/>
        <v>Smriti Shrestha</v>
      </c>
      <c r="F2086" s="15" t="s">
        <v>128</v>
      </c>
      <c r="G2086" s="15">
        <v>999925462</v>
      </c>
      <c r="H2086" s="15">
        <f t="shared" si="442"/>
        <v>60</v>
      </c>
      <c r="I2086" s="15"/>
      <c r="J2086" s="15"/>
      <c r="K2086" s="16"/>
      <c r="L2086" s="15"/>
      <c r="M2086" s="15"/>
      <c r="N2086" s="15"/>
      <c r="O2086" s="15">
        <f t="shared" si="448"/>
        <v>0</v>
      </c>
      <c r="P2086" s="15">
        <v>0</v>
      </c>
      <c r="Q2086" s="15">
        <f t="shared" si="449"/>
        <v>0</v>
      </c>
      <c r="R2086" s="15">
        <v>0</v>
      </c>
      <c r="S2086" s="15">
        <v>0</v>
      </c>
      <c r="T2086" s="15">
        <f t="shared" si="450"/>
        <v>0</v>
      </c>
      <c r="U2086" s="15">
        <f t="shared" si="451"/>
        <v>0</v>
      </c>
      <c r="V2086" s="15"/>
      <c r="W2086" s="15"/>
      <c r="X2086" s="15"/>
      <c r="Y2086" s="15"/>
      <c r="Z2086" s="16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>
        <f t="shared" si="443"/>
        <v>0</v>
      </c>
      <c r="CT2086" s="15">
        <f t="shared" si="444"/>
        <v>60</v>
      </c>
      <c r="CU2086" s="15">
        <f t="shared" si="445"/>
        <v>1</v>
      </c>
      <c r="CV2086" s="15">
        <f t="shared" si="446"/>
        <v>0</v>
      </c>
      <c r="CW2086" s="15"/>
      <c r="CX2086" s="15"/>
      <c r="CY2086" s="15">
        <f t="shared" si="447"/>
        <v>0</v>
      </c>
      <c r="CZ2086" s="15">
        <f>GG2086</f>
        <v>0</v>
      </c>
      <c r="DA2086" s="16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20"/>
      <c r="DY2086" s="15"/>
      <c r="DZ2086" s="20"/>
      <c r="EA2086" s="15"/>
      <c r="EB2086" s="20"/>
      <c r="EC2086" s="15"/>
      <c r="ED2086" s="20"/>
      <c r="EE2086" s="15"/>
      <c r="EF2086" s="20"/>
      <c r="EG2086" s="15"/>
      <c r="EH2086" s="20"/>
      <c r="EI2086" s="15"/>
      <c r="EJ2086" s="20"/>
      <c r="EK2086" s="15"/>
      <c r="EL2086" s="20"/>
      <c r="EM2086" s="15"/>
      <c r="EN2086" s="20"/>
      <c r="EY2086" s="15">
        <v>60</v>
      </c>
      <c r="EZ2086" s="20">
        <v>1</v>
      </c>
      <c r="FC2086" s="15"/>
      <c r="FD2086" s="20"/>
      <c r="FE2086" s="15"/>
      <c r="FF2086" s="20"/>
      <c r="FG2086" s="15"/>
      <c r="FH2086" s="20"/>
      <c r="FI2086" s="15"/>
      <c r="FJ2086" s="20"/>
      <c r="FK2086" s="15"/>
      <c r="FL2086" s="20"/>
      <c r="FM2086" s="15"/>
      <c r="FN2086" s="20"/>
      <c r="FO2086" s="15"/>
      <c r="FP2086" s="20"/>
      <c r="FQ2086" s="15"/>
      <c r="FR2086" s="20"/>
      <c r="FS2086" s="15"/>
      <c r="FT2086" s="20"/>
      <c r="FU2086" s="15"/>
      <c r="FV2086" s="20"/>
      <c r="FW2086" s="15"/>
      <c r="FX2086" s="20"/>
      <c r="FY2086" s="15"/>
      <c r="FZ2086" s="20"/>
      <c r="GA2086" s="15"/>
      <c r="GB2086" s="20"/>
      <c r="GC2086" s="15"/>
      <c r="GD2086" s="20"/>
      <c r="GE2086" s="15"/>
      <c r="GF2086" s="20"/>
      <c r="GG2086" s="226"/>
    </row>
    <row r="2087" spans="1:189" ht="15" customHeight="1" x14ac:dyDescent="0.3">
      <c r="A2087" s="85" t="s">
        <v>146</v>
      </c>
      <c r="B2087" s="85" t="s">
        <v>140</v>
      </c>
      <c r="C2087" s="85" t="s">
        <v>2609</v>
      </c>
      <c r="D2087" s="85" t="s">
        <v>2610</v>
      </c>
      <c r="E2087" s="15" t="str">
        <f t="shared" si="441"/>
        <v>Saveer Thombre</v>
      </c>
      <c r="F2087" s="85" t="s">
        <v>135</v>
      </c>
      <c r="G2087" s="15">
        <v>999925463</v>
      </c>
      <c r="H2087" s="15">
        <f t="shared" si="442"/>
        <v>68</v>
      </c>
      <c r="I2087" s="15"/>
      <c r="J2087" s="15"/>
      <c r="K2087" s="16"/>
      <c r="L2087" s="15"/>
      <c r="M2087" s="15"/>
      <c r="N2087" s="15"/>
      <c r="O2087" s="15">
        <f t="shared" si="448"/>
        <v>0</v>
      </c>
      <c r="P2087" s="15">
        <v>0</v>
      </c>
      <c r="Q2087" s="15">
        <f t="shared" si="449"/>
        <v>0</v>
      </c>
      <c r="R2087" s="15">
        <v>0</v>
      </c>
      <c r="S2087" s="15">
        <v>0</v>
      </c>
      <c r="T2087" s="15">
        <f t="shared" si="450"/>
        <v>0</v>
      </c>
      <c r="U2087" s="15">
        <f t="shared" si="451"/>
        <v>0</v>
      </c>
      <c r="V2087" s="15"/>
      <c r="W2087" s="15"/>
      <c r="X2087" s="15"/>
      <c r="Y2087" s="15"/>
      <c r="Z2087" s="16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>
        <f t="shared" si="443"/>
        <v>0</v>
      </c>
      <c r="CT2087" s="15">
        <f t="shared" si="444"/>
        <v>68</v>
      </c>
      <c r="CU2087" s="15">
        <f t="shared" si="445"/>
        <v>1</v>
      </c>
      <c r="CV2087" s="15">
        <f t="shared" si="446"/>
        <v>0</v>
      </c>
      <c r="CW2087" s="15"/>
      <c r="CX2087" s="15"/>
      <c r="CY2087" s="15">
        <f t="shared" si="447"/>
        <v>0</v>
      </c>
      <c r="CZ2087" s="15">
        <f>GG2087</f>
        <v>0</v>
      </c>
      <c r="DA2087" s="16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20"/>
      <c r="DY2087" s="15"/>
      <c r="DZ2087" s="20"/>
      <c r="EA2087" s="15"/>
      <c r="EB2087" s="20"/>
      <c r="EC2087" s="15"/>
      <c r="ED2087" s="20"/>
      <c r="EE2087" s="15"/>
      <c r="EF2087" s="20"/>
      <c r="EG2087" s="15"/>
      <c r="EH2087" s="20"/>
      <c r="EI2087" s="15"/>
      <c r="EJ2087" s="20"/>
      <c r="EK2087" s="15"/>
      <c r="EL2087" s="20"/>
      <c r="EM2087" s="15"/>
      <c r="EN2087" s="20"/>
      <c r="EU2087" s="15">
        <v>68</v>
      </c>
      <c r="EV2087" s="20">
        <v>4</v>
      </c>
      <c r="EY2087" s="15"/>
      <c r="EZ2087" s="20"/>
      <c r="FC2087" s="15"/>
      <c r="FD2087" s="20"/>
      <c r="FE2087" s="15"/>
      <c r="FF2087" s="20"/>
      <c r="FG2087" s="15"/>
      <c r="FH2087" s="20"/>
      <c r="FI2087" s="15"/>
      <c r="FJ2087" s="20"/>
      <c r="FK2087" s="15"/>
      <c r="FL2087" s="20"/>
      <c r="FM2087" s="15"/>
      <c r="FN2087" s="20"/>
      <c r="FO2087" s="15"/>
      <c r="FP2087" s="20"/>
      <c r="FQ2087" s="15"/>
      <c r="FR2087" s="20"/>
      <c r="FS2087" s="15"/>
      <c r="FT2087" s="20"/>
      <c r="FU2087" s="15"/>
      <c r="FV2087" s="20"/>
      <c r="FW2087" s="15"/>
      <c r="FX2087" s="20"/>
      <c r="FY2087" s="15"/>
      <c r="FZ2087" s="20"/>
      <c r="GA2087" s="15"/>
      <c r="GB2087" s="20"/>
      <c r="GC2087" s="15"/>
      <c r="GD2087" s="20"/>
      <c r="GE2087" s="15"/>
      <c r="GF2087" s="20"/>
      <c r="GG2087" s="226"/>
    </row>
    <row r="2088" spans="1:189" ht="15" customHeight="1" x14ac:dyDescent="0.3">
      <c r="A2088" s="15" t="s">
        <v>133</v>
      </c>
      <c r="B2088" s="15" t="s">
        <v>134</v>
      </c>
      <c r="C2088" s="15" t="s">
        <v>903</v>
      </c>
      <c r="D2088" s="15" t="s">
        <v>3766</v>
      </c>
      <c r="E2088" s="15" t="str">
        <f t="shared" si="441"/>
        <v>Ella Donner</v>
      </c>
      <c r="F2088" s="15" t="s">
        <v>128</v>
      </c>
      <c r="G2088" s="15">
        <v>999925469</v>
      </c>
      <c r="H2088" s="15">
        <f t="shared" si="442"/>
        <v>38</v>
      </c>
      <c r="I2088" s="15"/>
      <c r="J2088" s="15"/>
      <c r="K2088" s="16"/>
      <c r="L2088" s="15"/>
      <c r="M2088" s="15"/>
      <c r="N2088" s="15"/>
      <c r="O2088" s="15">
        <f t="shared" si="448"/>
        <v>0</v>
      </c>
      <c r="P2088" s="15">
        <v>0</v>
      </c>
      <c r="Q2088" s="15">
        <f t="shared" si="449"/>
        <v>0</v>
      </c>
      <c r="R2088" s="15">
        <v>0</v>
      </c>
      <c r="S2088" s="15">
        <v>0</v>
      </c>
      <c r="T2088" s="15">
        <f t="shared" si="450"/>
        <v>0</v>
      </c>
      <c r="U2088" s="15">
        <f t="shared" si="451"/>
        <v>0</v>
      </c>
      <c r="V2088" s="15"/>
      <c r="W2088" s="15"/>
      <c r="X2088" s="15"/>
      <c r="Y2088" s="15"/>
      <c r="Z2088" s="16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>
        <f t="shared" si="443"/>
        <v>0</v>
      </c>
      <c r="CT2088" s="15">
        <f t="shared" si="444"/>
        <v>38</v>
      </c>
      <c r="CU2088" s="15">
        <f t="shared" si="445"/>
        <v>0</v>
      </c>
      <c r="CV2088" s="15">
        <f t="shared" si="446"/>
        <v>0</v>
      </c>
      <c r="CW2088" s="15"/>
      <c r="CX2088" s="15"/>
      <c r="CY2088" s="15">
        <f t="shared" si="447"/>
        <v>0</v>
      </c>
      <c r="CZ2088" s="15">
        <f>GG2088</f>
        <v>0</v>
      </c>
      <c r="DA2088" s="16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20"/>
      <c r="DY2088" s="15"/>
      <c r="DZ2088" s="20"/>
      <c r="EA2088" s="15"/>
      <c r="EB2088" s="20"/>
      <c r="EC2088" s="15"/>
      <c r="ED2088" s="20"/>
      <c r="EE2088" s="15"/>
      <c r="EF2088" s="20"/>
      <c r="EG2088" s="15"/>
      <c r="EH2088" s="20"/>
      <c r="EI2088" s="15"/>
      <c r="EJ2088" s="20"/>
      <c r="EK2088" s="15"/>
      <c r="EL2088" s="20"/>
      <c r="EM2088" s="15"/>
      <c r="EN2088" s="20"/>
      <c r="EY2088" s="15"/>
      <c r="EZ2088" s="20"/>
      <c r="FC2088" s="15"/>
      <c r="FD2088" s="20"/>
      <c r="FE2088" s="15"/>
      <c r="FF2088" s="20"/>
      <c r="FG2088" s="15"/>
      <c r="FH2088" s="20"/>
      <c r="FI2088" s="15"/>
      <c r="FJ2088" s="20"/>
      <c r="FK2088" s="15"/>
      <c r="FL2088" s="20"/>
      <c r="FM2088" s="15"/>
      <c r="FN2088" s="20"/>
      <c r="FO2088" s="15"/>
      <c r="FP2088" s="20"/>
      <c r="FQ2088" s="15"/>
      <c r="FR2088" s="20"/>
      <c r="FS2088" s="15"/>
      <c r="FT2088" s="20"/>
      <c r="FU2088" s="15"/>
      <c r="FV2088" s="20"/>
      <c r="FW2088" s="15"/>
      <c r="FX2088" s="20"/>
      <c r="FY2088" s="15">
        <v>38</v>
      </c>
      <c r="FZ2088" s="20" t="s">
        <v>129</v>
      </c>
      <c r="GA2088" s="15"/>
      <c r="GB2088" s="20"/>
      <c r="GC2088" s="15"/>
      <c r="GD2088" s="20"/>
      <c r="GE2088" s="15"/>
      <c r="GF2088" s="20"/>
      <c r="GG2088" s="226"/>
    </row>
    <row r="2089" spans="1:189" ht="15" customHeight="1" x14ac:dyDescent="0.3">
      <c r="A2089" s="15" t="s">
        <v>130</v>
      </c>
      <c r="B2089" s="85" t="s">
        <v>126</v>
      </c>
      <c r="C2089" s="85" t="s">
        <v>906</v>
      </c>
      <c r="D2089" s="85" t="s">
        <v>475</v>
      </c>
      <c r="E2089" s="15" t="str">
        <f t="shared" si="441"/>
        <v>Christine Cha</v>
      </c>
      <c r="F2089" s="85" t="s">
        <v>128</v>
      </c>
      <c r="G2089" s="15">
        <v>999925481</v>
      </c>
      <c r="H2089" s="15">
        <f t="shared" si="442"/>
        <v>174</v>
      </c>
      <c r="I2089" s="15"/>
      <c r="J2089" s="15"/>
      <c r="K2089" s="16"/>
      <c r="L2089" s="15"/>
      <c r="M2089" s="15"/>
      <c r="N2089" s="15"/>
      <c r="O2089" s="15">
        <f t="shared" si="448"/>
        <v>0</v>
      </c>
      <c r="P2089" s="15">
        <v>0</v>
      </c>
      <c r="Q2089" s="15">
        <f t="shared" si="449"/>
        <v>0</v>
      </c>
      <c r="R2089" s="15">
        <v>0</v>
      </c>
      <c r="S2089" s="15">
        <v>0</v>
      </c>
      <c r="T2089" s="15">
        <f t="shared" si="450"/>
        <v>0</v>
      </c>
      <c r="U2089" s="15">
        <f t="shared" si="451"/>
        <v>0</v>
      </c>
      <c r="V2089" s="15"/>
      <c r="W2089" s="15"/>
      <c r="X2089" s="15"/>
      <c r="Y2089" s="15"/>
      <c r="Z2089" s="16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>
        <f t="shared" si="443"/>
        <v>0</v>
      </c>
      <c r="CT2089" s="15">
        <f t="shared" si="444"/>
        <v>174</v>
      </c>
      <c r="CU2089" s="15">
        <f t="shared" si="445"/>
        <v>2</v>
      </c>
      <c r="CV2089" s="15">
        <f t="shared" si="446"/>
        <v>0</v>
      </c>
      <c r="CW2089" s="15"/>
      <c r="CX2089" s="15"/>
      <c r="CY2089" s="15">
        <f t="shared" si="447"/>
        <v>0</v>
      </c>
      <c r="CZ2089" s="15">
        <f>GG2089</f>
        <v>0</v>
      </c>
      <c r="DA2089" s="16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20"/>
      <c r="DY2089" s="15"/>
      <c r="DZ2089" s="20"/>
      <c r="EA2089" s="15"/>
      <c r="EB2089" s="20"/>
      <c r="EC2089" s="15"/>
      <c r="ED2089" s="20"/>
      <c r="EE2089" s="15"/>
      <c r="EF2089" s="20"/>
      <c r="EG2089" s="15"/>
      <c r="EH2089" s="20"/>
      <c r="EI2089" s="15"/>
      <c r="EJ2089" s="20"/>
      <c r="EK2089" s="15"/>
      <c r="EL2089" s="20"/>
      <c r="EM2089" s="15"/>
      <c r="EN2089" s="20"/>
      <c r="EU2089" s="15">
        <v>38</v>
      </c>
      <c r="EV2089" s="20" t="s">
        <v>129</v>
      </c>
      <c r="EY2089" s="15">
        <v>68</v>
      </c>
      <c r="EZ2089" s="20">
        <v>3</v>
      </c>
      <c r="FC2089" s="15"/>
      <c r="FD2089" s="20"/>
      <c r="FE2089" s="15"/>
      <c r="FF2089" s="20"/>
      <c r="FG2089" s="15">
        <v>68</v>
      </c>
      <c r="FH2089" s="20">
        <v>4</v>
      </c>
      <c r="FI2089" s="15"/>
      <c r="FJ2089" s="20"/>
      <c r="FK2089" s="15"/>
      <c r="FL2089" s="20"/>
      <c r="FM2089" s="15"/>
      <c r="FN2089" s="20"/>
      <c r="FO2089" s="15"/>
      <c r="FP2089" s="20"/>
      <c r="FQ2089" s="15"/>
      <c r="FR2089" s="20"/>
      <c r="FS2089" s="15"/>
      <c r="FT2089" s="20"/>
      <c r="FU2089" s="15"/>
      <c r="FV2089" s="20"/>
      <c r="FW2089" s="15"/>
      <c r="FX2089" s="20"/>
      <c r="FY2089" s="15"/>
      <c r="FZ2089" s="20"/>
      <c r="GA2089" s="15"/>
      <c r="GB2089" s="20"/>
      <c r="GC2089" s="15"/>
      <c r="GD2089" s="20"/>
      <c r="GE2089" s="15"/>
      <c r="GF2089" s="20"/>
      <c r="GG2089" s="226"/>
    </row>
    <row r="2090" spans="1:189" ht="15" customHeight="1" x14ac:dyDescent="0.3">
      <c r="A2090" s="85" t="s">
        <v>133</v>
      </c>
      <c r="B2090" s="85" t="s">
        <v>126</v>
      </c>
      <c r="C2090" s="85" t="s">
        <v>736</v>
      </c>
      <c r="D2090" s="85" t="s">
        <v>475</v>
      </c>
      <c r="E2090" s="15" t="str">
        <f t="shared" si="441"/>
        <v>Julie Cha</v>
      </c>
      <c r="F2090" s="85" t="s">
        <v>128</v>
      </c>
      <c r="G2090" s="15">
        <v>999925482</v>
      </c>
      <c r="H2090" s="15">
        <f t="shared" si="442"/>
        <v>221</v>
      </c>
      <c r="I2090" s="15"/>
      <c r="J2090" s="15"/>
      <c r="K2090" s="16"/>
      <c r="L2090" s="15"/>
      <c r="M2090" s="15"/>
      <c r="N2090" s="15"/>
      <c r="O2090" s="15">
        <f t="shared" si="448"/>
        <v>0</v>
      </c>
      <c r="P2090" s="15">
        <v>0</v>
      </c>
      <c r="Q2090" s="15">
        <f t="shared" si="449"/>
        <v>0</v>
      </c>
      <c r="R2090" s="15">
        <v>0</v>
      </c>
      <c r="S2090" s="15">
        <v>0</v>
      </c>
      <c r="T2090" s="15">
        <f t="shared" si="450"/>
        <v>0</v>
      </c>
      <c r="U2090" s="15">
        <f t="shared" si="451"/>
        <v>0</v>
      </c>
      <c r="V2090" s="15"/>
      <c r="W2090" s="15"/>
      <c r="X2090" s="15"/>
      <c r="Y2090" s="15"/>
      <c r="Z2090" s="16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>
        <f t="shared" si="443"/>
        <v>0</v>
      </c>
      <c r="CT2090" s="15">
        <f t="shared" si="444"/>
        <v>221</v>
      </c>
      <c r="CU2090" s="15">
        <f t="shared" si="445"/>
        <v>3</v>
      </c>
      <c r="CV2090" s="15">
        <f t="shared" si="446"/>
        <v>0</v>
      </c>
      <c r="CW2090" s="15"/>
      <c r="CX2090" s="15"/>
      <c r="CY2090" s="15">
        <f t="shared" si="447"/>
        <v>0</v>
      </c>
      <c r="CZ2090" s="15">
        <f>GG2090</f>
        <v>0</v>
      </c>
      <c r="DA2090" s="16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20"/>
      <c r="DY2090" s="15"/>
      <c r="DZ2090" s="20"/>
      <c r="EA2090" s="15"/>
      <c r="EB2090" s="20"/>
      <c r="EC2090" s="15"/>
      <c r="ED2090" s="20"/>
      <c r="EE2090" s="15"/>
      <c r="EF2090" s="20"/>
      <c r="EG2090" s="15"/>
      <c r="EH2090" s="20"/>
      <c r="EI2090" s="15"/>
      <c r="EJ2090" s="20"/>
      <c r="EK2090" s="15"/>
      <c r="EL2090" s="20"/>
      <c r="EM2090" s="15"/>
      <c r="EN2090" s="20"/>
      <c r="EU2090" s="15">
        <v>68</v>
      </c>
      <c r="EV2090" s="20">
        <v>4</v>
      </c>
      <c r="EY2090" s="15">
        <v>63</v>
      </c>
      <c r="EZ2090" s="20">
        <v>5</v>
      </c>
      <c r="FC2090" s="15"/>
      <c r="FD2090" s="20"/>
      <c r="FE2090" s="15"/>
      <c r="FF2090" s="20"/>
      <c r="FG2090" s="15">
        <v>90</v>
      </c>
      <c r="FH2090" s="20">
        <v>2</v>
      </c>
      <c r="FI2090" s="15"/>
      <c r="FJ2090" s="20"/>
      <c r="FK2090" s="15"/>
      <c r="FL2090" s="20"/>
      <c r="FM2090" s="15"/>
      <c r="FN2090" s="20"/>
      <c r="FO2090" s="15"/>
      <c r="FP2090" s="20"/>
      <c r="FQ2090" s="15"/>
      <c r="FR2090" s="20"/>
      <c r="FS2090" s="15"/>
      <c r="FT2090" s="20"/>
      <c r="FU2090" s="15"/>
      <c r="FV2090" s="20"/>
      <c r="FW2090" s="15"/>
      <c r="FX2090" s="20"/>
      <c r="FY2090" s="15"/>
      <c r="FZ2090" s="20"/>
      <c r="GA2090" s="15"/>
      <c r="GB2090" s="20"/>
      <c r="GC2090" s="15"/>
      <c r="GD2090" s="20"/>
      <c r="GE2090" s="15"/>
      <c r="GF2090" s="20"/>
      <c r="GG2090" s="226"/>
    </row>
    <row r="2091" spans="1:189" ht="15" customHeight="1" x14ac:dyDescent="0.3">
      <c r="A2091" s="15" t="s">
        <v>137</v>
      </c>
      <c r="B2091" s="15" t="s">
        <v>138</v>
      </c>
      <c r="C2091" s="15" t="s">
        <v>1021</v>
      </c>
      <c r="D2091" s="15" t="s">
        <v>1106</v>
      </c>
      <c r="E2091" s="15" t="str">
        <f t="shared" si="441"/>
        <v>Ayden Kim</v>
      </c>
      <c r="F2091" s="15" t="s">
        <v>135</v>
      </c>
      <c r="G2091" s="15">
        <v>999925488</v>
      </c>
      <c r="H2091" s="15">
        <f t="shared" si="442"/>
        <v>30</v>
      </c>
      <c r="I2091" s="15"/>
      <c r="J2091" s="15"/>
      <c r="K2091" s="16"/>
      <c r="L2091" s="15"/>
      <c r="M2091" s="15"/>
      <c r="N2091" s="15"/>
      <c r="O2091" s="15">
        <f t="shared" si="448"/>
        <v>0</v>
      </c>
      <c r="P2091" s="15">
        <v>0</v>
      </c>
      <c r="Q2091" s="15">
        <f t="shared" si="449"/>
        <v>0</v>
      </c>
      <c r="R2091" s="15">
        <v>0</v>
      </c>
      <c r="S2091" s="15">
        <v>0</v>
      </c>
      <c r="T2091" s="15">
        <f t="shared" si="450"/>
        <v>0</v>
      </c>
      <c r="U2091" s="15">
        <f t="shared" si="451"/>
        <v>0</v>
      </c>
      <c r="V2091" s="15"/>
      <c r="W2091" s="15"/>
      <c r="X2091" s="15"/>
      <c r="Y2091" s="15"/>
      <c r="Z2091" s="16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>
        <f t="shared" si="443"/>
        <v>0</v>
      </c>
      <c r="CT2091" s="15">
        <f t="shared" si="444"/>
        <v>30</v>
      </c>
      <c r="CU2091" s="15">
        <f t="shared" si="445"/>
        <v>1</v>
      </c>
      <c r="CV2091" s="15">
        <f t="shared" si="446"/>
        <v>0</v>
      </c>
      <c r="CW2091" s="15"/>
      <c r="CX2091" s="15"/>
      <c r="CY2091" s="15">
        <f t="shared" si="447"/>
        <v>0</v>
      </c>
      <c r="CZ2091" s="15">
        <f>GG2091</f>
        <v>0</v>
      </c>
      <c r="DA2091" s="16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20"/>
      <c r="DY2091" s="15"/>
      <c r="DZ2091" s="20"/>
      <c r="EA2091" s="15"/>
      <c r="EB2091" s="20"/>
      <c r="EC2091" s="15"/>
      <c r="ED2091" s="20"/>
      <c r="EE2091" s="15"/>
      <c r="EF2091" s="20"/>
      <c r="EG2091" s="15"/>
      <c r="EH2091" s="20"/>
      <c r="EI2091" s="15"/>
      <c r="EJ2091" s="20"/>
      <c r="EK2091" s="15"/>
      <c r="EL2091" s="20"/>
      <c r="EM2091" s="15"/>
      <c r="EN2091" s="20"/>
      <c r="EQ2091" s="15">
        <v>30</v>
      </c>
      <c r="ER2091" s="20">
        <v>1</v>
      </c>
      <c r="EY2091" s="15"/>
      <c r="EZ2091" s="20"/>
      <c r="FC2091" s="15"/>
      <c r="FD2091" s="20"/>
      <c r="FE2091" s="15"/>
      <c r="FF2091" s="20"/>
      <c r="FG2091" s="15"/>
      <c r="FH2091" s="20"/>
      <c r="FI2091" s="15"/>
      <c r="FJ2091" s="20"/>
      <c r="FK2091" s="15"/>
      <c r="FL2091" s="20"/>
      <c r="FM2091" s="15"/>
      <c r="FN2091" s="20"/>
      <c r="FO2091" s="15"/>
      <c r="FP2091" s="20"/>
      <c r="FQ2091" s="15"/>
      <c r="FR2091" s="20"/>
      <c r="FS2091" s="15"/>
      <c r="FT2091" s="20"/>
      <c r="FU2091" s="15"/>
      <c r="FV2091" s="20"/>
      <c r="FW2091" s="15"/>
      <c r="FX2091" s="20"/>
      <c r="FY2091" s="15"/>
      <c r="FZ2091" s="20"/>
      <c r="GA2091" s="15"/>
      <c r="GB2091" s="20"/>
      <c r="GC2091" s="15"/>
      <c r="GD2091" s="20"/>
      <c r="GE2091" s="15"/>
      <c r="GF2091" s="20"/>
      <c r="GG2091" s="226"/>
    </row>
    <row r="2092" spans="1:189" ht="15" customHeight="1" x14ac:dyDescent="0.3">
      <c r="A2092" s="83" t="s">
        <v>130</v>
      </c>
      <c r="B2092" s="83" t="s">
        <v>126</v>
      </c>
      <c r="C2092" s="83" t="s">
        <v>471</v>
      </c>
      <c r="D2092" s="84" t="s">
        <v>1656</v>
      </c>
      <c r="E2092" s="15" t="str">
        <f t="shared" si="441"/>
        <v>Alex Ryu</v>
      </c>
      <c r="F2092" s="83" t="s">
        <v>135</v>
      </c>
      <c r="G2092" s="83">
        <v>999925489</v>
      </c>
      <c r="H2092" s="15">
        <f t="shared" si="442"/>
        <v>63</v>
      </c>
      <c r="I2092" s="15"/>
      <c r="J2092" s="15"/>
      <c r="K2092" s="16"/>
      <c r="L2092" s="15"/>
      <c r="M2092" s="15"/>
      <c r="N2092" s="15"/>
      <c r="O2092" s="15">
        <f t="shared" ref="O2092:O2102" si="452">SUM(EE2092, EI2092, EK2092, EM2092)</f>
        <v>0</v>
      </c>
      <c r="P2092" s="15">
        <v>0</v>
      </c>
      <c r="Q2092" s="15">
        <f t="shared" ref="Q2092:Q2102" si="453">COUNT(DI2092:DV2092)</f>
        <v>0</v>
      </c>
      <c r="R2092" s="15">
        <v>0</v>
      </c>
      <c r="S2092" s="15">
        <v>0</v>
      </c>
      <c r="T2092" s="15">
        <f t="shared" ref="T2092:T2102" si="454">EC2092</f>
        <v>0</v>
      </c>
      <c r="U2092" s="15">
        <f t="shared" ref="U2092:U2102" si="455">SUM(EG2092)</f>
        <v>0</v>
      </c>
      <c r="V2092" s="15"/>
      <c r="W2092" s="15"/>
      <c r="X2092" s="15"/>
      <c r="Y2092" s="15"/>
      <c r="Z2092" s="16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>
        <f t="shared" si="443"/>
        <v>0</v>
      </c>
      <c r="CT2092" s="15">
        <f t="shared" si="444"/>
        <v>63</v>
      </c>
      <c r="CU2092" s="15">
        <f t="shared" si="445"/>
        <v>1</v>
      </c>
      <c r="CV2092" s="15">
        <f t="shared" si="446"/>
        <v>0</v>
      </c>
      <c r="CW2092" s="15"/>
      <c r="CX2092" s="15"/>
      <c r="CY2092" s="15">
        <f t="shared" si="447"/>
        <v>0</v>
      </c>
      <c r="CZ2092" s="15">
        <f>GG2092</f>
        <v>0</v>
      </c>
      <c r="DA2092" s="16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20"/>
      <c r="DY2092" s="15"/>
      <c r="DZ2092" s="20"/>
      <c r="EA2092" s="15"/>
      <c r="EB2092" s="20"/>
      <c r="EC2092" s="15"/>
      <c r="ED2092" s="20"/>
      <c r="EE2092" s="15"/>
      <c r="EF2092" s="20"/>
      <c r="EG2092" s="15"/>
      <c r="EH2092" s="20"/>
      <c r="EI2092" s="15"/>
      <c r="EJ2092" s="20"/>
      <c r="EK2092" s="15"/>
      <c r="EL2092" s="20"/>
      <c r="EM2092" s="15"/>
      <c r="EN2092" s="20"/>
      <c r="ES2092" s="15">
        <v>63</v>
      </c>
      <c r="ET2092" s="20">
        <v>5</v>
      </c>
      <c r="EY2092" s="15"/>
      <c r="EZ2092" s="20"/>
      <c r="FC2092" s="15"/>
      <c r="FD2092" s="20"/>
      <c r="FE2092" s="15"/>
      <c r="FF2092" s="20"/>
      <c r="FG2092" s="15"/>
      <c r="FH2092" s="20"/>
      <c r="FI2092" s="15"/>
      <c r="FJ2092" s="20"/>
      <c r="FK2092" s="15"/>
      <c r="FL2092" s="20"/>
      <c r="FM2092" s="15"/>
      <c r="FN2092" s="20"/>
      <c r="FO2092" s="15"/>
      <c r="FP2092" s="20"/>
      <c r="FQ2092" s="15"/>
      <c r="FR2092" s="20"/>
      <c r="FS2092" s="15"/>
      <c r="FT2092" s="20"/>
      <c r="FU2092" s="15"/>
      <c r="FV2092" s="20"/>
      <c r="FW2092" s="15"/>
      <c r="FX2092" s="20"/>
      <c r="FY2092" s="15"/>
      <c r="FZ2092" s="20"/>
      <c r="GA2092" s="15"/>
      <c r="GB2092" s="20"/>
      <c r="GC2092" s="15"/>
      <c r="GD2092" s="20"/>
      <c r="GE2092" s="15"/>
      <c r="GF2092" s="20"/>
      <c r="GG2092" s="226"/>
    </row>
    <row r="2093" spans="1:189" ht="15" customHeight="1" x14ac:dyDescent="0.3">
      <c r="A2093" s="15" t="s">
        <v>146</v>
      </c>
      <c r="B2093" s="15" t="s">
        <v>140</v>
      </c>
      <c r="C2093" s="15" t="s">
        <v>3078</v>
      </c>
      <c r="D2093" s="15" t="s">
        <v>3079</v>
      </c>
      <c r="E2093" s="15" t="str">
        <f t="shared" si="441"/>
        <v>Aranza VENEGAS</v>
      </c>
      <c r="F2093" s="15" t="s">
        <v>128</v>
      </c>
      <c r="G2093" s="15">
        <v>999925498</v>
      </c>
      <c r="H2093" s="15">
        <f t="shared" si="442"/>
        <v>63</v>
      </c>
      <c r="I2093" s="15"/>
      <c r="J2093" s="15"/>
      <c r="K2093" s="16"/>
      <c r="L2093" s="15"/>
      <c r="M2093" s="15"/>
      <c r="N2093" s="15"/>
      <c r="O2093" s="15">
        <f t="shared" si="452"/>
        <v>0</v>
      </c>
      <c r="P2093" s="15">
        <v>0</v>
      </c>
      <c r="Q2093" s="15">
        <f t="shared" si="453"/>
        <v>0</v>
      </c>
      <c r="R2093" s="15">
        <v>0</v>
      </c>
      <c r="S2093" s="15">
        <v>0</v>
      </c>
      <c r="T2093" s="15">
        <f t="shared" si="454"/>
        <v>0</v>
      </c>
      <c r="U2093" s="15">
        <f t="shared" si="455"/>
        <v>0</v>
      </c>
      <c r="V2093" s="15"/>
      <c r="W2093" s="15"/>
      <c r="X2093" s="15"/>
      <c r="Y2093" s="15"/>
      <c r="Z2093" s="16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>
        <f t="shared" si="443"/>
        <v>0</v>
      </c>
      <c r="CT2093" s="15">
        <f t="shared" si="444"/>
        <v>63</v>
      </c>
      <c r="CU2093" s="15">
        <f t="shared" si="445"/>
        <v>1</v>
      </c>
      <c r="CV2093" s="15">
        <f t="shared" si="446"/>
        <v>0</v>
      </c>
      <c r="CW2093" s="15"/>
      <c r="CX2093" s="15"/>
      <c r="CY2093" s="15">
        <f t="shared" si="447"/>
        <v>0</v>
      </c>
      <c r="CZ2093" s="15">
        <f>GG2093</f>
        <v>0</v>
      </c>
      <c r="DA2093" s="16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20"/>
      <c r="DY2093" s="15"/>
      <c r="DZ2093" s="20"/>
      <c r="EA2093" s="15"/>
      <c r="EB2093" s="20"/>
      <c r="EC2093" s="15"/>
      <c r="ED2093" s="20"/>
      <c r="EE2093" s="15"/>
      <c r="EF2093" s="20"/>
      <c r="EG2093" s="15"/>
      <c r="EH2093" s="20"/>
      <c r="EI2093" s="15"/>
      <c r="EJ2093" s="20"/>
      <c r="EK2093" s="15"/>
      <c r="EL2093" s="20"/>
      <c r="EM2093" s="15"/>
      <c r="EN2093" s="20"/>
      <c r="EY2093" s="15"/>
      <c r="EZ2093" s="20"/>
      <c r="FC2093" s="15">
        <v>63</v>
      </c>
      <c r="FD2093" s="20">
        <v>5</v>
      </c>
      <c r="FE2093" s="15"/>
      <c r="FF2093" s="20"/>
      <c r="FG2093" s="15"/>
      <c r="FH2093" s="20"/>
      <c r="FI2093" s="15"/>
      <c r="FJ2093" s="20"/>
      <c r="FK2093" s="15"/>
      <c r="FL2093" s="20"/>
      <c r="FM2093" s="15"/>
      <c r="FN2093" s="20"/>
      <c r="FO2093" s="15"/>
      <c r="FP2093" s="20"/>
      <c r="FQ2093" s="15"/>
      <c r="FR2093" s="20"/>
      <c r="FS2093" s="15"/>
      <c r="FT2093" s="20"/>
      <c r="FU2093" s="15"/>
      <c r="FV2093" s="20"/>
      <c r="FW2093" s="15"/>
      <c r="FX2093" s="20"/>
      <c r="FY2093" s="15"/>
      <c r="FZ2093" s="20"/>
      <c r="GA2093" s="15"/>
      <c r="GB2093" s="20"/>
      <c r="GC2093" s="15"/>
      <c r="GD2093" s="20"/>
      <c r="GE2093" s="15"/>
      <c r="GF2093" s="20"/>
      <c r="GG2093" s="226"/>
    </row>
    <row r="2094" spans="1:189" ht="15" customHeight="1" x14ac:dyDescent="0.3">
      <c r="A2094" s="15" t="s">
        <v>133</v>
      </c>
      <c r="B2094" s="15" t="s">
        <v>138</v>
      </c>
      <c r="C2094" s="15" t="s">
        <v>2551</v>
      </c>
      <c r="D2094" s="15" t="s">
        <v>2552</v>
      </c>
      <c r="E2094" s="15" t="str">
        <f t="shared" si="441"/>
        <v>Naphaphone Rasavongseuk</v>
      </c>
      <c r="F2094" s="15" t="s">
        <v>128</v>
      </c>
      <c r="G2094" s="15">
        <v>999925507</v>
      </c>
      <c r="H2094" s="15">
        <f t="shared" si="442"/>
        <v>45</v>
      </c>
      <c r="I2094" s="15"/>
      <c r="J2094" s="15"/>
      <c r="K2094" s="16"/>
      <c r="L2094" s="15"/>
      <c r="M2094" s="15"/>
      <c r="N2094" s="15"/>
      <c r="O2094" s="15">
        <f t="shared" si="452"/>
        <v>0</v>
      </c>
      <c r="P2094" s="15">
        <v>0</v>
      </c>
      <c r="Q2094" s="15">
        <f t="shared" si="453"/>
        <v>0</v>
      </c>
      <c r="R2094" s="15">
        <v>0</v>
      </c>
      <c r="S2094" s="15">
        <v>0</v>
      </c>
      <c r="T2094" s="15">
        <f t="shared" si="454"/>
        <v>0</v>
      </c>
      <c r="U2094" s="15">
        <f t="shared" si="455"/>
        <v>0</v>
      </c>
      <c r="V2094" s="15"/>
      <c r="W2094" s="15"/>
      <c r="X2094" s="15"/>
      <c r="Y2094" s="15"/>
      <c r="Z2094" s="16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>
        <f t="shared" si="443"/>
        <v>0</v>
      </c>
      <c r="CT2094" s="15">
        <f t="shared" si="444"/>
        <v>45</v>
      </c>
      <c r="CU2094" s="15">
        <f t="shared" si="445"/>
        <v>1</v>
      </c>
      <c r="CV2094" s="15">
        <f t="shared" si="446"/>
        <v>0</v>
      </c>
      <c r="CW2094" s="15"/>
      <c r="CX2094" s="15"/>
      <c r="CY2094" s="15">
        <f t="shared" si="447"/>
        <v>0</v>
      </c>
      <c r="CZ2094" s="15">
        <f>GG2094</f>
        <v>0</v>
      </c>
      <c r="DA2094" s="16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20"/>
      <c r="DY2094" s="15"/>
      <c r="DZ2094" s="20"/>
      <c r="EA2094" s="15"/>
      <c r="EB2094" s="20"/>
      <c r="EC2094" s="15"/>
      <c r="ED2094" s="20"/>
      <c r="EE2094" s="15"/>
      <c r="EF2094" s="20"/>
      <c r="EG2094" s="15"/>
      <c r="EH2094" s="20"/>
      <c r="EI2094" s="15"/>
      <c r="EJ2094" s="20"/>
      <c r="EK2094" s="15"/>
      <c r="EL2094" s="20"/>
      <c r="EM2094" s="15"/>
      <c r="EN2094" s="20"/>
      <c r="EQ2094" s="15">
        <v>45</v>
      </c>
      <c r="ER2094" s="20">
        <v>2</v>
      </c>
      <c r="EY2094" s="15"/>
      <c r="EZ2094" s="20"/>
      <c r="FC2094" s="15"/>
      <c r="FD2094" s="20"/>
      <c r="FE2094" s="15"/>
      <c r="FF2094" s="20"/>
      <c r="FG2094" s="15"/>
      <c r="FH2094" s="20"/>
      <c r="FI2094" s="15"/>
      <c r="FJ2094" s="20"/>
      <c r="FK2094" s="15"/>
      <c r="FL2094" s="20"/>
      <c r="FM2094" s="15"/>
      <c r="FN2094" s="20"/>
      <c r="FO2094" s="15"/>
      <c r="FP2094" s="20"/>
      <c r="FQ2094" s="15"/>
      <c r="FR2094" s="20"/>
      <c r="FS2094" s="15"/>
      <c r="FT2094" s="20"/>
      <c r="FU2094" s="15"/>
      <c r="FV2094" s="20"/>
      <c r="FW2094" s="15"/>
      <c r="FX2094" s="20"/>
      <c r="FY2094" s="15"/>
      <c r="FZ2094" s="20"/>
      <c r="GA2094" s="15"/>
      <c r="GB2094" s="20"/>
      <c r="GC2094" s="15"/>
      <c r="GD2094" s="20"/>
      <c r="GE2094" s="15"/>
      <c r="GF2094" s="20"/>
      <c r="GG2094" s="226"/>
    </row>
    <row r="2095" spans="1:189" ht="15" customHeight="1" x14ac:dyDescent="0.3">
      <c r="A2095" s="82" t="s">
        <v>130</v>
      </c>
      <c r="B2095" s="82" t="s">
        <v>126</v>
      </c>
      <c r="C2095" s="82" t="s">
        <v>2723</v>
      </c>
      <c r="D2095" s="82" t="s">
        <v>1106</v>
      </c>
      <c r="E2095" s="15" t="str">
        <f t="shared" si="441"/>
        <v xml:space="preserve"> Chloe Kim</v>
      </c>
      <c r="F2095" s="82" t="s">
        <v>128</v>
      </c>
      <c r="G2095" s="82">
        <v>999925508</v>
      </c>
      <c r="H2095" s="15">
        <f t="shared" si="442"/>
        <v>38</v>
      </c>
      <c r="I2095" s="15"/>
      <c r="J2095" s="15"/>
      <c r="K2095" s="16"/>
      <c r="L2095" s="15"/>
      <c r="M2095" s="15"/>
      <c r="N2095" s="15"/>
      <c r="O2095" s="15">
        <f t="shared" si="452"/>
        <v>0</v>
      </c>
      <c r="P2095" s="15">
        <v>0</v>
      </c>
      <c r="Q2095" s="15">
        <f t="shared" si="453"/>
        <v>0</v>
      </c>
      <c r="R2095" s="15">
        <v>0</v>
      </c>
      <c r="S2095" s="15">
        <v>0</v>
      </c>
      <c r="T2095" s="15">
        <f t="shared" si="454"/>
        <v>0</v>
      </c>
      <c r="U2095" s="15">
        <f t="shared" si="455"/>
        <v>0</v>
      </c>
      <c r="V2095" s="15"/>
      <c r="W2095" s="15"/>
      <c r="X2095" s="15"/>
      <c r="Y2095" s="15"/>
      <c r="Z2095" s="16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>
        <f t="shared" si="443"/>
        <v>0</v>
      </c>
      <c r="CT2095" s="15">
        <f t="shared" si="444"/>
        <v>38</v>
      </c>
      <c r="CU2095" s="15">
        <f t="shared" si="445"/>
        <v>0</v>
      </c>
      <c r="CV2095" s="15">
        <f t="shared" si="446"/>
        <v>0</v>
      </c>
      <c r="CW2095" s="15"/>
      <c r="CX2095" s="15"/>
      <c r="CY2095" s="15">
        <f t="shared" si="447"/>
        <v>0</v>
      </c>
      <c r="CZ2095" s="15">
        <f>GG2095</f>
        <v>0</v>
      </c>
      <c r="DA2095" s="16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20"/>
      <c r="DY2095" s="15"/>
      <c r="DZ2095" s="20"/>
      <c r="EA2095" s="15"/>
      <c r="EB2095" s="20"/>
      <c r="EC2095" s="15"/>
      <c r="ED2095" s="20"/>
      <c r="EE2095" s="15"/>
      <c r="EF2095" s="20"/>
      <c r="EG2095" s="15"/>
      <c r="EH2095" s="20"/>
      <c r="EI2095" s="15"/>
      <c r="EJ2095" s="20"/>
      <c r="EK2095" s="15"/>
      <c r="EL2095" s="20"/>
      <c r="EM2095" s="15"/>
      <c r="EN2095" s="20"/>
      <c r="EW2095" s="15">
        <v>38</v>
      </c>
      <c r="EX2095" s="20" t="s">
        <v>129</v>
      </c>
      <c r="EY2095" s="15"/>
      <c r="EZ2095" s="20"/>
      <c r="FC2095" s="15"/>
      <c r="FD2095" s="20"/>
      <c r="FE2095" s="15"/>
      <c r="FF2095" s="20"/>
      <c r="FG2095" s="15"/>
      <c r="FH2095" s="20"/>
      <c r="FI2095" s="15"/>
      <c r="FJ2095" s="20"/>
      <c r="FK2095" s="15"/>
      <c r="FL2095" s="20"/>
      <c r="FM2095" s="15"/>
      <c r="FN2095" s="20"/>
      <c r="FO2095" s="15"/>
      <c r="FP2095" s="20"/>
      <c r="FQ2095" s="15"/>
      <c r="FR2095" s="20"/>
      <c r="FS2095" s="15"/>
      <c r="FT2095" s="20"/>
      <c r="FU2095" s="15"/>
      <c r="FV2095" s="20"/>
      <c r="FW2095" s="15"/>
      <c r="FX2095" s="20"/>
      <c r="FY2095" s="15"/>
      <c r="FZ2095" s="20"/>
      <c r="GA2095" s="15"/>
      <c r="GB2095" s="20"/>
      <c r="GC2095" s="15"/>
      <c r="GD2095" s="20"/>
      <c r="GE2095" s="15"/>
      <c r="GF2095" s="20"/>
      <c r="GG2095" s="226"/>
    </row>
    <row r="2096" spans="1:189" ht="15" customHeight="1" x14ac:dyDescent="0.3">
      <c r="A2096" s="82" t="s">
        <v>125</v>
      </c>
      <c r="B2096" s="82" t="s">
        <v>126</v>
      </c>
      <c r="C2096" s="82" t="s">
        <v>2748</v>
      </c>
      <c r="D2096" s="82" t="s">
        <v>1106</v>
      </c>
      <c r="E2096" s="15" t="str">
        <f t="shared" si="441"/>
        <v xml:space="preserve"> Claire Kim</v>
      </c>
      <c r="F2096" s="82" t="s">
        <v>128</v>
      </c>
      <c r="G2096" s="82">
        <v>999925509</v>
      </c>
      <c r="H2096" s="15">
        <f t="shared" si="442"/>
        <v>38</v>
      </c>
      <c r="I2096" s="15"/>
      <c r="J2096" s="15"/>
      <c r="K2096" s="16"/>
      <c r="L2096" s="15"/>
      <c r="M2096" s="15"/>
      <c r="N2096" s="15"/>
      <c r="O2096" s="15">
        <f t="shared" si="452"/>
        <v>0</v>
      </c>
      <c r="P2096" s="15">
        <v>0</v>
      </c>
      <c r="Q2096" s="15">
        <f t="shared" si="453"/>
        <v>0</v>
      </c>
      <c r="R2096" s="15">
        <v>0</v>
      </c>
      <c r="S2096" s="15">
        <v>0</v>
      </c>
      <c r="T2096" s="15">
        <f t="shared" si="454"/>
        <v>0</v>
      </c>
      <c r="U2096" s="15">
        <f t="shared" si="455"/>
        <v>0</v>
      </c>
      <c r="V2096" s="15"/>
      <c r="W2096" s="15"/>
      <c r="X2096" s="15"/>
      <c r="Y2096" s="15"/>
      <c r="Z2096" s="16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>
        <f t="shared" si="443"/>
        <v>0</v>
      </c>
      <c r="CT2096" s="15">
        <f t="shared" si="444"/>
        <v>38</v>
      </c>
      <c r="CU2096" s="15">
        <f t="shared" si="445"/>
        <v>0</v>
      </c>
      <c r="CV2096" s="15">
        <f t="shared" si="446"/>
        <v>0</v>
      </c>
      <c r="CW2096" s="15"/>
      <c r="CX2096" s="15"/>
      <c r="CY2096" s="15">
        <f t="shared" si="447"/>
        <v>0</v>
      </c>
      <c r="CZ2096" s="15">
        <f>GG2096</f>
        <v>0</v>
      </c>
      <c r="DA2096" s="16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20"/>
      <c r="DY2096" s="15"/>
      <c r="DZ2096" s="20"/>
      <c r="EA2096" s="15"/>
      <c r="EB2096" s="20"/>
      <c r="EC2096" s="15"/>
      <c r="ED2096" s="20"/>
      <c r="EE2096" s="15"/>
      <c r="EF2096" s="20"/>
      <c r="EG2096" s="15"/>
      <c r="EH2096" s="20"/>
      <c r="EI2096" s="15"/>
      <c r="EJ2096" s="20"/>
      <c r="EK2096" s="15"/>
      <c r="EL2096" s="20"/>
      <c r="EM2096" s="15"/>
      <c r="EN2096" s="20"/>
      <c r="EW2096" s="15">
        <v>38</v>
      </c>
      <c r="EX2096" s="20" t="s">
        <v>129</v>
      </c>
      <c r="EY2096" s="15"/>
      <c r="EZ2096" s="20"/>
      <c r="FC2096" s="15"/>
      <c r="FD2096" s="20"/>
      <c r="FE2096" s="15"/>
      <c r="FF2096" s="20"/>
      <c r="FG2096" s="15"/>
      <c r="FH2096" s="20"/>
      <c r="FI2096" s="15"/>
      <c r="FJ2096" s="20"/>
      <c r="FK2096" s="15"/>
      <c r="FL2096" s="20"/>
      <c r="FM2096" s="15"/>
      <c r="FN2096" s="20"/>
      <c r="FO2096" s="15"/>
      <c r="FP2096" s="20"/>
      <c r="FQ2096" s="15"/>
      <c r="FR2096" s="20"/>
      <c r="FS2096" s="15"/>
      <c r="FT2096" s="20"/>
      <c r="FU2096" s="15"/>
      <c r="FV2096" s="20"/>
      <c r="FW2096" s="15"/>
      <c r="FX2096" s="20"/>
      <c r="FY2096" s="15"/>
      <c r="FZ2096" s="20"/>
      <c r="GA2096" s="15"/>
      <c r="GB2096" s="20"/>
      <c r="GC2096" s="15"/>
      <c r="GD2096" s="20"/>
      <c r="GE2096" s="15"/>
      <c r="GF2096" s="20"/>
      <c r="GG2096" s="226"/>
    </row>
    <row r="2097" spans="1:189" ht="15" customHeight="1" x14ac:dyDescent="0.3">
      <c r="A2097" s="15" t="s">
        <v>2903</v>
      </c>
      <c r="B2097" s="15" t="s">
        <v>126</v>
      </c>
      <c r="C2097" s="15" t="s">
        <v>227</v>
      </c>
      <c r="D2097" s="15" t="s">
        <v>1106</v>
      </c>
      <c r="E2097" s="15" t="str">
        <f t="shared" si="441"/>
        <v>Daniel Kim</v>
      </c>
      <c r="F2097" s="15" t="s">
        <v>135</v>
      </c>
      <c r="G2097" s="15">
        <v>999925511</v>
      </c>
      <c r="H2097" s="15">
        <f t="shared" si="442"/>
        <v>63</v>
      </c>
      <c r="I2097" s="15"/>
      <c r="J2097" s="15"/>
      <c r="K2097" s="16"/>
      <c r="L2097" s="15"/>
      <c r="M2097" s="15"/>
      <c r="N2097" s="15"/>
      <c r="O2097" s="15">
        <f t="shared" si="452"/>
        <v>0</v>
      </c>
      <c r="P2097" s="15">
        <v>0</v>
      </c>
      <c r="Q2097" s="15">
        <f t="shared" si="453"/>
        <v>0</v>
      </c>
      <c r="R2097" s="15">
        <v>0</v>
      </c>
      <c r="S2097" s="15">
        <v>0</v>
      </c>
      <c r="T2097" s="15">
        <f t="shared" si="454"/>
        <v>0</v>
      </c>
      <c r="U2097" s="15">
        <f t="shared" si="455"/>
        <v>0</v>
      </c>
      <c r="V2097" s="15"/>
      <c r="W2097" s="15"/>
      <c r="X2097" s="15"/>
      <c r="Y2097" s="15"/>
      <c r="Z2097" s="16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>
        <f t="shared" si="443"/>
        <v>0</v>
      </c>
      <c r="CT2097" s="15">
        <f t="shared" si="444"/>
        <v>63</v>
      </c>
      <c r="CU2097" s="15">
        <f t="shared" si="445"/>
        <v>1</v>
      </c>
      <c r="CV2097" s="15">
        <f t="shared" si="446"/>
        <v>0</v>
      </c>
      <c r="CW2097" s="15"/>
      <c r="CX2097" s="15"/>
      <c r="CY2097" s="15">
        <f t="shared" si="447"/>
        <v>0</v>
      </c>
      <c r="CZ2097" s="15">
        <f>GG2097</f>
        <v>0</v>
      </c>
      <c r="DA2097" s="16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20"/>
      <c r="DY2097" s="15"/>
      <c r="DZ2097" s="20"/>
      <c r="EA2097" s="15"/>
      <c r="EB2097" s="20"/>
      <c r="EC2097" s="15"/>
      <c r="ED2097" s="20"/>
      <c r="EE2097" s="15"/>
      <c r="EF2097" s="20"/>
      <c r="EG2097" s="15"/>
      <c r="EH2097" s="20"/>
      <c r="EI2097" s="15"/>
      <c r="EJ2097" s="20"/>
      <c r="EK2097" s="15"/>
      <c r="EL2097" s="20"/>
      <c r="EM2097" s="15"/>
      <c r="EN2097" s="20"/>
      <c r="EY2097" s="15">
        <v>63</v>
      </c>
      <c r="EZ2097" s="20">
        <v>5</v>
      </c>
      <c r="FC2097" s="15"/>
      <c r="FD2097" s="20"/>
      <c r="FE2097" s="15"/>
      <c r="FF2097" s="20"/>
      <c r="FG2097" s="15"/>
      <c r="FH2097" s="20"/>
      <c r="FI2097" s="15"/>
      <c r="FJ2097" s="20"/>
      <c r="FK2097" s="15"/>
      <c r="FL2097" s="20"/>
      <c r="FM2097" s="15"/>
      <c r="FN2097" s="20"/>
      <c r="FO2097" s="15"/>
      <c r="FP2097" s="20"/>
      <c r="FQ2097" s="15"/>
      <c r="FR2097" s="20"/>
      <c r="FS2097" s="15"/>
      <c r="FT2097" s="20"/>
      <c r="FU2097" s="15"/>
      <c r="FV2097" s="20"/>
      <c r="FW2097" s="15"/>
      <c r="FX2097" s="20"/>
      <c r="FY2097" s="15"/>
      <c r="FZ2097" s="20"/>
      <c r="GA2097" s="15"/>
      <c r="GB2097" s="20"/>
      <c r="GC2097" s="15"/>
      <c r="GD2097" s="20"/>
      <c r="GE2097" s="15"/>
      <c r="GF2097" s="20"/>
      <c r="GG2097" s="226"/>
    </row>
    <row r="2098" spans="1:189" ht="15" customHeight="1" x14ac:dyDescent="0.3">
      <c r="A2098" s="82" t="s">
        <v>133</v>
      </c>
      <c r="B2098" s="82" t="s">
        <v>134</v>
      </c>
      <c r="C2098" s="82" t="s">
        <v>2879</v>
      </c>
      <c r="D2098" s="82" t="s">
        <v>1995</v>
      </c>
      <c r="E2098" s="15" t="str">
        <f t="shared" si="441"/>
        <v xml:space="preserve"> Yuxiao Zhao</v>
      </c>
      <c r="F2098" s="82" t="s">
        <v>135</v>
      </c>
      <c r="G2098" s="82">
        <v>999925513</v>
      </c>
      <c r="H2098" s="15">
        <f t="shared" si="442"/>
        <v>90</v>
      </c>
      <c r="I2098" s="15"/>
      <c r="J2098" s="15"/>
      <c r="K2098" s="16"/>
      <c r="L2098" s="15"/>
      <c r="M2098" s="15"/>
      <c r="N2098" s="15"/>
      <c r="O2098" s="15">
        <f t="shared" si="452"/>
        <v>0</v>
      </c>
      <c r="P2098" s="15">
        <v>0</v>
      </c>
      <c r="Q2098" s="15">
        <f t="shared" si="453"/>
        <v>0</v>
      </c>
      <c r="R2098" s="15">
        <v>0</v>
      </c>
      <c r="S2098" s="15">
        <v>0</v>
      </c>
      <c r="T2098" s="15">
        <f t="shared" si="454"/>
        <v>0</v>
      </c>
      <c r="U2098" s="15">
        <f t="shared" si="455"/>
        <v>0</v>
      </c>
      <c r="V2098" s="15"/>
      <c r="W2098" s="15"/>
      <c r="X2098" s="15"/>
      <c r="Y2098" s="15"/>
      <c r="Z2098" s="16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>
        <f t="shared" si="443"/>
        <v>0</v>
      </c>
      <c r="CT2098" s="15">
        <f t="shared" si="444"/>
        <v>90</v>
      </c>
      <c r="CU2098" s="15">
        <f t="shared" si="445"/>
        <v>1</v>
      </c>
      <c r="CV2098" s="15">
        <f t="shared" si="446"/>
        <v>0</v>
      </c>
      <c r="CW2098" s="15"/>
      <c r="CX2098" s="15"/>
      <c r="CY2098" s="15">
        <f t="shared" si="447"/>
        <v>0</v>
      </c>
      <c r="CZ2098" s="15">
        <f>GG2098</f>
        <v>0</v>
      </c>
      <c r="DA2098" s="16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20"/>
      <c r="DY2098" s="15"/>
      <c r="DZ2098" s="20"/>
      <c r="EA2098" s="15"/>
      <c r="EB2098" s="20"/>
      <c r="EC2098" s="15"/>
      <c r="ED2098" s="20"/>
      <c r="EE2098" s="15"/>
      <c r="EF2098" s="20"/>
      <c r="EG2098" s="15"/>
      <c r="EH2098" s="20"/>
      <c r="EI2098" s="15"/>
      <c r="EJ2098" s="20"/>
      <c r="EK2098" s="15"/>
      <c r="EL2098" s="20"/>
      <c r="EM2098" s="15"/>
      <c r="EN2098" s="20"/>
      <c r="EW2098" s="15">
        <v>90</v>
      </c>
      <c r="EX2098" s="20">
        <v>2</v>
      </c>
      <c r="EY2098" s="15"/>
      <c r="EZ2098" s="20"/>
      <c r="FC2098" s="15"/>
      <c r="FD2098" s="20"/>
      <c r="FE2098" s="15"/>
      <c r="FF2098" s="20"/>
      <c r="FG2098" s="15"/>
      <c r="FH2098" s="20"/>
      <c r="FI2098" s="15"/>
      <c r="FJ2098" s="20"/>
      <c r="FK2098" s="15"/>
      <c r="FL2098" s="20"/>
      <c r="FM2098" s="15"/>
      <c r="FN2098" s="20"/>
      <c r="FO2098" s="15"/>
      <c r="FP2098" s="20"/>
      <c r="FQ2098" s="15"/>
      <c r="FR2098" s="20"/>
      <c r="FS2098" s="15"/>
      <c r="FT2098" s="20"/>
      <c r="FU2098" s="15"/>
      <c r="FV2098" s="20"/>
      <c r="FW2098" s="15"/>
      <c r="FX2098" s="20"/>
      <c r="FY2098" s="15"/>
      <c r="FZ2098" s="20"/>
      <c r="GA2098" s="15"/>
      <c r="GB2098" s="20"/>
      <c r="GC2098" s="15"/>
      <c r="GD2098" s="20"/>
      <c r="GE2098" s="15"/>
      <c r="GF2098" s="20"/>
      <c r="GG2098" s="226"/>
    </row>
    <row r="2099" spans="1:189" ht="15" customHeight="1" x14ac:dyDescent="0.3">
      <c r="A2099" s="15" t="s">
        <v>133</v>
      </c>
      <c r="B2099" s="15" t="s">
        <v>138</v>
      </c>
      <c r="C2099" s="15" t="s">
        <v>4084</v>
      </c>
      <c r="D2099" s="15" t="s">
        <v>4085</v>
      </c>
      <c r="E2099" s="15" t="str">
        <f t="shared" si="441"/>
        <v>Kylie Molina Westlare</v>
      </c>
      <c r="F2099" s="15" t="s">
        <v>128</v>
      </c>
      <c r="G2099" s="15">
        <v>999925514</v>
      </c>
      <c r="H2099" s="15">
        <f t="shared" si="442"/>
        <v>52.5</v>
      </c>
      <c r="I2099" s="15"/>
      <c r="J2099" s="15"/>
      <c r="K2099" s="16"/>
      <c r="L2099" s="15"/>
      <c r="M2099" s="15"/>
      <c r="N2099" s="15"/>
      <c r="O2099" s="15">
        <f t="shared" si="452"/>
        <v>0</v>
      </c>
      <c r="P2099" s="15">
        <v>0</v>
      </c>
      <c r="Q2099" s="15">
        <f t="shared" si="453"/>
        <v>0</v>
      </c>
      <c r="R2099" s="15">
        <v>0</v>
      </c>
      <c r="S2099" s="15">
        <v>0</v>
      </c>
      <c r="T2099" s="15">
        <f t="shared" si="454"/>
        <v>0</v>
      </c>
      <c r="U2099" s="15">
        <f t="shared" si="455"/>
        <v>0</v>
      </c>
      <c r="V2099" s="15"/>
      <c r="W2099" s="15"/>
      <c r="X2099" s="15"/>
      <c r="Y2099" s="15"/>
      <c r="Z2099" s="16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>
        <f t="shared" si="443"/>
        <v>0</v>
      </c>
      <c r="CT2099" s="15">
        <f t="shared" si="444"/>
        <v>0</v>
      </c>
      <c r="CU2099" s="15">
        <f t="shared" si="445"/>
        <v>0</v>
      </c>
      <c r="CV2099" s="15">
        <f t="shared" si="446"/>
        <v>52.5</v>
      </c>
      <c r="CW2099" s="15"/>
      <c r="CX2099" s="15"/>
      <c r="CY2099" s="15">
        <f t="shared" si="447"/>
        <v>0</v>
      </c>
      <c r="CZ2099" s="15">
        <f>GG2099</f>
        <v>0</v>
      </c>
      <c r="DA2099" s="16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20"/>
      <c r="DY2099" s="15"/>
      <c r="DZ2099" s="20"/>
      <c r="EA2099" s="15"/>
      <c r="EB2099" s="20"/>
      <c r="EC2099" s="15"/>
      <c r="ED2099" s="20"/>
      <c r="EE2099" s="15"/>
      <c r="EF2099" s="20"/>
      <c r="EG2099" s="15"/>
      <c r="EH2099" s="20"/>
      <c r="EI2099" s="15"/>
      <c r="EJ2099" s="20"/>
      <c r="EK2099" s="15"/>
      <c r="EL2099" s="20"/>
      <c r="EM2099" s="15"/>
      <c r="EN2099" s="20"/>
      <c r="EY2099" s="15"/>
      <c r="EZ2099" s="16"/>
      <c r="FC2099" s="15"/>
      <c r="FD2099" s="16"/>
      <c r="FE2099" s="15"/>
      <c r="FF2099" s="16"/>
      <c r="FG2099" s="15"/>
      <c r="FH2099" s="16"/>
      <c r="FI2099" s="15"/>
      <c r="FJ2099" s="16"/>
      <c r="FK2099" s="15"/>
      <c r="FL2099" s="16"/>
      <c r="FM2099" s="15"/>
      <c r="FN2099" s="16"/>
      <c r="FO2099" s="15"/>
      <c r="FP2099" s="20"/>
      <c r="FQ2099" s="15"/>
      <c r="FR2099" s="16"/>
      <c r="FS2099" s="15"/>
      <c r="FT2099" s="16"/>
      <c r="FU2099" s="15"/>
      <c r="FV2099" s="16"/>
      <c r="FW2099" s="15"/>
      <c r="FX2099" s="16"/>
      <c r="FY2099" s="15"/>
      <c r="FZ2099" s="16"/>
      <c r="GA2099" s="15"/>
      <c r="GB2099" s="16"/>
      <c r="GC2099" s="15">
        <v>52.5</v>
      </c>
      <c r="GD2099" s="20">
        <v>2</v>
      </c>
      <c r="GE2099" s="15"/>
      <c r="GF2099" s="20"/>
      <c r="GG2099" s="226"/>
    </row>
    <row r="2100" spans="1:189" ht="15" customHeight="1" x14ac:dyDescent="0.3">
      <c r="A2100" s="15" t="s">
        <v>146</v>
      </c>
      <c r="B2100" s="15" t="s">
        <v>142</v>
      </c>
      <c r="C2100" s="15" t="s">
        <v>3081</v>
      </c>
      <c r="D2100" s="15" t="s">
        <v>3082</v>
      </c>
      <c r="E2100" s="15" t="str">
        <f t="shared" si="441"/>
        <v>Jordyn KATAYAMA</v>
      </c>
      <c r="F2100" s="15" t="s">
        <v>128</v>
      </c>
      <c r="G2100" s="15">
        <v>999925515</v>
      </c>
      <c r="H2100" s="15">
        <f t="shared" si="442"/>
        <v>138</v>
      </c>
      <c r="I2100" s="15"/>
      <c r="J2100" s="15"/>
      <c r="K2100" s="16"/>
      <c r="L2100" s="15"/>
      <c r="M2100" s="15"/>
      <c r="N2100" s="15"/>
      <c r="O2100" s="15">
        <f t="shared" si="452"/>
        <v>0</v>
      </c>
      <c r="P2100" s="15">
        <v>0</v>
      </c>
      <c r="Q2100" s="15">
        <f t="shared" si="453"/>
        <v>0</v>
      </c>
      <c r="R2100" s="15">
        <v>0</v>
      </c>
      <c r="S2100" s="15">
        <v>0</v>
      </c>
      <c r="T2100" s="15">
        <f t="shared" si="454"/>
        <v>0</v>
      </c>
      <c r="U2100" s="15">
        <f t="shared" si="455"/>
        <v>0</v>
      </c>
      <c r="V2100" s="15"/>
      <c r="W2100" s="15"/>
      <c r="X2100" s="15"/>
      <c r="Y2100" s="15"/>
      <c r="Z2100" s="16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>
        <f t="shared" si="443"/>
        <v>0</v>
      </c>
      <c r="CT2100" s="15">
        <f t="shared" si="444"/>
        <v>68</v>
      </c>
      <c r="CU2100" s="15">
        <f t="shared" si="445"/>
        <v>1</v>
      </c>
      <c r="CV2100" s="15">
        <f t="shared" si="446"/>
        <v>70</v>
      </c>
      <c r="CW2100" s="15"/>
      <c r="CX2100" s="15"/>
      <c r="CY2100" s="15">
        <f t="shared" si="447"/>
        <v>0</v>
      </c>
      <c r="CZ2100" s="15">
        <f>GG2100</f>
        <v>0</v>
      </c>
      <c r="DA2100" s="16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20"/>
      <c r="DY2100" s="15"/>
      <c r="DZ2100" s="20"/>
      <c r="EA2100" s="15"/>
      <c r="EB2100" s="20"/>
      <c r="EC2100" s="15"/>
      <c r="ED2100" s="20"/>
      <c r="EE2100" s="15"/>
      <c r="EF2100" s="20"/>
      <c r="EG2100" s="15"/>
      <c r="EH2100" s="20"/>
      <c r="EI2100" s="15"/>
      <c r="EJ2100" s="20"/>
      <c r="EK2100" s="15"/>
      <c r="EL2100" s="20"/>
      <c r="EM2100" s="15"/>
      <c r="EN2100" s="20"/>
      <c r="EY2100" s="15"/>
      <c r="EZ2100" s="20"/>
      <c r="FC2100" s="15">
        <v>68</v>
      </c>
      <c r="FD2100" s="20">
        <v>3</v>
      </c>
      <c r="FE2100" s="15"/>
      <c r="FF2100" s="20"/>
      <c r="FG2100" s="15"/>
      <c r="FH2100" s="20"/>
      <c r="FI2100" s="15"/>
      <c r="FJ2100" s="20"/>
      <c r="FK2100" s="15"/>
      <c r="FL2100" s="20"/>
      <c r="FM2100" s="15"/>
      <c r="FN2100" s="20"/>
      <c r="FO2100" s="15"/>
      <c r="FP2100" s="20"/>
      <c r="FQ2100" s="15"/>
      <c r="FR2100" s="20"/>
      <c r="FS2100" s="15"/>
      <c r="FT2100" s="20"/>
      <c r="FU2100" s="15"/>
      <c r="FV2100" s="20"/>
      <c r="FW2100" s="15"/>
      <c r="FX2100" s="20"/>
      <c r="FY2100" s="15"/>
      <c r="FZ2100" s="20"/>
      <c r="GA2100" s="15"/>
      <c r="GB2100" s="20"/>
      <c r="GC2100" s="15">
        <v>70</v>
      </c>
      <c r="GD2100" s="20">
        <v>1</v>
      </c>
      <c r="GE2100" s="15"/>
      <c r="GF2100" s="20"/>
      <c r="GG2100" s="226"/>
    </row>
    <row r="2101" spans="1:189" ht="15" customHeight="1" x14ac:dyDescent="0.3">
      <c r="A2101" s="82" t="s">
        <v>146</v>
      </c>
      <c r="B2101" s="82" t="s">
        <v>138</v>
      </c>
      <c r="C2101" s="82" t="s">
        <v>2725</v>
      </c>
      <c r="D2101" s="82" t="s">
        <v>1106</v>
      </c>
      <c r="E2101" s="15" t="str">
        <f t="shared" si="441"/>
        <v xml:space="preserve"> Jayleen  Kim</v>
      </c>
      <c r="F2101" s="82" t="s">
        <v>128</v>
      </c>
      <c r="G2101" s="82">
        <v>999925518</v>
      </c>
      <c r="H2101" s="15">
        <f t="shared" si="442"/>
        <v>60</v>
      </c>
      <c r="I2101" s="15"/>
      <c r="J2101" s="15"/>
      <c r="K2101" s="16"/>
      <c r="L2101" s="15"/>
      <c r="M2101" s="15"/>
      <c r="N2101" s="15"/>
      <c r="O2101" s="15">
        <f t="shared" si="452"/>
        <v>0</v>
      </c>
      <c r="P2101" s="15">
        <v>0</v>
      </c>
      <c r="Q2101" s="15">
        <f t="shared" si="453"/>
        <v>0</v>
      </c>
      <c r="R2101" s="15">
        <v>0</v>
      </c>
      <c r="S2101" s="15">
        <v>0</v>
      </c>
      <c r="T2101" s="15">
        <f t="shared" si="454"/>
        <v>0</v>
      </c>
      <c r="U2101" s="15">
        <f t="shared" si="455"/>
        <v>0</v>
      </c>
      <c r="V2101" s="15"/>
      <c r="W2101" s="15"/>
      <c r="X2101" s="15"/>
      <c r="Y2101" s="15"/>
      <c r="Z2101" s="16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>
        <f t="shared" si="443"/>
        <v>0</v>
      </c>
      <c r="CT2101" s="15">
        <f t="shared" si="444"/>
        <v>60</v>
      </c>
      <c r="CU2101" s="15">
        <f t="shared" si="445"/>
        <v>1</v>
      </c>
      <c r="CV2101" s="15">
        <f t="shared" si="446"/>
        <v>0</v>
      </c>
      <c r="CW2101" s="15"/>
      <c r="CX2101" s="15"/>
      <c r="CY2101" s="15">
        <f t="shared" si="447"/>
        <v>0</v>
      </c>
      <c r="CZ2101" s="15">
        <f>GG2101</f>
        <v>0</v>
      </c>
      <c r="DA2101" s="16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20"/>
      <c r="DY2101" s="15"/>
      <c r="DZ2101" s="20"/>
      <c r="EA2101" s="15"/>
      <c r="EB2101" s="20"/>
      <c r="EC2101" s="15"/>
      <c r="ED2101" s="20"/>
      <c r="EE2101" s="15"/>
      <c r="EF2101" s="20"/>
      <c r="EG2101" s="15"/>
      <c r="EH2101" s="20"/>
      <c r="EI2101" s="15"/>
      <c r="EJ2101" s="20"/>
      <c r="EK2101" s="15"/>
      <c r="EL2101" s="20"/>
      <c r="EM2101" s="15"/>
      <c r="EN2101" s="20"/>
      <c r="EW2101" s="15">
        <v>60</v>
      </c>
      <c r="EX2101" s="20">
        <v>1</v>
      </c>
      <c r="EY2101" s="15"/>
      <c r="EZ2101" s="20"/>
      <c r="FC2101" s="15"/>
      <c r="FD2101" s="20"/>
      <c r="FE2101" s="15"/>
      <c r="FF2101" s="20"/>
      <c r="FG2101" s="15"/>
      <c r="FH2101" s="20"/>
      <c r="FI2101" s="15"/>
      <c r="FJ2101" s="20"/>
      <c r="FK2101" s="15"/>
      <c r="FL2101" s="20"/>
      <c r="FM2101" s="15"/>
      <c r="FN2101" s="20"/>
      <c r="FO2101" s="15"/>
      <c r="FP2101" s="20"/>
      <c r="FQ2101" s="15"/>
      <c r="FR2101" s="20"/>
      <c r="FS2101" s="15"/>
      <c r="FT2101" s="20"/>
      <c r="FU2101" s="15"/>
      <c r="FV2101" s="20"/>
      <c r="FW2101" s="15"/>
      <c r="FX2101" s="20"/>
      <c r="FY2101" s="15"/>
      <c r="FZ2101" s="20"/>
      <c r="GA2101" s="15"/>
      <c r="GB2101" s="20"/>
      <c r="GC2101" s="15"/>
      <c r="GD2101" s="20"/>
      <c r="GE2101" s="15"/>
      <c r="GF2101" s="20"/>
      <c r="GG2101" s="226"/>
    </row>
    <row r="2102" spans="1:189" ht="15" customHeight="1" x14ac:dyDescent="0.3">
      <c r="A2102" s="15" t="s">
        <v>130</v>
      </c>
      <c r="B2102" s="15" t="s">
        <v>134</v>
      </c>
      <c r="C2102" s="15" t="s">
        <v>1987</v>
      </c>
      <c r="D2102" s="15" t="s">
        <v>1225</v>
      </c>
      <c r="E2102" s="15" t="str">
        <f t="shared" si="441"/>
        <v>Esther LEE</v>
      </c>
      <c r="F2102" s="15" t="s">
        <v>128</v>
      </c>
      <c r="G2102" s="15">
        <v>999925521</v>
      </c>
      <c r="H2102" s="15">
        <f t="shared" si="442"/>
        <v>120</v>
      </c>
      <c r="I2102" s="15"/>
      <c r="J2102" s="15"/>
      <c r="K2102" s="16"/>
      <c r="L2102" s="15"/>
      <c r="M2102" s="15"/>
      <c r="N2102" s="15"/>
      <c r="O2102" s="15">
        <f t="shared" si="452"/>
        <v>0</v>
      </c>
      <c r="P2102" s="15">
        <v>0</v>
      </c>
      <c r="Q2102" s="15">
        <f t="shared" si="453"/>
        <v>0</v>
      </c>
      <c r="R2102" s="15">
        <v>0</v>
      </c>
      <c r="S2102" s="15">
        <v>0</v>
      </c>
      <c r="T2102" s="15">
        <f t="shared" si="454"/>
        <v>0</v>
      </c>
      <c r="U2102" s="15">
        <f t="shared" si="455"/>
        <v>0</v>
      </c>
      <c r="V2102" s="15"/>
      <c r="W2102" s="15"/>
      <c r="X2102" s="15"/>
      <c r="Y2102" s="15"/>
      <c r="Z2102" s="16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>
        <f t="shared" si="443"/>
        <v>0</v>
      </c>
      <c r="CT2102" s="15">
        <f t="shared" si="444"/>
        <v>120</v>
      </c>
      <c r="CU2102" s="15">
        <f t="shared" si="445"/>
        <v>1</v>
      </c>
      <c r="CV2102" s="15">
        <f t="shared" si="446"/>
        <v>0</v>
      </c>
      <c r="CW2102" s="15"/>
      <c r="CX2102" s="15"/>
      <c r="CY2102" s="15">
        <f t="shared" si="447"/>
        <v>0</v>
      </c>
      <c r="CZ2102" s="15">
        <f>GG2102</f>
        <v>0</v>
      </c>
      <c r="DA2102" s="16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20"/>
      <c r="DY2102" s="15"/>
      <c r="DZ2102" s="20"/>
      <c r="EA2102" s="15"/>
      <c r="EB2102" s="20"/>
      <c r="EC2102" s="15"/>
      <c r="ED2102" s="20"/>
      <c r="EE2102" s="15"/>
      <c r="EF2102" s="20"/>
      <c r="EG2102" s="15"/>
      <c r="EH2102" s="20"/>
      <c r="EI2102" s="15"/>
      <c r="EJ2102" s="20"/>
      <c r="EK2102" s="15"/>
      <c r="EL2102" s="20"/>
      <c r="EM2102" s="15"/>
      <c r="EN2102" s="20"/>
      <c r="EY2102" s="15"/>
      <c r="EZ2102" s="20"/>
      <c r="FC2102" s="15">
        <v>120</v>
      </c>
      <c r="FD2102" s="20">
        <v>1</v>
      </c>
      <c r="FE2102" s="15"/>
      <c r="FF2102" s="20"/>
      <c r="FG2102" s="15"/>
      <c r="FH2102" s="20"/>
      <c r="FI2102" s="15"/>
      <c r="FJ2102" s="20"/>
      <c r="FK2102" s="15"/>
      <c r="FL2102" s="20"/>
      <c r="FM2102" s="15"/>
      <c r="FN2102" s="20"/>
      <c r="FO2102" s="15"/>
      <c r="FP2102" s="20"/>
      <c r="FQ2102" s="15"/>
      <c r="FR2102" s="20"/>
      <c r="FS2102" s="15"/>
      <c r="FT2102" s="20"/>
      <c r="FU2102" s="15"/>
      <c r="FV2102" s="20"/>
      <c r="FW2102" s="15"/>
      <c r="FX2102" s="20"/>
      <c r="FY2102" s="15"/>
      <c r="FZ2102" s="20"/>
      <c r="GA2102" s="15"/>
      <c r="GB2102" s="20"/>
      <c r="GC2102" s="15"/>
      <c r="GD2102" s="20"/>
      <c r="GE2102" s="15"/>
      <c r="GF2102" s="20"/>
      <c r="GG2102" s="226"/>
    </row>
    <row r="2103" spans="1:189" ht="15" customHeight="1" x14ac:dyDescent="0.3">
      <c r="A2103" s="15" t="s">
        <v>137</v>
      </c>
      <c r="B2103" s="15" t="s">
        <v>134</v>
      </c>
      <c r="C2103" s="15" t="s">
        <v>253</v>
      </c>
      <c r="D2103" s="15" t="s">
        <v>954</v>
      </c>
      <c r="E2103" s="15" t="str">
        <f t="shared" si="441"/>
        <v>Andrew Hong</v>
      </c>
      <c r="F2103" s="15" t="s">
        <v>135</v>
      </c>
      <c r="G2103" s="15">
        <v>999925527</v>
      </c>
      <c r="H2103" s="15">
        <f t="shared" si="442"/>
        <v>52.5</v>
      </c>
      <c r="I2103" s="15"/>
      <c r="J2103" s="15"/>
      <c r="K2103" s="16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6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>
        <f t="shared" si="443"/>
        <v>0</v>
      </c>
      <c r="CT2103" s="15">
        <f t="shared" si="444"/>
        <v>0</v>
      </c>
      <c r="CU2103" s="15">
        <f t="shared" si="445"/>
        <v>0</v>
      </c>
      <c r="CV2103" s="15">
        <f t="shared" si="446"/>
        <v>52.5</v>
      </c>
      <c r="CW2103" s="15"/>
      <c r="CX2103" s="15"/>
      <c r="CY2103" s="15">
        <f t="shared" si="447"/>
        <v>0</v>
      </c>
      <c r="CZ2103" s="15">
        <f>GG2103</f>
        <v>0</v>
      </c>
      <c r="DA2103" s="16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20"/>
      <c r="DY2103" s="15"/>
      <c r="DZ2103" s="20"/>
      <c r="EA2103" s="15"/>
      <c r="EB2103" s="20"/>
      <c r="EC2103" s="15"/>
      <c r="ED2103" s="20"/>
      <c r="EE2103" s="15"/>
      <c r="EF2103" s="20"/>
      <c r="EG2103" s="15"/>
      <c r="EH2103" s="20"/>
      <c r="EI2103" s="15"/>
      <c r="EJ2103" s="20"/>
      <c r="EK2103" s="15"/>
      <c r="EL2103" s="20"/>
      <c r="EM2103" s="15"/>
      <c r="EN2103" s="20"/>
      <c r="EY2103" s="15"/>
      <c r="EZ2103" s="16"/>
      <c r="FC2103" s="15"/>
      <c r="FD2103" s="16"/>
      <c r="FE2103" s="15"/>
      <c r="FF2103" s="16"/>
      <c r="FG2103" s="15"/>
      <c r="FH2103" s="16"/>
      <c r="FI2103" s="15"/>
      <c r="FJ2103" s="16"/>
      <c r="FK2103" s="15"/>
      <c r="FL2103" s="16"/>
      <c r="FM2103" s="15"/>
      <c r="FN2103" s="16"/>
      <c r="FO2103" s="15"/>
      <c r="FP2103" s="20"/>
      <c r="FQ2103" s="15"/>
      <c r="FR2103" s="16"/>
      <c r="FS2103" s="15"/>
      <c r="FT2103" s="16"/>
      <c r="FU2103" s="15"/>
      <c r="FV2103" s="16"/>
      <c r="FW2103" s="15"/>
      <c r="FX2103" s="16"/>
      <c r="FY2103" s="15"/>
      <c r="FZ2103" s="16"/>
      <c r="GA2103" s="15"/>
      <c r="GB2103" s="16"/>
      <c r="GC2103" s="15"/>
      <c r="GD2103" s="20"/>
      <c r="GE2103" s="15">
        <v>52.5</v>
      </c>
      <c r="GF2103" s="20">
        <v>2</v>
      </c>
      <c r="GG2103" s="226"/>
    </row>
    <row r="2104" spans="1:189" ht="15" customHeight="1" x14ac:dyDescent="0.3">
      <c r="A2104" s="82" t="s">
        <v>146</v>
      </c>
      <c r="B2104" s="82" t="s">
        <v>138</v>
      </c>
      <c r="C2104" s="82" t="s">
        <v>2852</v>
      </c>
      <c r="D2104" s="82" t="s">
        <v>1752</v>
      </c>
      <c r="E2104" s="15" t="str">
        <f t="shared" si="441"/>
        <v xml:space="preserve"> James Smith</v>
      </c>
      <c r="F2104" s="82" t="s">
        <v>135</v>
      </c>
      <c r="G2104" s="82">
        <v>999925531</v>
      </c>
      <c r="H2104" s="15">
        <f t="shared" si="442"/>
        <v>90</v>
      </c>
      <c r="I2104" s="15"/>
      <c r="J2104" s="15"/>
      <c r="K2104" s="16"/>
      <c r="L2104" s="15"/>
      <c r="M2104" s="15"/>
      <c r="N2104" s="15"/>
      <c r="O2104" s="15">
        <f t="shared" ref="O2104:O2135" si="456">SUM(EE2104, EI2104, EK2104, EM2104)</f>
        <v>0</v>
      </c>
      <c r="P2104" s="15">
        <v>0</v>
      </c>
      <c r="Q2104" s="15">
        <f t="shared" ref="Q2104:Q2135" si="457">COUNT(DI2104:DV2104)</f>
        <v>0</v>
      </c>
      <c r="R2104" s="15">
        <v>0</v>
      </c>
      <c r="S2104" s="15">
        <v>0</v>
      </c>
      <c r="T2104" s="15">
        <f t="shared" ref="T2104:T2135" si="458">EC2104</f>
        <v>0</v>
      </c>
      <c r="U2104" s="15">
        <f t="shared" ref="U2104:U2135" si="459">SUM(EG2104)</f>
        <v>0</v>
      </c>
      <c r="V2104" s="15"/>
      <c r="W2104" s="15"/>
      <c r="X2104" s="15"/>
      <c r="Y2104" s="15"/>
      <c r="Z2104" s="16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>
        <f t="shared" si="443"/>
        <v>0</v>
      </c>
      <c r="CT2104" s="15">
        <f t="shared" si="444"/>
        <v>90</v>
      </c>
      <c r="CU2104" s="15">
        <f t="shared" si="445"/>
        <v>1</v>
      </c>
      <c r="CV2104" s="15">
        <f t="shared" si="446"/>
        <v>0</v>
      </c>
      <c r="CW2104" s="15"/>
      <c r="CX2104" s="15"/>
      <c r="CY2104" s="15">
        <f t="shared" si="447"/>
        <v>0</v>
      </c>
      <c r="CZ2104" s="15">
        <f>GG2104</f>
        <v>0</v>
      </c>
      <c r="DA2104" s="16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20"/>
      <c r="DY2104" s="15"/>
      <c r="DZ2104" s="20"/>
      <c r="EA2104" s="15"/>
      <c r="EB2104" s="20"/>
      <c r="EC2104" s="15"/>
      <c r="ED2104" s="20"/>
      <c r="EE2104" s="15"/>
      <c r="EF2104" s="20"/>
      <c r="EG2104" s="15"/>
      <c r="EH2104" s="20"/>
      <c r="EI2104" s="15"/>
      <c r="EJ2104" s="20"/>
      <c r="EK2104" s="15"/>
      <c r="EL2104" s="20"/>
      <c r="EM2104" s="15"/>
      <c r="EN2104" s="20"/>
      <c r="EW2104" s="15">
        <v>90</v>
      </c>
      <c r="EX2104" s="20">
        <v>2</v>
      </c>
      <c r="EY2104" s="15"/>
      <c r="EZ2104" s="20"/>
      <c r="FC2104" s="15"/>
      <c r="FD2104" s="20"/>
      <c r="FE2104" s="15"/>
      <c r="FF2104" s="20"/>
      <c r="FG2104" s="15"/>
      <c r="FH2104" s="20"/>
      <c r="FI2104" s="15"/>
      <c r="FJ2104" s="20"/>
      <c r="FK2104" s="15"/>
      <c r="FL2104" s="20"/>
      <c r="FM2104" s="15"/>
      <c r="FN2104" s="20"/>
      <c r="FO2104" s="15"/>
      <c r="FP2104" s="20"/>
      <c r="FQ2104" s="15"/>
      <c r="FR2104" s="20"/>
      <c r="FS2104" s="15"/>
      <c r="FT2104" s="20"/>
      <c r="FU2104" s="15"/>
      <c r="FV2104" s="20"/>
      <c r="FW2104" s="15"/>
      <c r="FX2104" s="20"/>
      <c r="FY2104" s="15"/>
      <c r="FZ2104" s="20"/>
      <c r="GA2104" s="15"/>
      <c r="GB2104" s="20"/>
      <c r="GC2104" s="15"/>
      <c r="GD2104" s="20"/>
      <c r="GE2104" s="15"/>
      <c r="GF2104" s="20"/>
      <c r="GG2104" s="226"/>
    </row>
    <row r="2105" spans="1:189" ht="15" customHeight="1" x14ac:dyDescent="0.3">
      <c r="A2105" s="15" t="s">
        <v>125</v>
      </c>
      <c r="B2105" s="15" t="s">
        <v>140</v>
      </c>
      <c r="C2105" s="15" t="s">
        <v>3754</v>
      </c>
      <c r="D2105" s="15" t="s">
        <v>3755</v>
      </c>
      <c r="E2105" s="15" t="str">
        <f t="shared" si="441"/>
        <v xml:space="preserve">Gracyn Poulos </v>
      </c>
      <c r="F2105" s="15" t="s">
        <v>128</v>
      </c>
      <c r="G2105" s="15">
        <v>999925534</v>
      </c>
      <c r="H2105" s="15">
        <f t="shared" si="442"/>
        <v>34</v>
      </c>
      <c r="I2105" s="15"/>
      <c r="J2105" s="15"/>
      <c r="K2105" s="16"/>
      <c r="L2105" s="15"/>
      <c r="M2105" s="15"/>
      <c r="N2105" s="15"/>
      <c r="O2105" s="15">
        <f t="shared" si="456"/>
        <v>0</v>
      </c>
      <c r="P2105" s="15">
        <v>0</v>
      </c>
      <c r="Q2105" s="15">
        <f t="shared" si="457"/>
        <v>0</v>
      </c>
      <c r="R2105" s="15">
        <v>0</v>
      </c>
      <c r="S2105" s="15">
        <v>0</v>
      </c>
      <c r="T2105" s="15">
        <f t="shared" si="458"/>
        <v>0</v>
      </c>
      <c r="U2105" s="15">
        <f t="shared" si="459"/>
        <v>0</v>
      </c>
      <c r="V2105" s="15"/>
      <c r="W2105" s="15"/>
      <c r="X2105" s="15"/>
      <c r="Y2105" s="15"/>
      <c r="Z2105" s="16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>
        <f t="shared" si="443"/>
        <v>0</v>
      </c>
      <c r="CT2105" s="15">
        <f t="shared" si="444"/>
        <v>34</v>
      </c>
      <c r="CU2105" s="15">
        <f t="shared" si="445"/>
        <v>1</v>
      </c>
      <c r="CV2105" s="15">
        <f t="shared" si="446"/>
        <v>0</v>
      </c>
      <c r="CW2105" s="15"/>
      <c r="CX2105" s="15"/>
      <c r="CY2105" s="15">
        <f t="shared" si="447"/>
        <v>0</v>
      </c>
      <c r="CZ2105" s="15">
        <f>GG2105</f>
        <v>0</v>
      </c>
      <c r="DA2105" s="16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20"/>
      <c r="DY2105" s="15"/>
      <c r="DZ2105" s="20"/>
      <c r="EA2105" s="15"/>
      <c r="EB2105" s="20"/>
      <c r="EC2105" s="15"/>
      <c r="ED2105" s="20"/>
      <c r="EE2105" s="15"/>
      <c r="EF2105" s="20"/>
      <c r="EG2105" s="15"/>
      <c r="EH2105" s="20"/>
      <c r="EI2105" s="15"/>
      <c r="EJ2105" s="20"/>
      <c r="EK2105" s="15"/>
      <c r="EL2105" s="20"/>
      <c r="EM2105" s="15"/>
      <c r="EN2105" s="20"/>
      <c r="EY2105" s="15"/>
      <c r="EZ2105" s="20"/>
      <c r="FC2105" s="15"/>
      <c r="FD2105" s="20"/>
      <c r="FE2105" s="15"/>
      <c r="FF2105" s="20"/>
      <c r="FG2105" s="15"/>
      <c r="FH2105" s="20"/>
      <c r="FI2105" s="15"/>
      <c r="FJ2105" s="20"/>
      <c r="FK2105" s="15"/>
      <c r="FL2105" s="20"/>
      <c r="FM2105" s="15"/>
      <c r="FN2105" s="20"/>
      <c r="FO2105" s="15"/>
      <c r="FP2105" s="20"/>
      <c r="FQ2105" s="15"/>
      <c r="FR2105" s="20"/>
      <c r="FS2105" s="15"/>
      <c r="FT2105" s="20"/>
      <c r="FU2105" s="15"/>
      <c r="FV2105" s="20"/>
      <c r="FW2105" s="15"/>
      <c r="FX2105" s="20"/>
      <c r="FY2105" s="15">
        <v>34</v>
      </c>
      <c r="FZ2105" s="20">
        <v>3</v>
      </c>
      <c r="GA2105" s="15"/>
      <c r="GB2105" s="20"/>
      <c r="GC2105" s="15"/>
      <c r="GD2105" s="20"/>
      <c r="GE2105" s="15"/>
      <c r="GF2105" s="20"/>
      <c r="GG2105" s="226"/>
    </row>
    <row r="2106" spans="1:189" ht="15" customHeight="1" x14ac:dyDescent="0.3">
      <c r="A2106" s="85" t="s">
        <v>146</v>
      </c>
      <c r="B2106" s="85" t="s">
        <v>142</v>
      </c>
      <c r="C2106" s="85" t="s">
        <v>3957</v>
      </c>
      <c r="D2106" s="85" t="s">
        <v>3958</v>
      </c>
      <c r="E2106" s="15" t="str">
        <f t="shared" si="441"/>
        <v>Fansu shao</v>
      </c>
      <c r="F2106" s="85" t="s">
        <v>135</v>
      </c>
      <c r="G2106" s="15">
        <v>999925544</v>
      </c>
      <c r="H2106" s="15">
        <f t="shared" si="442"/>
        <v>38</v>
      </c>
      <c r="I2106" s="15"/>
      <c r="J2106" s="15"/>
      <c r="K2106" s="16"/>
      <c r="L2106" s="15"/>
      <c r="M2106" s="15"/>
      <c r="N2106" s="15"/>
      <c r="O2106" s="15">
        <f t="shared" si="456"/>
        <v>0</v>
      </c>
      <c r="P2106" s="15">
        <v>0</v>
      </c>
      <c r="Q2106" s="15">
        <f t="shared" si="457"/>
        <v>0</v>
      </c>
      <c r="R2106" s="15">
        <v>0</v>
      </c>
      <c r="S2106" s="15">
        <v>0</v>
      </c>
      <c r="T2106" s="15">
        <f t="shared" si="458"/>
        <v>0</v>
      </c>
      <c r="U2106" s="15">
        <f t="shared" si="459"/>
        <v>0</v>
      </c>
      <c r="V2106" s="15"/>
      <c r="W2106" s="15"/>
      <c r="X2106" s="15"/>
      <c r="Y2106" s="15"/>
      <c r="Z2106" s="16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>
        <f t="shared" si="443"/>
        <v>0</v>
      </c>
      <c r="CT2106" s="15">
        <f t="shared" si="444"/>
        <v>38</v>
      </c>
      <c r="CU2106" s="15">
        <f t="shared" si="445"/>
        <v>0</v>
      </c>
      <c r="CV2106" s="15">
        <f t="shared" si="446"/>
        <v>0</v>
      </c>
      <c r="CW2106" s="15"/>
      <c r="CX2106" s="15"/>
      <c r="CY2106" s="15">
        <f t="shared" si="447"/>
        <v>0</v>
      </c>
      <c r="CZ2106" s="15">
        <f>GG2106</f>
        <v>0</v>
      </c>
      <c r="DA2106" s="16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20"/>
      <c r="DY2106" s="15"/>
      <c r="DZ2106" s="20"/>
      <c r="EA2106" s="15"/>
      <c r="EB2106" s="20"/>
      <c r="EC2106" s="15"/>
      <c r="ED2106" s="20"/>
      <c r="EE2106" s="15"/>
      <c r="EF2106" s="20"/>
      <c r="EG2106" s="15"/>
      <c r="EH2106" s="20"/>
      <c r="EI2106" s="15"/>
      <c r="EJ2106" s="20"/>
      <c r="EK2106" s="15"/>
      <c r="EL2106" s="20"/>
      <c r="EM2106" s="15"/>
      <c r="EN2106" s="20"/>
      <c r="EY2106" s="15"/>
      <c r="EZ2106" s="20"/>
      <c r="FC2106" s="15"/>
      <c r="FD2106" s="20"/>
      <c r="FE2106" s="15"/>
      <c r="FF2106" s="20"/>
      <c r="FG2106" s="15"/>
      <c r="FH2106" s="20"/>
      <c r="FI2106" s="15"/>
      <c r="FJ2106" s="20"/>
      <c r="FK2106" s="15"/>
      <c r="FL2106" s="20"/>
      <c r="FM2106" s="15"/>
      <c r="FN2106" s="16"/>
      <c r="FO2106" s="15">
        <v>38</v>
      </c>
      <c r="FP2106" s="20"/>
      <c r="FQ2106" s="15"/>
      <c r="FR2106" s="16"/>
      <c r="FS2106" s="15"/>
      <c r="FT2106" s="20"/>
      <c r="FU2106" s="15"/>
      <c r="FV2106" s="20"/>
      <c r="FW2106" s="15"/>
      <c r="FX2106" s="20"/>
      <c r="FY2106" s="15"/>
      <c r="FZ2106" s="20"/>
      <c r="GA2106" s="15"/>
      <c r="GB2106" s="20"/>
      <c r="GC2106" s="15"/>
      <c r="GD2106" s="20"/>
      <c r="GE2106" s="15"/>
      <c r="GF2106" s="20"/>
      <c r="GG2106" s="226"/>
    </row>
    <row r="2107" spans="1:189" ht="15" customHeight="1" x14ac:dyDescent="0.3">
      <c r="A2107" s="82" t="s">
        <v>125</v>
      </c>
      <c r="B2107" s="82" t="s">
        <v>134</v>
      </c>
      <c r="C2107" s="82" t="s">
        <v>2825</v>
      </c>
      <c r="D2107" s="82" t="s">
        <v>807</v>
      </c>
      <c r="E2107" s="15" t="str">
        <f t="shared" si="441"/>
        <v xml:space="preserve"> Marvin Garcia</v>
      </c>
      <c r="F2107" s="82" t="s">
        <v>135</v>
      </c>
      <c r="G2107" s="82">
        <v>999925545</v>
      </c>
      <c r="H2107" s="15">
        <f t="shared" si="442"/>
        <v>68</v>
      </c>
      <c r="I2107" s="15"/>
      <c r="J2107" s="15"/>
      <c r="K2107" s="16"/>
      <c r="L2107" s="15"/>
      <c r="M2107" s="15"/>
      <c r="N2107" s="15"/>
      <c r="O2107" s="15">
        <f t="shared" si="456"/>
        <v>0</v>
      </c>
      <c r="P2107" s="15">
        <v>0</v>
      </c>
      <c r="Q2107" s="15">
        <f t="shared" si="457"/>
        <v>0</v>
      </c>
      <c r="R2107" s="15">
        <v>0</v>
      </c>
      <c r="S2107" s="15">
        <v>0</v>
      </c>
      <c r="T2107" s="15">
        <f t="shared" si="458"/>
        <v>0</v>
      </c>
      <c r="U2107" s="15">
        <f t="shared" si="459"/>
        <v>0</v>
      </c>
      <c r="V2107" s="15"/>
      <c r="W2107" s="15"/>
      <c r="X2107" s="15"/>
      <c r="Y2107" s="15"/>
      <c r="Z2107" s="16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>
        <f t="shared" si="443"/>
        <v>0</v>
      </c>
      <c r="CT2107" s="15">
        <f t="shared" si="444"/>
        <v>68</v>
      </c>
      <c r="CU2107" s="15">
        <f t="shared" si="445"/>
        <v>1</v>
      </c>
      <c r="CV2107" s="15">
        <f t="shared" si="446"/>
        <v>0</v>
      </c>
      <c r="CW2107" s="15"/>
      <c r="CX2107" s="15"/>
      <c r="CY2107" s="15">
        <f t="shared" si="447"/>
        <v>0</v>
      </c>
      <c r="CZ2107" s="15">
        <f>GG2107</f>
        <v>0</v>
      </c>
      <c r="DA2107" s="16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20"/>
      <c r="DY2107" s="15"/>
      <c r="DZ2107" s="20"/>
      <c r="EA2107" s="15"/>
      <c r="EB2107" s="20"/>
      <c r="EC2107" s="15"/>
      <c r="ED2107" s="20"/>
      <c r="EE2107" s="15"/>
      <c r="EF2107" s="20"/>
      <c r="EG2107" s="15"/>
      <c r="EH2107" s="20"/>
      <c r="EI2107" s="15"/>
      <c r="EJ2107" s="20"/>
      <c r="EK2107" s="15"/>
      <c r="EL2107" s="20"/>
      <c r="EM2107" s="15"/>
      <c r="EN2107" s="20"/>
      <c r="EW2107" s="15">
        <v>68</v>
      </c>
      <c r="EX2107" s="20">
        <v>3</v>
      </c>
      <c r="EY2107" s="15"/>
      <c r="EZ2107" s="20"/>
      <c r="FC2107" s="15"/>
      <c r="FD2107" s="20"/>
      <c r="FE2107" s="15"/>
      <c r="FF2107" s="20"/>
      <c r="FG2107" s="15"/>
      <c r="FH2107" s="20"/>
      <c r="FI2107" s="15"/>
      <c r="FJ2107" s="20"/>
      <c r="FK2107" s="15"/>
      <c r="FL2107" s="20"/>
      <c r="FM2107" s="15"/>
      <c r="FN2107" s="20"/>
      <c r="FO2107" s="15"/>
      <c r="FP2107" s="20"/>
      <c r="FQ2107" s="15"/>
      <c r="FR2107" s="20"/>
      <c r="FS2107" s="15"/>
      <c r="FT2107" s="20"/>
      <c r="FU2107" s="15"/>
      <c r="FV2107" s="20"/>
      <c r="FW2107" s="15"/>
      <c r="FX2107" s="20"/>
      <c r="FY2107" s="15"/>
      <c r="FZ2107" s="20"/>
      <c r="GA2107" s="15"/>
      <c r="GB2107" s="20"/>
      <c r="GC2107" s="15"/>
      <c r="GD2107" s="20"/>
      <c r="GE2107" s="15"/>
      <c r="GF2107" s="20"/>
      <c r="GG2107" s="226"/>
    </row>
    <row r="2108" spans="1:189" ht="15" customHeight="1" x14ac:dyDescent="0.3">
      <c r="A2108" s="82" t="s">
        <v>133</v>
      </c>
      <c r="B2108" s="82" t="s">
        <v>140</v>
      </c>
      <c r="C2108" s="82" t="s">
        <v>2767</v>
      </c>
      <c r="D2108" s="82" t="s">
        <v>2768</v>
      </c>
      <c r="E2108" s="15" t="str">
        <f t="shared" si="441"/>
        <v xml:space="preserve"> Kate Gallagher</v>
      </c>
      <c r="F2108" s="82" t="s">
        <v>128</v>
      </c>
      <c r="G2108" s="82">
        <v>999925546</v>
      </c>
      <c r="H2108" s="15">
        <f t="shared" si="442"/>
        <v>63</v>
      </c>
      <c r="I2108" s="15"/>
      <c r="J2108" s="15"/>
      <c r="K2108" s="16"/>
      <c r="L2108" s="15"/>
      <c r="M2108" s="15"/>
      <c r="N2108" s="15"/>
      <c r="O2108" s="15">
        <f t="shared" si="456"/>
        <v>0</v>
      </c>
      <c r="P2108" s="15">
        <v>0</v>
      </c>
      <c r="Q2108" s="15">
        <f t="shared" si="457"/>
        <v>0</v>
      </c>
      <c r="R2108" s="15">
        <v>0</v>
      </c>
      <c r="S2108" s="15">
        <v>0</v>
      </c>
      <c r="T2108" s="15">
        <f t="shared" si="458"/>
        <v>0</v>
      </c>
      <c r="U2108" s="15">
        <f t="shared" si="459"/>
        <v>0</v>
      </c>
      <c r="V2108" s="15"/>
      <c r="W2108" s="15"/>
      <c r="X2108" s="15"/>
      <c r="Y2108" s="15"/>
      <c r="Z2108" s="16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>
        <f t="shared" si="443"/>
        <v>0</v>
      </c>
      <c r="CT2108" s="15">
        <f t="shared" si="444"/>
        <v>63</v>
      </c>
      <c r="CU2108" s="15">
        <f t="shared" si="445"/>
        <v>1</v>
      </c>
      <c r="CV2108" s="15">
        <f t="shared" si="446"/>
        <v>0</v>
      </c>
      <c r="CW2108" s="15"/>
      <c r="CX2108" s="15"/>
      <c r="CY2108" s="15">
        <f t="shared" si="447"/>
        <v>0</v>
      </c>
      <c r="CZ2108" s="15">
        <f>GG2108</f>
        <v>0</v>
      </c>
      <c r="DA2108" s="16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20"/>
      <c r="DY2108" s="15"/>
      <c r="DZ2108" s="20"/>
      <c r="EA2108" s="15"/>
      <c r="EB2108" s="20"/>
      <c r="EC2108" s="15"/>
      <c r="ED2108" s="20"/>
      <c r="EE2108" s="15"/>
      <c r="EF2108" s="20"/>
      <c r="EG2108" s="15"/>
      <c r="EH2108" s="20"/>
      <c r="EI2108" s="15"/>
      <c r="EJ2108" s="20"/>
      <c r="EK2108" s="15"/>
      <c r="EL2108" s="20"/>
      <c r="EM2108" s="15"/>
      <c r="EN2108" s="20"/>
      <c r="EW2108" s="15">
        <v>63</v>
      </c>
      <c r="EX2108" s="20">
        <v>5</v>
      </c>
      <c r="EY2108" s="15"/>
      <c r="EZ2108" s="20"/>
      <c r="FC2108" s="15"/>
      <c r="FD2108" s="20"/>
      <c r="FE2108" s="15"/>
      <c r="FF2108" s="20"/>
      <c r="FG2108" s="15"/>
      <c r="FH2108" s="20"/>
      <c r="FI2108" s="15"/>
      <c r="FJ2108" s="20"/>
      <c r="FK2108" s="15"/>
      <c r="FL2108" s="20"/>
      <c r="FM2108" s="15"/>
      <c r="FN2108" s="20"/>
      <c r="FO2108" s="15"/>
      <c r="FP2108" s="20"/>
      <c r="FQ2108" s="15"/>
      <c r="FR2108" s="20"/>
      <c r="FS2108" s="15"/>
      <c r="FT2108" s="20"/>
      <c r="FU2108" s="15"/>
      <c r="FV2108" s="20"/>
      <c r="FW2108" s="15"/>
      <c r="FX2108" s="20"/>
      <c r="FY2108" s="15"/>
      <c r="FZ2108" s="20"/>
      <c r="GA2108" s="15"/>
      <c r="GB2108" s="20"/>
      <c r="GC2108" s="15"/>
      <c r="GD2108" s="20"/>
      <c r="GE2108" s="15"/>
      <c r="GF2108" s="20"/>
      <c r="GG2108" s="226"/>
    </row>
    <row r="2109" spans="1:189" ht="15" customHeight="1" x14ac:dyDescent="0.3">
      <c r="A2109" s="83" t="s">
        <v>133</v>
      </c>
      <c r="B2109" s="83" t="s">
        <v>142</v>
      </c>
      <c r="C2109" s="83" t="s">
        <v>2575</v>
      </c>
      <c r="D2109" s="84" t="s">
        <v>499</v>
      </c>
      <c r="E2109" s="15" t="str">
        <f t="shared" si="441"/>
        <v>Temujin Chen</v>
      </c>
      <c r="F2109" s="83" t="s">
        <v>135</v>
      </c>
      <c r="G2109" s="83">
        <v>999925547</v>
      </c>
      <c r="H2109" s="15">
        <f t="shared" si="442"/>
        <v>45</v>
      </c>
      <c r="I2109" s="15"/>
      <c r="J2109" s="15"/>
      <c r="K2109" s="16"/>
      <c r="L2109" s="15"/>
      <c r="M2109" s="15"/>
      <c r="N2109" s="15"/>
      <c r="O2109" s="15">
        <f t="shared" si="456"/>
        <v>0</v>
      </c>
      <c r="P2109" s="15">
        <v>0</v>
      </c>
      <c r="Q2109" s="15">
        <f t="shared" si="457"/>
        <v>0</v>
      </c>
      <c r="R2109" s="15">
        <v>0</v>
      </c>
      <c r="S2109" s="15">
        <v>0</v>
      </c>
      <c r="T2109" s="15">
        <f t="shared" si="458"/>
        <v>0</v>
      </c>
      <c r="U2109" s="15">
        <f t="shared" si="459"/>
        <v>0</v>
      </c>
      <c r="V2109" s="15"/>
      <c r="W2109" s="15"/>
      <c r="X2109" s="15"/>
      <c r="Y2109" s="15"/>
      <c r="Z2109" s="16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>
        <f t="shared" si="443"/>
        <v>0</v>
      </c>
      <c r="CT2109" s="15">
        <f t="shared" si="444"/>
        <v>45</v>
      </c>
      <c r="CU2109" s="15">
        <f t="shared" si="445"/>
        <v>1</v>
      </c>
      <c r="CV2109" s="15">
        <f t="shared" si="446"/>
        <v>0</v>
      </c>
      <c r="CW2109" s="15"/>
      <c r="CX2109" s="15"/>
      <c r="CY2109" s="15">
        <f t="shared" si="447"/>
        <v>0</v>
      </c>
      <c r="CZ2109" s="15">
        <f>GG2109</f>
        <v>0</v>
      </c>
      <c r="DA2109" s="16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20"/>
      <c r="DY2109" s="15"/>
      <c r="DZ2109" s="20"/>
      <c r="EA2109" s="15"/>
      <c r="EB2109" s="20"/>
      <c r="EC2109" s="15"/>
      <c r="ED2109" s="20"/>
      <c r="EE2109" s="15"/>
      <c r="EF2109" s="20"/>
      <c r="EG2109" s="15"/>
      <c r="EH2109" s="20"/>
      <c r="EI2109" s="15"/>
      <c r="EJ2109" s="20"/>
      <c r="EK2109" s="15"/>
      <c r="EL2109" s="20"/>
      <c r="EM2109" s="15"/>
      <c r="EN2109" s="20"/>
      <c r="ES2109" s="15">
        <v>45</v>
      </c>
      <c r="ET2109" s="20">
        <v>2</v>
      </c>
      <c r="EY2109" s="15"/>
      <c r="EZ2109" s="20"/>
      <c r="FC2109" s="15"/>
      <c r="FD2109" s="20"/>
      <c r="FE2109" s="15"/>
      <c r="FF2109" s="20"/>
      <c r="FG2109" s="15"/>
      <c r="FH2109" s="20"/>
      <c r="FI2109" s="15"/>
      <c r="FJ2109" s="20"/>
      <c r="FK2109" s="15"/>
      <c r="FL2109" s="20"/>
      <c r="FM2109" s="15"/>
      <c r="FN2109" s="20"/>
      <c r="FO2109" s="15"/>
      <c r="FP2109" s="20"/>
      <c r="FQ2109" s="15"/>
      <c r="FR2109" s="20"/>
      <c r="FS2109" s="15"/>
      <c r="FT2109" s="20"/>
      <c r="FU2109" s="15"/>
      <c r="FV2109" s="20"/>
      <c r="FW2109" s="15"/>
      <c r="FX2109" s="20"/>
      <c r="FY2109" s="15"/>
      <c r="FZ2109" s="20"/>
      <c r="GA2109" s="15"/>
      <c r="GB2109" s="20"/>
      <c r="GC2109" s="15"/>
      <c r="GD2109" s="20"/>
      <c r="GE2109" s="15"/>
      <c r="GF2109" s="20"/>
      <c r="GG2109" s="226"/>
    </row>
    <row r="2110" spans="1:189" ht="15" customHeight="1" x14ac:dyDescent="0.3">
      <c r="A2110" s="85" t="s">
        <v>146</v>
      </c>
      <c r="B2110" s="85" t="s">
        <v>142</v>
      </c>
      <c r="C2110" s="85" t="s">
        <v>3859</v>
      </c>
      <c r="D2110" s="85" t="s">
        <v>3261</v>
      </c>
      <c r="E2110" s="15" t="str">
        <f t="shared" si="441"/>
        <v>AMELIA WONG</v>
      </c>
      <c r="F2110" s="85" t="s">
        <v>128</v>
      </c>
      <c r="G2110" s="15">
        <v>999925550</v>
      </c>
      <c r="H2110" s="15">
        <f t="shared" si="442"/>
        <v>54</v>
      </c>
      <c r="I2110" s="15"/>
      <c r="J2110" s="15"/>
      <c r="K2110" s="16"/>
      <c r="L2110" s="15"/>
      <c r="M2110" s="15"/>
      <c r="N2110" s="15"/>
      <c r="O2110" s="15">
        <f t="shared" si="456"/>
        <v>0</v>
      </c>
      <c r="P2110" s="15">
        <v>0</v>
      </c>
      <c r="Q2110" s="15">
        <f t="shared" si="457"/>
        <v>0</v>
      </c>
      <c r="R2110" s="15">
        <v>0</v>
      </c>
      <c r="S2110" s="15">
        <v>0</v>
      </c>
      <c r="T2110" s="15">
        <f t="shared" si="458"/>
        <v>0</v>
      </c>
      <c r="U2110" s="15">
        <f t="shared" si="459"/>
        <v>0</v>
      </c>
      <c r="V2110" s="15"/>
      <c r="W2110" s="15"/>
      <c r="X2110" s="15"/>
      <c r="Y2110" s="15"/>
      <c r="Z2110" s="16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>
        <f t="shared" si="443"/>
        <v>0</v>
      </c>
      <c r="CT2110" s="15">
        <f t="shared" si="444"/>
        <v>54</v>
      </c>
      <c r="CU2110" s="15">
        <f t="shared" si="445"/>
        <v>0</v>
      </c>
      <c r="CV2110" s="15">
        <f t="shared" si="446"/>
        <v>0</v>
      </c>
      <c r="CW2110" s="15"/>
      <c r="CX2110" s="15"/>
      <c r="CY2110" s="15">
        <f t="shared" si="447"/>
        <v>0</v>
      </c>
      <c r="CZ2110" s="15">
        <f>GG2110</f>
        <v>0</v>
      </c>
      <c r="DA2110" s="16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20"/>
      <c r="DY2110" s="15"/>
      <c r="DZ2110" s="20"/>
      <c r="EA2110" s="15"/>
      <c r="EB2110" s="20"/>
      <c r="EC2110" s="15"/>
      <c r="ED2110" s="20"/>
      <c r="EE2110" s="15"/>
      <c r="EF2110" s="20"/>
      <c r="EG2110" s="15"/>
      <c r="EH2110" s="20"/>
      <c r="EI2110" s="15"/>
      <c r="EJ2110" s="20"/>
      <c r="EK2110" s="15"/>
      <c r="EL2110" s="20"/>
      <c r="EM2110" s="15"/>
      <c r="EN2110" s="20"/>
      <c r="EY2110" s="15"/>
      <c r="EZ2110" s="20"/>
      <c r="FC2110" s="15"/>
      <c r="FD2110" s="20"/>
      <c r="FE2110" s="15"/>
      <c r="FF2110" s="20"/>
      <c r="FG2110" s="15"/>
      <c r="FH2110" s="20"/>
      <c r="FI2110" s="15"/>
      <c r="FJ2110" s="20"/>
      <c r="FK2110" s="15"/>
      <c r="FL2110" s="20"/>
      <c r="FM2110" s="15"/>
      <c r="FN2110" s="16"/>
      <c r="FO2110" s="15">
        <v>54</v>
      </c>
      <c r="FP2110" s="20"/>
      <c r="FQ2110" s="15"/>
      <c r="FR2110" s="16"/>
      <c r="FS2110" s="15"/>
      <c r="FT2110" s="20"/>
      <c r="FU2110" s="15"/>
      <c r="FV2110" s="20"/>
      <c r="FW2110" s="15"/>
      <c r="FX2110" s="20"/>
      <c r="FY2110" s="15"/>
      <c r="FZ2110" s="20"/>
      <c r="GA2110" s="15"/>
      <c r="GB2110" s="20"/>
      <c r="GC2110" s="15"/>
      <c r="GD2110" s="20"/>
      <c r="GE2110" s="15"/>
      <c r="GF2110" s="20"/>
      <c r="GG2110" s="226"/>
    </row>
    <row r="2111" spans="1:189" ht="15" customHeight="1" x14ac:dyDescent="0.3">
      <c r="A2111" s="85" t="s">
        <v>137</v>
      </c>
      <c r="B2111" s="85" t="s">
        <v>142</v>
      </c>
      <c r="C2111" s="85" t="s">
        <v>1257</v>
      </c>
      <c r="D2111" s="85" t="s">
        <v>3261</v>
      </c>
      <c r="E2111" s="15" t="str">
        <f t="shared" si="441"/>
        <v>OLIVIA WONG</v>
      </c>
      <c r="F2111" s="85" t="s">
        <v>128</v>
      </c>
      <c r="G2111" s="15">
        <v>999925551</v>
      </c>
      <c r="H2111" s="15">
        <f t="shared" si="442"/>
        <v>60</v>
      </c>
      <c r="I2111" s="15"/>
      <c r="J2111" s="15"/>
      <c r="K2111" s="16"/>
      <c r="L2111" s="15"/>
      <c r="M2111" s="15"/>
      <c r="N2111" s="15"/>
      <c r="O2111" s="15">
        <f t="shared" si="456"/>
        <v>0</v>
      </c>
      <c r="P2111" s="15">
        <v>0</v>
      </c>
      <c r="Q2111" s="15">
        <f t="shared" si="457"/>
        <v>0</v>
      </c>
      <c r="R2111" s="15">
        <v>0</v>
      </c>
      <c r="S2111" s="15">
        <v>0</v>
      </c>
      <c r="T2111" s="15">
        <f t="shared" si="458"/>
        <v>0</v>
      </c>
      <c r="U2111" s="15">
        <f t="shared" si="459"/>
        <v>0</v>
      </c>
      <c r="V2111" s="15"/>
      <c r="W2111" s="15"/>
      <c r="X2111" s="15"/>
      <c r="Y2111" s="15"/>
      <c r="Z2111" s="16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>
        <f t="shared" si="443"/>
        <v>0</v>
      </c>
      <c r="CT2111" s="15">
        <f t="shared" si="444"/>
        <v>60</v>
      </c>
      <c r="CU2111" s="15">
        <f t="shared" si="445"/>
        <v>0</v>
      </c>
      <c r="CV2111" s="15">
        <f t="shared" si="446"/>
        <v>0</v>
      </c>
      <c r="CW2111" s="15"/>
      <c r="CX2111" s="15"/>
      <c r="CY2111" s="15">
        <f t="shared" si="447"/>
        <v>0</v>
      </c>
      <c r="CZ2111" s="15">
        <f>GG2111</f>
        <v>0</v>
      </c>
      <c r="DA2111" s="16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20"/>
      <c r="DY2111" s="15"/>
      <c r="DZ2111" s="20"/>
      <c r="EA2111" s="15"/>
      <c r="EB2111" s="20"/>
      <c r="EC2111" s="15"/>
      <c r="ED2111" s="20"/>
      <c r="EE2111" s="15"/>
      <c r="EF2111" s="20"/>
      <c r="EG2111" s="15"/>
      <c r="EH2111" s="20"/>
      <c r="EI2111" s="15"/>
      <c r="EJ2111" s="20"/>
      <c r="EK2111" s="15"/>
      <c r="EL2111" s="20"/>
      <c r="EM2111" s="15"/>
      <c r="EN2111" s="20"/>
      <c r="EY2111" s="15"/>
      <c r="EZ2111" s="20"/>
      <c r="FC2111" s="15"/>
      <c r="FD2111" s="20"/>
      <c r="FE2111" s="15"/>
      <c r="FF2111" s="20"/>
      <c r="FG2111" s="15"/>
      <c r="FH2111" s="20"/>
      <c r="FI2111" s="15"/>
      <c r="FJ2111" s="20"/>
      <c r="FK2111" s="15"/>
      <c r="FL2111" s="20"/>
      <c r="FM2111" s="15"/>
      <c r="FN2111" s="16"/>
      <c r="FO2111" s="15">
        <v>60</v>
      </c>
      <c r="FP2111" s="20"/>
      <c r="FQ2111" s="15"/>
      <c r="FR2111" s="16"/>
      <c r="FS2111" s="15"/>
      <c r="FT2111" s="20"/>
      <c r="FU2111" s="15"/>
      <c r="FV2111" s="20"/>
      <c r="FW2111" s="15"/>
      <c r="FX2111" s="20"/>
      <c r="FY2111" s="15"/>
      <c r="FZ2111" s="20"/>
      <c r="GA2111" s="15"/>
      <c r="GB2111" s="20"/>
      <c r="GC2111" s="15"/>
      <c r="GD2111" s="20"/>
      <c r="GE2111" s="15"/>
      <c r="GF2111" s="20"/>
      <c r="GG2111" s="226"/>
    </row>
    <row r="2112" spans="1:189" ht="15" customHeight="1" x14ac:dyDescent="0.3">
      <c r="A2112" s="15" t="s">
        <v>125</v>
      </c>
      <c r="B2112" s="15" t="s">
        <v>138</v>
      </c>
      <c r="C2112" s="15" t="s">
        <v>298</v>
      </c>
      <c r="D2112" s="15" t="s">
        <v>2926</v>
      </c>
      <c r="E2112" s="15" t="str">
        <f t="shared" si="441"/>
        <v>Caleb Yeon</v>
      </c>
      <c r="F2112" s="15" t="s">
        <v>135</v>
      </c>
      <c r="G2112" s="15">
        <v>999925555</v>
      </c>
      <c r="H2112" s="15">
        <f t="shared" si="442"/>
        <v>30</v>
      </c>
      <c r="I2112" s="15"/>
      <c r="J2112" s="15"/>
      <c r="K2112" s="16"/>
      <c r="L2112" s="15"/>
      <c r="M2112" s="15"/>
      <c r="N2112" s="15"/>
      <c r="O2112" s="15">
        <f t="shared" si="456"/>
        <v>0</v>
      </c>
      <c r="P2112" s="15">
        <v>0</v>
      </c>
      <c r="Q2112" s="15">
        <f t="shared" si="457"/>
        <v>0</v>
      </c>
      <c r="R2112" s="15">
        <v>0</v>
      </c>
      <c r="S2112" s="15">
        <v>0</v>
      </c>
      <c r="T2112" s="15">
        <f t="shared" si="458"/>
        <v>0</v>
      </c>
      <c r="U2112" s="15">
        <f t="shared" si="459"/>
        <v>0</v>
      </c>
      <c r="V2112" s="15"/>
      <c r="W2112" s="15"/>
      <c r="X2112" s="15"/>
      <c r="Y2112" s="15"/>
      <c r="Z2112" s="16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>
        <f t="shared" si="443"/>
        <v>0</v>
      </c>
      <c r="CT2112" s="15">
        <f t="shared" si="444"/>
        <v>30</v>
      </c>
      <c r="CU2112" s="15">
        <f t="shared" si="445"/>
        <v>1</v>
      </c>
      <c r="CV2112" s="15">
        <f t="shared" si="446"/>
        <v>0</v>
      </c>
      <c r="CW2112" s="15"/>
      <c r="CX2112" s="15"/>
      <c r="CY2112" s="15">
        <f t="shared" si="447"/>
        <v>0</v>
      </c>
      <c r="CZ2112" s="15">
        <f>GG2112</f>
        <v>0</v>
      </c>
      <c r="DA2112" s="16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20"/>
      <c r="DY2112" s="15"/>
      <c r="DZ2112" s="20"/>
      <c r="EA2112" s="15"/>
      <c r="EB2112" s="20"/>
      <c r="EC2112" s="15"/>
      <c r="ED2112" s="20"/>
      <c r="EE2112" s="15"/>
      <c r="EF2112" s="20"/>
      <c r="EG2112" s="15"/>
      <c r="EH2112" s="20"/>
      <c r="EI2112" s="15"/>
      <c r="EJ2112" s="20"/>
      <c r="EK2112" s="15"/>
      <c r="EL2112" s="20"/>
      <c r="EM2112" s="15"/>
      <c r="EN2112" s="20"/>
      <c r="EQ2112" s="15">
        <v>30</v>
      </c>
      <c r="ER2112" s="20">
        <v>1</v>
      </c>
      <c r="EY2112" s="15"/>
      <c r="EZ2112" s="20"/>
      <c r="FC2112" s="15"/>
      <c r="FD2112" s="20"/>
      <c r="FE2112" s="15"/>
      <c r="FF2112" s="20"/>
      <c r="FG2112" s="15"/>
      <c r="FH2112" s="20"/>
      <c r="FI2112" s="15"/>
      <c r="FJ2112" s="20"/>
      <c r="FK2112" s="15"/>
      <c r="FL2112" s="20"/>
      <c r="FM2112" s="15"/>
      <c r="FN2112" s="20"/>
      <c r="FO2112" s="15"/>
      <c r="FP2112" s="20"/>
      <c r="FQ2112" s="15"/>
      <c r="FR2112" s="20"/>
      <c r="FS2112" s="15"/>
      <c r="FT2112" s="20"/>
      <c r="FU2112" s="15"/>
      <c r="FV2112" s="20"/>
      <c r="FW2112" s="15"/>
      <c r="FX2112" s="20"/>
      <c r="FY2112" s="15"/>
      <c r="FZ2112" s="20"/>
      <c r="GA2112" s="15"/>
      <c r="GB2112" s="20"/>
      <c r="GC2112" s="15"/>
      <c r="GD2112" s="20"/>
      <c r="GE2112" s="15"/>
      <c r="GF2112" s="20"/>
      <c r="GG2112" s="226"/>
    </row>
    <row r="2113" spans="1:189" ht="15" customHeight="1" x14ac:dyDescent="0.3">
      <c r="A2113" s="15" t="s">
        <v>133</v>
      </c>
      <c r="B2113" s="15" t="s">
        <v>142</v>
      </c>
      <c r="C2113" s="15" t="s">
        <v>3535</v>
      </c>
      <c r="D2113" s="15" t="s">
        <v>3536</v>
      </c>
      <c r="E2113" s="15" t="str">
        <f t="shared" si="441"/>
        <v>Ezabella  Nakour</v>
      </c>
      <c r="F2113" s="15" t="s">
        <v>128</v>
      </c>
      <c r="G2113" s="15">
        <v>999925556</v>
      </c>
      <c r="H2113" s="15">
        <f t="shared" si="442"/>
        <v>102</v>
      </c>
      <c r="I2113" s="15"/>
      <c r="J2113" s="15"/>
      <c r="K2113" s="16"/>
      <c r="L2113" s="15"/>
      <c r="M2113" s="15"/>
      <c r="N2113" s="15"/>
      <c r="O2113" s="15">
        <f t="shared" si="456"/>
        <v>0</v>
      </c>
      <c r="P2113" s="15">
        <v>0</v>
      </c>
      <c r="Q2113" s="15">
        <f t="shared" si="457"/>
        <v>0</v>
      </c>
      <c r="R2113" s="15">
        <v>0</v>
      </c>
      <c r="S2113" s="15">
        <v>0</v>
      </c>
      <c r="T2113" s="15">
        <f t="shared" si="458"/>
        <v>0</v>
      </c>
      <c r="U2113" s="15">
        <f t="shared" si="459"/>
        <v>0</v>
      </c>
      <c r="V2113" s="15"/>
      <c r="W2113" s="15"/>
      <c r="X2113" s="15"/>
      <c r="Y2113" s="15"/>
      <c r="Z2113" s="16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>
        <f t="shared" si="443"/>
        <v>0</v>
      </c>
      <c r="CT2113" s="15">
        <f t="shared" si="444"/>
        <v>102</v>
      </c>
      <c r="CU2113" s="15">
        <f t="shared" si="445"/>
        <v>2</v>
      </c>
      <c r="CV2113" s="15">
        <f t="shared" si="446"/>
        <v>0</v>
      </c>
      <c r="CW2113" s="15"/>
      <c r="CX2113" s="15"/>
      <c r="CY2113" s="15">
        <f t="shared" si="447"/>
        <v>0</v>
      </c>
      <c r="CZ2113" s="15">
        <f>GG2113</f>
        <v>0</v>
      </c>
      <c r="DA2113" s="16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20"/>
      <c r="DY2113" s="15"/>
      <c r="DZ2113" s="20"/>
      <c r="EA2113" s="15"/>
      <c r="EB2113" s="20"/>
      <c r="EC2113" s="15"/>
      <c r="ED2113" s="20"/>
      <c r="EE2113" s="15"/>
      <c r="EF2113" s="20"/>
      <c r="EG2113" s="15"/>
      <c r="EH2113" s="20"/>
      <c r="EI2113" s="15"/>
      <c r="EJ2113" s="20"/>
      <c r="EK2113" s="15"/>
      <c r="EL2113" s="20"/>
      <c r="EM2113" s="15"/>
      <c r="EN2113" s="20"/>
      <c r="EY2113" s="15"/>
      <c r="EZ2113" s="20"/>
      <c r="FC2113" s="15"/>
      <c r="FD2113" s="20"/>
      <c r="FE2113" s="15"/>
      <c r="FF2113" s="20"/>
      <c r="FG2113" s="15"/>
      <c r="FH2113" s="20"/>
      <c r="FI2113" s="15"/>
      <c r="FJ2113" s="20"/>
      <c r="FK2113" s="15"/>
      <c r="FL2113" s="20"/>
      <c r="FM2113" s="15">
        <v>34</v>
      </c>
      <c r="FN2113" s="20">
        <v>3</v>
      </c>
      <c r="FO2113" s="15"/>
      <c r="FP2113" s="20"/>
      <c r="FQ2113" s="15"/>
      <c r="FR2113" s="20"/>
      <c r="FS2113" s="15"/>
      <c r="FT2113" s="20"/>
      <c r="FU2113" s="15"/>
      <c r="FV2113" s="20"/>
      <c r="FW2113" s="15"/>
      <c r="FX2113" s="20"/>
      <c r="FY2113" s="15">
        <v>68</v>
      </c>
      <c r="FZ2113" s="20">
        <v>3</v>
      </c>
      <c r="GA2113" s="15"/>
      <c r="GB2113" s="20"/>
      <c r="GC2113" s="15"/>
      <c r="GD2113" s="20"/>
      <c r="GE2113" s="15"/>
      <c r="GF2113" s="20"/>
      <c r="GG2113" s="226"/>
    </row>
    <row r="2114" spans="1:189" ht="15" customHeight="1" x14ac:dyDescent="0.3">
      <c r="A2114" s="15" t="s">
        <v>125</v>
      </c>
      <c r="B2114" s="15" t="s">
        <v>140</v>
      </c>
      <c r="C2114" s="15" t="s">
        <v>1625</v>
      </c>
      <c r="D2114" s="15" t="s">
        <v>2529</v>
      </c>
      <c r="E2114" s="15" t="str">
        <f t="shared" si="441"/>
        <v>Anabella Fermic</v>
      </c>
      <c r="F2114" s="15" t="s">
        <v>128</v>
      </c>
      <c r="G2114" s="15">
        <v>999925558</v>
      </c>
      <c r="H2114" s="15">
        <f t="shared" si="442"/>
        <v>104</v>
      </c>
      <c r="I2114" s="15"/>
      <c r="J2114" s="15"/>
      <c r="K2114" s="16"/>
      <c r="L2114" s="15"/>
      <c r="M2114" s="15"/>
      <c r="N2114" s="15"/>
      <c r="O2114" s="15">
        <f t="shared" si="456"/>
        <v>0</v>
      </c>
      <c r="P2114" s="15">
        <v>0</v>
      </c>
      <c r="Q2114" s="15">
        <f t="shared" si="457"/>
        <v>0</v>
      </c>
      <c r="R2114" s="15">
        <v>0</v>
      </c>
      <c r="S2114" s="15">
        <v>0</v>
      </c>
      <c r="T2114" s="15">
        <f t="shared" si="458"/>
        <v>0</v>
      </c>
      <c r="U2114" s="15">
        <f t="shared" si="459"/>
        <v>0</v>
      </c>
      <c r="V2114" s="15"/>
      <c r="W2114" s="15"/>
      <c r="X2114" s="15"/>
      <c r="Y2114" s="15"/>
      <c r="Z2114" s="16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>
        <f t="shared" si="443"/>
        <v>0</v>
      </c>
      <c r="CT2114" s="15">
        <f t="shared" si="444"/>
        <v>34</v>
      </c>
      <c r="CU2114" s="15">
        <f t="shared" si="445"/>
        <v>1</v>
      </c>
      <c r="CV2114" s="15">
        <f t="shared" si="446"/>
        <v>70</v>
      </c>
      <c r="CW2114" s="15"/>
      <c r="CX2114" s="15"/>
      <c r="CY2114" s="15">
        <f t="shared" si="447"/>
        <v>0</v>
      </c>
      <c r="CZ2114" s="15">
        <f>GG2114</f>
        <v>0</v>
      </c>
      <c r="DA2114" s="16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20"/>
      <c r="DY2114" s="15"/>
      <c r="DZ2114" s="20"/>
      <c r="EA2114" s="15"/>
      <c r="EB2114" s="20"/>
      <c r="EC2114" s="15"/>
      <c r="ED2114" s="20"/>
      <c r="EE2114" s="15"/>
      <c r="EF2114" s="20"/>
      <c r="EG2114" s="15"/>
      <c r="EH2114" s="20"/>
      <c r="EI2114" s="15"/>
      <c r="EJ2114" s="20"/>
      <c r="EK2114" s="15"/>
      <c r="EL2114" s="20"/>
      <c r="EM2114" s="15"/>
      <c r="EN2114" s="20"/>
      <c r="EQ2114" s="15">
        <v>34</v>
      </c>
      <c r="ER2114" s="20">
        <v>3</v>
      </c>
      <c r="EY2114" s="15"/>
      <c r="EZ2114" s="20"/>
      <c r="FC2114" s="15"/>
      <c r="FD2114" s="20"/>
      <c r="FE2114" s="15"/>
      <c r="FF2114" s="20"/>
      <c r="FG2114" s="15"/>
      <c r="FH2114" s="20"/>
      <c r="FI2114" s="15"/>
      <c r="FJ2114" s="20"/>
      <c r="FK2114" s="15"/>
      <c r="FL2114" s="20"/>
      <c r="FM2114" s="15"/>
      <c r="FN2114" s="20"/>
      <c r="FO2114" s="15"/>
      <c r="FP2114" s="20"/>
      <c r="FQ2114" s="15"/>
      <c r="FR2114" s="20"/>
      <c r="FS2114" s="15"/>
      <c r="FT2114" s="20"/>
      <c r="FU2114" s="15"/>
      <c r="FV2114" s="20"/>
      <c r="FW2114" s="15"/>
      <c r="FX2114" s="20"/>
      <c r="FY2114" s="15"/>
      <c r="FZ2114" s="20"/>
      <c r="GA2114" s="15"/>
      <c r="GB2114" s="20"/>
      <c r="GC2114" s="15">
        <v>70</v>
      </c>
      <c r="GD2114" s="20">
        <v>1</v>
      </c>
      <c r="GE2114" s="15"/>
      <c r="GF2114" s="20"/>
      <c r="GG2114" s="226"/>
    </row>
    <row r="2115" spans="1:189" ht="15" customHeight="1" x14ac:dyDescent="0.3">
      <c r="A2115" s="85" t="s">
        <v>133</v>
      </c>
      <c r="B2115" s="85" t="s">
        <v>140</v>
      </c>
      <c r="C2115" s="85" t="s">
        <v>3927</v>
      </c>
      <c r="D2115" s="85" t="s">
        <v>3928</v>
      </c>
      <c r="E2115" s="15" t="str">
        <f t="shared" si="441"/>
        <v>Eason Bao</v>
      </c>
      <c r="F2115" s="85" t="s">
        <v>135</v>
      </c>
      <c r="G2115" s="15">
        <v>999925560</v>
      </c>
      <c r="H2115" s="15">
        <f t="shared" si="442"/>
        <v>90</v>
      </c>
      <c r="I2115" s="15"/>
      <c r="J2115" s="15"/>
      <c r="K2115" s="16"/>
      <c r="L2115" s="15"/>
      <c r="M2115" s="15"/>
      <c r="N2115" s="15"/>
      <c r="O2115" s="15">
        <f t="shared" si="456"/>
        <v>0</v>
      </c>
      <c r="P2115" s="15">
        <v>0</v>
      </c>
      <c r="Q2115" s="15">
        <f t="shared" si="457"/>
        <v>0</v>
      </c>
      <c r="R2115" s="15">
        <v>0</v>
      </c>
      <c r="S2115" s="15">
        <v>0</v>
      </c>
      <c r="T2115" s="15">
        <f t="shared" si="458"/>
        <v>0</v>
      </c>
      <c r="U2115" s="15">
        <f t="shared" si="459"/>
        <v>0</v>
      </c>
      <c r="V2115" s="15"/>
      <c r="W2115" s="15"/>
      <c r="X2115" s="15"/>
      <c r="Y2115" s="15"/>
      <c r="Z2115" s="16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>
        <f t="shared" si="443"/>
        <v>0</v>
      </c>
      <c r="CT2115" s="15">
        <f t="shared" si="444"/>
        <v>90</v>
      </c>
      <c r="CU2115" s="15">
        <f t="shared" si="445"/>
        <v>0</v>
      </c>
      <c r="CV2115" s="15">
        <f t="shared" si="446"/>
        <v>0</v>
      </c>
      <c r="CW2115" s="15"/>
      <c r="CX2115" s="15"/>
      <c r="CY2115" s="15">
        <f t="shared" si="447"/>
        <v>0</v>
      </c>
      <c r="CZ2115" s="15">
        <f>GG2115</f>
        <v>0</v>
      </c>
      <c r="DA2115" s="16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20"/>
      <c r="DY2115" s="15"/>
      <c r="DZ2115" s="20"/>
      <c r="EA2115" s="15"/>
      <c r="EB2115" s="20"/>
      <c r="EC2115" s="15"/>
      <c r="ED2115" s="20"/>
      <c r="EE2115" s="15"/>
      <c r="EF2115" s="20"/>
      <c r="EG2115" s="15"/>
      <c r="EH2115" s="20"/>
      <c r="EI2115" s="15"/>
      <c r="EJ2115" s="20"/>
      <c r="EK2115" s="15"/>
      <c r="EL2115" s="20"/>
      <c r="EM2115" s="15"/>
      <c r="EN2115" s="20"/>
      <c r="EY2115" s="15"/>
      <c r="EZ2115" s="20"/>
      <c r="FC2115" s="15"/>
      <c r="FD2115" s="20"/>
      <c r="FE2115" s="15"/>
      <c r="FF2115" s="20"/>
      <c r="FG2115" s="15"/>
      <c r="FH2115" s="20"/>
      <c r="FI2115" s="15"/>
      <c r="FJ2115" s="20"/>
      <c r="FK2115" s="15"/>
      <c r="FL2115" s="20"/>
      <c r="FM2115" s="15"/>
      <c r="FN2115" s="20"/>
      <c r="FO2115" s="15">
        <v>90</v>
      </c>
      <c r="FP2115" s="20"/>
      <c r="FQ2115" s="15"/>
      <c r="FR2115" s="20"/>
      <c r="FS2115" s="15"/>
      <c r="FT2115" s="20"/>
      <c r="FU2115" s="15"/>
      <c r="FV2115" s="20"/>
      <c r="FW2115" s="15"/>
      <c r="FX2115" s="20"/>
      <c r="FY2115" s="15"/>
      <c r="FZ2115" s="20"/>
      <c r="GA2115" s="15"/>
      <c r="GB2115" s="20"/>
      <c r="GC2115" s="15"/>
      <c r="GD2115" s="20"/>
      <c r="GE2115" s="15"/>
      <c r="GF2115" s="20"/>
      <c r="GG2115" s="226"/>
    </row>
    <row r="2116" spans="1:189" ht="15" customHeight="1" x14ac:dyDescent="0.3">
      <c r="A2116" s="85" t="s">
        <v>130</v>
      </c>
      <c r="B2116" s="85" t="s">
        <v>142</v>
      </c>
      <c r="C2116" s="85" t="s">
        <v>3942</v>
      </c>
      <c r="D2116" s="85" t="s">
        <v>192</v>
      </c>
      <c r="E2116" s="15" t="str">
        <f t="shared" si="441"/>
        <v>Dokyoung OH</v>
      </c>
      <c r="F2116" s="85" t="s">
        <v>135</v>
      </c>
      <c r="G2116" s="15">
        <v>999925562</v>
      </c>
      <c r="H2116" s="15">
        <f t="shared" si="442"/>
        <v>38</v>
      </c>
      <c r="I2116" s="15"/>
      <c r="J2116" s="15"/>
      <c r="K2116" s="16"/>
      <c r="L2116" s="15"/>
      <c r="M2116" s="15"/>
      <c r="N2116" s="15"/>
      <c r="O2116" s="15">
        <f t="shared" si="456"/>
        <v>0</v>
      </c>
      <c r="P2116" s="15">
        <v>0</v>
      </c>
      <c r="Q2116" s="15">
        <f t="shared" si="457"/>
        <v>0</v>
      </c>
      <c r="R2116" s="15">
        <v>0</v>
      </c>
      <c r="S2116" s="15">
        <v>0</v>
      </c>
      <c r="T2116" s="15">
        <f t="shared" si="458"/>
        <v>0</v>
      </c>
      <c r="U2116" s="15">
        <f t="shared" si="459"/>
        <v>0</v>
      </c>
      <c r="V2116" s="15"/>
      <c r="W2116" s="15"/>
      <c r="X2116" s="15"/>
      <c r="Y2116" s="15"/>
      <c r="Z2116" s="16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>
        <f t="shared" si="443"/>
        <v>0</v>
      </c>
      <c r="CT2116" s="15">
        <f t="shared" si="444"/>
        <v>38</v>
      </c>
      <c r="CU2116" s="15">
        <f t="shared" si="445"/>
        <v>0</v>
      </c>
      <c r="CV2116" s="15">
        <f t="shared" si="446"/>
        <v>0</v>
      </c>
      <c r="CW2116" s="15"/>
      <c r="CX2116" s="15"/>
      <c r="CY2116" s="15">
        <f t="shared" si="447"/>
        <v>0</v>
      </c>
      <c r="CZ2116" s="15">
        <f>GG2116</f>
        <v>0</v>
      </c>
      <c r="DA2116" s="16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20"/>
      <c r="DY2116" s="15"/>
      <c r="DZ2116" s="20"/>
      <c r="EA2116" s="15"/>
      <c r="EB2116" s="20"/>
      <c r="EC2116" s="15"/>
      <c r="ED2116" s="20"/>
      <c r="EE2116" s="15"/>
      <c r="EF2116" s="20"/>
      <c r="EG2116" s="15"/>
      <c r="EH2116" s="20"/>
      <c r="EI2116" s="15"/>
      <c r="EJ2116" s="20"/>
      <c r="EK2116" s="15"/>
      <c r="EL2116" s="20"/>
      <c r="EM2116" s="15"/>
      <c r="EN2116" s="20"/>
      <c r="EY2116" s="15"/>
      <c r="EZ2116" s="20"/>
      <c r="FC2116" s="15"/>
      <c r="FD2116" s="20"/>
      <c r="FE2116" s="15"/>
      <c r="FF2116" s="20"/>
      <c r="FG2116" s="15"/>
      <c r="FH2116" s="20"/>
      <c r="FI2116" s="15"/>
      <c r="FJ2116" s="20"/>
      <c r="FK2116" s="15"/>
      <c r="FL2116" s="20"/>
      <c r="FM2116" s="15"/>
      <c r="FN2116" s="20"/>
      <c r="FO2116" s="15">
        <v>38</v>
      </c>
      <c r="FP2116" s="20"/>
      <c r="FQ2116" s="15"/>
      <c r="FR2116" s="20"/>
      <c r="FS2116" s="15"/>
      <c r="FT2116" s="20"/>
      <c r="FU2116" s="15"/>
      <c r="FV2116" s="20"/>
      <c r="FW2116" s="15"/>
      <c r="FX2116" s="20"/>
      <c r="FY2116" s="15"/>
      <c r="FZ2116" s="20"/>
      <c r="GA2116" s="15"/>
      <c r="GB2116" s="20"/>
      <c r="GC2116" s="15"/>
      <c r="GD2116" s="20"/>
      <c r="GE2116" s="15"/>
      <c r="GF2116" s="20"/>
      <c r="GG2116" s="226"/>
    </row>
    <row r="2117" spans="1:189" ht="15" customHeight="1" x14ac:dyDescent="0.3">
      <c r="A2117" s="17" t="s">
        <v>133</v>
      </c>
      <c r="B2117" s="17" t="s">
        <v>140</v>
      </c>
      <c r="C2117" s="17" t="s">
        <v>514</v>
      </c>
      <c r="D2117" s="17" t="s">
        <v>3603</v>
      </c>
      <c r="E2117" s="15" t="str">
        <f t="shared" si="441"/>
        <v xml:space="preserve">Joseph Usandivares </v>
      </c>
      <c r="F2117" s="17" t="s">
        <v>135</v>
      </c>
      <c r="G2117" s="17">
        <v>999925564</v>
      </c>
      <c r="H2117" s="15">
        <f t="shared" si="442"/>
        <v>90</v>
      </c>
      <c r="I2117" s="15"/>
      <c r="J2117" s="15"/>
      <c r="K2117" s="16"/>
      <c r="L2117" s="15"/>
      <c r="M2117" s="15"/>
      <c r="N2117" s="15"/>
      <c r="O2117" s="15">
        <f t="shared" si="456"/>
        <v>0</v>
      </c>
      <c r="P2117" s="15">
        <v>0</v>
      </c>
      <c r="Q2117" s="15">
        <f t="shared" si="457"/>
        <v>0</v>
      </c>
      <c r="R2117" s="15">
        <v>0</v>
      </c>
      <c r="S2117" s="15">
        <v>0</v>
      </c>
      <c r="T2117" s="15">
        <f t="shared" si="458"/>
        <v>0</v>
      </c>
      <c r="U2117" s="15">
        <f t="shared" si="459"/>
        <v>0</v>
      </c>
      <c r="V2117" s="15"/>
      <c r="W2117" s="15"/>
      <c r="X2117" s="15"/>
      <c r="Y2117" s="15"/>
      <c r="Z2117" s="16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>
        <f t="shared" si="443"/>
        <v>0</v>
      </c>
      <c r="CT2117" s="15">
        <f t="shared" si="444"/>
        <v>90</v>
      </c>
      <c r="CU2117" s="15">
        <f t="shared" si="445"/>
        <v>1</v>
      </c>
      <c r="CV2117" s="15">
        <f t="shared" si="446"/>
        <v>0</v>
      </c>
      <c r="CW2117" s="15"/>
      <c r="CX2117" s="15"/>
      <c r="CY2117" s="15">
        <f t="shared" si="447"/>
        <v>0</v>
      </c>
      <c r="CZ2117" s="15">
        <f>GG2117</f>
        <v>0</v>
      </c>
      <c r="DA2117" s="16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20"/>
      <c r="DY2117" s="15"/>
      <c r="DZ2117" s="20"/>
      <c r="EA2117" s="15"/>
      <c r="EB2117" s="20"/>
      <c r="EC2117" s="15"/>
      <c r="ED2117" s="20"/>
      <c r="EE2117" s="15"/>
      <c r="EF2117" s="20"/>
      <c r="EG2117" s="15"/>
      <c r="EH2117" s="20"/>
      <c r="EI2117" s="15"/>
      <c r="EJ2117" s="20"/>
      <c r="EK2117" s="15"/>
      <c r="EL2117" s="20"/>
      <c r="EM2117" s="15"/>
      <c r="EN2117" s="20"/>
      <c r="EY2117" s="15"/>
      <c r="EZ2117" s="20"/>
      <c r="FC2117" s="15"/>
      <c r="FD2117" s="20"/>
      <c r="FE2117" s="15"/>
      <c r="FF2117" s="20"/>
      <c r="FG2117" s="15"/>
      <c r="FH2117" s="20"/>
      <c r="FI2117" s="15"/>
      <c r="FJ2117" s="20"/>
      <c r="FK2117" s="15"/>
      <c r="FL2117" s="20"/>
      <c r="FM2117" s="15"/>
      <c r="FN2117" s="20"/>
      <c r="FO2117" s="15"/>
      <c r="FP2117" s="20"/>
      <c r="FQ2117" s="15"/>
      <c r="FR2117" s="20"/>
      <c r="FS2117" s="15">
        <v>90</v>
      </c>
      <c r="FT2117" s="20">
        <v>2</v>
      </c>
      <c r="FU2117" s="15"/>
      <c r="FV2117" s="20"/>
      <c r="FW2117" s="15"/>
      <c r="FX2117" s="20"/>
      <c r="FY2117" s="15"/>
      <c r="FZ2117" s="20"/>
      <c r="GA2117" s="15"/>
      <c r="GB2117" s="20"/>
      <c r="GC2117" s="15"/>
      <c r="GD2117" s="20"/>
      <c r="GE2117" s="15"/>
      <c r="GF2117" s="20"/>
      <c r="GG2117" s="226"/>
    </row>
    <row r="2118" spans="1:189" ht="15" customHeight="1" x14ac:dyDescent="0.3">
      <c r="A2118" s="15" t="s">
        <v>130</v>
      </c>
      <c r="B2118" s="15" t="s">
        <v>140</v>
      </c>
      <c r="C2118" s="15" t="s">
        <v>2913</v>
      </c>
      <c r="D2118" s="15" t="s">
        <v>2914</v>
      </c>
      <c r="E2118" s="15" t="str">
        <f t="shared" ref="E2118:E2181" si="460">CONCATENATE(C2118, " ",D2118)</f>
        <v>Callan Sahni</v>
      </c>
      <c r="F2118" s="15" t="s">
        <v>135</v>
      </c>
      <c r="G2118" s="15">
        <v>999925566</v>
      </c>
      <c r="H2118" s="15">
        <f t="shared" ref="H2118:H2181" si="461">(L2118+M2118+N2118+O2118+P2118+R2118+S2118+T2118+U2118+V2118+X2118+Y2118+CT2118+CY2118+CS2118+CV2118)-J2118</f>
        <v>58</v>
      </c>
      <c r="I2118" s="15"/>
      <c r="J2118" s="15"/>
      <c r="K2118" s="16"/>
      <c r="L2118" s="15"/>
      <c r="M2118" s="15"/>
      <c r="N2118" s="15"/>
      <c r="O2118" s="15">
        <f t="shared" si="456"/>
        <v>0</v>
      </c>
      <c r="P2118" s="15">
        <v>0</v>
      </c>
      <c r="Q2118" s="15">
        <f t="shared" si="457"/>
        <v>0</v>
      </c>
      <c r="R2118" s="15">
        <v>0</v>
      </c>
      <c r="S2118" s="15">
        <v>0</v>
      </c>
      <c r="T2118" s="15">
        <f t="shared" si="458"/>
        <v>0</v>
      </c>
      <c r="U2118" s="15">
        <f t="shared" si="459"/>
        <v>0</v>
      </c>
      <c r="V2118" s="15"/>
      <c r="W2118" s="15"/>
      <c r="X2118" s="15"/>
      <c r="Y2118" s="15"/>
      <c r="Z2118" s="16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>
        <f t="shared" ref="CS2118:CS2181" si="462">SUM(FE2118)</f>
        <v>0</v>
      </c>
      <c r="CT2118" s="15">
        <f t="shared" ref="CT2118:CT2181" si="463">SUM(EQ2118,ES2118,EU2118,EW2118,FA2118,EY2118,FC2118,FG2118,FI2118,FK2118,FM2118,FQ2118,FS2118,FU2118,FW2118,FY2118,GA2118,FO2118)</f>
        <v>58</v>
      </c>
      <c r="CU2118" s="15">
        <f t="shared" ref="CU2118:CU2181" si="464">COUNT(ER2118,ET2118,EV2118,EX2118,FB2118,EZ2118,FD2118,FH2118,FJ2118,FL2118,FN2118,FR2118,FT2118,FV2118,FX2118,FZ2118,GB2118)</f>
        <v>1</v>
      </c>
      <c r="CV2118" s="15">
        <f t="shared" ref="CV2118:CV2181" si="465">GC2118+GE2118</f>
        <v>0</v>
      </c>
      <c r="CW2118" s="15"/>
      <c r="CX2118" s="15"/>
      <c r="CY2118" s="15">
        <f t="shared" ref="CY2118:CY2181" si="466">EO2118</f>
        <v>0</v>
      </c>
      <c r="CZ2118" s="15">
        <f>GG2118</f>
        <v>0</v>
      </c>
      <c r="DA2118" s="16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20"/>
      <c r="DY2118" s="15"/>
      <c r="DZ2118" s="20"/>
      <c r="EA2118" s="15"/>
      <c r="EB2118" s="20"/>
      <c r="EC2118" s="15"/>
      <c r="ED2118" s="20"/>
      <c r="EE2118" s="15"/>
      <c r="EF2118" s="20"/>
      <c r="EG2118" s="15"/>
      <c r="EH2118" s="20"/>
      <c r="EI2118" s="15"/>
      <c r="EJ2118" s="20"/>
      <c r="EK2118" s="15"/>
      <c r="EL2118" s="20"/>
      <c r="EM2118" s="15"/>
      <c r="EN2118" s="20"/>
      <c r="EQ2118" s="15">
        <v>58</v>
      </c>
      <c r="ER2118" s="20">
        <v>6</v>
      </c>
      <c r="EY2118" s="15"/>
      <c r="EZ2118" s="20"/>
      <c r="FC2118" s="15"/>
      <c r="FD2118" s="20"/>
      <c r="FE2118" s="15"/>
      <c r="FF2118" s="20"/>
      <c r="FG2118" s="15"/>
      <c r="FH2118" s="20"/>
      <c r="FI2118" s="15"/>
      <c r="FJ2118" s="20"/>
      <c r="FK2118" s="15"/>
      <c r="FL2118" s="20"/>
      <c r="FM2118" s="15"/>
      <c r="FN2118" s="20"/>
      <c r="FO2118" s="15"/>
      <c r="FP2118" s="20"/>
      <c r="FQ2118" s="15"/>
      <c r="FR2118" s="20"/>
      <c r="FS2118" s="15"/>
      <c r="FT2118" s="20"/>
      <c r="FU2118" s="15"/>
      <c r="FV2118" s="20"/>
      <c r="FW2118" s="15"/>
      <c r="FX2118" s="20"/>
      <c r="FY2118" s="15"/>
      <c r="FZ2118" s="20"/>
      <c r="GA2118" s="15"/>
      <c r="GB2118" s="20"/>
      <c r="GC2118" s="15"/>
      <c r="GD2118" s="20"/>
      <c r="GE2118" s="15"/>
      <c r="GF2118" s="20"/>
      <c r="GG2118" s="226"/>
    </row>
    <row r="2119" spans="1:189" ht="15" customHeight="1" x14ac:dyDescent="0.3">
      <c r="A2119" s="85" t="s">
        <v>130</v>
      </c>
      <c r="B2119" s="85" t="s">
        <v>142</v>
      </c>
      <c r="C2119" s="85" t="s">
        <v>2647</v>
      </c>
      <c r="D2119" s="85" t="s">
        <v>2648</v>
      </c>
      <c r="E2119" s="15" t="str">
        <f t="shared" si="460"/>
        <v>Mariah Francois</v>
      </c>
      <c r="F2119" s="85" t="s">
        <v>128</v>
      </c>
      <c r="G2119" s="15">
        <v>999925568</v>
      </c>
      <c r="H2119" s="15">
        <f t="shared" si="461"/>
        <v>63</v>
      </c>
      <c r="I2119" s="15"/>
      <c r="J2119" s="15"/>
      <c r="K2119" s="16"/>
      <c r="L2119" s="15"/>
      <c r="M2119" s="15"/>
      <c r="N2119" s="15"/>
      <c r="O2119" s="15">
        <f t="shared" si="456"/>
        <v>0</v>
      </c>
      <c r="P2119" s="15">
        <v>0</v>
      </c>
      <c r="Q2119" s="15">
        <f t="shared" si="457"/>
        <v>0</v>
      </c>
      <c r="R2119" s="15">
        <v>0</v>
      </c>
      <c r="S2119" s="15">
        <v>0</v>
      </c>
      <c r="T2119" s="15">
        <f t="shared" si="458"/>
        <v>0</v>
      </c>
      <c r="U2119" s="15">
        <f t="shared" si="459"/>
        <v>0</v>
      </c>
      <c r="V2119" s="15"/>
      <c r="W2119" s="15"/>
      <c r="X2119" s="15"/>
      <c r="Y2119" s="15"/>
      <c r="Z2119" s="16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>
        <f t="shared" si="462"/>
        <v>0</v>
      </c>
      <c r="CT2119" s="15">
        <f t="shared" si="463"/>
        <v>63</v>
      </c>
      <c r="CU2119" s="15">
        <f t="shared" si="464"/>
        <v>1</v>
      </c>
      <c r="CV2119" s="15">
        <f t="shared" si="465"/>
        <v>0</v>
      </c>
      <c r="CW2119" s="15"/>
      <c r="CX2119" s="15"/>
      <c r="CY2119" s="15">
        <f t="shared" si="466"/>
        <v>0</v>
      </c>
      <c r="CZ2119" s="15">
        <f>GG2119</f>
        <v>0</v>
      </c>
      <c r="DA2119" s="16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20"/>
      <c r="DY2119" s="15"/>
      <c r="DZ2119" s="20"/>
      <c r="EA2119" s="15"/>
      <c r="EB2119" s="20"/>
      <c r="EC2119" s="15"/>
      <c r="ED2119" s="20"/>
      <c r="EE2119" s="15"/>
      <c r="EF2119" s="20"/>
      <c r="EG2119" s="15"/>
      <c r="EH2119" s="20"/>
      <c r="EI2119" s="15"/>
      <c r="EJ2119" s="20"/>
      <c r="EK2119" s="15"/>
      <c r="EL2119" s="20"/>
      <c r="EM2119" s="15"/>
      <c r="EN2119" s="20"/>
      <c r="EU2119" s="15">
        <v>63</v>
      </c>
      <c r="EV2119" s="20">
        <v>5</v>
      </c>
      <c r="EY2119" s="15"/>
      <c r="EZ2119" s="20"/>
      <c r="FC2119" s="15"/>
      <c r="FD2119" s="20"/>
      <c r="FE2119" s="15"/>
      <c r="FF2119" s="20"/>
      <c r="FG2119" s="15"/>
      <c r="FH2119" s="20"/>
      <c r="FI2119" s="15"/>
      <c r="FJ2119" s="20"/>
      <c r="FK2119" s="15"/>
      <c r="FL2119" s="20"/>
      <c r="FM2119" s="15"/>
      <c r="FN2119" s="20"/>
      <c r="FO2119" s="15"/>
      <c r="FP2119" s="20"/>
      <c r="FQ2119" s="15"/>
      <c r="FR2119" s="20"/>
      <c r="FS2119" s="15"/>
      <c r="FT2119" s="20"/>
      <c r="FU2119" s="15"/>
      <c r="FV2119" s="20"/>
      <c r="FW2119" s="15"/>
      <c r="FX2119" s="20"/>
      <c r="FY2119" s="15"/>
      <c r="FZ2119" s="20"/>
      <c r="GA2119" s="15"/>
      <c r="GB2119" s="20"/>
      <c r="GC2119" s="15"/>
      <c r="GD2119" s="20"/>
      <c r="GE2119" s="15"/>
      <c r="GF2119" s="20"/>
      <c r="GG2119" s="226"/>
    </row>
    <row r="2120" spans="1:189" ht="15" customHeight="1" x14ac:dyDescent="0.3">
      <c r="A2120" s="82" t="s">
        <v>125</v>
      </c>
      <c r="B2120" s="82" t="s">
        <v>134</v>
      </c>
      <c r="C2120" s="82" t="s">
        <v>2827</v>
      </c>
      <c r="D2120" s="82" t="s">
        <v>1752</v>
      </c>
      <c r="E2120" s="15" t="str">
        <f t="shared" si="460"/>
        <v xml:space="preserve"> Amir Smith</v>
      </c>
      <c r="F2120" s="82" t="s">
        <v>135</v>
      </c>
      <c r="G2120" s="82">
        <v>999925572</v>
      </c>
      <c r="H2120" s="15">
        <f t="shared" si="461"/>
        <v>68</v>
      </c>
      <c r="I2120" s="15"/>
      <c r="J2120" s="15"/>
      <c r="K2120" s="16"/>
      <c r="L2120" s="15"/>
      <c r="M2120" s="15"/>
      <c r="N2120" s="15"/>
      <c r="O2120" s="15">
        <f t="shared" si="456"/>
        <v>0</v>
      </c>
      <c r="P2120" s="15">
        <v>0</v>
      </c>
      <c r="Q2120" s="15">
        <f t="shared" si="457"/>
        <v>0</v>
      </c>
      <c r="R2120" s="15">
        <v>0</v>
      </c>
      <c r="S2120" s="15">
        <v>0</v>
      </c>
      <c r="T2120" s="15">
        <f t="shared" si="458"/>
        <v>0</v>
      </c>
      <c r="U2120" s="15">
        <f t="shared" si="459"/>
        <v>0</v>
      </c>
      <c r="V2120" s="15"/>
      <c r="W2120" s="15"/>
      <c r="X2120" s="15"/>
      <c r="Y2120" s="15"/>
      <c r="Z2120" s="16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>
        <f t="shared" si="462"/>
        <v>0</v>
      </c>
      <c r="CT2120" s="15">
        <f t="shared" si="463"/>
        <v>68</v>
      </c>
      <c r="CU2120" s="15">
        <f t="shared" si="464"/>
        <v>1</v>
      </c>
      <c r="CV2120" s="15">
        <f t="shared" si="465"/>
        <v>0</v>
      </c>
      <c r="CW2120" s="15"/>
      <c r="CX2120" s="15"/>
      <c r="CY2120" s="15">
        <f t="shared" si="466"/>
        <v>0</v>
      </c>
      <c r="CZ2120" s="15">
        <f>GG2120</f>
        <v>0</v>
      </c>
      <c r="DA2120" s="16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20"/>
      <c r="DY2120" s="15"/>
      <c r="DZ2120" s="20"/>
      <c r="EA2120" s="15"/>
      <c r="EB2120" s="20"/>
      <c r="EC2120" s="15"/>
      <c r="ED2120" s="20"/>
      <c r="EE2120" s="15"/>
      <c r="EF2120" s="20"/>
      <c r="EG2120" s="15"/>
      <c r="EH2120" s="20"/>
      <c r="EI2120" s="15"/>
      <c r="EJ2120" s="20"/>
      <c r="EK2120" s="15"/>
      <c r="EL2120" s="20"/>
      <c r="EM2120" s="15"/>
      <c r="EN2120" s="20"/>
      <c r="EW2120" s="15">
        <v>68</v>
      </c>
      <c r="EX2120" s="20">
        <v>4</v>
      </c>
      <c r="EY2120" s="15"/>
      <c r="EZ2120" s="20"/>
      <c r="FC2120" s="15"/>
      <c r="FD2120" s="20"/>
      <c r="FE2120" s="15"/>
      <c r="FF2120" s="20"/>
      <c r="FG2120" s="15"/>
      <c r="FH2120" s="20"/>
      <c r="FI2120" s="15"/>
      <c r="FJ2120" s="20"/>
      <c r="FK2120" s="15"/>
      <c r="FL2120" s="20"/>
      <c r="FM2120" s="15"/>
      <c r="FN2120" s="20"/>
      <c r="FO2120" s="15"/>
      <c r="FP2120" s="20"/>
      <c r="FQ2120" s="15"/>
      <c r="FR2120" s="20"/>
      <c r="FS2120" s="15"/>
      <c r="FT2120" s="20"/>
      <c r="FU2120" s="15"/>
      <c r="FV2120" s="20"/>
      <c r="FW2120" s="15"/>
      <c r="FX2120" s="20"/>
      <c r="FY2120" s="15"/>
      <c r="FZ2120" s="20"/>
      <c r="GA2120" s="15"/>
      <c r="GB2120" s="20"/>
      <c r="GC2120" s="15"/>
      <c r="GD2120" s="20"/>
      <c r="GE2120" s="15"/>
      <c r="GF2120" s="20"/>
      <c r="GG2120" s="226"/>
    </row>
    <row r="2121" spans="1:189" ht="15" customHeight="1" x14ac:dyDescent="0.3">
      <c r="A2121" s="15" t="s">
        <v>2905</v>
      </c>
      <c r="B2121" s="15" t="s">
        <v>138</v>
      </c>
      <c r="C2121" s="15" t="s">
        <v>2555</v>
      </c>
      <c r="D2121" s="15" t="s">
        <v>1577</v>
      </c>
      <c r="E2121" s="15" t="str">
        <f t="shared" si="460"/>
        <v>Sindhu Pillai</v>
      </c>
      <c r="F2121" s="15" t="s">
        <v>128</v>
      </c>
      <c r="G2121" s="15">
        <v>999925574</v>
      </c>
      <c r="H2121" s="15">
        <f t="shared" si="461"/>
        <v>30</v>
      </c>
      <c r="I2121" s="15"/>
      <c r="J2121" s="15"/>
      <c r="K2121" s="16"/>
      <c r="L2121" s="15"/>
      <c r="M2121" s="15"/>
      <c r="N2121" s="15"/>
      <c r="O2121" s="15">
        <f t="shared" si="456"/>
        <v>0</v>
      </c>
      <c r="P2121" s="15">
        <v>0</v>
      </c>
      <c r="Q2121" s="15">
        <f t="shared" si="457"/>
        <v>0</v>
      </c>
      <c r="R2121" s="15">
        <v>0</v>
      </c>
      <c r="S2121" s="15">
        <v>0</v>
      </c>
      <c r="T2121" s="15">
        <f t="shared" si="458"/>
        <v>0</v>
      </c>
      <c r="U2121" s="15">
        <f t="shared" si="459"/>
        <v>0</v>
      </c>
      <c r="V2121" s="15"/>
      <c r="W2121" s="15"/>
      <c r="X2121" s="15"/>
      <c r="Y2121" s="15"/>
      <c r="Z2121" s="16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>
        <f t="shared" si="462"/>
        <v>0</v>
      </c>
      <c r="CT2121" s="15">
        <f t="shared" si="463"/>
        <v>30</v>
      </c>
      <c r="CU2121" s="15">
        <f t="shared" si="464"/>
        <v>1</v>
      </c>
      <c r="CV2121" s="15">
        <f t="shared" si="465"/>
        <v>0</v>
      </c>
      <c r="CW2121" s="15"/>
      <c r="CX2121" s="15"/>
      <c r="CY2121" s="15">
        <f t="shared" si="466"/>
        <v>0</v>
      </c>
      <c r="CZ2121" s="15">
        <f>GG2121</f>
        <v>0</v>
      </c>
      <c r="DA2121" s="16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20"/>
      <c r="DY2121" s="15"/>
      <c r="DZ2121" s="20"/>
      <c r="EA2121" s="15"/>
      <c r="EB2121" s="20"/>
      <c r="EC2121" s="15"/>
      <c r="ED2121" s="20"/>
      <c r="EE2121" s="15"/>
      <c r="EF2121" s="20"/>
      <c r="EG2121" s="15"/>
      <c r="EH2121" s="20"/>
      <c r="EI2121" s="15"/>
      <c r="EJ2121" s="20"/>
      <c r="EK2121" s="15"/>
      <c r="EL2121" s="20"/>
      <c r="EM2121" s="15"/>
      <c r="EN2121" s="20"/>
      <c r="EQ2121" s="15">
        <v>30</v>
      </c>
      <c r="ER2121" s="20">
        <v>1</v>
      </c>
      <c r="EY2121" s="15"/>
      <c r="EZ2121" s="20"/>
      <c r="FC2121" s="15"/>
      <c r="FD2121" s="20"/>
      <c r="FE2121" s="15"/>
      <c r="FF2121" s="20"/>
      <c r="FG2121" s="15"/>
      <c r="FH2121" s="20"/>
      <c r="FI2121" s="15"/>
      <c r="FJ2121" s="20"/>
      <c r="FK2121" s="15"/>
      <c r="FL2121" s="20"/>
      <c r="FM2121" s="15"/>
      <c r="FN2121" s="20"/>
      <c r="FO2121" s="15"/>
      <c r="FP2121" s="20"/>
      <c r="FQ2121" s="15"/>
      <c r="FR2121" s="20"/>
      <c r="FS2121" s="15"/>
      <c r="FT2121" s="20"/>
      <c r="FU2121" s="15"/>
      <c r="FV2121" s="20"/>
      <c r="FW2121" s="15"/>
      <c r="FX2121" s="20"/>
      <c r="FY2121" s="15"/>
      <c r="FZ2121" s="20"/>
      <c r="GA2121" s="15"/>
      <c r="GB2121" s="20"/>
      <c r="GC2121" s="15"/>
      <c r="GD2121" s="20"/>
      <c r="GE2121" s="15"/>
      <c r="GF2121" s="20"/>
      <c r="GG2121" s="226"/>
    </row>
    <row r="2122" spans="1:189" ht="15" customHeight="1" x14ac:dyDescent="0.3">
      <c r="A2122" s="85" t="s">
        <v>146</v>
      </c>
      <c r="B2122" s="85" t="s">
        <v>138</v>
      </c>
      <c r="C2122" s="85" t="s">
        <v>261</v>
      </c>
      <c r="D2122" s="85" t="s">
        <v>1032</v>
      </c>
      <c r="E2122" s="15" t="str">
        <f t="shared" si="460"/>
        <v>Christopher Jimenez</v>
      </c>
      <c r="F2122" s="85" t="s">
        <v>135</v>
      </c>
      <c r="G2122" s="15">
        <v>999925580</v>
      </c>
      <c r="H2122" s="15">
        <f t="shared" si="461"/>
        <v>63</v>
      </c>
      <c r="I2122" s="15"/>
      <c r="J2122" s="15"/>
      <c r="K2122" s="16"/>
      <c r="L2122" s="15"/>
      <c r="M2122" s="15"/>
      <c r="N2122" s="15"/>
      <c r="O2122" s="15">
        <f t="shared" si="456"/>
        <v>0</v>
      </c>
      <c r="P2122" s="15">
        <v>0</v>
      </c>
      <c r="Q2122" s="15">
        <f t="shared" si="457"/>
        <v>0</v>
      </c>
      <c r="R2122" s="15">
        <v>0</v>
      </c>
      <c r="S2122" s="15">
        <v>0</v>
      </c>
      <c r="T2122" s="15">
        <f t="shared" si="458"/>
        <v>0</v>
      </c>
      <c r="U2122" s="15">
        <f t="shared" si="459"/>
        <v>0</v>
      </c>
      <c r="V2122" s="15"/>
      <c r="W2122" s="15"/>
      <c r="X2122" s="15"/>
      <c r="Y2122" s="15"/>
      <c r="Z2122" s="16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>
        <f t="shared" si="462"/>
        <v>0</v>
      </c>
      <c r="CT2122" s="15">
        <f t="shared" si="463"/>
        <v>63</v>
      </c>
      <c r="CU2122" s="15">
        <f t="shared" si="464"/>
        <v>1</v>
      </c>
      <c r="CV2122" s="15">
        <f t="shared" si="465"/>
        <v>0</v>
      </c>
      <c r="CW2122" s="15"/>
      <c r="CX2122" s="15"/>
      <c r="CY2122" s="15">
        <f t="shared" si="466"/>
        <v>0</v>
      </c>
      <c r="CZ2122" s="15">
        <f>GG2122</f>
        <v>0</v>
      </c>
      <c r="DA2122" s="16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20"/>
      <c r="DY2122" s="15"/>
      <c r="DZ2122" s="20"/>
      <c r="EA2122" s="15"/>
      <c r="EB2122" s="20"/>
      <c r="EC2122" s="15"/>
      <c r="ED2122" s="20"/>
      <c r="EE2122" s="15"/>
      <c r="EF2122" s="20"/>
      <c r="EG2122" s="15"/>
      <c r="EH2122" s="20"/>
      <c r="EI2122" s="15"/>
      <c r="EJ2122" s="20"/>
      <c r="EK2122" s="15"/>
      <c r="EL2122" s="20"/>
      <c r="EM2122" s="15"/>
      <c r="EN2122" s="20"/>
      <c r="EU2122" s="15">
        <v>63</v>
      </c>
      <c r="EV2122" s="20">
        <v>5</v>
      </c>
      <c r="EY2122" s="15"/>
      <c r="EZ2122" s="20"/>
      <c r="FC2122" s="15"/>
      <c r="FD2122" s="20"/>
      <c r="FE2122" s="15"/>
      <c r="FF2122" s="20"/>
      <c r="FG2122" s="15"/>
      <c r="FH2122" s="20"/>
      <c r="FI2122" s="15"/>
      <c r="FJ2122" s="20"/>
      <c r="FK2122" s="15"/>
      <c r="FL2122" s="20"/>
      <c r="FM2122" s="15"/>
      <c r="FN2122" s="20"/>
      <c r="FO2122" s="15"/>
      <c r="FP2122" s="20"/>
      <c r="FQ2122" s="15"/>
      <c r="FR2122" s="20"/>
      <c r="FS2122" s="15"/>
      <c r="FT2122" s="20"/>
      <c r="FU2122" s="15"/>
      <c r="FV2122" s="20"/>
      <c r="FW2122" s="15"/>
      <c r="FX2122" s="20"/>
      <c r="FY2122" s="15"/>
      <c r="FZ2122" s="20"/>
      <c r="GA2122" s="15"/>
      <c r="GB2122" s="20"/>
      <c r="GC2122" s="15"/>
      <c r="GD2122" s="20"/>
      <c r="GE2122" s="15"/>
      <c r="GF2122" s="20"/>
      <c r="GG2122" s="226"/>
    </row>
    <row r="2123" spans="1:189" ht="15" customHeight="1" x14ac:dyDescent="0.3">
      <c r="A2123" s="82" t="s">
        <v>130</v>
      </c>
      <c r="B2123" s="82" t="s">
        <v>142</v>
      </c>
      <c r="C2123" s="82" t="s">
        <v>2810</v>
      </c>
      <c r="D2123" s="82" t="s">
        <v>1223</v>
      </c>
      <c r="E2123" s="15" t="str">
        <f t="shared" si="460"/>
        <v xml:space="preserve"> Miru Lee</v>
      </c>
      <c r="F2123" s="82" t="s">
        <v>135</v>
      </c>
      <c r="G2123" s="82">
        <v>999925584</v>
      </c>
      <c r="H2123" s="15">
        <f t="shared" si="461"/>
        <v>38</v>
      </c>
      <c r="I2123" s="15"/>
      <c r="J2123" s="15"/>
      <c r="K2123" s="16"/>
      <c r="L2123" s="15"/>
      <c r="M2123" s="15"/>
      <c r="N2123" s="15"/>
      <c r="O2123" s="15">
        <f t="shared" si="456"/>
        <v>0</v>
      </c>
      <c r="P2123" s="15">
        <v>0</v>
      </c>
      <c r="Q2123" s="15">
        <f t="shared" si="457"/>
        <v>0</v>
      </c>
      <c r="R2123" s="15">
        <v>0</v>
      </c>
      <c r="S2123" s="15">
        <v>0</v>
      </c>
      <c r="T2123" s="15">
        <f t="shared" si="458"/>
        <v>0</v>
      </c>
      <c r="U2123" s="15">
        <f t="shared" si="459"/>
        <v>0</v>
      </c>
      <c r="V2123" s="15"/>
      <c r="W2123" s="15"/>
      <c r="X2123" s="15"/>
      <c r="Y2123" s="15"/>
      <c r="Z2123" s="16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>
        <f t="shared" si="462"/>
        <v>0</v>
      </c>
      <c r="CT2123" s="15">
        <f t="shared" si="463"/>
        <v>38</v>
      </c>
      <c r="CU2123" s="15">
        <f t="shared" si="464"/>
        <v>0</v>
      </c>
      <c r="CV2123" s="15">
        <f t="shared" si="465"/>
        <v>0</v>
      </c>
      <c r="CW2123" s="15"/>
      <c r="CX2123" s="15"/>
      <c r="CY2123" s="15">
        <f t="shared" si="466"/>
        <v>0</v>
      </c>
      <c r="CZ2123" s="15">
        <f>GG2123</f>
        <v>0</v>
      </c>
      <c r="DA2123" s="16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20"/>
      <c r="DY2123" s="15"/>
      <c r="DZ2123" s="20"/>
      <c r="EA2123" s="15"/>
      <c r="EB2123" s="20"/>
      <c r="EC2123" s="15"/>
      <c r="ED2123" s="20"/>
      <c r="EE2123" s="15"/>
      <c r="EF2123" s="20"/>
      <c r="EG2123" s="15"/>
      <c r="EH2123" s="20"/>
      <c r="EI2123" s="15"/>
      <c r="EJ2123" s="20"/>
      <c r="EK2123" s="15"/>
      <c r="EL2123" s="20"/>
      <c r="EM2123" s="15"/>
      <c r="EN2123" s="20"/>
      <c r="EW2123" s="15">
        <v>38</v>
      </c>
      <c r="EX2123" s="20" t="s">
        <v>129</v>
      </c>
      <c r="EY2123" s="15"/>
      <c r="EZ2123" s="20"/>
      <c r="FC2123" s="15"/>
      <c r="FD2123" s="20"/>
      <c r="FE2123" s="15"/>
      <c r="FF2123" s="20"/>
      <c r="FG2123" s="15"/>
      <c r="FH2123" s="20"/>
      <c r="FI2123" s="15"/>
      <c r="FJ2123" s="20"/>
      <c r="FK2123" s="15"/>
      <c r="FL2123" s="20"/>
      <c r="FM2123" s="15"/>
      <c r="FN2123" s="20"/>
      <c r="FO2123" s="15"/>
      <c r="FP2123" s="20"/>
      <c r="FQ2123" s="15"/>
      <c r="FR2123" s="20"/>
      <c r="FS2123" s="15"/>
      <c r="FT2123" s="20"/>
      <c r="FU2123" s="15"/>
      <c r="FV2123" s="20"/>
      <c r="FW2123" s="15"/>
      <c r="FX2123" s="20"/>
      <c r="FY2123" s="15"/>
      <c r="FZ2123" s="20"/>
      <c r="GA2123" s="15"/>
      <c r="GB2123" s="20"/>
      <c r="GC2123" s="15"/>
      <c r="GD2123" s="20"/>
      <c r="GE2123" s="15"/>
      <c r="GF2123" s="20"/>
      <c r="GG2123" s="226"/>
    </row>
    <row r="2124" spans="1:189" ht="15" customHeight="1" x14ac:dyDescent="0.3">
      <c r="A2124" s="82" t="s">
        <v>133</v>
      </c>
      <c r="B2124" s="82" t="s">
        <v>142</v>
      </c>
      <c r="C2124" s="82" t="s">
        <v>2785</v>
      </c>
      <c r="D2124" s="82" t="s">
        <v>1223</v>
      </c>
      <c r="E2124" s="15" t="str">
        <f t="shared" si="460"/>
        <v xml:space="preserve"> Turi Lee</v>
      </c>
      <c r="F2124" s="82" t="s">
        <v>128</v>
      </c>
      <c r="G2124" s="82">
        <v>999925585</v>
      </c>
      <c r="H2124" s="15">
        <f t="shared" si="461"/>
        <v>90</v>
      </c>
      <c r="I2124" s="15"/>
      <c r="J2124" s="15"/>
      <c r="K2124" s="16"/>
      <c r="L2124" s="15"/>
      <c r="M2124" s="15"/>
      <c r="N2124" s="15"/>
      <c r="O2124" s="15">
        <f t="shared" si="456"/>
        <v>0</v>
      </c>
      <c r="P2124" s="15">
        <v>0</v>
      </c>
      <c r="Q2124" s="15">
        <f t="shared" si="457"/>
        <v>0</v>
      </c>
      <c r="R2124" s="15">
        <v>0</v>
      </c>
      <c r="S2124" s="15">
        <v>0</v>
      </c>
      <c r="T2124" s="15">
        <f t="shared" si="458"/>
        <v>0</v>
      </c>
      <c r="U2124" s="15">
        <f t="shared" si="459"/>
        <v>0</v>
      </c>
      <c r="V2124" s="15"/>
      <c r="W2124" s="15"/>
      <c r="X2124" s="15"/>
      <c r="Y2124" s="15"/>
      <c r="Z2124" s="16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>
        <f t="shared" si="462"/>
        <v>0</v>
      </c>
      <c r="CT2124" s="15">
        <f t="shared" si="463"/>
        <v>90</v>
      </c>
      <c r="CU2124" s="15">
        <f t="shared" si="464"/>
        <v>1</v>
      </c>
      <c r="CV2124" s="15">
        <f t="shared" si="465"/>
        <v>0</v>
      </c>
      <c r="CW2124" s="15"/>
      <c r="CX2124" s="15"/>
      <c r="CY2124" s="15">
        <f t="shared" si="466"/>
        <v>0</v>
      </c>
      <c r="CZ2124" s="15">
        <f>GG2124</f>
        <v>0</v>
      </c>
      <c r="DA2124" s="16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20"/>
      <c r="DY2124" s="15"/>
      <c r="DZ2124" s="20"/>
      <c r="EA2124" s="15"/>
      <c r="EB2124" s="20"/>
      <c r="EC2124" s="15"/>
      <c r="ED2124" s="20"/>
      <c r="EE2124" s="15"/>
      <c r="EF2124" s="20"/>
      <c r="EG2124" s="15"/>
      <c r="EH2124" s="20"/>
      <c r="EI2124" s="15"/>
      <c r="EJ2124" s="20"/>
      <c r="EK2124" s="15"/>
      <c r="EL2124" s="20"/>
      <c r="EM2124" s="15"/>
      <c r="EN2124" s="20"/>
      <c r="EW2124" s="15">
        <v>90</v>
      </c>
      <c r="EX2124" s="20">
        <v>2</v>
      </c>
      <c r="EY2124" s="15"/>
      <c r="EZ2124" s="20"/>
      <c r="FC2124" s="15"/>
      <c r="FD2124" s="20"/>
      <c r="FE2124" s="15"/>
      <c r="FF2124" s="20"/>
      <c r="FG2124" s="15"/>
      <c r="FH2124" s="20"/>
      <c r="FI2124" s="15"/>
      <c r="FJ2124" s="20"/>
      <c r="FK2124" s="15"/>
      <c r="FL2124" s="20"/>
      <c r="FM2124" s="15"/>
      <c r="FN2124" s="20"/>
      <c r="FO2124" s="15"/>
      <c r="FP2124" s="20"/>
      <c r="FQ2124" s="15"/>
      <c r="FR2124" s="20"/>
      <c r="FS2124" s="15"/>
      <c r="FT2124" s="20"/>
      <c r="FU2124" s="15"/>
      <c r="FV2124" s="20"/>
      <c r="FW2124" s="15"/>
      <c r="FX2124" s="20"/>
      <c r="FY2124" s="15"/>
      <c r="FZ2124" s="20"/>
      <c r="GA2124" s="15"/>
      <c r="GB2124" s="20"/>
      <c r="GC2124" s="15"/>
      <c r="GD2124" s="20"/>
      <c r="GE2124" s="15"/>
      <c r="GF2124" s="20"/>
      <c r="GG2124" s="226"/>
    </row>
    <row r="2125" spans="1:189" ht="15" customHeight="1" x14ac:dyDescent="0.3">
      <c r="A2125" s="15" t="s">
        <v>130</v>
      </c>
      <c r="B2125" s="15" t="s">
        <v>134</v>
      </c>
      <c r="C2125" s="15" t="s">
        <v>897</v>
      </c>
      <c r="D2125" s="15" t="s">
        <v>2540</v>
      </c>
      <c r="E2125" s="15" t="str">
        <f t="shared" si="460"/>
        <v>Penelope Hogan</v>
      </c>
      <c r="F2125" s="15" t="s">
        <v>128</v>
      </c>
      <c r="G2125" s="15">
        <v>999925594</v>
      </c>
      <c r="H2125" s="15">
        <f t="shared" si="461"/>
        <v>34</v>
      </c>
      <c r="I2125" s="15"/>
      <c r="J2125" s="15"/>
      <c r="K2125" s="16"/>
      <c r="L2125" s="15"/>
      <c r="M2125" s="15"/>
      <c r="N2125" s="15"/>
      <c r="O2125" s="15">
        <f t="shared" si="456"/>
        <v>0</v>
      </c>
      <c r="P2125" s="15">
        <v>0</v>
      </c>
      <c r="Q2125" s="15">
        <f t="shared" si="457"/>
        <v>0</v>
      </c>
      <c r="R2125" s="15">
        <v>0</v>
      </c>
      <c r="S2125" s="15">
        <v>0</v>
      </c>
      <c r="T2125" s="15">
        <f t="shared" si="458"/>
        <v>0</v>
      </c>
      <c r="U2125" s="15">
        <f t="shared" si="459"/>
        <v>0</v>
      </c>
      <c r="V2125" s="15"/>
      <c r="W2125" s="15"/>
      <c r="X2125" s="15"/>
      <c r="Y2125" s="15"/>
      <c r="Z2125" s="16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>
        <f t="shared" si="462"/>
        <v>0</v>
      </c>
      <c r="CT2125" s="15">
        <f t="shared" si="463"/>
        <v>34</v>
      </c>
      <c r="CU2125" s="15">
        <f t="shared" si="464"/>
        <v>1</v>
      </c>
      <c r="CV2125" s="15">
        <f t="shared" si="465"/>
        <v>0</v>
      </c>
      <c r="CW2125" s="15"/>
      <c r="CX2125" s="15"/>
      <c r="CY2125" s="15">
        <f t="shared" si="466"/>
        <v>0</v>
      </c>
      <c r="CZ2125" s="15">
        <f>GG2125</f>
        <v>0</v>
      </c>
      <c r="DA2125" s="16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20"/>
      <c r="DY2125" s="15"/>
      <c r="DZ2125" s="20"/>
      <c r="EA2125" s="15"/>
      <c r="EB2125" s="20"/>
      <c r="EC2125" s="15"/>
      <c r="ED2125" s="20"/>
      <c r="EE2125" s="15"/>
      <c r="EF2125" s="20"/>
      <c r="EG2125" s="15"/>
      <c r="EH2125" s="20"/>
      <c r="EI2125" s="15"/>
      <c r="EJ2125" s="20"/>
      <c r="EK2125" s="15"/>
      <c r="EL2125" s="20"/>
      <c r="EM2125" s="15"/>
      <c r="EN2125" s="20"/>
      <c r="EQ2125" s="15">
        <v>34</v>
      </c>
      <c r="ER2125" s="20">
        <v>3</v>
      </c>
      <c r="EY2125" s="15"/>
      <c r="EZ2125" s="20"/>
      <c r="FC2125" s="15"/>
      <c r="FD2125" s="20"/>
      <c r="FE2125" s="15"/>
      <c r="FF2125" s="20"/>
      <c r="FG2125" s="15"/>
      <c r="FH2125" s="20"/>
      <c r="FI2125" s="15"/>
      <c r="FJ2125" s="20"/>
      <c r="FK2125" s="15"/>
      <c r="FL2125" s="20"/>
      <c r="FM2125" s="15"/>
      <c r="FN2125" s="20"/>
      <c r="FO2125" s="15"/>
      <c r="FP2125" s="20"/>
      <c r="FQ2125" s="15"/>
      <c r="FR2125" s="20"/>
      <c r="FS2125" s="15"/>
      <c r="FT2125" s="20"/>
      <c r="FU2125" s="15"/>
      <c r="FV2125" s="20"/>
      <c r="FW2125" s="15"/>
      <c r="FX2125" s="20"/>
      <c r="FY2125" s="15"/>
      <c r="FZ2125" s="20"/>
      <c r="GA2125" s="15"/>
      <c r="GB2125" s="20"/>
      <c r="GC2125" s="15"/>
      <c r="GD2125" s="20"/>
      <c r="GE2125" s="15"/>
      <c r="GF2125" s="20"/>
      <c r="GG2125" s="226"/>
    </row>
    <row r="2126" spans="1:189" ht="15" customHeight="1" x14ac:dyDescent="0.3">
      <c r="A2126" s="82" t="s">
        <v>130</v>
      </c>
      <c r="B2126" s="82" t="s">
        <v>138</v>
      </c>
      <c r="C2126" s="82" t="s">
        <v>2692</v>
      </c>
      <c r="D2126" s="82" t="s">
        <v>2693</v>
      </c>
      <c r="E2126" s="15" t="str">
        <f t="shared" si="460"/>
        <v xml:space="preserve"> Fabiola Cantera</v>
      </c>
      <c r="F2126" s="82" t="s">
        <v>128</v>
      </c>
      <c r="G2126" s="82">
        <v>999925595</v>
      </c>
      <c r="H2126" s="15">
        <f t="shared" si="461"/>
        <v>68</v>
      </c>
      <c r="I2126" s="15"/>
      <c r="J2126" s="15"/>
      <c r="K2126" s="16"/>
      <c r="L2126" s="15"/>
      <c r="M2126" s="15"/>
      <c r="N2126" s="15"/>
      <c r="O2126" s="15">
        <f t="shared" si="456"/>
        <v>0</v>
      </c>
      <c r="P2126" s="15">
        <v>0</v>
      </c>
      <c r="Q2126" s="15">
        <f t="shared" si="457"/>
        <v>0</v>
      </c>
      <c r="R2126" s="15">
        <v>0</v>
      </c>
      <c r="S2126" s="15">
        <v>0</v>
      </c>
      <c r="T2126" s="15">
        <f t="shared" si="458"/>
        <v>0</v>
      </c>
      <c r="U2126" s="15">
        <f t="shared" si="459"/>
        <v>0</v>
      </c>
      <c r="V2126" s="15"/>
      <c r="W2126" s="15"/>
      <c r="X2126" s="15"/>
      <c r="Y2126" s="15"/>
      <c r="Z2126" s="16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>
        <f t="shared" si="462"/>
        <v>0</v>
      </c>
      <c r="CT2126" s="15">
        <f t="shared" si="463"/>
        <v>68</v>
      </c>
      <c r="CU2126" s="15">
        <f t="shared" si="464"/>
        <v>1</v>
      </c>
      <c r="CV2126" s="15">
        <f t="shared" si="465"/>
        <v>0</v>
      </c>
      <c r="CW2126" s="15"/>
      <c r="CX2126" s="15"/>
      <c r="CY2126" s="15">
        <f t="shared" si="466"/>
        <v>0</v>
      </c>
      <c r="CZ2126" s="15">
        <f>GG2126</f>
        <v>0</v>
      </c>
      <c r="DA2126" s="16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20"/>
      <c r="DY2126" s="15"/>
      <c r="DZ2126" s="20"/>
      <c r="EA2126" s="15"/>
      <c r="EB2126" s="20"/>
      <c r="EC2126" s="15"/>
      <c r="ED2126" s="20"/>
      <c r="EE2126" s="15"/>
      <c r="EF2126" s="20"/>
      <c r="EG2126" s="15"/>
      <c r="EH2126" s="20"/>
      <c r="EI2126" s="15"/>
      <c r="EJ2126" s="20"/>
      <c r="EK2126" s="15"/>
      <c r="EL2126" s="20"/>
      <c r="EM2126" s="15"/>
      <c r="EN2126" s="20"/>
      <c r="EW2126" s="15">
        <v>68</v>
      </c>
      <c r="EX2126" s="20">
        <v>3</v>
      </c>
      <c r="EY2126" s="15"/>
      <c r="EZ2126" s="20"/>
      <c r="FC2126" s="15"/>
      <c r="FD2126" s="20"/>
      <c r="FE2126" s="15"/>
      <c r="FF2126" s="20"/>
      <c r="FG2126" s="15"/>
      <c r="FH2126" s="20"/>
      <c r="FI2126" s="15"/>
      <c r="FJ2126" s="20"/>
      <c r="FK2126" s="15"/>
      <c r="FL2126" s="20"/>
      <c r="FM2126" s="15"/>
      <c r="FN2126" s="20"/>
      <c r="FO2126" s="15"/>
      <c r="FP2126" s="20"/>
      <c r="FQ2126" s="15"/>
      <c r="FR2126" s="20"/>
      <c r="FS2126" s="15"/>
      <c r="FT2126" s="20"/>
      <c r="FU2126" s="15"/>
      <c r="FV2126" s="20"/>
      <c r="FW2126" s="15"/>
      <c r="FX2126" s="20"/>
      <c r="FY2126" s="15"/>
      <c r="FZ2126" s="20"/>
      <c r="GA2126" s="15"/>
      <c r="GB2126" s="20"/>
      <c r="GC2126" s="15"/>
      <c r="GD2126" s="20"/>
      <c r="GE2126" s="15"/>
      <c r="GF2126" s="20"/>
      <c r="GG2126" s="226"/>
    </row>
    <row r="2127" spans="1:189" ht="15" customHeight="1" x14ac:dyDescent="0.3">
      <c r="A2127" s="82" t="s">
        <v>137</v>
      </c>
      <c r="B2127" s="82" t="s">
        <v>134</v>
      </c>
      <c r="C2127" s="82" t="s">
        <v>2699</v>
      </c>
      <c r="D2127" s="82" t="s">
        <v>669</v>
      </c>
      <c r="E2127" s="15" t="str">
        <f t="shared" si="460"/>
        <v xml:space="preserve"> Zoe Salvador</v>
      </c>
      <c r="F2127" s="82" t="s">
        <v>128</v>
      </c>
      <c r="G2127" s="82">
        <v>999925596</v>
      </c>
      <c r="H2127" s="15">
        <f t="shared" si="461"/>
        <v>30</v>
      </c>
      <c r="I2127" s="15"/>
      <c r="J2127" s="15"/>
      <c r="K2127" s="16"/>
      <c r="L2127" s="15"/>
      <c r="M2127" s="15"/>
      <c r="N2127" s="15"/>
      <c r="O2127" s="15">
        <f t="shared" si="456"/>
        <v>0</v>
      </c>
      <c r="P2127" s="15">
        <v>0</v>
      </c>
      <c r="Q2127" s="15">
        <f t="shared" si="457"/>
        <v>0</v>
      </c>
      <c r="R2127" s="15">
        <v>0</v>
      </c>
      <c r="S2127" s="15">
        <v>0</v>
      </c>
      <c r="T2127" s="15">
        <f t="shared" si="458"/>
        <v>0</v>
      </c>
      <c r="U2127" s="15">
        <f t="shared" si="459"/>
        <v>0</v>
      </c>
      <c r="V2127" s="15"/>
      <c r="W2127" s="15"/>
      <c r="X2127" s="15"/>
      <c r="Y2127" s="15"/>
      <c r="Z2127" s="16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>
        <f t="shared" si="462"/>
        <v>0</v>
      </c>
      <c r="CT2127" s="15">
        <f t="shared" si="463"/>
        <v>30</v>
      </c>
      <c r="CU2127" s="15">
        <f t="shared" si="464"/>
        <v>1</v>
      </c>
      <c r="CV2127" s="15">
        <f t="shared" si="465"/>
        <v>0</v>
      </c>
      <c r="CW2127" s="15"/>
      <c r="CX2127" s="15"/>
      <c r="CY2127" s="15">
        <f t="shared" si="466"/>
        <v>0</v>
      </c>
      <c r="CZ2127" s="15">
        <f>GG2127</f>
        <v>0</v>
      </c>
      <c r="DA2127" s="16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20"/>
      <c r="DY2127" s="15"/>
      <c r="DZ2127" s="20"/>
      <c r="EA2127" s="15"/>
      <c r="EB2127" s="20"/>
      <c r="EC2127" s="15"/>
      <c r="ED2127" s="20"/>
      <c r="EE2127" s="15"/>
      <c r="EF2127" s="20"/>
      <c r="EG2127" s="15"/>
      <c r="EH2127" s="20"/>
      <c r="EI2127" s="15"/>
      <c r="EJ2127" s="20"/>
      <c r="EK2127" s="15"/>
      <c r="EL2127" s="20"/>
      <c r="EM2127" s="15"/>
      <c r="EN2127" s="20"/>
      <c r="EW2127" s="15">
        <v>30</v>
      </c>
      <c r="EX2127" s="20">
        <v>1</v>
      </c>
      <c r="EY2127" s="15"/>
      <c r="EZ2127" s="20"/>
      <c r="FC2127" s="15"/>
      <c r="FD2127" s="20"/>
      <c r="FE2127" s="15"/>
      <c r="FF2127" s="20"/>
      <c r="FG2127" s="15"/>
      <c r="FH2127" s="20"/>
      <c r="FI2127" s="15"/>
      <c r="FJ2127" s="20"/>
      <c r="FK2127" s="15"/>
      <c r="FL2127" s="20"/>
      <c r="FM2127" s="15"/>
      <c r="FN2127" s="20"/>
      <c r="FO2127" s="15"/>
      <c r="FP2127" s="20"/>
      <c r="FQ2127" s="15"/>
      <c r="FR2127" s="20"/>
      <c r="FS2127" s="15"/>
      <c r="FT2127" s="20"/>
      <c r="FU2127" s="15"/>
      <c r="FV2127" s="20"/>
      <c r="FW2127" s="15"/>
      <c r="FX2127" s="20"/>
      <c r="FY2127" s="15"/>
      <c r="FZ2127" s="20"/>
      <c r="GA2127" s="15"/>
      <c r="GB2127" s="20"/>
      <c r="GC2127" s="15"/>
      <c r="GD2127" s="20"/>
      <c r="GE2127" s="15"/>
      <c r="GF2127" s="20"/>
      <c r="GG2127" s="226"/>
    </row>
    <row r="2128" spans="1:189" ht="15" customHeight="1" x14ac:dyDescent="0.3">
      <c r="A2128" s="17" t="s">
        <v>133</v>
      </c>
      <c r="B2128" s="17" t="s">
        <v>138</v>
      </c>
      <c r="C2128" s="91" t="s">
        <v>3808</v>
      </c>
      <c r="D2128" s="91" t="s">
        <v>3809</v>
      </c>
      <c r="E2128" s="15" t="str">
        <f t="shared" si="460"/>
        <v>Zen Suan</v>
      </c>
      <c r="F2128" s="89" t="s">
        <v>135</v>
      </c>
      <c r="G2128" s="17">
        <v>999925597</v>
      </c>
      <c r="H2128" s="15">
        <f t="shared" si="461"/>
        <v>60</v>
      </c>
      <c r="I2128" s="15"/>
      <c r="J2128" s="15"/>
      <c r="K2128" s="16"/>
      <c r="L2128" s="15"/>
      <c r="M2128" s="15"/>
      <c r="N2128" s="15"/>
      <c r="O2128" s="15">
        <f t="shared" si="456"/>
        <v>0</v>
      </c>
      <c r="P2128" s="15">
        <v>0</v>
      </c>
      <c r="Q2128" s="15">
        <f t="shared" si="457"/>
        <v>0</v>
      </c>
      <c r="R2128" s="15">
        <v>0</v>
      </c>
      <c r="S2128" s="15">
        <v>0</v>
      </c>
      <c r="T2128" s="15">
        <f t="shared" si="458"/>
        <v>0</v>
      </c>
      <c r="U2128" s="15">
        <f t="shared" si="459"/>
        <v>0</v>
      </c>
      <c r="V2128" s="15"/>
      <c r="W2128" s="15"/>
      <c r="X2128" s="15"/>
      <c r="Y2128" s="15"/>
      <c r="Z2128" s="16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>
        <f t="shared" si="462"/>
        <v>0</v>
      </c>
      <c r="CT2128" s="15">
        <f t="shared" si="463"/>
        <v>60</v>
      </c>
      <c r="CU2128" s="15">
        <f t="shared" si="464"/>
        <v>1</v>
      </c>
      <c r="CV2128" s="15">
        <f t="shared" si="465"/>
        <v>0</v>
      </c>
      <c r="CW2128" s="15"/>
      <c r="CX2128" s="15"/>
      <c r="CY2128" s="15">
        <f t="shared" si="466"/>
        <v>0</v>
      </c>
      <c r="CZ2128" s="15">
        <f>GG2128</f>
        <v>0</v>
      </c>
      <c r="DA2128" s="16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20"/>
      <c r="DY2128" s="15"/>
      <c r="DZ2128" s="20"/>
      <c r="EA2128" s="15"/>
      <c r="EB2128" s="20"/>
      <c r="EC2128" s="15"/>
      <c r="ED2128" s="20"/>
      <c r="EE2128" s="15"/>
      <c r="EF2128" s="20"/>
      <c r="EG2128" s="15"/>
      <c r="EH2128" s="20"/>
      <c r="EI2128" s="15"/>
      <c r="EJ2128" s="20"/>
      <c r="EK2128" s="15"/>
      <c r="EL2128" s="20"/>
      <c r="EM2128" s="15"/>
      <c r="EN2128" s="20"/>
      <c r="EY2128" s="15"/>
      <c r="EZ2128" s="20"/>
      <c r="FC2128" s="15"/>
      <c r="FD2128" s="20"/>
      <c r="FE2128" s="15"/>
      <c r="FF2128" s="20"/>
      <c r="FG2128" s="15"/>
      <c r="FH2128" s="20"/>
      <c r="FI2128" s="15">
        <v>60</v>
      </c>
      <c r="FJ2128" s="20">
        <v>1</v>
      </c>
      <c r="FK2128" s="15"/>
      <c r="FL2128" s="20"/>
      <c r="FM2128" s="15"/>
      <c r="FN2128" s="20"/>
      <c r="FO2128" s="15"/>
      <c r="FP2128" s="20"/>
      <c r="FQ2128" s="15"/>
      <c r="FR2128" s="20"/>
      <c r="FS2128" s="15"/>
      <c r="FT2128" s="20"/>
      <c r="FU2128" s="15"/>
      <c r="FV2128" s="20"/>
      <c r="FW2128" s="15"/>
      <c r="FX2128" s="20"/>
      <c r="FY2128" s="15"/>
      <c r="FZ2128" s="20"/>
      <c r="GA2128" s="15"/>
      <c r="GB2128" s="20"/>
      <c r="GC2128" s="15"/>
      <c r="GD2128" s="20"/>
      <c r="GE2128" s="15"/>
      <c r="GF2128" s="20"/>
      <c r="GG2128" s="226"/>
    </row>
    <row r="2129" spans="1:189" ht="15" customHeight="1" x14ac:dyDescent="0.3">
      <c r="A2129" s="82" t="s">
        <v>130</v>
      </c>
      <c r="B2129" s="82" t="s">
        <v>138</v>
      </c>
      <c r="C2129" s="82" t="s">
        <v>2694</v>
      </c>
      <c r="D2129" s="82" t="s">
        <v>2695</v>
      </c>
      <c r="E2129" s="15" t="str">
        <f t="shared" si="460"/>
        <v xml:space="preserve"> esmeralda macedo</v>
      </c>
      <c r="F2129" s="82" t="s">
        <v>128</v>
      </c>
      <c r="G2129" s="82">
        <v>999925598</v>
      </c>
      <c r="H2129" s="15">
        <f t="shared" si="461"/>
        <v>68</v>
      </c>
      <c r="I2129" s="15"/>
      <c r="J2129" s="15"/>
      <c r="K2129" s="16"/>
      <c r="L2129" s="15"/>
      <c r="M2129" s="15"/>
      <c r="N2129" s="15"/>
      <c r="O2129" s="15">
        <f t="shared" si="456"/>
        <v>0</v>
      </c>
      <c r="P2129" s="15">
        <v>0</v>
      </c>
      <c r="Q2129" s="15">
        <f t="shared" si="457"/>
        <v>0</v>
      </c>
      <c r="R2129" s="15">
        <v>0</v>
      </c>
      <c r="S2129" s="15">
        <v>0</v>
      </c>
      <c r="T2129" s="15">
        <f t="shared" si="458"/>
        <v>0</v>
      </c>
      <c r="U2129" s="15">
        <f t="shared" si="459"/>
        <v>0</v>
      </c>
      <c r="V2129" s="15"/>
      <c r="W2129" s="15"/>
      <c r="X2129" s="15"/>
      <c r="Y2129" s="15"/>
      <c r="Z2129" s="16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>
        <f t="shared" si="462"/>
        <v>0</v>
      </c>
      <c r="CT2129" s="15">
        <f t="shared" si="463"/>
        <v>68</v>
      </c>
      <c r="CU2129" s="15">
        <f t="shared" si="464"/>
        <v>1</v>
      </c>
      <c r="CV2129" s="15">
        <f t="shared" si="465"/>
        <v>0</v>
      </c>
      <c r="CW2129" s="15"/>
      <c r="CX2129" s="15"/>
      <c r="CY2129" s="15">
        <f t="shared" si="466"/>
        <v>0</v>
      </c>
      <c r="CZ2129" s="15">
        <f>GG2129</f>
        <v>0</v>
      </c>
      <c r="DA2129" s="16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20"/>
      <c r="DY2129" s="15"/>
      <c r="DZ2129" s="20"/>
      <c r="EA2129" s="15"/>
      <c r="EB2129" s="20"/>
      <c r="EC2129" s="15"/>
      <c r="ED2129" s="20"/>
      <c r="EE2129" s="15"/>
      <c r="EF2129" s="20"/>
      <c r="EG2129" s="15"/>
      <c r="EH2129" s="20"/>
      <c r="EI2129" s="15"/>
      <c r="EJ2129" s="20"/>
      <c r="EK2129" s="15"/>
      <c r="EL2129" s="20"/>
      <c r="EM2129" s="15"/>
      <c r="EN2129" s="20"/>
      <c r="EW2129" s="15">
        <v>68</v>
      </c>
      <c r="EX2129" s="20">
        <v>3</v>
      </c>
      <c r="EY2129" s="15"/>
      <c r="EZ2129" s="20"/>
      <c r="FC2129" s="15"/>
      <c r="FD2129" s="20"/>
      <c r="FE2129" s="15"/>
      <c r="FF2129" s="20"/>
      <c r="FG2129" s="15"/>
      <c r="FH2129" s="20"/>
      <c r="FI2129" s="15"/>
      <c r="FJ2129" s="20"/>
      <c r="FK2129" s="15"/>
      <c r="FL2129" s="20"/>
      <c r="FM2129" s="15"/>
      <c r="FN2129" s="20"/>
      <c r="FO2129" s="15"/>
      <c r="FP2129" s="20"/>
      <c r="FQ2129" s="15"/>
      <c r="FR2129" s="20"/>
      <c r="FS2129" s="15"/>
      <c r="FT2129" s="20"/>
      <c r="FU2129" s="15"/>
      <c r="FV2129" s="20"/>
      <c r="FW2129" s="15"/>
      <c r="FX2129" s="20"/>
      <c r="FY2129" s="15"/>
      <c r="FZ2129" s="20"/>
      <c r="GA2129" s="15"/>
      <c r="GB2129" s="20"/>
      <c r="GC2129" s="15"/>
      <c r="GD2129" s="20"/>
      <c r="GE2129" s="15"/>
      <c r="GF2129" s="20"/>
      <c r="GG2129" s="226"/>
    </row>
    <row r="2130" spans="1:189" ht="15" customHeight="1" x14ac:dyDescent="0.3">
      <c r="A2130" s="85" t="s">
        <v>137</v>
      </c>
      <c r="B2130" s="85" t="s">
        <v>138</v>
      </c>
      <c r="C2130" s="85" t="s">
        <v>2628</v>
      </c>
      <c r="D2130" s="85" t="s">
        <v>1962</v>
      </c>
      <c r="E2130" s="15" t="str">
        <f t="shared" si="460"/>
        <v>Hugo Wu</v>
      </c>
      <c r="F2130" s="85" t="s">
        <v>135</v>
      </c>
      <c r="G2130" s="15">
        <v>999925601</v>
      </c>
      <c r="H2130" s="15">
        <f t="shared" si="461"/>
        <v>210</v>
      </c>
      <c r="I2130" s="15"/>
      <c r="J2130" s="15"/>
      <c r="K2130" s="16"/>
      <c r="L2130" s="15"/>
      <c r="M2130" s="15"/>
      <c r="N2130" s="15"/>
      <c r="O2130" s="15">
        <f t="shared" si="456"/>
        <v>0</v>
      </c>
      <c r="P2130" s="15">
        <v>0</v>
      </c>
      <c r="Q2130" s="15">
        <f t="shared" si="457"/>
        <v>0</v>
      </c>
      <c r="R2130" s="15">
        <v>0</v>
      </c>
      <c r="S2130" s="15">
        <v>0</v>
      </c>
      <c r="T2130" s="15">
        <f t="shared" si="458"/>
        <v>0</v>
      </c>
      <c r="U2130" s="15">
        <f t="shared" si="459"/>
        <v>0</v>
      </c>
      <c r="V2130" s="15"/>
      <c r="W2130" s="15"/>
      <c r="X2130" s="15"/>
      <c r="Y2130" s="15"/>
      <c r="Z2130" s="16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>
        <f t="shared" si="462"/>
        <v>0</v>
      </c>
      <c r="CT2130" s="15">
        <f t="shared" si="463"/>
        <v>210</v>
      </c>
      <c r="CU2130" s="15">
        <f t="shared" si="464"/>
        <v>1</v>
      </c>
      <c r="CV2130" s="15">
        <f t="shared" si="465"/>
        <v>0</v>
      </c>
      <c r="CW2130" s="15"/>
      <c r="CX2130" s="15"/>
      <c r="CY2130" s="15">
        <f t="shared" si="466"/>
        <v>0</v>
      </c>
      <c r="CZ2130" s="15">
        <f>GG2130</f>
        <v>0</v>
      </c>
      <c r="DA2130" s="16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20"/>
      <c r="DY2130" s="15"/>
      <c r="DZ2130" s="20"/>
      <c r="EA2130" s="15"/>
      <c r="EB2130" s="20"/>
      <c r="EC2130" s="15"/>
      <c r="ED2130" s="20"/>
      <c r="EE2130" s="15"/>
      <c r="EF2130" s="20"/>
      <c r="EG2130" s="15"/>
      <c r="EH2130" s="20"/>
      <c r="EI2130" s="15"/>
      <c r="EJ2130" s="20"/>
      <c r="EK2130" s="15"/>
      <c r="EL2130" s="20"/>
      <c r="EM2130" s="15"/>
      <c r="EN2130" s="20"/>
      <c r="EU2130" s="15">
        <v>90</v>
      </c>
      <c r="EV2130" s="20">
        <v>2</v>
      </c>
      <c r="EY2130" s="15"/>
      <c r="EZ2130" s="20"/>
      <c r="FC2130" s="15"/>
      <c r="FD2130" s="20"/>
      <c r="FE2130" s="15"/>
      <c r="FF2130" s="20"/>
      <c r="FG2130" s="15"/>
      <c r="FH2130" s="20"/>
      <c r="FI2130" s="15"/>
      <c r="FJ2130" s="20"/>
      <c r="FK2130" s="15"/>
      <c r="FL2130" s="20"/>
      <c r="FM2130" s="15"/>
      <c r="FN2130" s="20"/>
      <c r="FO2130" s="15">
        <v>120</v>
      </c>
      <c r="FP2130" s="20"/>
      <c r="FQ2130" s="15"/>
      <c r="FR2130" s="20"/>
      <c r="FS2130" s="15"/>
      <c r="FT2130" s="20"/>
      <c r="FU2130" s="15"/>
      <c r="FV2130" s="20"/>
      <c r="FW2130" s="15"/>
      <c r="FX2130" s="20"/>
      <c r="FY2130" s="15"/>
      <c r="FZ2130" s="20"/>
      <c r="GA2130" s="15"/>
      <c r="GB2130" s="20"/>
      <c r="GC2130" s="15"/>
      <c r="GD2130" s="20"/>
      <c r="GE2130" s="15"/>
      <c r="GF2130" s="20"/>
      <c r="GG2130" s="226"/>
    </row>
    <row r="2131" spans="1:189" ht="15" customHeight="1" x14ac:dyDescent="0.3">
      <c r="A2131" s="15" t="s">
        <v>146</v>
      </c>
      <c r="B2131" s="15" t="s">
        <v>140</v>
      </c>
      <c r="C2131" s="15" t="s">
        <v>158</v>
      </c>
      <c r="D2131" s="15" t="s">
        <v>2568</v>
      </c>
      <c r="E2131" s="15" t="str">
        <f t="shared" si="460"/>
        <v>Sophia Hinnenkamp</v>
      </c>
      <c r="F2131" s="15" t="s">
        <v>128</v>
      </c>
      <c r="G2131" s="15">
        <v>999925603</v>
      </c>
      <c r="H2131" s="15">
        <f t="shared" si="461"/>
        <v>30</v>
      </c>
      <c r="I2131" s="15"/>
      <c r="J2131" s="15"/>
      <c r="K2131" s="16"/>
      <c r="L2131" s="15"/>
      <c r="M2131" s="15"/>
      <c r="N2131" s="15"/>
      <c r="O2131" s="15">
        <f t="shared" si="456"/>
        <v>0</v>
      </c>
      <c r="P2131" s="15">
        <v>0</v>
      </c>
      <c r="Q2131" s="15">
        <f t="shared" si="457"/>
        <v>0</v>
      </c>
      <c r="R2131" s="15">
        <v>0</v>
      </c>
      <c r="S2131" s="15">
        <v>0</v>
      </c>
      <c r="T2131" s="15">
        <f t="shared" si="458"/>
        <v>0</v>
      </c>
      <c r="U2131" s="15">
        <f t="shared" si="459"/>
        <v>0</v>
      </c>
      <c r="V2131" s="15"/>
      <c r="W2131" s="15"/>
      <c r="X2131" s="15"/>
      <c r="Y2131" s="15"/>
      <c r="Z2131" s="16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>
        <f t="shared" si="462"/>
        <v>0</v>
      </c>
      <c r="CT2131" s="15">
        <f t="shared" si="463"/>
        <v>30</v>
      </c>
      <c r="CU2131" s="15">
        <f t="shared" si="464"/>
        <v>1</v>
      </c>
      <c r="CV2131" s="15">
        <f t="shared" si="465"/>
        <v>0</v>
      </c>
      <c r="CW2131" s="15"/>
      <c r="CX2131" s="15"/>
      <c r="CY2131" s="15">
        <f t="shared" si="466"/>
        <v>0</v>
      </c>
      <c r="CZ2131" s="15">
        <f>GG2131</f>
        <v>0</v>
      </c>
      <c r="DA2131" s="16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20"/>
      <c r="DY2131" s="15"/>
      <c r="DZ2131" s="20"/>
      <c r="EA2131" s="15"/>
      <c r="EB2131" s="20"/>
      <c r="EC2131" s="15"/>
      <c r="ED2131" s="20"/>
      <c r="EE2131" s="15"/>
      <c r="EF2131" s="20"/>
      <c r="EG2131" s="15"/>
      <c r="EH2131" s="20"/>
      <c r="EI2131" s="15"/>
      <c r="EJ2131" s="20"/>
      <c r="EK2131" s="15"/>
      <c r="EL2131" s="20"/>
      <c r="EM2131" s="15"/>
      <c r="EN2131" s="20"/>
      <c r="EQ2131" s="15">
        <v>30</v>
      </c>
      <c r="ER2131" s="20">
        <v>1</v>
      </c>
      <c r="EY2131" s="15"/>
      <c r="EZ2131" s="20"/>
      <c r="FC2131" s="15"/>
      <c r="FD2131" s="20"/>
      <c r="FE2131" s="15"/>
      <c r="FF2131" s="20"/>
      <c r="FG2131" s="15"/>
      <c r="FH2131" s="20"/>
      <c r="FI2131" s="15"/>
      <c r="FJ2131" s="20"/>
      <c r="FK2131" s="15"/>
      <c r="FL2131" s="20"/>
      <c r="FM2131" s="15"/>
      <c r="FN2131" s="20"/>
      <c r="FO2131" s="15"/>
      <c r="FP2131" s="20"/>
      <c r="FQ2131" s="15"/>
      <c r="FR2131" s="20"/>
      <c r="FS2131" s="15"/>
      <c r="FT2131" s="20"/>
      <c r="FU2131" s="15"/>
      <c r="FV2131" s="20"/>
      <c r="FW2131" s="15"/>
      <c r="FX2131" s="20"/>
      <c r="FY2131" s="15"/>
      <c r="FZ2131" s="20"/>
      <c r="GA2131" s="15"/>
      <c r="GB2131" s="20"/>
      <c r="GC2131" s="15"/>
      <c r="GD2131" s="20"/>
      <c r="GE2131" s="15"/>
      <c r="GF2131" s="20"/>
      <c r="GG2131" s="226"/>
    </row>
    <row r="2132" spans="1:189" ht="15" customHeight="1" x14ac:dyDescent="0.3">
      <c r="A2132" s="83" t="s">
        <v>130</v>
      </c>
      <c r="B2132" s="83" t="s">
        <v>140</v>
      </c>
      <c r="C2132" s="83" t="s">
        <v>375</v>
      </c>
      <c r="D2132" s="84" t="s">
        <v>2568</v>
      </c>
      <c r="E2132" s="15" t="str">
        <f t="shared" si="460"/>
        <v>Michael Hinnenkamp</v>
      </c>
      <c r="F2132" s="83" t="s">
        <v>135</v>
      </c>
      <c r="G2132" s="83">
        <v>999925604</v>
      </c>
      <c r="H2132" s="15">
        <f t="shared" si="461"/>
        <v>30</v>
      </c>
      <c r="I2132" s="15"/>
      <c r="J2132" s="15"/>
      <c r="K2132" s="16"/>
      <c r="L2132" s="15"/>
      <c r="M2132" s="15"/>
      <c r="N2132" s="15"/>
      <c r="O2132" s="15">
        <f t="shared" si="456"/>
        <v>0</v>
      </c>
      <c r="P2132" s="15">
        <v>0</v>
      </c>
      <c r="Q2132" s="15">
        <f t="shared" si="457"/>
        <v>0</v>
      </c>
      <c r="R2132" s="15">
        <v>0</v>
      </c>
      <c r="S2132" s="15">
        <v>0</v>
      </c>
      <c r="T2132" s="15">
        <f t="shared" si="458"/>
        <v>0</v>
      </c>
      <c r="U2132" s="15">
        <f t="shared" si="459"/>
        <v>0</v>
      </c>
      <c r="V2132" s="15"/>
      <c r="W2132" s="15"/>
      <c r="X2132" s="15"/>
      <c r="Y2132" s="15"/>
      <c r="Z2132" s="16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>
        <f t="shared" si="462"/>
        <v>0</v>
      </c>
      <c r="CT2132" s="15">
        <f t="shared" si="463"/>
        <v>30</v>
      </c>
      <c r="CU2132" s="15">
        <f t="shared" si="464"/>
        <v>1</v>
      </c>
      <c r="CV2132" s="15">
        <f t="shared" si="465"/>
        <v>0</v>
      </c>
      <c r="CW2132" s="15"/>
      <c r="CX2132" s="15"/>
      <c r="CY2132" s="15">
        <f t="shared" si="466"/>
        <v>0</v>
      </c>
      <c r="CZ2132" s="15">
        <f>GG2132</f>
        <v>0</v>
      </c>
      <c r="DA2132" s="16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20"/>
      <c r="DY2132" s="15"/>
      <c r="DZ2132" s="20"/>
      <c r="EA2132" s="15"/>
      <c r="EB2132" s="20"/>
      <c r="EC2132" s="15"/>
      <c r="ED2132" s="20"/>
      <c r="EE2132" s="15"/>
      <c r="EF2132" s="20"/>
      <c r="EG2132" s="15"/>
      <c r="EH2132" s="20"/>
      <c r="EI2132" s="15"/>
      <c r="EJ2132" s="20"/>
      <c r="EK2132" s="15"/>
      <c r="EL2132" s="20"/>
      <c r="EM2132" s="15"/>
      <c r="EN2132" s="20"/>
      <c r="ES2132" s="15">
        <v>30</v>
      </c>
      <c r="ET2132" s="20">
        <v>1</v>
      </c>
      <c r="EY2132" s="15"/>
      <c r="EZ2132" s="20"/>
      <c r="FC2132" s="15"/>
      <c r="FD2132" s="20"/>
      <c r="FE2132" s="15"/>
      <c r="FF2132" s="20"/>
      <c r="FG2132" s="15"/>
      <c r="FH2132" s="20"/>
      <c r="FI2132" s="15"/>
      <c r="FJ2132" s="20"/>
      <c r="FK2132" s="15"/>
      <c r="FL2132" s="20"/>
      <c r="FM2132" s="15"/>
      <c r="FN2132" s="20"/>
      <c r="FO2132" s="15"/>
      <c r="FP2132" s="20"/>
      <c r="FQ2132" s="15"/>
      <c r="FR2132" s="20"/>
      <c r="FS2132" s="15"/>
      <c r="FT2132" s="20"/>
      <c r="FU2132" s="15"/>
      <c r="FV2132" s="20"/>
      <c r="FW2132" s="15"/>
      <c r="FX2132" s="20"/>
      <c r="FY2132" s="15"/>
      <c r="FZ2132" s="20"/>
      <c r="GA2132" s="15"/>
      <c r="GB2132" s="20"/>
      <c r="GC2132" s="15"/>
      <c r="GD2132" s="20"/>
      <c r="GE2132" s="15"/>
      <c r="GF2132" s="20"/>
      <c r="GG2132" s="226"/>
    </row>
    <row r="2133" spans="1:189" ht="15" customHeight="1" x14ac:dyDescent="0.3">
      <c r="A2133" s="85" t="s">
        <v>146</v>
      </c>
      <c r="B2133" s="85" t="s">
        <v>140</v>
      </c>
      <c r="C2133" s="85" t="s">
        <v>3920</v>
      </c>
      <c r="D2133" s="85" t="s">
        <v>3921</v>
      </c>
      <c r="E2133" s="15" t="str">
        <f t="shared" si="460"/>
        <v>andrew li</v>
      </c>
      <c r="F2133" s="85" t="s">
        <v>135</v>
      </c>
      <c r="G2133" s="15">
        <v>999925610</v>
      </c>
      <c r="H2133" s="15">
        <f t="shared" si="461"/>
        <v>68</v>
      </c>
      <c r="I2133" s="15"/>
      <c r="J2133" s="15"/>
      <c r="K2133" s="16"/>
      <c r="L2133" s="15"/>
      <c r="M2133" s="15"/>
      <c r="N2133" s="15"/>
      <c r="O2133" s="15">
        <f t="shared" si="456"/>
        <v>0</v>
      </c>
      <c r="P2133" s="15">
        <v>0</v>
      </c>
      <c r="Q2133" s="15">
        <f t="shared" si="457"/>
        <v>0</v>
      </c>
      <c r="R2133" s="15">
        <v>0</v>
      </c>
      <c r="S2133" s="15">
        <v>0</v>
      </c>
      <c r="T2133" s="15">
        <f t="shared" si="458"/>
        <v>0</v>
      </c>
      <c r="U2133" s="15">
        <f t="shared" si="459"/>
        <v>0</v>
      </c>
      <c r="V2133" s="15"/>
      <c r="W2133" s="15"/>
      <c r="X2133" s="15"/>
      <c r="Y2133" s="15"/>
      <c r="Z2133" s="16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>
        <f t="shared" si="462"/>
        <v>0</v>
      </c>
      <c r="CT2133" s="15">
        <f t="shared" si="463"/>
        <v>68</v>
      </c>
      <c r="CU2133" s="15">
        <f t="shared" si="464"/>
        <v>0</v>
      </c>
      <c r="CV2133" s="15">
        <f t="shared" si="465"/>
        <v>0</v>
      </c>
      <c r="CW2133" s="15"/>
      <c r="CX2133" s="15"/>
      <c r="CY2133" s="15">
        <f t="shared" si="466"/>
        <v>0</v>
      </c>
      <c r="CZ2133" s="15">
        <f>GG2133</f>
        <v>0</v>
      </c>
      <c r="DA2133" s="16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20"/>
      <c r="DY2133" s="15"/>
      <c r="DZ2133" s="20"/>
      <c r="EA2133" s="15"/>
      <c r="EB2133" s="20"/>
      <c r="EC2133" s="15"/>
      <c r="ED2133" s="20"/>
      <c r="EE2133" s="15"/>
      <c r="EF2133" s="20"/>
      <c r="EG2133" s="15"/>
      <c r="EH2133" s="20"/>
      <c r="EI2133" s="15"/>
      <c r="EJ2133" s="20"/>
      <c r="EK2133" s="15"/>
      <c r="EL2133" s="20"/>
      <c r="EM2133" s="15"/>
      <c r="EN2133" s="20"/>
      <c r="EY2133" s="15"/>
      <c r="EZ2133" s="20"/>
      <c r="FC2133" s="15"/>
      <c r="FD2133" s="20"/>
      <c r="FE2133" s="15"/>
      <c r="FF2133" s="20"/>
      <c r="FG2133" s="15"/>
      <c r="FH2133" s="20"/>
      <c r="FI2133" s="15"/>
      <c r="FJ2133" s="20"/>
      <c r="FK2133" s="15"/>
      <c r="FL2133" s="20"/>
      <c r="FM2133" s="15"/>
      <c r="FN2133" s="20"/>
      <c r="FO2133" s="15">
        <v>68</v>
      </c>
      <c r="FP2133" s="20"/>
      <c r="FQ2133" s="15"/>
      <c r="FR2133" s="20"/>
      <c r="FS2133" s="15"/>
      <c r="FT2133" s="20"/>
      <c r="FU2133" s="15"/>
      <c r="FV2133" s="20"/>
      <c r="FW2133" s="15"/>
      <c r="FX2133" s="20"/>
      <c r="FY2133" s="15"/>
      <c r="FZ2133" s="20"/>
      <c r="GA2133" s="15"/>
      <c r="GB2133" s="20"/>
      <c r="GC2133" s="15"/>
      <c r="GD2133" s="20"/>
      <c r="GE2133" s="15"/>
      <c r="GF2133" s="20"/>
      <c r="GG2133" s="226"/>
    </row>
    <row r="2134" spans="1:189" ht="15" customHeight="1" x14ac:dyDescent="0.3">
      <c r="A2134" s="82" t="s">
        <v>130</v>
      </c>
      <c r="B2134" s="82" t="s">
        <v>142</v>
      </c>
      <c r="C2134" s="82" t="s">
        <v>2688</v>
      </c>
      <c r="D2134" s="82" t="s">
        <v>2689</v>
      </c>
      <c r="E2134" s="15" t="str">
        <f t="shared" si="460"/>
        <v xml:space="preserve"> Kasey Villalta </v>
      </c>
      <c r="F2134" s="82" t="s">
        <v>128</v>
      </c>
      <c r="G2134" s="82">
        <v>999925613</v>
      </c>
      <c r="H2134" s="15">
        <f t="shared" si="461"/>
        <v>183</v>
      </c>
      <c r="I2134" s="15"/>
      <c r="J2134" s="15"/>
      <c r="K2134" s="16"/>
      <c r="L2134" s="15"/>
      <c r="M2134" s="15"/>
      <c r="N2134" s="15"/>
      <c r="O2134" s="15">
        <f t="shared" si="456"/>
        <v>0</v>
      </c>
      <c r="P2134" s="15">
        <v>0</v>
      </c>
      <c r="Q2134" s="15">
        <f t="shared" si="457"/>
        <v>0</v>
      </c>
      <c r="R2134" s="15">
        <v>0</v>
      </c>
      <c r="S2134" s="15">
        <v>0</v>
      </c>
      <c r="T2134" s="15">
        <f t="shared" si="458"/>
        <v>0</v>
      </c>
      <c r="U2134" s="15">
        <f t="shared" si="459"/>
        <v>0</v>
      </c>
      <c r="V2134" s="15"/>
      <c r="W2134" s="15"/>
      <c r="X2134" s="15"/>
      <c r="Y2134" s="15"/>
      <c r="Z2134" s="16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>
        <f t="shared" si="462"/>
        <v>0</v>
      </c>
      <c r="CT2134" s="15">
        <f t="shared" si="463"/>
        <v>183</v>
      </c>
      <c r="CU2134" s="15">
        <f t="shared" si="464"/>
        <v>2</v>
      </c>
      <c r="CV2134" s="15">
        <f t="shared" si="465"/>
        <v>0</v>
      </c>
      <c r="CW2134" s="15"/>
      <c r="CX2134" s="15"/>
      <c r="CY2134" s="15">
        <f t="shared" si="466"/>
        <v>0</v>
      </c>
      <c r="CZ2134" s="15">
        <f>GG2134</f>
        <v>0</v>
      </c>
      <c r="DA2134" s="16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20"/>
      <c r="DY2134" s="15"/>
      <c r="DZ2134" s="20"/>
      <c r="EA2134" s="15"/>
      <c r="EB2134" s="20"/>
      <c r="EC2134" s="15"/>
      <c r="ED2134" s="20"/>
      <c r="EE2134" s="15"/>
      <c r="EF2134" s="20"/>
      <c r="EG2134" s="15"/>
      <c r="EH2134" s="20"/>
      <c r="EI2134" s="15"/>
      <c r="EJ2134" s="20"/>
      <c r="EK2134" s="15"/>
      <c r="EL2134" s="20"/>
      <c r="EM2134" s="15"/>
      <c r="EN2134" s="20"/>
      <c r="EW2134" s="15">
        <v>63</v>
      </c>
      <c r="EX2134" s="20">
        <v>5</v>
      </c>
      <c r="EY2134" s="15"/>
      <c r="EZ2134" s="20"/>
      <c r="FC2134" s="15"/>
      <c r="FD2134" s="20"/>
      <c r="FE2134" s="15"/>
      <c r="FF2134" s="20"/>
      <c r="FG2134" s="15"/>
      <c r="FH2134" s="20"/>
      <c r="FI2134" s="15"/>
      <c r="FJ2134" s="20"/>
      <c r="FK2134" s="15"/>
      <c r="FL2134" s="20"/>
      <c r="FM2134" s="15"/>
      <c r="FN2134" s="20"/>
      <c r="FO2134" s="15"/>
      <c r="FP2134" s="20"/>
      <c r="FQ2134" s="15">
        <v>120</v>
      </c>
      <c r="FR2134" s="20">
        <v>1</v>
      </c>
      <c r="FS2134" s="15"/>
      <c r="FT2134" s="20"/>
      <c r="FU2134" s="15"/>
      <c r="FV2134" s="20"/>
      <c r="FW2134" s="15"/>
      <c r="FX2134" s="20"/>
      <c r="FY2134" s="15"/>
      <c r="FZ2134" s="20"/>
      <c r="GA2134" s="15"/>
      <c r="GB2134" s="20"/>
      <c r="GC2134" s="15"/>
      <c r="GD2134" s="20"/>
      <c r="GE2134" s="15"/>
      <c r="GF2134" s="20"/>
      <c r="GG2134" s="226"/>
    </row>
    <row r="2135" spans="1:189" ht="15" customHeight="1" x14ac:dyDescent="0.3">
      <c r="A2135" s="85" t="s">
        <v>146</v>
      </c>
      <c r="B2135" s="85" t="s">
        <v>138</v>
      </c>
      <c r="C2135" s="85" t="s">
        <v>2633</v>
      </c>
      <c r="D2135" s="85" t="s">
        <v>2634</v>
      </c>
      <c r="E2135" s="15" t="str">
        <f t="shared" si="460"/>
        <v>Ryota Nakamura</v>
      </c>
      <c r="F2135" s="85" t="s">
        <v>135</v>
      </c>
      <c r="G2135" s="15">
        <v>999925614</v>
      </c>
      <c r="H2135" s="15">
        <f t="shared" si="461"/>
        <v>188</v>
      </c>
      <c r="I2135" s="15"/>
      <c r="J2135" s="15"/>
      <c r="K2135" s="16"/>
      <c r="L2135" s="15"/>
      <c r="M2135" s="15"/>
      <c r="N2135" s="15"/>
      <c r="O2135" s="15">
        <f t="shared" si="456"/>
        <v>0</v>
      </c>
      <c r="P2135" s="15">
        <v>0</v>
      </c>
      <c r="Q2135" s="15">
        <f t="shared" si="457"/>
        <v>0</v>
      </c>
      <c r="R2135" s="15">
        <v>0</v>
      </c>
      <c r="S2135" s="15">
        <v>0</v>
      </c>
      <c r="T2135" s="15">
        <f t="shared" si="458"/>
        <v>0</v>
      </c>
      <c r="U2135" s="15">
        <f t="shared" si="459"/>
        <v>0</v>
      </c>
      <c r="V2135" s="15"/>
      <c r="W2135" s="15"/>
      <c r="X2135" s="15"/>
      <c r="Y2135" s="15"/>
      <c r="Z2135" s="16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>
        <f t="shared" si="462"/>
        <v>0</v>
      </c>
      <c r="CT2135" s="15">
        <f t="shared" si="463"/>
        <v>188</v>
      </c>
      <c r="CU2135" s="15">
        <f t="shared" si="464"/>
        <v>1</v>
      </c>
      <c r="CV2135" s="15">
        <f t="shared" si="465"/>
        <v>0</v>
      </c>
      <c r="CW2135" s="15"/>
      <c r="CX2135" s="15"/>
      <c r="CY2135" s="15">
        <f t="shared" si="466"/>
        <v>0</v>
      </c>
      <c r="CZ2135" s="15">
        <f>GG2135</f>
        <v>0</v>
      </c>
      <c r="DA2135" s="16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20"/>
      <c r="DY2135" s="15"/>
      <c r="DZ2135" s="20"/>
      <c r="EA2135" s="15"/>
      <c r="EB2135" s="20"/>
      <c r="EC2135" s="15"/>
      <c r="ED2135" s="20"/>
      <c r="EE2135" s="15"/>
      <c r="EF2135" s="20"/>
      <c r="EG2135" s="15"/>
      <c r="EH2135" s="20"/>
      <c r="EI2135" s="15"/>
      <c r="EJ2135" s="20"/>
      <c r="EK2135" s="15"/>
      <c r="EL2135" s="20"/>
      <c r="EM2135" s="15"/>
      <c r="EN2135" s="20"/>
      <c r="EU2135" s="15">
        <v>120</v>
      </c>
      <c r="EV2135" s="20">
        <v>1</v>
      </c>
      <c r="EY2135" s="15"/>
      <c r="EZ2135" s="20"/>
      <c r="FC2135" s="15"/>
      <c r="FD2135" s="20"/>
      <c r="FE2135" s="15"/>
      <c r="FF2135" s="20"/>
      <c r="FG2135" s="15"/>
      <c r="FH2135" s="20"/>
      <c r="FI2135" s="15"/>
      <c r="FJ2135" s="20"/>
      <c r="FK2135" s="15"/>
      <c r="FL2135" s="20"/>
      <c r="FM2135" s="15"/>
      <c r="FN2135" s="20"/>
      <c r="FO2135" s="15">
        <v>68</v>
      </c>
      <c r="FP2135" s="20"/>
      <c r="FQ2135" s="15"/>
      <c r="FR2135" s="20"/>
      <c r="FS2135" s="15"/>
      <c r="FT2135" s="20"/>
      <c r="FU2135" s="15"/>
      <c r="FV2135" s="20"/>
      <c r="FW2135" s="15"/>
      <c r="FX2135" s="20"/>
      <c r="FY2135" s="15"/>
      <c r="FZ2135" s="20"/>
      <c r="GA2135" s="15"/>
      <c r="GB2135" s="20"/>
      <c r="GC2135" s="15"/>
      <c r="GD2135" s="20"/>
      <c r="GE2135" s="15"/>
      <c r="GF2135" s="20"/>
      <c r="GG2135" s="226"/>
    </row>
    <row r="2136" spans="1:189" ht="15" customHeight="1" x14ac:dyDescent="0.3">
      <c r="A2136" s="82" t="s">
        <v>146</v>
      </c>
      <c r="B2136" s="82" t="s">
        <v>142</v>
      </c>
      <c r="C2136" s="82" t="s">
        <v>2720</v>
      </c>
      <c r="D2136" s="82" t="s">
        <v>2721</v>
      </c>
      <c r="E2136" s="15" t="str">
        <f t="shared" si="460"/>
        <v xml:space="preserve"> Kendra Saucedo</v>
      </c>
      <c r="F2136" s="82" t="s">
        <v>128</v>
      </c>
      <c r="G2136" s="82">
        <v>999925615</v>
      </c>
      <c r="H2136" s="15">
        <f t="shared" si="461"/>
        <v>90</v>
      </c>
      <c r="I2136" s="15"/>
      <c r="J2136" s="15"/>
      <c r="K2136" s="16"/>
      <c r="L2136" s="15"/>
      <c r="M2136" s="15"/>
      <c r="N2136" s="15"/>
      <c r="O2136" s="15">
        <f t="shared" ref="O2136:O2167" si="467">SUM(EE2136, EI2136, EK2136, EM2136)</f>
        <v>0</v>
      </c>
      <c r="P2136" s="15">
        <v>0</v>
      </c>
      <c r="Q2136" s="15">
        <f t="shared" ref="Q2136:Q2167" si="468">COUNT(DI2136:DV2136)</f>
        <v>0</v>
      </c>
      <c r="R2136" s="15">
        <v>0</v>
      </c>
      <c r="S2136" s="15">
        <v>0</v>
      </c>
      <c r="T2136" s="15">
        <f t="shared" ref="T2136:T2167" si="469">EC2136</f>
        <v>0</v>
      </c>
      <c r="U2136" s="15">
        <f t="shared" ref="U2136:U2167" si="470">SUM(EG2136)</f>
        <v>0</v>
      </c>
      <c r="V2136" s="15"/>
      <c r="W2136" s="15"/>
      <c r="X2136" s="15"/>
      <c r="Y2136" s="15"/>
      <c r="Z2136" s="16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>
        <f t="shared" si="462"/>
        <v>0</v>
      </c>
      <c r="CT2136" s="15">
        <f t="shared" si="463"/>
        <v>90</v>
      </c>
      <c r="CU2136" s="15">
        <f t="shared" si="464"/>
        <v>1</v>
      </c>
      <c r="CV2136" s="15">
        <f t="shared" si="465"/>
        <v>0</v>
      </c>
      <c r="CW2136" s="15"/>
      <c r="CX2136" s="15"/>
      <c r="CY2136" s="15">
        <f t="shared" si="466"/>
        <v>0</v>
      </c>
      <c r="CZ2136" s="15">
        <f>GG2136</f>
        <v>0</v>
      </c>
      <c r="DA2136" s="16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20"/>
      <c r="DY2136" s="15"/>
      <c r="DZ2136" s="20"/>
      <c r="EA2136" s="15"/>
      <c r="EB2136" s="20"/>
      <c r="EC2136" s="15"/>
      <c r="ED2136" s="20"/>
      <c r="EE2136" s="15"/>
      <c r="EF2136" s="20"/>
      <c r="EG2136" s="15"/>
      <c r="EH2136" s="20"/>
      <c r="EI2136" s="15"/>
      <c r="EJ2136" s="20"/>
      <c r="EK2136" s="15"/>
      <c r="EL2136" s="20"/>
      <c r="EM2136" s="15"/>
      <c r="EN2136" s="20"/>
      <c r="EW2136" s="15">
        <v>90</v>
      </c>
      <c r="EX2136" s="20">
        <v>2</v>
      </c>
      <c r="EY2136" s="15"/>
      <c r="EZ2136" s="20"/>
      <c r="FC2136" s="15"/>
      <c r="FD2136" s="20"/>
      <c r="FE2136" s="15"/>
      <c r="FF2136" s="20"/>
      <c r="FG2136" s="15"/>
      <c r="FH2136" s="20"/>
      <c r="FI2136" s="15"/>
      <c r="FJ2136" s="20"/>
      <c r="FK2136" s="15"/>
      <c r="FL2136" s="20"/>
      <c r="FM2136" s="15"/>
      <c r="FN2136" s="20"/>
      <c r="FO2136" s="15"/>
      <c r="FP2136" s="20"/>
      <c r="FQ2136" s="15"/>
      <c r="FR2136" s="20"/>
      <c r="FS2136" s="15"/>
      <c r="FT2136" s="20"/>
      <c r="FU2136" s="15"/>
      <c r="FV2136" s="20"/>
      <c r="FW2136" s="15"/>
      <c r="FX2136" s="20"/>
      <c r="FY2136" s="15"/>
      <c r="FZ2136" s="20"/>
      <c r="GA2136" s="15"/>
      <c r="GB2136" s="20"/>
      <c r="GC2136" s="15"/>
      <c r="GD2136" s="20"/>
      <c r="GE2136" s="15"/>
      <c r="GF2136" s="20"/>
      <c r="GG2136" s="226"/>
    </row>
    <row r="2137" spans="1:189" ht="15" customHeight="1" x14ac:dyDescent="0.3">
      <c r="A2137" s="83" t="s">
        <v>133</v>
      </c>
      <c r="B2137" s="83" t="s">
        <v>126</v>
      </c>
      <c r="C2137" s="83" t="s">
        <v>498</v>
      </c>
      <c r="D2137" s="84" t="s">
        <v>1106</v>
      </c>
      <c r="E2137" s="15" t="str">
        <f t="shared" si="460"/>
        <v>Eric Kim</v>
      </c>
      <c r="F2137" s="83" t="s">
        <v>135</v>
      </c>
      <c r="G2137" s="83">
        <v>999925619</v>
      </c>
      <c r="H2137" s="15">
        <f t="shared" si="461"/>
        <v>30</v>
      </c>
      <c r="I2137" s="15"/>
      <c r="J2137" s="15"/>
      <c r="K2137" s="16"/>
      <c r="L2137" s="15"/>
      <c r="M2137" s="15"/>
      <c r="N2137" s="15"/>
      <c r="O2137" s="15">
        <f t="shared" si="467"/>
        <v>0</v>
      </c>
      <c r="P2137" s="15">
        <v>0</v>
      </c>
      <c r="Q2137" s="15">
        <f t="shared" si="468"/>
        <v>0</v>
      </c>
      <c r="R2137" s="15">
        <v>0</v>
      </c>
      <c r="S2137" s="15">
        <v>0</v>
      </c>
      <c r="T2137" s="15">
        <f t="shared" si="469"/>
        <v>0</v>
      </c>
      <c r="U2137" s="15">
        <f t="shared" si="470"/>
        <v>0</v>
      </c>
      <c r="V2137" s="15"/>
      <c r="W2137" s="15"/>
      <c r="X2137" s="15"/>
      <c r="Y2137" s="15"/>
      <c r="Z2137" s="16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>
        <f t="shared" si="462"/>
        <v>0</v>
      </c>
      <c r="CT2137" s="15">
        <f t="shared" si="463"/>
        <v>30</v>
      </c>
      <c r="CU2137" s="15">
        <f t="shared" si="464"/>
        <v>1</v>
      </c>
      <c r="CV2137" s="15">
        <f t="shared" si="465"/>
        <v>0</v>
      </c>
      <c r="CW2137" s="15"/>
      <c r="CX2137" s="15"/>
      <c r="CY2137" s="15">
        <f t="shared" si="466"/>
        <v>0</v>
      </c>
      <c r="CZ2137" s="15">
        <f>GG2137</f>
        <v>0</v>
      </c>
      <c r="DA2137" s="16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20"/>
      <c r="DY2137" s="15"/>
      <c r="DZ2137" s="20"/>
      <c r="EA2137" s="15"/>
      <c r="EB2137" s="20"/>
      <c r="EC2137" s="15"/>
      <c r="ED2137" s="20"/>
      <c r="EE2137" s="15"/>
      <c r="EF2137" s="20"/>
      <c r="EG2137" s="15"/>
      <c r="EH2137" s="20"/>
      <c r="EI2137" s="15"/>
      <c r="EJ2137" s="20"/>
      <c r="EK2137" s="15"/>
      <c r="EL2137" s="20"/>
      <c r="EM2137" s="15"/>
      <c r="EN2137" s="20"/>
      <c r="ES2137" s="15">
        <v>30</v>
      </c>
      <c r="ET2137" s="20">
        <v>1</v>
      </c>
      <c r="EY2137" s="15"/>
      <c r="EZ2137" s="20"/>
      <c r="FC2137" s="15"/>
      <c r="FD2137" s="20"/>
      <c r="FE2137" s="15"/>
      <c r="FF2137" s="20"/>
      <c r="FG2137" s="15"/>
      <c r="FH2137" s="20"/>
      <c r="FI2137" s="15"/>
      <c r="FJ2137" s="20"/>
      <c r="FK2137" s="15"/>
      <c r="FL2137" s="20"/>
      <c r="FM2137" s="15"/>
      <c r="FN2137" s="20"/>
      <c r="FO2137" s="15"/>
      <c r="FP2137" s="20"/>
      <c r="FQ2137" s="15"/>
      <c r="FR2137" s="20"/>
      <c r="FS2137" s="15"/>
      <c r="FT2137" s="20"/>
      <c r="FU2137" s="15"/>
      <c r="FV2137" s="20"/>
      <c r="FW2137" s="15"/>
      <c r="FX2137" s="20"/>
      <c r="FY2137" s="15"/>
      <c r="FZ2137" s="20"/>
      <c r="GA2137" s="15"/>
      <c r="GB2137" s="20"/>
      <c r="GC2137" s="15"/>
      <c r="GD2137" s="20"/>
      <c r="GE2137" s="15"/>
      <c r="GF2137" s="20"/>
      <c r="GG2137" s="226"/>
    </row>
    <row r="2138" spans="1:189" ht="15" customHeight="1" x14ac:dyDescent="0.3">
      <c r="A2138" s="84" t="s">
        <v>130</v>
      </c>
      <c r="B2138" s="84" t="s">
        <v>142</v>
      </c>
      <c r="C2138" s="84" t="s">
        <v>2579</v>
      </c>
      <c r="D2138" s="84" t="s">
        <v>2580</v>
      </c>
      <c r="E2138" s="15" t="str">
        <f t="shared" si="460"/>
        <v>Harshini Prashanth</v>
      </c>
      <c r="F2138" s="84" t="s">
        <v>128</v>
      </c>
      <c r="G2138" s="84">
        <v>999925622</v>
      </c>
      <c r="H2138" s="15">
        <f t="shared" si="461"/>
        <v>30</v>
      </c>
      <c r="I2138" s="15"/>
      <c r="J2138" s="15"/>
      <c r="K2138" s="16"/>
      <c r="L2138" s="15"/>
      <c r="M2138" s="15"/>
      <c r="N2138" s="15"/>
      <c r="O2138" s="15">
        <f t="shared" si="467"/>
        <v>0</v>
      </c>
      <c r="P2138" s="15">
        <v>0</v>
      </c>
      <c r="Q2138" s="15">
        <f t="shared" si="468"/>
        <v>0</v>
      </c>
      <c r="R2138" s="15">
        <v>0</v>
      </c>
      <c r="S2138" s="15">
        <v>0</v>
      </c>
      <c r="T2138" s="15">
        <f t="shared" si="469"/>
        <v>0</v>
      </c>
      <c r="U2138" s="15">
        <f t="shared" si="470"/>
        <v>0</v>
      </c>
      <c r="V2138" s="15"/>
      <c r="W2138" s="15"/>
      <c r="X2138" s="15"/>
      <c r="Y2138" s="15"/>
      <c r="Z2138" s="16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>
        <f t="shared" si="462"/>
        <v>0</v>
      </c>
      <c r="CT2138" s="15">
        <f t="shared" si="463"/>
        <v>30</v>
      </c>
      <c r="CU2138" s="15">
        <f t="shared" si="464"/>
        <v>1</v>
      </c>
      <c r="CV2138" s="15">
        <f t="shared" si="465"/>
        <v>0</v>
      </c>
      <c r="CW2138" s="15"/>
      <c r="CX2138" s="15"/>
      <c r="CY2138" s="15">
        <f t="shared" si="466"/>
        <v>0</v>
      </c>
      <c r="CZ2138" s="15">
        <f>GG2138</f>
        <v>0</v>
      </c>
      <c r="DA2138" s="16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20"/>
      <c r="DY2138" s="15"/>
      <c r="DZ2138" s="20"/>
      <c r="EA2138" s="15"/>
      <c r="EB2138" s="20"/>
      <c r="EC2138" s="15"/>
      <c r="ED2138" s="20"/>
      <c r="EE2138" s="15"/>
      <c r="EF2138" s="20"/>
      <c r="EG2138" s="15"/>
      <c r="EH2138" s="20"/>
      <c r="EI2138" s="15"/>
      <c r="EJ2138" s="20"/>
      <c r="EK2138" s="15"/>
      <c r="EL2138" s="20"/>
      <c r="EM2138" s="15"/>
      <c r="EN2138" s="20"/>
      <c r="ES2138" s="15">
        <v>30</v>
      </c>
      <c r="ET2138" s="20">
        <v>1</v>
      </c>
      <c r="EY2138" s="15"/>
      <c r="EZ2138" s="20"/>
      <c r="FC2138" s="15"/>
      <c r="FD2138" s="20"/>
      <c r="FE2138" s="15"/>
      <c r="FF2138" s="20"/>
      <c r="FG2138" s="15"/>
      <c r="FH2138" s="20"/>
      <c r="FI2138" s="15"/>
      <c r="FJ2138" s="20"/>
      <c r="FK2138" s="15"/>
      <c r="FL2138" s="20"/>
      <c r="FM2138" s="15"/>
      <c r="FN2138" s="20"/>
      <c r="FO2138" s="15"/>
      <c r="FP2138" s="20"/>
      <c r="FQ2138" s="15"/>
      <c r="FR2138" s="20"/>
      <c r="FS2138" s="15"/>
      <c r="FT2138" s="20"/>
      <c r="FU2138" s="15"/>
      <c r="FV2138" s="20"/>
      <c r="FW2138" s="15"/>
      <c r="FX2138" s="20"/>
      <c r="FY2138" s="15"/>
      <c r="FZ2138" s="20"/>
      <c r="GA2138" s="15"/>
      <c r="GB2138" s="20"/>
      <c r="GC2138" s="15"/>
      <c r="GD2138" s="20"/>
      <c r="GE2138" s="15"/>
      <c r="GF2138" s="20"/>
      <c r="GG2138" s="226"/>
    </row>
    <row r="2139" spans="1:189" ht="15" customHeight="1" x14ac:dyDescent="0.3">
      <c r="A2139" s="15" t="s">
        <v>133</v>
      </c>
      <c r="B2139" s="15" t="s">
        <v>142</v>
      </c>
      <c r="C2139" s="15" t="s">
        <v>958</v>
      </c>
      <c r="D2139" s="15" t="s">
        <v>1752</v>
      </c>
      <c r="E2139" s="15" t="str">
        <f t="shared" si="460"/>
        <v>Hazel Smith</v>
      </c>
      <c r="F2139" s="15" t="s">
        <v>128</v>
      </c>
      <c r="G2139" s="15">
        <v>999925624</v>
      </c>
      <c r="H2139" s="15">
        <f t="shared" si="461"/>
        <v>63</v>
      </c>
      <c r="I2139" s="15"/>
      <c r="J2139" s="15"/>
      <c r="K2139" s="16"/>
      <c r="L2139" s="15"/>
      <c r="M2139" s="15"/>
      <c r="N2139" s="15"/>
      <c r="O2139" s="15">
        <f t="shared" si="467"/>
        <v>0</v>
      </c>
      <c r="P2139" s="15">
        <v>0</v>
      </c>
      <c r="Q2139" s="15">
        <f t="shared" si="468"/>
        <v>0</v>
      </c>
      <c r="R2139" s="15">
        <v>0</v>
      </c>
      <c r="S2139" s="15">
        <v>0</v>
      </c>
      <c r="T2139" s="15">
        <f t="shared" si="469"/>
        <v>0</v>
      </c>
      <c r="U2139" s="15">
        <f t="shared" si="470"/>
        <v>0</v>
      </c>
      <c r="V2139" s="15"/>
      <c r="W2139" s="15"/>
      <c r="X2139" s="15"/>
      <c r="Y2139" s="15"/>
      <c r="Z2139" s="16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>
        <f t="shared" si="462"/>
        <v>0</v>
      </c>
      <c r="CT2139" s="15">
        <f t="shared" si="463"/>
        <v>63</v>
      </c>
      <c r="CU2139" s="15">
        <f t="shared" si="464"/>
        <v>1</v>
      </c>
      <c r="CV2139" s="15">
        <f t="shared" si="465"/>
        <v>0</v>
      </c>
      <c r="CW2139" s="15"/>
      <c r="CX2139" s="15"/>
      <c r="CY2139" s="15">
        <f t="shared" si="466"/>
        <v>0</v>
      </c>
      <c r="CZ2139" s="15">
        <f>GG2139</f>
        <v>0</v>
      </c>
      <c r="DA2139" s="16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20"/>
      <c r="DY2139" s="15"/>
      <c r="DZ2139" s="20"/>
      <c r="EA2139" s="15"/>
      <c r="EB2139" s="20"/>
      <c r="EC2139" s="15"/>
      <c r="ED2139" s="20"/>
      <c r="EE2139" s="15"/>
      <c r="EF2139" s="20"/>
      <c r="EG2139" s="15"/>
      <c r="EH2139" s="20"/>
      <c r="EI2139" s="15"/>
      <c r="EJ2139" s="20"/>
      <c r="EK2139" s="15"/>
      <c r="EL2139" s="20"/>
      <c r="EM2139" s="15"/>
      <c r="EN2139" s="20"/>
      <c r="EY2139" s="15">
        <v>63</v>
      </c>
      <c r="EZ2139" s="20">
        <v>5</v>
      </c>
      <c r="FC2139" s="15"/>
      <c r="FD2139" s="20"/>
      <c r="FE2139" s="15"/>
      <c r="FF2139" s="20"/>
      <c r="FG2139" s="15"/>
      <c r="FH2139" s="20"/>
      <c r="FI2139" s="15"/>
      <c r="FJ2139" s="20"/>
      <c r="FK2139" s="15"/>
      <c r="FL2139" s="20"/>
      <c r="FM2139" s="15"/>
      <c r="FN2139" s="20"/>
      <c r="FO2139" s="15"/>
      <c r="FP2139" s="20"/>
      <c r="FQ2139" s="15"/>
      <c r="FR2139" s="20"/>
      <c r="FS2139" s="15"/>
      <c r="FT2139" s="20"/>
      <c r="FU2139" s="15"/>
      <c r="FV2139" s="20"/>
      <c r="FW2139" s="15"/>
      <c r="FX2139" s="20"/>
      <c r="FY2139" s="15"/>
      <c r="FZ2139" s="20"/>
      <c r="GA2139" s="15"/>
      <c r="GB2139" s="20"/>
      <c r="GC2139" s="15"/>
      <c r="GD2139" s="20"/>
      <c r="GE2139" s="15"/>
      <c r="GF2139" s="20"/>
      <c r="GG2139" s="226"/>
    </row>
    <row r="2140" spans="1:189" ht="15" customHeight="1" x14ac:dyDescent="0.3">
      <c r="A2140" s="15" t="s">
        <v>130</v>
      </c>
      <c r="B2140" s="15" t="s">
        <v>140</v>
      </c>
      <c r="C2140" s="15" t="s">
        <v>3525</v>
      </c>
      <c r="D2140" s="15" t="s">
        <v>3526</v>
      </c>
      <c r="E2140" s="15" t="str">
        <f t="shared" si="460"/>
        <v>Israel Fairman</v>
      </c>
      <c r="F2140" s="15" t="s">
        <v>135</v>
      </c>
      <c r="G2140" s="15">
        <v>999925629</v>
      </c>
      <c r="H2140" s="15">
        <f t="shared" si="461"/>
        <v>34</v>
      </c>
      <c r="I2140" s="15"/>
      <c r="J2140" s="15"/>
      <c r="K2140" s="16"/>
      <c r="L2140" s="15"/>
      <c r="M2140" s="15"/>
      <c r="N2140" s="15"/>
      <c r="O2140" s="15">
        <f t="shared" si="467"/>
        <v>0</v>
      </c>
      <c r="P2140" s="15">
        <v>0</v>
      </c>
      <c r="Q2140" s="15">
        <f t="shared" si="468"/>
        <v>0</v>
      </c>
      <c r="R2140" s="15">
        <v>0</v>
      </c>
      <c r="S2140" s="15">
        <v>0</v>
      </c>
      <c r="T2140" s="15">
        <f t="shared" si="469"/>
        <v>0</v>
      </c>
      <c r="U2140" s="15">
        <f t="shared" si="470"/>
        <v>0</v>
      </c>
      <c r="V2140" s="15"/>
      <c r="W2140" s="15"/>
      <c r="X2140" s="15"/>
      <c r="Y2140" s="15"/>
      <c r="Z2140" s="16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>
        <f t="shared" si="462"/>
        <v>0</v>
      </c>
      <c r="CT2140" s="15">
        <f t="shared" si="463"/>
        <v>34</v>
      </c>
      <c r="CU2140" s="15">
        <f t="shared" si="464"/>
        <v>1</v>
      </c>
      <c r="CV2140" s="15">
        <f t="shared" si="465"/>
        <v>0</v>
      </c>
      <c r="CW2140" s="15"/>
      <c r="CX2140" s="15"/>
      <c r="CY2140" s="15">
        <f t="shared" si="466"/>
        <v>0</v>
      </c>
      <c r="CZ2140" s="15">
        <f>GG2140</f>
        <v>0</v>
      </c>
      <c r="DA2140" s="16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20"/>
      <c r="DY2140" s="15"/>
      <c r="DZ2140" s="20"/>
      <c r="EA2140" s="15"/>
      <c r="EB2140" s="20"/>
      <c r="EC2140" s="15"/>
      <c r="ED2140" s="20"/>
      <c r="EE2140" s="15"/>
      <c r="EF2140" s="20"/>
      <c r="EG2140" s="15"/>
      <c r="EH2140" s="20"/>
      <c r="EI2140" s="15"/>
      <c r="EJ2140" s="20"/>
      <c r="EK2140" s="15"/>
      <c r="EL2140" s="20"/>
      <c r="EM2140" s="15"/>
      <c r="EN2140" s="20"/>
      <c r="EY2140" s="15"/>
      <c r="EZ2140" s="20"/>
      <c r="FC2140" s="15"/>
      <c r="FD2140" s="20"/>
      <c r="FE2140" s="15"/>
      <c r="FF2140" s="20"/>
      <c r="FG2140" s="15"/>
      <c r="FH2140" s="20"/>
      <c r="FI2140" s="15"/>
      <c r="FJ2140" s="20"/>
      <c r="FK2140" s="15"/>
      <c r="FL2140" s="20"/>
      <c r="FM2140" s="15">
        <v>34</v>
      </c>
      <c r="FN2140" s="20">
        <v>3</v>
      </c>
      <c r="FO2140" s="15"/>
      <c r="FP2140" s="20"/>
      <c r="FQ2140" s="15"/>
      <c r="FR2140" s="20"/>
      <c r="FS2140" s="15"/>
      <c r="FT2140" s="20"/>
      <c r="FU2140" s="15"/>
      <c r="FV2140" s="20"/>
      <c r="FW2140" s="15"/>
      <c r="FX2140" s="20"/>
      <c r="FY2140" s="15"/>
      <c r="FZ2140" s="20"/>
      <c r="GA2140" s="15"/>
      <c r="GB2140" s="20"/>
      <c r="GC2140" s="15"/>
      <c r="GD2140" s="20"/>
      <c r="GE2140" s="15"/>
      <c r="GF2140" s="20"/>
      <c r="GG2140" s="226"/>
    </row>
    <row r="2141" spans="1:189" ht="15" customHeight="1" x14ac:dyDescent="0.3">
      <c r="A2141" s="15" t="s">
        <v>2903</v>
      </c>
      <c r="B2141" s="84" t="s">
        <v>142</v>
      </c>
      <c r="C2141" s="84" t="s">
        <v>2588</v>
      </c>
      <c r="D2141" s="84" t="s">
        <v>1271</v>
      </c>
      <c r="E2141" s="15" t="str">
        <f t="shared" si="460"/>
        <v>Rena Lim</v>
      </c>
      <c r="F2141" s="84" t="s">
        <v>128</v>
      </c>
      <c r="G2141" s="84">
        <v>999925631</v>
      </c>
      <c r="H2141" s="15">
        <f t="shared" si="461"/>
        <v>30</v>
      </c>
      <c r="I2141" s="15"/>
      <c r="J2141" s="15"/>
      <c r="K2141" s="16"/>
      <c r="L2141" s="15"/>
      <c r="M2141" s="15"/>
      <c r="N2141" s="15"/>
      <c r="O2141" s="15">
        <f t="shared" si="467"/>
        <v>0</v>
      </c>
      <c r="P2141" s="15">
        <v>0</v>
      </c>
      <c r="Q2141" s="15">
        <f t="shared" si="468"/>
        <v>0</v>
      </c>
      <c r="R2141" s="15">
        <v>0</v>
      </c>
      <c r="S2141" s="15">
        <v>0</v>
      </c>
      <c r="T2141" s="15">
        <f t="shared" si="469"/>
        <v>0</v>
      </c>
      <c r="U2141" s="15">
        <f t="shared" si="470"/>
        <v>0</v>
      </c>
      <c r="V2141" s="15"/>
      <c r="W2141" s="15"/>
      <c r="X2141" s="15"/>
      <c r="Y2141" s="15"/>
      <c r="Z2141" s="16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>
        <f t="shared" si="462"/>
        <v>0</v>
      </c>
      <c r="CT2141" s="15">
        <f t="shared" si="463"/>
        <v>30</v>
      </c>
      <c r="CU2141" s="15">
        <f t="shared" si="464"/>
        <v>1</v>
      </c>
      <c r="CV2141" s="15">
        <f t="shared" si="465"/>
        <v>0</v>
      </c>
      <c r="CW2141" s="15"/>
      <c r="CX2141" s="15"/>
      <c r="CY2141" s="15">
        <f t="shared" si="466"/>
        <v>0</v>
      </c>
      <c r="CZ2141" s="15">
        <f>GG2141</f>
        <v>0</v>
      </c>
      <c r="DA2141" s="16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20"/>
      <c r="DY2141" s="15"/>
      <c r="DZ2141" s="20"/>
      <c r="EA2141" s="15"/>
      <c r="EB2141" s="20"/>
      <c r="EC2141" s="15"/>
      <c r="ED2141" s="20"/>
      <c r="EE2141" s="15"/>
      <c r="EF2141" s="20"/>
      <c r="EG2141" s="15"/>
      <c r="EH2141" s="20"/>
      <c r="EI2141" s="15"/>
      <c r="EJ2141" s="20"/>
      <c r="EK2141" s="15"/>
      <c r="EL2141" s="20"/>
      <c r="EM2141" s="15"/>
      <c r="EN2141" s="20"/>
      <c r="ES2141" s="15">
        <v>30</v>
      </c>
      <c r="ET2141" s="20">
        <v>1</v>
      </c>
      <c r="EY2141" s="15"/>
      <c r="EZ2141" s="20"/>
      <c r="FC2141" s="15"/>
      <c r="FD2141" s="20"/>
      <c r="FE2141" s="15"/>
      <c r="FF2141" s="20"/>
      <c r="FG2141" s="15"/>
      <c r="FH2141" s="20"/>
      <c r="FI2141" s="15"/>
      <c r="FJ2141" s="20"/>
      <c r="FK2141" s="15"/>
      <c r="FL2141" s="20"/>
      <c r="FM2141" s="15"/>
      <c r="FN2141" s="20"/>
      <c r="FO2141" s="15"/>
      <c r="FP2141" s="20"/>
      <c r="FQ2141" s="15"/>
      <c r="FR2141" s="20"/>
      <c r="FS2141" s="15"/>
      <c r="FT2141" s="20"/>
      <c r="FU2141" s="15"/>
      <c r="FV2141" s="20"/>
      <c r="FW2141" s="15"/>
      <c r="FX2141" s="20"/>
      <c r="FY2141" s="15"/>
      <c r="FZ2141" s="20"/>
      <c r="GA2141" s="15"/>
      <c r="GB2141" s="20"/>
      <c r="GC2141" s="15"/>
      <c r="GD2141" s="20"/>
      <c r="GE2141" s="15"/>
      <c r="GF2141" s="20"/>
      <c r="GG2141" s="226"/>
    </row>
    <row r="2142" spans="1:189" ht="15" customHeight="1" x14ac:dyDescent="0.3">
      <c r="A2142" s="83" t="s">
        <v>133</v>
      </c>
      <c r="B2142" s="83" t="s">
        <v>138</v>
      </c>
      <c r="C2142" s="83" t="s">
        <v>191</v>
      </c>
      <c r="D2142" s="84" t="s">
        <v>1525</v>
      </c>
      <c r="E2142" s="15" t="str">
        <f t="shared" si="460"/>
        <v>Jacob Pak</v>
      </c>
      <c r="F2142" s="83" t="s">
        <v>135</v>
      </c>
      <c r="G2142" s="83">
        <v>999925637</v>
      </c>
      <c r="H2142" s="15">
        <f t="shared" si="461"/>
        <v>30</v>
      </c>
      <c r="I2142" s="15"/>
      <c r="J2142" s="15"/>
      <c r="K2142" s="16"/>
      <c r="L2142" s="15"/>
      <c r="M2142" s="15"/>
      <c r="N2142" s="15"/>
      <c r="O2142" s="15">
        <f t="shared" si="467"/>
        <v>0</v>
      </c>
      <c r="P2142" s="15">
        <v>0</v>
      </c>
      <c r="Q2142" s="15">
        <f t="shared" si="468"/>
        <v>0</v>
      </c>
      <c r="R2142" s="15">
        <v>0</v>
      </c>
      <c r="S2142" s="15">
        <v>0</v>
      </c>
      <c r="T2142" s="15">
        <f t="shared" si="469"/>
        <v>0</v>
      </c>
      <c r="U2142" s="15">
        <f t="shared" si="470"/>
        <v>0</v>
      </c>
      <c r="V2142" s="15"/>
      <c r="W2142" s="15"/>
      <c r="X2142" s="15"/>
      <c r="Y2142" s="15"/>
      <c r="Z2142" s="16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>
        <f t="shared" si="462"/>
        <v>0</v>
      </c>
      <c r="CT2142" s="15">
        <f t="shared" si="463"/>
        <v>30</v>
      </c>
      <c r="CU2142" s="15">
        <f t="shared" si="464"/>
        <v>1</v>
      </c>
      <c r="CV2142" s="15">
        <f t="shared" si="465"/>
        <v>0</v>
      </c>
      <c r="CW2142" s="15"/>
      <c r="CX2142" s="15"/>
      <c r="CY2142" s="15">
        <f t="shared" si="466"/>
        <v>0</v>
      </c>
      <c r="CZ2142" s="15">
        <f>GG2142</f>
        <v>0</v>
      </c>
      <c r="DA2142" s="16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20"/>
      <c r="DY2142" s="15"/>
      <c r="DZ2142" s="20"/>
      <c r="EA2142" s="15"/>
      <c r="EB2142" s="20"/>
      <c r="EC2142" s="15"/>
      <c r="ED2142" s="20"/>
      <c r="EE2142" s="15"/>
      <c r="EF2142" s="20"/>
      <c r="EG2142" s="15"/>
      <c r="EH2142" s="20"/>
      <c r="EI2142" s="15"/>
      <c r="EJ2142" s="20"/>
      <c r="EK2142" s="15"/>
      <c r="EL2142" s="20"/>
      <c r="EM2142" s="15"/>
      <c r="EN2142" s="20"/>
      <c r="ES2142" s="15">
        <v>30</v>
      </c>
      <c r="ET2142" s="20">
        <v>1</v>
      </c>
      <c r="EY2142" s="15"/>
      <c r="EZ2142" s="20"/>
      <c r="FC2142" s="15"/>
      <c r="FD2142" s="20"/>
      <c r="FE2142" s="15"/>
      <c r="FF2142" s="20"/>
      <c r="FG2142" s="15"/>
      <c r="FH2142" s="20"/>
      <c r="FI2142" s="15"/>
      <c r="FJ2142" s="20"/>
      <c r="FK2142" s="15"/>
      <c r="FL2142" s="20"/>
      <c r="FM2142" s="15"/>
      <c r="FN2142" s="20"/>
      <c r="FO2142" s="15"/>
      <c r="FP2142" s="20"/>
      <c r="FQ2142" s="15"/>
      <c r="FR2142" s="20"/>
      <c r="FS2142" s="15"/>
      <c r="FT2142" s="20"/>
      <c r="FU2142" s="15"/>
      <c r="FV2142" s="20"/>
      <c r="FW2142" s="15"/>
      <c r="FX2142" s="20"/>
      <c r="FY2142" s="15"/>
      <c r="FZ2142" s="20"/>
      <c r="GA2142" s="15"/>
      <c r="GB2142" s="20"/>
      <c r="GC2142" s="15"/>
      <c r="GD2142" s="20"/>
      <c r="GE2142" s="15"/>
      <c r="GF2142" s="20"/>
      <c r="GG2142" s="226"/>
    </row>
    <row r="2143" spans="1:189" ht="15" customHeight="1" x14ac:dyDescent="0.3">
      <c r="A2143" s="17" t="s">
        <v>146</v>
      </c>
      <c r="B2143" s="17" t="s">
        <v>138</v>
      </c>
      <c r="C2143" s="17" t="s">
        <v>3633</v>
      </c>
      <c r="D2143" s="17" t="s">
        <v>3634</v>
      </c>
      <c r="E2143" s="15" t="str">
        <f t="shared" si="460"/>
        <v>Reid Massenzio</v>
      </c>
      <c r="F2143" s="17" t="s">
        <v>135</v>
      </c>
      <c r="G2143" s="17">
        <v>999925641</v>
      </c>
      <c r="H2143" s="15">
        <f t="shared" si="461"/>
        <v>63</v>
      </c>
      <c r="I2143" s="15"/>
      <c r="J2143" s="15"/>
      <c r="K2143" s="16"/>
      <c r="L2143" s="15"/>
      <c r="M2143" s="15"/>
      <c r="N2143" s="15"/>
      <c r="O2143" s="15">
        <f t="shared" si="467"/>
        <v>0</v>
      </c>
      <c r="P2143" s="15">
        <v>0</v>
      </c>
      <c r="Q2143" s="15">
        <f t="shared" si="468"/>
        <v>0</v>
      </c>
      <c r="R2143" s="15">
        <v>0</v>
      </c>
      <c r="S2143" s="15">
        <v>0</v>
      </c>
      <c r="T2143" s="15">
        <f t="shared" si="469"/>
        <v>0</v>
      </c>
      <c r="U2143" s="15">
        <f t="shared" si="470"/>
        <v>0</v>
      </c>
      <c r="V2143" s="15"/>
      <c r="W2143" s="15"/>
      <c r="X2143" s="15"/>
      <c r="Y2143" s="15"/>
      <c r="Z2143" s="16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>
        <f t="shared" si="462"/>
        <v>0</v>
      </c>
      <c r="CT2143" s="15">
        <f t="shared" si="463"/>
        <v>63</v>
      </c>
      <c r="CU2143" s="15">
        <f t="shared" si="464"/>
        <v>1</v>
      </c>
      <c r="CV2143" s="15">
        <f t="shared" si="465"/>
        <v>0</v>
      </c>
      <c r="CW2143" s="15"/>
      <c r="CX2143" s="15"/>
      <c r="CY2143" s="15">
        <f t="shared" si="466"/>
        <v>0</v>
      </c>
      <c r="CZ2143" s="15">
        <f>GG2143</f>
        <v>0</v>
      </c>
      <c r="DA2143" s="16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20"/>
      <c r="DY2143" s="15"/>
      <c r="DZ2143" s="20"/>
      <c r="EA2143" s="15"/>
      <c r="EB2143" s="20"/>
      <c r="EC2143" s="15"/>
      <c r="ED2143" s="20"/>
      <c r="EE2143" s="15"/>
      <c r="EF2143" s="20"/>
      <c r="EG2143" s="15"/>
      <c r="EH2143" s="20"/>
      <c r="EI2143" s="15"/>
      <c r="EJ2143" s="20"/>
      <c r="EK2143" s="15"/>
      <c r="EL2143" s="20"/>
      <c r="EM2143" s="15"/>
      <c r="EN2143" s="20"/>
      <c r="EY2143" s="15"/>
      <c r="EZ2143" s="20"/>
      <c r="FC2143" s="15"/>
      <c r="FD2143" s="20"/>
      <c r="FE2143" s="15"/>
      <c r="FF2143" s="20"/>
      <c r="FG2143" s="15"/>
      <c r="FH2143" s="20"/>
      <c r="FI2143" s="15"/>
      <c r="FJ2143" s="20"/>
      <c r="FK2143" s="15"/>
      <c r="FL2143" s="20"/>
      <c r="FM2143" s="15"/>
      <c r="FN2143" s="20"/>
      <c r="FO2143" s="15"/>
      <c r="FP2143" s="20"/>
      <c r="FQ2143" s="15"/>
      <c r="FR2143" s="20"/>
      <c r="FS2143" s="15">
        <v>63</v>
      </c>
      <c r="FT2143" s="20">
        <v>5</v>
      </c>
      <c r="FU2143" s="15"/>
      <c r="FV2143" s="20"/>
      <c r="FW2143" s="15"/>
      <c r="FX2143" s="20"/>
      <c r="FY2143" s="15"/>
      <c r="FZ2143" s="20"/>
      <c r="GA2143" s="15"/>
      <c r="GB2143" s="20"/>
      <c r="GC2143" s="15"/>
      <c r="GD2143" s="20"/>
      <c r="GE2143" s="15"/>
      <c r="GF2143" s="20"/>
      <c r="GG2143" s="226"/>
    </row>
    <row r="2144" spans="1:189" ht="15" customHeight="1" x14ac:dyDescent="0.3">
      <c r="A2144" s="82" t="s">
        <v>133</v>
      </c>
      <c r="B2144" s="82" t="s">
        <v>142</v>
      </c>
      <c r="C2144" s="82" t="s">
        <v>2881</v>
      </c>
      <c r="D2144" s="82" t="s">
        <v>1106</v>
      </c>
      <c r="E2144" s="15" t="str">
        <f t="shared" si="460"/>
        <v xml:space="preserve"> Minjune Kim</v>
      </c>
      <c r="F2144" s="82" t="s">
        <v>135</v>
      </c>
      <c r="G2144" s="82">
        <v>999925642</v>
      </c>
      <c r="H2144" s="15">
        <f t="shared" si="461"/>
        <v>68</v>
      </c>
      <c r="I2144" s="15"/>
      <c r="J2144" s="15"/>
      <c r="K2144" s="16"/>
      <c r="L2144" s="15"/>
      <c r="M2144" s="15"/>
      <c r="N2144" s="15"/>
      <c r="O2144" s="15">
        <f t="shared" si="467"/>
        <v>0</v>
      </c>
      <c r="P2144" s="15">
        <v>0</v>
      </c>
      <c r="Q2144" s="15">
        <f t="shared" si="468"/>
        <v>0</v>
      </c>
      <c r="R2144" s="15">
        <v>0</v>
      </c>
      <c r="S2144" s="15">
        <v>0</v>
      </c>
      <c r="T2144" s="15">
        <f t="shared" si="469"/>
        <v>0</v>
      </c>
      <c r="U2144" s="15">
        <f t="shared" si="470"/>
        <v>0</v>
      </c>
      <c r="V2144" s="15"/>
      <c r="W2144" s="15"/>
      <c r="X2144" s="15"/>
      <c r="Y2144" s="15"/>
      <c r="Z2144" s="16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>
        <f t="shared" si="462"/>
        <v>0</v>
      </c>
      <c r="CT2144" s="15">
        <f t="shared" si="463"/>
        <v>68</v>
      </c>
      <c r="CU2144" s="15">
        <f t="shared" si="464"/>
        <v>1</v>
      </c>
      <c r="CV2144" s="15">
        <f t="shared" si="465"/>
        <v>0</v>
      </c>
      <c r="CW2144" s="15"/>
      <c r="CX2144" s="15"/>
      <c r="CY2144" s="15">
        <f t="shared" si="466"/>
        <v>0</v>
      </c>
      <c r="CZ2144" s="15">
        <f>GG2144</f>
        <v>0</v>
      </c>
      <c r="DA2144" s="16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20"/>
      <c r="DY2144" s="15"/>
      <c r="DZ2144" s="20"/>
      <c r="EA2144" s="15"/>
      <c r="EB2144" s="20"/>
      <c r="EC2144" s="15"/>
      <c r="ED2144" s="20"/>
      <c r="EE2144" s="15"/>
      <c r="EF2144" s="20"/>
      <c r="EG2144" s="15"/>
      <c r="EH2144" s="20"/>
      <c r="EI2144" s="15"/>
      <c r="EJ2144" s="20"/>
      <c r="EK2144" s="15"/>
      <c r="EL2144" s="20"/>
      <c r="EM2144" s="15"/>
      <c r="EN2144" s="20"/>
      <c r="EW2144" s="15">
        <v>68</v>
      </c>
      <c r="EX2144" s="20">
        <v>4</v>
      </c>
      <c r="EY2144" s="15"/>
      <c r="EZ2144" s="20"/>
      <c r="FC2144" s="15"/>
      <c r="FD2144" s="20"/>
      <c r="FE2144" s="15"/>
      <c r="FF2144" s="20"/>
      <c r="FG2144" s="15"/>
      <c r="FH2144" s="20"/>
      <c r="FI2144" s="15"/>
      <c r="FJ2144" s="20"/>
      <c r="FK2144" s="15"/>
      <c r="FL2144" s="20"/>
      <c r="FM2144" s="15"/>
      <c r="FN2144" s="20"/>
      <c r="FO2144" s="15"/>
      <c r="FP2144" s="20"/>
      <c r="FQ2144" s="15"/>
      <c r="FR2144" s="20"/>
      <c r="FS2144" s="15"/>
      <c r="FT2144" s="20"/>
      <c r="FU2144" s="15"/>
      <c r="FV2144" s="20"/>
      <c r="FW2144" s="15"/>
      <c r="FX2144" s="20"/>
      <c r="FY2144" s="15"/>
      <c r="FZ2144" s="20"/>
      <c r="GA2144" s="15"/>
      <c r="GB2144" s="20"/>
      <c r="GC2144" s="15"/>
      <c r="GD2144" s="20"/>
      <c r="GE2144" s="15"/>
      <c r="GF2144" s="20"/>
      <c r="GG2144" s="226"/>
    </row>
    <row r="2145" spans="1:189" ht="15" customHeight="1" x14ac:dyDescent="0.3">
      <c r="A2145" s="82" t="s">
        <v>146</v>
      </c>
      <c r="B2145" s="82" t="s">
        <v>142</v>
      </c>
      <c r="C2145" s="82" t="s">
        <v>2846</v>
      </c>
      <c r="D2145" s="82" t="s">
        <v>1106</v>
      </c>
      <c r="E2145" s="15" t="str">
        <f t="shared" si="460"/>
        <v xml:space="preserve"> Minwoo Kim</v>
      </c>
      <c r="F2145" s="82" t="s">
        <v>135</v>
      </c>
      <c r="G2145" s="82">
        <v>999925643</v>
      </c>
      <c r="H2145" s="15">
        <f t="shared" si="461"/>
        <v>90</v>
      </c>
      <c r="I2145" s="15"/>
      <c r="J2145" s="15"/>
      <c r="K2145" s="16"/>
      <c r="L2145" s="15"/>
      <c r="M2145" s="15"/>
      <c r="N2145" s="15"/>
      <c r="O2145" s="15">
        <f t="shared" si="467"/>
        <v>0</v>
      </c>
      <c r="P2145" s="15">
        <v>0</v>
      </c>
      <c r="Q2145" s="15">
        <f t="shared" si="468"/>
        <v>0</v>
      </c>
      <c r="R2145" s="15">
        <v>0</v>
      </c>
      <c r="S2145" s="15">
        <v>0</v>
      </c>
      <c r="T2145" s="15">
        <f t="shared" si="469"/>
        <v>0</v>
      </c>
      <c r="U2145" s="15">
        <f t="shared" si="470"/>
        <v>0</v>
      </c>
      <c r="V2145" s="15"/>
      <c r="W2145" s="15"/>
      <c r="X2145" s="15"/>
      <c r="Y2145" s="15"/>
      <c r="Z2145" s="16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>
        <f t="shared" si="462"/>
        <v>0</v>
      </c>
      <c r="CT2145" s="15">
        <f t="shared" si="463"/>
        <v>90</v>
      </c>
      <c r="CU2145" s="15">
        <f t="shared" si="464"/>
        <v>1</v>
      </c>
      <c r="CV2145" s="15">
        <f t="shared" si="465"/>
        <v>0</v>
      </c>
      <c r="CW2145" s="15"/>
      <c r="CX2145" s="15"/>
      <c r="CY2145" s="15">
        <f t="shared" si="466"/>
        <v>0</v>
      </c>
      <c r="CZ2145" s="15">
        <f>GG2145</f>
        <v>0</v>
      </c>
      <c r="DA2145" s="16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20"/>
      <c r="DY2145" s="15"/>
      <c r="DZ2145" s="20"/>
      <c r="EA2145" s="15"/>
      <c r="EB2145" s="20"/>
      <c r="EC2145" s="15"/>
      <c r="ED2145" s="20"/>
      <c r="EE2145" s="15"/>
      <c r="EF2145" s="20"/>
      <c r="EG2145" s="15"/>
      <c r="EH2145" s="20"/>
      <c r="EI2145" s="15"/>
      <c r="EJ2145" s="20"/>
      <c r="EK2145" s="15"/>
      <c r="EL2145" s="20"/>
      <c r="EM2145" s="15"/>
      <c r="EN2145" s="20"/>
      <c r="EW2145" s="15">
        <v>90</v>
      </c>
      <c r="EX2145" s="20">
        <v>2</v>
      </c>
      <c r="EY2145" s="15"/>
      <c r="EZ2145" s="20"/>
      <c r="FC2145" s="15"/>
      <c r="FD2145" s="20"/>
      <c r="FE2145" s="15"/>
      <c r="FF2145" s="20"/>
      <c r="FG2145" s="15"/>
      <c r="FH2145" s="20"/>
      <c r="FI2145" s="15"/>
      <c r="FJ2145" s="20"/>
      <c r="FK2145" s="15"/>
      <c r="FL2145" s="20"/>
      <c r="FM2145" s="15"/>
      <c r="FN2145" s="20"/>
      <c r="FO2145" s="15"/>
      <c r="FP2145" s="20"/>
      <c r="FQ2145" s="15"/>
      <c r="FR2145" s="20"/>
      <c r="FS2145" s="15"/>
      <c r="FT2145" s="20"/>
      <c r="FU2145" s="15"/>
      <c r="FV2145" s="20"/>
      <c r="FW2145" s="15"/>
      <c r="FX2145" s="20"/>
      <c r="FY2145" s="15"/>
      <c r="FZ2145" s="20"/>
      <c r="GA2145" s="15"/>
      <c r="GB2145" s="20"/>
      <c r="GC2145" s="15"/>
      <c r="GD2145" s="20"/>
      <c r="GE2145" s="15"/>
      <c r="GF2145" s="20"/>
      <c r="GG2145" s="226"/>
    </row>
    <row r="2146" spans="1:189" ht="15" customHeight="1" x14ac:dyDescent="0.3">
      <c r="A2146" s="15" t="s">
        <v>146</v>
      </c>
      <c r="B2146" s="15" t="s">
        <v>138</v>
      </c>
      <c r="C2146" s="15" t="s">
        <v>1461</v>
      </c>
      <c r="D2146" s="15" t="s">
        <v>2919</v>
      </c>
      <c r="E2146" s="15" t="str">
        <f t="shared" si="460"/>
        <v>Shreya Khera</v>
      </c>
      <c r="F2146" s="15" t="s">
        <v>128</v>
      </c>
      <c r="G2146" s="15">
        <v>999925644</v>
      </c>
      <c r="H2146" s="15">
        <f t="shared" si="461"/>
        <v>38</v>
      </c>
      <c r="I2146" s="15"/>
      <c r="J2146" s="15"/>
      <c r="K2146" s="16"/>
      <c r="L2146" s="15"/>
      <c r="M2146" s="15"/>
      <c r="N2146" s="15"/>
      <c r="O2146" s="15">
        <f t="shared" si="467"/>
        <v>0</v>
      </c>
      <c r="P2146" s="15">
        <v>0</v>
      </c>
      <c r="Q2146" s="15">
        <f t="shared" si="468"/>
        <v>0</v>
      </c>
      <c r="R2146" s="15">
        <v>0</v>
      </c>
      <c r="S2146" s="15">
        <v>0</v>
      </c>
      <c r="T2146" s="15">
        <f t="shared" si="469"/>
        <v>0</v>
      </c>
      <c r="U2146" s="15">
        <f t="shared" si="470"/>
        <v>0</v>
      </c>
      <c r="V2146" s="15"/>
      <c r="W2146" s="15"/>
      <c r="X2146" s="15"/>
      <c r="Y2146" s="15"/>
      <c r="Z2146" s="16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>
        <f t="shared" si="462"/>
        <v>0</v>
      </c>
      <c r="CT2146" s="15">
        <f t="shared" si="463"/>
        <v>38</v>
      </c>
      <c r="CU2146" s="15">
        <f t="shared" si="464"/>
        <v>0</v>
      </c>
      <c r="CV2146" s="15">
        <f t="shared" si="465"/>
        <v>0</v>
      </c>
      <c r="CW2146" s="15"/>
      <c r="CX2146" s="15"/>
      <c r="CY2146" s="15">
        <f t="shared" si="466"/>
        <v>0</v>
      </c>
      <c r="CZ2146" s="15">
        <f>GG2146</f>
        <v>0</v>
      </c>
      <c r="DA2146" s="16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20"/>
      <c r="DY2146" s="15"/>
      <c r="DZ2146" s="20"/>
      <c r="EA2146" s="15"/>
      <c r="EB2146" s="20"/>
      <c r="EC2146" s="15"/>
      <c r="ED2146" s="20"/>
      <c r="EE2146" s="15"/>
      <c r="EF2146" s="20"/>
      <c r="EG2146" s="15"/>
      <c r="EH2146" s="20"/>
      <c r="EI2146" s="15"/>
      <c r="EJ2146" s="20"/>
      <c r="EK2146" s="15"/>
      <c r="EL2146" s="20"/>
      <c r="EM2146" s="15"/>
      <c r="EN2146" s="20"/>
      <c r="EQ2146" s="15">
        <v>38</v>
      </c>
      <c r="ER2146" s="20" t="s">
        <v>129</v>
      </c>
      <c r="EY2146" s="15"/>
      <c r="EZ2146" s="20"/>
      <c r="FC2146" s="15"/>
      <c r="FD2146" s="20"/>
      <c r="FE2146" s="15"/>
      <c r="FF2146" s="20"/>
      <c r="FG2146" s="15"/>
      <c r="FH2146" s="20"/>
      <c r="FI2146" s="15"/>
      <c r="FJ2146" s="20"/>
      <c r="FK2146" s="15"/>
      <c r="FL2146" s="20"/>
      <c r="FM2146" s="15"/>
      <c r="FN2146" s="20"/>
      <c r="FO2146" s="15"/>
      <c r="FP2146" s="20"/>
      <c r="FQ2146" s="15"/>
      <c r="FR2146" s="20"/>
      <c r="FS2146" s="15"/>
      <c r="FT2146" s="20"/>
      <c r="FU2146" s="15"/>
      <c r="FV2146" s="20"/>
      <c r="FW2146" s="15"/>
      <c r="FX2146" s="20"/>
      <c r="FY2146" s="15"/>
      <c r="FZ2146" s="20"/>
      <c r="GA2146" s="15"/>
      <c r="GB2146" s="20"/>
      <c r="GC2146" s="15"/>
      <c r="GD2146" s="20"/>
      <c r="GE2146" s="15"/>
      <c r="GF2146" s="20"/>
      <c r="GG2146" s="226"/>
    </row>
    <row r="2147" spans="1:189" ht="15" customHeight="1" x14ac:dyDescent="0.3">
      <c r="A2147" s="85" t="s">
        <v>130</v>
      </c>
      <c r="B2147" s="85" t="s">
        <v>126</v>
      </c>
      <c r="C2147" s="85" t="s">
        <v>155</v>
      </c>
      <c r="D2147" s="85" t="s">
        <v>2635</v>
      </c>
      <c r="E2147" s="15" t="str">
        <f t="shared" si="460"/>
        <v>Amelia Haydu</v>
      </c>
      <c r="F2147" s="85" t="s">
        <v>128</v>
      </c>
      <c r="G2147" s="15">
        <v>999925650</v>
      </c>
      <c r="H2147" s="15">
        <f t="shared" si="461"/>
        <v>209</v>
      </c>
      <c r="I2147" s="15"/>
      <c r="J2147" s="15"/>
      <c r="K2147" s="16"/>
      <c r="L2147" s="15"/>
      <c r="M2147" s="15"/>
      <c r="N2147" s="15"/>
      <c r="O2147" s="15">
        <f t="shared" si="467"/>
        <v>0</v>
      </c>
      <c r="P2147" s="15">
        <v>0</v>
      </c>
      <c r="Q2147" s="15">
        <f t="shared" si="468"/>
        <v>0</v>
      </c>
      <c r="R2147" s="15">
        <v>0</v>
      </c>
      <c r="S2147" s="15">
        <v>0</v>
      </c>
      <c r="T2147" s="15">
        <f t="shared" si="469"/>
        <v>0</v>
      </c>
      <c r="U2147" s="15">
        <f t="shared" si="470"/>
        <v>0</v>
      </c>
      <c r="V2147" s="15"/>
      <c r="W2147" s="15"/>
      <c r="X2147" s="15"/>
      <c r="Y2147" s="15"/>
      <c r="Z2147" s="16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>
        <f t="shared" si="462"/>
        <v>0</v>
      </c>
      <c r="CT2147" s="15">
        <f t="shared" si="463"/>
        <v>209</v>
      </c>
      <c r="CU2147" s="15">
        <f t="shared" si="464"/>
        <v>3</v>
      </c>
      <c r="CV2147" s="15">
        <f t="shared" si="465"/>
        <v>0</v>
      </c>
      <c r="CW2147" s="15"/>
      <c r="CX2147" s="15"/>
      <c r="CY2147" s="15">
        <f t="shared" si="466"/>
        <v>0</v>
      </c>
      <c r="CZ2147" s="15">
        <f>GG2147</f>
        <v>0</v>
      </c>
      <c r="DA2147" s="16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20"/>
      <c r="DY2147" s="15"/>
      <c r="DZ2147" s="20"/>
      <c r="EA2147" s="15"/>
      <c r="EB2147" s="20"/>
      <c r="EC2147" s="15"/>
      <c r="ED2147" s="20"/>
      <c r="EE2147" s="15"/>
      <c r="EF2147" s="20"/>
      <c r="EG2147" s="15"/>
      <c r="EH2147" s="20"/>
      <c r="EI2147" s="15"/>
      <c r="EJ2147" s="20"/>
      <c r="EK2147" s="15"/>
      <c r="EL2147" s="20"/>
      <c r="EM2147" s="15"/>
      <c r="EN2147" s="20"/>
      <c r="EU2147" s="15">
        <v>51</v>
      </c>
      <c r="EV2147" s="20">
        <v>8</v>
      </c>
      <c r="EY2147" s="15">
        <v>68</v>
      </c>
      <c r="EZ2147" s="20">
        <v>3</v>
      </c>
      <c r="FC2147" s="15"/>
      <c r="FD2147" s="20"/>
      <c r="FE2147" s="15"/>
      <c r="FF2147" s="20"/>
      <c r="FG2147" s="15">
        <v>90</v>
      </c>
      <c r="FH2147" s="20">
        <v>2</v>
      </c>
      <c r="FI2147" s="15"/>
      <c r="FJ2147" s="20"/>
      <c r="FK2147" s="15"/>
      <c r="FL2147" s="20"/>
      <c r="FM2147" s="15"/>
      <c r="FN2147" s="20"/>
      <c r="FO2147" s="15"/>
      <c r="FP2147" s="20"/>
      <c r="FQ2147" s="15"/>
      <c r="FR2147" s="20"/>
      <c r="FS2147" s="15"/>
      <c r="FT2147" s="20"/>
      <c r="FU2147" s="15"/>
      <c r="FV2147" s="20"/>
      <c r="FW2147" s="15"/>
      <c r="FX2147" s="20"/>
      <c r="FY2147" s="15"/>
      <c r="FZ2147" s="20"/>
      <c r="GA2147" s="15"/>
      <c r="GB2147" s="20"/>
      <c r="GC2147" s="15"/>
      <c r="GD2147" s="20"/>
      <c r="GE2147" s="15"/>
      <c r="GF2147" s="20"/>
      <c r="GG2147" s="226"/>
    </row>
    <row r="2148" spans="1:189" ht="15" customHeight="1" x14ac:dyDescent="0.3">
      <c r="A2148" s="85" t="s">
        <v>133</v>
      </c>
      <c r="B2148" s="85" t="s">
        <v>126</v>
      </c>
      <c r="C2148" s="85" t="s">
        <v>2639</v>
      </c>
      <c r="D2148" s="85" t="s">
        <v>2635</v>
      </c>
      <c r="E2148" s="15" t="str">
        <f t="shared" si="460"/>
        <v>eleanor Haydu</v>
      </c>
      <c r="F2148" s="85" t="s">
        <v>128</v>
      </c>
      <c r="G2148" s="15">
        <v>999925651</v>
      </c>
      <c r="H2148" s="15">
        <f t="shared" si="461"/>
        <v>173</v>
      </c>
      <c r="I2148" s="15"/>
      <c r="J2148" s="15"/>
      <c r="K2148" s="16"/>
      <c r="L2148" s="15"/>
      <c r="M2148" s="15"/>
      <c r="N2148" s="15"/>
      <c r="O2148" s="15">
        <f t="shared" si="467"/>
        <v>0</v>
      </c>
      <c r="P2148" s="15">
        <v>0</v>
      </c>
      <c r="Q2148" s="15">
        <f t="shared" si="468"/>
        <v>0</v>
      </c>
      <c r="R2148" s="15">
        <v>0</v>
      </c>
      <c r="S2148" s="15">
        <v>0</v>
      </c>
      <c r="T2148" s="15">
        <f t="shared" si="469"/>
        <v>0</v>
      </c>
      <c r="U2148" s="15">
        <f t="shared" si="470"/>
        <v>0</v>
      </c>
      <c r="V2148" s="15"/>
      <c r="W2148" s="15"/>
      <c r="X2148" s="15"/>
      <c r="Y2148" s="15"/>
      <c r="Z2148" s="16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>
        <f t="shared" si="462"/>
        <v>0</v>
      </c>
      <c r="CT2148" s="15">
        <f t="shared" si="463"/>
        <v>173</v>
      </c>
      <c r="CU2148" s="15">
        <f t="shared" si="464"/>
        <v>3</v>
      </c>
      <c r="CV2148" s="15">
        <f t="shared" si="465"/>
        <v>0</v>
      </c>
      <c r="CW2148" s="15"/>
      <c r="CX2148" s="15"/>
      <c r="CY2148" s="15">
        <f t="shared" si="466"/>
        <v>0</v>
      </c>
      <c r="CZ2148" s="15">
        <f>GG2148</f>
        <v>0</v>
      </c>
      <c r="DA2148" s="16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20"/>
      <c r="DY2148" s="15"/>
      <c r="DZ2148" s="20"/>
      <c r="EA2148" s="15"/>
      <c r="EB2148" s="20"/>
      <c r="EC2148" s="15"/>
      <c r="ED2148" s="20"/>
      <c r="EE2148" s="15"/>
      <c r="EF2148" s="20"/>
      <c r="EG2148" s="15"/>
      <c r="EH2148" s="20"/>
      <c r="EI2148" s="15"/>
      <c r="EJ2148" s="20"/>
      <c r="EK2148" s="15"/>
      <c r="EL2148" s="20"/>
      <c r="EM2148" s="15"/>
      <c r="EN2148" s="20"/>
      <c r="EU2148" s="15">
        <v>51</v>
      </c>
      <c r="EV2148" s="20">
        <v>8</v>
      </c>
      <c r="EY2148" s="15">
        <v>54</v>
      </c>
      <c r="EZ2148" s="20">
        <v>7</v>
      </c>
      <c r="FC2148" s="15"/>
      <c r="FD2148" s="20"/>
      <c r="FE2148" s="15"/>
      <c r="FF2148" s="20"/>
      <c r="FG2148" s="15">
        <v>68</v>
      </c>
      <c r="FH2148" s="20">
        <v>3</v>
      </c>
      <c r="FI2148" s="15"/>
      <c r="FJ2148" s="20"/>
      <c r="FK2148" s="15"/>
      <c r="FL2148" s="20"/>
      <c r="FM2148" s="15"/>
      <c r="FN2148" s="20"/>
      <c r="FO2148" s="15"/>
      <c r="FP2148" s="20"/>
      <c r="FQ2148" s="15"/>
      <c r="FR2148" s="20"/>
      <c r="FS2148" s="15"/>
      <c r="FT2148" s="20"/>
      <c r="FU2148" s="15"/>
      <c r="FV2148" s="20"/>
      <c r="FW2148" s="15"/>
      <c r="FX2148" s="20"/>
      <c r="FY2148" s="15"/>
      <c r="FZ2148" s="20"/>
      <c r="GA2148" s="15"/>
      <c r="GB2148" s="20"/>
      <c r="GC2148" s="15"/>
      <c r="GD2148" s="20"/>
      <c r="GE2148" s="15"/>
      <c r="GF2148" s="20"/>
      <c r="GG2148" s="226"/>
    </row>
    <row r="2149" spans="1:189" ht="15" customHeight="1" x14ac:dyDescent="0.3">
      <c r="A2149" s="85" t="s">
        <v>130</v>
      </c>
      <c r="B2149" s="85" t="s">
        <v>126</v>
      </c>
      <c r="C2149" s="85" t="s">
        <v>1707</v>
      </c>
      <c r="D2149" s="85" t="s">
        <v>2635</v>
      </c>
      <c r="E2149" s="15" t="str">
        <f t="shared" si="460"/>
        <v>Madeline Haydu</v>
      </c>
      <c r="F2149" s="85" t="s">
        <v>128</v>
      </c>
      <c r="G2149" s="15">
        <v>999925652</v>
      </c>
      <c r="H2149" s="15">
        <f t="shared" si="461"/>
        <v>164</v>
      </c>
      <c r="I2149" s="15"/>
      <c r="J2149" s="15"/>
      <c r="K2149" s="16"/>
      <c r="L2149" s="15"/>
      <c r="M2149" s="15"/>
      <c r="N2149" s="15"/>
      <c r="O2149" s="15">
        <f t="shared" si="467"/>
        <v>0</v>
      </c>
      <c r="P2149" s="15">
        <v>0</v>
      </c>
      <c r="Q2149" s="15">
        <f t="shared" si="468"/>
        <v>0</v>
      </c>
      <c r="R2149" s="15">
        <v>0</v>
      </c>
      <c r="S2149" s="15">
        <v>0</v>
      </c>
      <c r="T2149" s="15">
        <f t="shared" si="469"/>
        <v>0</v>
      </c>
      <c r="U2149" s="15">
        <f t="shared" si="470"/>
        <v>0</v>
      </c>
      <c r="V2149" s="15"/>
      <c r="W2149" s="15"/>
      <c r="X2149" s="15"/>
      <c r="Y2149" s="15"/>
      <c r="Z2149" s="16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>
        <f t="shared" si="462"/>
        <v>0</v>
      </c>
      <c r="CT2149" s="15">
        <f t="shared" si="463"/>
        <v>164</v>
      </c>
      <c r="CU2149" s="15">
        <f t="shared" si="464"/>
        <v>2</v>
      </c>
      <c r="CV2149" s="15">
        <f t="shared" si="465"/>
        <v>0</v>
      </c>
      <c r="CW2149" s="15"/>
      <c r="CX2149" s="15"/>
      <c r="CY2149" s="15">
        <f t="shared" si="466"/>
        <v>0</v>
      </c>
      <c r="CZ2149" s="15">
        <f>GG2149</f>
        <v>0</v>
      </c>
      <c r="DA2149" s="16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20"/>
      <c r="DY2149" s="15"/>
      <c r="DZ2149" s="20"/>
      <c r="EA2149" s="15"/>
      <c r="EB2149" s="20"/>
      <c r="EC2149" s="15"/>
      <c r="ED2149" s="20"/>
      <c r="EE2149" s="15"/>
      <c r="EF2149" s="20"/>
      <c r="EG2149" s="15"/>
      <c r="EH2149" s="20"/>
      <c r="EI2149" s="15"/>
      <c r="EJ2149" s="20"/>
      <c r="EK2149" s="15"/>
      <c r="EL2149" s="20"/>
      <c r="EM2149" s="15"/>
      <c r="EN2149" s="20"/>
      <c r="EU2149" s="15">
        <v>38</v>
      </c>
      <c r="EV2149" s="20" t="s">
        <v>129</v>
      </c>
      <c r="EY2149" s="15">
        <v>63</v>
      </c>
      <c r="EZ2149" s="20">
        <v>5</v>
      </c>
      <c r="FC2149" s="15"/>
      <c r="FD2149" s="20"/>
      <c r="FE2149" s="15"/>
      <c r="FF2149" s="20"/>
      <c r="FG2149" s="15">
        <v>63</v>
      </c>
      <c r="FH2149" s="20">
        <v>5</v>
      </c>
      <c r="FI2149" s="15"/>
      <c r="FJ2149" s="20"/>
      <c r="FK2149" s="15"/>
      <c r="FL2149" s="20"/>
      <c r="FM2149" s="15"/>
      <c r="FN2149" s="20"/>
      <c r="FO2149" s="15"/>
      <c r="FP2149" s="20"/>
      <c r="FQ2149" s="15"/>
      <c r="FR2149" s="20"/>
      <c r="FS2149" s="15"/>
      <c r="FT2149" s="20"/>
      <c r="FU2149" s="15"/>
      <c r="FV2149" s="20"/>
      <c r="FW2149" s="15"/>
      <c r="FX2149" s="20"/>
      <c r="FY2149" s="15"/>
      <c r="FZ2149" s="20"/>
      <c r="GA2149" s="15"/>
      <c r="GB2149" s="20"/>
      <c r="GC2149" s="15"/>
      <c r="GD2149" s="20"/>
      <c r="GE2149" s="15"/>
      <c r="GF2149" s="20"/>
      <c r="GG2149" s="226"/>
    </row>
    <row r="2150" spans="1:189" ht="15" customHeight="1" x14ac:dyDescent="0.3">
      <c r="A2150" s="17" t="s">
        <v>130</v>
      </c>
      <c r="B2150" s="17" t="s">
        <v>138</v>
      </c>
      <c r="C2150" s="17" t="s">
        <v>3586</v>
      </c>
      <c r="D2150" s="17" t="s">
        <v>3688</v>
      </c>
      <c r="E2150" s="15" t="str">
        <f t="shared" si="460"/>
        <v>Kaila Bush</v>
      </c>
      <c r="F2150" s="17" t="s">
        <v>128</v>
      </c>
      <c r="G2150" s="17">
        <v>999925654</v>
      </c>
      <c r="H2150" s="15">
        <f t="shared" si="461"/>
        <v>120</v>
      </c>
      <c r="I2150" s="15"/>
      <c r="J2150" s="15"/>
      <c r="K2150" s="16"/>
      <c r="L2150" s="15"/>
      <c r="M2150" s="15"/>
      <c r="N2150" s="15"/>
      <c r="O2150" s="15">
        <f t="shared" si="467"/>
        <v>0</v>
      </c>
      <c r="P2150" s="15">
        <v>0</v>
      </c>
      <c r="Q2150" s="15">
        <f t="shared" si="468"/>
        <v>0</v>
      </c>
      <c r="R2150" s="15">
        <v>0</v>
      </c>
      <c r="S2150" s="15">
        <v>0</v>
      </c>
      <c r="T2150" s="15">
        <f t="shared" si="469"/>
        <v>0</v>
      </c>
      <c r="U2150" s="15">
        <f t="shared" si="470"/>
        <v>0</v>
      </c>
      <c r="V2150" s="15"/>
      <c r="W2150" s="15"/>
      <c r="X2150" s="15"/>
      <c r="Y2150" s="15"/>
      <c r="Z2150" s="16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>
        <f t="shared" si="462"/>
        <v>0</v>
      </c>
      <c r="CT2150" s="15">
        <f t="shared" si="463"/>
        <v>120</v>
      </c>
      <c r="CU2150" s="15">
        <f t="shared" si="464"/>
        <v>1</v>
      </c>
      <c r="CV2150" s="15">
        <f t="shared" si="465"/>
        <v>0</v>
      </c>
      <c r="CW2150" s="15"/>
      <c r="CX2150" s="15"/>
      <c r="CY2150" s="15">
        <f t="shared" si="466"/>
        <v>0</v>
      </c>
      <c r="CZ2150" s="15">
        <f>GG2150</f>
        <v>0</v>
      </c>
      <c r="DA2150" s="16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20"/>
      <c r="DY2150" s="15"/>
      <c r="DZ2150" s="20"/>
      <c r="EA2150" s="15"/>
      <c r="EB2150" s="20"/>
      <c r="EC2150" s="15"/>
      <c r="ED2150" s="20"/>
      <c r="EE2150" s="15"/>
      <c r="EF2150" s="20"/>
      <c r="EG2150" s="15"/>
      <c r="EH2150" s="20"/>
      <c r="EI2150" s="24"/>
      <c r="EJ2150" s="20"/>
      <c r="EK2150" s="15"/>
      <c r="EL2150" s="20"/>
      <c r="EM2150" s="15"/>
      <c r="EN2150" s="20"/>
      <c r="EX2150" s="16"/>
      <c r="EY2150" s="15"/>
      <c r="EZ2150" s="20"/>
      <c r="FC2150" s="15"/>
      <c r="FD2150" s="20"/>
      <c r="FE2150" s="15"/>
      <c r="FF2150" s="20"/>
      <c r="FG2150" s="15"/>
      <c r="FH2150" s="20"/>
      <c r="FI2150" s="15"/>
      <c r="FJ2150" s="20"/>
      <c r="FK2150" s="15"/>
      <c r="FL2150" s="20"/>
      <c r="FM2150" s="15"/>
      <c r="FN2150" s="20"/>
      <c r="FO2150" s="15"/>
      <c r="FP2150" s="20"/>
      <c r="FQ2150" s="15"/>
      <c r="FR2150" s="20"/>
      <c r="FS2150" s="15">
        <v>120</v>
      </c>
      <c r="FT2150" s="20">
        <v>1</v>
      </c>
      <c r="FU2150" s="15"/>
      <c r="FV2150" s="20"/>
      <c r="FW2150" s="15"/>
      <c r="FX2150" s="20"/>
      <c r="FY2150" s="15"/>
      <c r="FZ2150" s="20"/>
      <c r="GA2150" s="15"/>
      <c r="GB2150" s="20"/>
      <c r="GC2150" s="15"/>
      <c r="GD2150" s="20"/>
      <c r="GE2150" s="15"/>
      <c r="GF2150" s="20"/>
      <c r="GG2150" s="226"/>
    </row>
    <row r="2151" spans="1:189" ht="15" customHeight="1" x14ac:dyDescent="0.3">
      <c r="A2151" s="85" t="s">
        <v>133</v>
      </c>
      <c r="B2151" s="85" t="s">
        <v>126</v>
      </c>
      <c r="C2151" s="85" t="s">
        <v>2604</v>
      </c>
      <c r="D2151" s="85" t="s">
        <v>2605</v>
      </c>
      <c r="E2151" s="15" t="str">
        <f t="shared" si="460"/>
        <v>Stanislav Kasolapkin</v>
      </c>
      <c r="F2151" s="85" t="s">
        <v>135</v>
      </c>
      <c r="G2151" s="15">
        <v>999925655</v>
      </c>
      <c r="H2151" s="15">
        <f t="shared" si="461"/>
        <v>136</v>
      </c>
      <c r="I2151" s="15"/>
      <c r="J2151" s="15"/>
      <c r="K2151" s="16"/>
      <c r="L2151" s="15"/>
      <c r="M2151" s="15"/>
      <c r="N2151" s="15"/>
      <c r="O2151" s="15">
        <f t="shared" si="467"/>
        <v>0</v>
      </c>
      <c r="P2151" s="15">
        <v>0</v>
      </c>
      <c r="Q2151" s="15">
        <f t="shared" si="468"/>
        <v>0</v>
      </c>
      <c r="R2151" s="15">
        <v>0</v>
      </c>
      <c r="S2151" s="15">
        <v>0</v>
      </c>
      <c r="T2151" s="15">
        <f t="shared" si="469"/>
        <v>0</v>
      </c>
      <c r="U2151" s="15">
        <f t="shared" si="470"/>
        <v>0</v>
      </c>
      <c r="V2151" s="15"/>
      <c r="W2151" s="15"/>
      <c r="X2151" s="15"/>
      <c r="Y2151" s="15"/>
      <c r="Z2151" s="16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>
        <f t="shared" si="462"/>
        <v>0</v>
      </c>
      <c r="CT2151" s="15">
        <f t="shared" si="463"/>
        <v>136</v>
      </c>
      <c r="CU2151" s="15">
        <f t="shared" si="464"/>
        <v>2</v>
      </c>
      <c r="CV2151" s="15">
        <f t="shared" si="465"/>
        <v>0</v>
      </c>
      <c r="CW2151" s="15"/>
      <c r="CX2151" s="15"/>
      <c r="CY2151" s="15">
        <f t="shared" si="466"/>
        <v>0</v>
      </c>
      <c r="CZ2151" s="15">
        <f>GG2151</f>
        <v>0</v>
      </c>
      <c r="DA2151" s="16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20"/>
      <c r="DY2151" s="15"/>
      <c r="DZ2151" s="20"/>
      <c r="EA2151" s="15"/>
      <c r="EB2151" s="20"/>
      <c r="EC2151" s="15"/>
      <c r="ED2151" s="20"/>
      <c r="EE2151" s="15"/>
      <c r="EF2151" s="20"/>
      <c r="EG2151" s="15"/>
      <c r="EH2151" s="20"/>
      <c r="EI2151" s="15"/>
      <c r="EJ2151" s="20"/>
      <c r="EK2151" s="15"/>
      <c r="EL2151" s="20"/>
      <c r="EM2151" s="15"/>
      <c r="EN2151" s="20"/>
      <c r="EU2151" s="15">
        <v>68</v>
      </c>
      <c r="EV2151" s="20">
        <v>3</v>
      </c>
      <c r="EY2151" s="15"/>
      <c r="EZ2151" s="20"/>
      <c r="FC2151" s="15"/>
      <c r="FD2151" s="20"/>
      <c r="FE2151" s="15"/>
      <c r="FF2151" s="20"/>
      <c r="FG2151" s="15">
        <v>68</v>
      </c>
      <c r="FH2151" s="20">
        <v>3</v>
      </c>
      <c r="FI2151" s="15"/>
      <c r="FJ2151" s="20"/>
      <c r="FK2151" s="15"/>
      <c r="FL2151" s="20"/>
      <c r="FM2151" s="15"/>
      <c r="FN2151" s="20"/>
      <c r="FO2151" s="15"/>
      <c r="FP2151" s="20"/>
      <c r="FQ2151" s="15"/>
      <c r="FR2151" s="20"/>
      <c r="FS2151" s="15"/>
      <c r="FT2151" s="20"/>
      <c r="FU2151" s="15"/>
      <c r="FV2151" s="20"/>
      <c r="FW2151" s="15"/>
      <c r="FX2151" s="20"/>
      <c r="FY2151" s="15"/>
      <c r="FZ2151" s="20"/>
      <c r="GA2151" s="15"/>
      <c r="GB2151" s="20"/>
      <c r="GC2151" s="15"/>
      <c r="GD2151" s="20"/>
      <c r="GE2151" s="15"/>
      <c r="GF2151" s="20"/>
      <c r="GG2151" s="226"/>
    </row>
    <row r="2152" spans="1:189" ht="15" customHeight="1" x14ac:dyDescent="0.3">
      <c r="A2152" s="17" t="s">
        <v>146</v>
      </c>
      <c r="B2152" s="17" t="s">
        <v>138</v>
      </c>
      <c r="C2152" s="17" t="s">
        <v>3632</v>
      </c>
      <c r="D2152" s="17" t="s">
        <v>1145</v>
      </c>
      <c r="E2152" s="15" t="str">
        <f t="shared" si="460"/>
        <v>Solly Klein</v>
      </c>
      <c r="F2152" s="17" t="s">
        <v>135</v>
      </c>
      <c r="G2152" s="17">
        <v>999925657</v>
      </c>
      <c r="H2152" s="15">
        <f t="shared" si="461"/>
        <v>58</v>
      </c>
      <c r="I2152" s="15"/>
      <c r="J2152" s="15"/>
      <c r="K2152" s="16"/>
      <c r="L2152" s="15"/>
      <c r="M2152" s="15"/>
      <c r="N2152" s="15"/>
      <c r="O2152" s="15">
        <f t="shared" si="467"/>
        <v>0</v>
      </c>
      <c r="P2152" s="15">
        <v>0</v>
      </c>
      <c r="Q2152" s="15">
        <f t="shared" si="468"/>
        <v>0</v>
      </c>
      <c r="R2152" s="15">
        <v>0</v>
      </c>
      <c r="S2152" s="15">
        <v>0</v>
      </c>
      <c r="T2152" s="15">
        <f t="shared" si="469"/>
        <v>0</v>
      </c>
      <c r="U2152" s="15">
        <f t="shared" si="470"/>
        <v>0</v>
      </c>
      <c r="V2152" s="15"/>
      <c r="W2152" s="15"/>
      <c r="X2152" s="15"/>
      <c r="Y2152" s="15"/>
      <c r="Z2152" s="16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>
        <f t="shared" si="462"/>
        <v>0</v>
      </c>
      <c r="CT2152" s="15">
        <f t="shared" si="463"/>
        <v>58</v>
      </c>
      <c r="CU2152" s="15">
        <f t="shared" si="464"/>
        <v>1</v>
      </c>
      <c r="CV2152" s="15">
        <f t="shared" si="465"/>
        <v>0</v>
      </c>
      <c r="CW2152" s="15"/>
      <c r="CX2152" s="15"/>
      <c r="CY2152" s="15">
        <f t="shared" si="466"/>
        <v>0</v>
      </c>
      <c r="CZ2152" s="15">
        <f>GG2152</f>
        <v>0</v>
      </c>
      <c r="DA2152" s="16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20"/>
      <c r="DY2152" s="15"/>
      <c r="DZ2152" s="20"/>
      <c r="EA2152" s="15"/>
      <c r="EB2152" s="20"/>
      <c r="EC2152" s="15"/>
      <c r="ED2152" s="20"/>
      <c r="EE2152" s="15"/>
      <c r="EF2152" s="20"/>
      <c r="EG2152" s="15"/>
      <c r="EH2152" s="20"/>
      <c r="EI2152" s="15"/>
      <c r="EJ2152" s="20"/>
      <c r="EK2152" s="15"/>
      <c r="EL2152" s="20"/>
      <c r="EM2152" s="15"/>
      <c r="EN2152" s="20"/>
      <c r="EY2152" s="15"/>
      <c r="EZ2152" s="20"/>
      <c r="FC2152" s="15"/>
      <c r="FD2152" s="20"/>
      <c r="FE2152" s="15"/>
      <c r="FF2152" s="20"/>
      <c r="FG2152" s="15"/>
      <c r="FH2152" s="20"/>
      <c r="FI2152" s="15"/>
      <c r="FJ2152" s="20"/>
      <c r="FK2152" s="15"/>
      <c r="FL2152" s="20"/>
      <c r="FM2152" s="15"/>
      <c r="FN2152" s="20"/>
      <c r="FO2152" s="15"/>
      <c r="FP2152" s="20"/>
      <c r="FQ2152" s="15"/>
      <c r="FR2152" s="20"/>
      <c r="FS2152" s="15">
        <v>58</v>
      </c>
      <c r="FT2152" s="20">
        <v>6</v>
      </c>
      <c r="FU2152" s="15"/>
      <c r="FV2152" s="20"/>
      <c r="FW2152" s="15"/>
      <c r="FX2152" s="20"/>
      <c r="FY2152" s="15"/>
      <c r="FZ2152" s="20"/>
      <c r="GA2152" s="15"/>
      <c r="GB2152" s="20"/>
      <c r="GC2152" s="15"/>
      <c r="GD2152" s="20"/>
      <c r="GE2152" s="15"/>
      <c r="GF2152" s="20"/>
      <c r="GG2152" s="226"/>
    </row>
    <row r="2153" spans="1:189" ht="15" customHeight="1" x14ac:dyDescent="0.3">
      <c r="A2153" s="82" t="s">
        <v>130</v>
      </c>
      <c r="B2153" s="82" t="s">
        <v>142</v>
      </c>
      <c r="C2153" s="82" t="s">
        <v>2684</v>
      </c>
      <c r="D2153" s="82" t="s">
        <v>2685</v>
      </c>
      <c r="E2153" s="15" t="str">
        <f t="shared" si="460"/>
        <v xml:space="preserve"> Cassidy Pickle</v>
      </c>
      <c r="F2153" s="82" t="s">
        <v>128</v>
      </c>
      <c r="G2153" s="82">
        <v>999925659</v>
      </c>
      <c r="H2153" s="15">
        <f t="shared" si="461"/>
        <v>38</v>
      </c>
      <c r="I2153" s="15"/>
      <c r="J2153" s="15"/>
      <c r="K2153" s="16"/>
      <c r="L2153" s="15"/>
      <c r="M2153" s="15"/>
      <c r="N2153" s="15"/>
      <c r="O2153" s="15">
        <f t="shared" si="467"/>
        <v>0</v>
      </c>
      <c r="P2153" s="15">
        <v>0</v>
      </c>
      <c r="Q2153" s="15">
        <f t="shared" si="468"/>
        <v>0</v>
      </c>
      <c r="R2153" s="15">
        <v>0</v>
      </c>
      <c r="S2153" s="15">
        <v>0</v>
      </c>
      <c r="T2153" s="15">
        <f t="shared" si="469"/>
        <v>0</v>
      </c>
      <c r="U2153" s="15">
        <f t="shared" si="470"/>
        <v>0</v>
      </c>
      <c r="V2153" s="15"/>
      <c r="W2153" s="15"/>
      <c r="X2153" s="15"/>
      <c r="Y2153" s="15"/>
      <c r="Z2153" s="16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>
        <f t="shared" si="462"/>
        <v>0</v>
      </c>
      <c r="CT2153" s="15">
        <f t="shared" si="463"/>
        <v>38</v>
      </c>
      <c r="CU2153" s="15">
        <f t="shared" si="464"/>
        <v>0</v>
      </c>
      <c r="CV2153" s="15">
        <f t="shared" si="465"/>
        <v>0</v>
      </c>
      <c r="CW2153" s="15"/>
      <c r="CX2153" s="15"/>
      <c r="CY2153" s="15">
        <f t="shared" si="466"/>
        <v>0</v>
      </c>
      <c r="CZ2153" s="15">
        <f>GG2153</f>
        <v>0</v>
      </c>
      <c r="DA2153" s="16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20"/>
      <c r="DY2153" s="15"/>
      <c r="DZ2153" s="20"/>
      <c r="EA2153" s="15"/>
      <c r="EB2153" s="20"/>
      <c r="EC2153" s="15"/>
      <c r="ED2153" s="20"/>
      <c r="EE2153" s="15"/>
      <c r="EF2153" s="20"/>
      <c r="EG2153" s="15"/>
      <c r="EH2153" s="20"/>
      <c r="EI2153" s="15"/>
      <c r="EJ2153" s="20"/>
      <c r="EK2153" s="15"/>
      <c r="EL2153" s="20"/>
      <c r="EM2153" s="15"/>
      <c r="EN2153" s="20"/>
      <c r="EW2153" s="15">
        <v>38</v>
      </c>
      <c r="EX2153" s="20" t="s">
        <v>129</v>
      </c>
      <c r="EY2153" s="15"/>
      <c r="EZ2153" s="20"/>
      <c r="FC2153" s="15"/>
      <c r="FD2153" s="20"/>
      <c r="FE2153" s="15"/>
      <c r="FF2153" s="20"/>
      <c r="FG2153" s="15"/>
      <c r="FH2153" s="20"/>
      <c r="FI2153" s="15"/>
      <c r="FJ2153" s="20"/>
      <c r="FK2153" s="15"/>
      <c r="FL2153" s="20"/>
      <c r="FM2153" s="15"/>
      <c r="FN2153" s="20"/>
      <c r="FO2153" s="15"/>
      <c r="FP2153" s="20"/>
      <c r="FQ2153" s="15"/>
      <c r="FR2153" s="20"/>
      <c r="FS2153" s="15"/>
      <c r="FT2153" s="20"/>
      <c r="FU2153" s="15"/>
      <c r="FV2153" s="20"/>
      <c r="FW2153" s="15"/>
      <c r="FX2153" s="20"/>
      <c r="FY2153" s="15"/>
      <c r="FZ2153" s="20"/>
      <c r="GA2153" s="15"/>
      <c r="GB2153" s="20"/>
      <c r="GC2153" s="15"/>
      <c r="GD2153" s="20"/>
      <c r="GE2153" s="15"/>
      <c r="GF2153" s="20"/>
      <c r="GG2153" s="226"/>
    </row>
    <row r="2154" spans="1:189" ht="15" customHeight="1" x14ac:dyDescent="0.3">
      <c r="A2154" s="15" t="s">
        <v>2904</v>
      </c>
      <c r="B2154" s="84" t="s">
        <v>140</v>
      </c>
      <c r="C2154" s="84" t="s">
        <v>1373</v>
      </c>
      <c r="D2154" s="84" t="s">
        <v>1409</v>
      </c>
      <c r="E2154" s="15" t="str">
        <f t="shared" si="460"/>
        <v>Lauren Miller</v>
      </c>
      <c r="F2154" s="84" t="s">
        <v>128</v>
      </c>
      <c r="G2154" s="84">
        <v>999925662</v>
      </c>
      <c r="H2154" s="15">
        <f t="shared" si="461"/>
        <v>30</v>
      </c>
      <c r="I2154" s="15"/>
      <c r="J2154" s="15"/>
      <c r="K2154" s="16"/>
      <c r="L2154" s="15"/>
      <c r="M2154" s="15"/>
      <c r="N2154" s="15"/>
      <c r="O2154" s="15">
        <f t="shared" si="467"/>
        <v>0</v>
      </c>
      <c r="P2154" s="15">
        <v>0</v>
      </c>
      <c r="Q2154" s="15">
        <f t="shared" si="468"/>
        <v>0</v>
      </c>
      <c r="R2154" s="15">
        <v>0</v>
      </c>
      <c r="S2154" s="15">
        <v>0</v>
      </c>
      <c r="T2154" s="15">
        <f t="shared" si="469"/>
        <v>0</v>
      </c>
      <c r="U2154" s="15">
        <f t="shared" si="470"/>
        <v>0</v>
      </c>
      <c r="V2154" s="15"/>
      <c r="W2154" s="15"/>
      <c r="X2154" s="15"/>
      <c r="Y2154" s="15"/>
      <c r="Z2154" s="16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>
        <f t="shared" si="462"/>
        <v>0</v>
      </c>
      <c r="CT2154" s="15">
        <f t="shared" si="463"/>
        <v>30</v>
      </c>
      <c r="CU2154" s="15">
        <f t="shared" si="464"/>
        <v>1</v>
      </c>
      <c r="CV2154" s="15">
        <f t="shared" si="465"/>
        <v>0</v>
      </c>
      <c r="CW2154" s="15"/>
      <c r="CX2154" s="15"/>
      <c r="CY2154" s="15">
        <f t="shared" si="466"/>
        <v>0</v>
      </c>
      <c r="CZ2154" s="15">
        <f>GG2154</f>
        <v>0</v>
      </c>
      <c r="DA2154" s="16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20"/>
      <c r="DY2154" s="15"/>
      <c r="DZ2154" s="20"/>
      <c r="EA2154" s="15"/>
      <c r="EB2154" s="20"/>
      <c r="EC2154" s="15"/>
      <c r="ED2154" s="20"/>
      <c r="EE2154" s="15"/>
      <c r="EF2154" s="20"/>
      <c r="EG2154" s="15"/>
      <c r="EH2154" s="20"/>
      <c r="EI2154" s="15"/>
      <c r="EJ2154" s="20"/>
      <c r="EK2154" s="15"/>
      <c r="EL2154" s="20"/>
      <c r="EM2154" s="15"/>
      <c r="EN2154" s="20"/>
      <c r="ES2154" s="15">
        <v>30</v>
      </c>
      <c r="ET2154" s="20">
        <v>1</v>
      </c>
      <c r="EY2154" s="15"/>
      <c r="EZ2154" s="20"/>
      <c r="FC2154" s="15"/>
      <c r="FD2154" s="20"/>
      <c r="FE2154" s="15"/>
      <c r="FF2154" s="20"/>
      <c r="FG2154" s="15"/>
      <c r="FH2154" s="20"/>
      <c r="FI2154" s="15"/>
      <c r="FJ2154" s="20"/>
      <c r="FK2154" s="15"/>
      <c r="FL2154" s="20"/>
      <c r="FM2154" s="15"/>
      <c r="FN2154" s="20"/>
      <c r="FO2154" s="15"/>
      <c r="FP2154" s="20"/>
      <c r="FQ2154" s="15"/>
      <c r="FR2154" s="20"/>
      <c r="FS2154" s="15"/>
      <c r="FT2154" s="20"/>
      <c r="FU2154" s="15"/>
      <c r="FV2154" s="20"/>
      <c r="FW2154" s="15"/>
      <c r="FX2154" s="20"/>
      <c r="FY2154" s="15"/>
      <c r="FZ2154" s="20"/>
      <c r="GA2154" s="15"/>
      <c r="GB2154" s="20"/>
      <c r="GC2154" s="15"/>
      <c r="GD2154" s="20"/>
      <c r="GE2154" s="15"/>
      <c r="GF2154" s="20"/>
      <c r="GG2154" s="226"/>
    </row>
    <row r="2155" spans="1:189" ht="15" customHeight="1" x14ac:dyDescent="0.3">
      <c r="A2155" s="15" t="s">
        <v>2903</v>
      </c>
      <c r="B2155" s="84" t="s">
        <v>140</v>
      </c>
      <c r="C2155" s="84" t="s">
        <v>2586</v>
      </c>
      <c r="D2155" s="84" t="s">
        <v>2587</v>
      </c>
      <c r="E2155" s="15" t="str">
        <f t="shared" si="460"/>
        <v>Rae Griggs</v>
      </c>
      <c r="F2155" s="84" t="s">
        <v>128</v>
      </c>
      <c r="G2155" s="84">
        <v>999925663</v>
      </c>
      <c r="H2155" s="15">
        <f t="shared" si="461"/>
        <v>65</v>
      </c>
      <c r="I2155" s="15"/>
      <c r="J2155" s="15"/>
      <c r="K2155" s="16"/>
      <c r="L2155" s="15"/>
      <c r="M2155" s="15"/>
      <c r="N2155" s="15"/>
      <c r="O2155" s="15">
        <f t="shared" si="467"/>
        <v>0</v>
      </c>
      <c r="P2155" s="15">
        <v>0</v>
      </c>
      <c r="Q2155" s="15">
        <f t="shared" si="468"/>
        <v>0</v>
      </c>
      <c r="R2155" s="15">
        <v>0</v>
      </c>
      <c r="S2155" s="15">
        <v>0</v>
      </c>
      <c r="T2155" s="15">
        <f t="shared" si="469"/>
        <v>0</v>
      </c>
      <c r="U2155" s="15">
        <f t="shared" si="470"/>
        <v>0</v>
      </c>
      <c r="V2155" s="15"/>
      <c r="W2155" s="15"/>
      <c r="X2155" s="15"/>
      <c r="Y2155" s="15"/>
      <c r="Z2155" s="16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>
        <f t="shared" si="462"/>
        <v>0</v>
      </c>
      <c r="CT2155" s="15">
        <f t="shared" si="463"/>
        <v>30</v>
      </c>
      <c r="CU2155" s="15">
        <f t="shared" si="464"/>
        <v>1</v>
      </c>
      <c r="CV2155" s="15">
        <f t="shared" si="465"/>
        <v>35</v>
      </c>
      <c r="CW2155" s="15"/>
      <c r="CX2155" s="15"/>
      <c r="CY2155" s="15">
        <f t="shared" si="466"/>
        <v>0</v>
      </c>
      <c r="CZ2155" s="15">
        <f>GG2155</f>
        <v>0</v>
      </c>
      <c r="DA2155" s="16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20"/>
      <c r="DY2155" s="15"/>
      <c r="DZ2155" s="20"/>
      <c r="EA2155" s="15"/>
      <c r="EB2155" s="20"/>
      <c r="EC2155" s="15"/>
      <c r="ED2155" s="20"/>
      <c r="EE2155" s="15"/>
      <c r="EF2155" s="20"/>
      <c r="EG2155" s="15"/>
      <c r="EH2155" s="20"/>
      <c r="EI2155" s="15"/>
      <c r="EJ2155" s="20"/>
      <c r="EK2155" s="15"/>
      <c r="EL2155" s="20"/>
      <c r="EM2155" s="15"/>
      <c r="EN2155" s="20"/>
      <c r="ES2155" s="15">
        <v>30</v>
      </c>
      <c r="ET2155" s="20">
        <v>1</v>
      </c>
      <c r="EY2155" s="15"/>
      <c r="EZ2155" s="20"/>
      <c r="FC2155" s="15"/>
      <c r="FD2155" s="20"/>
      <c r="FE2155" s="15"/>
      <c r="FF2155" s="20"/>
      <c r="FG2155" s="15"/>
      <c r="FH2155" s="20"/>
      <c r="FI2155" s="15"/>
      <c r="FJ2155" s="20"/>
      <c r="FK2155" s="15"/>
      <c r="FL2155" s="20"/>
      <c r="FM2155" s="15"/>
      <c r="FN2155" s="20"/>
      <c r="FO2155" s="15"/>
      <c r="FP2155" s="20"/>
      <c r="FQ2155" s="15"/>
      <c r="FR2155" s="20"/>
      <c r="FS2155" s="15"/>
      <c r="FT2155" s="20"/>
      <c r="FU2155" s="15"/>
      <c r="FV2155" s="20"/>
      <c r="FW2155" s="15"/>
      <c r="FX2155" s="20"/>
      <c r="FY2155" s="15"/>
      <c r="FZ2155" s="20"/>
      <c r="GA2155" s="15"/>
      <c r="GB2155" s="20"/>
      <c r="GC2155" s="15">
        <v>35</v>
      </c>
      <c r="GD2155" s="20">
        <v>1</v>
      </c>
      <c r="GE2155" s="15"/>
      <c r="GF2155" s="20"/>
      <c r="GG2155" s="226"/>
    </row>
    <row r="2156" spans="1:189" ht="15" customHeight="1" x14ac:dyDescent="0.3">
      <c r="A2156" s="15" t="s">
        <v>137</v>
      </c>
      <c r="B2156" s="15" t="s">
        <v>138</v>
      </c>
      <c r="C2156" s="15" t="s">
        <v>2505</v>
      </c>
      <c r="D2156" s="15" t="s">
        <v>1106</v>
      </c>
      <c r="E2156" s="15" t="str">
        <f t="shared" si="460"/>
        <v>Emmy Kim</v>
      </c>
      <c r="F2156" s="15" t="s">
        <v>128</v>
      </c>
      <c r="G2156" s="15">
        <v>999925665</v>
      </c>
      <c r="H2156" s="15">
        <f t="shared" si="461"/>
        <v>30</v>
      </c>
      <c r="I2156" s="15"/>
      <c r="J2156" s="15"/>
      <c r="K2156" s="16"/>
      <c r="L2156" s="15"/>
      <c r="M2156" s="15"/>
      <c r="N2156" s="15"/>
      <c r="O2156" s="15">
        <f t="shared" si="467"/>
        <v>0</v>
      </c>
      <c r="P2156" s="15">
        <v>0</v>
      </c>
      <c r="Q2156" s="15">
        <f t="shared" si="468"/>
        <v>0</v>
      </c>
      <c r="R2156" s="15">
        <v>0</v>
      </c>
      <c r="S2156" s="15">
        <v>0</v>
      </c>
      <c r="T2156" s="15">
        <f t="shared" si="469"/>
        <v>0</v>
      </c>
      <c r="U2156" s="15">
        <f t="shared" si="470"/>
        <v>0</v>
      </c>
      <c r="V2156" s="15"/>
      <c r="W2156" s="15"/>
      <c r="X2156" s="15"/>
      <c r="Y2156" s="15"/>
      <c r="Z2156" s="16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>
        <f t="shared" si="462"/>
        <v>0</v>
      </c>
      <c r="CT2156" s="15">
        <f t="shared" si="463"/>
        <v>30</v>
      </c>
      <c r="CU2156" s="15">
        <f t="shared" si="464"/>
        <v>1</v>
      </c>
      <c r="CV2156" s="15">
        <f t="shared" si="465"/>
        <v>0</v>
      </c>
      <c r="CW2156" s="15"/>
      <c r="CX2156" s="15"/>
      <c r="CY2156" s="15">
        <f t="shared" si="466"/>
        <v>0</v>
      </c>
      <c r="CZ2156" s="15">
        <f>GG2156</f>
        <v>0</v>
      </c>
      <c r="DA2156" s="16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20"/>
      <c r="DY2156" s="15"/>
      <c r="DZ2156" s="20"/>
      <c r="EA2156" s="15"/>
      <c r="EB2156" s="20"/>
      <c r="EC2156" s="15"/>
      <c r="ED2156" s="20"/>
      <c r="EE2156" s="15"/>
      <c r="EF2156" s="20"/>
      <c r="EG2156" s="15"/>
      <c r="EH2156" s="20"/>
      <c r="EI2156" s="15"/>
      <c r="EJ2156" s="20"/>
      <c r="EK2156" s="15"/>
      <c r="EL2156" s="20"/>
      <c r="EM2156" s="15"/>
      <c r="EN2156" s="20"/>
      <c r="EQ2156" s="15">
        <v>30</v>
      </c>
      <c r="ER2156" s="20">
        <v>1</v>
      </c>
      <c r="EY2156" s="15"/>
      <c r="EZ2156" s="20"/>
      <c r="FC2156" s="15"/>
      <c r="FD2156" s="20"/>
      <c r="FE2156" s="15"/>
      <c r="FF2156" s="20"/>
      <c r="FG2156" s="15"/>
      <c r="FH2156" s="20"/>
      <c r="FI2156" s="15"/>
      <c r="FJ2156" s="20"/>
      <c r="FK2156" s="15"/>
      <c r="FL2156" s="20"/>
      <c r="FM2156" s="15"/>
      <c r="FN2156" s="20"/>
      <c r="FO2156" s="15"/>
      <c r="FP2156" s="20"/>
      <c r="FQ2156" s="15"/>
      <c r="FR2156" s="20"/>
      <c r="FS2156" s="15"/>
      <c r="FT2156" s="20"/>
      <c r="FU2156" s="15"/>
      <c r="FV2156" s="20"/>
      <c r="FW2156" s="15"/>
      <c r="FX2156" s="20"/>
      <c r="FY2156" s="15"/>
      <c r="FZ2156" s="20"/>
      <c r="GA2156" s="15"/>
      <c r="GB2156" s="20"/>
      <c r="GC2156" s="15"/>
      <c r="GD2156" s="20"/>
      <c r="GE2156" s="15"/>
      <c r="GF2156" s="20"/>
      <c r="GG2156" s="226"/>
    </row>
    <row r="2157" spans="1:189" ht="15" customHeight="1" x14ac:dyDescent="0.3">
      <c r="A2157" s="15" t="s">
        <v>133</v>
      </c>
      <c r="B2157" s="15" t="s">
        <v>142</v>
      </c>
      <c r="C2157" s="15" t="s">
        <v>982</v>
      </c>
      <c r="D2157" s="15" t="s">
        <v>2972</v>
      </c>
      <c r="E2157" s="15" t="str">
        <f t="shared" si="460"/>
        <v>Timothy Skevakis</v>
      </c>
      <c r="F2157" s="15" t="s">
        <v>135</v>
      </c>
      <c r="G2157" s="15">
        <v>999925672</v>
      </c>
      <c r="H2157" s="15">
        <f t="shared" si="461"/>
        <v>38</v>
      </c>
      <c r="I2157" s="15"/>
      <c r="J2157" s="15"/>
      <c r="K2157" s="16"/>
      <c r="L2157" s="15"/>
      <c r="M2157" s="15"/>
      <c r="N2157" s="15"/>
      <c r="O2157" s="15">
        <f t="shared" si="467"/>
        <v>0</v>
      </c>
      <c r="P2157" s="15">
        <v>0</v>
      </c>
      <c r="Q2157" s="15">
        <f t="shared" si="468"/>
        <v>0</v>
      </c>
      <c r="R2157" s="15">
        <v>0</v>
      </c>
      <c r="S2157" s="15">
        <v>0</v>
      </c>
      <c r="T2157" s="15">
        <f t="shared" si="469"/>
        <v>0</v>
      </c>
      <c r="U2157" s="15">
        <f t="shared" si="470"/>
        <v>0</v>
      </c>
      <c r="V2157" s="15"/>
      <c r="W2157" s="15"/>
      <c r="X2157" s="15"/>
      <c r="Y2157" s="15"/>
      <c r="Z2157" s="16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>
        <f t="shared" si="462"/>
        <v>0</v>
      </c>
      <c r="CT2157" s="15">
        <f t="shared" si="463"/>
        <v>38</v>
      </c>
      <c r="CU2157" s="15">
        <f t="shared" si="464"/>
        <v>0</v>
      </c>
      <c r="CV2157" s="15">
        <f t="shared" si="465"/>
        <v>0</v>
      </c>
      <c r="CW2157" s="15"/>
      <c r="CX2157" s="15"/>
      <c r="CY2157" s="15">
        <f t="shared" si="466"/>
        <v>0</v>
      </c>
      <c r="CZ2157" s="15">
        <f>GG2157</f>
        <v>0</v>
      </c>
      <c r="DA2157" s="16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20"/>
      <c r="DY2157" s="15"/>
      <c r="DZ2157" s="20"/>
      <c r="EA2157" s="15"/>
      <c r="EB2157" s="20"/>
      <c r="EC2157" s="15"/>
      <c r="ED2157" s="20"/>
      <c r="EE2157" s="15"/>
      <c r="EF2157" s="20"/>
      <c r="EG2157" s="15"/>
      <c r="EH2157" s="20"/>
      <c r="EI2157" s="15"/>
      <c r="EJ2157" s="20"/>
      <c r="EK2157" s="15"/>
      <c r="EL2157" s="20"/>
      <c r="EM2157" s="15"/>
      <c r="EN2157" s="20"/>
      <c r="EY2157" s="15">
        <v>38</v>
      </c>
      <c r="EZ2157" s="20" t="s">
        <v>129</v>
      </c>
      <c r="FC2157" s="15"/>
      <c r="FD2157" s="20"/>
      <c r="FE2157" s="15"/>
      <c r="FF2157" s="20"/>
      <c r="FG2157" s="15"/>
      <c r="FH2157" s="20"/>
      <c r="FI2157" s="15"/>
      <c r="FJ2157" s="20"/>
      <c r="FK2157" s="15"/>
      <c r="FL2157" s="20"/>
      <c r="FM2157" s="15"/>
      <c r="FN2157" s="20"/>
      <c r="FO2157" s="15"/>
      <c r="FP2157" s="20"/>
      <c r="FQ2157" s="15"/>
      <c r="FR2157" s="20"/>
      <c r="FS2157" s="15"/>
      <c r="FT2157" s="20"/>
      <c r="FU2157" s="15"/>
      <c r="FV2157" s="20"/>
      <c r="FW2157" s="15"/>
      <c r="FX2157" s="20"/>
      <c r="FY2157" s="15"/>
      <c r="FZ2157" s="20"/>
      <c r="GA2157" s="15"/>
      <c r="GB2157" s="20"/>
      <c r="GC2157" s="15"/>
      <c r="GD2157" s="20"/>
      <c r="GE2157" s="15"/>
      <c r="GF2157" s="20"/>
      <c r="GG2157" s="226"/>
    </row>
    <row r="2158" spans="1:189" ht="15" customHeight="1" x14ac:dyDescent="0.3">
      <c r="A2158" s="15" t="s">
        <v>130</v>
      </c>
      <c r="B2158" s="15" t="s">
        <v>134</v>
      </c>
      <c r="C2158" s="15" t="s">
        <v>3760</v>
      </c>
      <c r="D2158" s="15" t="s">
        <v>3761</v>
      </c>
      <c r="E2158" s="15" t="str">
        <f t="shared" si="460"/>
        <v>Elliott  Radloff</v>
      </c>
      <c r="F2158" s="15" t="s">
        <v>128</v>
      </c>
      <c r="G2158" s="15">
        <v>999925676</v>
      </c>
      <c r="H2158" s="15">
        <f t="shared" si="461"/>
        <v>60</v>
      </c>
      <c r="I2158" s="15"/>
      <c r="J2158" s="15"/>
      <c r="K2158" s="16"/>
      <c r="L2158" s="15"/>
      <c r="M2158" s="15"/>
      <c r="N2158" s="15"/>
      <c r="O2158" s="15">
        <f t="shared" si="467"/>
        <v>0</v>
      </c>
      <c r="P2158" s="15">
        <v>0</v>
      </c>
      <c r="Q2158" s="15">
        <f t="shared" si="468"/>
        <v>0</v>
      </c>
      <c r="R2158" s="15">
        <v>0</v>
      </c>
      <c r="S2158" s="15">
        <v>0</v>
      </c>
      <c r="T2158" s="15">
        <f t="shared" si="469"/>
        <v>0</v>
      </c>
      <c r="U2158" s="15">
        <f t="shared" si="470"/>
        <v>0</v>
      </c>
      <c r="V2158" s="15"/>
      <c r="W2158" s="15"/>
      <c r="X2158" s="15"/>
      <c r="Y2158" s="15"/>
      <c r="Z2158" s="16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>
        <f t="shared" si="462"/>
        <v>0</v>
      </c>
      <c r="CT2158" s="15">
        <f t="shared" si="463"/>
        <v>60</v>
      </c>
      <c r="CU2158" s="15">
        <f t="shared" si="464"/>
        <v>1</v>
      </c>
      <c r="CV2158" s="15">
        <f t="shared" si="465"/>
        <v>0</v>
      </c>
      <c r="CW2158" s="15"/>
      <c r="CX2158" s="15"/>
      <c r="CY2158" s="15">
        <f t="shared" si="466"/>
        <v>0</v>
      </c>
      <c r="CZ2158" s="15">
        <f>GG2158</f>
        <v>0</v>
      </c>
      <c r="DA2158" s="16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20"/>
      <c r="DY2158" s="15"/>
      <c r="DZ2158" s="20"/>
      <c r="EA2158" s="15"/>
      <c r="EB2158" s="20"/>
      <c r="EC2158" s="15"/>
      <c r="ED2158" s="20"/>
      <c r="EE2158" s="15"/>
      <c r="EF2158" s="20"/>
      <c r="EG2158" s="15"/>
      <c r="EH2158" s="20"/>
      <c r="EI2158" s="15"/>
      <c r="EJ2158" s="20"/>
      <c r="EK2158" s="15"/>
      <c r="EL2158" s="20"/>
      <c r="EM2158" s="15"/>
      <c r="EN2158" s="20"/>
      <c r="EY2158" s="15"/>
      <c r="EZ2158" s="20"/>
      <c r="FC2158" s="15"/>
      <c r="FD2158" s="20"/>
      <c r="FE2158" s="15"/>
      <c r="FF2158" s="20"/>
      <c r="FG2158" s="15"/>
      <c r="FH2158" s="20"/>
      <c r="FI2158" s="15"/>
      <c r="FJ2158" s="20"/>
      <c r="FK2158" s="15"/>
      <c r="FL2158" s="20"/>
      <c r="FM2158" s="15"/>
      <c r="FN2158" s="20"/>
      <c r="FO2158" s="15"/>
      <c r="FP2158" s="20"/>
      <c r="FQ2158" s="15"/>
      <c r="FR2158" s="20"/>
      <c r="FS2158" s="15"/>
      <c r="FT2158" s="20"/>
      <c r="FU2158" s="15"/>
      <c r="FV2158" s="20"/>
      <c r="FW2158" s="15"/>
      <c r="FX2158" s="20"/>
      <c r="FY2158" s="15">
        <v>60</v>
      </c>
      <c r="FZ2158" s="20">
        <v>1</v>
      </c>
      <c r="GA2158" s="15"/>
      <c r="GB2158" s="20"/>
      <c r="GC2158" s="15"/>
      <c r="GD2158" s="20"/>
      <c r="GE2158" s="15"/>
      <c r="GF2158" s="20"/>
      <c r="GG2158" s="226"/>
    </row>
    <row r="2159" spans="1:189" ht="15" customHeight="1" x14ac:dyDescent="0.3">
      <c r="A2159" s="15" t="s">
        <v>133</v>
      </c>
      <c r="B2159" s="15" t="s">
        <v>134</v>
      </c>
      <c r="C2159" s="15" t="s">
        <v>282</v>
      </c>
      <c r="D2159" s="15" t="s">
        <v>3122</v>
      </c>
      <c r="E2159" s="15" t="str">
        <f t="shared" si="460"/>
        <v>Elizabeth ONOUYE</v>
      </c>
      <c r="F2159" s="15" t="s">
        <v>128</v>
      </c>
      <c r="G2159" s="15">
        <v>999925678</v>
      </c>
      <c r="H2159" s="15">
        <f t="shared" si="461"/>
        <v>143</v>
      </c>
      <c r="I2159" s="15"/>
      <c r="J2159" s="15"/>
      <c r="K2159" s="16"/>
      <c r="L2159" s="15"/>
      <c r="M2159" s="15"/>
      <c r="N2159" s="15"/>
      <c r="O2159" s="15">
        <f t="shared" si="467"/>
        <v>0</v>
      </c>
      <c r="P2159" s="15">
        <v>0</v>
      </c>
      <c r="Q2159" s="15">
        <f t="shared" si="468"/>
        <v>0</v>
      </c>
      <c r="R2159" s="15">
        <v>0</v>
      </c>
      <c r="S2159" s="15">
        <v>0</v>
      </c>
      <c r="T2159" s="15">
        <f t="shared" si="469"/>
        <v>0</v>
      </c>
      <c r="U2159" s="15">
        <f t="shared" si="470"/>
        <v>0</v>
      </c>
      <c r="V2159" s="15"/>
      <c r="W2159" s="15"/>
      <c r="X2159" s="15"/>
      <c r="Y2159" s="15"/>
      <c r="Z2159" s="16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>
        <f t="shared" si="462"/>
        <v>0</v>
      </c>
      <c r="CT2159" s="15">
        <f t="shared" si="463"/>
        <v>38</v>
      </c>
      <c r="CU2159" s="15">
        <f t="shared" si="464"/>
        <v>0</v>
      </c>
      <c r="CV2159" s="15">
        <f t="shared" si="465"/>
        <v>105</v>
      </c>
      <c r="CW2159" s="15"/>
      <c r="CX2159" s="15"/>
      <c r="CY2159" s="15">
        <f t="shared" si="466"/>
        <v>0</v>
      </c>
      <c r="CZ2159" s="15">
        <f>GG2159</f>
        <v>0</v>
      </c>
      <c r="DA2159" s="16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20"/>
      <c r="DY2159" s="15"/>
      <c r="DZ2159" s="20"/>
      <c r="EA2159" s="15"/>
      <c r="EB2159" s="20"/>
      <c r="EC2159" s="15"/>
      <c r="ED2159" s="20"/>
      <c r="EE2159" s="15"/>
      <c r="EF2159" s="20"/>
      <c r="EG2159" s="15"/>
      <c r="EH2159" s="20"/>
      <c r="EI2159" s="15"/>
      <c r="EJ2159" s="20"/>
      <c r="EK2159" s="15"/>
      <c r="EL2159" s="20"/>
      <c r="EM2159" s="15"/>
      <c r="EN2159" s="20"/>
      <c r="EY2159" s="15"/>
      <c r="EZ2159" s="20"/>
      <c r="FC2159" s="15">
        <v>38</v>
      </c>
      <c r="FD2159" s="20" t="s">
        <v>129</v>
      </c>
      <c r="FE2159" s="15"/>
      <c r="FF2159" s="20"/>
      <c r="FG2159" s="15"/>
      <c r="FH2159" s="20"/>
      <c r="FI2159" s="15"/>
      <c r="FJ2159" s="20"/>
      <c r="FK2159" s="15"/>
      <c r="FL2159" s="20"/>
      <c r="FM2159" s="15"/>
      <c r="FN2159" s="20"/>
      <c r="FO2159" s="15"/>
      <c r="FP2159" s="20"/>
      <c r="FQ2159" s="15"/>
      <c r="FR2159" s="20"/>
      <c r="FS2159" s="15"/>
      <c r="FT2159" s="20"/>
      <c r="FU2159" s="15"/>
      <c r="FV2159" s="20"/>
      <c r="FW2159" s="15"/>
      <c r="FX2159" s="20"/>
      <c r="FY2159" s="15"/>
      <c r="FZ2159" s="20"/>
      <c r="GA2159" s="15"/>
      <c r="GB2159" s="20"/>
      <c r="GC2159" s="15">
        <v>105</v>
      </c>
      <c r="GD2159" s="20">
        <v>2</v>
      </c>
      <c r="GE2159" s="15"/>
      <c r="GF2159" s="20"/>
      <c r="GG2159" s="226"/>
    </row>
    <row r="2160" spans="1:189" ht="15" customHeight="1" x14ac:dyDescent="0.3">
      <c r="A2160" s="82" t="s">
        <v>130</v>
      </c>
      <c r="B2160" s="82" t="s">
        <v>134</v>
      </c>
      <c r="C2160" s="82" t="s">
        <v>2671</v>
      </c>
      <c r="D2160" s="82" t="s">
        <v>2672</v>
      </c>
      <c r="E2160" s="15" t="str">
        <f t="shared" si="460"/>
        <v xml:space="preserve"> Leah Galison</v>
      </c>
      <c r="F2160" s="82" t="s">
        <v>128</v>
      </c>
      <c r="G2160" s="82">
        <v>999925689</v>
      </c>
      <c r="H2160" s="15">
        <f t="shared" si="461"/>
        <v>68</v>
      </c>
      <c r="I2160" s="15"/>
      <c r="J2160" s="15"/>
      <c r="K2160" s="16"/>
      <c r="L2160" s="15"/>
      <c r="M2160" s="15"/>
      <c r="N2160" s="15"/>
      <c r="O2160" s="15">
        <f t="shared" si="467"/>
        <v>0</v>
      </c>
      <c r="P2160" s="15">
        <v>0</v>
      </c>
      <c r="Q2160" s="15">
        <f t="shared" si="468"/>
        <v>0</v>
      </c>
      <c r="R2160" s="15">
        <v>0</v>
      </c>
      <c r="S2160" s="15">
        <v>0</v>
      </c>
      <c r="T2160" s="15">
        <f t="shared" si="469"/>
        <v>0</v>
      </c>
      <c r="U2160" s="15">
        <f t="shared" si="470"/>
        <v>0</v>
      </c>
      <c r="V2160" s="15"/>
      <c r="W2160" s="15"/>
      <c r="X2160" s="15"/>
      <c r="Y2160" s="15"/>
      <c r="Z2160" s="16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>
        <f t="shared" si="462"/>
        <v>0</v>
      </c>
      <c r="CT2160" s="15">
        <f t="shared" si="463"/>
        <v>68</v>
      </c>
      <c r="CU2160" s="15">
        <f t="shared" si="464"/>
        <v>1</v>
      </c>
      <c r="CV2160" s="15">
        <f t="shared" si="465"/>
        <v>0</v>
      </c>
      <c r="CW2160" s="15"/>
      <c r="CX2160" s="15"/>
      <c r="CY2160" s="15">
        <f t="shared" si="466"/>
        <v>0</v>
      </c>
      <c r="CZ2160" s="15">
        <f>GG2160</f>
        <v>0</v>
      </c>
      <c r="DA2160" s="16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20"/>
      <c r="DY2160" s="15"/>
      <c r="DZ2160" s="20"/>
      <c r="EA2160" s="15"/>
      <c r="EB2160" s="20"/>
      <c r="EC2160" s="15"/>
      <c r="ED2160" s="20"/>
      <c r="EE2160" s="15"/>
      <c r="EF2160" s="20"/>
      <c r="EG2160" s="15"/>
      <c r="EH2160" s="20"/>
      <c r="EI2160" s="15"/>
      <c r="EJ2160" s="20"/>
      <c r="EK2160" s="15"/>
      <c r="EL2160" s="20"/>
      <c r="EM2160" s="15"/>
      <c r="EN2160" s="20"/>
      <c r="EW2160" s="15">
        <v>68</v>
      </c>
      <c r="EX2160" s="20">
        <v>3</v>
      </c>
      <c r="EY2160" s="15"/>
      <c r="EZ2160" s="20"/>
      <c r="FC2160" s="15"/>
      <c r="FD2160" s="20"/>
      <c r="FE2160" s="15"/>
      <c r="FF2160" s="20"/>
      <c r="FG2160" s="15"/>
      <c r="FH2160" s="20"/>
      <c r="FI2160" s="15"/>
      <c r="FJ2160" s="20"/>
      <c r="FK2160" s="15"/>
      <c r="FL2160" s="20"/>
      <c r="FM2160" s="15"/>
      <c r="FN2160" s="20"/>
      <c r="FO2160" s="15"/>
      <c r="FP2160" s="20"/>
      <c r="FQ2160" s="15"/>
      <c r="FR2160" s="20"/>
      <c r="FS2160" s="15"/>
      <c r="FT2160" s="20"/>
      <c r="FU2160" s="15"/>
      <c r="FV2160" s="20"/>
      <c r="FW2160" s="15"/>
      <c r="FX2160" s="20"/>
      <c r="FY2160" s="15"/>
      <c r="FZ2160" s="20"/>
      <c r="GA2160" s="15"/>
      <c r="GB2160" s="20"/>
      <c r="GC2160" s="15"/>
      <c r="GD2160" s="20"/>
      <c r="GE2160" s="15"/>
      <c r="GF2160" s="20"/>
      <c r="GG2160" s="226"/>
    </row>
    <row r="2161" spans="1:189" ht="15" customHeight="1" x14ac:dyDescent="0.3">
      <c r="A2161" s="83" t="s">
        <v>130</v>
      </c>
      <c r="B2161" s="83" t="s">
        <v>142</v>
      </c>
      <c r="C2161" s="83" t="s">
        <v>2569</v>
      </c>
      <c r="D2161" s="84" t="s">
        <v>1106</v>
      </c>
      <c r="E2161" s="15" t="str">
        <f t="shared" si="460"/>
        <v>Ju Ahn Kim</v>
      </c>
      <c r="F2161" s="83" t="s">
        <v>135</v>
      </c>
      <c r="G2161" s="83">
        <v>999925695</v>
      </c>
      <c r="H2161" s="15">
        <f t="shared" si="461"/>
        <v>60</v>
      </c>
      <c r="I2161" s="15"/>
      <c r="J2161" s="15"/>
      <c r="K2161" s="16"/>
      <c r="L2161" s="15"/>
      <c r="M2161" s="15"/>
      <c r="N2161" s="15"/>
      <c r="O2161" s="15">
        <f t="shared" si="467"/>
        <v>0</v>
      </c>
      <c r="P2161" s="15">
        <v>0</v>
      </c>
      <c r="Q2161" s="15">
        <f t="shared" si="468"/>
        <v>0</v>
      </c>
      <c r="R2161" s="15">
        <v>0</v>
      </c>
      <c r="S2161" s="15">
        <v>0</v>
      </c>
      <c r="T2161" s="15">
        <f t="shared" si="469"/>
        <v>0</v>
      </c>
      <c r="U2161" s="15">
        <f t="shared" si="470"/>
        <v>0</v>
      </c>
      <c r="V2161" s="15"/>
      <c r="W2161" s="15"/>
      <c r="X2161" s="15"/>
      <c r="Y2161" s="15"/>
      <c r="Z2161" s="16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>
        <f t="shared" si="462"/>
        <v>0</v>
      </c>
      <c r="CT2161" s="15">
        <f t="shared" si="463"/>
        <v>60</v>
      </c>
      <c r="CU2161" s="15">
        <f t="shared" si="464"/>
        <v>1</v>
      </c>
      <c r="CV2161" s="15">
        <f t="shared" si="465"/>
        <v>0</v>
      </c>
      <c r="CW2161" s="15"/>
      <c r="CX2161" s="15"/>
      <c r="CY2161" s="15">
        <f t="shared" si="466"/>
        <v>0</v>
      </c>
      <c r="CZ2161" s="15">
        <f>GG2161</f>
        <v>0</v>
      </c>
      <c r="DA2161" s="16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20"/>
      <c r="DY2161" s="15"/>
      <c r="DZ2161" s="20"/>
      <c r="EA2161" s="15"/>
      <c r="EB2161" s="20"/>
      <c r="EC2161" s="15"/>
      <c r="ED2161" s="20"/>
      <c r="EE2161" s="15"/>
      <c r="EF2161" s="20"/>
      <c r="EG2161" s="15"/>
      <c r="EH2161" s="20"/>
      <c r="EI2161" s="15"/>
      <c r="EJ2161" s="20"/>
      <c r="EK2161" s="15"/>
      <c r="EL2161" s="20"/>
      <c r="EM2161" s="15"/>
      <c r="EN2161" s="20"/>
      <c r="ES2161" s="15">
        <v>60</v>
      </c>
      <c r="ET2161" s="20">
        <v>1</v>
      </c>
      <c r="EY2161" s="15"/>
      <c r="EZ2161" s="20"/>
      <c r="FC2161" s="15"/>
      <c r="FD2161" s="20"/>
      <c r="FE2161" s="15"/>
      <c r="FF2161" s="20"/>
      <c r="FG2161" s="15"/>
      <c r="FH2161" s="20"/>
      <c r="FI2161" s="15"/>
      <c r="FJ2161" s="20"/>
      <c r="FK2161" s="15"/>
      <c r="FL2161" s="20"/>
      <c r="FM2161" s="15"/>
      <c r="FN2161" s="20"/>
      <c r="FO2161" s="15"/>
      <c r="FP2161" s="20"/>
      <c r="FQ2161" s="15"/>
      <c r="FR2161" s="20"/>
      <c r="FS2161" s="15"/>
      <c r="FT2161" s="20"/>
      <c r="FU2161" s="15"/>
      <c r="FV2161" s="20"/>
      <c r="FW2161" s="15"/>
      <c r="FX2161" s="20"/>
      <c r="FY2161" s="15"/>
      <c r="FZ2161" s="20"/>
      <c r="GA2161" s="15"/>
      <c r="GB2161" s="20"/>
      <c r="GC2161" s="15"/>
      <c r="GD2161" s="20"/>
      <c r="GE2161" s="15"/>
      <c r="GF2161" s="20"/>
      <c r="GG2161" s="226"/>
    </row>
    <row r="2162" spans="1:189" ht="15" customHeight="1" x14ac:dyDescent="0.3">
      <c r="A2162" s="15" t="s">
        <v>2906</v>
      </c>
      <c r="B2162" s="85" t="s">
        <v>126</v>
      </c>
      <c r="C2162" s="85" t="s">
        <v>1959</v>
      </c>
      <c r="D2162" s="85" t="s">
        <v>2602</v>
      </c>
      <c r="E2162" s="15" t="str">
        <f t="shared" si="460"/>
        <v>Mark Schaible</v>
      </c>
      <c r="F2162" s="85" t="s">
        <v>135</v>
      </c>
      <c r="G2162" s="15">
        <v>999925700</v>
      </c>
      <c r="H2162" s="15">
        <f t="shared" si="461"/>
        <v>105</v>
      </c>
      <c r="I2162" s="15"/>
      <c r="J2162" s="15"/>
      <c r="K2162" s="16"/>
      <c r="L2162" s="15"/>
      <c r="M2162" s="15"/>
      <c r="N2162" s="15"/>
      <c r="O2162" s="15">
        <f t="shared" si="467"/>
        <v>0</v>
      </c>
      <c r="P2162" s="15">
        <v>0</v>
      </c>
      <c r="Q2162" s="15">
        <f t="shared" si="468"/>
        <v>0</v>
      </c>
      <c r="R2162" s="15">
        <v>0</v>
      </c>
      <c r="S2162" s="15">
        <v>0</v>
      </c>
      <c r="T2162" s="15">
        <f t="shared" si="469"/>
        <v>0</v>
      </c>
      <c r="U2162" s="15">
        <f t="shared" si="470"/>
        <v>0</v>
      </c>
      <c r="V2162" s="15"/>
      <c r="W2162" s="15"/>
      <c r="X2162" s="15"/>
      <c r="Y2162" s="15"/>
      <c r="Z2162" s="16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>
        <f t="shared" si="462"/>
        <v>0</v>
      </c>
      <c r="CT2162" s="15">
        <f t="shared" si="463"/>
        <v>105</v>
      </c>
      <c r="CU2162" s="15">
        <f t="shared" si="464"/>
        <v>2</v>
      </c>
      <c r="CV2162" s="15">
        <f t="shared" si="465"/>
        <v>0</v>
      </c>
      <c r="CW2162" s="15"/>
      <c r="CX2162" s="15"/>
      <c r="CY2162" s="15">
        <f t="shared" si="466"/>
        <v>0</v>
      </c>
      <c r="CZ2162" s="15">
        <f>GG2162</f>
        <v>0</v>
      </c>
      <c r="DA2162" s="16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20"/>
      <c r="DY2162" s="15"/>
      <c r="DZ2162" s="20"/>
      <c r="EA2162" s="15"/>
      <c r="EB2162" s="20"/>
      <c r="EC2162" s="15"/>
      <c r="ED2162" s="20"/>
      <c r="EE2162" s="15"/>
      <c r="EF2162" s="20"/>
      <c r="EG2162" s="15"/>
      <c r="EH2162" s="20"/>
      <c r="EI2162" s="15"/>
      <c r="EJ2162" s="20"/>
      <c r="EK2162" s="15"/>
      <c r="EL2162" s="20"/>
      <c r="EM2162" s="15"/>
      <c r="EN2162" s="20"/>
      <c r="EU2162" s="15">
        <v>60</v>
      </c>
      <c r="EV2162" s="20">
        <v>1</v>
      </c>
      <c r="EY2162" s="15"/>
      <c r="EZ2162" s="20"/>
      <c r="FC2162" s="15"/>
      <c r="FD2162" s="20"/>
      <c r="FE2162" s="15"/>
      <c r="FF2162" s="20"/>
      <c r="FG2162" s="15"/>
      <c r="FH2162" s="20"/>
      <c r="FI2162" s="15"/>
      <c r="FJ2162" s="20"/>
      <c r="FK2162" s="15"/>
      <c r="FL2162" s="20"/>
      <c r="FM2162" s="15"/>
      <c r="FN2162" s="20"/>
      <c r="FO2162" s="15"/>
      <c r="FP2162" s="20"/>
      <c r="FQ2162" s="15"/>
      <c r="FR2162" s="20"/>
      <c r="FS2162" s="15">
        <v>45</v>
      </c>
      <c r="FT2162" s="20">
        <v>2</v>
      </c>
      <c r="FU2162" s="15"/>
      <c r="FV2162" s="20"/>
      <c r="FW2162" s="15"/>
      <c r="FX2162" s="20"/>
      <c r="FY2162" s="15"/>
      <c r="FZ2162" s="20"/>
      <c r="GA2162" s="15"/>
      <c r="GB2162" s="20"/>
      <c r="GC2162" s="15"/>
      <c r="GD2162" s="20"/>
      <c r="GE2162" s="15"/>
      <c r="GF2162" s="20"/>
      <c r="GG2162" s="226"/>
    </row>
    <row r="2163" spans="1:189" ht="15" customHeight="1" x14ac:dyDescent="0.3">
      <c r="A2163" s="82" t="s">
        <v>133</v>
      </c>
      <c r="B2163" s="82" t="s">
        <v>140</v>
      </c>
      <c r="C2163" s="82" t="s">
        <v>2772</v>
      </c>
      <c r="D2163" s="82" t="s">
        <v>2773</v>
      </c>
      <c r="E2163" s="15" t="str">
        <f t="shared" si="460"/>
        <v xml:space="preserve"> isabella rodriguez</v>
      </c>
      <c r="F2163" s="82" t="s">
        <v>128</v>
      </c>
      <c r="G2163" s="82">
        <v>999925704</v>
      </c>
      <c r="H2163" s="15">
        <f t="shared" si="461"/>
        <v>54</v>
      </c>
      <c r="I2163" s="15"/>
      <c r="J2163" s="15"/>
      <c r="K2163" s="16"/>
      <c r="L2163" s="15"/>
      <c r="M2163" s="15"/>
      <c r="N2163" s="15"/>
      <c r="O2163" s="15">
        <f t="shared" si="467"/>
        <v>0</v>
      </c>
      <c r="P2163" s="15">
        <v>0</v>
      </c>
      <c r="Q2163" s="15">
        <f t="shared" si="468"/>
        <v>0</v>
      </c>
      <c r="R2163" s="15">
        <v>0</v>
      </c>
      <c r="S2163" s="15">
        <v>0</v>
      </c>
      <c r="T2163" s="15">
        <f t="shared" si="469"/>
        <v>0</v>
      </c>
      <c r="U2163" s="15">
        <f t="shared" si="470"/>
        <v>0</v>
      </c>
      <c r="V2163" s="15"/>
      <c r="W2163" s="15"/>
      <c r="X2163" s="15"/>
      <c r="Y2163" s="15"/>
      <c r="Z2163" s="16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>
        <f t="shared" si="462"/>
        <v>0</v>
      </c>
      <c r="CT2163" s="15">
        <f t="shared" si="463"/>
        <v>54</v>
      </c>
      <c r="CU2163" s="15">
        <f t="shared" si="464"/>
        <v>1</v>
      </c>
      <c r="CV2163" s="15">
        <f t="shared" si="465"/>
        <v>0</v>
      </c>
      <c r="CW2163" s="15"/>
      <c r="CX2163" s="15"/>
      <c r="CY2163" s="15">
        <f t="shared" si="466"/>
        <v>0</v>
      </c>
      <c r="CZ2163" s="15">
        <f>GG2163</f>
        <v>0</v>
      </c>
      <c r="DA2163" s="16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20"/>
      <c r="DY2163" s="15"/>
      <c r="DZ2163" s="20"/>
      <c r="EA2163" s="15"/>
      <c r="EB2163" s="20"/>
      <c r="EC2163" s="15"/>
      <c r="ED2163" s="20"/>
      <c r="EE2163" s="15"/>
      <c r="EF2163" s="20"/>
      <c r="EG2163" s="15"/>
      <c r="EH2163" s="20"/>
      <c r="EI2163" s="15"/>
      <c r="EJ2163" s="20"/>
      <c r="EK2163" s="15"/>
      <c r="EL2163" s="20"/>
      <c r="EM2163" s="15"/>
      <c r="EN2163" s="20"/>
      <c r="EW2163" s="15">
        <v>54</v>
      </c>
      <c r="EX2163" s="20">
        <v>7</v>
      </c>
      <c r="EY2163" s="15"/>
      <c r="EZ2163" s="20"/>
      <c r="FC2163" s="15"/>
      <c r="FD2163" s="20"/>
      <c r="FE2163" s="15"/>
      <c r="FF2163" s="20"/>
      <c r="FG2163" s="15"/>
      <c r="FH2163" s="20"/>
      <c r="FI2163" s="15"/>
      <c r="FJ2163" s="20"/>
      <c r="FK2163" s="15"/>
      <c r="FL2163" s="20"/>
      <c r="FM2163" s="15"/>
      <c r="FN2163" s="20"/>
      <c r="FO2163" s="15"/>
      <c r="FP2163" s="20"/>
      <c r="FQ2163" s="15"/>
      <c r="FR2163" s="20"/>
      <c r="FS2163" s="15"/>
      <c r="FT2163" s="20"/>
      <c r="FU2163" s="15"/>
      <c r="FV2163" s="20"/>
      <c r="FW2163" s="15"/>
      <c r="FX2163" s="20"/>
      <c r="FY2163" s="15"/>
      <c r="FZ2163" s="20"/>
      <c r="GA2163" s="15"/>
      <c r="GB2163" s="20"/>
      <c r="GC2163" s="15"/>
      <c r="GD2163" s="20"/>
      <c r="GE2163" s="15"/>
      <c r="GF2163" s="20"/>
      <c r="GG2163" s="226"/>
    </row>
    <row r="2164" spans="1:189" ht="15" customHeight="1" x14ac:dyDescent="0.3">
      <c r="A2164" s="15" t="s">
        <v>133</v>
      </c>
      <c r="B2164" s="15" t="s">
        <v>140</v>
      </c>
      <c r="C2164" s="15" t="s">
        <v>3002</v>
      </c>
      <c r="D2164" s="15" t="s">
        <v>3003</v>
      </c>
      <c r="E2164" s="15" t="str">
        <f t="shared" si="460"/>
        <v>Pelin Kose</v>
      </c>
      <c r="F2164" s="15" t="s">
        <v>128</v>
      </c>
      <c r="G2164" s="15">
        <v>999925706</v>
      </c>
      <c r="H2164" s="15">
        <f t="shared" si="461"/>
        <v>34</v>
      </c>
      <c r="I2164" s="15"/>
      <c r="J2164" s="15"/>
      <c r="K2164" s="16"/>
      <c r="L2164" s="15"/>
      <c r="M2164" s="15"/>
      <c r="N2164" s="15"/>
      <c r="O2164" s="15">
        <f t="shared" si="467"/>
        <v>0</v>
      </c>
      <c r="P2164" s="15">
        <v>0</v>
      </c>
      <c r="Q2164" s="15">
        <f t="shared" si="468"/>
        <v>0</v>
      </c>
      <c r="R2164" s="15">
        <v>0</v>
      </c>
      <c r="S2164" s="15">
        <v>0</v>
      </c>
      <c r="T2164" s="15">
        <f t="shared" si="469"/>
        <v>0</v>
      </c>
      <c r="U2164" s="15">
        <f t="shared" si="470"/>
        <v>0</v>
      </c>
      <c r="V2164" s="15"/>
      <c r="W2164" s="15"/>
      <c r="X2164" s="15"/>
      <c r="Y2164" s="15"/>
      <c r="Z2164" s="16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>
        <f t="shared" si="462"/>
        <v>0</v>
      </c>
      <c r="CT2164" s="15">
        <f t="shared" si="463"/>
        <v>34</v>
      </c>
      <c r="CU2164" s="15">
        <f t="shared" si="464"/>
        <v>1</v>
      </c>
      <c r="CV2164" s="15">
        <f t="shared" si="465"/>
        <v>0</v>
      </c>
      <c r="CW2164" s="15"/>
      <c r="CX2164" s="15"/>
      <c r="CY2164" s="15">
        <f t="shared" si="466"/>
        <v>0</v>
      </c>
      <c r="CZ2164" s="15">
        <f>GG2164</f>
        <v>0</v>
      </c>
      <c r="DA2164" s="16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20"/>
      <c r="DY2164" s="15"/>
      <c r="DZ2164" s="20"/>
      <c r="EA2164" s="15"/>
      <c r="EB2164" s="20"/>
      <c r="EC2164" s="15"/>
      <c r="ED2164" s="20"/>
      <c r="EE2164" s="15"/>
      <c r="EF2164" s="20"/>
      <c r="EG2164" s="15"/>
      <c r="EH2164" s="20"/>
      <c r="EI2164" s="15"/>
      <c r="EJ2164" s="20"/>
      <c r="EK2164" s="15"/>
      <c r="EL2164" s="20"/>
      <c r="EM2164" s="15"/>
      <c r="EN2164" s="20"/>
      <c r="EY2164" s="15">
        <v>34</v>
      </c>
      <c r="EZ2164" s="20">
        <v>3</v>
      </c>
      <c r="FC2164" s="15"/>
      <c r="FD2164" s="20"/>
      <c r="FE2164" s="15"/>
      <c r="FF2164" s="20"/>
      <c r="FG2164" s="15"/>
      <c r="FH2164" s="20"/>
      <c r="FI2164" s="15"/>
      <c r="FJ2164" s="20"/>
      <c r="FK2164" s="15"/>
      <c r="FL2164" s="20"/>
      <c r="FM2164" s="15"/>
      <c r="FN2164" s="20"/>
      <c r="FO2164" s="15"/>
      <c r="FP2164" s="20"/>
      <c r="FQ2164" s="15"/>
      <c r="FR2164" s="20"/>
      <c r="FS2164" s="15"/>
      <c r="FT2164" s="20"/>
      <c r="FU2164" s="15"/>
      <c r="FV2164" s="20"/>
      <c r="FW2164" s="15"/>
      <c r="FX2164" s="20"/>
      <c r="FY2164" s="15"/>
      <c r="FZ2164" s="20"/>
      <c r="GA2164" s="15"/>
      <c r="GB2164" s="20"/>
      <c r="GC2164" s="15"/>
      <c r="GD2164" s="20"/>
      <c r="GE2164" s="15"/>
      <c r="GF2164" s="20"/>
      <c r="GG2164" s="226"/>
    </row>
    <row r="2165" spans="1:189" ht="15" customHeight="1" x14ac:dyDescent="0.3">
      <c r="A2165" s="84" t="s">
        <v>130</v>
      </c>
      <c r="B2165" s="84" t="s">
        <v>138</v>
      </c>
      <c r="C2165" s="84" t="s">
        <v>2581</v>
      </c>
      <c r="D2165" s="84" t="s">
        <v>480</v>
      </c>
      <c r="E2165" s="15" t="str">
        <f t="shared" si="460"/>
        <v>Mekayla Chan</v>
      </c>
      <c r="F2165" s="84" t="s">
        <v>128</v>
      </c>
      <c r="G2165" s="84">
        <v>999925707</v>
      </c>
      <c r="H2165" s="15">
        <f t="shared" si="461"/>
        <v>69.5</v>
      </c>
      <c r="I2165" s="15"/>
      <c r="J2165" s="15"/>
      <c r="K2165" s="16"/>
      <c r="L2165" s="15"/>
      <c r="M2165" s="15"/>
      <c r="N2165" s="15"/>
      <c r="O2165" s="15">
        <f t="shared" si="467"/>
        <v>0</v>
      </c>
      <c r="P2165" s="15">
        <v>0</v>
      </c>
      <c r="Q2165" s="15">
        <f t="shared" si="468"/>
        <v>0</v>
      </c>
      <c r="R2165" s="15">
        <v>0</v>
      </c>
      <c r="S2165" s="15">
        <v>0</v>
      </c>
      <c r="T2165" s="15">
        <f t="shared" si="469"/>
        <v>0</v>
      </c>
      <c r="U2165" s="15">
        <f t="shared" si="470"/>
        <v>0</v>
      </c>
      <c r="V2165" s="15"/>
      <c r="W2165" s="15"/>
      <c r="X2165" s="15"/>
      <c r="Y2165" s="15"/>
      <c r="Z2165" s="16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>
        <f t="shared" si="462"/>
        <v>0</v>
      </c>
      <c r="CT2165" s="15">
        <f t="shared" si="463"/>
        <v>30</v>
      </c>
      <c r="CU2165" s="15">
        <f t="shared" si="464"/>
        <v>1</v>
      </c>
      <c r="CV2165" s="15">
        <f t="shared" si="465"/>
        <v>39.5</v>
      </c>
      <c r="CW2165" s="15"/>
      <c r="CX2165" s="15"/>
      <c r="CY2165" s="15">
        <f t="shared" si="466"/>
        <v>0</v>
      </c>
      <c r="CZ2165" s="15">
        <f>GG2165</f>
        <v>0</v>
      </c>
      <c r="DA2165" s="16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20"/>
      <c r="DY2165" s="15"/>
      <c r="DZ2165" s="20"/>
      <c r="EA2165" s="15"/>
      <c r="EB2165" s="20"/>
      <c r="EC2165" s="15"/>
      <c r="ED2165" s="20"/>
      <c r="EE2165" s="15"/>
      <c r="EF2165" s="20"/>
      <c r="EG2165" s="15"/>
      <c r="EH2165" s="20"/>
      <c r="EI2165" s="15"/>
      <c r="EJ2165" s="20"/>
      <c r="EK2165" s="15"/>
      <c r="EL2165" s="20"/>
      <c r="EM2165" s="15"/>
      <c r="EN2165" s="20"/>
      <c r="ES2165" s="15">
        <v>30</v>
      </c>
      <c r="ET2165" s="20">
        <v>1</v>
      </c>
      <c r="EY2165" s="15"/>
      <c r="EZ2165" s="20"/>
      <c r="FC2165" s="15"/>
      <c r="FD2165" s="20"/>
      <c r="FE2165" s="15"/>
      <c r="FF2165" s="20"/>
      <c r="FG2165" s="15"/>
      <c r="FH2165" s="20"/>
      <c r="FI2165" s="15"/>
      <c r="FJ2165" s="20"/>
      <c r="FK2165" s="15"/>
      <c r="FL2165" s="20"/>
      <c r="FM2165" s="15"/>
      <c r="FN2165" s="20"/>
      <c r="FO2165" s="15"/>
      <c r="FP2165" s="20"/>
      <c r="FQ2165" s="15"/>
      <c r="FR2165" s="20"/>
      <c r="FS2165" s="15"/>
      <c r="FT2165" s="20"/>
      <c r="FU2165" s="15"/>
      <c r="FV2165" s="20"/>
      <c r="FW2165" s="15"/>
      <c r="FX2165" s="20"/>
      <c r="FY2165" s="15"/>
      <c r="FZ2165" s="20"/>
      <c r="GA2165" s="15"/>
      <c r="GB2165" s="20"/>
      <c r="GC2165" s="15">
        <v>39.5</v>
      </c>
      <c r="GD2165" s="20">
        <v>3</v>
      </c>
      <c r="GE2165" s="15"/>
      <c r="GF2165" s="20"/>
      <c r="GG2165" s="226"/>
    </row>
    <row r="2166" spans="1:189" ht="15" customHeight="1" x14ac:dyDescent="0.3">
      <c r="A2166" s="15" t="s">
        <v>146</v>
      </c>
      <c r="B2166" s="15" t="s">
        <v>138</v>
      </c>
      <c r="C2166" s="15" t="s">
        <v>4103</v>
      </c>
      <c r="D2166" s="15" t="s">
        <v>480</v>
      </c>
      <c r="E2166" s="15" t="str">
        <f t="shared" si="460"/>
        <v>Melody Chan</v>
      </c>
      <c r="F2166" s="15" t="s">
        <v>128</v>
      </c>
      <c r="G2166" s="15">
        <v>999925709</v>
      </c>
      <c r="H2166" s="15">
        <f t="shared" si="461"/>
        <v>67</v>
      </c>
      <c r="I2166" s="15"/>
      <c r="J2166" s="15"/>
      <c r="K2166" s="16"/>
      <c r="L2166" s="15"/>
      <c r="M2166" s="15"/>
      <c r="N2166" s="15"/>
      <c r="O2166" s="15">
        <f t="shared" si="467"/>
        <v>0</v>
      </c>
      <c r="P2166" s="15">
        <v>0</v>
      </c>
      <c r="Q2166" s="15">
        <f t="shared" si="468"/>
        <v>0</v>
      </c>
      <c r="R2166" s="15">
        <v>0</v>
      </c>
      <c r="S2166" s="15">
        <v>0</v>
      </c>
      <c r="T2166" s="15">
        <f t="shared" si="469"/>
        <v>0</v>
      </c>
      <c r="U2166" s="15">
        <f t="shared" si="470"/>
        <v>0</v>
      </c>
      <c r="V2166" s="15"/>
      <c r="W2166" s="15"/>
      <c r="X2166" s="15"/>
      <c r="Y2166" s="15"/>
      <c r="Z2166" s="16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>
        <f t="shared" si="462"/>
        <v>0</v>
      </c>
      <c r="CT2166" s="15">
        <f t="shared" si="463"/>
        <v>0</v>
      </c>
      <c r="CU2166" s="15">
        <f t="shared" si="464"/>
        <v>0</v>
      </c>
      <c r="CV2166" s="15">
        <f t="shared" si="465"/>
        <v>67</v>
      </c>
      <c r="CW2166" s="15"/>
      <c r="CX2166" s="15"/>
      <c r="CY2166" s="15">
        <f t="shared" si="466"/>
        <v>0</v>
      </c>
      <c r="CZ2166" s="15">
        <f>GG2166</f>
        <v>0</v>
      </c>
      <c r="DA2166" s="16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20"/>
      <c r="DY2166" s="15"/>
      <c r="DZ2166" s="20"/>
      <c r="EA2166" s="15"/>
      <c r="EB2166" s="20"/>
      <c r="EC2166" s="15"/>
      <c r="ED2166" s="20"/>
      <c r="EE2166" s="15"/>
      <c r="EF2166" s="20"/>
      <c r="EG2166" s="15"/>
      <c r="EH2166" s="20"/>
      <c r="EI2166" s="15"/>
      <c r="EJ2166" s="20"/>
      <c r="EK2166" s="15"/>
      <c r="EL2166" s="20"/>
      <c r="EM2166" s="15"/>
      <c r="EN2166" s="20"/>
      <c r="EY2166" s="15"/>
      <c r="EZ2166" s="16"/>
      <c r="FC2166" s="15"/>
      <c r="FD2166" s="16"/>
      <c r="FE2166" s="15"/>
      <c r="FF2166" s="16"/>
      <c r="FG2166" s="15"/>
      <c r="FH2166" s="16"/>
      <c r="FI2166" s="15"/>
      <c r="FJ2166" s="16"/>
      <c r="FK2166" s="15"/>
      <c r="FL2166" s="16"/>
      <c r="FM2166" s="15"/>
      <c r="FN2166" s="16"/>
      <c r="FO2166" s="15"/>
      <c r="FP2166" s="20"/>
      <c r="FQ2166" s="15"/>
      <c r="FR2166" s="16"/>
      <c r="FS2166" s="15"/>
      <c r="FT2166" s="16"/>
      <c r="FU2166" s="15"/>
      <c r="FV2166" s="16"/>
      <c r="FW2166" s="15"/>
      <c r="FX2166" s="16"/>
      <c r="FY2166" s="15"/>
      <c r="FZ2166" s="16"/>
      <c r="GA2166" s="15"/>
      <c r="GB2166" s="16"/>
      <c r="GC2166" s="15">
        <v>67</v>
      </c>
      <c r="GD2166" s="20">
        <v>6</v>
      </c>
      <c r="GE2166" s="15"/>
      <c r="GF2166" s="20"/>
      <c r="GG2166" s="226"/>
    </row>
    <row r="2167" spans="1:189" ht="15" customHeight="1" x14ac:dyDescent="0.3">
      <c r="A2167" s="17" t="s">
        <v>133</v>
      </c>
      <c r="B2167" s="17" t="s">
        <v>126</v>
      </c>
      <c r="C2167" s="17" t="s">
        <v>1544</v>
      </c>
      <c r="D2167" s="17" t="s">
        <v>3664</v>
      </c>
      <c r="E2167" s="15" t="str">
        <f t="shared" si="460"/>
        <v>Paige Foley</v>
      </c>
      <c r="F2167" s="17" t="s">
        <v>128</v>
      </c>
      <c r="G2167" s="17">
        <v>999925712</v>
      </c>
      <c r="H2167" s="15">
        <f t="shared" si="461"/>
        <v>63</v>
      </c>
      <c r="I2167" s="15"/>
      <c r="J2167" s="15"/>
      <c r="K2167" s="16"/>
      <c r="L2167" s="15"/>
      <c r="M2167" s="15"/>
      <c r="N2167" s="15"/>
      <c r="O2167" s="15">
        <f t="shared" si="467"/>
        <v>0</v>
      </c>
      <c r="P2167" s="15">
        <v>0</v>
      </c>
      <c r="Q2167" s="15">
        <f t="shared" si="468"/>
        <v>0</v>
      </c>
      <c r="R2167" s="15">
        <v>0</v>
      </c>
      <c r="S2167" s="15">
        <v>0</v>
      </c>
      <c r="T2167" s="15">
        <f t="shared" si="469"/>
        <v>0</v>
      </c>
      <c r="U2167" s="15">
        <f t="shared" si="470"/>
        <v>0</v>
      </c>
      <c r="V2167" s="15"/>
      <c r="W2167" s="15"/>
      <c r="X2167" s="15"/>
      <c r="Y2167" s="15"/>
      <c r="Z2167" s="16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>
        <f t="shared" si="462"/>
        <v>0</v>
      </c>
      <c r="CT2167" s="15">
        <f t="shared" si="463"/>
        <v>63</v>
      </c>
      <c r="CU2167" s="15">
        <f t="shared" si="464"/>
        <v>1</v>
      </c>
      <c r="CV2167" s="15">
        <f t="shared" si="465"/>
        <v>0</v>
      </c>
      <c r="CW2167" s="15"/>
      <c r="CX2167" s="15"/>
      <c r="CY2167" s="15">
        <f t="shared" si="466"/>
        <v>0</v>
      </c>
      <c r="CZ2167" s="15">
        <f>GG2167</f>
        <v>0</v>
      </c>
      <c r="DA2167" s="16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20"/>
      <c r="DY2167" s="15"/>
      <c r="DZ2167" s="20"/>
      <c r="EA2167" s="15"/>
      <c r="EB2167" s="20"/>
      <c r="EC2167" s="15"/>
      <c r="ED2167" s="20"/>
      <c r="EE2167" s="15"/>
      <c r="EF2167" s="20"/>
      <c r="EG2167" s="15"/>
      <c r="EH2167" s="20"/>
      <c r="EI2167" s="15"/>
      <c r="EJ2167" s="20"/>
      <c r="EK2167" s="15"/>
      <c r="EL2167" s="20"/>
      <c r="EM2167" s="15"/>
      <c r="EN2167" s="20"/>
      <c r="EY2167" s="15"/>
      <c r="EZ2167" s="20"/>
      <c r="FC2167" s="15"/>
      <c r="FD2167" s="20"/>
      <c r="FE2167" s="15"/>
      <c r="FF2167" s="20"/>
      <c r="FG2167" s="15"/>
      <c r="FH2167" s="20"/>
      <c r="FI2167" s="15"/>
      <c r="FJ2167" s="20"/>
      <c r="FK2167" s="15"/>
      <c r="FL2167" s="20"/>
      <c r="FM2167" s="15"/>
      <c r="FN2167" s="20"/>
      <c r="FO2167" s="15"/>
      <c r="FP2167" s="20"/>
      <c r="FQ2167" s="15"/>
      <c r="FR2167" s="20"/>
      <c r="FS2167" s="15">
        <v>63</v>
      </c>
      <c r="FT2167" s="20">
        <v>5</v>
      </c>
      <c r="FU2167" s="15"/>
      <c r="FV2167" s="20"/>
      <c r="FW2167" s="15"/>
      <c r="FX2167" s="20"/>
      <c r="FY2167" s="15"/>
      <c r="FZ2167" s="20"/>
      <c r="GA2167" s="15"/>
      <c r="GB2167" s="20"/>
      <c r="GC2167" s="15"/>
      <c r="GD2167" s="20"/>
      <c r="GE2167" s="15"/>
      <c r="GF2167" s="20"/>
      <c r="GG2167" s="226"/>
    </row>
    <row r="2168" spans="1:189" ht="15" customHeight="1" x14ac:dyDescent="0.3">
      <c r="A2168" s="15" t="s">
        <v>133</v>
      </c>
      <c r="B2168" s="15" t="s">
        <v>142</v>
      </c>
      <c r="C2168" s="15" t="s">
        <v>2357</v>
      </c>
      <c r="D2168" s="15" t="s">
        <v>2973</v>
      </c>
      <c r="E2168" s="15" t="str">
        <f t="shared" si="460"/>
        <v>Lincoln Slack</v>
      </c>
      <c r="F2168" s="15" t="s">
        <v>135</v>
      </c>
      <c r="G2168" s="15">
        <v>999925714</v>
      </c>
      <c r="H2168" s="15">
        <f t="shared" si="461"/>
        <v>38</v>
      </c>
      <c r="I2168" s="15"/>
      <c r="J2168" s="15"/>
      <c r="K2168" s="16"/>
      <c r="L2168" s="15"/>
      <c r="M2168" s="15"/>
      <c r="N2168" s="15"/>
      <c r="O2168" s="15">
        <f t="shared" ref="O2168:O2199" si="471">SUM(EE2168, EI2168, EK2168, EM2168)</f>
        <v>0</v>
      </c>
      <c r="P2168" s="15">
        <v>0</v>
      </c>
      <c r="Q2168" s="15">
        <f t="shared" ref="Q2168:Q2199" si="472">COUNT(DI2168:DV2168)</f>
        <v>0</v>
      </c>
      <c r="R2168" s="15">
        <v>0</v>
      </c>
      <c r="S2168" s="15">
        <v>0</v>
      </c>
      <c r="T2168" s="15">
        <f t="shared" ref="T2168:T2199" si="473">EC2168</f>
        <v>0</v>
      </c>
      <c r="U2168" s="15">
        <f t="shared" ref="U2168:U2199" si="474">SUM(EG2168)</f>
        <v>0</v>
      </c>
      <c r="V2168" s="15"/>
      <c r="W2168" s="15"/>
      <c r="X2168" s="15"/>
      <c r="Y2168" s="15"/>
      <c r="Z2168" s="16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>
        <f t="shared" si="462"/>
        <v>0</v>
      </c>
      <c r="CT2168" s="15">
        <f t="shared" si="463"/>
        <v>38</v>
      </c>
      <c r="CU2168" s="15">
        <f t="shared" si="464"/>
        <v>0</v>
      </c>
      <c r="CV2168" s="15">
        <f t="shared" si="465"/>
        <v>0</v>
      </c>
      <c r="CW2168" s="15"/>
      <c r="CX2168" s="15"/>
      <c r="CY2168" s="15">
        <f t="shared" si="466"/>
        <v>0</v>
      </c>
      <c r="CZ2168" s="15">
        <f>GG2168</f>
        <v>0</v>
      </c>
      <c r="DA2168" s="16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20"/>
      <c r="DY2168" s="15"/>
      <c r="DZ2168" s="20"/>
      <c r="EA2168" s="15"/>
      <c r="EB2168" s="20"/>
      <c r="EC2168" s="15"/>
      <c r="ED2168" s="20"/>
      <c r="EE2168" s="15"/>
      <c r="EF2168" s="20"/>
      <c r="EG2168" s="15"/>
      <c r="EH2168" s="20"/>
      <c r="EI2168" s="15"/>
      <c r="EJ2168" s="20"/>
      <c r="EK2168" s="15"/>
      <c r="EL2168" s="20"/>
      <c r="EM2168" s="15"/>
      <c r="EN2168" s="20"/>
      <c r="EY2168" s="15">
        <v>38</v>
      </c>
      <c r="EZ2168" s="20" t="s">
        <v>129</v>
      </c>
      <c r="FC2168" s="15"/>
      <c r="FD2168" s="20"/>
      <c r="FE2168" s="15"/>
      <c r="FF2168" s="20"/>
      <c r="FG2168" s="15"/>
      <c r="FH2168" s="20"/>
      <c r="FI2168" s="15"/>
      <c r="FJ2168" s="20"/>
      <c r="FK2168" s="15"/>
      <c r="FL2168" s="20"/>
      <c r="FM2168" s="15"/>
      <c r="FN2168" s="20"/>
      <c r="FO2168" s="15"/>
      <c r="FP2168" s="20"/>
      <c r="FQ2168" s="15"/>
      <c r="FR2168" s="20"/>
      <c r="FS2168" s="15"/>
      <c r="FT2168" s="20"/>
      <c r="FU2168" s="15"/>
      <c r="FV2168" s="20"/>
      <c r="FW2168" s="15"/>
      <c r="FX2168" s="20"/>
      <c r="FY2168" s="15"/>
      <c r="FZ2168" s="20"/>
      <c r="GA2168" s="15"/>
      <c r="GB2168" s="20"/>
      <c r="GC2168" s="15"/>
      <c r="GD2168" s="20"/>
      <c r="GE2168" s="15"/>
      <c r="GF2168" s="20"/>
      <c r="GG2168" s="226"/>
    </row>
    <row r="2169" spans="1:189" ht="15" customHeight="1" x14ac:dyDescent="0.3">
      <c r="A2169" s="17" t="s">
        <v>133</v>
      </c>
      <c r="B2169" s="17" t="s">
        <v>140</v>
      </c>
      <c r="C2169" s="17" t="s">
        <v>3599</v>
      </c>
      <c r="D2169" s="17" t="s">
        <v>3600</v>
      </c>
      <c r="E2169" s="15" t="str">
        <f t="shared" si="460"/>
        <v>Cormac Fogerty</v>
      </c>
      <c r="F2169" s="17" t="s">
        <v>135</v>
      </c>
      <c r="G2169" s="17">
        <v>999925716</v>
      </c>
      <c r="H2169" s="15">
        <f t="shared" si="461"/>
        <v>68</v>
      </c>
      <c r="I2169" s="15"/>
      <c r="J2169" s="15"/>
      <c r="K2169" s="16"/>
      <c r="L2169" s="15"/>
      <c r="M2169" s="15"/>
      <c r="N2169" s="15"/>
      <c r="O2169" s="15">
        <f t="shared" si="471"/>
        <v>0</v>
      </c>
      <c r="P2169" s="15">
        <v>0</v>
      </c>
      <c r="Q2169" s="15">
        <f t="shared" si="472"/>
        <v>0</v>
      </c>
      <c r="R2169" s="15">
        <v>0</v>
      </c>
      <c r="S2169" s="15">
        <v>0</v>
      </c>
      <c r="T2169" s="15">
        <f t="shared" si="473"/>
        <v>0</v>
      </c>
      <c r="U2169" s="15">
        <f t="shared" si="474"/>
        <v>0</v>
      </c>
      <c r="V2169" s="15"/>
      <c r="W2169" s="15"/>
      <c r="X2169" s="15"/>
      <c r="Y2169" s="15"/>
      <c r="Z2169" s="16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>
        <f t="shared" si="462"/>
        <v>0</v>
      </c>
      <c r="CT2169" s="15">
        <f t="shared" si="463"/>
        <v>68</v>
      </c>
      <c r="CU2169" s="15">
        <f t="shared" si="464"/>
        <v>1</v>
      </c>
      <c r="CV2169" s="15">
        <f t="shared" si="465"/>
        <v>0</v>
      </c>
      <c r="CW2169" s="15"/>
      <c r="CX2169" s="15"/>
      <c r="CY2169" s="15">
        <f t="shared" si="466"/>
        <v>0</v>
      </c>
      <c r="CZ2169" s="15">
        <f>GG2169</f>
        <v>0</v>
      </c>
      <c r="DA2169" s="16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20"/>
      <c r="DY2169" s="15"/>
      <c r="DZ2169" s="20"/>
      <c r="EA2169" s="15"/>
      <c r="EB2169" s="20"/>
      <c r="EC2169" s="15"/>
      <c r="ED2169" s="20"/>
      <c r="EE2169" s="15"/>
      <c r="EF2169" s="20"/>
      <c r="EG2169" s="15"/>
      <c r="EH2169" s="20"/>
      <c r="EI2169" s="15"/>
      <c r="EJ2169" s="20"/>
      <c r="EK2169" s="15"/>
      <c r="EL2169" s="20"/>
      <c r="EM2169" s="15"/>
      <c r="EN2169" s="20"/>
      <c r="EY2169" s="15"/>
      <c r="EZ2169" s="20"/>
      <c r="FC2169" s="15"/>
      <c r="FD2169" s="20"/>
      <c r="FE2169" s="15"/>
      <c r="FF2169" s="20"/>
      <c r="FG2169" s="15"/>
      <c r="FH2169" s="20"/>
      <c r="FI2169" s="15"/>
      <c r="FJ2169" s="20"/>
      <c r="FK2169" s="15"/>
      <c r="FL2169" s="20"/>
      <c r="FM2169" s="15"/>
      <c r="FN2169" s="20"/>
      <c r="FO2169" s="15"/>
      <c r="FP2169" s="20"/>
      <c r="FQ2169" s="15"/>
      <c r="FR2169" s="20"/>
      <c r="FS2169" s="15">
        <v>68</v>
      </c>
      <c r="FT2169" s="20">
        <v>4</v>
      </c>
      <c r="FU2169" s="15"/>
      <c r="FV2169" s="20"/>
      <c r="FW2169" s="15"/>
      <c r="FX2169" s="20"/>
      <c r="FY2169" s="15"/>
      <c r="FZ2169" s="20"/>
      <c r="GA2169" s="15"/>
      <c r="GB2169" s="20"/>
      <c r="GC2169" s="15"/>
      <c r="GD2169" s="20"/>
      <c r="GE2169" s="15"/>
      <c r="GF2169" s="20"/>
      <c r="GG2169" s="226"/>
    </row>
    <row r="2170" spans="1:189" ht="15" customHeight="1" x14ac:dyDescent="0.3">
      <c r="A2170" s="15" t="s">
        <v>133</v>
      </c>
      <c r="B2170" s="15" t="s">
        <v>134</v>
      </c>
      <c r="C2170" s="15" t="s">
        <v>2915</v>
      </c>
      <c r="D2170" s="15" t="s">
        <v>2557</v>
      </c>
      <c r="E2170" s="15" t="str">
        <f t="shared" si="460"/>
        <v>Vishnu Parthiban</v>
      </c>
      <c r="F2170" s="15" t="s">
        <v>135</v>
      </c>
      <c r="G2170" s="15">
        <v>999925718</v>
      </c>
      <c r="H2170" s="15">
        <f t="shared" si="461"/>
        <v>63</v>
      </c>
      <c r="I2170" s="15"/>
      <c r="J2170" s="15"/>
      <c r="K2170" s="16"/>
      <c r="L2170" s="15"/>
      <c r="M2170" s="15"/>
      <c r="N2170" s="15"/>
      <c r="O2170" s="15">
        <f t="shared" si="471"/>
        <v>0</v>
      </c>
      <c r="P2170" s="15">
        <v>0</v>
      </c>
      <c r="Q2170" s="15">
        <f t="shared" si="472"/>
        <v>0</v>
      </c>
      <c r="R2170" s="15">
        <v>0</v>
      </c>
      <c r="S2170" s="15">
        <v>0</v>
      </c>
      <c r="T2170" s="15">
        <f t="shared" si="473"/>
        <v>0</v>
      </c>
      <c r="U2170" s="15">
        <f t="shared" si="474"/>
        <v>0</v>
      </c>
      <c r="V2170" s="15"/>
      <c r="W2170" s="15"/>
      <c r="X2170" s="15"/>
      <c r="Y2170" s="15"/>
      <c r="Z2170" s="16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>
        <f t="shared" si="462"/>
        <v>0</v>
      </c>
      <c r="CT2170" s="15">
        <f t="shared" si="463"/>
        <v>63</v>
      </c>
      <c r="CU2170" s="15">
        <f t="shared" si="464"/>
        <v>1</v>
      </c>
      <c r="CV2170" s="15">
        <f t="shared" si="465"/>
        <v>0</v>
      </c>
      <c r="CW2170" s="15"/>
      <c r="CX2170" s="15"/>
      <c r="CY2170" s="15">
        <f t="shared" si="466"/>
        <v>0</v>
      </c>
      <c r="CZ2170" s="15">
        <f>GG2170</f>
        <v>0</v>
      </c>
      <c r="DA2170" s="16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20"/>
      <c r="DY2170" s="15"/>
      <c r="DZ2170" s="20"/>
      <c r="EA2170" s="15"/>
      <c r="EB2170" s="20"/>
      <c r="EC2170" s="15"/>
      <c r="ED2170" s="20"/>
      <c r="EE2170" s="15"/>
      <c r="EF2170" s="20"/>
      <c r="EG2170" s="15"/>
      <c r="EH2170" s="20"/>
      <c r="EI2170" s="15"/>
      <c r="EJ2170" s="20"/>
      <c r="EK2170" s="15"/>
      <c r="EL2170" s="20"/>
      <c r="EM2170" s="15"/>
      <c r="EN2170" s="20"/>
      <c r="EQ2170" s="15">
        <v>63</v>
      </c>
      <c r="ER2170" s="20">
        <v>5</v>
      </c>
      <c r="EY2170" s="15"/>
      <c r="EZ2170" s="20"/>
      <c r="FC2170" s="15"/>
      <c r="FD2170" s="20"/>
      <c r="FE2170" s="15"/>
      <c r="FF2170" s="20"/>
      <c r="FG2170" s="15"/>
      <c r="FH2170" s="20"/>
      <c r="FI2170" s="15"/>
      <c r="FJ2170" s="20"/>
      <c r="FK2170" s="15"/>
      <c r="FL2170" s="20"/>
      <c r="FM2170" s="15"/>
      <c r="FN2170" s="20"/>
      <c r="FO2170" s="15"/>
      <c r="FP2170" s="20"/>
      <c r="FQ2170" s="15"/>
      <c r="FR2170" s="20"/>
      <c r="FS2170" s="15"/>
      <c r="FT2170" s="20"/>
      <c r="FU2170" s="15"/>
      <c r="FV2170" s="20"/>
      <c r="FW2170" s="15"/>
      <c r="FX2170" s="20"/>
      <c r="FY2170" s="15"/>
      <c r="FZ2170" s="20"/>
      <c r="GA2170" s="15"/>
      <c r="GB2170" s="20"/>
      <c r="GC2170" s="15"/>
      <c r="GD2170" s="20"/>
      <c r="GE2170" s="15"/>
      <c r="GF2170" s="20"/>
      <c r="GG2170" s="226"/>
    </row>
    <row r="2171" spans="1:189" ht="15" customHeight="1" x14ac:dyDescent="0.3">
      <c r="A2171" s="15" t="s">
        <v>130</v>
      </c>
      <c r="B2171" s="15" t="s">
        <v>134</v>
      </c>
      <c r="C2171" s="15" t="s">
        <v>450</v>
      </c>
      <c r="D2171" s="15" t="s">
        <v>3741</v>
      </c>
      <c r="E2171" s="15" t="str">
        <f t="shared" si="460"/>
        <v>Alexander Baca</v>
      </c>
      <c r="F2171" s="15" t="s">
        <v>135</v>
      </c>
      <c r="G2171" s="15">
        <v>999925726</v>
      </c>
      <c r="H2171" s="15">
        <f t="shared" si="461"/>
        <v>60</v>
      </c>
      <c r="I2171" s="15"/>
      <c r="J2171" s="15"/>
      <c r="K2171" s="16"/>
      <c r="L2171" s="15"/>
      <c r="M2171" s="15"/>
      <c r="N2171" s="15"/>
      <c r="O2171" s="15">
        <f t="shared" si="471"/>
        <v>0</v>
      </c>
      <c r="P2171" s="15">
        <v>0</v>
      </c>
      <c r="Q2171" s="15">
        <f t="shared" si="472"/>
        <v>0</v>
      </c>
      <c r="R2171" s="15">
        <v>0</v>
      </c>
      <c r="S2171" s="15">
        <v>0</v>
      </c>
      <c r="T2171" s="15">
        <f t="shared" si="473"/>
        <v>0</v>
      </c>
      <c r="U2171" s="15">
        <f t="shared" si="474"/>
        <v>0</v>
      </c>
      <c r="V2171" s="15"/>
      <c r="W2171" s="15"/>
      <c r="X2171" s="15"/>
      <c r="Y2171" s="15"/>
      <c r="Z2171" s="16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>
        <f t="shared" si="462"/>
        <v>0</v>
      </c>
      <c r="CT2171" s="15">
        <f t="shared" si="463"/>
        <v>60</v>
      </c>
      <c r="CU2171" s="15">
        <f t="shared" si="464"/>
        <v>1</v>
      </c>
      <c r="CV2171" s="15">
        <f t="shared" si="465"/>
        <v>0</v>
      </c>
      <c r="CW2171" s="15"/>
      <c r="CX2171" s="15"/>
      <c r="CY2171" s="15">
        <f t="shared" si="466"/>
        <v>0</v>
      </c>
      <c r="CZ2171" s="15">
        <f>GG2171</f>
        <v>0</v>
      </c>
      <c r="DA2171" s="16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20"/>
      <c r="DY2171" s="15"/>
      <c r="DZ2171" s="20"/>
      <c r="EA2171" s="15"/>
      <c r="EB2171" s="20"/>
      <c r="EC2171" s="15"/>
      <c r="ED2171" s="20"/>
      <c r="EE2171" s="15"/>
      <c r="EF2171" s="20"/>
      <c r="EG2171" s="15"/>
      <c r="EH2171" s="20"/>
      <c r="EI2171" s="15"/>
      <c r="EJ2171" s="20"/>
      <c r="EK2171" s="15"/>
      <c r="EL2171" s="20"/>
      <c r="EM2171" s="15"/>
      <c r="EN2171" s="20"/>
      <c r="EY2171" s="15"/>
      <c r="EZ2171" s="20"/>
      <c r="FC2171" s="15"/>
      <c r="FD2171" s="20"/>
      <c r="FE2171" s="15"/>
      <c r="FF2171" s="20"/>
      <c r="FG2171" s="15"/>
      <c r="FH2171" s="20"/>
      <c r="FI2171" s="15"/>
      <c r="FJ2171" s="20"/>
      <c r="FK2171" s="15"/>
      <c r="FL2171" s="20"/>
      <c r="FM2171" s="15"/>
      <c r="FN2171" s="20"/>
      <c r="FO2171" s="15"/>
      <c r="FP2171" s="20"/>
      <c r="FQ2171" s="15"/>
      <c r="FR2171" s="20"/>
      <c r="FS2171" s="15"/>
      <c r="FT2171" s="20"/>
      <c r="FU2171" s="15"/>
      <c r="FV2171" s="20"/>
      <c r="FW2171" s="15">
        <v>60</v>
      </c>
      <c r="FX2171" s="20">
        <v>1</v>
      </c>
      <c r="FY2171" s="15"/>
      <c r="FZ2171" s="20"/>
      <c r="GA2171" s="15"/>
      <c r="GB2171" s="20"/>
      <c r="GC2171" s="15"/>
      <c r="GD2171" s="20"/>
      <c r="GE2171" s="15"/>
      <c r="GF2171" s="20"/>
      <c r="GG2171" s="226"/>
    </row>
    <row r="2172" spans="1:189" ht="15" customHeight="1" x14ac:dyDescent="0.3">
      <c r="A2172" s="15" t="s">
        <v>133</v>
      </c>
      <c r="B2172" s="15" t="s">
        <v>134</v>
      </c>
      <c r="C2172" s="15" t="s">
        <v>1727</v>
      </c>
      <c r="D2172" s="15" t="s">
        <v>1573</v>
      </c>
      <c r="E2172" s="15" t="str">
        <f t="shared" si="460"/>
        <v>Imogen Pierce</v>
      </c>
      <c r="F2172" s="15" t="s">
        <v>128</v>
      </c>
      <c r="G2172" s="15">
        <v>999925731</v>
      </c>
      <c r="H2172" s="15">
        <f t="shared" si="461"/>
        <v>30</v>
      </c>
      <c r="I2172" s="15"/>
      <c r="J2172" s="15"/>
      <c r="K2172" s="16"/>
      <c r="L2172" s="15"/>
      <c r="M2172" s="15"/>
      <c r="N2172" s="15"/>
      <c r="O2172" s="15">
        <f t="shared" si="471"/>
        <v>0</v>
      </c>
      <c r="P2172" s="15">
        <v>0</v>
      </c>
      <c r="Q2172" s="15">
        <f t="shared" si="472"/>
        <v>0</v>
      </c>
      <c r="R2172" s="15">
        <v>0</v>
      </c>
      <c r="S2172" s="15">
        <v>0</v>
      </c>
      <c r="T2172" s="15">
        <f t="shared" si="473"/>
        <v>0</v>
      </c>
      <c r="U2172" s="15">
        <f t="shared" si="474"/>
        <v>0</v>
      </c>
      <c r="V2172" s="15"/>
      <c r="W2172" s="15"/>
      <c r="X2172" s="15"/>
      <c r="Y2172" s="15"/>
      <c r="Z2172" s="16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>
        <f t="shared" si="462"/>
        <v>0</v>
      </c>
      <c r="CT2172" s="15">
        <f t="shared" si="463"/>
        <v>30</v>
      </c>
      <c r="CU2172" s="15">
        <f t="shared" si="464"/>
        <v>1</v>
      </c>
      <c r="CV2172" s="15">
        <f t="shared" si="465"/>
        <v>0</v>
      </c>
      <c r="CW2172" s="15"/>
      <c r="CX2172" s="15"/>
      <c r="CY2172" s="15">
        <f t="shared" si="466"/>
        <v>0</v>
      </c>
      <c r="CZ2172" s="15">
        <f>GG2172</f>
        <v>0</v>
      </c>
      <c r="DA2172" s="16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20"/>
      <c r="DY2172" s="15"/>
      <c r="DZ2172" s="20"/>
      <c r="EA2172" s="15"/>
      <c r="EB2172" s="20"/>
      <c r="EC2172" s="15"/>
      <c r="ED2172" s="20"/>
      <c r="EE2172" s="15"/>
      <c r="EF2172" s="20"/>
      <c r="EG2172" s="15"/>
      <c r="EH2172" s="20"/>
      <c r="EI2172" s="15"/>
      <c r="EJ2172" s="20"/>
      <c r="EK2172" s="15"/>
      <c r="EL2172" s="20"/>
      <c r="EM2172" s="15"/>
      <c r="EN2172" s="20"/>
      <c r="EQ2172" s="15">
        <v>30</v>
      </c>
      <c r="ER2172" s="20">
        <v>1</v>
      </c>
      <c r="EY2172" s="15"/>
      <c r="EZ2172" s="20"/>
      <c r="FC2172" s="15"/>
      <c r="FD2172" s="20"/>
      <c r="FE2172" s="15"/>
      <c r="FF2172" s="20"/>
      <c r="FG2172" s="15"/>
      <c r="FH2172" s="20"/>
      <c r="FI2172" s="15"/>
      <c r="FJ2172" s="20"/>
      <c r="FK2172" s="15"/>
      <c r="FL2172" s="20"/>
      <c r="FM2172" s="15"/>
      <c r="FN2172" s="20"/>
      <c r="FO2172" s="15"/>
      <c r="FP2172" s="20"/>
      <c r="FQ2172" s="15"/>
      <c r="FR2172" s="20"/>
      <c r="FS2172" s="15"/>
      <c r="FT2172" s="20"/>
      <c r="FU2172" s="15"/>
      <c r="FV2172" s="20"/>
      <c r="FW2172" s="15"/>
      <c r="FX2172" s="20"/>
      <c r="FY2172" s="15"/>
      <c r="FZ2172" s="20"/>
      <c r="GA2172" s="15"/>
      <c r="GB2172" s="20"/>
      <c r="GC2172" s="15"/>
      <c r="GD2172" s="20"/>
      <c r="GE2172" s="15"/>
      <c r="GF2172" s="20"/>
      <c r="GG2172" s="226"/>
    </row>
    <row r="2173" spans="1:189" ht="15" customHeight="1" x14ac:dyDescent="0.3">
      <c r="A2173" s="85" t="s">
        <v>133</v>
      </c>
      <c r="B2173" s="85" t="s">
        <v>140</v>
      </c>
      <c r="C2173" s="85" t="s">
        <v>751</v>
      </c>
      <c r="D2173" s="85" t="s">
        <v>1638</v>
      </c>
      <c r="E2173" s="15" t="str">
        <f t="shared" si="460"/>
        <v>Gavin Rodriguez</v>
      </c>
      <c r="F2173" s="85" t="s">
        <v>135</v>
      </c>
      <c r="G2173" s="15">
        <v>999925732</v>
      </c>
      <c r="H2173" s="15">
        <f t="shared" si="461"/>
        <v>136</v>
      </c>
      <c r="I2173" s="15"/>
      <c r="J2173" s="15"/>
      <c r="K2173" s="16"/>
      <c r="L2173" s="15"/>
      <c r="M2173" s="15"/>
      <c r="N2173" s="15"/>
      <c r="O2173" s="15">
        <f t="shared" si="471"/>
        <v>0</v>
      </c>
      <c r="P2173" s="15">
        <v>0</v>
      </c>
      <c r="Q2173" s="15">
        <f t="shared" si="472"/>
        <v>0</v>
      </c>
      <c r="R2173" s="15">
        <v>0</v>
      </c>
      <c r="S2173" s="15">
        <v>0</v>
      </c>
      <c r="T2173" s="15">
        <f t="shared" si="473"/>
        <v>0</v>
      </c>
      <c r="U2173" s="15">
        <f t="shared" si="474"/>
        <v>0</v>
      </c>
      <c r="V2173" s="15"/>
      <c r="W2173" s="15"/>
      <c r="X2173" s="15"/>
      <c r="Y2173" s="15"/>
      <c r="Z2173" s="16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>
        <f t="shared" si="462"/>
        <v>0</v>
      </c>
      <c r="CT2173" s="15">
        <f t="shared" si="463"/>
        <v>136</v>
      </c>
      <c r="CU2173" s="15">
        <f t="shared" si="464"/>
        <v>1</v>
      </c>
      <c r="CV2173" s="15">
        <f t="shared" si="465"/>
        <v>0</v>
      </c>
      <c r="CW2173" s="15"/>
      <c r="CX2173" s="15"/>
      <c r="CY2173" s="15">
        <f t="shared" si="466"/>
        <v>0</v>
      </c>
      <c r="CZ2173" s="15">
        <f>GG2173</f>
        <v>0</v>
      </c>
      <c r="DA2173" s="16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20"/>
      <c r="DY2173" s="15"/>
      <c r="DZ2173" s="20"/>
      <c r="EA2173" s="15"/>
      <c r="EB2173" s="20"/>
      <c r="EC2173" s="15"/>
      <c r="ED2173" s="20"/>
      <c r="EE2173" s="15"/>
      <c r="EF2173" s="20"/>
      <c r="EG2173" s="15"/>
      <c r="EH2173" s="20"/>
      <c r="EI2173" s="15"/>
      <c r="EJ2173" s="20"/>
      <c r="EK2173" s="15"/>
      <c r="EL2173" s="20"/>
      <c r="EM2173" s="15"/>
      <c r="EN2173" s="20"/>
      <c r="EU2173" s="15">
        <v>68</v>
      </c>
      <c r="EV2173" s="20">
        <v>3</v>
      </c>
      <c r="EY2173" s="15"/>
      <c r="EZ2173" s="20"/>
      <c r="FC2173" s="15"/>
      <c r="FD2173" s="20"/>
      <c r="FE2173" s="15"/>
      <c r="FF2173" s="20"/>
      <c r="FG2173" s="15"/>
      <c r="FH2173" s="20"/>
      <c r="FI2173" s="15"/>
      <c r="FJ2173" s="20"/>
      <c r="FK2173" s="15"/>
      <c r="FL2173" s="20"/>
      <c r="FM2173" s="15"/>
      <c r="FN2173" s="20"/>
      <c r="FO2173" s="15">
        <v>68</v>
      </c>
      <c r="FP2173" s="20"/>
      <c r="FQ2173" s="15"/>
      <c r="FR2173" s="20"/>
      <c r="FS2173" s="15"/>
      <c r="FT2173" s="20"/>
      <c r="FU2173" s="15"/>
      <c r="FV2173" s="20"/>
      <c r="FW2173" s="15"/>
      <c r="FX2173" s="20"/>
      <c r="FY2173" s="15"/>
      <c r="FZ2173" s="20"/>
      <c r="GA2173" s="15"/>
      <c r="GB2173" s="20"/>
      <c r="GC2173" s="15"/>
      <c r="GD2173" s="20"/>
      <c r="GE2173" s="15"/>
      <c r="GF2173" s="20"/>
      <c r="GG2173" s="226"/>
    </row>
    <row r="2174" spans="1:189" ht="15" customHeight="1" x14ac:dyDescent="0.3">
      <c r="A2174" s="15" t="s">
        <v>2903</v>
      </c>
      <c r="B2174" s="84" t="s">
        <v>138</v>
      </c>
      <c r="C2174" s="84" t="s">
        <v>1528</v>
      </c>
      <c r="D2174" s="84" t="s">
        <v>2593</v>
      </c>
      <c r="E2174" s="15" t="str">
        <f t="shared" si="460"/>
        <v>Isabel Reynoso</v>
      </c>
      <c r="F2174" s="84" t="s">
        <v>128</v>
      </c>
      <c r="G2174" s="84">
        <v>999925733</v>
      </c>
      <c r="H2174" s="15">
        <f t="shared" si="461"/>
        <v>116</v>
      </c>
      <c r="I2174" s="15"/>
      <c r="J2174" s="15"/>
      <c r="K2174" s="16"/>
      <c r="L2174" s="15"/>
      <c r="M2174" s="15"/>
      <c r="N2174" s="15"/>
      <c r="O2174" s="15">
        <f t="shared" si="471"/>
        <v>0</v>
      </c>
      <c r="P2174" s="15">
        <v>0</v>
      </c>
      <c r="Q2174" s="15">
        <f t="shared" si="472"/>
        <v>0</v>
      </c>
      <c r="R2174" s="15">
        <v>0</v>
      </c>
      <c r="S2174" s="15">
        <v>0</v>
      </c>
      <c r="T2174" s="15">
        <f t="shared" si="473"/>
        <v>0</v>
      </c>
      <c r="U2174" s="15">
        <f t="shared" si="474"/>
        <v>0</v>
      </c>
      <c r="V2174" s="15"/>
      <c r="W2174" s="15"/>
      <c r="X2174" s="15"/>
      <c r="Y2174" s="15"/>
      <c r="Z2174" s="16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>
        <f t="shared" si="462"/>
        <v>48</v>
      </c>
      <c r="CT2174" s="15">
        <f t="shared" si="463"/>
        <v>68</v>
      </c>
      <c r="CU2174" s="15">
        <f t="shared" si="464"/>
        <v>1</v>
      </c>
      <c r="CV2174" s="15">
        <f t="shared" si="465"/>
        <v>0</v>
      </c>
      <c r="CW2174" s="15"/>
      <c r="CX2174" s="15"/>
      <c r="CY2174" s="15">
        <f t="shared" si="466"/>
        <v>0</v>
      </c>
      <c r="CZ2174" s="15">
        <f>GG2174</f>
        <v>0</v>
      </c>
      <c r="DA2174" s="16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20"/>
      <c r="DY2174" s="15"/>
      <c r="DZ2174" s="20"/>
      <c r="EA2174" s="15"/>
      <c r="EB2174" s="20"/>
      <c r="EC2174" s="15"/>
      <c r="ED2174" s="20"/>
      <c r="EE2174" s="15"/>
      <c r="EF2174" s="20"/>
      <c r="EG2174" s="15"/>
      <c r="EH2174" s="20"/>
      <c r="EI2174" s="15"/>
      <c r="EJ2174" s="20"/>
      <c r="EK2174" s="15"/>
      <c r="EL2174" s="20"/>
      <c r="EM2174" s="15"/>
      <c r="EN2174" s="20"/>
      <c r="ES2174" s="15">
        <v>68</v>
      </c>
      <c r="ET2174" s="20">
        <v>4</v>
      </c>
      <c r="EY2174" s="15"/>
      <c r="EZ2174" s="20"/>
      <c r="FC2174" s="15"/>
      <c r="FD2174" s="20"/>
      <c r="FE2174" s="15">
        <v>48</v>
      </c>
      <c r="FF2174" s="20">
        <v>6</v>
      </c>
      <c r="FG2174" s="15"/>
      <c r="FH2174" s="20"/>
      <c r="FI2174" s="15"/>
      <c r="FJ2174" s="20"/>
      <c r="FK2174" s="15"/>
      <c r="FL2174" s="20"/>
      <c r="FM2174" s="15"/>
      <c r="FN2174" s="20"/>
      <c r="FO2174" s="15"/>
      <c r="FP2174" s="20"/>
      <c r="FQ2174" s="15"/>
      <c r="FR2174" s="20"/>
      <c r="FS2174" s="15"/>
      <c r="FT2174" s="20"/>
      <c r="FU2174" s="15"/>
      <c r="FV2174" s="20"/>
      <c r="FW2174" s="15"/>
      <c r="FX2174" s="20"/>
      <c r="FY2174" s="15"/>
      <c r="FZ2174" s="20"/>
      <c r="GA2174" s="15"/>
      <c r="GB2174" s="20"/>
      <c r="GC2174" s="15"/>
      <c r="GD2174" s="20"/>
      <c r="GE2174" s="15"/>
      <c r="GF2174" s="20"/>
      <c r="GG2174" s="226"/>
    </row>
    <row r="2175" spans="1:189" ht="15" customHeight="1" x14ac:dyDescent="0.3">
      <c r="A2175" s="15" t="s">
        <v>2903</v>
      </c>
      <c r="B2175" s="84" t="s">
        <v>138</v>
      </c>
      <c r="C2175" s="84" t="s">
        <v>1203</v>
      </c>
      <c r="D2175" s="84" t="s">
        <v>2589</v>
      </c>
      <c r="E2175" s="15" t="str">
        <f t="shared" si="460"/>
        <v>Lana Bowers</v>
      </c>
      <c r="F2175" s="84" t="s">
        <v>128</v>
      </c>
      <c r="G2175" s="84">
        <v>999925734</v>
      </c>
      <c r="H2175" s="15">
        <f t="shared" si="461"/>
        <v>158</v>
      </c>
      <c r="I2175" s="15"/>
      <c r="J2175" s="15"/>
      <c r="K2175" s="16"/>
      <c r="L2175" s="15"/>
      <c r="M2175" s="15"/>
      <c r="N2175" s="15"/>
      <c r="O2175" s="15">
        <f t="shared" si="471"/>
        <v>0</v>
      </c>
      <c r="P2175" s="15">
        <v>0</v>
      </c>
      <c r="Q2175" s="15">
        <f t="shared" si="472"/>
        <v>0</v>
      </c>
      <c r="R2175" s="15">
        <v>0</v>
      </c>
      <c r="S2175" s="15">
        <v>0</v>
      </c>
      <c r="T2175" s="15">
        <f t="shared" si="473"/>
        <v>0</v>
      </c>
      <c r="U2175" s="15">
        <f t="shared" si="474"/>
        <v>0</v>
      </c>
      <c r="V2175" s="15"/>
      <c r="W2175" s="15"/>
      <c r="X2175" s="15"/>
      <c r="Y2175" s="15"/>
      <c r="Z2175" s="16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>
        <f t="shared" si="462"/>
        <v>38</v>
      </c>
      <c r="CT2175" s="15">
        <f t="shared" si="463"/>
        <v>120</v>
      </c>
      <c r="CU2175" s="15">
        <f t="shared" si="464"/>
        <v>1</v>
      </c>
      <c r="CV2175" s="15">
        <f t="shared" si="465"/>
        <v>0</v>
      </c>
      <c r="CW2175" s="15"/>
      <c r="CX2175" s="15"/>
      <c r="CY2175" s="15">
        <f t="shared" si="466"/>
        <v>0</v>
      </c>
      <c r="CZ2175" s="15">
        <f>GG2175</f>
        <v>0</v>
      </c>
      <c r="DA2175" s="16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20"/>
      <c r="DY2175" s="15"/>
      <c r="DZ2175" s="20"/>
      <c r="EA2175" s="15"/>
      <c r="EB2175" s="20"/>
      <c r="EC2175" s="15"/>
      <c r="ED2175" s="20"/>
      <c r="EE2175" s="15"/>
      <c r="EF2175" s="20"/>
      <c r="EG2175" s="15"/>
      <c r="EH2175" s="20"/>
      <c r="EI2175" s="15"/>
      <c r="EJ2175" s="20"/>
      <c r="EK2175" s="15"/>
      <c r="EL2175" s="20"/>
      <c r="EM2175" s="15"/>
      <c r="EN2175" s="20"/>
      <c r="ES2175" s="15">
        <v>120</v>
      </c>
      <c r="ET2175" s="20">
        <v>1</v>
      </c>
      <c r="EY2175" s="15"/>
      <c r="EZ2175" s="20"/>
      <c r="FC2175" s="15"/>
      <c r="FD2175" s="20"/>
      <c r="FE2175" s="15">
        <v>38</v>
      </c>
      <c r="FF2175" s="20" t="s">
        <v>129</v>
      </c>
      <c r="FG2175" s="15"/>
      <c r="FH2175" s="20"/>
      <c r="FI2175" s="15"/>
      <c r="FJ2175" s="20"/>
      <c r="FK2175" s="15"/>
      <c r="FL2175" s="20"/>
      <c r="FM2175" s="15"/>
      <c r="FN2175" s="20"/>
      <c r="FO2175" s="15"/>
      <c r="FP2175" s="20"/>
      <c r="FQ2175" s="15"/>
      <c r="FR2175" s="20"/>
      <c r="FS2175" s="15"/>
      <c r="FT2175" s="20"/>
      <c r="FU2175" s="15"/>
      <c r="FV2175" s="20"/>
      <c r="FW2175" s="15"/>
      <c r="FX2175" s="20"/>
      <c r="FY2175" s="15"/>
      <c r="FZ2175" s="20"/>
      <c r="GA2175" s="15"/>
      <c r="GB2175" s="20"/>
      <c r="GC2175" s="15"/>
      <c r="GD2175" s="20"/>
      <c r="GE2175" s="15"/>
      <c r="GF2175" s="20"/>
      <c r="GG2175" s="226"/>
    </row>
    <row r="2176" spans="1:189" ht="15" customHeight="1" x14ac:dyDescent="0.3">
      <c r="A2176" s="15" t="s">
        <v>2903</v>
      </c>
      <c r="B2176" s="84" t="s">
        <v>138</v>
      </c>
      <c r="C2176" s="84" t="s">
        <v>1221</v>
      </c>
      <c r="D2176" s="84" t="s">
        <v>560</v>
      </c>
      <c r="E2176" s="15" t="str">
        <f t="shared" si="460"/>
        <v>Andrea Chu</v>
      </c>
      <c r="F2176" s="84" t="s">
        <v>128</v>
      </c>
      <c r="G2176" s="84">
        <v>999925735</v>
      </c>
      <c r="H2176" s="15">
        <f t="shared" si="461"/>
        <v>96</v>
      </c>
      <c r="I2176" s="15"/>
      <c r="J2176" s="15"/>
      <c r="K2176" s="16"/>
      <c r="L2176" s="15"/>
      <c r="M2176" s="15"/>
      <c r="N2176" s="15"/>
      <c r="O2176" s="15">
        <f t="shared" si="471"/>
        <v>0</v>
      </c>
      <c r="P2176" s="15">
        <v>0</v>
      </c>
      <c r="Q2176" s="15">
        <f t="shared" si="472"/>
        <v>0</v>
      </c>
      <c r="R2176" s="15">
        <v>0</v>
      </c>
      <c r="S2176" s="15">
        <v>0</v>
      </c>
      <c r="T2176" s="15">
        <f t="shared" si="473"/>
        <v>0</v>
      </c>
      <c r="U2176" s="15">
        <f t="shared" si="474"/>
        <v>0</v>
      </c>
      <c r="V2176" s="15"/>
      <c r="W2176" s="15"/>
      <c r="X2176" s="15"/>
      <c r="Y2176" s="15"/>
      <c r="Z2176" s="16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>
        <f t="shared" si="462"/>
        <v>38</v>
      </c>
      <c r="CT2176" s="15">
        <f t="shared" si="463"/>
        <v>58</v>
      </c>
      <c r="CU2176" s="15">
        <f t="shared" si="464"/>
        <v>1</v>
      </c>
      <c r="CV2176" s="15">
        <f t="shared" si="465"/>
        <v>0</v>
      </c>
      <c r="CW2176" s="15"/>
      <c r="CX2176" s="15"/>
      <c r="CY2176" s="15">
        <f t="shared" si="466"/>
        <v>0</v>
      </c>
      <c r="CZ2176" s="15">
        <f>GG2176</f>
        <v>0</v>
      </c>
      <c r="DA2176" s="16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20"/>
      <c r="DY2176" s="15"/>
      <c r="DZ2176" s="20"/>
      <c r="EA2176" s="15"/>
      <c r="EB2176" s="20"/>
      <c r="EC2176" s="15"/>
      <c r="ED2176" s="20"/>
      <c r="EE2176" s="15"/>
      <c r="EF2176" s="20"/>
      <c r="EG2176" s="15"/>
      <c r="EH2176" s="20"/>
      <c r="EI2176" s="15"/>
      <c r="EJ2176" s="20"/>
      <c r="EK2176" s="15"/>
      <c r="EL2176" s="20"/>
      <c r="EM2176" s="15"/>
      <c r="EN2176" s="20"/>
      <c r="ES2176" s="15">
        <v>58</v>
      </c>
      <c r="ET2176" s="20">
        <v>6</v>
      </c>
      <c r="EY2176" s="15"/>
      <c r="EZ2176" s="20"/>
      <c r="FC2176" s="15"/>
      <c r="FD2176" s="20"/>
      <c r="FE2176" s="15">
        <v>38</v>
      </c>
      <c r="FF2176" s="20" t="s">
        <v>129</v>
      </c>
      <c r="FG2176" s="15"/>
      <c r="FH2176" s="20"/>
      <c r="FI2176" s="15"/>
      <c r="FJ2176" s="20"/>
      <c r="FK2176" s="15"/>
      <c r="FL2176" s="20"/>
      <c r="FM2176" s="15"/>
      <c r="FN2176" s="20"/>
      <c r="FO2176" s="15"/>
      <c r="FP2176" s="20"/>
      <c r="FQ2176" s="15"/>
      <c r="FR2176" s="20"/>
      <c r="FS2176" s="15"/>
      <c r="FT2176" s="20"/>
      <c r="FU2176" s="15"/>
      <c r="FV2176" s="20"/>
      <c r="FW2176" s="15"/>
      <c r="FX2176" s="20"/>
      <c r="FY2176" s="15"/>
      <c r="FZ2176" s="20"/>
      <c r="GA2176" s="15"/>
      <c r="GB2176" s="20"/>
      <c r="GC2176" s="15"/>
      <c r="GD2176" s="20"/>
      <c r="GE2176" s="15"/>
      <c r="GF2176" s="20"/>
      <c r="GG2176" s="226"/>
    </row>
    <row r="2177" spans="1:189" ht="15" customHeight="1" x14ac:dyDescent="0.3">
      <c r="A2177" s="15" t="s">
        <v>2903</v>
      </c>
      <c r="B2177" s="84" t="s">
        <v>138</v>
      </c>
      <c r="C2177" s="84" t="s">
        <v>860</v>
      </c>
      <c r="D2177" s="84" t="s">
        <v>2592</v>
      </c>
      <c r="E2177" s="15" t="str">
        <f t="shared" si="460"/>
        <v>Sophie McDuffee</v>
      </c>
      <c r="F2177" s="84" t="s">
        <v>128</v>
      </c>
      <c r="G2177" s="84">
        <v>999925736</v>
      </c>
      <c r="H2177" s="15">
        <f t="shared" si="461"/>
        <v>68</v>
      </c>
      <c r="I2177" s="15"/>
      <c r="J2177" s="15"/>
      <c r="K2177" s="16"/>
      <c r="L2177" s="15"/>
      <c r="M2177" s="15"/>
      <c r="N2177" s="15"/>
      <c r="O2177" s="15">
        <f t="shared" si="471"/>
        <v>0</v>
      </c>
      <c r="P2177" s="15">
        <v>0</v>
      </c>
      <c r="Q2177" s="15">
        <f t="shared" si="472"/>
        <v>0</v>
      </c>
      <c r="R2177" s="15">
        <v>0</v>
      </c>
      <c r="S2177" s="15">
        <v>0</v>
      </c>
      <c r="T2177" s="15">
        <f t="shared" si="473"/>
        <v>0</v>
      </c>
      <c r="U2177" s="15">
        <f t="shared" si="474"/>
        <v>0</v>
      </c>
      <c r="V2177" s="15"/>
      <c r="W2177" s="15"/>
      <c r="X2177" s="15"/>
      <c r="Y2177" s="15"/>
      <c r="Z2177" s="16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>
        <f t="shared" si="462"/>
        <v>0</v>
      </c>
      <c r="CT2177" s="15">
        <f t="shared" si="463"/>
        <v>68</v>
      </c>
      <c r="CU2177" s="15">
        <f t="shared" si="464"/>
        <v>1</v>
      </c>
      <c r="CV2177" s="15">
        <f t="shared" si="465"/>
        <v>0</v>
      </c>
      <c r="CW2177" s="15"/>
      <c r="CX2177" s="15"/>
      <c r="CY2177" s="15">
        <f t="shared" si="466"/>
        <v>0</v>
      </c>
      <c r="CZ2177" s="15">
        <f>GG2177</f>
        <v>0</v>
      </c>
      <c r="DA2177" s="16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20"/>
      <c r="DY2177" s="15"/>
      <c r="DZ2177" s="20"/>
      <c r="EA2177" s="15"/>
      <c r="EB2177" s="20"/>
      <c r="EC2177" s="15"/>
      <c r="ED2177" s="20"/>
      <c r="EE2177" s="15"/>
      <c r="EF2177" s="20"/>
      <c r="EG2177" s="15"/>
      <c r="EH2177" s="20"/>
      <c r="EI2177" s="15"/>
      <c r="EJ2177" s="20"/>
      <c r="EK2177" s="15"/>
      <c r="EL2177" s="20"/>
      <c r="EM2177" s="15"/>
      <c r="EN2177" s="20"/>
      <c r="ES2177" s="15">
        <v>68</v>
      </c>
      <c r="ET2177" s="20">
        <v>3</v>
      </c>
      <c r="EY2177" s="15"/>
      <c r="EZ2177" s="20"/>
      <c r="FC2177" s="15"/>
      <c r="FD2177" s="20"/>
      <c r="FE2177" s="15"/>
      <c r="FF2177" s="20"/>
      <c r="FG2177" s="15"/>
      <c r="FH2177" s="20"/>
      <c r="FI2177" s="15"/>
      <c r="FJ2177" s="20"/>
      <c r="FK2177" s="15"/>
      <c r="FL2177" s="20"/>
      <c r="FM2177" s="15"/>
      <c r="FN2177" s="20"/>
      <c r="FO2177" s="15"/>
      <c r="FP2177" s="20"/>
      <c r="FQ2177" s="15"/>
      <c r="FR2177" s="20"/>
      <c r="FS2177" s="15"/>
      <c r="FT2177" s="20"/>
      <c r="FU2177" s="15"/>
      <c r="FV2177" s="20"/>
      <c r="FW2177" s="15"/>
      <c r="FX2177" s="20"/>
      <c r="FY2177" s="15"/>
      <c r="FZ2177" s="20"/>
      <c r="GA2177" s="15"/>
      <c r="GB2177" s="20"/>
      <c r="GC2177" s="15"/>
      <c r="GD2177" s="20"/>
      <c r="GE2177" s="15"/>
      <c r="GF2177" s="20"/>
      <c r="GG2177" s="226"/>
    </row>
    <row r="2178" spans="1:189" ht="15" customHeight="1" x14ac:dyDescent="0.3">
      <c r="A2178" s="85" t="s">
        <v>2903</v>
      </c>
      <c r="B2178" s="85" t="s">
        <v>142</v>
      </c>
      <c r="C2178" s="85" t="s">
        <v>4045</v>
      </c>
      <c r="D2178" s="85" t="s">
        <v>4046</v>
      </c>
      <c r="E2178" s="15" t="str">
        <f t="shared" si="460"/>
        <v>Yanibel Gomez</v>
      </c>
      <c r="F2178" s="85" t="s">
        <v>128</v>
      </c>
      <c r="G2178" s="15">
        <v>999925739</v>
      </c>
      <c r="H2178" s="15">
        <f t="shared" si="461"/>
        <v>34</v>
      </c>
      <c r="I2178" s="15"/>
      <c r="J2178" s="15"/>
      <c r="K2178" s="16"/>
      <c r="L2178" s="15"/>
      <c r="M2178" s="15"/>
      <c r="N2178" s="15"/>
      <c r="O2178" s="15">
        <f t="shared" si="471"/>
        <v>0</v>
      </c>
      <c r="P2178" s="15">
        <v>0</v>
      </c>
      <c r="Q2178" s="15">
        <f t="shared" si="472"/>
        <v>0</v>
      </c>
      <c r="R2178" s="15">
        <v>0</v>
      </c>
      <c r="S2178" s="15">
        <v>0</v>
      </c>
      <c r="T2178" s="15">
        <f t="shared" si="473"/>
        <v>0</v>
      </c>
      <c r="U2178" s="15">
        <f t="shared" si="474"/>
        <v>0</v>
      </c>
      <c r="V2178" s="15"/>
      <c r="W2178" s="15"/>
      <c r="X2178" s="15"/>
      <c r="Y2178" s="15"/>
      <c r="Z2178" s="16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>
        <f t="shared" si="462"/>
        <v>0</v>
      </c>
      <c r="CT2178" s="15">
        <f t="shared" si="463"/>
        <v>34</v>
      </c>
      <c r="CU2178" s="15">
        <f t="shared" si="464"/>
        <v>0</v>
      </c>
      <c r="CV2178" s="15">
        <f t="shared" si="465"/>
        <v>0</v>
      </c>
      <c r="CW2178" s="15"/>
      <c r="CX2178" s="15"/>
      <c r="CY2178" s="15">
        <f t="shared" si="466"/>
        <v>0</v>
      </c>
      <c r="CZ2178" s="15">
        <f>GG2178</f>
        <v>0</v>
      </c>
      <c r="DA2178" s="16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20"/>
      <c r="DY2178" s="15"/>
      <c r="DZ2178" s="20"/>
      <c r="EA2178" s="15"/>
      <c r="EB2178" s="20"/>
      <c r="EC2178" s="15"/>
      <c r="ED2178" s="20"/>
      <c r="EE2178" s="15"/>
      <c r="EF2178" s="20"/>
      <c r="EG2178" s="15"/>
      <c r="EH2178" s="20"/>
      <c r="EI2178" s="15"/>
      <c r="EJ2178" s="20"/>
      <c r="EK2178" s="15"/>
      <c r="EL2178" s="20"/>
      <c r="EM2178" s="15"/>
      <c r="EN2178" s="20"/>
      <c r="EY2178" s="15"/>
      <c r="EZ2178" s="20"/>
      <c r="FC2178" s="15"/>
      <c r="FD2178" s="20"/>
      <c r="FE2178" s="15"/>
      <c r="FF2178" s="20"/>
      <c r="FG2178" s="15"/>
      <c r="FH2178" s="20"/>
      <c r="FI2178" s="15"/>
      <c r="FJ2178" s="20"/>
      <c r="FK2178" s="15"/>
      <c r="FL2178" s="20"/>
      <c r="FM2178" s="15"/>
      <c r="FN2178" s="16"/>
      <c r="FO2178" s="15">
        <v>34</v>
      </c>
      <c r="FP2178" s="20"/>
      <c r="FQ2178" s="15"/>
      <c r="FR2178" s="16"/>
      <c r="FS2178" s="15"/>
      <c r="FT2178" s="20"/>
      <c r="FU2178" s="15"/>
      <c r="FV2178" s="20"/>
      <c r="FW2178" s="15"/>
      <c r="FX2178" s="20"/>
      <c r="FY2178" s="15"/>
      <c r="FZ2178" s="20"/>
      <c r="GA2178" s="15"/>
      <c r="GB2178" s="20"/>
      <c r="GC2178" s="15"/>
      <c r="GD2178" s="20"/>
      <c r="GE2178" s="15"/>
      <c r="GF2178" s="20"/>
      <c r="GG2178" s="226"/>
    </row>
    <row r="2179" spans="1:189" ht="15" customHeight="1" x14ac:dyDescent="0.3">
      <c r="A2179" s="85" t="s">
        <v>133</v>
      </c>
      <c r="B2179" s="85" t="s">
        <v>134</v>
      </c>
      <c r="C2179" s="85" t="s">
        <v>2644</v>
      </c>
      <c r="D2179" s="85" t="s">
        <v>856</v>
      </c>
      <c r="E2179" s="15" t="str">
        <f t="shared" si="460"/>
        <v>Thalia Brett</v>
      </c>
      <c r="F2179" s="85" t="s">
        <v>128</v>
      </c>
      <c r="G2179" s="15">
        <v>999925741</v>
      </c>
      <c r="H2179" s="15">
        <f t="shared" si="461"/>
        <v>120</v>
      </c>
      <c r="I2179" s="15"/>
      <c r="J2179" s="15"/>
      <c r="K2179" s="16"/>
      <c r="L2179" s="15"/>
      <c r="M2179" s="15"/>
      <c r="N2179" s="15"/>
      <c r="O2179" s="15">
        <f t="shared" si="471"/>
        <v>0</v>
      </c>
      <c r="P2179" s="15">
        <v>0</v>
      </c>
      <c r="Q2179" s="15">
        <f t="shared" si="472"/>
        <v>0</v>
      </c>
      <c r="R2179" s="15">
        <v>0</v>
      </c>
      <c r="S2179" s="15">
        <v>0</v>
      </c>
      <c r="T2179" s="15">
        <f t="shared" si="473"/>
        <v>0</v>
      </c>
      <c r="U2179" s="15">
        <f t="shared" si="474"/>
        <v>0</v>
      </c>
      <c r="V2179" s="15"/>
      <c r="W2179" s="15"/>
      <c r="X2179" s="15"/>
      <c r="Y2179" s="15"/>
      <c r="Z2179" s="16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>
        <f t="shared" si="462"/>
        <v>0</v>
      </c>
      <c r="CT2179" s="15">
        <f t="shared" si="463"/>
        <v>120</v>
      </c>
      <c r="CU2179" s="15">
        <f t="shared" si="464"/>
        <v>1</v>
      </c>
      <c r="CV2179" s="15">
        <f t="shared" si="465"/>
        <v>0</v>
      </c>
      <c r="CW2179" s="15"/>
      <c r="CX2179" s="15"/>
      <c r="CY2179" s="15">
        <f t="shared" si="466"/>
        <v>0</v>
      </c>
      <c r="CZ2179" s="15">
        <f>GG2179</f>
        <v>0</v>
      </c>
      <c r="DA2179" s="16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20"/>
      <c r="DY2179" s="15"/>
      <c r="DZ2179" s="20"/>
      <c r="EA2179" s="15"/>
      <c r="EB2179" s="20"/>
      <c r="EC2179" s="15"/>
      <c r="ED2179" s="20"/>
      <c r="EE2179" s="15"/>
      <c r="EF2179" s="20"/>
      <c r="EG2179" s="15"/>
      <c r="EH2179" s="20"/>
      <c r="EI2179" s="15"/>
      <c r="EJ2179" s="20"/>
      <c r="EK2179" s="15"/>
      <c r="EL2179" s="20"/>
      <c r="EM2179" s="15"/>
      <c r="EN2179" s="20"/>
      <c r="EU2179" s="15">
        <v>120</v>
      </c>
      <c r="EV2179" s="20">
        <v>1</v>
      </c>
      <c r="EY2179" s="15"/>
      <c r="EZ2179" s="20"/>
      <c r="FC2179" s="15"/>
      <c r="FD2179" s="20"/>
      <c r="FE2179" s="15"/>
      <c r="FF2179" s="20"/>
      <c r="FG2179" s="15"/>
      <c r="FH2179" s="20"/>
      <c r="FI2179" s="15"/>
      <c r="FJ2179" s="20"/>
      <c r="FK2179" s="15"/>
      <c r="FL2179" s="20"/>
      <c r="FM2179" s="15"/>
      <c r="FN2179" s="20"/>
      <c r="FO2179" s="15"/>
      <c r="FP2179" s="20"/>
      <c r="FQ2179" s="15"/>
      <c r="FR2179" s="20"/>
      <c r="FS2179" s="15"/>
      <c r="FT2179" s="20"/>
      <c r="FU2179" s="15"/>
      <c r="FV2179" s="20"/>
      <c r="FW2179" s="15"/>
      <c r="FX2179" s="20"/>
      <c r="FY2179" s="15"/>
      <c r="FZ2179" s="20"/>
      <c r="GA2179" s="15"/>
      <c r="GB2179" s="20"/>
      <c r="GC2179" s="15"/>
      <c r="GD2179" s="20"/>
      <c r="GE2179" s="15"/>
      <c r="GF2179" s="20"/>
      <c r="GG2179" s="226"/>
    </row>
    <row r="2180" spans="1:189" ht="15" customHeight="1" x14ac:dyDescent="0.3">
      <c r="A2180" s="15" t="s">
        <v>2905</v>
      </c>
      <c r="B2180" s="84" t="s">
        <v>142</v>
      </c>
      <c r="C2180" s="84" t="s">
        <v>1126</v>
      </c>
      <c r="D2180" s="84" t="s">
        <v>1948</v>
      </c>
      <c r="E2180" s="15" t="str">
        <f t="shared" si="460"/>
        <v>Joyce White</v>
      </c>
      <c r="F2180" s="84" t="s">
        <v>128</v>
      </c>
      <c r="G2180" s="84">
        <v>999925743</v>
      </c>
      <c r="H2180" s="15">
        <f t="shared" si="461"/>
        <v>47</v>
      </c>
      <c r="I2180" s="15"/>
      <c r="J2180" s="15"/>
      <c r="K2180" s="16"/>
      <c r="L2180" s="15"/>
      <c r="M2180" s="15"/>
      <c r="N2180" s="15"/>
      <c r="O2180" s="15">
        <f t="shared" si="471"/>
        <v>0</v>
      </c>
      <c r="P2180" s="15">
        <v>0</v>
      </c>
      <c r="Q2180" s="15">
        <f t="shared" si="472"/>
        <v>0</v>
      </c>
      <c r="R2180" s="15">
        <v>0</v>
      </c>
      <c r="S2180" s="15">
        <v>0</v>
      </c>
      <c r="T2180" s="15">
        <f t="shared" si="473"/>
        <v>0</v>
      </c>
      <c r="U2180" s="15">
        <f t="shared" si="474"/>
        <v>0</v>
      </c>
      <c r="V2180" s="15"/>
      <c r="W2180" s="15"/>
      <c r="X2180" s="15"/>
      <c r="Y2180" s="15"/>
      <c r="Z2180" s="16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>
        <f t="shared" si="462"/>
        <v>0</v>
      </c>
      <c r="CT2180" s="15">
        <f t="shared" si="463"/>
        <v>12</v>
      </c>
      <c r="CU2180" s="15">
        <f t="shared" si="464"/>
        <v>1</v>
      </c>
      <c r="CV2180" s="15">
        <f t="shared" si="465"/>
        <v>35</v>
      </c>
      <c r="CW2180" s="15"/>
      <c r="CX2180" s="15"/>
      <c r="CY2180" s="15">
        <f t="shared" si="466"/>
        <v>0</v>
      </c>
      <c r="CZ2180" s="15">
        <f>GG2180</f>
        <v>0</v>
      </c>
      <c r="DA2180" s="16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20"/>
      <c r="DY2180" s="15"/>
      <c r="DZ2180" s="20"/>
      <c r="EA2180" s="15"/>
      <c r="EB2180" s="20"/>
      <c r="EC2180" s="15"/>
      <c r="ED2180" s="20"/>
      <c r="EE2180" s="15"/>
      <c r="EF2180" s="20"/>
      <c r="EG2180" s="15"/>
      <c r="EH2180" s="20"/>
      <c r="EI2180" s="15"/>
      <c r="EJ2180" s="20"/>
      <c r="EK2180" s="15"/>
      <c r="EL2180" s="20"/>
      <c r="EM2180" s="15"/>
      <c r="EN2180" s="20"/>
      <c r="ES2180" s="15">
        <v>12</v>
      </c>
      <c r="ET2180" s="20">
        <v>1</v>
      </c>
      <c r="EY2180" s="15"/>
      <c r="EZ2180" s="20"/>
      <c r="FC2180" s="15"/>
      <c r="FD2180" s="20"/>
      <c r="FE2180" s="15"/>
      <c r="FF2180" s="20"/>
      <c r="FG2180" s="15"/>
      <c r="FH2180" s="20"/>
      <c r="FI2180" s="15"/>
      <c r="FJ2180" s="20"/>
      <c r="FK2180" s="15"/>
      <c r="FL2180" s="20"/>
      <c r="FM2180" s="15"/>
      <c r="FN2180" s="20"/>
      <c r="FO2180" s="15"/>
      <c r="FP2180" s="20"/>
      <c r="FQ2180" s="15"/>
      <c r="FR2180" s="20"/>
      <c r="FS2180" s="15"/>
      <c r="FT2180" s="20"/>
      <c r="FU2180" s="15"/>
      <c r="FV2180" s="20"/>
      <c r="FW2180" s="15"/>
      <c r="FX2180" s="20"/>
      <c r="FY2180" s="15"/>
      <c r="FZ2180" s="20"/>
      <c r="GA2180" s="15"/>
      <c r="GB2180" s="20"/>
      <c r="GC2180" s="15">
        <v>35</v>
      </c>
      <c r="GD2180" s="20">
        <v>1</v>
      </c>
      <c r="GE2180" s="15"/>
      <c r="GF2180" s="20"/>
      <c r="GG2180" s="226"/>
    </row>
    <row r="2181" spans="1:189" ht="15" customHeight="1" x14ac:dyDescent="0.3">
      <c r="A2181" s="85" t="s">
        <v>137</v>
      </c>
      <c r="B2181" s="85" t="s">
        <v>138</v>
      </c>
      <c r="C2181" s="85" t="s">
        <v>2439</v>
      </c>
      <c r="D2181" s="85" t="s">
        <v>940</v>
      </c>
      <c r="E2181" s="15" t="str">
        <f t="shared" si="460"/>
        <v>Rayna Hill</v>
      </c>
      <c r="F2181" s="85" t="s">
        <v>128</v>
      </c>
      <c r="G2181" s="15">
        <v>999925746</v>
      </c>
      <c r="H2181" s="15">
        <f t="shared" si="461"/>
        <v>215</v>
      </c>
      <c r="I2181" s="15"/>
      <c r="J2181" s="15"/>
      <c r="K2181" s="16"/>
      <c r="L2181" s="15"/>
      <c r="M2181" s="15"/>
      <c r="N2181" s="15"/>
      <c r="O2181" s="15">
        <f t="shared" si="471"/>
        <v>0</v>
      </c>
      <c r="P2181" s="15">
        <v>0</v>
      </c>
      <c r="Q2181" s="15">
        <f t="shared" si="472"/>
        <v>0</v>
      </c>
      <c r="R2181" s="15">
        <v>0</v>
      </c>
      <c r="S2181" s="15">
        <v>0</v>
      </c>
      <c r="T2181" s="15">
        <f t="shared" si="473"/>
        <v>0</v>
      </c>
      <c r="U2181" s="15">
        <f t="shared" si="474"/>
        <v>0</v>
      </c>
      <c r="V2181" s="15"/>
      <c r="W2181" s="15"/>
      <c r="X2181" s="15"/>
      <c r="Y2181" s="15"/>
      <c r="Z2181" s="16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>
        <f t="shared" si="462"/>
        <v>0</v>
      </c>
      <c r="CT2181" s="15">
        <f t="shared" si="463"/>
        <v>180</v>
      </c>
      <c r="CU2181" s="15">
        <f t="shared" si="464"/>
        <v>2</v>
      </c>
      <c r="CV2181" s="15">
        <f t="shared" si="465"/>
        <v>35</v>
      </c>
      <c r="CW2181" s="15"/>
      <c r="CX2181" s="15"/>
      <c r="CY2181" s="15">
        <f t="shared" si="466"/>
        <v>0</v>
      </c>
      <c r="CZ2181" s="15">
        <f>GG2181</f>
        <v>0</v>
      </c>
      <c r="DA2181" s="16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20"/>
      <c r="DY2181" s="15"/>
      <c r="DZ2181" s="20"/>
      <c r="EA2181" s="15"/>
      <c r="EB2181" s="20"/>
      <c r="EC2181" s="15"/>
      <c r="ED2181" s="20"/>
      <c r="EE2181" s="15"/>
      <c r="EF2181" s="20"/>
      <c r="EG2181" s="15"/>
      <c r="EH2181" s="20"/>
      <c r="EI2181" s="15"/>
      <c r="EJ2181" s="20"/>
      <c r="EK2181" s="15"/>
      <c r="EL2181" s="20"/>
      <c r="EM2181" s="15"/>
      <c r="EN2181" s="20"/>
      <c r="EU2181" s="15">
        <v>30</v>
      </c>
      <c r="EV2181" s="20">
        <v>1</v>
      </c>
      <c r="EY2181" s="15"/>
      <c r="EZ2181" s="20"/>
      <c r="FC2181" s="15"/>
      <c r="FD2181" s="20"/>
      <c r="FE2181" s="15"/>
      <c r="FF2181" s="20"/>
      <c r="FG2181" s="15"/>
      <c r="FH2181" s="20"/>
      <c r="FI2181" s="15"/>
      <c r="FJ2181" s="20"/>
      <c r="FK2181" s="15"/>
      <c r="FL2181" s="20"/>
      <c r="FM2181" s="15"/>
      <c r="FN2181" s="20"/>
      <c r="FO2181" s="15">
        <v>90</v>
      </c>
      <c r="FP2181" s="20"/>
      <c r="FQ2181" s="15"/>
      <c r="FR2181" s="20"/>
      <c r="FS2181" s="15">
        <v>60</v>
      </c>
      <c r="FT2181" s="20">
        <v>1</v>
      </c>
      <c r="FU2181" s="15"/>
      <c r="FV2181" s="20"/>
      <c r="FW2181" s="15"/>
      <c r="FX2181" s="20"/>
      <c r="FY2181" s="15"/>
      <c r="FZ2181" s="20"/>
      <c r="GA2181" s="15"/>
      <c r="GB2181" s="20"/>
      <c r="GC2181" s="15"/>
      <c r="GD2181" s="20"/>
      <c r="GE2181" s="15">
        <v>35</v>
      </c>
      <c r="GF2181" s="20">
        <v>1</v>
      </c>
      <c r="GG2181" s="226"/>
    </row>
    <row r="2182" spans="1:189" ht="15" customHeight="1" x14ac:dyDescent="0.3">
      <c r="A2182" s="82" t="s">
        <v>125</v>
      </c>
      <c r="B2182" s="82" t="s">
        <v>126</v>
      </c>
      <c r="C2182" s="82" t="s">
        <v>2865</v>
      </c>
      <c r="D2182" s="82" t="s">
        <v>2866</v>
      </c>
      <c r="E2182" s="15" t="str">
        <f t="shared" ref="E2182:E2245" si="475">CONCATENATE(C2182, " ",D2182)</f>
        <v xml:space="preserve"> Danila Strelchik</v>
      </c>
      <c r="F2182" s="82" t="s">
        <v>135</v>
      </c>
      <c r="G2182" s="82">
        <v>999925747</v>
      </c>
      <c r="H2182" s="15">
        <f t="shared" ref="H2182:H2245" si="476">(L2182+M2182+N2182+O2182+P2182+R2182+S2182+T2182+U2182+V2182+X2182+Y2182+CT2182+CY2182+CS2182+CV2182)-J2182</f>
        <v>38</v>
      </c>
      <c r="I2182" s="15"/>
      <c r="J2182" s="15"/>
      <c r="K2182" s="16"/>
      <c r="L2182" s="15"/>
      <c r="M2182" s="15"/>
      <c r="N2182" s="15"/>
      <c r="O2182" s="15">
        <f t="shared" si="471"/>
        <v>0</v>
      </c>
      <c r="P2182" s="15">
        <v>0</v>
      </c>
      <c r="Q2182" s="15">
        <f t="shared" si="472"/>
        <v>0</v>
      </c>
      <c r="R2182" s="15">
        <v>0</v>
      </c>
      <c r="S2182" s="15">
        <v>0</v>
      </c>
      <c r="T2182" s="15">
        <f t="shared" si="473"/>
        <v>0</v>
      </c>
      <c r="U2182" s="15">
        <f t="shared" si="474"/>
        <v>0</v>
      </c>
      <c r="V2182" s="15"/>
      <c r="W2182" s="15"/>
      <c r="X2182" s="15"/>
      <c r="Y2182" s="15"/>
      <c r="Z2182" s="16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>
        <f t="shared" ref="CS2182:CS2245" si="477">SUM(FE2182)</f>
        <v>0</v>
      </c>
      <c r="CT2182" s="15">
        <f t="shared" ref="CT2182:CT2245" si="478">SUM(EQ2182,ES2182,EU2182,EW2182,FA2182,EY2182,FC2182,FG2182,FI2182,FK2182,FM2182,FQ2182,FS2182,FU2182,FW2182,FY2182,GA2182,FO2182)</f>
        <v>38</v>
      </c>
      <c r="CU2182" s="15">
        <f t="shared" ref="CU2182:CU2245" si="479">COUNT(ER2182,ET2182,EV2182,EX2182,FB2182,EZ2182,FD2182,FH2182,FJ2182,FL2182,FN2182,FR2182,FT2182,FV2182,FX2182,FZ2182,GB2182)</f>
        <v>0</v>
      </c>
      <c r="CV2182" s="15">
        <f t="shared" ref="CV2182:CV2245" si="480">GC2182+GE2182</f>
        <v>0</v>
      </c>
      <c r="CW2182" s="15"/>
      <c r="CX2182" s="15"/>
      <c r="CY2182" s="15">
        <f t="shared" ref="CY2182:CY2245" si="481">EO2182</f>
        <v>0</v>
      </c>
      <c r="CZ2182" s="15">
        <f>GG2182</f>
        <v>0</v>
      </c>
      <c r="DA2182" s="16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20"/>
      <c r="DY2182" s="15"/>
      <c r="DZ2182" s="20"/>
      <c r="EA2182" s="15"/>
      <c r="EB2182" s="20"/>
      <c r="EC2182" s="15"/>
      <c r="ED2182" s="20"/>
      <c r="EE2182" s="15"/>
      <c r="EF2182" s="20"/>
      <c r="EG2182" s="15"/>
      <c r="EH2182" s="20"/>
      <c r="EI2182" s="15"/>
      <c r="EJ2182" s="20"/>
      <c r="EK2182" s="15"/>
      <c r="EL2182" s="20"/>
      <c r="EM2182" s="15"/>
      <c r="EN2182" s="20"/>
      <c r="EW2182" s="15">
        <v>38</v>
      </c>
      <c r="EX2182" s="20" t="s">
        <v>129</v>
      </c>
      <c r="EY2182" s="15"/>
      <c r="EZ2182" s="20"/>
      <c r="FC2182" s="15"/>
      <c r="FD2182" s="20"/>
      <c r="FE2182" s="15"/>
      <c r="FF2182" s="20"/>
      <c r="FG2182" s="15"/>
      <c r="FH2182" s="20"/>
      <c r="FI2182" s="15"/>
      <c r="FJ2182" s="20"/>
      <c r="FK2182" s="15"/>
      <c r="FL2182" s="20"/>
      <c r="FM2182" s="15"/>
      <c r="FN2182" s="20"/>
      <c r="FO2182" s="15"/>
      <c r="FP2182" s="20"/>
      <c r="FQ2182" s="15"/>
      <c r="FR2182" s="20"/>
      <c r="FS2182" s="15"/>
      <c r="FT2182" s="20"/>
      <c r="FU2182" s="15"/>
      <c r="FV2182" s="20"/>
      <c r="FW2182" s="15"/>
      <c r="FX2182" s="20"/>
      <c r="FY2182" s="15"/>
      <c r="FZ2182" s="20"/>
      <c r="GA2182" s="15"/>
      <c r="GB2182" s="20"/>
      <c r="GC2182" s="15"/>
      <c r="GD2182" s="20"/>
      <c r="GE2182" s="15"/>
      <c r="GF2182" s="20"/>
      <c r="GG2182" s="226"/>
    </row>
    <row r="2183" spans="1:189" ht="15" customHeight="1" x14ac:dyDescent="0.3">
      <c r="A2183" s="85" t="s">
        <v>2904</v>
      </c>
      <c r="B2183" s="85" t="s">
        <v>134</v>
      </c>
      <c r="C2183" s="85" t="s">
        <v>4031</v>
      </c>
      <c r="D2183" s="85" t="s">
        <v>1932</v>
      </c>
      <c r="E2183" s="15" t="str">
        <f t="shared" si="475"/>
        <v>LINDA HEE-JUNG WANG</v>
      </c>
      <c r="F2183" s="85" t="s">
        <v>128</v>
      </c>
      <c r="G2183" s="15">
        <v>999925754</v>
      </c>
      <c r="H2183" s="15">
        <f t="shared" si="476"/>
        <v>65</v>
      </c>
      <c r="I2183" s="15"/>
      <c r="J2183" s="15"/>
      <c r="K2183" s="16"/>
      <c r="L2183" s="15"/>
      <c r="M2183" s="15"/>
      <c r="N2183" s="15"/>
      <c r="O2183" s="15">
        <f t="shared" si="471"/>
        <v>0</v>
      </c>
      <c r="P2183" s="15">
        <v>0</v>
      </c>
      <c r="Q2183" s="15">
        <f t="shared" si="472"/>
        <v>0</v>
      </c>
      <c r="R2183" s="15">
        <v>0</v>
      </c>
      <c r="S2183" s="15">
        <v>0</v>
      </c>
      <c r="T2183" s="15">
        <f t="shared" si="473"/>
        <v>0</v>
      </c>
      <c r="U2183" s="15">
        <f t="shared" si="474"/>
        <v>0</v>
      </c>
      <c r="V2183" s="15"/>
      <c r="W2183" s="15"/>
      <c r="X2183" s="15"/>
      <c r="Y2183" s="15"/>
      <c r="Z2183" s="16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>
        <f t="shared" si="477"/>
        <v>0</v>
      </c>
      <c r="CT2183" s="15">
        <f t="shared" si="478"/>
        <v>30</v>
      </c>
      <c r="CU2183" s="15">
        <f t="shared" si="479"/>
        <v>0</v>
      </c>
      <c r="CV2183" s="15">
        <f t="shared" si="480"/>
        <v>35</v>
      </c>
      <c r="CW2183" s="15"/>
      <c r="CX2183" s="15"/>
      <c r="CY2183" s="15">
        <f t="shared" si="481"/>
        <v>0</v>
      </c>
      <c r="CZ2183" s="15">
        <f>GG2183</f>
        <v>0</v>
      </c>
      <c r="DA2183" s="16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20"/>
      <c r="DY2183" s="15"/>
      <c r="DZ2183" s="20"/>
      <c r="EA2183" s="15"/>
      <c r="EB2183" s="20"/>
      <c r="EC2183" s="15"/>
      <c r="ED2183" s="20"/>
      <c r="EE2183" s="15"/>
      <c r="EF2183" s="20"/>
      <c r="EG2183" s="15"/>
      <c r="EH2183" s="20"/>
      <c r="EI2183" s="15"/>
      <c r="EJ2183" s="20"/>
      <c r="EK2183" s="15"/>
      <c r="EL2183" s="20"/>
      <c r="EM2183" s="15"/>
      <c r="EN2183" s="20"/>
      <c r="EY2183" s="15"/>
      <c r="EZ2183" s="20"/>
      <c r="FC2183" s="15"/>
      <c r="FD2183" s="20"/>
      <c r="FE2183" s="15"/>
      <c r="FF2183" s="20"/>
      <c r="FG2183" s="15"/>
      <c r="FH2183" s="20"/>
      <c r="FI2183" s="15"/>
      <c r="FJ2183" s="20"/>
      <c r="FK2183" s="15"/>
      <c r="FL2183" s="20"/>
      <c r="FM2183" s="15"/>
      <c r="FN2183" s="16"/>
      <c r="FO2183" s="15">
        <v>30</v>
      </c>
      <c r="FP2183" s="20"/>
      <c r="FQ2183" s="15"/>
      <c r="FR2183" s="16"/>
      <c r="FS2183" s="15"/>
      <c r="FT2183" s="20"/>
      <c r="FU2183" s="15"/>
      <c r="FV2183" s="20"/>
      <c r="FW2183" s="15"/>
      <c r="FX2183" s="20"/>
      <c r="FY2183" s="15"/>
      <c r="FZ2183" s="20"/>
      <c r="GA2183" s="15"/>
      <c r="GB2183" s="20"/>
      <c r="GC2183" s="15"/>
      <c r="GD2183" s="20"/>
      <c r="GE2183" s="15">
        <v>35</v>
      </c>
      <c r="GF2183" s="20">
        <v>1</v>
      </c>
      <c r="GG2183" s="226"/>
    </row>
    <row r="2184" spans="1:189" ht="15" customHeight="1" x14ac:dyDescent="0.3">
      <c r="A2184" s="85" t="s">
        <v>2905</v>
      </c>
      <c r="B2184" s="85" t="s">
        <v>126</v>
      </c>
      <c r="C2184" s="85" t="s">
        <v>4007</v>
      </c>
      <c r="D2184" s="85" t="s">
        <v>4008</v>
      </c>
      <c r="E2184" s="15" t="str">
        <f t="shared" si="475"/>
        <v>Wendy Keenan</v>
      </c>
      <c r="F2184" s="85" t="s">
        <v>128</v>
      </c>
      <c r="G2184" s="15">
        <v>999925759</v>
      </c>
      <c r="H2184" s="15">
        <f t="shared" si="476"/>
        <v>45</v>
      </c>
      <c r="I2184" s="15"/>
      <c r="J2184" s="15"/>
      <c r="K2184" s="16"/>
      <c r="L2184" s="15"/>
      <c r="M2184" s="15"/>
      <c r="N2184" s="15"/>
      <c r="O2184" s="15">
        <f t="shared" si="471"/>
        <v>0</v>
      </c>
      <c r="P2184" s="15">
        <v>0</v>
      </c>
      <c r="Q2184" s="15">
        <f t="shared" si="472"/>
        <v>0</v>
      </c>
      <c r="R2184" s="15">
        <v>0</v>
      </c>
      <c r="S2184" s="15">
        <v>0</v>
      </c>
      <c r="T2184" s="15">
        <f t="shared" si="473"/>
        <v>0</v>
      </c>
      <c r="U2184" s="15">
        <f t="shared" si="474"/>
        <v>0</v>
      </c>
      <c r="V2184" s="15"/>
      <c r="W2184" s="15"/>
      <c r="X2184" s="15"/>
      <c r="Y2184" s="15"/>
      <c r="Z2184" s="16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>
        <f t="shared" si="477"/>
        <v>0</v>
      </c>
      <c r="CT2184" s="15">
        <f t="shared" si="478"/>
        <v>45</v>
      </c>
      <c r="CU2184" s="15">
        <f t="shared" si="479"/>
        <v>0</v>
      </c>
      <c r="CV2184" s="15">
        <f t="shared" si="480"/>
        <v>0</v>
      </c>
      <c r="CW2184" s="15"/>
      <c r="CX2184" s="15"/>
      <c r="CY2184" s="15">
        <f t="shared" si="481"/>
        <v>0</v>
      </c>
      <c r="CZ2184" s="15">
        <f>GG2184</f>
        <v>0</v>
      </c>
      <c r="DA2184" s="16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20"/>
      <c r="DY2184" s="15"/>
      <c r="DZ2184" s="20"/>
      <c r="EA2184" s="15"/>
      <c r="EB2184" s="20"/>
      <c r="EC2184" s="15"/>
      <c r="ED2184" s="20"/>
      <c r="EE2184" s="15"/>
      <c r="EF2184" s="20"/>
      <c r="EG2184" s="15"/>
      <c r="EH2184" s="20"/>
      <c r="EI2184" s="15"/>
      <c r="EJ2184" s="20"/>
      <c r="EK2184" s="15"/>
      <c r="EL2184" s="20"/>
      <c r="EM2184" s="15"/>
      <c r="EN2184" s="20"/>
      <c r="EY2184" s="15"/>
      <c r="EZ2184" s="20"/>
      <c r="FC2184" s="15"/>
      <c r="FD2184" s="20"/>
      <c r="FE2184" s="15"/>
      <c r="FF2184" s="20"/>
      <c r="FG2184" s="15"/>
      <c r="FH2184" s="20"/>
      <c r="FI2184" s="15"/>
      <c r="FJ2184" s="20"/>
      <c r="FK2184" s="15"/>
      <c r="FL2184" s="20"/>
      <c r="FM2184" s="15"/>
      <c r="FN2184" s="16"/>
      <c r="FO2184" s="15">
        <v>45</v>
      </c>
      <c r="FP2184" s="20"/>
      <c r="FQ2184" s="15"/>
      <c r="FR2184" s="16"/>
      <c r="FS2184" s="15"/>
      <c r="FT2184" s="20"/>
      <c r="FU2184" s="15"/>
      <c r="FV2184" s="20"/>
      <c r="FW2184" s="15"/>
      <c r="FX2184" s="20"/>
      <c r="FY2184" s="15"/>
      <c r="FZ2184" s="20"/>
      <c r="GA2184" s="15"/>
      <c r="GB2184" s="20"/>
      <c r="GC2184" s="15"/>
      <c r="GD2184" s="20"/>
      <c r="GE2184" s="15"/>
      <c r="GF2184" s="20"/>
      <c r="GG2184" s="226"/>
    </row>
    <row r="2185" spans="1:189" ht="15" customHeight="1" x14ac:dyDescent="0.3">
      <c r="A2185" s="17" t="s">
        <v>133</v>
      </c>
      <c r="B2185" s="17" t="s">
        <v>140</v>
      </c>
      <c r="C2185" s="17" t="s">
        <v>3670</v>
      </c>
      <c r="D2185" s="17" t="s">
        <v>3671</v>
      </c>
      <c r="E2185" s="15" t="str">
        <f t="shared" si="475"/>
        <v>Mary Bonczar</v>
      </c>
      <c r="F2185" s="17" t="s">
        <v>128</v>
      </c>
      <c r="G2185" s="17">
        <v>999925762</v>
      </c>
      <c r="H2185" s="15">
        <f t="shared" si="476"/>
        <v>63</v>
      </c>
      <c r="I2185" s="15"/>
      <c r="J2185" s="15"/>
      <c r="K2185" s="16"/>
      <c r="L2185" s="15"/>
      <c r="M2185" s="15"/>
      <c r="N2185" s="15"/>
      <c r="O2185" s="15">
        <f t="shared" si="471"/>
        <v>0</v>
      </c>
      <c r="P2185" s="15">
        <v>0</v>
      </c>
      <c r="Q2185" s="15">
        <f t="shared" si="472"/>
        <v>0</v>
      </c>
      <c r="R2185" s="15">
        <v>0</v>
      </c>
      <c r="S2185" s="15">
        <v>0</v>
      </c>
      <c r="T2185" s="15">
        <f t="shared" si="473"/>
        <v>0</v>
      </c>
      <c r="U2185" s="15">
        <f t="shared" si="474"/>
        <v>0</v>
      </c>
      <c r="V2185" s="15"/>
      <c r="W2185" s="15"/>
      <c r="X2185" s="15"/>
      <c r="Y2185" s="15"/>
      <c r="Z2185" s="16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>
        <f t="shared" si="477"/>
        <v>0</v>
      </c>
      <c r="CT2185" s="15">
        <f t="shared" si="478"/>
        <v>63</v>
      </c>
      <c r="CU2185" s="15">
        <f t="shared" si="479"/>
        <v>1</v>
      </c>
      <c r="CV2185" s="15">
        <f t="shared" si="480"/>
        <v>0</v>
      </c>
      <c r="CW2185" s="15"/>
      <c r="CX2185" s="15"/>
      <c r="CY2185" s="15">
        <f t="shared" si="481"/>
        <v>0</v>
      </c>
      <c r="CZ2185" s="15">
        <f>GG2185</f>
        <v>0</v>
      </c>
      <c r="DA2185" s="16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20"/>
      <c r="DY2185" s="15"/>
      <c r="DZ2185" s="20"/>
      <c r="EA2185" s="15"/>
      <c r="EB2185" s="20"/>
      <c r="EC2185" s="15"/>
      <c r="ED2185" s="20"/>
      <c r="EE2185" s="15"/>
      <c r="EF2185" s="20"/>
      <c r="EG2185" s="15"/>
      <c r="EH2185" s="20"/>
      <c r="EI2185" s="15"/>
      <c r="EJ2185" s="20"/>
      <c r="EK2185" s="15"/>
      <c r="EL2185" s="20"/>
      <c r="EM2185" s="15"/>
      <c r="EN2185" s="20"/>
      <c r="EY2185" s="15"/>
      <c r="EZ2185" s="20"/>
      <c r="FC2185" s="15"/>
      <c r="FD2185" s="20"/>
      <c r="FE2185" s="15"/>
      <c r="FF2185" s="20"/>
      <c r="FG2185" s="15"/>
      <c r="FH2185" s="20"/>
      <c r="FI2185" s="15"/>
      <c r="FJ2185" s="20"/>
      <c r="FK2185" s="15"/>
      <c r="FL2185" s="20"/>
      <c r="FM2185" s="15"/>
      <c r="FN2185" s="20"/>
      <c r="FO2185" s="15"/>
      <c r="FP2185" s="20"/>
      <c r="FQ2185" s="15"/>
      <c r="FR2185" s="20"/>
      <c r="FS2185" s="15">
        <v>63</v>
      </c>
      <c r="FT2185" s="20">
        <v>5</v>
      </c>
      <c r="FU2185" s="15"/>
      <c r="FV2185" s="20"/>
      <c r="FW2185" s="15"/>
      <c r="FX2185" s="20"/>
      <c r="FY2185" s="15"/>
      <c r="FZ2185" s="20"/>
      <c r="GA2185" s="15"/>
      <c r="GB2185" s="20"/>
      <c r="GC2185" s="15"/>
      <c r="GD2185" s="20"/>
      <c r="GE2185" s="15"/>
      <c r="GF2185" s="20"/>
      <c r="GG2185" s="226"/>
    </row>
    <row r="2186" spans="1:189" ht="15" customHeight="1" x14ac:dyDescent="0.3">
      <c r="A2186" s="15" t="s">
        <v>130</v>
      </c>
      <c r="B2186" s="15" t="s">
        <v>126</v>
      </c>
      <c r="C2186" s="15" t="s">
        <v>1159</v>
      </c>
      <c r="D2186" s="15" t="s">
        <v>650</v>
      </c>
      <c r="E2186" s="15" t="str">
        <f t="shared" si="475"/>
        <v>Hudson Paul</v>
      </c>
      <c r="F2186" s="15" t="s">
        <v>135</v>
      </c>
      <c r="G2186" s="15">
        <v>999925763</v>
      </c>
      <c r="H2186" s="15">
        <f t="shared" si="476"/>
        <v>68</v>
      </c>
      <c r="I2186" s="15"/>
      <c r="J2186" s="15"/>
      <c r="K2186" s="16"/>
      <c r="L2186" s="15"/>
      <c r="M2186" s="15"/>
      <c r="N2186" s="15"/>
      <c r="O2186" s="15">
        <f t="shared" si="471"/>
        <v>0</v>
      </c>
      <c r="P2186" s="15">
        <v>0</v>
      </c>
      <c r="Q2186" s="15">
        <f t="shared" si="472"/>
        <v>0</v>
      </c>
      <c r="R2186" s="15">
        <v>0</v>
      </c>
      <c r="S2186" s="15">
        <v>0</v>
      </c>
      <c r="T2186" s="15">
        <f t="shared" si="473"/>
        <v>0</v>
      </c>
      <c r="U2186" s="15">
        <f t="shared" si="474"/>
        <v>0</v>
      </c>
      <c r="V2186" s="15"/>
      <c r="W2186" s="15"/>
      <c r="X2186" s="15"/>
      <c r="Y2186" s="15"/>
      <c r="Z2186" s="16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>
        <f t="shared" si="477"/>
        <v>0</v>
      </c>
      <c r="CT2186" s="15">
        <f t="shared" si="478"/>
        <v>68</v>
      </c>
      <c r="CU2186" s="15">
        <f t="shared" si="479"/>
        <v>1</v>
      </c>
      <c r="CV2186" s="15">
        <f t="shared" si="480"/>
        <v>0</v>
      </c>
      <c r="CW2186" s="15"/>
      <c r="CX2186" s="15"/>
      <c r="CY2186" s="15">
        <f t="shared" si="481"/>
        <v>0</v>
      </c>
      <c r="CZ2186" s="15">
        <f>GG2186</f>
        <v>0</v>
      </c>
      <c r="DA2186" s="16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20"/>
      <c r="DY2186" s="15"/>
      <c r="DZ2186" s="20"/>
      <c r="EA2186" s="15"/>
      <c r="EB2186" s="20"/>
      <c r="EC2186" s="15"/>
      <c r="ED2186" s="20"/>
      <c r="EE2186" s="15"/>
      <c r="EF2186" s="20"/>
      <c r="EG2186" s="15"/>
      <c r="EH2186" s="20"/>
      <c r="EI2186" s="15"/>
      <c r="EJ2186" s="20"/>
      <c r="EK2186" s="15"/>
      <c r="EL2186" s="20"/>
      <c r="EM2186" s="15"/>
      <c r="EN2186" s="20"/>
      <c r="EY2186" s="15"/>
      <c r="EZ2186" s="20"/>
      <c r="FC2186" s="15"/>
      <c r="FD2186" s="20"/>
      <c r="FE2186" s="15"/>
      <c r="FF2186" s="20"/>
      <c r="FG2186" s="15"/>
      <c r="FH2186" s="20"/>
      <c r="FI2186" s="15"/>
      <c r="FJ2186" s="20"/>
      <c r="FK2186" s="15"/>
      <c r="FL2186" s="20"/>
      <c r="FM2186" s="15"/>
      <c r="FN2186" s="20"/>
      <c r="FO2186" s="15"/>
      <c r="FP2186" s="20"/>
      <c r="FQ2186" s="15">
        <v>68</v>
      </c>
      <c r="FR2186" s="20">
        <v>4</v>
      </c>
      <c r="FS2186" s="15"/>
      <c r="FT2186" s="20"/>
      <c r="FU2186" s="15"/>
      <c r="FV2186" s="20"/>
      <c r="FW2186" s="15"/>
      <c r="FX2186" s="20"/>
      <c r="FY2186" s="15"/>
      <c r="FZ2186" s="20"/>
      <c r="GA2186" s="15"/>
      <c r="GB2186" s="20"/>
      <c r="GC2186" s="15"/>
      <c r="GD2186" s="20"/>
      <c r="GE2186" s="15"/>
      <c r="GF2186" s="20"/>
      <c r="GG2186" s="226"/>
    </row>
    <row r="2187" spans="1:189" ht="15" customHeight="1" x14ac:dyDescent="0.3">
      <c r="A2187" s="82" t="s">
        <v>125</v>
      </c>
      <c r="B2187" s="82" t="s">
        <v>142</v>
      </c>
      <c r="C2187" s="82" t="s">
        <v>2831</v>
      </c>
      <c r="D2187" s="82" t="s">
        <v>2120</v>
      </c>
      <c r="E2187" s="15" t="str">
        <f t="shared" si="475"/>
        <v xml:space="preserve"> Daniel Jang</v>
      </c>
      <c r="F2187" s="82" t="s">
        <v>135</v>
      </c>
      <c r="G2187" s="82">
        <v>999925770</v>
      </c>
      <c r="H2187" s="15">
        <f t="shared" si="476"/>
        <v>34</v>
      </c>
      <c r="I2187" s="15"/>
      <c r="J2187" s="15"/>
      <c r="K2187" s="16"/>
      <c r="L2187" s="15"/>
      <c r="M2187" s="15"/>
      <c r="N2187" s="15"/>
      <c r="O2187" s="15">
        <f t="shared" si="471"/>
        <v>0</v>
      </c>
      <c r="P2187" s="15">
        <v>0</v>
      </c>
      <c r="Q2187" s="15">
        <f t="shared" si="472"/>
        <v>0</v>
      </c>
      <c r="R2187" s="15">
        <v>0</v>
      </c>
      <c r="S2187" s="15">
        <v>0</v>
      </c>
      <c r="T2187" s="15">
        <f t="shared" si="473"/>
        <v>0</v>
      </c>
      <c r="U2187" s="15">
        <f t="shared" si="474"/>
        <v>0</v>
      </c>
      <c r="V2187" s="15"/>
      <c r="W2187" s="15"/>
      <c r="X2187" s="15"/>
      <c r="Y2187" s="15"/>
      <c r="Z2187" s="16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>
        <f t="shared" si="477"/>
        <v>0</v>
      </c>
      <c r="CT2187" s="15">
        <f t="shared" si="478"/>
        <v>34</v>
      </c>
      <c r="CU2187" s="15">
        <f t="shared" si="479"/>
        <v>1</v>
      </c>
      <c r="CV2187" s="15">
        <f t="shared" si="480"/>
        <v>0</v>
      </c>
      <c r="CW2187" s="15"/>
      <c r="CX2187" s="15"/>
      <c r="CY2187" s="15">
        <f t="shared" si="481"/>
        <v>0</v>
      </c>
      <c r="CZ2187" s="15">
        <f>GG2187</f>
        <v>0</v>
      </c>
      <c r="DA2187" s="16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20"/>
      <c r="DY2187" s="15"/>
      <c r="DZ2187" s="20"/>
      <c r="EA2187" s="15"/>
      <c r="EB2187" s="20"/>
      <c r="EC2187" s="15"/>
      <c r="ED2187" s="20"/>
      <c r="EE2187" s="15"/>
      <c r="EF2187" s="20"/>
      <c r="EG2187" s="15"/>
      <c r="EH2187" s="20"/>
      <c r="EI2187" s="15"/>
      <c r="EJ2187" s="20"/>
      <c r="EK2187" s="15"/>
      <c r="EL2187" s="20"/>
      <c r="EM2187" s="15"/>
      <c r="EN2187" s="20"/>
      <c r="EW2187" s="15">
        <v>34</v>
      </c>
      <c r="EX2187" s="20">
        <v>3</v>
      </c>
      <c r="EY2187" s="15"/>
      <c r="EZ2187" s="20"/>
      <c r="FC2187" s="15"/>
      <c r="FD2187" s="20"/>
      <c r="FE2187" s="15"/>
      <c r="FF2187" s="20"/>
      <c r="FG2187" s="15"/>
      <c r="FH2187" s="20"/>
      <c r="FI2187" s="15"/>
      <c r="FJ2187" s="20"/>
      <c r="FK2187" s="15"/>
      <c r="FL2187" s="20"/>
      <c r="FM2187" s="15"/>
      <c r="FN2187" s="20"/>
      <c r="FO2187" s="15"/>
      <c r="FP2187" s="20"/>
      <c r="FQ2187" s="15"/>
      <c r="FR2187" s="20"/>
      <c r="FS2187" s="15"/>
      <c r="FT2187" s="20"/>
      <c r="FU2187" s="15"/>
      <c r="FV2187" s="20"/>
      <c r="FW2187" s="15"/>
      <c r="FX2187" s="20"/>
      <c r="FY2187" s="15"/>
      <c r="FZ2187" s="20"/>
      <c r="GA2187" s="15"/>
      <c r="GB2187" s="20"/>
      <c r="GC2187" s="15"/>
      <c r="GD2187" s="20"/>
      <c r="GE2187" s="15"/>
      <c r="GF2187" s="20"/>
      <c r="GG2187" s="226"/>
    </row>
    <row r="2188" spans="1:189" ht="15" customHeight="1" x14ac:dyDescent="0.3">
      <c r="A2188" s="82" t="s">
        <v>146</v>
      </c>
      <c r="B2188" s="82" t="s">
        <v>142</v>
      </c>
      <c r="C2188" s="82" t="s">
        <v>2844</v>
      </c>
      <c r="D2188" s="82" t="s">
        <v>126</v>
      </c>
      <c r="E2188" s="15" t="str">
        <f t="shared" si="475"/>
        <v xml:space="preserve"> Jay Black</v>
      </c>
      <c r="F2188" s="82" t="s">
        <v>135</v>
      </c>
      <c r="G2188" s="82">
        <v>999925771</v>
      </c>
      <c r="H2188" s="15">
        <f t="shared" si="476"/>
        <v>68</v>
      </c>
      <c r="I2188" s="15"/>
      <c r="J2188" s="15"/>
      <c r="K2188" s="16"/>
      <c r="L2188" s="15"/>
      <c r="M2188" s="15"/>
      <c r="N2188" s="15"/>
      <c r="O2188" s="15">
        <f t="shared" si="471"/>
        <v>0</v>
      </c>
      <c r="P2188" s="15">
        <v>0</v>
      </c>
      <c r="Q2188" s="15">
        <f t="shared" si="472"/>
        <v>0</v>
      </c>
      <c r="R2188" s="15">
        <v>0</v>
      </c>
      <c r="S2188" s="15">
        <v>0</v>
      </c>
      <c r="T2188" s="15">
        <f t="shared" si="473"/>
        <v>0</v>
      </c>
      <c r="U2188" s="15">
        <f t="shared" si="474"/>
        <v>0</v>
      </c>
      <c r="V2188" s="15"/>
      <c r="W2188" s="15"/>
      <c r="X2188" s="15"/>
      <c r="Y2188" s="15"/>
      <c r="Z2188" s="16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>
        <f t="shared" si="477"/>
        <v>0</v>
      </c>
      <c r="CT2188" s="15">
        <f t="shared" si="478"/>
        <v>68</v>
      </c>
      <c r="CU2188" s="15">
        <f t="shared" si="479"/>
        <v>1</v>
      </c>
      <c r="CV2188" s="15">
        <f t="shared" si="480"/>
        <v>0</v>
      </c>
      <c r="CW2188" s="15"/>
      <c r="CX2188" s="15"/>
      <c r="CY2188" s="15">
        <f t="shared" si="481"/>
        <v>0</v>
      </c>
      <c r="CZ2188" s="15">
        <f>GG2188</f>
        <v>0</v>
      </c>
      <c r="DA2188" s="16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20"/>
      <c r="DY2188" s="15"/>
      <c r="DZ2188" s="20"/>
      <c r="EA2188" s="15"/>
      <c r="EB2188" s="20"/>
      <c r="EC2188" s="15"/>
      <c r="ED2188" s="20"/>
      <c r="EE2188" s="15"/>
      <c r="EF2188" s="20"/>
      <c r="EG2188" s="15"/>
      <c r="EH2188" s="20"/>
      <c r="EI2188" s="15"/>
      <c r="EJ2188" s="20"/>
      <c r="EK2188" s="15"/>
      <c r="EL2188" s="20"/>
      <c r="EM2188" s="15"/>
      <c r="EN2188" s="20"/>
      <c r="EW2188" s="15">
        <v>68</v>
      </c>
      <c r="EX2188" s="20">
        <v>4</v>
      </c>
      <c r="EY2188" s="15"/>
      <c r="EZ2188" s="20"/>
      <c r="FC2188" s="15"/>
      <c r="FD2188" s="20"/>
      <c r="FE2188" s="15"/>
      <c r="FF2188" s="20"/>
      <c r="FG2188" s="15"/>
      <c r="FH2188" s="20"/>
      <c r="FI2188" s="15"/>
      <c r="FJ2188" s="20"/>
      <c r="FK2188" s="15"/>
      <c r="FL2188" s="20"/>
      <c r="FM2188" s="15"/>
      <c r="FN2188" s="20"/>
      <c r="FO2188" s="15"/>
      <c r="FP2188" s="20"/>
      <c r="FQ2188" s="15"/>
      <c r="FR2188" s="20"/>
      <c r="FS2188" s="15"/>
      <c r="FT2188" s="20"/>
      <c r="FU2188" s="15"/>
      <c r="FV2188" s="20"/>
      <c r="FW2188" s="15"/>
      <c r="FX2188" s="20"/>
      <c r="FY2188" s="15"/>
      <c r="FZ2188" s="20"/>
      <c r="GA2188" s="15"/>
      <c r="GB2188" s="20"/>
      <c r="GC2188" s="15"/>
      <c r="GD2188" s="20"/>
      <c r="GE2188" s="15"/>
      <c r="GF2188" s="20"/>
      <c r="GG2188" s="226"/>
    </row>
    <row r="2189" spans="1:189" ht="15" customHeight="1" x14ac:dyDescent="0.3">
      <c r="A2189" s="15" t="s">
        <v>137</v>
      </c>
      <c r="B2189" s="15" t="s">
        <v>138</v>
      </c>
      <c r="C2189" s="15" t="s">
        <v>474</v>
      </c>
      <c r="D2189" s="15" t="s">
        <v>3584</v>
      </c>
      <c r="E2189" s="15" t="str">
        <f t="shared" si="475"/>
        <v xml:space="preserve">Natalie Chui </v>
      </c>
      <c r="F2189" s="15" t="s">
        <v>128</v>
      </c>
      <c r="G2189" s="15">
        <v>999925772</v>
      </c>
      <c r="H2189" s="15">
        <f t="shared" si="476"/>
        <v>60</v>
      </c>
      <c r="I2189" s="15"/>
      <c r="J2189" s="15"/>
      <c r="K2189" s="16"/>
      <c r="L2189" s="15"/>
      <c r="M2189" s="15"/>
      <c r="N2189" s="15"/>
      <c r="O2189" s="15">
        <f t="shared" si="471"/>
        <v>0</v>
      </c>
      <c r="P2189" s="15">
        <v>0</v>
      </c>
      <c r="Q2189" s="15">
        <f t="shared" si="472"/>
        <v>0</v>
      </c>
      <c r="R2189" s="15">
        <v>0</v>
      </c>
      <c r="S2189" s="15">
        <v>0</v>
      </c>
      <c r="T2189" s="15">
        <f t="shared" si="473"/>
        <v>0</v>
      </c>
      <c r="U2189" s="15">
        <f t="shared" si="474"/>
        <v>0</v>
      </c>
      <c r="V2189" s="15"/>
      <c r="W2189" s="15"/>
      <c r="X2189" s="15"/>
      <c r="Y2189" s="15"/>
      <c r="Z2189" s="16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>
        <f t="shared" si="477"/>
        <v>0</v>
      </c>
      <c r="CT2189" s="15">
        <f t="shared" si="478"/>
        <v>60</v>
      </c>
      <c r="CU2189" s="15">
        <f t="shared" si="479"/>
        <v>1</v>
      </c>
      <c r="CV2189" s="15">
        <f t="shared" si="480"/>
        <v>0</v>
      </c>
      <c r="CW2189" s="15"/>
      <c r="CX2189" s="15"/>
      <c r="CY2189" s="15">
        <f t="shared" si="481"/>
        <v>0</v>
      </c>
      <c r="CZ2189" s="15">
        <f>GG2189</f>
        <v>0</v>
      </c>
      <c r="DA2189" s="16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20"/>
      <c r="DY2189" s="15"/>
      <c r="DZ2189" s="20"/>
      <c r="EA2189" s="15"/>
      <c r="EB2189" s="20"/>
      <c r="EC2189" s="15"/>
      <c r="ED2189" s="20"/>
      <c r="EE2189" s="15"/>
      <c r="EF2189" s="20"/>
      <c r="EG2189" s="15"/>
      <c r="EH2189" s="20"/>
      <c r="EI2189" s="15"/>
      <c r="EJ2189" s="20"/>
      <c r="EK2189" s="15"/>
      <c r="EL2189" s="20"/>
      <c r="EM2189" s="15"/>
      <c r="EN2189" s="20"/>
      <c r="EY2189" s="15"/>
      <c r="EZ2189" s="20"/>
      <c r="FC2189" s="15"/>
      <c r="FD2189" s="20"/>
      <c r="FE2189" s="15"/>
      <c r="FF2189" s="20"/>
      <c r="FG2189" s="15"/>
      <c r="FH2189" s="20"/>
      <c r="FI2189" s="15"/>
      <c r="FJ2189" s="20"/>
      <c r="FK2189" s="15"/>
      <c r="FL2189" s="20"/>
      <c r="FM2189" s="15"/>
      <c r="FN2189" s="20"/>
      <c r="FO2189" s="15"/>
      <c r="FP2189" s="20"/>
      <c r="FQ2189" s="15">
        <v>60</v>
      </c>
      <c r="FR2189" s="20">
        <v>1</v>
      </c>
      <c r="FS2189" s="15"/>
      <c r="FT2189" s="20"/>
      <c r="FU2189" s="15"/>
      <c r="FV2189" s="20"/>
      <c r="FW2189" s="15"/>
      <c r="FX2189" s="20"/>
      <c r="FY2189" s="15"/>
      <c r="FZ2189" s="20"/>
      <c r="GA2189" s="15"/>
      <c r="GB2189" s="20"/>
      <c r="GC2189" s="15"/>
      <c r="GD2189" s="20"/>
      <c r="GE2189" s="15"/>
      <c r="GF2189" s="20"/>
      <c r="GG2189" s="226"/>
    </row>
    <row r="2190" spans="1:189" ht="15" customHeight="1" x14ac:dyDescent="0.3">
      <c r="A2190" s="17" t="s">
        <v>146</v>
      </c>
      <c r="B2190" s="17" t="s">
        <v>138</v>
      </c>
      <c r="C2190" s="17" t="s">
        <v>471</v>
      </c>
      <c r="D2190" s="17" t="s">
        <v>1262</v>
      </c>
      <c r="E2190" s="15" t="str">
        <f t="shared" si="475"/>
        <v>Alex Li</v>
      </c>
      <c r="F2190" s="17" t="s">
        <v>135</v>
      </c>
      <c r="G2190" s="17">
        <v>999925775</v>
      </c>
      <c r="H2190" s="15">
        <f t="shared" si="476"/>
        <v>230</v>
      </c>
      <c r="I2190" s="15"/>
      <c r="J2190" s="15"/>
      <c r="K2190" s="16"/>
      <c r="L2190" s="15"/>
      <c r="M2190" s="15"/>
      <c r="N2190" s="15"/>
      <c r="O2190" s="15">
        <f t="shared" si="471"/>
        <v>0</v>
      </c>
      <c r="P2190" s="15">
        <v>0</v>
      </c>
      <c r="Q2190" s="15">
        <f t="shared" si="472"/>
        <v>0</v>
      </c>
      <c r="R2190" s="15">
        <v>0</v>
      </c>
      <c r="S2190" s="15">
        <v>0</v>
      </c>
      <c r="T2190" s="15">
        <f t="shared" si="473"/>
        <v>0</v>
      </c>
      <c r="U2190" s="15">
        <f t="shared" si="474"/>
        <v>0</v>
      </c>
      <c r="V2190" s="15"/>
      <c r="W2190" s="15"/>
      <c r="X2190" s="15"/>
      <c r="Y2190" s="15"/>
      <c r="Z2190" s="16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>
        <f t="shared" si="477"/>
        <v>0</v>
      </c>
      <c r="CT2190" s="15">
        <f t="shared" si="478"/>
        <v>90</v>
      </c>
      <c r="CU2190" s="15">
        <f t="shared" si="479"/>
        <v>1</v>
      </c>
      <c r="CV2190" s="15">
        <f t="shared" si="480"/>
        <v>140</v>
      </c>
      <c r="CW2190" s="15"/>
      <c r="CX2190" s="15"/>
      <c r="CY2190" s="15">
        <f t="shared" si="481"/>
        <v>0</v>
      </c>
      <c r="CZ2190" s="15">
        <f>GG2190</f>
        <v>0</v>
      </c>
      <c r="DA2190" s="16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20"/>
      <c r="DY2190" s="15"/>
      <c r="DZ2190" s="20"/>
      <c r="EA2190" s="15"/>
      <c r="EB2190" s="20"/>
      <c r="EC2190" s="15"/>
      <c r="ED2190" s="20"/>
      <c r="EE2190" s="15"/>
      <c r="EF2190" s="20"/>
      <c r="EG2190" s="15"/>
      <c r="EH2190" s="20"/>
      <c r="EI2190" s="15"/>
      <c r="EJ2190" s="20"/>
      <c r="EK2190" s="15"/>
      <c r="EL2190" s="20"/>
      <c r="EM2190" s="15"/>
      <c r="EN2190" s="20"/>
      <c r="EY2190" s="15"/>
      <c r="EZ2190" s="20"/>
      <c r="FC2190" s="15"/>
      <c r="FD2190" s="20"/>
      <c r="FE2190" s="15"/>
      <c r="FF2190" s="20"/>
      <c r="FG2190" s="15"/>
      <c r="FH2190" s="20"/>
      <c r="FI2190" s="15"/>
      <c r="FJ2190" s="20"/>
      <c r="FK2190" s="15"/>
      <c r="FL2190" s="20"/>
      <c r="FM2190" s="15"/>
      <c r="FN2190" s="20"/>
      <c r="FO2190" s="15"/>
      <c r="FP2190" s="20"/>
      <c r="FQ2190" s="15"/>
      <c r="FR2190" s="20"/>
      <c r="FS2190" s="15">
        <v>90</v>
      </c>
      <c r="FT2190" s="20">
        <v>2</v>
      </c>
      <c r="FU2190" s="15"/>
      <c r="FV2190" s="20"/>
      <c r="FW2190" s="15"/>
      <c r="FX2190" s="20"/>
      <c r="FY2190" s="15"/>
      <c r="FZ2190" s="20"/>
      <c r="GA2190" s="15"/>
      <c r="GB2190" s="20"/>
      <c r="GC2190" s="15"/>
      <c r="GD2190" s="20"/>
      <c r="GE2190" s="15">
        <v>140</v>
      </c>
      <c r="GF2190" s="20">
        <v>1</v>
      </c>
      <c r="GG2190" s="226"/>
    </row>
    <row r="2191" spans="1:189" ht="15" customHeight="1" x14ac:dyDescent="0.3">
      <c r="A2191" s="15" t="s">
        <v>2903</v>
      </c>
      <c r="B2191" s="82" t="s">
        <v>138</v>
      </c>
      <c r="C2191" s="82" t="s">
        <v>2737</v>
      </c>
      <c r="D2191" s="82" t="s">
        <v>577</v>
      </c>
      <c r="E2191" s="15" t="str">
        <f t="shared" si="475"/>
        <v xml:space="preserve"> Taylor Clark</v>
      </c>
      <c r="F2191" s="82" t="s">
        <v>128</v>
      </c>
      <c r="G2191" s="82">
        <v>999925778</v>
      </c>
      <c r="H2191" s="15">
        <f t="shared" si="476"/>
        <v>30</v>
      </c>
      <c r="I2191" s="15"/>
      <c r="J2191" s="15"/>
      <c r="K2191" s="16"/>
      <c r="L2191" s="15"/>
      <c r="M2191" s="15"/>
      <c r="N2191" s="15"/>
      <c r="O2191" s="15">
        <f t="shared" si="471"/>
        <v>0</v>
      </c>
      <c r="P2191" s="15">
        <v>0</v>
      </c>
      <c r="Q2191" s="15">
        <f t="shared" si="472"/>
        <v>0</v>
      </c>
      <c r="R2191" s="15">
        <v>0</v>
      </c>
      <c r="S2191" s="15">
        <v>0</v>
      </c>
      <c r="T2191" s="15">
        <f t="shared" si="473"/>
        <v>0</v>
      </c>
      <c r="U2191" s="15">
        <f t="shared" si="474"/>
        <v>0</v>
      </c>
      <c r="V2191" s="15"/>
      <c r="W2191" s="15"/>
      <c r="X2191" s="15"/>
      <c r="Y2191" s="15"/>
      <c r="Z2191" s="16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>
        <f t="shared" si="477"/>
        <v>0</v>
      </c>
      <c r="CT2191" s="15">
        <f t="shared" si="478"/>
        <v>30</v>
      </c>
      <c r="CU2191" s="15">
        <f t="shared" si="479"/>
        <v>1</v>
      </c>
      <c r="CV2191" s="15">
        <f t="shared" si="480"/>
        <v>0</v>
      </c>
      <c r="CW2191" s="15"/>
      <c r="CX2191" s="15"/>
      <c r="CY2191" s="15">
        <f t="shared" si="481"/>
        <v>0</v>
      </c>
      <c r="CZ2191" s="15">
        <f>GG2191</f>
        <v>0</v>
      </c>
      <c r="DA2191" s="16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20"/>
      <c r="DY2191" s="15"/>
      <c r="DZ2191" s="20"/>
      <c r="EA2191" s="15"/>
      <c r="EB2191" s="20"/>
      <c r="EC2191" s="15"/>
      <c r="ED2191" s="20"/>
      <c r="EE2191" s="15"/>
      <c r="EF2191" s="20"/>
      <c r="EG2191" s="15"/>
      <c r="EH2191" s="20"/>
      <c r="EI2191" s="15"/>
      <c r="EJ2191" s="20"/>
      <c r="EK2191" s="15"/>
      <c r="EL2191" s="20"/>
      <c r="EM2191" s="15"/>
      <c r="EN2191" s="20"/>
      <c r="EW2191" s="15">
        <v>30</v>
      </c>
      <c r="EX2191" s="20">
        <v>1</v>
      </c>
      <c r="EY2191" s="15"/>
      <c r="EZ2191" s="20"/>
      <c r="FC2191" s="15"/>
      <c r="FD2191" s="20"/>
      <c r="FE2191" s="15"/>
      <c r="FF2191" s="20"/>
      <c r="FG2191" s="15"/>
      <c r="FH2191" s="20"/>
      <c r="FI2191" s="15"/>
      <c r="FJ2191" s="20"/>
      <c r="FK2191" s="15"/>
      <c r="FL2191" s="20"/>
      <c r="FM2191" s="15"/>
      <c r="FN2191" s="20"/>
      <c r="FO2191" s="15"/>
      <c r="FP2191" s="20"/>
      <c r="FQ2191" s="15"/>
      <c r="FR2191" s="20"/>
      <c r="FS2191" s="15"/>
      <c r="FT2191" s="20"/>
      <c r="FU2191" s="15"/>
      <c r="FV2191" s="20"/>
      <c r="FW2191" s="15"/>
      <c r="FX2191" s="20"/>
      <c r="FY2191" s="15"/>
      <c r="FZ2191" s="20"/>
      <c r="GA2191" s="15"/>
      <c r="GB2191" s="20"/>
      <c r="GC2191" s="15"/>
      <c r="GD2191" s="20"/>
      <c r="GE2191" s="15"/>
      <c r="GF2191" s="20"/>
      <c r="GG2191" s="226"/>
    </row>
    <row r="2192" spans="1:189" ht="15" customHeight="1" x14ac:dyDescent="0.3">
      <c r="A2192" s="15" t="s">
        <v>2905</v>
      </c>
      <c r="B2192" s="15" t="s">
        <v>138</v>
      </c>
      <c r="C2192" s="15" t="s">
        <v>282</v>
      </c>
      <c r="D2192" s="15" t="s">
        <v>901</v>
      </c>
      <c r="E2192" s="15" t="str">
        <f t="shared" si="475"/>
        <v>Elizabeth Hall</v>
      </c>
      <c r="F2192" s="15" t="s">
        <v>128</v>
      </c>
      <c r="G2192" s="15">
        <v>999925779</v>
      </c>
      <c r="H2192" s="15">
        <f t="shared" si="476"/>
        <v>30</v>
      </c>
      <c r="I2192" s="15"/>
      <c r="J2192" s="15"/>
      <c r="K2192" s="16"/>
      <c r="L2192" s="15"/>
      <c r="M2192" s="15"/>
      <c r="N2192" s="15"/>
      <c r="O2192" s="15">
        <f t="shared" si="471"/>
        <v>0</v>
      </c>
      <c r="P2192" s="15">
        <v>0</v>
      </c>
      <c r="Q2192" s="15">
        <f t="shared" si="472"/>
        <v>0</v>
      </c>
      <c r="R2192" s="15">
        <v>0</v>
      </c>
      <c r="S2192" s="15">
        <v>0</v>
      </c>
      <c r="T2192" s="15">
        <f t="shared" si="473"/>
        <v>0</v>
      </c>
      <c r="U2192" s="15">
        <f t="shared" si="474"/>
        <v>0</v>
      </c>
      <c r="V2192" s="15"/>
      <c r="W2192" s="15"/>
      <c r="X2192" s="15"/>
      <c r="Y2192" s="15"/>
      <c r="Z2192" s="16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>
        <f t="shared" si="477"/>
        <v>0</v>
      </c>
      <c r="CT2192" s="15">
        <f t="shared" si="478"/>
        <v>30</v>
      </c>
      <c r="CU2192" s="15">
        <f t="shared" si="479"/>
        <v>1</v>
      </c>
      <c r="CV2192" s="15">
        <f t="shared" si="480"/>
        <v>0</v>
      </c>
      <c r="CW2192" s="15"/>
      <c r="CX2192" s="15"/>
      <c r="CY2192" s="15">
        <f t="shared" si="481"/>
        <v>0</v>
      </c>
      <c r="CZ2192" s="15">
        <f>GG2192</f>
        <v>0</v>
      </c>
      <c r="DA2192" s="16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20"/>
      <c r="DY2192" s="15"/>
      <c r="DZ2192" s="20"/>
      <c r="EA2192" s="15"/>
      <c r="EB2192" s="20"/>
      <c r="EC2192" s="15"/>
      <c r="ED2192" s="20"/>
      <c r="EE2192" s="15"/>
      <c r="EF2192" s="20"/>
      <c r="EG2192" s="15"/>
      <c r="EH2192" s="20"/>
      <c r="EI2192" s="15"/>
      <c r="EJ2192" s="20"/>
      <c r="EK2192" s="15"/>
      <c r="EL2192" s="20"/>
      <c r="EM2192" s="15"/>
      <c r="EN2192" s="20"/>
      <c r="EY2192" s="15"/>
      <c r="EZ2192" s="20"/>
      <c r="FC2192" s="15"/>
      <c r="FD2192" s="20"/>
      <c r="FE2192" s="15"/>
      <c r="FF2192" s="20"/>
      <c r="FG2192" s="15"/>
      <c r="FH2192" s="20"/>
      <c r="FI2192" s="15"/>
      <c r="FJ2192" s="20"/>
      <c r="FK2192" s="15"/>
      <c r="FL2192" s="20"/>
      <c r="FM2192" s="15"/>
      <c r="FN2192" s="20"/>
      <c r="FO2192" s="15"/>
      <c r="FP2192" s="20"/>
      <c r="FQ2192" s="15"/>
      <c r="FR2192" s="20"/>
      <c r="FS2192" s="15"/>
      <c r="FT2192" s="20"/>
      <c r="FU2192" s="15"/>
      <c r="FV2192" s="20"/>
      <c r="FW2192" s="15"/>
      <c r="FX2192" s="20"/>
      <c r="FY2192" s="15">
        <v>30</v>
      </c>
      <c r="FZ2192" s="20">
        <v>1</v>
      </c>
      <c r="GA2192" s="15"/>
      <c r="GB2192" s="20"/>
      <c r="GC2192" s="15"/>
      <c r="GD2192" s="20"/>
      <c r="GE2192" s="15"/>
      <c r="GF2192" s="20"/>
      <c r="GG2192" s="226"/>
    </row>
    <row r="2193" spans="1:189" ht="15" customHeight="1" x14ac:dyDescent="0.3">
      <c r="A2193" s="82" t="s">
        <v>130</v>
      </c>
      <c r="B2193" s="82" t="s">
        <v>134</v>
      </c>
      <c r="C2193" s="82" t="s">
        <v>2674</v>
      </c>
      <c r="D2193" s="82" t="s">
        <v>2675</v>
      </c>
      <c r="E2193" s="15" t="str">
        <f t="shared" si="475"/>
        <v xml:space="preserve"> Nihita Chowdary Yarra</v>
      </c>
      <c r="F2193" s="82" t="s">
        <v>128</v>
      </c>
      <c r="G2193" s="82">
        <v>999925781</v>
      </c>
      <c r="H2193" s="15">
        <f t="shared" si="476"/>
        <v>68</v>
      </c>
      <c r="I2193" s="15"/>
      <c r="J2193" s="15"/>
      <c r="K2193" s="16"/>
      <c r="L2193" s="15"/>
      <c r="M2193" s="15"/>
      <c r="N2193" s="15"/>
      <c r="O2193" s="15">
        <f t="shared" si="471"/>
        <v>0</v>
      </c>
      <c r="P2193" s="15">
        <v>0</v>
      </c>
      <c r="Q2193" s="15">
        <f t="shared" si="472"/>
        <v>0</v>
      </c>
      <c r="R2193" s="15">
        <v>0</v>
      </c>
      <c r="S2193" s="15">
        <v>0</v>
      </c>
      <c r="T2193" s="15">
        <f t="shared" si="473"/>
        <v>0</v>
      </c>
      <c r="U2193" s="15">
        <f t="shared" si="474"/>
        <v>0</v>
      </c>
      <c r="V2193" s="15"/>
      <c r="W2193" s="15"/>
      <c r="X2193" s="15"/>
      <c r="Y2193" s="15"/>
      <c r="Z2193" s="16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>
        <f t="shared" si="477"/>
        <v>0</v>
      </c>
      <c r="CT2193" s="15">
        <f t="shared" si="478"/>
        <v>68</v>
      </c>
      <c r="CU2193" s="15">
        <f t="shared" si="479"/>
        <v>1</v>
      </c>
      <c r="CV2193" s="15">
        <f t="shared" si="480"/>
        <v>0</v>
      </c>
      <c r="CW2193" s="15"/>
      <c r="CX2193" s="15"/>
      <c r="CY2193" s="15">
        <f t="shared" si="481"/>
        <v>0</v>
      </c>
      <c r="CZ2193" s="15">
        <f>GG2193</f>
        <v>0</v>
      </c>
      <c r="DA2193" s="16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20"/>
      <c r="DY2193" s="15"/>
      <c r="DZ2193" s="20"/>
      <c r="EA2193" s="15"/>
      <c r="EB2193" s="20"/>
      <c r="EC2193" s="15"/>
      <c r="ED2193" s="20"/>
      <c r="EE2193" s="15"/>
      <c r="EF2193" s="20"/>
      <c r="EG2193" s="15"/>
      <c r="EH2193" s="20"/>
      <c r="EI2193" s="15"/>
      <c r="EJ2193" s="20"/>
      <c r="EK2193" s="15"/>
      <c r="EL2193" s="20"/>
      <c r="EM2193" s="15"/>
      <c r="EN2193" s="20"/>
      <c r="EW2193" s="15">
        <v>68</v>
      </c>
      <c r="EX2193" s="20">
        <v>4</v>
      </c>
      <c r="EY2193" s="15"/>
      <c r="EZ2193" s="20"/>
      <c r="FC2193" s="15"/>
      <c r="FD2193" s="20"/>
      <c r="FE2193" s="15"/>
      <c r="FF2193" s="20"/>
      <c r="FG2193" s="15"/>
      <c r="FH2193" s="20"/>
      <c r="FI2193" s="15"/>
      <c r="FJ2193" s="20"/>
      <c r="FK2193" s="15"/>
      <c r="FL2193" s="20"/>
      <c r="FM2193" s="15"/>
      <c r="FN2193" s="20"/>
      <c r="FO2193" s="15"/>
      <c r="FP2193" s="20"/>
      <c r="FQ2193" s="15"/>
      <c r="FR2193" s="20"/>
      <c r="FS2193" s="15"/>
      <c r="FT2193" s="20"/>
      <c r="FU2193" s="15"/>
      <c r="FV2193" s="20"/>
      <c r="FW2193" s="15"/>
      <c r="FX2193" s="20"/>
      <c r="FY2193" s="15"/>
      <c r="FZ2193" s="20"/>
      <c r="GA2193" s="15"/>
      <c r="GB2193" s="20"/>
      <c r="GC2193" s="15"/>
      <c r="GD2193" s="20"/>
      <c r="GE2193" s="15"/>
      <c r="GF2193" s="20"/>
      <c r="GG2193" s="226"/>
    </row>
    <row r="2194" spans="1:189" ht="15" customHeight="1" x14ac:dyDescent="0.3">
      <c r="A2194" s="15" t="s">
        <v>130</v>
      </c>
      <c r="B2194" s="15" t="s">
        <v>126</v>
      </c>
      <c r="C2194" s="15" t="s">
        <v>2889</v>
      </c>
      <c r="D2194" s="15" t="s">
        <v>2890</v>
      </c>
      <c r="E2194" s="15" t="str">
        <f t="shared" si="475"/>
        <v>Ixchel Stalnos</v>
      </c>
      <c r="F2194" s="15" t="s">
        <v>128</v>
      </c>
      <c r="G2194" s="15">
        <v>999925787</v>
      </c>
      <c r="H2194" s="15">
        <f t="shared" si="476"/>
        <v>45</v>
      </c>
      <c r="I2194" s="15"/>
      <c r="J2194" s="15"/>
      <c r="K2194" s="16"/>
      <c r="L2194" s="15"/>
      <c r="M2194" s="15"/>
      <c r="N2194" s="15"/>
      <c r="O2194" s="15">
        <f t="shared" si="471"/>
        <v>0</v>
      </c>
      <c r="P2194" s="15">
        <v>0</v>
      </c>
      <c r="Q2194" s="15">
        <f t="shared" si="472"/>
        <v>0</v>
      </c>
      <c r="R2194" s="15">
        <v>0</v>
      </c>
      <c r="S2194" s="15">
        <v>0</v>
      </c>
      <c r="T2194" s="15">
        <f t="shared" si="473"/>
        <v>0</v>
      </c>
      <c r="U2194" s="15">
        <f t="shared" si="474"/>
        <v>0</v>
      </c>
      <c r="V2194" s="15"/>
      <c r="W2194" s="15"/>
      <c r="X2194" s="15"/>
      <c r="Y2194" s="15"/>
      <c r="Z2194" s="16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>
        <f t="shared" si="477"/>
        <v>0</v>
      </c>
      <c r="CT2194" s="15">
        <f t="shared" si="478"/>
        <v>45</v>
      </c>
      <c r="CU2194" s="15">
        <f t="shared" si="479"/>
        <v>1</v>
      </c>
      <c r="CV2194" s="15">
        <f t="shared" si="480"/>
        <v>0</v>
      </c>
      <c r="CW2194" s="15"/>
      <c r="CX2194" s="15"/>
      <c r="CY2194" s="15">
        <f t="shared" si="481"/>
        <v>0</v>
      </c>
      <c r="CZ2194" s="15">
        <f>GG2194</f>
        <v>0</v>
      </c>
      <c r="DA2194" s="16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20"/>
      <c r="DY2194" s="15"/>
      <c r="DZ2194" s="20"/>
      <c r="EA2194" s="15"/>
      <c r="EB2194" s="20"/>
      <c r="EC2194" s="15"/>
      <c r="ED2194" s="20"/>
      <c r="EE2194" s="15"/>
      <c r="EF2194" s="20"/>
      <c r="EG2194" s="15"/>
      <c r="EH2194" s="20"/>
      <c r="EI2194" s="15"/>
      <c r="EJ2194" s="20"/>
      <c r="EK2194" s="15"/>
      <c r="EL2194" s="20"/>
      <c r="EM2194" s="15"/>
      <c r="EN2194" s="20"/>
      <c r="EY2194" s="15"/>
      <c r="EZ2194" s="20"/>
      <c r="FA2194" s="15">
        <v>45</v>
      </c>
      <c r="FB2194" s="20">
        <v>2</v>
      </c>
      <c r="FC2194" s="15"/>
      <c r="FD2194" s="20"/>
      <c r="FE2194" s="15"/>
      <c r="FF2194" s="20"/>
      <c r="FG2194" s="15"/>
      <c r="FH2194" s="20"/>
      <c r="FI2194" s="15"/>
      <c r="FJ2194" s="20"/>
      <c r="FK2194" s="15"/>
      <c r="FL2194" s="20"/>
      <c r="FM2194" s="15"/>
      <c r="FN2194" s="20"/>
      <c r="FO2194" s="15"/>
      <c r="FP2194" s="20"/>
      <c r="FQ2194" s="15"/>
      <c r="FR2194" s="20"/>
      <c r="FS2194" s="15"/>
      <c r="FT2194" s="20"/>
      <c r="FU2194" s="15"/>
      <c r="FV2194" s="20"/>
      <c r="FW2194" s="15"/>
      <c r="FX2194" s="20"/>
      <c r="FY2194" s="15"/>
      <c r="FZ2194" s="20"/>
      <c r="GA2194" s="15"/>
      <c r="GB2194" s="20"/>
      <c r="GC2194" s="15"/>
      <c r="GD2194" s="20"/>
      <c r="GE2194" s="15"/>
      <c r="GF2194" s="20"/>
      <c r="GG2194" s="226"/>
    </row>
    <row r="2195" spans="1:189" ht="15" customHeight="1" x14ac:dyDescent="0.3">
      <c r="A2195" s="15" t="s">
        <v>133</v>
      </c>
      <c r="B2195" s="15" t="s">
        <v>140</v>
      </c>
      <c r="C2195" s="15" t="s">
        <v>3756</v>
      </c>
      <c r="D2195" s="15" t="s">
        <v>3757</v>
      </c>
      <c r="E2195" s="15" t="str">
        <f t="shared" si="475"/>
        <v>Marly Aloisio</v>
      </c>
      <c r="F2195" s="15" t="s">
        <v>128</v>
      </c>
      <c r="G2195" s="15">
        <v>999925788</v>
      </c>
      <c r="H2195" s="15">
        <f t="shared" si="476"/>
        <v>45</v>
      </c>
      <c r="I2195" s="15"/>
      <c r="J2195" s="15"/>
      <c r="K2195" s="16"/>
      <c r="L2195" s="15"/>
      <c r="M2195" s="15"/>
      <c r="N2195" s="15"/>
      <c r="O2195" s="15">
        <f t="shared" si="471"/>
        <v>0</v>
      </c>
      <c r="P2195" s="15">
        <v>0</v>
      </c>
      <c r="Q2195" s="15">
        <f t="shared" si="472"/>
        <v>0</v>
      </c>
      <c r="R2195" s="15">
        <v>0</v>
      </c>
      <c r="S2195" s="15">
        <v>0</v>
      </c>
      <c r="T2195" s="15">
        <f t="shared" si="473"/>
        <v>0</v>
      </c>
      <c r="U2195" s="15">
        <f t="shared" si="474"/>
        <v>0</v>
      </c>
      <c r="V2195" s="15"/>
      <c r="W2195" s="15"/>
      <c r="X2195" s="15"/>
      <c r="Y2195" s="15"/>
      <c r="Z2195" s="16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>
        <f t="shared" si="477"/>
        <v>0</v>
      </c>
      <c r="CT2195" s="15">
        <f t="shared" si="478"/>
        <v>45</v>
      </c>
      <c r="CU2195" s="15">
        <f t="shared" si="479"/>
        <v>1</v>
      </c>
      <c r="CV2195" s="15">
        <f t="shared" si="480"/>
        <v>0</v>
      </c>
      <c r="CW2195" s="15"/>
      <c r="CX2195" s="15"/>
      <c r="CY2195" s="15">
        <f t="shared" si="481"/>
        <v>0</v>
      </c>
      <c r="CZ2195" s="15">
        <f>GG2195</f>
        <v>0</v>
      </c>
      <c r="DA2195" s="16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20"/>
      <c r="DY2195" s="15"/>
      <c r="DZ2195" s="20"/>
      <c r="EA2195" s="15"/>
      <c r="EB2195" s="20"/>
      <c r="EC2195" s="15"/>
      <c r="ED2195" s="20"/>
      <c r="EE2195" s="15"/>
      <c r="EF2195" s="20"/>
      <c r="EG2195" s="15"/>
      <c r="EH2195" s="20"/>
      <c r="EI2195" s="15"/>
      <c r="EJ2195" s="20"/>
      <c r="EK2195" s="15"/>
      <c r="EL2195" s="20"/>
      <c r="EM2195" s="15"/>
      <c r="EN2195" s="20"/>
      <c r="EY2195" s="15"/>
      <c r="EZ2195" s="20"/>
      <c r="FC2195" s="15"/>
      <c r="FD2195" s="20"/>
      <c r="FE2195" s="15"/>
      <c r="FF2195" s="20"/>
      <c r="FG2195" s="15"/>
      <c r="FH2195" s="20"/>
      <c r="FI2195" s="15"/>
      <c r="FJ2195" s="20"/>
      <c r="FK2195" s="15"/>
      <c r="FL2195" s="20"/>
      <c r="FM2195" s="15"/>
      <c r="FN2195" s="20"/>
      <c r="FO2195" s="15"/>
      <c r="FP2195" s="20"/>
      <c r="FQ2195" s="15"/>
      <c r="FR2195" s="20"/>
      <c r="FS2195" s="15"/>
      <c r="FT2195" s="20"/>
      <c r="FU2195" s="15"/>
      <c r="FV2195" s="20"/>
      <c r="FW2195" s="15"/>
      <c r="FX2195" s="20"/>
      <c r="FY2195" s="15">
        <v>45</v>
      </c>
      <c r="FZ2195" s="20">
        <v>2</v>
      </c>
      <c r="GA2195" s="15"/>
      <c r="GB2195" s="20"/>
      <c r="GC2195" s="15"/>
      <c r="GD2195" s="20"/>
      <c r="GE2195" s="15"/>
      <c r="GF2195" s="20"/>
      <c r="GG2195" s="226"/>
    </row>
    <row r="2196" spans="1:189" ht="15" customHeight="1" x14ac:dyDescent="0.3">
      <c r="A2196" s="85" t="s">
        <v>137</v>
      </c>
      <c r="B2196" s="85" t="s">
        <v>134</v>
      </c>
      <c r="C2196" s="85" t="s">
        <v>4028</v>
      </c>
      <c r="D2196" s="85" t="s">
        <v>1810</v>
      </c>
      <c r="E2196" s="15" t="str">
        <f t="shared" si="475"/>
        <v>Bliss Tang</v>
      </c>
      <c r="F2196" s="85" t="s">
        <v>128</v>
      </c>
      <c r="G2196" s="15">
        <v>999925789</v>
      </c>
      <c r="H2196" s="15">
        <f t="shared" si="476"/>
        <v>45</v>
      </c>
      <c r="I2196" s="15"/>
      <c r="J2196" s="15"/>
      <c r="K2196" s="16"/>
      <c r="L2196" s="15"/>
      <c r="M2196" s="15"/>
      <c r="N2196" s="15"/>
      <c r="O2196" s="15">
        <f t="shared" si="471"/>
        <v>0</v>
      </c>
      <c r="P2196" s="15">
        <v>0</v>
      </c>
      <c r="Q2196" s="15">
        <f t="shared" si="472"/>
        <v>0</v>
      </c>
      <c r="R2196" s="15">
        <v>0</v>
      </c>
      <c r="S2196" s="15">
        <v>0</v>
      </c>
      <c r="T2196" s="15">
        <f t="shared" si="473"/>
        <v>0</v>
      </c>
      <c r="U2196" s="15">
        <f t="shared" si="474"/>
        <v>0</v>
      </c>
      <c r="V2196" s="15"/>
      <c r="W2196" s="15"/>
      <c r="X2196" s="15"/>
      <c r="Y2196" s="15"/>
      <c r="Z2196" s="16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>
        <f t="shared" si="477"/>
        <v>0</v>
      </c>
      <c r="CT2196" s="15">
        <f t="shared" si="478"/>
        <v>45</v>
      </c>
      <c r="CU2196" s="15">
        <f t="shared" si="479"/>
        <v>0</v>
      </c>
      <c r="CV2196" s="15">
        <f t="shared" si="480"/>
        <v>0</v>
      </c>
      <c r="CW2196" s="15"/>
      <c r="CX2196" s="15"/>
      <c r="CY2196" s="15">
        <f t="shared" si="481"/>
        <v>0</v>
      </c>
      <c r="CZ2196" s="15">
        <f>GG2196</f>
        <v>0</v>
      </c>
      <c r="DA2196" s="16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20"/>
      <c r="DY2196" s="15"/>
      <c r="DZ2196" s="20"/>
      <c r="EA2196" s="15"/>
      <c r="EB2196" s="20"/>
      <c r="EC2196" s="15"/>
      <c r="ED2196" s="20"/>
      <c r="EE2196" s="15"/>
      <c r="EF2196" s="20"/>
      <c r="EG2196" s="15"/>
      <c r="EH2196" s="20"/>
      <c r="EI2196" s="15"/>
      <c r="EJ2196" s="20"/>
      <c r="EK2196" s="15"/>
      <c r="EL2196" s="20"/>
      <c r="EM2196" s="15"/>
      <c r="EN2196" s="20"/>
      <c r="EY2196" s="15"/>
      <c r="EZ2196" s="20"/>
      <c r="FC2196" s="15"/>
      <c r="FD2196" s="20"/>
      <c r="FE2196" s="15"/>
      <c r="FF2196" s="20"/>
      <c r="FG2196" s="15"/>
      <c r="FH2196" s="20"/>
      <c r="FI2196" s="15"/>
      <c r="FJ2196" s="20"/>
      <c r="FK2196" s="15"/>
      <c r="FL2196" s="20"/>
      <c r="FM2196" s="15"/>
      <c r="FN2196" s="16"/>
      <c r="FO2196" s="15">
        <v>45</v>
      </c>
      <c r="FP2196" s="20"/>
      <c r="FQ2196" s="15"/>
      <c r="FR2196" s="16"/>
      <c r="FS2196" s="15"/>
      <c r="FT2196" s="20"/>
      <c r="FU2196" s="15"/>
      <c r="FV2196" s="20"/>
      <c r="FW2196" s="15"/>
      <c r="FX2196" s="20"/>
      <c r="FY2196" s="15"/>
      <c r="FZ2196" s="20"/>
      <c r="GA2196" s="15"/>
      <c r="GB2196" s="20"/>
      <c r="GC2196" s="15"/>
      <c r="GD2196" s="20"/>
      <c r="GE2196" s="15"/>
      <c r="GF2196" s="20"/>
      <c r="GG2196" s="226"/>
    </row>
    <row r="2197" spans="1:189" ht="15" customHeight="1" x14ac:dyDescent="0.3">
      <c r="A2197" s="17" t="s">
        <v>2903</v>
      </c>
      <c r="B2197" s="17" t="s">
        <v>126</v>
      </c>
      <c r="C2197" s="17" t="s">
        <v>908</v>
      </c>
      <c r="D2197" s="17" t="s">
        <v>1601</v>
      </c>
      <c r="E2197" s="15" t="str">
        <f t="shared" si="475"/>
        <v>Gio Ramirez</v>
      </c>
      <c r="F2197" s="17" t="s">
        <v>135</v>
      </c>
      <c r="G2197" s="17">
        <v>999925791</v>
      </c>
      <c r="H2197" s="15">
        <f t="shared" si="476"/>
        <v>29</v>
      </c>
      <c r="I2197" s="15"/>
      <c r="J2197" s="15"/>
      <c r="K2197" s="16"/>
      <c r="L2197" s="15"/>
      <c r="M2197" s="15"/>
      <c r="N2197" s="15"/>
      <c r="O2197" s="15">
        <f t="shared" si="471"/>
        <v>0</v>
      </c>
      <c r="P2197" s="15">
        <v>0</v>
      </c>
      <c r="Q2197" s="15">
        <f t="shared" si="472"/>
        <v>0</v>
      </c>
      <c r="R2197" s="15">
        <v>0</v>
      </c>
      <c r="S2197" s="15">
        <v>0</v>
      </c>
      <c r="T2197" s="15">
        <f t="shared" si="473"/>
        <v>0</v>
      </c>
      <c r="U2197" s="15">
        <f t="shared" si="474"/>
        <v>0</v>
      </c>
      <c r="V2197" s="15"/>
      <c r="W2197" s="15"/>
      <c r="X2197" s="15"/>
      <c r="Y2197" s="15"/>
      <c r="Z2197" s="16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>
        <f t="shared" si="477"/>
        <v>29</v>
      </c>
      <c r="CT2197" s="15">
        <f t="shared" si="478"/>
        <v>0</v>
      </c>
      <c r="CU2197" s="15">
        <f t="shared" si="479"/>
        <v>0</v>
      </c>
      <c r="CV2197" s="15">
        <f t="shared" si="480"/>
        <v>0</v>
      </c>
      <c r="CW2197" s="15"/>
      <c r="CX2197" s="15"/>
      <c r="CY2197" s="15">
        <f t="shared" si="481"/>
        <v>0</v>
      </c>
      <c r="CZ2197" s="15">
        <f>GG2197</f>
        <v>0</v>
      </c>
      <c r="DA2197" s="16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20"/>
      <c r="DY2197" s="15"/>
      <c r="DZ2197" s="20"/>
      <c r="EA2197" s="15"/>
      <c r="EB2197" s="20"/>
      <c r="EC2197" s="15"/>
      <c r="ED2197" s="20"/>
      <c r="EE2197" s="15"/>
      <c r="EF2197" s="20"/>
      <c r="EG2197" s="15"/>
      <c r="EH2197" s="20"/>
      <c r="EI2197" s="15"/>
      <c r="EJ2197" s="20"/>
      <c r="EK2197" s="15"/>
      <c r="EL2197" s="20"/>
      <c r="EM2197" s="15"/>
      <c r="EN2197" s="20"/>
      <c r="EY2197" s="15"/>
      <c r="EZ2197" s="20"/>
      <c r="FC2197" s="15"/>
      <c r="FD2197" s="20"/>
      <c r="FE2197" s="15">
        <v>29</v>
      </c>
      <c r="FF2197" s="20" t="s">
        <v>168</v>
      </c>
      <c r="FG2197" s="15"/>
      <c r="FH2197" s="20"/>
      <c r="FI2197" s="15"/>
      <c r="FJ2197" s="20"/>
      <c r="FK2197" s="15"/>
      <c r="FL2197" s="20"/>
      <c r="FM2197" s="15"/>
      <c r="FN2197" s="20"/>
      <c r="FO2197" s="15"/>
      <c r="FP2197" s="20"/>
      <c r="FQ2197" s="15"/>
      <c r="FR2197" s="20"/>
      <c r="FS2197" s="15"/>
      <c r="FT2197" s="20"/>
      <c r="FU2197" s="15"/>
      <c r="FV2197" s="20"/>
      <c r="FW2197" s="15"/>
      <c r="FX2197" s="20"/>
      <c r="FY2197" s="15"/>
      <c r="FZ2197" s="20"/>
      <c r="GA2197" s="15"/>
      <c r="GB2197" s="20"/>
      <c r="GC2197" s="15"/>
      <c r="GD2197" s="20"/>
      <c r="GE2197" s="15"/>
      <c r="GF2197" s="20"/>
      <c r="GG2197" s="226"/>
    </row>
    <row r="2198" spans="1:189" ht="15" customHeight="1" x14ac:dyDescent="0.3">
      <c r="A2198" s="15" t="s">
        <v>146</v>
      </c>
      <c r="B2198" s="15" t="s">
        <v>138</v>
      </c>
      <c r="C2198" s="15" t="s">
        <v>3071</v>
      </c>
      <c r="D2198" s="15" t="s">
        <v>1665</v>
      </c>
      <c r="E2198" s="15" t="str">
        <f t="shared" si="475"/>
        <v>Ruby SANCHEZ</v>
      </c>
      <c r="F2198" s="15" t="s">
        <v>128</v>
      </c>
      <c r="G2198" s="15">
        <v>999925792</v>
      </c>
      <c r="H2198" s="15">
        <f t="shared" si="476"/>
        <v>38</v>
      </c>
      <c r="I2198" s="15"/>
      <c r="J2198" s="15"/>
      <c r="K2198" s="16"/>
      <c r="L2198" s="15"/>
      <c r="M2198" s="15"/>
      <c r="N2198" s="15"/>
      <c r="O2198" s="15">
        <f t="shared" si="471"/>
        <v>0</v>
      </c>
      <c r="P2198" s="15">
        <v>0</v>
      </c>
      <c r="Q2198" s="15">
        <f t="shared" si="472"/>
        <v>0</v>
      </c>
      <c r="R2198" s="15">
        <v>0</v>
      </c>
      <c r="S2198" s="15">
        <v>0</v>
      </c>
      <c r="T2198" s="15">
        <f t="shared" si="473"/>
        <v>0</v>
      </c>
      <c r="U2198" s="15">
        <f t="shared" si="474"/>
        <v>0</v>
      </c>
      <c r="V2198" s="15"/>
      <c r="W2198" s="15"/>
      <c r="X2198" s="15"/>
      <c r="Y2198" s="15"/>
      <c r="Z2198" s="16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>
        <f t="shared" si="477"/>
        <v>0</v>
      </c>
      <c r="CT2198" s="15">
        <f t="shared" si="478"/>
        <v>38</v>
      </c>
      <c r="CU2198" s="15">
        <f t="shared" si="479"/>
        <v>0</v>
      </c>
      <c r="CV2198" s="15">
        <f t="shared" si="480"/>
        <v>0</v>
      </c>
      <c r="CW2198" s="15"/>
      <c r="CX2198" s="15"/>
      <c r="CY2198" s="15">
        <f t="shared" si="481"/>
        <v>0</v>
      </c>
      <c r="CZ2198" s="15">
        <f>GG2198</f>
        <v>0</v>
      </c>
      <c r="DA2198" s="16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20"/>
      <c r="DY2198" s="15"/>
      <c r="DZ2198" s="20"/>
      <c r="EA2198" s="15"/>
      <c r="EB2198" s="20"/>
      <c r="EC2198" s="15"/>
      <c r="ED2198" s="20"/>
      <c r="EE2198" s="15"/>
      <c r="EF2198" s="20"/>
      <c r="EG2198" s="15"/>
      <c r="EH2198" s="20"/>
      <c r="EI2198" s="15"/>
      <c r="EJ2198" s="20"/>
      <c r="EK2198" s="15"/>
      <c r="EL2198" s="20"/>
      <c r="EM2198" s="15"/>
      <c r="EN2198" s="20"/>
      <c r="EY2198" s="15"/>
      <c r="EZ2198" s="20"/>
      <c r="FC2198" s="15">
        <v>38</v>
      </c>
      <c r="FD2198" s="20" t="s">
        <v>129</v>
      </c>
      <c r="FE2198" s="15"/>
      <c r="FF2198" s="20"/>
      <c r="FG2198" s="15"/>
      <c r="FH2198" s="20"/>
      <c r="FI2198" s="15"/>
      <c r="FJ2198" s="20"/>
      <c r="FK2198" s="15"/>
      <c r="FL2198" s="20"/>
      <c r="FM2198" s="15"/>
      <c r="FN2198" s="20"/>
      <c r="FO2198" s="15"/>
      <c r="FP2198" s="20"/>
      <c r="FQ2198" s="15"/>
      <c r="FR2198" s="20"/>
      <c r="FS2198" s="15"/>
      <c r="FT2198" s="20"/>
      <c r="FU2198" s="15"/>
      <c r="FV2198" s="20"/>
      <c r="FW2198" s="15"/>
      <c r="FX2198" s="20"/>
      <c r="FY2198" s="15"/>
      <c r="FZ2198" s="20"/>
      <c r="GA2198" s="15"/>
      <c r="GB2198" s="20"/>
      <c r="GC2198" s="15"/>
      <c r="GD2198" s="20"/>
      <c r="GE2198" s="15"/>
      <c r="GF2198" s="20"/>
      <c r="GG2198" s="226"/>
    </row>
    <row r="2199" spans="1:189" ht="15" customHeight="1" x14ac:dyDescent="0.3">
      <c r="A2199" s="15" t="s">
        <v>130</v>
      </c>
      <c r="B2199" s="15" t="s">
        <v>134</v>
      </c>
      <c r="C2199" s="15" t="s">
        <v>2924</v>
      </c>
      <c r="D2199" s="15" t="s">
        <v>2925</v>
      </c>
      <c r="E2199" s="15" t="str">
        <f t="shared" si="475"/>
        <v>Everett Brines</v>
      </c>
      <c r="F2199" s="15" t="s">
        <v>135</v>
      </c>
      <c r="G2199" s="15">
        <v>999925795</v>
      </c>
      <c r="H2199" s="15">
        <f t="shared" si="476"/>
        <v>30</v>
      </c>
      <c r="I2199" s="15"/>
      <c r="J2199" s="15"/>
      <c r="K2199" s="16"/>
      <c r="L2199" s="15"/>
      <c r="M2199" s="15"/>
      <c r="N2199" s="15"/>
      <c r="O2199" s="15">
        <f t="shared" si="471"/>
        <v>0</v>
      </c>
      <c r="P2199" s="15">
        <v>0</v>
      </c>
      <c r="Q2199" s="15">
        <f t="shared" si="472"/>
        <v>0</v>
      </c>
      <c r="R2199" s="15">
        <v>0</v>
      </c>
      <c r="S2199" s="15">
        <v>0</v>
      </c>
      <c r="T2199" s="15">
        <f t="shared" si="473"/>
        <v>0</v>
      </c>
      <c r="U2199" s="15">
        <f t="shared" si="474"/>
        <v>0</v>
      </c>
      <c r="V2199" s="15"/>
      <c r="W2199" s="15"/>
      <c r="X2199" s="15"/>
      <c r="Y2199" s="15"/>
      <c r="Z2199" s="16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>
        <f t="shared" si="477"/>
        <v>0</v>
      </c>
      <c r="CT2199" s="15">
        <f t="shared" si="478"/>
        <v>30</v>
      </c>
      <c r="CU2199" s="15">
        <f t="shared" si="479"/>
        <v>1</v>
      </c>
      <c r="CV2199" s="15">
        <f t="shared" si="480"/>
        <v>0</v>
      </c>
      <c r="CW2199" s="15"/>
      <c r="CX2199" s="15"/>
      <c r="CY2199" s="15">
        <f t="shared" si="481"/>
        <v>0</v>
      </c>
      <c r="CZ2199" s="15">
        <f>GG2199</f>
        <v>0</v>
      </c>
      <c r="DA2199" s="16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20"/>
      <c r="DY2199" s="15"/>
      <c r="DZ2199" s="20"/>
      <c r="EA2199" s="15"/>
      <c r="EB2199" s="20"/>
      <c r="EC2199" s="15"/>
      <c r="ED2199" s="20"/>
      <c r="EE2199" s="15"/>
      <c r="EF2199" s="20"/>
      <c r="EG2199" s="15"/>
      <c r="EH2199" s="20"/>
      <c r="EI2199" s="15"/>
      <c r="EJ2199" s="20"/>
      <c r="EK2199" s="15"/>
      <c r="EL2199" s="20"/>
      <c r="EM2199" s="15"/>
      <c r="EN2199" s="20"/>
      <c r="EQ2199" s="15">
        <v>30</v>
      </c>
      <c r="ER2199" s="20">
        <v>1</v>
      </c>
      <c r="EY2199" s="15"/>
      <c r="EZ2199" s="20"/>
      <c r="FC2199" s="15"/>
      <c r="FD2199" s="20"/>
      <c r="FE2199" s="15"/>
      <c r="FF2199" s="20"/>
      <c r="FG2199" s="15"/>
      <c r="FH2199" s="20"/>
      <c r="FI2199" s="15"/>
      <c r="FJ2199" s="20"/>
      <c r="FK2199" s="15"/>
      <c r="FL2199" s="20"/>
      <c r="FM2199" s="15"/>
      <c r="FN2199" s="20"/>
      <c r="FO2199" s="15"/>
      <c r="FP2199" s="20"/>
      <c r="FQ2199" s="15"/>
      <c r="FR2199" s="20"/>
      <c r="FS2199" s="15"/>
      <c r="FT2199" s="20"/>
      <c r="FU2199" s="15"/>
      <c r="FV2199" s="20"/>
      <c r="FW2199" s="15"/>
      <c r="FX2199" s="20"/>
      <c r="FY2199" s="15"/>
      <c r="FZ2199" s="20"/>
      <c r="GA2199" s="15"/>
      <c r="GB2199" s="20"/>
      <c r="GC2199" s="15"/>
      <c r="GD2199" s="20"/>
      <c r="GE2199" s="15"/>
      <c r="GF2199" s="20"/>
      <c r="GG2199" s="226"/>
    </row>
    <row r="2200" spans="1:189" ht="15" customHeight="1" x14ac:dyDescent="0.3">
      <c r="A2200" s="85" t="s">
        <v>137</v>
      </c>
      <c r="B2200" s="85" t="s">
        <v>138</v>
      </c>
      <c r="C2200" s="85" t="s">
        <v>2626</v>
      </c>
      <c r="D2200" s="85" t="s">
        <v>2627</v>
      </c>
      <c r="E2200" s="15" t="str">
        <f t="shared" si="475"/>
        <v>Sonny Choe</v>
      </c>
      <c r="F2200" s="85" t="s">
        <v>135</v>
      </c>
      <c r="G2200" s="15">
        <v>999925803</v>
      </c>
      <c r="H2200" s="15">
        <f t="shared" si="476"/>
        <v>136</v>
      </c>
      <c r="I2200" s="15"/>
      <c r="J2200" s="15"/>
      <c r="K2200" s="16"/>
      <c r="L2200" s="15"/>
      <c r="M2200" s="15"/>
      <c r="N2200" s="15"/>
      <c r="O2200" s="15">
        <f t="shared" ref="O2200:O2231" si="482">SUM(EE2200, EI2200, EK2200, EM2200)</f>
        <v>0</v>
      </c>
      <c r="P2200" s="15">
        <v>0</v>
      </c>
      <c r="Q2200" s="15">
        <f t="shared" ref="Q2200:Q2231" si="483">COUNT(DI2200:DV2200)</f>
        <v>0</v>
      </c>
      <c r="R2200" s="15">
        <v>0</v>
      </c>
      <c r="S2200" s="15">
        <v>0</v>
      </c>
      <c r="T2200" s="15">
        <f t="shared" ref="T2200:T2231" si="484">EC2200</f>
        <v>0</v>
      </c>
      <c r="U2200" s="15">
        <f t="shared" ref="U2200:U2231" si="485">SUM(EG2200)</f>
        <v>0</v>
      </c>
      <c r="V2200" s="15"/>
      <c r="W2200" s="15"/>
      <c r="X2200" s="15"/>
      <c r="Y2200" s="15"/>
      <c r="Z2200" s="16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>
        <f t="shared" si="477"/>
        <v>0</v>
      </c>
      <c r="CT2200" s="15">
        <f t="shared" si="478"/>
        <v>136</v>
      </c>
      <c r="CU2200" s="15">
        <f t="shared" si="479"/>
        <v>2</v>
      </c>
      <c r="CV2200" s="15">
        <f t="shared" si="480"/>
        <v>0</v>
      </c>
      <c r="CW2200" s="15"/>
      <c r="CX2200" s="15"/>
      <c r="CY2200" s="15">
        <f t="shared" si="481"/>
        <v>0</v>
      </c>
      <c r="CZ2200" s="15">
        <f>GG2200</f>
        <v>0</v>
      </c>
      <c r="DA2200" s="16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20"/>
      <c r="DY2200" s="15"/>
      <c r="DZ2200" s="20"/>
      <c r="EA2200" s="15"/>
      <c r="EB2200" s="20"/>
      <c r="EC2200" s="15"/>
      <c r="ED2200" s="20"/>
      <c r="EE2200" s="15"/>
      <c r="EF2200" s="20"/>
      <c r="EG2200" s="15"/>
      <c r="EH2200" s="20"/>
      <c r="EI2200" s="15"/>
      <c r="EJ2200" s="20"/>
      <c r="EK2200" s="15"/>
      <c r="EL2200" s="20"/>
      <c r="EM2200" s="15"/>
      <c r="EN2200" s="20"/>
      <c r="EU2200" s="15">
        <v>68</v>
      </c>
      <c r="EV2200" s="20">
        <v>3</v>
      </c>
      <c r="EY2200" s="15"/>
      <c r="EZ2200" s="20"/>
      <c r="FC2200" s="15"/>
      <c r="FD2200" s="20"/>
      <c r="FE2200" s="15"/>
      <c r="FF2200" s="20"/>
      <c r="FG2200" s="15"/>
      <c r="FH2200" s="20"/>
      <c r="FI2200" s="15"/>
      <c r="FJ2200" s="20"/>
      <c r="FK2200" s="15"/>
      <c r="FL2200" s="20"/>
      <c r="FM2200" s="15"/>
      <c r="FN2200" s="20"/>
      <c r="FO2200" s="15"/>
      <c r="FP2200" s="20"/>
      <c r="FQ2200" s="15"/>
      <c r="FR2200" s="20"/>
      <c r="FS2200" s="15">
        <v>68</v>
      </c>
      <c r="FT2200" s="20">
        <v>3</v>
      </c>
      <c r="FU2200" s="15"/>
      <c r="FV2200" s="20"/>
      <c r="FW2200" s="15"/>
      <c r="FX2200" s="20"/>
      <c r="FY2200" s="15"/>
      <c r="FZ2200" s="20"/>
      <c r="GA2200" s="15"/>
      <c r="GB2200" s="20"/>
      <c r="GC2200" s="15"/>
      <c r="GD2200" s="20"/>
      <c r="GE2200" s="15"/>
      <c r="GF2200" s="20"/>
      <c r="GG2200" s="226"/>
    </row>
    <row r="2201" spans="1:189" ht="15" customHeight="1" x14ac:dyDescent="0.3">
      <c r="A2201" s="15" t="s">
        <v>133</v>
      </c>
      <c r="B2201" s="15" t="s">
        <v>142</v>
      </c>
      <c r="C2201" s="15" t="s">
        <v>3527</v>
      </c>
      <c r="D2201" s="15" t="s">
        <v>3528</v>
      </c>
      <c r="E2201" s="15" t="str">
        <f t="shared" si="475"/>
        <v>Arsham  Nozartash</v>
      </c>
      <c r="F2201" s="15" t="s">
        <v>135</v>
      </c>
      <c r="G2201" s="15">
        <v>999925811</v>
      </c>
      <c r="H2201" s="15">
        <f t="shared" si="476"/>
        <v>75</v>
      </c>
      <c r="I2201" s="15"/>
      <c r="J2201" s="15"/>
      <c r="K2201" s="16"/>
      <c r="L2201" s="15"/>
      <c r="M2201" s="15"/>
      <c r="N2201" s="15"/>
      <c r="O2201" s="15">
        <f t="shared" si="482"/>
        <v>0</v>
      </c>
      <c r="P2201" s="15">
        <v>0</v>
      </c>
      <c r="Q2201" s="15">
        <f t="shared" si="483"/>
        <v>0</v>
      </c>
      <c r="R2201" s="15">
        <v>0</v>
      </c>
      <c r="S2201" s="15">
        <v>0</v>
      </c>
      <c r="T2201" s="15">
        <f t="shared" si="484"/>
        <v>0</v>
      </c>
      <c r="U2201" s="15">
        <f t="shared" si="485"/>
        <v>0</v>
      </c>
      <c r="V2201" s="15"/>
      <c r="W2201" s="15"/>
      <c r="X2201" s="15"/>
      <c r="Y2201" s="15"/>
      <c r="Z2201" s="16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>
        <f t="shared" si="477"/>
        <v>0</v>
      </c>
      <c r="CT2201" s="15">
        <f t="shared" si="478"/>
        <v>75</v>
      </c>
      <c r="CU2201" s="15">
        <f t="shared" si="479"/>
        <v>2</v>
      </c>
      <c r="CV2201" s="15">
        <f t="shared" si="480"/>
        <v>0</v>
      </c>
      <c r="CW2201" s="15"/>
      <c r="CX2201" s="15"/>
      <c r="CY2201" s="15">
        <f t="shared" si="481"/>
        <v>0</v>
      </c>
      <c r="CZ2201" s="15">
        <f>GG2201</f>
        <v>0</v>
      </c>
      <c r="DA2201" s="16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20"/>
      <c r="DY2201" s="15"/>
      <c r="DZ2201" s="20"/>
      <c r="EA2201" s="15"/>
      <c r="EB2201" s="20"/>
      <c r="EC2201" s="15"/>
      <c r="ED2201" s="20"/>
      <c r="EE2201" s="15"/>
      <c r="EF2201" s="20"/>
      <c r="EG2201" s="15"/>
      <c r="EH2201" s="20"/>
      <c r="EI2201" s="15"/>
      <c r="EJ2201" s="20"/>
      <c r="EK2201" s="15"/>
      <c r="EL2201" s="20"/>
      <c r="EM2201" s="15"/>
      <c r="EN2201" s="20"/>
      <c r="EY2201" s="15"/>
      <c r="EZ2201" s="20"/>
      <c r="FC2201" s="15"/>
      <c r="FD2201" s="20"/>
      <c r="FE2201" s="15"/>
      <c r="FF2201" s="20"/>
      <c r="FG2201" s="15"/>
      <c r="FH2201" s="20"/>
      <c r="FI2201" s="15"/>
      <c r="FJ2201" s="20"/>
      <c r="FK2201" s="15"/>
      <c r="FL2201" s="20"/>
      <c r="FM2201" s="15">
        <v>30</v>
      </c>
      <c r="FN2201" s="20">
        <v>1</v>
      </c>
      <c r="FO2201" s="15"/>
      <c r="FP2201" s="20"/>
      <c r="FQ2201" s="15"/>
      <c r="FR2201" s="20"/>
      <c r="FS2201" s="15"/>
      <c r="FT2201" s="20"/>
      <c r="FU2201" s="15"/>
      <c r="FV2201" s="20"/>
      <c r="FW2201" s="15"/>
      <c r="FX2201" s="20"/>
      <c r="FY2201" s="15">
        <v>45</v>
      </c>
      <c r="FZ2201" s="20">
        <v>2</v>
      </c>
      <c r="GA2201" s="15"/>
      <c r="GB2201" s="20"/>
      <c r="GC2201" s="15"/>
      <c r="GD2201" s="20"/>
      <c r="GE2201" s="15"/>
      <c r="GF2201" s="20"/>
      <c r="GG2201" s="226"/>
    </row>
    <row r="2202" spans="1:189" ht="15" customHeight="1" x14ac:dyDescent="0.3">
      <c r="A2202" s="15" t="s">
        <v>133</v>
      </c>
      <c r="B2202" s="15" t="s">
        <v>142</v>
      </c>
      <c r="C2202" s="15" t="s">
        <v>2974</v>
      </c>
      <c r="D2202" s="15" t="s">
        <v>1770</v>
      </c>
      <c r="E2202" s="15" t="str">
        <f t="shared" si="475"/>
        <v>Marco Soto</v>
      </c>
      <c r="F2202" s="15" t="s">
        <v>135</v>
      </c>
      <c r="G2202" s="15">
        <v>999925814</v>
      </c>
      <c r="H2202" s="15">
        <f t="shared" si="476"/>
        <v>54</v>
      </c>
      <c r="I2202" s="15"/>
      <c r="J2202" s="15"/>
      <c r="K2202" s="16"/>
      <c r="L2202" s="15"/>
      <c r="M2202" s="15"/>
      <c r="N2202" s="15"/>
      <c r="O2202" s="15">
        <f t="shared" si="482"/>
        <v>0</v>
      </c>
      <c r="P2202" s="15">
        <v>0</v>
      </c>
      <c r="Q2202" s="15">
        <f t="shared" si="483"/>
        <v>0</v>
      </c>
      <c r="R2202" s="15">
        <v>0</v>
      </c>
      <c r="S2202" s="15">
        <v>0</v>
      </c>
      <c r="T2202" s="15">
        <f t="shared" si="484"/>
        <v>0</v>
      </c>
      <c r="U2202" s="15">
        <f t="shared" si="485"/>
        <v>0</v>
      </c>
      <c r="V2202" s="15"/>
      <c r="W2202" s="15"/>
      <c r="X2202" s="15"/>
      <c r="Y2202" s="15"/>
      <c r="Z2202" s="16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>
        <f t="shared" si="477"/>
        <v>0</v>
      </c>
      <c r="CT2202" s="15">
        <f t="shared" si="478"/>
        <v>54</v>
      </c>
      <c r="CU2202" s="15">
        <f t="shared" si="479"/>
        <v>1</v>
      </c>
      <c r="CV2202" s="15">
        <f t="shared" si="480"/>
        <v>0</v>
      </c>
      <c r="CW2202" s="15"/>
      <c r="CX2202" s="15"/>
      <c r="CY2202" s="15">
        <f t="shared" si="481"/>
        <v>0</v>
      </c>
      <c r="CZ2202" s="15">
        <f>GG2202</f>
        <v>0</v>
      </c>
      <c r="DA2202" s="16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20"/>
      <c r="DY2202" s="15"/>
      <c r="DZ2202" s="20"/>
      <c r="EA2202" s="15"/>
      <c r="EB2202" s="20"/>
      <c r="EC2202" s="15"/>
      <c r="ED2202" s="20"/>
      <c r="EE2202" s="15"/>
      <c r="EF2202" s="20"/>
      <c r="EG2202" s="15"/>
      <c r="EH2202" s="20"/>
      <c r="EI2202" s="15"/>
      <c r="EJ2202" s="20"/>
      <c r="EK2202" s="15"/>
      <c r="EL2202" s="20"/>
      <c r="EM2202" s="15"/>
      <c r="EN2202" s="20"/>
      <c r="EY2202" s="15">
        <v>54</v>
      </c>
      <c r="EZ2202" s="20">
        <v>7</v>
      </c>
      <c r="FC2202" s="15"/>
      <c r="FD2202" s="20"/>
      <c r="FE2202" s="15"/>
      <c r="FF2202" s="20"/>
      <c r="FG2202" s="15"/>
      <c r="FH2202" s="20"/>
      <c r="FI2202" s="15"/>
      <c r="FJ2202" s="20"/>
      <c r="FK2202" s="15"/>
      <c r="FL2202" s="20"/>
      <c r="FM2202" s="15"/>
      <c r="FN2202" s="20"/>
      <c r="FO2202" s="15"/>
      <c r="FP2202" s="20"/>
      <c r="FQ2202" s="15"/>
      <c r="FR2202" s="20"/>
      <c r="FS2202" s="15"/>
      <c r="FT2202" s="20"/>
      <c r="FU2202" s="15"/>
      <c r="FV2202" s="20"/>
      <c r="FW2202" s="15"/>
      <c r="FX2202" s="20"/>
      <c r="FY2202" s="15"/>
      <c r="FZ2202" s="20"/>
      <c r="GA2202" s="15"/>
      <c r="GB2202" s="20"/>
      <c r="GC2202" s="15"/>
      <c r="GD2202" s="20"/>
      <c r="GE2202" s="15"/>
      <c r="GF2202" s="20"/>
      <c r="GG2202" s="226"/>
    </row>
    <row r="2203" spans="1:189" ht="15" customHeight="1" x14ac:dyDescent="0.3">
      <c r="A2203" s="15" t="s">
        <v>2904</v>
      </c>
      <c r="B2203" s="82" t="s">
        <v>138</v>
      </c>
      <c r="C2203" s="82" t="s">
        <v>2821</v>
      </c>
      <c r="D2203" s="82" t="s">
        <v>2858</v>
      </c>
      <c r="E2203" s="15" t="str">
        <f t="shared" si="475"/>
        <v xml:space="preserve"> Gabriel Yett</v>
      </c>
      <c r="F2203" s="82" t="s">
        <v>135</v>
      </c>
      <c r="G2203" s="82">
        <v>999925815</v>
      </c>
      <c r="H2203" s="15">
        <f t="shared" si="476"/>
        <v>30</v>
      </c>
      <c r="I2203" s="15"/>
      <c r="J2203" s="15"/>
      <c r="K2203" s="16"/>
      <c r="L2203" s="15"/>
      <c r="M2203" s="15"/>
      <c r="N2203" s="15"/>
      <c r="O2203" s="15">
        <f t="shared" si="482"/>
        <v>0</v>
      </c>
      <c r="P2203" s="15">
        <v>0</v>
      </c>
      <c r="Q2203" s="15">
        <f t="shared" si="483"/>
        <v>0</v>
      </c>
      <c r="R2203" s="15">
        <v>0</v>
      </c>
      <c r="S2203" s="15">
        <v>0</v>
      </c>
      <c r="T2203" s="15">
        <f t="shared" si="484"/>
        <v>0</v>
      </c>
      <c r="U2203" s="15">
        <f t="shared" si="485"/>
        <v>0</v>
      </c>
      <c r="V2203" s="15"/>
      <c r="W2203" s="15"/>
      <c r="X2203" s="15"/>
      <c r="Y2203" s="15"/>
      <c r="Z2203" s="16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>
        <f t="shared" si="477"/>
        <v>0</v>
      </c>
      <c r="CT2203" s="15">
        <f t="shared" si="478"/>
        <v>30</v>
      </c>
      <c r="CU2203" s="15">
        <f t="shared" si="479"/>
        <v>1</v>
      </c>
      <c r="CV2203" s="15">
        <f t="shared" si="480"/>
        <v>0</v>
      </c>
      <c r="CW2203" s="15"/>
      <c r="CX2203" s="15"/>
      <c r="CY2203" s="15">
        <f t="shared" si="481"/>
        <v>0</v>
      </c>
      <c r="CZ2203" s="15">
        <f>GG2203</f>
        <v>0</v>
      </c>
      <c r="DA2203" s="16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20"/>
      <c r="DY2203" s="15"/>
      <c r="DZ2203" s="20"/>
      <c r="EA2203" s="15"/>
      <c r="EB2203" s="20"/>
      <c r="EC2203" s="15"/>
      <c r="ED2203" s="20"/>
      <c r="EE2203" s="15"/>
      <c r="EF2203" s="20"/>
      <c r="EG2203" s="15"/>
      <c r="EH2203" s="20"/>
      <c r="EI2203" s="15"/>
      <c r="EJ2203" s="20"/>
      <c r="EK2203" s="15"/>
      <c r="EL2203" s="20"/>
      <c r="EM2203" s="15"/>
      <c r="EN2203" s="20"/>
      <c r="EW2203" s="15">
        <v>30</v>
      </c>
      <c r="EX2203" s="20">
        <v>1</v>
      </c>
      <c r="EY2203" s="15"/>
      <c r="EZ2203" s="20"/>
      <c r="FC2203" s="15"/>
      <c r="FD2203" s="20"/>
      <c r="FE2203" s="15"/>
      <c r="FF2203" s="20"/>
      <c r="FG2203" s="15"/>
      <c r="FH2203" s="20"/>
      <c r="FI2203" s="15"/>
      <c r="FJ2203" s="20"/>
      <c r="FK2203" s="15"/>
      <c r="FL2203" s="20"/>
      <c r="FM2203" s="15"/>
      <c r="FN2203" s="20"/>
      <c r="FO2203" s="15"/>
      <c r="FP2203" s="20"/>
      <c r="FQ2203" s="15"/>
      <c r="FR2203" s="20"/>
      <c r="FS2203" s="15"/>
      <c r="FT2203" s="20"/>
      <c r="FU2203" s="15"/>
      <c r="FV2203" s="20"/>
      <c r="FW2203" s="15"/>
      <c r="FX2203" s="20"/>
      <c r="FY2203" s="15"/>
      <c r="FZ2203" s="20"/>
      <c r="GA2203" s="15"/>
      <c r="GB2203" s="20"/>
      <c r="GC2203" s="15"/>
      <c r="GD2203" s="20"/>
      <c r="GE2203" s="15"/>
      <c r="GF2203" s="20"/>
      <c r="GG2203" s="226"/>
    </row>
    <row r="2204" spans="1:189" ht="15" customHeight="1" x14ac:dyDescent="0.3">
      <c r="A2204" s="17" t="s">
        <v>2903</v>
      </c>
      <c r="B2204" s="17" t="s">
        <v>126</v>
      </c>
      <c r="C2204" s="17" t="s">
        <v>3329</v>
      </c>
      <c r="D2204" s="17" t="s">
        <v>697</v>
      </c>
      <c r="E2204" s="15" t="str">
        <f t="shared" si="475"/>
        <v>Brek Dodson</v>
      </c>
      <c r="F2204" s="17" t="s">
        <v>128</v>
      </c>
      <c r="G2204" s="17">
        <v>999925818</v>
      </c>
      <c r="H2204" s="15">
        <f t="shared" si="476"/>
        <v>29</v>
      </c>
      <c r="I2204" s="15"/>
      <c r="J2204" s="15"/>
      <c r="K2204" s="16"/>
      <c r="L2204" s="15"/>
      <c r="M2204" s="15"/>
      <c r="N2204" s="15"/>
      <c r="O2204" s="15">
        <f t="shared" si="482"/>
        <v>0</v>
      </c>
      <c r="P2204" s="15">
        <v>0</v>
      </c>
      <c r="Q2204" s="15">
        <f t="shared" si="483"/>
        <v>0</v>
      </c>
      <c r="R2204" s="15">
        <v>0</v>
      </c>
      <c r="S2204" s="15">
        <v>0</v>
      </c>
      <c r="T2204" s="15">
        <f t="shared" si="484"/>
        <v>0</v>
      </c>
      <c r="U2204" s="15">
        <f t="shared" si="485"/>
        <v>0</v>
      </c>
      <c r="V2204" s="15"/>
      <c r="W2204" s="15"/>
      <c r="X2204" s="15"/>
      <c r="Y2204" s="15"/>
      <c r="Z2204" s="16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>
        <f t="shared" si="477"/>
        <v>29</v>
      </c>
      <c r="CT2204" s="15">
        <f t="shared" si="478"/>
        <v>0</v>
      </c>
      <c r="CU2204" s="15">
        <f t="shared" si="479"/>
        <v>0</v>
      </c>
      <c r="CV2204" s="15">
        <f t="shared" si="480"/>
        <v>0</v>
      </c>
      <c r="CW2204" s="15"/>
      <c r="CX2204" s="15"/>
      <c r="CY2204" s="15">
        <f t="shared" si="481"/>
        <v>0</v>
      </c>
      <c r="CZ2204" s="15">
        <f>GG2204</f>
        <v>0</v>
      </c>
      <c r="DA2204" s="16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20"/>
      <c r="DY2204" s="15"/>
      <c r="DZ2204" s="20"/>
      <c r="EA2204" s="15"/>
      <c r="EB2204" s="20"/>
      <c r="EC2204" s="15"/>
      <c r="ED2204" s="20"/>
      <c r="EE2204" s="15"/>
      <c r="EF2204" s="20"/>
      <c r="EG2204" s="15"/>
      <c r="EH2204" s="20"/>
      <c r="EI2204" s="15"/>
      <c r="EJ2204" s="20"/>
      <c r="EK2204" s="15"/>
      <c r="EL2204" s="20"/>
      <c r="EM2204" s="15"/>
      <c r="EN2204" s="20"/>
      <c r="EY2204" s="15"/>
      <c r="EZ2204" s="20"/>
      <c r="FC2204" s="15"/>
      <c r="FD2204" s="20"/>
      <c r="FE2204" s="15">
        <v>29</v>
      </c>
      <c r="FF2204" s="20" t="s">
        <v>168</v>
      </c>
      <c r="FG2204" s="15"/>
      <c r="FH2204" s="20"/>
      <c r="FI2204" s="15"/>
      <c r="FJ2204" s="20"/>
      <c r="FK2204" s="15"/>
      <c r="FL2204" s="20"/>
      <c r="FM2204" s="15"/>
      <c r="FN2204" s="20"/>
      <c r="FO2204" s="15"/>
      <c r="FP2204" s="20"/>
      <c r="FQ2204" s="15"/>
      <c r="FR2204" s="20"/>
      <c r="FS2204" s="15"/>
      <c r="FT2204" s="20"/>
      <c r="FU2204" s="15"/>
      <c r="FV2204" s="20"/>
      <c r="FW2204" s="15"/>
      <c r="FX2204" s="20"/>
      <c r="FY2204" s="15"/>
      <c r="FZ2204" s="20"/>
      <c r="GA2204" s="15"/>
      <c r="GB2204" s="20"/>
      <c r="GC2204" s="15"/>
      <c r="GD2204" s="20"/>
      <c r="GE2204" s="15"/>
      <c r="GF2204" s="20"/>
      <c r="GG2204" s="226"/>
    </row>
    <row r="2205" spans="1:189" ht="15" customHeight="1" x14ac:dyDescent="0.3">
      <c r="A2205" s="82" t="s">
        <v>146</v>
      </c>
      <c r="B2205" s="82" t="s">
        <v>134</v>
      </c>
      <c r="C2205" s="82" t="s">
        <v>2842</v>
      </c>
      <c r="D2205" s="82" t="s">
        <v>1223</v>
      </c>
      <c r="E2205" s="15" t="str">
        <f t="shared" si="475"/>
        <v xml:space="preserve"> Seojoon Lee</v>
      </c>
      <c r="F2205" s="82" t="s">
        <v>135</v>
      </c>
      <c r="G2205" s="82">
        <v>999925820</v>
      </c>
      <c r="H2205" s="15">
        <f t="shared" si="476"/>
        <v>180</v>
      </c>
      <c r="I2205" s="15"/>
      <c r="J2205" s="15"/>
      <c r="K2205" s="16"/>
      <c r="L2205" s="15"/>
      <c r="M2205" s="15"/>
      <c r="N2205" s="15"/>
      <c r="O2205" s="15">
        <f t="shared" si="482"/>
        <v>0</v>
      </c>
      <c r="P2205" s="15">
        <v>0</v>
      </c>
      <c r="Q2205" s="15">
        <f t="shared" si="483"/>
        <v>0</v>
      </c>
      <c r="R2205" s="15">
        <v>0</v>
      </c>
      <c r="S2205" s="15">
        <v>0</v>
      </c>
      <c r="T2205" s="15">
        <f t="shared" si="484"/>
        <v>0</v>
      </c>
      <c r="U2205" s="15">
        <f t="shared" si="485"/>
        <v>0</v>
      </c>
      <c r="V2205" s="15"/>
      <c r="W2205" s="15"/>
      <c r="X2205" s="15"/>
      <c r="Y2205" s="15"/>
      <c r="Z2205" s="16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>
        <f t="shared" si="477"/>
        <v>0</v>
      </c>
      <c r="CT2205" s="15">
        <f t="shared" si="478"/>
        <v>180</v>
      </c>
      <c r="CU2205" s="15">
        <f t="shared" si="479"/>
        <v>2</v>
      </c>
      <c r="CV2205" s="15">
        <f t="shared" si="480"/>
        <v>0</v>
      </c>
      <c r="CW2205" s="15"/>
      <c r="CX2205" s="15"/>
      <c r="CY2205" s="15">
        <f t="shared" si="481"/>
        <v>0</v>
      </c>
      <c r="CZ2205" s="15">
        <f>GG2205</f>
        <v>0</v>
      </c>
      <c r="DA2205" s="16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20"/>
      <c r="DY2205" s="15"/>
      <c r="DZ2205" s="20"/>
      <c r="EA2205" s="15"/>
      <c r="EB2205" s="20"/>
      <c r="EC2205" s="15"/>
      <c r="ED2205" s="20"/>
      <c r="EE2205" s="15"/>
      <c r="EF2205" s="20"/>
      <c r="EG2205" s="15"/>
      <c r="EH2205" s="20"/>
      <c r="EI2205" s="15"/>
      <c r="EJ2205" s="20"/>
      <c r="EK2205" s="15"/>
      <c r="EL2205" s="20"/>
      <c r="EM2205" s="15"/>
      <c r="EN2205" s="20"/>
      <c r="EW2205" s="15">
        <v>120</v>
      </c>
      <c r="EX2205" s="20">
        <v>1</v>
      </c>
      <c r="EY2205" s="15"/>
      <c r="EZ2205" s="20"/>
      <c r="FC2205" s="15"/>
      <c r="FD2205" s="20"/>
      <c r="FE2205" s="15"/>
      <c r="FF2205" s="20"/>
      <c r="FG2205" s="15"/>
      <c r="FH2205" s="20"/>
      <c r="FI2205" s="15"/>
      <c r="FJ2205" s="20"/>
      <c r="FK2205" s="15"/>
      <c r="FL2205" s="20"/>
      <c r="FM2205" s="15"/>
      <c r="FN2205" s="20"/>
      <c r="FO2205" s="15"/>
      <c r="FP2205" s="20"/>
      <c r="FQ2205" s="15">
        <v>60</v>
      </c>
      <c r="FR2205" s="20">
        <v>1</v>
      </c>
      <c r="FS2205" s="15"/>
      <c r="FT2205" s="20"/>
      <c r="FU2205" s="15"/>
      <c r="FV2205" s="20"/>
      <c r="FW2205" s="15"/>
      <c r="FX2205" s="20"/>
      <c r="FY2205" s="15"/>
      <c r="FZ2205" s="20"/>
      <c r="GA2205" s="15"/>
      <c r="GB2205" s="20"/>
      <c r="GC2205" s="15"/>
      <c r="GD2205" s="20"/>
      <c r="GE2205" s="15"/>
      <c r="GF2205" s="20"/>
      <c r="GG2205" s="226"/>
    </row>
    <row r="2206" spans="1:189" ht="15" customHeight="1" x14ac:dyDescent="0.3">
      <c r="A2206" s="17" t="s">
        <v>2903</v>
      </c>
      <c r="B2206" s="17" t="s">
        <v>138</v>
      </c>
      <c r="C2206" s="17" t="s">
        <v>3425</v>
      </c>
      <c r="D2206" s="17" t="s">
        <v>3426</v>
      </c>
      <c r="E2206" s="15" t="str">
        <f t="shared" si="475"/>
        <v>Bronwyn Ewert</v>
      </c>
      <c r="F2206" s="17" t="s">
        <v>128</v>
      </c>
      <c r="G2206" s="17">
        <v>999925821</v>
      </c>
      <c r="H2206" s="15">
        <f t="shared" si="476"/>
        <v>38</v>
      </c>
      <c r="I2206" s="15"/>
      <c r="J2206" s="15"/>
      <c r="K2206" s="16"/>
      <c r="L2206" s="15"/>
      <c r="M2206" s="15"/>
      <c r="N2206" s="15"/>
      <c r="O2206" s="15">
        <f t="shared" si="482"/>
        <v>0</v>
      </c>
      <c r="P2206" s="15">
        <v>0</v>
      </c>
      <c r="Q2206" s="15">
        <f t="shared" si="483"/>
        <v>0</v>
      </c>
      <c r="R2206" s="15">
        <v>0</v>
      </c>
      <c r="S2206" s="15">
        <v>0</v>
      </c>
      <c r="T2206" s="15">
        <f t="shared" si="484"/>
        <v>0</v>
      </c>
      <c r="U2206" s="15">
        <f t="shared" si="485"/>
        <v>0</v>
      </c>
      <c r="V2206" s="15"/>
      <c r="W2206" s="15"/>
      <c r="X2206" s="15"/>
      <c r="Y2206" s="15"/>
      <c r="Z2206" s="16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>
        <f t="shared" si="477"/>
        <v>38</v>
      </c>
      <c r="CT2206" s="15">
        <f t="shared" si="478"/>
        <v>0</v>
      </c>
      <c r="CU2206" s="15">
        <f t="shared" si="479"/>
        <v>0</v>
      </c>
      <c r="CV2206" s="15">
        <f t="shared" si="480"/>
        <v>0</v>
      </c>
      <c r="CW2206" s="15"/>
      <c r="CX2206" s="15"/>
      <c r="CY2206" s="15">
        <f t="shared" si="481"/>
        <v>0</v>
      </c>
      <c r="CZ2206" s="15">
        <f>GG2206</f>
        <v>0</v>
      </c>
      <c r="DA2206" s="16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20"/>
      <c r="DY2206" s="15"/>
      <c r="DZ2206" s="20"/>
      <c r="EA2206" s="15"/>
      <c r="EB2206" s="20"/>
      <c r="EC2206" s="15"/>
      <c r="ED2206" s="20"/>
      <c r="EE2206" s="15"/>
      <c r="EF2206" s="20"/>
      <c r="EG2206" s="15"/>
      <c r="EH2206" s="20"/>
      <c r="EI2206" s="15"/>
      <c r="EJ2206" s="20"/>
      <c r="EK2206" s="15"/>
      <c r="EL2206" s="20"/>
      <c r="EM2206" s="15"/>
      <c r="EN2206" s="20"/>
      <c r="EY2206" s="15"/>
      <c r="EZ2206" s="20"/>
      <c r="FC2206" s="15"/>
      <c r="FD2206" s="20"/>
      <c r="FE2206" s="15">
        <v>38</v>
      </c>
      <c r="FF2206" s="20" t="s">
        <v>129</v>
      </c>
      <c r="FG2206" s="15"/>
      <c r="FH2206" s="20"/>
      <c r="FI2206" s="15"/>
      <c r="FJ2206" s="20"/>
      <c r="FK2206" s="15"/>
      <c r="FL2206" s="20"/>
      <c r="FM2206" s="15"/>
      <c r="FN2206" s="20"/>
      <c r="FO2206" s="15"/>
      <c r="FP2206" s="20"/>
      <c r="FQ2206" s="15"/>
      <c r="FR2206" s="20"/>
      <c r="FS2206" s="15"/>
      <c r="FT2206" s="20"/>
      <c r="FU2206" s="15"/>
      <c r="FV2206" s="20"/>
      <c r="FW2206" s="15"/>
      <c r="FX2206" s="20"/>
      <c r="FY2206" s="15"/>
      <c r="FZ2206" s="20"/>
      <c r="GA2206" s="15"/>
      <c r="GB2206" s="20"/>
      <c r="GC2206" s="15"/>
      <c r="GD2206" s="20"/>
      <c r="GE2206" s="15"/>
      <c r="GF2206" s="20"/>
      <c r="GG2206" s="226"/>
    </row>
    <row r="2207" spans="1:189" ht="15" customHeight="1" x14ac:dyDescent="0.3">
      <c r="A2207" s="85" t="s">
        <v>130</v>
      </c>
      <c r="B2207" s="85" t="s">
        <v>142</v>
      </c>
      <c r="C2207" s="85" t="s">
        <v>1051</v>
      </c>
      <c r="D2207" s="85" t="s">
        <v>1572</v>
      </c>
      <c r="E2207" s="15" t="str">
        <f t="shared" si="475"/>
        <v>Aiden Phung</v>
      </c>
      <c r="F2207" s="85" t="s">
        <v>135</v>
      </c>
      <c r="G2207" s="15">
        <v>999925823</v>
      </c>
      <c r="H2207" s="15">
        <f t="shared" si="476"/>
        <v>68</v>
      </c>
      <c r="I2207" s="15"/>
      <c r="J2207" s="15"/>
      <c r="K2207" s="16"/>
      <c r="L2207" s="15"/>
      <c r="M2207" s="15"/>
      <c r="N2207" s="15"/>
      <c r="O2207" s="15">
        <f t="shared" si="482"/>
        <v>0</v>
      </c>
      <c r="P2207" s="15">
        <v>0</v>
      </c>
      <c r="Q2207" s="15">
        <f t="shared" si="483"/>
        <v>0</v>
      </c>
      <c r="R2207" s="15">
        <v>0</v>
      </c>
      <c r="S2207" s="15">
        <v>0</v>
      </c>
      <c r="T2207" s="15">
        <f t="shared" si="484"/>
        <v>0</v>
      </c>
      <c r="U2207" s="15">
        <f t="shared" si="485"/>
        <v>0</v>
      </c>
      <c r="V2207" s="15"/>
      <c r="W2207" s="15"/>
      <c r="X2207" s="15"/>
      <c r="Y2207" s="15"/>
      <c r="Z2207" s="16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>
        <f t="shared" si="477"/>
        <v>0</v>
      </c>
      <c r="CT2207" s="15">
        <f t="shared" si="478"/>
        <v>68</v>
      </c>
      <c r="CU2207" s="15">
        <f t="shared" si="479"/>
        <v>0</v>
      </c>
      <c r="CV2207" s="15">
        <f t="shared" si="480"/>
        <v>0</v>
      </c>
      <c r="CW2207" s="15"/>
      <c r="CX2207" s="15"/>
      <c r="CY2207" s="15">
        <f t="shared" si="481"/>
        <v>0</v>
      </c>
      <c r="CZ2207" s="15">
        <f>GG2207</f>
        <v>0</v>
      </c>
      <c r="DA2207" s="16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20"/>
      <c r="DY2207" s="15"/>
      <c r="DZ2207" s="20"/>
      <c r="EA2207" s="15"/>
      <c r="EB2207" s="20"/>
      <c r="EC2207" s="15"/>
      <c r="ED2207" s="20"/>
      <c r="EE2207" s="15"/>
      <c r="EF2207" s="20"/>
      <c r="EG2207" s="15"/>
      <c r="EH2207" s="20"/>
      <c r="EI2207" s="15"/>
      <c r="EJ2207" s="20"/>
      <c r="EK2207" s="15"/>
      <c r="EL2207" s="20"/>
      <c r="EM2207" s="15"/>
      <c r="EN2207" s="20"/>
      <c r="EY2207" s="15"/>
      <c r="EZ2207" s="20"/>
      <c r="FC2207" s="15"/>
      <c r="FD2207" s="20"/>
      <c r="FE2207" s="15"/>
      <c r="FF2207" s="20"/>
      <c r="FG2207" s="15"/>
      <c r="FH2207" s="20"/>
      <c r="FI2207" s="15"/>
      <c r="FJ2207" s="20"/>
      <c r="FK2207" s="15"/>
      <c r="FL2207" s="20"/>
      <c r="FM2207" s="15"/>
      <c r="FN2207" s="20"/>
      <c r="FO2207" s="15">
        <v>68</v>
      </c>
      <c r="FP2207" s="20"/>
      <c r="FQ2207" s="15"/>
      <c r="FR2207" s="20"/>
      <c r="FS2207" s="15"/>
      <c r="FT2207" s="20"/>
      <c r="FU2207" s="15"/>
      <c r="FV2207" s="20"/>
      <c r="FW2207" s="15"/>
      <c r="FX2207" s="20"/>
      <c r="FY2207" s="15"/>
      <c r="FZ2207" s="20"/>
      <c r="GA2207" s="15"/>
      <c r="GB2207" s="20"/>
      <c r="GC2207" s="15"/>
      <c r="GD2207" s="20"/>
      <c r="GE2207" s="15"/>
      <c r="GF2207" s="20"/>
      <c r="GG2207" s="226"/>
    </row>
    <row r="2208" spans="1:189" ht="15" customHeight="1" x14ac:dyDescent="0.3">
      <c r="A2208" s="15" t="s">
        <v>2905</v>
      </c>
      <c r="B2208" s="85" t="s">
        <v>134</v>
      </c>
      <c r="C2208" s="85" t="s">
        <v>639</v>
      </c>
      <c r="D2208" s="85" t="s">
        <v>3446</v>
      </c>
      <c r="E2208" s="15" t="str">
        <f t="shared" si="475"/>
        <v>Maria PICHARDO</v>
      </c>
      <c r="F2208" s="85" t="s">
        <v>128</v>
      </c>
      <c r="G2208" s="15">
        <v>999925827</v>
      </c>
      <c r="H2208" s="15">
        <f t="shared" si="476"/>
        <v>30</v>
      </c>
      <c r="I2208" s="15"/>
      <c r="J2208" s="15"/>
      <c r="K2208" s="16"/>
      <c r="L2208" s="15"/>
      <c r="M2208" s="15"/>
      <c r="N2208" s="15"/>
      <c r="O2208" s="15">
        <f t="shared" si="482"/>
        <v>0</v>
      </c>
      <c r="P2208" s="15">
        <v>0</v>
      </c>
      <c r="Q2208" s="15">
        <f t="shared" si="483"/>
        <v>0</v>
      </c>
      <c r="R2208" s="15">
        <v>0</v>
      </c>
      <c r="S2208" s="15">
        <v>0</v>
      </c>
      <c r="T2208" s="15">
        <f t="shared" si="484"/>
        <v>0</v>
      </c>
      <c r="U2208" s="15">
        <f t="shared" si="485"/>
        <v>0</v>
      </c>
      <c r="V2208" s="15"/>
      <c r="W2208" s="15"/>
      <c r="X2208" s="15"/>
      <c r="Y2208" s="15"/>
      <c r="Z2208" s="16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>
        <f t="shared" si="477"/>
        <v>0</v>
      </c>
      <c r="CT2208" s="15">
        <f t="shared" si="478"/>
        <v>30</v>
      </c>
      <c r="CU2208" s="15">
        <f t="shared" si="479"/>
        <v>1</v>
      </c>
      <c r="CV2208" s="15">
        <f t="shared" si="480"/>
        <v>0</v>
      </c>
      <c r="CW2208" s="15"/>
      <c r="CX2208" s="15"/>
      <c r="CY2208" s="15">
        <f t="shared" si="481"/>
        <v>0</v>
      </c>
      <c r="CZ2208" s="15">
        <f>GG2208</f>
        <v>0</v>
      </c>
      <c r="DA2208" s="16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20"/>
      <c r="DY2208" s="15"/>
      <c r="DZ2208" s="20"/>
      <c r="EA2208" s="15"/>
      <c r="EB2208" s="20"/>
      <c r="EC2208" s="15"/>
      <c r="ED2208" s="20"/>
      <c r="EE2208" s="15"/>
      <c r="EF2208" s="20"/>
      <c r="EG2208" s="15"/>
      <c r="EH2208" s="20"/>
      <c r="EI2208" s="15"/>
      <c r="EJ2208" s="20"/>
      <c r="EK2208" s="15"/>
      <c r="EL2208" s="20"/>
      <c r="EM2208" s="15"/>
      <c r="EN2208" s="20"/>
      <c r="EY2208" s="15"/>
      <c r="EZ2208" s="20"/>
      <c r="FC2208" s="15"/>
      <c r="FD2208" s="20"/>
      <c r="FE2208" s="15"/>
      <c r="FF2208" s="20"/>
      <c r="FG2208" s="15">
        <v>30</v>
      </c>
      <c r="FH2208" s="20">
        <v>1</v>
      </c>
      <c r="FI2208" s="15"/>
      <c r="FJ2208" s="20"/>
      <c r="FK2208" s="15"/>
      <c r="FL2208" s="20"/>
      <c r="FM2208" s="15"/>
      <c r="FN2208" s="20"/>
      <c r="FO2208" s="15"/>
      <c r="FP2208" s="20"/>
      <c r="FQ2208" s="15"/>
      <c r="FR2208" s="20"/>
      <c r="FS2208" s="15"/>
      <c r="FT2208" s="20"/>
      <c r="FU2208" s="15"/>
      <c r="FV2208" s="20"/>
      <c r="FW2208" s="15"/>
      <c r="FX2208" s="20"/>
      <c r="FY2208" s="15"/>
      <c r="FZ2208" s="20"/>
      <c r="GA2208" s="15"/>
      <c r="GB2208" s="20"/>
      <c r="GC2208" s="15"/>
      <c r="GD2208" s="20"/>
      <c r="GE2208" s="15"/>
      <c r="GF2208" s="20"/>
      <c r="GG2208" s="226"/>
    </row>
    <row r="2209" spans="1:189" ht="15" customHeight="1" x14ac:dyDescent="0.3">
      <c r="A2209" s="82" t="s">
        <v>125</v>
      </c>
      <c r="B2209" s="82" t="s">
        <v>134</v>
      </c>
      <c r="C2209" s="82" t="s">
        <v>2828</v>
      </c>
      <c r="D2209" s="82" t="s">
        <v>2829</v>
      </c>
      <c r="E2209" s="15" t="str">
        <f t="shared" si="475"/>
        <v xml:space="preserve"> Jayden Yeo</v>
      </c>
      <c r="F2209" s="82" t="s">
        <v>135</v>
      </c>
      <c r="G2209" s="82">
        <v>999925829</v>
      </c>
      <c r="H2209" s="15">
        <f t="shared" si="476"/>
        <v>120</v>
      </c>
      <c r="I2209" s="15"/>
      <c r="J2209" s="15"/>
      <c r="K2209" s="16"/>
      <c r="L2209" s="15"/>
      <c r="M2209" s="15"/>
      <c r="N2209" s="15"/>
      <c r="O2209" s="15">
        <f t="shared" si="482"/>
        <v>0</v>
      </c>
      <c r="P2209" s="15">
        <v>0</v>
      </c>
      <c r="Q2209" s="15">
        <f t="shared" si="483"/>
        <v>0</v>
      </c>
      <c r="R2209" s="15">
        <v>0</v>
      </c>
      <c r="S2209" s="15">
        <v>0</v>
      </c>
      <c r="T2209" s="15">
        <f t="shared" si="484"/>
        <v>0</v>
      </c>
      <c r="U2209" s="15">
        <f t="shared" si="485"/>
        <v>0</v>
      </c>
      <c r="V2209" s="15"/>
      <c r="W2209" s="15"/>
      <c r="X2209" s="15"/>
      <c r="Y2209" s="15"/>
      <c r="Z2209" s="16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>
        <f t="shared" si="477"/>
        <v>0</v>
      </c>
      <c r="CT2209" s="15">
        <f t="shared" si="478"/>
        <v>120</v>
      </c>
      <c r="CU2209" s="15">
        <f t="shared" si="479"/>
        <v>1</v>
      </c>
      <c r="CV2209" s="15">
        <f t="shared" si="480"/>
        <v>0</v>
      </c>
      <c r="CW2209" s="15"/>
      <c r="CX2209" s="15"/>
      <c r="CY2209" s="15">
        <f t="shared" si="481"/>
        <v>0</v>
      </c>
      <c r="CZ2209" s="15">
        <f>GG2209</f>
        <v>0</v>
      </c>
      <c r="DA2209" s="16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20"/>
      <c r="DY2209" s="15"/>
      <c r="DZ2209" s="20"/>
      <c r="EA2209" s="15"/>
      <c r="EB2209" s="20"/>
      <c r="EC2209" s="15"/>
      <c r="ED2209" s="20"/>
      <c r="EE2209" s="15"/>
      <c r="EF2209" s="20"/>
      <c r="EG2209" s="15"/>
      <c r="EH2209" s="20"/>
      <c r="EI2209" s="15"/>
      <c r="EJ2209" s="20"/>
      <c r="EK2209" s="15"/>
      <c r="EL2209" s="20"/>
      <c r="EM2209" s="15"/>
      <c r="EN2209" s="20"/>
      <c r="EW2209" s="15">
        <v>120</v>
      </c>
      <c r="EX2209" s="20">
        <v>1</v>
      </c>
      <c r="EY2209" s="15"/>
      <c r="EZ2209" s="20"/>
      <c r="FC2209" s="15"/>
      <c r="FD2209" s="20"/>
      <c r="FE2209" s="15"/>
      <c r="FF2209" s="20"/>
      <c r="FG2209" s="15"/>
      <c r="FH2209" s="20"/>
      <c r="FI2209" s="15"/>
      <c r="FJ2209" s="20"/>
      <c r="FK2209" s="15"/>
      <c r="FL2209" s="20"/>
      <c r="FM2209" s="15"/>
      <c r="FN2209" s="20"/>
      <c r="FO2209" s="15"/>
      <c r="FP2209" s="20"/>
      <c r="FQ2209" s="15"/>
      <c r="FR2209" s="20"/>
      <c r="FS2209" s="15"/>
      <c r="FT2209" s="20"/>
      <c r="FU2209" s="15"/>
      <c r="FV2209" s="20"/>
      <c r="FW2209" s="15"/>
      <c r="FX2209" s="20"/>
      <c r="FY2209" s="15"/>
      <c r="FZ2209" s="20"/>
      <c r="GA2209" s="15"/>
      <c r="GB2209" s="20"/>
      <c r="GC2209" s="15"/>
      <c r="GD2209" s="20"/>
      <c r="GE2209" s="15"/>
      <c r="GF2209" s="20"/>
      <c r="GG2209" s="226"/>
    </row>
    <row r="2210" spans="1:189" ht="15" customHeight="1" x14ac:dyDescent="0.3">
      <c r="A2210" s="15" t="s">
        <v>130</v>
      </c>
      <c r="B2210" s="15" t="s">
        <v>138</v>
      </c>
      <c r="C2210" s="15" t="s">
        <v>3016</v>
      </c>
      <c r="D2210" s="15" t="s">
        <v>3017</v>
      </c>
      <c r="E2210" s="15" t="str">
        <f t="shared" si="475"/>
        <v>Thiseni kahavidanalage dona</v>
      </c>
      <c r="F2210" s="15" t="s">
        <v>128</v>
      </c>
      <c r="G2210" s="15">
        <v>999925830</v>
      </c>
      <c r="H2210" s="15">
        <f t="shared" si="476"/>
        <v>60</v>
      </c>
      <c r="I2210" s="15"/>
      <c r="J2210" s="15"/>
      <c r="K2210" s="16"/>
      <c r="L2210" s="15"/>
      <c r="M2210" s="15"/>
      <c r="N2210" s="15"/>
      <c r="O2210" s="15">
        <f t="shared" si="482"/>
        <v>0</v>
      </c>
      <c r="P2210" s="15">
        <v>0</v>
      </c>
      <c r="Q2210" s="15">
        <f t="shared" si="483"/>
        <v>0</v>
      </c>
      <c r="R2210" s="15">
        <v>0</v>
      </c>
      <c r="S2210" s="15">
        <v>0</v>
      </c>
      <c r="T2210" s="15">
        <f t="shared" si="484"/>
        <v>0</v>
      </c>
      <c r="U2210" s="15">
        <f t="shared" si="485"/>
        <v>0</v>
      </c>
      <c r="V2210" s="15"/>
      <c r="W2210" s="15"/>
      <c r="X2210" s="15"/>
      <c r="Y2210" s="15"/>
      <c r="Z2210" s="16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>
        <f t="shared" si="477"/>
        <v>0</v>
      </c>
      <c r="CT2210" s="15">
        <f t="shared" si="478"/>
        <v>60</v>
      </c>
      <c r="CU2210" s="15">
        <f t="shared" si="479"/>
        <v>1</v>
      </c>
      <c r="CV2210" s="15">
        <f t="shared" si="480"/>
        <v>0</v>
      </c>
      <c r="CW2210" s="15"/>
      <c r="CX2210" s="15"/>
      <c r="CY2210" s="15">
        <f t="shared" si="481"/>
        <v>0</v>
      </c>
      <c r="CZ2210" s="15">
        <f>GG2210</f>
        <v>0</v>
      </c>
      <c r="DA2210" s="16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20"/>
      <c r="DY2210" s="15"/>
      <c r="DZ2210" s="20"/>
      <c r="EA2210" s="15"/>
      <c r="EB2210" s="20"/>
      <c r="EC2210" s="15"/>
      <c r="ED2210" s="20"/>
      <c r="EE2210" s="15"/>
      <c r="EF2210" s="20"/>
      <c r="EG2210" s="15"/>
      <c r="EH2210" s="20"/>
      <c r="EI2210" s="15"/>
      <c r="EJ2210" s="20"/>
      <c r="EK2210" s="15"/>
      <c r="EL2210" s="20"/>
      <c r="EM2210" s="15"/>
      <c r="EN2210" s="20"/>
      <c r="EY2210" s="15">
        <v>60</v>
      </c>
      <c r="EZ2210" s="20">
        <v>1</v>
      </c>
      <c r="FC2210" s="15"/>
      <c r="FD2210" s="20"/>
      <c r="FE2210" s="15"/>
      <c r="FF2210" s="20"/>
      <c r="FG2210" s="15"/>
      <c r="FH2210" s="20"/>
      <c r="FI2210" s="15"/>
      <c r="FJ2210" s="20"/>
      <c r="FK2210" s="15"/>
      <c r="FL2210" s="20"/>
      <c r="FM2210" s="15"/>
      <c r="FN2210" s="20"/>
      <c r="FO2210" s="15"/>
      <c r="FP2210" s="20"/>
      <c r="FQ2210" s="15"/>
      <c r="FR2210" s="20"/>
      <c r="FS2210" s="15"/>
      <c r="FT2210" s="20"/>
      <c r="FU2210" s="15"/>
      <c r="FV2210" s="20"/>
      <c r="FW2210" s="15"/>
      <c r="FX2210" s="20"/>
      <c r="FY2210" s="15"/>
      <c r="FZ2210" s="20"/>
      <c r="GA2210" s="15"/>
      <c r="GB2210" s="20"/>
      <c r="GC2210" s="15"/>
      <c r="GD2210" s="20"/>
      <c r="GE2210" s="15"/>
      <c r="GF2210" s="20"/>
      <c r="GG2210" s="226"/>
    </row>
    <row r="2211" spans="1:189" ht="15" customHeight="1" x14ac:dyDescent="0.3">
      <c r="A2211" s="15" t="s">
        <v>137</v>
      </c>
      <c r="B2211" s="15" t="s">
        <v>138</v>
      </c>
      <c r="C2211" s="15" t="s">
        <v>3054</v>
      </c>
      <c r="D2211" s="15" t="s">
        <v>2747</v>
      </c>
      <c r="E2211" s="15" t="str">
        <f t="shared" si="475"/>
        <v>Ryuji CHANG</v>
      </c>
      <c r="F2211" s="15" t="s">
        <v>135</v>
      </c>
      <c r="G2211" s="15">
        <v>999925840</v>
      </c>
      <c r="H2211" s="15">
        <f t="shared" si="476"/>
        <v>134</v>
      </c>
      <c r="I2211" s="15"/>
      <c r="J2211" s="15"/>
      <c r="K2211" s="16"/>
      <c r="L2211" s="15"/>
      <c r="M2211" s="15"/>
      <c r="N2211" s="15"/>
      <c r="O2211" s="15">
        <f t="shared" si="482"/>
        <v>0</v>
      </c>
      <c r="P2211" s="15">
        <v>0</v>
      </c>
      <c r="Q2211" s="15">
        <f t="shared" si="483"/>
        <v>0</v>
      </c>
      <c r="R2211" s="15">
        <v>0</v>
      </c>
      <c r="S2211" s="15">
        <v>0</v>
      </c>
      <c r="T2211" s="15">
        <f t="shared" si="484"/>
        <v>0</v>
      </c>
      <c r="U2211" s="15">
        <f t="shared" si="485"/>
        <v>0</v>
      </c>
      <c r="V2211" s="15"/>
      <c r="W2211" s="15"/>
      <c r="X2211" s="15"/>
      <c r="Y2211" s="15"/>
      <c r="Z2211" s="16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>
        <f t="shared" si="477"/>
        <v>0</v>
      </c>
      <c r="CT2211" s="15">
        <f t="shared" si="478"/>
        <v>63</v>
      </c>
      <c r="CU2211" s="15">
        <f t="shared" si="479"/>
        <v>1</v>
      </c>
      <c r="CV2211" s="15">
        <f t="shared" si="480"/>
        <v>71</v>
      </c>
      <c r="CW2211" s="15"/>
      <c r="CX2211" s="15"/>
      <c r="CY2211" s="15">
        <f t="shared" si="481"/>
        <v>0</v>
      </c>
      <c r="CZ2211" s="15">
        <f>GG2211</f>
        <v>0</v>
      </c>
      <c r="DA2211" s="16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20"/>
      <c r="DY2211" s="15"/>
      <c r="DZ2211" s="20"/>
      <c r="EA2211" s="15"/>
      <c r="EB2211" s="20"/>
      <c r="EC2211" s="15"/>
      <c r="ED2211" s="20"/>
      <c r="EE2211" s="15"/>
      <c r="EF2211" s="20"/>
      <c r="EG2211" s="15"/>
      <c r="EH2211" s="20"/>
      <c r="EI2211" s="15"/>
      <c r="EJ2211" s="20"/>
      <c r="EK2211" s="15"/>
      <c r="EL2211" s="20"/>
      <c r="EM2211" s="15"/>
      <c r="EN2211" s="20"/>
      <c r="EY2211" s="15"/>
      <c r="EZ2211" s="20"/>
      <c r="FC2211" s="15">
        <v>63</v>
      </c>
      <c r="FD2211" s="20">
        <v>5</v>
      </c>
      <c r="FE2211" s="15"/>
      <c r="FF2211" s="20"/>
      <c r="FG2211" s="15"/>
      <c r="FH2211" s="20"/>
      <c r="FI2211" s="15"/>
      <c r="FJ2211" s="20"/>
      <c r="FK2211" s="15"/>
      <c r="FL2211" s="20"/>
      <c r="FM2211" s="15"/>
      <c r="FN2211" s="20"/>
      <c r="FO2211" s="15"/>
      <c r="FP2211" s="20"/>
      <c r="FQ2211" s="15"/>
      <c r="FR2211" s="20"/>
      <c r="FS2211" s="15"/>
      <c r="FT2211" s="20"/>
      <c r="FU2211" s="15"/>
      <c r="FV2211" s="20"/>
      <c r="FW2211" s="15"/>
      <c r="FX2211" s="20"/>
      <c r="FY2211" s="15"/>
      <c r="FZ2211" s="20"/>
      <c r="GA2211" s="15"/>
      <c r="GB2211" s="20"/>
      <c r="GC2211" s="15">
        <v>71</v>
      </c>
      <c r="GD2211" s="20">
        <v>5</v>
      </c>
      <c r="GE2211" s="15"/>
      <c r="GF2211" s="20"/>
      <c r="GG2211" s="226"/>
    </row>
    <row r="2212" spans="1:189" ht="15" customHeight="1" x14ac:dyDescent="0.3">
      <c r="A2212" s="85" t="s">
        <v>133</v>
      </c>
      <c r="B2212" s="85" t="s">
        <v>126</v>
      </c>
      <c r="C2212" s="85" t="s">
        <v>3914</v>
      </c>
      <c r="D2212" s="85" t="s">
        <v>1931</v>
      </c>
      <c r="E2212" s="15" t="str">
        <f t="shared" si="475"/>
        <v>Kimi Wang</v>
      </c>
      <c r="F2212" s="85" t="s">
        <v>135</v>
      </c>
      <c r="G2212" s="15">
        <v>999925841</v>
      </c>
      <c r="H2212" s="15">
        <f t="shared" si="476"/>
        <v>54</v>
      </c>
      <c r="I2212" s="15"/>
      <c r="J2212" s="15"/>
      <c r="K2212" s="16"/>
      <c r="L2212" s="15"/>
      <c r="M2212" s="15"/>
      <c r="N2212" s="15"/>
      <c r="O2212" s="15">
        <f t="shared" si="482"/>
        <v>0</v>
      </c>
      <c r="P2212" s="15">
        <v>0</v>
      </c>
      <c r="Q2212" s="15">
        <f t="shared" si="483"/>
        <v>0</v>
      </c>
      <c r="R2212" s="15">
        <v>0</v>
      </c>
      <c r="S2212" s="15">
        <v>0</v>
      </c>
      <c r="T2212" s="15">
        <f t="shared" si="484"/>
        <v>0</v>
      </c>
      <c r="U2212" s="15">
        <f t="shared" si="485"/>
        <v>0</v>
      </c>
      <c r="V2212" s="15"/>
      <c r="W2212" s="15"/>
      <c r="X2212" s="15"/>
      <c r="Y2212" s="15"/>
      <c r="Z2212" s="16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>
        <f t="shared" si="477"/>
        <v>0</v>
      </c>
      <c r="CT2212" s="15">
        <f t="shared" si="478"/>
        <v>54</v>
      </c>
      <c r="CU2212" s="15">
        <f t="shared" si="479"/>
        <v>0</v>
      </c>
      <c r="CV2212" s="15">
        <f t="shared" si="480"/>
        <v>0</v>
      </c>
      <c r="CW2212" s="15"/>
      <c r="CX2212" s="15"/>
      <c r="CY2212" s="15">
        <f t="shared" si="481"/>
        <v>0</v>
      </c>
      <c r="CZ2212" s="15">
        <f>GG2212</f>
        <v>0</v>
      </c>
      <c r="DA2212" s="16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20"/>
      <c r="DY2212" s="15"/>
      <c r="DZ2212" s="20"/>
      <c r="EA2212" s="15"/>
      <c r="EB2212" s="20"/>
      <c r="EC2212" s="15"/>
      <c r="ED2212" s="20"/>
      <c r="EE2212" s="15"/>
      <c r="EF2212" s="20"/>
      <c r="EG2212" s="15"/>
      <c r="EH2212" s="20"/>
      <c r="EI2212" s="15"/>
      <c r="EJ2212" s="20"/>
      <c r="EK2212" s="15"/>
      <c r="EL2212" s="20"/>
      <c r="EM2212" s="15"/>
      <c r="EN2212" s="20"/>
      <c r="EY2212" s="15"/>
      <c r="EZ2212" s="20"/>
      <c r="FC2212" s="15"/>
      <c r="FD2212" s="20"/>
      <c r="FE2212" s="15"/>
      <c r="FF2212" s="20"/>
      <c r="FG2212" s="15"/>
      <c r="FH2212" s="20"/>
      <c r="FI2212" s="15"/>
      <c r="FJ2212" s="20"/>
      <c r="FK2212" s="15"/>
      <c r="FL2212" s="20"/>
      <c r="FM2212" s="15"/>
      <c r="FN2212" s="20"/>
      <c r="FO2212" s="15">
        <v>54</v>
      </c>
      <c r="FP2212" s="20"/>
      <c r="FQ2212" s="15"/>
      <c r="FR2212" s="20"/>
      <c r="FS2212" s="15"/>
      <c r="FT2212" s="20"/>
      <c r="FU2212" s="15"/>
      <c r="FV2212" s="20"/>
      <c r="FW2212" s="15"/>
      <c r="FX2212" s="20"/>
      <c r="FY2212" s="15"/>
      <c r="FZ2212" s="20"/>
      <c r="GA2212" s="15"/>
      <c r="GB2212" s="20"/>
      <c r="GC2212" s="15"/>
      <c r="GD2212" s="20"/>
      <c r="GE2212" s="15"/>
      <c r="GF2212" s="20"/>
      <c r="GG2212" s="226"/>
    </row>
    <row r="2213" spans="1:189" ht="15" customHeight="1" x14ac:dyDescent="0.3">
      <c r="A2213" s="82" t="s">
        <v>146</v>
      </c>
      <c r="B2213" s="82" t="s">
        <v>140</v>
      </c>
      <c r="C2213" s="82" t="s">
        <v>2712</v>
      </c>
      <c r="D2213" s="82" t="s">
        <v>2713</v>
      </c>
      <c r="E2213" s="15" t="str">
        <f t="shared" si="475"/>
        <v xml:space="preserve"> Ameli Agaidarova</v>
      </c>
      <c r="F2213" s="82" t="s">
        <v>128</v>
      </c>
      <c r="G2213" s="82">
        <v>999925846</v>
      </c>
      <c r="H2213" s="15">
        <f t="shared" si="476"/>
        <v>34</v>
      </c>
      <c r="I2213" s="15"/>
      <c r="J2213" s="15"/>
      <c r="K2213" s="16"/>
      <c r="L2213" s="15"/>
      <c r="M2213" s="15"/>
      <c r="N2213" s="15"/>
      <c r="O2213" s="15">
        <f t="shared" si="482"/>
        <v>0</v>
      </c>
      <c r="P2213" s="15">
        <v>0</v>
      </c>
      <c r="Q2213" s="15">
        <f t="shared" si="483"/>
        <v>0</v>
      </c>
      <c r="R2213" s="15">
        <v>0</v>
      </c>
      <c r="S2213" s="15">
        <v>0</v>
      </c>
      <c r="T2213" s="15">
        <f t="shared" si="484"/>
        <v>0</v>
      </c>
      <c r="U2213" s="15">
        <f t="shared" si="485"/>
        <v>0</v>
      </c>
      <c r="V2213" s="15"/>
      <c r="W2213" s="15"/>
      <c r="X2213" s="15"/>
      <c r="Y2213" s="15"/>
      <c r="Z2213" s="16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>
        <f t="shared" si="477"/>
        <v>0</v>
      </c>
      <c r="CT2213" s="15">
        <f t="shared" si="478"/>
        <v>34</v>
      </c>
      <c r="CU2213" s="15">
        <f t="shared" si="479"/>
        <v>1</v>
      </c>
      <c r="CV2213" s="15">
        <f t="shared" si="480"/>
        <v>0</v>
      </c>
      <c r="CW2213" s="15"/>
      <c r="CX2213" s="15"/>
      <c r="CY2213" s="15">
        <f t="shared" si="481"/>
        <v>0</v>
      </c>
      <c r="CZ2213" s="15">
        <f>GG2213</f>
        <v>0</v>
      </c>
      <c r="DA2213" s="16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20"/>
      <c r="DY2213" s="15"/>
      <c r="DZ2213" s="20"/>
      <c r="EA2213" s="15"/>
      <c r="EB2213" s="20"/>
      <c r="EC2213" s="15"/>
      <c r="ED2213" s="20"/>
      <c r="EE2213" s="15"/>
      <c r="EF2213" s="20"/>
      <c r="EG2213" s="15"/>
      <c r="EH2213" s="20"/>
      <c r="EI2213" s="15"/>
      <c r="EJ2213" s="20"/>
      <c r="EK2213" s="15"/>
      <c r="EL2213" s="20"/>
      <c r="EM2213" s="15"/>
      <c r="EN2213" s="20"/>
      <c r="EW2213" s="15">
        <v>34</v>
      </c>
      <c r="EX2213" s="20">
        <v>3</v>
      </c>
      <c r="EY2213" s="15"/>
      <c r="EZ2213" s="20"/>
      <c r="FC2213" s="15"/>
      <c r="FD2213" s="20"/>
      <c r="FE2213" s="15"/>
      <c r="FF2213" s="20"/>
      <c r="FG2213" s="15"/>
      <c r="FH2213" s="20"/>
      <c r="FI2213" s="15"/>
      <c r="FJ2213" s="20"/>
      <c r="FK2213" s="15"/>
      <c r="FL2213" s="20"/>
      <c r="FM2213" s="15"/>
      <c r="FN2213" s="20"/>
      <c r="FO2213" s="15"/>
      <c r="FP2213" s="20"/>
      <c r="FQ2213" s="15"/>
      <c r="FR2213" s="20"/>
      <c r="FS2213" s="15"/>
      <c r="FT2213" s="20"/>
      <c r="FU2213" s="15"/>
      <c r="FV2213" s="20"/>
      <c r="FW2213" s="15"/>
      <c r="FX2213" s="20"/>
      <c r="FY2213" s="15"/>
      <c r="FZ2213" s="20"/>
      <c r="GA2213" s="15"/>
      <c r="GB2213" s="20"/>
      <c r="GC2213" s="15"/>
      <c r="GD2213" s="20"/>
      <c r="GE2213" s="15"/>
      <c r="GF2213" s="20"/>
      <c r="GG2213" s="226"/>
    </row>
    <row r="2214" spans="1:189" ht="15" customHeight="1" x14ac:dyDescent="0.3">
      <c r="A2214" s="85" t="s">
        <v>130</v>
      </c>
      <c r="B2214" s="85" t="s">
        <v>142</v>
      </c>
      <c r="C2214" s="85" t="s">
        <v>2614</v>
      </c>
      <c r="D2214" s="85" t="s">
        <v>2615</v>
      </c>
      <c r="E2214" s="15" t="str">
        <f t="shared" si="475"/>
        <v>Lorenzo A Benatuil</v>
      </c>
      <c r="F2214" s="85" t="s">
        <v>135</v>
      </c>
      <c r="G2214" s="15">
        <v>999925847</v>
      </c>
      <c r="H2214" s="15">
        <f t="shared" si="476"/>
        <v>68</v>
      </c>
      <c r="I2214" s="15"/>
      <c r="J2214" s="15"/>
      <c r="K2214" s="16"/>
      <c r="L2214" s="15"/>
      <c r="M2214" s="15"/>
      <c r="N2214" s="15"/>
      <c r="O2214" s="15">
        <f t="shared" si="482"/>
        <v>0</v>
      </c>
      <c r="P2214" s="15">
        <v>0</v>
      </c>
      <c r="Q2214" s="15">
        <f t="shared" si="483"/>
        <v>0</v>
      </c>
      <c r="R2214" s="15">
        <v>0</v>
      </c>
      <c r="S2214" s="15">
        <v>0</v>
      </c>
      <c r="T2214" s="15">
        <f t="shared" si="484"/>
        <v>0</v>
      </c>
      <c r="U2214" s="15">
        <f t="shared" si="485"/>
        <v>0</v>
      </c>
      <c r="V2214" s="15"/>
      <c r="W2214" s="15"/>
      <c r="X2214" s="15"/>
      <c r="Y2214" s="15"/>
      <c r="Z2214" s="16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>
        <f t="shared" si="477"/>
        <v>0</v>
      </c>
      <c r="CT2214" s="15">
        <f t="shared" si="478"/>
        <v>68</v>
      </c>
      <c r="CU2214" s="15">
        <f t="shared" si="479"/>
        <v>1</v>
      </c>
      <c r="CV2214" s="15">
        <f t="shared" si="480"/>
        <v>0</v>
      </c>
      <c r="CW2214" s="15"/>
      <c r="CX2214" s="15"/>
      <c r="CY2214" s="15">
        <f t="shared" si="481"/>
        <v>0</v>
      </c>
      <c r="CZ2214" s="15">
        <f>GG2214</f>
        <v>0</v>
      </c>
      <c r="DA2214" s="16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20"/>
      <c r="DY2214" s="15"/>
      <c r="DZ2214" s="20"/>
      <c r="EA2214" s="15"/>
      <c r="EB2214" s="20"/>
      <c r="EC2214" s="15"/>
      <c r="ED2214" s="20"/>
      <c r="EE2214" s="15"/>
      <c r="EF2214" s="20"/>
      <c r="EG2214" s="15"/>
      <c r="EH2214" s="20"/>
      <c r="EI2214" s="15"/>
      <c r="EJ2214" s="20"/>
      <c r="EK2214" s="15"/>
      <c r="EL2214" s="20"/>
      <c r="EM2214" s="15"/>
      <c r="EN2214" s="20"/>
      <c r="EU2214" s="15">
        <v>68</v>
      </c>
      <c r="EV2214" s="20">
        <v>3</v>
      </c>
      <c r="EY2214" s="15"/>
      <c r="EZ2214" s="20"/>
      <c r="FC2214" s="15"/>
      <c r="FD2214" s="20"/>
      <c r="FE2214" s="15"/>
      <c r="FF2214" s="20"/>
      <c r="FG2214" s="15"/>
      <c r="FH2214" s="20"/>
      <c r="FI2214" s="15"/>
      <c r="FJ2214" s="20"/>
      <c r="FK2214" s="15"/>
      <c r="FL2214" s="20"/>
      <c r="FM2214" s="15"/>
      <c r="FN2214" s="20"/>
      <c r="FO2214" s="15"/>
      <c r="FP2214" s="20"/>
      <c r="FQ2214" s="15"/>
      <c r="FR2214" s="20"/>
      <c r="FS2214" s="15"/>
      <c r="FT2214" s="20"/>
      <c r="FU2214" s="15"/>
      <c r="FV2214" s="20"/>
      <c r="FW2214" s="15"/>
      <c r="FX2214" s="20"/>
      <c r="FY2214" s="15"/>
      <c r="FZ2214" s="20"/>
      <c r="GA2214" s="15"/>
      <c r="GB2214" s="20"/>
      <c r="GC2214" s="15"/>
      <c r="GD2214" s="20"/>
      <c r="GE2214" s="15"/>
      <c r="GF2214" s="20"/>
      <c r="GG2214" s="226"/>
    </row>
    <row r="2215" spans="1:189" ht="15" customHeight="1" x14ac:dyDescent="0.3">
      <c r="A2215" s="15" t="s">
        <v>2903</v>
      </c>
      <c r="B2215" s="82" t="s">
        <v>140</v>
      </c>
      <c r="C2215" s="82" t="s">
        <v>2730</v>
      </c>
      <c r="D2215" s="82" t="s">
        <v>2731</v>
      </c>
      <c r="E2215" s="15" t="str">
        <f t="shared" si="475"/>
        <v xml:space="preserve"> Mei Gill</v>
      </c>
      <c r="F2215" s="82" t="s">
        <v>128</v>
      </c>
      <c r="G2215" s="82">
        <v>999925851</v>
      </c>
      <c r="H2215" s="15">
        <f t="shared" si="476"/>
        <v>30</v>
      </c>
      <c r="I2215" s="15"/>
      <c r="J2215" s="15"/>
      <c r="K2215" s="16"/>
      <c r="L2215" s="15"/>
      <c r="M2215" s="15"/>
      <c r="N2215" s="15"/>
      <c r="O2215" s="15">
        <f t="shared" si="482"/>
        <v>0</v>
      </c>
      <c r="P2215" s="15">
        <v>0</v>
      </c>
      <c r="Q2215" s="15">
        <f t="shared" si="483"/>
        <v>0</v>
      </c>
      <c r="R2215" s="15">
        <v>0</v>
      </c>
      <c r="S2215" s="15">
        <v>0</v>
      </c>
      <c r="T2215" s="15">
        <f t="shared" si="484"/>
        <v>0</v>
      </c>
      <c r="U2215" s="15">
        <f t="shared" si="485"/>
        <v>0</v>
      </c>
      <c r="V2215" s="15"/>
      <c r="W2215" s="15"/>
      <c r="X2215" s="15"/>
      <c r="Y2215" s="15"/>
      <c r="Z2215" s="16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>
        <f t="shared" si="477"/>
        <v>0</v>
      </c>
      <c r="CT2215" s="15">
        <f t="shared" si="478"/>
        <v>30</v>
      </c>
      <c r="CU2215" s="15">
        <f t="shared" si="479"/>
        <v>1</v>
      </c>
      <c r="CV2215" s="15">
        <f t="shared" si="480"/>
        <v>0</v>
      </c>
      <c r="CW2215" s="15"/>
      <c r="CX2215" s="15"/>
      <c r="CY2215" s="15">
        <f t="shared" si="481"/>
        <v>0</v>
      </c>
      <c r="CZ2215" s="15">
        <f>GG2215</f>
        <v>0</v>
      </c>
      <c r="DA2215" s="16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20"/>
      <c r="DY2215" s="15"/>
      <c r="DZ2215" s="20"/>
      <c r="EA2215" s="15"/>
      <c r="EB2215" s="20"/>
      <c r="EC2215" s="15"/>
      <c r="ED2215" s="20"/>
      <c r="EE2215" s="15"/>
      <c r="EF2215" s="20"/>
      <c r="EG2215" s="15"/>
      <c r="EH2215" s="20"/>
      <c r="EI2215" s="15"/>
      <c r="EJ2215" s="20"/>
      <c r="EK2215" s="15"/>
      <c r="EL2215" s="20"/>
      <c r="EM2215" s="15"/>
      <c r="EN2215" s="20"/>
      <c r="EW2215" s="15">
        <v>30</v>
      </c>
      <c r="EX2215" s="20">
        <v>1</v>
      </c>
      <c r="EY2215" s="15"/>
      <c r="EZ2215" s="20"/>
      <c r="FC2215" s="15"/>
      <c r="FD2215" s="20"/>
      <c r="FE2215" s="15"/>
      <c r="FF2215" s="20"/>
      <c r="FG2215" s="15"/>
      <c r="FH2215" s="20"/>
      <c r="FI2215" s="15"/>
      <c r="FJ2215" s="20"/>
      <c r="FK2215" s="15"/>
      <c r="FL2215" s="20"/>
      <c r="FM2215" s="15"/>
      <c r="FN2215" s="20"/>
      <c r="FO2215" s="15"/>
      <c r="FP2215" s="20"/>
      <c r="FQ2215" s="15"/>
      <c r="FR2215" s="20"/>
      <c r="FS2215" s="15"/>
      <c r="FT2215" s="20"/>
      <c r="FU2215" s="15"/>
      <c r="FV2215" s="20"/>
      <c r="FW2215" s="15"/>
      <c r="FX2215" s="20"/>
      <c r="FY2215" s="15"/>
      <c r="FZ2215" s="20"/>
      <c r="GA2215" s="15"/>
      <c r="GB2215" s="20"/>
      <c r="GC2215" s="15"/>
      <c r="GD2215" s="20"/>
      <c r="GE2215" s="15"/>
      <c r="GF2215" s="20"/>
      <c r="GG2215" s="226"/>
    </row>
    <row r="2216" spans="1:189" ht="15" customHeight="1" x14ac:dyDescent="0.3">
      <c r="A2216" s="15" t="s">
        <v>133</v>
      </c>
      <c r="B2216" s="15" t="s">
        <v>142</v>
      </c>
      <c r="C2216" s="15" t="s">
        <v>3014</v>
      </c>
      <c r="D2216" s="15" t="s">
        <v>3015</v>
      </c>
      <c r="E2216" s="15" t="str">
        <f t="shared" si="475"/>
        <v xml:space="preserve">Suri Jaghori </v>
      </c>
      <c r="F2216" s="15" t="s">
        <v>128</v>
      </c>
      <c r="G2216" s="15">
        <v>999925852</v>
      </c>
      <c r="H2216" s="15">
        <f t="shared" si="476"/>
        <v>195</v>
      </c>
      <c r="I2216" s="15"/>
      <c r="J2216" s="15"/>
      <c r="K2216" s="16"/>
      <c r="L2216" s="15"/>
      <c r="M2216" s="15"/>
      <c r="N2216" s="15"/>
      <c r="O2216" s="15">
        <f t="shared" si="482"/>
        <v>0</v>
      </c>
      <c r="P2216" s="15">
        <v>0</v>
      </c>
      <c r="Q2216" s="15">
        <f t="shared" si="483"/>
        <v>0</v>
      </c>
      <c r="R2216" s="15">
        <v>0</v>
      </c>
      <c r="S2216" s="15">
        <v>0</v>
      </c>
      <c r="T2216" s="15">
        <f t="shared" si="484"/>
        <v>0</v>
      </c>
      <c r="U2216" s="15">
        <f t="shared" si="485"/>
        <v>0</v>
      </c>
      <c r="V2216" s="15"/>
      <c r="W2216" s="15"/>
      <c r="X2216" s="15"/>
      <c r="Y2216" s="15"/>
      <c r="Z2216" s="16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>
        <f t="shared" si="477"/>
        <v>0</v>
      </c>
      <c r="CT2216" s="15">
        <f t="shared" si="478"/>
        <v>90</v>
      </c>
      <c r="CU2216" s="15">
        <f t="shared" si="479"/>
        <v>1</v>
      </c>
      <c r="CV2216" s="15">
        <f t="shared" si="480"/>
        <v>105</v>
      </c>
      <c r="CW2216" s="15"/>
      <c r="CX2216" s="15"/>
      <c r="CY2216" s="15">
        <f t="shared" si="481"/>
        <v>0</v>
      </c>
      <c r="CZ2216" s="15">
        <f>GG2216</f>
        <v>0</v>
      </c>
      <c r="DA2216" s="16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20"/>
      <c r="DY2216" s="15"/>
      <c r="DZ2216" s="20"/>
      <c r="EA2216" s="15"/>
      <c r="EB2216" s="20"/>
      <c r="EC2216" s="15"/>
      <c r="ED2216" s="20"/>
      <c r="EE2216" s="15"/>
      <c r="EF2216" s="20"/>
      <c r="EG2216" s="15"/>
      <c r="EH2216" s="20"/>
      <c r="EI2216" s="15"/>
      <c r="EJ2216" s="20"/>
      <c r="EK2216" s="15"/>
      <c r="EL2216" s="20"/>
      <c r="EM2216" s="15"/>
      <c r="EN2216" s="20"/>
      <c r="EY2216" s="15">
        <v>90</v>
      </c>
      <c r="EZ2216" s="20">
        <v>2</v>
      </c>
      <c r="FC2216" s="15"/>
      <c r="FD2216" s="20"/>
      <c r="FE2216" s="15"/>
      <c r="FF2216" s="20"/>
      <c r="FG2216" s="15"/>
      <c r="FH2216" s="20"/>
      <c r="FI2216" s="15"/>
      <c r="FJ2216" s="20"/>
      <c r="FK2216" s="15"/>
      <c r="FL2216" s="20"/>
      <c r="FM2216" s="15"/>
      <c r="FN2216" s="20"/>
      <c r="FO2216" s="15"/>
      <c r="FP2216" s="20"/>
      <c r="FQ2216" s="15"/>
      <c r="FR2216" s="20"/>
      <c r="FS2216" s="15"/>
      <c r="FT2216" s="20"/>
      <c r="FU2216" s="15"/>
      <c r="FV2216" s="20"/>
      <c r="FW2216" s="15"/>
      <c r="FX2216" s="20"/>
      <c r="FY2216" s="15"/>
      <c r="FZ2216" s="20"/>
      <c r="GA2216" s="15"/>
      <c r="GB2216" s="20"/>
      <c r="GC2216" s="15"/>
      <c r="GD2216" s="20"/>
      <c r="GE2216" s="15">
        <v>105</v>
      </c>
      <c r="GF2216" s="20">
        <v>2</v>
      </c>
      <c r="GG2216" s="226"/>
    </row>
    <row r="2217" spans="1:189" ht="15" customHeight="1" x14ac:dyDescent="0.3">
      <c r="A2217" s="85" t="s">
        <v>146</v>
      </c>
      <c r="B2217" s="85" t="s">
        <v>142</v>
      </c>
      <c r="C2217" s="85" t="s">
        <v>936</v>
      </c>
      <c r="D2217" s="85" t="s">
        <v>1106</v>
      </c>
      <c r="E2217" s="15" t="str">
        <f t="shared" si="475"/>
        <v>Ellie Kim</v>
      </c>
      <c r="F2217" s="85" t="s">
        <v>128</v>
      </c>
      <c r="G2217" s="15">
        <v>999925853</v>
      </c>
      <c r="H2217" s="15">
        <f t="shared" si="476"/>
        <v>58</v>
      </c>
      <c r="I2217" s="15"/>
      <c r="J2217" s="15"/>
      <c r="K2217" s="16"/>
      <c r="L2217" s="15"/>
      <c r="M2217" s="15"/>
      <c r="N2217" s="15"/>
      <c r="O2217" s="15">
        <f t="shared" si="482"/>
        <v>0</v>
      </c>
      <c r="P2217" s="15">
        <v>0</v>
      </c>
      <c r="Q2217" s="15">
        <f t="shared" si="483"/>
        <v>0</v>
      </c>
      <c r="R2217" s="15">
        <v>0</v>
      </c>
      <c r="S2217" s="15">
        <v>0</v>
      </c>
      <c r="T2217" s="15">
        <f t="shared" si="484"/>
        <v>0</v>
      </c>
      <c r="U2217" s="15">
        <f t="shared" si="485"/>
        <v>0</v>
      </c>
      <c r="V2217" s="15"/>
      <c r="W2217" s="15"/>
      <c r="X2217" s="15"/>
      <c r="Y2217" s="15"/>
      <c r="Z2217" s="16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>
        <f t="shared" si="477"/>
        <v>0</v>
      </c>
      <c r="CT2217" s="15">
        <f t="shared" si="478"/>
        <v>58</v>
      </c>
      <c r="CU2217" s="15">
        <f t="shared" si="479"/>
        <v>0</v>
      </c>
      <c r="CV2217" s="15">
        <f t="shared" si="480"/>
        <v>0</v>
      </c>
      <c r="CW2217" s="15"/>
      <c r="CX2217" s="15"/>
      <c r="CY2217" s="15">
        <f t="shared" si="481"/>
        <v>0</v>
      </c>
      <c r="CZ2217" s="15">
        <f>GG2217</f>
        <v>0</v>
      </c>
      <c r="DA2217" s="16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20"/>
      <c r="DY2217" s="15"/>
      <c r="DZ2217" s="20"/>
      <c r="EA2217" s="15"/>
      <c r="EB2217" s="20"/>
      <c r="EC2217" s="15"/>
      <c r="ED2217" s="20"/>
      <c r="EE2217" s="15"/>
      <c r="EF2217" s="20"/>
      <c r="EG2217" s="15"/>
      <c r="EH2217" s="20"/>
      <c r="EI2217" s="15"/>
      <c r="EJ2217" s="20"/>
      <c r="EK2217" s="15"/>
      <c r="EL2217" s="20"/>
      <c r="EM2217" s="15"/>
      <c r="EN2217" s="20"/>
      <c r="EY2217" s="15"/>
      <c r="EZ2217" s="20"/>
      <c r="FC2217" s="15"/>
      <c r="FD2217" s="20"/>
      <c r="FE2217" s="15"/>
      <c r="FF2217" s="20"/>
      <c r="FG2217" s="15"/>
      <c r="FH2217" s="20"/>
      <c r="FI2217" s="15"/>
      <c r="FJ2217" s="20"/>
      <c r="FK2217" s="15"/>
      <c r="FL2217" s="20"/>
      <c r="FM2217" s="15"/>
      <c r="FN2217" s="16"/>
      <c r="FO2217" s="15">
        <v>58</v>
      </c>
      <c r="FP2217" s="20"/>
      <c r="FQ2217" s="15"/>
      <c r="FR2217" s="16"/>
      <c r="FS2217" s="15"/>
      <c r="FT2217" s="20"/>
      <c r="FU2217" s="15"/>
      <c r="FV2217" s="20"/>
      <c r="FW2217" s="15"/>
      <c r="FX2217" s="20"/>
      <c r="FY2217" s="15"/>
      <c r="FZ2217" s="20"/>
      <c r="GA2217" s="15"/>
      <c r="GB2217" s="20"/>
      <c r="GC2217" s="15"/>
      <c r="GD2217" s="20"/>
      <c r="GE2217" s="15"/>
      <c r="GF2217" s="20"/>
      <c r="GG2217" s="226"/>
    </row>
    <row r="2218" spans="1:189" ht="15" customHeight="1" x14ac:dyDescent="0.3">
      <c r="A2218" s="82" t="s">
        <v>130</v>
      </c>
      <c r="B2218" s="82" t="s">
        <v>142</v>
      </c>
      <c r="C2218" s="82" t="s">
        <v>2677</v>
      </c>
      <c r="D2218" s="82" t="s">
        <v>2678</v>
      </c>
      <c r="E2218" s="15" t="str">
        <f t="shared" si="475"/>
        <v xml:space="preserve"> Enora Bourdiaudhy</v>
      </c>
      <c r="F2218" s="82" t="s">
        <v>128</v>
      </c>
      <c r="G2218" s="82">
        <v>999925854</v>
      </c>
      <c r="H2218" s="15">
        <f t="shared" si="476"/>
        <v>38</v>
      </c>
      <c r="I2218" s="15"/>
      <c r="J2218" s="15"/>
      <c r="K2218" s="16"/>
      <c r="L2218" s="15"/>
      <c r="M2218" s="15"/>
      <c r="N2218" s="15"/>
      <c r="O2218" s="15">
        <f t="shared" si="482"/>
        <v>0</v>
      </c>
      <c r="P2218" s="15">
        <v>0</v>
      </c>
      <c r="Q2218" s="15">
        <f t="shared" si="483"/>
        <v>0</v>
      </c>
      <c r="R2218" s="15">
        <v>0</v>
      </c>
      <c r="S2218" s="15">
        <v>0</v>
      </c>
      <c r="T2218" s="15">
        <f t="shared" si="484"/>
        <v>0</v>
      </c>
      <c r="U2218" s="15">
        <f t="shared" si="485"/>
        <v>0</v>
      </c>
      <c r="V2218" s="15"/>
      <c r="W2218" s="15"/>
      <c r="X2218" s="15"/>
      <c r="Y2218" s="15"/>
      <c r="Z2218" s="16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>
        <f t="shared" si="477"/>
        <v>0</v>
      </c>
      <c r="CT2218" s="15">
        <f t="shared" si="478"/>
        <v>38</v>
      </c>
      <c r="CU2218" s="15">
        <f t="shared" si="479"/>
        <v>0</v>
      </c>
      <c r="CV2218" s="15">
        <f t="shared" si="480"/>
        <v>0</v>
      </c>
      <c r="CW2218" s="15"/>
      <c r="CX2218" s="15"/>
      <c r="CY2218" s="15">
        <f t="shared" si="481"/>
        <v>0</v>
      </c>
      <c r="CZ2218" s="15">
        <f>GG2218</f>
        <v>0</v>
      </c>
      <c r="DA2218" s="16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20"/>
      <c r="DY2218" s="15"/>
      <c r="DZ2218" s="20"/>
      <c r="EA2218" s="15"/>
      <c r="EB2218" s="20"/>
      <c r="EC2218" s="15"/>
      <c r="ED2218" s="20"/>
      <c r="EE2218" s="15"/>
      <c r="EF2218" s="20"/>
      <c r="EG2218" s="15"/>
      <c r="EH2218" s="20"/>
      <c r="EI2218" s="15"/>
      <c r="EJ2218" s="20"/>
      <c r="EK2218" s="15"/>
      <c r="EL2218" s="20"/>
      <c r="EM2218" s="15"/>
      <c r="EN2218" s="20"/>
      <c r="EW2218" s="15">
        <v>38</v>
      </c>
      <c r="EX2218" s="20" t="s">
        <v>129</v>
      </c>
      <c r="EY2218" s="15"/>
      <c r="EZ2218" s="20"/>
      <c r="FC2218" s="15"/>
      <c r="FD2218" s="20"/>
      <c r="FE2218" s="15"/>
      <c r="FF2218" s="20"/>
      <c r="FG2218" s="15"/>
      <c r="FH2218" s="20"/>
      <c r="FI2218" s="15"/>
      <c r="FJ2218" s="20"/>
      <c r="FK2218" s="15"/>
      <c r="FL2218" s="20"/>
      <c r="FM2218" s="15"/>
      <c r="FN2218" s="20"/>
      <c r="FO2218" s="15"/>
      <c r="FP2218" s="20"/>
      <c r="FQ2218" s="15"/>
      <c r="FR2218" s="20"/>
      <c r="FS2218" s="15"/>
      <c r="FT2218" s="20"/>
      <c r="FU2218" s="15"/>
      <c r="FV2218" s="20"/>
      <c r="FW2218" s="15"/>
      <c r="FX2218" s="20"/>
      <c r="FY2218" s="15"/>
      <c r="FZ2218" s="20"/>
      <c r="GA2218" s="15"/>
      <c r="GB2218" s="20"/>
      <c r="GC2218" s="15"/>
      <c r="GD2218" s="20"/>
      <c r="GE2218" s="15"/>
      <c r="GF2218" s="20"/>
      <c r="GG2218" s="226"/>
    </row>
    <row r="2219" spans="1:189" ht="15" customHeight="1" x14ac:dyDescent="0.3">
      <c r="A2219" s="82" t="s">
        <v>133</v>
      </c>
      <c r="B2219" s="82" t="s">
        <v>140</v>
      </c>
      <c r="C2219" s="82" t="s">
        <v>2869</v>
      </c>
      <c r="D2219" s="82" t="s">
        <v>2678</v>
      </c>
      <c r="E2219" s="15" t="str">
        <f t="shared" si="475"/>
        <v xml:space="preserve"> Eden Bourdiaudhy</v>
      </c>
      <c r="F2219" s="82" t="s">
        <v>135</v>
      </c>
      <c r="G2219" s="82">
        <v>999925855</v>
      </c>
      <c r="H2219" s="15">
        <f t="shared" si="476"/>
        <v>38</v>
      </c>
      <c r="I2219" s="15"/>
      <c r="J2219" s="15"/>
      <c r="K2219" s="16"/>
      <c r="L2219" s="15"/>
      <c r="M2219" s="15"/>
      <c r="N2219" s="15"/>
      <c r="O2219" s="15">
        <f t="shared" si="482"/>
        <v>0</v>
      </c>
      <c r="P2219" s="15">
        <v>0</v>
      </c>
      <c r="Q2219" s="15">
        <f t="shared" si="483"/>
        <v>0</v>
      </c>
      <c r="R2219" s="15">
        <v>0</v>
      </c>
      <c r="S2219" s="15">
        <v>0</v>
      </c>
      <c r="T2219" s="15">
        <f t="shared" si="484"/>
        <v>0</v>
      </c>
      <c r="U2219" s="15">
        <f t="shared" si="485"/>
        <v>0</v>
      </c>
      <c r="V2219" s="15"/>
      <c r="W2219" s="15"/>
      <c r="X2219" s="15"/>
      <c r="Y2219" s="15"/>
      <c r="Z2219" s="16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>
        <f t="shared" si="477"/>
        <v>0</v>
      </c>
      <c r="CT2219" s="15">
        <f t="shared" si="478"/>
        <v>38</v>
      </c>
      <c r="CU2219" s="15">
        <f t="shared" si="479"/>
        <v>0</v>
      </c>
      <c r="CV2219" s="15">
        <f t="shared" si="480"/>
        <v>0</v>
      </c>
      <c r="CW2219" s="15"/>
      <c r="CX2219" s="15"/>
      <c r="CY2219" s="15">
        <f t="shared" si="481"/>
        <v>0</v>
      </c>
      <c r="CZ2219" s="15">
        <f>GG2219</f>
        <v>0</v>
      </c>
      <c r="DA2219" s="16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20"/>
      <c r="DY2219" s="15"/>
      <c r="DZ2219" s="20"/>
      <c r="EA2219" s="15"/>
      <c r="EB2219" s="20"/>
      <c r="EC2219" s="15"/>
      <c r="ED2219" s="20"/>
      <c r="EE2219" s="15"/>
      <c r="EF2219" s="20"/>
      <c r="EG2219" s="15"/>
      <c r="EH2219" s="20"/>
      <c r="EI2219" s="15"/>
      <c r="EJ2219" s="20"/>
      <c r="EK2219" s="15"/>
      <c r="EL2219" s="20"/>
      <c r="EM2219" s="15"/>
      <c r="EN2219" s="20"/>
      <c r="EW2219" s="15">
        <v>38</v>
      </c>
      <c r="EX2219" s="20" t="s">
        <v>129</v>
      </c>
      <c r="EY2219" s="15"/>
      <c r="EZ2219" s="20"/>
      <c r="FC2219" s="15"/>
      <c r="FD2219" s="20"/>
      <c r="FE2219" s="15"/>
      <c r="FF2219" s="20"/>
      <c r="FG2219" s="15"/>
      <c r="FH2219" s="20"/>
      <c r="FI2219" s="15"/>
      <c r="FJ2219" s="20"/>
      <c r="FK2219" s="15"/>
      <c r="FL2219" s="20"/>
      <c r="FM2219" s="15"/>
      <c r="FN2219" s="20"/>
      <c r="FO2219" s="15"/>
      <c r="FP2219" s="20"/>
      <c r="FQ2219" s="15"/>
      <c r="FR2219" s="20"/>
      <c r="FS2219" s="15"/>
      <c r="FT2219" s="20"/>
      <c r="FU2219" s="15"/>
      <c r="FV2219" s="20"/>
      <c r="FW2219" s="15"/>
      <c r="FX2219" s="20"/>
      <c r="FY2219" s="15"/>
      <c r="FZ2219" s="20"/>
      <c r="GA2219" s="15"/>
      <c r="GB2219" s="20"/>
      <c r="GC2219" s="15"/>
      <c r="GD2219" s="20"/>
      <c r="GE2219" s="15"/>
      <c r="GF2219" s="20"/>
      <c r="GG2219" s="226"/>
    </row>
    <row r="2220" spans="1:189" ht="15" customHeight="1" x14ac:dyDescent="0.3">
      <c r="A2220" s="85" t="s">
        <v>133</v>
      </c>
      <c r="B2220" s="85" t="s">
        <v>138</v>
      </c>
      <c r="C2220" s="85" t="s">
        <v>2659</v>
      </c>
      <c r="D2220" s="85" t="s">
        <v>1635</v>
      </c>
      <c r="E2220" s="15" t="str">
        <f t="shared" si="475"/>
        <v>Luciana  Ro</v>
      </c>
      <c r="F2220" s="85" t="s">
        <v>128</v>
      </c>
      <c r="G2220" s="15">
        <v>999925859</v>
      </c>
      <c r="H2220" s="15">
        <f t="shared" si="476"/>
        <v>136</v>
      </c>
      <c r="I2220" s="15"/>
      <c r="J2220" s="15"/>
      <c r="K2220" s="16"/>
      <c r="L2220" s="15"/>
      <c r="M2220" s="15"/>
      <c r="N2220" s="15"/>
      <c r="O2220" s="15">
        <f t="shared" si="482"/>
        <v>0</v>
      </c>
      <c r="P2220" s="15">
        <v>0</v>
      </c>
      <c r="Q2220" s="15">
        <f t="shared" si="483"/>
        <v>0</v>
      </c>
      <c r="R2220" s="15">
        <v>0</v>
      </c>
      <c r="S2220" s="15">
        <v>0</v>
      </c>
      <c r="T2220" s="15">
        <f t="shared" si="484"/>
        <v>0</v>
      </c>
      <c r="U2220" s="15">
        <f t="shared" si="485"/>
        <v>0</v>
      </c>
      <c r="V2220" s="15"/>
      <c r="W2220" s="15"/>
      <c r="X2220" s="15"/>
      <c r="Y2220" s="15"/>
      <c r="Z2220" s="16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>
        <f t="shared" si="477"/>
        <v>0</v>
      </c>
      <c r="CT2220" s="15">
        <f t="shared" si="478"/>
        <v>136</v>
      </c>
      <c r="CU2220" s="15">
        <f t="shared" si="479"/>
        <v>1</v>
      </c>
      <c r="CV2220" s="15">
        <f t="shared" si="480"/>
        <v>0</v>
      </c>
      <c r="CW2220" s="15"/>
      <c r="CX2220" s="15"/>
      <c r="CY2220" s="15">
        <f t="shared" si="481"/>
        <v>0</v>
      </c>
      <c r="CZ2220" s="15">
        <f>GG2220</f>
        <v>0</v>
      </c>
      <c r="DA2220" s="16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20"/>
      <c r="DY2220" s="15"/>
      <c r="DZ2220" s="20"/>
      <c r="EA2220" s="15"/>
      <c r="EB2220" s="20"/>
      <c r="EC2220" s="15"/>
      <c r="ED2220" s="20"/>
      <c r="EE2220" s="15"/>
      <c r="EF2220" s="20"/>
      <c r="EG2220" s="15"/>
      <c r="EH2220" s="20"/>
      <c r="EI2220" s="15"/>
      <c r="EJ2220" s="20"/>
      <c r="EK2220" s="15"/>
      <c r="EL2220" s="20"/>
      <c r="EM2220" s="15"/>
      <c r="EN2220" s="20"/>
      <c r="EU2220" s="15">
        <v>68</v>
      </c>
      <c r="EV2220" s="20">
        <v>4</v>
      </c>
      <c r="EY2220" s="15"/>
      <c r="EZ2220" s="20"/>
      <c r="FC2220" s="15"/>
      <c r="FD2220" s="20"/>
      <c r="FE2220" s="15"/>
      <c r="FF2220" s="20"/>
      <c r="FG2220" s="15"/>
      <c r="FH2220" s="20"/>
      <c r="FI2220" s="15"/>
      <c r="FJ2220" s="20"/>
      <c r="FK2220" s="15"/>
      <c r="FL2220" s="20"/>
      <c r="FM2220" s="15"/>
      <c r="FN2220" s="20"/>
      <c r="FO2220" s="15">
        <v>68</v>
      </c>
      <c r="FP2220" s="20"/>
      <c r="FQ2220" s="15"/>
      <c r="FR2220" s="20"/>
      <c r="FS2220" s="15"/>
      <c r="FT2220" s="20"/>
      <c r="FU2220" s="15"/>
      <c r="FV2220" s="20"/>
      <c r="FW2220" s="15"/>
      <c r="FX2220" s="20"/>
      <c r="FY2220" s="15"/>
      <c r="FZ2220" s="20"/>
      <c r="GA2220" s="15"/>
      <c r="GB2220" s="20"/>
      <c r="GC2220" s="15"/>
      <c r="GD2220" s="20"/>
      <c r="GE2220" s="15"/>
      <c r="GF2220" s="20"/>
      <c r="GG2220" s="226"/>
    </row>
    <row r="2221" spans="1:189" ht="15" customHeight="1" x14ac:dyDescent="0.3">
      <c r="A2221" s="85" t="s">
        <v>146</v>
      </c>
      <c r="B2221" s="85" t="s">
        <v>134</v>
      </c>
      <c r="C2221" s="85" t="s">
        <v>493</v>
      </c>
      <c r="D2221" s="85" t="s">
        <v>499</v>
      </c>
      <c r="E2221" s="15" t="str">
        <f t="shared" si="475"/>
        <v>Irene Chen</v>
      </c>
      <c r="F2221" s="85" t="s">
        <v>128</v>
      </c>
      <c r="G2221" s="15">
        <v>999925861</v>
      </c>
      <c r="H2221" s="15">
        <f t="shared" si="476"/>
        <v>68</v>
      </c>
      <c r="I2221" s="15"/>
      <c r="J2221" s="15"/>
      <c r="K2221" s="16"/>
      <c r="L2221" s="15"/>
      <c r="M2221" s="15"/>
      <c r="N2221" s="15"/>
      <c r="O2221" s="15">
        <f t="shared" si="482"/>
        <v>0</v>
      </c>
      <c r="P2221" s="15">
        <v>0</v>
      </c>
      <c r="Q2221" s="15">
        <f t="shared" si="483"/>
        <v>0</v>
      </c>
      <c r="R2221" s="15">
        <v>0</v>
      </c>
      <c r="S2221" s="15">
        <v>0</v>
      </c>
      <c r="T2221" s="15">
        <f t="shared" si="484"/>
        <v>0</v>
      </c>
      <c r="U2221" s="15">
        <f t="shared" si="485"/>
        <v>0</v>
      </c>
      <c r="V2221" s="15"/>
      <c r="W2221" s="15"/>
      <c r="X2221" s="15"/>
      <c r="Y2221" s="15"/>
      <c r="Z2221" s="16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>
        <f t="shared" si="477"/>
        <v>0</v>
      </c>
      <c r="CT2221" s="15">
        <f t="shared" si="478"/>
        <v>68</v>
      </c>
      <c r="CU2221" s="15">
        <f t="shared" si="479"/>
        <v>0</v>
      </c>
      <c r="CV2221" s="15">
        <f t="shared" si="480"/>
        <v>0</v>
      </c>
      <c r="CW2221" s="15"/>
      <c r="CX2221" s="15"/>
      <c r="CY2221" s="15">
        <f t="shared" si="481"/>
        <v>0</v>
      </c>
      <c r="CZ2221" s="15">
        <f>GG2221</f>
        <v>0</v>
      </c>
      <c r="DA2221" s="16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20"/>
      <c r="DY2221" s="15"/>
      <c r="DZ2221" s="20"/>
      <c r="EA2221" s="15"/>
      <c r="EB2221" s="20"/>
      <c r="EC2221" s="15"/>
      <c r="ED2221" s="20"/>
      <c r="EE2221" s="15"/>
      <c r="EF2221" s="20"/>
      <c r="EG2221" s="15"/>
      <c r="EH2221" s="20"/>
      <c r="EI2221" s="15"/>
      <c r="EJ2221" s="20"/>
      <c r="EK2221" s="15"/>
      <c r="EL2221" s="20"/>
      <c r="EM2221" s="15"/>
      <c r="EN2221" s="20"/>
      <c r="EY2221" s="15"/>
      <c r="EZ2221" s="20"/>
      <c r="FC2221" s="15"/>
      <c r="FD2221" s="20"/>
      <c r="FE2221" s="15"/>
      <c r="FF2221" s="20"/>
      <c r="FG2221" s="15"/>
      <c r="FH2221" s="20"/>
      <c r="FI2221" s="15"/>
      <c r="FJ2221" s="20"/>
      <c r="FK2221" s="15"/>
      <c r="FL2221" s="20"/>
      <c r="FM2221" s="15"/>
      <c r="FN2221" s="16"/>
      <c r="FO2221" s="15">
        <v>68</v>
      </c>
      <c r="FP2221" s="20"/>
      <c r="FQ2221" s="15"/>
      <c r="FR2221" s="16"/>
      <c r="FS2221" s="15"/>
      <c r="FT2221" s="20"/>
      <c r="FU2221" s="15"/>
      <c r="FV2221" s="20"/>
      <c r="FW2221" s="15"/>
      <c r="FX2221" s="20"/>
      <c r="FY2221" s="15"/>
      <c r="FZ2221" s="20"/>
      <c r="GA2221" s="15"/>
      <c r="GB2221" s="20"/>
      <c r="GC2221" s="15"/>
      <c r="GD2221" s="20"/>
      <c r="GE2221" s="15"/>
      <c r="GF2221" s="20"/>
      <c r="GG2221" s="226"/>
    </row>
    <row r="2222" spans="1:189" ht="15" customHeight="1" x14ac:dyDescent="0.3">
      <c r="A2222" s="82" t="s">
        <v>146</v>
      </c>
      <c r="B2222" s="82" t="s">
        <v>134</v>
      </c>
      <c r="C2222" s="82" t="s">
        <v>2841</v>
      </c>
      <c r="D2222" s="82" t="s">
        <v>134</v>
      </c>
      <c r="E2222" s="15" t="str">
        <f t="shared" si="475"/>
        <v xml:space="preserve"> Liam Green</v>
      </c>
      <c r="F2222" s="82" t="s">
        <v>135</v>
      </c>
      <c r="G2222" s="82">
        <v>999925864</v>
      </c>
      <c r="H2222" s="15">
        <f t="shared" si="476"/>
        <v>68</v>
      </c>
      <c r="I2222" s="15"/>
      <c r="J2222" s="15"/>
      <c r="K2222" s="16"/>
      <c r="L2222" s="15"/>
      <c r="M2222" s="15"/>
      <c r="N2222" s="15"/>
      <c r="O2222" s="15">
        <f t="shared" si="482"/>
        <v>0</v>
      </c>
      <c r="P2222" s="15">
        <v>0</v>
      </c>
      <c r="Q2222" s="15">
        <f t="shared" si="483"/>
        <v>0</v>
      </c>
      <c r="R2222" s="15">
        <v>0</v>
      </c>
      <c r="S2222" s="15">
        <v>0</v>
      </c>
      <c r="T2222" s="15">
        <f t="shared" si="484"/>
        <v>0</v>
      </c>
      <c r="U2222" s="15">
        <f t="shared" si="485"/>
        <v>0</v>
      </c>
      <c r="V2222" s="15"/>
      <c r="W2222" s="15"/>
      <c r="X2222" s="15"/>
      <c r="Y2222" s="15"/>
      <c r="Z2222" s="16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>
        <f t="shared" si="477"/>
        <v>0</v>
      </c>
      <c r="CT2222" s="15">
        <f t="shared" si="478"/>
        <v>68</v>
      </c>
      <c r="CU2222" s="15">
        <f t="shared" si="479"/>
        <v>1</v>
      </c>
      <c r="CV2222" s="15">
        <f t="shared" si="480"/>
        <v>0</v>
      </c>
      <c r="CW2222" s="15"/>
      <c r="CX2222" s="15"/>
      <c r="CY2222" s="15">
        <f t="shared" si="481"/>
        <v>0</v>
      </c>
      <c r="CZ2222" s="15">
        <f>GG2222</f>
        <v>0</v>
      </c>
      <c r="DA2222" s="16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20"/>
      <c r="DY2222" s="15"/>
      <c r="DZ2222" s="20"/>
      <c r="EA2222" s="15"/>
      <c r="EB2222" s="20"/>
      <c r="EC2222" s="15"/>
      <c r="ED2222" s="20"/>
      <c r="EE2222" s="15"/>
      <c r="EF2222" s="20"/>
      <c r="EG2222" s="15"/>
      <c r="EH2222" s="20"/>
      <c r="EI2222" s="15"/>
      <c r="EJ2222" s="20"/>
      <c r="EK2222" s="15"/>
      <c r="EL2222" s="20"/>
      <c r="EM2222" s="15"/>
      <c r="EN2222" s="20"/>
      <c r="EW2222" s="15">
        <v>68</v>
      </c>
      <c r="EX2222" s="20">
        <v>3</v>
      </c>
      <c r="EY2222" s="15"/>
      <c r="EZ2222" s="20"/>
      <c r="FC2222" s="15"/>
      <c r="FD2222" s="20"/>
      <c r="FE2222" s="15"/>
      <c r="FF2222" s="20"/>
      <c r="FG2222" s="15"/>
      <c r="FH2222" s="20"/>
      <c r="FI2222" s="15"/>
      <c r="FJ2222" s="20"/>
      <c r="FK2222" s="15"/>
      <c r="FL2222" s="20"/>
      <c r="FM2222" s="15"/>
      <c r="FN2222" s="20"/>
      <c r="FO2222" s="15"/>
      <c r="FP2222" s="20"/>
      <c r="FQ2222" s="15"/>
      <c r="FR2222" s="20"/>
      <c r="FS2222" s="15"/>
      <c r="FT2222" s="20"/>
      <c r="FU2222" s="15"/>
      <c r="FV2222" s="20"/>
      <c r="FW2222" s="15"/>
      <c r="FX2222" s="20"/>
      <c r="FY2222" s="15"/>
      <c r="FZ2222" s="20"/>
      <c r="GA2222" s="15"/>
      <c r="GB2222" s="20"/>
      <c r="GC2222" s="15"/>
      <c r="GD2222" s="20"/>
      <c r="GE2222" s="15"/>
      <c r="GF2222" s="20"/>
      <c r="GG2222" s="226"/>
    </row>
    <row r="2223" spans="1:189" ht="15" customHeight="1" x14ac:dyDescent="0.3">
      <c r="A2223" s="82" t="s">
        <v>137</v>
      </c>
      <c r="B2223" s="82" t="s">
        <v>134</v>
      </c>
      <c r="C2223" s="82" t="s">
        <v>2821</v>
      </c>
      <c r="D2223" s="82" t="s">
        <v>2822</v>
      </c>
      <c r="E2223" s="15" t="str">
        <f t="shared" si="475"/>
        <v xml:space="preserve"> Gabriel Plyler</v>
      </c>
      <c r="F2223" s="82" t="s">
        <v>135</v>
      </c>
      <c r="G2223" s="82">
        <v>999925867</v>
      </c>
      <c r="H2223" s="15">
        <f t="shared" si="476"/>
        <v>30</v>
      </c>
      <c r="I2223" s="15"/>
      <c r="J2223" s="15"/>
      <c r="K2223" s="16"/>
      <c r="L2223" s="15"/>
      <c r="M2223" s="15"/>
      <c r="N2223" s="15"/>
      <c r="O2223" s="15">
        <f t="shared" si="482"/>
        <v>0</v>
      </c>
      <c r="P2223" s="15">
        <v>0</v>
      </c>
      <c r="Q2223" s="15">
        <f t="shared" si="483"/>
        <v>0</v>
      </c>
      <c r="R2223" s="15">
        <v>0</v>
      </c>
      <c r="S2223" s="15">
        <v>0</v>
      </c>
      <c r="T2223" s="15">
        <f t="shared" si="484"/>
        <v>0</v>
      </c>
      <c r="U2223" s="15">
        <f t="shared" si="485"/>
        <v>0</v>
      </c>
      <c r="V2223" s="15"/>
      <c r="W2223" s="15"/>
      <c r="X2223" s="15"/>
      <c r="Y2223" s="15"/>
      <c r="Z2223" s="16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>
        <f t="shared" si="477"/>
        <v>0</v>
      </c>
      <c r="CT2223" s="15">
        <f t="shared" si="478"/>
        <v>30</v>
      </c>
      <c r="CU2223" s="15">
        <f t="shared" si="479"/>
        <v>1</v>
      </c>
      <c r="CV2223" s="15">
        <f t="shared" si="480"/>
        <v>0</v>
      </c>
      <c r="CW2223" s="15"/>
      <c r="CX2223" s="15"/>
      <c r="CY2223" s="15">
        <f t="shared" si="481"/>
        <v>0</v>
      </c>
      <c r="CZ2223" s="15">
        <f>GG2223</f>
        <v>0</v>
      </c>
      <c r="DA2223" s="16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20"/>
      <c r="DY2223" s="15"/>
      <c r="DZ2223" s="20"/>
      <c r="EA2223" s="15"/>
      <c r="EB2223" s="20"/>
      <c r="EC2223" s="15"/>
      <c r="ED2223" s="20"/>
      <c r="EE2223" s="15"/>
      <c r="EF2223" s="20"/>
      <c r="EG2223" s="15"/>
      <c r="EH2223" s="20"/>
      <c r="EI2223" s="15"/>
      <c r="EJ2223" s="20"/>
      <c r="EK2223" s="15"/>
      <c r="EL2223" s="20"/>
      <c r="EM2223" s="15"/>
      <c r="EN2223" s="20"/>
      <c r="EW2223" s="15">
        <v>30</v>
      </c>
      <c r="EX2223" s="20">
        <v>1</v>
      </c>
      <c r="EY2223" s="15"/>
      <c r="EZ2223" s="20"/>
      <c r="FC2223" s="15"/>
      <c r="FD2223" s="20"/>
      <c r="FE2223" s="15"/>
      <c r="FF2223" s="20"/>
      <c r="FG2223" s="15"/>
      <c r="FH2223" s="20"/>
      <c r="FI2223" s="15"/>
      <c r="FJ2223" s="20"/>
      <c r="FK2223" s="15"/>
      <c r="FL2223" s="20"/>
      <c r="FM2223" s="15"/>
      <c r="FN2223" s="20"/>
      <c r="FO2223" s="15"/>
      <c r="FP2223" s="20"/>
      <c r="FQ2223" s="15"/>
      <c r="FR2223" s="20"/>
      <c r="FS2223" s="15"/>
      <c r="FT2223" s="20"/>
      <c r="FU2223" s="15"/>
      <c r="FV2223" s="20"/>
      <c r="FW2223" s="15"/>
      <c r="FX2223" s="20"/>
      <c r="FY2223" s="15"/>
      <c r="FZ2223" s="20"/>
      <c r="GA2223" s="15"/>
      <c r="GB2223" s="20"/>
      <c r="GC2223" s="15"/>
      <c r="GD2223" s="20"/>
      <c r="GE2223" s="15"/>
      <c r="GF2223" s="20"/>
      <c r="GG2223" s="226"/>
    </row>
    <row r="2224" spans="1:189" ht="15" customHeight="1" x14ac:dyDescent="0.3">
      <c r="A2224" s="82" t="s">
        <v>133</v>
      </c>
      <c r="B2224" s="82" t="s">
        <v>134</v>
      </c>
      <c r="C2224" s="82" t="s">
        <v>2776</v>
      </c>
      <c r="D2224" s="82" t="s">
        <v>2777</v>
      </c>
      <c r="E2224" s="15" t="str">
        <f t="shared" si="475"/>
        <v xml:space="preserve"> ximena arraz</v>
      </c>
      <c r="F2224" s="82" t="s">
        <v>128</v>
      </c>
      <c r="G2224" s="82">
        <v>999925868</v>
      </c>
      <c r="H2224" s="15">
        <f t="shared" si="476"/>
        <v>68</v>
      </c>
      <c r="I2224" s="15"/>
      <c r="J2224" s="15"/>
      <c r="K2224" s="16"/>
      <c r="L2224" s="15"/>
      <c r="M2224" s="15"/>
      <c r="N2224" s="15"/>
      <c r="O2224" s="15">
        <f t="shared" si="482"/>
        <v>0</v>
      </c>
      <c r="P2224" s="15">
        <v>0</v>
      </c>
      <c r="Q2224" s="15">
        <f t="shared" si="483"/>
        <v>0</v>
      </c>
      <c r="R2224" s="15">
        <v>0</v>
      </c>
      <c r="S2224" s="15">
        <v>0</v>
      </c>
      <c r="T2224" s="15">
        <f t="shared" si="484"/>
        <v>0</v>
      </c>
      <c r="U2224" s="15">
        <f t="shared" si="485"/>
        <v>0</v>
      </c>
      <c r="V2224" s="15"/>
      <c r="W2224" s="15"/>
      <c r="X2224" s="15"/>
      <c r="Y2224" s="15"/>
      <c r="Z2224" s="16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>
        <f t="shared" si="477"/>
        <v>0</v>
      </c>
      <c r="CT2224" s="15">
        <f t="shared" si="478"/>
        <v>68</v>
      </c>
      <c r="CU2224" s="15">
        <f t="shared" si="479"/>
        <v>1</v>
      </c>
      <c r="CV2224" s="15">
        <f t="shared" si="480"/>
        <v>0</v>
      </c>
      <c r="CW2224" s="15"/>
      <c r="CX2224" s="15"/>
      <c r="CY2224" s="15">
        <f t="shared" si="481"/>
        <v>0</v>
      </c>
      <c r="CZ2224" s="15">
        <f>GG2224</f>
        <v>0</v>
      </c>
      <c r="DA2224" s="16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20"/>
      <c r="DY2224" s="15"/>
      <c r="DZ2224" s="20"/>
      <c r="EA2224" s="15"/>
      <c r="EB2224" s="20"/>
      <c r="EC2224" s="15"/>
      <c r="ED2224" s="20"/>
      <c r="EE2224" s="15"/>
      <c r="EF2224" s="20"/>
      <c r="EG2224" s="15"/>
      <c r="EH2224" s="20"/>
      <c r="EI2224" s="15"/>
      <c r="EJ2224" s="20"/>
      <c r="EK2224" s="15"/>
      <c r="EL2224" s="20"/>
      <c r="EM2224" s="15"/>
      <c r="EN2224" s="20"/>
      <c r="EW2224" s="15">
        <v>68</v>
      </c>
      <c r="EX2224" s="20">
        <v>4</v>
      </c>
      <c r="EY2224" s="15"/>
      <c r="EZ2224" s="20"/>
      <c r="FC2224" s="15"/>
      <c r="FD2224" s="20"/>
      <c r="FE2224" s="15"/>
      <c r="FF2224" s="20"/>
      <c r="FG2224" s="15"/>
      <c r="FH2224" s="20"/>
      <c r="FI2224" s="15"/>
      <c r="FJ2224" s="20"/>
      <c r="FK2224" s="15"/>
      <c r="FL2224" s="20"/>
      <c r="FM2224" s="15"/>
      <c r="FN2224" s="20"/>
      <c r="FO2224" s="15"/>
      <c r="FP2224" s="20"/>
      <c r="FQ2224" s="15"/>
      <c r="FR2224" s="20"/>
      <c r="FS2224" s="15"/>
      <c r="FT2224" s="20"/>
      <c r="FU2224" s="15"/>
      <c r="FV2224" s="20"/>
      <c r="FW2224" s="15"/>
      <c r="FX2224" s="20"/>
      <c r="FY2224" s="15"/>
      <c r="FZ2224" s="20"/>
      <c r="GA2224" s="15"/>
      <c r="GB2224" s="20"/>
      <c r="GC2224" s="15"/>
      <c r="GD2224" s="20"/>
      <c r="GE2224" s="15"/>
      <c r="GF2224" s="20"/>
      <c r="GG2224" s="226"/>
    </row>
    <row r="2225" spans="1:189" ht="15" customHeight="1" x14ac:dyDescent="0.3">
      <c r="A2225" s="15" t="s">
        <v>133</v>
      </c>
      <c r="B2225" s="15" t="s">
        <v>134</v>
      </c>
      <c r="C2225" s="15" t="s">
        <v>3512</v>
      </c>
      <c r="D2225" s="15" t="s">
        <v>3513</v>
      </c>
      <c r="E2225" s="15" t="str">
        <f t="shared" si="475"/>
        <v>Shoncalvin TILLETT</v>
      </c>
      <c r="F2225" s="15" t="s">
        <v>135</v>
      </c>
      <c r="G2225" s="15">
        <v>999925870</v>
      </c>
      <c r="H2225" s="15">
        <f t="shared" si="476"/>
        <v>142</v>
      </c>
      <c r="I2225" s="15"/>
      <c r="J2225" s="15"/>
      <c r="K2225" s="16"/>
      <c r="L2225" s="15"/>
      <c r="M2225" s="15"/>
      <c r="N2225" s="15"/>
      <c r="O2225" s="15">
        <f t="shared" si="482"/>
        <v>0</v>
      </c>
      <c r="P2225" s="15">
        <v>0</v>
      </c>
      <c r="Q2225" s="15">
        <f t="shared" si="483"/>
        <v>0</v>
      </c>
      <c r="R2225" s="15">
        <v>0</v>
      </c>
      <c r="S2225" s="15">
        <v>0</v>
      </c>
      <c r="T2225" s="15">
        <f t="shared" si="484"/>
        <v>0</v>
      </c>
      <c r="U2225" s="15">
        <f t="shared" si="485"/>
        <v>0</v>
      </c>
      <c r="V2225" s="15"/>
      <c r="W2225" s="15"/>
      <c r="X2225" s="15"/>
      <c r="Y2225" s="15"/>
      <c r="Z2225" s="16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>
        <f t="shared" si="477"/>
        <v>0</v>
      </c>
      <c r="CT2225" s="15">
        <f t="shared" si="478"/>
        <v>63</v>
      </c>
      <c r="CU2225" s="15">
        <f t="shared" si="479"/>
        <v>1</v>
      </c>
      <c r="CV2225" s="15">
        <f t="shared" si="480"/>
        <v>79</v>
      </c>
      <c r="CW2225" s="15"/>
      <c r="CX2225" s="15"/>
      <c r="CY2225" s="15">
        <f t="shared" si="481"/>
        <v>0</v>
      </c>
      <c r="CZ2225" s="15">
        <f>GG2225</f>
        <v>0</v>
      </c>
      <c r="DA2225" s="16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20"/>
      <c r="DY2225" s="15"/>
      <c r="DZ2225" s="20"/>
      <c r="EA2225" s="15"/>
      <c r="EB2225" s="20"/>
      <c r="EC2225" s="15"/>
      <c r="ED2225" s="20"/>
      <c r="EE2225" s="15"/>
      <c r="EF2225" s="20"/>
      <c r="EG2225" s="15"/>
      <c r="EH2225" s="20"/>
      <c r="EI2225" s="15"/>
      <c r="EJ2225" s="20"/>
      <c r="EK2225" s="15"/>
      <c r="EL2225" s="20"/>
      <c r="EM2225" s="15"/>
      <c r="EN2225" s="20"/>
      <c r="EY2225" s="15"/>
      <c r="EZ2225" s="20"/>
      <c r="FC2225" s="15"/>
      <c r="FD2225" s="20"/>
      <c r="FE2225" s="15"/>
      <c r="FF2225" s="20"/>
      <c r="FG2225" s="15"/>
      <c r="FH2225" s="20"/>
      <c r="FI2225" s="15"/>
      <c r="FJ2225" s="20"/>
      <c r="FK2225" s="15">
        <v>63</v>
      </c>
      <c r="FL2225" s="20">
        <v>5</v>
      </c>
      <c r="FM2225" s="15"/>
      <c r="FN2225" s="20"/>
      <c r="FO2225" s="15"/>
      <c r="FP2225" s="20"/>
      <c r="FQ2225" s="15"/>
      <c r="FR2225" s="20"/>
      <c r="FS2225" s="15"/>
      <c r="FT2225" s="20"/>
      <c r="FU2225" s="15"/>
      <c r="FV2225" s="20"/>
      <c r="FW2225" s="15"/>
      <c r="FX2225" s="20"/>
      <c r="FY2225" s="15"/>
      <c r="FZ2225" s="20"/>
      <c r="GA2225" s="15"/>
      <c r="GB2225" s="20"/>
      <c r="GC2225" s="15">
        <v>79</v>
      </c>
      <c r="GD2225" s="20">
        <v>3</v>
      </c>
      <c r="GE2225" s="15"/>
      <c r="GF2225" s="20"/>
      <c r="GG2225" s="226"/>
    </row>
    <row r="2226" spans="1:189" ht="15" customHeight="1" x14ac:dyDescent="0.3">
      <c r="A2226" s="82" t="s">
        <v>133</v>
      </c>
      <c r="B2226" s="82" t="s">
        <v>134</v>
      </c>
      <c r="C2226" s="82" t="s">
        <v>2780</v>
      </c>
      <c r="D2226" s="82" t="s">
        <v>685</v>
      </c>
      <c r="E2226" s="15" t="str">
        <f t="shared" si="475"/>
        <v xml:space="preserve"> Scarlett Dixon</v>
      </c>
      <c r="F2226" s="82" t="s">
        <v>128</v>
      </c>
      <c r="G2226" s="82">
        <v>999925871</v>
      </c>
      <c r="H2226" s="15">
        <f t="shared" si="476"/>
        <v>63</v>
      </c>
      <c r="I2226" s="15"/>
      <c r="J2226" s="15"/>
      <c r="K2226" s="16"/>
      <c r="L2226" s="15"/>
      <c r="M2226" s="15"/>
      <c r="N2226" s="15"/>
      <c r="O2226" s="15">
        <f t="shared" si="482"/>
        <v>0</v>
      </c>
      <c r="P2226" s="15">
        <v>0</v>
      </c>
      <c r="Q2226" s="15">
        <f t="shared" si="483"/>
        <v>0</v>
      </c>
      <c r="R2226" s="15">
        <v>0</v>
      </c>
      <c r="S2226" s="15">
        <v>0</v>
      </c>
      <c r="T2226" s="15">
        <f t="shared" si="484"/>
        <v>0</v>
      </c>
      <c r="U2226" s="15">
        <f t="shared" si="485"/>
        <v>0</v>
      </c>
      <c r="V2226" s="15"/>
      <c r="W2226" s="15"/>
      <c r="X2226" s="15"/>
      <c r="Y2226" s="15"/>
      <c r="Z2226" s="16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>
        <f t="shared" si="477"/>
        <v>0</v>
      </c>
      <c r="CT2226" s="15">
        <f t="shared" si="478"/>
        <v>63</v>
      </c>
      <c r="CU2226" s="15">
        <f t="shared" si="479"/>
        <v>1</v>
      </c>
      <c r="CV2226" s="15">
        <f t="shared" si="480"/>
        <v>0</v>
      </c>
      <c r="CW2226" s="15"/>
      <c r="CX2226" s="15"/>
      <c r="CY2226" s="15">
        <f t="shared" si="481"/>
        <v>0</v>
      </c>
      <c r="CZ2226" s="15">
        <f>GG2226</f>
        <v>0</v>
      </c>
      <c r="DA2226" s="16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20"/>
      <c r="DY2226" s="15"/>
      <c r="DZ2226" s="20"/>
      <c r="EA2226" s="15"/>
      <c r="EB2226" s="20"/>
      <c r="EC2226" s="15"/>
      <c r="ED2226" s="20"/>
      <c r="EE2226" s="15"/>
      <c r="EF2226" s="20"/>
      <c r="EG2226" s="15"/>
      <c r="EH2226" s="20"/>
      <c r="EI2226" s="15"/>
      <c r="EJ2226" s="20"/>
      <c r="EK2226" s="15"/>
      <c r="EL2226" s="20"/>
      <c r="EM2226" s="15"/>
      <c r="EN2226" s="20"/>
      <c r="EW2226" s="15">
        <v>63</v>
      </c>
      <c r="EX2226" s="20">
        <v>5</v>
      </c>
      <c r="EY2226" s="15"/>
      <c r="EZ2226" s="20"/>
      <c r="FC2226" s="15"/>
      <c r="FD2226" s="20"/>
      <c r="FE2226" s="15"/>
      <c r="FF2226" s="20"/>
      <c r="FG2226" s="15"/>
      <c r="FH2226" s="20"/>
      <c r="FI2226" s="15"/>
      <c r="FJ2226" s="20"/>
      <c r="FK2226" s="15"/>
      <c r="FL2226" s="20"/>
      <c r="FM2226" s="15"/>
      <c r="FN2226" s="20"/>
      <c r="FO2226" s="15"/>
      <c r="FP2226" s="20"/>
      <c r="FQ2226" s="15"/>
      <c r="FR2226" s="20"/>
      <c r="FS2226" s="15"/>
      <c r="FT2226" s="20"/>
      <c r="FU2226" s="15"/>
      <c r="FV2226" s="20"/>
      <c r="FW2226" s="15"/>
      <c r="FX2226" s="20"/>
      <c r="FY2226" s="15"/>
      <c r="FZ2226" s="20"/>
      <c r="GA2226" s="15"/>
      <c r="GB2226" s="20"/>
      <c r="GC2226" s="15"/>
      <c r="GD2226" s="20"/>
      <c r="GE2226" s="15"/>
      <c r="GF2226" s="20"/>
      <c r="GG2226" s="226"/>
    </row>
    <row r="2227" spans="1:189" ht="15" customHeight="1" x14ac:dyDescent="0.3">
      <c r="A2227" s="85" t="s">
        <v>125</v>
      </c>
      <c r="B2227" s="85" t="s">
        <v>142</v>
      </c>
      <c r="C2227" s="85" t="s">
        <v>2619</v>
      </c>
      <c r="D2227" s="85" t="s">
        <v>1187</v>
      </c>
      <c r="E2227" s="15" t="str">
        <f t="shared" si="475"/>
        <v>Aragon Lai</v>
      </c>
      <c r="F2227" s="85" t="s">
        <v>135</v>
      </c>
      <c r="G2227" s="15">
        <v>999925874</v>
      </c>
      <c r="H2227" s="15">
        <f t="shared" si="476"/>
        <v>34</v>
      </c>
      <c r="I2227" s="15"/>
      <c r="J2227" s="15"/>
      <c r="K2227" s="16"/>
      <c r="L2227" s="15"/>
      <c r="M2227" s="15"/>
      <c r="N2227" s="15"/>
      <c r="O2227" s="15">
        <f t="shared" si="482"/>
        <v>0</v>
      </c>
      <c r="P2227" s="15">
        <v>0</v>
      </c>
      <c r="Q2227" s="15">
        <f t="shared" si="483"/>
        <v>0</v>
      </c>
      <c r="R2227" s="15">
        <v>0</v>
      </c>
      <c r="S2227" s="15">
        <v>0</v>
      </c>
      <c r="T2227" s="15">
        <f t="shared" si="484"/>
        <v>0</v>
      </c>
      <c r="U2227" s="15">
        <f t="shared" si="485"/>
        <v>0</v>
      </c>
      <c r="V2227" s="15"/>
      <c r="W2227" s="15"/>
      <c r="X2227" s="15"/>
      <c r="Y2227" s="15"/>
      <c r="Z2227" s="16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>
        <f t="shared" si="477"/>
        <v>0</v>
      </c>
      <c r="CT2227" s="15">
        <f t="shared" si="478"/>
        <v>34</v>
      </c>
      <c r="CU2227" s="15">
        <f t="shared" si="479"/>
        <v>1</v>
      </c>
      <c r="CV2227" s="15">
        <f t="shared" si="480"/>
        <v>0</v>
      </c>
      <c r="CW2227" s="15"/>
      <c r="CX2227" s="15"/>
      <c r="CY2227" s="15">
        <f t="shared" si="481"/>
        <v>0</v>
      </c>
      <c r="CZ2227" s="15">
        <f>GG2227</f>
        <v>0</v>
      </c>
      <c r="DA2227" s="16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20"/>
      <c r="DY2227" s="15"/>
      <c r="DZ2227" s="20"/>
      <c r="EA2227" s="15"/>
      <c r="EB2227" s="20"/>
      <c r="EC2227" s="15"/>
      <c r="ED2227" s="20"/>
      <c r="EE2227" s="15"/>
      <c r="EF2227" s="20"/>
      <c r="EG2227" s="15"/>
      <c r="EH2227" s="20"/>
      <c r="EI2227" s="15"/>
      <c r="EJ2227" s="20"/>
      <c r="EK2227" s="15"/>
      <c r="EL2227" s="20"/>
      <c r="EM2227" s="15"/>
      <c r="EN2227" s="20"/>
      <c r="EU2227" s="15">
        <v>34</v>
      </c>
      <c r="EV2227" s="20">
        <v>3</v>
      </c>
      <c r="EY2227" s="15"/>
      <c r="EZ2227" s="20"/>
      <c r="FC2227" s="15"/>
      <c r="FD2227" s="20"/>
      <c r="FE2227" s="15"/>
      <c r="FF2227" s="20"/>
      <c r="FG2227" s="15"/>
      <c r="FH2227" s="20"/>
      <c r="FI2227" s="15"/>
      <c r="FJ2227" s="20"/>
      <c r="FK2227" s="15"/>
      <c r="FL2227" s="20"/>
      <c r="FM2227" s="15"/>
      <c r="FN2227" s="20"/>
      <c r="FO2227" s="15"/>
      <c r="FP2227" s="20"/>
      <c r="FQ2227" s="15"/>
      <c r="FR2227" s="20"/>
      <c r="FS2227" s="15"/>
      <c r="FT2227" s="20"/>
      <c r="FU2227" s="15"/>
      <c r="FV2227" s="20"/>
      <c r="FW2227" s="15"/>
      <c r="FX2227" s="20"/>
      <c r="FY2227" s="15"/>
      <c r="FZ2227" s="20"/>
      <c r="GA2227" s="15"/>
      <c r="GB2227" s="20"/>
      <c r="GC2227" s="15"/>
      <c r="GD2227" s="20"/>
      <c r="GE2227" s="15"/>
      <c r="GF2227" s="20"/>
      <c r="GG2227" s="226"/>
    </row>
    <row r="2228" spans="1:189" ht="15" customHeight="1" x14ac:dyDescent="0.3">
      <c r="A2228" s="85" t="s">
        <v>130</v>
      </c>
      <c r="B2228" s="85" t="s">
        <v>134</v>
      </c>
      <c r="C2228" s="85" t="s">
        <v>159</v>
      </c>
      <c r="D2228" s="85" t="s">
        <v>1187</v>
      </c>
      <c r="E2228" s="15" t="str">
        <f t="shared" si="475"/>
        <v>Zoe Lai</v>
      </c>
      <c r="F2228" s="85" t="s">
        <v>128</v>
      </c>
      <c r="G2228" s="15">
        <v>999925875</v>
      </c>
      <c r="H2228" s="15">
        <f t="shared" si="476"/>
        <v>90</v>
      </c>
      <c r="I2228" s="15"/>
      <c r="J2228" s="15"/>
      <c r="K2228" s="16"/>
      <c r="L2228" s="15"/>
      <c r="M2228" s="15"/>
      <c r="N2228" s="15"/>
      <c r="O2228" s="15">
        <f t="shared" si="482"/>
        <v>0</v>
      </c>
      <c r="P2228" s="15">
        <v>0</v>
      </c>
      <c r="Q2228" s="15">
        <f t="shared" si="483"/>
        <v>0</v>
      </c>
      <c r="R2228" s="15">
        <v>0</v>
      </c>
      <c r="S2228" s="15">
        <v>0</v>
      </c>
      <c r="T2228" s="15">
        <f t="shared" si="484"/>
        <v>0</v>
      </c>
      <c r="U2228" s="15">
        <f t="shared" si="485"/>
        <v>0</v>
      </c>
      <c r="V2228" s="15"/>
      <c r="W2228" s="15"/>
      <c r="X2228" s="15"/>
      <c r="Y2228" s="15"/>
      <c r="Z2228" s="16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>
        <f t="shared" si="477"/>
        <v>0</v>
      </c>
      <c r="CT2228" s="15">
        <f t="shared" si="478"/>
        <v>90</v>
      </c>
      <c r="CU2228" s="15">
        <f t="shared" si="479"/>
        <v>1</v>
      </c>
      <c r="CV2228" s="15">
        <f t="shared" si="480"/>
        <v>0</v>
      </c>
      <c r="CW2228" s="15"/>
      <c r="CX2228" s="15"/>
      <c r="CY2228" s="15">
        <f t="shared" si="481"/>
        <v>0</v>
      </c>
      <c r="CZ2228" s="15">
        <f>GG2228</f>
        <v>0</v>
      </c>
      <c r="DA2228" s="16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20"/>
      <c r="DY2228" s="15"/>
      <c r="DZ2228" s="20"/>
      <c r="EA2228" s="15"/>
      <c r="EB2228" s="20"/>
      <c r="EC2228" s="15"/>
      <c r="ED2228" s="20"/>
      <c r="EE2228" s="15"/>
      <c r="EF2228" s="20"/>
      <c r="EG2228" s="15"/>
      <c r="EH2228" s="20"/>
      <c r="EI2228" s="15"/>
      <c r="EJ2228" s="20"/>
      <c r="EK2228" s="15"/>
      <c r="EL2228" s="20"/>
      <c r="EM2228" s="15"/>
      <c r="EN2228" s="20"/>
      <c r="EU2228" s="15">
        <v>90</v>
      </c>
      <c r="EV2228" s="20">
        <v>2</v>
      </c>
      <c r="EY2228" s="15"/>
      <c r="EZ2228" s="20"/>
      <c r="FC2228" s="15"/>
      <c r="FD2228" s="20"/>
      <c r="FE2228" s="15"/>
      <c r="FF2228" s="20"/>
      <c r="FG2228" s="15"/>
      <c r="FH2228" s="20"/>
      <c r="FI2228" s="15"/>
      <c r="FJ2228" s="20"/>
      <c r="FK2228" s="15"/>
      <c r="FL2228" s="20"/>
      <c r="FM2228" s="15"/>
      <c r="FN2228" s="20"/>
      <c r="FO2228" s="15"/>
      <c r="FP2228" s="20"/>
      <c r="FQ2228" s="15"/>
      <c r="FR2228" s="20"/>
      <c r="FS2228" s="15"/>
      <c r="FT2228" s="20"/>
      <c r="FU2228" s="15"/>
      <c r="FV2228" s="20"/>
      <c r="FW2228" s="15"/>
      <c r="FX2228" s="20"/>
      <c r="FY2228" s="15"/>
      <c r="FZ2228" s="20"/>
      <c r="GA2228" s="15"/>
      <c r="GB2228" s="20"/>
      <c r="GC2228" s="15"/>
      <c r="GD2228" s="20"/>
      <c r="GE2228" s="15"/>
      <c r="GF2228" s="20"/>
      <c r="GG2228" s="226"/>
    </row>
    <row r="2229" spans="1:189" ht="15" customHeight="1" x14ac:dyDescent="0.3">
      <c r="A2229" s="85" t="s">
        <v>133</v>
      </c>
      <c r="B2229" s="85" t="s">
        <v>138</v>
      </c>
      <c r="C2229" s="85" t="s">
        <v>2660</v>
      </c>
      <c r="D2229" s="85" t="s">
        <v>2661</v>
      </c>
      <c r="E2229" s="15" t="str">
        <f t="shared" si="475"/>
        <v>Johanna Xiang</v>
      </c>
      <c r="F2229" s="85" t="s">
        <v>128</v>
      </c>
      <c r="G2229" s="15">
        <v>999925876</v>
      </c>
      <c r="H2229" s="15">
        <f t="shared" si="476"/>
        <v>90</v>
      </c>
      <c r="I2229" s="15"/>
      <c r="J2229" s="15"/>
      <c r="K2229" s="16"/>
      <c r="L2229" s="15"/>
      <c r="M2229" s="15"/>
      <c r="N2229" s="15"/>
      <c r="O2229" s="15">
        <f t="shared" si="482"/>
        <v>0</v>
      </c>
      <c r="P2229" s="15">
        <v>0</v>
      </c>
      <c r="Q2229" s="15">
        <f t="shared" si="483"/>
        <v>0</v>
      </c>
      <c r="R2229" s="15">
        <v>0</v>
      </c>
      <c r="S2229" s="15">
        <v>0</v>
      </c>
      <c r="T2229" s="15">
        <f t="shared" si="484"/>
        <v>0</v>
      </c>
      <c r="U2229" s="15">
        <f t="shared" si="485"/>
        <v>0</v>
      </c>
      <c r="V2229" s="15"/>
      <c r="W2229" s="15"/>
      <c r="X2229" s="15"/>
      <c r="Y2229" s="15"/>
      <c r="Z2229" s="16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>
        <f t="shared" si="477"/>
        <v>0</v>
      </c>
      <c r="CT2229" s="15">
        <f t="shared" si="478"/>
        <v>90</v>
      </c>
      <c r="CU2229" s="15">
        <f t="shared" si="479"/>
        <v>1</v>
      </c>
      <c r="CV2229" s="15">
        <f t="shared" si="480"/>
        <v>0</v>
      </c>
      <c r="CW2229" s="15"/>
      <c r="CX2229" s="15"/>
      <c r="CY2229" s="15">
        <f t="shared" si="481"/>
        <v>0</v>
      </c>
      <c r="CZ2229" s="15">
        <f>GG2229</f>
        <v>0</v>
      </c>
      <c r="DA2229" s="16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20"/>
      <c r="DY2229" s="15"/>
      <c r="DZ2229" s="20"/>
      <c r="EA2229" s="15"/>
      <c r="EB2229" s="20"/>
      <c r="EC2229" s="15"/>
      <c r="ED2229" s="20"/>
      <c r="EE2229" s="15"/>
      <c r="EF2229" s="20"/>
      <c r="EG2229" s="15"/>
      <c r="EH2229" s="20"/>
      <c r="EI2229" s="15"/>
      <c r="EJ2229" s="20"/>
      <c r="EK2229" s="15"/>
      <c r="EL2229" s="20"/>
      <c r="EM2229" s="15"/>
      <c r="EN2229" s="20"/>
      <c r="EU2229" s="15">
        <v>90</v>
      </c>
      <c r="EV2229" s="20">
        <v>2</v>
      </c>
      <c r="EY2229" s="15"/>
      <c r="EZ2229" s="20"/>
      <c r="FC2229" s="15"/>
      <c r="FD2229" s="20"/>
      <c r="FE2229" s="15"/>
      <c r="FF2229" s="20"/>
      <c r="FG2229" s="15"/>
      <c r="FH2229" s="20"/>
      <c r="FI2229" s="15"/>
      <c r="FJ2229" s="20"/>
      <c r="FK2229" s="15"/>
      <c r="FL2229" s="20"/>
      <c r="FM2229" s="15"/>
      <c r="FN2229" s="20"/>
      <c r="FO2229" s="15"/>
      <c r="FP2229" s="20"/>
      <c r="FQ2229" s="15"/>
      <c r="FR2229" s="20"/>
      <c r="FS2229" s="15"/>
      <c r="FT2229" s="20"/>
      <c r="FU2229" s="15"/>
      <c r="FV2229" s="20"/>
      <c r="FW2229" s="15"/>
      <c r="FX2229" s="20"/>
      <c r="FY2229" s="15"/>
      <c r="FZ2229" s="20"/>
      <c r="GA2229" s="15"/>
      <c r="GB2229" s="20"/>
      <c r="GC2229" s="15"/>
      <c r="GD2229" s="20"/>
      <c r="GE2229" s="15"/>
      <c r="GF2229" s="20"/>
      <c r="GG2229" s="226"/>
    </row>
    <row r="2230" spans="1:189" ht="15" customHeight="1" x14ac:dyDescent="0.3">
      <c r="A2230" s="85" t="s">
        <v>146</v>
      </c>
      <c r="B2230" s="85" t="s">
        <v>142</v>
      </c>
      <c r="C2230" s="85" t="s">
        <v>261</v>
      </c>
      <c r="D2230" s="85" t="s">
        <v>3956</v>
      </c>
      <c r="E2230" s="15" t="str">
        <f t="shared" si="475"/>
        <v>Christopher Pei</v>
      </c>
      <c r="F2230" s="85" t="s">
        <v>135</v>
      </c>
      <c r="G2230" s="15">
        <v>999925882</v>
      </c>
      <c r="H2230" s="15">
        <f t="shared" si="476"/>
        <v>90</v>
      </c>
      <c r="I2230" s="15"/>
      <c r="J2230" s="15"/>
      <c r="K2230" s="16"/>
      <c r="L2230" s="15"/>
      <c r="M2230" s="15"/>
      <c r="N2230" s="15"/>
      <c r="O2230" s="15">
        <f t="shared" si="482"/>
        <v>0</v>
      </c>
      <c r="P2230" s="15">
        <v>0</v>
      </c>
      <c r="Q2230" s="15">
        <f t="shared" si="483"/>
        <v>0</v>
      </c>
      <c r="R2230" s="15">
        <v>0</v>
      </c>
      <c r="S2230" s="15">
        <v>0</v>
      </c>
      <c r="T2230" s="15">
        <f t="shared" si="484"/>
        <v>0</v>
      </c>
      <c r="U2230" s="15">
        <f t="shared" si="485"/>
        <v>0</v>
      </c>
      <c r="V2230" s="15"/>
      <c r="W2230" s="15"/>
      <c r="X2230" s="15"/>
      <c r="Y2230" s="15"/>
      <c r="Z2230" s="16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>
        <f t="shared" si="477"/>
        <v>0</v>
      </c>
      <c r="CT2230" s="15">
        <f t="shared" si="478"/>
        <v>90</v>
      </c>
      <c r="CU2230" s="15">
        <f t="shared" si="479"/>
        <v>0</v>
      </c>
      <c r="CV2230" s="15">
        <f t="shared" si="480"/>
        <v>0</v>
      </c>
      <c r="CW2230" s="15"/>
      <c r="CX2230" s="15"/>
      <c r="CY2230" s="15">
        <f t="shared" si="481"/>
        <v>0</v>
      </c>
      <c r="CZ2230" s="15">
        <f>GG2230</f>
        <v>0</v>
      </c>
      <c r="DA2230" s="16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20"/>
      <c r="DY2230" s="15"/>
      <c r="DZ2230" s="20"/>
      <c r="EA2230" s="15"/>
      <c r="EB2230" s="20"/>
      <c r="EC2230" s="15"/>
      <c r="ED2230" s="20"/>
      <c r="EE2230" s="15"/>
      <c r="EF2230" s="20"/>
      <c r="EG2230" s="15"/>
      <c r="EH2230" s="20"/>
      <c r="EI2230" s="15"/>
      <c r="EJ2230" s="20"/>
      <c r="EK2230" s="15"/>
      <c r="EL2230" s="20"/>
      <c r="EM2230" s="15"/>
      <c r="EN2230" s="20"/>
      <c r="EY2230" s="15"/>
      <c r="EZ2230" s="20"/>
      <c r="FC2230" s="15"/>
      <c r="FD2230" s="20"/>
      <c r="FE2230" s="15"/>
      <c r="FF2230" s="20"/>
      <c r="FG2230" s="15"/>
      <c r="FH2230" s="20"/>
      <c r="FI2230" s="15"/>
      <c r="FJ2230" s="20"/>
      <c r="FK2230" s="15"/>
      <c r="FL2230" s="20"/>
      <c r="FM2230" s="15"/>
      <c r="FN2230" s="16"/>
      <c r="FO2230" s="15">
        <v>90</v>
      </c>
      <c r="FP2230" s="20"/>
      <c r="FQ2230" s="15"/>
      <c r="FR2230" s="16"/>
      <c r="FS2230" s="15"/>
      <c r="FT2230" s="20"/>
      <c r="FU2230" s="15"/>
      <c r="FV2230" s="20"/>
      <c r="FW2230" s="15"/>
      <c r="FX2230" s="20"/>
      <c r="FY2230" s="15"/>
      <c r="FZ2230" s="20"/>
      <c r="GA2230" s="15"/>
      <c r="GB2230" s="20"/>
      <c r="GC2230" s="15"/>
      <c r="GD2230" s="20"/>
      <c r="GE2230" s="15"/>
      <c r="GF2230" s="20"/>
      <c r="GG2230" s="226"/>
    </row>
    <row r="2231" spans="1:189" ht="15" customHeight="1" x14ac:dyDescent="0.3">
      <c r="A2231" s="15" t="s">
        <v>125</v>
      </c>
      <c r="B2231" s="15" t="s">
        <v>134</v>
      </c>
      <c r="C2231" s="15" t="s">
        <v>630</v>
      </c>
      <c r="D2231" s="15" t="s">
        <v>3144</v>
      </c>
      <c r="E2231" s="15" t="str">
        <f t="shared" si="475"/>
        <v>Sana AHMAR</v>
      </c>
      <c r="F2231" s="15" t="s">
        <v>128</v>
      </c>
      <c r="G2231" s="15">
        <v>999925885</v>
      </c>
      <c r="H2231" s="15">
        <f t="shared" si="476"/>
        <v>68</v>
      </c>
      <c r="I2231" s="15"/>
      <c r="J2231" s="15"/>
      <c r="K2231" s="16"/>
      <c r="L2231" s="15"/>
      <c r="M2231" s="15"/>
      <c r="N2231" s="15"/>
      <c r="O2231" s="15">
        <f t="shared" si="482"/>
        <v>0</v>
      </c>
      <c r="P2231" s="15">
        <v>0</v>
      </c>
      <c r="Q2231" s="15">
        <f t="shared" si="483"/>
        <v>0</v>
      </c>
      <c r="R2231" s="15">
        <v>0</v>
      </c>
      <c r="S2231" s="15">
        <v>0</v>
      </c>
      <c r="T2231" s="15">
        <f t="shared" si="484"/>
        <v>0</v>
      </c>
      <c r="U2231" s="15">
        <f t="shared" si="485"/>
        <v>0</v>
      </c>
      <c r="V2231" s="15"/>
      <c r="W2231" s="15"/>
      <c r="X2231" s="15"/>
      <c r="Y2231" s="15"/>
      <c r="Z2231" s="16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>
        <f t="shared" si="477"/>
        <v>0</v>
      </c>
      <c r="CT2231" s="15">
        <f t="shared" si="478"/>
        <v>68</v>
      </c>
      <c r="CU2231" s="15">
        <f t="shared" si="479"/>
        <v>1</v>
      </c>
      <c r="CV2231" s="15">
        <f t="shared" si="480"/>
        <v>0</v>
      </c>
      <c r="CW2231" s="15"/>
      <c r="CX2231" s="15"/>
      <c r="CY2231" s="15">
        <f t="shared" si="481"/>
        <v>0</v>
      </c>
      <c r="CZ2231" s="15">
        <f>GG2231</f>
        <v>0</v>
      </c>
      <c r="DA2231" s="16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20"/>
      <c r="DY2231" s="15"/>
      <c r="DZ2231" s="20"/>
      <c r="EA2231" s="15"/>
      <c r="EB2231" s="20"/>
      <c r="EC2231" s="15"/>
      <c r="ED2231" s="20"/>
      <c r="EE2231" s="15"/>
      <c r="EF2231" s="20"/>
      <c r="EG2231" s="15"/>
      <c r="EH2231" s="20"/>
      <c r="EI2231" s="15"/>
      <c r="EJ2231" s="20"/>
      <c r="EK2231" s="15"/>
      <c r="EL2231" s="20"/>
      <c r="EM2231" s="15"/>
      <c r="EN2231" s="20"/>
      <c r="EY2231" s="15"/>
      <c r="EZ2231" s="20"/>
      <c r="FC2231" s="15">
        <v>68</v>
      </c>
      <c r="FD2231" s="20">
        <v>3</v>
      </c>
      <c r="FE2231" s="15"/>
      <c r="FF2231" s="20"/>
      <c r="FG2231" s="15"/>
      <c r="FH2231" s="20"/>
      <c r="FI2231" s="15"/>
      <c r="FJ2231" s="20"/>
      <c r="FK2231" s="15"/>
      <c r="FL2231" s="20"/>
      <c r="FM2231" s="15"/>
      <c r="FN2231" s="20"/>
      <c r="FO2231" s="15"/>
      <c r="FP2231" s="20"/>
      <c r="FQ2231" s="15"/>
      <c r="FR2231" s="20"/>
      <c r="FS2231" s="15"/>
      <c r="FT2231" s="20"/>
      <c r="FU2231" s="15"/>
      <c r="FV2231" s="20"/>
      <c r="FW2231" s="15"/>
      <c r="FX2231" s="20"/>
      <c r="FY2231" s="15"/>
      <c r="FZ2231" s="20"/>
      <c r="GA2231" s="15"/>
      <c r="GB2231" s="20"/>
      <c r="GC2231" s="15"/>
      <c r="GD2231" s="20"/>
      <c r="GE2231" s="15"/>
      <c r="GF2231" s="20"/>
      <c r="GG2231" s="226"/>
    </row>
    <row r="2232" spans="1:189" ht="15" customHeight="1" x14ac:dyDescent="0.3">
      <c r="A2232" s="85" t="s">
        <v>133</v>
      </c>
      <c r="B2232" s="85" t="s">
        <v>138</v>
      </c>
      <c r="C2232" s="85" t="s">
        <v>159</v>
      </c>
      <c r="D2232" s="85" t="s">
        <v>3437</v>
      </c>
      <c r="E2232" s="15" t="str">
        <f t="shared" si="475"/>
        <v>Zoe WEBB</v>
      </c>
      <c r="F2232" s="85" t="s">
        <v>128</v>
      </c>
      <c r="G2232" s="15">
        <v>999925890</v>
      </c>
      <c r="H2232" s="15">
        <f t="shared" si="476"/>
        <v>34</v>
      </c>
      <c r="I2232" s="15"/>
      <c r="J2232" s="15"/>
      <c r="K2232" s="16"/>
      <c r="L2232" s="15"/>
      <c r="M2232" s="15"/>
      <c r="N2232" s="15"/>
      <c r="O2232" s="15">
        <f t="shared" ref="O2232:O2253" si="486">SUM(EE2232, EI2232, EK2232, EM2232)</f>
        <v>0</v>
      </c>
      <c r="P2232" s="15">
        <v>0</v>
      </c>
      <c r="Q2232" s="15">
        <f t="shared" ref="Q2232:Q2253" si="487">COUNT(DI2232:DV2232)</f>
        <v>0</v>
      </c>
      <c r="R2232" s="15">
        <v>0</v>
      </c>
      <c r="S2232" s="15">
        <v>0</v>
      </c>
      <c r="T2232" s="15">
        <f t="shared" ref="T2232:T2253" si="488">EC2232</f>
        <v>0</v>
      </c>
      <c r="U2232" s="15">
        <f t="shared" ref="U2232:U2253" si="489">SUM(EG2232)</f>
        <v>0</v>
      </c>
      <c r="V2232" s="15"/>
      <c r="W2232" s="15"/>
      <c r="X2232" s="15"/>
      <c r="Y2232" s="15"/>
      <c r="Z2232" s="16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>
        <f t="shared" si="477"/>
        <v>0</v>
      </c>
      <c r="CT2232" s="15">
        <f t="shared" si="478"/>
        <v>34</v>
      </c>
      <c r="CU2232" s="15">
        <f t="shared" si="479"/>
        <v>1</v>
      </c>
      <c r="CV2232" s="15">
        <f t="shared" si="480"/>
        <v>0</v>
      </c>
      <c r="CW2232" s="15"/>
      <c r="CX2232" s="15"/>
      <c r="CY2232" s="15">
        <f t="shared" si="481"/>
        <v>0</v>
      </c>
      <c r="CZ2232" s="15">
        <f>GG2232</f>
        <v>0</v>
      </c>
      <c r="DA2232" s="16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20"/>
      <c r="DY2232" s="15"/>
      <c r="DZ2232" s="20"/>
      <c r="EA2232" s="15"/>
      <c r="EB2232" s="20"/>
      <c r="EC2232" s="15"/>
      <c r="ED2232" s="20"/>
      <c r="EE2232" s="15"/>
      <c r="EF2232" s="20"/>
      <c r="EG2232" s="15"/>
      <c r="EH2232" s="20"/>
      <c r="EI2232" s="15"/>
      <c r="EJ2232" s="20"/>
      <c r="EK2232" s="15"/>
      <c r="EL2232" s="20"/>
      <c r="EM2232" s="15"/>
      <c r="EN2232" s="20"/>
      <c r="EY2232" s="15"/>
      <c r="EZ2232" s="20"/>
      <c r="FC2232" s="15"/>
      <c r="FD2232" s="20"/>
      <c r="FE2232" s="15"/>
      <c r="FF2232" s="20"/>
      <c r="FG2232" s="15">
        <v>34</v>
      </c>
      <c r="FH2232" s="20">
        <v>3</v>
      </c>
      <c r="FI2232" s="15"/>
      <c r="FJ2232" s="20"/>
      <c r="FK2232" s="15"/>
      <c r="FL2232" s="20"/>
      <c r="FM2232" s="15"/>
      <c r="FN2232" s="20"/>
      <c r="FO2232" s="15"/>
      <c r="FP2232" s="20"/>
      <c r="FQ2232" s="15"/>
      <c r="FR2232" s="20"/>
      <c r="FS2232" s="15"/>
      <c r="FT2232" s="20"/>
      <c r="FU2232" s="15"/>
      <c r="FV2232" s="20"/>
      <c r="FW2232" s="15"/>
      <c r="FX2232" s="20"/>
      <c r="FY2232" s="15"/>
      <c r="FZ2232" s="20"/>
      <c r="GA2232" s="15"/>
      <c r="GB2232" s="20"/>
      <c r="GC2232" s="15"/>
      <c r="GD2232" s="20"/>
      <c r="GE2232" s="15"/>
      <c r="GF2232" s="20"/>
      <c r="GG2232" s="226"/>
    </row>
    <row r="2233" spans="1:189" ht="15" customHeight="1" x14ac:dyDescent="0.3">
      <c r="A2233" s="85" t="s">
        <v>146</v>
      </c>
      <c r="B2233" s="85" t="s">
        <v>134</v>
      </c>
      <c r="C2233" s="85" t="s">
        <v>2642</v>
      </c>
      <c r="D2233" s="85" t="s">
        <v>2643</v>
      </c>
      <c r="E2233" s="15" t="str">
        <f t="shared" si="475"/>
        <v>Laniya Semper</v>
      </c>
      <c r="F2233" s="85" t="s">
        <v>128</v>
      </c>
      <c r="G2233" s="15">
        <v>999925899</v>
      </c>
      <c r="H2233" s="15">
        <f t="shared" si="476"/>
        <v>34</v>
      </c>
      <c r="I2233" s="15"/>
      <c r="J2233" s="15"/>
      <c r="K2233" s="16"/>
      <c r="L2233" s="15"/>
      <c r="M2233" s="15"/>
      <c r="N2233" s="15"/>
      <c r="O2233" s="15">
        <f t="shared" si="486"/>
        <v>0</v>
      </c>
      <c r="P2233" s="15">
        <v>0</v>
      </c>
      <c r="Q2233" s="15">
        <f t="shared" si="487"/>
        <v>0</v>
      </c>
      <c r="R2233" s="15">
        <v>0</v>
      </c>
      <c r="S2233" s="15">
        <v>0</v>
      </c>
      <c r="T2233" s="15">
        <f t="shared" si="488"/>
        <v>0</v>
      </c>
      <c r="U2233" s="15">
        <f t="shared" si="489"/>
        <v>0</v>
      </c>
      <c r="V2233" s="15"/>
      <c r="W2233" s="15"/>
      <c r="X2233" s="15"/>
      <c r="Y2233" s="15"/>
      <c r="Z2233" s="16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>
        <f t="shared" si="477"/>
        <v>0</v>
      </c>
      <c r="CT2233" s="15">
        <f t="shared" si="478"/>
        <v>34</v>
      </c>
      <c r="CU2233" s="15">
        <f t="shared" si="479"/>
        <v>1</v>
      </c>
      <c r="CV2233" s="15">
        <f t="shared" si="480"/>
        <v>0</v>
      </c>
      <c r="CW2233" s="15"/>
      <c r="CX2233" s="15"/>
      <c r="CY2233" s="15">
        <f t="shared" si="481"/>
        <v>0</v>
      </c>
      <c r="CZ2233" s="15">
        <f>GG2233</f>
        <v>0</v>
      </c>
      <c r="DA2233" s="16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20"/>
      <c r="DY2233" s="15"/>
      <c r="DZ2233" s="20"/>
      <c r="EA2233" s="15"/>
      <c r="EB2233" s="20"/>
      <c r="EC2233" s="15"/>
      <c r="ED2233" s="20"/>
      <c r="EE2233" s="15"/>
      <c r="EF2233" s="20"/>
      <c r="EG2233" s="15"/>
      <c r="EH2233" s="20"/>
      <c r="EI2233" s="15"/>
      <c r="EJ2233" s="20"/>
      <c r="EK2233" s="15"/>
      <c r="EL2233" s="20"/>
      <c r="EM2233" s="15"/>
      <c r="EN2233" s="20"/>
      <c r="EU2233" s="15">
        <v>34</v>
      </c>
      <c r="EV2233" s="20">
        <v>3</v>
      </c>
      <c r="EY2233" s="15"/>
      <c r="EZ2233" s="20"/>
      <c r="FC2233" s="15"/>
      <c r="FD2233" s="20"/>
      <c r="FE2233" s="15"/>
      <c r="FF2233" s="20"/>
      <c r="FG2233" s="15"/>
      <c r="FH2233" s="20"/>
      <c r="FI2233" s="15"/>
      <c r="FJ2233" s="20"/>
      <c r="FK2233" s="15"/>
      <c r="FL2233" s="20"/>
      <c r="FM2233" s="15"/>
      <c r="FN2233" s="20"/>
      <c r="FO2233" s="15"/>
      <c r="FP2233" s="20"/>
      <c r="FQ2233" s="15"/>
      <c r="FR2233" s="20"/>
      <c r="FS2233" s="15"/>
      <c r="FT2233" s="20"/>
      <c r="FU2233" s="15"/>
      <c r="FV2233" s="20"/>
      <c r="FW2233" s="15"/>
      <c r="FX2233" s="20"/>
      <c r="FY2233" s="15"/>
      <c r="FZ2233" s="20"/>
      <c r="GA2233" s="15"/>
      <c r="GB2233" s="20"/>
      <c r="GC2233" s="15"/>
      <c r="GD2233" s="20"/>
      <c r="GE2233" s="15"/>
      <c r="GF2233" s="20"/>
      <c r="GG2233" s="226"/>
    </row>
    <row r="2234" spans="1:189" ht="15" customHeight="1" x14ac:dyDescent="0.3">
      <c r="A2234" s="15" t="s">
        <v>130</v>
      </c>
      <c r="B2234" s="15" t="s">
        <v>126</v>
      </c>
      <c r="C2234" s="15" t="s">
        <v>3244</v>
      </c>
      <c r="D2234" s="15" t="s">
        <v>3245</v>
      </c>
      <c r="E2234" s="15" t="str">
        <f t="shared" si="475"/>
        <v>Karyssa WOODS</v>
      </c>
      <c r="F2234" s="15" t="s">
        <v>128</v>
      </c>
      <c r="G2234" s="15">
        <v>999925908</v>
      </c>
      <c r="H2234" s="15">
        <f t="shared" si="476"/>
        <v>29</v>
      </c>
      <c r="I2234" s="15"/>
      <c r="J2234" s="15"/>
      <c r="K2234" s="16"/>
      <c r="L2234" s="15"/>
      <c r="M2234" s="15"/>
      <c r="N2234" s="15"/>
      <c r="O2234" s="15">
        <f t="shared" si="486"/>
        <v>0</v>
      </c>
      <c r="P2234" s="15">
        <v>0</v>
      </c>
      <c r="Q2234" s="15">
        <f t="shared" si="487"/>
        <v>0</v>
      </c>
      <c r="R2234" s="15">
        <v>0</v>
      </c>
      <c r="S2234" s="15">
        <v>0</v>
      </c>
      <c r="T2234" s="15">
        <f t="shared" si="488"/>
        <v>0</v>
      </c>
      <c r="U2234" s="15">
        <f t="shared" si="489"/>
        <v>0</v>
      </c>
      <c r="V2234" s="15"/>
      <c r="W2234" s="15"/>
      <c r="X2234" s="15"/>
      <c r="Y2234" s="15"/>
      <c r="Z2234" s="16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>
        <f t="shared" si="477"/>
        <v>0</v>
      </c>
      <c r="CT2234" s="15">
        <f t="shared" si="478"/>
        <v>29</v>
      </c>
      <c r="CU2234" s="15">
        <f t="shared" si="479"/>
        <v>0</v>
      </c>
      <c r="CV2234" s="15">
        <f t="shared" si="480"/>
        <v>0</v>
      </c>
      <c r="CW2234" s="15"/>
      <c r="CX2234" s="15"/>
      <c r="CY2234" s="15">
        <f t="shared" si="481"/>
        <v>0</v>
      </c>
      <c r="CZ2234" s="15">
        <f>GG2234</f>
        <v>0</v>
      </c>
      <c r="DA2234" s="16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20"/>
      <c r="DY2234" s="15"/>
      <c r="DZ2234" s="20"/>
      <c r="EA2234" s="15"/>
      <c r="EB2234" s="20"/>
      <c r="EC2234" s="15"/>
      <c r="ED2234" s="20"/>
      <c r="EE2234" s="15"/>
      <c r="EF2234" s="20"/>
      <c r="EG2234" s="15"/>
      <c r="EH2234" s="20"/>
      <c r="EI2234" s="15"/>
      <c r="EJ2234" s="20"/>
      <c r="EK2234" s="15"/>
      <c r="EL2234" s="20"/>
      <c r="EM2234" s="15"/>
      <c r="EN2234" s="20"/>
      <c r="EY2234" s="15"/>
      <c r="EZ2234" s="20"/>
      <c r="FC2234" s="15">
        <v>29</v>
      </c>
      <c r="FD2234" s="20" t="s">
        <v>168</v>
      </c>
      <c r="FE2234" s="15"/>
      <c r="FF2234" s="20"/>
      <c r="FG2234" s="15"/>
      <c r="FH2234" s="20"/>
      <c r="FI2234" s="15"/>
      <c r="FJ2234" s="20"/>
      <c r="FK2234" s="15"/>
      <c r="FL2234" s="20"/>
      <c r="FM2234" s="15"/>
      <c r="FN2234" s="20"/>
      <c r="FO2234" s="15"/>
      <c r="FP2234" s="20"/>
      <c r="FQ2234" s="15"/>
      <c r="FR2234" s="20"/>
      <c r="FS2234" s="15"/>
      <c r="FT2234" s="20"/>
      <c r="FU2234" s="15"/>
      <c r="FV2234" s="20"/>
      <c r="FW2234" s="15"/>
      <c r="FX2234" s="20"/>
      <c r="FY2234" s="15"/>
      <c r="FZ2234" s="20"/>
      <c r="GA2234" s="15"/>
      <c r="GB2234" s="20"/>
      <c r="GC2234" s="15"/>
      <c r="GD2234" s="20"/>
      <c r="GE2234" s="15"/>
      <c r="GF2234" s="20"/>
      <c r="GG2234" s="226"/>
    </row>
    <row r="2235" spans="1:189" ht="15" customHeight="1" x14ac:dyDescent="0.3">
      <c r="A2235" s="85" t="s">
        <v>133</v>
      </c>
      <c r="B2235" s="85" t="s">
        <v>134</v>
      </c>
      <c r="C2235" s="85" t="s">
        <v>2645</v>
      </c>
      <c r="D2235" s="85" t="s">
        <v>2646</v>
      </c>
      <c r="E2235" s="15" t="str">
        <f t="shared" si="475"/>
        <v>Swathi Manchu</v>
      </c>
      <c r="F2235" s="85" t="s">
        <v>128</v>
      </c>
      <c r="G2235" s="15">
        <v>999925912</v>
      </c>
      <c r="H2235" s="15">
        <f t="shared" si="476"/>
        <v>68</v>
      </c>
      <c r="I2235" s="15"/>
      <c r="J2235" s="15"/>
      <c r="K2235" s="16"/>
      <c r="L2235" s="15"/>
      <c r="M2235" s="15"/>
      <c r="N2235" s="15"/>
      <c r="O2235" s="15">
        <f t="shared" si="486"/>
        <v>0</v>
      </c>
      <c r="P2235" s="15">
        <v>0</v>
      </c>
      <c r="Q2235" s="15">
        <f t="shared" si="487"/>
        <v>0</v>
      </c>
      <c r="R2235" s="15">
        <v>0</v>
      </c>
      <c r="S2235" s="15">
        <v>0</v>
      </c>
      <c r="T2235" s="15">
        <f t="shared" si="488"/>
        <v>0</v>
      </c>
      <c r="U2235" s="15">
        <f t="shared" si="489"/>
        <v>0</v>
      </c>
      <c r="V2235" s="15"/>
      <c r="W2235" s="15"/>
      <c r="X2235" s="15"/>
      <c r="Y2235" s="15"/>
      <c r="Z2235" s="16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>
        <f t="shared" si="477"/>
        <v>0</v>
      </c>
      <c r="CT2235" s="15">
        <f t="shared" si="478"/>
        <v>68</v>
      </c>
      <c r="CU2235" s="15">
        <f t="shared" si="479"/>
        <v>1</v>
      </c>
      <c r="CV2235" s="15">
        <f t="shared" si="480"/>
        <v>0</v>
      </c>
      <c r="CW2235" s="15"/>
      <c r="CX2235" s="15"/>
      <c r="CY2235" s="15">
        <f t="shared" si="481"/>
        <v>0</v>
      </c>
      <c r="CZ2235" s="15">
        <f>GG2235</f>
        <v>0</v>
      </c>
      <c r="DA2235" s="16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20"/>
      <c r="DY2235" s="15"/>
      <c r="DZ2235" s="20"/>
      <c r="EA2235" s="15"/>
      <c r="EB2235" s="20"/>
      <c r="EC2235" s="15"/>
      <c r="ED2235" s="20"/>
      <c r="EE2235" s="15"/>
      <c r="EF2235" s="20"/>
      <c r="EG2235" s="15"/>
      <c r="EH2235" s="20"/>
      <c r="EI2235" s="15"/>
      <c r="EJ2235" s="20"/>
      <c r="EK2235" s="15"/>
      <c r="EL2235" s="20"/>
      <c r="EM2235" s="15"/>
      <c r="EN2235" s="20"/>
      <c r="EU2235" s="15">
        <v>68</v>
      </c>
      <c r="EV2235" s="20">
        <v>3</v>
      </c>
      <c r="EY2235" s="15"/>
      <c r="EZ2235" s="20"/>
      <c r="FC2235" s="15"/>
      <c r="FD2235" s="20"/>
      <c r="FE2235" s="15"/>
      <c r="FF2235" s="20"/>
      <c r="FG2235" s="15"/>
      <c r="FH2235" s="20"/>
      <c r="FI2235" s="15"/>
      <c r="FJ2235" s="20"/>
      <c r="FK2235" s="15"/>
      <c r="FL2235" s="20"/>
      <c r="FM2235" s="15"/>
      <c r="FN2235" s="20"/>
      <c r="FO2235" s="15"/>
      <c r="FP2235" s="20"/>
      <c r="FQ2235" s="15"/>
      <c r="FR2235" s="20"/>
      <c r="FS2235" s="15"/>
      <c r="FT2235" s="20"/>
      <c r="FU2235" s="15"/>
      <c r="FV2235" s="20"/>
      <c r="FW2235" s="15"/>
      <c r="FX2235" s="20"/>
      <c r="FY2235" s="15"/>
      <c r="FZ2235" s="20"/>
      <c r="GA2235" s="15"/>
      <c r="GB2235" s="20"/>
      <c r="GC2235" s="15"/>
      <c r="GD2235" s="20"/>
      <c r="GE2235" s="15"/>
      <c r="GF2235" s="20"/>
      <c r="GG2235" s="226"/>
    </row>
    <row r="2236" spans="1:189" ht="15" customHeight="1" x14ac:dyDescent="0.3">
      <c r="A2236" s="85" t="s">
        <v>125</v>
      </c>
      <c r="B2236" s="85" t="s">
        <v>138</v>
      </c>
      <c r="C2236" s="85" t="s">
        <v>2629</v>
      </c>
      <c r="D2236" s="85" t="s">
        <v>2630</v>
      </c>
      <c r="E2236" s="15" t="str">
        <f t="shared" si="475"/>
        <v>Deybi Baten</v>
      </c>
      <c r="F2236" s="85" t="s">
        <v>135</v>
      </c>
      <c r="G2236" s="15">
        <v>999925919</v>
      </c>
      <c r="H2236" s="15">
        <f t="shared" si="476"/>
        <v>45</v>
      </c>
      <c r="I2236" s="15"/>
      <c r="J2236" s="15"/>
      <c r="K2236" s="16"/>
      <c r="L2236" s="15"/>
      <c r="M2236" s="15"/>
      <c r="N2236" s="15"/>
      <c r="O2236" s="15">
        <f t="shared" si="486"/>
        <v>0</v>
      </c>
      <c r="P2236" s="15">
        <v>0</v>
      </c>
      <c r="Q2236" s="15">
        <f t="shared" si="487"/>
        <v>0</v>
      </c>
      <c r="R2236" s="15">
        <v>0</v>
      </c>
      <c r="S2236" s="15">
        <v>0</v>
      </c>
      <c r="T2236" s="15">
        <f t="shared" si="488"/>
        <v>0</v>
      </c>
      <c r="U2236" s="15">
        <f t="shared" si="489"/>
        <v>0</v>
      </c>
      <c r="V2236" s="15"/>
      <c r="W2236" s="15"/>
      <c r="X2236" s="15"/>
      <c r="Y2236" s="15"/>
      <c r="Z2236" s="16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>
        <f t="shared" si="477"/>
        <v>0</v>
      </c>
      <c r="CT2236" s="15">
        <f t="shared" si="478"/>
        <v>45</v>
      </c>
      <c r="CU2236" s="15">
        <f t="shared" si="479"/>
        <v>1</v>
      </c>
      <c r="CV2236" s="15">
        <f t="shared" si="480"/>
        <v>0</v>
      </c>
      <c r="CW2236" s="15"/>
      <c r="CX2236" s="15"/>
      <c r="CY2236" s="15">
        <f t="shared" si="481"/>
        <v>0</v>
      </c>
      <c r="CZ2236" s="15">
        <f>GG2236</f>
        <v>0</v>
      </c>
      <c r="DA2236" s="16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20"/>
      <c r="DY2236" s="15"/>
      <c r="DZ2236" s="20"/>
      <c r="EA2236" s="15"/>
      <c r="EB2236" s="20"/>
      <c r="EC2236" s="15"/>
      <c r="ED2236" s="20"/>
      <c r="EE2236" s="15"/>
      <c r="EF2236" s="20"/>
      <c r="EG2236" s="15"/>
      <c r="EH2236" s="20"/>
      <c r="EI2236" s="15"/>
      <c r="EJ2236" s="20"/>
      <c r="EK2236" s="15"/>
      <c r="EL2236" s="20"/>
      <c r="EM2236" s="15"/>
      <c r="EN2236" s="20"/>
      <c r="EU2236" s="15">
        <v>45</v>
      </c>
      <c r="EV2236" s="20">
        <v>2</v>
      </c>
      <c r="EY2236" s="15"/>
      <c r="EZ2236" s="20"/>
      <c r="FC2236" s="15"/>
      <c r="FD2236" s="20"/>
      <c r="FE2236" s="15"/>
      <c r="FF2236" s="20"/>
      <c r="FG2236" s="15"/>
      <c r="FH2236" s="20"/>
      <c r="FI2236" s="15"/>
      <c r="FJ2236" s="20"/>
      <c r="FK2236" s="15"/>
      <c r="FL2236" s="20"/>
      <c r="FM2236" s="15"/>
      <c r="FN2236" s="20"/>
      <c r="FO2236" s="15"/>
      <c r="FP2236" s="20"/>
      <c r="FQ2236" s="15"/>
      <c r="FR2236" s="20"/>
      <c r="FS2236" s="15"/>
      <c r="FT2236" s="20"/>
      <c r="FU2236" s="15"/>
      <c r="FV2236" s="20"/>
      <c r="FW2236" s="15"/>
      <c r="FX2236" s="20"/>
      <c r="FY2236" s="15"/>
      <c r="FZ2236" s="20"/>
      <c r="GA2236" s="15"/>
      <c r="GB2236" s="20"/>
      <c r="GC2236" s="15"/>
      <c r="GD2236" s="20"/>
      <c r="GE2236" s="15"/>
      <c r="GF2236" s="20"/>
      <c r="GG2236" s="226"/>
    </row>
    <row r="2237" spans="1:189" ht="15" customHeight="1" x14ac:dyDescent="0.3">
      <c r="A2237" s="85" t="s">
        <v>130</v>
      </c>
      <c r="B2237" s="85" t="s">
        <v>138</v>
      </c>
      <c r="C2237" s="85" t="s">
        <v>4060</v>
      </c>
      <c r="D2237" s="85" t="s">
        <v>934</v>
      </c>
      <c r="E2237" s="15" t="str">
        <f t="shared" si="475"/>
        <v>Adrienne Hernandez</v>
      </c>
      <c r="F2237" s="85" t="s">
        <v>128</v>
      </c>
      <c r="G2237" s="15">
        <v>999925920</v>
      </c>
      <c r="H2237" s="15">
        <f t="shared" si="476"/>
        <v>30</v>
      </c>
      <c r="I2237" s="15"/>
      <c r="J2237" s="15"/>
      <c r="K2237" s="16"/>
      <c r="L2237" s="15"/>
      <c r="M2237" s="15"/>
      <c r="N2237" s="15"/>
      <c r="O2237" s="15">
        <f t="shared" si="486"/>
        <v>0</v>
      </c>
      <c r="P2237" s="15">
        <v>0</v>
      </c>
      <c r="Q2237" s="15">
        <f t="shared" si="487"/>
        <v>0</v>
      </c>
      <c r="R2237" s="15">
        <v>0</v>
      </c>
      <c r="S2237" s="15">
        <v>0</v>
      </c>
      <c r="T2237" s="15">
        <f t="shared" si="488"/>
        <v>0</v>
      </c>
      <c r="U2237" s="15">
        <f t="shared" si="489"/>
        <v>0</v>
      </c>
      <c r="V2237" s="15"/>
      <c r="W2237" s="15"/>
      <c r="X2237" s="15"/>
      <c r="Y2237" s="15"/>
      <c r="Z2237" s="16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>
        <f t="shared" si="477"/>
        <v>0</v>
      </c>
      <c r="CT2237" s="15">
        <f t="shared" si="478"/>
        <v>30</v>
      </c>
      <c r="CU2237" s="15">
        <f t="shared" si="479"/>
        <v>0</v>
      </c>
      <c r="CV2237" s="15">
        <f t="shared" si="480"/>
        <v>0</v>
      </c>
      <c r="CW2237" s="15"/>
      <c r="CX2237" s="15"/>
      <c r="CY2237" s="15">
        <f t="shared" si="481"/>
        <v>0</v>
      </c>
      <c r="CZ2237" s="15">
        <f>GG2237</f>
        <v>0</v>
      </c>
      <c r="DA2237" s="16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20"/>
      <c r="DY2237" s="15"/>
      <c r="DZ2237" s="20"/>
      <c r="EA2237" s="15"/>
      <c r="EB2237" s="20"/>
      <c r="EC2237" s="15"/>
      <c r="ED2237" s="20"/>
      <c r="EE2237" s="15"/>
      <c r="EF2237" s="20"/>
      <c r="EG2237" s="15"/>
      <c r="EH2237" s="20"/>
      <c r="EI2237" s="15"/>
      <c r="EJ2237" s="20"/>
      <c r="EK2237" s="15"/>
      <c r="EL2237" s="20"/>
      <c r="EM2237" s="15"/>
      <c r="EN2237" s="20"/>
      <c r="EY2237" s="15"/>
      <c r="EZ2237" s="20"/>
      <c r="FC2237" s="15"/>
      <c r="FD2237" s="20"/>
      <c r="FE2237" s="15"/>
      <c r="FF2237" s="20"/>
      <c r="FG2237" s="15"/>
      <c r="FH2237" s="20"/>
      <c r="FI2237" s="15"/>
      <c r="FJ2237" s="20"/>
      <c r="FK2237" s="15"/>
      <c r="FL2237" s="16"/>
      <c r="FM2237" s="15"/>
      <c r="FN2237" s="16"/>
      <c r="FO2237" s="15">
        <v>30</v>
      </c>
      <c r="FP2237" s="20"/>
      <c r="FQ2237" s="15"/>
      <c r="FR2237" s="16"/>
      <c r="FS2237" s="15"/>
      <c r="FT2237" s="20"/>
      <c r="FU2237" s="15"/>
      <c r="FV2237" s="20"/>
      <c r="FW2237" s="15"/>
      <c r="FX2237" s="20"/>
      <c r="FY2237" s="15"/>
      <c r="FZ2237" s="20"/>
      <c r="GA2237" s="15"/>
      <c r="GB2237" s="20"/>
      <c r="GC2237" s="15"/>
      <c r="GD2237" s="20"/>
      <c r="GE2237" s="15"/>
      <c r="GF2237" s="20"/>
      <c r="GG2237" s="226"/>
    </row>
    <row r="2238" spans="1:189" ht="15" customHeight="1" x14ac:dyDescent="0.3">
      <c r="A2238" s="17" t="s">
        <v>130</v>
      </c>
      <c r="B2238" s="17" t="s">
        <v>126</v>
      </c>
      <c r="C2238" s="17" t="s">
        <v>395</v>
      </c>
      <c r="D2238" s="17" t="s">
        <v>3647</v>
      </c>
      <c r="E2238" s="15" t="str">
        <f t="shared" si="475"/>
        <v>Taylor Krepps</v>
      </c>
      <c r="F2238" s="17" t="s">
        <v>128</v>
      </c>
      <c r="G2238" s="17">
        <v>999925922</v>
      </c>
      <c r="H2238" s="15">
        <f t="shared" si="476"/>
        <v>38</v>
      </c>
      <c r="I2238" s="15"/>
      <c r="J2238" s="15"/>
      <c r="K2238" s="16"/>
      <c r="L2238" s="15"/>
      <c r="M2238" s="15"/>
      <c r="N2238" s="15"/>
      <c r="O2238" s="15">
        <f t="shared" si="486"/>
        <v>0</v>
      </c>
      <c r="P2238" s="15">
        <v>0</v>
      </c>
      <c r="Q2238" s="15">
        <f t="shared" si="487"/>
        <v>0</v>
      </c>
      <c r="R2238" s="15">
        <v>0</v>
      </c>
      <c r="S2238" s="15">
        <v>0</v>
      </c>
      <c r="T2238" s="15">
        <f t="shared" si="488"/>
        <v>0</v>
      </c>
      <c r="U2238" s="15">
        <f t="shared" si="489"/>
        <v>0</v>
      </c>
      <c r="V2238" s="15"/>
      <c r="W2238" s="15"/>
      <c r="X2238" s="15"/>
      <c r="Y2238" s="15"/>
      <c r="Z2238" s="16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>
        <f t="shared" si="477"/>
        <v>0</v>
      </c>
      <c r="CT2238" s="15">
        <f t="shared" si="478"/>
        <v>38</v>
      </c>
      <c r="CU2238" s="15">
        <f t="shared" si="479"/>
        <v>0</v>
      </c>
      <c r="CV2238" s="15">
        <f t="shared" si="480"/>
        <v>0</v>
      </c>
      <c r="CW2238" s="15"/>
      <c r="CX2238" s="15"/>
      <c r="CY2238" s="15">
        <f t="shared" si="481"/>
        <v>0</v>
      </c>
      <c r="CZ2238" s="15">
        <f>GG2238</f>
        <v>0</v>
      </c>
      <c r="DA2238" s="16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20"/>
      <c r="DY2238" s="15"/>
      <c r="DZ2238" s="20"/>
      <c r="EA2238" s="15"/>
      <c r="EB2238" s="20"/>
      <c r="EC2238" s="15"/>
      <c r="ED2238" s="20"/>
      <c r="EE2238" s="15"/>
      <c r="EF2238" s="20"/>
      <c r="EG2238" s="15"/>
      <c r="EH2238" s="20"/>
      <c r="EI2238" s="15"/>
      <c r="EJ2238" s="20"/>
      <c r="EK2238" s="15"/>
      <c r="EL2238" s="20"/>
      <c r="EM2238" s="15"/>
      <c r="EN2238" s="20"/>
      <c r="EY2238" s="15"/>
      <c r="EZ2238" s="20"/>
      <c r="FC2238" s="15"/>
      <c r="FD2238" s="20"/>
      <c r="FE2238" s="15"/>
      <c r="FF2238" s="20"/>
      <c r="FG2238" s="15"/>
      <c r="FH2238" s="20"/>
      <c r="FI2238" s="15"/>
      <c r="FJ2238" s="20"/>
      <c r="FK2238" s="15"/>
      <c r="FL2238" s="20"/>
      <c r="FM2238" s="15"/>
      <c r="FN2238" s="20"/>
      <c r="FO2238" s="15"/>
      <c r="FP2238" s="20"/>
      <c r="FQ2238" s="15"/>
      <c r="FR2238" s="20"/>
      <c r="FS2238" s="15">
        <v>38</v>
      </c>
      <c r="FT2238" s="20" t="s">
        <v>129</v>
      </c>
      <c r="FU2238" s="15"/>
      <c r="FV2238" s="20"/>
      <c r="FW2238" s="15"/>
      <c r="FX2238" s="20"/>
      <c r="FY2238" s="15"/>
      <c r="FZ2238" s="20"/>
      <c r="GA2238" s="15"/>
      <c r="GB2238" s="20"/>
      <c r="GC2238" s="15"/>
      <c r="GD2238" s="20"/>
      <c r="GE2238" s="15"/>
      <c r="GF2238" s="20"/>
      <c r="GG2238" s="226"/>
    </row>
    <row r="2239" spans="1:189" ht="15" customHeight="1" x14ac:dyDescent="0.3">
      <c r="A2239" s="85" t="s">
        <v>146</v>
      </c>
      <c r="B2239" s="85" t="s">
        <v>138</v>
      </c>
      <c r="C2239" s="85" t="s">
        <v>2632</v>
      </c>
      <c r="D2239" s="85" t="s">
        <v>362</v>
      </c>
      <c r="E2239" s="15" t="str">
        <f t="shared" si="475"/>
        <v>Desi Morgan</v>
      </c>
      <c r="F2239" s="85" t="s">
        <v>135</v>
      </c>
      <c r="G2239" s="15">
        <v>999925923</v>
      </c>
      <c r="H2239" s="15">
        <f t="shared" si="476"/>
        <v>90</v>
      </c>
      <c r="I2239" s="15"/>
      <c r="J2239" s="15"/>
      <c r="K2239" s="16"/>
      <c r="L2239" s="15"/>
      <c r="M2239" s="15"/>
      <c r="N2239" s="15"/>
      <c r="O2239" s="15">
        <f t="shared" si="486"/>
        <v>0</v>
      </c>
      <c r="P2239" s="15">
        <v>0</v>
      </c>
      <c r="Q2239" s="15">
        <f t="shared" si="487"/>
        <v>0</v>
      </c>
      <c r="R2239" s="15">
        <v>0</v>
      </c>
      <c r="S2239" s="15">
        <v>0</v>
      </c>
      <c r="T2239" s="15">
        <f t="shared" si="488"/>
        <v>0</v>
      </c>
      <c r="U2239" s="15">
        <f t="shared" si="489"/>
        <v>0</v>
      </c>
      <c r="V2239" s="15"/>
      <c r="W2239" s="15"/>
      <c r="X2239" s="15"/>
      <c r="Y2239" s="15"/>
      <c r="Z2239" s="16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>
        <f t="shared" si="477"/>
        <v>0</v>
      </c>
      <c r="CT2239" s="15">
        <f t="shared" si="478"/>
        <v>90</v>
      </c>
      <c r="CU2239" s="15">
        <f t="shared" si="479"/>
        <v>1</v>
      </c>
      <c r="CV2239" s="15">
        <f t="shared" si="480"/>
        <v>0</v>
      </c>
      <c r="CW2239" s="15"/>
      <c r="CX2239" s="15"/>
      <c r="CY2239" s="15">
        <f t="shared" si="481"/>
        <v>0</v>
      </c>
      <c r="CZ2239" s="15">
        <f>GG2239</f>
        <v>0</v>
      </c>
      <c r="DA2239" s="16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20"/>
      <c r="DY2239" s="15"/>
      <c r="DZ2239" s="20"/>
      <c r="EA2239" s="15"/>
      <c r="EB2239" s="20"/>
      <c r="EC2239" s="15"/>
      <c r="ED2239" s="20"/>
      <c r="EE2239" s="15"/>
      <c r="EF2239" s="20"/>
      <c r="EG2239" s="15"/>
      <c r="EH2239" s="20"/>
      <c r="EI2239" s="15"/>
      <c r="EJ2239" s="20"/>
      <c r="EK2239" s="15"/>
      <c r="EL2239" s="20"/>
      <c r="EM2239" s="15"/>
      <c r="EN2239" s="20"/>
      <c r="EU2239" s="15">
        <v>90</v>
      </c>
      <c r="EV2239" s="20">
        <v>2</v>
      </c>
      <c r="EY2239" s="15"/>
      <c r="EZ2239" s="20"/>
      <c r="FC2239" s="15"/>
      <c r="FD2239" s="20"/>
      <c r="FE2239" s="15"/>
      <c r="FF2239" s="20"/>
      <c r="FG2239" s="15"/>
      <c r="FH2239" s="20"/>
      <c r="FI2239" s="15"/>
      <c r="FJ2239" s="20"/>
      <c r="FK2239" s="15"/>
      <c r="FL2239" s="20"/>
      <c r="FM2239" s="15"/>
      <c r="FN2239" s="20"/>
      <c r="FO2239" s="15"/>
      <c r="FP2239" s="20"/>
      <c r="FQ2239" s="15"/>
      <c r="FR2239" s="20"/>
      <c r="FS2239" s="15"/>
      <c r="FT2239" s="20"/>
      <c r="FU2239" s="15"/>
      <c r="FV2239" s="20"/>
      <c r="FW2239" s="15"/>
      <c r="FX2239" s="20"/>
      <c r="FY2239" s="15"/>
      <c r="FZ2239" s="20"/>
      <c r="GA2239" s="15"/>
      <c r="GB2239" s="20"/>
      <c r="GC2239" s="15"/>
      <c r="GD2239" s="20"/>
      <c r="GE2239" s="15"/>
      <c r="GF2239" s="20"/>
      <c r="GG2239" s="226"/>
    </row>
    <row r="2240" spans="1:189" ht="15" customHeight="1" x14ac:dyDescent="0.3">
      <c r="A2240" s="15" t="s">
        <v>130</v>
      </c>
      <c r="B2240" s="15" t="s">
        <v>134</v>
      </c>
      <c r="C2240" s="15" t="s">
        <v>860</v>
      </c>
      <c r="D2240" s="15" t="s">
        <v>3169</v>
      </c>
      <c r="E2240" s="15" t="str">
        <f t="shared" si="475"/>
        <v>Sophie TO</v>
      </c>
      <c r="F2240" s="15" t="s">
        <v>128</v>
      </c>
      <c r="G2240" s="15">
        <v>999925930</v>
      </c>
      <c r="H2240" s="15">
        <f t="shared" si="476"/>
        <v>38</v>
      </c>
      <c r="I2240" s="15"/>
      <c r="J2240" s="15"/>
      <c r="K2240" s="16"/>
      <c r="L2240" s="15"/>
      <c r="M2240" s="15"/>
      <c r="N2240" s="15"/>
      <c r="O2240" s="15">
        <f t="shared" si="486"/>
        <v>0</v>
      </c>
      <c r="P2240" s="15">
        <v>0</v>
      </c>
      <c r="Q2240" s="15">
        <f t="shared" si="487"/>
        <v>0</v>
      </c>
      <c r="R2240" s="15">
        <v>0</v>
      </c>
      <c r="S2240" s="15">
        <v>0</v>
      </c>
      <c r="T2240" s="15">
        <f t="shared" si="488"/>
        <v>0</v>
      </c>
      <c r="U2240" s="15">
        <f t="shared" si="489"/>
        <v>0</v>
      </c>
      <c r="V2240" s="15"/>
      <c r="W2240" s="15"/>
      <c r="X2240" s="15"/>
      <c r="Y2240" s="15"/>
      <c r="Z2240" s="16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>
        <f t="shared" si="477"/>
        <v>0</v>
      </c>
      <c r="CT2240" s="15">
        <f t="shared" si="478"/>
        <v>38</v>
      </c>
      <c r="CU2240" s="15">
        <f t="shared" si="479"/>
        <v>0</v>
      </c>
      <c r="CV2240" s="15">
        <f t="shared" si="480"/>
        <v>0</v>
      </c>
      <c r="CW2240" s="15"/>
      <c r="CX2240" s="15"/>
      <c r="CY2240" s="15">
        <f t="shared" si="481"/>
        <v>0</v>
      </c>
      <c r="CZ2240" s="15">
        <f>GG2240</f>
        <v>0</v>
      </c>
      <c r="DA2240" s="16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20"/>
      <c r="DY2240" s="15"/>
      <c r="DZ2240" s="20"/>
      <c r="EA2240" s="15"/>
      <c r="EB2240" s="20"/>
      <c r="EC2240" s="15"/>
      <c r="ED2240" s="20"/>
      <c r="EE2240" s="15"/>
      <c r="EF2240" s="20"/>
      <c r="EG2240" s="15"/>
      <c r="EH2240" s="20"/>
      <c r="EI2240" s="15"/>
      <c r="EJ2240" s="20"/>
      <c r="EK2240" s="15"/>
      <c r="EL2240" s="20"/>
      <c r="EM2240" s="15"/>
      <c r="EN2240" s="20"/>
      <c r="EY2240" s="15"/>
      <c r="EZ2240" s="20"/>
      <c r="FC2240" s="15">
        <v>38</v>
      </c>
      <c r="FD2240" s="20" t="s">
        <v>129</v>
      </c>
      <c r="FE2240" s="15"/>
      <c r="FF2240" s="20"/>
      <c r="FG2240" s="15"/>
      <c r="FH2240" s="20"/>
      <c r="FI2240" s="15"/>
      <c r="FJ2240" s="20"/>
      <c r="FK2240" s="15"/>
      <c r="FL2240" s="20"/>
      <c r="FM2240" s="15"/>
      <c r="FN2240" s="20"/>
      <c r="FO2240" s="15"/>
      <c r="FP2240" s="20"/>
      <c r="FQ2240" s="15"/>
      <c r="FR2240" s="20"/>
      <c r="FS2240" s="15"/>
      <c r="FT2240" s="20"/>
      <c r="FU2240" s="15"/>
      <c r="FV2240" s="20"/>
      <c r="FW2240" s="15"/>
      <c r="FX2240" s="20"/>
      <c r="FY2240" s="15"/>
      <c r="FZ2240" s="20"/>
      <c r="GA2240" s="15"/>
      <c r="GB2240" s="20"/>
      <c r="GC2240" s="15"/>
      <c r="GD2240" s="20"/>
      <c r="GE2240" s="15"/>
      <c r="GF2240" s="20"/>
      <c r="GG2240" s="226"/>
    </row>
    <row r="2241" spans="1:189" ht="15" customHeight="1" x14ac:dyDescent="0.3">
      <c r="A2241" s="82" t="s">
        <v>130</v>
      </c>
      <c r="B2241" s="82" t="s">
        <v>134</v>
      </c>
      <c r="C2241" s="82" t="s">
        <v>2801</v>
      </c>
      <c r="D2241" s="82" t="s">
        <v>2802</v>
      </c>
      <c r="E2241" s="15" t="str">
        <f t="shared" si="475"/>
        <v xml:space="preserve"> Malakai Kendro</v>
      </c>
      <c r="F2241" s="82" t="s">
        <v>135</v>
      </c>
      <c r="G2241" s="82">
        <v>999925941</v>
      </c>
      <c r="H2241" s="15">
        <f t="shared" si="476"/>
        <v>45</v>
      </c>
      <c r="I2241" s="15"/>
      <c r="J2241" s="15"/>
      <c r="K2241" s="16"/>
      <c r="L2241" s="15"/>
      <c r="M2241" s="15"/>
      <c r="N2241" s="15"/>
      <c r="O2241" s="15">
        <f t="shared" si="486"/>
        <v>0</v>
      </c>
      <c r="P2241" s="15">
        <v>0</v>
      </c>
      <c r="Q2241" s="15">
        <f t="shared" si="487"/>
        <v>0</v>
      </c>
      <c r="R2241" s="15">
        <v>0</v>
      </c>
      <c r="S2241" s="15">
        <v>0</v>
      </c>
      <c r="T2241" s="15">
        <f t="shared" si="488"/>
        <v>0</v>
      </c>
      <c r="U2241" s="15">
        <f t="shared" si="489"/>
        <v>0</v>
      </c>
      <c r="V2241" s="15"/>
      <c r="W2241" s="15"/>
      <c r="X2241" s="15"/>
      <c r="Y2241" s="15"/>
      <c r="Z2241" s="16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>
        <f t="shared" si="477"/>
        <v>0</v>
      </c>
      <c r="CT2241" s="15">
        <f t="shared" si="478"/>
        <v>45</v>
      </c>
      <c r="CU2241" s="15">
        <f t="shared" si="479"/>
        <v>1</v>
      </c>
      <c r="CV2241" s="15">
        <f t="shared" si="480"/>
        <v>0</v>
      </c>
      <c r="CW2241" s="15"/>
      <c r="CX2241" s="15"/>
      <c r="CY2241" s="15">
        <f t="shared" si="481"/>
        <v>0</v>
      </c>
      <c r="CZ2241" s="15">
        <f>GG2241</f>
        <v>0</v>
      </c>
      <c r="DA2241" s="16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20"/>
      <c r="DY2241" s="15"/>
      <c r="DZ2241" s="20"/>
      <c r="EA2241" s="15"/>
      <c r="EB2241" s="20"/>
      <c r="EC2241" s="15"/>
      <c r="ED2241" s="20"/>
      <c r="EE2241" s="15"/>
      <c r="EF2241" s="20"/>
      <c r="EG2241" s="15"/>
      <c r="EH2241" s="20"/>
      <c r="EI2241" s="15"/>
      <c r="EJ2241" s="20"/>
      <c r="EK2241" s="15"/>
      <c r="EL2241" s="20"/>
      <c r="EM2241" s="15"/>
      <c r="EN2241" s="20"/>
      <c r="EW2241" s="15">
        <v>45</v>
      </c>
      <c r="EX2241" s="20">
        <v>2</v>
      </c>
      <c r="EY2241" s="15"/>
      <c r="EZ2241" s="20"/>
      <c r="FC2241" s="15"/>
      <c r="FD2241" s="20"/>
      <c r="FE2241" s="15"/>
      <c r="FF2241" s="20"/>
      <c r="FG2241" s="15"/>
      <c r="FH2241" s="20"/>
      <c r="FI2241" s="15"/>
      <c r="FJ2241" s="20"/>
      <c r="FK2241" s="15"/>
      <c r="FL2241" s="20"/>
      <c r="FM2241" s="15"/>
      <c r="FN2241" s="20"/>
      <c r="FO2241" s="15"/>
      <c r="FP2241" s="20"/>
      <c r="FQ2241" s="15"/>
      <c r="FR2241" s="20"/>
      <c r="FS2241" s="15"/>
      <c r="FT2241" s="20"/>
      <c r="FU2241" s="15"/>
      <c r="FV2241" s="20"/>
      <c r="FW2241" s="15"/>
      <c r="FX2241" s="20"/>
      <c r="FY2241" s="15"/>
      <c r="FZ2241" s="20"/>
      <c r="GA2241" s="15"/>
      <c r="GB2241" s="20"/>
      <c r="GC2241" s="15"/>
      <c r="GD2241" s="20"/>
      <c r="GE2241" s="15"/>
      <c r="GF2241" s="20"/>
      <c r="GG2241" s="226"/>
    </row>
    <row r="2242" spans="1:189" ht="15" customHeight="1" x14ac:dyDescent="0.3">
      <c r="A2242" s="82" t="s">
        <v>130</v>
      </c>
      <c r="B2242" s="82" t="s">
        <v>126</v>
      </c>
      <c r="C2242" s="82" t="s">
        <v>2744</v>
      </c>
      <c r="D2242" s="82" t="s">
        <v>1506</v>
      </c>
      <c r="E2242" s="15" t="str">
        <f t="shared" si="475"/>
        <v xml:space="preserve"> Alicia Olivares</v>
      </c>
      <c r="F2242" s="82" t="s">
        <v>128</v>
      </c>
      <c r="G2242" s="82">
        <v>999925943</v>
      </c>
      <c r="H2242" s="15">
        <f t="shared" si="476"/>
        <v>71</v>
      </c>
      <c r="I2242" s="15"/>
      <c r="J2242" s="15"/>
      <c r="K2242" s="16"/>
      <c r="L2242" s="15"/>
      <c r="M2242" s="15"/>
      <c r="N2242" s="15"/>
      <c r="O2242" s="15">
        <f t="shared" si="486"/>
        <v>0</v>
      </c>
      <c r="P2242" s="15">
        <v>0</v>
      </c>
      <c r="Q2242" s="15">
        <f t="shared" si="487"/>
        <v>0</v>
      </c>
      <c r="R2242" s="15">
        <v>0</v>
      </c>
      <c r="S2242" s="15">
        <v>0</v>
      </c>
      <c r="T2242" s="15">
        <f t="shared" si="488"/>
        <v>0</v>
      </c>
      <c r="U2242" s="15">
        <f t="shared" si="489"/>
        <v>0</v>
      </c>
      <c r="V2242" s="15"/>
      <c r="W2242" s="15"/>
      <c r="X2242" s="15"/>
      <c r="Y2242" s="15"/>
      <c r="Z2242" s="16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>
        <f t="shared" si="477"/>
        <v>0</v>
      </c>
      <c r="CT2242" s="15">
        <f t="shared" si="478"/>
        <v>38</v>
      </c>
      <c r="CU2242" s="15">
        <f t="shared" si="479"/>
        <v>0</v>
      </c>
      <c r="CV2242" s="15">
        <f t="shared" si="480"/>
        <v>33</v>
      </c>
      <c r="CW2242" s="15"/>
      <c r="CX2242" s="15"/>
      <c r="CY2242" s="15">
        <f t="shared" si="481"/>
        <v>0</v>
      </c>
      <c r="CZ2242" s="15">
        <f>GG2242</f>
        <v>0</v>
      </c>
      <c r="DA2242" s="16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20"/>
      <c r="DY2242" s="15"/>
      <c r="DZ2242" s="20"/>
      <c r="EA2242" s="15"/>
      <c r="EB2242" s="20"/>
      <c r="EC2242" s="15"/>
      <c r="ED2242" s="20"/>
      <c r="EE2242" s="15"/>
      <c r="EF2242" s="20"/>
      <c r="EG2242" s="15"/>
      <c r="EH2242" s="20"/>
      <c r="EI2242" s="15"/>
      <c r="EJ2242" s="20"/>
      <c r="EK2242" s="15"/>
      <c r="EL2242" s="20"/>
      <c r="EM2242" s="15"/>
      <c r="EN2242" s="20"/>
      <c r="EW2242" s="15">
        <v>38</v>
      </c>
      <c r="EX2242" s="20" t="s">
        <v>129</v>
      </c>
      <c r="EY2242" s="15"/>
      <c r="EZ2242" s="20"/>
      <c r="FC2242" s="15"/>
      <c r="FD2242" s="20"/>
      <c r="FE2242" s="15"/>
      <c r="FF2242" s="20"/>
      <c r="FG2242" s="15"/>
      <c r="FH2242" s="20"/>
      <c r="FI2242" s="15"/>
      <c r="FJ2242" s="20"/>
      <c r="FK2242" s="15"/>
      <c r="FL2242" s="20"/>
      <c r="FM2242" s="15"/>
      <c r="FN2242" s="20"/>
      <c r="FO2242" s="15"/>
      <c r="FP2242" s="20"/>
      <c r="FQ2242" s="15"/>
      <c r="FR2242" s="20"/>
      <c r="FS2242" s="15"/>
      <c r="FT2242" s="20"/>
      <c r="FU2242" s="15"/>
      <c r="FV2242" s="20"/>
      <c r="FW2242" s="15"/>
      <c r="FX2242" s="20"/>
      <c r="FY2242" s="15"/>
      <c r="FZ2242" s="20"/>
      <c r="GA2242" s="15"/>
      <c r="GB2242" s="20"/>
      <c r="GC2242" s="15">
        <v>33</v>
      </c>
      <c r="GD2242" s="20" t="s">
        <v>168</v>
      </c>
      <c r="GE2242" s="15"/>
      <c r="GF2242" s="20"/>
      <c r="GG2242" s="226"/>
    </row>
    <row r="2243" spans="1:189" ht="15" customHeight="1" x14ac:dyDescent="0.3">
      <c r="A2243" s="15" t="s">
        <v>130</v>
      </c>
      <c r="B2243" s="15" t="s">
        <v>126</v>
      </c>
      <c r="C2243" s="15" t="s">
        <v>274</v>
      </c>
      <c r="D2243" s="15" t="s">
        <v>3238</v>
      </c>
      <c r="E2243" s="15" t="str">
        <f t="shared" si="475"/>
        <v>Emma CHENG</v>
      </c>
      <c r="F2243" s="15" t="s">
        <v>128</v>
      </c>
      <c r="G2243" s="15">
        <v>999925947</v>
      </c>
      <c r="H2243" s="15">
        <f t="shared" si="476"/>
        <v>38</v>
      </c>
      <c r="I2243" s="15"/>
      <c r="J2243" s="15"/>
      <c r="K2243" s="16"/>
      <c r="L2243" s="15"/>
      <c r="M2243" s="15"/>
      <c r="N2243" s="15"/>
      <c r="O2243" s="15">
        <f t="shared" si="486"/>
        <v>0</v>
      </c>
      <c r="P2243" s="15">
        <v>0</v>
      </c>
      <c r="Q2243" s="15">
        <f t="shared" si="487"/>
        <v>0</v>
      </c>
      <c r="R2243" s="15">
        <v>0</v>
      </c>
      <c r="S2243" s="15">
        <v>0</v>
      </c>
      <c r="T2243" s="15">
        <f t="shared" si="488"/>
        <v>0</v>
      </c>
      <c r="U2243" s="15">
        <f t="shared" si="489"/>
        <v>0</v>
      </c>
      <c r="V2243" s="15"/>
      <c r="W2243" s="15"/>
      <c r="X2243" s="15"/>
      <c r="Y2243" s="15"/>
      <c r="Z2243" s="16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>
        <f t="shared" si="477"/>
        <v>0</v>
      </c>
      <c r="CT2243" s="15">
        <f t="shared" si="478"/>
        <v>38</v>
      </c>
      <c r="CU2243" s="15">
        <f t="shared" si="479"/>
        <v>0</v>
      </c>
      <c r="CV2243" s="15">
        <f t="shared" si="480"/>
        <v>0</v>
      </c>
      <c r="CW2243" s="15"/>
      <c r="CX2243" s="15"/>
      <c r="CY2243" s="15">
        <f t="shared" si="481"/>
        <v>0</v>
      </c>
      <c r="CZ2243" s="15">
        <f>GG2243</f>
        <v>0</v>
      </c>
      <c r="DA2243" s="16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20"/>
      <c r="DY2243" s="15"/>
      <c r="DZ2243" s="20"/>
      <c r="EA2243" s="15"/>
      <c r="EB2243" s="20"/>
      <c r="EC2243" s="15"/>
      <c r="ED2243" s="20"/>
      <c r="EE2243" s="15"/>
      <c r="EF2243" s="20"/>
      <c r="EG2243" s="15"/>
      <c r="EH2243" s="20"/>
      <c r="EI2243" s="15"/>
      <c r="EJ2243" s="20"/>
      <c r="EK2243" s="15"/>
      <c r="EL2243" s="20"/>
      <c r="EM2243" s="15"/>
      <c r="EN2243" s="20"/>
      <c r="EY2243" s="15"/>
      <c r="EZ2243" s="20"/>
      <c r="FC2243" s="15">
        <v>38</v>
      </c>
      <c r="FD2243" s="20" t="s">
        <v>129</v>
      </c>
      <c r="FE2243" s="15"/>
      <c r="FF2243" s="20"/>
      <c r="FG2243" s="15"/>
      <c r="FH2243" s="20"/>
      <c r="FI2243" s="15"/>
      <c r="FJ2243" s="20"/>
      <c r="FK2243" s="15"/>
      <c r="FL2243" s="20"/>
      <c r="FM2243" s="15"/>
      <c r="FN2243" s="20"/>
      <c r="FO2243" s="15"/>
      <c r="FP2243" s="20"/>
      <c r="FQ2243" s="15"/>
      <c r="FR2243" s="20"/>
      <c r="FS2243" s="15"/>
      <c r="FT2243" s="20"/>
      <c r="FU2243" s="15"/>
      <c r="FV2243" s="20"/>
      <c r="FW2243" s="15"/>
      <c r="FX2243" s="20"/>
      <c r="FY2243" s="15"/>
      <c r="FZ2243" s="20"/>
      <c r="GA2243" s="15"/>
      <c r="GB2243" s="20"/>
      <c r="GC2243" s="15"/>
      <c r="GD2243" s="20"/>
      <c r="GE2243" s="15"/>
      <c r="GF2243" s="20"/>
      <c r="GG2243" s="226"/>
    </row>
    <row r="2244" spans="1:189" ht="15" customHeight="1" x14ac:dyDescent="0.3">
      <c r="A2244" s="85" t="s">
        <v>146</v>
      </c>
      <c r="B2244" s="85" t="s">
        <v>138</v>
      </c>
      <c r="C2244" s="85" t="s">
        <v>307</v>
      </c>
      <c r="D2244" s="85" t="s">
        <v>499</v>
      </c>
      <c r="E2244" s="15" t="str">
        <f t="shared" si="475"/>
        <v>Connor Chen</v>
      </c>
      <c r="F2244" s="85" t="s">
        <v>135</v>
      </c>
      <c r="G2244" s="15">
        <v>999925948</v>
      </c>
      <c r="H2244" s="15">
        <f t="shared" si="476"/>
        <v>68</v>
      </c>
      <c r="I2244" s="15"/>
      <c r="J2244" s="15"/>
      <c r="K2244" s="16"/>
      <c r="L2244" s="15"/>
      <c r="M2244" s="15"/>
      <c r="N2244" s="15"/>
      <c r="O2244" s="15">
        <f t="shared" si="486"/>
        <v>0</v>
      </c>
      <c r="P2244" s="15">
        <v>0</v>
      </c>
      <c r="Q2244" s="15">
        <f t="shared" si="487"/>
        <v>0</v>
      </c>
      <c r="R2244" s="15">
        <v>0</v>
      </c>
      <c r="S2244" s="15">
        <v>0</v>
      </c>
      <c r="T2244" s="15">
        <f t="shared" si="488"/>
        <v>0</v>
      </c>
      <c r="U2244" s="15">
        <f t="shared" si="489"/>
        <v>0</v>
      </c>
      <c r="V2244" s="15"/>
      <c r="W2244" s="15"/>
      <c r="X2244" s="15"/>
      <c r="Y2244" s="15"/>
      <c r="Z2244" s="16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>
        <f t="shared" si="477"/>
        <v>0</v>
      </c>
      <c r="CT2244" s="15">
        <f t="shared" si="478"/>
        <v>68</v>
      </c>
      <c r="CU2244" s="15">
        <f t="shared" si="479"/>
        <v>0</v>
      </c>
      <c r="CV2244" s="15">
        <f t="shared" si="480"/>
        <v>0</v>
      </c>
      <c r="CW2244" s="15"/>
      <c r="CX2244" s="15"/>
      <c r="CY2244" s="15">
        <f t="shared" si="481"/>
        <v>0</v>
      </c>
      <c r="CZ2244" s="15">
        <f>GG2244</f>
        <v>0</v>
      </c>
      <c r="DA2244" s="16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20"/>
      <c r="DY2244" s="15"/>
      <c r="DZ2244" s="20"/>
      <c r="EA2244" s="15"/>
      <c r="EB2244" s="20"/>
      <c r="EC2244" s="15"/>
      <c r="ED2244" s="20"/>
      <c r="EE2244" s="15"/>
      <c r="EF2244" s="20"/>
      <c r="EG2244" s="15"/>
      <c r="EH2244" s="20"/>
      <c r="EI2244" s="15"/>
      <c r="EJ2244" s="20"/>
      <c r="EK2244" s="15"/>
      <c r="EL2244" s="20"/>
      <c r="EM2244" s="15"/>
      <c r="EN2244" s="20"/>
      <c r="EY2244" s="15"/>
      <c r="EZ2244" s="20"/>
      <c r="FC2244" s="15"/>
      <c r="FD2244" s="20"/>
      <c r="FE2244" s="15"/>
      <c r="FF2244" s="20"/>
      <c r="FG2244" s="15"/>
      <c r="FH2244" s="20"/>
      <c r="FI2244" s="15"/>
      <c r="FJ2244" s="20"/>
      <c r="FK2244" s="15"/>
      <c r="FL2244" s="20"/>
      <c r="FM2244" s="15"/>
      <c r="FN2244" s="16"/>
      <c r="FO2244" s="15">
        <v>68</v>
      </c>
      <c r="FP2244" s="20"/>
      <c r="FQ2244" s="15"/>
      <c r="FR2244" s="16"/>
      <c r="FS2244" s="15"/>
      <c r="FT2244" s="20"/>
      <c r="FU2244" s="15"/>
      <c r="FV2244" s="20"/>
      <c r="FW2244" s="15"/>
      <c r="FX2244" s="20"/>
      <c r="FY2244" s="15"/>
      <c r="FZ2244" s="20"/>
      <c r="GA2244" s="15"/>
      <c r="GB2244" s="20"/>
      <c r="GC2244" s="15"/>
      <c r="GD2244" s="20"/>
      <c r="GE2244" s="15"/>
      <c r="GF2244" s="20"/>
      <c r="GG2244" s="226"/>
    </row>
    <row r="2245" spans="1:189" ht="15" customHeight="1" x14ac:dyDescent="0.3">
      <c r="A2245" s="82" t="s">
        <v>133</v>
      </c>
      <c r="B2245" s="82" t="s">
        <v>138</v>
      </c>
      <c r="C2245" s="82" t="s">
        <v>2788</v>
      </c>
      <c r="D2245" s="82" t="s">
        <v>2789</v>
      </c>
      <c r="E2245" s="15" t="str">
        <f t="shared" si="475"/>
        <v xml:space="preserve"> Meiyenna Reed</v>
      </c>
      <c r="F2245" s="82" t="s">
        <v>128</v>
      </c>
      <c r="G2245" s="82">
        <v>999925953</v>
      </c>
      <c r="H2245" s="15">
        <f t="shared" si="476"/>
        <v>64</v>
      </c>
      <c r="I2245" s="15"/>
      <c r="J2245" s="15"/>
      <c r="K2245" s="16"/>
      <c r="L2245" s="15"/>
      <c r="M2245" s="15"/>
      <c r="N2245" s="15"/>
      <c r="O2245" s="15">
        <f t="shared" si="486"/>
        <v>0</v>
      </c>
      <c r="P2245" s="15">
        <v>0</v>
      </c>
      <c r="Q2245" s="15">
        <f t="shared" si="487"/>
        <v>0</v>
      </c>
      <c r="R2245" s="15">
        <v>0</v>
      </c>
      <c r="S2245" s="15">
        <v>0</v>
      </c>
      <c r="T2245" s="15">
        <f t="shared" si="488"/>
        <v>0</v>
      </c>
      <c r="U2245" s="15">
        <f t="shared" si="489"/>
        <v>0</v>
      </c>
      <c r="V2245" s="15"/>
      <c r="W2245" s="15"/>
      <c r="X2245" s="15"/>
      <c r="Y2245" s="15"/>
      <c r="Z2245" s="16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>
        <f t="shared" si="477"/>
        <v>0</v>
      </c>
      <c r="CT2245" s="15">
        <f t="shared" si="478"/>
        <v>64</v>
      </c>
      <c r="CU2245" s="15">
        <f t="shared" si="479"/>
        <v>2</v>
      </c>
      <c r="CV2245" s="15">
        <f t="shared" si="480"/>
        <v>0</v>
      </c>
      <c r="CW2245" s="15"/>
      <c r="CX2245" s="15"/>
      <c r="CY2245" s="15">
        <f t="shared" si="481"/>
        <v>0</v>
      </c>
      <c r="CZ2245" s="15">
        <f>GG2245</f>
        <v>0</v>
      </c>
      <c r="DA2245" s="16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20"/>
      <c r="DY2245" s="15"/>
      <c r="DZ2245" s="20"/>
      <c r="EA2245" s="15"/>
      <c r="EB2245" s="20"/>
      <c r="EC2245" s="15"/>
      <c r="ED2245" s="20"/>
      <c r="EE2245" s="15"/>
      <c r="EF2245" s="20"/>
      <c r="EG2245" s="15"/>
      <c r="EH2245" s="20"/>
      <c r="EI2245" s="15"/>
      <c r="EJ2245" s="20"/>
      <c r="EK2245" s="15"/>
      <c r="EL2245" s="20"/>
      <c r="EM2245" s="15"/>
      <c r="EN2245" s="20"/>
      <c r="EW2245" s="15">
        <v>34</v>
      </c>
      <c r="EX2245" s="20">
        <v>3</v>
      </c>
      <c r="EY2245" s="15"/>
      <c r="EZ2245" s="20"/>
      <c r="FC2245" s="15"/>
      <c r="FD2245" s="20"/>
      <c r="FE2245" s="15"/>
      <c r="FF2245" s="20"/>
      <c r="FG2245" s="15"/>
      <c r="FH2245" s="20"/>
      <c r="FI2245" s="15"/>
      <c r="FJ2245" s="20"/>
      <c r="FK2245" s="15"/>
      <c r="FL2245" s="20"/>
      <c r="FM2245" s="15"/>
      <c r="FN2245" s="20"/>
      <c r="FO2245" s="15"/>
      <c r="FP2245" s="20"/>
      <c r="FQ2245" s="15">
        <v>30</v>
      </c>
      <c r="FR2245" s="20">
        <v>1</v>
      </c>
      <c r="FS2245" s="15"/>
      <c r="FT2245" s="20"/>
      <c r="FU2245" s="15"/>
      <c r="FV2245" s="20"/>
      <c r="FW2245" s="15"/>
      <c r="FX2245" s="20"/>
      <c r="FY2245" s="15"/>
      <c r="FZ2245" s="20"/>
      <c r="GA2245" s="15"/>
      <c r="GB2245" s="20"/>
      <c r="GC2245" s="15"/>
      <c r="GD2245" s="20"/>
      <c r="GE2245" s="15"/>
      <c r="GF2245" s="20"/>
      <c r="GG2245" s="226"/>
    </row>
    <row r="2246" spans="1:189" ht="15" customHeight="1" x14ac:dyDescent="0.3">
      <c r="A2246" s="83" t="s">
        <v>130</v>
      </c>
      <c r="B2246" s="83" t="s">
        <v>138</v>
      </c>
      <c r="C2246" s="83" t="s">
        <v>183</v>
      </c>
      <c r="D2246" s="84" t="s">
        <v>1638</v>
      </c>
      <c r="E2246" s="15" t="str">
        <f t="shared" ref="E2246:E2309" si="490">CONCATENATE(C2246, " ",D2246)</f>
        <v>Ethan Rodriguez</v>
      </c>
      <c r="F2246" s="83" t="s">
        <v>135</v>
      </c>
      <c r="G2246" s="83">
        <v>999925960</v>
      </c>
      <c r="H2246" s="15">
        <f t="shared" ref="H2246:H2309" si="491">(L2246+M2246+N2246+O2246+P2246+R2246+S2246+T2246+U2246+V2246+X2246+Y2246+CT2246+CY2246+CS2246+CV2246)-J2246</f>
        <v>30</v>
      </c>
      <c r="I2246" s="15"/>
      <c r="J2246" s="15"/>
      <c r="K2246" s="16"/>
      <c r="L2246" s="15"/>
      <c r="M2246" s="15"/>
      <c r="N2246" s="15"/>
      <c r="O2246" s="15">
        <f t="shared" si="486"/>
        <v>0</v>
      </c>
      <c r="P2246" s="15">
        <v>0</v>
      </c>
      <c r="Q2246" s="15">
        <f t="shared" si="487"/>
        <v>0</v>
      </c>
      <c r="R2246" s="15">
        <v>0</v>
      </c>
      <c r="S2246" s="15">
        <v>0</v>
      </c>
      <c r="T2246" s="15">
        <f t="shared" si="488"/>
        <v>0</v>
      </c>
      <c r="U2246" s="15">
        <f t="shared" si="489"/>
        <v>0</v>
      </c>
      <c r="V2246" s="15"/>
      <c r="W2246" s="15"/>
      <c r="X2246" s="15"/>
      <c r="Y2246" s="15"/>
      <c r="Z2246" s="16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>
        <f t="shared" ref="CS2246:CS2309" si="492">SUM(FE2246)</f>
        <v>0</v>
      </c>
      <c r="CT2246" s="15">
        <f t="shared" ref="CT2246:CT2309" si="493">SUM(EQ2246,ES2246,EU2246,EW2246,FA2246,EY2246,FC2246,FG2246,FI2246,FK2246,FM2246,FQ2246,FS2246,FU2246,FW2246,FY2246,GA2246,FO2246)</f>
        <v>30</v>
      </c>
      <c r="CU2246" s="15">
        <f t="shared" ref="CU2246:CU2309" si="494">COUNT(ER2246,ET2246,EV2246,EX2246,FB2246,EZ2246,FD2246,FH2246,FJ2246,FL2246,FN2246,FR2246,FT2246,FV2246,FX2246,FZ2246,GB2246)</f>
        <v>1</v>
      </c>
      <c r="CV2246" s="15">
        <f t="shared" ref="CV2246:CV2309" si="495">GC2246+GE2246</f>
        <v>0</v>
      </c>
      <c r="CW2246" s="15"/>
      <c r="CX2246" s="15"/>
      <c r="CY2246" s="15">
        <f t="shared" ref="CY2246:CY2309" si="496">EO2246</f>
        <v>0</v>
      </c>
      <c r="CZ2246" s="15">
        <f>GG2246</f>
        <v>0</v>
      </c>
      <c r="DA2246" s="16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20"/>
      <c r="DY2246" s="15"/>
      <c r="DZ2246" s="20"/>
      <c r="EA2246" s="15"/>
      <c r="EB2246" s="20"/>
      <c r="EC2246" s="15"/>
      <c r="ED2246" s="20"/>
      <c r="EE2246" s="15"/>
      <c r="EF2246" s="20"/>
      <c r="EG2246" s="15"/>
      <c r="EH2246" s="20"/>
      <c r="EI2246" s="15"/>
      <c r="EJ2246" s="20"/>
      <c r="EK2246" s="15"/>
      <c r="EL2246" s="20"/>
      <c r="EM2246" s="15"/>
      <c r="EN2246" s="20"/>
      <c r="ES2246" s="15">
        <v>30</v>
      </c>
      <c r="ET2246" s="20">
        <v>1</v>
      </c>
      <c r="EY2246" s="15"/>
      <c r="EZ2246" s="20"/>
      <c r="FC2246" s="15"/>
      <c r="FD2246" s="20"/>
      <c r="FE2246" s="15"/>
      <c r="FF2246" s="20"/>
      <c r="FG2246" s="15"/>
      <c r="FH2246" s="20"/>
      <c r="FI2246" s="15"/>
      <c r="FJ2246" s="20"/>
      <c r="FK2246" s="15"/>
      <c r="FL2246" s="20"/>
      <c r="FM2246" s="15"/>
      <c r="FN2246" s="20"/>
      <c r="FO2246" s="15"/>
      <c r="FP2246" s="20"/>
      <c r="FQ2246" s="15"/>
      <c r="FR2246" s="20"/>
      <c r="FS2246" s="15"/>
      <c r="FT2246" s="20"/>
      <c r="FU2246" s="15"/>
      <c r="FV2246" s="20"/>
      <c r="FW2246" s="15"/>
      <c r="FX2246" s="20"/>
      <c r="FY2246" s="15"/>
      <c r="FZ2246" s="20"/>
      <c r="GA2246" s="15"/>
      <c r="GB2246" s="20"/>
      <c r="GC2246" s="15"/>
      <c r="GD2246" s="20"/>
      <c r="GE2246" s="15"/>
      <c r="GF2246" s="20"/>
      <c r="GG2246" s="226"/>
    </row>
    <row r="2247" spans="1:189" ht="15" customHeight="1" x14ac:dyDescent="0.3">
      <c r="A2247" s="85" t="s">
        <v>133</v>
      </c>
      <c r="B2247" s="85" t="s">
        <v>126</v>
      </c>
      <c r="C2247" s="85" t="s">
        <v>1752</v>
      </c>
      <c r="D2247" s="85" t="s">
        <v>3913</v>
      </c>
      <c r="E2247" s="15" t="str">
        <f t="shared" si="490"/>
        <v>Smith Sekunda</v>
      </c>
      <c r="F2247" s="85" t="s">
        <v>135</v>
      </c>
      <c r="G2247" s="15">
        <v>999925963</v>
      </c>
      <c r="H2247" s="15">
        <f t="shared" si="491"/>
        <v>58</v>
      </c>
      <c r="I2247" s="15"/>
      <c r="J2247" s="15"/>
      <c r="K2247" s="16"/>
      <c r="L2247" s="15"/>
      <c r="M2247" s="15"/>
      <c r="N2247" s="15"/>
      <c r="O2247" s="15">
        <f t="shared" si="486"/>
        <v>0</v>
      </c>
      <c r="P2247" s="15">
        <v>0</v>
      </c>
      <c r="Q2247" s="15">
        <f t="shared" si="487"/>
        <v>0</v>
      </c>
      <c r="R2247" s="15">
        <v>0</v>
      </c>
      <c r="S2247" s="15">
        <v>0</v>
      </c>
      <c r="T2247" s="15">
        <f t="shared" si="488"/>
        <v>0</v>
      </c>
      <c r="U2247" s="15">
        <f t="shared" si="489"/>
        <v>0</v>
      </c>
      <c r="V2247" s="15"/>
      <c r="W2247" s="15"/>
      <c r="X2247" s="15"/>
      <c r="Y2247" s="15"/>
      <c r="Z2247" s="16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>
        <f t="shared" si="492"/>
        <v>0</v>
      </c>
      <c r="CT2247" s="15">
        <f t="shared" si="493"/>
        <v>58</v>
      </c>
      <c r="CU2247" s="15">
        <f t="shared" si="494"/>
        <v>0</v>
      </c>
      <c r="CV2247" s="15">
        <f t="shared" si="495"/>
        <v>0</v>
      </c>
      <c r="CW2247" s="15"/>
      <c r="CX2247" s="15"/>
      <c r="CY2247" s="15">
        <f t="shared" si="496"/>
        <v>0</v>
      </c>
      <c r="CZ2247" s="15">
        <f>GG2247</f>
        <v>0</v>
      </c>
      <c r="DA2247" s="16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20"/>
      <c r="DY2247" s="15"/>
      <c r="DZ2247" s="20"/>
      <c r="EA2247" s="15"/>
      <c r="EB2247" s="20"/>
      <c r="EC2247" s="15"/>
      <c r="ED2247" s="20"/>
      <c r="EE2247" s="15"/>
      <c r="EF2247" s="20"/>
      <c r="EG2247" s="15"/>
      <c r="EH2247" s="20"/>
      <c r="EI2247" s="15"/>
      <c r="EJ2247" s="20"/>
      <c r="EK2247" s="15"/>
      <c r="EL2247" s="20"/>
      <c r="EM2247" s="15"/>
      <c r="EN2247" s="20"/>
      <c r="EY2247" s="15"/>
      <c r="EZ2247" s="20"/>
      <c r="FC2247" s="15"/>
      <c r="FD2247" s="20"/>
      <c r="FE2247" s="15"/>
      <c r="FF2247" s="20"/>
      <c r="FG2247" s="15"/>
      <c r="FH2247" s="20"/>
      <c r="FI2247" s="15"/>
      <c r="FJ2247" s="20"/>
      <c r="FK2247" s="15"/>
      <c r="FL2247" s="20"/>
      <c r="FM2247" s="15"/>
      <c r="FN2247" s="20"/>
      <c r="FO2247" s="15">
        <v>58</v>
      </c>
      <c r="FP2247" s="20"/>
      <c r="FQ2247" s="15"/>
      <c r="FR2247" s="20"/>
      <c r="FS2247" s="15"/>
      <c r="FT2247" s="20"/>
      <c r="FU2247" s="15"/>
      <c r="FV2247" s="20"/>
      <c r="FW2247" s="15"/>
      <c r="FX2247" s="20"/>
      <c r="FY2247" s="15"/>
      <c r="FZ2247" s="20"/>
      <c r="GA2247" s="15"/>
      <c r="GB2247" s="20"/>
      <c r="GC2247" s="15"/>
      <c r="GD2247" s="20"/>
      <c r="GE2247" s="15"/>
      <c r="GF2247" s="20"/>
      <c r="GG2247" s="226"/>
    </row>
    <row r="2248" spans="1:189" ht="15" customHeight="1" x14ac:dyDescent="0.3">
      <c r="A2248" s="85" t="s">
        <v>125</v>
      </c>
      <c r="B2248" s="85" t="s">
        <v>140</v>
      </c>
      <c r="C2248" s="85" t="s">
        <v>2640</v>
      </c>
      <c r="D2248" s="85" t="s">
        <v>276</v>
      </c>
      <c r="E2248" s="15" t="str">
        <f t="shared" si="490"/>
        <v>Isabell Min</v>
      </c>
      <c r="F2248" s="85" t="s">
        <v>128</v>
      </c>
      <c r="G2248" s="15">
        <v>999925964</v>
      </c>
      <c r="H2248" s="15">
        <f t="shared" si="491"/>
        <v>79</v>
      </c>
      <c r="I2248" s="15"/>
      <c r="J2248" s="15"/>
      <c r="K2248" s="16"/>
      <c r="L2248" s="15"/>
      <c r="M2248" s="15"/>
      <c r="N2248" s="15"/>
      <c r="O2248" s="15">
        <f t="shared" si="486"/>
        <v>0</v>
      </c>
      <c r="P2248" s="15">
        <v>0</v>
      </c>
      <c r="Q2248" s="15">
        <f t="shared" si="487"/>
        <v>0</v>
      </c>
      <c r="R2248" s="15">
        <v>0</v>
      </c>
      <c r="S2248" s="15">
        <v>0</v>
      </c>
      <c r="T2248" s="15">
        <f t="shared" si="488"/>
        <v>0</v>
      </c>
      <c r="U2248" s="15">
        <f t="shared" si="489"/>
        <v>0</v>
      </c>
      <c r="V2248" s="15"/>
      <c r="W2248" s="15"/>
      <c r="X2248" s="15"/>
      <c r="Y2248" s="15"/>
      <c r="Z2248" s="16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>
        <f t="shared" si="492"/>
        <v>0</v>
      </c>
      <c r="CT2248" s="15">
        <f t="shared" si="493"/>
        <v>79</v>
      </c>
      <c r="CU2248" s="15">
        <f t="shared" si="494"/>
        <v>2</v>
      </c>
      <c r="CV2248" s="15">
        <f t="shared" si="495"/>
        <v>0</v>
      </c>
      <c r="CW2248" s="15"/>
      <c r="CX2248" s="15"/>
      <c r="CY2248" s="15">
        <f t="shared" si="496"/>
        <v>0</v>
      </c>
      <c r="CZ2248" s="15">
        <f>GG2248</f>
        <v>0</v>
      </c>
      <c r="DA2248" s="16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20"/>
      <c r="DY2248" s="15"/>
      <c r="DZ2248" s="20"/>
      <c r="EA2248" s="15"/>
      <c r="EB2248" s="20"/>
      <c r="EC2248" s="15"/>
      <c r="ED2248" s="20"/>
      <c r="EE2248" s="15"/>
      <c r="EF2248" s="20"/>
      <c r="EG2248" s="15"/>
      <c r="EH2248" s="20"/>
      <c r="EI2248" s="15"/>
      <c r="EJ2248" s="20"/>
      <c r="EK2248" s="15"/>
      <c r="EL2248" s="20"/>
      <c r="EM2248" s="15"/>
      <c r="EN2248" s="20"/>
      <c r="EU2248" s="15">
        <v>45</v>
      </c>
      <c r="EV2248" s="20">
        <v>2</v>
      </c>
      <c r="EY2248" s="15"/>
      <c r="EZ2248" s="20"/>
      <c r="FC2248" s="15"/>
      <c r="FD2248" s="20"/>
      <c r="FE2248" s="15"/>
      <c r="FF2248" s="20"/>
      <c r="FG2248" s="15"/>
      <c r="FH2248" s="20"/>
      <c r="FI2248" s="15"/>
      <c r="FJ2248" s="20"/>
      <c r="FK2248" s="15"/>
      <c r="FL2248" s="20"/>
      <c r="FM2248" s="15"/>
      <c r="FN2248" s="20"/>
      <c r="FO2248" s="15"/>
      <c r="FP2248" s="20"/>
      <c r="FQ2248" s="15"/>
      <c r="FR2248" s="20"/>
      <c r="FS2248" s="15">
        <v>34</v>
      </c>
      <c r="FT2248" s="20">
        <v>3</v>
      </c>
      <c r="FU2248" s="15"/>
      <c r="FV2248" s="20"/>
      <c r="FW2248" s="15"/>
      <c r="FX2248" s="20"/>
      <c r="FY2248" s="15"/>
      <c r="FZ2248" s="20"/>
      <c r="GA2248" s="15"/>
      <c r="GB2248" s="20"/>
      <c r="GC2248" s="15"/>
      <c r="GD2248" s="20"/>
      <c r="GE2248" s="15"/>
      <c r="GF2248" s="20"/>
      <c r="GG2248" s="226"/>
    </row>
    <row r="2249" spans="1:189" ht="15" customHeight="1" x14ac:dyDescent="0.3">
      <c r="A2249" s="82" t="s">
        <v>146</v>
      </c>
      <c r="B2249" s="82" t="s">
        <v>138</v>
      </c>
      <c r="C2249" s="82" t="s">
        <v>2847</v>
      </c>
      <c r="D2249" s="82" t="s">
        <v>2848</v>
      </c>
      <c r="E2249" s="15" t="str">
        <f t="shared" si="490"/>
        <v xml:space="preserve"> Watson Hollywood</v>
      </c>
      <c r="F2249" s="82" t="s">
        <v>135</v>
      </c>
      <c r="G2249" s="82">
        <v>999925967</v>
      </c>
      <c r="H2249" s="15">
        <f t="shared" si="491"/>
        <v>113</v>
      </c>
      <c r="I2249" s="15"/>
      <c r="J2249" s="15"/>
      <c r="K2249" s="16"/>
      <c r="L2249" s="15"/>
      <c r="M2249" s="15"/>
      <c r="N2249" s="15"/>
      <c r="O2249" s="15">
        <f t="shared" si="486"/>
        <v>0</v>
      </c>
      <c r="P2249" s="15">
        <v>0</v>
      </c>
      <c r="Q2249" s="15">
        <f t="shared" si="487"/>
        <v>0</v>
      </c>
      <c r="R2249" s="15">
        <v>0</v>
      </c>
      <c r="S2249" s="15">
        <v>0</v>
      </c>
      <c r="T2249" s="15">
        <f t="shared" si="488"/>
        <v>0</v>
      </c>
      <c r="U2249" s="15">
        <f t="shared" si="489"/>
        <v>0</v>
      </c>
      <c r="V2249" s="15"/>
      <c r="W2249" s="15"/>
      <c r="X2249" s="15"/>
      <c r="Y2249" s="15"/>
      <c r="Z2249" s="16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>
        <f t="shared" si="492"/>
        <v>0</v>
      </c>
      <c r="CT2249" s="15">
        <f t="shared" si="493"/>
        <v>113</v>
      </c>
      <c r="CU2249" s="15">
        <f t="shared" si="494"/>
        <v>2</v>
      </c>
      <c r="CV2249" s="15">
        <f t="shared" si="495"/>
        <v>0</v>
      </c>
      <c r="CW2249" s="15"/>
      <c r="CX2249" s="15"/>
      <c r="CY2249" s="15">
        <f t="shared" si="496"/>
        <v>0</v>
      </c>
      <c r="CZ2249" s="15">
        <f>GG2249</f>
        <v>0</v>
      </c>
      <c r="DA2249" s="16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20"/>
      <c r="DY2249" s="15"/>
      <c r="DZ2249" s="20"/>
      <c r="EA2249" s="15"/>
      <c r="EB2249" s="20"/>
      <c r="EC2249" s="15"/>
      <c r="ED2249" s="20"/>
      <c r="EE2249" s="15"/>
      <c r="EF2249" s="20"/>
      <c r="EG2249" s="15"/>
      <c r="EH2249" s="20"/>
      <c r="EI2249" s="15"/>
      <c r="EJ2249" s="20"/>
      <c r="EK2249" s="15"/>
      <c r="EL2249" s="20"/>
      <c r="EM2249" s="15"/>
      <c r="EN2249" s="20"/>
      <c r="EW2249" s="15">
        <v>68</v>
      </c>
      <c r="EX2249" s="20">
        <v>4</v>
      </c>
      <c r="EY2249" s="15"/>
      <c r="EZ2249" s="20"/>
      <c r="FC2249" s="15"/>
      <c r="FD2249" s="20"/>
      <c r="FE2249" s="15"/>
      <c r="FF2249" s="20"/>
      <c r="FG2249" s="15"/>
      <c r="FH2249" s="20"/>
      <c r="FI2249" s="15"/>
      <c r="FJ2249" s="20"/>
      <c r="FK2249" s="15"/>
      <c r="FL2249" s="20"/>
      <c r="FM2249" s="15"/>
      <c r="FN2249" s="20"/>
      <c r="FO2249" s="15"/>
      <c r="FP2249" s="20"/>
      <c r="FQ2249" s="15">
        <v>45</v>
      </c>
      <c r="FR2249" s="20">
        <v>2</v>
      </c>
      <c r="FS2249" s="15"/>
      <c r="FT2249" s="20"/>
      <c r="FU2249" s="15"/>
      <c r="FV2249" s="20"/>
      <c r="FW2249" s="15"/>
      <c r="FX2249" s="20"/>
      <c r="FY2249" s="15"/>
      <c r="FZ2249" s="20"/>
      <c r="GA2249" s="15"/>
      <c r="GB2249" s="20"/>
      <c r="GC2249" s="15"/>
      <c r="GD2249" s="20"/>
      <c r="GE2249" s="15"/>
      <c r="GF2249" s="20"/>
      <c r="GG2249" s="226"/>
    </row>
    <row r="2250" spans="1:189" ht="15" customHeight="1" x14ac:dyDescent="0.3">
      <c r="A2250" s="85" t="s">
        <v>2903</v>
      </c>
      <c r="B2250" s="85" t="s">
        <v>126</v>
      </c>
      <c r="C2250" s="85" t="s">
        <v>1465</v>
      </c>
      <c r="D2250" s="85" t="s">
        <v>3883</v>
      </c>
      <c r="E2250" s="15" t="str">
        <f t="shared" si="490"/>
        <v>Elliott London</v>
      </c>
      <c r="F2250" s="85" t="s">
        <v>128</v>
      </c>
      <c r="G2250" s="15">
        <v>999925975</v>
      </c>
      <c r="H2250" s="15">
        <f t="shared" si="491"/>
        <v>38</v>
      </c>
      <c r="I2250" s="15"/>
      <c r="J2250" s="15"/>
      <c r="K2250" s="16"/>
      <c r="L2250" s="15"/>
      <c r="M2250" s="15"/>
      <c r="N2250" s="15"/>
      <c r="O2250" s="15">
        <f t="shared" si="486"/>
        <v>0</v>
      </c>
      <c r="P2250" s="15">
        <v>0</v>
      </c>
      <c r="Q2250" s="15">
        <f t="shared" si="487"/>
        <v>0</v>
      </c>
      <c r="R2250" s="15">
        <v>0</v>
      </c>
      <c r="S2250" s="15">
        <v>0</v>
      </c>
      <c r="T2250" s="15">
        <f t="shared" si="488"/>
        <v>0</v>
      </c>
      <c r="U2250" s="15">
        <f t="shared" si="489"/>
        <v>0</v>
      </c>
      <c r="V2250" s="15"/>
      <c r="W2250" s="15"/>
      <c r="X2250" s="15"/>
      <c r="Y2250" s="15"/>
      <c r="Z2250" s="16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>
        <f t="shared" si="492"/>
        <v>0</v>
      </c>
      <c r="CT2250" s="15">
        <f t="shared" si="493"/>
        <v>38</v>
      </c>
      <c r="CU2250" s="15">
        <f t="shared" si="494"/>
        <v>0</v>
      </c>
      <c r="CV2250" s="15">
        <f t="shared" si="495"/>
        <v>0</v>
      </c>
      <c r="CW2250" s="15"/>
      <c r="CX2250" s="15"/>
      <c r="CY2250" s="15">
        <f t="shared" si="496"/>
        <v>0</v>
      </c>
      <c r="CZ2250" s="15">
        <f>GG2250</f>
        <v>0</v>
      </c>
      <c r="DA2250" s="16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20"/>
      <c r="DY2250" s="15"/>
      <c r="DZ2250" s="20"/>
      <c r="EA2250" s="15"/>
      <c r="EB2250" s="20"/>
      <c r="EC2250" s="15"/>
      <c r="ED2250" s="20"/>
      <c r="EE2250" s="15"/>
      <c r="EF2250" s="20"/>
      <c r="EG2250" s="15"/>
      <c r="EH2250" s="20"/>
      <c r="EI2250" s="15"/>
      <c r="EJ2250" s="20"/>
      <c r="EK2250" s="15"/>
      <c r="EL2250" s="20"/>
      <c r="EM2250" s="15"/>
      <c r="EN2250" s="20"/>
      <c r="EY2250" s="15"/>
      <c r="EZ2250" s="20"/>
      <c r="FC2250" s="15"/>
      <c r="FD2250" s="20"/>
      <c r="FE2250" s="15"/>
      <c r="FF2250" s="20"/>
      <c r="FG2250" s="15"/>
      <c r="FH2250" s="20"/>
      <c r="FI2250" s="15"/>
      <c r="FJ2250" s="20"/>
      <c r="FK2250" s="15"/>
      <c r="FL2250" s="20"/>
      <c r="FM2250" s="15"/>
      <c r="FN2250" s="16"/>
      <c r="FO2250" s="15">
        <v>38</v>
      </c>
      <c r="FP2250" s="20"/>
      <c r="FQ2250" s="15"/>
      <c r="FR2250" s="16"/>
      <c r="FS2250" s="15"/>
      <c r="FT2250" s="20"/>
      <c r="FU2250" s="15"/>
      <c r="FV2250" s="20"/>
      <c r="FW2250" s="15"/>
      <c r="FX2250" s="20"/>
      <c r="FY2250" s="15"/>
      <c r="FZ2250" s="20"/>
      <c r="GA2250" s="15"/>
      <c r="GB2250" s="20"/>
      <c r="GC2250" s="15"/>
      <c r="GD2250" s="20"/>
      <c r="GE2250" s="15"/>
      <c r="GF2250" s="20"/>
      <c r="GG2250" s="226"/>
    </row>
    <row r="2251" spans="1:189" ht="15" customHeight="1" x14ac:dyDescent="0.3">
      <c r="A2251" s="15" t="s">
        <v>133</v>
      </c>
      <c r="B2251" s="15" t="s">
        <v>126</v>
      </c>
      <c r="C2251" s="15" t="s">
        <v>375</v>
      </c>
      <c r="D2251" s="15" t="s">
        <v>2948</v>
      </c>
      <c r="E2251" s="15" t="str">
        <f t="shared" si="490"/>
        <v>Michael DiGiovanni</v>
      </c>
      <c r="F2251" s="15" t="s">
        <v>135</v>
      </c>
      <c r="G2251" s="15">
        <v>999925977</v>
      </c>
      <c r="H2251" s="15">
        <f t="shared" si="491"/>
        <v>58</v>
      </c>
      <c r="I2251" s="15"/>
      <c r="J2251" s="15"/>
      <c r="K2251" s="16"/>
      <c r="L2251" s="15"/>
      <c r="M2251" s="15"/>
      <c r="N2251" s="15"/>
      <c r="O2251" s="15">
        <f t="shared" si="486"/>
        <v>0</v>
      </c>
      <c r="P2251" s="15">
        <v>0</v>
      </c>
      <c r="Q2251" s="15">
        <f t="shared" si="487"/>
        <v>0</v>
      </c>
      <c r="R2251" s="15">
        <v>0</v>
      </c>
      <c r="S2251" s="15">
        <v>0</v>
      </c>
      <c r="T2251" s="15">
        <f t="shared" si="488"/>
        <v>0</v>
      </c>
      <c r="U2251" s="15">
        <f t="shared" si="489"/>
        <v>0</v>
      </c>
      <c r="V2251" s="15"/>
      <c r="W2251" s="15"/>
      <c r="X2251" s="15"/>
      <c r="Y2251" s="15"/>
      <c r="Z2251" s="16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>
        <f t="shared" si="492"/>
        <v>0</v>
      </c>
      <c r="CT2251" s="15">
        <f t="shared" si="493"/>
        <v>58</v>
      </c>
      <c r="CU2251" s="15">
        <f t="shared" si="494"/>
        <v>1</v>
      </c>
      <c r="CV2251" s="15">
        <f t="shared" si="495"/>
        <v>0</v>
      </c>
      <c r="CW2251" s="15"/>
      <c r="CX2251" s="15"/>
      <c r="CY2251" s="15">
        <f t="shared" si="496"/>
        <v>0</v>
      </c>
      <c r="CZ2251" s="15">
        <f>GG2251</f>
        <v>0</v>
      </c>
      <c r="DA2251" s="16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20"/>
      <c r="DY2251" s="15"/>
      <c r="DZ2251" s="20"/>
      <c r="EA2251" s="15"/>
      <c r="EB2251" s="20"/>
      <c r="EC2251" s="15"/>
      <c r="ED2251" s="20"/>
      <c r="EE2251" s="15"/>
      <c r="EF2251" s="20"/>
      <c r="EG2251" s="15"/>
      <c r="EH2251" s="20"/>
      <c r="EI2251" s="15"/>
      <c r="EJ2251" s="20"/>
      <c r="EK2251" s="15"/>
      <c r="EL2251" s="20"/>
      <c r="EM2251" s="15"/>
      <c r="EN2251" s="20"/>
      <c r="EY2251" s="15">
        <v>58</v>
      </c>
      <c r="EZ2251" s="20">
        <v>6</v>
      </c>
      <c r="FC2251" s="15"/>
      <c r="FD2251" s="20"/>
      <c r="FE2251" s="15"/>
      <c r="FF2251" s="20"/>
      <c r="FG2251" s="15"/>
      <c r="FH2251" s="20"/>
      <c r="FI2251" s="15"/>
      <c r="FJ2251" s="20"/>
      <c r="FK2251" s="15"/>
      <c r="FL2251" s="20"/>
      <c r="FM2251" s="15"/>
      <c r="FN2251" s="20"/>
      <c r="FO2251" s="15"/>
      <c r="FP2251" s="20"/>
      <c r="FQ2251" s="15"/>
      <c r="FR2251" s="20"/>
      <c r="FS2251" s="15"/>
      <c r="FT2251" s="20"/>
      <c r="FU2251" s="15"/>
      <c r="FV2251" s="20"/>
      <c r="FW2251" s="15"/>
      <c r="FX2251" s="20"/>
      <c r="FY2251" s="15"/>
      <c r="FZ2251" s="20"/>
      <c r="GA2251" s="15"/>
      <c r="GB2251" s="20"/>
      <c r="GC2251" s="15"/>
      <c r="GD2251" s="20"/>
      <c r="GE2251" s="15"/>
      <c r="GF2251" s="20"/>
      <c r="GG2251" s="226"/>
    </row>
    <row r="2252" spans="1:189" ht="15" customHeight="1" x14ac:dyDescent="0.3">
      <c r="A2252" s="82" t="s">
        <v>146</v>
      </c>
      <c r="B2252" s="82" t="s">
        <v>138</v>
      </c>
      <c r="C2252" s="82" t="s">
        <v>2849</v>
      </c>
      <c r="D2252" s="82" t="s">
        <v>1300</v>
      </c>
      <c r="E2252" s="15" t="str">
        <f t="shared" si="490"/>
        <v xml:space="preserve"> Luke  Lopez</v>
      </c>
      <c r="F2252" s="82" t="s">
        <v>135</v>
      </c>
      <c r="G2252" s="82">
        <v>999925980</v>
      </c>
      <c r="H2252" s="15">
        <f t="shared" si="491"/>
        <v>63</v>
      </c>
      <c r="I2252" s="15"/>
      <c r="J2252" s="15"/>
      <c r="K2252" s="16"/>
      <c r="L2252" s="15"/>
      <c r="M2252" s="15"/>
      <c r="N2252" s="15"/>
      <c r="O2252" s="15">
        <f t="shared" si="486"/>
        <v>0</v>
      </c>
      <c r="P2252" s="15">
        <v>0</v>
      </c>
      <c r="Q2252" s="15">
        <f t="shared" si="487"/>
        <v>0</v>
      </c>
      <c r="R2252" s="15">
        <v>0</v>
      </c>
      <c r="S2252" s="15">
        <v>0</v>
      </c>
      <c r="T2252" s="15">
        <f t="shared" si="488"/>
        <v>0</v>
      </c>
      <c r="U2252" s="15">
        <f t="shared" si="489"/>
        <v>0</v>
      </c>
      <c r="V2252" s="15"/>
      <c r="W2252" s="15"/>
      <c r="X2252" s="15"/>
      <c r="Y2252" s="15"/>
      <c r="Z2252" s="16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>
        <f t="shared" si="492"/>
        <v>0</v>
      </c>
      <c r="CT2252" s="15">
        <f t="shared" si="493"/>
        <v>63</v>
      </c>
      <c r="CU2252" s="15">
        <f t="shared" si="494"/>
        <v>1</v>
      </c>
      <c r="CV2252" s="15">
        <f t="shared" si="495"/>
        <v>0</v>
      </c>
      <c r="CW2252" s="15"/>
      <c r="CX2252" s="15"/>
      <c r="CY2252" s="15">
        <f t="shared" si="496"/>
        <v>0</v>
      </c>
      <c r="CZ2252" s="15">
        <f>GG2252</f>
        <v>0</v>
      </c>
      <c r="DA2252" s="16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20"/>
      <c r="DY2252" s="15"/>
      <c r="DZ2252" s="20"/>
      <c r="EA2252" s="15"/>
      <c r="EB2252" s="20"/>
      <c r="EC2252" s="15"/>
      <c r="ED2252" s="20"/>
      <c r="EE2252" s="15"/>
      <c r="EF2252" s="20"/>
      <c r="EG2252" s="15"/>
      <c r="EH2252" s="20"/>
      <c r="EI2252" s="15"/>
      <c r="EJ2252" s="20"/>
      <c r="EK2252" s="15"/>
      <c r="EL2252" s="20"/>
      <c r="EM2252" s="15"/>
      <c r="EN2252" s="20"/>
      <c r="EW2252" s="15">
        <v>63</v>
      </c>
      <c r="EX2252" s="20">
        <v>5</v>
      </c>
      <c r="EY2252" s="15"/>
      <c r="EZ2252" s="20"/>
      <c r="FC2252" s="15"/>
      <c r="FD2252" s="20"/>
      <c r="FE2252" s="15"/>
      <c r="FF2252" s="20"/>
      <c r="FG2252" s="15"/>
      <c r="FH2252" s="20"/>
      <c r="FI2252" s="15"/>
      <c r="FJ2252" s="20"/>
      <c r="FK2252" s="15"/>
      <c r="FL2252" s="20"/>
      <c r="FM2252" s="15"/>
      <c r="FN2252" s="20"/>
      <c r="FO2252" s="15"/>
      <c r="FP2252" s="20"/>
      <c r="FQ2252" s="15"/>
      <c r="FR2252" s="20"/>
      <c r="FS2252" s="15"/>
      <c r="FT2252" s="20"/>
      <c r="FU2252" s="15"/>
      <c r="FV2252" s="20"/>
      <c r="FW2252" s="15"/>
      <c r="FX2252" s="20"/>
      <c r="FY2252" s="15"/>
      <c r="FZ2252" s="20"/>
      <c r="GA2252" s="15"/>
      <c r="GB2252" s="20"/>
      <c r="GC2252" s="15"/>
      <c r="GD2252" s="20"/>
      <c r="GE2252" s="15"/>
      <c r="GF2252" s="20"/>
      <c r="GG2252" s="226"/>
    </row>
    <row r="2253" spans="1:189" ht="15" customHeight="1" x14ac:dyDescent="0.3">
      <c r="A2253" s="85" t="s">
        <v>130</v>
      </c>
      <c r="B2253" s="85" t="s">
        <v>126</v>
      </c>
      <c r="C2253" s="85" t="s">
        <v>3490</v>
      </c>
      <c r="D2253" s="85" t="s">
        <v>880</v>
      </c>
      <c r="E2253" s="15" t="str">
        <f t="shared" si="490"/>
        <v>Chinmay GUPTA</v>
      </c>
      <c r="F2253" s="85" t="s">
        <v>135</v>
      </c>
      <c r="G2253" s="15">
        <v>999925981</v>
      </c>
      <c r="H2253" s="15">
        <f t="shared" si="491"/>
        <v>68</v>
      </c>
      <c r="I2253" s="15"/>
      <c r="J2253" s="15"/>
      <c r="K2253" s="16"/>
      <c r="L2253" s="15"/>
      <c r="M2253" s="15"/>
      <c r="N2253" s="15"/>
      <c r="O2253" s="15">
        <f t="shared" si="486"/>
        <v>0</v>
      </c>
      <c r="P2253" s="15">
        <v>0</v>
      </c>
      <c r="Q2253" s="15">
        <f t="shared" si="487"/>
        <v>0</v>
      </c>
      <c r="R2253" s="15">
        <v>0</v>
      </c>
      <c r="S2253" s="15">
        <v>0</v>
      </c>
      <c r="T2253" s="15">
        <f t="shared" si="488"/>
        <v>0</v>
      </c>
      <c r="U2253" s="15">
        <f t="shared" si="489"/>
        <v>0</v>
      </c>
      <c r="V2253" s="15"/>
      <c r="W2253" s="15"/>
      <c r="X2253" s="15"/>
      <c r="Y2253" s="15"/>
      <c r="Z2253" s="16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>
        <f t="shared" si="492"/>
        <v>0</v>
      </c>
      <c r="CT2253" s="15">
        <f t="shared" si="493"/>
        <v>68</v>
      </c>
      <c r="CU2253" s="15">
        <f t="shared" si="494"/>
        <v>1</v>
      </c>
      <c r="CV2253" s="15">
        <f t="shared" si="495"/>
        <v>0</v>
      </c>
      <c r="CW2253" s="15"/>
      <c r="CX2253" s="15"/>
      <c r="CY2253" s="15">
        <f t="shared" si="496"/>
        <v>0</v>
      </c>
      <c r="CZ2253" s="15">
        <f>GG2253</f>
        <v>0</v>
      </c>
      <c r="DA2253" s="16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20"/>
      <c r="DY2253" s="15"/>
      <c r="DZ2253" s="20"/>
      <c r="EA2253" s="15"/>
      <c r="EB2253" s="20"/>
      <c r="EC2253" s="15"/>
      <c r="ED2253" s="20"/>
      <c r="EE2253" s="15"/>
      <c r="EF2253" s="20"/>
      <c r="EG2253" s="15"/>
      <c r="EH2253" s="20"/>
      <c r="EI2253" s="15"/>
      <c r="EJ2253" s="20"/>
      <c r="EK2253" s="15"/>
      <c r="EL2253" s="20"/>
      <c r="EM2253" s="15"/>
      <c r="EN2253" s="20"/>
      <c r="EY2253" s="15"/>
      <c r="EZ2253" s="20"/>
      <c r="FC2253" s="15"/>
      <c r="FD2253" s="20"/>
      <c r="FE2253" s="15"/>
      <c r="FF2253" s="20"/>
      <c r="FG2253" s="15">
        <v>68</v>
      </c>
      <c r="FH2253" s="20">
        <v>3</v>
      </c>
      <c r="FI2253" s="15"/>
      <c r="FJ2253" s="20"/>
      <c r="FK2253" s="15"/>
      <c r="FL2253" s="20"/>
      <c r="FM2253" s="15"/>
      <c r="FN2253" s="20"/>
      <c r="FO2253" s="15"/>
      <c r="FP2253" s="20"/>
      <c r="FQ2253" s="15"/>
      <c r="FR2253" s="20"/>
      <c r="FS2253" s="15"/>
      <c r="FT2253" s="20"/>
      <c r="FU2253" s="15"/>
      <c r="FV2253" s="20"/>
      <c r="FW2253" s="15"/>
      <c r="FX2253" s="20"/>
      <c r="FY2253" s="15"/>
      <c r="FZ2253" s="20"/>
      <c r="GA2253" s="15"/>
      <c r="GB2253" s="20"/>
      <c r="GC2253" s="15"/>
      <c r="GD2253" s="20"/>
      <c r="GE2253" s="15"/>
      <c r="GF2253" s="20"/>
      <c r="GG2253" s="226"/>
    </row>
    <row r="2254" spans="1:189" ht="15" customHeight="1" x14ac:dyDescent="0.3">
      <c r="A2254" s="15" t="s">
        <v>2903</v>
      </c>
      <c r="B2254" s="15" t="s">
        <v>126</v>
      </c>
      <c r="C2254" s="15" t="s">
        <v>514</v>
      </c>
      <c r="D2254" s="15" t="s">
        <v>4110</v>
      </c>
      <c r="E2254" s="15" t="str">
        <f t="shared" si="490"/>
        <v>Joseph DiVito</v>
      </c>
      <c r="F2254" s="15" t="s">
        <v>135</v>
      </c>
      <c r="G2254" s="15">
        <v>999925982</v>
      </c>
      <c r="H2254" s="15">
        <f t="shared" si="491"/>
        <v>33</v>
      </c>
      <c r="I2254" s="15"/>
      <c r="J2254" s="15"/>
      <c r="K2254" s="16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6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>
        <f t="shared" si="492"/>
        <v>0</v>
      </c>
      <c r="CT2254" s="15">
        <f t="shared" si="493"/>
        <v>0</v>
      </c>
      <c r="CU2254" s="15">
        <f t="shared" si="494"/>
        <v>0</v>
      </c>
      <c r="CV2254" s="15">
        <f t="shared" si="495"/>
        <v>33</v>
      </c>
      <c r="CW2254" s="15"/>
      <c r="CX2254" s="15"/>
      <c r="CY2254" s="15">
        <f t="shared" si="496"/>
        <v>0</v>
      </c>
      <c r="CZ2254" s="15">
        <f>GG2254</f>
        <v>0</v>
      </c>
      <c r="DA2254" s="16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20"/>
      <c r="DY2254" s="15"/>
      <c r="DZ2254" s="20"/>
      <c r="EA2254" s="15"/>
      <c r="EB2254" s="20"/>
      <c r="EC2254" s="15"/>
      <c r="ED2254" s="20"/>
      <c r="EE2254" s="15"/>
      <c r="EF2254" s="20"/>
      <c r="EG2254" s="15"/>
      <c r="EH2254" s="20"/>
      <c r="EI2254" s="15"/>
      <c r="EJ2254" s="20"/>
      <c r="EK2254" s="15"/>
      <c r="EL2254" s="20"/>
      <c r="EM2254" s="15"/>
      <c r="EN2254" s="20"/>
      <c r="EY2254" s="15"/>
      <c r="EZ2254" s="16"/>
      <c r="FC2254" s="15"/>
      <c r="FD2254" s="16"/>
      <c r="FE2254" s="15"/>
      <c r="FF2254" s="16"/>
      <c r="FG2254" s="15"/>
      <c r="FH2254" s="16"/>
      <c r="FI2254" s="15"/>
      <c r="FJ2254" s="16"/>
      <c r="FK2254" s="15"/>
      <c r="FL2254" s="16"/>
      <c r="FM2254" s="15"/>
      <c r="FN2254" s="16"/>
      <c r="FO2254" s="15"/>
      <c r="FP2254" s="20"/>
      <c r="FQ2254" s="15"/>
      <c r="FR2254" s="16"/>
      <c r="FS2254" s="15"/>
      <c r="FT2254" s="16"/>
      <c r="FU2254" s="15"/>
      <c r="FV2254" s="16"/>
      <c r="FW2254" s="15"/>
      <c r="FX2254" s="16"/>
      <c r="FY2254" s="15"/>
      <c r="FZ2254" s="16"/>
      <c r="GA2254" s="15"/>
      <c r="GB2254" s="16"/>
      <c r="GC2254" s="15"/>
      <c r="GD2254" s="20"/>
      <c r="GE2254" s="15">
        <v>33</v>
      </c>
      <c r="GF2254" s="20">
        <v>17</v>
      </c>
      <c r="GG2254" s="226"/>
    </row>
    <row r="2255" spans="1:189" ht="15" customHeight="1" x14ac:dyDescent="0.3">
      <c r="A2255" s="15" t="s">
        <v>146</v>
      </c>
      <c r="B2255" s="15" t="s">
        <v>142</v>
      </c>
      <c r="C2255" s="15" t="s">
        <v>2892</v>
      </c>
      <c r="D2255" s="15" t="s">
        <v>1467</v>
      </c>
      <c r="E2255" s="15" t="str">
        <f t="shared" si="490"/>
        <v>Milagros Navarro</v>
      </c>
      <c r="F2255" s="15" t="s">
        <v>128</v>
      </c>
      <c r="G2255" s="15">
        <v>999925985</v>
      </c>
      <c r="H2255" s="15">
        <f t="shared" si="491"/>
        <v>30</v>
      </c>
      <c r="I2255" s="15"/>
      <c r="J2255" s="15"/>
      <c r="K2255" s="16"/>
      <c r="L2255" s="15"/>
      <c r="M2255" s="15"/>
      <c r="N2255" s="15"/>
      <c r="O2255" s="15">
        <f>SUM(EE2255, EI2255, EK2255, EM2255)</f>
        <v>0</v>
      </c>
      <c r="P2255" s="15">
        <v>0</v>
      </c>
      <c r="Q2255" s="15">
        <f>COUNT(DI2255:DV2255)</f>
        <v>0</v>
      </c>
      <c r="R2255" s="15">
        <v>0</v>
      </c>
      <c r="S2255" s="15">
        <v>0</v>
      </c>
      <c r="T2255" s="15">
        <f>EC2255</f>
        <v>0</v>
      </c>
      <c r="U2255" s="15">
        <f>SUM(EG2255)</f>
        <v>0</v>
      </c>
      <c r="V2255" s="15"/>
      <c r="W2255" s="15"/>
      <c r="X2255" s="15"/>
      <c r="Y2255" s="15"/>
      <c r="Z2255" s="16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>
        <f t="shared" si="492"/>
        <v>0</v>
      </c>
      <c r="CT2255" s="15">
        <f t="shared" si="493"/>
        <v>30</v>
      </c>
      <c r="CU2255" s="15">
        <f t="shared" si="494"/>
        <v>1</v>
      </c>
      <c r="CV2255" s="15">
        <f t="shared" si="495"/>
        <v>0</v>
      </c>
      <c r="CW2255" s="15"/>
      <c r="CX2255" s="15"/>
      <c r="CY2255" s="15">
        <f t="shared" si="496"/>
        <v>0</v>
      </c>
      <c r="CZ2255" s="15">
        <f>GG2255</f>
        <v>0</v>
      </c>
      <c r="DA2255" s="16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20"/>
      <c r="DY2255" s="15"/>
      <c r="DZ2255" s="20"/>
      <c r="EA2255" s="15"/>
      <c r="EB2255" s="20"/>
      <c r="EC2255" s="15"/>
      <c r="ED2255" s="20"/>
      <c r="EE2255" s="15"/>
      <c r="EF2255" s="20"/>
      <c r="EG2255" s="15"/>
      <c r="EH2255" s="20"/>
      <c r="EI2255" s="15"/>
      <c r="EJ2255" s="20"/>
      <c r="EK2255" s="15"/>
      <c r="EL2255" s="20"/>
      <c r="EM2255" s="15"/>
      <c r="EN2255" s="20"/>
      <c r="EY2255" s="15"/>
      <c r="EZ2255" s="20"/>
      <c r="FA2255" s="15">
        <v>30</v>
      </c>
      <c r="FB2255" s="20">
        <v>1</v>
      </c>
      <c r="FC2255" s="15"/>
      <c r="FD2255" s="20"/>
      <c r="FE2255" s="15"/>
      <c r="FF2255" s="20"/>
      <c r="FG2255" s="15"/>
      <c r="FH2255" s="20"/>
      <c r="FI2255" s="15"/>
      <c r="FJ2255" s="20"/>
      <c r="FK2255" s="15"/>
      <c r="FL2255" s="20"/>
      <c r="FM2255" s="15"/>
      <c r="FN2255" s="20"/>
      <c r="FO2255" s="15"/>
      <c r="FP2255" s="20"/>
      <c r="FQ2255" s="15"/>
      <c r="FR2255" s="20"/>
      <c r="FS2255" s="15"/>
      <c r="FT2255" s="20"/>
      <c r="FU2255" s="15"/>
      <c r="FV2255" s="20"/>
      <c r="FW2255" s="15"/>
      <c r="FX2255" s="20"/>
      <c r="FY2255" s="15"/>
      <c r="FZ2255" s="20"/>
      <c r="GA2255" s="15"/>
      <c r="GB2255" s="20"/>
      <c r="GC2255" s="15"/>
      <c r="GD2255" s="20"/>
      <c r="GE2255" s="15"/>
      <c r="GF2255" s="20"/>
      <c r="GG2255" s="226"/>
    </row>
    <row r="2256" spans="1:189" ht="15" customHeight="1" x14ac:dyDescent="0.3">
      <c r="A2256" s="15" t="s">
        <v>133</v>
      </c>
      <c r="B2256" s="15" t="s">
        <v>142</v>
      </c>
      <c r="C2256" s="15" t="s">
        <v>295</v>
      </c>
      <c r="D2256" s="15" t="s">
        <v>2971</v>
      </c>
      <c r="E2256" s="15" t="str">
        <f t="shared" si="490"/>
        <v>Ryan Piotrowski</v>
      </c>
      <c r="F2256" s="15" t="s">
        <v>135</v>
      </c>
      <c r="G2256" s="15">
        <v>999925987</v>
      </c>
      <c r="H2256" s="15">
        <f t="shared" si="491"/>
        <v>38</v>
      </c>
      <c r="I2256" s="15"/>
      <c r="J2256" s="15"/>
      <c r="K2256" s="16"/>
      <c r="L2256" s="15"/>
      <c r="M2256" s="15"/>
      <c r="N2256" s="15"/>
      <c r="O2256" s="15">
        <f>SUM(EE2256, EI2256, EK2256, EM2256)</f>
        <v>0</v>
      </c>
      <c r="P2256" s="15">
        <v>0</v>
      </c>
      <c r="Q2256" s="15">
        <f>COUNT(DI2256:DV2256)</f>
        <v>0</v>
      </c>
      <c r="R2256" s="15">
        <v>0</v>
      </c>
      <c r="S2256" s="15">
        <v>0</v>
      </c>
      <c r="T2256" s="15">
        <f>EC2256</f>
        <v>0</v>
      </c>
      <c r="U2256" s="15">
        <f>SUM(EG2256)</f>
        <v>0</v>
      </c>
      <c r="V2256" s="15"/>
      <c r="W2256" s="15"/>
      <c r="X2256" s="15"/>
      <c r="Y2256" s="15"/>
      <c r="Z2256" s="16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>
        <f t="shared" si="492"/>
        <v>0</v>
      </c>
      <c r="CT2256" s="15">
        <f t="shared" si="493"/>
        <v>38</v>
      </c>
      <c r="CU2256" s="15">
        <f t="shared" si="494"/>
        <v>0</v>
      </c>
      <c r="CV2256" s="15">
        <f t="shared" si="495"/>
        <v>0</v>
      </c>
      <c r="CW2256" s="15"/>
      <c r="CX2256" s="15"/>
      <c r="CY2256" s="15">
        <f t="shared" si="496"/>
        <v>0</v>
      </c>
      <c r="CZ2256" s="15">
        <f>GG2256</f>
        <v>0</v>
      </c>
      <c r="DA2256" s="16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20"/>
      <c r="DY2256" s="15"/>
      <c r="DZ2256" s="20"/>
      <c r="EA2256" s="15"/>
      <c r="EB2256" s="20"/>
      <c r="EC2256" s="15"/>
      <c r="ED2256" s="20"/>
      <c r="EE2256" s="15"/>
      <c r="EF2256" s="20"/>
      <c r="EG2256" s="15"/>
      <c r="EH2256" s="20"/>
      <c r="EI2256" s="15"/>
      <c r="EJ2256" s="20"/>
      <c r="EK2256" s="15"/>
      <c r="EL2256" s="20"/>
      <c r="EM2256" s="15"/>
      <c r="EN2256" s="20"/>
      <c r="EY2256" s="15">
        <v>38</v>
      </c>
      <c r="EZ2256" s="20" t="s">
        <v>129</v>
      </c>
      <c r="FC2256" s="15"/>
      <c r="FD2256" s="20"/>
      <c r="FE2256" s="15"/>
      <c r="FF2256" s="20"/>
      <c r="FG2256" s="15"/>
      <c r="FH2256" s="20"/>
      <c r="FI2256" s="15"/>
      <c r="FJ2256" s="20"/>
      <c r="FK2256" s="15"/>
      <c r="FL2256" s="20"/>
      <c r="FM2256" s="15"/>
      <c r="FN2256" s="20"/>
      <c r="FO2256" s="15"/>
      <c r="FP2256" s="20"/>
      <c r="FQ2256" s="15"/>
      <c r="FR2256" s="20"/>
      <c r="FS2256" s="15"/>
      <c r="FT2256" s="20"/>
      <c r="FU2256" s="15"/>
      <c r="FV2256" s="20"/>
      <c r="FW2256" s="15"/>
      <c r="FX2256" s="20"/>
      <c r="FY2256" s="15"/>
      <c r="FZ2256" s="20"/>
      <c r="GA2256" s="15"/>
      <c r="GB2256" s="20"/>
      <c r="GC2256" s="15"/>
      <c r="GD2256" s="20"/>
      <c r="GE2256" s="15"/>
      <c r="GF2256" s="20"/>
      <c r="GG2256" s="226"/>
    </row>
    <row r="2257" spans="1:189" ht="15" customHeight="1" x14ac:dyDescent="0.3">
      <c r="A2257" s="82" t="s">
        <v>146</v>
      </c>
      <c r="B2257" s="82" t="s">
        <v>134</v>
      </c>
      <c r="C2257" s="82" t="s">
        <v>2717</v>
      </c>
      <c r="D2257" s="82" t="s">
        <v>2718</v>
      </c>
      <c r="E2257" s="15" t="str">
        <f t="shared" si="490"/>
        <v xml:space="preserve"> KHAYLEE ATHENA PADERON</v>
      </c>
      <c r="F2257" s="82" t="s">
        <v>128</v>
      </c>
      <c r="G2257" s="82">
        <v>999926004</v>
      </c>
      <c r="H2257" s="15">
        <f t="shared" si="491"/>
        <v>30</v>
      </c>
      <c r="I2257" s="15"/>
      <c r="J2257" s="15"/>
      <c r="K2257" s="16"/>
      <c r="L2257" s="15"/>
      <c r="M2257" s="15"/>
      <c r="N2257" s="15"/>
      <c r="O2257" s="15">
        <f>SUM(EE2257, EI2257, EK2257, EM2257)</f>
        <v>0</v>
      </c>
      <c r="P2257" s="15">
        <v>0</v>
      </c>
      <c r="Q2257" s="15">
        <f>COUNT(DI2257:DV2257)</f>
        <v>0</v>
      </c>
      <c r="R2257" s="15">
        <v>0</v>
      </c>
      <c r="S2257" s="15">
        <v>0</v>
      </c>
      <c r="T2257" s="15">
        <f>EC2257</f>
        <v>0</v>
      </c>
      <c r="U2257" s="15">
        <f>SUM(EG2257)</f>
        <v>0</v>
      </c>
      <c r="V2257" s="15"/>
      <c r="W2257" s="15"/>
      <c r="X2257" s="15"/>
      <c r="Y2257" s="15"/>
      <c r="Z2257" s="16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>
        <f t="shared" si="492"/>
        <v>0</v>
      </c>
      <c r="CT2257" s="15">
        <f t="shared" si="493"/>
        <v>30</v>
      </c>
      <c r="CU2257" s="15">
        <f t="shared" si="494"/>
        <v>1</v>
      </c>
      <c r="CV2257" s="15">
        <f t="shared" si="495"/>
        <v>0</v>
      </c>
      <c r="CW2257" s="15"/>
      <c r="CX2257" s="15"/>
      <c r="CY2257" s="15">
        <f t="shared" si="496"/>
        <v>0</v>
      </c>
      <c r="CZ2257" s="15">
        <f>GG2257</f>
        <v>0</v>
      </c>
      <c r="DA2257" s="16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20"/>
      <c r="DY2257" s="15"/>
      <c r="DZ2257" s="20"/>
      <c r="EA2257" s="15"/>
      <c r="EB2257" s="20"/>
      <c r="EC2257" s="15"/>
      <c r="ED2257" s="20"/>
      <c r="EE2257" s="15"/>
      <c r="EF2257" s="20"/>
      <c r="EG2257" s="15"/>
      <c r="EH2257" s="20"/>
      <c r="EI2257" s="15"/>
      <c r="EJ2257" s="20"/>
      <c r="EK2257" s="15"/>
      <c r="EL2257" s="20"/>
      <c r="EM2257" s="15"/>
      <c r="EN2257" s="20"/>
      <c r="EW2257" s="15">
        <v>30</v>
      </c>
      <c r="EX2257" s="20">
        <v>1</v>
      </c>
      <c r="EY2257" s="15"/>
      <c r="EZ2257" s="20"/>
      <c r="FC2257" s="15"/>
      <c r="FD2257" s="20"/>
      <c r="FE2257" s="15"/>
      <c r="FF2257" s="20"/>
      <c r="FG2257" s="15"/>
      <c r="FH2257" s="20"/>
      <c r="FI2257" s="15"/>
      <c r="FJ2257" s="20"/>
      <c r="FK2257" s="15"/>
      <c r="FL2257" s="20"/>
      <c r="FM2257" s="15"/>
      <c r="FN2257" s="20"/>
      <c r="FO2257" s="15"/>
      <c r="FP2257" s="20"/>
      <c r="FQ2257" s="15"/>
      <c r="FR2257" s="20"/>
      <c r="FS2257" s="15"/>
      <c r="FT2257" s="20"/>
      <c r="FU2257" s="15"/>
      <c r="FV2257" s="20"/>
      <c r="FW2257" s="15"/>
      <c r="FX2257" s="20"/>
      <c r="FY2257" s="15"/>
      <c r="FZ2257" s="20"/>
      <c r="GA2257" s="15"/>
      <c r="GB2257" s="20"/>
      <c r="GC2257" s="15"/>
      <c r="GD2257" s="20"/>
      <c r="GE2257" s="15"/>
      <c r="GF2257" s="20"/>
      <c r="GG2257" s="226"/>
    </row>
    <row r="2258" spans="1:189" ht="15" customHeight="1" x14ac:dyDescent="0.3">
      <c r="A2258" s="85" t="s">
        <v>146</v>
      </c>
      <c r="B2258" s="85" t="s">
        <v>140</v>
      </c>
      <c r="C2258" s="85" t="s">
        <v>611</v>
      </c>
      <c r="D2258" s="85" t="s">
        <v>222</v>
      </c>
      <c r="E2258" s="15" t="str">
        <f t="shared" si="490"/>
        <v>Mason An</v>
      </c>
      <c r="F2258" s="85" t="s">
        <v>135</v>
      </c>
      <c r="G2258" s="15">
        <v>999926010</v>
      </c>
      <c r="H2258" s="15">
        <f t="shared" si="491"/>
        <v>90</v>
      </c>
      <c r="I2258" s="15"/>
      <c r="J2258" s="15"/>
      <c r="K2258" s="16"/>
      <c r="L2258" s="15"/>
      <c r="M2258" s="15"/>
      <c r="N2258" s="15"/>
      <c r="O2258" s="15">
        <f>SUM(EE2258, EI2258, EK2258, EM2258)</f>
        <v>0</v>
      </c>
      <c r="P2258" s="15">
        <v>0</v>
      </c>
      <c r="Q2258" s="15">
        <f>COUNT(DI2258:DV2258)</f>
        <v>0</v>
      </c>
      <c r="R2258" s="15">
        <v>0</v>
      </c>
      <c r="S2258" s="15">
        <v>0</v>
      </c>
      <c r="T2258" s="15">
        <f>EC2258</f>
        <v>0</v>
      </c>
      <c r="U2258" s="15">
        <f>SUM(EG2258)</f>
        <v>0</v>
      </c>
      <c r="V2258" s="15"/>
      <c r="W2258" s="15"/>
      <c r="X2258" s="15"/>
      <c r="Y2258" s="15"/>
      <c r="Z2258" s="16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>
        <f t="shared" si="492"/>
        <v>0</v>
      </c>
      <c r="CT2258" s="15">
        <f t="shared" si="493"/>
        <v>90</v>
      </c>
      <c r="CU2258" s="15">
        <f t="shared" si="494"/>
        <v>0</v>
      </c>
      <c r="CV2258" s="15">
        <f t="shared" si="495"/>
        <v>0</v>
      </c>
      <c r="CW2258" s="15"/>
      <c r="CX2258" s="15"/>
      <c r="CY2258" s="15">
        <f t="shared" si="496"/>
        <v>0</v>
      </c>
      <c r="CZ2258" s="15">
        <f>GG2258</f>
        <v>0</v>
      </c>
      <c r="DA2258" s="16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20"/>
      <c r="DY2258" s="15"/>
      <c r="DZ2258" s="20"/>
      <c r="EA2258" s="15"/>
      <c r="EB2258" s="20"/>
      <c r="EC2258" s="15"/>
      <c r="ED2258" s="20"/>
      <c r="EE2258" s="15"/>
      <c r="EF2258" s="20"/>
      <c r="EG2258" s="15"/>
      <c r="EH2258" s="20"/>
      <c r="EI2258" s="15"/>
      <c r="EJ2258" s="20"/>
      <c r="EK2258" s="15"/>
      <c r="EL2258" s="20"/>
      <c r="EM2258" s="15"/>
      <c r="EN2258" s="20"/>
      <c r="EY2258" s="15"/>
      <c r="EZ2258" s="20"/>
      <c r="FC2258" s="15"/>
      <c r="FD2258" s="20"/>
      <c r="FE2258" s="15"/>
      <c r="FF2258" s="20"/>
      <c r="FG2258" s="15"/>
      <c r="FH2258" s="20"/>
      <c r="FI2258" s="15"/>
      <c r="FJ2258" s="20"/>
      <c r="FK2258" s="15"/>
      <c r="FL2258" s="20"/>
      <c r="FM2258" s="15"/>
      <c r="FN2258" s="20"/>
      <c r="FO2258" s="15">
        <v>90</v>
      </c>
      <c r="FP2258" s="20"/>
      <c r="FQ2258" s="15"/>
      <c r="FR2258" s="20"/>
      <c r="FS2258" s="15"/>
      <c r="FT2258" s="20"/>
      <c r="FU2258" s="15"/>
      <c r="FV2258" s="20"/>
      <c r="FW2258" s="15"/>
      <c r="FX2258" s="20"/>
      <c r="FY2258" s="15"/>
      <c r="FZ2258" s="20"/>
      <c r="GA2258" s="15"/>
      <c r="GB2258" s="20"/>
      <c r="GC2258" s="15"/>
      <c r="GD2258" s="20"/>
      <c r="GE2258" s="15"/>
      <c r="GF2258" s="20"/>
      <c r="GG2258" s="226"/>
    </row>
    <row r="2259" spans="1:189" ht="15" customHeight="1" x14ac:dyDescent="0.3">
      <c r="A2259" s="15" t="s">
        <v>133</v>
      </c>
      <c r="B2259" s="15" t="s">
        <v>142</v>
      </c>
      <c r="C2259" s="15" t="s">
        <v>157</v>
      </c>
      <c r="D2259" s="15" t="s">
        <v>4046</v>
      </c>
      <c r="E2259" s="15" t="str">
        <f t="shared" si="490"/>
        <v>Olivia Gomez</v>
      </c>
      <c r="F2259" s="15" t="s">
        <v>128</v>
      </c>
      <c r="G2259" s="15">
        <v>999926012</v>
      </c>
      <c r="H2259" s="15">
        <f t="shared" si="491"/>
        <v>63</v>
      </c>
      <c r="I2259" s="15"/>
      <c r="J2259" s="15"/>
      <c r="K2259" s="16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6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>
        <f t="shared" si="492"/>
        <v>0</v>
      </c>
      <c r="CT2259" s="15">
        <f t="shared" si="493"/>
        <v>0</v>
      </c>
      <c r="CU2259" s="15">
        <f t="shared" si="494"/>
        <v>0</v>
      </c>
      <c r="CV2259" s="15">
        <f t="shared" si="495"/>
        <v>63</v>
      </c>
      <c r="CW2259" s="15"/>
      <c r="CX2259" s="15"/>
      <c r="CY2259" s="15">
        <f t="shared" si="496"/>
        <v>0</v>
      </c>
      <c r="CZ2259" s="15">
        <f>GG2259</f>
        <v>0</v>
      </c>
      <c r="DA2259" s="16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20"/>
      <c r="DY2259" s="15"/>
      <c r="DZ2259" s="20"/>
      <c r="EA2259" s="15"/>
      <c r="EB2259" s="20"/>
      <c r="EC2259" s="15"/>
      <c r="ED2259" s="20"/>
      <c r="EE2259" s="15"/>
      <c r="EF2259" s="20"/>
      <c r="EG2259" s="15"/>
      <c r="EH2259" s="20"/>
      <c r="EI2259" s="15"/>
      <c r="EJ2259" s="20"/>
      <c r="EK2259" s="15"/>
      <c r="EL2259" s="20"/>
      <c r="EM2259" s="15"/>
      <c r="EN2259" s="20"/>
      <c r="EY2259" s="15"/>
      <c r="EZ2259" s="16"/>
      <c r="FC2259" s="15"/>
      <c r="FD2259" s="16"/>
      <c r="FE2259" s="15"/>
      <c r="FF2259" s="16"/>
      <c r="FG2259" s="15"/>
      <c r="FH2259" s="16"/>
      <c r="FI2259" s="15"/>
      <c r="FJ2259" s="16"/>
      <c r="FK2259" s="15"/>
      <c r="FL2259" s="16"/>
      <c r="FM2259" s="15"/>
      <c r="FN2259" s="16"/>
      <c r="FO2259" s="15"/>
      <c r="FP2259" s="20"/>
      <c r="FQ2259" s="15"/>
      <c r="FR2259" s="16"/>
      <c r="FS2259" s="15"/>
      <c r="FT2259" s="16"/>
      <c r="FU2259" s="15"/>
      <c r="FV2259" s="16"/>
      <c r="FW2259" s="15"/>
      <c r="FX2259" s="16"/>
      <c r="FY2259" s="15"/>
      <c r="FZ2259" s="16"/>
      <c r="GA2259" s="15"/>
      <c r="GB2259" s="16"/>
      <c r="GC2259" s="15"/>
      <c r="GD2259" s="20"/>
      <c r="GE2259" s="15">
        <v>63</v>
      </c>
      <c r="GF2259" s="20">
        <v>7</v>
      </c>
      <c r="GG2259" s="226"/>
    </row>
    <row r="2260" spans="1:189" ht="15" customHeight="1" x14ac:dyDescent="0.3">
      <c r="A2260" s="85" t="s">
        <v>137</v>
      </c>
      <c r="B2260" s="85" t="s">
        <v>140</v>
      </c>
      <c r="C2260" s="85" t="s">
        <v>3917</v>
      </c>
      <c r="D2260" s="85" t="s">
        <v>3918</v>
      </c>
      <c r="E2260" s="15" t="str">
        <f t="shared" si="490"/>
        <v>Jingyuan Wen</v>
      </c>
      <c r="F2260" s="85" t="s">
        <v>135</v>
      </c>
      <c r="G2260" s="15">
        <v>999926018</v>
      </c>
      <c r="H2260" s="15">
        <f t="shared" si="491"/>
        <v>30</v>
      </c>
      <c r="I2260" s="15"/>
      <c r="J2260" s="15"/>
      <c r="K2260" s="16"/>
      <c r="L2260" s="15"/>
      <c r="M2260" s="15"/>
      <c r="N2260" s="15"/>
      <c r="O2260" s="15">
        <f t="shared" ref="O2260:O2291" si="497">SUM(EE2260, EI2260, EK2260, EM2260)</f>
        <v>0</v>
      </c>
      <c r="P2260" s="15">
        <v>0</v>
      </c>
      <c r="Q2260" s="15">
        <f t="shared" ref="Q2260:Q2291" si="498">COUNT(DI2260:DV2260)</f>
        <v>0</v>
      </c>
      <c r="R2260" s="15">
        <v>0</v>
      </c>
      <c r="S2260" s="15">
        <v>0</v>
      </c>
      <c r="T2260" s="15">
        <f t="shared" ref="T2260:T2291" si="499">EC2260</f>
        <v>0</v>
      </c>
      <c r="U2260" s="15">
        <f t="shared" ref="U2260:U2291" si="500">SUM(EG2260)</f>
        <v>0</v>
      </c>
      <c r="V2260" s="15"/>
      <c r="W2260" s="15"/>
      <c r="X2260" s="15"/>
      <c r="Y2260" s="15"/>
      <c r="Z2260" s="16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>
        <f t="shared" si="492"/>
        <v>0</v>
      </c>
      <c r="CT2260" s="15">
        <f t="shared" si="493"/>
        <v>30</v>
      </c>
      <c r="CU2260" s="15">
        <f t="shared" si="494"/>
        <v>0</v>
      </c>
      <c r="CV2260" s="15">
        <f t="shared" si="495"/>
        <v>0</v>
      </c>
      <c r="CW2260" s="15"/>
      <c r="CX2260" s="15"/>
      <c r="CY2260" s="15">
        <f t="shared" si="496"/>
        <v>0</v>
      </c>
      <c r="CZ2260" s="15">
        <f>GG2260</f>
        <v>0</v>
      </c>
      <c r="DA2260" s="16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20"/>
      <c r="DY2260" s="15"/>
      <c r="DZ2260" s="20"/>
      <c r="EA2260" s="15"/>
      <c r="EB2260" s="20"/>
      <c r="EC2260" s="15"/>
      <c r="ED2260" s="20"/>
      <c r="EE2260" s="15"/>
      <c r="EF2260" s="20"/>
      <c r="EG2260" s="15"/>
      <c r="EH2260" s="20"/>
      <c r="EI2260" s="15"/>
      <c r="EJ2260" s="20"/>
      <c r="EK2260" s="15"/>
      <c r="EL2260" s="20"/>
      <c r="EM2260" s="15"/>
      <c r="EN2260" s="20"/>
      <c r="EY2260" s="15"/>
      <c r="EZ2260" s="20"/>
      <c r="FC2260" s="15"/>
      <c r="FD2260" s="20"/>
      <c r="FE2260" s="15"/>
      <c r="FF2260" s="20"/>
      <c r="FG2260" s="15"/>
      <c r="FH2260" s="20"/>
      <c r="FI2260" s="15"/>
      <c r="FJ2260" s="20"/>
      <c r="FK2260" s="15"/>
      <c r="FL2260" s="20"/>
      <c r="FM2260" s="15"/>
      <c r="FN2260" s="20"/>
      <c r="FO2260" s="15">
        <v>30</v>
      </c>
      <c r="FP2260" s="20"/>
      <c r="FQ2260" s="15"/>
      <c r="FR2260" s="20"/>
      <c r="FS2260" s="15"/>
      <c r="FT2260" s="20"/>
      <c r="FU2260" s="15"/>
      <c r="FV2260" s="20"/>
      <c r="FW2260" s="15"/>
      <c r="FX2260" s="20"/>
      <c r="FY2260" s="15"/>
      <c r="FZ2260" s="20"/>
      <c r="GA2260" s="15"/>
      <c r="GB2260" s="20"/>
      <c r="GC2260" s="15"/>
      <c r="GD2260" s="20"/>
      <c r="GE2260" s="15"/>
      <c r="GF2260" s="20"/>
      <c r="GG2260" s="226"/>
    </row>
    <row r="2261" spans="1:189" ht="15" customHeight="1" x14ac:dyDescent="0.3">
      <c r="A2261" s="82" t="s">
        <v>133</v>
      </c>
      <c r="B2261" s="82" t="s">
        <v>140</v>
      </c>
      <c r="C2261" s="82" t="s">
        <v>2769</v>
      </c>
      <c r="D2261" s="82" t="s">
        <v>852</v>
      </c>
      <c r="E2261" s="15" t="str">
        <f t="shared" si="490"/>
        <v xml:space="preserve"> Priscila Gonzalez</v>
      </c>
      <c r="F2261" s="82" t="s">
        <v>128</v>
      </c>
      <c r="G2261" s="82">
        <v>999926019</v>
      </c>
      <c r="H2261" s="15">
        <f t="shared" si="491"/>
        <v>38</v>
      </c>
      <c r="I2261" s="15"/>
      <c r="J2261" s="15"/>
      <c r="K2261" s="16"/>
      <c r="L2261" s="15"/>
      <c r="M2261" s="15"/>
      <c r="N2261" s="15"/>
      <c r="O2261" s="15">
        <f t="shared" si="497"/>
        <v>0</v>
      </c>
      <c r="P2261" s="15">
        <v>0</v>
      </c>
      <c r="Q2261" s="15">
        <f t="shared" si="498"/>
        <v>0</v>
      </c>
      <c r="R2261" s="15">
        <v>0</v>
      </c>
      <c r="S2261" s="15">
        <v>0</v>
      </c>
      <c r="T2261" s="15">
        <f t="shared" si="499"/>
        <v>0</v>
      </c>
      <c r="U2261" s="15">
        <f t="shared" si="500"/>
        <v>0</v>
      </c>
      <c r="V2261" s="15"/>
      <c r="W2261" s="15"/>
      <c r="X2261" s="15"/>
      <c r="Y2261" s="15"/>
      <c r="Z2261" s="16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>
        <f t="shared" si="492"/>
        <v>0</v>
      </c>
      <c r="CT2261" s="15">
        <f t="shared" si="493"/>
        <v>38</v>
      </c>
      <c r="CU2261" s="15">
        <f t="shared" si="494"/>
        <v>0</v>
      </c>
      <c r="CV2261" s="15">
        <f t="shared" si="495"/>
        <v>0</v>
      </c>
      <c r="CW2261" s="15"/>
      <c r="CX2261" s="15"/>
      <c r="CY2261" s="15">
        <f t="shared" si="496"/>
        <v>0</v>
      </c>
      <c r="CZ2261" s="15">
        <f>GG2261</f>
        <v>0</v>
      </c>
      <c r="DA2261" s="16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20"/>
      <c r="DY2261" s="15"/>
      <c r="DZ2261" s="20"/>
      <c r="EA2261" s="15"/>
      <c r="EB2261" s="20"/>
      <c r="EC2261" s="15"/>
      <c r="ED2261" s="20"/>
      <c r="EE2261" s="15"/>
      <c r="EF2261" s="20"/>
      <c r="EG2261" s="15"/>
      <c r="EH2261" s="20"/>
      <c r="EI2261" s="15"/>
      <c r="EJ2261" s="20"/>
      <c r="EK2261" s="15"/>
      <c r="EL2261" s="20"/>
      <c r="EM2261" s="15"/>
      <c r="EN2261" s="20"/>
      <c r="EW2261" s="15">
        <v>38</v>
      </c>
      <c r="EX2261" s="20" t="s">
        <v>129</v>
      </c>
      <c r="EY2261" s="15"/>
      <c r="EZ2261" s="20"/>
      <c r="FC2261" s="15"/>
      <c r="FD2261" s="20"/>
      <c r="FE2261" s="15"/>
      <c r="FF2261" s="20"/>
      <c r="FG2261" s="15"/>
      <c r="FH2261" s="20"/>
      <c r="FI2261" s="15"/>
      <c r="FJ2261" s="20"/>
      <c r="FK2261" s="15"/>
      <c r="FL2261" s="20"/>
      <c r="FM2261" s="15"/>
      <c r="FN2261" s="20"/>
      <c r="FO2261" s="15"/>
      <c r="FP2261" s="20"/>
      <c r="FQ2261" s="15"/>
      <c r="FR2261" s="20"/>
      <c r="FS2261" s="15"/>
      <c r="FT2261" s="20"/>
      <c r="FU2261" s="15"/>
      <c r="FV2261" s="20"/>
      <c r="FW2261" s="15"/>
      <c r="FX2261" s="20"/>
      <c r="FY2261" s="15"/>
      <c r="FZ2261" s="20"/>
      <c r="GA2261" s="15"/>
      <c r="GB2261" s="20"/>
      <c r="GC2261" s="15"/>
      <c r="GD2261" s="20"/>
      <c r="GE2261" s="15"/>
      <c r="GF2261" s="20"/>
      <c r="GG2261" s="226"/>
    </row>
    <row r="2262" spans="1:189" ht="15" customHeight="1" x14ac:dyDescent="0.3">
      <c r="A2262" s="15" t="s">
        <v>133</v>
      </c>
      <c r="B2262" s="15" t="s">
        <v>142</v>
      </c>
      <c r="C2262" s="15" t="s">
        <v>3157</v>
      </c>
      <c r="D2262" s="15" t="s">
        <v>3158</v>
      </c>
      <c r="E2262" s="15" t="str">
        <f t="shared" si="490"/>
        <v>Hayne CHA</v>
      </c>
      <c r="F2262" s="15" t="s">
        <v>135</v>
      </c>
      <c r="G2262" s="15">
        <v>999926020</v>
      </c>
      <c r="H2262" s="15">
        <f t="shared" si="491"/>
        <v>63</v>
      </c>
      <c r="I2262" s="15"/>
      <c r="J2262" s="15"/>
      <c r="K2262" s="16"/>
      <c r="L2262" s="15"/>
      <c r="M2262" s="15"/>
      <c r="N2262" s="15"/>
      <c r="O2262" s="15">
        <f t="shared" si="497"/>
        <v>0</v>
      </c>
      <c r="P2262" s="15">
        <v>0</v>
      </c>
      <c r="Q2262" s="15">
        <f t="shared" si="498"/>
        <v>0</v>
      </c>
      <c r="R2262" s="15">
        <v>0</v>
      </c>
      <c r="S2262" s="15">
        <v>0</v>
      </c>
      <c r="T2262" s="15">
        <f t="shared" si="499"/>
        <v>0</v>
      </c>
      <c r="U2262" s="15">
        <f t="shared" si="500"/>
        <v>0</v>
      </c>
      <c r="V2262" s="15"/>
      <c r="W2262" s="15"/>
      <c r="X2262" s="15"/>
      <c r="Y2262" s="15"/>
      <c r="Z2262" s="16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>
        <f t="shared" si="492"/>
        <v>0</v>
      </c>
      <c r="CT2262" s="15">
        <f t="shared" si="493"/>
        <v>63</v>
      </c>
      <c r="CU2262" s="15">
        <f t="shared" si="494"/>
        <v>1</v>
      </c>
      <c r="CV2262" s="15">
        <f t="shared" si="495"/>
        <v>0</v>
      </c>
      <c r="CW2262" s="15"/>
      <c r="CX2262" s="15"/>
      <c r="CY2262" s="15">
        <f t="shared" si="496"/>
        <v>0</v>
      </c>
      <c r="CZ2262" s="15">
        <f>GG2262</f>
        <v>0</v>
      </c>
      <c r="DA2262" s="16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20"/>
      <c r="DY2262" s="15"/>
      <c r="DZ2262" s="20"/>
      <c r="EA2262" s="15"/>
      <c r="EB2262" s="20"/>
      <c r="EC2262" s="15"/>
      <c r="ED2262" s="20"/>
      <c r="EE2262" s="15"/>
      <c r="EF2262" s="20"/>
      <c r="EG2262" s="15"/>
      <c r="EH2262" s="20"/>
      <c r="EI2262" s="15"/>
      <c r="EJ2262" s="20"/>
      <c r="EK2262" s="15"/>
      <c r="EL2262" s="20"/>
      <c r="EM2262" s="15"/>
      <c r="EN2262" s="20"/>
      <c r="EY2262" s="15"/>
      <c r="EZ2262" s="20"/>
      <c r="FC2262" s="15">
        <v>63</v>
      </c>
      <c r="FD2262" s="20">
        <v>5</v>
      </c>
      <c r="FE2262" s="15"/>
      <c r="FF2262" s="20"/>
      <c r="FG2262" s="15"/>
      <c r="FH2262" s="20"/>
      <c r="FI2262" s="15"/>
      <c r="FJ2262" s="20"/>
      <c r="FK2262" s="15"/>
      <c r="FL2262" s="20"/>
      <c r="FM2262" s="15"/>
      <c r="FN2262" s="20"/>
      <c r="FO2262" s="15"/>
      <c r="FP2262" s="20"/>
      <c r="FQ2262" s="15"/>
      <c r="FR2262" s="20"/>
      <c r="FS2262" s="15"/>
      <c r="FT2262" s="20"/>
      <c r="FU2262" s="15"/>
      <c r="FV2262" s="20"/>
      <c r="FW2262" s="15"/>
      <c r="FX2262" s="20"/>
      <c r="FY2262" s="15"/>
      <c r="FZ2262" s="20"/>
      <c r="GA2262" s="15"/>
      <c r="GB2262" s="20"/>
      <c r="GC2262" s="15"/>
      <c r="GD2262" s="20"/>
      <c r="GE2262" s="15"/>
      <c r="GF2262" s="20"/>
      <c r="GG2262" s="226"/>
    </row>
    <row r="2263" spans="1:189" ht="15" customHeight="1" x14ac:dyDescent="0.3">
      <c r="A2263" s="15" t="s">
        <v>130</v>
      </c>
      <c r="B2263" s="15" t="s">
        <v>140</v>
      </c>
      <c r="C2263" s="15" t="s">
        <v>3187</v>
      </c>
      <c r="D2263" s="15" t="s">
        <v>2033</v>
      </c>
      <c r="E2263" s="15" t="str">
        <f t="shared" si="490"/>
        <v>Jessalyn TRAN</v>
      </c>
      <c r="F2263" s="15" t="s">
        <v>128</v>
      </c>
      <c r="G2263" s="15">
        <v>999926023</v>
      </c>
      <c r="H2263" s="15">
        <f t="shared" si="491"/>
        <v>38</v>
      </c>
      <c r="I2263" s="15"/>
      <c r="J2263" s="15"/>
      <c r="K2263" s="16"/>
      <c r="L2263" s="15"/>
      <c r="M2263" s="15"/>
      <c r="N2263" s="15"/>
      <c r="O2263" s="15">
        <f t="shared" si="497"/>
        <v>0</v>
      </c>
      <c r="P2263" s="15">
        <v>0</v>
      </c>
      <c r="Q2263" s="15">
        <f t="shared" si="498"/>
        <v>0</v>
      </c>
      <c r="R2263" s="15">
        <v>0</v>
      </c>
      <c r="S2263" s="15">
        <v>0</v>
      </c>
      <c r="T2263" s="15">
        <f t="shared" si="499"/>
        <v>0</v>
      </c>
      <c r="U2263" s="15">
        <f t="shared" si="500"/>
        <v>0</v>
      </c>
      <c r="V2263" s="15"/>
      <c r="W2263" s="15"/>
      <c r="X2263" s="15"/>
      <c r="Y2263" s="15"/>
      <c r="Z2263" s="16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>
        <f t="shared" si="492"/>
        <v>0</v>
      </c>
      <c r="CT2263" s="15">
        <f t="shared" si="493"/>
        <v>38</v>
      </c>
      <c r="CU2263" s="15">
        <f t="shared" si="494"/>
        <v>0</v>
      </c>
      <c r="CV2263" s="15">
        <f t="shared" si="495"/>
        <v>0</v>
      </c>
      <c r="CW2263" s="15"/>
      <c r="CX2263" s="15"/>
      <c r="CY2263" s="15">
        <f t="shared" si="496"/>
        <v>0</v>
      </c>
      <c r="CZ2263" s="15">
        <f>GG2263</f>
        <v>0</v>
      </c>
      <c r="DA2263" s="16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20"/>
      <c r="DY2263" s="15"/>
      <c r="DZ2263" s="20"/>
      <c r="EA2263" s="15"/>
      <c r="EB2263" s="20"/>
      <c r="EC2263" s="15"/>
      <c r="ED2263" s="20"/>
      <c r="EE2263" s="15"/>
      <c r="EF2263" s="20"/>
      <c r="EG2263" s="15"/>
      <c r="EH2263" s="20"/>
      <c r="EI2263" s="15"/>
      <c r="EJ2263" s="20"/>
      <c r="EK2263" s="15"/>
      <c r="EL2263" s="20"/>
      <c r="EM2263" s="15"/>
      <c r="EN2263" s="20"/>
      <c r="EY2263" s="15"/>
      <c r="EZ2263" s="20"/>
      <c r="FC2263" s="15">
        <v>38</v>
      </c>
      <c r="FD2263" s="20" t="s">
        <v>129</v>
      </c>
      <c r="FE2263" s="15"/>
      <c r="FF2263" s="20"/>
      <c r="FG2263" s="15"/>
      <c r="FH2263" s="20"/>
      <c r="FI2263" s="15"/>
      <c r="FJ2263" s="20"/>
      <c r="FK2263" s="15"/>
      <c r="FL2263" s="20"/>
      <c r="FM2263" s="15"/>
      <c r="FN2263" s="20"/>
      <c r="FO2263" s="15"/>
      <c r="FP2263" s="20"/>
      <c r="FQ2263" s="15"/>
      <c r="FR2263" s="20"/>
      <c r="FS2263" s="15"/>
      <c r="FT2263" s="20"/>
      <c r="FU2263" s="15"/>
      <c r="FV2263" s="20"/>
      <c r="FW2263" s="15"/>
      <c r="FX2263" s="20"/>
      <c r="FY2263" s="15"/>
      <c r="FZ2263" s="20"/>
      <c r="GA2263" s="15"/>
      <c r="GB2263" s="20"/>
      <c r="GC2263" s="15"/>
      <c r="GD2263" s="20"/>
      <c r="GE2263" s="15"/>
      <c r="GF2263" s="20"/>
      <c r="GG2263" s="226"/>
    </row>
    <row r="2264" spans="1:189" ht="15" customHeight="1" x14ac:dyDescent="0.3">
      <c r="A2264" s="85" t="s">
        <v>146</v>
      </c>
      <c r="B2264" s="85" t="s">
        <v>140</v>
      </c>
      <c r="C2264" s="85" t="s">
        <v>324</v>
      </c>
      <c r="D2264" s="85" t="s">
        <v>1501</v>
      </c>
      <c r="E2264" s="15" t="str">
        <f t="shared" si="490"/>
        <v>Evelyn Oh</v>
      </c>
      <c r="F2264" s="85" t="s">
        <v>128</v>
      </c>
      <c r="G2264" s="15">
        <v>999926030</v>
      </c>
      <c r="H2264" s="15">
        <f t="shared" si="491"/>
        <v>202.5</v>
      </c>
      <c r="I2264" s="15"/>
      <c r="J2264" s="15"/>
      <c r="K2264" s="16"/>
      <c r="L2264" s="15"/>
      <c r="M2264" s="15"/>
      <c r="N2264" s="15"/>
      <c r="O2264" s="15">
        <f t="shared" si="497"/>
        <v>0</v>
      </c>
      <c r="P2264" s="15">
        <v>0</v>
      </c>
      <c r="Q2264" s="15">
        <f t="shared" si="498"/>
        <v>0</v>
      </c>
      <c r="R2264" s="15">
        <v>0</v>
      </c>
      <c r="S2264" s="15">
        <v>0</v>
      </c>
      <c r="T2264" s="15">
        <f t="shared" si="499"/>
        <v>0</v>
      </c>
      <c r="U2264" s="15">
        <f t="shared" si="500"/>
        <v>0</v>
      </c>
      <c r="V2264" s="15"/>
      <c r="W2264" s="15"/>
      <c r="X2264" s="15"/>
      <c r="Y2264" s="15"/>
      <c r="Z2264" s="16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>
        <f t="shared" si="492"/>
        <v>0</v>
      </c>
      <c r="CT2264" s="15">
        <f t="shared" si="493"/>
        <v>150</v>
      </c>
      <c r="CU2264" s="15">
        <f t="shared" si="494"/>
        <v>1</v>
      </c>
      <c r="CV2264" s="15">
        <f t="shared" si="495"/>
        <v>52.5</v>
      </c>
      <c r="CW2264" s="15"/>
      <c r="CX2264" s="15"/>
      <c r="CY2264" s="15">
        <f t="shared" si="496"/>
        <v>0</v>
      </c>
      <c r="CZ2264" s="15">
        <f>GG2264</f>
        <v>0</v>
      </c>
      <c r="DA2264" s="16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20"/>
      <c r="DY2264" s="15"/>
      <c r="DZ2264" s="20"/>
      <c r="EA2264" s="15"/>
      <c r="EB2264" s="20"/>
      <c r="EC2264" s="15"/>
      <c r="ED2264" s="20"/>
      <c r="EE2264" s="15"/>
      <c r="EF2264" s="20"/>
      <c r="EG2264" s="15"/>
      <c r="EH2264" s="20"/>
      <c r="EI2264" s="15"/>
      <c r="EJ2264" s="20"/>
      <c r="EK2264" s="15"/>
      <c r="EL2264" s="20"/>
      <c r="EM2264" s="15"/>
      <c r="EN2264" s="20"/>
      <c r="EU2264" s="15">
        <v>60</v>
      </c>
      <c r="EV2264" s="20">
        <v>1</v>
      </c>
      <c r="EY2264" s="15"/>
      <c r="EZ2264" s="20"/>
      <c r="FC2264" s="15"/>
      <c r="FD2264" s="20"/>
      <c r="FE2264" s="15"/>
      <c r="FF2264" s="20"/>
      <c r="FG2264" s="15"/>
      <c r="FH2264" s="20"/>
      <c r="FI2264" s="15"/>
      <c r="FJ2264" s="20"/>
      <c r="FK2264" s="15"/>
      <c r="FL2264" s="20"/>
      <c r="FM2264" s="15"/>
      <c r="FN2264" s="20"/>
      <c r="FO2264" s="15">
        <v>90</v>
      </c>
      <c r="FP2264" s="20"/>
      <c r="FQ2264" s="15"/>
      <c r="FR2264" s="20"/>
      <c r="FS2264" s="15"/>
      <c r="FT2264" s="20"/>
      <c r="FU2264" s="15"/>
      <c r="FV2264" s="20"/>
      <c r="FW2264" s="15"/>
      <c r="FX2264" s="20"/>
      <c r="FY2264" s="15"/>
      <c r="FZ2264" s="20"/>
      <c r="GA2264" s="15"/>
      <c r="GB2264" s="20"/>
      <c r="GC2264" s="15"/>
      <c r="GD2264" s="20"/>
      <c r="GE2264" s="15">
        <v>52.5</v>
      </c>
      <c r="GF2264" s="20">
        <v>2</v>
      </c>
      <c r="GG2264" s="226"/>
    </row>
    <row r="2265" spans="1:189" ht="15" customHeight="1" x14ac:dyDescent="0.3">
      <c r="A2265" s="82" t="s">
        <v>146</v>
      </c>
      <c r="B2265" s="82" t="s">
        <v>140</v>
      </c>
      <c r="C2265" s="82" t="s">
        <v>2834</v>
      </c>
      <c r="D2265" s="82" t="s">
        <v>2835</v>
      </c>
      <c r="E2265" s="15" t="str">
        <f t="shared" si="490"/>
        <v xml:space="preserve"> George Albaugh</v>
      </c>
      <c r="F2265" s="82" t="s">
        <v>135</v>
      </c>
      <c r="G2265" s="82">
        <v>999926033</v>
      </c>
      <c r="H2265" s="15">
        <f t="shared" si="491"/>
        <v>34</v>
      </c>
      <c r="I2265" s="15"/>
      <c r="J2265" s="15"/>
      <c r="K2265" s="16"/>
      <c r="L2265" s="15"/>
      <c r="M2265" s="15"/>
      <c r="N2265" s="15"/>
      <c r="O2265" s="15">
        <f t="shared" si="497"/>
        <v>0</v>
      </c>
      <c r="P2265" s="15">
        <v>0</v>
      </c>
      <c r="Q2265" s="15">
        <f t="shared" si="498"/>
        <v>0</v>
      </c>
      <c r="R2265" s="15">
        <v>0</v>
      </c>
      <c r="S2265" s="15">
        <v>0</v>
      </c>
      <c r="T2265" s="15">
        <f t="shared" si="499"/>
        <v>0</v>
      </c>
      <c r="U2265" s="15">
        <f t="shared" si="500"/>
        <v>0</v>
      </c>
      <c r="V2265" s="15"/>
      <c r="W2265" s="15"/>
      <c r="X2265" s="15"/>
      <c r="Y2265" s="15"/>
      <c r="Z2265" s="16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>
        <f t="shared" si="492"/>
        <v>0</v>
      </c>
      <c r="CT2265" s="15">
        <f t="shared" si="493"/>
        <v>34</v>
      </c>
      <c r="CU2265" s="15">
        <f t="shared" si="494"/>
        <v>1</v>
      </c>
      <c r="CV2265" s="15">
        <f t="shared" si="495"/>
        <v>0</v>
      </c>
      <c r="CW2265" s="15"/>
      <c r="CX2265" s="15"/>
      <c r="CY2265" s="15">
        <f t="shared" si="496"/>
        <v>0</v>
      </c>
      <c r="CZ2265" s="15">
        <f>GG2265</f>
        <v>0</v>
      </c>
      <c r="DA2265" s="16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20"/>
      <c r="DY2265" s="15"/>
      <c r="DZ2265" s="20"/>
      <c r="EA2265" s="15"/>
      <c r="EB2265" s="20"/>
      <c r="EC2265" s="15"/>
      <c r="ED2265" s="20"/>
      <c r="EE2265" s="15"/>
      <c r="EF2265" s="20"/>
      <c r="EG2265" s="15"/>
      <c r="EH2265" s="20"/>
      <c r="EI2265" s="15"/>
      <c r="EJ2265" s="20"/>
      <c r="EK2265" s="15"/>
      <c r="EL2265" s="20"/>
      <c r="EM2265" s="15"/>
      <c r="EN2265" s="20"/>
      <c r="EW2265" s="15">
        <v>34</v>
      </c>
      <c r="EX2265" s="20">
        <v>3</v>
      </c>
      <c r="EY2265" s="15"/>
      <c r="EZ2265" s="20"/>
      <c r="FC2265" s="15"/>
      <c r="FD2265" s="20"/>
      <c r="FE2265" s="15"/>
      <c r="FF2265" s="20"/>
      <c r="FG2265" s="15"/>
      <c r="FH2265" s="20"/>
      <c r="FI2265" s="15"/>
      <c r="FJ2265" s="20"/>
      <c r="FK2265" s="15"/>
      <c r="FL2265" s="20"/>
      <c r="FM2265" s="15"/>
      <c r="FN2265" s="20"/>
      <c r="FO2265" s="15"/>
      <c r="FP2265" s="20"/>
      <c r="FQ2265" s="15"/>
      <c r="FR2265" s="20"/>
      <c r="FS2265" s="15"/>
      <c r="FT2265" s="20"/>
      <c r="FU2265" s="15"/>
      <c r="FV2265" s="20"/>
      <c r="FW2265" s="15"/>
      <c r="FX2265" s="20"/>
      <c r="FY2265" s="15"/>
      <c r="FZ2265" s="20"/>
      <c r="GA2265" s="15"/>
      <c r="GB2265" s="20"/>
      <c r="GC2265" s="15"/>
      <c r="GD2265" s="20"/>
      <c r="GE2265" s="15"/>
      <c r="GF2265" s="20"/>
      <c r="GG2265" s="226"/>
    </row>
    <row r="2266" spans="1:189" ht="15" customHeight="1" x14ac:dyDescent="0.3">
      <c r="A2266" s="17" t="s">
        <v>133</v>
      </c>
      <c r="B2266" s="17" t="s">
        <v>134</v>
      </c>
      <c r="C2266" s="91" t="s">
        <v>755</v>
      </c>
      <c r="D2266" s="91" t="s">
        <v>3810</v>
      </c>
      <c r="E2266" s="15" t="str">
        <f t="shared" si="490"/>
        <v>Desmond Pacubas</v>
      </c>
      <c r="F2266" s="89" t="s">
        <v>135</v>
      </c>
      <c r="G2266" s="17">
        <v>999926036</v>
      </c>
      <c r="H2266" s="15">
        <f t="shared" si="491"/>
        <v>68</v>
      </c>
      <c r="I2266" s="15"/>
      <c r="J2266" s="15"/>
      <c r="K2266" s="16"/>
      <c r="L2266" s="15"/>
      <c r="M2266" s="15"/>
      <c r="N2266" s="15"/>
      <c r="O2266" s="15">
        <f t="shared" si="497"/>
        <v>0</v>
      </c>
      <c r="P2266" s="15">
        <v>0</v>
      </c>
      <c r="Q2266" s="15">
        <f t="shared" si="498"/>
        <v>0</v>
      </c>
      <c r="R2266" s="15">
        <v>0</v>
      </c>
      <c r="S2266" s="15">
        <v>0</v>
      </c>
      <c r="T2266" s="15">
        <f t="shared" si="499"/>
        <v>0</v>
      </c>
      <c r="U2266" s="15">
        <f t="shared" si="500"/>
        <v>0</v>
      </c>
      <c r="V2266" s="15"/>
      <c r="W2266" s="15"/>
      <c r="X2266" s="15"/>
      <c r="Y2266" s="15"/>
      <c r="Z2266" s="16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>
        <f t="shared" si="492"/>
        <v>0</v>
      </c>
      <c r="CT2266" s="15">
        <f t="shared" si="493"/>
        <v>68</v>
      </c>
      <c r="CU2266" s="15">
        <f t="shared" si="494"/>
        <v>1</v>
      </c>
      <c r="CV2266" s="15">
        <f t="shared" si="495"/>
        <v>0</v>
      </c>
      <c r="CW2266" s="15"/>
      <c r="CX2266" s="15"/>
      <c r="CY2266" s="15">
        <f t="shared" si="496"/>
        <v>0</v>
      </c>
      <c r="CZ2266" s="15">
        <f>GG2266</f>
        <v>0</v>
      </c>
      <c r="DA2266" s="16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20"/>
      <c r="DY2266" s="15"/>
      <c r="DZ2266" s="20"/>
      <c r="EA2266" s="15"/>
      <c r="EB2266" s="20"/>
      <c r="EC2266" s="15"/>
      <c r="ED2266" s="20"/>
      <c r="EE2266" s="15"/>
      <c r="EF2266" s="20"/>
      <c r="EG2266" s="15"/>
      <c r="EH2266" s="20"/>
      <c r="EI2266" s="15"/>
      <c r="EJ2266" s="20"/>
      <c r="EK2266" s="15"/>
      <c r="EL2266" s="20"/>
      <c r="EM2266" s="15"/>
      <c r="EN2266" s="20"/>
      <c r="EY2266" s="15"/>
      <c r="EZ2266" s="20"/>
      <c r="FC2266" s="15"/>
      <c r="FD2266" s="20"/>
      <c r="FE2266" s="15"/>
      <c r="FF2266" s="20"/>
      <c r="FG2266" s="15"/>
      <c r="FH2266" s="20"/>
      <c r="FI2266" s="15">
        <v>68</v>
      </c>
      <c r="FJ2266" s="20">
        <v>3</v>
      </c>
      <c r="FK2266" s="15"/>
      <c r="FL2266" s="20"/>
      <c r="FM2266" s="15"/>
      <c r="FN2266" s="20"/>
      <c r="FO2266" s="15"/>
      <c r="FP2266" s="20"/>
      <c r="FQ2266" s="15"/>
      <c r="FR2266" s="20"/>
      <c r="FS2266" s="15"/>
      <c r="FT2266" s="20"/>
      <c r="FU2266" s="15"/>
      <c r="FV2266" s="20"/>
      <c r="FW2266" s="15"/>
      <c r="FX2266" s="20"/>
      <c r="FY2266" s="15"/>
      <c r="FZ2266" s="20"/>
      <c r="GA2266" s="15"/>
      <c r="GB2266" s="20"/>
      <c r="GC2266" s="15"/>
      <c r="GD2266" s="20"/>
      <c r="GE2266" s="15"/>
      <c r="GF2266" s="20"/>
      <c r="GG2266" s="226"/>
    </row>
    <row r="2267" spans="1:189" ht="15" customHeight="1" x14ac:dyDescent="0.3">
      <c r="A2267" s="83" t="s">
        <v>125</v>
      </c>
      <c r="B2267" s="83" t="s">
        <v>142</v>
      </c>
      <c r="C2267" s="83" t="s">
        <v>1479</v>
      </c>
      <c r="D2267" s="83" t="s">
        <v>3867</v>
      </c>
      <c r="E2267" s="15" t="str">
        <f t="shared" si="490"/>
        <v>Clara Napoles</v>
      </c>
      <c r="F2267" s="83" t="s">
        <v>128</v>
      </c>
      <c r="G2267" s="83">
        <v>999926038</v>
      </c>
      <c r="H2267" s="15">
        <f t="shared" si="491"/>
        <v>30</v>
      </c>
      <c r="I2267" s="15"/>
      <c r="J2267" s="15"/>
      <c r="K2267" s="16"/>
      <c r="L2267" s="15"/>
      <c r="M2267" s="15"/>
      <c r="N2267" s="15"/>
      <c r="O2267" s="15">
        <f t="shared" si="497"/>
        <v>0</v>
      </c>
      <c r="P2267" s="15">
        <v>0</v>
      </c>
      <c r="Q2267" s="15">
        <f t="shared" si="498"/>
        <v>0</v>
      </c>
      <c r="R2267" s="15">
        <v>0</v>
      </c>
      <c r="S2267" s="15">
        <v>0</v>
      </c>
      <c r="T2267" s="15">
        <f t="shared" si="499"/>
        <v>0</v>
      </c>
      <c r="U2267" s="15">
        <f t="shared" si="500"/>
        <v>0</v>
      </c>
      <c r="V2267" s="15"/>
      <c r="W2267" s="15"/>
      <c r="X2267" s="15"/>
      <c r="Y2267" s="15"/>
      <c r="Z2267" s="16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>
        <f t="shared" si="492"/>
        <v>0</v>
      </c>
      <c r="CT2267" s="15">
        <f t="shared" si="493"/>
        <v>30</v>
      </c>
      <c r="CU2267" s="15">
        <f t="shared" si="494"/>
        <v>1</v>
      </c>
      <c r="CV2267" s="15">
        <f t="shared" si="495"/>
        <v>0</v>
      </c>
      <c r="CW2267" s="15"/>
      <c r="CX2267" s="15"/>
      <c r="CY2267" s="15">
        <f t="shared" si="496"/>
        <v>0</v>
      </c>
      <c r="CZ2267" s="15">
        <f>GG2267</f>
        <v>0</v>
      </c>
      <c r="DA2267" s="16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20"/>
      <c r="DY2267" s="15"/>
      <c r="DZ2267" s="20"/>
      <c r="EA2267" s="15"/>
      <c r="EB2267" s="20"/>
      <c r="EC2267" s="15"/>
      <c r="ED2267" s="20"/>
      <c r="EE2267" s="15"/>
      <c r="EF2267" s="20"/>
      <c r="EG2267" s="15"/>
      <c r="EH2267" s="20"/>
      <c r="EI2267" s="15"/>
      <c r="EJ2267" s="20"/>
      <c r="EK2267" s="15"/>
      <c r="EL2267" s="20"/>
      <c r="EM2267" s="15"/>
      <c r="EN2267" s="20"/>
      <c r="EY2267" s="15"/>
      <c r="EZ2267" s="20"/>
      <c r="FC2267" s="15"/>
      <c r="FD2267" s="20"/>
      <c r="FE2267" s="15"/>
      <c r="FF2267" s="20"/>
      <c r="FG2267" s="15"/>
      <c r="FH2267" s="20"/>
      <c r="FI2267" s="15"/>
      <c r="FJ2267" s="20"/>
      <c r="FK2267" s="15"/>
      <c r="FL2267" s="20"/>
      <c r="FM2267" s="15"/>
      <c r="FN2267" s="20"/>
      <c r="FO2267" s="15"/>
      <c r="FP2267" s="20"/>
      <c r="FQ2267" s="15"/>
      <c r="FR2267" s="20"/>
      <c r="FS2267" s="15"/>
      <c r="FT2267" s="20"/>
      <c r="FU2267" s="15">
        <v>30</v>
      </c>
      <c r="FV2267" s="20">
        <v>1</v>
      </c>
      <c r="FW2267" s="15"/>
      <c r="FX2267" s="20"/>
      <c r="FY2267" s="15"/>
      <c r="FZ2267" s="20"/>
      <c r="GA2267" s="15"/>
      <c r="GB2267" s="20"/>
      <c r="GC2267" s="15"/>
      <c r="GD2267" s="20"/>
      <c r="GE2267" s="15"/>
      <c r="GF2267" s="20"/>
      <c r="GG2267" s="226"/>
    </row>
    <row r="2268" spans="1:189" ht="15" customHeight="1" x14ac:dyDescent="0.3">
      <c r="A2268" s="82" t="s">
        <v>130</v>
      </c>
      <c r="B2268" s="82" t="s">
        <v>138</v>
      </c>
      <c r="C2268" s="82" t="s">
        <v>2696</v>
      </c>
      <c r="D2268" s="82" t="s">
        <v>2697</v>
      </c>
      <c r="E2268" s="15" t="str">
        <f t="shared" si="490"/>
        <v xml:space="preserve"> Kara McCurdy</v>
      </c>
      <c r="F2268" s="82" t="s">
        <v>128</v>
      </c>
      <c r="G2268" s="82">
        <v>999926039</v>
      </c>
      <c r="H2268" s="15">
        <f t="shared" si="491"/>
        <v>90</v>
      </c>
      <c r="I2268" s="15"/>
      <c r="J2268" s="15"/>
      <c r="K2268" s="16"/>
      <c r="L2268" s="15"/>
      <c r="M2268" s="15"/>
      <c r="N2268" s="15"/>
      <c r="O2268" s="15">
        <f t="shared" si="497"/>
        <v>0</v>
      </c>
      <c r="P2268" s="15">
        <v>0</v>
      </c>
      <c r="Q2268" s="15">
        <f t="shared" si="498"/>
        <v>0</v>
      </c>
      <c r="R2268" s="15">
        <v>0</v>
      </c>
      <c r="S2268" s="15">
        <v>0</v>
      </c>
      <c r="T2268" s="15">
        <f t="shared" si="499"/>
        <v>0</v>
      </c>
      <c r="U2268" s="15">
        <f t="shared" si="500"/>
        <v>0</v>
      </c>
      <c r="V2268" s="15"/>
      <c r="W2268" s="15"/>
      <c r="X2268" s="15"/>
      <c r="Y2268" s="15"/>
      <c r="Z2268" s="16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>
        <f t="shared" si="492"/>
        <v>0</v>
      </c>
      <c r="CT2268" s="15">
        <f t="shared" si="493"/>
        <v>90</v>
      </c>
      <c r="CU2268" s="15">
        <f t="shared" si="494"/>
        <v>1</v>
      </c>
      <c r="CV2268" s="15">
        <f t="shared" si="495"/>
        <v>0</v>
      </c>
      <c r="CW2268" s="15"/>
      <c r="CX2268" s="15"/>
      <c r="CY2268" s="15">
        <f t="shared" si="496"/>
        <v>0</v>
      </c>
      <c r="CZ2268" s="15">
        <f>GG2268</f>
        <v>0</v>
      </c>
      <c r="DA2268" s="16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20"/>
      <c r="DY2268" s="15"/>
      <c r="DZ2268" s="20"/>
      <c r="EA2268" s="15"/>
      <c r="EB2268" s="20"/>
      <c r="EC2268" s="15"/>
      <c r="ED2268" s="20"/>
      <c r="EE2268" s="15"/>
      <c r="EF2268" s="20"/>
      <c r="EG2268" s="15"/>
      <c r="EH2268" s="20"/>
      <c r="EI2268" s="15"/>
      <c r="EJ2268" s="20"/>
      <c r="EK2268" s="15"/>
      <c r="EL2268" s="20"/>
      <c r="EM2268" s="15"/>
      <c r="EN2268" s="20"/>
      <c r="EW2268" s="15">
        <v>90</v>
      </c>
      <c r="EX2268" s="20">
        <v>2</v>
      </c>
      <c r="EY2268" s="15"/>
      <c r="EZ2268" s="20"/>
      <c r="FC2268" s="15"/>
      <c r="FD2268" s="20"/>
      <c r="FE2268" s="15"/>
      <c r="FF2268" s="20"/>
      <c r="FG2268" s="15"/>
      <c r="FH2268" s="20"/>
      <c r="FI2268" s="15"/>
      <c r="FJ2268" s="20"/>
      <c r="FK2268" s="15"/>
      <c r="FL2268" s="20"/>
      <c r="FM2268" s="15"/>
      <c r="FN2268" s="20"/>
      <c r="FO2268" s="15"/>
      <c r="FP2268" s="20"/>
      <c r="FQ2268" s="15"/>
      <c r="FR2268" s="20"/>
      <c r="FS2268" s="15"/>
      <c r="FT2268" s="20"/>
      <c r="FU2268" s="15"/>
      <c r="FV2268" s="20"/>
      <c r="FW2268" s="15"/>
      <c r="FX2268" s="20"/>
      <c r="FY2268" s="15"/>
      <c r="FZ2268" s="20"/>
      <c r="GA2268" s="15"/>
      <c r="GB2268" s="20"/>
      <c r="GC2268" s="15"/>
      <c r="GD2268" s="20"/>
      <c r="GE2268" s="15"/>
      <c r="GF2268" s="20"/>
      <c r="GG2268" s="226"/>
    </row>
    <row r="2269" spans="1:189" ht="15" customHeight="1" x14ac:dyDescent="0.3">
      <c r="A2269" s="15" t="s">
        <v>130</v>
      </c>
      <c r="B2269" s="15" t="s">
        <v>142</v>
      </c>
      <c r="C2269" s="15" t="s">
        <v>3206</v>
      </c>
      <c r="D2269" s="15" t="s">
        <v>3207</v>
      </c>
      <c r="E2269" s="15" t="str">
        <f t="shared" si="490"/>
        <v>Jesse BEALLO</v>
      </c>
      <c r="F2269" s="15" t="s">
        <v>135</v>
      </c>
      <c r="G2269" s="15">
        <v>999926044</v>
      </c>
      <c r="H2269" s="15">
        <f t="shared" si="491"/>
        <v>63</v>
      </c>
      <c r="I2269" s="15"/>
      <c r="J2269" s="15"/>
      <c r="K2269" s="16"/>
      <c r="L2269" s="15"/>
      <c r="M2269" s="15"/>
      <c r="N2269" s="15"/>
      <c r="O2269" s="15">
        <f t="shared" si="497"/>
        <v>0</v>
      </c>
      <c r="P2269" s="15">
        <v>0</v>
      </c>
      <c r="Q2269" s="15">
        <f t="shared" si="498"/>
        <v>0</v>
      </c>
      <c r="R2269" s="15">
        <v>0</v>
      </c>
      <c r="S2269" s="15">
        <v>0</v>
      </c>
      <c r="T2269" s="15">
        <f t="shared" si="499"/>
        <v>0</v>
      </c>
      <c r="U2269" s="15">
        <f t="shared" si="500"/>
        <v>0</v>
      </c>
      <c r="V2269" s="15"/>
      <c r="W2269" s="15"/>
      <c r="X2269" s="15"/>
      <c r="Y2269" s="15"/>
      <c r="Z2269" s="16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>
        <f t="shared" si="492"/>
        <v>0</v>
      </c>
      <c r="CT2269" s="15">
        <f t="shared" si="493"/>
        <v>63</v>
      </c>
      <c r="CU2269" s="15">
        <f t="shared" si="494"/>
        <v>1</v>
      </c>
      <c r="CV2269" s="15">
        <f t="shared" si="495"/>
        <v>0</v>
      </c>
      <c r="CW2269" s="15"/>
      <c r="CX2269" s="15"/>
      <c r="CY2269" s="15">
        <f t="shared" si="496"/>
        <v>0</v>
      </c>
      <c r="CZ2269" s="15">
        <f>GG2269</f>
        <v>0</v>
      </c>
      <c r="DA2269" s="16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20"/>
      <c r="DY2269" s="15"/>
      <c r="DZ2269" s="20"/>
      <c r="EA2269" s="15"/>
      <c r="EB2269" s="20"/>
      <c r="EC2269" s="15"/>
      <c r="ED2269" s="20"/>
      <c r="EE2269" s="15"/>
      <c r="EF2269" s="20"/>
      <c r="EG2269" s="15"/>
      <c r="EH2269" s="20"/>
      <c r="EI2269" s="15"/>
      <c r="EJ2269" s="20"/>
      <c r="EK2269" s="15"/>
      <c r="EL2269" s="20"/>
      <c r="EM2269" s="15"/>
      <c r="EN2269" s="20"/>
      <c r="EY2269" s="15"/>
      <c r="EZ2269" s="20"/>
      <c r="FC2269" s="15">
        <v>63</v>
      </c>
      <c r="FD2269" s="20">
        <v>5</v>
      </c>
      <c r="FE2269" s="15"/>
      <c r="FF2269" s="20"/>
      <c r="FG2269" s="15"/>
      <c r="FH2269" s="20"/>
      <c r="FI2269" s="15"/>
      <c r="FJ2269" s="20"/>
      <c r="FK2269" s="15"/>
      <c r="FL2269" s="20"/>
      <c r="FM2269" s="15"/>
      <c r="FN2269" s="20"/>
      <c r="FO2269" s="15"/>
      <c r="FP2269" s="20"/>
      <c r="FQ2269" s="15"/>
      <c r="FR2269" s="20"/>
      <c r="FS2269" s="15"/>
      <c r="FT2269" s="20"/>
      <c r="FU2269" s="15"/>
      <c r="FV2269" s="20"/>
      <c r="FW2269" s="15"/>
      <c r="FX2269" s="20"/>
      <c r="FY2269" s="15"/>
      <c r="FZ2269" s="20"/>
      <c r="GA2269" s="15"/>
      <c r="GB2269" s="20"/>
      <c r="GC2269" s="15"/>
      <c r="GD2269" s="20"/>
      <c r="GE2269" s="15"/>
      <c r="GF2269" s="20"/>
      <c r="GG2269" s="226"/>
    </row>
    <row r="2270" spans="1:189" ht="15" customHeight="1" x14ac:dyDescent="0.3">
      <c r="A2270" s="85" t="s">
        <v>133</v>
      </c>
      <c r="B2270" s="85" t="s">
        <v>140</v>
      </c>
      <c r="C2270" s="85" t="s">
        <v>434</v>
      </c>
      <c r="D2270" s="85" t="s">
        <v>211</v>
      </c>
      <c r="E2270" s="15" t="str">
        <f t="shared" si="490"/>
        <v>Lucas Amador</v>
      </c>
      <c r="F2270" s="85" t="s">
        <v>135</v>
      </c>
      <c r="G2270" s="15">
        <v>999926052</v>
      </c>
      <c r="H2270" s="15">
        <f t="shared" si="491"/>
        <v>68</v>
      </c>
      <c r="I2270" s="15"/>
      <c r="J2270" s="15"/>
      <c r="K2270" s="16"/>
      <c r="L2270" s="15"/>
      <c r="M2270" s="15"/>
      <c r="N2270" s="15"/>
      <c r="O2270" s="15">
        <f t="shared" si="497"/>
        <v>0</v>
      </c>
      <c r="P2270" s="15">
        <v>0</v>
      </c>
      <c r="Q2270" s="15">
        <f t="shared" si="498"/>
        <v>0</v>
      </c>
      <c r="R2270" s="15">
        <v>0</v>
      </c>
      <c r="S2270" s="15">
        <v>0</v>
      </c>
      <c r="T2270" s="15">
        <f t="shared" si="499"/>
        <v>0</v>
      </c>
      <c r="U2270" s="15">
        <f t="shared" si="500"/>
        <v>0</v>
      </c>
      <c r="V2270" s="15"/>
      <c r="W2270" s="15"/>
      <c r="X2270" s="15"/>
      <c r="Y2270" s="15"/>
      <c r="Z2270" s="16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>
        <f t="shared" si="492"/>
        <v>0</v>
      </c>
      <c r="CT2270" s="15">
        <f t="shared" si="493"/>
        <v>68</v>
      </c>
      <c r="CU2270" s="15">
        <f t="shared" si="494"/>
        <v>1</v>
      </c>
      <c r="CV2270" s="15">
        <f t="shared" si="495"/>
        <v>0</v>
      </c>
      <c r="CW2270" s="15"/>
      <c r="CX2270" s="15"/>
      <c r="CY2270" s="15">
        <f t="shared" si="496"/>
        <v>0</v>
      </c>
      <c r="CZ2270" s="15">
        <f>GG2270</f>
        <v>0</v>
      </c>
      <c r="DA2270" s="16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20"/>
      <c r="DY2270" s="15"/>
      <c r="DZ2270" s="20"/>
      <c r="EA2270" s="15"/>
      <c r="EB2270" s="20"/>
      <c r="EC2270" s="15"/>
      <c r="ED2270" s="20"/>
      <c r="EE2270" s="15"/>
      <c r="EF2270" s="20"/>
      <c r="EG2270" s="15"/>
      <c r="EH2270" s="20"/>
      <c r="EI2270" s="15"/>
      <c r="EJ2270" s="20"/>
      <c r="EK2270" s="15"/>
      <c r="EL2270" s="20"/>
      <c r="EM2270" s="15"/>
      <c r="EN2270" s="20"/>
      <c r="EU2270" s="15">
        <v>68</v>
      </c>
      <c r="EV2270" s="20">
        <v>3</v>
      </c>
      <c r="EY2270" s="15"/>
      <c r="EZ2270" s="20"/>
      <c r="FC2270" s="15"/>
      <c r="FD2270" s="20"/>
      <c r="FE2270" s="15"/>
      <c r="FF2270" s="20"/>
      <c r="FG2270" s="15"/>
      <c r="FH2270" s="20"/>
      <c r="FI2270" s="15"/>
      <c r="FJ2270" s="20"/>
      <c r="FK2270" s="15"/>
      <c r="FL2270" s="20"/>
      <c r="FM2270" s="15"/>
      <c r="FN2270" s="20"/>
      <c r="FO2270" s="15"/>
      <c r="FP2270" s="20"/>
      <c r="FQ2270" s="15"/>
      <c r="FR2270" s="20"/>
      <c r="FS2270" s="15"/>
      <c r="FT2270" s="20"/>
      <c r="FU2270" s="15"/>
      <c r="FV2270" s="20"/>
      <c r="FW2270" s="15"/>
      <c r="FX2270" s="20"/>
      <c r="FY2270" s="15"/>
      <c r="FZ2270" s="20"/>
      <c r="GA2270" s="15"/>
      <c r="GB2270" s="20"/>
      <c r="GC2270" s="15"/>
      <c r="GD2270" s="20"/>
      <c r="GE2270" s="15"/>
      <c r="GF2270" s="20"/>
      <c r="GG2270" s="226"/>
    </row>
    <row r="2271" spans="1:189" ht="15" customHeight="1" x14ac:dyDescent="0.3">
      <c r="A2271" s="15" t="s">
        <v>2903</v>
      </c>
      <c r="B2271" s="82" t="s">
        <v>134</v>
      </c>
      <c r="C2271" s="82" t="s">
        <v>2732</v>
      </c>
      <c r="D2271" s="82" t="s">
        <v>668</v>
      </c>
      <c r="E2271" s="15" t="str">
        <f t="shared" si="490"/>
        <v xml:space="preserve"> Rosa Diaz</v>
      </c>
      <c r="F2271" s="82" t="s">
        <v>128</v>
      </c>
      <c r="G2271" s="82">
        <v>999926059</v>
      </c>
      <c r="H2271" s="15">
        <f t="shared" si="491"/>
        <v>45</v>
      </c>
      <c r="I2271" s="15"/>
      <c r="J2271" s="15"/>
      <c r="K2271" s="16"/>
      <c r="L2271" s="15"/>
      <c r="M2271" s="15"/>
      <c r="N2271" s="15"/>
      <c r="O2271" s="15">
        <f t="shared" si="497"/>
        <v>0</v>
      </c>
      <c r="P2271" s="15">
        <v>0</v>
      </c>
      <c r="Q2271" s="15">
        <f t="shared" si="498"/>
        <v>0</v>
      </c>
      <c r="R2271" s="15">
        <v>0</v>
      </c>
      <c r="S2271" s="15">
        <v>0</v>
      </c>
      <c r="T2271" s="15">
        <f t="shared" si="499"/>
        <v>0</v>
      </c>
      <c r="U2271" s="15">
        <f t="shared" si="500"/>
        <v>0</v>
      </c>
      <c r="V2271" s="15"/>
      <c r="W2271" s="15"/>
      <c r="X2271" s="15"/>
      <c r="Y2271" s="15"/>
      <c r="Z2271" s="16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>
        <f t="shared" si="492"/>
        <v>0</v>
      </c>
      <c r="CT2271" s="15">
        <f t="shared" si="493"/>
        <v>45</v>
      </c>
      <c r="CU2271" s="15">
        <f t="shared" si="494"/>
        <v>1</v>
      </c>
      <c r="CV2271" s="15">
        <f t="shared" si="495"/>
        <v>0</v>
      </c>
      <c r="CW2271" s="15"/>
      <c r="CX2271" s="15"/>
      <c r="CY2271" s="15">
        <f t="shared" si="496"/>
        <v>0</v>
      </c>
      <c r="CZ2271" s="15">
        <f>GG2271</f>
        <v>0</v>
      </c>
      <c r="DA2271" s="16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20"/>
      <c r="DY2271" s="15"/>
      <c r="DZ2271" s="20"/>
      <c r="EA2271" s="15"/>
      <c r="EB2271" s="20"/>
      <c r="EC2271" s="15"/>
      <c r="ED2271" s="20"/>
      <c r="EE2271" s="15"/>
      <c r="EF2271" s="20"/>
      <c r="EG2271" s="15"/>
      <c r="EH2271" s="20"/>
      <c r="EI2271" s="15"/>
      <c r="EJ2271" s="20"/>
      <c r="EK2271" s="15"/>
      <c r="EL2271" s="20"/>
      <c r="EM2271" s="15"/>
      <c r="EN2271" s="20"/>
      <c r="EW2271" s="15">
        <v>45</v>
      </c>
      <c r="EX2271" s="20">
        <v>2</v>
      </c>
      <c r="EY2271" s="15"/>
      <c r="EZ2271" s="20"/>
      <c r="FC2271" s="15"/>
      <c r="FD2271" s="20"/>
      <c r="FE2271" s="15"/>
      <c r="FF2271" s="20"/>
      <c r="FG2271" s="15"/>
      <c r="FH2271" s="20"/>
      <c r="FI2271" s="15"/>
      <c r="FJ2271" s="20"/>
      <c r="FK2271" s="15"/>
      <c r="FL2271" s="20"/>
      <c r="FM2271" s="15"/>
      <c r="FN2271" s="20"/>
      <c r="FO2271" s="15"/>
      <c r="FP2271" s="20"/>
      <c r="FQ2271" s="15"/>
      <c r="FR2271" s="20"/>
      <c r="FS2271" s="15"/>
      <c r="FT2271" s="20"/>
      <c r="FU2271" s="15"/>
      <c r="FV2271" s="20"/>
      <c r="FW2271" s="15"/>
      <c r="FX2271" s="20"/>
      <c r="FY2271" s="15"/>
      <c r="FZ2271" s="20"/>
      <c r="GA2271" s="15"/>
      <c r="GB2271" s="20"/>
      <c r="GC2271" s="15"/>
      <c r="GD2271" s="20"/>
      <c r="GE2271" s="15"/>
      <c r="GF2271" s="20"/>
      <c r="GG2271" s="226"/>
    </row>
    <row r="2272" spans="1:189" ht="15" customHeight="1" x14ac:dyDescent="0.3">
      <c r="A2272" s="85" t="s">
        <v>2906</v>
      </c>
      <c r="B2272" s="85" t="s">
        <v>142</v>
      </c>
      <c r="C2272" s="85" t="s">
        <v>3964</v>
      </c>
      <c r="D2272" s="85" t="s">
        <v>1133</v>
      </c>
      <c r="E2272" s="15" t="str">
        <f t="shared" si="490"/>
        <v>Seop Song</v>
      </c>
      <c r="F2272" s="85" t="s">
        <v>135</v>
      </c>
      <c r="G2272" s="15">
        <v>999926064</v>
      </c>
      <c r="H2272" s="15">
        <f t="shared" si="491"/>
        <v>30</v>
      </c>
      <c r="I2272" s="15"/>
      <c r="J2272" s="15"/>
      <c r="K2272" s="16"/>
      <c r="L2272" s="15"/>
      <c r="M2272" s="15"/>
      <c r="N2272" s="15"/>
      <c r="O2272" s="15">
        <f t="shared" si="497"/>
        <v>0</v>
      </c>
      <c r="P2272" s="15">
        <v>0</v>
      </c>
      <c r="Q2272" s="15">
        <f t="shared" si="498"/>
        <v>0</v>
      </c>
      <c r="R2272" s="15">
        <v>0</v>
      </c>
      <c r="S2272" s="15">
        <v>0</v>
      </c>
      <c r="T2272" s="15">
        <f t="shared" si="499"/>
        <v>0</v>
      </c>
      <c r="U2272" s="15">
        <f t="shared" si="500"/>
        <v>0</v>
      </c>
      <c r="V2272" s="15"/>
      <c r="W2272" s="15"/>
      <c r="X2272" s="15"/>
      <c r="Y2272" s="15"/>
      <c r="Z2272" s="16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>
        <f t="shared" si="492"/>
        <v>0</v>
      </c>
      <c r="CT2272" s="15">
        <f t="shared" si="493"/>
        <v>30</v>
      </c>
      <c r="CU2272" s="15">
        <f t="shared" si="494"/>
        <v>0</v>
      </c>
      <c r="CV2272" s="15">
        <f t="shared" si="495"/>
        <v>0</v>
      </c>
      <c r="CW2272" s="15"/>
      <c r="CX2272" s="15"/>
      <c r="CY2272" s="15">
        <f t="shared" si="496"/>
        <v>0</v>
      </c>
      <c r="CZ2272" s="15">
        <f>GG2272</f>
        <v>0</v>
      </c>
      <c r="DA2272" s="16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20"/>
      <c r="DY2272" s="15"/>
      <c r="DZ2272" s="20"/>
      <c r="EA2272" s="15"/>
      <c r="EB2272" s="20"/>
      <c r="EC2272" s="15"/>
      <c r="ED2272" s="20"/>
      <c r="EE2272" s="15"/>
      <c r="EF2272" s="20"/>
      <c r="EG2272" s="15"/>
      <c r="EH2272" s="20"/>
      <c r="EI2272" s="15"/>
      <c r="EJ2272" s="20"/>
      <c r="EK2272" s="15"/>
      <c r="EL2272" s="20"/>
      <c r="EM2272" s="15"/>
      <c r="EN2272" s="20"/>
      <c r="EY2272" s="15"/>
      <c r="EZ2272" s="20"/>
      <c r="FC2272" s="15"/>
      <c r="FD2272" s="20"/>
      <c r="FE2272" s="15"/>
      <c r="FF2272" s="20"/>
      <c r="FG2272" s="15"/>
      <c r="FH2272" s="20"/>
      <c r="FI2272" s="15"/>
      <c r="FJ2272" s="20"/>
      <c r="FK2272" s="15"/>
      <c r="FL2272" s="20"/>
      <c r="FM2272" s="15"/>
      <c r="FN2272" s="16"/>
      <c r="FO2272" s="15">
        <v>30</v>
      </c>
      <c r="FP2272" s="20"/>
      <c r="FQ2272" s="15"/>
      <c r="FR2272" s="16"/>
      <c r="FS2272" s="15"/>
      <c r="FT2272" s="20"/>
      <c r="FU2272" s="15"/>
      <c r="FV2272" s="20"/>
      <c r="FW2272" s="15"/>
      <c r="FX2272" s="20"/>
      <c r="FY2272" s="15"/>
      <c r="FZ2272" s="20"/>
      <c r="GA2272" s="15"/>
      <c r="GB2272" s="20"/>
      <c r="GC2272" s="15"/>
      <c r="GD2272" s="20"/>
      <c r="GE2272" s="15"/>
      <c r="GF2272" s="20"/>
      <c r="GG2272" s="226"/>
    </row>
    <row r="2273" spans="1:189" ht="15" customHeight="1" x14ac:dyDescent="0.3">
      <c r="A2273" s="15" t="s">
        <v>125</v>
      </c>
      <c r="B2273" s="15" t="s">
        <v>142</v>
      </c>
      <c r="C2273" s="15" t="s">
        <v>265</v>
      </c>
      <c r="D2273" s="15" t="s">
        <v>4075</v>
      </c>
      <c r="E2273" s="15" t="str">
        <f t="shared" si="490"/>
        <v>Nathaniel Hagen</v>
      </c>
      <c r="F2273" s="15" t="s">
        <v>135</v>
      </c>
      <c r="G2273" s="15">
        <v>999926068</v>
      </c>
      <c r="H2273" s="15">
        <f t="shared" si="491"/>
        <v>39.5</v>
      </c>
      <c r="I2273" s="15"/>
      <c r="J2273" s="15"/>
      <c r="K2273" s="16"/>
      <c r="L2273" s="15"/>
      <c r="M2273" s="15"/>
      <c r="N2273" s="15"/>
      <c r="O2273" s="15">
        <f t="shared" si="497"/>
        <v>0</v>
      </c>
      <c r="P2273" s="15">
        <v>0</v>
      </c>
      <c r="Q2273" s="15">
        <f t="shared" si="498"/>
        <v>0</v>
      </c>
      <c r="R2273" s="15">
        <v>0</v>
      </c>
      <c r="S2273" s="15">
        <v>0</v>
      </c>
      <c r="T2273" s="15">
        <f t="shared" si="499"/>
        <v>0</v>
      </c>
      <c r="U2273" s="15">
        <f t="shared" si="500"/>
        <v>0</v>
      </c>
      <c r="V2273" s="15"/>
      <c r="W2273" s="15"/>
      <c r="X2273" s="15"/>
      <c r="Y2273" s="15"/>
      <c r="Z2273" s="16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>
        <f t="shared" si="492"/>
        <v>0</v>
      </c>
      <c r="CT2273" s="15">
        <f t="shared" si="493"/>
        <v>0</v>
      </c>
      <c r="CU2273" s="15">
        <f t="shared" si="494"/>
        <v>0</v>
      </c>
      <c r="CV2273" s="15">
        <f t="shared" si="495"/>
        <v>39.5</v>
      </c>
      <c r="CW2273" s="15"/>
      <c r="CX2273" s="15"/>
      <c r="CY2273" s="15">
        <f t="shared" si="496"/>
        <v>0</v>
      </c>
      <c r="CZ2273" s="15">
        <f>GG2273</f>
        <v>0</v>
      </c>
      <c r="DA2273" s="16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20"/>
      <c r="DY2273" s="15"/>
      <c r="DZ2273" s="20"/>
      <c r="EA2273" s="15"/>
      <c r="EB2273" s="20"/>
      <c r="EC2273" s="15"/>
      <c r="ED2273" s="20"/>
      <c r="EE2273" s="15"/>
      <c r="EF2273" s="20"/>
      <c r="EG2273" s="15"/>
      <c r="EH2273" s="20"/>
      <c r="EI2273" s="15"/>
      <c r="EJ2273" s="20"/>
      <c r="EK2273" s="15"/>
      <c r="EL2273" s="20"/>
      <c r="EM2273" s="15"/>
      <c r="EN2273" s="20"/>
      <c r="EY2273" s="15"/>
      <c r="EZ2273" s="16"/>
      <c r="FC2273" s="15"/>
      <c r="FD2273" s="16"/>
      <c r="FE2273" s="15"/>
      <c r="FF2273" s="16"/>
      <c r="FG2273" s="15"/>
      <c r="FH2273" s="16"/>
      <c r="FI2273" s="15"/>
      <c r="FJ2273" s="16"/>
      <c r="FK2273" s="15"/>
      <c r="FL2273" s="16"/>
      <c r="FM2273" s="15"/>
      <c r="FN2273" s="16"/>
      <c r="FO2273" s="15"/>
      <c r="FP2273" s="20"/>
      <c r="FQ2273" s="15"/>
      <c r="FR2273" s="16"/>
      <c r="FS2273" s="15"/>
      <c r="FT2273" s="16"/>
      <c r="FU2273" s="15"/>
      <c r="FV2273" s="16"/>
      <c r="FW2273" s="15"/>
      <c r="FX2273" s="16"/>
      <c r="FY2273" s="15"/>
      <c r="FZ2273" s="16"/>
      <c r="GA2273" s="15"/>
      <c r="GB2273" s="16"/>
      <c r="GC2273" s="15">
        <v>39.5</v>
      </c>
      <c r="GD2273" s="20">
        <v>3</v>
      </c>
      <c r="GE2273" s="15"/>
      <c r="GF2273" s="20"/>
      <c r="GG2273" s="226"/>
    </row>
    <row r="2274" spans="1:189" ht="15" customHeight="1" x14ac:dyDescent="0.3">
      <c r="A2274" s="82" t="s">
        <v>130</v>
      </c>
      <c r="B2274" s="82" t="s">
        <v>140</v>
      </c>
      <c r="C2274" s="82" t="s">
        <v>2793</v>
      </c>
      <c r="D2274" s="82" t="s">
        <v>154</v>
      </c>
      <c r="E2274" s="15" t="str">
        <f t="shared" si="490"/>
        <v xml:space="preserve"> Charlie Adams</v>
      </c>
      <c r="F2274" s="82" t="s">
        <v>135</v>
      </c>
      <c r="G2274" s="82">
        <v>999926069</v>
      </c>
      <c r="H2274" s="15">
        <f t="shared" si="491"/>
        <v>68</v>
      </c>
      <c r="I2274" s="15"/>
      <c r="J2274" s="15"/>
      <c r="K2274" s="16"/>
      <c r="L2274" s="15"/>
      <c r="M2274" s="15"/>
      <c r="N2274" s="15"/>
      <c r="O2274" s="15">
        <f t="shared" si="497"/>
        <v>0</v>
      </c>
      <c r="P2274" s="15">
        <v>0</v>
      </c>
      <c r="Q2274" s="15">
        <f t="shared" si="498"/>
        <v>0</v>
      </c>
      <c r="R2274" s="15">
        <v>0</v>
      </c>
      <c r="S2274" s="15">
        <v>0</v>
      </c>
      <c r="T2274" s="15">
        <f t="shared" si="499"/>
        <v>0</v>
      </c>
      <c r="U2274" s="15">
        <f t="shared" si="500"/>
        <v>0</v>
      </c>
      <c r="V2274" s="15"/>
      <c r="W2274" s="15"/>
      <c r="X2274" s="15"/>
      <c r="Y2274" s="15"/>
      <c r="Z2274" s="16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>
        <f t="shared" si="492"/>
        <v>0</v>
      </c>
      <c r="CT2274" s="15">
        <f t="shared" si="493"/>
        <v>68</v>
      </c>
      <c r="CU2274" s="15">
        <f t="shared" si="494"/>
        <v>1</v>
      </c>
      <c r="CV2274" s="15">
        <f t="shared" si="495"/>
        <v>0</v>
      </c>
      <c r="CW2274" s="15"/>
      <c r="CX2274" s="15"/>
      <c r="CY2274" s="15">
        <f t="shared" si="496"/>
        <v>0</v>
      </c>
      <c r="CZ2274" s="15">
        <f>GG2274</f>
        <v>0</v>
      </c>
      <c r="DA2274" s="16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20"/>
      <c r="DY2274" s="15"/>
      <c r="DZ2274" s="20"/>
      <c r="EA2274" s="15"/>
      <c r="EB2274" s="20"/>
      <c r="EC2274" s="15"/>
      <c r="ED2274" s="20"/>
      <c r="EE2274" s="15"/>
      <c r="EF2274" s="20"/>
      <c r="EG2274" s="15"/>
      <c r="EH2274" s="20"/>
      <c r="EI2274" s="15"/>
      <c r="EJ2274" s="20"/>
      <c r="EK2274" s="15"/>
      <c r="EL2274" s="20"/>
      <c r="EM2274" s="15"/>
      <c r="EN2274" s="20"/>
      <c r="EW2274" s="15">
        <v>68</v>
      </c>
      <c r="EX2274" s="20">
        <v>4</v>
      </c>
      <c r="EY2274" s="15"/>
      <c r="EZ2274" s="20"/>
      <c r="FC2274" s="15"/>
      <c r="FD2274" s="20"/>
      <c r="FE2274" s="15"/>
      <c r="FF2274" s="20"/>
      <c r="FG2274" s="15"/>
      <c r="FH2274" s="20"/>
      <c r="FI2274" s="15"/>
      <c r="FJ2274" s="20"/>
      <c r="FK2274" s="15"/>
      <c r="FL2274" s="20"/>
      <c r="FM2274" s="15"/>
      <c r="FN2274" s="20"/>
      <c r="FO2274" s="15"/>
      <c r="FP2274" s="20"/>
      <c r="FQ2274" s="15"/>
      <c r="FR2274" s="20"/>
      <c r="FS2274" s="15"/>
      <c r="FT2274" s="20"/>
      <c r="FU2274" s="15"/>
      <c r="FV2274" s="20"/>
      <c r="FW2274" s="15"/>
      <c r="FX2274" s="20"/>
      <c r="FY2274" s="15"/>
      <c r="FZ2274" s="20"/>
      <c r="GA2274" s="15"/>
      <c r="GB2274" s="20"/>
      <c r="GC2274" s="15"/>
      <c r="GD2274" s="20"/>
      <c r="GE2274" s="15"/>
      <c r="GF2274" s="20"/>
      <c r="GG2274" s="226"/>
    </row>
    <row r="2275" spans="1:189" ht="15" customHeight="1" x14ac:dyDescent="0.3">
      <c r="A2275" s="82" t="s">
        <v>146</v>
      </c>
      <c r="B2275" s="82" t="s">
        <v>138</v>
      </c>
      <c r="C2275" s="82" t="s">
        <v>2850</v>
      </c>
      <c r="D2275" s="82" t="s">
        <v>2851</v>
      </c>
      <c r="E2275" s="15" t="str">
        <f t="shared" si="490"/>
        <v xml:space="preserve"> Camden Shirel</v>
      </c>
      <c r="F2275" s="82" t="s">
        <v>135</v>
      </c>
      <c r="G2275" s="82">
        <v>999926074</v>
      </c>
      <c r="H2275" s="15">
        <f t="shared" si="491"/>
        <v>120</v>
      </c>
      <c r="I2275" s="15"/>
      <c r="J2275" s="15"/>
      <c r="K2275" s="16"/>
      <c r="L2275" s="15"/>
      <c r="M2275" s="15"/>
      <c r="N2275" s="15"/>
      <c r="O2275" s="15">
        <f t="shared" si="497"/>
        <v>0</v>
      </c>
      <c r="P2275" s="15">
        <v>0</v>
      </c>
      <c r="Q2275" s="15">
        <f t="shared" si="498"/>
        <v>0</v>
      </c>
      <c r="R2275" s="15">
        <v>0</v>
      </c>
      <c r="S2275" s="15">
        <v>0</v>
      </c>
      <c r="T2275" s="15">
        <f t="shared" si="499"/>
        <v>0</v>
      </c>
      <c r="U2275" s="15">
        <f t="shared" si="500"/>
        <v>0</v>
      </c>
      <c r="V2275" s="15"/>
      <c r="W2275" s="15"/>
      <c r="X2275" s="15"/>
      <c r="Y2275" s="15"/>
      <c r="Z2275" s="16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>
        <f t="shared" si="492"/>
        <v>0</v>
      </c>
      <c r="CT2275" s="15">
        <f t="shared" si="493"/>
        <v>120</v>
      </c>
      <c r="CU2275" s="15">
        <f t="shared" si="494"/>
        <v>1</v>
      </c>
      <c r="CV2275" s="15">
        <f t="shared" si="495"/>
        <v>0</v>
      </c>
      <c r="CW2275" s="15"/>
      <c r="CX2275" s="15"/>
      <c r="CY2275" s="15">
        <f t="shared" si="496"/>
        <v>0</v>
      </c>
      <c r="CZ2275" s="15">
        <f>GG2275</f>
        <v>0</v>
      </c>
      <c r="DA2275" s="16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20"/>
      <c r="DY2275" s="15"/>
      <c r="DZ2275" s="20"/>
      <c r="EA2275" s="15"/>
      <c r="EB2275" s="20"/>
      <c r="EC2275" s="15"/>
      <c r="ED2275" s="20"/>
      <c r="EE2275" s="15"/>
      <c r="EF2275" s="20"/>
      <c r="EG2275" s="15"/>
      <c r="EH2275" s="20"/>
      <c r="EI2275" s="15"/>
      <c r="EJ2275" s="20"/>
      <c r="EK2275" s="15"/>
      <c r="EL2275" s="20"/>
      <c r="EM2275" s="15"/>
      <c r="EN2275" s="20"/>
      <c r="EW2275" s="15">
        <v>120</v>
      </c>
      <c r="EX2275" s="20">
        <v>1</v>
      </c>
      <c r="EY2275" s="15"/>
      <c r="EZ2275" s="20"/>
      <c r="FC2275" s="15"/>
      <c r="FD2275" s="20"/>
      <c r="FE2275" s="15"/>
      <c r="FF2275" s="20"/>
      <c r="FG2275" s="15"/>
      <c r="FH2275" s="20"/>
      <c r="FI2275" s="15"/>
      <c r="FJ2275" s="20"/>
      <c r="FK2275" s="15"/>
      <c r="FL2275" s="20"/>
      <c r="FM2275" s="15"/>
      <c r="FN2275" s="20"/>
      <c r="FO2275" s="15"/>
      <c r="FP2275" s="20"/>
      <c r="FQ2275" s="15"/>
      <c r="FR2275" s="20"/>
      <c r="FS2275" s="15"/>
      <c r="FT2275" s="20"/>
      <c r="FU2275" s="15"/>
      <c r="FV2275" s="20"/>
      <c r="FW2275" s="15"/>
      <c r="FX2275" s="20"/>
      <c r="FY2275" s="15"/>
      <c r="FZ2275" s="20"/>
      <c r="GA2275" s="15"/>
      <c r="GB2275" s="20"/>
      <c r="GC2275" s="15"/>
      <c r="GD2275" s="20"/>
      <c r="GE2275" s="15"/>
      <c r="GF2275" s="20"/>
      <c r="GG2275" s="226"/>
    </row>
    <row r="2276" spans="1:189" ht="15" customHeight="1" x14ac:dyDescent="0.3">
      <c r="A2276" s="85" t="s">
        <v>133</v>
      </c>
      <c r="B2276" s="85" t="s">
        <v>142</v>
      </c>
      <c r="C2276" s="85" t="s">
        <v>157</v>
      </c>
      <c r="D2276" s="85" t="s">
        <v>904</v>
      </c>
      <c r="E2276" s="15" t="str">
        <f t="shared" si="490"/>
        <v>Olivia Han</v>
      </c>
      <c r="F2276" s="85" t="s">
        <v>128</v>
      </c>
      <c r="G2276" s="15">
        <v>999926079</v>
      </c>
      <c r="H2276" s="15">
        <f t="shared" si="491"/>
        <v>38</v>
      </c>
      <c r="I2276" s="15"/>
      <c r="J2276" s="15"/>
      <c r="K2276" s="16"/>
      <c r="L2276" s="15"/>
      <c r="M2276" s="15"/>
      <c r="N2276" s="15"/>
      <c r="O2276" s="15">
        <f t="shared" si="497"/>
        <v>0</v>
      </c>
      <c r="P2276" s="15">
        <v>0</v>
      </c>
      <c r="Q2276" s="15">
        <f t="shared" si="498"/>
        <v>0</v>
      </c>
      <c r="R2276" s="15">
        <v>0</v>
      </c>
      <c r="S2276" s="15">
        <v>0</v>
      </c>
      <c r="T2276" s="15">
        <f t="shared" si="499"/>
        <v>0</v>
      </c>
      <c r="U2276" s="15">
        <f t="shared" si="500"/>
        <v>0</v>
      </c>
      <c r="V2276" s="15"/>
      <c r="W2276" s="15"/>
      <c r="X2276" s="15"/>
      <c r="Y2276" s="15"/>
      <c r="Z2276" s="16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>
        <f t="shared" si="492"/>
        <v>0</v>
      </c>
      <c r="CT2276" s="15">
        <f t="shared" si="493"/>
        <v>38</v>
      </c>
      <c r="CU2276" s="15">
        <f t="shared" si="494"/>
        <v>0</v>
      </c>
      <c r="CV2276" s="15">
        <f t="shared" si="495"/>
        <v>0</v>
      </c>
      <c r="CW2276" s="15"/>
      <c r="CX2276" s="15"/>
      <c r="CY2276" s="15">
        <f t="shared" si="496"/>
        <v>0</v>
      </c>
      <c r="CZ2276" s="15">
        <f>GG2276</f>
        <v>0</v>
      </c>
      <c r="DA2276" s="16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20"/>
      <c r="DY2276" s="15"/>
      <c r="DZ2276" s="20"/>
      <c r="EA2276" s="15"/>
      <c r="EB2276" s="20"/>
      <c r="EC2276" s="15"/>
      <c r="ED2276" s="20"/>
      <c r="EE2276" s="15"/>
      <c r="EF2276" s="20"/>
      <c r="EG2276" s="15"/>
      <c r="EH2276" s="20"/>
      <c r="EI2276" s="15"/>
      <c r="EJ2276" s="20"/>
      <c r="EK2276" s="15"/>
      <c r="EL2276" s="20"/>
      <c r="EM2276" s="15"/>
      <c r="EN2276" s="20"/>
      <c r="EY2276" s="15"/>
      <c r="EZ2276" s="20"/>
      <c r="FC2276" s="15"/>
      <c r="FD2276" s="20"/>
      <c r="FE2276" s="15"/>
      <c r="FF2276" s="20"/>
      <c r="FG2276" s="15"/>
      <c r="FH2276" s="20"/>
      <c r="FI2276" s="15"/>
      <c r="FJ2276" s="20"/>
      <c r="FK2276" s="15"/>
      <c r="FL2276" s="16"/>
      <c r="FM2276" s="15"/>
      <c r="FN2276" s="16"/>
      <c r="FO2276" s="15">
        <v>38</v>
      </c>
      <c r="FP2276" s="20"/>
      <c r="FQ2276" s="15"/>
      <c r="FR2276" s="16"/>
      <c r="FS2276" s="15"/>
      <c r="FT2276" s="20"/>
      <c r="FU2276" s="15"/>
      <c r="FV2276" s="20"/>
      <c r="FW2276" s="15"/>
      <c r="FX2276" s="20"/>
      <c r="FY2276" s="15"/>
      <c r="FZ2276" s="20"/>
      <c r="GA2276" s="15"/>
      <c r="GB2276" s="20"/>
      <c r="GC2276" s="15"/>
      <c r="GD2276" s="20"/>
      <c r="GE2276" s="15"/>
      <c r="GF2276" s="20"/>
      <c r="GG2276" s="226"/>
    </row>
    <row r="2277" spans="1:189" ht="15" customHeight="1" x14ac:dyDescent="0.3">
      <c r="A2277" s="85" t="s">
        <v>130</v>
      </c>
      <c r="B2277" s="85" t="s">
        <v>134</v>
      </c>
      <c r="C2277" s="85" t="s">
        <v>524</v>
      </c>
      <c r="D2277" s="85" t="s">
        <v>1223</v>
      </c>
      <c r="E2277" s="15" t="str">
        <f t="shared" si="490"/>
        <v>Caitlin Lee</v>
      </c>
      <c r="F2277" s="85" t="s">
        <v>128</v>
      </c>
      <c r="G2277" s="15">
        <v>999926084</v>
      </c>
      <c r="H2277" s="15">
        <f t="shared" si="491"/>
        <v>68</v>
      </c>
      <c r="I2277" s="15"/>
      <c r="J2277" s="15"/>
      <c r="K2277" s="16"/>
      <c r="L2277" s="15"/>
      <c r="M2277" s="15"/>
      <c r="N2277" s="15"/>
      <c r="O2277" s="15">
        <f t="shared" si="497"/>
        <v>0</v>
      </c>
      <c r="P2277" s="15">
        <v>0</v>
      </c>
      <c r="Q2277" s="15">
        <f t="shared" si="498"/>
        <v>0</v>
      </c>
      <c r="R2277" s="15">
        <v>0</v>
      </c>
      <c r="S2277" s="15">
        <v>0</v>
      </c>
      <c r="T2277" s="15">
        <f t="shared" si="499"/>
        <v>0</v>
      </c>
      <c r="U2277" s="15">
        <f t="shared" si="500"/>
        <v>0</v>
      </c>
      <c r="V2277" s="15"/>
      <c r="W2277" s="15"/>
      <c r="X2277" s="15"/>
      <c r="Y2277" s="15"/>
      <c r="Z2277" s="16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>
        <f t="shared" si="492"/>
        <v>0</v>
      </c>
      <c r="CT2277" s="15">
        <f t="shared" si="493"/>
        <v>68</v>
      </c>
      <c r="CU2277" s="15">
        <f t="shared" si="494"/>
        <v>1</v>
      </c>
      <c r="CV2277" s="15">
        <f t="shared" si="495"/>
        <v>0</v>
      </c>
      <c r="CW2277" s="15"/>
      <c r="CX2277" s="15"/>
      <c r="CY2277" s="15">
        <f t="shared" si="496"/>
        <v>0</v>
      </c>
      <c r="CZ2277" s="15">
        <f>GG2277</f>
        <v>0</v>
      </c>
      <c r="DA2277" s="16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20"/>
      <c r="DY2277" s="15"/>
      <c r="DZ2277" s="20"/>
      <c r="EA2277" s="15"/>
      <c r="EB2277" s="20"/>
      <c r="EC2277" s="15"/>
      <c r="ED2277" s="20"/>
      <c r="EE2277" s="15"/>
      <c r="EF2277" s="20"/>
      <c r="EG2277" s="15"/>
      <c r="EH2277" s="20"/>
      <c r="EI2277" s="15"/>
      <c r="EJ2277" s="20"/>
      <c r="EK2277" s="15"/>
      <c r="EL2277" s="20"/>
      <c r="EM2277" s="15"/>
      <c r="EN2277" s="20"/>
      <c r="EU2277" s="15">
        <v>68</v>
      </c>
      <c r="EV2277" s="20">
        <v>4</v>
      </c>
      <c r="EY2277" s="15"/>
      <c r="EZ2277" s="20"/>
      <c r="FC2277" s="15"/>
      <c r="FD2277" s="20"/>
      <c r="FE2277" s="15"/>
      <c r="FF2277" s="20"/>
      <c r="FG2277" s="15"/>
      <c r="FH2277" s="20"/>
      <c r="FI2277" s="15"/>
      <c r="FJ2277" s="20"/>
      <c r="FK2277" s="15"/>
      <c r="FL2277" s="20"/>
      <c r="FM2277" s="15"/>
      <c r="FN2277" s="20"/>
      <c r="FO2277" s="15"/>
      <c r="FP2277" s="20"/>
      <c r="FQ2277" s="15"/>
      <c r="FR2277" s="20"/>
      <c r="FS2277" s="15"/>
      <c r="FT2277" s="20"/>
      <c r="FU2277" s="15"/>
      <c r="FV2277" s="20"/>
      <c r="FW2277" s="15"/>
      <c r="FX2277" s="20"/>
      <c r="FY2277" s="15"/>
      <c r="FZ2277" s="20"/>
      <c r="GA2277" s="15"/>
      <c r="GB2277" s="20"/>
      <c r="GC2277" s="15"/>
      <c r="GD2277" s="20"/>
      <c r="GE2277" s="15"/>
      <c r="GF2277" s="20"/>
      <c r="GG2277" s="226"/>
    </row>
    <row r="2278" spans="1:189" ht="15" customHeight="1" x14ac:dyDescent="0.3">
      <c r="A2278" s="85" t="s">
        <v>125</v>
      </c>
      <c r="B2278" s="85" t="s">
        <v>134</v>
      </c>
      <c r="C2278" s="85" t="s">
        <v>275</v>
      </c>
      <c r="D2278" s="85" t="s">
        <v>1223</v>
      </c>
      <c r="E2278" s="15" t="str">
        <f t="shared" si="490"/>
        <v>Logan Lee</v>
      </c>
      <c r="F2278" s="85" t="s">
        <v>135</v>
      </c>
      <c r="G2278" s="15">
        <v>999926085</v>
      </c>
      <c r="H2278" s="15">
        <f t="shared" si="491"/>
        <v>30</v>
      </c>
      <c r="I2278" s="15"/>
      <c r="J2278" s="15"/>
      <c r="K2278" s="16"/>
      <c r="L2278" s="15"/>
      <c r="M2278" s="15"/>
      <c r="N2278" s="15"/>
      <c r="O2278" s="15">
        <f t="shared" si="497"/>
        <v>0</v>
      </c>
      <c r="P2278" s="15">
        <v>0</v>
      </c>
      <c r="Q2278" s="15">
        <f t="shared" si="498"/>
        <v>0</v>
      </c>
      <c r="R2278" s="15">
        <v>0</v>
      </c>
      <c r="S2278" s="15">
        <v>0</v>
      </c>
      <c r="T2278" s="15">
        <f t="shared" si="499"/>
        <v>0</v>
      </c>
      <c r="U2278" s="15">
        <f t="shared" si="500"/>
        <v>0</v>
      </c>
      <c r="V2278" s="15"/>
      <c r="W2278" s="15"/>
      <c r="X2278" s="15"/>
      <c r="Y2278" s="15"/>
      <c r="Z2278" s="16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>
        <f t="shared" si="492"/>
        <v>0</v>
      </c>
      <c r="CT2278" s="15">
        <f t="shared" si="493"/>
        <v>30</v>
      </c>
      <c r="CU2278" s="15">
        <f t="shared" si="494"/>
        <v>1</v>
      </c>
      <c r="CV2278" s="15">
        <f t="shared" si="495"/>
        <v>0</v>
      </c>
      <c r="CW2278" s="15"/>
      <c r="CX2278" s="15"/>
      <c r="CY2278" s="15">
        <f t="shared" si="496"/>
        <v>0</v>
      </c>
      <c r="CZ2278" s="15">
        <f>GG2278</f>
        <v>0</v>
      </c>
      <c r="DA2278" s="16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20"/>
      <c r="DY2278" s="15"/>
      <c r="DZ2278" s="20"/>
      <c r="EA2278" s="15"/>
      <c r="EB2278" s="20"/>
      <c r="EC2278" s="15"/>
      <c r="ED2278" s="20"/>
      <c r="EE2278" s="15"/>
      <c r="EF2278" s="20"/>
      <c r="EG2278" s="15"/>
      <c r="EH2278" s="20"/>
      <c r="EI2278" s="15"/>
      <c r="EJ2278" s="20"/>
      <c r="EK2278" s="15"/>
      <c r="EL2278" s="20"/>
      <c r="EM2278" s="15"/>
      <c r="EN2278" s="20"/>
      <c r="EU2278" s="15">
        <v>30</v>
      </c>
      <c r="EV2278" s="20">
        <v>1</v>
      </c>
      <c r="EY2278" s="15"/>
      <c r="EZ2278" s="20"/>
      <c r="FC2278" s="15"/>
      <c r="FD2278" s="20"/>
      <c r="FE2278" s="15"/>
      <c r="FF2278" s="20"/>
      <c r="FG2278" s="15"/>
      <c r="FH2278" s="20"/>
      <c r="FI2278" s="15"/>
      <c r="FJ2278" s="20"/>
      <c r="FK2278" s="15"/>
      <c r="FL2278" s="20"/>
      <c r="FM2278" s="15"/>
      <c r="FN2278" s="20"/>
      <c r="FO2278" s="15"/>
      <c r="FP2278" s="20"/>
      <c r="FQ2278" s="15"/>
      <c r="FR2278" s="20"/>
      <c r="FS2278" s="15"/>
      <c r="FT2278" s="20"/>
      <c r="FU2278" s="15"/>
      <c r="FV2278" s="20"/>
      <c r="FW2278" s="15"/>
      <c r="FX2278" s="20"/>
      <c r="FY2278" s="15"/>
      <c r="FZ2278" s="20"/>
      <c r="GA2278" s="15"/>
      <c r="GB2278" s="20"/>
      <c r="GC2278" s="15"/>
      <c r="GD2278" s="20"/>
      <c r="GE2278" s="15"/>
      <c r="GF2278" s="20"/>
      <c r="GG2278" s="226"/>
    </row>
    <row r="2279" spans="1:189" ht="15" customHeight="1" x14ac:dyDescent="0.3">
      <c r="A2279" s="15" t="s">
        <v>137</v>
      </c>
      <c r="B2279" s="15" t="s">
        <v>138</v>
      </c>
      <c r="C2279" s="15" t="s">
        <v>3506</v>
      </c>
      <c r="D2279" s="15" t="s">
        <v>3507</v>
      </c>
      <c r="E2279" s="15" t="str">
        <f t="shared" si="490"/>
        <v>Destiny James MELEGRITO</v>
      </c>
      <c r="F2279" s="15" t="s">
        <v>135</v>
      </c>
      <c r="G2279" s="15">
        <v>999926089</v>
      </c>
      <c r="H2279" s="15">
        <f t="shared" si="491"/>
        <v>45</v>
      </c>
      <c r="I2279" s="15"/>
      <c r="J2279" s="15"/>
      <c r="K2279" s="16"/>
      <c r="L2279" s="15"/>
      <c r="M2279" s="15"/>
      <c r="N2279" s="15"/>
      <c r="O2279" s="15">
        <f t="shared" si="497"/>
        <v>0</v>
      </c>
      <c r="P2279" s="15">
        <v>0</v>
      </c>
      <c r="Q2279" s="15">
        <f t="shared" si="498"/>
        <v>0</v>
      </c>
      <c r="R2279" s="15">
        <v>0</v>
      </c>
      <c r="S2279" s="15">
        <v>0</v>
      </c>
      <c r="T2279" s="15">
        <f t="shared" si="499"/>
        <v>0</v>
      </c>
      <c r="U2279" s="15">
        <f t="shared" si="500"/>
        <v>0</v>
      </c>
      <c r="V2279" s="15"/>
      <c r="W2279" s="15"/>
      <c r="X2279" s="15"/>
      <c r="Y2279" s="15"/>
      <c r="Z2279" s="16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>
        <f t="shared" si="492"/>
        <v>0</v>
      </c>
      <c r="CT2279" s="15">
        <f t="shared" si="493"/>
        <v>45</v>
      </c>
      <c r="CU2279" s="15">
        <f t="shared" si="494"/>
        <v>1</v>
      </c>
      <c r="CV2279" s="15">
        <f t="shared" si="495"/>
        <v>0</v>
      </c>
      <c r="CW2279" s="15"/>
      <c r="CX2279" s="15"/>
      <c r="CY2279" s="15">
        <f t="shared" si="496"/>
        <v>0</v>
      </c>
      <c r="CZ2279" s="15">
        <f>GG2279</f>
        <v>0</v>
      </c>
      <c r="DA2279" s="16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20"/>
      <c r="DY2279" s="15"/>
      <c r="DZ2279" s="20"/>
      <c r="EA2279" s="15"/>
      <c r="EB2279" s="20"/>
      <c r="EC2279" s="15"/>
      <c r="ED2279" s="20"/>
      <c r="EE2279" s="15"/>
      <c r="EF2279" s="20"/>
      <c r="EG2279" s="15"/>
      <c r="EH2279" s="20"/>
      <c r="EI2279" s="15"/>
      <c r="EJ2279" s="20"/>
      <c r="EK2279" s="15"/>
      <c r="EL2279" s="20"/>
      <c r="EM2279" s="15"/>
      <c r="EN2279" s="20"/>
      <c r="EY2279" s="15"/>
      <c r="EZ2279" s="20"/>
      <c r="FC2279" s="15"/>
      <c r="FD2279" s="20"/>
      <c r="FE2279" s="15"/>
      <c r="FF2279" s="20"/>
      <c r="FG2279" s="15"/>
      <c r="FH2279" s="20"/>
      <c r="FI2279" s="15"/>
      <c r="FJ2279" s="20"/>
      <c r="FK2279" s="15">
        <v>45</v>
      </c>
      <c r="FL2279" s="20">
        <v>2</v>
      </c>
      <c r="FM2279" s="15"/>
      <c r="FN2279" s="20"/>
      <c r="FO2279" s="15"/>
      <c r="FP2279" s="20"/>
      <c r="FQ2279" s="15"/>
      <c r="FR2279" s="20"/>
      <c r="FS2279" s="15"/>
      <c r="FT2279" s="20"/>
      <c r="FU2279" s="15"/>
      <c r="FV2279" s="20"/>
      <c r="FW2279" s="15"/>
      <c r="FX2279" s="20"/>
      <c r="FY2279" s="15"/>
      <c r="FZ2279" s="20"/>
      <c r="GA2279" s="15"/>
      <c r="GB2279" s="20"/>
      <c r="GC2279" s="15"/>
      <c r="GD2279" s="20"/>
      <c r="GE2279" s="15"/>
      <c r="GF2279" s="20"/>
      <c r="GG2279" s="226"/>
    </row>
    <row r="2280" spans="1:189" ht="15" customHeight="1" x14ac:dyDescent="0.3">
      <c r="A2280" s="82" t="s">
        <v>130</v>
      </c>
      <c r="B2280" s="82" t="s">
        <v>142</v>
      </c>
      <c r="C2280" s="82" t="s">
        <v>2676</v>
      </c>
      <c r="D2280" s="82" t="s">
        <v>204</v>
      </c>
      <c r="E2280" s="15" t="str">
        <f t="shared" si="490"/>
        <v xml:space="preserve"> Wesley Allen</v>
      </c>
      <c r="F2280" s="82" t="s">
        <v>128</v>
      </c>
      <c r="G2280" s="82">
        <v>999926092</v>
      </c>
      <c r="H2280" s="15">
        <f t="shared" si="491"/>
        <v>51</v>
      </c>
      <c r="I2280" s="15"/>
      <c r="J2280" s="15"/>
      <c r="K2280" s="16"/>
      <c r="L2280" s="15"/>
      <c r="M2280" s="15"/>
      <c r="N2280" s="15"/>
      <c r="O2280" s="15">
        <f t="shared" si="497"/>
        <v>0</v>
      </c>
      <c r="P2280" s="15">
        <v>0</v>
      </c>
      <c r="Q2280" s="15">
        <f t="shared" si="498"/>
        <v>0</v>
      </c>
      <c r="R2280" s="15">
        <v>0</v>
      </c>
      <c r="S2280" s="15">
        <v>0</v>
      </c>
      <c r="T2280" s="15">
        <f t="shared" si="499"/>
        <v>0</v>
      </c>
      <c r="U2280" s="15">
        <f t="shared" si="500"/>
        <v>0</v>
      </c>
      <c r="V2280" s="15"/>
      <c r="W2280" s="15"/>
      <c r="X2280" s="15"/>
      <c r="Y2280" s="15"/>
      <c r="Z2280" s="16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>
        <f t="shared" si="492"/>
        <v>0</v>
      </c>
      <c r="CT2280" s="15">
        <f t="shared" si="493"/>
        <v>51</v>
      </c>
      <c r="CU2280" s="15">
        <f t="shared" si="494"/>
        <v>1</v>
      </c>
      <c r="CV2280" s="15">
        <f t="shared" si="495"/>
        <v>0</v>
      </c>
      <c r="CW2280" s="15"/>
      <c r="CX2280" s="15"/>
      <c r="CY2280" s="15">
        <f t="shared" si="496"/>
        <v>0</v>
      </c>
      <c r="CZ2280" s="15">
        <f>GG2280</f>
        <v>0</v>
      </c>
      <c r="DA2280" s="16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20"/>
      <c r="DY2280" s="15"/>
      <c r="DZ2280" s="20"/>
      <c r="EA2280" s="15"/>
      <c r="EB2280" s="20"/>
      <c r="EC2280" s="15"/>
      <c r="ED2280" s="20"/>
      <c r="EE2280" s="15"/>
      <c r="EF2280" s="20"/>
      <c r="EG2280" s="15"/>
      <c r="EH2280" s="20"/>
      <c r="EI2280" s="15"/>
      <c r="EJ2280" s="20"/>
      <c r="EK2280" s="15"/>
      <c r="EL2280" s="20"/>
      <c r="EM2280" s="15"/>
      <c r="EN2280" s="20"/>
      <c r="EW2280" s="15">
        <v>51</v>
      </c>
      <c r="EX2280" s="20">
        <v>8</v>
      </c>
      <c r="EY2280" s="15"/>
      <c r="EZ2280" s="20"/>
      <c r="FC2280" s="15"/>
      <c r="FD2280" s="20"/>
      <c r="FE2280" s="15"/>
      <c r="FF2280" s="20"/>
      <c r="FG2280" s="15"/>
      <c r="FH2280" s="20"/>
      <c r="FI2280" s="15"/>
      <c r="FJ2280" s="20"/>
      <c r="FK2280" s="15"/>
      <c r="FL2280" s="20"/>
      <c r="FM2280" s="15"/>
      <c r="FN2280" s="20"/>
      <c r="FO2280" s="15"/>
      <c r="FP2280" s="20"/>
      <c r="FQ2280" s="15"/>
      <c r="FR2280" s="20"/>
      <c r="FS2280" s="15"/>
      <c r="FT2280" s="20"/>
      <c r="FU2280" s="15"/>
      <c r="FV2280" s="20"/>
      <c r="FW2280" s="15"/>
      <c r="FX2280" s="20"/>
      <c r="FY2280" s="15"/>
      <c r="FZ2280" s="20"/>
      <c r="GA2280" s="15"/>
      <c r="GB2280" s="20"/>
      <c r="GC2280" s="15"/>
      <c r="GD2280" s="20"/>
      <c r="GE2280" s="15"/>
      <c r="GF2280" s="20"/>
      <c r="GG2280" s="226"/>
    </row>
    <row r="2281" spans="1:189" ht="15" customHeight="1" x14ac:dyDescent="0.3">
      <c r="A2281" s="82" t="s">
        <v>146</v>
      </c>
      <c r="B2281" s="82" t="s">
        <v>134</v>
      </c>
      <c r="C2281" s="82" t="s">
        <v>2803</v>
      </c>
      <c r="D2281" s="82" t="s">
        <v>2843</v>
      </c>
      <c r="E2281" s="15" t="str">
        <f t="shared" si="490"/>
        <v xml:space="preserve"> Alexander Tanana</v>
      </c>
      <c r="F2281" s="82" t="s">
        <v>135</v>
      </c>
      <c r="G2281" s="82">
        <v>999926093</v>
      </c>
      <c r="H2281" s="15">
        <f t="shared" si="491"/>
        <v>68</v>
      </c>
      <c r="I2281" s="15"/>
      <c r="J2281" s="15"/>
      <c r="K2281" s="16"/>
      <c r="L2281" s="15"/>
      <c r="M2281" s="15"/>
      <c r="N2281" s="15"/>
      <c r="O2281" s="15">
        <f t="shared" si="497"/>
        <v>0</v>
      </c>
      <c r="P2281" s="15">
        <v>0</v>
      </c>
      <c r="Q2281" s="15">
        <f t="shared" si="498"/>
        <v>0</v>
      </c>
      <c r="R2281" s="15">
        <v>0</v>
      </c>
      <c r="S2281" s="15">
        <v>0</v>
      </c>
      <c r="T2281" s="15">
        <f t="shared" si="499"/>
        <v>0</v>
      </c>
      <c r="U2281" s="15">
        <f t="shared" si="500"/>
        <v>0</v>
      </c>
      <c r="V2281" s="15"/>
      <c r="W2281" s="15"/>
      <c r="X2281" s="15"/>
      <c r="Y2281" s="15"/>
      <c r="Z2281" s="16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>
        <f t="shared" si="492"/>
        <v>0</v>
      </c>
      <c r="CT2281" s="15">
        <f t="shared" si="493"/>
        <v>68</v>
      </c>
      <c r="CU2281" s="15">
        <f t="shared" si="494"/>
        <v>1</v>
      </c>
      <c r="CV2281" s="15">
        <f t="shared" si="495"/>
        <v>0</v>
      </c>
      <c r="CW2281" s="15"/>
      <c r="CX2281" s="15"/>
      <c r="CY2281" s="15">
        <f t="shared" si="496"/>
        <v>0</v>
      </c>
      <c r="CZ2281" s="15">
        <f>GG2281</f>
        <v>0</v>
      </c>
      <c r="DA2281" s="16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20"/>
      <c r="DY2281" s="15"/>
      <c r="DZ2281" s="20"/>
      <c r="EA2281" s="15"/>
      <c r="EB2281" s="20"/>
      <c r="EC2281" s="15"/>
      <c r="ED2281" s="20"/>
      <c r="EE2281" s="15"/>
      <c r="EF2281" s="20"/>
      <c r="EG2281" s="15"/>
      <c r="EH2281" s="20"/>
      <c r="EI2281" s="15"/>
      <c r="EJ2281" s="20"/>
      <c r="EK2281" s="15"/>
      <c r="EL2281" s="20"/>
      <c r="EM2281" s="15"/>
      <c r="EN2281" s="20"/>
      <c r="EW2281" s="15">
        <v>68</v>
      </c>
      <c r="EX2281" s="20">
        <v>4</v>
      </c>
      <c r="EY2281" s="15"/>
      <c r="EZ2281" s="20"/>
      <c r="FC2281" s="15"/>
      <c r="FD2281" s="20"/>
      <c r="FE2281" s="15"/>
      <c r="FF2281" s="20"/>
      <c r="FG2281" s="15"/>
      <c r="FH2281" s="20"/>
      <c r="FI2281" s="15"/>
      <c r="FJ2281" s="20"/>
      <c r="FK2281" s="15"/>
      <c r="FL2281" s="20"/>
      <c r="FM2281" s="15"/>
      <c r="FN2281" s="20"/>
      <c r="FO2281" s="15"/>
      <c r="FP2281" s="20"/>
      <c r="FQ2281" s="15"/>
      <c r="FR2281" s="20"/>
      <c r="FS2281" s="15"/>
      <c r="FT2281" s="20"/>
      <c r="FU2281" s="15"/>
      <c r="FV2281" s="20"/>
      <c r="FW2281" s="15"/>
      <c r="FX2281" s="20"/>
      <c r="FY2281" s="15"/>
      <c r="FZ2281" s="20"/>
      <c r="GA2281" s="15"/>
      <c r="GB2281" s="20"/>
      <c r="GC2281" s="15"/>
      <c r="GD2281" s="20"/>
      <c r="GE2281" s="15"/>
      <c r="GF2281" s="20"/>
      <c r="GG2281" s="226"/>
    </row>
    <row r="2282" spans="1:189" ht="15" customHeight="1" x14ac:dyDescent="0.3">
      <c r="A2282" s="15" t="s">
        <v>2903</v>
      </c>
      <c r="B2282" s="85" t="s">
        <v>142</v>
      </c>
      <c r="C2282" s="85" t="s">
        <v>439</v>
      </c>
      <c r="D2282" s="85" t="s">
        <v>2623</v>
      </c>
      <c r="E2282" s="15" t="str">
        <f t="shared" si="490"/>
        <v>Evan Kulig</v>
      </c>
      <c r="F2282" s="85" t="s">
        <v>135</v>
      </c>
      <c r="G2282" s="15">
        <v>999926095</v>
      </c>
      <c r="H2282" s="15">
        <f t="shared" si="491"/>
        <v>30</v>
      </c>
      <c r="I2282" s="15"/>
      <c r="J2282" s="15"/>
      <c r="K2282" s="16"/>
      <c r="L2282" s="15"/>
      <c r="M2282" s="15"/>
      <c r="N2282" s="15"/>
      <c r="O2282" s="15">
        <f t="shared" si="497"/>
        <v>0</v>
      </c>
      <c r="P2282" s="15">
        <v>0</v>
      </c>
      <c r="Q2282" s="15">
        <f t="shared" si="498"/>
        <v>0</v>
      </c>
      <c r="R2282" s="15">
        <v>0</v>
      </c>
      <c r="S2282" s="15">
        <v>0</v>
      </c>
      <c r="T2282" s="15">
        <f t="shared" si="499"/>
        <v>0</v>
      </c>
      <c r="U2282" s="15">
        <f t="shared" si="500"/>
        <v>0</v>
      </c>
      <c r="V2282" s="15"/>
      <c r="W2282" s="15"/>
      <c r="X2282" s="15"/>
      <c r="Y2282" s="15"/>
      <c r="Z2282" s="16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>
        <f t="shared" si="492"/>
        <v>0</v>
      </c>
      <c r="CT2282" s="15">
        <f t="shared" si="493"/>
        <v>30</v>
      </c>
      <c r="CU2282" s="15">
        <f t="shared" si="494"/>
        <v>1</v>
      </c>
      <c r="CV2282" s="15">
        <f t="shared" si="495"/>
        <v>0</v>
      </c>
      <c r="CW2282" s="15"/>
      <c r="CX2282" s="15"/>
      <c r="CY2282" s="15">
        <f t="shared" si="496"/>
        <v>0</v>
      </c>
      <c r="CZ2282" s="15">
        <f>GG2282</f>
        <v>0</v>
      </c>
      <c r="DA2282" s="16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20"/>
      <c r="DY2282" s="15"/>
      <c r="DZ2282" s="20"/>
      <c r="EA2282" s="15"/>
      <c r="EB2282" s="20"/>
      <c r="EC2282" s="15"/>
      <c r="ED2282" s="20"/>
      <c r="EE2282" s="15"/>
      <c r="EF2282" s="20"/>
      <c r="EG2282" s="15"/>
      <c r="EH2282" s="20"/>
      <c r="EI2282" s="15"/>
      <c r="EJ2282" s="20"/>
      <c r="EK2282" s="15"/>
      <c r="EL2282" s="20"/>
      <c r="EM2282" s="15"/>
      <c r="EN2282" s="20"/>
      <c r="EU2282" s="15">
        <v>30</v>
      </c>
      <c r="EV2282" s="20">
        <v>1</v>
      </c>
      <c r="EY2282" s="15"/>
      <c r="EZ2282" s="20"/>
      <c r="FC2282" s="15"/>
      <c r="FD2282" s="20"/>
      <c r="FE2282" s="15"/>
      <c r="FF2282" s="20"/>
      <c r="FG2282" s="15"/>
      <c r="FH2282" s="20"/>
      <c r="FI2282" s="15"/>
      <c r="FJ2282" s="20"/>
      <c r="FK2282" s="15"/>
      <c r="FL2282" s="20"/>
      <c r="FM2282" s="15"/>
      <c r="FN2282" s="20"/>
      <c r="FO2282" s="15"/>
      <c r="FP2282" s="20"/>
      <c r="FQ2282" s="15"/>
      <c r="FR2282" s="20"/>
      <c r="FS2282" s="15"/>
      <c r="FT2282" s="20"/>
      <c r="FU2282" s="15"/>
      <c r="FV2282" s="20"/>
      <c r="FW2282" s="15"/>
      <c r="FX2282" s="20"/>
      <c r="FY2282" s="15"/>
      <c r="FZ2282" s="20"/>
      <c r="GA2282" s="15"/>
      <c r="GB2282" s="20"/>
      <c r="GC2282" s="15"/>
      <c r="GD2282" s="20"/>
      <c r="GE2282" s="15"/>
      <c r="GF2282" s="20"/>
      <c r="GG2282" s="226"/>
    </row>
    <row r="2283" spans="1:189" ht="15" customHeight="1" x14ac:dyDescent="0.3">
      <c r="A2283" s="82" t="s">
        <v>130</v>
      </c>
      <c r="B2283" s="82" t="s">
        <v>140</v>
      </c>
      <c r="C2283" s="82" t="s">
        <v>2667</v>
      </c>
      <c r="D2283" s="82" t="s">
        <v>934</v>
      </c>
      <c r="E2283" s="15" t="str">
        <f t="shared" si="490"/>
        <v xml:space="preserve"> Dana Hernandez</v>
      </c>
      <c r="F2283" s="82" t="s">
        <v>128</v>
      </c>
      <c r="G2283" s="82">
        <v>999926099</v>
      </c>
      <c r="H2283" s="15">
        <f t="shared" si="491"/>
        <v>90</v>
      </c>
      <c r="I2283" s="15"/>
      <c r="J2283" s="15"/>
      <c r="K2283" s="16"/>
      <c r="L2283" s="15"/>
      <c r="M2283" s="15"/>
      <c r="N2283" s="15"/>
      <c r="O2283" s="15">
        <f t="shared" si="497"/>
        <v>0</v>
      </c>
      <c r="P2283" s="15">
        <v>0</v>
      </c>
      <c r="Q2283" s="15">
        <f t="shared" si="498"/>
        <v>0</v>
      </c>
      <c r="R2283" s="15">
        <v>0</v>
      </c>
      <c r="S2283" s="15">
        <v>0</v>
      </c>
      <c r="T2283" s="15">
        <f t="shared" si="499"/>
        <v>0</v>
      </c>
      <c r="U2283" s="15">
        <f t="shared" si="500"/>
        <v>0</v>
      </c>
      <c r="V2283" s="15"/>
      <c r="W2283" s="15"/>
      <c r="X2283" s="15"/>
      <c r="Y2283" s="15"/>
      <c r="Z2283" s="16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>
        <f t="shared" si="492"/>
        <v>0</v>
      </c>
      <c r="CT2283" s="15">
        <f t="shared" si="493"/>
        <v>90</v>
      </c>
      <c r="CU2283" s="15">
        <f t="shared" si="494"/>
        <v>1</v>
      </c>
      <c r="CV2283" s="15">
        <f t="shared" si="495"/>
        <v>0</v>
      </c>
      <c r="CW2283" s="15"/>
      <c r="CX2283" s="15"/>
      <c r="CY2283" s="15">
        <f t="shared" si="496"/>
        <v>0</v>
      </c>
      <c r="CZ2283" s="15">
        <f>GG2283</f>
        <v>0</v>
      </c>
      <c r="DA2283" s="16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20"/>
      <c r="DY2283" s="15"/>
      <c r="DZ2283" s="20"/>
      <c r="EA2283" s="15"/>
      <c r="EB2283" s="20"/>
      <c r="EC2283" s="15"/>
      <c r="ED2283" s="20"/>
      <c r="EE2283" s="15"/>
      <c r="EF2283" s="20"/>
      <c r="EG2283" s="15"/>
      <c r="EH2283" s="20"/>
      <c r="EI2283" s="15"/>
      <c r="EJ2283" s="20"/>
      <c r="EK2283" s="15"/>
      <c r="EL2283" s="20"/>
      <c r="EM2283" s="15"/>
      <c r="EN2283" s="20"/>
      <c r="EW2283" s="15">
        <v>90</v>
      </c>
      <c r="EX2283" s="20">
        <v>2</v>
      </c>
      <c r="EY2283" s="15"/>
      <c r="EZ2283" s="20"/>
      <c r="FC2283" s="15"/>
      <c r="FD2283" s="20"/>
      <c r="FE2283" s="15"/>
      <c r="FF2283" s="20"/>
      <c r="FG2283" s="15"/>
      <c r="FH2283" s="20"/>
      <c r="FI2283" s="15"/>
      <c r="FJ2283" s="20"/>
      <c r="FK2283" s="15"/>
      <c r="FL2283" s="20"/>
      <c r="FM2283" s="15"/>
      <c r="FN2283" s="20"/>
      <c r="FO2283" s="15"/>
      <c r="FP2283" s="20"/>
      <c r="FQ2283" s="15"/>
      <c r="FR2283" s="20"/>
      <c r="FS2283" s="15"/>
      <c r="FT2283" s="20"/>
      <c r="FU2283" s="15"/>
      <c r="FV2283" s="20"/>
      <c r="FW2283" s="15"/>
      <c r="FX2283" s="20"/>
      <c r="FY2283" s="15"/>
      <c r="FZ2283" s="20"/>
      <c r="GA2283" s="15"/>
      <c r="GB2283" s="20"/>
      <c r="GC2283" s="15"/>
      <c r="GD2283" s="20"/>
      <c r="GE2283" s="15"/>
      <c r="GF2283" s="20"/>
      <c r="GG2283" s="226"/>
    </row>
    <row r="2284" spans="1:189" ht="15" customHeight="1" x14ac:dyDescent="0.3">
      <c r="A2284" s="15" t="s">
        <v>130</v>
      </c>
      <c r="B2284" s="15" t="s">
        <v>140</v>
      </c>
      <c r="C2284" s="15" t="s">
        <v>251</v>
      </c>
      <c r="D2284" s="15" t="s">
        <v>1106</v>
      </c>
      <c r="E2284" s="15" t="str">
        <f t="shared" si="490"/>
        <v>Emily Kim</v>
      </c>
      <c r="F2284" s="15" t="s">
        <v>128</v>
      </c>
      <c r="G2284" s="15">
        <v>999926111</v>
      </c>
      <c r="H2284" s="15">
        <f t="shared" si="491"/>
        <v>60</v>
      </c>
      <c r="I2284" s="15"/>
      <c r="J2284" s="15"/>
      <c r="K2284" s="16"/>
      <c r="L2284" s="15"/>
      <c r="M2284" s="15"/>
      <c r="N2284" s="15"/>
      <c r="O2284" s="15">
        <f t="shared" si="497"/>
        <v>0</v>
      </c>
      <c r="P2284" s="15">
        <v>0</v>
      </c>
      <c r="Q2284" s="15">
        <f t="shared" si="498"/>
        <v>0</v>
      </c>
      <c r="R2284" s="15">
        <v>0</v>
      </c>
      <c r="S2284" s="15">
        <v>0</v>
      </c>
      <c r="T2284" s="15">
        <f t="shared" si="499"/>
        <v>0</v>
      </c>
      <c r="U2284" s="15">
        <f t="shared" si="500"/>
        <v>0</v>
      </c>
      <c r="V2284" s="15"/>
      <c r="W2284" s="15"/>
      <c r="X2284" s="15"/>
      <c r="Y2284" s="15"/>
      <c r="Z2284" s="16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>
        <f t="shared" si="492"/>
        <v>0</v>
      </c>
      <c r="CT2284" s="15">
        <f t="shared" si="493"/>
        <v>60</v>
      </c>
      <c r="CU2284" s="15">
        <f t="shared" si="494"/>
        <v>1</v>
      </c>
      <c r="CV2284" s="15">
        <f t="shared" si="495"/>
        <v>0</v>
      </c>
      <c r="CW2284" s="15"/>
      <c r="CX2284" s="15"/>
      <c r="CY2284" s="15">
        <f t="shared" si="496"/>
        <v>0</v>
      </c>
      <c r="CZ2284" s="15">
        <f>GG2284</f>
        <v>0</v>
      </c>
      <c r="DA2284" s="16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20"/>
      <c r="DY2284" s="15"/>
      <c r="DZ2284" s="20"/>
      <c r="EA2284" s="15"/>
      <c r="EB2284" s="20"/>
      <c r="EC2284" s="15"/>
      <c r="ED2284" s="20"/>
      <c r="EE2284" s="15"/>
      <c r="EF2284" s="20"/>
      <c r="EG2284" s="15"/>
      <c r="EH2284" s="20"/>
      <c r="EI2284" s="15"/>
      <c r="EJ2284" s="20"/>
      <c r="EK2284" s="15"/>
      <c r="EL2284" s="20"/>
      <c r="EM2284" s="15"/>
      <c r="EN2284" s="20"/>
      <c r="EY2284" s="15">
        <v>60</v>
      </c>
      <c r="EZ2284" s="20">
        <v>1</v>
      </c>
      <c r="FC2284" s="15"/>
      <c r="FD2284" s="20"/>
      <c r="FE2284" s="15"/>
      <c r="FF2284" s="20"/>
      <c r="FG2284" s="15"/>
      <c r="FH2284" s="20"/>
      <c r="FI2284" s="15"/>
      <c r="FJ2284" s="20"/>
      <c r="FK2284" s="15"/>
      <c r="FL2284" s="20"/>
      <c r="FM2284" s="15"/>
      <c r="FN2284" s="20"/>
      <c r="FO2284" s="15"/>
      <c r="FP2284" s="20"/>
      <c r="FQ2284" s="15"/>
      <c r="FR2284" s="20"/>
      <c r="FS2284" s="15"/>
      <c r="FT2284" s="20"/>
      <c r="FU2284" s="15"/>
      <c r="FV2284" s="20"/>
      <c r="FW2284" s="15"/>
      <c r="FX2284" s="20"/>
      <c r="FY2284" s="15"/>
      <c r="FZ2284" s="20"/>
      <c r="GA2284" s="15"/>
      <c r="GB2284" s="20"/>
      <c r="GC2284" s="15"/>
      <c r="GD2284" s="20"/>
      <c r="GE2284" s="15"/>
      <c r="GF2284" s="20"/>
      <c r="GG2284" s="226"/>
    </row>
    <row r="2285" spans="1:189" ht="15" customHeight="1" x14ac:dyDescent="0.3">
      <c r="A2285" s="15" t="s">
        <v>133</v>
      </c>
      <c r="B2285" s="15" t="s">
        <v>142</v>
      </c>
      <c r="C2285" s="15" t="s">
        <v>2970</v>
      </c>
      <c r="D2285" s="15" t="s">
        <v>1106</v>
      </c>
      <c r="E2285" s="15" t="str">
        <f t="shared" si="490"/>
        <v>Elija Kim</v>
      </c>
      <c r="F2285" s="15" t="s">
        <v>135</v>
      </c>
      <c r="G2285" s="15">
        <v>999926112</v>
      </c>
      <c r="H2285" s="15">
        <f t="shared" si="491"/>
        <v>58</v>
      </c>
      <c r="I2285" s="15"/>
      <c r="J2285" s="15"/>
      <c r="K2285" s="16"/>
      <c r="L2285" s="15"/>
      <c r="M2285" s="15"/>
      <c r="N2285" s="15"/>
      <c r="O2285" s="15">
        <f t="shared" si="497"/>
        <v>0</v>
      </c>
      <c r="P2285" s="15">
        <v>0</v>
      </c>
      <c r="Q2285" s="15">
        <f t="shared" si="498"/>
        <v>0</v>
      </c>
      <c r="R2285" s="15">
        <v>0</v>
      </c>
      <c r="S2285" s="15">
        <v>0</v>
      </c>
      <c r="T2285" s="15">
        <f t="shared" si="499"/>
        <v>0</v>
      </c>
      <c r="U2285" s="15">
        <f t="shared" si="500"/>
        <v>0</v>
      </c>
      <c r="V2285" s="15"/>
      <c r="W2285" s="15"/>
      <c r="X2285" s="15"/>
      <c r="Y2285" s="15"/>
      <c r="Z2285" s="16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>
        <f t="shared" si="492"/>
        <v>0</v>
      </c>
      <c r="CT2285" s="15">
        <f t="shared" si="493"/>
        <v>58</v>
      </c>
      <c r="CU2285" s="15">
        <f t="shared" si="494"/>
        <v>1</v>
      </c>
      <c r="CV2285" s="15">
        <f t="shared" si="495"/>
        <v>0</v>
      </c>
      <c r="CW2285" s="15"/>
      <c r="CX2285" s="15"/>
      <c r="CY2285" s="15">
        <f t="shared" si="496"/>
        <v>0</v>
      </c>
      <c r="CZ2285" s="15">
        <f>GG2285</f>
        <v>0</v>
      </c>
      <c r="DA2285" s="16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20"/>
      <c r="DY2285" s="15"/>
      <c r="DZ2285" s="20"/>
      <c r="EA2285" s="15"/>
      <c r="EB2285" s="20"/>
      <c r="EC2285" s="15"/>
      <c r="ED2285" s="20"/>
      <c r="EE2285" s="15"/>
      <c r="EF2285" s="20"/>
      <c r="EG2285" s="15"/>
      <c r="EH2285" s="20"/>
      <c r="EI2285" s="15"/>
      <c r="EJ2285" s="20"/>
      <c r="EK2285" s="15"/>
      <c r="EL2285" s="20"/>
      <c r="EM2285" s="15"/>
      <c r="EN2285" s="20"/>
      <c r="EY2285" s="15">
        <v>58</v>
      </c>
      <c r="EZ2285" s="20">
        <v>6</v>
      </c>
      <c r="FC2285" s="15"/>
      <c r="FD2285" s="20"/>
      <c r="FE2285" s="15"/>
      <c r="FF2285" s="20"/>
      <c r="FG2285" s="15"/>
      <c r="FH2285" s="20"/>
      <c r="FI2285" s="15"/>
      <c r="FJ2285" s="20"/>
      <c r="FK2285" s="15"/>
      <c r="FL2285" s="20"/>
      <c r="FM2285" s="15"/>
      <c r="FN2285" s="20"/>
      <c r="FO2285" s="15"/>
      <c r="FP2285" s="20"/>
      <c r="FQ2285" s="15"/>
      <c r="FR2285" s="20"/>
      <c r="FS2285" s="15"/>
      <c r="FT2285" s="20"/>
      <c r="FU2285" s="15"/>
      <c r="FV2285" s="20"/>
      <c r="FW2285" s="15"/>
      <c r="FX2285" s="20"/>
      <c r="FY2285" s="15"/>
      <c r="FZ2285" s="20"/>
      <c r="GA2285" s="15"/>
      <c r="GB2285" s="20"/>
      <c r="GC2285" s="15"/>
      <c r="GD2285" s="20"/>
      <c r="GE2285" s="15"/>
      <c r="GF2285" s="20"/>
      <c r="GG2285" s="226"/>
    </row>
    <row r="2286" spans="1:189" ht="15" customHeight="1" x14ac:dyDescent="0.3">
      <c r="A2286" s="15" t="s">
        <v>130</v>
      </c>
      <c r="B2286" s="15" t="s">
        <v>126</v>
      </c>
      <c r="C2286" s="15" t="s">
        <v>251</v>
      </c>
      <c r="D2286" s="15" t="s">
        <v>1106</v>
      </c>
      <c r="E2286" s="15" t="str">
        <f t="shared" si="490"/>
        <v>Emily Kim</v>
      </c>
      <c r="F2286" s="15" t="s">
        <v>128</v>
      </c>
      <c r="G2286" s="15">
        <v>999926113</v>
      </c>
      <c r="H2286" s="15">
        <f t="shared" si="491"/>
        <v>58</v>
      </c>
      <c r="I2286" s="15"/>
      <c r="J2286" s="15"/>
      <c r="K2286" s="16"/>
      <c r="L2286" s="15"/>
      <c r="M2286" s="15"/>
      <c r="N2286" s="15"/>
      <c r="O2286" s="15">
        <f t="shared" si="497"/>
        <v>0</v>
      </c>
      <c r="P2286" s="15">
        <v>0</v>
      </c>
      <c r="Q2286" s="15">
        <f t="shared" si="498"/>
        <v>0</v>
      </c>
      <c r="R2286" s="15">
        <v>0</v>
      </c>
      <c r="S2286" s="15">
        <v>0</v>
      </c>
      <c r="T2286" s="15">
        <f t="shared" si="499"/>
        <v>0</v>
      </c>
      <c r="U2286" s="15">
        <f t="shared" si="500"/>
        <v>0</v>
      </c>
      <c r="V2286" s="15"/>
      <c r="W2286" s="15"/>
      <c r="X2286" s="15"/>
      <c r="Y2286" s="15"/>
      <c r="Z2286" s="16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>
        <f t="shared" si="492"/>
        <v>0</v>
      </c>
      <c r="CT2286" s="15">
        <f t="shared" si="493"/>
        <v>58</v>
      </c>
      <c r="CU2286" s="15">
        <f t="shared" si="494"/>
        <v>1</v>
      </c>
      <c r="CV2286" s="15">
        <f t="shared" si="495"/>
        <v>0</v>
      </c>
      <c r="CW2286" s="15"/>
      <c r="CX2286" s="15"/>
      <c r="CY2286" s="15">
        <f t="shared" si="496"/>
        <v>0</v>
      </c>
      <c r="CZ2286" s="15">
        <f>GG2286</f>
        <v>0</v>
      </c>
      <c r="DA2286" s="16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20"/>
      <c r="DY2286" s="15"/>
      <c r="DZ2286" s="20"/>
      <c r="EA2286" s="15"/>
      <c r="EB2286" s="20"/>
      <c r="EC2286" s="15"/>
      <c r="ED2286" s="20"/>
      <c r="EE2286" s="15"/>
      <c r="EF2286" s="20"/>
      <c r="EG2286" s="15"/>
      <c r="EH2286" s="20"/>
      <c r="EI2286" s="15"/>
      <c r="EJ2286" s="20"/>
      <c r="EK2286" s="15"/>
      <c r="EL2286" s="20"/>
      <c r="EM2286" s="15"/>
      <c r="EN2286" s="20"/>
      <c r="EY2286" s="15">
        <v>58</v>
      </c>
      <c r="EZ2286" s="20">
        <v>6</v>
      </c>
      <c r="FC2286" s="15"/>
      <c r="FD2286" s="20"/>
      <c r="FE2286" s="15"/>
      <c r="FF2286" s="20"/>
      <c r="FG2286" s="15"/>
      <c r="FH2286" s="20"/>
      <c r="FI2286" s="15"/>
      <c r="FJ2286" s="20"/>
      <c r="FK2286" s="15"/>
      <c r="FL2286" s="20"/>
      <c r="FM2286" s="15"/>
      <c r="FN2286" s="20"/>
      <c r="FO2286" s="15"/>
      <c r="FP2286" s="20"/>
      <c r="FQ2286" s="15"/>
      <c r="FR2286" s="20"/>
      <c r="FS2286" s="15"/>
      <c r="FT2286" s="20"/>
      <c r="FU2286" s="15"/>
      <c r="FV2286" s="20"/>
      <c r="FW2286" s="15"/>
      <c r="FX2286" s="20"/>
      <c r="FY2286" s="15"/>
      <c r="FZ2286" s="20"/>
      <c r="GA2286" s="15"/>
      <c r="GB2286" s="20"/>
      <c r="GC2286" s="15"/>
      <c r="GD2286" s="20"/>
      <c r="GE2286" s="15"/>
      <c r="GF2286" s="20"/>
      <c r="GG2286" s="226"/>
    </row>
    <row r="2287" spans="1:189" ht="15" customHeight="1" x14ac:dyDescent="0.3">
      <c r="A2287" s="15" t="s">
        <v>133</v>
      </c>
      <c r="B2287" s="15" t="s">
        <v>126</v>
      </c>
      <c r="C2287" s="15" t="s">
        <v>1924</v>
      </c>
      <c r="D2287" s="15" t="s">
        <v>2997</v>
      </c>
      <c r="E2287" s="15" t="str">
        <f t="shared" si="490"/>
        <v>Joy Rheem</v>
      </c>
      <c r="F2287" s="15" t="s">
        <v>128</v>
      </c>
      <c r="G2287" s="15">
        <v>999926114</v>
      </c>
      <c r="H2287" s="15">
        <f t="shared" si="491"/>
        <v>38</v>
      </c>
      <c r="I2287" s="15"/>
      <c r="J2287" s="15"/>
      <c r="K2287" s="16"/>
      <c r="L2287" s="15"/>
      <c r="M2287" s="15"/>
      <c r="N2287" s="15"/>
      <c r="O2287" s="15">
        <f t="shared" si="497"/>
        <v>0</v>
      </c>
      <c r="P2287" s="15">
        <v>0</v>
      </c>
      <c r="Q2287" s="15">
        <f t="shared" si="498"/>
        <v>0</v>
      </c>
      <c r="R2287" s="15">
        <v>0</v>
      </c>
      <c r="S2287" s="15">
        <v>0</v>
      </c>
      <c r="T2287" s="15">
        <f t="shared" si="499"/>
        <v>0</v>
      </c>
      <c r="U2287" s="15">
        <f t="shared" si="500"/>
        <v>0</v>
      </c>
      <c r="V2287" s="15"/>
      <c r="W2287" s="15"/>
      <c r="X2287" s="15"/>
      <c r="Y2287" s="15"/>
      <c r="Z2287" s="16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>
        <f t="shared" si="492"/>
        <v>0</v>
      </c>
      <c r="CT2287" s="15">
        <f t="shared" si="493"/>
        <v>38</v>
      </c>
      <c r="CU2287" s="15">
        <f t="shared" si="494"/>
        <v>0</v>
      </c>
      <c r="CV2287" s="15">
        <f t="shared" si="495"/>
        <v>0</v>
      </c>
      <c r="CW2287" s="15"/>
      <c r="CX2287" s="15"/>
      <c r="CY2287" s="15">
        <f t="shared" si="496"/>
        <v>0</v>
      </c>
      <c r="CZ2287" s="15">
        <f>GG2287</f>
        <v>0</v>
      </c>
      <c r="DA2287" s="16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20"/>
      <c r="DY2287" s="15"/>
      <c r="DZ2287" s="20"/>
      <c r="EA2287" s="15"/>
      <c r="EB2287" s="20"/>
      <c r="EC2287" s="15"/>
      <c r="ED2287" s="20"/>
      <c r="EE2287" s="15"/>
      <c r="EF2287" s="20"/>
      <c r="EG2287" s="15"/>
      <c r="EH2287" s="20"/>
      <c r="EI2287" s="15"/>
      <c r="EJ2287" s="20"/>
      <c r="EK2287" s="15"/>
      <c r="EL2287" s="20"/>
      <c r="EM2287" s="15"/>
      <c r="EN2287" s="20"/>
      <c r="EY2287" s="15">
        <v>38</v>
      </c>
      <c r="EZ2287" s="20" t="s">
        <v>129</v>
      </c>
      <c r="FC2287" s="15"/>
      <c r="FD2287" s="20"/>
      <c r="FE2287" s="15"/>
      <c r="FF2287" s="20"/>
      <c r="FG2287" s="15"/>
      <c r="FH2287" s="20"/>
      <c r="FI2287" s="15"/>
      <c r="FJ2287" s="20"/>
      <c r="FK2287" s="15"/>
      <c r="FL2287" s="20"/>
      <c r="FM2287" s="15"/>
      <c r="FN2287" s="20"/>
      <c r="FO2287" s="15"/>
      <c r="FP2287" s="20"/>
      <c r="FQ2287" s="15"/>
      <c r="FR2287" s="20"/>
      <c r="FS2287" s="15"/>
      <c r="FT2287" s="20"/>
      <c r="FU2287" s="15"/>
      <c r="FV2287" s="20"/>
      <c r="FW2287" s="15"/>
      <c r="FX2287" s="20"/>
      <c r="FY2287" s="15"/>
      <c r="FZ2287" s="20"/>
      <c r="GA2287" s="15"/>
      <c r="GB2287" s="20"/>
      <c r="GC2287" s="15"/>
      <c r="GD2287" s="20"/>
      <c r="GE2287" s="15"/>
      <c r="GF2287" s="20"/>
      <c r="GG2287" s="226"/>
    </row>
    <row r="2288" spans="1:189" ht="15" customHeight="1" x14ac:dyDescent="0.3">
      <c r="A2288" s="85" t="s">
        <v>130</v>
      </c>
      <c r="B2288" s="85" t="s">
        <v>138</v>
      </c>
      <c r="C2288" s="85" t="s">
        <v>1008</v>
      </c>
      <c r="D2288" s="85" t="s">
        <v>629</v>
      </c>
      <c r="E2288" s="15" t="str">
        <f t="shared" si="490"/>
        <v>Anika Dave</v>
      </c>
      <c r="F2288" s="85" t="s">
        <v>128</v>
      </c>
      <c r="G2288" s="15">
        <v>999926115</v>
      </c>
      <c r="H2288" s="15">
        <f t="shared" si="491"/>
        <v>30</v>
      </c>
      <c r="I2288" s="15"/>
      <c r="J2288" s="15"/>
      <c r="K2288" s="16"/>
      <c r="L2288" s="15"/>
      <c r="M2288" s="15"/>
      <c r="N2288" s="15"/>
      <c r="O2288" s="15">
        <f t="shared" si="497"/>
        <v>0</v>
      </c>
      <c r="P2288" s="15">
        <v>0</v>
      </c>
      <c r="Q2288" s="15">
        <f t="shared" si="498"/>
        <v>0</v>
      </c>
      <c r="R2288" s="15">
        <v>0</v>
      </c>
      <c r="S2288" s="15">
        <v>0</v>
      </c>
      <c r="T2288" s="15">
        <f t="shared" si="499"/>
        <v>0</v>
      </c>
      <c r="U2288" s="15">
        <f t="shared" si="500"/>
        <v>0</v>
      </c>
      <c r="V2288" s="15"/>
      <c r="W2288" s="15"/>
      <c r="X2288" s="15"/>
      <c r="Y2288" s="15"/>
      <c r="Z2288" s="16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>
        <f t="shared" si="492"/>
        <v>0</v>
      </c>
      <c r="CT2288" s="15">
        <f t="shared" si="493"/>
        <v>30</v>
      </c>
      <c r="CU2288" s="15">
        <f t="shared" si="494"/>
        <v>1</v>
      </c>
      <c r="CV2288" s="15">
        <f t="shared" si="495"/>
        <v>0</v>
      </c>
      <c r="CW2288" s="15"/>
      <c r="CX2288" s="15"/>
      <c r="CY2288" s="15">
        <f t="shared" si="496"/>
        <v>0</v>
      </c>
      <c r="CZ2288" s="15">
        <f>GG2288</f>
        <v>0</v>
      </c>
      <c r="DA2288" s="16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20"/>
      <c r="DY2288" s="15"/>
      <c r="DZ2288" s="20"/>
      <c r="EA2288" s="15"/>
      <c r="EB2288" s="20"/>
      <c r="EC2288" s="15"/>
      <c r="ED2288" s="20"/>
      <c r="EE2288" s="15"/>
      <c r="EF2288" s="20"/>
      <c r="EG2288" s="15"/>
      <c r="EH2288" s="20"/>
      <c r="EI2288" s="15"/>
      <c r="EJ2288" s="20"/>
      <c r="EK2288" s="15"/>
      <c r="EL2288" s="20"/>
      <c r="EM2288" s="15"/>
      <c r="EN2288" s="20"/>
      <c r="EU2288" s="15">
        <v>30</v>
      </c>
      <c r="EV2288" s="20">
        <v>1</v>
      </c>
      <c r="EY2288" s="15"/>
      <c r="EZ2288" s="20"/>
      <c r="FC2288" s="15"/>
      <c r="FD2288" s="20"/>
      <c r="FE2288" s="15"/>
      <c r="FF2288" s="20"/>
      <c r="FG2288" s="15"/>
      <c r="FH2288" s="20"/>
      <c r="FI2288" s="15"/>
      <c r="FJ2288" s="20"/>
      <c r="FK2288" s="15"/>
      <c r="FL2288" s="20"/>
      <c r="FM2288" s="15"/>
      <c r="FN2288" s="20"/>
      <c r="FO2288" s="15"/>
      <c r="FP2288" s="20"/>
      <c r="FQ2288" s="15"/>
      <c r="FR2288" s="20"/>
      <c r="FS2288" s="15"/>
      <c r="FT2288" s="20"/>
      <c r="FU2288" s="15"/>
      <c r="FV2288" s="20"/>
      <c r="FW2288" s="15"/>
      <c r="FX2288" s="20"/>
      <c r="FY2288" s="15"/>
      <c r="FZ2288" s="20"/>
      <c r="GA2288" s="15"/>
      <c r="GB2288" s="20"/>
      <c r="GC2288" s="15"/>
      <c r="GD2288" s="20"/>
      <c r="GE2288" s="15"/>
      <c r="GF2288" s="20"/>
      <c r="GG2288" s="226"/>
    </row>
    <row r="2289" spans="1:189" ht="15" customHeight="1" x14ac:dyDescent="0.3">
      <c r="A2289" s="85" t="s">
        <v>130</v>
      </c>
      <c r="B2289" s="85" t="s">
        <v>134</v>
      </c>
      <c r="C2289" s="85" t="s">
        <v>2611</v>
      </c>
      <c r="D2289" s="85" t="s">
        <v>2612</v>
      </c>
      <c r="E2289" s="15" t="str">
        <f t="shared" si="490"/>
        <v>ELIAS SUH</v>
      </c>
      <c r="F2289" s="85" t="s">
        <v>135</v>
      </c>
      <c r="G2289" s="15">
        <v>999926121</v>
      </c>
      <c r="H2289" s="15">
        <f t="shared" si="491"/>
        <v>120</v>
      </c>
      <c r="I2289" s="15"/>
      <c r="J2289" s="15"/>
      <c r="K2289" s="16"/>
      <c r="L2289" s="15"/>
      <c r="M2289" s="15"/>
      <c r="N2289" s="15"/>
      <c r="O2289" s="15">
        <f t="shared" si="497"/>
        <v>0</v>
      </c>
      <c r="P2289" s="15">
        <v>0</v>
      </c>
      <c r="Q2289" s="15">
        <f t="shared" si="498"/>
        <v>0</v>
      </c>
      <c r="R2289" s="15">
        <v>0</v>
      </c>
      <c r="S2289" s="15">
        <v>0</v>
      </c>
      <c r="T2289" s="15">
        <f t="shared" si="499"/>
        <v>0</v>
      </c>
      <c r="U2289" s="15">
        <f t="shared" si="500"/>
        <v>0</v>
      </c>
      <c r="V2289" s="15"/>
      <c r="W2289" s="15"/>
      <c r="X2289" s="15"/>
      <c r="Y2289" s="15"/>
      <c r="Z2289" s="16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>
        <f t="shared" si="492"/>
        <v>0</v>
      </c>
      <c r="CT2289" s="15">
        <f t="shared" si="493"/>
        <v>120</v>
      </c>
      <c r="CU2289" s="15">
        <f t="shared" si="494"/>
        <v>1</v>
      </c>
      <c r="CV2289" s="15">
        <f t="shared" si="495"/>
        <v>0</v>
      </c>
      <c r="CW2289" s="15"/>
      <c r="CX2289" s="15"/>
      <c r="CY2289" s="15">
        <f t="shared" si="496"/>
        <v>0</v>
      </c>
      <c r="CZ2289" s="15">
        <f>GG2289</f>
        <v>0</v>
      </c>
      <c r="DA2289" s="16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20"/>
      <c r="DY2289" s="15"/>
      <c r="DZ2289" s="20"/>
      <c r="EA2289" s="15"/>
      <c r="EB2289" s="20"/>
      <c r="EC2289" s="15"/>
      <c r="ED2289" s="20"/>
      <c r="EE2289" s="15"/>
      <c r="EF2289" s="20"/>
      <c r="EG2289" s="15"/>
      <c r="EH2289" s="20"/>
      <c r="EI2289" s="15"/>
      <c r="EJ2289" s="20"/>
      <c r="EK2289" s="15"/>
      <c r="EL2289" s="20"/>
      <c r="EM2289" s="15"/>
      <c r="EN2289" s="20"/>
      <c r="EU2289" s="15">
        <v>60</v>
      </c>
      <c r="EV2289" s="20">
        <v>1</v>
      </c>
      <c r="EY2289" s="15"/>
      <c r="EZ2289" s="20"/>
      <c r="FC2289" s="15"/>
      <c r="FD2289" s="20"/>
      <c r="FE2289" s="15"/>
      <c r="FF2289" s="20"/>
      <c r="FG2289" s="15"/>
      <c r="FH2289" s="20"/>
      <c r="FI2289" s="15"/>
      <c r="FJ2289" s="20"/>
      <c r="FK2289" s="15"/>
      <c r="FL2289" s="20"/>
      <c r="FM2289" s="15"/>
      <c r="FN2289" s="20"/>
      <c r="FO2289" s="15">
        <v>60</v>
      </c>
      <c r="FP2289" s="20"/>
      <c r="FQ2289" s="15"/>
      <c r="FR2289" s="20"/>
      <c r="FS2289" s="15"/>
      <c r="FT2289" s="20"/>
      <c r="FU2289" s="15"/>
      <c r="FV2289" s="20"/>
      <c r="FW2289" s="15"/>
      <c r="FX2289" s="20"/>
      <c r="FY2289" s="15"/>
      <c r="FZ2289" s="20"/>
      <c r="GA2289" s="15"/>
      <c r="GB2289" s="20"/>
      <c r="GC2289" s="15"/>
      <c r="GD2289" s="20"/>
      <c r="GE2289" s="15"/>
      <c r="GF2289" s="20"/>
      <c r="GG2289" s="226"/>
    </row>
    <row r="2290" spans="1:189" ht="15" customHeight="1" x14ac:dyDescent="0.3">
      <c r="A2290" s="15" t="s">
        <v>130</v>
      </c>
      <c r="B2290" s="15" t="s">
        <v>138</v>
      </c>
      <c r="C2290" s="15" t="s">
        <v>2976</v>
      </c>
      <c r="D2290" s="15" t="s">
        <v>2977</v>
      </c>
      <c r="E2290" s="15" t="str">
        <f t="shared" si="490"/>
        <v>SHAIR GURUNG</v>
      </c>
      <c r="F2290" s="15" t="s">
        <v>135</v>
      </c>
      <c r="G2290" s="15">
        <v>999926122</v>
      </c>
      <c r="H2290" s="15">
        <f t="shared" si="491"/>
        <v>45</v>
      </c>
      <c r="I2290" s="15"/>
      <c r="J2290" s="15"/>
      <c r="K2290" s="16"/>
      <c r="L2290" s="15"/>
      <c r="M2290" s="15"/>
      <c r="N2290" s="15"/>
      <c r="O2290" s="15">
        <f t="shared" si="497"/>
        <v>0</v>
      </c>
      <c r="P2290" s="15">
        <v>0</v>
      </c>
      <c r="Q2290" s="15">
        <f t="shared" si="498"/>
        <v>0</v>
      </c>
      <c r="R2290" s="15">
        <v>0</v>
      </c>
      <c r="S2290" s="15">
        <v>0</v>
      </c>
      <c r="T2290" s="15">
        <f t="shared" si="499"/>
        <v>0</v>
      </c>
      <c r="U2290" s="15">
        <f t="shared" si="500"/>
        <v>0</v>
      </c>
      <c r="V2290" s="15"/>
      <c r="W2290" s="15"/>
      <c r="X2290" s="15"/>
      <c r="Y2290" s="15"/>
      <c r="Z2290" s="16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>
        <f t="shared" si="492"/>
        <v>0</v>
      </c>
      <c r="CT2290" s="15">
        <f t="shared" si="493"/>
        <v>45</v>
      </c>
      <c r="CU2290" s="15">
        <f t="shared" si="494"/>
        <v>1</v>
      </c>
      <c r="CV2290" s="15">
        <f t="shared" si="495"/>
        <v>0</v>
      </c>
      <c r="CW2290" s="15"/>
      <c r="CX2290" s="15"/>
      <c r="CY2290" s="15">
        <f t="shared" si="496"/>
        <v>0</v>
      </c>
      <c r="CZ2290" s="15">
        <f>GG2290</f>
        <v>0</v>
      </c>
      <c r="DA2290" s="16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20"/>
      <c r="DY2290" s="15"/>
      <c r="DZ2290" s="20"/>
      <c r="EA2290" s="15"/>
      <c r="EB2290" s="20"/>
      <c r="EC2290" s="15"/>
      <c r="ED2290" s="20"/>
      <c r="EE2290" s="15"/>
      <c r="EF2290" s="20"/>
      <c r="EG2290" s="15"/>
      <c r="EH2290" s="20"/>
      <c r="EI2290" s="15"/>
      <c r="EJ2290" s="20"/>
      <c r="EK2290" s="15"/>
      <c r="EL2290" s="20"/>
      <c r="EM2290" s="15"/>
      <c r="EN2290" s="20"/>
      <c r="EY2290" s="15">
        <v>45</v>
      </c>
      <c r="EZ2290" s="20">
        <v>2</v>
      </c>
      <c r="FC2290" s="15"/>
      <c r="FD2290" s="20"/>
      <c r="FE2290" s="15"/>
      <c r="FF2290" s="20"/>
      <c r="FG2290" s="15"/>
      <c r="FH2290" s="20"/>
      <c r="FI2290" s="15"/>
      <c r="FJ2290" s="20"/>
      <c r="FK2290" s="15"/>
      <c r="FL2290" s="20"/>
      <c r="FM2290" s="15"/>
      <c r="FN2290" s="20"/>
      <c r="FO2290" s="15"/>
      <c r="FP2290" s="20"/>
      <c r="FQ2290" s="15"/>
      <c r="FR2290" s="20"/>
      <c r="FS2290" s="15"/>
      <c r="FT2290" s="20"/>
      <c r="FU2290" s="15"/>
      <c r="FV2290" s="20"/>
      <c r="FW2290" s="15"/>
      <c r="FX2290" s="20"/>
      <c r="FY2290" s="15"/>
      <c r="FZ2290" s="20"/>
      <c r="GA2290" s="15"/>
      <c r="GB2290" s="20"/>
      <c r="GC2290" s="15"/>
      <c r="GD2290" s="20"/>
      <c r="GE2290" s="15"/>
      <c r="GF2290" s="20"/>
      <c r="GG2290" s="226"/>
    </row>
    <row r="2291" spans="1:189" ht="15" customHeight="1" x14ac:dyDescent="0.3">
      <c r="A2291" s="15" t="s">
        <v>130</v>
      </c>
      <c r="B2291" s="15" t="s">
        <v>134</v>
      </c>
      <c r="C2291" s="15" t="s">
        <v>3172</v>
      </c>
      <c r="D2291" s="15" t="s">
        <v>3173</v>
      </c>
      <c r="E2291" s="15" t="str">
        <f t="shared" si="490"/>
        <v>Samruddhi TIDKE</v>
      </c>
      <c r="F2291" s="15" t="s">
        <v>128</v>
      </c>
      <c r="G2291" s="15">
        <v>999926123</v>
      </c>
      <c r="H2291" s="15">
        <f t="shared" si="491"/>
        <v>38</v>
      </c>
      <c r="I2291" s="15"/>
      <c r="J2291" s="15"/>
      <c r="K2291" s="16"/>
      <c r="L2291" s="15"/>
      <c r="M2291" s="15"/>
      <c r="N2291" s="15"/>
      <c r="O2291" s="15">
        <f t="shared" si="497"/>
        <v>0</v>
      </c>
      <c r="P2291" s="15">
        <v>0</v>
      </c>
      <c r="Q2291" s="15">
        <f t="shared" si="498"/>
        <v>0</v>
      </c>
      <c r="R2291" s="15">
        <v>0</v>
      </c>
      <c r="S2291" s="15">
        <v>0</v>
      </c>
      <c r="T2291" s="15">
        <f t="shared" si="499"/>
        <v>0</v>
      </c>
      <c r="U2291" s="15">
        <f t="shared" si="500"/>
        <v>0</v>
      </c>
      <c r="V2291" s="15"/>
      <c r="W2291" s="15"/>
      <c r="X2291" s="15"/>
      <c r="Y2291" s="15"/>
      <c r="Z2291" s="16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>
        <f t="shared" si="492"/>
        <v>0</v>
      </c>
      <c r="CT2291" s="15">
        <f t="shared" si="493"/>
        <v>38</v>
      </c>
      <c r="CU2291" s="15">
        <f t="shared" si="494"/>
        <v>0</v>
      </c>
      <c r="CV2291" s="15">
        <f t="shared" si="495"/>
        <v>0</v>
      </c>
      <c r="CW2291" s="15"/>
      <c r="CX2291" s="15"/>
      <c r="CY2291" s="15">
        <f t="shared" si="496"/>
        <v>0</v>
      </c>
      <c r="CZ2291" s="15">
        <f>GG2291</f>
        <v>0</v>
      </c>
      <c r="DA2291" s="16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20"/>
      <c r="DY2291" s="15"/>
      <c r="DZ2291" s="20"/>
      <c r="EA2291" s="15"/>
      <c r="EB2291" s="20"/>
      <c r="EC2291" s="15"/>
      <c r="ED2291" s="20"/>
      <c r="EE2291" s="15"/>
      <c r="EF2291" s="20"/>
      <c r="EG2291" s="15"/>
      <c r="EH2291" s="20"/>
      <c r="EI2291" s="15"/>
      <c r="EJ2291" s="20"/>
      <c r="EK2291" s="15"/>
      <c r="EL2291" s="20"/>
      <c r="EM2291" s="15"/>
      <c r="EN2291" s="20"/>
      <c r="EY2291" s="15"/>
      <c r="EZ2291" s="20"/>
      <c r="FC2291" s="15">
        <v>38</v>
      </c>
      <c r="FD2291" s="20" t="s">
        <v>129</v>
      </c>
      <c r="FE2291" s="15"/>
      <c r="FF2291" s="20"/>
      <c r="FG2291" s="15"/>
      <c r="FH2291" s="20"/>
      <c r="FI2291" s="15"/>
      <c r="FJ2291" s="20"/>
      <c r="FK2291" s="15"/>
      <c r="FL2291" s="20"/>
      <c r="FM2291" s="15"/>
      <c r="FN2291" s="20"/>
      <c r="FO2291" s="15"/>
      <c r="FP2291" s="20"/>
      <c r="FQ2291" s="15"/>
      <c r="FR2291" s="20"/>
      <c r="FS2291" s="15"/>
      <c r="FT2291" s="20"/>
      <c r="FU2291" s="15"/>
      <c r="FV2291" s="20"/>
      <c r="FW2291" s="15"/>
      <c r="FX2291" s="20"/>
      <c r="FY2291" s="15"/>
      <c r="FZ2291" s="20"/>
      <c r="GA2291" s="15"/>
      <c r="GB2291" s="20"/>
      <c r="GC2291" s="15"/>
      <c r="GD2291" s="20"/>
      <c r="GE2291" s="15"/>
      <c r="GF2291" s="20"/>
      <c r="GG2291" s="226"/>
    </row>
    <row r="2292" spans="1:189" ht="15" customHeight="1" x14ac:dyDescent="0.3">
      <c r="A2292" s="15" t="s">
        <v>146</v>
      </c>
      <c r="B2292" s="15" t="s">
        <v>138</v>
      </c>
      <c r="C2292" s="15" t="s">
        <v>1056</v>
      </c>
      <c r="D2292" s="15" t="s">
        <v>3077</v>
      </c>
      <c r="E2292" s="15" t="str">
        <f t="shared" si="490"/>
        <v>Maximilian SHEN</v>
      </c>
      <c r="F2292" s="15" t="s">
        <v>135</v>
      </c>
      <c r="G2292" s="15">
        <v>999926129</v>
      </c>
      <c r="H2292" s="15">
        <f t="shared" si="491"/>
        <v>60</v>
      </c>
      <c r="I2292" s="15"/>
      <c r="J2292" s="15"/>
      <c r="K2292" s="16"/>
      <c r="L2292" s="15"/>
      <c r="M2292" s="15"/>
      <c r="N2292" s="15"/>
      <c r="O2292" s="15">
        <f t="shared" ref="O2292:O2323" si="501">SUM(EE2292, EI2292, EK2292, EM2292)</f>
        <v>0</v>
      </c>
      <c r="P2292" s="15">
        <v>0</v>
      </c>
      <c r="Q2292" s="15">
        <f t="shared" ref="Q2292:Q2323" si="502">COUNT(DI2292:DV2292)</f>
        <v>0</v>
      </c>
      <c r="R2292" s="15">
        <v>0</v>
      </c>
      <c r="S2292" s="15">
        <v>0</v>
      </c>
      <c r="T2292" s="15">
        <f t="shared" ref="T2292:T2323" si="503">EC2292</f>
        <v>0</v>
      </c>
      <c r="U2292" s="15">
        <f t="shared" ref="U2292:U2323" si="504">SUM(EG2292)</f>
        <v>0</v>
      </c>
      <c r="V2292" s="15"/>
      <c r="W2292" s="15"/>
      <c r="X2292" s="15"/>
      <c r="Y2292" s="15"/>
      <c r="Z2292" s="16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>
        <f t="shared" si="492"/>
        <v>0</v>
      </c>
      <c r="CT2292" s="15">
        <f t="shared" si="493"/>
        <v>60</v>
      </c>
      <c r="CU2292" s="15">
        <f t="shared" si="494"/>
        <v>1</v>
      </c>
      <c r="CV2292" s="15">
        <f t="shared" si="495"/>
        <v>0</v>
      </c>
      <c r="CW2292" s="15"/>
      <c r="CX2292" s="15"/>
      <c r="CY2292" s="15">
        <f t="shared" si="496"/>
        <v>0</v>
      </c>
      <c r="CZ2292" s="15">
        <f>GG2292</f>
        <v>0</v>
      </c>
      <c r="DA2292" s="16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20"/>
      <c r="DY2292" s="15"/>
      <c r="DZ2292" s="20"/>
      <c r="EA2292" s="15"/>
      <c r="EB2292" s="20"/>
      <c r="EC2292" s="15"/>
      <c r="ED2292" s="20"/>
      <c r="EE2292" s="15"/>
      <c r="EF2292" s="20"/>
      <c r="EG2292" s="15"/>
      <c r="EH2292" s="20"/>
      <c r="EI2292" s="15"/>
      <c r="EJ2292" s="20"/>
      <c r="EK2292" s="15"/>
      <c r="EL2292" s="20"/>
      <c r="EM2292" s="15"/>
      <c r="EN2292" s="20"/>
      <c r="EY2292" s="15"/>
      <c r="EZ2292" s="20"/>
      <c r="FC2292" s="15"/>
      <c r="FD2292" s="20"/>
      <c r="FE2292" s="15"/>
      <c r="FF2292" s="20"/>
      <c r="FG2292" s="15"/>
      <c r="FH2292" s="20"/>
      <c r="FI2292" s="15"/>
      <c r="FJ2292" s="20"/>
      <c r="FK2292" s="15">
        <v>60</v>
      </c>
      <c r="FL2292" s="20">
        <v>1</v>
      </c>
      <c r="FM2292" s="15"/>
      <c r="FN2292" s="20"/>
      <c r="FO2292" s="15"/>
      <c r="FP2292" s="20"/>
      <c r="FQ2292" s="15"/>
      <c r="FR2292" s="20"/>
      <c r="FS2292" s="15"/>
      <c r="FT2292" s="20"/>
      <c r="FU2292" s="15"/>
      <c r="FV2292" s="20"/>
      <c r="FW2292" s="15"/>
      <c r="FX2292" s="20"/>
      <c r="FY2292" s="15"/>
      <c r="FZ2292" s="20"/>
      <c r="GA2292" s="15"/>
      <c r="GB2292" s="20"/>
      <c r="GC2292" s="15"/>
      <c r="GD2292" s="20"/>
      <c r="GE2292" s="15"/>
      <c r="GF2292" s="20"/>
      <c r="GG2292" s="226"/>
    </row>
    <row r="2293" spans="1:189" ht="15" customHeight="1" x14ac:dyDescent="0.3">
      <c r="A2293" s="15" t="s">
        <v>146</v>
      </c>
      <c r="B2293" s="15" t="s">
        <v>138</v>
      </c>
      <c r="C2293" s="15" t="s">
        <v>3531</v>
      </c>
      <c r="D2293" s="15" t="s">
        <v>3532</v>
      </c>
      <c r="E2293" s="15" t="str">
        <f t="shared" si="490"/>
        <v>Shreyaan  Karwa</v>
      </c>
      <c r="F2293" s="15" t="s">
        <v>135</v>
      </c>
      <c r="G2293" s="15">
        <v>999926131</v>
      </c>
      <c r="H2293" s="15">
        <f t="shared" si="491"/>
        <v>173</v>
      </c>
      <c r="I2293" s="15"/>
      <c r="J2293" s="15"/>
      <c r="K2293" s="16"/>
      <c r="L2293" s="15"/>
      <c r="M2293" s="15"/>
      <c r="N2293" s="15"/>
      <c r="O2293" s="15">
        <f t="shared" si="501"/>
        <v>0</v>
      </c>
      <c r="P2293" s="15">
        <v>0</v>
      </c>
      <c r="Q2293" s="15">
        <f t="shared" si="502"/>
        <v>0</v>
      </c>
      <c r="R2293" s="15">
        <v>0</v>
      </c>
      <c r="S2293" s="15">
        <v>0</v>
      </c>
      <c r="T2293" s="15">
        <f t="shared" si="503"/>
        <v>0</v>
      </c>
      <c r="U2293" s="15">
        <f t="shared" si="504"/>
        <v>0</v>
      </c>
      <c r="V2293" s="15"/>
      <c r="W2293" s="15"/>
      <c r="X2293" s="15"/>
      <c r="Y2293" s="15"/>
      <c r="Z2293" s="16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>
        <f t="shared" si="492"/>
        <v>0</v>
      </c>
      <c r="CT2293" s="15">
        <f t="shared" si="493"/>
        <v>94</v>
      </c>
      <c r="CU2293" s="15">
        <f t="shared" si="494"/>
        <v>2</v>
      </c>
      <c r="CV2293" s="15">
        <f t="shared" si="495"/>
        <v>79</v>
      </c>
      <c r="CW2293" s="15"/>
      <c r="CX2293" s="15"/>
      <c r="CY2293" s="15">
        <f t="shared" si="496"/>
        <v>0</v>
      </c>
      <c r="CZ2293" s="15">
        <f>GG2293</f>
        <v>0</v>
      </c>
      <c r="DA2293" s="16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20"/>
      <c r="DY2293" s="15"/>
      <c r="DZ2293" s="20"/>
      <c r="EA2293" s="15"/>
      <c r="EB2293" s="20"/>
      <c r="EC2293" s="15"/>
      <c r="ED2293" s="20"/>
      <c r="EE2293" s="15"/>
      <c r="EF2293" s="20"/>
      <c r="EG2293" s="15"/>
      <c r="EH2293" s="20"/>
      <c r="EI2293" s="15"/>
      <c r="EJ2293" s="20"/>
      <c r="EK2293" s="15"/>
      <c r="EL2293" s="20"/>
      <c r="EM2293" s="15"/>
      <c r="EN2293" s="20"/>
      <c r="EY2293" s="15"/>
      <c r="EZ2293" s="20"/>
      <c r="FC2293" s="15"/>
      <c r="FD2293" s="20"/>
      <c r="FE2293" s="15"/>
      <c r="FF2293" s="20"/>
      <c r="FG2293" s="15"/>
      <c r="FH2293" s="20"/>
      <c r="FI2293" s="15"/>
      <c r="FJ2293" s="20"/>
      <c r="FK2293" s="15"/>
      <c r="FL2293" s="20"/>
      <c r="FM2293" s="15">
        <v>34</v>
      </c>
      <c r="FN2293" s="20">
        <v>3</v>
      </c>
      <c r="FO2293" s="15"/>
      <c r="FP2293" s="20"/>
      <c r="FQ2293" s="15"/>
      <c r="FR2293" s="20"/>
      <c r="FS2293" s="15"/>
      <c r="FT2293" s="20"/>
      <c r="FU2293" s="15"/>
      <c r="FV2293" s="20"/>
      <c r="FW2293" s="15"/>
      <c r="FX2293" s="20"/>
      <c r="FY2293" s="15">
        <v>60</v>
      </c>
      <c r="FZ2293" s="20">
        <v>1</v>
      </c>
      <c r="GA2293" s="15"/>
      <c r="GB2293" s="20"/>
      <c r="GC2293" s="15">
        <v>79</v>
      </c>
      <c r="GD2293" s="20">
        <v>3</v>
      </c>
      <c r="GE2293" s="15"/>
      <c r="GF2293" s="20"/>
      <c r="GG2293" s="226"/>
    </row>
    <row r="2294" spans="1:189" ht="15" customHeight="1" x14ac:dyDescent="0.3">
      <c r="A2294" s="15" t="s">
        <v>130</v>
      </c>
      <c r="B2294" s="15" t="s">
        <v>134</v>
      </c>
      <c r="C2294" s="15" t="s">
        <v>3170</v>
      </c>
      <c r="D2294" s="15" t="s">
        <v>3171</v>
      </c>
      <c r="E2294" s="15" t="str">
        <f t="shared" si="490"/>
        <v>Oona TON</v>
      </c>
      <c r="F2294" s="15" t="s">
        <v>128</v>
      </c>
      <c r="G2294" s="15">
        <v>999926136</v>
      </c>
      <c r="H2294" s="15">
        <f t="shared" si="491"/>
        <v>38</v>
      </c>
      <c r="I2294" s="15"/>
      <c r="J2294" s="15"/>
      <c r="K2294" s="16"/>
      <c r="L2294" s="15"/>
      <c r="M2294" s="15"/>
      <c r="N2294" s="15"/>
      <c r="O2294" s="15">
        <f t="shared" si="501"/>
        <v>0</v>
      </c>
      <c r="P2294" s="15">
        <v>0</v>
      </c>
      <c r="Q2294" s="15">
        <f t="shared" si="502"/>
        <v>0</v>
      </c>
      <c r="R2294" s="15">
        <v>0</v>
      </c>
      <c r="S2294" s="15">
        <v>0</v>
      </c>
      <c r="T2294" s="15">
        <f t="shared" si="503"/>
        <v>0</v>
      </c>
      <c r="U2294" s="15">
        <f t="shared" si="504"/>
        <v>0</v>
      </c>
      <c r="V2294" s="15"/>
      <c r="W2294" s="15"/>
      <c r="X2294" s="15"/>
      <c r="Y2294" s="15"/>
      <c r="Z2294" s="16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>
        <f t="shared" si="492"/>
        <v>0</v>
      </c>
      <c r="CT2294" s="15">
        <f t="shared" si="493"/>
        <v>38</v>
      </c>
      <c r="CU2294" s="15">
        <f t="shared" si="494"/>
        <v>0</v>
      </c>
      <c r="CV2294" s="15">
        <f t="shared" si="495"/>
        <v>0</v>
      </c>
      <c r="CW2294" s="15"/>
      <c r="CX2294" s="15"/>
      <c r="CY2294" s="15">
        <f t="shared" si="496"/>
        <v>0</v>
      </c>
      <c r="CZ2294" s="15">
        <f>GG2294</f>
        <v>0</v>
      </c>
      <c r="DA2294" s="16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20"/>
      <c r="DY2294" s="15"/>
      <c r="DZ2294" s="20"/>
      <c r="EA2294" s="15"/>
      <c r="EB2294" s="20"/>
      <c r="EC2294" s="15"/>
      <c r="ED2294" s="20"/>
      <c r="EE2294" s="15"/>
      <c r="EF2294" s="20"/>
      <c r="EG2294" s="15"/>
      <c r="EH2294" s="20"/>
      <c r="EI2294" s="15"/>
      <c r="EJ2294" s="20"/>
      <c r="EK2294" s="15"/>
      <c r="EL2294" s="20"/>
      <c r="EM2294" s="15"/>
      <c r="EN2294" s="20"/>
      <c r="EY2294" s="15"/>
      <c r="EZ2294" s="20"/>
      <c r="FC2294" s="15">
        <v>38</v>
      </c>
      <c r="FD2294" s="20" t="s">
        <v>129</v>
      </c>
      <c r="FE2294" s="15"/>
      <c r="FF2294" s="20"/>
      <c r="FG2294" s="15"/>
      <c r="FH2294" s="20"/>
      <c r="FI2294" s="15"/>
      <c r="FJ2294" s="20"/>
      <c r="FK2294" s="15"/>
      <c r="FL2294" s="20"/>
      <c r="FM2294" s="15"/>
      <c r="FN2294" s="20"/>
      <c r="FO2294" s="15"/>
      <c r="FP2294" s="20"/>
      <c r="FQ2294" s="15"/>
      <c r="FR2294" s="20"/>
      <c r="FS2294" s="15"/>
      <c r="FT2294" s="20"/>
      <c r="FU2294" s="15"/>
      <c r="FV2294" s="20"/>
      <c r="FW2294" s="15"/>
      <c r="FX2294" s="20"/>
      <c r="FY2294" s="15"/>
      <c r="FZ2294" s="20"/>
      <c r="GA2294" s="15"/>
      <c r="GB2294" s="20"/>
      <c r="GC2294" s="15"/>
      <c r="GD2294" s="20"/>
      <c r="GE2294" s="15"/>
      <c r="GF2294" s="20"/>
      <c r="GG2294" s="226"/>
    </row>
    <row r="2295" spans="1:189" ht="15" customHeight="1" x14ac:dyDescent="0.3">
      <c r="A2295" s="82" t="s">
        <v>133</v>
      </c>
      <c r="B2295" s="82" t="s">
        <v>134</v>
      </c>
      <c r="C2295" s="82" t="s">
        <v>2873</v>
      </c>
      <c r="D2295" s="82" t="s">
        <v>2874</v>
      </c>
      <c r="E2295" s="15" t="str">
        <f t="shared" si="490"/>
        <v xml:space="preserve"> Spencer Bohnhoff</v>
      </c>
      <c r="F2295" s="82" t="s">
        <v>135</v>
      </c>
      <c r="G2295" s="82">
        <v>999926137</v>
      </c>
      <c r="H2295" s="15">
        <f t="shared" si="491"/>
        <v>38</v>
      </c>
      <c r="I2295" s="15"/>
      <c r="J2295" s="15"/>
      <c r="K2295" s="16"/>
      <c r="L2295" s="15"/>
      <c r="M2295" s="15"/>
      <c r="N2295" s="15"/>
      <c r="O2295" s="15">
        <f t="shared" si="501"/>
        <v>0</v>
      </c>
      <c r="P2295" s="15">
        <v>0</v>
      </c>
      <c r="Q2295" s="15">
        <f t="shared" si="502"/>
        <v>0</v>
      </c>
      <c r="R2295" s="15">
        <v>0</v>
      </c>
      <c r="S2295" s="15">
        <v>0</v>
      </c>
      <c r="T2295" s="15">
        <f t="shared" si="503"/>
        <v>0</v>
      </c>
      <c r="U2295" s="15">
        <f t="shared" si="504"/>
        <v>0</v>
      </c>
      <c r="V2295" s="15"/>
      <c r="W2295" s="15"/>
      <c r="X2295" s="15"/>
      <c r="Y2295" s="15"/>
      <c r="Z2295" s="16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>
        <f t="shared" si="492"/>
        <v>0</v>
      </c>
      <c r="CT2295" s="15">
        <f t="shared" si="493"/>
        <v>38</v>
      </c>
      <c r="CU2295" s="15">
        <f t="shared" si="494"/>
        <v>0</v>
      </c>
      <c r="CV2295" s="15">
        <f t="shared" si="495"/>
        <v>0</v>
      </c>
      <c r="CW2295" s="15"/>
      <c r="CX2295" s="15"/>
      <c r="CY2295" s="15">
        <f t="shared" si="496"/>
        <v>0</v>
      </c>
      <c r="CZ2295" s="15">
        <f>GG2295</f>
        <v>0</v>
      </c>
      <c r="DA2295" s="16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20"/>
      <c r="DY2295" s="15"/>
      <c r="DZ2295" s="20"/>
      <c r="EA2295" s="15"/>
      <c r="EB2295" s="20"/>
      <c r="EC2295" s="15"/>
      <c r="ED2295" s="20"/>
      <c r="EE2295" s="15"/>
      <c r="EF2295" s="20"/>
      <c r="EG2295" s="15"/>
      <c r="EH2295" s="20"/>
      <c r="EI2295" s="15"/>
      <c r="EJ2295" s="20"/>
      <c r="EK2295" s="15"/>
      <c r="EL2295" s="20"/>
      <c r="EM2295" s="15"/>
      <c r="EN2295" s="20"/>
      <c r="EW2295" s="15">
        <v>38</v>
      </c>
      <c r="EX2295" s="20" t="s">
        <v>129</v>
      </c>
      <c r="EY2295" s="15"/>
      <c r="EZ2295" s="20"/>
      <c r="FC2295" s="15"/>
      <c r="FD2295" s="20"/>
      <c r="FE2295" s="15"/>
      <c r="FF2295" s="20"/>
      <c r="FG2295" s="15"/>
      <c r="FH2295" s="20"/>
      <c r="FI2295" s="15"/>
      <c r="FJ2295" s="20"/>
      <c r="FK2295" s="15"/>
      <c r="FL2295" s="20"/>
      <c r="FM2295" s="15"/>
      <c r="FN2295" s="20"/>
      <c r="FO2295" s="15"/>
      <c r="FP2295" s="20"/>
      <c r="FQ2295" s="15"/>
      <c r="FR2295" s="20"/>
      <c r="FS2295" s="15"/>
      <c r="FT2295" s="20"/>
      <c r="FU2295" s="15"/>
      <c r="FV2295" s="20"/>
      <c r="FW2295" s="15"/>
      <c r="FX2295" s="20"/>
      <c r="FY2295" s="15"/>
      <c r="FZ2295" s="20"/>
      <c r="GA2295" s="15"/>
      <c r="GB2295" s="20"/>
      <c r="GC2295" s="15"/>
      <c r="GD2295" s="20"/>
      <c r="GE2295" s="15"/>
      <c r="GF2295" s="20"/>
      <c r="GG2295" s="226"/>
    </row>
    <row r="2296" spans="1:189" ht="15" customHeight="1" x14ac:dyDescent="0.3">
      <c r="A2296" s="83" t="s">
        <v>130</v>
      </c>
      <c r="B2296" s="83" t="s">
        <v>126</v>
      </c>
      <c r="C2296" s="83" t="s">
        <v>2566</v>
      </c>
      <c r="D2296" s="84" t="s">
        <v>2567</v>
      </c>
      <c r="E2296" s="15" t="str">
        <f t="shared" si="490"/>
        <v>Caesar Nava</v>
      </c>
      <c r="F2296" s="83" t="s">
        <v>135</v>
      </c>
      <c r="G2296" s="83">
        <v>999926141</v>
      </c>
      <c r="H2296" s="15">
        <f t="shared" si="491"/>
        <v>54</v>
      </c>
      <c r="I2296" s="15"/>
      <c r="J2296" s="15"/>
      <c r="K2296" s="16"/>
      <c r="L2296" s="15"/>
      <c r="M2296" s="15"/>
      <c r="N2296" s="15"/>
      <c r="O2296" s="15">
        <f t="shared" si="501"/>
        <v>0</v>
      </c>
      <c r="P2296" s="15">
        <v>0</v>
      </c>
      <c r="Q2296" s="15">
        <f t="shared" si="502"/>
        <v>0</v>
      </c>
      <c r="R2296" s="15">
        <v>0</v>
      </c>
      <c r="S2296" s="15">
        <v>0</v>
      </c>
      <c r="T2296" s="15">
        <f t="shared" si="503"/>
        <v>0</v>
      </c>
      <c r="U2296" s="15">
        <f t="shared" si="504"/>
        <v>0</v>
      </c>
      <c r="V2296" s="15"/>
      <c r="W2296" s="15"/>
      <c r="X2296" s="15"/>
      <c r="Y2296" s="15"/>
      <c r="Z2296" s="16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>
        <f t="shared" si="492"/>
        <v>0</v>
      </c>
      <c r="CT2296" s="15">
        <f t="shared" si="493"/>
        <v>54</v>
      </c>
      <c r="CU2296" s="15">
        <f t="shared" si="494"/>
        <v>1</v>
      </c>
      <c r="CV2296" s="15">
        <f t="shared" si="495"/>
        <v>0</v>
      </c>
      <c r="CW2296" s="15"/>
      <c r="CX2296" s="15"/>
      <c r="CY2296" s="15">
        <f t="shared" si="496"/>
        <v>0</v>
      </c>
      <c r="CZ2296" s="15">
        <f>GG2296</f>
        <v>0</v>
      </c>
      <c r="DA2296" s="16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20"/>
      <c r="DY2296" s="15"/>
      <c r="DZ2296" s="20"/>
      <c r="EA2296" s="15"/>
      <c r="EB2296" s="20"/>
      <c r="EC2296" s="15"/>
      <c r="ED2296" s="20"/>
      <c r="EE2296" s="15"/>
      <c r="EF2296" s="20"/>
      <c r="EG2296" s="15"/>
      <c r="EH2296" s="20"/>
      <c r="EI2296" s="15"/>
      <c r="EJ2296" s="20"/>
      <c r="EK2296" s="15"/>
      <c r="EL2296" s="20"/>
      <c r="EM2296" s="15"/>
      <c r="EN2296" s="20"/>
      <c r="ES2296" s="15">
        <v>54</v>
      </c>
      <c r="ET2296" s="20">
        <v>7</v>
      </c>
      <c r="EY2296" s="15"/>
      <c r="EZ2296" s="20"/>
      <c r="FC2296" s="15"/>
      <c r="FD2296" s="20"/>
      <c r="FE2296" s="15"/>
      <c r="FF2296" s="20"/>
      <c r="FG2296" s="15"/>
      <c r="FH2296" s="20"/>
      <c r="FI2296" s="15"/>
      <c r="FJ2296" s="20"/>
      <c r="FK2296" s="15"/>
      <c r="FL2296" s="20"/>
      <c r="FM2296" s="15"/>
      <c r="FN2296" s="20"/>
      <c r="FO2296" s="15"/>
      <c r="FP2296" s="20"/>
      <c r="FQ2296" s="15"/>
      <c r="FR2296" s="20"/>
      <c r="FS2296" s="15"/>
      <c r="FT2296" s="20"/>
      <c r="FU2296" s="15"/>
      <c r="FV2296" s="20"/>
      <c r="FW2296" s="15"/>
      <c r="FX2296" s="20"/>
      <c r="FY2296" s="15"/>
      <c r="FZ2296" s="20"/>
      <c r="GA2296" s="15"/>
      <c r="GB2296" s="20"/>
      <c r="GC2296" s="15"/>
      <c r="GD2296" s="20"/>
      <c r="GE2296" s="15"/>
      <c r="GF2296" s="20"/>
      <c r="GG2296" s="226"/>
    </row>
    <row r="2297" spans="1:189" ht="15" customHeight="1" x14ac:dyDescent="0.3">
      <c r="A2297" s="15" t="s">
        <v>146</v>
      </c>
      <c r="B2297" s="15" t="s">
        <v>134</v>
      </c>
      <c r="C2297" s="15" t="s">
        <v>3076</v>
      </c>
      <c r="D2297" s="15" t="s">
        <v>3077</v>
      </c>
      <c r="E2297" s="15" t="str">
        <f t="shared" si="490"/>
        <v>Annebella SHEN</v>
      </c>
      <c r="F2297" s="15" t="s">
        <v>128</v>
      </c>
      <c r="G2297" s="15">
        <v>999926143</v>
      </c>
      <c r="H2297" s="15">
        <f t="shared" si="491"/>
        <v>38</v>
      </c>
      <c r="I2297" s="15"/>
      <c r="J2297" s="15"/>
      <c r="K2297" s="16"/>
      <c r="L2297" s="15"/>
      <c r="M2297" s="15"/>
      <c r="N2297" s="15"/>
      <c r="O2297" s="15">
        <f t="shared" si="501"/>
        <v>0</v>
      </c>
      <c r="P2297" s="15">
        <v>0</v>
      </c>
      <c r="Q2297" s="15">
        <f t="shared" si="502"/>
        <v>0</v>
      </c>
      <c r="R2297" s="15">
        <v>0</v>
      </c>
      <c r="S2297" s="15">
        <v>0</v>
      </c>
      <c r="T2297" s="15">
        <f t="shared" si="503"/>
        <v>0</v>
      </c>
      <c r="U2297" s="15">
        <f t="shared" si="504"/>
        <v>0</v>
      </c>
      <c r="V2297" s="15"/>
      <c r="W2297" s="15"/>
      <c r="X2297" s="15"/>
      <c r="Y2297" s="15"/>
      <c r="Z2297" s="16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>
        <f t="shared" si="492"/>
        <v>0</v>
      </c>
      <c r="CT2297" s="15">
        <f t="shared" si="493"/>
        <v>38</v>
      </c>
      <c r="CU2297" s="15">
        <f t="shared" si="494"/>
        <v>0</v>
      </c>
      <c r="CV2297" s="15">
        <f t="shared" si="495"/>
        <v>0</v>
      </c>
      <c r="CW2297" s="15"/>
      <c r="CX2297" s="15"/>
      <c r="CY2297" s="15">
        <f t="shared" si="496"/>
        <v>0</v>
      </c>
      <c r="CZ2297" s="15">
        <f>GG2297</f>
        <v>0</v>
      </c>
      <c r="DA2297" s="16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20"/>
      <c r="DY2297" s="15"/>
      <c r="DZ2297" s="20"/>
      <c r="EA2297" s="15"/>
      <c r="EB2297" s="20"/>
      <c r="EC2297" s="15"/>
      <c r="ED2297" s="20"/>
      <c r="EE2297" s="15"/>
      <c r="EF2297" s="20"/>
      <c r="EG2297" s="15"/>
      <c r="EH2297" s="20"/>
      <c r="EI2297" s="15"/>
      <c r="EJ2297" s="20"/>
      <c r="EK2297" s="15"/>
      <c r="EL2297" s="20"/>
      <c r="EM2297" s="15"/>
      <c r="EN2297" s="20"/>
      <c r="EY2297" s="15"/>
      <c r="EZ2297" s="20"/>
      <c r="FC2297" s="15">
        <v>38</v>
      </c>
      <c r="FD2297" s="20" t="s">
        <v>129</v>
      </c>
      <c r="FE2297" s="15"/>
      <c r="FF2297" s="20"/>
      <c r="FG2297" s="15"/>
      <c r="FH2297" s="20"/>
      <c r="FI2297" s="15"/>
      <c r="FJ2297" s="20"/>
      <c r="FK2297" s="15"/>
      <c r="FL2297" s="20"/>
      <c r="FM2297" s="15"/>
      <c r="FN2297" s="20"/>
      <c r="FO2297" s="15"/>
      <c r="FP2297" s="20"/>
      <c r="FQ2297" s="15"/>
      <c r="FR2297" s="20"/>
      <c r="FS2297" s="15"/>
      <c r="FT2297" s="20"/>
      <c r="FU2297" s="15"/>
      <c r="FV2297" s="20"/>
      <c r="FW2297" s="15"/>
      <c r="FX2297" s="20"/>
      <c r="FY2297" s="15"/>
      <c r="FZ2297" s="20"/>
      <c r="GA2297" s="15"/>
      <c r="GB2297" s="20"/>
      <c r="GC2297" s="15"/>
      <c r="GD2297" s="20"/>
      <c r="GE2297" s="15"/>
      <c r="GF2297" s="20"/>
      <c r="GG2297" s="226"/>
    </row>
    <row r="2298" spans="1:189" ht="15" customHeight="1" x14ac:dyDescent="0.3">
      <c r="A2298" s="15" t="s">
        <v>130</v>
      </c>
      <c r="B2298" s="15" t="s">
        <v>140</v>
      </c>
      <c r="C2298" s="15" t="s">
        <v>3176</v>
      </c>
      <c r="D2298" s="15" t="s">
        <v>3177</v>
      </c>
      <c r="E2298" s="15" t="str">
        <f t="shared" si="490"/>
        <v>Adeline JOO</v>
      </c>
      <c r="F2298" s="15" t="s">
        <v>128</v>
      </c>
      <c r="G2298" s="15">
        <v>999926144</v>
      </c>
      <c r="H2298" s="15">
        <f t="shared" si="491"/>
        <v>63</v>
      </c>
      <c r="I2298" s="15"/>
      <c r="J2298" s="15"/>
      <c r="K2298" s="16"/>
      <c r="L2298" s="15"/>
      <c r="M2298" s="15"/>
      <c r="N2298" s="15"/>
      <c r="O2298" s="15">
        <f t="shared" si="501"/>
        <v>0</v>
      </c>
      <c r="P2298" s="15">
        <v>0</v>
      </c>
      <c r="Q2298" s="15">
        <f t="shared" si="502"/>
        <v>0</v>
      </c>
      <c r="R2298" s="15">
        <v>0</v>
      </c>
      <c r="S2298" s="15">
        <v>0</v>
      </c>
      <c r="T2298" s="15">
        <f t="shared" si="503"/>
        <v>0</v>
      </c>
      <c r="U2298" s="15">
        <f t="shared" si="504"/>
        <v>0</v>
      </c>
      <c r="V2298" s="15"/>
      <c r="W2298" s="15"/>
      <c r="X2298" s="15"/>
      <c r="Y2298" s="15"/>
      <c r="Z2298" s="16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>
        <f t="shared" si="492"/>
        <v>0</v>
      </c>
      <c r="CT2298" s="15">
        <f t="shared" si="493"/>
        <v>63</v>
      </c>
      <c r="CU2298" s="15">
        <f t="shared" si="494"/>
        <v>1</v>
      </c>
      <c r="CV2298" s="15">
        <f t="shared" si="495"/>
        <v>0</v>
      </c>
      <c r="CW2298" s="15"/>
      <c r="CX2298" s="15"/>
      <c r="CY2298" s="15">
        <f t="shared" si="496"/>
        <v>0</v>
      </c>
      <c r="CZ2298" s="15">
        <f>GG2298</f>
        <v>0</v>
      </c>
      <c r="DA2298" s="16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20"/>
      <c r="DY2298" s="15"/>
      <c r="DZ2298" s="20"/>
      <c r="EA2298" s="15"/>
      <c r="EB2298" s="20"/>
      <c r="EC2298" s="15"/>
      <c r="ED2298" s="20"/>
      <c r="EE2298" s="15"/>
      <c r="EF2298" s="20"/>
      <c r="EG2298" s="15"/>
      <c r="EH2298" s="20"/>
      <c r="EI2298" s="15"/>
      <c r="EJ2298" s="20"/>
      <c r="EK2298" s="15"/>
      <c r="EL2298" s="20"/>
      <c r="EM2298" s="15"/>
      <c r="EN2298" s="20"/>
      <c r="EY2298" s="15"/>
      <c r="EZ2298" s="20"/>
      <c r="FC2298" s="15">
        <v>63</v>
      </c>
      <c r="FD2298" s="20">
        <v>5</v>
      </c>
      <c r="FE2298" s="15"/>
      <c r="FF2298" s="20"/>
      <c r="FG2298" s="15"/>
      <c r="FH2298" s="20"/>
      <c r="FI2298" s="15"/>
      <c r="FJ2298" s="20"/>
      <c r="FK2298" s="15"/>
      <c r="FL2298" s="20"/>
      <c r="FM2298" s="15"/>
      <c r="FN2298" s="20"/>
      <c r="FO2298" s="15"/>
      <c r="FP2298" s="20"/>
      <c r="FQ2298" s="15"/>
      <c r="FR2298" s="20"/>
      <c r="FS2298" s="15"/>
      <c r="FT2298" s="20"/>
      <c r="FU2298" s="15"/>
      <c r="FV2298" s="20"/>
      <c r="FW2298" s="15"/>
      <c r="FX2298" s="20"/>
      <c r="FY2298" s="15"/>
      <c r="FZ2298" s="20"/>
      <c r="GA2298" s="15"/>
      <c r="GB2298" s="20"/>
      <c r="GC2298" s="15"/>
      <c r="GD2298" s="20"/>
      <c r="GE2298" s="15"/>
      <c r="GF2298" s="20"/>
      <c r="GG2298" s="226"/>
    </row>
    <row r="2299" spans="1:189" ht="15" customHeight="1" x14ac:dyDescent="0.3">
      <c r="A2299" s="15" t="s">
        <v>146</v>
      </c>
      <c r="B2299" s="15" t="s">
        <v>134</v>
      </c>
      <c r="C2299" s="15" t="s">
        <v>491</v>
      </c>
      <c r="D2299" s="15" t="s">
        <v>3091</v>
      </c>
      <c r="E2299" s="15" t="str">
        <f t="shared" si="490"/>
        <v>John ROXAS</v>
      </c>
      <c r="F2299" s="15" t="s">
        <v>135</v>
      </c>
      <c r="G2299" s="15">
        <v>999926147</v>
      </c>
      <c r="H2299" s="15">
        <f t="shared" si="491"/>
        <v>63</v>
      </c>
      <c r="I2299" s="15"/>
      <c r="J2299" s="15"/>
      <c r="K2299" s="16"/>
      <c r="L2299" s="15"/>
      <c r="M2299" s="15"/>
      <c r="N2299" s="15"/>
      <c r="O2299" s="15">
        <f t="shared" si="501"/>
        <v>0</v>
      </c>
      <c r="P2299" s="15">
        <v>0</v>
      </c>
      <c r="Q2299" s="15">
        <f t="shared" si="502"/>
        <v>0</v>
      </c>
      <c r="R2299" s="15">
        <v>0</v>
      </c>
      <c r="S2299" s="15">
        <v>0</v>
      </c>
      <c r="T2299" s="15">
        <f t="shared" si="503"/>
        <v>0</v>
      </c>
      <c r="U2299" s="15">
        <f t="shared" si="504"/>
        <v>0</v>
      </c>
      <c r="V2299" s="15"/>
      <c r="W2299" s="15"/>
      <c r="X2299" s="15"/>
      <c r="Y2299" s="15"/>
      <c r="Z2299" s="16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>
        <f t="shared" si="492"/>
        <v>0</v>
      </c>
      <c r="CT2299" s="15">
        <f t="shared" si="493"/>
        <v>63</v>
      </c>
      <c r="CU2299" s="15">
        <f t="shared" si="494"/>
        <v>1</v>
      </c>
      <c r="CV2299" s="15">
        <f t="shared" si="495"/>
        <v>0</v>
      </c>
      <c r="CW2299" s="15"/>
      <c r="CX2299" s="15"/>
      <c r="CY2299" s="15">
        <f t="shared" si="496"/>
        <v>0</v>
      </c>
      <c r="CZ2299" s="15">
        <f>GG2299</f>
        <v>0</v>
      </c>
      <c r="DA2299" s="16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20"/>
      <c r="DY2299" s="15"/>
      <c r="DZ2299" s="20"/>
      <c r="EA2299" s="15"/>
      <c r="EB2299" s="20"/>
      <c r="EC2299" s="15"/>
      <c r="ED2299" s="20"/>
      <c r="EE2299" s="15"/>
      <c r="EF2299" s="20"/>
      <c r="EG2299" s="15"/>
      <c r="EH2299" s="20"/>
      <c r="EI2299" s="15"/>
      <c r="EJ2299" s="20"/>
      <c r="EK2299" s="15"/>
      <c r="EL2299" s="20"/>
      <c r="EM2299" s="15"/>
      <c r="EN2299" s="20"/>
      <c r="EY2299" s="15"/>
      <c r="EZ2299" s="20"/>
      <c r="FC2299" s="15">
        <v>63</v>
      </c>
      <c r="FD2299" s="20">
        <v>5</v>
      </c>
      <c r="FE2299" s="15"/>
      <c r="FF2299" s="20"/>
      <c r="FG2299" s="15"/>
      <c r="FH2299" s="20"/>
      <c r="FI2299" s="15"/>
      <c r="FJ2299" s="20"/>
      <c r="FK2299" s="15"/>
      <c r="FL2299" s="20"/>
      <c r="FM2299" s="15"/>
      <c r="FN2299" s="20"/>
      <c r="FO2299" s="15"/>
      <c r="FP2299" s="20"/>
      <c r="FQ2299" s="15"/>
      <c r="FR2299" s="20"/>
      <c r="FS2299" s="15"/>
      <c r="FT2299" s="20"/>
      <c r="FU2299" s="15"/>
      <c r="FV2299" s="20"/>
      <c r="FW2299" s="15"/>
      <c r="FX2299" s="20"/>
      <c r="FY2299" s="15"/>
      <c r="FZ2299" s="20"/>
      <c r="GA2299" s="15"/>
      <c r="GB2299" s="20"/>
      <c r="GC2299" s="15"/>
      <c r="GD2299" s="20"/>
      <c r="GE2299" s="15"/>
      <c r="GF2299" s="20"/>
      <c r="GG2299" s="226"/>
    </row>
    <row r="2300" spans="1:189" ht="15" customHeight="1" x14ac:dyDescent="0.3">
      <c r="A2300" s="15" t="s">
        <v>133</v>
      </c>
      <c r="B2300" s="15" t="s">
        <v>138</v>
      </c>
      <c r="C2300" s="15" t="s">
        <v>2987</v>
      </c>
      <c r="D2300" s="15" t="s">
        <v>2988</v>
      </c>
      <c r="E2300" s="15" t="str">
        <f t="shared" si="490"/>
        <v>ADRIEL UPRETY</v>
      </c>
      <c r="F2300" s="15" t="s">
        <v>135</v>
      </c>
      <c r="G2300" s="15">
        <v>999926154</v>
      </c>
      <c r="H2300" s="15">
        <f t="shared" si="491"/>
        <v>90</v>
      </c>
      <c r="I2300" s="15"/>
      <c r="J2300" s="15"/>
      <c r="K2300" s="16"/>
      <c r="L2300" s="15"/>
      <c r="M2300" s="15"/>
      <c r="N2300" s="15"/>
      <c r="O2300" s="15">
        <f t="shared" si="501"/>
        <v>0</v>
      </c>
      <c r="P2300" s="15">
        <v>0</v>
      </c>
      <c r="Q2300" s="15">
        <f t="shared" si="502"/>
        <v>0</v>
      </c>
      <c r="R2300" s="15">
        <v>0</v>
      </c>
      <c r="S2300" s="15">
        <v>0</v>
      </c>
      <c r="T2300" s="15">
        <f t="shared" si="503"/>
        <v>0</v>
      </c>
      <c r="U2300" s="15">
        <f t="shared" si="504"/>
        <v>0</v>
      </c>
      <c r="V2300" s="15"/>
      <c r="W2300" s="15"/>
      <c r="X2300" s="15"/>
      <c r="Y2300" s="15"/>
      <c r="Z2300" s="16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>
        <f t="shared" si="492"/>
        <v>0</v>
      </c>
      <c r="CT2300" s="15">
        <f t="shared" si="493"/>
        <v>90</v>
      </c>
      <c r="CU2300" s="15">
        <f t="shared" si="494"/>
        <v>1</v>
      </c>
      <c r="CV2300" s="15">
        <f t="shared" si="495"/>
        <v>0</v>
      </c>
      <c r="CW2300" s="15"/>
      <c r="CX2300" s="15"/>
      <c r="CY2300" s="15">
        <f t="shared" si="496"/>
        <v>0</v>
      </c>
      <c r="CZ2300" s="15">
        <f>GG2300</f>
        <v>0</v>
      </c>
      <c r="DA2300" s="16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20"/>
      <c r="DY2300" s="15"/>
      <c r="DZ2300" s="20"/>
      <c r="EA2300" s="15"/>
      <c r="EB2300" s="20"/>
      <c r="EC2300" s="15"/>
      <c r="ED2300" s="20"/>
      <c r="EE2300" s="15"/>
      <c r="EF2300" s="20"/>
      <c r="EG2300" s="15"/>
      <c r="EH2300" s="20"/>
      <c r="EI2300" s="15"/>
      <c r="EJ2300" s="20"/>
      <c r="EK2300" s="15"/>
      <c r="EL2300" s="20"/>
      <c r="EM2300" s="15"/>
      <c r="EN2300" s="20"/>
      <c r="EY2300" s="15">
        <v>90</v>
      </c>
      <c r="EZ2300" s="20">
        <v>2</v>
      </c>
      <c r="FC2300" s="15"/>
      <c r="FD2300" s="20"/>
      <c r="FE2300" s="15"/>
      <c r="FF2300" s="20"/>
      <c r="FG2300" s="15"/>
      <c r="FH2300" s="20"/>
      <c r="FI2300" s="15"/>
      <c r="FJ2300" s="20"/>
      <c r="FK2300" s="15"/>
      <c r="FL2300" s="20"/>
      <c r="FM2300" s="15"/>
      <c r="FN2300" s="20"/>
      <c r="FO2300" s="15"/>
      <c r="FP2300" s="20"/>
      <c r="FQ2300" s="15"/>
      <c r="FR2300" s="20"/>
      <c r="FS2300" s="15"/>
      <c r="FT2300" s="20"/>
      <c r="FU2300" s="15"/>
      <c r="FV2300" s="20"/>
      <c r="FW2300" s="15"/>
      <c r="FX2300" s="20"/>
      <c r="FY2300" s="15"/>
      <c r="FZ2300" s="20"/>
      <c r="GA2300" s="15"/>
      <c r="GB2300" s="20"/>
      <c r="GC2300" s="15"/>
      <c r="GD2300" s="20"/>
      <c r="GE2300" s="15"/>
      <c r="GF2300" s="20"/>
      <c r="GG2300" s="226"/>
    </row>
    <row r="2301" spans="1:189" ht="15" customHeight="1" x14ac:dyDescent="0.3">
      <c r="A2301" s="17" t="s">
        <v>137</v>
      </c>
      <c r="B2301" s="17" t="s">
        <v>138</v>
      </c>
      <c r="C2301" s="17" t="s">
        <v>3691</v>
      </c>
      <c r="D2301" s="17" t="s">
        <v>2988</v>
      </c>
      <c r="E2301" s="15" t="str">
        <f t="shared" si="490"/>
        <v>ADRIANNA UPRETY</v>
      </c>
      <c r="F2301" s="17" t="s">
        <v>128</v>
      </c>
      <c r="G2301" s="17">
        <v>999926158</v>
      </c>
      <c r="H2301" s="15">
        <f t="shared" si="491"/>
        <v>45</v>
      </c>
      <c r="I2301" s="15"/>
      <c r="J2301" s="15"/>
      <c r="K2301" s="16"/>
      <c r="L2301" s="15"/>
      <c r="M2301" s="15"/>
      <c r="N2301" s="15"/>
      <c r="O2301" s="15">
        <f t="shared" si="501"/>
        <v>0</v>
      </c>
      <c r="P2301" s="15">
        <v>0</v>
      </c>
      <c r="Q2301" s="15">
        <f t="shared" si="502"/>
        <v>0</v>
      </c>
      <c r="R2301" s="15">
        <v>0</v>
      </c>
      <c r="S2301" s="15">
        <v>0</v>
      </c>
      <c r="T2301" s="15">
        <f t="shared" si="503"/>
        <v>0</v>
      </c>
      <c r="U2301" s="15">
        <f t="shared" si="504"/>
        <v>0</v>
      </c>
      <c r="V2301" s="15"/>
      <c r="W2301" s="15"/>
      <c r="X2301" s="15"/>
      <c r="Y2301" s="15"/>
      <c r="Z2301" s="16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>
        <f t="shared" si="492"/>
        <v>0</v>
      </c>
      <c r="CT2301" s="15">
        <f t="shared" si="493"/>
        <v>45</v>
      </c>
      <c r="CU2301" s="15">
        <f t="shared" si="494"/>
        <v>1</v>
      </c>
      <c r="CV2301" s="15">
        <f t="shared" si="495"/>
        <v>0</v>
      </c>
      <c r="CW2301" s="15"/>
      <c r="CX2301" s="15"/>
      <c r="CY2301" s="15">
        <f t="shared" si="496"/>
        <v>0</v>
      </c>
      <c r="CZ2301" s="15">
        <f>GG2301</f>
        <v>0</v>
      </c>
      <c r="DA2301" s="16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20"/>
      <c r="DY2301" s="15"/>
      <c r="DZ2301" s="20"/>
      <c r="EA2301" s="15"/>
      <c r="EB2301" s="20"/>
      <c r="EC2301" s="15"/>
      <c r="ED2301" s="20"/>
      <c r="EE2301" s="15"/>
      <c r="EF2301" s="20"/>
      <c r="EG2301" s="15"/>
      <c r="EH2301" s="20"/>
      <c r="EI2301" s="24"/>
      <c r="EJ2301" s="20"/>
      <c r="EK2301" s="15"/>
      <c r="EL2301" s="20"/>
      <c r="EM2301" s="15"/>
      <c r="EN2301" s="20"/>
      <c r="EX2301" s="16"/>
      <c r="EY2301" s="15"/>
      <c r="EZ2301" s="20"/>
      <c r="FC2301" s="15"/>
      <c r="FD2301" s="20"/>
      <c r="FE2301" s="15"/>
      <c r="FF2301" s="20"/>
      <c r="FG2301" s="15"/>
      <c r="FH2301" s="20"/>
      <c r="FI2301" s="15"/>
      <c r="FJ2301" s="20"/>
      <c r="FK2301" s="15"/>
      <c r="FL2301" s="20"/>
      <c r="FM2301" s="15"/>
      <c r="FN2301" s="20"/>
      <c r="FO2301" s="15"/>
      <c r="FP2301" s="20"/>
      <c r="FQ2301" s="15"/>
      <c r="FR2301" s="20"/>
      <c r="FS2301" s="15">
        <v>45</v>
      </c>
      <c r="FT2301" s="20">
        <v>2</v>
      </c>
      <c r="FU2301" s="15"/>
      <c r="FV2301" s="20"/>
      <c r="FW2301" s="15"/>
      <c r="FX2301" s="20"/>
      <c r="FY2301" s="15"/>
      <c r="FZ2301" s="20"/>
      <c r="GA2301" s="15"/>
      <c r="GB2301" s="20"/>
      <c r="GC2301" s="15"/>
      <c r="GD2301" s="20"/>
      <c r="GE2301" s="15"/>
      <c r="GF2301" s="20"/>
      <c r="GG2301" s="226"/>
    </row>
    <row r="2302" spans="1:189" ht="15" customHeight="1" x14ac:dyDescent="0.3">
      <c r="A2302" s="15" t="s">
        <v>133</v>
      </c>
      <c r="B2302" s="15" t="s">
        <v>134</v>
      </c>
      <c r="C2302" s="15" t="s">
        <v>512</v>
      </c>
      <c r="D2302" s="15" t="s">
        <v>180</v>
      </c>
      <c r="E2302" s="15" t="str">
        <f t="shared" si="490"/>
        <v>Allison MO</v>
      </c>
      <c r="F2302" s="15" t="s">
        <v>128</v>
      </c>
      <c r="G2302" s="15">
        <v>999926160</v>
      </c>
      <c r="H2302" s="15">
        <f t="shared" si="491"/>
        <v>38</v>
      </c>
      <c r="I2302" s="15"/>
      <c r="J2302" s="15"/>
      <c r="K2302" s="16"/>
      <c r="L2302" s="15"/>
      <c r="M2302" s="15"/>
      <c r="N2302" s="15"/>
      <c r="O2302" s="15">
        <f t="shared" si="501"/>
        <v>0</v>
      </c>
      <c r="P2302" s="15">
        <v>0</v>
      </c>
      <c r="Q2302" s="15">
        <f t="shared" si="502"/>
        <v>0</v>
      </c>
      <c r="R2302" s="15">
        <v>0</v>
      </c>
      <c r="S2302" s="15">
        <v>0</v>
      </c>
      <c r="T2302" s="15">
        <f t="shared" si="503"/>
        <v>0</v>
      </c>
      <c r="U2302" s="15">
        <f t="shared" si="504"/>
        <v>0</v>
      </c>
      <c r="V2302" s="15"/>
      <c r="W2302" s="15"/>
      <c r="X2302" s="15"/>
      <c r="Y2302" s="15"/>
      <c r="Z2302" s="16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>
        <f t="shared" si="492"/>
        <v>0</v>
      </c>
      <c r="CT2302" s="15">
        <f t="shared" si="493"/>
        <v>38</v>
      </c>
      <c r="CU2302" s="15">
        <f t="shared" si="494"/>
        <v>0</v>
      </c>
      <c r="CV2302" s="15">
        <f t="shared" si="495"/>
        <v>0</v>
      </c>
      <c r="CW2302" s="15"/>
      <c r="CX2302" s="15"/>
      <c r="CY2302" s="15">
        <f t="shared" si="496"/>
        <v>0</v>
      </c>
      <c r="CZ2302" s="15">
        <f>GG2302</f>
        <v>0</v>
      </c>
      <c r="DA2302" s="16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20"/>
      <c r="DY2302" s="15"/>
      <c r="DZ2302" s="20"/>
      <c r="EA2302" s="15"/>
      <c r="EB2302" s="20"/>
      <c r="EC2302" s="15"/>
      <c r="ED2302" s="20"/>
      <c r="EE2302" s="15"/>
      <c r="EF2302" s="20"/>
      <c r="EG2302" s="15"/>
      <c r="EH2302" s="20"/>
      <c r="EI2302" s="15"/>
      <c r="EJ2302" s="20"/>
      <c r="EK2302" s="15"/>
      <c r="EL2302" s="20"/>
      <c r="EM2302" s="15"/>
      <c r="EN2302" s="20"/>
      <c r="EY2302" s="15"/>
      <c r="EZ2302" s="20"/>
      <c r="FC2302" s="15">
        <v>38</v>
      </c>
      <c r="FD2302" s="20" t="s">
        <v>129</v>
      </c>
      <c r="FE2302" s="15"/>
      <c r="FF2302" s="20"/>
      <c r="FG2302" s="15"/>
      <c r="FH2302" s="20"/>
      <c r="FI2302" s="15"/>
      <c r="FJ2302" s="20"/>
      <c r="FK2302" s="15"/>
      <c r="FL2302" s="20"/>
      <c r="FM2302" s="15"/>
      <c r="FN2302" s="20"/>
      <c r="FO2302" s="15"/>
      <c r="FP2302" s="20"/>
      <c r="FQ2302" s="15"/>
      <c r="FR2302" s="20"/>
      <c r="FS2302" s="15"/>
      <c r="FT2302" s="20"/>
      <c r="FU2302" s="15"/>
      <c r="FV2302" s="20"/>
      <c r="FW2302" s="15"/>
      <c r="FX2302" s="20"/>
      <c r="FY2302" s="15"/>
      <c r="FZ2302" s="20"/>
      <c r="GA2302" s="15"/>
      <c r="GB2302" s="20"/>
      <c r="GC2302" s="15"/>
      <c r="GD2302" s="20"/>
      <c r="GE2302" s="15"/>
      <c r="GF2302" s="20"/>
      <c r="GG2302" s="226"/>
    </row>
    <row r="2303" spans="1:189" ht="15" customHeight="1" x14ac:dyDescent="0.3">
      <c r="A2303" s="85" t="s">
        <v>146</v>
      </c>
      <c r="B2303" s="85" t="s">
        <v>138</v>
      </c>
      <c r="C2303" s="85" t="s">
        <v>1201</v>
      </c>
      <c r="D2303" s="85" t="s">
        <v>942</v>
      </c>
      <c r="E2303" s="15" t="str">
        <f t="shared" si="490"/>
        <v>Karina Ho</v>
      </c>
      <c r="F2303" s="85" t="s">
        <v>128</v>
      </c>
      <c r="G2303" s="15">
        <v>999926166</v>
      </c>
      <c r="H2303" s="15">
        <f t="shared" si="491"/>
        <v>113</v>
      </c>
      <c r="I2303" s="15"/>
      <c r="J2303" s="15"/>
      <c r="K2303" s="16"/>
      <c r="L2303" s="15"/>
      <c r="M2303" s="15"/>
      <c r="N2303" s="15"/>
      <c r="O2303" s="15">
        <f t="shared" si="501"/>
        <v>0</v>
      </c>
      <c r="P2303" s="15">
        <v>0</v>
      </c>
      <c r="Q2303" s="15">
        <f t="shared" si="502"/>
        <v>0</v>
      </c>
      <c r="R2303" s="15">
        <v>0</v>
      </c>
      <c r="S2303" s="15">
        <v>0</v>
      </c>
      <c r="T2303" s="15">
        <f t="shared" si="503"/>
        <v>0</v>
      </c>
      <c r="U2303" s="15">
        <f t="shared" si="504"/>
        <v>0</v>
      </c>
      <c r="V2303" s="15"/>
      <c r="W2303" s="15"/>
      <c r="X2303" s="15"/>
      <c r="Y2303" s="15"/>
      <c r="Z2303" s="16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>
        <f t="shared" si="492"/>
        <v>0</v>
      </c>
      <c r="CT2303" s="15">
        <f t="shared" si="493"/>
        <v>113</v>
      </c>
      <c r="CU2303" s="15">
        <f t="shared" si="494"/>
        <v>1</v>
      </c>
      <c r="CV2303" s="15">
        <f t="shared" si="495"/>
        <v>0</v>
      </c>
      <c r="CW2303" s="15"/>
      <c r="CX2303" s="15"/>
      <c r="CY2303" s="15">
        <f t="shared" si="496"/>
        <v>0</v>
      </c>
      <c r="CZ2303" s="15">
        <f>GG2303</f>
        <v>0</v>
      </c>
      <c r="DA2303" s="16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20"/>
      <c r="DY2303" s="15"/>
      <c r="DZ2303" s="20"/>
      <c r="EA2303" s="15"/>
      <c r="EB2303" s="20"/>
      <c r="EC2303" s="15"/>
      <c r="ED2303" s="20"/>
      <c r="EE2303" s="15"/>
      <c r="EF2303" s="20"/>
      <c r="EG2303" s="15"/>
      <c r="EH2303" s="20"/>
      <c r="EI2303" s="15"/>
      <c r="EJ2303" s="20"/>
      <c r="EK2303" s="15"/>
      <c r="EL2303" s="20"/>
      <c r="EM2303" s="15"/>
      <c r="EN2303" s="20"/>
      <c r="EU2303" s="15">
        <v>45</v>
      </c>
      <c r="EV2303" s="20">
        <v>2</v>
      </c>
      <c r="EY2303" s="15"/>
      <c r="EZ2303" s="20"/>
      <c r="FC2303" s="15"/>
      <c r="FD2303" s="20"/>
      <c r="FE2303" s="15"/>
      <c r="FF2303" s="20"/>
      <c r="FG2303" s="15"/>
      <c r="FH2303" s="20"/>
      <c r="FI2303" s="15"/>
      <c r="FJ2303" s="20"/>
      <c r="FK2303" s="15"/>
      <c r="FL2303" s="20"/>
      <c r="FM2303" s="15"/>
      <c r="FN2303" s="20"/>
      <c r="FO2303" s="15">
        <v>68</v>
      </c>
      <c r="FP2303" s="20"/>
      <c r="FQ2303" s="15"/>
      <c r="FR2303" s="20"/>
      <c r="FS2303" s="15"/>
      <c r="FT2303" s="20"/>
      <c r="FU2303" s="15"/>
      <c r="FV2303" s="20"/>
      <c r="FW2303" s="15"/>
      <c r="FX2303" s="20"/>
      <c r="FY2303" s="15"/>
      <c r="FZ2303" s="20"/>
      <c r="GA2303" s="15"/>
      <c r="GB2303" s="20"/>
      <c r="GC2303" s="15"/>
      <c r="GD2303" s="20"/>
      <c r="GE2303" s="15"/>
      <c r="GF2303" s="20"/>
      <c r="GG2303" s="226"/>
    </row>
    <row r="2304" spans="1:189" ht="15" customHeight="1" x14ac:dyDescent="0.3">
      <c r="A2304" s="15" t="s">
        <v>130</v>
      </c>
      <c r="B2304" s="15" t="s">
        <v>140</v>
      </c>
      <c r="C2304" s="15" t="s">
        <v>1389</v>
      </c>
      <c r="D2304" s="15" t="s">
        <v>3189</v>
      </c>
      <c r="E2304" s="15" t="str">
        <f t="shared" si="490"/>
        <v>Mckinley FORBES</v>
      </c>
      <c r="F2304" s="15" t="s">
        <v>128</v>
      </c>
      <c r="G2304" s="15">
        <v>999926169</v>
      </c>
      <c r="H2304" s="15">
        <f t="shared" si="491"/>
        <v>38</v>
      </c>
      <c r="I2304" s="15"/>
      <c r="J2304" s="15"/>
      <c r="K2304" s="16"/>
      <c r="L2304" s="15"/>
      <c r="M2304" s="15"/>
      <c r="N2304" s="15"/>
      <c r="O2304" s="15">
        <f t="shared" si="501"/>
        <v>0</v>
      </c>
      <c r="P2304" s="15">
        <v>0</v>
      </c>
      <c r="Q2304" s="15">
        <f t="shared" si="502"/>
        <v>0</v>
      </c>
      <c r="R2304" s="15">
        <v>0</v>
      </c>
      <c r="S2304" s="15">
        <v>0</v>
      </c>
      <c r="T2304" s="15">
        <f t="shared" si="503"/>
        <v>0</v>
      </c>
      <c r="U2304" s="15">
        <f t="shared" si="504"/>
        <v>0</v>
      </c>
      <c r="V2304" s="15"/>
      <c r="W2304" s="15"/>
      <c r="X2304" s="15"/>
      <c r="Y2304" s="15"/>
      <c r="Z2304" s="16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>
        <f t="shared" si="492"/>
        <v>0</v>
      </c>
      <c r="CT2304" s="15">
        <f t="shared" si="493"/>
        <v>38</v>
      </c>
      <c r="CU2304" s="15">
        <f t="shared" si="494"/>
        <v>0</v>
      </c>
      <c r="CV2304" s="15">
        <f t="shared" si="495"/>
        <v>0</v>
      </c>
      <c r="CW2304" s="15"/>
      <c r="CX2304" s="15"/>
      <c r="CY2304" s="15">
        <f t="shared" si="496"/>
        <v>0</v>
      </c>
      <c r="CZ2304" s="15">
        <f>GG2304</f>
        <v>0</v>
      </c>
      <c r="DA2304" s="16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20"/>
      <c r="DY2304" s="15"/>
      <c r="DZ2304" s="20"/>
      <c r="EA2304" s="15"/>
      <c r="EB2304" s="20"/>
      <c r="EC2304" s="15"/>
      <c r="ED2304" s="20"/>
      <c r="EE2304" s="15"/>
      <c r="EF2304" s="20"/>
      <c r="EG2304" s="15"/>
      <c r="EH2304" s="20"/>
      <c r="EI2304" s="15"/>
      <c r="EJ2304" s="20"/>
      <c r="EK2304" s="15"/>
      <c r="EL2304" s="20"/>
      <c r="EM2304" s="15"/>
      <c r="EN2304" s="20"/>
      <c r="EY2304" s="15"/>
      <c r="EZ2304" s="20"/>
      <c r="FC2304" s="15">
        <v>38</v>
      </c>
      <c r="FD2304" s="20" t="s">
        <v>129</v>
      </c>
      <c r="FE2304" s="15"/>
      <c r="FF2304" s="20"/>
      <c r="FG2304" s="15"/>
      <c r="FH2304" s="20"/>
      <c r="FI2304" s="15"/>
      <c r="FJ2304" s="20"/>
      <c r="FK2304" s="15"/>
      <c r="FL2304" s="20"/>
      <c r="FM2304" s="15"/>
      <c r="FN2304" s="20"/>
      <c r="FO2304" s="15"/>
      <c r="FP2304" s="20"/>
      <c r="FQ2304" s="15"/>
      <c r="FR2304" s="20"/>
      <c r="FS2304" s="15"/>
      <c r="FT2304" s="20"/>
      <c r="FU2304" s="15"/>
      <c r="FV2304" s="20"/>
      <c r="FW2304" s="15"/>
      <c r="FX2304" s="20"/>
      <c r="FY2304" s="15"/>
      <c r="FZ2304" s="20"/>
      <c r="GA2304" s="15"/>
      <c r="GB2304" s="20"/>
      <c r="GC2304" s="15"/>
      <c r="GD2304" s="20"/>
      <c r="GE2304" s="15"/>
      <c r="GF2304" s="20"/>
      <c r="GG2304" s="226"/>
    </row>
    <row r="2305" spans="1:189" ht="15" customHeight="1" x14ac:dyDescent="0.3">
      <c r="A2305" s="85" t="s">
        <v>130</v>
      </c>
      <c r="B2305" s="85" t="s">
        <v>134</v>
      </c>
      <c r="C2305" s="85" t="s">
        <v>274</v>
      </c>
      <c r="D2305" s="85" t="s">
        <v>300</v>
      </c>
      <c r="E2305" s="15" t="str">
        <f t="shared" si="490"/>
        <v>Emma Bai</v>
      </c>
      <c r="F2305" s="85" t="s">
        <v>128</v>
      </c>
      <c r="G2305" s="15">
        <v>999926170</v>
      </c>
      <c r="H2305" s="15">
        <f t="shared" si="491"/>
        <v>158</v>
      </c>
      <c r="I2305" s="15"/>
      <c r="J2305" s="15"/>
      <c r="K2305" s="16"/>
      <c r="L2305" s="15"/>
      <c r="M2305" s="15"/>
      <c r="N2305" s="15"/>
      <c r="O2305" s="15">
        <f t="shared" si="501"/>
        <v>0</v>
      </c>
      <c r="P2305" s="15">
        <v>0</v>
      </c>
      <c r="Q2305" s="15">
        <f t="shared" si="502"/>
        <v>0</v>
      </c>
      <c r="R2305" s="15">
        <v>0</v>
      </c>
      <c r="S2305" s="15">
        <v>0</v>
      </c>
      <c r="T2305" s="15">
        <f t="shared" si="503"/>
        <v>0</v>
      </c>
      <c r="U2305" s="15">
        <f t="shared" si="504"/>
        <v>0</v>
      </c>
      <c r="V2305" s="15"/>
      <c r="W2305" s="15"/>
      <c r="X2305" s="15"/>
      <c r="Y2305" s="15"/>
      <c r="Z2305" s="16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>
        <f t="shared" si="492"/>
        <v>0</v>
      </c>
      <c r="CT2305" s="15">
        <f t="shared" si="493"/>
        <v>158</v>
      </c>
      <c r="CU2305" s="15">
        <f t="shared" si="494"/>
        <v>1</v>
      </c>
      <c r="CV2305" s="15">
        <f t="shared" si="495"/>
        <v>0</v>
      </c>
      <c r="CW2305" s="15"/>
      <c r="CX2305" s="15"/>
      <c r="CY2305" s="15">
        <f t="shared" si="496"/>
        <v>0</v>
      </c>
      <c r="CZ2305" s="15">
        <f>GG2305</f>
        <v>0</v>
      </c>
      <c r="DA2305" s="16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20"/>
      <c r="DY2305" s="15"/>
      <c r="DZ2305" s="20"/>
      <c r="EA2305" s="15"/>
      <c r="EB2305" s="20"/>
      <c r="EC2305" s="15"/>
      <c r="ED2305" s="20"/>
      <c r="EE2305" s="15"/>
      <c r="EF2305" s="20"/>
      <c r="EG2305" s="15"/>
      <c r="EH2305" s="20"/>
      <c r="EI2305" s="15"/>
      <c r="EJ2305" s="20"/>
      <c r="EK2305" s="15"/>
      <c r="EL2305" s="20"/>
      <c r="EM2305" s="15"/>
      <c r="EN2305" s="20"/>
      <c r="EU2305" s="15">
        <v>68</v>
      </c>
      <c r="EV2305" s="20">
        <v>3</v>
      </c>
      <c r="EY2305" s="15"/>
      <c r="EZ2305" s="20"/>
      <c r="FC2305" s="15"/>
      <c r="FD2305" s="20"/>
      <c r="FE2305" s="15"/>
      <c r="FF2305" s="20"/>
      <c r="FG2305" s="15"/>
      <c r="FH2305" s="20"/>
      <c r="FI2305" s="15"/>
      <c r="FJ2305" s="20"/>
      <c r="FK2305" s="15"/>
      <c r="FL2305" s="20"/>
      <c r="FM2305" s="15"/>
      <c r="FN2305" s="20"/>
      <c r="FO2305" s="15">
        <v>90</v>
      </c>
      <c r="FP2305" s="20"/>
      <c r="FQ2305" s="15"/>
      <c r="FR2305" s="20"/>
      <c r="FS2305" s="15"/>
      <c r="FT2305" s="20"/>
      <c r="FU2305" s="15"/>
      <c r="FV2305" s="20"/>
      <c r="FW2305" s="15"/>
      <c r="FX2305" s="20"/>
      <c r="FY2305" s="15"/>
      <c r="FZ2305" s="20"/>
      <c r="GA2305" s="15"/>
      <c r="GB2305" s="20"/>
      <c r="GC2305" s="15"/>
      <c r="GD2305" s="20"/>
      <c r="GE2305" s="15"/>
      <c r="GF2305" s="20"/>
      <c r="GG2305" s="226"/>
    </row>
    <row r="2306" spans="1:189" ht="15" customHeight="1" x14ac:dyDescent="0.3">
      <c r="A2306" s="85" t="s">
        <v>146</v>
      </c>
      <c r="B2306" s="85" t="s">
        <v>142</v>
      </c>
      <c r="C2306" s="85" t="s">
        <v>1340</v>
      </c>
      <c r="D2306" s="85" t="s">
        <v>499</v>
      </c>
      <c r="E2306" s="15" t="str">
        <f t="shared" si="490"/>
        <v>Bryan Chen</v>
      </c>
      <c r="F2306" s="85" t="s">
        <v>135</v>
      </c>
      <c r="G2306" s="15">
        <v>999926172</v>
      </c>
      <c r="H2306" s="15">
        <f t="shared" si="491"/>
        <v>58</v>
      </c>
      <c r="I2306" s="15"/>
      <c r="J2306" s="15"/>
      <c r="K2306" s="16"/>
      <c r="L2306" s="15"/>
      <c r="M2306" s="15"/>
      <c r="N2306" s="15"/>
      <c r="O2306" s="15">
        <f t="shared" si="501"/>
        <v>0</v>
      </c>
      <c r="P2306" s="15">
        <v>0</v>
      </c>
      <c r="Q2306" s="15">
        <f t="shared" si="502"/>
        <v>0</v>
      </c>
      <c r="R2306" s="15">
        <v>0</v>
      </c>
      <c r="S2306" s="15">
        <v>0</v>
      </c>
      <c r="T2306" s="15">
        <f t="shared" si="503"/>
        <v>0</v>
      </c>
      <c r="U2306" s="15">
        <f t="shared" si="504"/>
        <v>0</v>
      </c>
      <c r="V2306" s="15"/>
      <c r="W2306" s="15"/>
      <c r="X2306" s="15"/>
      <c r="Y2306" s="15"/>
      <c r="Z2306" s="16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>
        <f t="shared" si="492"/>
        <v>0</v>
      </c>
      <c r="CT2306" s="15">
        <f t="shared" si="493"/>
        <v>58</v>
      </c>
      <c r="CU2306" s="15">
        <f t="shared" si="494"/>
        <v>0</v>
      </c>
      <c r="CV2306" s="15">
        <f t="shared" si="495"/>
        <v>0</v>
      </c>
      <c r="CW2306" s="15"/>
      <c r="CX2306" s="15"/>
      <c r="CY2306" s="15">
        <f t="shared" si="496"/>
        <v>0</v>
      </c>
      <c r="CZ2306" s="15">
        <f>GG2306</f>
        <v>0</v>
      </c>
      <c r="DA2306" s="16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20"/>
      <c r="DY2306" s="15"/>
      <c r="DZ2306" s="20"/>
      <c r="EA2306" s="15"/>
      <c r="EB2306" s="20"/>
      <c r="EC2306" s="15"/>
      <c r="ED2306" s="20"/>
      <c r="EE2306" s="15"/>
      <c r="EF2306" s="20"/>
      <c r="EG2306" s="15"/>
      <c r="EH2306" s="20"/>
      <c r="EI2306" s="15"/>
      <c r="EJ2306" s="20"/>
      <c r="EK2306" s="15"/>
      <c r="EL2306" s="20"/>
      <c r="EM2306" s="15"/>
      <c r="EN2306" s="20"/>
      <c r="EY2306" s="15"/>
      <c r="EZ2306" s="20"/>
      <c r="FC2306" s="15"/>
      <c r="FD2306" s="20"/>
      <c r="FE2306" s="15"/>
      <c r="FF2306" s="20"/>
      <c r="FG2306" s="15"/>
      <c r="FH2306" s="20"/>
      <c r="FI2306" s="15"/>
      <c r="FJ2306" s="20"/>
      <c r="FK2306" s="15"/>
      <c r="FL2306" s="20"/>
      <c r="FM2306" s="15"/>
      <c r="FN2306" s="20"/>
      <c r="FO2306" s="15">
        <v>58</v>
      </c>
      <c r="FP2306" s="20"/>
      <c r="FQ2306" s="15"/>
      <c r="FR2306" s="16"/>
      <c r="FS2306" s="15"/>
      <c r="FT2306" s="20"/>
      <c r="FU2306" s="15"/>
      <c r="FV2306" s="20"/>
      <c r="FW2306" s="15"/>
      <c r="FX2306" s="20"/>
      <c r="FY2306" s="15"/>
      <c r="FZ2306" s="20"/>
      <c r="GA2306" s="15"/>
      <c r="GB2306" s="20"/>
      <c r="GC2306" s="15"/>
      <c r="GD2306" s="20"/>
      <c r="GE2306" s="15"/>
      <c r="GF2306" s="20"/>
      <c r="GG2306" s="226"/>
    </row>
    <row r="2307" spans="1:189" ht="15" customHeight="1" x14ac:dyDescent="0.3">
      <c r="A2307" s="85" t="s">
        <v>133</v>
      </c>
      <c r="B2307" s="85" t="s">
        <v>142</v>
      </c>
      <c r="C2307" s="85" t="s">
        <v>183</v>
      </c>
      <c r="D2307" s="85" t="s">
        <v>499</v>
      </c>
      <c r="E2307" s="15" t="str">
        <f t="shared" si="490"/>
        <v>Ethan Chen</v>
      </c>
      <c r="F2307" s="85" t="s">
        <v>135</v>
      </c>
      <c r="G2307" s="15">
        <v>999926173</v>
      </c>
      <c r="H2307" s="15">
        <f t="shared" si="491"/>
        <v>51</v>
      </c>
      <c r="I2307" s="15"/>
      <c r="J2307" s="15"/>
      <c r="K2307" s="16"/>
      <c r="L2307" s="15"/>
      <c r="M2307" s="15"/>
      <c r="N2307" s="15"/>
      <c r="O2307" s="15">
        <f t="shared" si="501"/>
        <v>0</v>
      </c>
      <c r="P2307" s="15">
        <v>0</v>
      </c>
      <c r="Q2307" s="15">
        <f t="shared" si="502"/>
        <v>0</v>
      </c>
      <c r="R2307" s="15">
        <v>0</v>
      </c>
      <c r="S2307" s="15">
        <v>0</v>
      </c>
      <c r="T2307" s="15">
        <f t="shared" si="503"/>
        <v>0</v>
      </c>
      <c r="U2307" s="15">
        <f t="shared" si="504"/>
        <v>0</v>
      </c>
      <c r="V2307" s="15"/>
      <c r="W2307" s="15"/>
      <c r="X2307" s="15"/>
      <c r="Y2307" s="15"/>
      <c r="Z2307" s="16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>
        <f t="shared" si="492"/>
        <v>0</v>
      </c>
      <c r="CT2307" s="15">
        <f t="shared" si="493"/>
        <v>51</v>
      </c>
      <c r="CU2307" s="15">
        <f t="shared" si="494"/>
        <v>0</v>
      </c>
      <c r="CV2307" s="15">
        <f t="shared" si="495"/>
        <v>0</v>
      </c>
      <c r="CW2307" s="15"/>
      <c r="CX2307" s="15"/>
      <c r="CY2307" s="15">
        <f t="shared" si="496"/>
        <v>0</v>
      </c>
      <c r="CZ2307" s="15">
        <f>GG2307</f>
        <v>0</v>
      </c>
      <c r="DA2307" s="16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20"/>
      <c r="DY2307" s="15"/>
      <c r="DZ2307" s="20"/>
      <c r="EA2307" s="15"/>
      <c r="EB2307" s="20"/>
      <c r="EC2307" s="15"/>
      <c r="ED2307" s="20"/>
      <c r="EE2307" s="15"/>
      <c r="EF2307" s="20"/>
      <c r="EG2307" s="15"/>
      <c r="EH2307" s="20"/>
      <c r="EI2307" s="15"/>
      <c r="EJ2307" s="20"/>
      <c r="EK2307" s="15"/>
      <c r="EL2307" s="20"/>
      <c r="EM2307" s="15"/>
      <c r="EN2307" s="20"/>
      <c r="EY2307" s="15"/>
      <c r="EZ2307" s="20"/>
      <c r="FC2307" s="15"/>
      <c r="FD2307" s="20"/>
      <c r="FE2307" s="15"/>
      <c r="FF2307" s="20"/>
      <c r="FG2307" s="15"/>
      <c r="FH2307" s="20"/>
      <c r="FI2307" s="15"/>
      <c r="FJ2307" s="20"/>
      <c r="FK2307" s="15"/>
      <c r="FL2307" s="20"/>
      <c r="FM2307" s="15"/>
      <c r="FN2307" s="16"/>
      <c r="FO2307" s="15">
        <v>51</v>
      </c>
      <c r="FP2307" s="20"/>
      <c r="FQ2307" s="15"/>
      <c r="FR2307" s="16"/>
      <c r="FS2307" s="15"/>
      <c r="FT2307" s="20"/>
      <c r="FU2307" s="15"/>
      <c r="FV2307" s="20"/>
      <c r="FW2307" s="15"/>
      <c r="FX2307" s="20"/>
      <c r="FY2307" s="15"/>
      <c r="FZ2307" s="20"/>
      <c r="GA2307" s="15"/>
      <c r="GB2307" s="20"/>
      <c r="GC2307" s="15"/>
      <c r="GD2307" s="20"/>
      <c r="GE2307" s="15"/>
      <c r="GF2307" s="20"/>
      <c r="GG2307" s="226"/>
    </row>
    <row r="2308" spans="1:189" ht="15" customHeight="1" x14ac:dyDescent="0.3">
      <c r="A2308" s="85" t="s">
        <v>146</v>
      </c>
      <c r="B2308" s="85" t="s">
        <v>142</v>
      </c>
      <c r="C2308" s="85" t="s">
        <v>720</v>
      </c>
      <c r="D2308" s="85" t="s">
        <v>499</v>
      </c>
      <c r="E2308" s="15" t="str">
        <f t="shared" si="490"/>
        <v>Austin Chen</v>
      </c>
      <c r="F2308" s="85" t="s">
        <v>135</v>
      </c>
      <c r="G2308" s="15">
        <v>999926174</v>
      </c>
      <c r="H2308" s="15">
        <f t="shared" si="491"/>
        <v>38</v>
      </c>
      <c r="I2308" s="15"/>
      <c r="J2308" s="15"/>
      <c r="K2308" s="16"/>
      <c r="L2308" s="15"/>
      <c r="M2308" s="15"/>
      <c r="N2308" s="15"/>
      <c r="O2308" s="15">
        <f t="shared" si="501"/>
        <v>0</v>
      </c>
      <c r="P2308" s="15">
        <v>0</v>
      </c>
      <c r="Q2308" s="15">
        <f t="shared" si="502"/>
        <v>0</v>
      </c>
      <c r="R2308" s="15">
        <v>0</v>
      </c>
      <c r="S2308" s="15">
        <v>0</v>
      </c>
      <c r="T2308" s="15">
        <f t="shared" si="503"/>
        <v>0</v>
      </c>
      <c r="U2308" s="15">
        <f t="shared" si="504"/>
        <v>0</v>
      </c>
      <c r="V2308" s="15"/>
      <c r="W2308" s="15"/>
      <c r="X2308" s="15"/>
      <c r="Y2308" s="15"/>
      <c r="Z2308" s="16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>
        <f t="shared" si="492"/>
        <v>0</v>
      </c>
      <c r="CT2308" s="15">
        <f t="shared" si="493"/>
        <v>38</v>
      </c>
      <c r="CU2308" s="15">
        <f t="shared" si="494"/>
        <v>0</v>
      </c>
      <c r="CV2308" s="15">
        <f t="shared" si="495"/>
        <v>0</v>
      </c>
      <c r="CW2308" s="15"/>
      <c r="CX2308" s="15"/>
      <c r="CY2308" s="15">
        <f t="shared" si="496"/>
        <v>0</v>
      </c>
      <c r="CZ2308" s="15">
        <f>GG2308</f>
        <v>0</v>
      </c>
      <c r="DA2308" s="16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20"/>
      <c r="DY2308" s="15"/>
      <c r="DZ2308" s="20"/>
      <c r="EA2308" s="15"/>
      <c r="EB2308" s="20"/>
      <c r="EC2308" s="15"/>
      <c r="ED2308" s="20"/>
      <c r="EE2308" s="15"/>
      <c r="EF2308" s="20"/>
      <c r="EG2308" s="15"/>
      <c r="EH2308" s="20"/>
      <c r="EI2308" s="15"/>
      <c r="EJ2308" s="20"/>
      <c r="EK2308" s="15"/>
      <c r="EL2308" s="20"/>
      <c r="EM2308" s="15"/>
      <c r="EN2308" s="20"/>
      <c r="EY2308" s="15"/>
      <c r="EZ2308" s="20"/>
      <c r="FC2308" s="15"/>
      <c r="FD2308" s="20"/>
      <c r="FE2308" s="15"/>
      <c r="FF2308" s="20"/>
      <c r="FG2308" s="15"/>
      <c r="FH2308" s="20"/>
      <c r="FI2308" s="15"/>
      <c r="FJ2308" s="20"/>
      <c r="FK2308" s="15"/>
      <c r="FL2308" s="20"/>
      <c r="FM2308" s="15"/>
      <c r="FN2308" s="20"/>
      <c r="FO2308" s="15">
        <v>38</v>
      </c>
      <c r="FP2308" s="20"/>
      <c r="FQ2308" s="15"/>
      <c r="FR2308" s="16"/>
      <c r="FS2308" s="15"/>
      <c r="FT2308" s="20"/>
      <c r="FU2308" s="15"/>
      <c r="FV2308" s="20"/>
      <c r="FW2308" s="15"/>
      <c r="FX2308" s="20"/>
      <c r="FY2308" s="15"/>
      <c r="FZ2308" s="20"/>
      <c r="GA2308" s="15"/>
      <c r="GB2308" s="20"/>
      <c r="GC2308" s="15"/>
      <c r="GD2308" s="20"/>
      <c r="GE2308" s="15"/>
      <c r="GF2308" s="20"/>
      <c r="GG2308" s="226"/>
    </row>
    <row r="2309" spans="1:189" ht="15" customHeight="1" x14ac:dyDescent="0.3">
      <c r="A2309" s="85" t="s">
        <v>146</v>
      </c>
      <c r="B2309" s="85" t="s">
        <v>134</v>
      </c>
      <c r="C2309" s="85" t="s">
        <v>3934</v>
      </c>
      <c r="D2309" s="85" t="s">
        <v>499</v>
      </c>
      <c r="E2309" s="15" t="str">
        <f t="shared" si="490"/>
        <v>Henry Yuda Chen</v>
      </c>
      <c r="F2309" s="85" t="s">
        <v>135</v>
      </c>
      <c r="G2309" s="15">
        <v>999926175</v>
      </c>
      <c r="H2309" s="15">
        <f t="shared" si="491"/>
        <v>51</v>
      </c>
      <c r="I2309" s="15"/>
      <c r="J2309" s="15"/>
      <c r="K2309" s="16"/>
      <c r="L2309" s="15"/>
      <c r="M2309" s="15"/>
      <c r="N2309" s="15"/>
      <c r="O2309" s="15">
        <f t="shared" si="501"/>
        <v>0</v>
      </c>
      <c r="P2309" s="15">
        <v>0</v>
      </c>
      <c r="Q2309" s="15">
        <f t="shared" si="502"/>
        <v>0</v>
      </c>
      <c r="R2309" s="15">
        <v>0</v>
      </c>
      <c r="S2309" s="15">
        <v>0</v>
      </c>
      <c r="T2309" s="15">
        <f t="shared" si="503"/>
        <v>0</v>
      </c>
      <c r="U2309" s="15">
        <f t="shared" si="504"/>
        <v>0</v>
      </c>
      <c r="V2309" s="15"/>
      <c r="W2309" s="15"/>
      <c r="X2309" s="15"/>
      <c r="Y2309" s="15"/>
      <c r="Z2309" s="16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>
        <f t="shared" si="492"/>
        <v>0</v>
      </c>
      <c r="CT2309" s="15">
        <f t="shared" si="493"/>
        <v>51</v>
      </c>
      <c r="CU2309" s="15">
        <f t="shared" si="494"/>
        <v>0</v>
      </c>
      <c r="CV2309" s="15">
        <f t="shared" si="495"/>
        <v>0</v>
      </c>
      <c r="CW2309" s="15"/>
      <c r="CX2309" s="15"/>
      <c r="CY2309" s="15">
        <f t="shared" si="496"/>
        <v>0</v>
      </c>
      <c r="CZ2309" s="15">
        <f>GG2309</f>
        <v>0</v>
      </c>
      <c r="DA2309" s="16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20"/>
      <c r="DY2309" s="15"/>
      <c r="DZ2309" s="20"/>
      <c r="EA2309" s="15"/>
      <c r="EB2309" s="20"/>
      <c r="EC2309" s="15"/>
      <c r="ED2309" s="20"/>
      <c r="EE2309" s="15"/>
      <c r="EF2309" s="20"/>
      <c r="EG2309" s="15"/>
      <c r="EH2309" s="20"/>
      <c r="EI2309" s="15"/>
      <c r="EJ2309" s="20"/>
      <c r="EK2309" s="15"/>
      <c r="EL2309" s="20"/>
      <c r="EM2309" s="15"/>
      <c r="EN2309" s="20"/>
      <c r="EY2309" s="15"/>
      <c r="EZ2309" s="20"/>
      <c r="FC2309" s="15"/>
      <c r="FD2309" s="20"/>
      <c r="FE2309" s="15"/>
      <c r="FF2309" s="20"/>
      <c r="FG2309" s="15"/>
      <c r="FH2309" s="20"/>
      <c r="FI2309" s="15"/>
      <c r="FJ2309" s="20"/>
      <c r="FK2309" s="15"/>
      <c r="FL2309" s="20"/>
      <c r="FM2309" s="15"/>
      <c r="FN2309" s="20"/>
      <c r="FO2309" s="15">
        <v>51</v>
      </c>
      <c r="FP2309" s="20"/>
      <c r="FQ2309" s="15"/>
      <c r="FR2309" s="20"/>
      <c r="FS2309" s="15"/>
      <c r="FT2309" s="20"/>
      <c r="FU2309" s="15"/>
      <c r="FV2309" s="20"/>
      <c r="FW2309" s="15"/>
      <c r="FX2309" s="20"/>
      <c r="FY2309" s="15"/>
      <c r="FZ2309" s="20"/>
      <c r="GA2309" s="15"/>
      <c r="GB2309" s="20"/>
      <c r="GC2309" s="15"/>
      <c r="GD2309" s="20"/>
      <c r="GE2309" s="15"/>
      <c r="GF2309" s="20"/>
      <c r="GG2309" s="226"/>
    </row>
    <row r="2310" spans="1:189" ht="15" customHeight="1" x14ac:dyDescent="0.3">
      <c r="A2310" s="85" t="s">
        <v>133</v>
      </c>
      <c r="B2310" s="85" t="s">
        <v>134</v>
      </c>
      <c r="C2310" s="85" t="s">
        <v>780</v>
      </c>
      <c r="D2310" s="85" t="s">
        <v>499</v>
      </c>
      <c r="E2310" s="15" t="str">
        <f t="shared" ref="E2310:E2373" si="505">CONCATENATE(C2310, " ",D2310)</f>
        <v>Helen Chen</v>
      </c>
      <c r="F2310" s="85" t="s">
        <v>128</v>
      </c>
      <c r="G2310" s="15">
        <v>999926176</v>
      </c>
      <c r="H2310" s="15">
        <f t="shared" ref="H2310:H2373" si="506">(L2310+M2310+N2310+O2310+P2310+R2310+S2310+T2310+U2310+V2310+X2310+Y2310+CT2310+CY2310+CS2310+CV2310)-J2310</f>
        <v>45</v>
      </c>
      <c r="I2310" s="15"/>
      <c r="J2310" s="15"/>
      <c r="K2310" s="16"/>
      <c r="L2310" s="15"/>
      <c r="M2310" s="15"/>
      <c r="N2310" s="15"/>
      <c r="O2310" s="15">
        <f t="shared" si="501"/>
        <v>0</v>
      </c>
      <c r="P2310" s="15">
        <v>0</v>
      </c>
      <c r="Q2310" s="15">
        <f t="shared" si="502"/>
        <v>0</v>
      </c>
      <c r="R2310" s="15">
        <v>0</v>
      </c>
      <c r="S2310" s="15">
        <v>0</v>
      </c>
      <c r="T2310" s="15">
        <f t="shared" si="503"/>
        <v>0</v>
      </c>
      <c r="U2310" s="15">
        <f t="shared" si="504"/>
        <v>0</v>
      </c>
      <c r="V2310" s="15"/>
      <c r="W2310" s="15"/>
      <c r="X2310" s="15"/>
      <c r="Y2310" s="15"/>
      <c r="Z2310" s="16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>
        <f t="shared" ref="CS2310:CS2373" si="507">SUM(FE2310)</f>
        <v>0</v>
      </c>
      <c r="CT2310" s="15">
        <f t="shared" ref="CT2310:CT2373" si="508">SUM(EQ2310,ES2310,EU2310,EW2310,FA2310,EY2310,FC2310,FG2310,FI2310,FK2310,FM2310,FQ2310,FS2310,FU2310,FW2310,FY2310,GA2310,FO2310)</f>
        <v>45</v>
      </c>
      <c r="CU2310" s="15">
        <f t="shared" ref="CU2310:CU2373" si="509">COUNT(ER2310,ET2310,EV2310,EX2310,FB2310,EZ2310,FD2310,FH2310,FJ2310,FL2310,FN2310,FR2310,FT2310,FV2310,FX2310,FZ2310,GB2310)</f>
        <v>0</v>
      </c>
      <c r="CV2310" s="15">
        <f t="shared" ref="CV2310:CV2373" si="510">GC2310+GE2310</f>
        <v>0</v>
      </c>
      <c r="CW2310" s="15"/>
      <c r="CX2310" s="15"/>
      <c r="CY2310" s="15">
        <f t="shared" ref="CY2310:CY2373" si="511">EO2310</f>
        <v>0</v>
      </c>
      <c r="CZ2310" s="15">
        <f>GG2310</f>
        <v>0</v>
      </c>
      <c r="DA2310" s="16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20"/>
      <c r="DY2310" s="15"/>
      <c r="DZ2310" s="20"/>
      <c r="EA2310" s="15"/>
      <c r="EB2310" s="20"/>
      <c r="EC2310" s="15"/>
      <c r="ED2310" s="20"/>
      <c r="EE2310" s="15"/>
      <c r="EF2310" s="20"/>
      <c r="EG2310" s="15"/>
      <c r="EH2310" s="20"/>
      <c r="EI2310" s="15"/>
      <c r="EJ2310" s="20"/>
      <c r="EK2310" s="15"/>
      <c r="EL2310" s="20"/>
      <c r="EM2310" s="15"/>
      <c r="EN2310" s="20"/>
      <c r="EY2310" s="15"/>
      <c r="EZ2310" s="20"/>
      <c r="FC2310" s="15"/>
      <c r="FD2310" s="20"/>
      <c r="FE2310" s="15"/>
      <c r="FF2310" s="20"/>
      <c r="FG2310" s="15"/>
      <c r="FH2310" s="20"/>
      <c r="FI2310" s="15"/>
      <c r="FJ2310" s="20"/>
      <c r="FK2310" s="15"/>
      <c r="FL2310" s="20"/>
      <c r="FM2310" s="15"/>
      <c r="FN2310" s="16"/>
      <c r="FO2310" s="15">
        <v>45</v>
      </c>
      <c r="FP2310" s="20"/>
      <c r="FQ2310" s="15"/>
      <c r="FR2310" s="16"/>
      <c r="FS2310" s="15"/>
      <c r="FT2310" s="20"/>
      <c r="FU2310" s="15"/>
      <c r="FV2310" s="20"/>
      <c r="FW2310" s="15"/>
      <c r="FX2310" s="20"/>
      <c r="FY2310" s="15"/>
      <c r="FZ2310" s="20"/>
      <c r="GA2310" s="15"/>
      <c r="GB2310" s="20"/>
      <c r="GC2310" s="15"/>
      <c r="GD2310" s="20"/>
      <c r="GE2310" s="15"/>
      <c r="GF2310" s="20"/>
      <c r="GG2310" s="226"/>
    </row>
    <row r="2311" spans="1:189" ht="15" customHeight="1" x14ac:dyDescent="0.3">
      <c r="A2311" s="85" t="s">
        <v>146</v>
      </c>
      <c r="B2311" s="85" t="s">
        <v>142</v>
      </c>
      <c r="C2311" s="85" t="s">
        <v>3951</v>
      </c>
      <c r="D2311" s="85" t="s">
        <v>3952</v>
      </c>
      <c r="E2311" s="15" t="str">
        <f t="shared" si="505"/>
        <v>Rishi Ganesan</v>
      </c>
      <c r="F2311" s="85" t="s">
        <v>135</v>
      </c>
      <c r="G2311" s="15">
        <v>999926182</v>
      </c>
      <c r="H2311" s="15">
        <f t="shared" si="506"/>
        <v>68</v>
      </c>
      <c r="I2311" s="15"/>
      <c r="J2311" s="15"/>
      <c r="K2311" s="16"/>
      <c r="L2311" s="15"/>
      <c r="M2311" s="15"/>
      <c r="N2311" s="15"/>
      <c r="O2311" s="15">
        <f t="shared" si="501"/>
        <v>0</v>
      </c>
      <c r="P2311" s="15">
        <v>0</v>
      </c>
      <c r="Q2311" s="15">
        <f t="shared" si="502"/>
        <v>0</v>
      </c>
      <c r="R2311" s="15">
        <v>0</v>
      </c>
      <c r="S2311" s="15">
        <v>0</v>
      </c>
      <c r="T2311" s="15">
        <f t="shared" si="503"/>
        <v>0</v>
      </c>
      <c r="U2311" s="15">
        <f t="shared" si="504"/>
        <v>0</v>
      </c>
      <c r="V2311" s="15"/>
      <c r="W2311" s="15"/>
      <c r="X2311" s="15"/>
      <c r="Y2311" s="15"/>
      <c r="Z2311" s="16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>
        <f t="shared" si="507"/>
        <v>0</v>
      </c>
      <c r="CT2311" s="15">
        <f t="shared" si="508"/>
        <v>68</v>
      </c>
      <c r="CU2311" s="15">
        <f t="shared" si="509"/>
        <v>0</v>
      </c>
      <c r="CV2311" s="15">
        <f t="shared" si="510"/>
        <v>0</v>
      </c>
      <c r="CW2311" s="15"/>
      <c r="CX2311" s="15"/>
      <c r="CY2311" s="15">
        <f t="shared" si="511"/>
        <v>0</v>
      </c>
      <c r="CZ2311" s="15">
        <f>GG2311</f>
        <v>0</v>
      </c>
      <c r="DA2311" s="16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20"/>
      <c r="DY2311" s="15"/>
      <c r="DZ2311" s="20"/>
      <c r="EA2311" s="15"/>
      <c r="EB2311" s="20"/>
      <c r="EC2311" s="15"/>
      <c r="ED2311" s="20"/>
      <c r="EE2311" s="15"/>
      <c r="EF2311" s="20"/>
      <c r="EG2311" s="15"/>
      <c r="EH2311" s="20"/>
      <c r="EI2311" s="15"/>
      <c r="EJ2311" s="20"/>
      <c r="EK2311" s="15"/>
      <c r="EL2311" s="20"/>
      <c r="EM2311" s="15"/>
      <c r="EN2311" s="20"/>
      <c r="EY2311" s="15"/>
      <c r="EZ2311" s="20"/>
      <c r="FC2311" s="15"/>
      <c r="FD2311" s="20"/>
      <c r="FE2311" s="15"/>
      <c r="FF2311" s="20"/>
      <c r="FG2311" s="15"/>
      <c r="FH2311" s="20"/>
      <c r="FI2311" s="15"/>
      <c r="FJ2311" s="20"/>
      <c r="FK2311" s="15"/>
      <c r="FL2311" s="20"/>
      <c r="FM2311" s="15"/>
      <c r="FN2311" s="20"/>
      <c r="FO2311" s="15">
        <v>68</v>
      </c>
      <c r="FP2311" s="20"/>
      <c r="FQ2311" s="15"/>
      <c r="FR2311" s="16"/>
      <c r="FS2311" s="15"/>
      <c r="FT2311" s="20"/>
      <c r="FU2311" s="15"/>
      <c r="FV2311" s="20"/>
      <c r="FW2311" s="15"/>
      <c r="FX2311" s="20"/>
      <c r="FY2311" s="15"/>
      <c r="FZ2311" s="20"/>
      <c r="GA2311" s="15"/>
      <c r="GB2311" s="20"/>
      <c r="GC2311" s="15"/>
      <c r="GD2311" s="20"/>
      <c r="GE2311" s="15"/>
      <c r="GF2311" s="20"/>
      <c r="GG2311" s="226"/>
    </row>
    <row r="2312" spans="1:189" ht="15" customHeight="1" x14ac:dyDescent="0.3">
      <c r="A2312" s="17" t="s">
        <v>2903</v>
      </c>
      <c r="B2312" s="17" t="s">
        <v>138</v>
      </c>
      <c r="C2312" s="17" t="s">
        <v>3421</v>
      </c>
      <c r="D2312" s="17" t="s">
        <v>518</v>
      </c>
      <c r="E2312" s="15" t="str">
        <f t="shared" si="505"/>
        <v>Emily  Chiang</v>
      </c>
      <c r="F2312" s="17" t="s">
        <v>128</v>
      </c>
      <c r="G2312" s="17">
        <v>999926183</v>
      </c>
      <c r="H2312" s="15">
        <f t="shared" si="506"/>
        <v>75</v>
      </c>
      <c r="I2312" s="15"/>
      <c r="J2312" s="15"/>
      <c r="K2312" s="16"/>
      <c r="L2312" s="15"/>
      <c r="M2312" s="15"/>
      <c r="N2312" s="15"/>
      <c r="O2312" s="15">
        <f t="shared" si="501"/>
        <v>0</v>
      </c>
      <c r="P2312" s="15">
        <v>0</v>
      </c>
      <c r="Q2312" s="15">
        <f t="shared" si="502"/>
        <v>0</v>
      </c>
      <c r="R2312" s="15">
        <v>0</v>
      </c>
      <c r="S2312" s="15">
        <v>0</v>
      </c>
      <c r="T2312" s="15">
        <f t="shared" si="503"/>
        <v>0</v>
      </c>
      <c r="U2312" s="15">
        <f t="shared" si="504"/>
        <v>0</v>
      </c>
      <c r="V2312" s="15"/>
      <c r="W2312" s="15"/>
      <c r="X2312" s="15"/>
      <c r="Y2312" s="15"/>
      <c r="Z2312" s="16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>
        <f t="shared" si="507"/>
        <v>75</v>
      </c>
      <c r="CT2312" s="15">
        <f t="shared" si="508"/>
        <v>0</v>
      </c>
      <c r="CU2312" s="15">
        <f t="shared" si="509"/>
        <v>0</v>
      </c>
      <c r="CV2312" s="15">
        <f t="shared" si="510"/>
        <v>0</v>
      </c>
      <c r="CW2312" s="15"/>
      <c r="CX2312" s="15"/>
      <c r="CY2312" s="15">
        <f t="shared" si="511"/>
        <v>0</v>
      </c>
      <c r="CZ2312" s="15">
        <f>GG2312</f>
        <v>0</v>
      </c>
      <c r="DA2312" s="16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20"/>
      <c r="DY2312" s="15"/>
      <c r="DZ2312" s="20"/>
      <c r="EA2312" s="15"/>
      <c r="EB2312" s="20"/>
      <c r="EC2312" s="15"/>
      <c r="ED2312" s="20"/>
      <c r="EE2312" s="15"/>
      <c r="EF2312" s="20"/>
      <c r="EG2312" s="15"/>
      <c r="EH2312" s="20"/>
      <c r="EI2312" s="15"/>
      <c r="EJ2312" s="20"/>
      <c r="EK2312" s="15"/>
      <c r="EL2312" s="20"/>
      <c r="EM2312" s="15"/>
      <c r="EN2312" s="20"/>
      <c r="EY2312" s="15"/>
      <c r="EZ2312" s="20"/>
      <c r="FC2312" s="15"/>
      <c r="FD2312" s="20"/>
      <c r="FE2312" s="15">
        <v>75</v>
      </c>
      <c r="FF2312" s="20">
        <v>2</v>
      </c>
      <c r="FG2312" s="15"/>
      <c r="FH2312" s="20"/>
      <c r="FI2312" s="15"/>
      <c r="FJ2312" s="20"/>
      <c r="FK2312" s="15"/>
      <c r="FL2312" s="20"/>
      <c r="FM2312" s="15"/>
      <c r="FN2312" s="20"/>
      <c r="FO2312" s="15"/>
      <c r="FP2312" s="20"/>
      <c r="FQ2312" s="15"/>
      <c r="FR2312" s="20"/>
      <c r="FS2312" s="15"/>
      <c r="FT2312" s="20"/>
      <c r="FU2312" s="15"/>
      <c r="FV2312" s="20"/>
      <c r="FW2312" s="15"/>
      <c r="FX2312" s="20"/>
      <c r="FY2312" s="15"/>
      <c r="FZ2312" s="20"/>
      <c r="GA2312" s="15"/>
      <c r="GB2312" s="20"/>
      <c r="GC2312" s="15"/>
      <c r="GD2312" s="20"/>
      <c r="GE2312" s="15"/>
      <c r="GF2312" s="20"/>
      <c r="GG2312" s="226"/>
    </row>
    <row r="2313" spans="1:189" ht="15" customHeight="1" x14ac:dyDescent="0.3">
      <c r="A2313" s="15" t="s">
        <v>146</v>
      </c>
      <c r="B2313" s="15" t="s">
        <v>142</v>
      </c>
      <c r="C2313" s="15" t="s">
        <v>1958</v>
      </c>
      <c r="D2313" s="15" t="s">
        <v>3110</v>
      </c>
      <c r="E2313" s="15" t="str">
        <f t="shared" si="505"/>
        <v>Kaiden FERMIL</v>
      </c>
      <c r="F2313" s="15" t="s">
        <v>135</v>
      </c>
      <c r="G2313" s="15">
        <v>999926188</v>
      </c>
      <c r="H2313" s="15">
        <f t="shared" si="506"/>
        <v>68</v>
      </c>
      <c r="I2313" s="15"/>
      <c r="J2313" s="15"/>
      <c r="K2313" s="16"/>
      <c r="L2313" s="15"/>
      <c r="M2313" s="15"/>
      <c r="N2313" s="15"/>
      <c r="O2313" s="15">
        <f t="shared" si="501"/>
        <v>0</v>
      </c>
      <c r="P2313" s="15">
        <v>0</v>
      </c>
      <c r="Q2313" s="15">
        <f t="shared" si="502"/>
        <v>0</v>
      </c>
      <c r="R2313" s="15">
        <v>0</v>
      </c>
      <c r="S2313" s="15">
        <v>0</v>
      </c>
      <c r="T2313" s="15">
        <f t="shared" si="503"/>
        <v>0</v>
      </c>
      <c r="U2313" s="15">
        <f t="shared" si="504"/>
        <v>0</v>
      </c>
      <c r="V2313" s="15"/>
      <c r="W2313" s="15"/>
      <c r="X2313" s="15"/>
      <c r="Y2313" s="15"/>
      <c r="Z2313" s="16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>
        <f t="shared" si="507"/>
        <v>0</v>
      </c>
      <c r="CT2313" s="15">
        <f t="shared" si="508"/>
        <v>68</v>
      </c>
      <c r="CU2313" s="15">
        <f t="shared" si="509"/>
        <v>1</v>
      </c>
      <c r="CV2313" s="15">
        <f t="shared" si="510"/>
        <v>0</v>
      </c>
      <c r="CW2313" s="15"/>
      <c r="CX2313" s="15"/>
      <c r="CY2313" s="15">
        <f t="shared" si="511"/>
        <v>0</v>
      </c>
      <c r="CZ2313" s="15">
        <f>GG2313</f>
        <v>0</v>
      </c>
      <c r="DA2313" s="16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20"/>
      <c r="DY2313" s="15"/>
      <c r="DZ2313" s="20"/>
      <c r="EA2313" s="15"/>
      <c r="EB2313" s="20"/>
      <c r="EC2313" s="15"/>
      <c r="ED2313" s="20"/>
      <c r="EE2313" s="15"/>
      <c r="EF2313" s="20"/>
      <c r="EG2313" s="15"/>
      <c r="EH2313" s="20"/>
      <c r="EI2313" s="15"/>
      <c r="EJ2313" s="20"/>
      <c r="EK2313" s="15"/>
      <c r="EL2313" s="20"/>
      <c r="EM2313" s="15"/>
      <c r="EN2313" s="20"/>
      <c r="EY2313" s="15"/>
      <c r="EZ2313" s="20"/>
      <c r="FC2313" s="15">
        <v>68</v>
      </c>
      <c r="FD2313" s="20">
        <v>3</v>
      </c>
      <c r="FE2313" s="15"/>
      <c r="FF2313" s="20"/>
      <c r="FG2313" s="15"/>
      <c r="FH2313" s="20"/>
      <c r="FI2313" s="15"/>
      <c r="FJ2313" s="20"/>
      <c r="FK2313" s="15"/>
      <c r="FL2313" s="20"/>
      <c r="FM2313" s="15"/>
      <c r="FN2313" s="20"/>
      <c r="FO2313" s="15"/>
      <c r="FP2313" s="20"/>
      <c r="FQ2313" s="15"/>
      <c r="FR2313" s="20"/>
      <c r="FS2313" s="15"/>
      <c r="FT2313" s="20"/>
      <c r="FU2313" s="15"/>
      <c r="FV2313" s="20"/>
      <c r="FW2313" s="15"/>
      <c r="FX2313" s="20"/>
      <c r="FY2313" s="15"/>
      <c r="FZ2313" s="20"/>
      <c r="GA2313" s="15"/>
      <c r="GB2313" s="20"/>
      <c r="GC2313" s="15"/>
      <c r="GD2313" s="20"/>
      <c r="GE2313" s="15"/>
      <c r="GF2313" s="20"/>
      <c r="GG2313" s="226"/>
    </row>
    <row r="2314" spans="1:189" ht="15" customHeight="1" x14ac:dyDescent="0.3">
      <c r="A2314" s="15" t="s">
        <v>133</v>
      </c>
      <c r="B2314" s="15" t="s">
        <v>142</v>
      </c>
      <c r="C2314" s="15" t="s">
        <v>3744</v>
      </c>
      <c r="D2314" s="15" t="s">
        <v>1133</v>
      </c>
      <c r="E2314" s="15" t="str">
        <f t="shared" si="505"/>
        <v>Elijah  Song</v>
      </c>
      <c r="F2314" s="15" t="s">
        <v>135</v>
      </c>
      <c r="G2314" s="15">
        <v>999926198</v>
      </c>
      <c r="H2314" s="15">
        <f t="shared" si="506"/>
        <v>38</v>
      </c>
      <c r="I2314" s="15"/>
      <c r="J2314" s="15"/>
      <c r="K2314" s="16"/>
      <c r="L2314" s="15"/>
      <c r="M2314" s="15"/>
      <c r="N2314" s="15"/>
      <c r="O2314" s="15">
        <f t="shared" si="501"/>
        <v>0</v>
      </c>
      <c r="P2314" s="15">
        <v>0</v>
      </c>
      <c r="Q2314" s="15">
        <f t="shared" si="502"/>
        <v>0</v>
      </c>
      <c r="R2314" s="15">
        <v>0</v>
      </c>
      <c r="S2314" s="15">
        <v>0</v>
      </c>
      <c r="T2314" s="15">
        <f t="shared" si="503"/>
        <v>0</v>
      </c>
      <c r="U2314" s="15">
        <f t="shared" si="504"/>
        <v>0</v>
      </c>
      <c r="V2314" s="15"/>
      <c r="W2314" s="15"/>
      <c r="X2314" s="15"/>
      <c r="Y2314" s="15"/>
      <c r="Z2314" s="16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>
        <f t="shared" si="507"/>
        <v>0</v>
      </c>
      <c r="CT2314" s="15">
        <f t="shared" si="508"/>
        <v>38</v>
      </c>
      <c r="CU2314" s="15">
        <f t="shared" si="509"/>
        <v>0</v>
      </c>
      <c r="CV2314" s="15">
        <f t="shared" si="510"/>
        <v>0</v>
      </c>
      <c r="CW2314" s="15"/>
      <c r="CX2314" s="15"/>
      <c r="CY2314" s="15">
        <f t="shared" si="511"/>
        <v>0</v>
      </c>
      <c r="CZ2314" s="15">
        <f>GG2314</f>
        <v>0</v>
      </c>
      <c r="DA2314" s="16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20"/>
      <c r="DY2314" s="15"/>
      <c r="DZ2314" s="20"/>
      <c r="EA2314" s="15"/>
      <c r="EB2314" s="20"/>
      <c r="EC2314" s="15"/>
      <c r="ED2314" s="20"/>
      <c r="EE2314" s="15"/>
      <c r="EF2314" s="20"/>
      <c r="EG2314" s="15"/>
      <c r="EH2314" s="20"/>
      <c r="EI2314" s="15"/>
      <c r="EJ2314" s="20"/>
      <c r="EK2314" s="15"/>
      <c r="EL2314" s="20"/>
      <c r="EM2314" s="15"/>
      <c r="EN2314" s="20"/>
      <c r="EY2314" s="15"/>
      <c r="EZ2314" s="20"/>
      <c r="FC2314" s="15"/>
      <c r="FD2314" s="20"/>
      <c r="FE2314" s="15"/>
      <c r="FF2314" s="20"/>
      <c r="FG2314" s="15"/>
      <c r="FH2314" s="20"/>
      <c r="FI2314" s="15"/>
      <c r="FJ2314" s="20"/>
      <c r="FK2314" s="15"/>
      <c r="FL2314" s="20"/>
      <c r="FM2314" s="15"/>
      <c r="FN2314" s="20"/>
      <c r="FO2314" s="15"/>
      <c r="FP2314" s="20"/>
      <c r="FQ2314" s="15"/>
      <c r="FR2314" s="20"/>
      <c r="FS2314" s="15"/>
      <c r="FT2314" s="20"/>
      <c r="FU2314" s="15"/>
      <c r="FV2314" s="20"/>
      <c r="FW2314" s="15"/>
      <c r="FX2314" s="20"/>
      <c r="FY2314" s="15">
        <v>38</v>
      </c>
      <c r="FZ2314" s="20" t="s">
        <v>3887</v>
      </c>
      <c r="GA2314" s="15"/>
      <c r="GB2314" s="20"/>
      <c r="GC2314" s="15"/>
      <c r="GD2314" s="20"/>
      <c r="GE2314" s="15"/>
      <c r="GF2314" s="20"/>
      <c r="GG2314" s="226"/>
    </row>
    <row r="2315" spans="1:189" ht="15" customHeight="1" x14ac:dyDescent="0.3">
      <c r="A2315" s="15" t="s">
        <v>137</v>
      </c>
      <c r="B2315" s="15" t="s">
        <v>138</v>
      </c>
      <c r="C2315" s="15" t="s">
        <v>3048</v>
      </c>
      <c r="D2315" s="15" t="s">
        <v>3049</v>
      </c>
      <c r="E2315" s="15" t="str">
        <f t="shared" si="505"/>
        <v>Robee GO</v>
      </c>
      <c r="F2315" s="15" t="s">
        <v>135</v>
      </c>
      <c r="G2315" s="15">
        <v>999926199</v>
      </c>
      <c r="H2315" s="15">
        <f t="shared" si="506"/>
        <v>68</v>
      </c>
      <c r="I2315" s="15"/>
      <c r="J2315" s="15"/>
      <c r="K2315" s="16"/>
      <c r="L2315" s="15"/>
      <c r="M2315" s="15"/>
      <c r="N2315" s="15"/>
      <c r="O2315" s="15">
        <f t="shared" si="501"/>
        <v>0</v>
      </c>
      <c r="P2315" s="15">
        <v>0</v>
      </c>
      <c r="Q2315" s="15">
        <f t="shared" si="502"/>
        <v>0</v>
      </c>
      <c r="R2315" s="15">
        <v>0</v>
      </c>
      <c r="S2315" s="15">
        <v>0</v>
      </c>
      <c r="T2315" s="15">
        <f t="shared" si="503"/>
        <v>0</v>
      </c>
      <c r="U2315" s="15">
        <f t="shared" si="504"/>
        <v>0</v>
      </c>
      <c r="V2315" s="15"/>
      <c r="W2315" s="15"/>
      <c r="X2315" s="15"/>
      <c r="Y2315" s="15"/>
      <c r="Z2315" s="16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>
        <f t="shared" si="507"/>
        <v>0</v>
      </c>
      <c r="CT2315" s="15">
        <f t="shared" si="508"/>
        <v>68</v>
      </c>
      <c r="CU2315" s="15">
        <f t="shared" si="509"/>
        <v>1</v>
      </c>
      <c r="CV2315" s="15">
        <f t="shared" si="510"/>
        <v>0</v>
      </c>
      <c r="CW2315" s="15"/>
      <c r="CX2315" s="15"/>
      <c r="CY2315" s="15">
        <f t="shared" si="511"/>
        <v>0</v>
      </c>
      <c r="CZ2315" s="15">
        <f>GG2315</f>
        <v>0</v>
      </c>
      <c r="DA2315" s="16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20"/>
      <c r="DY2315" s="15"/>
      <c r="DZ2315" s="20"/>
      <c r="EA2315" s="15"/>
      <c r="EB2315" s="20"/>
      <c r="EC2315" s="15"/>
      <c r="ED2315" s="20"/>
      <c r="EE2315" s="15"/>
      <c r="EF2315" s="20"/>
      <c r="EG2315" s="15"/>
      <c r="EH2315" s="20"/>
      <c r="EI2315" s="15"/>
      <c r="EJ2315" s="20"/>
      <c r="EK2315" s="15"/>
      <c r="EL2315" s="20"/>
      <c r="EM2315" s="15"/>
      <c r="EN2315" s="20"/>
      <c r="EY2315" s="15"/>
      <c r="EZ2315" s="20"/>
      <c r="FC2315" s="15">
        <v>68</v>
      </c>
      <c r="FD2315" s="20">
        <v>3</v>
      </c>
      <c r="FE2315" s="15"/>
      <c r="FF2315" s="20"/>
      <c r="FG2315" s="15"/>
      <c r="FH2315" s="20"/>
      <c r="FI2315" s="15"/>
      <c r="FJ2315" s="20"/>
      <c r="FK2315" s="15"/>
      <c r="FL2315" s="20"/>
      <c r="FM2315" s="15"/>
      <c r="FN2315" s="20"/>
      <c r="FO2315" s="15"/>
      <c r="FP2315" s="20"/>
      <c r="FQ2315" s="15"/>
      <c r="FR2315" s="20"/>
      <c r="FS2315" s="15"/>
      <c r="FT2315" s="20"/>
      <c r="FU2315" s="15"/>
      <c r="FV2315" s="20"/>
      <c r="FW2315" s="15"/>
      <c r="FX2315" s="20"/>
      <c r="FY2315" s="15"/>
      <c r="FZ2315" s="20"/>
      <c r="GA2315" s="15"/>
      <c r="GB2315" s="20"/>
      <c r="GC2315" s="15"/>
      <c r="GD2315" s="20"/>
      <c r="GE2315" s="15"/>
      <c r="GF2315" s="20"/>
      <c r="GG2315" s="226"/>
    </row>
    <row r="2316" spans="1:189" ht="15" customHeight="1" x14ac:dyDescent="0.3">
      <c r="A2316" s="82" t="s">
        <v>125</v>
      </c>
      <c r="B2316" s="82" t="s">
        <v>138</v>
      </c>
      <c r="C2316" s="82" t="s">
        <v>2833</v>
      </c>
      <c r="D2316" s="82" t="s">
        <v>2446</v>
      </c>
      <c r="E2316" s="15" t="str">
        <f t="shared" si="505"/>
        <v xml:space="preserve"> Hunter Gutierrez</v>
      </c>
      <c r="F2316" s="82" t="s">
        <v>135</v>
      </c>
      <c r="G2316" s="82">
        <v>999926203</v>
      </c>
      <c r="H2316" s="15">
        <f t="shared" si="506"/>
        <v>30</v>
      </c>
      <c r="I2316" s="15"/>
      <c r="J2316" s="15"/>
      <c r="K2316" s="16"/>
      <c r="L2316" s="15"/>
      <c r="M2316" s="15"/>
      <c r="N2316" s="15"/>
      <c r="O2316" s="15">
        <f t="shared" si="501"/>
        <v>0</v>
      </c>
      <c r="P2316" s="15">
        <v>0</v>
      </c>
      <c r="Q2316" s="15">
        <f t="shared" si="502"/>
        <v>0</v>
      </c>
      <c r="R2316" s="15">
        <v>0</v>
      </c>
      <c r="S2316" s="15">
        <v>0</v>
      </c>
      <c r="T2316" s="15">
        <f t="shared" si="503"/>
        <v>0</v>
      </c>
      <c r="U2316" s="15">
        <f t="shared" si="504"/>
        <v>0</v>
      </c>
      <c r="V2316" s="15"/>
      <c r="W2316" s="15"/>
      <c r="X2316" s="15"/>
      <c r="Y2316" s="15"/>
      <c r="Z2316" s="16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>
        <f t="shared" si="507"/>
        <v>0</v>
      </c>
      <c r="CT2316" s="15">
        <f t="shared" si="508"/>
        <v>30</v>
      </c>
      <c r="CU2316" s="15">
        <f t="shared" si="509"/>
        <v>1</v>
      </c>
      <c r="CV2316" s="15">
        <f t="shared" si="510"/>
        <v>0</v>
      </c>
      <c r="CW2316" s="15"/>
      <c r="CX2316" s="15"/>
      <c r="CY2316" s="15">
        <f t="shared" si="511"/>
        <v>0</v>
      </c>
      <c r="CZ2316" s="15">
        <f>GG2316</f>
        <v>0</v>
      </c>
      <c r="DA2316" s="16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20"/>
      <c r="DY2316" s="15"/>
      <c r="DZ2316" s="20"/>
      <c r="EA2316" s="15"/>
      <c r="EB2316" s="20"/>
      <c r="EC2316" s="15"/>
      <c r="ED2316" s="20"/>
      <c r="EE2316" s="15"/>
      <c r="EF2316" s="20"/>
      <c r="EG2316" s="15"/>
      <c r="EH2316" s="20"/>
      <c r="EI2316" s="15"/>
      <c r="EJ2316" s="20"/>
      <c r="EK2316" s="15"/>
      <c r="EL2316" s="20"/>
      <c r="EM2316" s="15"/>
      <c r="EN2316" s="20"/>
      <c r="EW2316" s="15">
        <v>30</v>
      </c>
      <c r="EX2316" s="20">
        <v>1</v>
      </c>
      <c r="EY2316" s="15"/>
      <c r="EZ2316" s="20"/>
      <c r="FC2316" s="15"/>
      <c r="FD2316" s="20"/>
      <c r="FE2316" s="15"/>
      <c r="FF2316" s="20"/>
      <c r="FG2316" s="15"/>
      <c r="FH2316" s="20"/>
      <c r="FI2316" s="15"/>
      <c r="FJ2316" s="20"/>
      <c r="FK2316" s="15"/>
      <c r="FL2316" s="20"/>
      <c r="FM2316" s="15"/>
      <c r="FN2316" s="20"/>
      <c r="FO2316" s="15"/>
      <c r="FP2316" s="20"/>
      <c r="FQ2316" s="15"/>
      <c r="FR2316" s="20"/>
      <c r="FS2316" s="15"/>
      <c r="FT2316" s="20"/>
      <c r="FU2316" s="15"/>
      <c r="FV2316" s="20"/>
      <c r="FW2316" s="15"/>
      <c r="FX2316" s="20"/>
      <c r="FY2316" s="15"/>
      <c r="FZ2316" s="20"/>
      <c r="GA2316" s="15"/>
      <c r="GB2316" s="20"/>
      <c r="GC2316" s="15"/>
      <c r="GD2316" s="20"/>
      <c r="GE2316" s="15"/>
      <c r="GF2316" s="20"/>
      <c r="GG2316" s="226"/>
    </row>
    <row r="2317" spans="1:189" ht="15" customHeight="1" x14ac:dyDescent="0.3">
      <c r="A2317" s="82" t="s">
        <v>125</v>
      </c>
      <c r="B2317" s="82" t="s">
        <v>140</v>
      </c>
      <c r="C2317" s="82" t="s">
        <v>2701</v>
      </c>
      <c r="D2317" s="82" t="s">
        <v>2702</v>
      </c>
      <c r="E2317" s="15" t="str">
        <f t="shared" si="505"/>
        <v xml:space="preserve"> Azul Camila Vazquez Trevino</v>
      </c>
      <c r="F2317" s="82" t="s">
        <v>128</v>
      </c>
      <c r="G2317" s="82">
        <v>999926205</v>
      </c>
      <c r="H2317" s="15">
        <f t="shared" si="506"/>
        <v>34</v>
      </c>
      <c r="I2317" s="15"/>
      <c r="J2317" s="15"/>
      <c r="K2317" s="16"/>
      <c r="L2317" s="15"/>
      <c r="M2317" s="15"/>
      <c r="N2317" s="15"/>
      <c r="O2317" s="15">
        <f t="shared" si="501"/>
        <v>0</v>
      </c>
      <c r="P2317" s="15">
        <v>0</v>
      </c>
      <c r="Q2317" s="15">
        <f t="shared" si="502"/>
        <v>0</v>
      </c>
      <c r="R2317" s="15">
        <v>0</v>
      </c>
      <c r="S2317" s="15">
        <v>0</v>
      </c>
      <c r="T2317" s="15">
        <f t="shared" si="503"/>
        <v>0</v>
      </c>
      <c r="U2317" s="15">
        <f t="shared" si="504"/>
        <v>0</v>
      </c>
      <c r="V2317" s="15"/>
      <c r="W2317" s="15"/>
      <c r="X2317" s="15"/>
      <c r="Y2317" s="15"/>
      <c r="Z2317" s="16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>
        <f t="shared" si="507"/>
        <v>0</v>
      </c>
      <c r="CT2317" s="15">
        <f t="shared" si="508"/>
        <v>34</v>
      </c>
      <c r="CU2317" s="15">
        <f t="shared" si="509"/>
        <v>1</v>
      </c>
      <c r="CV2317" s="15">
        <f t="shared" si="510"/>
        <v>0</v>
      </c>
      <c r="CW2317" s="15"/>
      <c r="CX2317" s="15"/>
      <c r="CY2317" s="15">
        <f t="shared" si="511"/>
        <v>0</v>
      </c>
      <c r="CZ2317" s="15">
        <f>GG2317</f>
        <v>0</v>
      </c>
      <c r="DA2317" s="16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20"/>
      <c r="DY2317" s="15"/>
      <c r="DZ2317" s="20"/>
      <c r="EA2317" s="15"/>
      <c r="EB2317" s="20"/>
      <c r="EC2317" s="15"/>
      <c r="ED2317" s="20"/>
      <c r="EE2317" s="15"/>
      <c r="EF2317" s="20"/>
      <c r="EG2317" s="15"/>
      <c r="EH2317" s="20"/>
      <c r="EI2317" s="15"/>
      <c r="EJ2317" s="20"/>
      <c r="EK2317" s="15"/>
      <c r="EL2317" s="20"/>
      <c r="EM2317" s="15"/>
      <c r="EN2317" s="20"/>
      <c r="EW2317" s="15">
        <v>34</v>
      </c>
      <c r="EX2317" s="20">
        <v>3</v>
      </c>
      <c r="EY2317" s="15"/>
      <c r="EZ2317" s="20"/>
      <c r="FC2317" s="15"/>
      <c r="FD2317" s="20"/>
      <c r="FE2317" s="15"/>
      <c r="FF2317" s="20"/>
      <c r="FG2317" s="15"/>
      <c r="FH2317" s="20"/>
      <c r="FI2317" s="15"/>
      <c r="FJ2317" s="20"/>
      <c r="FK2317" s="15"/>
      <c r="FL2317" s="20"/>
      <c r="FM2317" s="15"/>
      <c r="FN2317" s="20"/>
      <c r="FO2317" s="15"/>
      <c r="FP2317" s="20"/>
      <c r="FQ2317" s="15"/>
      <c r="FR2317" s="20"/>
      <c r="FS2317" s="15"/>
      <c r="FT2317" s="20"/>
      <c r="FU2317" s="15"/>
      <c r="FV2317" s="20"/>
      <c r="FW2317" s="15"/>
      <c r="FX2317" s="20"/>
      <c r="FY2317" s="15"/>
      <c r="FZ2317" s="20"/>
      <c r="GA2317" s="15"/>
      <c r="GB2317" s="20"/>
      <c r="GC2317" s="15"/>
      <c r="GD2317" s="20"/>
      <c r="GE2317" s="15"/>
      <c r="GF2317" s="20"/>
      <c r="GG2317" s="226"/>
    </row>
    <row r="2318" spans="1:189" ht="15" customHeight="1" x14ac:dyDescent="0.3">
      <c r="A2318" s="82" t="s">
        <v>125</v>
      </c>
      <c r="B2318" s="82" t="s">
        <v>142</v>
      </c>
      <c r="C2318" s="82" t="s">
        <v>2704</v>
      </c>
      <c r="D2318" s="82" t="s">
        <v>2705</v>
      </c>
      <c r="E2318" s="15" t="str">
        <f t="shared" si="505"/>
        <v xml:space="preserve"> Sofiia Chernyshova</v>
      </c>
      <c r="F2318" s="82" t="s">
        <v>128</v>
      </c>
      <c r="G2318" s="82">
        <v>999926206</v>
      </c>
      <c r="H2318" s="15">
        <f t="shared" si="506"/>
        <v>68</v>
      </c>
      <c r="I2318" s="15"/>
      <c r="J2318" s="15"/>
      <c r="K2318" s="16"/>
      <c r="L2318" s="15"/>
      <c r="M2318" s="15"/>
      <c r="N2318" s="15"/>
      <c r="O2318" s="15">
        <f t="shared" si="501"/>
        <v>0</v>
      </c>
      <c r="P2318" s="15">
        <v>0</v>
      </c>
      <c r="Q2318" s="15">
        <f t="shared" si="502"/>
        <v>0</v>
      </c>
      <c r="R2318" s="15">
        <v>0</v>
      </c>
      <c r="S2318" s="15">
        <v>0</v>
      </c>
      <c r="T2318" s="15">
        <f t="shared" si="503"/>
        <v>0</v>
      </c>
      <c r="U2318" s="15">
        <f t="shared" si="504"/>
        <v>0</v>
      </c>
      <c r="V2318" s="15"/>
      <c r="W2318" s="15"/>
      <c r="X2318" s="15"/>
      <c r="Y2318" s="15"/>
      <c r="Z2318" s="16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>
        <f t="shared" si="507"/>
        <v>0</v>
      </c>
      <c r="CT2318" s="15">
        <f t="shared" si="508"/>
        <v>68</v>
      </c>
      <c r="CU2318" s="15">
        <f t="shared" si="509"/>
        <v>1</v>
      </c>
      <c r="CV2318" s="15">
        <f t="shared" si="510"/>
        <v>0</v>
      </c>
      <c r="CW2318" s="15"/>
      <c r="CX2318" s="15"/>
      <c r="CY2318" s="15">
        <f t="shared" si="511"/>
        <v>0</v>
      </c>
      <c r="CZ2318" s="15">
        <f>GG2318</f>
        <v>0</v>
      </c>
      <c r="DA2318" s="16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20"/>
      <c r="DY2318" s="15"/>
      <c r="DZ2318" s="20"/>
      <c r="EA2318" s="15"/>
      <c r="EB2318" s="20"/>
      <c r="EC2318" s="15"/>
      <c r="ED2318" s="20"/>
      <c r="EE2318" s="15"/>
      <c r="EF2318" s="20"/>
      <c r="EG2318" s="15"/>
      <c r="EH2318" s="20"/>
      <c r="EI2318" s="15"/>
      <c r="EJ2318" s="20"/>
      <c r="EK2318" s="15"/>
      <c r="EL2318" s="20"/>
      <c r="EM2318" s="15"/>
      <c r="EN2318" s="20"/>
      <c r="EW2318" s="15">
        <v>68</v>
      </c>
      <c r="EX2318" s="20">
        <v>4</v>
      </c>
      <c r="EY2318" s="15"/>
      <c r="EZ2318" s="20"/>
      <c r="FC2318" s="15"/>
      <c r="FD2318" s="20"/>
      <c r="FE2318" s="15"/>
      <c r="FF2318" s="20"/>
      <c r="FG2318" s="15"/>
      <c r="FH2318" s="20"/>
      <c r="FI2318" s="15"/>
      <c r="FJ2318" s="20"/>
      <c r="FK2318" s="15"/>
      <c r="FL2318" s="20"/>
      <c r="FM2318" s="15"/>
      <c r="FN2318" s="20"/>
      <c r="FO2318" s="15"/>
      <c r="FP2318" s="20"/>
      <c r="FQ2318" s="15"/>
      <c r="FR2318" s="20"/>
      <c r="FS2318" s="15"/>
      <c r="FT2318" s="20"/>
      <c r="FU2318" s="15"/>
      <c r="FV2318" s="20"/>
      <c r="FW2318" s="15"/>
      <c r="FX2318" s="20"/>
      <c r="FY2318" s="15"/>
      <c r="FZ2318" s="20"/>
      <c r="GA2318" s="15"/>
      <c r="GB2318" s="20"/>
      <c r="GC2318" s="15"/>
      <c r="GD2318" s="20"/>
      <c r="GE2318" s="15"/>
      <c r="GF2318" s="20"/>
      <c r="GG2318" s="226"/>
    </row>
    <row r="2319" spans="1:189" ht="15" customHeight="1" x14ac:dyDescent="0.3">
      <c r="A2319" s="82" t="s">
        <v>130</v>
      </c>
      <c r="B2319" s="82" t="s">
        <v>140</v>
      </c>
      <c r="C2319" s="82" t="s">
        <v>2669</v>
      </c>
      <c r="D2319" s="82" t="s">
        <v>2670</v>
      </c>
      <c r="E2319" s="15" t="str">
        <f t="shared" si="505"/>
        <v xml:space="preserve"> araceli neri vilchis</v>
      </c>
      <c r="F2319" s="82" t="s">
        <v>128</v>
      </c>
      <c r="G2319" s="82">
        <v>999926209</v>
      </c>
      <c r="H2319" s="15">
        <f t="shared" si="506"/>
        <v>128</v>
      </c>
      <c r="I2319" s="15"/>
      <c r="J2319" s="15"/>
      <c r="K2319" s="16"/>
      <c r="L2319" s="15"/>
      <c r="M2319" s="15"/>
      <c r="N2319" s="15"/>
      <c r="O2319" s="15">
        <f t="shared" si="501"/>
        <v>0</v>
      </c>
      <c r="P2319" s="15">
        <v>0</v>
      </c>
      <c r="Q2319" s="15">
        <f t="shared" si="502"/>
        <v>0</v>
      </c>
      <c r="R2319" s="15">
        <v>0</v>
      </c>
      <c r="S2319" s="15">
        <v>0</v>
      </c>
      <c r="T2319" s="15">
        <f t="shared" si="503"/>
        <v>0</v>
      </c>
      <c r="U2319" s="15">
        <f t="shared" si="504"/>
        <v>0</v>
      </c>
      <c r="V2319" s="15"/>
      <c r="W2319" s="15"/>
      <c r="X2319" s="15"/>
      <c r="Y2319" s="15"/>
      <c r="Z2319" s="16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>
        <f t="shared" si="507"/>
        <v>0</v>
      </c>
      <c r="CT2319" s="15">
        <f t="shared" si="508"/>
        <v>128</v>
      </c>
      <c r="CU2319" s="15">
        <f t="shared" si="509"/>
        <v>2</v>
      </c>
      <c r="CV2319" s="15">
        <f t="shared" si="510"/>
        <v>0</v>
      </c>
      <c r="CW2319" s="15"/>
      <c r="CX2319" s="15"/>
      <c r="CY2319" s="15">
        <f t="shared" si="511"/>
        <v>0</v>
      </c>
      <c r="CZ2319" s="15">
        <f>GG2319</f>
        <v>0</v>
      </c>
      <c r="DA2319" s="16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20"/>
      <c r="DY2319" s="15"/>
      <c r="DZ2319" s="20"/>
      <c r="EA2319" s="15"/>
      <c r="EB2319" s="20"/>
      <c r="EC2319" s="15"/>
      <c r="ED2319" s="20"/>
      <c r="EE2319" s="15"/>
      <c r="EF2319" s="20"/>
      <c r="EG2319" s="15"/>
      <c r="EH2319" s="20"/>
      <c r="EI2319" s="15"/>
      <c r="EJ2319" s="20"/>
      <c r="EK2319" s="15"/>
      <c r="EL2319" s="20"/>
      <c r="EM2319" s="15"/>
      <c r="EN2319" s="20"/>
      <c r="EW2319" s="15">
        <v>68</v>
      </c>
      <c r="EX2319" s="20">
        <v>3</v>
      </c>
      <c r="EY2319" s="15"/>
      <c r="EZ2319" s="20"/>
      <c r="FC2319" s="15"/>
      <c r="FD2319" s="20"/>
      <c r="FE2319" s="15"/>
      <c r="FF2319" s="20"/>
      <c r="FG2319" s="15"/>
      <c r="FH2319" s="20"/>
      <c r="FI2319" s="15"/>
      <c r="FJ2319" s="20"/>
      <c r="FK2319" s="15"/>
      <c r="FL2319" s="20"/>
      <c r="FM2319" s="15"/>
      <c r="FN2319" s="20"/>
      <c r="FO2319" s="15"/>
      <c r="FP2319" s="20"/>
      <c r="FQ2319" s="15">
        <v>60</v>
      </c>
      <c r="FR2319" s="20">
        <v>1</v>
      </c>
      <c r="FS2319" s="15"/>
      <c r="FT2319" s="20"/>
      <c r="FU2319" s="15"/>
      <c r="FV2319" s="20"/>
      <c r="FW2319" s="15"/>
      <c r="FX2319" s="20"/>
      <c r="FY2319" s="15"/>
      <c r="FZ2319" s="20"/>
      <c r="GA2319" s="15"/>
      <c r="GB2319" s="20"/>
      <c r="GC2319" s="15"/>
      <c r="GD2319" s="20"/>
      <c r="GE2319" s="15"/>
      <c r="GF2319" s="20"/>
      <c r="GG2319" s="226"/>
    </row>
    <row r="2320" spans="1:189" ht="15" customHeight="1" x14ac:dyDescent="0.3">
      <c r="A2320" s="15" t="s">
        <v>130</v>
      </c>
      <c r="B2320" s="15" t="s">
        <v>142</v>
      </c>
      <c r="C2320" s="15" t="s">
        <v>278</v>
      </c>
      <c r="D2320" s="15" t="s">
        <v>3767</v>
      </c>
      <c r="E2320" s="15" t="str">
        <f t="shared" si="505"/>
        <v>Avery Rambow</v>
      </c>
      <c r="F2320" s="15" t="s">
        <v>128</v>
      </c>
      <c r="G2320" s="15">
        <v>999926210</v>
      </c>
      <c r="H2320" s="15">
        <f t="shared" si="506"/>
        <v>38</v>
      </c>
      <c r="I2320" s="15"/>
      <c r="J2320" s="15"/>
      <c r="K2320" s="16"/>
      <c r="L2320" s="15"/>
      <c r="M2320" s="15"/>
      <c r="N2320" s="15"/>
      <c r="O2320" s="15">
        <f t="shared" si="501"/>
        <v>0</v>
      </c>
      <c r="P2320" s="15">
        <v>0</v>
      </c>
      <c r="Q2320" s="15">
        <f t="shared" si="502"/>
        <v>0</v>
      </c>
      <c r="R2320" s="15">
        <v>0</v>
      </c>
      <c r="S2320" s="15">
        <v>0</v>
      </c>
      <c r="T2320" s="15">
        <f t="shared" si="503"/>
        <v>0</v>
      </c>
      <c r="U2320" s="15">
        <f t="shared" si="504"/>
        <v>0</v>
      </c>
      <c r="V2320" s="15"/>
      <c r="W2320" s="15"/>
      <c r="X2320" s="15"/>
      <c r="Y2320" s="15"/>
      <c r="Z2320" s="16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>
        <f t="shared" si="507"/>
        <v>0</v>
      </c>
      <c r="CT2320" s="15">
        <f t="shared" si="508"/>
        <v>38</v>
      </c>
      <c r="CU2320" s="15">
        <f t="shared" si="509"/>
        <v>0</v>
      </c>
      <c r="CV2320" s="15">
        <f t="shared" si="510"/>
        <v>0</v>
      </c>
      <c r="CW2320" s="15"/>
      <c r="CX2320" s="15"/>
      <c r="CY2320" s="15">
        <f t="shared" si="511"/>
        <v>0</v>
      </c>
      <c r="CZ2320" s="15">
        <f>GG2320</f>
        <v>0</v>
      </c>
      <c r="DA2320" s="16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20"/>
      <c r="DY2320" s="15"/>
      <c r="DZ2320" s="20"/>
      <c r="EA2320" s="15"/>
      <c r="EB2320" s="20"/>
      <c r="EC2320" s="15"/>
      <c r="ED2320" s="20"/>
      <c r="EE2320" s="15"/>
      <c r="EF2320" s="20"/>
      <c r="EG2320" s="15"/>
      <c r="EH2320" s="20"/>
      <c r="EI2320" s="15"/>
      <c r="EJ2320" s="20"/>
      <c r="EK2320" s="15"/>
      <c r="EL2320" s="20"/>
      <c r="EM2320" s="15"/>
      <c r="EN2320" s="20"/>
      <c r="EY2320" s="15"/>
      <c r="EZ2320" s="20"/>
      <c r="FC2320" s="15"/>
      <c r="FD2320" s="20"/>
      <c r="FE2320" s="15"/>
      <c r="FF2320" s="20"/>
      <c r="FG2320" s="15"/>
      <c r="FH2320" s="20"/>
      <c r="FI2320" s="15"/>
      <c r="FJ2320" s="20"/>
      <c r="FK2320" s="15"/>
      <c r="FL2320" s="20"/>
      <c r="FM2320" s="15"/>
      <c r="FN2320" s="20"/>
      <c r="FO2320" s="15"/>
      <c r="FP2320" s="20"/>
      <c r="FQ2320" s="15"/>
      <c r="FR2320" s="20"/>
      <c r="FS2320" s="15"/>
      <c r="FT2320" s="20"/>
      <c r="FU2320" s="15"/>
      <c r="FV2320" s="20"/>
      <c r="FW2320" s="15"/>
      <c r="FX2320" s="20"/>
      <c r="FY2320" s="15">
        <v>38</v>
      </c>
      <c r="FZ2320" s="20" t="s">
        <v>129</v>
      </c>
      <c r="GA2320" s="15"/>
      <c r="GB2320" s="20"/>
      <c r="GC2320" s="15"/>
      <c r="GD2320" s="20"/>
      <c r="GE2320" s="15"/>
      <c r="GF2320" s="20"/>
      <c r="GG2320" s="226"/>
    </row>
    <row r="2321" spans="1:189" ht="15" customHeight="1" x14ac:dyDescent="0.3">
      <c r="A2321" s="15" t="s">
        <v>125</v>
      </c>
      <c r="B2321" s="15" t="s">
        <v>142</v>
      </c>
      <c r="C2321" s="15" t="s">
        <v>1911</v>
      </c>
      <c r="D2321" s="15" t="s">
        <v>3218</v>
      </c>
      <c r="E2321" s="15" t="str">
        <f t="shared" si="505"/>
        <v>Annie ZHAO</v>
      </c>
      <c r="F2321" s="15" t="s">
        <v>128</v>
      </c>
      <c r="G2321" s="15">
        <v>999926213</v>
      </c>
      <c r="H2321" s="15">
        <f t="shared" si="506"/>
        <v>38</v>
      </c>
      <c r="I2321" s="15"/>
      <c r="J2321" s="15"/>
      <c r="K2321" s="16"/>
      <c r="L2321" s="15"/>
      <c r="M2321" s="15"/>
      <c r="N2321" s="15"/>
      <c r="O2321" s="15">
        <f t="shared" si="501"/>
        <v>0</v>
      </c>
      <c r="P2321" s="15">
        <v>0</v>
      </c>
      <c r="Q2321" s="15">
        <f t="shared" si="502"/>
        <v>0</v>
      </c>
      <c r="R2321" s="15">
        <v>0</v>
      </c>
      <c r="S2321" s="15">
        <v>0</v>
      </c>
      <c r="T2321" s="15">
        <f t="shared" si="503"/>
        <v>0</v>
      </c>
      <c r="U2321" s="15">
        <f t="shared" si="504"/>
        <v>0</v>
      </c>
      <c r="V2321" s="15"/>
      <c r="W2321" s="15"/>
      <c r="X2321" s="15"/>
      <c r="Y2321" s="15"/>
      <c r="Z2321" s="16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>
        <f t="shared" si="507"/>
        <v>0</v>
      </c>
      <c r="CT2321" s="15">
        <f t="shared" si="508"/>
        <v>38</v>
      </c>
      <c r="CU2321" s="15">
        <f t="shared" si="509"/>
        <v>0</v>
      </c>
      <c r="CV2321" s="15">
        <f t="shared" si="510"/>
        <v>0</v>
      </c>
      <c r="CW2321" s="15"/>
      <c r="CX2321" s="15"/>
      <c r="CY2321" s="15">
        <f t="shared" si="511"/>
        <v>0</v>
      </c>
      <c r="CZ2321" s="15">
        <f>GG2321</f>
        <v>0</v>
      </c>
      <c r="DA2321" s="16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20"/>
      <c r="DY2321" s="15"/>
      <c r="DZ2321" s="20"/>
      <c r="EA2321" s="15"/>
      <c r="EB2321" s="20"/>
      <c r="EC2321" s="15"/>
      <c r="ED2321" s="20"/>
      <c r="EE2321" s="15"/>
      <c r="EF2321" s="20"/>
      <c r="EG2321" s="15"/>
      <c r="EH2321" s="20"/>
      <c r="EI2321" s="15"/>
      <c r="EJ2321" s="20"/>
      <c r="EK2321" s="15"/>
      <c r="EL2321" s="20"/>
      <c r="EM2321" s="15"/>
      <c r="EN2321" s="20"/>
      <c r="EY2321" s="15"/>
      <c r="EZ2321" s="20"/>
      <c r="FC2321" s="15">
        <v>38</v>
      </c>
      <c r="FD2321" s="20" t="s">
        <v>129</v>
      </c>
      <c r="FE2321" s="15"/>
      <c r="FF2321" s="20"/>
      <c r="FG2321" s="15"/>
      <c r="FH2321" s="20"/>
      <c r="FI2321" s="15"/>
      <c r="FJ2321" s="20"/>
      <c r="FK2321" s="15"/>
      <c r="FL2321" s="20"/>
      <c r="FM2321" s="15"/>
      <c r="FN2321" s="20"/>
      <c r="FO2321" s="15"/>
      <c r="FP2321" s="20"/>
      <c r="FQ2321" s="15"/>
      <c r="FR2321" s="20"/>
      <c r="FS2321" s="15"/>
      <c r="FT2321" s="20"/>
      <c r="FU2321" s="15"/>
      <c r="FV2321" s="20"/>
      <c r="FW2321" s="15"/>
      <c r="FX2321" s="20"/>
      <c r="FY2321" s="15"/>
      <c r="FZ2321" s="20"/>
      <c r="GA2321" s="15"/>
      <c r="GB2321" s="20"/>
      <c r="GC2321" s="15"/>
      <c r="GD2321" s="20"/>
      <c r="GE2321" s="15"/>
      <c r="GF2321" s="20"/>
      <c r="GG2321" s="226"/>
    </row>
    <row r="2322" spans="1:189" ht="15" customHeight="1" x14ac:dyDescent="0.3">
      <c r="A2322" s="85" t="s">
        <v>137</v>
      </c>
      <c r="B2322" s="85" t="s">
        <v>138</v>
      </c>
      <c r="C2322" s="85" t="s">
        <v>748</v>
      </c>
      <c r="D2322" s="85" t="s">
        <v>1992</v>
      </c>
      <c r="E2322" s="15" t="str">
        <f t="shared" si="505"/>
        <v>Lily ZHANG</v>
      </c>
      <c r="F2322" s="85" t="s">
        <v>128</v>
      </c>
      <c r="G2322" s="15">
        <v>999926216</v>
      </c>
      <c r="H2322" s="15">
        <f t="shared" si="506"/>
        <v>93</v>
      </c>
      <c r="I2322" s="15"/>
      <c r="J2322" s="15"/>
      <c r="K2322" s="16"/>
      <c r="L2322" s="15"/>
      <c r="M2322" s="15"/>
      <c r="N2322" s="15"/>
      <c r="O2322" s="15">
        <f t="shared" si="501"/>
        <v>0</v>
      </c>
      <c r="P2322" s="15">
        <v>0</v>
      </c>
      <c r="Q2322" s="15">
        <f t="shared" si="502"/>
        <v>0</v>
      </c>
      <c r="R2322" s="15">
        <v>0</v>
      </c>
      <c r="S2322" s="15">
        <v>0</v>
      </c>
      <c r="T2322" s="15">
        <f t="shared" si="503"/>
        <v>0</v>
      </c>
      <c r="U2322" s="15">
        <f t="shared" si="504"/>
        <v>0</v>
      </c>
      <c r="V2322" s="15"/>
      <c r="W2322" s="15"/>
      <c r="X2322" s="15"/>
      <c r="Y2322" s="15"/>
      <c r="Z2322" s="16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>
        <f t="shared" si="507"/>
        <v>0</v>
      </c>
      <c r="CT2322" s="15">
        <f t="shared" si="508"/>
        <v>93</v>
      </c>
      <c r="CU2322" s="15">
        <f t="shared" si="509"/>
        <v>1</v>
      </c>
      <c r="CV2322" s="15">
        <f t="shared" si="510"/>
        <v>0</v>
      </c>
      <c r="CW2322" s="15"/>
      <c r="CX2322" s="15"/>
      <c r="CY2322" s="15">
        <f t="shared" si="511"/>
        <v>0</v>
      </c>
      <c r="CZ2322" s="15">
        <f>GG2322</f>
        <v>0</v>
      </c>
      <c r="DA2322" s="16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20"/>
      <c r="DY2322" s="15"/>
      <c r="DZ2322" s="20"/>
      <c r="EA2322" s="15"/>
      <c r="EB2322" s="20"/>
      <c r="EC2322" s="15"/>
      <c r="ED2322" s="20"/>
      <c r="EE2322" s="15"/>
      <c r="EF2322" s="20"/>
      <c r="EG2322" s="15"/>
      <c r="EH2322" s="20"/>
      <c r="EI2322" s="15"/>
      <c r="EJ2322" s="20"/>
      <c r="EK2322" s="15"/>
      <c r="EL2322" s="20"/>
      <c r="EM2322" s="15"/>
      <c r="EN2322" s="20"/>
      <c r="EY2322" s="15"/>
      <c r="EZ2322" s="20"/>
      <c r="FC2322" s="15"/>
      <c r="FD2322" s="20"/>
      <c r="FE2322" s="15"/>
      <c r="FF2322" s="20"/>
      <c r="FG2322" s="15">
        <v>30</v>
      </c>
      <c r="FH2322" s="20">
        <v>1</v>
      </c>
      <c r="FI2322" s="15"/>
      <c r="FJ2322" s="20"/>
      <c r="FK2322" s="15"/>
      <c r="FL2322" s="20"/>
      <c r="FM2322" s="15"/>
      <c r="FN2322" s="20"/>
      <c r="FO2322" s="15">
        <v>63</v>
      </c>
      <c r="FP2322" s="20"/>
      <c r="FQ2322" s="15"/>
      <c r="FR2322" s="20"/>
      <c r="FS2322" s="15"/>
      <c r="FT2322" s="20"/>
      <c r="FU2322" s="15"/>
      <c r="FV2322" s="20"/>
      <c r="FW2322" s="15"/>
      <c r="FX2322" s="20"/>
      <c r="FY2322" s="15"/>
      <c r="FZ2322" s="20"/>
      <c r="GA2322" s="15"/>
      <c r="GB2322" s="20"/>
      <c r="GC2322" s="15"/>
      <c r="GD2322" s="20"/>
      <c r="GE2322" s="15"/>
      <c r="GF2322" s="20"/>
      <c r="GG2322" s="226"/>
    </row>
    <row r="2323" spans="1:189" ht="15" customHeight="1" x14ac:dyDescent="0.3">
      <c r="A2323" s="85" t="s">
        <v>133</v>
      </c>
      <c r="B2323" s="85" t="s">
        <v>140</v>
      </c>
      <c r="C2323" s="85" t="s">
        <v>570</v>
      </c>
      <c r="D2323" s="85" t="s">
        <v>1475</v>
      </c>
      <c r="E2323" s="15" t="str">
        <f t="shared" si="505"/>
        <v>William Nguyen</v>
      </c>
      <c r="F2323" s="85" t="s">
        <v>135</v>
      </c>
      <c r="G2323" s="15">
        <v>999926217</v>
      </c>
      <c r="H2323" s="15">
        <f t="shared" si="506"/>
        <v>120</v>
      </c>
      <c r="I2323" s="15"/>
      <c r="J2323" s="15"/>
      <c r="K2323" s="16"/>
      <c r="L2323" s="15"/>
      <c r="M2323" s="15"/>
      <c r="N2323" s="15"/>
      <c r="O2323" s="15">
        <f t="shared" si="501"/>
        <v>0</v>
      </c>
      <c r="P2323" s="15">
        <v>0</v>
      </c>
      <c r="Q2323" s="15">
        <f t="shared" si="502"/>
        <v>0</v>
      </c>
      <c r="R2323" s="15">
        <v>0</v>
      </c>
      <c r="S2323" s="15">
        <v>0</v>
      </c>
      <c r="T2323" s="15">
        <f t="shared" si="503"/>
        <v>0</v>
      </c>
      <c r="U2323" s="15">
        <f t="shared" si="504"/>
        <v>0</v>
      </c>
      <c r="V2323" s="15"/>
      <c r="W2323" s="15"/>
      <c r="X2323" s="15"/>
      <c r="Y2323" s="15"/>
      <c r="Z2323" s="16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>
        <f t="shared" si="507"/>
        <v>0</v>
      </c>
      <c r="CT2323" s="15">
        <f t="shared" si="508"/>
        <v>120</v>
      </c>
      <c r="CU2323" s="15">
        <f t="shared" si="509"/>
        <v>0</v>
      </c>
      <c r="CV2323" s="15">
        <f t="shared" si="510"/>
        <v>0</v>
      </c>
      <c r="CW2323" s="15"/>
      <c r="CX2323" s="15"/>
      <c r="CY2323" s="15">
        <f t="shared" si="511"/>
        <v>0</v>
      </c>
      <c r="CZ2323" s="15">
        <f>GG2323</f>
        <v>0</v>
      </c>
      <c r="DA2323" s="16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20"/>
      <c r="DY2323" s="15"/>
      <c r="DZ2323" s="20"/>
      <c r="EA2323" s="15"/>
      <c r="EB2323" s="20"/>
      <c r="EC2323" s="15"/>
      <c r="ED2323" s="20"/>
      <c r="EE2323" s="15"/>
      <c r="EF2323" s="20"/>
      <c r="EG2323" s="15"/>
      <c r="EH2323" s="20"/>
      <c r="EI2323" s="15"/>
      <c r="EJ2323" s="20"/>
      <c r="EK2323" s="15"/>
      <c r="EL2323" s="20"/>
      <c r="EM2323" s="15"/>
      <c r="EN2323" s="20"/>
      <c r="EY2323" s="15"/>
      <c r="EZ2323" s="20"/>
      <c r="FC2323" s="15"/>
      <c r="FD2323" s="20"/>
      <c r="FE2323" s="15"/>
      <c r="FF2323" s="20"/>
      <c r="FG2323" s="15"/>
      <c r="FH2323" s="20"/>
      <c r="FI2323" s="15"/>
      <c r="FJ2323" s="20"/>
      <c r="FK2323" s="15"/>
      <c r="FL2323" s="20"/>
      <c r="FM2323" s="15"/>
      <c r="FN2323" s="20"/>
      <c r="FO2323" s="15">
        <v>120</v>
      </c>
      <c r="FP2323" s="20"/>
      <c r="FQ2323" s="15"/>
      <c r="FR2323" s="20"/>
      <c r="FS2323" s="15"/>
      <c r="FT2323" s="20"/>
      <c r="FU2323" s="15"/>
      <c r="FV2323" s="20"/>
      <c r="FW2323" s="15"/>
      <c r="FX2323" s="20"/>
      <c r="FY2323" s="15"/>
      <c r="FZ2323" s="20"/>
      <c r="GA2323" s="15"/>
      <c r="GB2323" s="20"/>
      <c r="GC2323" s="15"/>
      <c r="GD2323" s="20"/>
      <c r="GE2323" s="15"/>
      <c r="GF2323" s="20"/>
      <c r="GG2323" s="226"/>
    </row>
    <row r="2324" spans="1:189" ht="15" customHeight="1" x14ac:dyDescent="0.3">
      <c r="A2324" s="85" t="s">
        <v>130</v>
      </c>
      <c r="B2324" s="85" t="s">
        <v>134</v>
      </c>
      <c r="C2324" s="85" t="s">
        <v>822</v>
      </c>
      <c r="D2324" s="85" t="s">
        <v>3929</v>
      </c>
      <c r="E2324" s="15" t="str">
        <f t="shared" si="505"/>
        <v>Aditya Parab</v>
      </c>
      <c r="F2324" s="85" t="s">
        <v>135</v>
      </c>
      <c r="G2324" s="15">
        <v>999926218</v>
      </c>
      <c r="H2324" s="15">
        <f t="shared" si="506"/>
        <v>45</v>
      </c>
      <c r="I2324" s="15"/>
      <c r="J2324" s="15"/>
      <c r="K2324" s="16"/>
      <c r="L2324" s="15"/>
      <c r="M2324" s="15"/>
      <c r="N2324" s="15"/>
      <c r="O2324" s="15">
        <f t="shared" ref="O2324:O2353" si="512">SUM(EE2324, EI2324, EK2324, EM2324)</f>
        <v>0</v>
      </c>
      <c r="P2324" s="15">
        <v>0</v>
      </c>
      <c r="Q2324" s="15">
        <f t="shared" ref="Q2324:Q2353" si="513">COUNT(DI2324:DV2324)</f>
        <v>0</v>
      </c>
      <c r="R2324" s="15">
        <v>0</v>
      </c>
      <c r="S2324" s="15">
        <v>0</v>
      </c>
      <c r="T2324" s="15">
        <f t="shared" ref="T2324:T2353" si="514">EC2324</f>
        <v>0</v>
      </c>
      <c r="U2324" s="15">
        <f t="shared" ref="U2324:U2353" si="515">SUM(EG2324)</f>
        <v>0</v>
      </c>
      <c r="V2324" s="15"/>
      <c r="W2324" s="15"/>
      <c r="X2324" s="15"/>
      <c r="Y2324" s="15"/>
      <c r="Z2324" s="16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>
        <f t="shared" si="507"/>
        <v>0</v>
      </c>
      <c r="CT2324" s="15">
        <f t="shared" si="508"/>
        <v>45</v>
      </c>
      <c r="CU2324" s="15">
        <f t="shared" si="509"/>
        <v>0</v>
      </c>
      <c r="CV2324" s="15">
        <f t="shared" si="510"/>
        <v>0</v>
      </c>
      <c r="CW2324" s="15"/>
      <c r="CX2324" s="15"/>
      <c r="CY2324" s="15">
        <f t="shared" si="511"/>
        <v>0</v>
      </c>
      <c r="CZ2324" s="15">
        <f>GG2324</f>
        <v>0</v>
      </c>
      <c r="DA2324" s="16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20"/>
      <c r="DY2324" s="15"/>
      <c r="DZ2324" s="20"/>
      <c r="EA2324" s="15"/>
      <c r="EB2324" s="20"/>
      <c r="EC2324" s="15"/>
      <c r="ED2324" s="20"/>
      <c r="EE2324" s="15"/>
      <c r="EF2324" s="20"/>
      <c r="EG2324" s="15"/>
      <c r="EH2324" s="20"/>
      <c r="EI2324" s="15"/>
      <c r="EJ2324" s="20"/>
      <c r="EK2324" s="15"/>
      <c r="EL2324" s="20"/>
      <c r="EM2324" s="15"/>
      <c r="EN2324" s="20"/>
      <c r="EY2324" s="15"/>
      <c r="EZ2324" s="20"/>
      <c r="FC2324" s="15"/>
      <c r="FD2324" s="20"/>
      <c r="FE2324" s="15"/>
      <c r="FF2324" s="20"/>
      <c r="FG2324" s="15"/>
      <c r="FH2324" s="20"/>
      <c r="FI2324" s="15"/>
      <c r="FJ2324" s="20"/>
      <c r="FK2324" s="15"/>
      <c r="FL2324" s="20"/>
      <c r="FM2324" s="15"/>
      <c r="FN2324" s="20"/>
      <c r="FO2324" s="15">
        <v>45</v>
      </c>
      <c r="FP2324" s="20"/>
      <c r="FQ2324" s="15"/>
      <c r="FR2324" s="20"/>
      <c r="FS2324" s="15"/>
      <c r="FT2324" s="20"/>
      <c r="FU2324" s="15"/>
      <c r="FV2324" s="20"/>
      <c r="FW2324" s="15"/>
      <c r="FX2324" s="20"/>
      <c r="FY2324" s="15"/>
      <c r="FZ2324" s="20"/>
      <c r="GA2324" s="15"/>
      <c r="GB2324" s="20"/>
      <c r="GC2324" s="15"/>
      <c r="GD2324" s="20"/>
      <c r="GE2324" s="15"/>
      <c r="GF2324" s="20"/>
      <c r="GG2324" s="226"/>
    </row>
    <row r="2325" spans="1:189" ht="15" customHeight="1" x14ac:dyDescent="0.3">
      <c r="A2325" s="85" t="s">
        <v>146</v>
      </c>
      <c r="B2325" s="85" t="s">
        <v>138</v>
      </c>
      <c r="C2325" s="85" t="s">
        <v>404</v>
      </c>
      <c r="D2325" s="85" t="s">
        <v>1475</v>
      </c>
      <c r="E2325" s="15" t="str">
        <f t="shared" si="505"/>
        <v>Ann Nguyen</v>
      </c>
      <c r="F2325" s="85" t="s">
        <v>128</v>
      </c>
      <c r="G2325" s="15">
        <v>999926219</v>
      </c>
      <c r="H2325" s="15">
        <f t="shared" si="506"/>
        <v>68</v>
      </c>
      <c r="I2325" s="15"/>
      <c r="J2325" s="15"/>
      <c r="K2325" s="16"/>
      <c r="L2325" s="15"/>
      <c r="M2325" s="15"/>
      <c r="N2325" s="15"/>
      <c r="O2325" s="15">
        <f t="shared" si="512"/>
        <v>0</v>
      </c>
      <c r="P2325" s="15">
        <v>0</v>
      </c>
      <c r="Q2325" s="15">
        <f t="shared" si="513"/>
        <v>0</v>
      </c>
      <c r="R2325" s="15">
        <v>0</v>
      </c>
      <c r="S2325" s="15">
        <v>0</v>
      </c>
      <c r="T2325" s="15">
        <f t="shared" si="514"/>
        <v>0</v>
      </c>
      <c r="U2325" s="15">
        <f t="shared" si="515"/>
        <v>0</v>
      </c>
      <c r="V2325" s="15"/>
      <c r="W2325" s="15"/>
      <c r="X2325" s="15"/>
      <c r="Y2325" s="15"/>
      <c r="Z2325" s="16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>
        <f t="shared" si="507"/>
        <v>0</v>
      </c>
      <c r="CT2325" s="15">
        <f t="shared" si="508"/>
        <v>68</v>
      </c>
      <c r="CU2325" s="15">
        <f t="shared" si="509"/>
        <v>0</v>
      </c>
      <c r="CV2325" s="15">
        <f t="shared" si="510"/>
        <v>0</v>
      </c>
      <c r="CW2325" s="15"/>
      <c r="CX2325" s="15"/>
      <c r="CY2325" s="15">
        <f t="shared" si="511"/>
        <v>0</v>
      </c>
      <c r="CZ2325" s="15">
        <f>GG2325</f>
        <v>0</v>
      </c>
      <c r="DA2325" s="16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20"/>
      <c r="DY2325" s="15"/>
      <c r="DZ2325" s="20"/>
      <c r="EA2325" s="15"/>
      <c r="EB2325" s="20"/>
      <c r="EC2325" s="15"/>
      <c r="ED2325" s="20"/>
      <c r="EE2325" s="15"/>
      <c r="EF2325" s="20"/>
      <c r="EG2325" s="15"/>
      <c r="EH2325" s="20"/>
      <c r="EI2325" s="15"/>
      <c r="EJ2325" s="20"/>
      <c r="EK2325" s="15"/>
      <c r="EL2325" s="20"/>
      <c r="EM2325" s="15"/>
      <c r="EN2325" s="20"/>
      <c r="EY2325" s="15"/>
      <c r="EZ2325" s="20"/>
      <c r="FC2325" s="15"/>
      <c r="FD2325" s="20"/>
      <c r="FE2325" s="15"/>
      <c r="FF2325" s="20"/>
      <c r="FG2325" s="15"/>
      <c r="FH2325" s="20"/>
      <c r="FI2325" s="15"/>
      <c r="FJ2325" s="20"/>
      <c r="FK2325" s="15"/>
      <c r="FL2325" s="16"/>
      <c r="FM2325" s="15"/>
      <c r="FN2325" s="16"/>
      <c r="FO2325" s="15">
        <v>68</v>
      </c>
      <c r="FP2325" s="20"/>
      <c r="FQ2325" s="15"/>
      <c r="FR2325" s="16"/>
      <c r="FS2325" s="15"/>
      <c r="FT2325" s="20"/>
      <c r="FU2325" s="15"/>
      <c r="FV2325" s="20"/>
      <c r="FW2325" s="15"/>
      <c r="FX2325" s="20"/>
      <c r="FY2325" s="15"/>
      <c r="FZ2325" s="20"/>
      <c r="GA2325" s="15"/>
      <c r="GB2325" s="20"/>
      <c r="GC2325" s="15"/>
      <c r="GD2325" s="20"/>
      <c r="GE2325" s="15"/>
      <c r="GF2325" s="20"/>
      <c r="GG2325" s="226"/>
    </row>
    <row r="2326" spans="1:189" ht="15" customHeight="1" x14ac:dyDescent="0.3">
      <c r="A2326" s="85" t="s">
        <v>125</v>
      </c>
      <c r="B2326" s="85" t="s">
        <v>140</v>
      </c>
      <c r="C2326" s="85" t="s">
        <v>4017</v>
      </c>
      <c r="D2326" s="85" t="s">
        <v>3929</v>
      </c>
      <c r="E2326" s="15" t="str">
        <f t="shared" si="505"/>
        <v>Adviti Parab</v>
      </c>
      <c r="F2326" s="85" t="s">
        <v>128</v>
      </c>
      <c r="G2326" s="15">
        <v>999926220</v>
      </c>
      <c r="H2326" s="15">
        <f t="shared" si="506"/>
        <v>30</v>
      </c>
      <c r="I2326" s="15"/>
      <c r="J2326" s="15"/>
      <c r="K2326" s="16"/>
      <c r="L2326" s="15"/>
      <c r="M2326" s="15"/>
      <c r="N2326" s="15"/>
      <c r="O2326" s="15">
        <f t="shared" si="512"/>
        <v>0</v>
      </c>
      <c r="P2326" s="15">
        <v>0</v>
      </c>
      <c r="Q2326" s="15">
        <f t="shared" si="513"/>
        <v>0</v>
      </c>
      <c r="R2326" s="15">
        <v>0</v>
      </c>
      <c r="S2326" s="15">
        <v>0</v>
      </c>
      <c r="T2326" s="15">
        <f t="shared" si="514"/>
        <v>0</v>
      </c>
      <c r="U2326" s="15">
        <f t="shared" si="515"/>
        <v>0</v>
      </c>
      <c r="V2326" s="15"/>
      <c r="W2326" s="15"/>
      <c r="X2326" s="15"/>
      <c r="Y2326" s="15"/>
      <c r="Z2326" s="16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>
        <f t="shared" si="507"/>
        <v>0</v>
      </c>
      <c r="CT2326" s="15">
        <f t="shared" si="508"/>
        <v>30</v>
      </c>
      <c r="CU2326" s="15">
        <f t="shared" si="509"/>
        <v>0</v>
      </c>
      <c r="CV2326" s="15">
        <f t="shared" si="510"/>
        <v>0</v>
      </c>
      <c r="CW2326" s="15"/>
      <c r="CX2326" s="15"/>
      <c r="CY2326" s="15">
        <f t="shared" si="511"/>
        <v>0</v>
      </c>
      <c r="CZ2326" s="15">
        <f>GG2326</f>
        <v>0</v>
      </c>
      <c r="DA2326" s="16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20"/>
      <c r="DY2326" s="15"/>
      <c r="DZ2326" s="20"/>
      <c r="EA2326" s="15"/>
      <c r="EB2326" s="20"/>
      <c r="EC2326" s="15"/>
      <c r="ED2326" s="20"/>
      <c r="EE2326" s="15"/>
      <c r="EF2326" s="20"/>
      <c r="EG2326" s="15"/>
      <c r="EH2326" s="20"/>
      <c r="EI2326" s="15"/>
      <c r="EJ2326" s="20"/>
      <c r="EK2326" s="15"/>
      <c r="EL2326" s="20"/>
      <c r="EM2326" s="15"/>
      <c r="EN2326" s="20"/>
      <c r="EY2326" s="15"/>
      <c r="EZ2326" s="20"/>
      <c r="FC2326" s="15"/>
      <c r="FD2326" s="20"/>
      <c r="FE2326" s="15"/>
      <c r="FF2326" s="20"/>
      <c r="FG2326" s="15"/>
      <c r="FH2326" s="20"/>
      <c r="FI2326" s="15"/>
      <c r="FJ2326" s="20"/>
      <c r="FK2326" s="15"/>
      <c r="FL2326" s="20"/>
      <c r="FM2326" s="15"/>
      <c r="FN2326" s="16"/>
      <c r="FO2326" s="15">
        <v>30</v>
      </c>
      <c r="FP2326" s="20"/>
      <c r="FQ2326" s="15"/>
      <c r="FR2326" s="16"/>
      <c r="FS2326" s="15"/>
      <c r="FT2326" s="20"/>
      <c r="FU2326" s="15"/>
      <c r="FV2326" s="20"/>
      <c r="FW2326" s="15"/>
      <c r="FX2326" s="20"/>
      <c r="FY2326" s="15"/>
      <c r="FZ2326" s="20"/>
      <c r="GA2326" s="15"/>
      <c r="GB2326" s="20"/>
      <c r="GC2326" s="15"/>
      <c r="GD2326" s="20"/>
      <c r="GE2326" s="15"/>
      <c r="GF2326" s="20"/>
      <c r="GG2326" s="226"/>
    </row>
    <row r="2327" spans="1:189" ht="15" customHeight="1" x14ac:dyDescent="0.3">
      <c r="A2327" s="85" t="s">
        <v>130</v>
      </c>
      <c r="B2327" s="85" t="s">
        <v>142</v>
      </c>
      <c r="C2327" s="85" t="s">
        <v>374</v>
      </c>
      <c r="D2327" s="85" t="s">
        <v>2283</v>
      </c>
      <c r="E2327" s="15" t="str">
        <f t="shared" si="505"/>
        <v>Sean Quizon</v>
      </c>
      <c r="F2327" s="85" t="s">
        <v>135</v>
      </c>
      <c r="G2327" s="15">
        <v>999926221</v>
      </c>
      <c r="H2327" s="15">
        <f t="shared" si="506"/>
        <v>63</v>
      </c>
      <c r="I2327" s="15"/>
      <c r="J2327" s="15"/>
      <c r="K2327" s="16"/>
      <c r="L2327" s="15"/>
      <c r="M2327" s="15"/>
      <c r="N2327" s="15"/>
      <c r="O2327" s="15">
        <f t="shared" si="512"/>
        <v>0</v>
      </c>
      <c r="P2327" s="15">
        <v>0</v>
      </c>
      <c r="Q2327" s="15">
        <f t="shared" si="513"/>
        <v>0</v>
      </c>
      <c r="R2327" s="15">
        <v>0</v>
      </c>
      <c r="S2327" s="15">
        <v>0</v>
      </c>
      <c r="T2327" s="15">
        <f t="shared" si="514"/>
        <v>0</v>
      </c>
      <c r="U2327" s="15">
        <f t="shared" si="515"/>
        <v>0</v>
      </c>
      <c r="V2327" s="15"/>
      <c r="W2327" s="15"/>
      <c r="X2327" s="15"/>
      <c r="Y2327" s="15"/>
      <c r="Z2327" s="16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>
        <f t="shared" si="507"/>
        <v>0</v>
      </c>
      <c r="CT2327" s="15">
        <f t="shared" si="508"/>
        <v>63</v>
      </c>
      <c r="CU2327" s="15">
        <f t="shared" si="509"/>
        <v>0</v>
      </c>
      <c r="CV2327" s="15">
        <f t="shared" si="510"/>
        <v>0</v>
      </c>
      <c r="CW2327" s="15"/>
      <c r="CX2327" s="15"/>
      <c r="CY2327" s="15">
        <f t="shared" si="511"/>
        <v>0</v>
      </c>
      <c r="CZ2327" s="15">
        <f>GG2327</f>
        <v>0</v>
      </c>
      <c r="DA2327" s="16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20"/>
      <c r="DY2327" s="15"/>
      <c r="DZ2327" s="20"/>
      <c r="EA2327" s="15"/>
      <c r="EB2327" s="20"/>
      <c r="EC2327" s="15"/>
      <c r="ED2327" s="20"/>
      <c r="EE2327" s="15"/>
      <c r="EF2327" s="20"/>
      <c r="EG2327" s="15"/>
      <c r="EH2327" s="20"/>
      <c r="EI2327" s="15"/>
      <c r="EJ2327" s="20"/>
      <c r="EK2327" s="15"/>
      <c r="EL2327" s="20"/>
      <c r="EM2327" s="15"/>
      <c r="EN2327" s="20"/>
      <c r="EY2327" s="15"/>
      <c r="EZ2327" s="20"/>
      <c r="FC2327" s="15"/>
      <c r="FD2327" s="20"/>
      <c r="FE2327" s="15"/>
      <c r="FF2327" s="20"/>
      <c r="FG2327" s="15"/>
      <c r="FH2327" s="20"/>
      <c r="FI2327" s="15"/>
      <c r="FJ2327" s="20"/>
      <c r="FK2327" s="15"/>
      <c r="FL2327" s="20"/>
      <c r="FM2327" s="15"/>
      <c r="FN2327" s="20"/>
      <c r="FO2327" s="15">
        <v>63</v>
      </c>
      <c r="FP2327" s="20"/>
      <c r="FQ2327" s="15"/>
      <c r="FR2327" s="20"/>
      <c r="FS2327" s="15"/>
      <c r="FT2327" s="20"/>
      <c r="FU2327" s="15"/>
      <c r="FV2327" s="20"/>
      <c r="FW2327" s="15"/>
      <c r="FX2327" s="20"/>
      <c r="FY2327" s="15"/>
      <c r="FZ2327" s="20"/>
      <c r="GA2327" s="15"/>
      <c r="GB2327" s="20"/>
      <c r="GC2327" s="15"/>
      <c r="GD2327" s="20"/>
      <c r="GE2327" s="15"/>
      <c r="GF2327" s="20"/>
      <c r="GG2327" s="226"/>
    </row>
    <row r="2328" spans="1:189" ht="15" customHeight="1" x14ac:dyDescent="0.3">
      <c r="A2328" s="85" t="s">
        <v>146</v>
      </c>
      <c r="B2328" s="85" t="s">
        <v>138</v>
      </c>
      <c r="C2328" s="85" t="s">
        <v>3979</v>
      </c>
      <c r="D2328" s="85" t="s">
        <v>3980</v>
      </c>
      <c r="E2328" s="15" t="str">
        <f t="shared" si="505"/>
        <v>Prithvi Sankar</v>
      </c>
      <c r="F2328" s="85" t="s">
        <v>135</v>
      </c>
      <c r="G2328" s="15">
        <v>999926222</v>
      </c>
      <c r="H2328" s="15">
        <f t="shared" si="506"/>
        <v>54</v>
      </c>
      <c r="I2328" s="15"/>
      <c r="J2328" s="15"/>
      <c r="K2328" s="16"/>
      <c r="L2328" s="15"/>
      <c r="M2328" s="15"/>
      <c r="N2328" s="15"/>
      <c r="O2328" s="15">
        <f t="shared" si="512"/>
        <v>0</v>
      </c>
      <c r="P2328" s="15">
        <v>0</v>
      </c>
      <c r="Q2328" s="15">
        <f t="shared" si="513"/>
        <v>0</v>
      </c>
      <c r="R2328" s="15">
        <v>0</v>
      </c>
      <c r="S2328" s="15">
        <v>0</v>
      </c>
      <c r="T2328" s="15">
        <f t="shared" si="514"/>
        <v>0</v>
      </c>
      <c r="U2328" s="15">
        <f t="shared" si="515"/>
        <v>0</v>
      </c>
      <c r="V2328" s="15"/>
      <c r="W2328" s="15"/>
      <c r="X2328" s="15"/>
      <c r="Y2328" s="15"/>
      <c r="Z2328" s="16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>
        <f t="shared" si="507"/>
        <v>0</v>
      </c>
      <c r="CT2328" s="15">
        <f t="shared" si="508"/>
        <v>54</v>
      </c>
      <c r="CU2328" s="15">
        <f t="shared" si="509"/>
        <v>0</v>
      </c>
      <c r="CV2328" s="15">
        <f t="shared" si="510"/>
        <v>0</v>
      </c>
      <c r="CW2328" s="15"/>
      <c r="CX2328" s="15"/>
      <c r="CY2328" s="15">
        <f t="shared" si="511"/>
        <v>0</v>
      </c>
      <c r="CZ2328" s="15">
        <f>GG2328</f>
        <v>0</v>
      </c>
      <c r="DA2328" s="16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20"/>
      <c r="DY2328" s="15"/>
      <c r="DZ2328" s="20"/>
      <c r="EA2328" s="15"/>
      <c r="EB2328" s="20"/>
      <c r="EC2328" s="15"/>
      <c r="ED2328" s="20"/>
      <c r="EE2328" s="15"/>
      <c r="EF2328" s="20"/>
      <c r="EG2328" s="15"/>
      <c r="EH2328" s="20"/>
      <c r="EI2328" s="15"/>
      <c r="EJ2328" s="20"/>
      <c r="EK2328" s="15"/>
      <c r="EL2328" s="20"/>
      <c r="EM2328" s="15"/>
      <c r="EN2328" s="20"/>
      <c r="EY2328" s="15"/>
      <c r="EZ2328" s="20"/>
      <c r="FC2328" s="15"/>
      <c r="FD2328" s="20"/>
      <c r="FE2328" s="15"/>
      <c r="FF2328" s="20"/>
      <c r="FG2328" s="15"/>
      <c r="FH2328" s="20"/>
      <c r="FI2328" s="15"/>
      <c r="FJ2328" s="20"/>
      <c r="FK2328" s="15"/>
      <c r="FL2328" s="20"/>
      <c r="FM2328" s="15"/>
      <c r="FN2328" s="16"/>
      <c r="FO2328" s="15">
        <v>54</v>
      </c>
      <c r="FP2328" s="20"/>
      <c r="FQ2328" s="15"/>
      <c r="FR2328" s="16"/>
      <c r="FS2328" s="15"/>
      <c r="FT2328" s="20"/>
      <c r="FU2328" s="15"/>
      <c r="FV2328" s="20"/>
      <c r="FW2328" s="15"/>
      <c r="FX2328" s="20"/>
      <c r="FY2328" s="15"/>
      <c r="FZ2328" s="20"/>
      <c r="GA2328" s="15"/>
      <c r="GB2328" s="20"/>
      <c r="GC2328" s="15"/>
      <c r="GD2328" s="20"/>
      <c r="GE2328" s="15"/>
      <c r="GF2328" s="20"/>
      <c r="GG2328" s="226"/>
    </row>
    <row r="2329" spans="1:189" ht="15" customHeight="1" x14ac:dyDescent="0.3">
      <c r="A2329" s="15" t="s">
        <v>2906</v>
      </c>
      <c r="B2329" s="85" t="s">
        <v>126</v>
      </c>
      <c r="C2329" s="85" t="s">
        <v>253</v>
      </c>
      <c r="D2329" s="85" t="s">
        <v>2603</v>
      </c>
      <c r="E2329" s="15" t="str">
        <f t="shared" si="505"/>
        <v>Andrew MIN</v>
      </c>
      <c r="F2329" s="85" t="s">
        <v>135</v>
      </c>
      <c r="G2329" s="15">
        <v>999926229</v>
      </c>
      <c r="H2329" s="15">
        <f t="shared" si="506"/>
        <v>45</v>
      </c>
      <c r="I2329" s="15"/>
      <c r="J2329" s="15"/>
      <c r="K2329" s="16"/>
      <c r="L2329" s="15"/>
      <c r="M2329" s="15"/>
      <c r="N2329" s="15"/>
      <c r="O2329" s="15">
        <f t="shared" si="512"/>
        <v>0</v>
      </c>
      <c r="P2329" s="15">
        <v>0</v>
      </c>
      <c r="Q2329" s="15">
        <f t="shared" si="513"/>
        <v>0</v>
      </c>
      <c r="R2329" s="15">
        <v>0</v>
      </c>
      <c r="S2329" s="15">
        <v>0</v>
      </c>
      <c r="T2329" s="15">
        <f t="shared" si="514"/>
        <v>0</v>
      </c>
      <c r="U2329" s="15">
        <f t="shared" si="515"/>
        <v>0</v>
      </c>
      <c r="V2329" s="15"/>
      <c r="W2329" s="15"/>
      <c r="X2329" s="15"/>
      <c r="Y2329" s="15"/>
      <c r="Z2329" s="16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>
        <f t="shared" si="507"/>
        <v>0</v>
      </c>
      <c r="CT2329" s="15">
        <f t="shared" si="508"/>
        <v>45</v>
      </c>
      <c r="CU2329" s="15">
        <f t="shared" si="509"/>
        <v>1</v>
      </c>
      <c r="CV2329" s="15">
        <f t="shared" si="510"/>
        <v>0</v>
      </c>
      <c r="CW2329" s="15"/>
      <c r="CX2329" s="15"/>
      <c r="CY2329" s="15">
        <f t="shared" si="511"/>
        <v>0</v>
      </c>
      <c r="CZ2329" s="15">
        <f>GG2329</f>
        <v>0</v>
      </c>
      <c r="DA2329" s="16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20"/>
      <c r="DY2329" s="15"/>
      <c r="DZ2329" s="20"/>
      <c r="EA2329" s="15"/>
      <c r="EB2329" s="20"/>
      <c r="EC2329" s="15"/>
      <c r="ED2329" s="20"/>
      <c r="EE2329" s="15"/>
      <c r="EF2329" s="20"/>
      <c r="EG2329" s="15"/>
      <c r="EH2329" s="20"/>
      <c r="EI2329" s="15"/>
      <c r="EJ2329" s="20"/>
      <c r="EK2329" s="15"/>
      <c r="EL2329" s="20"/>
      <c r="EM2329" s="15"/>
      <c r="EN2329" s="20"/>
      <c r="EU2329" s="15">
        <v>45</v>
      </c>
      <c r="EV2329" s="20">
        <v>2</v>
      </c>
      <c r="EY2329" s="15"/>
      <c r="EZ2329" s="20"/>
      <c r="FC2329" s="15"/>
      <c r="FD2329" s="20"/>
      <c r="FE2329" s="15"/>
      <c r="FF2329" s="20"/>
      <c r="FG2329" s="15"/>
      <c r="FH2329" s="20"/>
      <c r="FI2329" s="15"/>
      <c r="FJ2329" s="20"/>
      <c r="FK2329" s="15"/>
      <c r="FL2329" s="20"/>
      <c r="FM2329" s="15"/>
      <c r="FN2329" s="20"/>
      <c r="FO2329" s="15"/>
      <c r="FP2329" s="20"/>
      <c r="FQ2329" s="15"/>
      <c r="FR2329" s="20"/>
      <c r="FS2329" s="15"/>
      <c r="FT2329" s="20"/>
      <c r="FU2329" s="15"/>
      <c r="FV2329" s="20"/>
      <c r="FW2329" s="15"/>
      <c r="FX2329" s="20"/>
      <c r="FY2329" s="15"/>
      <c r="FZ2329" s="20"/>
      <c r="GA2329" s="15"/>
      <c r="GB2329" s="20"/>
      <c r="GC2329" s="15"/>
      <c r="GD2329" s="20"/>
      <c r="GE2329" s="15"/>
      <c r="GF2329" s="20"/>
      <c r="GG2329" s="226"/>
    </row>
    <row r="2330" spans="1:189" ht="15" customHeight="1" x14ac:dyDescent="0.3">
      <c r="A2330" s="85" t="s">
        <v>146</v>
      </c>
      <c r="B2330" s="85" t="s">
        <v>142</v>
      </c>
      <c r="C2330" s="85" t="s">
        <v>3950</v>
      </c>
      <c r="D2330" s="85" t="s">
        <v>532</v>
      </c>
      <c r="E2330" s="15" t="str">
        <f t="shared" si="505"/>
        <v>Heewon Cho</v>
      </c>
      <c r="F2330" s="85" t="s">
        <v>135</v>
      </c>
      <c r="G2330" s="15">
        <v>999926232</v>
      </c>
      <c r="H2330" s="15">
        <f t="shared" si="506"/>
        <v>68</v>
      </c>
      <c r="I2330" s="15"/>
      <c r="J2330" s="15"/>
      <c r="K2330" s="16"/>
      <c r="L2330" s="15"/>
      <c r="M2330" s="15"/>
      <c r="N2330" s="15"/>
      <c r="O2330" s="15">
        <f t="shared" si="512"/>
        <v>0</v>
      </c>
      <c r="P2330" s="15">
        <v>0</v>
      </c>
      <c r="Q2330" s="15">
        <f t="shared" si="513"/>
        <v>0</v>
      </c>
      <c r="R2330" s="15">
        <v>0</v>
      </c>
      <c r="S2330" s="15">
        <v>0</v>
      </c>
      <c r="T2330" s="15">
        <f t="shared" si="514"/>
        <v>0</v>
      </c>
      <c r="U2330" s="15">
        <f t="shared" si="515"/>
        <v>0</v>
      </c>
      <c r="V2330" s="15"/>
      <c r="W2330" s="15"/>
      <c r="X2330" s="15"/>
      <c r="Y2330" s="15"/>
      <c r="Z2330" s="16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>
        <f t="shared" si="507"/>
        <v>0</v>
      </c>
      <c r="CT2330" s="15">
        <f t="shared" si="508"/>
        <v>68</v>
      </c>
      <c r="CU2330" s="15">
        <f t="shared" si="509"/>
        <v>0</v>
      </c>
      <c r="CV2330" s="15">
        <f t="shared" si="510"/>
        <v>0</v>
      </c>
      <c r="CW2330" s="15"/>
      <c r="CX2330" s="15"/>
      <c r="CY2330" s="15">
        <f t="shared" si="511"/>
        <v>0</v>
      </c>
      <c r="CZ2330" s="15">
        <f>GG2330</f>
        <v>0</v>
      </c>
      <c r="DA2330" s="16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20"/>
      <c r="DY2330" s="15"/>
      <c r="DZ2330" s="20"/>
      <c r="EA2330" s="15"/>
      <c r="EB2330" s="20"/>
      <c r="EC2330" s="15"/>
      <c r="ED2330" s="20"/>
      <c r="EE2330" s="15"/>
      <c r="EF2330" s="20"/>
      <c r="EG2330" s="15"/>
      <c r="EH2330" s="20"/>
      <c r="EI2330" s="15"/>
      <c r="EJ2330" s="20"/>
      <c r="EK2330" s="15"/>
      <c r="EL2330" s="20"/>
      <c r="EM2330" s="15"/>
      <c r="EN2330" s="20"/>
      <c r="EY2330" s="15"/>
      <c r="EZ2330" s="20"/>
      <c r="FC2330" s="15"/>
      <c r="FD2330" s="20"/>
      <c r="FE2330" s="15"/>
      <c r="FF2330" s="20"/>
      <c r="FG2330" s="15"/>
      <c r="FH2330" s="20"/>
      <c r="FI2330" s="15"/>
      <c r="FJ2330" s="20"/>
      <c r="FK2330" s="15"/>
      <c r="FL2330" s="20"/>
      <c r="FM2330" s="15"/>
      <c r="FN2330" s="20"/>
      <c r="FO2330" s="15">
        <v>68</v>
      </c>
      <c r="FP2330" s="20"/>
      <c r="FQ2330" s="15"/>
      <c r="FR2330" s="16"/>
      <c r="FS2330" s="15"/>
      <c r="FT2330" s="20"/>
      <c r="FU2330" s="15"/>
      <c r="FV2330" s="20"/>
      <c r="FW2330" s="15"/>
      <c r="FX2330" s="20"/>
      <c r="FY2330" s="15"/>
      <c r="FZ2330" s="20"/>
      <c r="GA2330" s="15"/>
      <c r="GB2330" s="20"/>
      <c r="GC2330" s="15"/>
      <c r="GD2330" s="20"/>
      <c r="GE2330" s="15"/>
      <c r="GF2330" s="20"/>
      <c r="GG2330" s="226"/>
    </row>
    <row r="2331" spans="1:189" ht="15" customHeight="1" x14ac:dyDescent="0.3">
      <c r="A2331" s="17" t="s">
        <v>2903</v>
      </c>
      <c r="B2331" s="17" t="s">
        <v>140</v>
      </c>
      <c r="C2331" s="17" t="s">
        <v>650</v>
      </c>
      <c r="D2331" s="17" t="s">
        <v>3283</v>
      </c>
      <c r="E2331" s="15" t="str">
        <f t="shared" si="505"/>
        <v>Paul Bearchell</v>
      </c>
      <c r="F2331" s="17" t="s">
        <v>135</v>
      </c>
      <c r="G2331" s="17">
        <v>999926233</v>
      </c>
      <c r="H2331" s="15">
        <f t="shared" si="506"/>
        <v>38</v>
      </c>
      <c r="I2331" s="15"/>
      <c r="J2331" s="15"/>
      <c r="K2331" s="16"/>
      <c r="L2331" s="15"/>
      <c r="M2331" s="15"/>
      <c r="N2331" s="15"/>
      <c r="O2331" s="15">
        <f t="shared" si="512"/>
        <v>0</v>
      </c>
      <c r="P2331" s="15">
        <v>0</v>
      </c>
      <c r="Q2331" s="15">
        <f t="shared" si="513"/>
        <v>0</v>
      </c>
      <c r="R2331" s="15">
        <v>0</v>
      </c>
      <c r="S2331" s="15">
        <v>0</v>
      </c>
      <c r="T2331" s="15">
        <f t="shared" si="514"/>
        <v>0</v>
      </c>
      <c r="U2331" s="15">
        <f t="shared" si="515"/>
        <v>0</v>
      </c>
      <c r="V2331" s="15"/>
      <c r="W2331" s="15"/>
      <c r="X2331" s="15"/>
      <c r="Y2331" s="15"/>
      <c r="Z2331" s="16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>
        <f t="shared" si="507"/>
        <v>38</v>
      </c>
      <c r="CT2331" s="15">
        <f t="shared" si="508"/>
        <v>0</v>
      </c>
      <c r="CU2331" s="15">
        <f t="shared" si="509"/>
        <v>0</v>
      </c>
      <c r="CV2331" s="15">
        <f t="shared" si="510"/>
        <v>0</v>
      </c>
      <c r="CW2331" s="15"/>
      <c r="CX2331" s="15"/>
      <c r="CY2331" s="15">
        <f t="shared" si="511"/>
        <v>0</v>
      </c>
      <c r="CZ2331" s="15">
        <f>GG2331</f>
        <v>0</v>
      </c>
      <c r="DA2331" s="16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20"/>
      <c r="DY2331" s="15"/>
      <c r="DZ2331" s="20"/>
      <c r="EA2331" s="15"/>
      <c r="EB2331" s="20"/>
      <c r="EC2331" s="15"/>
      <c r="ED2331" s="20"/>
      <c r="EE2331" s="15"/>
      <c r="EF2331" s="20"/>
      <c r="EG2331" s="15"/>
      <c r="EH2331" s="20"/>
      <c r="EI2331" s="15"/>
      <c r="EJ2331" s="20"/>
      <c r="EK2331" s="15"/>
      <c r="EL2331" s="20"/>
      <c r="EM2331" s="15"/>
      <c r="EN2331" s="20"/>
      <c r="EY2331" s="15"/>
      <c r="EZ2331" s="20"/>
      <c r="FC2331" s="15"/>
      <c r="FD2331" s="20"/>
      <c r="FE2331" s="15">
        <v>38</v>
      </c>
      <c r="FF2331" s="20" t="s">
        <v>129</v>
      </c>
      <c r="FG2331" s="15"/>
      <c r="FH2331" s="20"/>
      <c r="FI2331" s="15"/>
      <c r="FJ2331" s="20"/>
      <c r="FK2331" s="15"/>
      <c r="FL2331" s="20"/>
      <c r="FM2331" s="15"/>
      <c r="FN2331" s="20"/>
      <c r="FO2331" s="15"/>
      <c r="FP2331" s="20"/>
      <c r="FQ2331" s="15"/>
      <c r="FR2331" s="20"/>
      <c r="FS2331" s="15"/>
      <c r="FT2331" s="20"/>
      <c r="FU2331" s="15"/>
      <c r="FV2331" s="20"/>
      <c r="FW2331" s="15"/>
      <c r="FX2331" s="20"/>
      <c r="FY2331" s="15"/>
      <c r="FZ2331" s="20"/>
      <c r="GA2331" s="15"/>
      <c r="GB2331" s="20"/>
      <c r="GC2331" s="15"/>
      <c r="GD2331" s="20"/>
      <c r="GE2331" s="15"/>
      <c r="GF2331" s="20"/>
      <c r="GG2331" s="226"/>
    </row>
    <row r="2332" spans="1:189" ht="15" customHeight="1" x14ac:dyDescent="0.3">
      <c r="A2332" s="82" t="s">
        <v>130</v>
      </c>
      <c r="B2332" s="82" t="s">
        <v>142</v>
      </c>
      <c r="C2332" s="82" t="s">
        <v>2812</v>
      </c>
      <c r="D2332" s="82" t="s">
        <v>2813</v>
      </c>
      <c r="E2332" s="15" t="str">
        <f t="shared" si="505"/>
        <v xml:space="preserve"> Mirek Oluwa</v>
      </c>
      <c r="F2332" s="82" t="s">
        <v>135</v>
      </c>
      <c r="G2332" s="82">
        <v>999926239</v>
      </c>
      <c r="H2332" s="15">
        <f t="shared" si="506"/>
        <v>58</v>
      </c>
      <c r="I2332" s="15"/>
      <c r="J2332" s="15"/>
      <c r="K2332" s="16"/>
      <c r="L2332" s="15"/>
      <c r="M2332" s="15"/>
      <c r="N2332" s="15"/>
      <c r="O2332" s="15">
        <f t="shared" si="512"/>
        <v>0</v>
      </c>
      <c r="P2332" s="15">
        <v>0</v>
      </c>
      <c r="Q2332" s="15">
        <f t="shared" si="513"/>
        <v>0</v>
      </c>
      <c r="R2332" s="15">
        <v>0</v>
      </c>
      <c r="S2332" s="15">
        <v>0</v>
      </c>
      <c r="T2332" s="15">
        <f t="shared" si="514"/>
        <v>0</v>
      </c>
      <c r="U2332" s="15">
        <f t="shared" si="515"/>
        <v>0</v>
      </c>
      <c r="V2332" s="15"/>
      <c r="W2332" s="15"/>
      <c r="X2332" s="15"/>
      <c r="Y2332" s="15"/>
      <c r="Z2332" s="16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>
        <f t="shared" si="507"/>
        <v>0</v>
      </c>
      <c r="CT2332" s="15">
        <f t="shared" si="508"/>
        <v>58</v>
      </c>
      <c r="CU2332" s="15">
        <f t="shared" si="509"/>
        <v>1</v>
      </c>
      <c r="CV2332" s="15">
        <f t="shared" si="510"/>
        <v>0</v>
      </c>
      <c r="CW2332" s="15"/>
      <c r="CX2332" s="15"/>
      <c r="CY2332" s="15">
        <f t="shared" si="511"/>
        <v>0</v>
      </c>
      <c r="CZ2332" s="15">
        <f>GG2332</f>
        <v>0</v>
      </c>
      <c r="DA2332" s="16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20"/>
      <c r="DY2332" s="15"/>
      <c r="DZ2332" s="20"/>
      <c r="EA2332" s="15"/>
      <c r="EB2332" s="20"/>
      <c r="EC2332" s="15"/>
      <c r="ED2332" s="20"/>
      <c r="EE2332" s="15"/>
      <c r="EF2332" s="20"/>
      <c r="EG2332" s="15"/>
      <c r="EH2332" s="20"/>
      <c r="EI2332" s="15"/>
      <c r="EJ2332" s="20"/>
      <c r="EK2332" s="15"/>
      <c r="EL2332" s="20"/>
      <c r="EM2332" s="15"/>
      <c r="EN2332" s="20"/>
      <c r="EW2332" s="15">
        <v>58</v>
      </c>
      <c r="EX2332" s="20">
        <v>6</v>
      </c>
      <c r="EY2332" s="15"/>
      <c r="EZ2332" s="20"/>
      <c r="FC2332" s="15"/>
      <c r="FD2332" s="20"/>
      <c r="FE2332" s="15"/>
      <c r="FF2332" s="20"/>
      <c r="FG2332" s="15"/>
      <c r="FH2332" s="20"/>
      <c r="FI2332" s="15"/>
      <c r="FJ2332" s="20"/>
      <c r="FK2332" s="15"/>
      <c r="FL2332" s="20"/>
      <c r="FM2332" s="15"/>
      <c r="FN2332" s="20"/>
      <c r="FO2332" s="15"/>
      <c r="FP2332" s="20"/>
      <c r="FQ2332" s="15"/>
      <c r="FR2332" s="20"/>
      <c r="FS2332" s="15"/>
      <c r="FT2332" s="20"/>
      <c r="FU2332" s="15"/>
      <c r="FV2332" s="20"/>
      <c r="FW2332" s="15"/>
      <c r="FX2332" s="20"/>
      <c r="FY2332" s="15"/>
      <c r="FZ2332" s="20"/>
      <c r="GA2332" s="15"/>
      <c r="GB2332" s="20"/>
      <c r="GC2332" s="15"/>
      <c r="GD2332" s="20"/>
      <c r="GE2332" s="15"/>
      <c r="GF2332" s="20"/>
      <c r="GG2332" s="226"/>
    </row>
    <row r="2333" spans="1:189" ht="15" customHeight="1" x14ac:dyDescent="0.3">
      <c r="A2333" s="15" t="s">
        <v>2905</v>
      </c>
      <c r="B2333" s="84" t="s">
        <v>134</v>
      </c>
      <c r="C2333" s="84" t="s">
        <v>508</v>
      </c>
      <c r="D2333" s="84" t="s">
        <v>2576</v>
      </c>
      <c r="E2333" s="15" t="str">
        <f t="shared" si="505"/>
        <v>Tiffany Schafer</v>
      </c>
      <c r="F2333" s="84" t="s">
        <v>128</v>
      </c>
      <c r="G2333" s="84">
        <v>999926241</v>
      </c>
      <c r="H2333" s="15">
        <f t="shared" si="506"/>
        <v>30</v>
      </c>
      <c r="I2333" s="15"/>
      <c r="J2333" s="15"/>
      <c r="K2333" s="16"/>
      <c r="L2333" s="15"/>
      <c r="M2333" s="15"/>
      <c r="N2333" s="15"/>
      <c r="O2333" s="15">
        <f t="shared" si="512"/>
        <v>0</v>
      </c>
      <c r="P2333" s="15">
        <v>0</v>
      </c>
      <c r="Q2333" s="15">
        <f t="shared" si="513"/>
        <v>0</v>
      </c>
      <c r="R2333" s="15">
        <v>0</v>
      </c>
      <c r="S2333" s="15">
        <v>0</v>
      </c>
      <c r="T2333" s="15">
        <f t="shared" si="514"/>
        <v>0</v>
      </c>
      <c r="U2333" s="15">
        <f t="shared" si="515"/>
        <v>0</v>
      </c>
      <c r="V2333" s="15"/>
      <c r="W2333" s="15"/>
      <c r="X2333" s="15"/>
      <c r="Y2333" s="15"/>
      <c r="Z2333" s="16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>
        <f t="shared" si="507"/>
        <v>0</v>
      </c>
      <c r="CT2333" s="15">
        <f t="shared" si="508"/>
        <v>30</v>
      </c>
      <c r="CU2333" s="15">
        <f t="shared" si="509"/>
        <v>1</v>
      </c>
      <c r="CV2333" s="15">
        <f t="shared" si="510"/>
        <v>0</v>
      </c>
      <c r="CW2333" s="15"/>
      <c r="CX2333" s="15"/>
      <c r="CY2333" s="15">
        <f t="shared" si="511"/>
        <v>0</v>
      </c>
      <c r="CZ2333" s="15">
        <f>GG2333</f>
        <v>0</v>
      </c>
      <c r="DA2333" s="16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20"/>
      <c r="DY2333" s="15"/>
      <c r="DZ2333" s="20"/>
      <c r="EA2333" s="15"/>
      <c r="EB2333" s="20"/>
      <c r="EC2333" s="15"/>
      <c r="ED2333" s="20"/>
      <c r="EE2333" s="15"/>
      <c r="EF2333" s="20"/>
      <c r="EG2333" s="15"/>
      <c r="EH2333" s="20"/>
      <c r="EI2333" s="15"/>
      <c r="EJ2333" s="20"/>
      <c r="EK2333" s="15"/>
      <c r="EL2333" s="20"/>
      <c r="EM2333" s="15"/>
      <c r="EN2333" s="20"/>
      <c r="ES2333" s="15">
        <v>30</v>
      </c>
      <c r="ET2333" s="20">
        <v>1</v>
      </c>
      <c r="EY2333" s="15"/>
      <c r="EZ2333" s="20"/>
      <c r="FC2333" s="15"/>
      <c r="FD2333" s="20"/>
      <c r="FE2333" s="15"/>
      <c r="FF2333" s="20"/>
      <c r="FG2333" s="15"/>
      <c r="FH2333" s="20"/>
      <c r="FI2333" s="15"/>
      <c r="FJ2333" s="20"/>
      <c r="FK2333" s="15"/>
      <c r="FL2333" s="20"/>
      <c r="FM2333" s="15"/>
      <c r="FN2333" s="20"/>
      <c r="FO2333" s="15"/>
      <c r="FP2333" s="20"/>
      <c r="FQ2333" s="15"/>
      <c r="FR2333" s="20"/>
      <c r="FS2333" s="15"/>
      <c r="FT2333" s="20"/>
      <c r="FU2333" s="15"/>
      <c r="FV2333" s="20"/>
      <c r="FW2333" s="15"/>
      <c r="FX2333" s="20"/>
      <c r="FY2333" s="15"/>
      <c r="FZ2333" s="20"/>
      <c r="GA2333" s="15"/>
      <c r="GB2333" s="20"/>
      <c r="GC2333" s="15"/>
      <c r="GD2333" s="20"/>
      <c r="GE2333" s="15"/>
      <c r="GF2333" s="20"/>
      <c r="GG2333" s="226"/>
    </row>
    <row r="2334" spans="1:189" ht="15" customHeight="1" x14ac:dyDescent="0.3">
      <c r="A2334" s="83" t="s">
        <v>133</v>
      </c>
      <c r="B2334" s="83" t="s">
        <v>142</v>
      </c>
      <c r="C2334" s="83" t="s">
        <v>275</v>
      </c>
      <c r="D2334" s="84" t="s">
        <v>2576</v>
      </c>
      <c r="E2334" s="15" t="str">
        <f t="shared" si="505"/>
        <v>Logan Schafer</v>
      </c>
      <c r="F2334" s="83" t="s">
        <v>135</v>
      </c>
      <c r="G2334" s="83">
        <v>999926247</v>
      </c>
      <c r="H2334" s="15">
        <f t="shared" si="506"/>
        <v>34</v>
      </c>
      <c r="I2334" s="15"/>
      <c r="J2334" s="15"/>
      <c r="K2334" s="16"/>
      <c r="L2334" s="15"/>
      <c r="M2334" s="15"/>
      <c r="N2334" s="15"/>
      <c r="O2334" s="15">
        <f t="shared" si="512"/>
        <v>0</v>
      </c>
      <c r="P2334" s="15">
        <v>0</v>
      </c>
      <c r="Q2334" s="15">
        <f t="shared" si="513"/>
        <v>0</v>
      </c>
      <c r="R2334" s="15">
        <v>0</v>
      </c>
      <c r="S2334" s="15">
        <v>0</v>
      </c>
      <c r="T2334" s="15">
        <f t="shared" si="514"/>
        <v>0</v>
      </c>
      <c r="U2334" s="15">
        <f t="shared" si="515"/>
        <v>0</v>
      </c>
      <c r="V2334" s="15"/>
      <c r="W2334" s="15"/>
      <c r="X2334" s="15"/>
      <c r="Y2334" s="15"/>
      <c r="Z2334" s="16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>
        <f t="shared" si="507"/>
        <v>0</v>
      </c>
      <c r="CT2334" s="15">
        <f t="shared" si="508"/>
        <v>34</v>
      </c>
      <c r="CU2334" s="15">
        <f t="shared" si="509"/>
        <v>1</v>
      </c>
      <c r="CV2334" s="15">
        <f t="shared" si="510"/>
        <v>0</v>
      </c>
      <c r="CW2334" s="15"/>
      <c r="CX2334" s="15"/>
      <c r="CY2334" s="15">
        <f t="shared" si="511"/>
        <v>0</v>
      </c>
      <c r="CZ2334" s="15">
        <f>GG2334</f>
        <v>0</v>
      </c>
      <c r="DA2334" s="16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20"/>
      <c r="DY2334" s="15"/>
      <c r="DZ2334" s="20"/>
      <c r="EA2334" s="15"/>
      <c r="EB2334" s="20"/>
      <c r="EC2334" s="15"/>
      <c r="ED2334" s="20"/>
      <c r="EE2334" s="15"/>
      <c r="EF2334" s="20"/>
      <c r="EG2334" s="15"/>
      <c r="EH2334" s="20"/>
      <c r="EI2334" s="15"/>
      <c r="EJ2334" s="20"/>
      <c r="EK2334" s="15"/>
      <c r="EL2334" s="20"/>
      <c r="EM2334" s="15"/>
      <c r="EN2334" s="20"/>
      <c r="ES2334" s="15">
        <v>34</v>
      </c>
      <c r="ET2334" s="20">
        <v>3</v>
      </c>
      <c r="EY2334" s="15"/>
      <c r="EZ2334" s="20"/>
      <c r="FC2334" s="15"/>
      <c r="FD2334" s="20"/>
      <c r="FE2334" s="15"/>
      <c r="FF2334" s="20"/>
      <c r="FG2334" s="15"/>
      <c r="FH2334" s="20"/>
      <c r="FI2334" s="15"/>
      <c r="FJ2334" s="20"/>
      <c r="FK2334" s="15"/>
      <c r="FL2334" s="20"/>
      <c r="FM2334" s="15"/>
      <c r="FN2334" s="20"/>
      <c r="FO2334" s="15"/>
      <c r="FP2334" s="20"/>
      <c r="FQ2334" s="15"/>
      <c r="FR2334" s="20"/>
      <c r="FS2334" s="15"/>
      <c r="FT2334" s="20"/>
      <c r="FU2334" s="15"/>
      <c r="FV2334" s="20"/>
      <c r="FW2334" s="15"/>
      <c r="FX2334" s="20"/>
      <c r="FY2334" s="15"/>
      <c r="FZ2334" s="20"/>
      <c r="GA2334" s="15"/>
      <c r="GB2334" s="20"/>
      <c r="GC2334" s="15"/>
      <c r="GD2334" s="20"/>
      <c r="GE2334" s="15"/>
      <c r="GF2334" s="20"/>
      <c r="GG2334" s="226"/>
    </row>
    <row r="2335" spans="1:189" ht="15" customHeight="1" x14ac:dyDescent="0.3">
      <c r="A2335" s="82" t="s">
        <v>130</v>
      </c>
      <c r="B2335" s="82" t="s">
        <v>142</v>
      </c>
      <c r="C2335" s="82" t="s">
        <v>2804</v>
      </c>
      <c r="D2335" s="82" t="s">
        <v>2805</v>
      </c>
      <c r="E2335" s="15" t="str">
        <f t="shared" si="505"/>
        <v xml:space="preserve"> Oleksandr Chernyshov</v>
      </c>
      <c r="F2335" s="82" t="s">
        <v>135</v>
      </c>
      <c r="G2335" s="82">
        <v>999926252</v>
      </c>
      <c r="H2335" s="15">
        <f t="shared" si="506"/>
        <v>51</v>
      </c>
      <c r="I2335" s="15"/>
      <c r="J2335" s="15"/>
      <c r="K2335" s="16"/>
      <c r="L2335" s="15"/>
      <c r="M2335" s="15"/>
      <c r="N2335" s="15"/>
      <c r="O2335" s="15">
        <f t="shared" si="512"/>
        <v>0</v>
      </c>
      <c r="P2335" s="15">
        <v>0</v>
      </c>
      <c r="Q2335" s="15">
        <f t="shared" si="513"/>
        <v>0</v>
      </c>
      <c r="R2335" s="15">
        <v>0</v>
      </c>
      <c r="S2335" s="15">
        <v>0</v>
      </c>
      <c r="T2335" s="15">
        <f t="shared" si="514"/>
        <v>0</v>
      </c>
      <c r="U2335" s="15">
        <f t="shared" si="515"/>
        <v>0</v>
      </c>
      <c r="V2335" s="15"/>
      <c r="W2335" s="15"/>
      <c r="X2335" s="15"/>
      <c r="Y2335" s="15"/>
      <c r="Z2335" s="16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>
        <f t="shared" si="507"/>
        <v>0</v>
      </c>
      <c r="CT2335" s="15">
        <f t="shared" si="508"/>
        <v>51</v>
      </c>
      <c r="CU2335" s="15">
        <f t="shared" si="509"/>
        <v>1</v>
      </c>
      <c r="CV2335" s="15">
        <f t="shared" si="510"/>
        <v>0</v>
      </c>
      <c r="CW2335" s="15"/>
      <c r="CX2335" s="15"/>
      <c r="CY2335" s="15">
        <f t="shared" si="511"/>
        <v>0</v>
      </c>
      <c r="CZ2335" s="15">
        <f>GG2335</f>
        <v>0</v>
      </c>
      <c r="DA2335" s="16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20"/>
      <c r="DY2335" s="15"/>
      <c r="DZ2335" s="20"/>
      <c r="EA2335" s="15"/>
      <c r="EB2335" s="20"/>
      <c r="EC2335" s="15"/>
      <c r="ED2335" s="20"/>
      <c r="EE2335" s="15"/>
      <c r="EF2335" s="20"/>
      <c r="EG2335" s="15"/>
      <c r="EH2335" s="20"/>
      <c r="EI2335" s="15"/>
      <c r="EJ2335" s="20"/>
      <c r="EK2335" s="15"/>
      <c r="EL2335" s="20"/>
      <c r="EM2335" s="15"/>
      <c r="EN2335" s="20"/>
      <c r="EW2335" s="15">
        <v>51</v>
      </c>
      <c r="EX2335" s="20">
        <v>8</v>
      </c>
      <c r="EY2335" s="15"/>
      <c r="EZ2335" s="20"/>
      <c r="FC2335" s="15"/>
      <c r="FD2335" s="20"/>
      <c r="FE2335" s="15"/>
      <c r="FF2335" s="20"/>
      <c r="FG2335" s="15"/>
      <c r="FH2335" s="20"/>
      <c r="FI2335" s="15"/>
      <c r="FJ2335" s="20"/>
      <c r="FK2335" s="15"/>
      <c r="FL2335" s="20"/>
      <c r="FM2335" s="15"/>
      <c r="FN2335" s="20"/>
      <c r="FO2335" s="15"/>
      <c r="FP2335" s="20"/>
      <c r="FQ2335" s="15"/>
      <c r="FR2335" s="20"/>
      <c r="FS2335" s="15"/>
      <c r="FT2335" s="20"/>
      <c r="FU2335" s="15"/>
      <c r="FV2335" s="20"/>
      <c r="FW2335" s="15"/>
      <c r="FX2335" s="20"/>
      <c r="FY2335" s="15"/>
      <c r="FZ2335" s="20"/>
      <c r="GA2335" s="15"/>
      <c r="GB2335" s="20"/>
      <c r="GC2335" s="15"/>
      <c r="GD2335" s="20"/>
      <c r="GE2335" s="15"/>
      <c r="GF2335" s="20"/>
      <c r="GG2335" s="226"/>
    </row>
    <row r="2336" spans="1:189" ht="15" customHeight="1" x14ac:dyDescent="0.3">
      <c r="A2336" s="82" t="s">
        <v>125</v>
      </c>
      <c r="B2336" s="82" t="s">
        <v>140</v>
      </c>
      <c r="C2336" s="82" t="s">
        <v>2700</v>
      </c>
      <c r="D2336" s="82" t="s">
        <v>1532</v>
      </c>
      <c r="E2336" s="15" t="str">
        <f t="shared" si="505"/>
        <v xml:space="preserve"> Hanah Park</v>
      </c>
      <c r="F2336" s="82" t="s">
        <v>128</v>
      </c>
      <c r="G2336" s="82">
        <v>999926253</v>
      </c>
      <c r="H2336" s="15">
        <f t="shared" si="506"/>
        <v>45</v>
      </c>
      <c r="I2336" s="15"/>
      <c r="J2336" s="15"/>
      <c r="K2336" s="16"/>
      <c r="L2336" s="15"/>
      <c r="M2336" s="15"/>
      <c r="N2336" s="15"/>
      <c r="O2336" s="15">
        <f t="shared" si="512"/>
        <v>0</v>
      </c>
      <c r="P2336" s="15">
        <v>0</v>
      </c>
      <c r="Q2336" s="15">
        <f t="shared" si="513"/>
        <v>0</v>
      </c>
      <c r="R2336" s="15">
        <v>0</v>
      </c>
      <c r="S2336" s="15">
        <v>0</v>
      </c>
      <c r="T2336" s="15">
        <f t="shared" si="514"/>
        <v>0</v>
      </c>
      <c r="U2336" s="15">
        <f t="shared" si="515"/>
        <v>0</v>
      </c>
      <c r="V2336" s="15"/>
      <c r="W2336" s="15"/>
      <c r="X2336" s="15"/>
      <c r="Y2336" s="15"/>
      <c r="Z2336" s="16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>
        <f t="shared" si="507"/>
        <v>0</v>
      </c>
      <c r="CT2336" s="15">
        <f t="shared" si="508"/>
        <v>45</v>
      </c>
      <c r="CU2336" s="15">
        <f t="shared" si="509"/>
        <v>1</v>
      </c>
      <c r="CV2336" s="15">
        <f t="shared" si="510"/>
        <v>0</v>
      </c>
      <c r="CW2336" s="15"/>
      <c r="CX2336" s="15"/>
      <c r="CY2336" s="15">
        <f t="shared" si="511"/>
        <v>0</v>
      </c>
      <c r="CZ2336" s="15">
        <f>GG2336</f>
        <v>0</v>
      </c>
      <c r="DA2336" s="16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20"/>
      <c r="DY2336" s="15"/>
      <c r="DZ2336" s="20"/>
      <c r="EA2336" s="15"/>
      <c r="EB2336" s="20"/>
      <c r="EC2336" s="15"/>
      <c r="ED2336" s="20"/>
      <c r="EE2336" s="15"/>
      <c r="EF2336" s="20"/>
      <c r="EG2336" s="15"/>
      <c r="EH2336" s="20"/>
      <c r="EI2336" s="15"/>
      <c r="EJ2336" s="20"/>
      <c r="EK2336" s="15"/>
      <c r="EL2336" s="20"/>
      <c r="EM2336" s="15"/>
      <c r="EN2336" s="20"/>
      <c r="EW2336" s="15">
        <v>45</v>
      </c>
      <c r="EX2336" s="20">
        <v>2</v>
      </c>
      <c r="EY2336" s="15"/>
      <c r="EZ2336" s="20"/>
      <c r="FC2336" s="15"/>
      <c r="FD2336" s="20"/>
      <c r="FE2336" s="15"/>
      <c r="FF2336" s="20"/>
      <c r="FG2336" s="15"/>
      <c r="FH2336" s="20"/>
      <c r="FI2336" s="15"/>
      <c r="FJ2336" s="20"/>
      <c r="FK2336" s="15"/>
      <c r="FL2336" s="20"/>
      <c r="FM2336" s="15"/>
      <c r="FN2336" s="20"/>
      <c r="FO2336" s="15"/>
      <c r="FP2336" s="20"/>
      <c r="FQ2336" s="15"/>
      <c r="FR2336" s="20"/>
      <c r="FS2336" s="15"/>
      <c r="FT2336" s="20"/>
      <c r="FU2336" s="15"/>
      <c r="FV2336" s="20"/>
      <c r="FW2336" s="15"/>
      <c r="FX2336" s="20"/>
      <c r="FY2336" s="15"/>
      <c r="FZ2336" s="20"/>
      <c r="GA2336" s="15"/>
      <c r="GB2336" s="20"/>
      <c r="GC2336" s="15"/>
      <c r="GD2336" s="20"/>
      <c r="GE2336" s="15"/>
      <c r="GF2336" s="20"/>
      <c r="GG2336" s="226"/>
    </row>
    <row r="2337" spans="1:189" ht="15" customHeight="1" x14ac:dyDescent="0.3">
      <c r="A2337" s="15" t="s">
        <v>146</v>
      </c>
      <c r="B2337" s="15" t="s">
        <v>138</v>
      </c>
      <c r="C2337" s="15" t="s">
        <v>3087</v>
      </c>
      <c r="D2337" s="15" t="s">
        <v>432</v>
      </c>
      <c r="E2337" s="15" t="str">
        <f t="shared" si="505"/>
        <v>Mason Jethro CABRERA</v>
      </c>
      <c r="F2337" s="15" t="s">
        <v>135</v>
      </c>
      <c r="G2337" s="15">
        <v>999926254</v>
      </c>
      <c r="H2337" s="15">
        <f t="shared" si="506"/>
        <v>63</v>
      </c>
      <c r="I2337" s="15"/>
      <c r="J2337" s="15"/>
      <c r="K2337" s="16"/>
      <c r="L2337" s="15"/>
      <c r="M2337" s="15"/>
      <c r="N2337" s="15"/>
      <c r="O2337" s="15">
        <f t="shared" si="512"/>
        <v>0</v>
      </c>
      <c r="P2337" s="15">
        <v>0</v>
      </c>
      <c r="Q2337" s="15">
        <f t="shared" si="513"/>
        <v>0</v>
      </c>
      <c r="R2337" s="15">
        <v>0</v>
      </c>
      <c r="S2337" s="15">
        <v>0</v>
      </c>
      <c r="T2337" s="15">
        <f t="shared" si="514"/>
        <v>0</v>
      </c>
      <c r="U2337" s="15">
        <f t="shared" si="515"/>
        <v>0</v>
      </c>
      <c r="V2337" s="15"/>
      <c r="W2337" s="15"/>
      <c r="X2337" s="15"/>
      <c r="Y2337" s="15"/>
      <c r="Z2337" s="16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>
        <f t="shared" si="507"/>
        <v>0</v>
      </c>
      <c r="CT2337" s="15">
        <f t="shared" si="508"/>
        <v>63</v>
      </c>
      <c r="CU2337" s="15">
        <f t="shared" si="509"/>
        <v>1</v>
      </c>
      <c r="CV2337" s="15">
        <f t="shared" si="510"/>
        <v>0</v>
      </c>
      <c r="CW2337" s="15"/>
      <c r="CX2337" s="15"/>
      <c r="CY2337" s="15">
        <f t="shared" si="511"/>
        <v>0</v>
      </c>
      <c r="CZ2337" s="15">
        <f>GG2337</f>
        <v>0</v>
      </c>
      <c r="DA2337" s="16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20"/>
      <c r="DY2337" s="15"/>
      <c r="DZ2337" s="20"/>
      <c r="EA2337" s="15"/>
      <c r="EB2337" s="20"/>
      <c r="EC2337" s="15"/>
      <c r="ED2337" s="20"/>
      <c r="EE2337" s="15"/>
      <c r="EF2337" s="20"/>
      <c r="EG2337" s="15"/>
      <c r="EH2337" s="20"/>
      <c r="EI2337" s="15"/>
      <c r="EJ2337" s="20"/>
      <c r="EK2337" s="15"/>
      <c r="EL2337" s="20"/>
      <c r="EM2337" s="15"/>
      <c r="EN2337" s="20"/>
      <c r="EY2337" s="15"/>
      <c r="EZ2337" s="20"/>
      <c r="FC2337" s="15">
        <v>63</v>
      </c>
      <c r="FD2337" s="20">
        <v>5</v>
      </c>
      <c r="FE2337" s="15"/>
      <c r="FF2337" s="20"/>
      <c r="FG2337" s="15"/>
      <c r="FH2337" s="20"/>
      <c r="FI2337" s="15"/>
      <c r="FJ2337" s="20"/>
      <c r="FK2337" s="15"/>
      <c r="FL2337" s="20"/>
      <c r="FM2337" s="15"/>
      <c r="FN2337" s="20"/>
      <c r="FO2337" s="15"/>
      <c r="FP2337" s="20"/>
      <c r="FQ2337" s="15"/>
      <c r="FR2337" s="20"/>
      <c r="FS2337" s="15"/>
      <c r="FT2337" s="20"/>
      <c r="FU2337" s="15"/>
      <c r="FV2337" s="20"/>
      <c r="FW2337" s="15"/>
      <c r="FX2337" s="20"/>
      <c r="FY2337" s="15"/>
      <c r="FZ2337" s="20"/>
      <c r="GA2337" s="15"/>
      <c r="GB2337" s="20"/>
      <c r="GC2337" s="15"/>
      <c r="GD2337" s="20"/>
      <c r="GE2337" s="15"/>
      <c r="GF2337" s="20"/>
      <c r="GG2337" s="226"/>
    </row>
    <row r="2338" spans="1:189" ht="15" customHeight="1" x14ac:dyDescent="0.3">
      <c r="A2338" s="15" t="s">
        <v>130</v>
      </c>
      <c r="B2338" s="15" t="s">
        <v>126</v>
      </c>
      <c r="C2338" s="15" t="s">
        <v>3134</v>
      </c>
      <c r="D2338" s="15" t="s">
        <v>3247</v>
      </c>
      <c r="E2338" s="15" t="str">
        <f t="shared" si="505"/>
        <v>Harin YEO</v>
      </c>
      <c r="F2338" s="15" t="s">
        <v>128</v>
      </c>
      <c r="G2338" s="15">
        <v>999926255</v>
      </c>
      <c r="H2338" s="15">
        <f t="shared" si="506"/>
        <v>29</v>
      </c>
      <c r="I2338" s="15"/>
      <c r="J2338" s="15"/>
      <c r="K2338" s="16"/>
      <c r="L2338" s="15"/>
      <c r="M2338" s="15"/>
      <c r="N2338" s="15"/>
      <c r="O2338" s="15">
        <f t="shared" si="512"/>
        <v>0</v>
      </c>
      <c r="P2338" s="15">
        <v>0</v>
      </c>
      <c r="Q2338" s="15">
        <f t="shared" si="513"/>
        <v>0</v>
      </c>
      <c r="R2338" s="15">
        <v>0</v>
      </c>
      <c r="S2338" s="15">
        <v>0</v>
      </c>
      <c r="T2338" s="15">
        <f t="shared" si="514"/>
        <v>0</v>
      </c>
      <c r="U2338" s="15">
        <f t="shared" si="515"/>
        <v>0</v>
      </c>
      <c r="V2338" s="15"/>
      <c r="W2338" s="15"/>
      <c r="X2338" s="15"/>
      <c r="Y2338" s="15"/>
      <c r="Z2338" s="16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>
        <f t="shared" si="507"/>
        <v>0</v>
      </c>
      <c r="CT2338" s="15">
        <f t="shared" si="508"/>
        <v>29</v>
      </c>
      <c r="CU2338" s="15">
        <f t="shared" si="509"/>
        <v>0</v>
      </c>
      <c r="CV2338" s="15">
        <f t="shared" si="510"/>
        <v>0</v>
      </c>
      <c r="CW2338" s="15"/>
      <c r="CX2338" s="15"/>
      <c r="CY2338" s="15">
        <f t="shared" si="511"/>
        <v>0</v>
      </c>
      <c r="CZ2338" s="15">
        <f>GG2338</f>
        <v>0</v>
      </c>
      <c r="DA2338" s="16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20"/>
      <c r="DY2338" s="15"/>
      <c r="DZ2338" s="20"/>
      <c r="EA2338" s="15"/>
      <c r="EB2338" s="20"/>
      <c r="EC2338" s="15"/>
      <c r="ED2338" s="20"/>
      <c r="EE2338" s="15"/>
      <c r="EF2338" s="20"/>
      <c r="EG2338" s="15"/>
      <c r="EH2338" s="20"/>
      <c r="EI2338" s="15"/>
      <c r="EJ2338" s="20"/>
      <c r="EK2338" s="15"/>
      <c r="EL2338" s="20"/>
      <c r="EM2338" s="15"/>
      <c r="EN2338" s="20"/>
      <c r="EY2338" s="15"/>
      <c r="EZ2338" s="20"/>
      <c r="FC2338" s="15">
        <v>29</v>
      </c>
      <c r="FD2338" s="20" t="s">
        <v>168</v>
      </c>
      <c r="FE2338" s="15"/>
      <c r="FF2338" s="20"/>
      <c r="FG2338" s="15"/>
      <c r="FH2338" s="20"/>
      <c r="FI2338" s="15"/>
      <c r="FJ2338" s="20"/>
      <c r="FK2338" s="15"/>
      <c r="FL2338" s="20"/>
      <c r="FM2338" s="15"/>
      <c r="FN2338" s="20"/>
      <c r="FO2338" s="15"/>
      <c r="FP2338" s="20"/>
      <c r="FQ2338" s="15"/>
      <c r="FR2338" s="20"/>
      <c r="FS2338" s="15"/>
      <c r="FT2338" s="20"/>
      <c r="FU2338" s="15"/>
      <c r="FV2338" s="20"/>
      <c r="FW2338" s="15"/>
      <c r="FX2338" s="20"/>
      <c r="FY2338" s="15"/>
      <c r="FZ2338" s="20"/>
      <c r="GA2338" s="15"/>
      <c r="GB2338" s="20"/>
      <c r="GC2338" s="15"/>
      <c r="GD2338" s="20"/>
      <c r="GE2338" s="15"/>
      <c r="GF2338" s="20"/>
      <c r="GG2338" s="226"/>
    </row>
    <row r="2339" spans="1:189" ht="15" customHeight="1" x14ac:dyDescent="0.3">
      <c r="A2339" s="82" t="s">
        <v>133</v>
      </c>
      <c r="B2339" s="82" t="s">
        <v>138</v>
      </c>
      <c r="C2339" s="82" t="s">
        <v>2786</v>
      </c>
      <c r="D2339" s="82" t="s">
        <v>2787</v>
      </c>
      <c r="E2339" s="15" t="str">
        <f t="shared" si="505"/>
        <v xml:space="preserve"> Ahana Kuppadakkath</v>
      </c>
      <c r="F2339" s="82" t="s">
        <v>128</v>
      </c>
      <c r="G2339" s="82">
        <v>999926257</v>
      </c>
      <c r="H2339" s="15">
        <f t="shared" si="506"/>
        <v>60</v>
      </c>
      <c r="I2339" s="15"/>
      <c r="J2339" s="15"/>
      <c r="K2339" s="16"/>
      <c r="L2339" s="15"/>
      <c r="M2339" s="15"/>
      <c r="N2339" s="15"/>
      <c r="O2339" s="15">
        <f t="shared" si="512"/>
        <v>0</v>
      </c>
      <c r="P2339" s="15">
        <v>0</v>
      </c>
      <c r="Q2339" s="15">
        <f t="shared" si="513"/>
        <v>0</v>
      </c>
      <c r="R2339" s="15">
        <v>0</v>
      </c>
      <c r="S2339" s="15">
        <v>0</v>
      </c>
      <c r="T2339" s="15">
        <f t="shared" si="514"/>
        <v>0</v>
      </c>
      <c r="U2339" s="15">
        <f t="shared" si="515"/>
        <v>0</v>
      </c>
      <c r="V2339" s="15"/>
      <c r="W2339" s="15"/>
      <c r="X2339" s="15"/>
      <c r="Y2339" s="15"/>
      <c r="Z2339" s="16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>
        <f t="shared" si="507"/>
        <v>0</v>
      </c>
      <c r="CT2339" s="15">
        <f t="shared" si="508"/>
        <v>60</v>
      </c>
      <c r="CU2339" s="15">
        <f t="shared" si="509"/>
        <v>1</v>
      </c>
      <c r="CV2339" s="15">
        <f t="shared" si="510"/>
        <v>0</v>
      </c>
      <c r="CW2339" s="15"/>
      <c r="CX2339" s="15"/>
      <c r="CY2339" s="15">
        <f t="shared" si="511"/>
        <v>0</v>
      </c>
      <c r="CZ2339" s="15">
        <f>GG2339</f>
        <v>0</v>
      </c>
      <c r="DA2339" s="16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20"/>
      <c r="DY2339" s="15"/>
      <c r="DZ2339" s="20"/>
      <c r="EA2339" s="15"/>
      <c r="EB2339" s="20"/>
      <c r="EC2339" s="15"/>
      <c r="ED2339" s="20"/>
      <c r="EE2339" s="15"/>
      <c r="EF2339" s="20"/>
      <c r="EG2339" s="15"/>
      <c r="EH2339" s="20"/>
      <c r="EI2339" s="15"/>
      <c r="EJ2339" s="20"/>
      <c r="EK2339" s="15"/>
      <c r="EL2339" s="20"/>
      <c r="EM2339" s="15"/>
      <c r="EN2339" s="20"/>
      <c r="EW2339" s="15">
        <v>60</v>
      </c>
      <c r="EX2339" s="20">
        <v>1</v>
      </c>
      <c r="EY2339" s="15"/>
      <c r="EZ2339" s="20"/>
      <c r="FC2339" s="15"/>
      <c r="FD2339" s="20"/>
      <c r="FE2339" s="15"/>
      <c r="FF2339" s="20"/>
      <c r="FG2339" s="15"/>
      <c r="FH2339" s="20"/>
      <c r="FI2339" s="15"/>
      <c r="FJ2339" s="20"/>
      <c r="FK2339" s="15"/>
      <c r="FL2339" s="20"/>
      <c r="FM2339" s="15"/>
      <c r="FN2339" s="20"/>
      <c r="FO2339" s="15"/>
      <c r="FP2339" s="20"/>
      <c r="FQ2339" s="15"/>
      <c r="FR2339" s="20"/>
      <c r="FS2339" s="15"/>
      <c r="FT2339" s="20"/>
      <c r="FU2339" s="15"/>
      <c r="FV2339" s="20"/>
      <c r="FW2339" s="15"/>
      <c r="FX2339" s="20"/>
      <c r="FY2339" s="15"/>
      <c r="FZ2339" s="20"/>
      <c r="GA2339" s="15"/>
      <c r="GB2339" s="20"/>
      <c r="GC2339" s="15"/>
      <c r="GD2339" s="20"/>
      <c r="GE2339" s="15"/>
      <c r="GF2339" s="20"/>
      <c r="GG2339" s="226"/>
    </row>
    <row r="2340" spans="1:189" ht="15" customHeight="1" x14ac:dyDescent="0.3">
      <c r="A2340" s="15" t="s">
        <v>2903</v>
      </c>
      <c r="B2340" s="82" t="s">
        <v>134</v>
      </c>
      <c r="C2340" s="82" t="s">
        <v>2853</v>
      </c>
      <c r="D2340" s="82" t="s">
        <v>2075</v>
      </c>
      <c r="E2340" s="15" t="str">
        <f t="shared" si="505"/>
        <v xml:space="preserve"> William  Chau</v>
      </c>
      <c r="F2340" s="82" t="s">
        <v>135</v>
      </c>
      <c r="G2340" s="82">
        <v>999926260</v>
      </c>
      <c r="H2340" s="15">
        <f t="shared" si="506"/>
        <v>106</v>
      </c>
      <c r="I2340" s="15"/>
      <c r="J2340" s="15"/>
      <c r="K2340" s="16"/>
      <c r="L2340" s="15"/>
      <c r="M2340" s="15"/>
      <c r="N2340" s="15"/>
      <c r="O2340" s="15">
        <f t="shared" si="512"/>
        <v>0</v>
      </c>
      <c r="P2340" s="15">
        <v>0</v>
      </c>
      <c r="Q2340" s="15">
        <f t="shared" si="513"/>
        <v>0</v>
      </c>
      <c r="R2340" s="15">
        <v>0</v>
      </c>
      <c r="S2340" s="15">
        <v>0</v>
      </c>
      <c r="T2340" s="15">
        <f t="shared" si="514"/>
        <v>0</v>
      </c>
      <c r="U2340" s="15">
        <f t="shared" si="515"/>
        <v>0</v>
      </c>
      <c r="V2340" s="15"/>
      <c r="W2340" s="15"/>
      <c r="X2340" s="15"/>
      <c r="Y2340" s="15"/>
      <c r="Z2340" s="16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>
        <f t="shared" si="507"/>
        <v>38</v>
      </c>
      <c r="CT2340" s="15">
        <f t="shared" si="508"/>
        <v>68</v>
      </c>
      <c r="CU2340" s="15">
        <f t="shared" si="509"/>
        <v>1</v>
      </c>
      <c r="CV2340" s="15">
        <f t="shared" si="510"/>
        <v>0</v>
      </c>
      <c r="CW2340" s="15"/>
      <c r="CX2340" s="15"/>
      <c r="CY2340" s="15">
        <f t="shared" si="511"/>
        <v>0</v>
      </c>
      <c r="CZ2340" s="15">
        <f>GG2340</f>
        <v>0</v>
      </c>
      <c r="DA2340" s="16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20"/>
      <c r="DY2340" s="15"/>
      <c r="DZ2340" s="20"/>
      <c r="EA2340" s="15"/>
      <c r="EB2340" s="20"/>
      <c r="EC2340" s="15"/>
      <c r="ED2340" s="20"/>
      <c r="EE2340" s="15"/>
      <c r="EF2340" s="20"/>
      <c r="EG2340" s="15"/>
      <c r="EH2340" s="20"/>
      <c r="EI2340" s="15"/>
      <c r="EJ2340" s="20"/>
      <c r="EK2340" s="15"/>
      <c r="EL2340" s="20"/>
      <c r="EM2340" s="15"/>
      <c r="EN2340" s="20"/>
      <c r="EW2340" s="15">
        <v>68</v>
      </c>
      <c r="EX2340" s="20">
        <v>4</v>
      </c>
      <c r="EY2340" s="15"/>
      <c r="EZ2340" s="20"/>
      <c r="FC2340" s="15"/>
      <c r="FD2340" s="20"/>
      <c r="FE2340" s="15">
        <v>38</v>
      </c>
      <c r="FF2340" s="20" t="s">
        <v>129</v>
      </c>
      <c r="FG2340" s="15"/>
      <c r="FH2340" s="20"/>
      <c r="FI2340" s="15"/>
      <c r="FJ2340" s="20"/>
      <c r="FK2340" s="15"/>
      <c r="FL2340" s="20"/>
      <c r="FM2340" s="15"/>
      <c r="FN2340" s="20"/>
      <c r="FO2340" s="15"/>
      <c r="FP2340" s="20"/>
      <c r="FQ2340" s="15"/>
      <c r="FR2340" s="20"/>
      <c r="FS2340" s="15"/>
      <c r="FT2340" s="20"/>
      <c r="FU2340" s="15"/>
      <c r="FV2340" s="20"/>
      <c r="FW2340" s="15"/>
      <c r="FX2340" s="20"/>
      <c r="FY2340" s="15"/>
      <c r="FZ2340" s="20"/>
      <c r="GA2340" s="15"/>
      <c r="GB2340" s="20"/>
      <c r="GC2340" s="15"/>
      <c r="GD2340" s="20"/>
      <c r="GE2340" s="15"/>
      <c r="GF2340" s="20"/>
      <c r="GG2340" s="226"/>
    </row>
    <row r="2341" spans="1:189" ht="15" customHeight="1" x14ac:dyDescent="0.3">
      <c r="A2341" s="82" t="s">
        <v>130</v>
      </c>
      <c r="B2341" s="82" t="s">
        <v>140</v>
      </c>
      <c r="C2341" s="82" t="s">
        <v>2796</v>
      </c>
      <c r="D2341" s="82" t="s">
        <v>2797</v>
      </c>
      <c r="E2341" s="15" t="str">
        <f t="shared" si="505"/>
        <v xml:space="preserve"> Aditya Vardhan Nemani</v>
      </c>
      <c r="F2341" s="82" t="s">
        <v>135</v>
      </c>
      <c r="G2341" s="82">
        <v>999926267</v>
      </c>
      <c r="H2341" s="15">
        <f t="shared" si="506"/>
        <v>63</v>
      </c>
      <c r="I2341" s="15"/>
      <c r="J2341" s="15"/>
      <c r="K2341" s="16"/>
      <c r="L2341" s="15"/>
      <c r="M2341" s="15"/>
      <c r="N2341" s="15"/>
      <c r="O2341" s="15">
        <f t="shared" si="512"/>
        <v>0</v>
      </c>
      <c r="P2341" s="15">
        <v>0</v>
      </c>
      <c r="Q2341" s="15">
        <f t="shared" si="513"/>
        <v>0</v>
      </c>
      <c r="R2341" s="15">
        <v>0</v>
      </c>
      <c r="S2341" s="15">
        <v>0</v>
      </c>
      <c r="T2341" s="15">
        <f t="shared" si="514"/>
        <v>0</v>
      </c>
      <c r="U2341" s="15">
        <f t="shared" si="515"/>
        <v>0</v>
      </c>
      <c r="V2341" s="15"/>
      <c r="W2341" s="15"/>
      <c r="X2341" s="15"/>
      <c r="Y2341" s="15"/>
      <c r="Z2341" s="16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>
        <f t="shared" si="507"/>
        <v>0</v>
      </c>
      <c r="CT2341" s="15">
        <f t="shared" si="508"/>
        <v>63</v>
      </c>
      <c r="CU2341" s="15">
        <f t="shared" si="509"/>
        <v>1</v>
      </c>
      <c r="CV2341" s="15">
        <f t="shared" si="510"/>
        <v>0</v>
      </c>
      <c r="CW2341" s="15"/>
      <c r="CX2341" s="15"/>
      <c r="CY2341" s="15">
        <f t="shared" si="511"/>
        <v>0</v>
      </c>
      <c r="CZ2341" s="15">
        <f>GG2341</f>
        <v>0</v>
      </c>
      <c r="DA2341" s="16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20"/>
      <c r="DY2341" s="15"/>
      <c r="DZ2341" s="20"/>
      <c r="EA2341" s="15"/>
      <c r="EB2341" s="20"/>
      <c r="EC2341" s="15"/>
      <c r="ED2341" s="20"/>
      <c r="EE2341" s="15"/>
      <c r="EF2341" s="20"/>
      <c r="EG2341" s="15"/>
      <c r="EH2341" s="20"/>
      <c r="EI2341" s="15"/>
      <c r="EJ2341" s="20"/>
      <c r="EK2341" s="15"/>
      <c r="EL2341" s="20"/>
      <c r="EM2341" s="15"/>
      <c r="EN2341" s="20"/>
      <c r="EW2341" s="15">
        <v>63</v>
      </c>
      <c r="EX2341" s="20">
        <v>5</v>
      </c>
      <c r="EY2341" s="15"/>
      <c r="EZ2341" s="20"/>
      <c r="FC2341" s="15"/>
      <c r="FD2341" s="20"/>
      <c r="FE2341" s="15"/>
      <c r="FF2341" s="20"/>
      <c r="FG2341" s="15"/>
      <c r="FH2341" s="20"/>
      <c r="FI2341" s="15"/>
      <c r="FJ2341" s="20"/>
      <c r="FK2341" s="15"/>
      <c r="FL2341" s="20"/>
      <c r="FM2341" s="15"/>
      <c r="FN2341" s="20"/>
      <c r="FO2341" s="15"/>
      <c r="FP2341" s="20"/>
      <c r="FQ2341" s="15"/>
      <c r="FR2341" s="20"/>
      <c r="FS2341" s="15"/>
      <c r="FT2341" s="20"/>
      <c r="FU2341" s="15"/>
      <c r="FV2341" s="20"/>
      <c r="FW2341" s="15"/>
      <c r="FX2341" s="20"/>
      <c r="FY2341" s="15"/>
      <c r="FZ2341" s="20"/>
      <c r="GA2341" s="15"/>
      <c r="GB2341" s="20"/>
      <c r="GC2341" s="15"/>
      <c r="GD2341" s="20"/>
      <c r="GE2341" s="15"/>
      <c r="GF2341" s="20"/>
      <c r="GG2341" s="226"/>
    </row>
    <row r="2342" spans="1:189" ht="15" customHeight="1" x14ac:dyDescent="0.3">
      <c r="A2342" s="15" t="s">
        <v>2903</v>
      </c>
      <c r="B2342" s="82" t="s">
        <v>126</v>
      </c>
      <c r="C2342" s="82" t="s">
        <v>2757</v>
      </c>
      <c r="D2342" s="82" t="s">
        <v>2758</v>
      </c>
      <c r="E2342" s="15" t="str">
        <f t="shared" si="505"/>
        <v xml:space="preserve"> Thuy Nga Nguyen </v>
      </c>
      <c r="F2342" s="82" t="s">
        <v>128</v>
      </c>
      <c r="G2342" s="82">
        <v>999926268</v>
      </c>
      <c r="H2342" s="15">
        <f t="shared" si="506"/>
        <v>131</v>
      </c>
      <c r="I2342" s="15"/>
      <c r="J2342" s="15"/>
      <c r="K2342" s="16"/>
      <c r="L2342" s="15"/>
      <c r="M2342" s="15"/>
      <c r="N2342" s="15"/>
      <c r="O2342" s="15">
        <f t="shared" si="512"/>
        <v>0</v>
      </c>
      <c r="P2342" s="15">
        <v>0</v>
      </c>
      <c r="Q2342" s="15">
        <f t="shared" si="513"/>
        <v>0</v>
      </c>
      <c r="R2342" s="15">
        <v>0</v>
      </c>
      <c r="S2342" s="15">
        <v>0</v>
      </c>
      <c r="T2342" s="15">
        <f t="shared" si="514"/>
        <v>0</v>
      </c>
      <c r="U2342" s="15">
        <f t="shared" si="515"/>
        <v>0</v>
      </c>
      <c r="V2342" s="15"/>
      <c r="W2342" s="15"/>
      <c r="X2342" s="15"/>
      <c r="Y2342" s="15"/>
      <c r="Z2342" s="16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>
        <f t="shared" si="507"/>
        <v>0</v>
      </c>
      <c r="CT2342" s="15">
        <f t="shared" si="508"/>
        <v>131</v>
      </c>
      <c r="CU2342" s="15">
        <f t="shared" si="509"/>
        <v>2</v>
      </c>
      <c r="CV2342" s="15">
        <f t="shared" si="510"/>
        <v>0</v>
      </c>
      <c r="CW2342" s="15"/>
      <c r="CX2342" s="15"/>
      <c r="CY2342" s="15">
        <f t="shared" si="511"/>
        <v>0</v>
      </c>
      <c r="CZ2342" s="15">
        <f>GG2342</f>
        <v>0</v>
      </c>
      <c r="DA2342" s="16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20"/>
      <c r="DY2342" s="15"/>
      <c r="DZ2342" s="20"/>
      <c r="EA2342" s="15"/>
      <c r="EB2342" s="20"/>
      <c r="EC2342" s="15"/>
      <c r="ED2342" s="20"/>
      <c r="EE2342" s="15"/>
      <c r="EF2342" s="20"/>
      <c r="EG2342" s="15"/>
      <c r="EH2342" s="20"/>
      <c r="EI2342" s="15"/>
      <c r="EJ2342" s="20"/>
      <c r="EK2342" s="15"/>
      <c r="EL2342" s="20"/>
      <c r="EM2342" s="15"/>
      <c r="EN2342" s="20"/>
      <c r="EW2342" s="15">
        <v>63</v>
      </c>
      <c r="EX2342" s="20">
        <v>5</v>
      </c>
      <c r="EY2342" s="15"/>
      <c r="EZ2342" s="20"/>
      <c r="FC2342" s="15"/>
      <c r="FD2342" s="20"/>
      <c r="FE2342" s="15"/>
      <c r="FF2342" s="20"/>
      <c r="FG2342" s="15"/>
      <c r="FH2342" s="20"/>
      <c r="FI2342" s="15"/>
      <c r="FJ2342" s="20"/>
      <c r="FK2342" s="15"/>
      <c r="FL2342" s="20"/>
      <c r="FM2342" s="15"/>
      <c r="FN2342" s="20"/>
      <c r="FO2342" s="15"/>
      <c r="FP2342" s="20"/>
      <c r="FQ2342" s="15">
        <v>68</v>
      </c>
      <c r="FR2342" s="20">
        <v>3</v>
      </c>
      <c r="FS2342" s="15"/>
      <c r="FT2342" s="20"/>
      <c r="FU2342" s="15"/>
      <c r="FV2342" s="20"/>
      <c r="FW2342" s="15"/>
      <c r="FX2342" s="20"/>
      <c r="FY2342" s="15"/>
      <c r="FZ2342" s="20"/>
      <c r="GA2342" s="15"/>
      <c r="GB2342" s="20"/>
      <c r="GC2342" s="15"/>
      <c r="GD2342" s="20"/>
      <c r="GE2342" s="15"/>
      <c r="GF2342" s="20"/>
      <c r="GG2342" s="226"/>
    </row>
    <row r="2343" spans="1:189" ht="15" customHeight="1" x14ac:dyDescent="0.3">
      <c r="A2343" s="82" t="s">
        <v>133</v>
      </c>
      <c r="B2343" s="82" t="s">
        <v>134</v>
      </c>
      <c r="C2343" s="82" t="s">
        <v>2878</v>
      </c>
      <c r="D2343" s="82" t="s">
        <v>2203</v>
      </c>
      <c r="E2343" s="15" t="str">
        <f t="shared" si="505"/>
        <v xml:space="preserve"> Timothy Wardhana</v>
      </c>
      <c r="F2343" s="82" t="s">
        <v>135</v>
      </c>
      <c r="G2343" s="82">
        <v>999926278</v>
      </c>
      <c r="H2343" s="15">
        <f t="shared" si="506"/>
        <v>54</v>
      </c>
      <c r="I2343" s="15"/>
      <c r="J2343" s="15"/>
      <c r="K2343" s="16"/>
      <c r="L2343" s="15"/>
      <c r="M2343" s="15"/>
      <c r="N2343" s="15"/>
      <c r="O2343" s="15">
        <f t="shared" si="512"/>
        <v>0</v>
      </c>
      <c r="P2343" s="15">
        <v>0</v>
      </c>
      <c r="Q2343" s="15">
        <f t="shared" si="513"/>
        <v>0</v>
      </c>
      <c r="R2343" s="15">
        <v>0</v>
      </c>
      <c r="S2343" s="15">
        <v>0</v>
      </c>
      <c r="T2343" s="15">
        <f t="shared" si="514"/>
        <v>0</v>
      </c>
      <c r="U2343" s="15">
        <f t="shared" si="515"/>
        <v>0</v>
      </c>
      <c r="V2343" s="15"/>
      <c r="W2343" s="15"/>
      <c r="X2343" s="15"/>
      <c r="Y2343" s="15"/>
      <c r="Z2343" s="16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>
        <f t="shared" si="507"/>
        <v>0</v>
      </c>
      <c r="CT2343" s="15">
        <f t="shared" si="508"/>
        <v>54</v>
      </c>
      <c r="CU2343" s="15">
        <f t="shared" si="509"/>
        <v>1</v>
      </c>
      <c r="CV2343" s="15">
        <f t="shared" si="510"/>
        <v>0</v>
      </c>
      <c r="CW2343" s="15"/>
      <c r="CX2343" s="15"/>
      <c r="CY2343" s="15">
        <f t="shared" si="511"/>
        <v>0</v>
      </c>
      <c r="CZ2343" s="15">
        <f>GG2343</f>
        <v>0</v>
      </c>
      <c r="DA2343" s="16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20"/>
      <c r="DY2343" s="15"/>
      <c r="DZ2343" s="20"/>
      <c r="EA2343" s="15"/>
      <c r="EB2343" s="20"/>
      <c r="EC2343" s="15"/>
      <c r="ED2343" s="20"/>
      <c r="EE2343" s="15"/>
      <c r="EF2343" s="20"/>
      <c r="EG2343" s="15"/>
      <c r="EH2343" s="20"/>
      <c r="EI2343" s="15"/>
      <c r="EJ2343" s="20"/>
      <c r="EK2343" s="15"/>
      <c r="EL2343" s="20"/>
      <c r="EM2343" s="15"/>
      <c r="EN2343" s="20"/>
      <c r="EW2343" s="15">
        <v>54</v>
      </c>
      <c r="EX2343" s="20">
        <v>7</v>
      </c>
      <c r="EY2343" s="15"/>
      <c r="EZ2343" s="20"/>
      <c r="FC2343" s="15"/>
      <c r="FD2343" s="20"/>
      <c r="FE2343" s="15"/>
      <c r="FF2343" s="20"/>
      <c r="FG2343" s="15"/>
      <c r="FH2343" s="20"/>
      <c r="FI2343" s="15"/>
      <c r="FJ2343" s="20"/>
      <c r="FK2343" s="15"/>
      <c r="FL2343" s="20"/>
      <c r="FM2343" s="15"/>
      <c r="FN2343" s="20"/>
      <c r="FO2343" s="15"/>
      <c r="FP2343" s="20"/>
      <c r="FQ2343" s="15"/>
      <c r="FR2343" s="20"/>
      <c r="FS2343" s="15"/>
      <c r="FT2343" s="20"/>
      <c r="FU2343" s="15"/>
      <c r="FV2343" s="20"/>
      <c r="FW2343" s="15"/>
      <c r="FX2343" s="20"/>
      <c r="FY2343" s="15"/>
      <c r="FZ2343" s="20"/>
      <c r="GA2343" s="15"/>
      <c r="GB2343" s="20"/>
      <c r="GC2343" s="15"/>
      <c r="GD2343" s="20"/>
      <c r="GE2343" s="15"/>
      <c r="GF2343" s="20"/>
      <c r="GG2343" s="226"/>
    </row>
    <row r="2344" spans="1:189" ht="15" customHeight="1" x14ac:dyDescent="0.3">
      <c r="A2344" s="15" t="s">
        <v>2904</v>
      </c>
      <c r="B2344" s="82" t="s">
        <v>126</v>
      </c>
      <c r="C2344" s="82" t="s">
        <v>2762</v>
      </c>
      <c r="D2344" s="82" t="s">
        <v>1572</v>
      </c>
      <c r="E2344" s="15" t="str">
        <f t="shared" si="505"/>
        <v xml:space="preserve"> Cindy Phung</v>
      </c>
      <c r="F2344" s="82" t="s">
        <v>128</v>
      </c>
      <c r="G2344" s="82">
        <v>999926280</v>
      </c>
      <c r="H2344" s="15">
        <f t="shared" si="506"/>
        <v>45</v>
      </c>
      <c r="I2344" s="15"/>
      <c r="J2344" s="15"/>
      <c r="K2344" s="16"/>
      <c r="L2344" s="15"/>
      <c r="M2344" s="15"/>
      <c r="N2344" s="15"/>
      <c r="O2344" s="15">
        <f t="shared" si="512"/>
        <v>0</v>
      </c>
      <c r="P2344" s="15">
        <v>0</v>
      </c>
      <c r="Q2344" s="15">
        <f t="shared" si="513"/>
        <v>0</v>
      </c>
      <c r="R2344" s="15">
        <v>0</v>
      </c>
      <c r="S2344" s="15">
        <v>0</v>
      </c>
      <c r="T2344" s="15">
        <f t="shared" si="514"/>
        <v>0</v>
      </c>
      <c r="U2344" s="15">
        <f t="shared" si="515"/>
        <v>0</v>
      </c>
      <c r="V2344" s="15"/>
      <c r="W2344" s="15"/>
      <c r="X2344" s="15"/>
      <c r="Y2344" s="15"/>
      <c r="Z2344" s="16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>
        <f t="shared" si="507"/>
        <v>0</v>
      </c>
      <c r="CT2344" s="15">
        <f t="shared" si="508"/>
        <v>45</v>
      </c>
      <c r="CU2344" s="15">
        <f t="shared" si="509"/>
        <v>1</v>
      </c>
      <c r="CV2344" s="15">
        <f t="shared" si="510"/>
        <v>0</v>
      </c>
      <c r="CW2344" s="15"/>
      <c r="CX2344" s="15"/>
      <c r="CY2344" s="15">
        <f t="shared" si="511"/>
        <v>0</v>
      </c>
      <c r="CZ2344" s="15">
        <f>GG2344</f>
        <v>0</v>
      </c>
      <c r="DA2344" s="16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20"/>
      <c r="DY2344" s="15"/>
      <c r="DZ2344" s="20"/>
      <c r="EA2344" s="15"/>
      <c r="EB2344" s="20"/>
      <c r="EC2344" s="15"/>
      <c r="ED2344" s="20"/>
      <c r="EE2344" s="15"/>
      <c r="EF2344" s="20"/>
      <c r="EG2344" s="15"/>
      <c r="EH2344" s="20"/>
      <c r="EI2344" s="15"/>
      <c r="EJ2344" s="20"/>
      <c r="EK2344" s="15"/>
      <c r="EL2344" s="20"/>
      <c r="EM2344" s="15"/>
      <c r="EN2344" s="20"/>
      <c r="EW2344" s="15">
        <v>45</v>
      </c>
      <c r="EX2344" s="20">
        <v>2</v>
      </c>
      <c r="EY2344" s="15"/>
      <c r="EZ2344" s="20"/>
      <c r="FC2344" s="15"/>
      <c r="FD2344" s="20"/>
      <c r="FE2344" s="15"/>
      <c r="FF2344" s="20"/>
      <c r="FG2344" s="15"/>
      <c r="FH2344" s="20"/>
      <c r="FI2344" s="15"/>
      <c r="FJ2344" s="20"/>
      <c r="FK2344" s="15"/>
      <c r="FL2344" s="20"/>
      <c r="FM2344" s="15"/>
      <c r="FN2344" s="20"/>
      <c r="FO2344" s="15"/>
      <c r="FP2344" s="20"/>
      <c r="FQ2344" s="15"/>
      <c r="FR2344" s="20"/>
      <c r="FS2344" s="15"/>
      <c r="FT2344" s="20"/>
      <c r="FU2344" s="15"/>
      <c r="FV2344" s="20"/>
      <c r="FW2344" s="15"/>
      <c r="FX2344" s="20"/>
      <c r="FY2344" s="15"/>
      <c r="FZ2344" s="20"/>
      <c r="GA2344" s="15"/>
      <c r="GB2344" s="20"/>
      <c r="GC2344" s="15"/>
      <c r="GD2344" s="20"/>
      <c r="GE2344" s="15"/>
      <c r="GF2344" s="20"/>
      <c r="GG2344" s="226"/>
    </row>
    <row r="2345" spans="1:189" ht="15" customHeight="1" x14ac:dyDescent="0.3">
      <c r="A2345" s="85" t="s">
        <v>133</v>
      </c>
      <c r="B2345" s="85" t="s">
        <v>142</v>
      </c>
      <c r="C2345" s="85" t="s">
        <v>1794</v>
      </c>
      <c r="D2345" s="85" t="s">
        <v>499</v>
      </c>
      <c r="E2345" s="15" t="str">
        <f t="shared" si="505"/>
        <v>Ivan Chen</v>
      </c>
      <c r="F2345" s="85" t="s">
        <v>135</v>
      </c>
      <c r="G2345" s="15">
        <v>999926284</v>
      </c>
      <c r="H2345" s="15">
        <f t="shared" si="506"/>
        <v>68</v>
      </c>
      <c r="I2345" s="15"/>
      <c r="J2345" s="15"/>
      <c r="K2345" s="16"/>
      <c r="L2345" s="15"/>
      <c r="M2345" s="15"/>
      <c r="N2345" s="15"/>
      <c r="O2345" s="15">
        <f t="shared" si="512"/>
        <v>0</v>
      </c>
      <c r="P2345" s="15">
        <v>0</v>
      </c>
      <c r="Q2345" s="15">
        <f t="shared" si="513"/>
        <v>0</v>
      </c>
      <c r="R2345" s="15">
        <v>0</v>
      </c>
      <c r="S2345" s="15">
        <v>0</v>
      </c>
      <c r="T2345" s="15">
        <f t="shared" si="514"/>
        <v>0</v>
      </c>
      <c r="U2345" s="15">
        <f t="shared" si="515"/>
        <v>0</v>
      </c>
      <c r="V2345" s="15"/>
      <c r="W2345" s="15"/>
      <c r="X2345" s="15"/>
      <c r="Y2345" s="15"/>
      <c r="Z2345" s="16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>
        <f t="shared" si="507"/>
        <v>0</v>
      </c>
      <c r="CT2345" s="15">
        <f t="shared" si="508"/>
        <v>68</v>
      </c>
      <c r="CU2345" s="15">
        <f t="shared" si="509"/>
        <v>0</v>
      </c>
      <c r="CV2345" s="15">
        <f t="shared" si="510"/>
        <v>0</v>
      </c>
      <c r="CW2345" s="15"/>
      <c r="CX2345" s="15"/>
      <c r="CY2345" s="15">
        <f t="shared" si="511"/>
        <v>0</v>
      </c>
      <c r="CZ2345" s="15">
        <f>GG2345</f>
        <v>0</v>
      </c>
      <c r="DA2345" s="16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20"/>
      <c r="DY2345" s="15"/>
      <c r="DZ2345" s="20"/>
      <c r="EA2345" s="15"/>
      <c r="EB2345" s="20"/>
      <c r="EC2345" s="15"/>
      <c r="ED2345" s="20"/>
      <c r="EE2345" s="15"/>
      <c r="EF2345" s="20"/>
      <c r="EG2345" s="15"/>
      <c r="EH2345" s="20"/>
      <c r="EI2345" s="15"/>
      <c r="EJ2345" s="20"/>
      <c r="EK2345" s="15"/>
      <c r="EL2345" s="20"/>
      <c r="EM2345" s="15"/>
      <c r="EN2345" s="20"/>
      <c r="EY2345" s="15"/>
      <c r="EZ2345" s="20"/>
      <c r="FC2345" s="15"/>
      <c r="FD2345" s="20"/>
      <c r="FE2345" s="15"/>
      <c r="FF2345" s="20"/>
      <c r="FG2345" s="15"/>
      <c r="FH2345" s="20"/>
      <c r="FI2345" s="15"/>
      <c r="FJ2345" s="20"/>
      <c r="FK2345" s="15"/>
      <c r="FL2345" s="20"/>
      <c r="FM2345" s="15"/>
      <c r="FN2345" s="16"/>
      <c r="FO2345" s="15">
        <v>68</v>
      </c>
      <c r="FP2345" s="20"/>
      <c r="FQ2345" s="15"/>
      <c r="FR2345" s="16"/>
      <c r="FS2345" s="15"/>
      <c r="FT2345" s="20"/>
      <c r="FU2345" s="15"/>
      <c r="FV2345" s="20"/>
      <c r="FW2345" s="15"/>
      <c r="FX2345" s="20"/>
      <c r="FY2345" s="15"/>
      <c r="FZ2345" s="20"/>
      <c r="GA2345" s="15"/>
      <c r="GB2345" s="20"/>
      <c r="GC2345" s="15"/>
      <c r="GD2345" s="20"/>
      <c r="GE2345" s="15"/>
      <c r="GF2345" s="20"/>
      <c r="GG2345" s="226"/>
    </row>
    <row r="2346" spans="1:189" ht="15" customHeight="1" x14ac:dyDescent="0.3">
      <c r="A2346" s="82" t="s">
        <v>133</v>
      </c>
      <c r="B2346" s="82" t="s">
        <v>126</v>
      </c>
      <c r="C2346" s="82" t="s">
        <v>2676</v>
      </c>
      <c r="D2346" s="82" t="s">
        <v>1192</v>
      </c>
      <c r="E2346" s="15" t="str">
        <f t="shared" si="505"/>
        <v xml:space="preserve"> Wesley Lam</v>
      </c>
      <c r="F2346" s="82" t="s">
        <v>135</v>
      </c>
      <c r="G2346" s="82">
        <v>999926287</v>
      </c>
      <c r="H2346" s="15">
        <f t="shared" si="506"/>
        <v>45</v>
      </c>
      <c r="I2346" s="15"/>
      <c r="J2346" s="15"/>
      <c r="K2346" s="16"/>
      <c r="L2346" s="15"/>
      <c r="M2346" s="15"/>
      <c r="N2346" s="15"/>
      <c r="O2346" s="15">
        <f t="shared" si="512"/>
        <v>0</v>
      </c>
      <c r="P2346" s="15">
        <v>0</v>
      </c>
      <c r="Q2346" s="15">
        <f t="shared" si="513"/>
        <v>0</v>
      </c>
      <c r="R2346" s="15">
        <v>0</v>
      </c>
      <c r="S2346" s="15">
        <v>0</v>
      </c>
      <c r="T2346" s="15">
        <f t="shared" si="514"/>
        <v>0</v>
      </c>
      <c r="U2346" s="15">
        <f t="shared" si="515"/>
        <v>0</v>
      </c>
      <c r="V2346" s="15"/>
      <c r="W2346" s="15"/>
      <c r="X2346" s="15"/>
      <c r="Y2346" s="15"/>
      <c r="Z2346" s="16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>
        <f t="shared" si="507"/>
        <v>0</v>
      </c>
      <c r="CT2346" s="15">
        <f t="shared" si="508"/>
        <v>45</v>
      </c>
      <c r="CU2346" s="15">
        <f t="shared" si="509"/>
        <v>1</v>
      </c>
      <c r="CV2346" s="15">
        <f t="shared" si="510"/>
        <v>0</v>
      </c>
      <c r="CW2346" s="15"/>
      <c r="CX2346" s="15"/>
      <c r="CY2346" s="15">
        <f t="shared" si="511"/>
        <v>0</v>
      </c>
      <c r="CZ2346" s="15">
        <f>GG2346</f>
        <v>0</v>
      </c>
      <c r="DA2346" s="16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20"/>
      <c r="DY2346" s="15"/>
      <c r="DZ2346" s="20"/>
      <c r="EA2346" s="15"/>
      <c r="EB2346" s="20"/>
      <c r="EC2346" s="15"/>
      <c r="ED2346" s="20"/>
      <c r="EE2346" s="15"/>
      <c r="EF2346" s="20"/>
      <c r="EG2346" s="15"/>
      <c r="EH2346" s="20"/>
      <c r="EI2346" s="15"/>
      <c r="EJ2346" s="20"/>
      <c r="EK2346" s="15"/>
      <c r="EL2346" s="20"/>
      <c r="EM2346" s="15"/>
      <c r="EN2346" s="20"/>
      <c r="EW2346" s="15">
        <v>45</v>
      </c>
      <c r="EX2346" s="20">
        <v>2</v>
      </c>
      <c r="EY2346" s="15"/>
      <c r="EZ2346" s="20"/>
      <c r="FC2346" s="15"/>
      <c r="FD2346" s="20"/>
      <c r="FE2346" s="15"/>
      <c r="FF2346" s="20"/>
      <c r="FG2346" s="15"/>
      <c r="FH2346" s="20"/>
      <c r="FI2346" s="15"/>
      <c r="FJ2346" s="20"/>
      <c r="FK2346" s="15"/>
      <c r="FL2346" s="20"/>
      <c r="FM2346" s="15"/>
      <c r="FN2346" s="20"/>
      <c r="FO2346" s="15"/>
      <c r="FP2346" s="20"/>
      <c r="FQ2346" s="15"/>
      <c r="FR2346" s="20"/>
      <c r="FS2346" s="15"/>
      <c r="FT2346" s="20"/>
      <c r="FU2346" s="15"/>
      <c r="FV2346" s="20"/>
      <c r="FW2346" s="15"/>
      <c r="FX2346" s="20"/>
      <c r="FY2346" s="15"/>
      <c r="FZ2346" s="20"/>
      <c r="GA2346" s="15"/>
      <c r="GB2346" s="20"/>
      <c r="GC2346" s="15"/>
      <c r="GD2346" s="20"/>
      <c r="GE2346" s="15"/>
      <c r="GF2346" s="20"/>
      <c r="GG2346" s="226"/>
    </row>
    <row r="2347" spans="1:189" ht="15" customHeight="1" x14ac:dyDescent="0.3">
      <c r="A2347" s="85" t="s">
        <v>146</v>
      </c>
      <c r="B2347" s="85" t="s">
        <v>134</v>
      </c>
      <c r="C2347" s="85" t="s">
        <v>439</v>
      </c>
      <c r="D2347" s="85" t="s">
        <v>1968</v>
      </c>
      <c r="E2347" s="15" t="str">
        <f t="shared" si="505"/>
        <v>Evan Yang</v>
      </c>
      <c r="F2347" s="85" t="s">
        <v>135</v>
      </c>
      <c r="G2347" s="15">
        <v>999926290</v>
      </c>
      <c r="H2347" s="15">
        <f t="shared" si="506"/>
        <v>38</v>
      </c>
      <c r="I2347" s="15"/>
      <c r="J2347" s="15"/>
      <c r="K2347" s="16"/>
      <c r="L2347" s="15"/>
      <c r="M2347" s="15"/>
      <c r="N2347" s="15"/>
      <c r="O2347" s="15">
        <f t="shared" si="512"/>
        <v>0</v>
      </c>
      <c r="P2347" s="15">
        <v>0</v>
      </c>
      <c r="Q2347" s="15">
        <f t="shared" si="513"/>
        <v>0</v>
      </c>
      <c r="R2347" s="15">
        <v>0</v>
      </c>
      <c r="S2347" s="15">
        <v>0</v>
      </c>
      <c r="T2347" s="15">
        <f t="shared" si="514"/>
        <v>0</v>
      </c>
      <c r="U2347" s="15">
        <f t="shared" si="515"/>
        <v>0</v>
      </c>
      <c r="V2347" s="15"/>
      <c r="W2347" s="15"/>
      <c r="X2347" s="15"/>
      <c r="Y2347" s="15"/>
      <c r="Z2347" s="16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>
        <f t="shared" si="507"/>
        <v>0</v>
      </c>
      <c r="CT2347" s="15">
        <f t="shared" si="508"/>
        <v>38</v>
      </c>
      <c r="CU2347" s="15">
        <f t="shared" si="509"/>
        <v>0</v>
      </c>
      <c r="CV2347" s="15">
        <f t="shared" si="510"/>
        <v>0</v>
      </c>
      <c r="CW2347" s="15"/>
      <c r="CX2347" s="15"/>
      <c r="CY2347" s="15">
        <f t="shared" si="511"/>
        <v>0</v>
      </c>
      <c r="CZ2347" s="15">
        <f>GG2347</f>
        <v>0</v>
      </c>
      <c r="DA2347" s="16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20"/>
      <c r="DY2347" s="15"/>
      <c r="DZ2347" s="20"/>
      <c r="EA2347" s="15"/>
      <c r="EB2347" s="20"/>
      <c r="EC2347" s="15"/>
      <c r="ED2347" s="20"/>
      <c r="EE2347" s="15"/>
      <c r="EF2347" s="20"/>
      <c r="EG2347" s="15"/>
      <c r="EH2347" s="20"/>
      <c r="EI2347" s="15"/>
      <c r="EJ2347" s="20"/>
      <c r="EK2347" s="15"/>
      <c r="EL2347" s="20"/>
      <c r="EM2347" s="15"/>
      <c r="EN2347" s="20"/>
      <c r="EY2347" s="15"/>
      <c r="EZ2347" s="20"/>
      <c r="FC2347" s="15"/>
      <c r="FD2347" s="20"/>
      <c r="FE2347" s="15"/>
      <c r="FF2347" s="20"/>
      <c r="FG2347" s="15"/>
      <c r="FH2347" s="20"/>
      <c r="FI2347" s="15"/>
      <c r="FJ2347" s="20"/>
      <c r="FK2347" s="15"/>
      <c r="FL2347" s="20"/>
      <c r="FM2347" s="15"/>
      <c r="FN2347" s="20"/>
      <c r="FO2347" s="15">
        <v>38</v>
      </c>
      <c r="FP2347" s="20"/>
      <c r="FQ2347" s="15"/>
      <c r="FR2347" s="20"/>
      <c r="FS2347" s="15"/>
      <c r="FT2347" s="20"/>
      <c r="FU2347" s="15"/>
      <c r="FV2347" s="20"/>
      <c r="FW2347" s="15"/>
      <c r="FX2347" s="20"/>
      <c r="FY2347" s="15"/>
      <c r="FZ2347" s="20"/>
      <c r="GA2347" s="15"/>
      <c r="GB2347" s="20"/>
      <c r="GC2347" s="15"/>
      <c r="GD2347" s="20"/>
      <c r="GE2347" s="15"/>
      <c r="GF2347" s="20"/>
      <c r="GG2347" s="226"/>
    </row>
    <row r="2348" spans="1:189" ht="15" customHeight="1" x14ac:dyDescent="0.3">
      <c r="A2348" s="15" t="s">
        <v>125</v>
      </c>
      <c r="B2348" s="15" t="s">
        <v>126</v>
      </c>
      <c r="C2348" s="15" t="s">
        <v>1069</v>
      </c>
      <c r="D2348" s="15" t="s">
        <v>3735</v>
      </c>
      <c r="E2348" s="15" t="str">
        <f t="shared" si="505"/>
        <v>Landon Bringman</v>
      </c>
      <c r="F2348" s="15" t="s">
        <v>135</v>
      </c>
      <c r="G2348" s="15">
        <v>999926292</v>
      </c>
      <c r="H2348" s="15">
        <f t="shared" si="506"/>
        <v>45</v>
      </c>
      <c r="I2348" s="15"/>
      <c r="J2348" s="15"/>
      <c r="K2348" s="16"/>
      <c r="L2348" s="15"/>
      <c r="M2348" s="15"/>
      <c r="N2348" s="15"/>
      <c r="O2348" s="15">
        <f t="shared" si="512"/>
        <v>0</v>
      </c>
      <c r="P2348" s="15">
        <v>0</v>
      </c>
      <c r="Q2348" s="15">
        <f t="shared" si="513"/>
        <v>0</v>
      </c>
      <c r="R2348" s="15">
        <v>0</v>
      </c>
      <c r="S2348" s="15">
        <v>0</v>
      </c>
      <c r="T2348" s="15">
        <f t="shared" si="514"/>
        <v>0</v>
      </c>
      <c r="U2348" s="15">
        <f t="shared" si="515"/>
        <v>0</v>
      </c>
      <c r="V2348" s="15"/>
      <c r="W2348" s="15"/>
      <c r="X2348" s="15"/>
      <c r="Y2348" s="15"/>
      <c r="Z2348" s="16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>
        <f t="shared" si="507"/>
        <v>0</v>
      </c>
      <c r="CT2348" s="15">
        <f t="shared" si="508"/>
        <v>45</v>
      </c>
      <c r="CU2348" s="15">
        <f t="shared" si="509"/>
        <v>1</v>
      </c>
      <c r="CV2348" s="15">
        <f t="shared" si="510"/>
        <v>0</v>
      </c>
      <c r="CW2348" s="15"/>
      <c r="CX2348" s="15"/>
      <c r="CY2348" s="15">
        <f t="shared" si="511"/>
        <v>0</v>
      </c>
      <c r="CZ2348" s="15">
        <f>GG2348</f>
        <v>0</v>
      </c>
      <c r="DA2348" s="16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20"/>
      <c r="DY2348" s="15"/>
      <c r="DZ2348" s="20"/>
      <c r="EA2348" s="15"/>
      <c r="EB2348" s="20"/>
      <c r="EC2348" s="15"/>
      <c r="ED2348" s="20"/>
      <c r="EE2348" s="15"/>
      <c r="EF2348" s="20"/>
      <c r="EG2348" s="15"/>
      <c r="EH2348" s="20"/>
      <c r="EI2348" s="15"/>
      <c r="EJ2348" s="20"/>
      <c r="EK2348" s="15"/>
      <c r="EL2348" s="20"/>
      <c r="EM2348" s="15"/>
      <c r="EN2348" s="20"/>
      <c r="EY2348" s="15"/>
      <c r="EZ2348" s="20"/>
      <c r="FC2348" s="15"/>
      <c r="FD2348" s="20"/>
      <c r="FE2348" s="15"/>
      <c r="FF2348" s="20"/>
      <c r="FG2348" s="15"/>
      <c r="FH2348" s="20"/>
      <c r="FI2348" s="15"/>
      <c r="FJ2348" s="20"/>
      <c r="FK2348" s="15"/>
      <c r="FL2348" s="20"/>
      <c r="FM2348" s="15"/>
      <c r="FN2348" s="20"/>
      <c r="FO2348" s="15"/>
      <c r="FP2348" s="20"/>
      <c r="FQ2348" s="15"/>
      <c r="FR2348" s="20"/>
      <c r="FS2348" s="15"/>
      <c r="FT2348" s="20"/>
      <c r="FU2348" s="15"/>
      <c r="FV2348" s="20"/>
      <c r="FW2348" s="15">
        <v>45</v>
      </c>
      <c r="FX2348" s="20">
        <v>2</v>
      </c>
      <c r="FY2348" s="15"/>
      <c r="FZ2348" s="20"/>
      <c r="GA2348" s="15"/>
      <c r="GB2348" s="20"/>
      <c r="GC2348" s="15"/>
      <c r="GD2348" s="20"/>
      <c r="GE2348" s="15"/>
      <c r="GF2348" s="20"/>
      <c r="GG2348" s="226"/>
    </row>
    <row r="2349" spans="1:189" ht="15" customHeight="1" x14ac:dyDescent="0.3">
      <c r="A2349" s="15" t="s">
        <v>125</v>
      </c>
      <c r="B2349" s="15" t="s">
        <v>142</v>
      </c>
      <c r="C2349" s="15" t="s">
        <v>315</v>
      </c>
      <c r="D2349" s="15" t="s">
        <v>2052</v>
      </c>
      <c r="E2349" s="15" t="str">
        <f t="shared" si="505"/>
        <v>Jason NGUYEN</v>
      </c>
      <c r="F2349" s="15" t="s">
        <v>135</v>
      </c>
      <c r="G2349" s="15">
        <v>999926296</v>
      </c>
      <c r="H2349" s="15">
        <f t="shared" si="506"/>
        <v>142.5</v>
      </c>
      <c r="I2349" s="15"/>
      <c r="J2349" s="15"/>
      <c r="K2349" s="16"/>
      <c r="L2349" s="15"/>
      <c r="M2349" s="15"/>
      <c r="N2349" s="15"/>
      <c r="O2349" s="15">
        <f t="shared" si="512"/>
        <v>0</v>
      </c>
      <c r="P2349" s="15">
        <v>0</v>
      </c>
      <c r="Q2349" s="15">
        <f t="shared" si="513"/>
        <v>0</v>
      </c>
      <c r="R2349" s="15">
        <v>0</v>
      </c>
      <c r="S2349" s="15">
        <v>0</v>
      </c>
      <c r="T2349" s="15">
        <f t="shared" si="514"/>
        <v>0</v>
      </c>
      <c r="U2349" s="15">
        <f t="shared" si="515"/>
        <v>0</v>
      </c>
      <c r="V2349" s="15"/>
      <c r="W2349" s="15"/>
      <c r="X2349" s="15"/>
      <c r="Y2349" s="15"/>
      <c r="Z2349" s="16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>
        <f t="shared" si="507"/>
        <v>0</v>
      </c>
      <c r="CT2349" s="15">
        <f t="shared" si="508"/>
        <v>90</v>
      </c>
      <c r="CU2349" s="15">
        <f t="shared" si="509"/>
        <v>1</v>
      </c>
      <c r="CV2349" s="15">
        <f t="shared" si="510"/>
        <v>52.5</v>
      </c>
      <c r="CW2349" s="15"/>
      <c r="CX2349" s="15"/>
      <c r="CY2349" s="15">
        <f t="shared" si="511"/>
        <v>0</v>
      </c>
      <c r="CZ2349" s="15">
        <f>GG2349</f>
        <v>0</v>
      </c>
      <c r="DA2349" s="16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20"/>
      <c r="DY2349" s="15"/>
      <c r="DZ2349" s="20"/>
      <c r="EA2349" s="15"/>
      <c r="EB2349" s="20"/>
      <c r="EC2349" s="15"/>
      <c r="ED2349" s="20"/>
      <c r="EE2349" s="15"/>
      <c r="EF2349" s="20"/>
      <c r="EG2349" s="15"/>
      <c r="EH2349" s="20"/>
      <c r="EI2349" s="15"/>
      <c r="EJ2349" s="20"/>
      <c r="EK2349" s="15"/>
      <c r="EL2349" s="20"/>
      <c r="EM2349" s="15"/>
      <c r="EN2349" s="20"/>
      <c r="EY2349" s="15"/>
      <c r="EZ2349" s="20"/>
      <c r="FC2349" s="15">
        <v>90</v>
      </c>
      <c r="FD2349" s="20">
        <v>2</v>
      </c>
      <c r="FE2349" s="15"/>
      <c r="FF2349" s="20"/>
      <c r="FG2349" s="15"/>
      <c r="FH2349" s="20"/>
      <c r="FI2349" s="15"/>
      <c r="FJ2349" s="20"/>
      <c r="FK2349" s="15"/>
      <c r="FL2349" s="20"/>
      <c r="FM2349" s="15"/>
      <c r="FN2349" s="20"/>
      <c r="FO2349" s="15"/>
      <c r="FP2349" s="20"/>
      <c r="FQ2349" s="15"/>
      <c r="FR2349" s="20"/>
      <c r="FS2349" s="15"/>
      <c r="FT2349" s="20"/>
      <c r="FU2349" s="15"/>
      <c r="FV2349" s="20"/>
      <c r="FW2349" s="15"/>
      <c r="FX2349" s="20"/>
      <c r="FY2349" s="15"/>
      <c r="FZ2349" s="20"/>
      <c r="GA2349" s="15"/>
      <c r="GB2349" s="20"/>
      <c r="GC2349" s="15">
        <v>52.5</v>
      </c>
      <c r="GD2349" s="20">
        <v>2</v>
      </c>
      <c r="GE2349" s="15"/>
      <c r="GF2349" s="20"/>
      <c r="GG2349" s="226"/>
    </row>
    <row r="2350" spans="1:189" ht="15" customHeight="1" x14ac:dyDescent="0.3">
      <c r="A2350" s="15" t="s">
        <v>2903</v>
      </c>
      <c r="B2350" s="82" t="s">
        <v>126</v>
      </c>
      <c r="C2350" s="82" t="s">
        <v>2755</v>
      </c>
      <c r="D2350" s="82" t="s">
        <v>2756</v>
      </c>
      <c r="E2350" s="15" t="str">
        <f t="shared" si="505"/>
        <v xml:space="preserve"> Sanika Nandpure</v>
      </c>
      <c r="F2350" s="82" t="s">
        <v>128</v>
      </c>
      <c r="G2350" s="82">
        <v>999926297</v>
      </c>
      <c r="H2350" s="15">
        <f t="shared" si="506"/>
        <v>38</v>
      </c>
      <c r="I2350" s="15"/>
      <c r="J2350" s="15"/>
      <c r="K2350" s="16"/>
      <c r="L2350" s="15"/>
      <c r="M2350" s="15"/>
      <c r="N2350" s="15"/>
      <c r="O2350" s="15">
        <f t="shared" si="512"/>
        <v>0</v>
      </c>
      <c r="P2350" s="15">
        <v>0</v>
      </c>
      <c r="Q2350" s="15">
        <f t="shared" si="513"/>
        <v>0</v>
      </c>
      <c r="R2350" s="15">
        <v>0</v>
      </c>
      <c r="S2350" s="15">
        <v>0</v>
      </c>
      <c r="T2350" s="15">
        <f t="shared" si="514"/>
        <v>0</v>
      </c>
      <c r="U2350" s="15">
        <f t="shared" si="515"/>
        <v>0</v>
      </c>
      <c r="V2350" s="15"/>
      <c r="W2350" s="15"/>
      <c r="X2350" s="15"/>
      <c r="Y2350" s="15"/>
      <c r="Z2350" s="16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>
        <f t="shared" si="507"/>
        <v>0</v>
      </c>
      <c r="CT2350" s="15">
        <f t="shared" si="508"/>
        <v>38</v>
      </c>
      <c r="CU2350" s="15">
        <f t="shared" si="509"/>
        <v>0</v>
      </c>
      <c r="CV2350" s="15">
        <f t="shared" si="510"/>
        <v>0</v>
      </c>
      <c r="CW2350" s="15"/>
      <c r="CX2350" s="15"/>
      <c r="CY2350" s="15">
        <f t="shared" si="511"/>
        <v>0</v>
      </c>
      <c r="CZ2350" s="15">
        <f>GG2350</f>
        <v>0</v>
      </c>
      <c r="DA2350" s="16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20"/>
      <c r="DY2350" s="15"/>
      <c r="DZ2350" s="20"/>
      <c r="EA2350" s="15"/>
      <c r="EB2350" s="20"/>
      <c r="EC2350" s="15"/>
      <c r="ED2350" s="20"/>
      <c r="EE2350" s="15"/>
      <c r="EF2350" s="20"/>
      <c r="EG2350" s="15"/>
      <c r="EH2350" s="20"/>
      <c r="EI2350" s="15"/>
      <c r="EJ2350" s="20"/>
      <c r="EK2350" s="15"/>
      <c r="EL2350" s="20"/>
      <c r="EM2350" s="15"/>
      <c r="EN2350" s="20"/>
      <c r="EW2350" s="15">
        <v>38</v>
      </c>
      <c r="EX2350" s="20" t="s">
        <v>129</v>
      </c>
      <c r="EY2350" s="15"/>
      <c r="EZ2350" s="20"/>
      <c r="FC2350" s="15"/>
      <c r="FD2350" s="20"/>
      <c r="FE2350" s="15"/>
      <c r="FF2350" s="20"/>
      <c r="FG2350" s="15"/>
      <c r="FH2350" s="20"/>
      <c r="FI2350" s="15"/>
      <c r="FJ2350" s="20"/>
      <c r="FK2350" s="15"/>
      <c r="FL2350" s="20"/>
      <c r="FM2350" s="15"/>
      <c r="FN2350" s="20"/>
      <c r="FO2350" s="15"/>
      <c r="FP2350" s="20"/>
      <c r="FQ2350" s="15"/>
      <c r="FR2350" s="20"/>
      <c r="FS2350" s="15"/>
      <c r="FT2350" s="20"/>
      <c r="FU2350" s="15"/>
      <c r="FV2350" s="20"/>
      <c r="FW2350" s="15"/>
      <c r="FX2350" s="20"/>
      <c r="FY2350" s="15"/>
      <c r="FZ2350" s="20"/>
      <c r="GA2350" s="15"/>
      <c r="GB2350" s="20"/>
      <c r="GC2350" s="15"/>
      <c r="GD2350" s="20"/>
      <c r="GE2350" s="15"/>
      <c r="GF2350" s="20"/>
      <c r="GG2350" s="226"/>
    </row>
    <row r="2351" spans="1:189" ht="15" customHeight="1" x14ac:dyDescent="0.3">
      <c r="A2351" s="15" t="s">
        <v>146</v>
      </c>
      <c r="B2351" s="15" t="s">
        <v>142</v>
      </c>
      <c r="C2351" s="15" t="s">
        <v>271</v>
      </c>
      <c r="D2351" s="15" t="s">
        <v>905</v>
      </c>
      <c r="E2351" s="15" t="str">
        <f t="shared" si="505"/>
        <v>Eliana HAN</v>
      </c>
      <c r="F2351" s="15" t="s">
        <v>128</v>
      </c>
      <c r="G2351" s="15">
        <v>999926298</v>
      </c>
      <c r="H2351" s="15">
        <f t="shared" si="506"/>
        <v>120</v>
      </c>
      <c r="I2351" s="15"/>
      <c r="J2351" s="15"/>
      <c r="K2351" s="16"/>
      <c r="L2351" s="15"/>
      <c r="M2351" s="15"/>
      <c r="N2351" s="15"/>
      <c r="O2351" s="15">
        <f t="shared" si="512"/>
        <v>0</v>
      </c>
      <c r="P2351" s="15">
        <v>0</v>
      </c>
      <c r="Q2351" s="15">
        <f t="shared" si="513"/>
        <v>0</v>
      </c>
      <c r="R2351" s="15">
        <v>0</v>
      </c>
      <c r="S2351" s="15">
        <v>0</v>
      </c>
      <c r="T2351" s="15">
        <f t="shared" si="514"/>
        <v>0</v>
      </c>
      <c r="U2351" s="15">
        <f t="shared" si="515"/>
        <v>0</v>
      </c>
      <c r="V2351" s="15"/>
      <c r="W2351" s="15"/>
      <c r="X2351" s="15"/>
      <c r="Y2351" s="15"/>
      <c r="Z2351" s="16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>
        <f t="shared" si="507"/>
        <v>0</v>
      </c>
      <c r="CT2351" s="15">
        <f t="shared" si="508"/>
        <v>120</v>
      </c>
      <c r="CU2351" s="15">
        <f t="shared" si="509"/>
        <v>1</v>
      </c>
      <c r="CV2351" s="15">
        <f t="shared" si="510"/>
        <v>0</v>
      </c>
      <c r="CW2351" s="15"/>
      <c r="CX2351" s="15"/>
      <c r="CY2351" s="15">
        <f t="shared" si="511"/>
        <v>0</v>
      </c>
      <c r="CZ2351" s="15">
        <f>GG2351</f>
        <v>0</v>
      </c>
      <c r="DA2351" s="16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20"/>
      <c r="DY2351" s="15"/>
      <c r="DZ2351" s="20"/>
      <c r="EA2351" s="15"/>
      <c r="EB2351" s="20"/>
      <c r="EC2351" s="15"/>
      <c r="ED2351" s="20"/>
      <c r="EE2351" s="15"/>
      <c r="EF2351" s="20"/>
      <c r="EG2351" s="15"/>
      <c r="EH2351" s="20"/>
      <c r="EI2351" s="15"/>
      <c r="EJ2351" s="20"/>
      <c r="EK2351" s="15"/>
      <c r="EL2351" s="20"/>
      <c r="EM2351" s="15"/>
      <c r="EN2351" s="20"/>
      <c r="EY2351" s="15"/>
      <c r="EZ2351" s="20"/>
      <c r="FC2351" s="15">
        <v>120</v>
      </c>
      <c r="FD2351" s="20">
        <v>1</v>
      </c>
      <c r="FE2351" s="15"/>
      <c r="FF2351" s="20"/>
      <c r="FG2351" s="15"/>
      <c r="FH2351" s="20"/>
      <c r="FI2351" s="15"/>
      <c r="FJ2351" s="20"/>
      <c r="FK2351" s="15"/>
      <c r="FL2351" s="20"/>
      <c r="FM2351" s="15"/>
      <c r="FN2351" s="20"/>
      <c r="FO2351" s="15"/>
      <c r="FP2351" s="20"/>
      <c r="FQ2351" s="15"/>
      <c r="FR2351" s="20"/>
      <c r="FS2351" s="15"/>
      <c r="FT2351" s="20"/>
      <c r="FU2351" s="15"/>
      <c r="FV2351" s="20"/>
      <c r="FW2351" s="15"/>
      <c r="FX2351" s="20"/>
      <c r="FY2351" s="15"/>
      <c r="FZ2351" s="20"/>
      <c r="GA2351" s="15"/>
      <c r="GB2351" s="20"/>
      <c r="GC2351" s="15"/>
      <c r="GD2351" s="20"/>
      <c r="GE2351" s="15"/>
      <c r="GF2351" s="20"/>
      <c r="GG2351" s="226"/>
    </row>
    <row r="2352" spans="1:189" ht="15" customHeight="1" x14ac:dyDescent="0.3">
      <c r="A2352" s="85" t="s">
        <v>133</v>
      </c>
      <c r="B2352" s="85" t="s">
        <v>142</v>
      </c>
      <c r="C2352" s="85" t="s">
        <v>1489</v>
      </c>
      <c r="D2352" s="85" t="s">
        <v>2656</v>
      </c>
      <c r="E2352" s="15" t="str">
        <f t="shared" si="505"/>
        <v>Aditi  Uge</v>
      </c>
      <c r="F2352" s="85" t="s">
        <v>128</v>
      </c>
      <c r="G2352" s="15">
        <v>999926299</v>
      </c>
      <c r="H2352" s="15">
        <f t="shared" si="506"/>
        <v>68</v>
      </c>
      <c r="I2352" s="15"/>
      <c r="J2352" s="15"/>
      <c r="K2352" s="16"/>
      <c r="L2352" s="15"/>
      <c r="M2352" s="15"/>
      <c r="N2352" s="15"/>
      <c r="O2352" s="15">
        <f t="shared" si="512"/>
        <v>0</v>
      </c>
      <c r="P2352" s="15">
        <v>0</v>
      </c>
      <c r="Q2352" s="15">
        <f t="shared" si="513"/>
        <v>0</v>
      </c>
      <c r="R2352" s="15">
        <v>0</v>
      </c>
      <c r="S2352" s="15">
        <v>0</v>
      </c>
      <c r="T2352" s="15">
        <f t="shared" si="514"/>
        <v>0</v>
      </c>
      <c r="U2352" s="15">
        <f t="shared" si="515"/>
        <v>0</v>
      </c>
      <c r="V2352" s="15"/>
      <c r="W2352" s="15"/>
      <c r="X2352" s="15"/>
      <c r="Y2352" s="15"/>
      <c r="Z2352" s="16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>
        <f t="shared" si="507"/>
        <v>0</v>
      </c>
      <c r="CT2352" s="15">
        <f t="shared" si="508"/>
        <v>68</v>
      </c>
      <c r="CU2352" s="15">
        <f t="shared" si="509"/>
        <v>1</v>
      </c>
      <c r="CV2352" s="15">
        <f t="shared" si="510"/>
        <v>0</v>
      </c>
      <c r="CW2352" s="15"/>
      <c r="CX2352" s="15"/>
      <c r="CY2352" s="15">
        <f t="shared" si="511"/>
        <v>0</v>
      </c>
      <c r="CZ2352" s="15">
        <f>GG2352</f>
        <v>0</v>
      </c>
      <c r="DA2352" s="16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20"/>
      <c r="DY2352" s="15"/>
      <c r="DZ2352" s="20"/>
      <c r="EA2352" s="15"/>
      <c r="EB2352" s="20"/>
      <c r="EC2352" s="15"/>
      <c r="ED2352" s="20"/>
      <c r="EE2352" s="15"/>
      <c r="EF2352" s="20"/>
      <c r="EG2352" s="15"/>
      <c r="EH2352" s="20"/>
      <c r="EI2352" s="15"/>
      <c r="EJ2352" s="20"/>
      <c r="EK2352" s="15"/>
      <c r="EL2352" s="20"/>
      <c r="EM2352" s="15"/>
      <c r="EN2352" s="20"/>
      <c r="EU2352" s="15">
        <v>68</v>
      </c>
      <c r="EV2352" s="20">
        <v>4</v>
      </c>
      <c r="EY2352" s="15"/>
      <c r="EZ2352" s="20"/>
      <c r="FC2352" s="15"/>
      <c r="FD2352" s="20"/>
      <c r="FE2352" s="15"/>
      <c r="FF2352" s="20"/>
      <c r="FG2352" s="15"/>
      <c r="FH2352" s="20"/>
      <c r="FI2352" s="15"/>
      <c r="FJ2352" s="20"/>
      <c r="FK2352" s="15"/>
      <c r="FL2352" s="20"/>
      <c r="FM2352" s="15"/>
      <c r="FN2352" s="20"/>
      <c r="FO2352" s="15"/>
      <c r="FP2352" s="20"/>
      <c r="FQ2352" s="15"/>
      <c r="FR2352" s="20"/>
      <c r="FS2352" s="15"/>
      <c r="FT2352" s="20"/>
      <c r="FU2352" s="15"/>
      <c r="FV2352" s="20"/>
      <c r="FW2352" s="15"/>
      <c r="FX2352" s="20"/>
      <c r="FY2352" s="15"/>
      <c r="FZ2352" s="20"/>
      <c r="GA2352" s="15"/>
      <c r="GB2352" s="20"/>
      <c r="GC2352" s="15"/>
      <c r="GD2352" s="20"/>
      <c r="GE2352" s="15"/>
      <c r="GF2352" s="20"/>
      <c r="GG2352" s="226"/>
    </row>
    <row r="2353" spans="1:189" ht="15" customHeight="1" x14ac:dyDescent="0.3">
      <c r="A2353" s="15" t="s">
        <v>146</v>
      </c>
      <c r="B2353" s="15" t="s">
        <v>142</v>
      </c>
      <c r="C2353" s="15" t="s">
        <v>790</v>
      </c>
      <c r="D2353" s="15" t="s">
        <v>2886</v>
      </c>
      <c r="E2353" s="15" t="str">
        <f t="shared" si="505"/>
        <v>Caden Truax</v>
      </c>
      <c r="F2353" s="15" t="s">
        <v>135</v>
      </c>
      <c r="G2353" s="15">
        <v>999926300</v>
      </c>
      <c r="H2353" s="15">
        <f t="shared" si="506"/>
        <v>100</v>
      </c>
      <c r="I2353" s="15"/>
      <c r="J2353" s="15"/>
      <c r="K2353" s="16"/>
      <c r="L2353" s="15"/>
      <c r="M2353" s="15"/>
      <c r="N2353" s="15"/>
      <c r="O2353" s="15">
        <f t="shared" si="512"/>
        <v>0</v>
      </c>
      <c r="P2353" s="15">
        <v>0</v>
      </c>
      <c r="Q2353" s="15">
        <f t="shared" si="513"/>
        <v>0</v>
      </c>
      <c r="R2353" s="15">
        <v>0</v>
      </c>
      <c r="S2353" s="15">
        <v>0</v>
      </c>
      <c r="T2353" s="15">
        <f t="shared" si="514"/>
        <v>0</v>
      </c>
      <c r="U2353" s="15">
        <f t="shared" si="515"/>
        <v>0</v>
      </c>
      <c r="V2353" s="15"/>
      <c r="W2353" s="15"/>
      <c r="X2353" s="15"/>
      <c r="Y2353" s="15"/>
      <c r="Z2353" s="16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>
        <f t="shared" si="507"/>
        <v>0</v>
      </c>
      <c r="CT2353" s="15">
        <f t="shared" si="508"/>
        <v>30</v>
      </c>
      <c r="CU2353" s="15">
        <f t="shared" si="509"/>
        <v>1</v>
      </c>
      <c r="CV2353" s="15">
        <f t="shared" si="510"/>
        <v>70</v>
      </c>
      <c r="CW2353" s="15"/>
      <c r="CX2353" s="15"/>
      <c r="CY2353" s="15">
        <f t="shared" si="511"/>
        <v>0</v>
      </c>
      <c r="CZ2353" s="15">
        <f>GG2353</f>
        <v>0</v>
      </c>
      <c r="DA2353" s="16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20"/>
      <c r="DY2353" s="15"/>
      <c r="DZ2353" s="20"/>
      <c r="EA2353" s="15"/>
      <c r="EB2353" s="20"/>
      <c r="EC2353" s="15"/>
      <c r="ED2353" s="20"/>
      <c r="EE2353" s="15"/>
      <c r="EF2353" s="20"/>
      <c r="EG2353" s="15"/>
      <c r="EH2353" s="20"/>
      <c r="EI2353" s="15"/>
      <c r="EJ2353" s="20"/>
      <c r="EK2353" s="15"/>
      <c r="EL2353" s="20"/>
      <c r="EM2353" s="15"/>
      <c r="EN2353" s="20"/>
      <c r="EY2353" s="15"/>
      <c r="EZ2353" s="20"/>
      <c r="FA2353" s="15">
        <v>30</v>
      </c>
      <c r="FB2353" s="20">
        <v>1</v>
      </c>
      <c r="FC2353" s="15"/>
      <c r="FD2353" s="20"/>
      <c r="FE2353" s="15"/>
      <c r="FF2353" s="20"/>
      <c r="FG2353" s="15"/>
      <c r="FH2353" s="20"/>
      <c r="FI2353" s="15"/>
      <c r="FJ2353" s="20"/>
      <c r="FK2353" s="15"/>
      <c r="FL2353" s="20"/>
      <c r="FM2353" s="15"/>
      <c r="FN2353" s="20"/>
      <c r="FO2353" s="15"/>
      <c r="FP2353" s="20"/>
      <c r="FQ2353" s="15"/>
      <c r="FR2353" s="20"/>
      <c r="FS2353" s="15"/>
      <c r="FT2353" s="20"/>
      <c r="FU2353" s="15"/>
      <c r="FV2353" s="20"/>
      <c r="FW2353" s="15"/>
      <c r="FX2353" s="20"/>
      <c r="FY2353" s="15"/>
      <c r="FZ2353" s="20"/>
      <c r="GA2353" s="15"/>
      <c r="GB2353" s="20"/>
      <c r="GC2353" s="15"/>
      <c r="GD2353" s="20"/>
      <c r="GE2353" s="15">
        <v>70</v>
      </c>
      <c r="GF2353" s="20">
        <v>1</v>
      </c>
      <c r="GG2353" s="226"/>
    </row>
    <row r="2354" spans="1:189" ht="15" customHeight="1" x14ac:dyDescent="0.3">
      <c r="A2354" s="15" t="s">
        <v>2903</v>
      </c>
      <c r="B2354" s="15" t="s">
        <v>126</v>
      </c>
      <c r="C2354" s="15" t="s">
        <v>293</v>
      </c>
      <c r="D2354" s="15" t="s">
        <v>4135</v>
      </c>
      <c r="E2354" s="15" t="str">
        <f t="shared" si="505"/>
        <v>Rachel Bolla</v>
      </c>
      <c r="F2354" s="15" t="s">
        <v>128</v>
      </c>
      <c r="G2354" s="15">
        <v>999926307</v>
      </c>
      <c r="H2354" s="15">
        <f t="shared" si="506"/>
        <v>33</v>
      </c>
      <c r="I2354" s="15"/>
      <c r="J2354" s="15"/>
      <c r="K2354" s="16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6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>
        <f t="shared" si="507"/>
        <v>0</v>
      </c>
      <c r="CT2354" s="15">
        <f t="shared" si="508"/>
        <v>0</v>
      </c>
      <c r="CU2354" s="15">
        <f t="shared" si="509"/>
        <v>0</v>
      </c>
      <c r="CV2354" s="15">
        <f t="shared" si="510"/>
        <v>33</v>
      </c>
      <c r="CW2354" s="15"/>
      <c r="CX2354" s="15"/>
      <c r="CY2354" s="15">
        <f t="shared" si="511"/>
        <v>0</v>
      </c>
      <c r="CZ2354" s="15">
        <f>GG2354</f>
        <v>0</v>
      </c>
      <c r="DA2354" s="16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20"/>
      <c r="DY2354" s="15"/>
      <c r="DZ2354" s="20"/>
      <c r="EA2354" s="15"/>
      <c r="EB2354" s="20"/>
      <c r="EC2354" s="15"/>
      <c r="ED2354" s="20"/>
      <c r="EE2354" s="15"/>
      <c r="EF2354" s="20"/>
      <c r="EG2354" s="15"/>
      <c r="EH2354" s="20"/>
      <c r="EI2354" s="15"/>
      <c r="EJ2354" s="20"/>
      <c r="EK2354" s="15"/>
      <c r="EL2354" s="20"/>
      <c r="EM2354" s="15"/>
      <c r="EN2354" s="20"/>
      <c r="EY2354" s="15"/>
      <c r="EZ2354" s="16"/>
      <c r="FC2354" s="15"/>
      <c r="FD2354" s="16"/>
      <c r="FE2354" s="15"/>
      <c r="FF2354" s="16"/>
      <c r="FG2354" s="15"/>
      <c r="FH2354" s="16"/>
      <c r="FI2354" s="15"/>
      <c r="FJ2354" s="16"/>
      <c r="FK2354" s="15"/>
      <c r="FL2354" s="16"/>
      <c r="FM2354" s="15"/>
      <c r="FN2354" s="16"/>
      <c r="FO2354" s="15"/>
      <c r="FP2354" s="20"/>
      <c r="FQ2354" s="15"/>
      <c r="FR2354" s="16"/>
      <c r="FS2354" s="15"/>
      <c r="FT2354" s="16"/>
      <c r="FU2354" s="15"/>
      <c r="FV2354" s="16"/>
      <c r="FW2354" s="15"/>
      <c r="FX2354" s="16"/>
      <c r="FY2354" s="15"/>
      <c r="FZ2354" s="16"/>
      <c r="GA2354" s="15"/>
      <c r="GB2354" s="16"/>
      <c r="GC2354" s="15"/>
      <c r="GD2354" s="20"/>
      <c r="GE2354" s="15">
        <v>33</v>
      </c>
      <c r="GF2354" s="20">
        <v>17</v>
      </c>
      <c r="GG2354" s="226"/>
    </row>
    <row r="2355" spans="1:189" ht="15" customHeight="1" x14ac:dyDescent="0.3">
      <c r="A2355" s="15" t="s">
        <v>146</v>
      </c>
      <c r="B2355" s="15" t="s">
        <v>134</v>
      </c>
      <c r="C2355" s="15" t="s">
        <v>2930</v>
      </c>
      <c r="D2355" s="15" t="s">
        <v>2931</v>
      </c>
      <c r="E2355" s="15" t="str">
        <f t="shared" si="505"/>
        <v>Ada McLauthlin</v>
      </c>
      <c r="F2355" s="15" t="s">
        <v>128</v>
      </c>
      <c r="G2355" s="15">
        <v>999926315</v>
      </c>
      <c r="H2355" s="15">
        <f t="shared" si="506"/>
        <v>30</v>
      </c>
      <c r="I2355" s="15"/>
      <c r="J2355" s="15"/>
      <c r="K2355" s="16"/>
      <c r="L2355" s="15"/>
      <c r="M2355" s="15"/>
      <c r="N2355" s="15"/>
      <c r="O2355" s="15">
        <f t="shared" ref="O2355:O2386" si="516">SUM(EE2355, EI2355, EK2355, EM2355)</f>
        <v>0</v>
      </c>
      <c r="P2355" s="15">
        <v>0</v>
      </c>
      <c r="Q2355" s="15">
        <f t="shared" ref="Q2355:Q2386" si="517">COUNT(DI2355:DV2355)</f>
        <v>0</v>
      </c>
      <c r="R2355" s="15">
        <v>0</v>
      </c>
      <c r="S2355" s="15">
        <v>0</v>
      </c>
      <c r="T2355" s="15">
        <f t="shared" ref="T2355:T2386" si="518">EC2355</f>
        <v>0</v>
      </c>
      <c r="U2355" s="15">
        <f t="shared" ref="U2355:U2386" si="519">SUM(EG2355)</f>
        <v>0</v>
      </c>
      <c r="V2355" s="15"/>
      <c r="W2355" s="15"/>
      <c r="X2355" s="15"/>
      <c r="Y2355" s="15"/>
      <c r="Z2355" s="16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>
        <f t="shared" si="507"/>
        <v>0</v>
      </c>
      <c r="CT2355" s="15">
        <f t="shared" si="508"/>
        <v>30</v>
      </c>
      <c r="CU2355" s="15">
        <f t="shared" si="509"/>
        <v>1</v>
      </c>
      <c r="CV2355" s="15">
        <f t="shared" si="510"/>
        <v>0</v>
      </c>
      <c r="CW2355" s="15"/>
      <c r="CX2355" s="15"/>
      <c r="CY2355" s="15">
        <f t="shared" si="511"/>
        <v>0</v>
      </c>
      <c r="CZ2355" s="15">
        <f>GG2355</f>
        <v>0</v>
      </c>
      <c r="DA2355" s="16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20"/>
      <c r="DY2355" s="15"/>
      <c r="DZ2355" s="20"/>
      <c r="EA2355" s="15"/>
      <c r="EB2355" s="20"/>
      <c r="EC2355" s="15"/>
      <c r="ED2355" s="20"/>
      <c r="EE2355" s="15"/>
      <c r="EF2355" s="20"/>
      <c r="EG2355" s="15"/>
      <c r="EH2355" s="20"/>
      <c r="EI2355" s="15"/>
      <c r="EJ2355" s="20"/>
      <c r="EK2355" s="15"/>
      <c r="EL2355" s="20"/>
      <c r="EM2355" s="15"/>
      <c r="EN2355" s="20"/>
      <c r="EQ2355" s="15">
        <v>30</v>
      </c>
      <c r="ER2355" s="20">
        <v>1</v>
      </c>
      <c r="EY2355" s="15"/>
      <c r="EZ2355" s="20"/>
      <c r="FC2355" s="15"/>
      <c r="FD2355" s="20"/>
      <c r="FE2355" s="15"/>
      <c r="FF2355" s="20"/>
      <c r="FG2355" s="15"/>
      <c r="FH2355" s="20"/>
      <c r="FI2355" s="15"/>
      <c r="FJ2355" s="20"/>
      <c r="FK2355" s="15"/>
      <c r="FL2355" s="20"/>
      <c r="FM2355" s="15"/>
      <c r="FN2355" s="20"/>
      <c r="FO2355" s="15"/>
      <c r="FP2355" s="20"/>
      <c r="FQ2355" s="15"/>
      <c r="FR2355" s="20"/>
      <c r="FS2355" s="15"/>
      <c r="FT2355" s="20"/>
      <c r="FU2355" s="15"/>
      <c r="FV2355" s="20"/>
      <c r="FW2355" s="15"/>
      <c r="FX2355" s="20"/>
      <c r="FY2355" s="15"/>
      <c r="FZ2355" s="20"/>
      <c r="GA2355" s="15"/>
      <c r="GB2355" s="20"/>
      <c r="GC2355" s="15"/>
      <c r="GD2355" s="20"/>
      <c r="GE2355" s="15"/>
      <c r="GF2355" s="20"/>
      <c r="GG2355" s="226"/>
    </row>
    <row r="2356" spans="1:189" ht="15" customHeight="1" x14ac:dyDescent="0.3">
      <c r="A2356" s="84" t="s">
        <v>133</v>
      </c>
      <c r="B2356" s="84" t="s">
        <v>140</v>
      </c>
      <c r="C2356" s="84" t="s">
        <v>903</v>
      </c>
      <c r="D2356" s="84" t="s">
        <v>2598</v>
      </c>
      <c r="E2356" s="15" t="str">
        <f t="shared" si="505"/>
        <v>Ella Cessar</v>
      </c>
      <c r="F2356" s="84" t="s">
        <v>128</v>
      </c>
      <c r="G2356" s="84">
        <v>999926316</v>
      </c>
      <c r="H2356" s="15">
        <f t="shared" si="506"/>
        <v>34</v>
      </c>
      <c r="I2356" s="15"/>
      <c r="J2356" s="15"/>
      <c r="K2356" s="16"/>
      <c r="L2356" s="15"/>
      <c r="M2356" s="15"/>
      <c r="N2356" s="15"/>
      <c r="O2356" s="15">
        <f t="shared" si="516"/>
        <v>0</v>
      </c>
      <c r="P2356" s="15">
        <v>0</v>
      </c>
      <c r="Q2356" s="15">
        <f t="shared" si="517"/>
        <v>0</v>
      </c>
      <c r="R2356" s="15">
        <v>0</v>
      </c>
      <c r="S2356" s="15">
        <v>0</v>
      </c>
      <c r="T2356" s="15">
        <f t="shared" si="518"/>
        <v>0</v>
      </c>
      <c r="U2356" s="15">
        <f t="shared" si="519"/>
        <v>0</v>
      </c>
      <c r="V2356" s="15"/>
      <c r="W2356" s="15"/>
      <c r="X2356" s="15"/>
      <c r="Y2356" s="15"/>
      <c r="Z2356" s="16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>
        <f t="shared" si="507"/>
        <v>0</v>
      </c>
      <c r="CT2356" s="15">
        <f t="shared" si="508"/>
        <v>34</v>
      </c>
      <c r="CU2356" s="15">
        <f t="shared" si="509"/>
        <v>1</v>
      </c>
      <c r="CV2356" s="15">
        <f t="shared" si="510"/>
        <v>0</v>
      </c>
      <c r="CW2356" s="15"/>
      <c r="CX2356" s="15"/>
      <c r="CY2356" s="15">
        <f t="shared" si="511"/>
        <v>0</v>
      </c>
      <c r="CZ2356" s="15">
        <f>GG2356</f>
        <v>0</v>
      </c>
      <c r="DA2356" s="16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20"/>
      <c r="DY2356" s="15"/>
      <c r="DZ2356" s="20"/>
      <c r="EA2356" s="15"/>
      <c r="EB2356" s="20"/>
      <c r="EC2356" s="15"/>
      <c r="ED2356" s="20"/>
      <c r="EE2356" s="15"/>
      <c r="EF2356" s="20"/>
      <c r="EG2356" s="15"/>
      <c r="EH2356" s="20"/>
      <c r="EI2356" s="15"/>
      <c r="EJ2356" s="20"/>
      <c r="EK2356" s="15"/>
      <c r="EL2356" s="20"/>
      <c r="EM2356" s="15"/>
      <c r="EN2356" s="20"/>
      <c r="ES2356" s="15">
        <v>34</v>
      </c>
      <c r="ET2356" s="20">
        <v>3</v>
      </c>
      <c r="EY2356" s="15"/>
      <c r="EZ2356" s="20"/>
      <c r="FC2356" s="15"/>
      <c r="FD2356" s="20"/>
      <c r="FE2356" s="15"/>
      <c r="FF2356" s="20"/>
      <c r="FG2356" s="15"/>
      <c r="FH2356" s="20"/>
      <c r="FI2356" s="15"/>
      <c r="FJ2356" s="20"/>
      <c r="FK2356" s="15"/>
      <c r="FL2356" s="20"/>
      <c r="FM2356" s="15"/>
      <c r="FN2356" s="20"/>
      <c r="FO2356" s="15"/>
      <c r="FP2356" s="20"/>
      <c r="FQ2356" s="15"/>
      <c r="FR2356" s="20"/>
      <c r="FS2356" s="15"/>
      <c r="FT2356" s="20"/>
      <c r="FU2356" s="15"/>
      <c r="FV2356" s="20"/>
      <c r="FW2356" s="15"/>
      <c r="FX2356" s="20"/>
      <c r="FY2356" s="15"/>
      <c r="FZ2356" s="20"/>
      <c r="GA2356" s="15"/>
      <c r="GB2356" s="20"/>
      <c r="GC2356" s="15"/>
      <c r="GD2356" s="20"/>
      <c r="GE2356" s="15"/>
      <c r="GF2356" s="20"/>
      <c r="GG2356" s="226"/>
    </row>
    <row r="2357" spans="1:189" ht="15" customHeight="1" x14ac:dyDescent="0.3">
      <c r="A2357" s="15" t="s">
        <v>130</v>
      </c>
      <c r="B2357" s="15" t="s">
        <v>142</v>
      </c>
      <c r="C2357" s="15" t="s">
        <v>1329</v>
      </c>
      <c r="D2357" s="15" t="s">
        <v>3160</v>
      </c>
      <c r="E2357" s="15" t="str">
        <f t="shared" si="505"/>
        <v>Amy VORONTSOV</v>
      </c>
      <c r="F2357" s="15" t="s">
        <v>128</v>
      </c>
      <c r="G2357" s="15">
        <v>999926331</v>
      </c>
      <c r="H2357" s="15">
        <f t="shared" si="506"/>
        <v>38</v>
      </c>
      <c r="I2357" s="15"/>
      <c r="J2357" s="15"/>
      <c r="K2357" s="16"/>
      <c r="L2357" s="15"/>
      <c r="M2357" s="15"/>
      <c r="N2357" s="15"/>
      <c r="O2357" s="15">
        <f t="shared" si="516"/>
        <v>0</v>
      </c>
      <c r="P2357" s="15">
        <v>0</v>
      </c>
      <c r="Q2357" s="15">
        <f t="shared" si="517"/>
        <v>0</v>
      </c>
      <c r="R2357" s="15">
        <v>0</v>
      </c>
      <c r="S2357" s="15">
        <v>0</v>
      </c>
      <c r="T2357" s="15">
        <f t="shared" si="518"/>
        <v>0</v>
      </c>
      <c r="U2357" s="15">
        <f t="shared" si="519"/>
        <v>0</v>
      </c>
      <c r="V2357" s="15"/>
      <c r="W2357" s="15"/>
      <c r="X2357" s="15"/>
      <c r="Y2357" s="15"/>
      <c r="Z2357" s="16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>
        <f t="shared" si="507"/>
        <v>0</v>
      </c>
      <c r="CT2357" s="15">
        <f t="shared" si="508"/>
        <v>38</v>
      </c>
      <c r="CU2357" s="15">
        <f t="shared" si="509"/>
        <v>0</v>
      </c>
      <c r="CV2357" s="15">
        <f t="shared" si="510"/>
        <v>0</v>
      </c>
      <c r="CW2357" s="15"/>
      <c r="CX2357" s="15"/>
      <c r="CY2357" s="15">
        <f t="shared" si="511"/>
        <v>0</v>
      </c>
      <c r="CZ2357" s="15">
        <f>GG2357</f>
        <v>0</v>
      </c>
      <c r="DA2357" s="16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20"/>
      <c r="DY2357" s="15"/>
      <c r="DZ2357" s="20"/>
      <c r="EA2357" s="15"/>
      <c r="EB2357" s="20"/>
      <c r="EC2357" s="15"/>
      <c r="ED2357" s="20"/>
      <c r="EE2357" s="15"/>
      <c r="EF2357" s="20"/>
      <c r="EG2357" s="15"/>
      <c r="EH2357" s="20"/>
      <c r="EI2357" s="15"/>
      <c r="EJ2357" s="20"/>
      <c r="EK2357" s="15"/>
      <c r="EL2357" s="20"/>
      <c r="EM2357" s="15"/>
      <c r="EN2357" s="20"/>
      <c r="EY2357" s="15"/>
      <c r="EZ2357" s="20"/>
      <c r="FC2357" s="15">
        <v>38</v>
      </c>
      <c r="FD2357" s="20" t="s">
        <v>129</v>
      </c>
      <c r="FE2357" s="15"/>
      <c r="FF2357" s="20"/>
      <c r="FG2357" s="15"/>
      <c r="FH2357" s="20"/>
      <c r="FI2357" s="15"/>
      <c r="FJ2357" s="20"/>
      <c r="FK2357" s="15"/>
      <c r="FL2357" s="20"/>
      <c r="FM2357" s="15"/>
      <c r="FN2357" s="20"/>
      <c r="FO2357" s="15"/>
      <c r="FP2357" s="20"/>
      <c r="FQ2357" s="15"/>
      <c r="FR2357" s="20"/>
      <c r="FS2357" s="15"/>
      <c r="FT2357" s="20"/>
      <c r="FU2357" s="15"/>
      <c r="FV2357" s="20"/>
      <c r="FW2357" s="15"/>
      <c r="FX2357" s="20"/>
      <c r="FY2357" s="15"/>
      <c r="FZ2357" s="20"/>
      <c r="GA2357" s="15"/>
      <c r="GB2357" s="20"/>
      <c r="GC2357" s="15"/>
      <c r="GD2357" s="20"/>
      <c r="GE2357" s="15"/>
      <c r="GF2357" s="20"/>
      <c r="GG2357" s="226"/>
    </row>
    <row r="2358" spans="1:189" ht="15" customHeight="1" x14ac:dyDescent="0.3">
      <c r="A2358" s="82" t="s">
        <v>130</v>
      </c>
      <c r="B2358" s="82" t="s">
        <v>134</v>
      </c>
      <c r="C2358" s="82" t="s">
        <v>2673</v>
      </c>
      <c r="D2358" s="82" t="s">
        <v>1475</v>
      </c>
      <c r="E2358" s="15" t="str">
        <f t="shared" si="505"/>
        <v xml:space="preserve"> Sophia Nguyen</v>
      </c>
      <c r="F2358" s="82" t="s">
        <v>128</v>
      </c>
      <c r="G2358" s="82">
        <v>999926332</v>
      </c>
      <c r="H2358" s="15">
        <f t="shared" si="506"/>
        <v>90</v>
      </c>
      <c r="I2358" s="15"/>
      <c r="J2358" s="15"/>
      <c r="K2358" s="16"/>
      <c r="L2358" s="15"/>
      <c r="M2358" s="15"/>
      <c r="N2358" s="15"/>
      <c r="O2358" s="15">
        <f t="shared" si="516"/>
        <v>0</v>
      </c>
      <c r="P2358" s="15">
        <v>0</v>
      </c>
      <c r="Q2358" s="15">
        <f t="shared" si="517"/>
        <v>0</v>
      </c>
      <c r="R2358" s="15">
        <v>0</v>
      </c>
      <c r="S2358" s="15">
        <v>0</v>
      </c>
      <c r="T2358" s="15">
        <f t="shared" si="518"/>
        <v>0</v>
      </c>
      <c r="U2358" s="15">
        <f t="shared" si="519"/>
        <v>0</v>
      </c>
      <c r="V2358" s="15"/>
      <c r="W2358" s="15"/>
      <c r="X2358" s="15"/>
      <c r="Y2358" s="15"/>
      <c r="Z2358" s="16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>
        <f t="shared" si="507"/>
        <v>0</v>
      </c>
      <c r="CT2358" s="15">
        <f t="shared" si="508"/>
        <v>90</v>
      </c>
      <c r="CU2358" s="15">
        <f t="shared" si="509"/>
        <v>1</v>
      </c>
      <c r="CV2358" s="15">
        <f t="shared" si="510"/>
        <v>0</v>
      </c>
      <c r="CW2358" s="15"/>
      <c r="CX2358" s="15"/>
      <c r="CY2358" s="15">
        <f t="shared" si="511"/>
        <v>0</v>
      </c>
      <c r="CZ2358" s="15">
        <f>GG2358</f>
        <v>0</v>
      </c>
      <c r="DA2358" s="16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20"/>
      <c r="DY2358" s="15"/>
      <c r="DZ2358" s="20"/>
      <c r="EA2358" s="15"/>
      <c r="EB2358" s="20"/>
      <c r="EC2358" s="15"/>
      <c r="ED2358" s="20"/>
      <c r="EE2358" s="15"/>
      <c r="EF2358" s="20"/>
      <c r="EG2358" s="15"/>
      <c r="EH2358" s="20"/>
      <c r="EI2358" s="15"/>
      <c r="EJ2358" s="20"/>
      <c r="EK2358" s="15"/>
      <c r="EL2358" s="20"/>
      <c r="EM2358" s="15"/>
      <c r="EN2358" s="20"/>
      <c r="EW2358" s="15">
        <v>90</v>
      </c>
      <c r="EX2358" s="20">
        <v>2</v>
      </c>
      <c r="EY2358" s="15"/>
      <c r="EZ2358" s="20"/>
      <c r="FC2358" s="15"/>
      <c r="FD2358" s="20"/>
      <c r="FE2358" s="15"/>
      <c r="FF2358" s="20"/>
      <c r="FG2358" s="15"/>
      <c r="FH2358" s="20"/>
      <c r="FI2358" s="15"/>
      <c r="FJ2358" s="20"/>
      <c r="FK2358" s="15"/>
      <c r="FL2358" s="20"/>
      <c r="FM2358" s="15"/>
      <c r="FN2358" s="20"/>
      <c r="FO2358" s="15"/>
      <c r="FP2358" s="20"/>
      <c r="FQ2358" s="15"/>
      <c r="FR2358" s="20"/>
      <c r="FS2358" s="15"/>
      <c r="FT2358" s="20"/>
      <c r="FU2358" s="15"/>
      <c r="FV2358" s="20"/>
      <c r="FW2358" s="15"/>
      <c r="FX2358" s="20"/>
      <c r="FY2358" s="15"/>
      <c r="FZ2358" s="20"/>
      <c r="GA2358" s="15"/>
      <c r="GB2358" s="20"/>
      <c r="GC2358" s="15"/>
      <c r="GD2358" s="20"/>
      <c r="GE2358" s="15"/>
      <c r="GF2358" s="20"/>
      <c r="GG2358" s="226"/>
    </row>
    <row r="2359" spans="1:189" ht="15" customHeight="1" x14ac:dyDescent="0.3">
      <c r="A2359" s="82" t="s">
        <v>133</v>
      </c>
      <c r="B2359" s="82" t="s">
        <v>134</v>
      </c>
      <c r="C2359" s="82" t="s">
        <v>2876</v>
      </c>
      <c r="D2359" s="82" t="s">
        <v>1475</v>
      </c>
      <c r="E2359" s="15" t="str">
        <f t="shared" si="505"/>
        <v xml:space="preserve"> Dominic Nguyen</v>
      </c>
      <c r="F2359" s="82" t="s">
        <v>135</v>
      </c>
      <c r="G2359" s="82">
        <v>999926333</v>
      </c>
      <c r="H2359" s="15">
        <f t="shared" si="506"/>
        <v>68</v>
      </c>
      <c r="I2359" s="15"/>
      <c r="J2359" s="15"/>
      <c r="K2359" s="16"/>
      <c r="L2359" s="15"/>
      <c r="M2359" s="15"/>
      <c r="N2359" s="15"/>
      <c r="O2359" s="15">
        <f t="shared" si="516"/>
        <v>0</v>
      </c>
      <c r="P2359" s="15">
        <v>0</v>
      </c>
      <c r="Q2359" s="15">
        <f t="shared" si="517"/>
        <v>0</v>
      </c>
      <c r="R2359" s="15">
        <v>0</v>
      </c>
      <c r="S2359" s="15">
        <v>0</v>
      </c>
      <c r="T2359" s="15">
        <f t="shared" si="518"/>
        <v>0</v>
      </c>
      <c r="U2359" s="15">
        <f t="shared" si="519"/>
        <v>0</v>
      </c>
      <c r="V2359" s="15"/>
      <c r="W2359" s="15"/>
      <c r="X2359" s="15"/>
      <c r="Y2359" s="15"/>
      <c r="Z2359" s="16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>
        <f t="shared" si="507"/>
        <v>0</v>
      </c>
      <c r="CT2359" s="15">
        <f t="shared" si="508"/>
        <v>68</v>
      </c>
      <c r="CU2359" s="15">
        <f t="shared" si="509"/>
        <v>1</v>
      </c>
      <c r="CV2359" s="15">
        <f t="shared" si="510"/>
        <v>0</v>
      </c>
      <c r="CW2359" s="15"/>
      <c r="CX2359" s="15"/>
      <c r="CY2359" s="15">
        <f t="shared" si="511"/>
        <v>0</v>
      </c>
      <c r="CZ2359" s="15">
        <f>GG2359</f>
        <v>0</v>
      </c>
      <c r="DA2359" s="16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20"/>
      <c r="DY2359" s="15"/>
      <c r="DZ2359" s="20"/>
      <c r="EA2359" s="15"/>
      <c r="EB2359" s="20"/>
      <c r="EC2359" s="15"/>
      <c r="ED2359" s="20"/>
      <c r="EE2359" s="15"/>
      <c r="EF2359" s="20"/>
      <c r="EG2359" s="15"/>
      <c r="EH2359" s="20"/>
      <c r="EI2359" s="15"/>
      <c r="EJ2359" s="20"/>
      <c r="EK2359" s="15"/>
      <c r="EL2359" s="20"/>
      <c r="EM2359" s="15"/>
      <c r="EN2359" s="20"/>
      <c r="EW2359" s="15">
        <v>68</v>
      </c>
      <c r="EX2359" s="20">
        <v>3</v>
      </c>
      <c r="EY2359" s="15"/>
      <c r="EZ2359" s="20"/>
      <c r="FC2359" s="15"/>
      <c r="FD2359" s="20"/>
      <c r="FE2359" s="15"/>
      <c r="FF2359" s="20"/>
      <c r="FG2359" s="15"/>
      <c r="FH2359" s="20"/>
      <c r="FI2359" s="15"/>
      <c r="FJ2359" s="20"/>
      <c r="FK2359" s="15"/>
      <c r="FL2359" s="20"/>
      <c r="FM2359" s="15"/>
      <c r="FN2359" s="20"/>
      <c r="FO2359" s="15"/>
      <c r="FP2359" s="20"/>
      <c r="FQ2359" s="15"/>
      <c r="FR2359" s="20"/>
      <c r="FS2359" s="15"/>
      <c r="FT2359" s="20"/>
      <c r="FU2359" s="15"/>
      <c r="FV2359" s="20"/>
      <c r="FW2359" s="15"/>
      <c r="FX2359" s="20"/>
      <c r="FY2359" s="15"/>
      <c r="FZ2359" s="20"/>
      <c r="GA2359" s="15"/>
      <c r="GB2359" s="20"/>
      <c r="GC2359" s="15"/>
      <c r="GD2359" s="20"/>
      <c r="GE2359" s="15"/>
      <c r="GF2359" s="20"/>
      <c r="GG2359" s="226"/>
    </row>
    <row r="2360" spans="1:189" ht="15" customHeight="1" x14ac:dyDescent="0.3">
      <c r="A2360" s="82" t="s">
        <v>146</v>
      </c>
      <c r="B2360" s="82" t="s">
        <v>134</v>
      </c>
      <c r="C2360" s="82" t="s">
        <v>2800</v>
      </c>
      <c r="D2360" s="82" t="s">
        <v>1475</v>
      </c>
      <c r="E2360" s="15" t="str">
        <f t="shared" si="505"/>
        <v xml:space="preserve"> Lucas Nguyen</v>
      </c>
      <c r="F2360" s="82" t="s">
        <v>135</v>
      </c>
      <c r="G2360" s="82">
        <v>999926334</v>
      </c>
      <c r="H2360" s="15">
        <f t="shared" si="506"/>
        <v>58</v>
      </c>
      <c r="I2360" s="15"/>
      <c r="J2360" s="15"/>
      <c r="K2360" s="16"/>
      <c r="L2360" s="15"/>
      <c r="M2360" s="15"/>
      <c r="N2360" s="15"/>
      <c r="O2360" s="15">
        <f t="shared" si="516"/>
        <v>0</v>
      </c>
      <c r="P2360" s="15">
        <v>0</v>
      </c>
      <c r="Q2360" s="15">
        <f t="shared" si="517"/>
        <v>0</v>
      </c>
      <c r="R2360" s="15">
        <v>0</v>
      </c>
      <c r="S2360" s="15">
        <v>0</v>
      </c>
      <c r="T2360" s="15">
        <f t="shared" si="518"/>
        <v>0</v>
      </c>
      <c r="U2360" s="15">
        <f t="shared" si="519"/>
        <v>0</v>
      </c>
      <c r="V2360" s="15"/>
      <c r="W2360" s="15"/>
      <c r="X2360" s="15"/>
      <c r="Y2360" s="15"/>
      <c r="Z2360" s="16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>
        <f t="shared" si="507"/>
        <v>0</v>
      </c>
      <c r="CT2360" s="15">
        <f t="shared" si="508"/>
        <v>58</v>
      </c>
      <c r="CU2360" s="15">
        <f t="shared" si="509"/>
        <v>1</v>
      </c>
      <c r="CV2360" s="15">
        <f t="shared" si="510"/>
        <v>0</v>
      </c>
      <c r="CW2360" s="15"/>
      <c r="CX2360" s="15"/>
      <c r="CY2360" s="15">
        <f t="shared" si="511"/>
        <v>0</v>
      </c>
      <c r="CZ2360" s="15">
        <f>GG2360</f>
        <v>0</v>
      </c>
      <c r="DA2360" s="16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20"/>
      <c r="DY2360" s="15"/>
      <c r="DZ2360" s="20"/>
      <c r="EA2360" s="15"/>
      <c r="EB2360" s="20"/>
      <c r="EC2360" s="15"/>
      <c r="ED2360" s="20"/>
      <c r="EE2360" s="15"/>
      <c r="EF2360" s="20"/>
      <c r="EG2360" s="15"/>
      <c r="EH2360" s="20"/>
      <c r="EI2360" s="15"/>
      <c r="EJ2360" s="20"/>
      <c r="EK2360" s="15"/>
      <c r="EL2360" s="20"/>
      <c r="EM2360" s="15"/>
      <c r="EN2360" s="20"/>
      <c r="EW2360" s="15">
        <v>58</v>
      </c>
      <c r="EX2360" s="20">
        <v>6</v>
      </c>
      <c r="EY2360" s="15"/>
      <c r="EZ2360" s="20"/>
      <c r="FC2360" s="15"/>
      <c r="FD2360" s="20"/>
      <c r="FE2360" s="15"/>
      <c r="FF2360" s="20"/>
      <c r="FG2360" s="15"/>
      <c r="FH2360" s="20"/>
      <c r="FI2360" s="15"/>
      <c r="FJ2360" s="20"/>
      <c r="FK2360" s="15"/>
      <c r="FL2360" s="20"/>
      <c r="FM2360" s="15"/>
      <c r="FN2360" s="20"/>
      <c r="FO2360" s="15"/>
      <c r="FP2360" s="20"/>
      <c r="FQ2360" s="15"/>
      <c r="FR2360" s="20"/>
      <c r="FS2360" s="15"/>
      <c r="FT2360" s="20"/>
      <c r="FU2360" s="15"/>
      <c r="FV2360" s="20"/>
      <c r="FW2360" s="15"/>
      <c r="FX2360" s="20"/>
      <c r="FY2360" s="15"/>
      <c r="FZ2360" s="20"/>
      <c r="GA2360" s="15"/>
      <c r="GB2360" s="20"/>
      <c r="GC2360" s="15"/>
      <c r="GD2360" s="20"/>
      <c r="GE2360" s="15"/>
      <c r="GF2360" s="20"/>
      <c r="GG2360" s="226"/>
    </row>
    <row r="2361" spans="1:189" ht="15" customHeight="1" x14ac:dyDescent="0.3">
      <c r="A2361" s="15" t="s">
        <v>146</v>
      </c>
      <c r="B2361" s="15" t="s">
        <v>134</v>
      </c>
      <c r="C2361" s="15" t="s">
        <v>1870</v>
      </c>
      <c r="D2361" s="15" t="s">
        <v>3099</v>
      </c>
      <c r="E2361" s="15" t="str">
        <f t="shared" si="505"/>
        <v>Micah IBUS</v>
      </c>
      <c r="F2361" s="15" t="s">
        <v>135</v>
      </c>
      <c r="G2361" s="15">
        <v>999926335</v>
      </c>
      <c r="H2361" s="15">
        <f t="shared" si="506"/>
        <v>38</v>
      </c>
      <c r="I2361" s="15"/>
      <c r="J2361" s="15"/>
      <c r="K2361" s="16"/>
      <c r="L2361" s="15"/>
      <c r="M2361" s="15"/>
      <c r="N2361" s="15"/>
      <c r="O2361" s="15">
        <f t="shared" si="516"/>
        <v>0</v>
      </c>
      <c r="P2361" s="15">
        <v>0</v>
      </c>
      <c r="Q2361" s="15">
        <f t="shared" si="517"/>
        <v>0</v>
      </c>
      <c r="R2361" s="15">
        <v>0</v>
      </c>
      <c r="S2361" s="15">
        <v>0</v>
      </c>
      <c r="T2361" s="15">
        <f t="shared" si="518"/>
        <v>0</v>
      </c>
      <c r="U2361" s="15">
        <f t="shared" si="519"/>
        <v>0</v>
      </c>
      <c r="V2361" s="15"/>
      <c r="W2361" s="15"/>
      <c r="X2361" s="15"/>
      <c r="Y2361" s="15"/>
      <c r="Z2361" s="16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>
        <f t="shared" si="507"/>
        <v>0</v>
      </c>
      <c r="CT2361" s="15">
        <f t="shared" si="508"/>
        <v>38</v>
      </c>
      <c r="CU2361" s="15">
        <f t="shared" si="509"/>
        <v>0</v>
      </c>
      <c r="CV2361" s="15">
        <f t="shared" si="510"/>
        <v>0</v>
      </c>
      <c r="CW2361" s="15"/>
      <c r="CX2361" s="15"/>
      <c r="CY2361" s="15">
        <f t="shared" si="511"/>
        <v>0</v>
      </c>
      <c r="CZ2361" s="15">
        <f>GG2361</f>
        <v>0</v>
      </c>
      <c r="DA2361" s="16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20"/>
      <c r="DY2361" s="15"/>
      <c r="DZ2361" s="20"/>
      <c r="EA2361" s="15"/>
      <c r="EB2361" s="20"/>
      <c r="EC2361" s="15"/>
      <c r="ED2361" s="20"/>
      <c r="EE2361" s="15"/>
      <c r="EF2361" s="20"/>
      <c r="EG2361" s="15"/>
      <c r="EH2361" s="20"/>
      <c r="EI2361" s="15"/>
      <c r="EJ2361" s="20"/>
      <c r="EK2361" s="15"/>
      <c r="EL2361" s="20"/>
      <c r="EM2361" s="15"/>
      <c r="EN2361" s="20"/>
      <c r="EY2361" s="15"/>
      <c r="EZ2361" s="20"/>
      <c r="FC2361" s="15">
        <v>38</v>
      </c>
      <c r="FD2361" s="20" t="s">
        <v>129</v>
      </c>
      <c r="FE2361" s="15"/>
      <c r="FF2361" s="20"/>
      <c r="FG2361" s="15"/>
      <c r="FH2361" s="20"/>
      <c r="FI2361" s="15"/>
      <c r="FJ2361" s="20"/>
      <c r="FK2361" s="15"/>
      <c r="FL2361" s="20"/>
      <c r="FM2361" s="15"/>
      <c r="FN2361" s="20"/>
      <c r="FO2361" s="15"/>
      <c r="FP2361" s="20"/>
      <c r="FQ2361" s="15"/>
      <c r="FR2361" s="20"/>
      <c r="FS2361" s="15"/>
      <c r="FT2361" s="20"/>
      <c r="FU2361" s="15"/>
      <c r="FV2361" s="20"/>
      <c r="FW2361" s="15"/>
      <c r="FX2361" s="20"/>
      <c r="FY2361" s="15"/>
      <c r="FZ2361" s="20"/>
      <c r="GA2361" s="15"/>
      <c r="GB2361" s="20"/>
      <c r="GC2361" s="15"/>
      <c r="GD2361" s="20"/>
      <c r="GE2361" s="15"/>
      <c r="GF2361" s="20"/>
      <c r="GG2361" s="226"/>
    </row>
    <row r="2362" spans="1:189" ht="15" customHeight="1" x14ac:dyDescent="0.3">
      <c r="A2362" s="15" t="s">
        <v>133</v>
      </c>
      <c r="B2362" s="15" t="s">
        <v>140</v>
      </c>
      <c r="C2362" s="15" t="s">
        <v>1012</v>
      </c>
      <c r="D2362" s="15" t="s">
        <v>3127</v>
      </c>
      <c r="E2362" s="15" t="str">
        <f t="shared" si="505"/>
        <v>Riya PENMETHSA</v>
      </c>
      <c r="F2362" s="15" t="s">
        <v>128</v>
      </c>
      <c r="G2362" s="15">
        <v>999926340</v>
      </c>
      <c r="H2362" s="15">
        <f t="shared" si="506"/>
        <v>38</v>
      </c>
      <c r="I2362" s="15"/>
      <c r="J2362" s="15"/>
      <c r="K2362" s="16"/>
      <c r="L2362" s="15"/>
      <c r="M2362" s="15"/>
      <c r="N2362" s="15"/>
      <c r="O2362" s="15">
        <f t="shared" si="516"/>
        <v>0</v>
      </c>
      <c r="P2362" s="15">
        <v>0</v>
      </c>
      <c r="Q2362" s="15">
        <f t="shared" si="517"/>
        <v>0</v>
      </c>
      <c r="R2362" s="15">
        <v>0</v>
      </c>
      <c r="S2362" s="15">
        <v>0</v>
      </c>
      <c r="T2362" s="15">
        <f t="shared" si="518"/>
        <v>0</v>
      </c>
      <c r="U2362" s="15">
        <f t="shared" si="519"/>
        <v>0</v>
      </c>
      <c r="V2362" s="15"/>
      <c r="W2362" s="15"/>
      <c r="X2362" s="15"/>
      <c r="Y2362" s="15"/>
      <c r="Z2362" s="16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>
        <f t="shared" si="507"/>
        <v>0</v>
      </c>
      <c r="CT2362" s="15">
        <f t="shared" si="508"/>
        <v>38</v>
      </c>
      <c r="CU2362" s="15">
        <f t="shared" si="509"/>
        <v>0</v>
      </c>
      <c r="CV2362" s="15">
        <f t="shared" si="510"/>
        <v>0</v>
      </c>
      <c r="CW2362" s="15"/>
      <c r="CX2362" s="15"/>
      <c r="CY2362" s="15">
        <f t="shared" si="511"/>
        <v>0</v>
      </c>
      <c r="CZ2362" s="15">
        <f>GG2362</f>
        <v>0</v>
      </c>
      <c r="DA2362" s="16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20"/>
      <c r="DY2362" s="15"/>
      <c r="DZ2362" s="20"/>
      <c r="EA2362" s="15"/>
      <c r="EB2362" s="20"/>
      <c r="EC2362" s="15"/>
      <c r="ED2362" s="20"/>
      <c r="EE2362" s="15"/>
      <c r="EF2362" s="20"/>
      <c r="EG2362" s="15"/>
      <c r="EH2362" s="20"/>
      <c r="EI2362" s="15"/>
      <c r="EJ2362" s="20"/>
      <c r="EK2362" s="15"/>
      <c r="EL2362" s="20"/>
      <c r="EM2362" s="15"/>
      <c r="EN2362" s="20"/>
      <c r="EY2362" s="15"/>
      <c r="EZ2362" s="20"/>
      <c r="FC2362" s="15">
        <v>38</v>
      </c>
      <c r="FD2362" s="20" t="s">
        <v>129</v>
      </c>
      <c r="FE2362" s="15"/>
      <c r="FF2362" s="20"/>
      <c r="FG2362" s="15"/>
      <c r="FH2362" s="20"/>
      <c r="FI2362" s="15"/>
      <c r="FJ2362" s="20"/>
      <c r="FK2362" s="15"/>
      <c r="FL2362" s="20"/>
      <c r="FM2362" s="15"/>
      <c r="FN2362" s="20"/>
      <c r="FO2362" s="15"/>
      <c r="FP2362" s="20"/>
      <c r="FQ2362" s="15"/>
      <c r="FR2362" s="20"/>
      <c r="FS2362" s="15"/>
      <c r="FT2362" s="20"/>
      <c r="FU2362" s="15"/>
      <c r="FV2362" s="20"/>
      <c r="FW2362" s="15"/>
      <c r="FX2362" s="20"/>
      <c r="FY2362" s="15"/>
      <c r="FZ2362" s="20"/>
      <c r="GA2362" s="15"/>
      <c r="GB2362" s="20"/>
      <c r="GC2362" s="15"/>
      <c r="GD2362" s="20"/>
      <c r="GE2362" s="15"/>
      <c r="GF2362" s="20"/>
      <c r="GG2362" s="226"/>
    </row>
    <row r="2363" spans="1:189" ht="15" customHeight="1" x14ac:dyDescent="0.3">
      <c r="A2363" s="82" t="s">
        <v>130</v>
      </c>
      <c r="B2363" s="82" t="s">
        <v>140</v>
      </c>
      <c r="C2363" s="82" t="s">
        <v>2666</v>
      </c>
      <c r="D2363" s="82" t="s">
        <v>469</v>
      </c>
      <c r="E2363" s="15" t="str">
        <f t="shared" si="505"/>
        <v xml:space="preserve"> Stella Castillo</v>
      </c>
      <c r="F2363" s="82" t="s">
        <v>128</v>
      </c>
      <c r="G2363" s="82">
        <v>999926342</v>
      </c>
      <c r="H2363" s="15">
        <f t="shared" si="506"/>
        <v>68</v>
      </c>
      <c r="I2363" s="15"/>
      <c r="J2363" s="15"/>
      <c r="K2363" s="16"/>
      <c r="L2363" s="15"/>
      <c r="M2363" s="15"/>
      <c r="N2363" s="15"/>
      <c r="O2363" s="15">
        <f t="shared" si="516"/>
        <v>0</v>
      </c>
      <c r="P2363" s="15">
        <v>0</v>
      </c>
      <c r="Q2363" s="15">
        <f t="shared" si="517"/>
        <v>0</v>
      </c>
      <c r="R2363" s="15">
        <v>0</v>
      </c>
      <c r="S2363" s="15">
        <v>0</v>
      </c>
      <c r="T2363" s="15">
        <f t="shared" si="518"/>
        <v>0</v>
      </c>
      <c r="U2363" s="15">
        <f t="shared" si="519"/>
        <v>0</v>
      </c>
      <c r="V2363" s="15"/>
      <c r="W2363" s="15"/>
      <c r="X2363" s="15"/>
      <c r="Y2363" s="15"/>
      <c r="Z2363" s="16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>
        <f t="shared" si="507"/>
        <v>0</v>
      </c>
      <c r="CT2363" s="15">
        <f t="shared" si="508"/>
        <v>68</v>
      </c>
      <c r="CU2363" s="15">
        <f t="shared" si="509"/>
        <v>1</v>
      </c>
      <c r="CV2363" s="15">
        <f t="shared" si="510"/>
        <v>0</v>
      </c>
      <c r="CW2363" s="15"/>
      <c r="CX2363" s="15"/>
      <c r="CY2363" s="15">
        <f t="shared" si="511"/>
        <v>0</v>
      </c>
      <c r="CZ2363" s="15">
        <f>GG2363</f>
        <v>0</v>
      </c>
      <c r="DA2363" s="16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20"/>
      <c r="DY2363" s="15"/>
      <c r="DZ2363" s="20"/>
      <c r="EA2363" s="15"/>
      <c r="EB2363" s="20"/>
      <c r="EC2363" s="15"/>
      <c r="ED2363" s="20"/>
      <c r="EE2363" s="15"/>
      <c r="EF2363" s="20"/>
      <c r="EG2363" s="15"/>
      <c r="EH2363" s="20"/>
      <c r="EI2363" s="15"/>
      <c r="EJ2363" s="20"/>
      <c r="EK2363" s="15"/>
      <c r="EL2363" s="20"/>
      <c r="EM2363" s="15"/>
      <c r="EN2363" s="20"/>
      <c r="EW2363" s="15">
        <v>68</v>
      </c>
      <c r="EX2363" s="20">
        <v>4</v>
      </c>
      <c r="EY2363" s="15"/>
      <c r="EZ2363" s="20"/>
      <c r="FC2363" s="15"/>
      <c r="FD2363" s="20"/>
      <c r="FE2363" s="15"/>
      <c r="FF2363" s="20"/>
      <c r="FG2363" s="15"/>
      <c r="FH2363" s="20"/>
      <c r="FI2363" s="15"/>
      <c r="FJ2363" s="20"/>
      <c r="FK2363" s="15"/>
      <c r="FL2363" s="20"/>
      <c r="FM2363" s="15"/>
      <c r="FN2363" s="20"/>
      <c r="FO2363" s="15"/>
      <c r="FP2363" s="20"/>
      <c r="FQ2363" s="15"/>
      <c r="FR2363" s="20"/>
      <c r="FS2363" s="15"/>
      <c r="FT2363" s="20"/>
      <c r="FU2363" s="15"/>
      <c r="FV2363" s="20"/>
      <c r="FW2363" s="15"/>
      <c r="FX2363" s="20"/>
      <c r="FY2363" s="15"/>
      <c r="FZ2363" s="20"/>
      <c r="GA2363" s="15"/>
      <c r="GB2363" s="20"/>
      <c r="GC2363" s="15"/>
      <c r="GD2363" s="20"/>
      <c r="GE2363" s="15"/>
      <c r="GF2363" s="20"/>
      <c r="GG2363" s="226"/>
    </row>
    <row r="2364" spans="1:189" ht="15" customHeight="1" x14ac:dyDescent="0.3">
      <c r="A2364" s="82" t="s">
        <v>125</v>
      </c>
      <c r="B2364" s="82" t="s">
        <v>138</v>
      </c>
      <c r="C2364" s="82" t="s">
        <v>2709</v>
      </c>
      <c r="D2364" s="82" t="s">
        <v>1300</v>
      </c>
      <c r="E2364" s="15" t="str">
        <f t="shared" si="505"/>
        <v xml:space="preserve"> Hailey Lopez</v>
      </c>
      <c r="F2364" s="82" t="s">
        <v>128</v>
      </c>
      <c r="G2364" s="82">
        <v>999926344</v>
      </c>
      <c r="H2364" s="15">
        <f t="shared" si="506"/>
        <v>30</v>
      </c>
      <c r="I2364" s="15"/>
      <c r="J2364" s="15"/>
      <c r="K2364" s="16"/>
      <c r="L2364" s="15"/>
      <c r="M2364" s="15"/>
      <c r="N2364" s="15"/>
      <c r="O2364" s="15">
        <f t="shared" si="516"/>
        <v>0</v>
      </c>
      <c r="P2364" s="15">
        <v>0</v>
      </c>
      <c r="Q2364" s="15">
        <f t="shared" si="517"/>
        <v>0</v>
      </c>
      <c r="R2364" s="15">
        <v>0</v>
      </c>
      <c r="S2364" s="15">
        <v>0</v>
      </c>
      <c r="T2364" s="15">
        <f t="shared" si="518"/>
        <v>0</v>
      </c>
      <c r="U2364" s="15">
        <f t="shared" si="519"/>
        <v>0</v>
      </c>
      <c r="V2364" s="15"/>
      <c r="W2364" s="15"/>
      <c r="X2364" s="15"/>
      <c r="Y2364" s="15"/>
      <c r="Z2364" s="16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>
        <f t="shared" si="507"/>
        <v>0</v>
      </c>
      <c r="CT2364" s="15">
        <f t="shared" si="508"/>
        <v>30</v>
      </c>
      <c r="CU2364" s="15">
        <f t="shared" si="509"/>
        <v>1</v>
      </c>
      <c r="CV2364" s="15">
        <f t="shared" si="510"/>
        <v>0</v>
      </c>
      <c r="CW2364" s="15"/>
      <c r="CX2364" s="15"/>
      <c r="CY2364" s="15">
        <f t="shared" si="511"/>
        <v>0</v>
      </c>
      <c r="CZ2364" s="15">
        <f>GG2364</f>
        <v>0</v>
      </c>
      <c r="DA2364" s="16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20"/>
      <c r="DY2364" s="15"/>
      <c r="DZ2364" s="20"/>
      <c r="EA2364" s="15"/>
      <c r="EB2364" s="20"/>
      <c r="EC2364" s="15"/>
      <c r="ED2364" s="20"/>
      <c r="EE2364" s="15"/>
      <c r="EF2364" s="20"/>
      <c r="EG2364" s="15"/>
      <c r="EH2364" s="20"/>
      <c r="EI2364" s="15"/>
      <c r="EJ2364" s="20"/>
      <c r="EK2364" s="15"/>
      <c r="EL2364" s="20"/>
      <c r="EM2364" s="15"/>
      <c r="EN2364" s="20"/>
      <c r="EW2364" s="15">
        <v>30</v>
      </c>
      <c r="EX2364" s="20">
        <v>1</v>
      </c>
      <c r="EY2364" s="15"/>
      <c r="EZ2364" s="20"/>
      <c r="FC2364" s="15"/>
      <c r="FD2364" s="20"/>
      <c r="FE2364" s="15"/>
      <c r="FF2364" s="20"/>
      <c r="FG2364" s="15"/>
      <c r="FH2364" s="20"/>
      <c r="FI2364" s="15"/>
      <c r="FJ2364" s="20"/>
      <c r="FK2364" s="15"/>
      <c r="FL2364" s="20"/>
      <c r="FM2364" s="15"/>
      <c r="FN2364" s="20"/>
      <c r="FO2364" s="15"/>
      <c r="FP2364" s="20"/>
      <c r="FQ2364" s="15"/>
      <c r="FR2364" s="20"/>
      <c r="FS2364" s="15"/>
      <c r="FT2364" s="20"/>
      <c r="FU2364" s="15"/>
      <c r="FV2364" s="20"/>
      <c r="FW2364" s="15"/>
      <c r="FX2364" s="20"/>
      <c r="FY2364" s="15"/>
      <c r="FZ2364" s="20"/>
      <c r="GA2364" s="15"/>
      <c r="GB2364" s="20"/>
      <c r="GC2364" s="15"/>
      <c r="GD2364" s="20"/>
      <c r="GE2364" s="15"/>
      <c r="GF2364" s="20"/>
      <c r="GG2364" s="226"/>
    </row>
    <row r="2365" spans="1:189" ht="15" customHeight="1" x14ac:dyDescent="0.3">
      <c r="A2365" s="82" t="s">
        <v>146</v>
      </c>
      <c r="B2365" s="82" t="s">
        <v>138</v>
      </c>
      <c r="C2365" s="82" t="s">
        <v>2728</v>
      </c>
      <c r="D2365" s="82" t="s">
        <v>2729</v>
      </c>
      <c r="E2365" s="15" t="str">
        <f t="shared" si="505"/>
        <v xml:space="preserve"> Sloka Sai Yama</v>
      </c>
      <c r="F2365" s="82" t="s">
        <v>128</v>
      </c>
      <c r="G2365" s="82">
        <v>999926347</v>
      </c>
      <c r="H2365" s="15">
        <f t="shared" si="506"/>
        <v>34</v>
      </c>
      <c r="I2365" s="15"/>
      <c r="J2365" s="15"/>
      <c r="K2365" s="16"/>
      <c r="L2365" s="15"/>
      <c r="M2365" s="15"/>
      <c r="N2365" s="15"/>
      <c r="O2365" s="15">
        <f t="shared" si="516"/>
        <v>0</v>
      </c>
      <c r="P2365" s="15">
        <v>0</v>
      </c>
      <c r="Q2365" s="15">
        <f t="shared" si="517"/>
        <v>0</v>
      </c>
      <c r="R2365" s="15">
        <v>0</v>
      </c>
      <c r="S2365" s="15">
        <v>0</v>
      </c>
      <c r="T2365" s="15">
        <f t="shared" si="518"/>
        <v>0</v>
      </c>
      <c r="U2365" s="15">
        <f t="shared" si="519"/>
        <v>0</v>
      </c>
      <c r="V2365" s="15"/>
      <c r="W2365" s="15"/>
      <c r="X2365" s="15"/>
      <c r="Y2365" s="15"/>
      <c r="Z2365" s="16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>
        <f t="shared" si="507"/>
        <v>0</v>
      </c>
      <c r="CT2365" s="15">
        <f t="shared" si="508"/>
        <v>34</v>
      </c>
      <c r="CU2365" s="15">
        <f t="shared" si="509"/>
        <v>1</v>
      </c>
      <c r="CV2365" s="15">
        <f t="shared" si="510"/>
        <v>0</v>
      </c>
      <c r="CW2365" s="15"/>
      <c r="CX2365" s="15"/>
      <c r="CY2365" s="15">
        <f t="shared" si="511"/>
        <v>0</v>
      </c>
      <c r="CZ2365" s="15">
        <f>GG2365</f>
        <v>0</v>
      </c>
      <c r="DA2365" s="16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20"/>
      <c r="DY2365" s="15"/>
      <c r="DZ2365" s="20"/>
      <c r="EA2365" s="15"/>
      <c r="EB2365" s="20"/>
      <c r="EC2365" s="15"/>
      <c r="ED2365" s="20"/>
      <c r="EE2365" s="15"/>
      <c r="EF2365" s="20"/>
      <c r="EG2365" s="15"/>
      <c r="EH2365" s="20"/>
      <c r="EI2365" s="15"/>
      <c r="EJ2365" s="20"/>
      <c r="EK2365" s="15"/>
      <c r="EL2365" s="20"/>
      <c r="EM2365" s="15"/>
      <c r="EN2365" s="20"/>
      <c r="EW2365" s="15">
        <v>34</v>
      </c>
      <c r="EX2365" s="20">
        <v>3</v>
      </c>
      <c r="EY2365" s="15"/>
      <c r="EZ2365" s="20"/>
      <c r="FC2365" s="15"/>
      <c r="FD2365" s="20"/>
      <c r="FE2365" s="15"/>
      <c r="FF2365" s="20"/>
      <c r="FG2365" s="15"/>
      <c r="FH2365" s="20"/>
      <c r="FI2365" s="15"/>
      <c r="FJ2365" s="20"/>
      <c r="FK2365" s="15"/>
      <c r="FL2365" s="20"/>
      <c r="FM2365" s="15"/>
      <c r="FN2365" s="20"/>
      <c r="FO2365" s="15"/>
      <c r="FP2365" s="20"/>
      <c r="FQ2365" s="15"/>
      <c r="FR2365" s="20"/>
      <c r="FS2365" s="15"/>
      <c r="FT2365" s="20"/>
      <c r="FU2365" s="15"/>
      <c r="FV2365" s="20"/>
      <c r="FW2365" s="15"/>
      <c r="FX2365" s="20"/>
      <c r="FY2365" s="15"/>
      <c r="FZ2365" s="20"/>
      <c r="GA2365" s="15"/>
      <c r="GB2365" s="20"/>
      <c r="GC2365" s="15"/>
      <c r="GD2365" s="20"/>
      <c r="GE2365" s="15"/>
      <c r="GF2365" s="20"/>
      <c r="GG2365" s="226"/>
    </row>
    <row r="2366" spans="1:189" ht="15" customHeight="1" x14ac:dyDescent="0.3">
      <c r="A2366" s="85" t="s">
        <v>146</v>
      </c>
      <c r="B2366" s="85" t="s">
        <v>138</v>
      </c>
      <c r="C2366" s="85" t="s">
        <v>895</v>
      </c>
      <c r="D2366" s="85" t="s">
        <v>3464</v>
      </c>
      <c r="E2366" s="15" t="str">
        <f t="shared" si="505"/>
        <v>Christian FORD</v>
      </c>
      <c r="F2366" s="85" t="s">
        <v>135</v>
      </c>
      <c r="G2366" s="15">
        <v>999926348</v>
      </c>
      <c r="H2366" s="15">
        <f t="shared" si="506"/>
        <v>68</v>
      </c>
      <c r="I2366" s="15"/>
      <c r="J2366" s="15"/>
      <c r="K2366" s="16"/>
      <c r="L2366" s="15"/>
      <c r="M2366" s="15"/>
      <c r="N2366" s="15"/>
      <c r="O2366" s="15">
        <f t="shared" si="516"/>
        <v>0</v>
      </c>
      <c r="P2366" s="15">
        <v>0</v>
      </c>
      <c r="Q2366" s="15">
        <f t="shared" si="517"/>
        <v>0</v>
      </c>
      <c r="R2366" s="15">
        <v>0</v>
      </c>
      <c r="S2366" s="15">
        <v>0</v>
      </c>
      <c r="T2366" s="15">
        <f t="shared" si="518"/>
        <v>0</v>
      </c>
      <c r="U2366" s="15">
        <f t="shared" si="519"/>
        <v>0</v>
      </c>
      <c r="V2366" s="15"/>
      <c r="W2366" s="15"/>
      <c r="X2366" s="15"/>
      <c r="Y2366" s="15"/>
      <c r="Z2366" s="16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>
        <f t="shared" si="507"/>
        <v>0</v>
      </c>
      <c r="CT2366" s="15">
        <f t="shared" si="508"/>
        <v>68</v>
      </c>
      <c r="CU2366" s="15">
        <f t="shared" si="509"/>
        <v>1</v>
      </c>
      <c r="CV2366" s="15">
        <f t="shared" si="510"/>
        <v>0</v>
      </c>
      <c r="CW2366" s="15"/>
      <c r="CX2366" s="15"/>
      <c r="CY2366" s="15">
        <f t="shared" si="511"/>
        <v>0</v>
      </c>
      <c r="CZ2366" s="15">
        <f>GG2366</f>
        <v>0</v>
      </c>
      <c r="DA2366" s="16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20"/>
      <c r="DY2366" s="15"/>
      <c r="DZ2366" s="20"/>
      <c r="EA2366" s="15"/>
      <c r="EB2366" s="20"/>
      <c r="EC2366" s="15"/>
      <c r="ED2366" s="20"/>
      <c r="EE2366" s="15"/>
      <c r="EF2366" s="20"/>
      <c r="EG2366" s="15"/>
      <c r="EH2366" s="20"/>
      <c r="EI2366" s="15"/>
      <c r="EJ2366" s="20"/>
      <c r="EK2366" s="15"/>
      <c r="EL2366" s="20"/>
      <c r="EM2366" s="15"/>
      <c r="EN2366" s="20"/>
      <c r="EY2366" s="15"/>
      <c r="EZ2366" s="20"/>
      <c r="FC2366" s="15"/>
      <c r="FD2366" s="20"/>
      <c r="FE2366" s="15"/>
      <c r="FF2366" s="20"/>
      <c r="FG2366" s="15">
        <v>68</v>
      </c>
      <c r="FH2366" s="20">
        <v>3</v>
      </c>
      <c r="FI2366" s="15"/>
      <c r="FJ2366" s="20"/>
      <c r="FK2366" s="15"/>
      <c r="FL2366" s="20"/>
      <c r="FM2366" s="15"/>
      <c r="FN2366" s="20"/>
      <c r="FO2366" s="15"/>
      <c r="FP2366" s="20"/>
      <c r="FQ2366" s="15"/>
      <c r="FR2366" s="20"/>
      <c r="FS2366" s="15"/>
      <c r="FT2366" s="20"/>
      <c r="FU2366" s="15"/>
      <c r="FV2366" s="20"/>
      <c r="FW2366" s="15"/>
      <c r="FX2366" s="20"/>
      <c r="FY2366" s="15"/>
      <c r="FZ2366" s="20"/>
      <c r="GA2366" s="15"/>
      <c r="GB2366" s="20"/>
      <c r="GC2366" s="15"/>
      <c r="GD2366" s="20"/>
      <c r="GE2366" s="15"/>
      <c r="GF2366" s="20"/>
      <c r="GG2366" s="226"/>
    </row>
    <row r="2367" spans="1:189" ht="15" customHeight="1" x14ac:dyDescent="0.3">
      <c r="A2367" s="82" t="s">
        <v>130</v>
      </c>
      <c r="B2367" s="82" t="s">
        <v>138</v>
      </c>
      <c r="C2367" s="82" t="s">
        <v>2820</v>
      </c>
      <c r="D2367" s="82" t="s">
        <v>475</v>
      </c>
      <c r="E2367" s="15" t="str">
        <f t="shared" si="505"/>
        <v xml:space="preserve"> Minjun+A52:J246 Cha</v>
      </c>
      <c r="F2367" s="82" t="s">
        <v>135</v>
      </c>
      <c r="G2367" s="82">
        <v>999926350</v>
      </c>
      <c r="H2367" s="15">
        <f t="shared" si="506"/>
        <v>45</v>
      </c>
      <c r="I2367" s="15"/>
      <c r="J2367" s="15"/>
      <c r="K2367" s="16"/>
      <c r="L2367" s="15"/>
      <c r="M2367" s="15"/>
      <c r="N2367" s="15"/>
      <c r="O2367" s="15">
        <f t="shared" si="516"/>
        <v>0</v>
      </c>
      <c r="P2367" s="15">
        <v>0</v>
      </c>
      <c r="Q2367" s="15">
        <f t="shared" si="517"/>
        <v>0</v>
      </c>
      <c r="R2367" s="15">
        <v>0</v>
      </c>
      <c r="S2367" s="15">
        <v>0</v>
      </c>
      <c r="T2367" s="15">
        <f t="shared" si="518"/>
        <v>0</v>
      </c>
      <c r="U2367" s="15">
        <f t="shared" si="519"/>
        <v>0</v>
      </c>
      <c r="V2367" s="15"/>
      <c r="W2367" s="15"/>
      <c r="X2367" s="15"/>
      <c r="Y2367" s="15"/>
      <c r="Z2367" s="16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>
        <f t="shared" si="507"/>
        <v>0</v>
      </c>
      <c r="CT2367" s="15">
        <f t="shared" si="508"/>
        <v>45</v>
      </c>
      <c r="CU2367" s="15">
        <f t="shared" si="509"/>
        <v>1</v>
      </c>
      <c r="CV2367" s="15">
        <f t="shared" si="510"/>
        <v>0</v>
      </c>
      <c r="CW2367" s="15"/>
      <c r="CX2367" s="15"/>
      <c r="CY2367" s="15">
        <f t="shared" si="511"/>
        <v>0</v>
      </c>
      <c r="CZ2367" s="15">
        <f>GG2367</f>
        <v>0</v>
      </c>
      <c r="DA2367" s="16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20"/>
      <c r="DY2367" s="15"/>
      <c r="DZ2367" s="20"/>
      <c r="EA2367" s="15"/>
      <c r="EB2367" s="20"/>
      <c r="EC2367" s="15"/>
      <c r="ED2367" s="20"/>
      <c r="EE2367" s="15"/>
      <c r="EF2367" s="20"/>
      <c r="EG2367" s="15"/>
      <c r="EH2367" s="20"/>
      <c r="EI2367" s="15"/>
      <c r="EJ2367" s="20"/>
      <c r="EK2367" s="15"/>
      <c r="EL2367" s="20"/>
      <c r="EM2367" s="15"/>
      <c r="EN2367" s="20"/>
      <c r="EW2367" s="15">
        <v>45</v>
      </c>
      <c r="EX2367" s="20">
        <v>2</v>
      </c>
      <c r="EY2367" s="15"/>
      <c r="EZ2367" s="20"/>
      <c r="FC2367" s="15"/>
      <c r="FD2367" s="20"/>
      <c r="FE2367" s="15"/>
      <c r="FF2367" s="20"/>
      <c r="FG2367" s="15"/>
      <c r="FH2367" s="20"/>
      <c r="FI2367" s="15"/>
      <c r="FJ2367" s="20"/>
      <c r="FK2367" s="15"/>
      <c r="FL2367" s="20"/>
      <c r="FM2367" s="15"/>
      <c r="FN2367" s="20"/>
      <c r="FO2367" s="15"/>
      <c r="FP2367" s="20"/>
      <c r="FQ2367" s="15"/>
      <c r="FR2367" s="20"/>
      <c r="FS2367" s="15"/>
      <c r="FT2367" s="20"/>
      <c r="FU2367" s="15"/>
      <c r="FV2367" s="20"/>
      <c r="FW2367" s="15"/>
      <c r="FX2367" s="20"/>
      <c r="FY2367" s="15"/>
      <c r="FZ2367" s="20"/>
      <c r="GA2367" s="15"/>
      <c r="GB2367" s="20"/>
      <c r="GC2367" s="15"/>
      <c r="GD2367" s="20"/>
      <c r="GE2367" s="15"/>
      <c r="GF2367" s="20"/>
      <c r="GG2367" s="226"/>
    </row>
    <row r="2368" spans="1:189" ht="15" customHeight="1" x14ac:dyDescent="0.3">
      <c r="A2368" s="82" t="s">
        <v>137</v>
      </c>
      <c r="B2368" s="82" t="s">
        <v>138</v>
      </c>
      <c r="C2368" s="82" t="s">
        <v>2823</v>
      </c>
      <c r="D2368" s="82" t="s">
        <v>591</v>
      </c>
      <c r="E2368" s="15" t="str">
        <f t="shared" si="505"/>
        <v xml:space="preserve"> Dexter Cooley</v>
      </c>
      <c r="F2368" s="82" t="s">
        <v>135</v>
      </c>
      <c r="G2368" s="82">
        <v>999926354</v>
      </c>
      <c r="H2368" s="15">
        <f t="shared" si="506"/>
        <v>30</v>
      </c>
      <c r="I2368" s="15"/>
      <c r="J2368" s="15"/>
      <c r="K2368" s="16"/>
      <c r="L2368" s="15"/>
      <c r="M2368" s="15"/>
      <c r="N2368" s="15"/>
      <c r="O2368" s="15">
        <f t="shared" si="516"/>
        <v>0</v>
      </c>
      <c r="P2368" s="15">
        <v>0</v>
      </c>
      <c r="Q2368" s="15">
        <f t="shared" si="517"/>
        <v>0</v>
      </c>
      <c r="R2368" s="15">
        <v>0</v>
      </c>
      <c r="S2368" s="15">
        <v>0</v>
      </c>
      <c r="T2368" s="15">
        <f t="shared" si="518"/>
        <v>0</v>
      </c>
      <c r="U2368" s="15">
        <f t="shared" si="519"/>
        <v>0</v>
      </c>
      <c r="V2368" s="15"/>
      <c r="W2368" s="15"/>
      <c r="X2368" s="15"/>
      <c r="Y2368" s="15"/>
      <c r="Z2368" s="16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>
        <f t="shared" si="507"/>
        <v>0</v>
      </c>
      <c r="CT2368" s="15">
        <f t="shared" si="508"/>
        <v>30</v>
      </c>
      <c r="CU2368" s="15">
        <f t="shared" si="509"/>
        <v>1</v>
      </c>
      <c r="CV2368" s="15">
        <f t="shared" si="510"/>
        <v>0</v>
      </c>
      <c r="CW2368" s="15"/>
      <c r="CX2368" s="15"/>
      <c r="CY2368" s="15">
        <f t="shared" si="511"/>
        <v>0</v>
      </c>
      <c r="CZ2368" s="15">
        <f>GG2368</f>
        <v>0</v>
      </c>
      <c r="DA2368" s="16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20"/>
      <c r="DY2368" s="15"/>
      <c r="DZ2368" s="20"/>
      <c r="EA2368" s="15"/>
      <c r="EB2368" s="20"/>
      <c r="EC2368" s="15"/>
      <c r="ED2368" s="20"/>
      <c r="EE2368" s="15"/>
      <c r="EF2368" s="20"/>
      <c r="EG2368" s="15"/>
      <c r="EH2368" s="20"/>
      <c r="EI2368" s="15"/>
      <c r="EJ2368" s="20"/>
      <c r="EK2368" s="15"/>
      <c r="EL2368" s="20"/>
      <c r="EM2368" s="15"/>
      <c r="EN2368" s="20"/>
      <c r="EW2368" s="15">
        <v>30</v>
      </c>
      <c r="EX2368" s="20">
        <v>1</v>
      </c>
      <c r="EY2368" s="15"/>
      <c r="EZ2368" s="20"/>
      <c r="FC2368" s="15"/>
      <c r="FD2368" s="20"/>
      <c r="FE2368" s="15"/>
      <c r="FF2368" s="20"/>
      <c r="FG2368" s="15"/>
      <c r="FH2368" s="20"/>
      <c r="FI2368" s="15"/>
      <c r="FJ2368" s="20"/>
      <c r="FK2368" s="15"/>
      <c r="FL2368" s="20"/>
      <c r="FM2368" s="15"/>
      <c r="FN2368" s="20"/>
      <c r="FO2368" s="15"/>
      <c r="FP2368" s="20"/>
      <c r="FQ2368" s="15"/>
      <c r="FR2368" s="20"/>
      <c r="FS2368" s="15"/>
      <c r="FT2368" s="20"/>
      <c r="FU2368" s="15"/>
      <c r="FV2368" s="20"/>
      <c r="FW2368" s="15"/>
      <c r="FX2368" s="20"/>
      <c r="FY2368" s="15"/>
      <c r="FZ2368" s="20"/>
      <c r="GA2368" s="15"/>
      <c r="GB2368" s="20"/>
      <c r="GC2368" s="15"/>
      <c r="GD2368" s="20"/>
      <c r="GE2368" s="15"/>
      <c r="GF2368" s="20"/>
      <c r="GG2368" s="226"/>
    </row>
    <row r="2369" spans="1:189" ht="15" customHeight="1" x14ac:dyDescent="0.3">
      <c r="A2369" s="82" t="s">
        <v>146</v>
      </c>
      <c r="B2369" s="82" t="s">
        <v>138</v>
      </c>
      <c r="C2369" s="82" t="s">
        <v>2726</v>
      </c>
      <c r="D2369" s="82" t="s">
        <v>2727</v>
      </c>
      <c r="E2369" s="15" t="str">
        <f t="shared" si="505"/>
        <v xml:space="preserve"> Ariella Murillo-Garza</v>
      </c>
      <c r="F2369" s="82" t="s">
        <v>128</v>
      </c>
      <c r="G2369" s="82">
        <v>999926355</v>
      </c>
      <c r="H2369" s="15">
        <f t="shared" si="506"/>
        <v>113</v>
      </c>
      <c r="I2369" s="15"/>
      <c r="J2369" s="15"/>
      <c r="K2369" s="16"/>
      <c r="L2369" s="15"/>
      <c r="M2369" s="15"/>
      <c r="N2369" s="15"/>
      <c r="O2369" s="15">
        <f t="shared" si="516"/>
        <v>0</v>
      </c>
      <c r="P2369" s="15">
        <v>0</v>
      </c>
      <c r="Q2369" s="15">
        <f t="shared" si="517"/>
        <v>0</v>
      </c>
      <c r="R2369" s="15">
        <v>0</v>
      </c>
      <c r="S2369" s="15">
        <v>0</v>
      </c>
      <c r="T2369" s="15">
        <f t="shared" si="518"/>
        <v>0</v>
      </c>
      <c r="U2369" s="15">
        <f t="shared" si="519"/>
        <v>0</v>
      </c>
      <c r="V2369" s="15"/>
      <c r="W2369" s="15"/>
      <c r="X2369" s="15"/>
      <c r="Y2369" s="15"/>
      <c r="Z2369" s="16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>
        <f t="shared" si="507"/>
        <v>0</v>
      </c>
      <c r="CT2369" s="15">
        <f t="shared" si="508"/>
        <v>113</v>
      </c>
      <c r="CU2369" s="15">
        <f t="shared" si="509"/>
        <v>2</v>
      </c>
      <c r="CV2369" s="15">
        <f t="shared" si="510"/>
        <v>0</v>
      </c>
      <c r="CW2369" s="15"/>
      <c r="CX2369" s="15"/>
      <c r="CY2369" s="15">
        <f t="shared" si="511"/>
        <v>0</v>
      </c>
      <c r="CZ2369" s="15">
        <f>GG2369</f>
        <v>0</v>
      </c>
      <c r="DA2369" s="16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20"/>
      <c r="DY2369" s="15"/>
      <c r="DZ2369" s="20"/>
      <c r="EA2369" s="15"/>
      <c r="EB2369" s="20"/>
      <c r="EC2369" s="15"/>
      <c r="ED2369" s="20"/>
      <c r="EE2369" s="15"/>
      <c r="EF2369" s="20"/>
      <c r="EG2369" s="15"/>
      <c r="EH2369" s="20"/>
      <c r="EI2369" s="15"/>
      <c r="EJ2369" s="20"/>
      <c r="EK2369" s="15"/>
      <c r="EL2369" s="20"/>
      <c r="EM2369" s="15"/>
      <c r="EN2369" s="20"/>
      <c r="EW2369" s="15">
        <v>45</v>
      </c>
      <c r="EX2369" s="20">
        <v>2</v>
      </c>
      <c r="EY2369" s="15"/>
      <c r="EZ2369" s="20"/>
      <c r="FC2369" s="15"/>
      <c r="FD2369" s="20"/>
      <c r="FE2369" s="15"/>
      <c r="FF2369" s="20"/>
      <c r="FG2369" s="15"/>
      <c r="FH2369" s="20"/>
      <c r="FI2369" s="15"/>
      <c r="FJ2369" s="20"/>
      <c r="FK2369" s="15"/>
      <c r="FL2369" s="20"/>
      <c r="FM2369" s="15"/>
      <c r="FN2369" s="20"/>
      <c r="FO2369" s="15"/>
      <c r="FP2369" s="20"/>
      <c r="FQ2369" s="15">
        <v>68</v>
      </c>
      <c r="FR2369" s="20">
        <v>4</v>
      </c>
      <c r="FS2369" s="15"/>
      <c r="FT2369" s="20"/>
      <c r="FU2369" s="15"/>
      <c r="FV2369" s="20"/>
      <c r="FW2369" s="15"/>
      <c r="FX2369" s="20"/>
      <c r="FY2369" s="15"/>
      <c r="FZ2369" s="20"/>
      <c r="GA2369" s="15"/>
      <c r="GB2369" s="20"/>
      <c r="GC2369" s="15"/>
      <c r="GD2369" s="20"/>
      <c r="GE2369" s="15"/>
      <c r="GF2369" s="20"/>
      <c r="GG2369" s="226"/>
    </row>
    <row r="2370" spans="1:189" ht="15" customHeight="1" x14ac:dyDescent="0.3">
      <c r="A2370" s="15" t="s">
        <v>133</v>
      </c>
      <c r="B2370" s="15" t="s">
        <v>142</v>
      </c>
      <c r="C2370" s="15" t="s">
        <v>221</v>
      </c>
      <c r="D2370" s="15" t="s">
        <v>3160</v>
      </c>
      <c r="E2370" s="15" t="str">
        <f t="shared" si="505"/>
        <v>Benjamin VORONTSOV</v>
      </c>
      <c r="F2370" s="15" t="s">
        <v>135</v>
      </c>
      <c r="G2370" s="15">
        <v>999926356</v>
      </c>
      <c r="H2370" s="15">
        <f t="shared" si="506"/>
        <v>63</v>
      </c>
      <c r="I2370" s="15"/>
      <c r="J2370" s="15"/>
      <c r="K2370" s="16"/>
      <c r="L2370" s="15"/>
      <c r="M2370" s="15"/>
      <c r="N2370" s="15"/>
      <c r="O2370" s="15">
        <f t="shared" si="516"/>
        <v>0</v>
      </c>
      <c r="P2370" s="15">
        <v>0</v>
      </c>
      <c r="Q2370" s="15">
        <f t="shared" si="517"/>
        <v>0</v>
      </c>
      <c r="R2370" s="15">
        <v>0</v>
      </c>
      <c r="S2370" s="15">
        <v>0</v>
      </c>
      <c r="T2370" s="15">
        <f t="shared" si="518"/>
        <v>0</v>
      </c>
      <c r="U2370" s="15">
        <f t="shared" si="519"/>
        <v>0</v>
      </c>
      <c r="V2370" s="15"/>
      <c r="W2370" s="15"/>
      <c r="X2370" s="15"/>
      <c r="Y2370" s="15"/>
      <c r="Z2370" s="16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>
        <f t="shared" si="507"/>
        <v>0</v>
      </c>
      <c r="CT2370" s="15">
        <f t="shared" si="508"/>
        <v>63</v>
      </c>
      <c r="CU2370" s="15">
        <f t="shared" si="509"/>
        <v>1</v>
      </c>
      <c r="CV2370" s="15">
        <f t="shared" si="510"/>
        <v>0</v>
      </c>
      <c r="CW2370" s="15"/>
      <c r="CX2370" s="15"/>
      <c r="CY2370" s="15">
        <f t="shared" si="511"/>
        <v>0</v>
      </c>
      <c r="CZ2370" s="15">
        <f>GG2370</f>
        <v>0</v>
      </c>
      <c r="DA2370" s="16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20"/>
      <c r="DY2370" s="15"/>
      <c r="DZ2370" s="20"/>
      <c r="EA2370" s="15"/>
      <c r="EB2370" s="20"/>
      <c r="EC2370" s="15"/>
      <c r="ED2370" s="20"/>
      <c r="EE2370" s="15"/>
      <c r="EF2370" s="20"/>
      <c r="EG2370" s="15"/>
      <c r="EH2370" s="20"/>
      <c r="EI2370" s="15"/>
      <c r="EJ2370" s="20"/>
      <c r="EK2370" s="15"/>
      <c r="EL2370" s="20"/>
      <c r="EM2370" s="15"/>
      <c r="EN2370" s="20"/>
      <c r="EY2370" s="15"/>
      <c r="EZ2370" s="20"/>
      <c r="FC2370" s="15">
        <v>63</v>
      </c>
      <c r="FD2370" s="20">
        <v>5</v>
      </c>
      <c r="FE2370" s="15"/>
      <c r="FF2370" s="20"/>
      <c r="FG2370" s="15"/>
      <c r="FH2370" s="20"/>
      <c r="FI2370" s="15"/>
      <c r="FJ2370" s="20"/>
      <c r="FK2370" s="15"/>
      <c r="FL2370" s="20"/>
      <c r="FM2370" s="15"/>
      <c r="FN2370" s="20"/>
      <c r="FO2370" s="15"/>
      <c r="FP2370" s="20"/>
      <c r="FQ2370" s="15"/>
      <c r="FR2370" s="20"/>
      <c r="FS2370" s="15"/>
      <c r="FT2370" s="20"/>
      <c r="FU2370" s="15"/>
      <c r="FV2370" s="20"/>
      <c r="FW2370" s="15"/>
      <c r="FX2370" s="20"/>
      <c r="FY2370" s="15"/>
      <c r="FZ2370" s="20"/>
      <c r="GA2370" s="15"/>
      <c r="GB2370" s="20"/>
      <c r="GC2370" s="15"/>
      <c r="GD2370" s="20"/>
      <c r="GE2370" s="15"/>
      <c r="GF2370" s="20"/>
      <c r="GG2370" s="226"/>
    </row>
    <row r="2371" spans="1:189" ht="15" customHeight="1" x14ac:dyDescent="0.3">
      <c r="A2371" s="82" t="s">
        <v>130</v>
      </c>
      <c r="B2371" s="82" t="s">
        <v>138</v>
      </c>
      <c r="C2371" s="82" t="s">
        <v>2698</v>
      </c>
      <c r="D2371" s="82" t="s">
        <v>1858</v>
      </c>
      <c r="E2371" s="15" t="str">
        <f t="shared" si="505"/>
        <v xml:space="preserve"> Aarya Trivedi</v>
      </c>
      <c r="F2371" s="82" t="s">
        <v>128</v>
      </c>
      <c r="G2371" s="82">
        <v>999926364</v>
      </c>
      <c r="H2371" s="15">
        <f t="shared" si="506"/>
        <v>120</v>
      </c>
      <c r="I2371" s="15"/>
      <c r="J2371" s="15"/>
      <c r="K2371" s="16"/>
      <c r="L2371" s="15"/>
      <c r="M2371" s="15"/>
      <c r="N2371" s="15"/>
      <c r="O2371" s="15">
        <f t="shared" si="516"/>
        <v>0</v>
      </c>
      <c r="P2371" s="15">
        <v>0</v>
      </c>
      <c r="Q2371" s="15">
        <f t="shared" si="517"/>
        <v>0</v>
      </c>
      <c r="R2371" s="15">
        <v>0</v>
      </c>
      <c r="S2371" s="15">
        <v>0</v>
      </c>
      <c r="T2371" s="15">
        <f t="shared" si="518"/>
        <v>0</v>
      </c>
      <c r="U2371" s="15">
        <f t="shared" si="519"/>
        <v>0</v>
      </c>
      <c r="V2371" s="15"/>
      <c r="W2371" s="15"/>
      <c r="X2371" s="15"/>
      <c r="Y2371" s="15"/>
      <c r="Z2371" s="16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>
        <f t="shared" si="507"/>
        <v>0</v>
      </c>
      <c r="CT2371" s="15">
        <f t="shared" si="508"/>
        <v>120</v>
      </c>
      <c r="CU2371" s="15">
        <f t="shared" si="509"/>
        <v>1</v>
      </c>
      <c r="CV2371" s="15">
        <f t="shared" si="510"/>
        <v>0</v>
      </c>
      <c r="CW2371" s="15"/>
      <c r="CX2371" s="15"/>
      <c r="CY2371" s="15">
        <f t="shared" si="511"/>
        <v>0</v>
      </c>
      <c r="CZ2371" s="15">
        <f>GG2371</f>
        <v>0</v>
      </c>
      <c r="DA2371" s="16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20"/>
      <c r="DY2371" s="15"/>
      <c r="DZ2371" s="20"/>
      <c r="EA2371" s="15"/>
      <c r="EB2371" s="20"/>
      <c r="EC2371" s="15"/>
      <c r="ED2371" s="20"/>
      <c r="EE2371" s="15"/>
      <c r="EF2371" s="20"/>
      <c r="EG2371" s="15"/>
      <c r="EH2371" s="20"/>
      <c r="EI2371" s="15"/>
      <c r="EJ2371" s="20"/>
      <c r="EK2371" s="15"/>
      <c r="EL2371" s="20"/>
      <c r="EM2371" s="15"/>
      <c r="EN2371" s="20"/>
      <c r="EW2371" s="15">
        <v>120</v>
      </c>
      <c r="EX2371" s="20">
        <v>1</v>
      </c>
      <c r="EY2371" s="15"/>
      <c r="EZ2371" s="20"/>
      <c r="FC2371" s="15"/>
      <c r="FD2371" s="20"/>
      <c r="FE2371" s="15"/>
      <c r="FF2371" s="20"/>
      <c r="FG2371" s="15"/>
      <c r="FH2371" s="20"/>
      <c r="FI2371" s="15"/>
      <c r="FJ2371" s="20"/>
      <c r="FK2371" s="15"/>
      <c r="FL2371" s="20"/>
      <c r="FM2371" s="15"/>
      <c r="FN2371" s="20"/>
      <c r="FO2371" s="15"/>
      <c r="FP2371" s="20"/>
      <c r="FQ2371" s="15"/>
      <c r="FR2371" s="20"/>
      <c r="FS2371" s="15"/>
      <c r="FT2371" s="20"/>
      <c r="FU2371" s="15"/>
      <c r="FV2371" s="20"/>
      <c r="FW2371" s="15"/>
      <c r="FX2371" s="20"/>
      <c r="FY2371" s="15"/>
      <c r="FZ2371" s="20"/>
      <c r="GA2371" s="15"/>
      <c r="GB2371" s="20"/>
      <c r="GC2371" s="15"/>
      <c r="GD2371" s="20"/>
      <c r="GE2371" s="15"/>
      <c r="GF2371" s="20"/>
      <c r="GG2371" s="226"/>
    </row>
    <row r="2372" spans="1:189" ht="15" customHeight="1" x14ac:dyDescent="0.3">
      <c r="A2372" s="82" t="s">
        <v>130</v>
      </c>
      <c r="B2372" s="82" t="s">
        <v>138</v>
      </c>
      <c r="C2372" s="82" t="s">
        <v>2821</v>
      </c>
      <c r="D2372" s="82" t="s">
        <v>686</v>
      </c>
      <c r="E2372" s="15" t="str">
        <f t="shared" si="505"/>
        <v xml:space="preserve"> Gabriel Do</v>
      </c>
      <c r="F2372" s="82" t="s">
        <v>135</v>
      </c>
      <c r="G2372" s="82">
        <v>999926366</v>
      </c>
      <c r="H2372" s="15">
        <f t="shared" si="506"/>
        <v>60</v>
      </c>
      <c r="I2372" s="15"/>
      <c r="J2372" s="15"/>
      <c r="K2372" s="16"/>
      <c r="L2372" s="15"/>
      <c r="M2372" s="15"/>
      <c r="N2372" s="15"/>
      <c r="O2372" s="15">
        <f t="shared" si="516"/>
        <v>0</v>
      </c>
      <c r="P2372" s="15">
        <v>0</v>
      </c>
      <c r="Q2372" s="15">
        <f t="shared" si="517"/>
        <v>0</v>
      </c>
      <c r="R2372" s="15">
        <v>0</v>
      </c>
      <c r="S2372" s="15">
        <v>0</v>
      </c>
      <c r="T2372" s="15">
        <f t="shared" si="518"/>
        <v>0</v>
      </c>
      <c r="U2372" s="15">
        <f t="shared" si="519"/>
        <v>0</v>
      </c>
      <c r="V2372" s="15"/>
      <c r="W2372" s="15"/>
      <c r="X2372" s="15"/>
      <c r="Y2372" s="15"/>
      <c r="Z2372" s="16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>
        <f t="shared" si="507"/>
        <v>0</v>
      </c>
      <c r="CT2372" s="15">
        <f t="shared" si="508"/>
        <v>60</v>
      </c>
      <c r="CU2372" s="15">
        <f t="shared" si="509"/>
        <v>1</v>
      </c>
      <c r="CV2372" s="15">
        <f t="shared" si="510"/>
        <v>0</v>
      </c>
      <c r="CW2372" s="15"/>
      <c r="CX2372" s="15"/>
      <c r="CY2372" s="15">
        <f t="shared" si="511"/>
        <v>0</v>
      </c>
      <c r="CZ2372" s="15">
        <f>GG2372</f>
        <v>0</v>
      </c>
      <c r="DA2372" s="16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20"/>
      <c r="DY2372" s="15"/>
      <c r="DZ2372" s="20"/>
      <c r="EA2372" s="15"/>
      <c r="EB2372" s="20"/>
      <c r="EC2372" s="15"/>
      <c r="ED2372" s="20"/>
      <c r="EE2372" s="15"/>
      <c r="EF2372" s="20"/>
      <c r="EG2372" s="15"/>
      <c r="EH2372" s="20"/>
      <c r="EI2372" s="15"/>
      <c r="EJ2372" s="20"/>
      <c r="EK2372" s="15"/>
      <c r="EL2372" s="20"/>
      <c r="EM2372" s="15"/>
      <c r="EN2372" s="20"/>
      <c r="EW2372" s="15">
        <v>60</v>
      </c>
      <c r="EX2372" s="20">
        <v>1</v>
      </c>
      <c r="EY2372" s="15"/>
      <c r="EZ2372" s="20"/>
      <c r="FC2372" s="15"/>
      <c r="FD2372" s="20"/>
      <c r="FE2372" s="15"/>
      <c r="FF2372" s="20"/>
      <c r="FG2372" s="15"/>
      <c r="FH2372" s="20"/>
      <c r="FI2372" s="15"/>
      <c r="FJ2372" s="20"/>
      <c r="FK2372" s="15"/>
      <c r="FL2372" s="20"/>
      <c r="FM2372" s="15"/>
      <c r="FN2372" s="20"/>
      <c r="FO2372" s="15"/>
      <c r="FP2372" s="20"/>
      <c r="FQ2372" s="15"/>
      <c r="FR2372" s="20"/>
      <c r="FS2372" s="15"/>
      <c r="FT2372" s="20"/>
      <c r="FU2372" s="15"/>
      <c r="FV2372" s="20"/>
      <c r="FW2372" s="15"/>
      <c r="FX2372" s="20"/>
      <c r="FY2372" s="15"/>
      <c r="FZ2372" s="20"/>
      <c r="GA2372" s="15"/>
      <c r="GB2372" s="20"/>
      <c r="GC2372" s="15"/>
      <c r="GD2372" s="20"/>
      <c r="GE2372" s="15"/>
      <c r="GF2372" s="20"/>
      <c r="GG2372" s="226"/>
    </row>
    <row r="2373" spans="1:189" ht="15" customHeight="1" x14ac:dyDescent="0.3">
      <c r="A2373" s="82" t="s">
        <v>133</v>
      </c>
      <c r="B2373" s="82" t="s">
        <v>138</v>
      </c>
      <c r="C2373" s="82" t="s">
        <v>2790</v>
      </c>
      <c r="D2373" s="82" t="s">
        <v>2791</v>
      </c>
      <c r="E2373" s="15" t="str">
        <f t="shared" si="505"/>
        <v xml:space="preserve"> Kaavya Thenmozhi Kumaran</v>
      </c>
      <c r="F2373" s="82" t="s">
        <v>128</v>
      </c>
      <c r="G2373" s="82">
        <v>999926372</v>
      </c>
      <c r="H2373" s="15">
        <f t="shared" si="506"/>
        <v>45</v>
      </c>
      <c r="I2373" s="15"/>
      <c r="J2373" s="15"/>
      <c r="K2373" s="16"/>
      <c r="L2373" s="15"/>
      <c r="M2373" s="15"/>
      <c r="N2373" s="15"/>
      <c r="O2373" s="15">
        <f t="shared" si="516"/>
        <v>0</v>
      </c>
      <c r="P2373" s="15">
        <v>0</v>
      </c>
      <c r="Q2373" s="15">
        <f t="shared" si="517"/>
        <v>0</v>
      </c>
      <c r="R2373" s="15">
        <v>0</v>
      </c>
      <c r="S2373" s="15">
        <v>0</v>
      </c>
      <c r="T2373" s="15">
        <f t="shared" si="518"/>
        <v>0</v>
      </c>
      <c r="U2373" s="15">
        <f t="shared" si="519"/>
        <v>0</v>
      </c>
      <c r="V2373" s="15"/>
      <c r="W2373" s="15"/>
      <c r="X2373" s="15"/>
      <c r="Y2373" s="15"/>
      <c r="Z2373" s="16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>
        <f t="shared" si="507"/>
        <v>0</v>
      </c>
      <c r="CT2373" s="15">
        <f t="shared" si="508"/>
        <v>45</v>
      </c>
      <c r="CU2373" s="15">
        <f t="shared" si="509"/>
        <v>1</v>
      </c>
      <c r="CV2373" s="15">
        <f t="shared" si="510"/>
        <v>0</v>
      </c>
      <c r="CW2373" s="15"/>
      <c r="CX2373" s="15"/>
      <c r="CY2373" s="15">
        <f t="shared" si="511"/>
        <v>0</v>
      </c>
      <c r="CZ2373" s="15">
        <f>GG2373</f>
        <v>0</v>
      </c>
      <c r="DA2373" s="16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20"/>
      <c r="DY2373" s="15"/>
      <c r="DZ2373" s="20"/>
      <c r="EA2373" s="15"/>
      <c r="EB2373" s="20"/>
      <c r="EC2373" s="15"/>
      <c r="ED2373" s="20"/>
      <c r="EE2373" s="15"/>
      <c r="EF2373" s="20"/>
      <c r="EG2373" s="15"/>
      <c r="EH2373" s="20"/>
      <c r="EI2373" s="15"/>
      <c r="EJ2373" s="20"/>
      <c r="EK2373" s="15"/>
      <c r="EL2373" s="20"/>
      <c r="EM2373" s="15"/>
      <c r="EN2373" s="20"/>
      <c r="EW2373" s="15">
        <v>45</v>
      </c>
      <c r="EX2373" s="20">
        <v>2</v>
      </c>
      <c r="EY2373" s="15"/>
      <c r="EZ2373" s="20"/>
      <c r="FC2373" s="15"/>
      <c r="FD2373" s="20"/>
      <c r="FE2373" s="15"/>
      <c r="FF2373" s="20"/>
      <c r="FG2373" s="15"/>
      <c r="FH2373" s="20"/>
      <c r="FI2373" s="15"/>
      <c r="FJ2373" s="20"/>
      <c r="FK2373" s="15"/>
      <c r="FL2373" s="20"/>
      <c r="FM2373" s="15"/>
      <c r="FN2373" s="20"/>
      <c r="FO2373" s="15"/>
      <c r="FP2373" s="20"/>
      <c r="FQ2373" s="15"/>
      <c r="FR2373" s="20"/>
      <c r="FS2373" s="15"/>
      <c r="FT2373" s="20"/>
      <c r="FU2373" s="15"/>
      <c r="FV2373" s="20"/>
      <c r="FW2373" s="15"/>
      <c r="FX2373" s="20"/>
      <c r="FY2373" s="15"/>
      <c r="FZ2373" s="20"/>
      <c r="GA2373" s="15"/>
      <c r="GB2373" s="20"/>
      <c r="GC2373" s="15"/>
      <c r="GD2373" s="20"/>
      <c r="GE2373" s="15"/>
      <c r="GF2373" s="20"/>
      <c r="GG2373" s="226"/>
    </row>
    <row r="2374" spans="1:189" ht="15" customHeight="1" x14ac:dyDescent="0.3">
      <c r="A2374" s="82" t="s">
        <v>133</v>
      </c>
      <c r="B2374" s="82" t="s">
        <v>140</v>
      </c>
      <c r="C2374" s="82" t="s">
        <v>2770</v>
      </c>
      <c r="D2374" s="82" t="s">
        <v>2771</v>
      </c>
      <c r="E2374" s="15" t="str">
        <f t="shared" ref="E2374:E2437" si="520">CONCATENATE(C2374, " ",D2374)</f>
        <v xml:space="preserve"> Giuliana Mata</v>
      </c>
      <c r="F2374" s="82" t="s">
        <v>128</v>
      </c>
      <c r="G2374" s="82">
        <v>999926380</v>
      </c>
      <c r="H2374" s="15">
        <f t="shared" ref="H2374:H2437" si="521">(L2374+M2374+N2374+O2374+P2374+R2374+S2374+T2374+U2374+V2374+X2374+Y2374+CT2374+CY2374+CS2374+CV2374)-J2374</f>
        <v>120</v>
      </c>
      <c r="I2374" s="15"/>
      <c r="J2374" s="15"/>
      <c r="K2374" s="16"/>
      <c r="L2374" s="15"/>
      <c r="M2374" s="15"/>
      <c r="N2374" s="15"/>
      <c r="O2374" s="15">
        <f t="shared" si="516"/>
        <v>0</v>
      </c>
      <c r="P2374" s="15">
        <v>0</v>
      </c>
      <c r="Q2374" s="15">
        <f t="shared" si="517"/>
        <v>0</v>
      </c>
      <c r="R2374" s="15">
        <v>0</v>
      </c>
      <c r="S2374" s="15">
        <v>0</v>
      </c>
      <c r="T2374" s="15">
        <f t="shared" si="518"/>
        <v>0</v>
      </c>
      <c r="U2374" s="15">
        <f t="shared" si="519"/>
        <v>0</v>
      </c>
      <c r="V2374" s="15"/>
      <c r="W2374" s="15"/>
      <c r="X2374" s="15"/>
      <c r="Y2374" s="15"/>
      <c r="Z2374" s="16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>
        <f t="shared" ref="CS2374:CS2437" si="522">SUM(FE2374)</f>
        <v>0</v>
      </c>
      <c r="CT2374" s="15">
        <f t="shared" ref="CT2374:CT2437" si="523">SUM(EQ2374,ES2374,EU2374,EW2374,FA2374,EY2374,FC2374,FG2374,FI2374,FK2374,FM2374,FQ2374,FS2374,FU2374,FW2374,FY2374,GA2374,FO2374)</f>
        <v>120</v>
      </c>
      <c r="CU2374" s="15">
        <f t="shared" ref="CU2374:CU2437" si="524">COUNT(ER2374,ET2374,EV2374,EX2374,FB2374,EZ2374,FD2374,FH2374,FJ2374,FL2374,FN2374,FR2374,FT2374,FV2374,FX2374,FZ2374,GB2374)</f>
        <v>1</v>
      </c>
      <c r="CV2374" s="15">
        <f t="shared" ref="CV2374:CV2437" si="525">GC2374+GE2374</f>
        <v>0</v>
      </c>
      <c r="CW2374" s="15"/>
      <c r="CX2374" s="15"/>
      <c r="CY2374" s="15">
        <f t="shared" ref="CY2374:CY2437" si="526">EO2374</f>
        <v>0</v>
      </c>
      <c r="CZ2374" s="15">
        <f>GG2374</f>
        <v>0</v>
      </c>
      <c r="DA2374" s="16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20"/>
      <c r="DY2374" s="15"/>
      <c r="DZ2374" s="20"/>
      <c r="EA2374" s="15"/>
      <c r="EB2374" s="20"/>
      <c r="EC2374" s="15"/>
      <c r="ED2374" s="20"/>
      <c r="EE2374" s="15"/>
      <c r="EF2374" s="20"/>
      <c r="EG2374" s="15"/>
      <c r="EH2374" s="20"/>
      <c r="EI2374" s="15"/>
      <c r="EJ2374" s="20"/>
      <c r="EK2374" s="15"/>
      <c r="EL2374" s="20"/>
      <c r="EM2374" s="15"/>
      <c r="EN2374" s="20"/>
      <c r="EW2374" s="15">
        <v>120</v>
      </c>
      <c r="EX2374" s="20">
        <v>1</v>
      </c>
      <c r="EY2374" s="15"/>
      <c r="EZ2374" s="20"/>
      <c r="FC2374" s="15"/>
      <c r="FD2374" s="20"/>
      <c r="FE2374" s="15"/>
      <c r="FF2374" s="20"/>
      <c r="FG2374" s="15"/>
      <c r="FH2374" s="20"/>
      <c r="FI2374" s="15"/>
      <c r="FJ2374" s="20"/>
      <c r="FK2374" s="15"/>
      <c r="FL2374" s="20"/>
      <c r="FM2374" s="15"/>
      <c r="FN2374" s="20"/>
      <c r="FO2374" s="15"/>
      <c r="FP2374" s="20"/>
      <c r="FQ2374" s="15"/>
      <c r="FR2374" s="20"/>
      <c r="FS2374" s="15"/>
      <c r="FT2374" s="20"/>
      <c r="FU2374" s="15"/>
      <c r="FV2374" s="20"/>
      <c r="FW2374" s="15"/>
      <c r="FX2374" s="20"/>
      <c r="FY2374" s="15"/>
      <c r="FZ2374" s="20"/>
      <c r="GA2374" s="15"/>
      <c r="GB2374" s="20"/>
      <c r="GC2374" s="15"/>
      <c r="GD2374" s="20"/>
      <c r="GE2374" s="15"/>
      <c r="GF2374" s="20"/>
      <c r="GG2374" s="226"/>
    </row>
    <row r="2375" spans="1:189" ht="15" customHeight="1" x14ac:dyDescent="0.3">
      <c r="A2375" s="82" t="s">
        <v>125</v>
      </c>
      <c r="B2375" s="82" t="s">
        <v>134</v>
      </c>
      <c r="C2375" s="82" t="s">
        <v>2826</v>
      </c>
      <c r="D2375" s="82" t="s">
        <v>1352</v>
      </c>
      <c r="E2375" s="15" t="str">
        <f t="shared" si="520"/>
        <v xml:space="preserve"> Mudit Seth</v>
      </c>
      <c r="F2375" s="82" t="s">
        <v>135</v>
      </c>
      <c r="G2375" s="82">
        <v>999926382</v>
      </c>
      <c r="H2375" s="15">
        <f t="shared" si="521"/>
        <v>90</v>
      </c>
      <c r="I2375" s="15"/>
      <c r="J2375" s="15"/>
      <c r="K2375" s="16"/>
      <c r="L2375" s="15"/>
      <c r="M2375" s="15"/>
      <c r="N2375" s="15"/>
      <c r="O2375" s="15">
        <f t="shared" si="516"/>
        <v>0</v>
      </c>
      <c r="P2375" s="15">
        <v>0</v>
      </c>
      <c r="Q2375" s="15">
        <f t="shared" si="517"/>
        <v>0</v>
      </c>
      <c r="R2375" s="15">
        <v>0</v>
      </c>
      <c r="S2375" s="15">
        <v>0</v>
      </c>
      <c r="T2375" s="15">
        <f t="shared" si="518"/>
        <v>0</v>
      </c>
      <c r="U2375" s="15">
        <f t="shared" si="519"/>
        <v>0</v>
      </c>
      <c r="V2375" s="15"/>
      <c r="W2375" s="15"/>
      <c r="X2375" s="15"/>
      <c r="Y2375" s="15"/>
      <c r="Z2375" s="16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>
        <f t="shared" si="522"/>
        <v>0</v>
      </c>
      <c r="CT2375" s="15">
        <f t="shared" si="523"/>
        <v>90</v>
      </c>
      <c r="CU2375" s="15">
        <f t="shared" si="524"/>
        <v>1</v>
      </c>
      <c r="CV2375" s="15">
        <f t="shared" si="525"/>
        <v>0</v>
      </c>
      <c r="CW2375" s="15"/>
      <c r="CX2375" s="15"/>
      <c r="CY2375" s="15">
        <f t="shared" si="526"/>
        <v>0</v>
      </c>
      <c r="CZ2375" s="15">
        <f>GG2375</f>
        <v>0</v>
      </c>
      <c r="DA2375" s="16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20"/>
      <c r="DY2375" s="15"/>
      <c r="DZ2375" s="20"/>
      <c r="EA2375" s="15"/>
      <c r="EB2375" s="20"/>
      <c r="EC2375" s="15"/>
      <c r="ED2375" s="20"/>
      <c r="EE2375" s="15"/>
      <c r="EF2375" s="20"/>
      <c r="EG2375" s="15"/>
      <c r="EH2375" s="20"/>
      <c r="EI2375" s="15"/>
      <c r="EJ2375" s="20"/>
      <c r="EK2375" s="15"/>
      <c r="EL2375" s="20"/>
      <c r="EM2375" s="15"/>
      <c r="EN2375" s="20"/>
      <c r="EW2375" s="15">
        <v>90</v>
      </c>
      <c r="EX2375" s="20">
        <v>2</v>
      </c>
      <c r="EY2375" s="15"/>
      <c r="EZ2375" s="20"/>
      <c r="FC2375" s="15"/>
      <c r="FD2375" s="20"/>
      <c r="FE2375" s="15"/>
      <c r="FF2375" s="20"/>
      <c r="FG2375" s="15"/>
      <c r="FH2375" s="20"/>
      <c r="FI2375" s="15"/>
      <c r="FJ2375" s="20"/>
      <c r="FK2375" s="15"/>
      <c r="FL2375" s="20"/>
      <c r="FM2375" s="15"/>
      <c r="FN2375" s="20"/>
      <c r="FO2375" s="15"/>
      <c r="FP2375" s="20"/>
      <c r="FQ2375" s="15"/>
      <c r="FR2375" s="20"/>
      <c r="FS2375" s="15"/>
      <c r="FT2375" s="20"/>
      <c r="FU2375" s="15"/>
      <c r="FV2375" s="20"/>
      <c r="FW2375" s="15"/>
      <c r="FX2375" s="20"/>
      <c r="FY2375" s="15"/>
      <c r="FZ2375" s="20"/>
      <c r="GA2375" s="15"/>
      <c r="GB2375" s="20"/>
      <c r="GC2375" s="15"/>
      <c r="GD2375" s="20"/>
      <c r="GE2375" s="15"/>
      <c r="GF2375" s="20"/>
      <c r="GG2375" s="226"/>
    </row>
    <row r="2376" spans="1:189" ht="15" customHeight="1" x14ac:dyDescent="0.3">
      <c r="A2376" s="15" t="s">
        <v>130</v>
      </c>
      <c r="B2376" s="15" t="s">
        <v>138</v>
      </c>
      <c r="C2376" s="15" t="s">
        <v>3198</v>
      </c>
      <c r="D2376" s="15" t="s">
        <v>3068</v>
      </c>
      <c r="E2376" s="15" t="str">
        <f t="shared" si="520"/>
        <v>Nicolai VASSALLO</v>
      </c>
      <c r="F2376" s="15" t="s">
        <v>135</v>
      </c>
      <c r="G2376" s="15">
        <v>999926383</v>
      </c>
      <c r="H2376" s="15">
        <f t="shared" si="521"/>
        <v>63</v>
      </c>
      <c r="I2376" s="15"/>
      <c r="J2376" s="15"/>
      <c r="K2376" s="16"/>
      <c r="L2376" s="15"/>
      <c r="M2376" s="15"/>
      <c r="N2376" s="15"/>
      <c r="O2376" s="15">
        <f t="shared" si="516"/>
        <v>0</v>
      </c>
      <c r="P2376" s="15">
        <v>0</v>
      </c>
      <c r="Q2376" s="15">
        <f t="shared" si="517"/>
        <v>0</v>
      </c>
      <c r="R2376" s="15">
        <v>0</v>
      </c>
      <c r="S2376" s="15">
        <v>0</v>
      </c>
      <c r="T2376" s="15">
        <f t="shared" si="518"/>
        <v>0</v>
      </c>
      <c r="U2376" s="15">
        <f t="shared" si="519"/>
        <v>0</v>
      </c>
      <c r="V2376" s="15"/>
      <c r="W2376" s="15"/>
      <c r="X2376" s="15"/>
      <c r="Y2376" s="15"/>
      <c r="Z2376" s="16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>
        <f t="shared" si="522"/>
        <v>0</v>
      </c>
      <c r="CT2376" s="15">
        <f t="shared" si="523"/>
        <v>63</v>
      </c>
      <c r="CU2376" s="15">
        <f t="shared" si="524"/>
        <v>1</v>
      </c>
      <c r="CV2376" s="15">
        <f t="shared" si="525"/>
        <v>0</v>
      </c>
      <c r="CW2376" s="15"/>
      <c r="CX2376" s="15"/>
      <c r="CY2376" s="15">
        <f t="shared" si="526"/>
        <v>0</v>
      </c>
      <c r="CZ2376" s="15">
        <f>GG2376</f>
        <v>0</v>
      </c>
      <c r="DA2376" s="16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20"/>
      <c r="DY2376" s="15"/>
      <c r="DZ2376" s="20"/>
      <c r="EA2376" s="15"/>
      <c r="EB2376" s="20"/>
      <c r="EC2376" s="15"/>
      <c r="ED2376" s="20"/>
      <c r="EE2376" s="15"/>
      <c r="EF2376" s="20"/>
      <c r="EG2376" s="15"/>
      <c r="EH2376" s="20"/>
      <c r="EI2376" s="15"/>
      <c r="EJ2376" s="20"/>
      <c r="EK2376" s="15"/>
      <c r="EL2376" s="20"/>
      <c r="EM2376" s="15"/>
      <c r="EN2376" s="20"/>
      <c r="EY2376" s="15"/>
      <c r="EZ2376" s="20"/>
      <c r="FC2376" s="15">
        <v>63</v>
      </c>
      <c r="FD2376" s="20">
        <v>5</v>
      </c>
      <c r="FE2376" s="15"/>
      <c r="FF2376" s="20"/>
      <c r="FG2376" s="15"/>
      <c r="FH2376" s="20"/>
      <c r="FI2376" s="15"/>
      <c r="FJ2376" s="20"/>
      <c r="FK2376" s="15"/>
      <c r="FL2376" s="20"/>
      <c r="FM2376" s="15"/>
      <c r="FN2376" s="20"/>
      <c r="FO2376" s="15"/>
      <c r="FP2376" s="20"/>
      <c r="FQ2376" s="15"/>
      <c r="FR2376" s="20"/>
      <c r="FS2376" s="15"/>
      <c r="FT2376" s="20"/>
      <c r="FU2376" s="15"/>
      <c r="FV2376" s="20"/>
      <c r="FW2376" s="15"/>
      <c r="FX2376" s="20"/>
      <c r="FY2376" s="15"/>
      <c r="FZ2376" s="20"/>
      <c r="GA2376" s="15"/>
      <c r="GB2376" s="20"/>
      <c r="GC2376" s="15"/>
      <c r="GD2376" s="20"/>
      <c r="GE2376" s="15"/>
      <c r="GF2376" s="20"/>
      <c r="GG2376" s="226"/>
    </row>
    <row r="2377" spans="1:189" ht="15" customHeight="1" x14ac:dyDescent="0.3">
      <c r="A2377" s="15" t="s">
        <v>146</v>
      </c>
      <c r="B2377" s="15" t="s">
        <v>138</v>
      </c>
      <c r="C2377" s="15" t="s">
        <v>1167</v>
      </c>
      <c r="D2377" s="15" t="s">
        <v>3068</v>
      </c>
      <c r="E2377" s="15" t="str">
        <f t="shared" si="520"/>
        <v>Ariel VASSALLO</v>
      </c>
      <c r="F2377" s="15" t="s">
        <v>128</v>
      </c>
      <c r="G2377" s="15">
        <v>999926384</v>
      </c>
      <c r="H2377" s="15">
        <f t="shared" si="521"/>
        <v>63</v>
      </c>
      <c r="I2377" s="15"/>
      <c r="J2377" s="15"/>
      <c r="K2377" s="16"/>
      <c r="L2377" s="15"/>
      <c r="M2377" s="15"/>
      <c r="N2377" s="15"/>
      <c r="O2377" s="15">
        <f t="shared" si="516"/>
        <v>0</v>
      </c>
      <c r="P2377" s="15">
        <v>0</v>
      </c>
      <c r="Q2377" s="15">
        <f t="shared" si="517"/>
        <v>0</v>
      </c>
      <c r="R2377" s="15">
        <v>0</v>
      </c>
      <c r="S2377" s="15">
        <v>0</v>
      </c>
      <c r="T2377" s="15">
        <f t="shared" si="518"/>
        <v>0</v>
      </c>
      <c r="U2377" s="15">
        <f t="shared" si="519"/>
        <v>0</v>
      </c>
      <c r="V2377" s="15"/>
      <c r="W2377" s="15"/>
      <c r="X2377" s="15"/>
      <c r="Y2377" s="15"/>
      <c r="Z2377" s="16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>
        <f t="shared" si="522"/>
        <v>0</v>
      </c>
      <c r="CT2377" s="15">
        <f t="shared" si="523"/>
        <v>63</v>
      </c>
      <c r="CU2377" s="15">
        <f t="shared" si="524"/>
        <v>1</v>
      </c>
      <c r="CV2377" s="15">
        <f t="shared" si="525"/>
        <v>0</v>
      </c>
      <c r="CW2377" s="15"/>
      <c r="CX2377" s="15"/>
      <c r="CY2377" s="15">
        <f t="shared" si="526"/>
        <v>0</v>
      </c>
      <c r="CZ2377" s="15">
        <f>GG2377</f>
        <v>0</v>
      </c>
      <c r="DA2377" s="16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20"/>
      <c r="DY2377" s="15"/>
      <c r="DZ2377" s="20"/>
      <c r="EA2377" s="15"/>
      <c r="EB2377" s="20"/>
      <c r="EC2377" s="15"/>
      <c r="ED2377" s="20"/>
      <c r="EE2377" s="15"/>
      <c r="EF2377" s="20"/>
      <c r="EG2377" s="15"/>
      <c r="EH2377" s="20"/>
      <c r="EI2377" s="15"/>
      <c r="EJ2377" s="20"/>
      <c r="EK2377" s="15"/>
      <c r="EL2377" s="20"/>
      <c r="EM2377" s="15"/>
      <c r="EN2377" s="20"/>
      <c r="EY2377" s="15"/>
      <c r="EZ2377" s="20"/>
      <c r="FC2377" s="15">
        <v>63</v>
      </c>
      <c r="FD2377" s="20">
        <v>5</v>
      </c>
      <c r="FE2377" s="15"/>
      <c r="FF2377" s="20"/>
      <c r="FG2377" s="15"/>
      <c r="FH2377" s="20"/>
      <c r="FI2377" s="15"/>
      <c r="FJ2377" s="20"/>
      <c r="FK2377" s="15"/>
      <c r="FL2377" s="20"/>
      <c r="FM2377" s="15"/>
      <c r="FN2377" s="20"/>
      <c r="FO2377" s="15"/>
      <c r="FP2377" s="20"/>
      <c r="FQ2377" s="15"/>
      <c r="FR2377" s="20"/>
      <c r="FS2377" s="15"/>
      <c r="FT2377" s="20"/>
      <c r="FU2377" s="15"/>
      <c r="FV2377" s="20"/>
      <c r="FW2377" s="15"/>
      <c r="FX2377" s="20"/>
      <c r="FY2377" s="15"/>
      <c r="FZ2377" s="20"/>
      <c r="GA2377" s="15"/>
      <c r="GB2377" s="20"/>
      <c r="GC2377" s="15"/>
      <c r="GD2377" s="20"/>
      <c r="GE2377" s="15"/>
      <c r="GF2377" s="20"/>
      <c r="GG2377" s="226"/>
    </row>
    <row r="2378" spans="1:189" ht="15" customHeight="1" x14ac:dyDescent="0.3">
      <c r="A2378" s="15" t="s">
        <v>133</v>
      </c>
      <c r="B2378" s="15" t="s">
        <v>138</v>
      </c>
      <c r="C2378" s="15" t="s">
        <v>976</v>
      </c>
      <c r="D2378" s="15" t="s">
        <v>3068</v>
      </c>
      <c r="E2378" s="15" t="str">
        <f t="shared" si="520"/>
        <v>Ezra VASSALLO</v>
      </c>
      <c r="F2378" s="15" t="s">
        <v>135</v>
      </c>
      <c r="G2378" s="15">
        <v>999926386</v>
      </c>
      <c r="H2378" s="15">
        <f t="shared" si="521"/>
        <v>63</v>
      </c>
      <c r="I2378" s="15"/>
      <c r="J2378" s="15"/>
      <c r="K2378" s="16"/>
      <c r="L2378" s="15"/>
      <c r="M2378" s="15"/>
      <c r="N2378" s="15"/>
      <c r="O2378" s="15">
        <f t="shared" si="516"/>
        <v>0</v>
      </c>
      <c r="P2378" s="15">
        <v>0</v>
      </c>
      <c r="Q2378" s="15">
        <f t="shared" si="517"/>
        <v>0</v>
      </c>
      <c r="R2378" s="15">
        <v>0</v>
      </c>
      <c r="S2378" s="15">
        <v>0</v>
      </c>
      <c r="T2378" s="15">
        <f t="shared" si="518"/>
        <v>0</v>
      </c>
      <c r="U2378" s="15">
        <f t="shared" si="519"/>
        <v>0</v>
      </c>
      <c r="V2378" s="15"/>
      <c r="W2378" s="15"/>
      <c r="X2378" s="15"/>
      <c r="Y2378" s="15"/>
      <c r="Z2378" s="16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>
        <f t="shared" si="522"/>
        <v>0</v>
      </c>
      <c r="CT2378" s="15">
        <f t="shared" si="523"/>
        <v>63</v>
      </c>
      <c r="CU2378" s="15">
        <f t="shared" si="524"/>
        <v>1</v>
      </c>
      <c r="CV2378" s="15">
        <f t="shared" si="525"/>
        <v>0</v>
      </c>
      <c r="CW2378" s="15"/>
      <c r="CX2378" s="15"/>
      <c r="CY2378" s="15">
        <f t="shared" si="526"/>
        <v>0</v>
      </c>
      <c r="CZ2378" s="15">
        <f>GG2378</f>
        <v>0</v>
      </c>
      <c r="DA2378" s="16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20"/>
      <c r="DY2378" s="15"/>
      <c r="DZ2378" s="20"/>
      <c r="EA2378" s="15"/>
      <c r="EB2378" s="20"/>
      <c r="EC2378" s="15"/>
      <c r="ED2378" s="20"/>
      <c r="EE2378" s="15"/>
      <c r="EF2378" s="20"/>
      <c r="EG2378" s="15"/>
      <c r="EH2378" s="20"/>
      <c r="EI2378" s="15"/>
      <c r="EJ2378" s="20"/>
      <c r="EK2378" s="15"/>
      <c r="EL2378" s="20"/>
      <c r="EM2378" s="15"/>
      <c r="EN2378" s="20"/>
      <c r="EY2378" s="15"/>
      <c r="EZ2378" s="20"/>
      <c r="FC2378" s="15">
        <v>63</v>
      </c>
      <c r="FD2378" s="20">
        <v>5</v>
      </c>
      <c r="FE2378" s="15"/>
      <c r="FF2378" s="20"/>
      <c r="FG2378" s="15"/>
      <c r="FH2378" s="20"/>
      <c r="FI2378" s="15"/>
      <c r="FJ2378" s="20"/>
      <c r="FK2378" s="15"/>
      <c r="FL2378" s="20"/>
      <c r="FM2378" s="15"/>
      <c r="FN2378" s="20"/>
      <c r="FO2378" s="15"/>
      <c r="FP2378" s="20"/>
      <c r="FQ2378" s="15"/>
      <c r="FR2378" s="20"/>
      <c r="FS2378" s="15"/>
      <c r="FT2378" s="20"/>
      <c r="FU2378" s="15"/>
      <c r="FV2378" s="20"/>
      <c r="FW2378" s="15"/>
      <c r="FX2378" s="20"/>
      <c r="FY2378" s="15"/>
      <c r="FZ2378" s="20"/>
      <c r="GA2378" s="15"/>
      <c r="GB2378" s="20"/>
      <c r="GC2378" s="15"/>
      <c r="GD2378" s="20"/>
      <c r="GE2378" s="15"/>
      <c r="GF2378" s="20"/>
      <c r="GG2378" s="226"/>
    </row>
    <row r="2379" spans="1:189" ht="15" customHeight="1" x14ac:dyDescent="0.3">
      <c r="A2379" s="82" t="s">
        <v>130</v>
      </c>
      <c r="B2379" s="82" t="s">
        <v>142</v>
      </c>
      <c r="C2379" s="82" t="s">
        <v>2807</v>
      </c>
      <c r="D2379" s="82" t="s">
        <v>2707</v>
      </c>
      <c r="E2379" s="15" t="str">
        <f t="shared" si="520"/>
        <v xml:space="preserve"> AYMEN DRIRA</v>
      </c>
      <c r="F2379" s="82" t="s">
        <v>135</v>
      </c>
      <c r="G2379" s="82">
        <v>999926389</v>
      </c>
      <c r="H2379" s="15">
        <f t="shared" si="521"/>
        <v>54</v>
      </c>
      <c r="I2379" s="15"/>
      <c r="J2379" s="15"/>
      <c r="K2379" s="16"/>
      <c r="L2379" s="15"/>
      <c r="M2379" s="15"/>
      <c r="N2379" s="15"/>
      <c r="O2379" s="15">
        <f t="shared" si="516"/>
        <v>0</v>
      </c>
      <c r="P2379" s="15">
        <v>0</v>
      </c>
      <c r="Q2379" s="15">
        <f t="shared" si="517"/>
        <v>0</v>
      </c>
      <c r="R2379" s="15">
        <v>0</v>
      </c>
      <c r="S2379" s="15">
        <v>0</v>
      </c>
      <c r="T2379" s="15">
        <f t="shared" si="518"/>
        <v>0</v>
      </c>
      <c r="U2379" s="15">
        <f t="shared" si="519"/>
        <v>0</v>
      </c>
      <c r="V2379" s="15"/>
      <c r="W2379" s="15"/>
      <c r="X2379" s="15"/>
      <c r="Y2379" s="15"/>
      <c r="Z2379" s="16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>
        <f t="shared" si="522"/>
        <v>0</v>
      </c>
      <c r="CT2379" s="15">
        <f t="shared" si="523"/>
        <v>54</v>
      </c>
      <c r="CU2379" s="15">
        <f t="shared" si="524"/>
        <v>1</v>
      </c>
      <c r="CV2379" s="15">
        <f t="shared" si="525"/>
        <v>0</v>
      </c>
      <c r="CW2379" s="15"/>
      <c r="CX2379" s="15"/>
      <c r="CY2379" s="15">
        <f t="shared" si="526"/>
        <v>0</v>
      </c>
      <c r="CZ2379" s="15">
        <f>GG2379</f>
        <v>0</v>
      </c>
      <c r="DA2379" s="16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20"/>
      <c r="DY2379" s="15"/>
      <c r="DZ2379" s="20"/>
      <c r="EA2379" s="15"/>
      <c r="EB2379" s="20"/>
      <c r="EC2379" s="15"/>
      <c r="ED2379" s="20"/>
      <c r="EE2379" s="15"/>
      <c r="EF2379" s="20"/>
      <c r="EG2379" s="15"/>
      <c r="EH2379" s="20"/>
      <c r="EI2379" s="15"/>
      <c r="EJ2379" s="20"/>
      <c r="EK2379" s="15"/>
      <c r="EL2379" s="20"/>
      <c r="EM2379" s="15"/>
      <c r="EN2379" s="20"/>
      <c r="EW2379" s="15">
        <v>54</v>
      </c>
      <c r="EX2379" s="20">
        <v>7</v>
      </c>
      <c r="EY2379" s="15"/>
      <c r="EZ2379" s="20"/>
      <c r="FC2379" s="15"/>
      <c r="FD2379" s="20"/>
      <c r="FE2379" s="15"/>
      <c r="FF2379" s="20"/>
      <c r="FG2379" s="15"/>
      <c r="FH2379" s="20"/>
      <c r="FI2379" s="15"/>
      <c r="FJ2379" s="20"/>
      <c r="FK2379" s="15"/>
      <c r="FL2379" s="20"/>
      <c r="FM2379" s="15"/>
      <c r="FN2379" s="20"/>
      <c r="FO2379" s="15"/>
      <c r="FP2379" s="20"/>
      <c r="FQ2379" s="15"/>
      <c r="FR2379" s="20"/>
      <c r="FS2379" s="15"/>
      <c r="FT2379" s="20"/>
      <c r="FU2379" s="15"/>
      <c r="FV2379" s="20"/>
      <c r="FW2379" s="15"/>
      <c r="FX2379" s="20"/>
      <c r="FY2379" s="15"/>
      <c r="FZ2379" s="20"/>
      <c r="GA2379" s="15"/>
      <c r="GB2379" s="20"/>
      <c r="GC2379" s="15"/>
      <c r="GD2379" s="20"/>
      <c r="GE2379" s="15"/>
      <c r="GF2379" s="20"/>
      <c r="GG2379" s="226"/>
    </row>
    <row r="2380" spans="1:189" ht="15" customHeight="1" x14ac:dyDescent="0.3">
      <c r="A2380" s="82" t="s">
        <v>133</v>
      </c>
      <c r="B2380" s="82" t="s">
        <v>134</v>
      </c>
      <c r="C2380" s="82" t="s">
        <v>2778</v>
      </c>
      <c r="D2380" s="82" t="s">
        <v>2779</v>
      </c>
      <c r="E2380" s="15" t="str">
        <f t="shared" si="520"/>
        <v xml:space="preserve"> Sarah Daniels</v>
      </c>
      <c r="F2380" s="82" t="s">
        <v>128</v>
      </c>
      <c r="G2380" s="82">
        <v>999926391</v>
      </c>
      <c r="H2380" s="15">
        <f t="shared" si="521"/>
        <v>68</v>
      </c>
      <c r="I2380" s="15"/>
      <c r="J2380" s="15"/>
      <c r="K2380" s="16"/>
      <c r="L2380" s="15"/>
      <c r="M2380" s="15"/>
      <c r="N2380" s="15"/>
      <c r="O2380" s="15">
        <f t="shared" si="516"/>
        <v>0</v>
      </c>
      <c r="P2380" s="15">
        <v>0</v>
      </c>
      <c r="Q2380" s="15">
        <f t="shared" si="517"/>
        <v>0</v>
      </c>
      <c r="R2380" s="15">
        <v>0</v>
      </c>
      <c r="S2380" s="15">
        <v>0</v>
      </c>
      <c r="T2380" s="15">
        <f t="shared" si="518"/>
        <v>0</v>
      </c>
      <c r="U2380" s="15">
        <f t="shared" si="519"/>
        <v>0</v>
      </c>
      <c r="V2380" s="15"/>
      <c r="W2380" s="15"/>
      <c r="X2380" s="15"/>
      <c r="Y2380" s="15"/>
      <c r="Z2380" s="16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>
        <f t="shared" si="522"/>
        <v>0</v>
      </c>
      <c r="CT2380" s="15">
        <f t="shared" si="523"/>
        <v>68</v>
      </c>
      <c r="CU2380" s="15">
        <f t="shared" si="524"/>
        <v>1</v>
      </c>
      <c r="CV2380" s="15">
        <f t="shared" si="525"/>
        <v>0</v>
      </c>
      <c r="CW2380" s="15"/>
      <c r="CX2380" s="15"/>
      <c r="CY2380" s="15">
        <f t="shared" si="526"/>
        <v>0</v>
      </c>
      <c r="CZ2380" s="15">
        <f>GG2380</f>
        <v>0</v>
      </c>
      <c r="DA2380" s="16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20"/>
      <c r="DY2380" s="15"/>
      <c r="DZ2380" s="20"/>
      <c r="EA2380" s="15"/>
      <c r="EB2380" s="20"/>
      <c r="EC2380" s="15"/>
      <c r="ED2380" s="20"/>
      <c r="EE2380" s="15"/>
      <c r="EF2380" s="20"/>
      <c r="EG2380" s="15"/>
      <c r="EH2380" s="20"/>
      <c r="EI2380" s="15"/>
      <c r="EJ2380" s="20"/>
      <c r="EK2380" s="15"/>
      <c r="EL2380" s="20"/>
      <c r="EM2380" s="15"/>
      <c r="EN2380" s="20"/>
      <c r="EW2380" s="15">
        <v>68</v>
      </c>
      <c r="EX2380" s="20">
        <v>3</v>
      </c>
      <c r="EY2380" s="15"/>
      <c r="EZ2380" s="20"/>
      <c r="FC2380" s="15"/>
      <c r="FD2380" s="20"/>
      <c r="FE2380" s="15"/>
      <c r="FF2380" s="20"/>
      <c r="FG2380" s="15"/>
      <c r="FH2380" s="20"/>
      <c r="FI2380" s="15"/>
      <c r="FJ2380" s="20"/>
      <c r="FK2380" s="15"/>
      <c r="FL2380" s="20"/>
      <c r="FM2380" s="15"/>
      <c r="FN2380" s="20"/>
      <c r="FO2380" s="15"/>
      <c r="FP2380" s="20"/>
      <c r="FQ2380" s="15"/>
      <c r="FR2380" s="20"/>
      <c r="FS2380" s="15"/>
      <c r="FT2380" s="20"/>
      <c r="FU2380" s="15"/>
      <c r="FV2380" s="20"/>
      <c r="FW2380" s="15"/>
      <c r="FX2380" s="20"/>
      <c r="FY2380" s="15"/>
      <c r="FZ2380" s="20"/>
      <c r="GA2380" s="15"/>
      <c r="GB2380" s="20"/>
      <c r="GC2380" s="15"/>
      <c r="GD2380" s="20"/>
      <c r="GE2380" s="15"/>
      <c r="GF2380" s="20"/>
      <c r="GG2380" s="226"/>
    </row>
    <row r="2381" spans="1:189" ht="15" customHeight="1" x14ac:dyDescent="0.3">
      <c r="A2381" s="17" t="s">
        <v>146</v>
      </c>
      <c r="B2381" s="17" t="s">
        <v>138</v>
      </c>
      <c r="C2381" s="17" t="s">
        <v>585</v>
      </c>
      <c r="D2381" s="89" t="s">
        <v>260</v>
      </c>
      <c r="E2381" s="15" t="str">
        <f t="shared" si="520"/>
        <v>Nathan Armstrong</v>
      </c>
      <c r="F2381" s="89" t="s">
        <v>135</v>
      </c>
      <c r="G2381" s="17">
        <v>999926392</v>
      </c>
      <c r="H2381" s="15">
        <f t="shared" si="521"/>
        <v>68</v>
      </c>
      <c r="I2381" s="15"/>
      <c r="J2381" s="15"/>
      <c r="K2381" s="16"/>
      <c r="L2381" s="15"/>
      <c r="M2381" s="15"/>
      <c r="N2381" s="15"/>
      <c r="O2381" s="15">
        <f t="shared" si="516"/>
        <v>0</v>
      </c>
      <c r="P2381" s="15">
        <v>0</v>
      </c>
      <c r="Q2381" s="15">
        <f t="shared" si="517"/>
        <v>0</v>
      </c>
      <c r="R2381" s="15">
        <v>0</v>
      </c>
      <c r="S2381" s="15">
        <v>0</v>
      </c>
      <c r="T2381" s="15">
        <f t="shared" si="518"/>
        <v>0</v>
      </c>
      <c r="U2381" s="15">
        <f t="shared" si="519"/>
        <v>0</v>
      </c>
      <c r="V2381" s="15"/>
      <c r="W2381" s="15"/>
      <c r="X2381" s="15"/>
      <c r="Y2381" s="15"/>
      <c r="Z2381" s="16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>
        <f t="shared" si="522"/>
        <v>0</v>
      </c>
      <c r="CT2381" s="15">
        <f t="shared" si="523"/>
        <v>68</v>
      </c>
      <c r="CU2381" s="15">
        <f t="shared" si="524"/>
        <v>1</v>
      </c>
      <c r="CV2381" s="15">
        <f t="shared" si="525"/>
        <v>0</v>
      </c>
      <c r="CW2381" s="15"/>
      <c r="CX2381" s="15"/>
      <c r="CY2381" s="15">
        <f t="shared" si="526"/>
        <v>0</v>
      </c>
      <c r="CZ2381" s="15">
        <f>GG2381</f>
        <v>0</v>
      </c>
      <c r="DA2381" s="16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20"/>
      <c r="DY2381" s="15"/>
      <c r="DZ2381" s="20"/>
      <c r="EA2381" s="15"/>
      <c r="EB2381" s="20"/>
      <c r="EC2381" s="15"/>
      <c r="ED2381" s="20"/>
      <c r="EE2381" s="15"/>
      <c r="EF2381" s="20"/>
      <c r="EG2381" s="15"/>
      <c r="EH2381" s="20"/>
      <c r="EI2381" s="15"/>
      <c r="EJ2381" s="20"/>
      <c r="EK2381" s="15"/>
      <c r="EL2381" s="20"/>
      <c r="EM2381" s="15"/>
      <c r="EN2381" s="20"/>
      <c r="EY2381" s="15"/>
      <c r="EZ2381" s="20"/>
      <c r="FC2381" s="15"/>
      <c r="FD2381" s="20"/>
      <c r="FE2381" s="15"/>
      <c r="FF2381" s="20"/>
      <c r="FG2381" s="15"/>
      <c r="FH2381" s="20"/>
      <c r="FI2381" s="15">
        <v>68</v>
      </c>
      <c r="FJ2381" s="20">
        <v>3</v>
      </c>
      <c r="FK2381" s="15"/>
      <c r="FL2381" s="20"/>
      <c r="FM2381" s="15"/>
      <c r="FN2381" s="20"/>
      <c r="FO2381" s="15"/>
      <c r="FP2381" s="20"/>
      <c r="FQ2381" s="15"/>
      <c r="FR2381" s="20"/>
      <c r="FS2381" s="15"/>
      <c r="FT2381" s="20"/>
      <c r="FU2381" s="15"/>
      <c r="FV2381" s="20"/>
      <c r="FW2381" s="15"/>
      <c r="FX2381" s="20"/>
      <c r="FY2381" s="15"/>
      <c r="FZ2381" s="20"/>
      <c r="GA2381" s="15"/>
      <c r="GB2381" s="20"/>
      <c r="GC2381" s="15"/>
      <c r="GD2381" s="20"/>
      <c r="GE2381" s="15"/>
      <c r="GF2381" s="20"/>
      <c r="GG2381" s="226"/>
    </row>
    <row r="2382" spans="1:189" ht="15" customHeight="1" x14ac:dyDescent="0.3">
      <c r="A2382" s="15" t="s">
        <v>137</v>
      </c>
      <c r="B2382" s="15" t="s">
        <v>134</v>
      </c>
      <c r="C2382" s="15" t="s">
        <v>3040</v>
      </c>
      <c r="D2382" s="15" t="s">
        <v>3041</v>
      </c>
      <c r="E2382" s="15" t="str">
        <f t="shared" si="520"/>
        <v>Teresiah Zia MUIGAI</v>
      </c>
      <c r="F2382" s="15" t="s">
        <v>128</v>
      </c>
      <c r="G2382" s="15">
        <v>999926395</v>
      </c>
      <c r="H2382" s="15">
        <f t="shared" si="521"/>
        <v>90</v>
      </c>
      <c r="I2382" s="15"/>
      <c r="J2382" s="15"/>
      <c r="K2382" s="16"/>
      <c r="L2382" s="15"/>
      <c r="M2382" s="15"/>
      <c r="N2382" s="15"/>
      <c r="O2382" s="15">
        <f t="shared" si="516"/>
        <v>0</v>
      </c>
      <c r="P2382" s="15">
        <v>0</v>
      </c>
      <c r="Q2382" s="15">
        <f t="shared" si="517"/>
        <v>0</v>
      </c>
      <c r="R2382" s="15">
        <v>0</v>
      </c>
      <c r="S2382" s="15">
        <v>0</v>
      </c>
      <c r="T2382" s="15">
        <f t="shared" si="518"/>
        <v>0</v>
      </c>
      <c r="U2382" s="15">
        <f t="shared" si="519"/>
        <v>0</v>
      </c>
      <c r="V2382" s="15"/>
      <c r="W2382" s="15"/>
      <c r="X2382" s="15"/>
      <c r="Y2382" s="15"/>
      <c r="Z2382" s="16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>
        <f t="shared" si="522"/>
        <v>0</v>
      </c>
      <c r="CT2382" s="15">
        <f t="shared" si="523"/>
        <v>90</v>
      </c>
      <c r="CU2382" s="15">
        <f t="shared" si="524"/>
        <v>1</v>
      </c>
      <c r="CV2382" s="15">
        <f t="shared" si="525"/>
        <v>0</v>
      </c>
      <c r="CW2382" s="15"/>
      <c r="CX2382" s="15"/>
      <c r="CY2382" s="15">
        <f t="shared" si="526"/>
        <v>0</v>
      </c>
      <c r="CZ2382" s="15">
        <f>GG2382</f>
        <v>0</v>
      </c>
      <c r="DA2382" s="16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20"/>
      <c r="DY2382" s="15"/>
      <c r="DZ2382" s="20"/>
      <c r="EA2382" s="15"/>
      <c r="EB2382" s="20"/>
      <c r="EC2382" s="15"/>
      <c r="ED2382" s="20"/>
      <c r="EE2382" s="15"/>
      <c r="EF2382" s="20"/>
      <c r="EG2382" s="15"/>
      <c r="EH2382" s="20"/>
      <c r="EI2382" s="15"/>
      <c r="EJ2382" s="20"/>
      <c r="EK2382" s="15"/>
      <c r="EL2382" s="20"/>
      <c r="EM2382" s="15"/>
      <c r="EN2382" s="20"/>
      <c r="EY2382" s="15"/>
      <c r="EZ2382" s="20"/>
      <c r="FC2382" s="15">
        <v>90</v>
      </c>
      <c r="FD2382" s="20">
        <v>2</v>
      </c>
      <c r="FE2382" s="15"/>
      <c r="FF2382" s="20"/>
      <c r="FG2382" s="15"/>
      <c r="FH2382" s="20"/>
      <c r="FI2382" s="15"/>
      <c r="FJ2382" s="20"/>
      <c r="FK2382" s="15"/>
      <c r="FL2382" s="20"/>
      <c r="FM2382" s="15"/>
      <c r="FN2382" s="20"/>
      <c r="FO2382" s="15"/>
      <c r="FP2382" s="20"/>
      <c r="FQ2382" s="15"/>
      <c r="FR2382" s="20"/>
      <c r="FS2382" s="15"/>
      <c r="FT2382" s="20"/>
      <c r="FU2382" s="15"/>
      <c r="FV2382" s="20"/>
      <c r="FW2382" s="15"/>
      <c r="FX2382" s="20"/>
      <c r="FY2382" s="15"/>
      <c r="FZ2382" s="20"/>
      <c r="GA2382" s="15"/>
      <c r="GB2382" s="20"/>
      <c r="GC2382" s="15"/>
      <c r="GD2382" s="20"/>
      <c r="GE2382" s="15"/>
      <c r="GF2382" s="20"/>
      <c r="GG2382" s="226"/>
    </row>
    <row r="2383" spans="1:189" ht="15" customHeight="1" x14ac:dyDescent="0.3">
      <c r="A2383" s="85" t="s">
        <v>130</v>
      </c>
      <c r="B2383" s="85" t="s">
        <v>142</v>
      </c>
      <c r="C2383" s="85" t="s">
        <v>337</v>
      </c>
      <c r="D2383" s="85" t="s">
        <v>3450</v>
      </c>
      <c r="E2383" s="15" t="str">
        <f t="shared" si="520"/>
        <v>Natalia TARAMPI</v>
      </c>
      <c r="F2383" s="85" t="s">
        <v>128</v>
      </c>
      <c r="G2383" s="15">
        <v>999926402</v>
      </c>
      <c r="H2383" s="15">
        <f t="shared" si="521"/>
        <v>90</v>
      </c>
      <c r="I2383" s="15"/>
      <c r="J2383" s="15"/>
      <c r="K2383" s="16"/>
      <c r="L2383" s="15"/>
      <c r="M2383" s="15"/>
      <c r="N2383" s="15"/>
      <c r="O2383" s="15">
        <f t="shared" si="516"/>
        <v>0</v>
      </c>
      <c r="P2383" s="15">
        <v>0</v>
      </c>
      <c r="Q2383" s="15">
        <f t="shared" si="517"/>
        <v>0</v>
      </c>
      <c r="R2383" s="15">
        <v>0</v>
      </c>
      <c r="S2383" s="15">
        <v>0</v>
      </c>
      <c r="T2383" s="15">
        <f t="shared" si="518"/>
        <v>0</v>
      </c>
      <c r="U2383" s="15">
        <f t="shared" si="519"/>
        <v>0</v>
      </c>
      <c r="V2383" s="15"/>
      <c r="W2383" s="15"/>
      <c r="X2383" s="15"/>
      <c r="Y2383" s="15"/>
      <c r="Z2383" s="16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>
        <f t="shared" si="522"/>
        <v>0</v>
      </c>
      <c r="CT2383" s="15">
        <f t="shared" si="523"/>
        <v>90</v>
      </c>
      <c r="CU2383" s="15">
        <f t="shared" si="524"/>
        <v>1</v>
      </c>
      <c r="CV2383" s="15">
        <f t="shared" si="525"/>
        <v>0</v>
      </c>
      <c r="CW2383" s="15"/>
      <c r="CX2383" s="15"/>
      <c r="CY2383" s="15">
        <f t="shared" si="526"/>
        <v>0</v>
      </c>
      <c r="CZ2383" s="15">
        <f>GG2383</f>
        <v>0</v>
      </c>
      <c r="DA2383" s="16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20"/>
      <c r="DY2383" s="15"/>
      <c r="DZ2383" s="20"/>
      <c r="EA2383" s="15"/>
      <c r="EB2383" s="20"/>
      <c r="EC2383" s="15"/>
      <c r="ED2383" s="20"/>
      <c r="EE2383" s="15"/>
      <c r="EF2383" s="20"/>
      <c r="EG2383" s="15"/>
      <c r="EH2383" s="20"/>
      <c r="EI2383" s="15"/>
      <c r="EJ2383" s="20"/>
      <c r="EK2383" s="15"/>
      <c r="EL2383" s="20"/>
      <c r="EM2383" s="15"/>
      <c r="EN2383" s="20"/>
      <c r="EY2383" s="15"/>
      <c r="EZ2383" s="20"/>
      <c r="FC2383" s="15"/>
      <c r="FD2383" s="20"/>
      <c r="FE2383" s="15"/>
      <c r="FF2383" s="20"/>
      <c r="FG2383" s="15">
        <v>90</v>
      </c>
      <c r="FH2383" s="20">
        <v>2</v>
      </c>
      <c r="FI2383" s="15"/>
      <c r="FJ2383" s="20"/>
      <c r="FK2383" s="15"/>
      <c r="FL2383" s="20"/>
      <c r="FM2383" s="15"/>
      <c r="FN2383" s="20"/>
      <c r="FO2383" s="15"/>
      <c r="FP2383" s="20"/>
      <c r="FQ2383" s="15"/>
      <c r="FR2383" s="20"/>
      <c r="FS2383" s="15"/>
      <c r="FT2383" s="20"/>
      <c r="FU2383" s="15"/>
      <c r="FV2383" s="20"/>
      <c r="FW2383" s="15"/>
      <c r="FX2383" s="20"/>
      <c r="FY2383" s="15"/>
      <c r="FZ2383" s="20"/>
      <c r="GA2383" s="15"/>
      <c r="GB2383" s="20"/>
      <c r="GC2383" s="15"/>
      <c r="GD2383" s="20"/>
      <c r="GE2383" s="15"/>
      <c r="GF2383" s="20"/>
      <c r="GG2383" s="226"/>
    </row>
    <row r="2384" spans="1:189" ht="15" customHeight="1" x14ac:dyDescent="0.3">
      <c r="A2384" s="15" t="s">
        <v>125</v>
      </c>
      <c r="B2384" s="15" t="s">
        <v>126</v>
      </c>
      <c r="C2384" s="15" t="s">
        <v>1301</v>
      </c>
      <c r="D2384" s="15" t="s">
        <v>2937</v>
      </c>
      <c r="E2384" s="15" t="str">
        <f t="shared" si="520"/>
        <v>Elise Palabrica</v>
      </c>
      <c r="F2384" s="15" t="s">
        <v>128</v>
      </c>
      <c r="G2384" s="15">
        <v>999926405</v>
      </c>
      <c r="H2384" s="15">
        <f t="shared" si="521"/>
        <v>38</v>
      </c>
      <c r="I2384" s="15"/>
      <c r="J2384" s="15"/>
      <c r="K2384" s="16"/>
      <c r="L2384" s="15"/>
      <c r="M2384" s="15"/>
      <c r="N2384" s="15"/>
      <c r="O2384" s="15">
        <f t="shared" si="516"/>
        <v>0</v>
      </c>
      <c r="P2384" s="15">
        <v>0</v>
      </c>
      <c r="Q2384" s="15">
        <f t="shared" si="517"/>
        <v>0</v>
      </c>
      <c r="R2384" s="15">
        <v>0</v>
      </c>
      <c r="S2384" s="15">
        <v>0</v>
      </c>
      <c r="T2384" s="15">
        <f t="shared" si="518"/>
        <v>0</v>
      </c>
      <c r="U2384" s="15">
        <f t="shared" si="519"/>
        <v>0</v>
      </c>
      <c r="V2384" s="15"/>
      <c r="W2384" s="15"/>
      <c r="X2384" s="15"/>
      <c r="Y2384" s="15"/>
      <c r="Z2384" s="16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>
        <f t="shared" si="522"/>
        <v>0</v>
      </c>
      <c r="CT2384" s="15">
        <f t="shared" si="523"/>
        <v>38</v>
      </c>
      <c r="CU2384" s="15">
        <f t="shared" si="524"/>
        <v>0</v>
      </c>
      <c r="CV2384" s="15">
        <f t="shared" si="525"/>
        <v>0</v>
      </c>
      <c r="CW2384" s="15"/>
      <c r="CX2384" s="15"/>
      <c r="CY2384" s="15">
        <f t="shared" si="526"/>
        <v>0</v>
      </c>
      <c r="CZ2384" s="15">
        <f>GG2384</f>
        <v>0</v>
      </c>
      <c r="DA2384" s="16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20"/>
      <c r="DY2384" s="15"/>
      <c r="DZ2384" s="20"/>
      <c r="EA2384" s="15"/>
      <c r="EB2384" s="20"/>
      <c r="EC2384" s="15"/>
      <c r="ED2384" s="20"/>
      <c r="EE2384" s="15"/>
      <c r="EF2384" s="20"/>
      <c r="EG2384" s="15"/>
      <c r="EH2384" s="20"/>
      <c r="EI2384" s="15"/>
      <c r="EJ2384" s="20"/>
      <c r="EK2384" s="15"/>
      <c r="EL2384" s="20"/>
      <c r="EM2384" s="15"/>
      <c r="EN2384" s="20"/>
      <c r="EY2384" s="15">
        <v>38</v>
      </c>
      <c r="EZ2384" s="20" t="s">
        <v>129</v>
      </c>
      <c r="FC2384" s="15"/>
      <c r="FD2384" s="20"/>
      <c r="FE2384" s="15"/>
      <c r="FF2384" s="20"/>
      <c r="FG2384" s="15"/>
      <c r="FH2384" s="20"/>
      <c r="FI2384" s="15"/>
      <c r="FJ2384" s="20"/>
      <c r="FK2384" s="15"/>
      <c r="FL2384" s="20"/>
      <c r="FM2384" s="15"/>
      <c r="FN2384" s="20"/>
      <c r="FO2384" s="15"/>
      <c r="FP2384" s="20"/>
      <c r="FQ2384" s="15"/>
      <c r="FR2384" s="20"/>
      <c r="FS2384" s="15"/>
      <c r="FT2384" s="20"/>
      <c r="FU2384" s="15"/>
      <c r="FV2384" s="20"/>
      <c r="FW2384" s="15"/>
      <c r="FX2384" s="20"/>
      <c r="FY2384" s="15"/>
      <c r="FZ2384" s="20"/>
      <c r="GA2384" s="15"/>
      <c r="GB2384" s="20"/>
      <c r="GC2384" s="15"/>
      <c r="GD2384" s="20"/>
      <c r="GE2384" s="15"/>
      <c r="GF2384" s="20"/>
      <c r="GG2384" s="226"/>
    </row>
    <row r="2385" spans="1:189" ht="15" customHeight="1" x14ac:dyDescent="0.3">
      <c r="A2385" s="15" t="s">
        <v>130</v>
      </c>
      <c r="B2385" s="15" t="s">
        <v>126</v>
      </c>
      <c r="C2385" s="15" t="s">
        <v>2936</v>
      </c>
      <c r="D2385" s="15" t="s">
        <v>2937</v>
      </c>
      <c r="E2385" s="15" t="str">
        <f t="shared" si="520"/>
        <v>Jaxson Logan Palabrica</v>
      </c>
      <c r="F2385" s="15" t="s">
        <v>135</v>
      </c>
      <c r="G2385" s="15">
        <v>999926406</v>
      </c>
      <c r="H2385" s="15">
        <f t="shared" si="521"/>
        <v>58</v>
      </c>
      <c r="I2385" s="15"/>
      <c r="J2385" s="15"/>
      <c r="K2385" s="16"/>
      <c r="L2385" s="15"/>
      <c r="M2385" s="15"/>
      <c r="N2385" s="15"/>
      <c r="O2385" s="15">
        <f t="shared" si="516"/>
        <v>0</v>
      </c>
      <c r="P2385" s="15">
        <v>0</v>
      </c>
      <c r="Q2385" s="15">
        <f t="shared" si="517"/>
        <v>0</v>
      </c>
      <c r="R2385" s="15">
        <v>0</v>
      </c>
      <c r="S2385" s="15">
        <v>0</v>
      </c>
      <c r="T2385" s="15">
        <f t="shared" si="518"/>
        <v>0</v>
      </c>
      <c r="U2385" s="15">
        <f t="shared" si="519"/>
        <v>0</v>
      </c>
      <c r="V2385" s="15"/>
      <c r="W2385" s="15"/>
      <c r="X2385" s="15"/>
      <c r="Y2385" s="15"/>
      <c r="Z2385" s="16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>
        <f t="shared" si="522"/>
        <v>0</v>
      </c>
      <c r="CT2385" s="15">
        <f t="shared" si="523"/>
        <v>58</v>
      </c>
      <c r="CU2385" s="15">
        <f t="shared" si="524"/>
        <v>1</v>
      </c>
      <c r="CV2385" s="15">
        <f t="shared" si="525"/>
        <v>0</v>
      </c>
      <c r="CW2385" s="15"/>
      <c r="CX2385" s="15"/>
      <c r="CY2385" s="15">
        <f t="shared" si="526"/>
        <v>0</v>
      </c>
      <c r="CZ2385" s="15">
        <f>GG2385</f>
        <v>0</v>
      </c>
      <c r="DA2385" s="16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20"/>
      <c r="DY2385" s="15"/>
      <c r="DZ2385" s="20"/>
      <c r="EA2385" s="15"/>
      <c r="EB2385" s="20"/>
      <c r="EC2385" s="15"/>
      <c r="ED2385" s="20"/>
      <c r="EE2385" s="15"/>
      <c r="EF2385" s="20"/>
      <c r="EG2385" s="15"/>
      <c r="EH2385" s="20"/>
      <c r="EI2385" s="15"/>
      <c r="EJ2385" s="20"/>
      <c r="EK2385" s="15"/>
      <c r="EL2385" s="20"/>
      <c r="EM2385" s="15"/>
      <c r="EN2385" s="20"/>
      <c r="EY2385" s="15">
        <v>58</v>
      </c>
      <c r="EZ2385" s="20">
        <v>6</v>
      </c>
      <c r="FC2385" s="15"/>
      <c r="FD2385" s="20"/>
      <c r="FE2385" s="15"/>
      <c r="FF2385" s="20"/>
      <c r="FG2385" s="15"/>
      <c r="FH2385" s="20"/>
      <c r="FI2385" s="15"/>
      <c r="FJ2385" s="20"/>
      <c r="FK2385" s="15"/>
      <c r="FL2385" s="20"/>
      <c r="FM2385" s="15"/>
      <c r="FN2385" s="20"/>
      <c r="FO2385" s="15"/>
      <c r="FP2385" s="20"/>
      <c r="FQ2385" s="15"/>
      <c r="FR2385" s="20"/>
      <c r="FS2385" s="15"/>
      <c r="FT2385" s="20"/>
      <c r="FU2385" s="15"/>
      <c r="FV2385" s="20"/>
      <c r="FW2385" s="15"/>
      <c r="FX2385" s="20"/>
      <c r="FY2385" s="15"/>
      <c r="FZ2385" s="20"/>
      <c r="GA2385" s="15"/>
      <c r="GB2385" s="20"/>
      <c r="GC2385" s="15"/>
      <c r="GD2385" s="20"/>
      <c r="GE2385" s="15"/>
      <c r="GF2385" s="20"/>
      <c r="GG2385" s="226"/>
    </row>
    <row r="2386" spans="1:189" ht="15" customHeight="1" x14ac:dyDescent="0.3">
      <c r="A2386" s="82" t="s">
        <v>130</v>
      </c>
      <c r="B2386" s="82" t="s">
        <v>140</v>
      </c>
      <c r="C2386" s="82" t="s">
        <v>2798</v>
      </c>
      <c r="D2386" s="82" t="s">
        <v>2799</v>
      </c>
      <c r="E2386" s="15" t="str">
        <f t="shared" si="520"/>
        <v xml:space="preserve"> Mateo  Ospina</v>
      </c>
      <c r="F2386" s="82" t="s">
        <v>135</v>
      </c>
      <c r="G2386" s="82">
        <v>999926409</v>
      </c>
      <c r="H2386" s="15">
        <f t="shared" si="521"/>
        <v>90</v>
      </c>
      <c r="I2386" s="15"/>
      <c r="J2386" s="15"/>
      <c r="K2386" s="16"/>
      <c r="L2386" s="15"/>
      <c r="M2386" s="15"/>
      <c r="N2386" s="15"/>
      <c r="O2386" s="15">
        <f t="shared" si="516"/>
        <v>0</v>
      </c>
      <c r="P2386" s="15">
        <v>0</v>
      </c>
      <c r="Q2386" s="15">
        <f t="shared" si="517"/>
        <v>0</v>
      </c>
      <c r="R2386" s="15">
        <v>0</v>
      </c>
      <c r="S2386" s="15">
        <v>0</v>
      </c>
      <c r="T2386" s="15">
        <f t="shared" si="518"/>
        <v>0</v>
      </c>
      <c r="U2386" s="15">
        <f t="shared" si="519"/>
        <v>0</v>
      </c>
      <c r="V2386" s="15"/>
      <c r="W2386" s="15"/>
      <c r="X2386" s="15"/>
      <c r="Y2386" s="15"/>
      <c r="Z2386" s="16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>
        <f t="shared" si="522"/>
        <v>0</v>
      </c>
      <c r="CT2386" s="15">
        <f t="shared" si="523"/>
        <v>90</v>
      </c>
      <c r="CU2386" s="15">
        <f t="shared" si="524"/>
        <v>1</v>
      </c>
      <c r="CV2386" s="15">
        <f t="shared" si="525"/>
        <v>0</v>
      </c>
      <c r="CW2386" s="15"/>
      <c r="CX2386" s="15"/>
      <c r="CY2386" s="15">
        <f t="shared" si="526"/>
        <v>0</v>
      </c>
      <c r="CZ2386" s="15">
        <f>GG2386</f>
        <v>0</v>
      </c>
      <c r="DA2386" s="16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20"/>
      <c r="DY2386" s="15"/>
      <c r="DZ2386" s="20"/>
      <c r="EA2386" s="15"/>
      <c r="EB2386" s="20"/>
      <c r="EC2386" s="15"/>
      <c r="ED2386" s="20"/>
      <c r="EE2386" s="15"/>
      <c r="EF2386" s="20"/>
      <c r="EG2386" s="15"/>
      <c r="EH2386" s="20"/>
      <c r="EI2386" s="15"/>
      <c r="EJ2386" s="20"/>
      <c r="EK2386" s="15"/>
      <c r="EL2386" s="20"/>
      <c r="EM2386" s="15"/>
      <c r="EN2386" s="20"/>
      <c r="EW2386" s="15">
        <v>90</v>
      </c>
      <c r="EX2386" s="20">
        <v>2</v>
      </c>
      <c r="EY2386" s="15"/>
      <c r="EZ2386" s="20"/>
      <c r="FC2386" s="15"/>
      <c r="FD2386" s="20"/>
      <c r="FE2386" s="15"/>
      <c r="FF2386" s="20"/>
      <c r="FG2386" s="15"/>
      <c r="FH2386" s="20"/>
      <c r="FI2386" s="15"/>
      <c r="FJ2386" s="20"/>
      <c r="FK2386" s="15"/>
      <c r="FL2386" s="20"/>
      <c r="FM2386" s="15"/>
      <c r="FN2386" s="20"/>
      <c r="FO2386" s="15"/>
      <c r="FP2386" s="20"/>
      <c r="FQ2386" s="15"/>
      <c r="FR2386" s="20"/>
      <c r="FS2386" s="15"/>
      <c r="FT2386" s="20"/>
      <c r="FU2386" s="15"/>
      <c r="FV2386" s="20"/>
      <c r="FW2386" s="15"/>
      <c r="FX2386" s="20"/>
      <c r="FY2386" s="15"/>
      <c r="FZ2386" s="20"/>
      <c r="GA2386" s="15"/>
      <c r="GB2386" s="20"/>
      <c r="GC2386" s="15"/>
      <c r="GD2386" s="20"/>
      <c r="GE2386" s="15"/>
      <c r="GF2386" s="20"/>
      <c r="GG2386" s="226"/>
    </row>
    <row r="2387" spans="1:189" ht="15" customHeight="1" x14ac:dyDescent="0.3">
      <c r="A2387" s="82" t="s">
        <v>133</v>
      </c>
      <c r="B2387" s="87" t="s">
        <v>140</v>
      </c>
      <c r="C2387" s="82" t="s">
        <v>2872</v>
      </c>
      <c r="D2387" s="82" t="s">
        <v>2799</v>
      </c>
      <c r="E2387" s="15" t="str">
        <f t="shared" si="520"/>
        <v xml:space="preserve"> David Ospina</v>
      </c>
      <c r="F2387" s="82" t="s">
        <v>135</v>
      </c>
      <c r="G2387" s="82">
        <v>999926410</v>
      </c>
      <c r="H2387" s="15">
        <f t="shared" si="521"/>
        <v>68</v>
      </c>
      <c r="I2387" s="15"/>
      <c r="J2387" s="15"/>
      <c r="K2387" s="16"/>
      <c r="L2387" s="15"/>
      <c r="M2387" s="15"/>
      <c r="N2387" s="15"/>
      <c r="O2387" s="15">
        <f t="shared" ref="O2387:O2418" si="527">SUM(EE2387, EI2387, EK2387, EM2387)</f>
        <v>0</v>
      </c>
      <c r="P2387" s="15">
        <v>0</v>
      </c>
      <c r="Q2387" s="15">
        <f t="shared" ref="Q2387:Q2418" si="528">COUNT(DI2387:DV2387)</f>
        <v>0</v>
      </c>
      <c r="R2387" s="15">
        <v>0</v>
      </c>
      <c r="S2387" s="15">
        <v>0</v>
      </c>
      <c r="T2387" s="15">
        <f t="shared" ref="T2387:T2418" si="529">EC2387</f>
        <v>0</v>
      </c>
      <c r="U2387" s="15">
        <f t="shared" ref="U2387:U2418" si="530">SUM(EG2387)</f>
        <v>0</v>
      </c>
      <c r="V2387" s="15"/>
      <c r="W2387" s="15"/>
      <c r="X2387" s="15"/>
      <c r="Y2387" s="15"/>
      <c r="Z2387" s="16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>
        <f t="shared" si="522"/>
        <v>0</v>
      </c>
      <c r="CT2387" s="15">
        <f t="shared" si="523"/>
        <v>68</v>
      </c>
      <c r="CU2387" s="15">
        <f t="shared" si="524"/>
        <v>1</v>
      </c>
      <c r="CV2387" s="15">
        <f t="shared" si="525"/>
        <v>0</v>
      </c>
      <c r="CW2387" s="15"/>
      <c r="CX2387" s="15"/>
      <c r="CY2387" s="15">
        <f t="shared" si="526"/>
        <v>0</v>
      </c>
      <c r="CZ2387" s="15">
        <f>GG2387</f>
        <v>0</v>
      </c>
      <c r="DA2387" s="16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20"/>
      <c r="DY2387" s="15"/>
      <c r="DZ2387" s="20"/>
      <c r="EA2387" s="15"/>
      <c r="EB2387" s="20"/>
      <c r="EC2387" s="15"/>
      <c r="ED2387" s="20"/>
      <c r="EE2387" s="15"/>
      <c r="EF2387" s="20"/>
      <c r="EG2387" s="15"/>
      <c r="EH2387" s="20"/>
      <c r="EI2387" s="15"/>
      <c r="EJ2387" s="20"/>
      <c r="EK2387" s="15"/>
      <c r="EL2387" s="20"/>
      <c r="EM2387" s="15"/>
      <c r="EN2387" s="20"/>
      <c r="EW2387" s="15">
        <v>68</v>
      </c>
      <c r="EX2387" s="20">
        <v>4</v>
      </c>
      <c r="EY2387" s="15"/>
      <c r="EZ2387" s="20"/>
      <c r="FC2387" s="15"/>
      <c r="FD2387" s="20"/>
      <c r="FE2387" s="15"/>
      <c r="FF2387" s="20"/>
      <c r="FG2387" s="15"/>
      <c r="FH2387" s="20"/>
      <c r="FI2387" s="15"/>
      <c r="FJ2387" s="20"/>
      <c r="FK2387" s="15"/>
      <c r="FL2387" s="20"/>
      <c r="FM2387" s="15"/>
      <c r="FN2387" s="20"/>
      <c r="FO2387" s="15"/>
      <c r="FP2387" s="20"/>
      <c r="FQ2387" s="15"/>
      <c r="FR2387" s="20"/>
      <c r="FS2387" s="15"/>
      <c r="FT2387" s="20"/>
      <c r="FU2387" s="15"/>
      <c r="FV2387" s="20"/>
      <c r="FW2387" s="15"/>
      <c r="FX2387" s="20"/>
      <c r="FY2387" s="15"/>
      <c r="FZ2387" s="20"/>
      <c r="GA2387" s="15"/>
      <c r="GB2387" s="20"/>
      <c r="GC2387" s="15"/>
      <c r="GD2387" s="20"/>
      <c r="GE2387" s="15"/>
      <c r="GF2387" s="20"/>
      <c r="GG2387" s="226"/>
    </row>
    <row r="2388" spans="1:189" ht="15" customHeight="1" x14ac:dyDescent="0.3">
      <c r="A2388" s="15" t="s">
        <v>137</v>
      </c>
      <c r="B2388" s="15" t="s">
        <v>138</v>
      </c>
      <c r="C2388" s="15" t="s">
        <v>3019</v>
      </c>
      <c r="D2388" s="15" t="s">
        <v>3020</v>
      </c>
      <c r="E2388" s="15" t="str">
        <f t="shared" si="520"/>
        <v>LIANA TAI</v>
      </c>
      <c r="F2388" s="15" t="s">
        <v>128</v>
      </c>
      <c r="G2388" s="15">
        <v>999926413</v>
      </c>
      <c r="H2388" s="15">
        <f t="shared" si="521"/>
        <v>98</v>
      </c>
      <c r="I2388" s="15"/>
      <c r="J2388" s="15"/>
      <c r="K2388" s="16"/>
      <c r="L2388" s="15"/>
      <c r="M2388" s="15"/>
      <c r="N2388" s="15"/>
      <c r="O2388" s="15">
        <f t="shared" si="527"/>
        <v>0</v>
      </c>
      <c r="P2388" s="15">
        <v>0</v>
      </c>
      <c r="Q2388" s="15">
        <f t="shared" si="528"/>
        <v>0</v>
      </c>
      <c r="R2388" s="15">
        <v>0</v>
      </c>
      <c r="S2388" s="15">
        <v>0</v>
      </c>
      <c r="T2388" s="15">
        <f t="shared" si="529"/>
        <v>0</v>
      </c>
      <c r="U2388" s="15">
        <f t="shared" si="530"/>
        <v>0</v>
      </c>
      <c r="V2388" s="15"/>
      <c r="W2388" s="15"/>
      <c r="X2388" s="15"/>
      <c r="Y2388" s="15"/>
      <c r="Z2388" s="16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>
        <f t="shared" si="522"/>
        <v>0</v>
      </c>
      <c r="CT2388" s="15">
        <f t="shared" si="523"/>
        <v>98</v>
      </c>
      <c r="CU2388" s="15">
        <f t="shared" si="524"/>
        <v>1</v>
      </c>
      <c r="CV2388" s="15">
        <f t="shared" si="525"/>
        <v>0</v>
      </c>
      <c r="CW2388" s="15"/>
      <c r="CX2388" s="15"/>
      <c r="CY2388" s="15">
        <f t="shared" si="526"/>
        <v>0</v>
      </c>
      <c r="CZ2388" s="15">
        <f>GG2388</f>
        <v>0</v>
      </c>
      <c r="DA2388" s="16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20"/>
      <c r="DY2388" s="15"/>
      <c r="DZ2388" s="20"/>
      <c r="EA2388" s="15"/>
      <c r="EB2388" s="20"/>
      <c r="EC2388" s="15"/>
      <c r="ED2388" s="20"/>
      <c r="EE2388" s="15"/>
      <c r="EF2388" s="20"/>
      <c r="EG2388" s="15"/>
      <c r="EH2388" s="20"/>
      <c r="EI2388" s="15"/>
      <c r="EJ2388" s="20"/>
      <c r="EK2388" s="15"/>
      <c r="EL2388" s="20"/>
      <c r="EM2388" s="15"/>
      <c r="EN2388" s="20"/>
      <c r="EY2388" s="15">
        <v>30</v>
      </c>
      <c r="EZ2388" s="20">
        <v>1</v>
      </c>
      <c r="FC2388" s="15"/>
      <c r="FD2388" s="20"/>
      <c r="FE2388" s="15"/>
      <c r="FF2388" s="20"/>
      <c r="FG2388" s="15"/>
      <c r="FH2388" s="20"/>
      <c r="FI2388" s="15"/>
      <c r="FJ2388" s="20"/>
      <c r="FK2388" s="15"/>
      <c r="FL2388" s="20"/>
      <c r="FM2388" s="15"/>
      <c r="FN2388" s="20"/>
      <c r="FO2388" s="15">
        <v>68</v>
      </c>
      <c r="FP2388" s="20"/>
      <c r="FQ2388" s="15"/>
      <c r="FR2388" s="20"/>
      <c r="FS2388" s="15"/>
      <c r="FT2388" s="20"/>
      <c r="FU2388" s="15"/>
      <c r="FV2388" s="20"/>
      <c r="FW2388" s="15"/>
      <c r="FX2388" s="20"/>
      <c r="FY2388" s="15"/>
      <c r="FZ2388" s="20"/>
      <c r="GA2388" s="15"/>
      <c r="GB2388" s="20"/>
      <c r="GC2388" s="15"/>
      <c r="GD2388" s="20"/>
      <c r="GE2388" s="15"/>
      <c r="GF2388" s="20"/>
      <c r="GG2388" s="226"/>
    </row>
    <row r="2389" spans="1:189" ht="15" customHeight="1" x14ac:dyDescent="0.3">
      <c r="A2389" s="82" t="s">
        <v>133</v>
      </c>
      <c r="B2389" s="82" t="s">
        <v>142</v>
      </c>
      <c r="C2389" s="82" t="s">
        <v>2880</v>
      </c>
      <c r="D2389" s="82" t="s">
        <v>2038</v>
      </c>
      <c r="E2389" s="15" t="str">
        <f t="shared" si="520"/>
        <v xml:space="preserve"> Christopher Jue</v>
      </c>
      <c r="F2389" s="82" t="s">
        <v>135</v>
      </c>
      <c r="G2389" s="82">
        <v>999926420</v>
      </c>
      <c r="H2389" s="15">
        <f t="shared" si="521"/>
        <v>38</v>
      </c>
      <c r="I2389" s="15"/>
      <c r="J2389" s="15"/>
      <c r="K2389" s="16"/>
      <c r="L2389" s="15"/>
      <c r="M2389" s="15"/>
      <c r="N2389" s="15"/>
      <c r="O2389" s="15">
        <f t="shared" si="527"/>
        <v>0</v>
      </c>
      <c r="P2389" s="15">
        <v>0</v>
      </c>
      <c r="Q2389" s="15">
        <f t="shared" si="528"/>
        <v>0</v>
      </c>
      <c r="R2389" s="15">
        <v>0</v>
      </c>
      <c r="S2389" s="15">
        <v>0</v>
      </c>
      <c r="T2389" s="15">
        <f t="shared" si="529"/>
        <v>0</v>
      </c>
      <c r="U2389" s="15">
        <f t="shared" si="530"/>
        <v>0</v>
      </c>
      <c r="V2389" s="15"/>
      <c r="W2389" s="15"/>
      <c r="X2389" s="15"/>
      <c r="Y2389" s="15"/>
      <c r="Z2389" s="16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>
        <f t="shared" si="522"/>
        <v>0</v>
      </c>
      <c r="CT2389" s="15">
        <f t="shared" si="523"/>
        <v>38</v>
      </c>
      <c r="CU2389" s="15">
        <f t="shared" si="524"/>
        <v>0</v>
      </c>
      <c r="CV2389" s="15">
        <f t="shared" si="525"/>
        <v>0</v>
      </c>
      <c r="CW2389" s="15"/>
      <c r="CX2389" s="15"/>
      <c r="CY2389" s="15">
        <f t="shared" si="526"/>
        <v>0</v>
      </c>
      <c r="CZ2389" s="15">
        <f>GG2389</f>
        <v>0</v>
      </c>
      <c r="DA2389" s="16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20"/>
      <c r="DY2389" s="15"/>
      <c r="DZ2389" s="20"/>
      <c r="EA2389" s="15"/>
      <c r="EB2389" s="20"/>
      <c r="EC2389" s="15"/>
      <c r="ED2389" s="20"/>
      <c r="EE2389" s="15"/>
      <c r="EF2389" s="20"/>
      <c r="EG2389" s="15"/>
      <c r="EH2389" s="20"/>
      <c r="EI2389" s="15"/>
      <c r="EJ2389" s="20"/>
      <c r="EK2389" s="15"/>
      <c r="EL2389" s="20"/>
      <c r="EM2389" s="15"/>
      <c r="EN2389" s="20"/>
      <c r="EW2389" s="15">
        <v>38</v>
      </c>
      <c r="EX2389" s="20" t="s">
        <v>129</v>
      </c>
      <c r="EY2389" s="15"/>
      <c r="EZ2389" s="20"/>
      <c r="FC2389" s="15"/>
      <c r="FD2389" s="20"/>
      <c r="FE2389" s="15"/>
      <c r="FF2389" s="20"/>
      <c r="FG2389" s="15"/>
      <c r="FH2389" s="20"/>
      <c r="FI2389" s="15"/>
      <c r="FJ2389" s="20"/>
      <c r="FK2389" s="15"/>
      <c r="FL2389" s="20"/>
      <c r="FM2389" s="15"/>
      <c r="FN2389" s="20"/>
      <c r="FO2389" s="15"/>
      <c r="FP2389" s="20"/>
      <c r="FQ2389" s="15"/>
      <c r="FR2389" s="20"/>
      <c r="FS2389" s="15"/>
      <c r="FT2389" s="20"/>
      <c r="FU2389" s="15"/>
      <c r="FV2389" s="20"/>
      <c r="FW2389" s="15"/>
      <c r="FX2389" s="20"/>
      <c r="FY2389" s="15"/>
      <c r="FZ2389" s="20"/>
      <c r="GA2389" s="15"/>
      <c r="GB2389" s="20"/>
      <c r="GC2389" s="15"/>
      <c r="GD2389" s="20"/>
      <c r="GE2389" s="15"/>
      <c r="GF2389" s="20"/>
      <c r="GG2389" s="226"/>
    </row>
    <row r="2390" spans="1:189" ht="15" customHeight="1" x14ac:dyDescent="0.3">
      <c r="A2390" s="15" t="s">
        <v>130</v>
      </c>
      <c r="B2390" s="15" t="s">
        <v>138</v>
      </c>
      <c r="C2390" s="15" t="s">
        <v>348</v>
      </c>
      <c r="D2390" s="15" t="s">
        <v>1108</v>
      </c>
      <c r="E2390" s="15" t="str">
        <f t="shared" si="520"/>
        <v>Abigail KIM</v>
      </c>
      <c r="F2390" s="15" t="s">
        <v>128</v>
      </c>
      <c r="G2390" s="15">
        <v>999926424</v>
      </c>
      <c r="H2390" s="15">
        <f t="shared" si="521"/>
        <v>120</v>
      </c>
      <c r="I2390" s="15"/>
      <c r="J2390" s="15"/>
      <c r="K2390" s="16"/>
      <c r="L2390" s="15"/>
      <c r="M2390" s="15"/>
      <c r="N2390" s="15"/>
      <c r="O2390" s="15">
        <f t="shared" si="527"/>
        <v>0</v>
      </c>
      <c r="P2390" s="15">
        <v>0</v>
      </c>
      <c r="Q2390" s="15">
        <f t="shared" si="528"/>
        <v>0</v>
      </c>
      <c r="R2390" s="15">
        <v>0</v>
      </c>
      <c r="S2390" s="15">
        <v>0</v>
      </c>
      <c r="T2390" s="15">
        <f t="shared" si="529"/>
        <v>0</v>
      </c>
      <c r="U2390" s="15">
        <f t="shared" si="530"/>
        <v>0</v>
      </c>
      <c r="V2390" s="15"/>
      <c r="W2390" s="15"/>
      <c r="X2390" s="15"/>
      <c r="Y2390" s="15"/>
      <c r="Z2390" s="16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>
        <f t="shared" si="522"/>
        <v>0</v>
      </c>
      <c r="CT2390" s="15">
        <f t="shared" si="523"/>
        <v>120</v>
      </c>
      <c r="CU2390" s="15">
        <f t="shared" si="524"/>
        <v>1</v>
      </c>
      <c r="CV2390" s="15">
        <f t="shared" si="525"/>
        <v>0</v>
      </c>
      <c r="CW2390" s="15"/>
      <c r="CX2390" s="15"/>
      <c r="CY2390" s="15">
        <f t="shared" si="526"/>
        <v>0</v>
      </c>
      <c r="CZ2390" s="15">
        <f>GG2390</f>
        <v>0</v>
      </c>
      <c r="DA2390" s="16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20"/>
      <c r="DY2390" s="15"/>
      <c r="DZ2390" s="20"/>
      <c r="EA2390" s="15"/>
      <c r="EB2390" s="20"/>
      <c r="EC2390" s="15"/>
      <c r="ED2390" s="20"/>
      <c r="EE2390" s="15"/>
      <c r="EF2390" s="20"/>
      <c r="EG2390" s="15"/>
      <c r="EH2390" s="20"/>
      <c r="EI2390" s="15"/>
      <c r="EJ2390" s="20"/>
      <c r="EK2390" s="15"/>
      <c r="EL2390" s="20"/>
      <c r="EM2390" s="15"/>
      <c r="EN2390" s="20"/>
      <c r="EY2390" s="15"/>
      <c r="EZ2390" s="20"/>
      <c r="FC2390" s="15">
        <v>120</v>
      </c>
      <c r="FD2390" s="20">
        <v>1</v>
      </c>
      <c r="FE2390" s="15"/>
      <c r="FF2390" s="20"/>
      <c r="FG2390" s="15"/>
      <c r="FH2390" s="20"/>
      <c r="FI2390" s="15"/>
      <c r="FJ2390" s="20"/>
      <c r="FK2390" s="15"/>
      <c r="FL2390" s="20"/>
      <c r="FM2390" s="15"/>
      <c r="FN2390" s="20"/>
      <c r="FO2390" s="15"/>
      <c r="FP2390" s="20"/>
      <c r="FQ2390" s="15"/>
      <c r="FR2390" s="20"/>
      <c r="FS2390" s="15"/>
      <c r="FT2390" s="20"/>
      <c r="FU2390" s="15"/>
      <c r="FV2390" s="20"/>
      <c r="FW2390" s="15"/>
      <c r="FX2390" s="20"/>
      <c r="FY2390" s="15"/>
      <c r="FZ2390" s="20"/>
      <c r="GA2390" s="15"/>
      <c r="GB2390" s="20"/>
      <c r="GC2390" s="15"/>
      <c r="GD2390" s="20"/>
      <c r="GE2390" s="15"/>
      <c r="GF2390" s="20"/>
      <c r="GG2390" s="226"/>
    </row>
    <row r="2391" spans="1:189" ht="15" customHeight="1" x14ac:dyDescent="0.3">
      <c r="A2391" s="85" t="s">
        <v>133</v>
      </c>
      <c r="B2391" s="85" t="s">
        <v>142</v>
      </c>
      <c r="C2391" s="85" t="s">
        <v>254</v>
      </c>
      <c r="D2391" s="85" t="s">
        <v>1789</v>
      </c>
      <c r="E2391" s="15" t="str">
        <f t="shared" si="520"/>
        <v>Renee Suh</v>
      </c>
      <c r="F2391" s="85" t="s">
        <v>128</v>
      </c>
      <c r="G2391" s="15">
        <v>999926425</v>
      </c>
      <c r="H2391" s="15">
        <f t="shared" si="521"/>
        <v>58</v>
      </c>
      <c r="I2391" s="15"/>
      <c r="J2391" s="15"/>
      <c r="K2391" s="16"/>
      <c r="L2391" s="15"/>
      <c r="M2391" s="15"/>
      <c r="N2391" s="15"/>
      <c r="O2391" s="15">
        <f t="shared" si="527"/>
        <v>0</v>
      </c>
      <c r="P2391" s="15">
        <v>0</v>
      </c>
      <c r="Q2391" s="15">
        <f t="shared" si="528"/>
        <v>0</v>
      </c>
      <c r="R2391" s="15">
        <v>0</v>
      </c>
      <c r="S2391" s="15">
        <v>0</v>
      </c>
      <c r="T2391" s="15">
        <f t="shared" si="529"/>
        <v>0</v>
      </c>
      <c r="U2391" s="15">
        <f t="shared" si="530"/>
        <v>0</v>
      </c>
      <c r="V2391" s="15"/>
      <c r="W2391" s="15"/>
      <c r="X2391" s="15"/>
      <c r="Y2391" s="15"/>
      <c r="Z2391" s="16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>
        <f t="shared" si="522"/>
        <v>0</v>
      </c>
      <c r="CT2391" s="15">
        <f t="shared" si="523"/>
        <v>58</v>
      </c>
      <c r="CU2391" s="15">
        <f t="shared" si="524"/>
        <v>0</v>
      </c>
      <c r="CV2391" s="15">
        <f t="shared" si="525"/>
        <v>0</v>
      </c>
      <c r="CW2391" s="15"/>
      <c r="CX2391" s="15"/>
      <c r="CY2391" s="15">
        <f t="shared" si="526"/>
        <v>0</v>
      </c>
      <c r="CZ2391" s="15">
        <f>GG2391</f>
        <v>0</v>
      </c>
      <c r="DA2391" s="16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20"/>
      <c r="DY2391" s="15"/>
      <c r="DZ2391" s="20"/>
      <c r="EA2391" s="15"/>
      <c r="EB2391" s="20"/>
      <c r="EC2391" s="15"/>
      <c r="ED2391" s="20"/>
      <c r="EE2391" s="15"/>
      <c r="EF2391" s="20"/>
      <c r="EG2391" s="15"/>
      <c r="EH2391" s="20"/>
      <c r="EI2391" s="15"/>
      <c r="EJ2391" s="20"/>
      <c r="EK2391" s="15"/>
      <c r="EL2391" s="20"/>
      <c r="EM2391" s="15"/>
      <c r="EN2391" s="20"/>
      <c r="EY2391" s="15"/>
      <c r="EZ2391" s="20"/>
      <c r="FC2391" s="15"/>
      <c r="FD2391" s="20"/>
      <c r="FE2391" s="15"/>
      <c r="FF2391" s="20"/>
      <c r="FG2391" s="15"/>
      <c r="FH2391" s="20"/>
      <c r="FI2391" s="15"/>
      <c r="FJ2391" s="20"/>
      <c r="FK2391" s="15"/>
      <c r="FL2391" s="16"/>
      <c r="FM2391" s="15"/>
      <c r="FN2391" s="16"/>
      <c r="FO2391" s="15">
        <v>58</v>
      </c>
      <c r="FP2391" s="20"/>
      <c r="FQ2391" s="15"/>
      <c r="FR2391" s="16"/>
      <c r="FS2391" s="15"/>
      <c r="FT2391" s="20"/>
      <c r="FU2391" s="15"/>
      <c r="FV2391" s="20"/>
      <c r="FW2391" s="15"/>
      <c r="FX2391" s="20"/>
      <c r="FY2391" s="15"/>
      <c r="FZ2391" s="20"/>
      <c r="GA2391" s="15"/>
      <c r="GB2391" s="20"/>
      <c r="GC2391" s="15"/>
      <c r="GD2391" s="20"/>
      <c r="GE2391" s="15"/>
      <c r="GF2391" s="20"/>
      <c r="GG2391" s="226"/>
    </row>
    <row r="2392" spans="1:189" ht="15" customHeight="1" x14ac:dyDescent="0.3">
      <c r="A2392" s="85" t="s">
        <v>146</v>
      </c>
      <c r="B2392" s="85" t="s">
        <v>142</v>
      </c>
      <c r="C2392" s="85" t="s">
        <v>826</v>
      </c>
      <c r="D2392" s="85" t="s">
        <v>4041</v>
      </c>
      <c r="E2392" s="15" t="str">
        <f t="shared" si="520"/>
        <v>Mia Sansone</v>
      </c>
      <c r="F2392" s="85" t="s">
        <v>128</v>
      </c>
      <c r="G2392" s="15">
        <v>999926428</v>
      </c>
      <c r="H2392" s="15">
        <f t="shared" si="521"/>
        <v>38</v>
      </c>
      <c r="I2392" s="15"/>
      <c r="J2392" s="15"/>
      <c r="K2392" s="16"/>
      <c r="L2392" s="15"/>
      <c r="M2392" s="15"/>
      <c r="N2392" s="15"/>
      <c r="O2392" s="15">
        <f t="shared" si="527"/>
        <v>0</v>
      </c>
      <c r="P2392" s="15">
        <v>0</v>
      </c>
      <c r="Q2392" s="15">
        <f t="shared" si="528"/>
        <v>0</v>
      </c>
      <c r="R2392" s="15">
        <v>0</v>
      </c>
      <c r="S2392" s="15">
        <v>0</v>
      </c>
      <c r="T2392" s="15">
        <f t="shared" si="529"/>
        <v>0</v>
      </c>
      <c r="U2392" s="15">
        <f t="shared" si="530"/>
        <v>0</v>
      </c>
      <c r="V2392" s="15"/>
      <c r="W2392" s="15"/>
      <c r="X2392" s="15"/>
      <c r="Y2392" s="15"/>
      <c r="Z2392" s="16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>
        <f t="shared" si="522"/>
        <v>0</v>
      </c>
      <c r="CT2392" s="15">
        <f t="shared" si="523"/>
        <v>38</v>
      </c>
      <c r="CU2392" s="15">
        <f t="shared" si="524"/>
        <v>0</v>
      </c>
      <c r="CV2392" s="15">
        <f t="shared" si="525"/>
        <v>0</v>
      </c>
      <c r="CW2392" s="15"/>
      <c r="CX2392" s="15"/>
      <c r="CY2392" s="15">
        <f t="shared" si="526"/>
        <v>0</v>
      </c>
      <c r="CZ2392" s="15">
        <f>GG2392</f>
        <v>0</v>
      </c>
      <c r="DA2392" s="16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20"/>
      <c r="DY2392" s="15"/>
      <c r="DZ2392" s="20"/>
      <c r="EA2392" s="15"/>
      <c r="EB2392" s="20"/>
      <c r="EC2392" s="15"/>
      <c r="ED2392" s="20"/>
      <c r="EE2392" s="15"/>
      <c r="EF2392" s="20"/>
      <c r="EG2392" s="15"/>
      <c r="EH2392" s="20"/>
      <c r="EI2392" s="15"/>
      <c r="EJ2392" s="20"/>
      <c r="EK2392" s="15"/>
      <c r="EL2392" s="20"/>
      <c r="EM2392" s="15"/>
      <c r="EN2392" s="20"/>
      <c r="EY2392" s="15"/>
      <c r="EZ2392" s="20"/>
      <c r="FC2392" s="15"/>
      <c r="FD2392" s="20"/>
      <c r="FE2392" s="15"/>
      <c r="FF2392" s="20"/>
      <c r="FG2392" s="15"/>
      <c r="FH2392" s="20"/>
      <c r="FI2392" s="15"/>
      <c r="FJ2392" s="20"/>
      <c r="FK2392" s="15"/>
      <c r="FL2392" s="20"/>
      <c r="FM2392" s="15"/>
      <c r="FN2392" s="16"/>
      <c r="FO2392" s="15">
        <v>38</v>
      </c>
      <c r="FP2392" s="20"/>
      <c r="FQ2392" s="15"/>
      <c r="FR2392" s="16"/>
      <c r="FS2392" s="15"/>
      <c r="FT2392" s="20"/>
      <c r="FU2392" s="15"/>
      <c r="FV2392" s="20"/>
      <c r="FW2392" s="15"/>
      <c r="FX2392" s="20"/>
      <c r="FY2392" s="15"/>
      <c r="FZ2392" s="20"/>
      <c r="GA2392" s="15"/>
      <c r="GB2392" s="20"/>
      <c r="GC2392" s="15"/>
      <c r="GD2392" s="20"/>
      <c r="GE2392" s="15"/>
      <c r="GF2392" s="20"/>
      <c r="GG2392" s="226"/>
    </row>
    <row r="2393" spans="1:189" ht="15" customHeight="1" x14ac:dyDescent="0.3">
      <c r="A2393" s="17" t="s">
        <v>133</v>
      </c>
      <c r="B2393" s="17" t="s">
        <v>138</v>
      </c>
      <c r="C2393" s="92" t="s">
        <v>3092</v>
      </c>
      <c r="D2393" s="92" t="s">
        <v>3805</v>
      </c>
      <c r="E2393" s="15" t="str">
        <f t="shared" si="520"/>
        <v>Dominic Basilio</v>
      </c>
      <c r="F2393" s="89" t="s">
        <v>135</v>
      </c>
      <c r="G2393" s="17">
        <v>999926429</v>
      </c>
      <c r="H2393" s="15">
        <f t="shared" si="521"/>
        <v>34</v>
      </c>
      <c r="I2393" s="15"/>
      <c r="J2393" s="15"/>
      <c r="K2393" s="16"/>
      <c r="L2393" s="15"/>
      <c r="M2393" s="15"/>
      <c r="N2393" s="15"/>
      <c r="O2393" s="15">
        <f t="shared" si="527"/>
        <v>0</v>
      </c>
      <c r="P2393" s="15">
        <v>0</v>
      </c>
      <c r="Q2393" s="15">
        <f t="shared" si="528"/>
        <v>0</v>
      </c>
      <c r="R2393" s="15">
        <v>0</v>
      </c>
      <c r="S2393" s="15">
        <v>0</v>
      </c>
      <c r="T2393" s="15">
        <f t="shared" si="529"/>
        <v>0</v>
      </c>
      <c r="U2393" s="15">
        <f t="shared" si="530"/>
        <v>0</v>
      </c>
      <c r="V2393" s="15"/>
      <c r="W2393" s="15"/>
      <c r="X2393" s="15"/>
      <c r="Y2393" s="15"/>
      <c r="Z2393" s="16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>
        <f t="shared" si="522"/>
        <v>0</v>
      </c>
      <c r="CT2393" s="15">
        <f t="shared" si="523"/>
        <v>34</v>
      </c>
      <c r="CU2393" s="15">
        <f t="shared" si="524"/>
        <v>1</v>
      </c>
      <c r="CV2393" s="15">
        <f t="shared" si="525"/>
        <v>0</v>
      </c>
      <c r="CW2393" s="15"/>
      <c r="CX2393" s="15"/>
      <c r="CY2393" s="15">
        <f t="shared" si="526"/>
        <v>0</v>
      </c>
      <c r="CZ2393" s="15">
        <f>GG2393</f>
        <v>0</v>
      </c>
      <c r="DA2393" s="16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20"/>
      <c r="DY2393" s="15"/>
      <c r="DZ2393" s="20"/>
      <c r="EA2393" s="15"/>
      <c r="EB2393" s="20"/>
      <c r="EC2393" s="15"/>
      <c r="ED2393" s="20"/>
      <c r="EE2393" s="15"/>
      <c r="EF2393" s="20"/>
      <c r="EG2393" s="15"/>
      <c r="EH2393" s="20"/>
      <c r="EI2393" s="15"/>
      <c r="EJ2393" s="20"/>
      <c r="EK2393" s="15"/>
      <c r="EL2393" s="20"/>
      <c r="EM2393" s="15"/>
      <c r="EN2393" s="20"/>
      <c r="EY2393" s="15"/>
      <c r="EZ2393" s="20"/>
      <c r="FC2393" s="15"/>
      <c r="FD2393" s="20"/>
      <c r="FE2393" s="15"/>
      <c r="FF2393" s="20"/>
      <c r="FG2393" s="15"/>
      <c r="FH2393" s="20"/>
      <c r="FI2393" s="15">
        <v>34</v>
      </c>
      <c r="FJ2393" s="20">
        <v>3</v>
      </c>
      <c r="FK2393" s="15"/>
      <c r="FL2393" s="20"/>
      <c r="FM2393" s="15"/>
      <c r="FN2393" s="20"/>
      <c r="FO2393" s="15"/>
      <c r="FP2393" s="20"/>
      <c r="FQ2393" s="15"/>
      <c r="FR2393" s="20"/>
      <c r="FS2393" s="15"/>
      <c r="FT2393" s="20"/>
      <c r="FU2393" s="15"/>
      <c r="FV2393" s="20"/>
      <c r="FW2393" s="15"/>
      <c r="FX2393" s="20"/>
      <c r="FY2393" s="15"/>
      <c r="FZ2393" s="20"/>
      <c r="GA2393" s="15"/>
      <c r="GB2393" s="20"/>
      <c r="GC2393" s="15"/>
      <c r="GD2393" s="20"/>
      <c r="GE2393" s="15"/>
      <c r="GF2393" s="20"/>
      <c r="GG2393" s="226"/>
    </row>
    <row r="2394" spans="1:189" ht="15" customHeight="1" x14ac:dyDescent="0.3">
      <c r="A2394" s="17" t="s">
        <v>146</v>
      </c>
      <c r="B2394" s="17" t="s">
        <v>138</v>
      </c>
      <c r="C2394" s="17" t="s">
        <v>227</v>
      </c>
      <c r="D2394" s="89" t="s">
        <v>3805</v>
      </c>
      <c r="E2394" s="15" t="str">
        <f t="shared" si="520"/>
        <v>Daniel Basilio</v>
      </c>
      <c r="F2394" s="89" t="s">
        <v>135</v>
      </c>
      <c r="G2394" s="17">
        <v>999926430</v>
      </c>
      <c r="H2394" s="15">
        <f t="shared" si="521"/>
        <v>90</v>
      </c>
      <c r="I2394" s="15"/>
      <c r="J2394" s="15"/>
      <c r="K2394" s="16"/>
      <c r="L2394" s="15"/>
      <c r="M2394" s="15"/>
      <c r="N2394" s="15"/>
      <c r="O2394" s="15">
        <f t="shared" si="527"/>
        <v>0</v>
      </c>
      <c r="P2394" s="15">
        <v>0</v>
      </c>
      <c r="Q2394" s="15">
        <f t="shared" si="528"/>
        <v>0</v>
      </c>
      <c r="R2394" s="15">
        <v>0</v>
      </c>
      <c r="S2394" s="15">
        <v>0</v>
      </c>
      <c r="T2394" s="15">
        <f t="shared" si="529"/>
        <v>0</v>
      </c>
      <c r="U2394" s="15">
        <f t="shared" si="530"/>
        <v>0</v>
      </c>
      <c r="V2394" s="15"/>
      <c r="W2394" s="15"/>
      <c r="X2394" s="15"/>
      <c r="Y2394" s="15"/>
      <c r="Z2394" s="16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>
        <f t="shared" si="522"/>
        <v>0</v>
      </c>
      <c r="CT2394" s="15">
        <f t="shared" si="523"/>
        <v>90</v>
      </c>
      <c r="CU2394" s="15">
        <f t="shared" si="524"/>
        <v>1</v>
      </c>
      <c r="CV2394" s="15">
        <f t="shared" si="525"/>
        <v>0</v>
      </c>
      <c r="CW2394" s="15"/>
      <c r="CX2394" s="15"/>
      <c r="CY2394" s="15">
        <f t="shared" si="526"/>
        <v>0</v>
      </c>
      <c r="CZ2394" s="15">
        <f>GG2394</f>
        <v>0</v>
      </c>
      <c r="DA2394" s="16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20"/>
      <c r="DY2394" s="15"/>
      <c r="DZ2394" s="20"/>
      <c r="EA2394" s="15"/>
      <c r="EB2394" s="20"/>
      <c r="EC2394" s="15"/>
      <c r="ED2394" s="20"/>
      <c r="EE2394" s="15"/>
      <c r="EF2394" s="20"/>
      <c r="EG2394" s="15"/>
      <c r="EH2394" s="20"/>
      <c r="EI2394" s="15"/>
      <c r="EJ2394" s="20"/>
      <c r="EK2394" s="15"/>
      <c r="EL2394" s="20"/>
      <c r="EM2394" s="15"/>
      <c r="EN2394" s="20"/>
      <c r="EY2394" s="15"/>
      <c r="EZ2394" s="20"/>
      <c r="FC2394" s="15"/>
      <c r="FD2394" s="20"/>
      <c r="FE2394" s="15"/>
      <c r="FF2394" s="20"/>
      <c r="FG2394" s="15"/>
      <c r="FH2394" s="20"/>
      <c r="FI2394" s="15">
        <v>90</v>
      </c>
      <c r="FJ2394" s="20">
        <v>2</v>
      </c>
      <c r="FK2394" s="15"/>
      <c r="FL2394" s="20"/>
      <c r="FM2394" s="15"/>
      <c r="FN2394" s="20"/>
      <c r="FO2394" s="15"/>
      <c r="FP2394" s="20"/>
      <c r="FQ2394" s="15"/>
      <c r="FR2394" s="20"/>
      <c r="FS2394" s="15"/>
      <c r="FT2394" s="20"/>
      <c r="FU2394" s="15"/>
      <c r="FV2394" s="20"/>
      <c r="FW2394" s="15"/>
      <c r="FX2394" s="20"/>
      <c r="FY2394" s="15"/>
      <c r="FZ2394" s="20"/>
      <c r="GA2394" s="15"/>
      <c r="GB2394" s="20"/>
      <c r="GC2394" s="15"/>
      <c r="GD2394" s="20"/>
      <c r="GE2394" s="15"/>
      <c r="GF2394" s="20"/>
      <c r="GG2394" s="226"/>
    </row>
    <row r="2395" spans="1:189" ht="15" customHeight="1" x14ac:dyDescent="0.3">
      <c r="A2395" s="15" t="s">
        <v>146</v>
      </c>
      <c r="B2395" s="15" t="s">
        <v>138</v>
      </c>
      <c r="C2395" s="15" t="s">
        <v>342</v>
      </c>
      <c r="D2395" s="15" t="s">
        <v>1108</v>
      </c>
      <c r="E2395" s="15" t="str">
        <f t="shared" si="520"/>
        <v>Bennett KIM</v>
      </c>
      <c r="F2395" s="15" t="s">
        <v>135</v>
      </c>
      <c r="G2395" s="15">
        <v>999926431</v>
      </c>
      <c r="H2395" s="15">
        <f t="shared" si="521"/>
        <v>38</v>
      </c>
      <c r="I2395" s="15"/>
      <c r="J2395" s="15"/>
      <c r="K2395" s="16"/>
      <c r="L2395" s="15"/>
      <c r="M2395" s="15"/>
      <c r="N2395" s="15"/>
      <c r="O2395" s="15">
        <f t="shared" si="527"/>
        <v>0</v>
      </c>
      <c r="P2395" s="15">
        <v>0</v>
      </c>
      <c r="Q2395" s="15">
        <f t="shared" si="528"/>
        <v>0</v>
      </c>
      <c r="R2395" s="15">
        <v>0</v>
      </c>
      <c r="S2395" s="15">
        <v>0</v>
      </c>
      <c r="T2395" s="15">
        <f t="shared" si="529"/>
        <v>0</v>
      </c>
      <c r="U2395" s="15">
        <f t="shared" si="530"/>
        <v>0</v>
      </c>
      <c r="V2395" s="15"/>
      <c r="W2395" s="15"/>
      <c r="X2395" s="15"/>
      <c r="Y2395" s="15"/>
      <c r="Z2395" s="16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>
        <f t="shared" si="522"/>
        <v>0</v>
      </c>
      <c r="CT2395" s="15">
        <f t="shared" si="523"/>
        <v>38</v>
      </c>
      <c r="CU2395" s="15">
        <f t="shared" si="524"/>
        <v>0</v>
      </c>
      <c r="CV2395" s="15">
        <f t="shared" si="525"/>
        <v>0</v>
      </c>
      <c r="CW2395" s="15"/>
      <c r="CX2395" s="15"/>
      <c r="CY2395" s="15">
        <f t="shared" si="526"/>
        <v>0</v>
      </c>
      <c r="CZ2395" s="15">
        <f>GG2395</f>
        <v>0</v>
      </c>
      <c r="DA2395" s="16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20"/>
      <c r="DY2395" s="15"/>
      <c r="DZ2395" s="20"/>
      <c r="EA2395" s="15"/>
      <c r="EB2395" s="20"/>
      <c r="EC2395" s="15"/>
      <c r="ED2395" s="20"/>
      <c r="EE2395" s="15"/>
      <c r="EF2395" s="20"/>
      <c r="EG2395" s="15"/>
      <c r="EH2395" s="20"/>
      <c r="EI2395" s="15"/>
      <c r="EJ2395" s="20"/>
      <c r="EK2395" s="15"/>
      <c r="EL2395" s="20"/>
      <c r="EM2395" s="15"/>
      <c r="EN2395" s="20"/>
      <c r="EY2395" s="15"/>
      <c r="EZ2395" s="20"/>
      <c r="FC2395" s="15">
        <v>38</v>
      </c>
      <c r="FD2395" s="20" t="s">
        <v>129</v>
      </c>
      <c r="FE2395" s="15"/>
      <c r="FF2395" s="20"/>
      <c r="FG2395" s="15"/>
      <c r="FH2395" s="20"/>
      <c r="FI2395" s="15"/>
      <c r="FJ2395" s="20"/>
      <c r="FK2395" s="15"/>
      <c r="FL2395" s="20"/>
      <c r="FM2395" s="15"/>
      <c r="FN2395" s="20"/>
      <c r="FO2395" s="15"/>
      <c r="FP2395" s="20"/>
      <c r="FQ2395" s="15"/>
      <c r="FR2395" s="20"/>
      <c r="FS2395" s="15"/>
      <c r="FT2395" s="20"/>
      <c r="FU2395" s="15"/>
      <c r="FV2395" s="20"/>
      <c r="FW2395" s="15"/>
      <c r="FX2395" s="20"/>
      <c r="FY2395" s="15"/>
      <c r="FZ2395" s="20"/>
      <c r="GA2395" s="15"/>
      <c r="GB2395" s="20"/>
      <c r="GC2395" s="15"/>
      <c r="GD2395" s="20"/>
      <c r="GE2395" s="15"/>
      <c r="GF2395" s="20"/>
      <c r="GG2395" s="226"/>
    </row>
    <row r="2396" spans="1:189" ht="15" customHeight="1" x14ac:dyDescent="0.3">
      <c r="A2396" s="85" t="s">
        <v>146</v>
      </c>
      <c r="B2396" s="85" t="s">
        <v>140</v>
      </c>
      <c r="C2396" s="85" t="s">
        <v>481</v>
      </c>
      <c r="D2396" s="85" t="s">
        <v>499</v>
      </c>
      <c r="E2396" s="15" t="str">
        <f t="shared" si="520"/>
        <v>Elijah Chen</v>
      </c>
      <c r="F2396" s="85" t="s">
        <v>135</v>
      </c>
      <c r="G2396" s="15">
        <v>999926433</v>
      </c>
      <c r="H2396" s="15">
        <f t="shared" si="521"/>
        <v>68</v>
      </c>
      <c r="I2396" s="15"/>
      <c r="J2396" s="15"/>
      <c r="K2396" s="16"/>
      <c r="L2396" s="15"/>
      <c r="M2396" s="15"/>
      <c r="N2396" s="15"/>
      <c r="O2396" s="15">
        <f t="shared" si="527"/>
        <v>0</v>
      </c>
      <c r="P2396" s="15">
        <v>0</v>
      </c>
      <c r="Q2396" s="15">
        <f t="shared" si="528"/>
        <v>0</v>
      </c>
      <c r="R2396" s="15">
        <v>0</v>
      </c>
      <c r="S2396" s="15">
        <v>0</v>
      </c>
      <c r="T2396" s="15">
        <f t="shared" si="529"/>
        <v>0</v>
      </c>
      <c r="U2396" s="15">
        <f t="shared" si="530"/>
        <v>0</v>
      </c>
      <c r="V2396" s="15"/>
      <c r="W2396" s="15"/>
      <c r="X2396" s="15"/>
      <c r="Y2396" s="15"/>
      <c r="Z2396" s="16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>
        <f t="shared" si="522"/>
        <v>0</v>
      </c>
      <c r="CT2396" s="15">
        <f t="shared" si="523"/>
        <v>68</v>
      </c>
      <c r="CU2396" s="15">
        <f t="shared" si="524"/>
        <v>0</v>
      </c>
      <c r="CV2396" s="15">
        <f t="shared" si="525"/>
        <v>0</v>
      </c>
      <c r="CW2396" s="15"/>
      <c r="CX2396" s="15"/>
      <c r="CY2396" s="15">
        <f t="shared" si="526"/>
        <v>0</v>
      </c>
      <c r="CZ2396" s="15">
        <f>GG2396</f>
        <v>0</v>
      </c>
      <c r="DA2396" s="16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20"/>
      <c r="DY2396" s="15"/>
      <c r="DZ2396" s="20"/>
      <c r="EA2396" s="15"/>
      <c r="EB2396" s="20"/>
      <c r="EC2396" s="15"/>
      <c r="ED2396" s="20"/>
      <c r="EE2396" s="15"/>
      <c r="EF2396" s="20"/>
      <c r="EG2396" s="15"/>
      <c r="EH2396" s="20"/>
      <c r="EI2396" s="15"/>
      <c r="EJ2396" s="20"/>
      <c r="EK2396" s="15"/>
      <c r="EL2396" s="20"/>
      <c r="EM2396" s="15"/>
      <c r="EN2396" s="20"/>
      <c r="EY2396" s="15"/>
      <c r="EZ2396" s="20"/>
      <c r="FC2396" s="15"/>
      <c r="FD2396" s="20"/>
      <c r="FE2396" s="15"/>
      <c r="FF2396" s="20"/>
      <c r="FG2396" s="15"/>
      <c r="FH2396" s="20"/>
      <c r="FI2396" s="15"/>
      <c r="FJ2396" s="20"/>
      <c r="FK2396" s="15"/>
      <c r="FL2396" s="20"/>
      <c r="FM2396" s="15"/>
      <c r="FN2396" s="20"/>
      <c r="FO2396" s="15">
        <v>68</v>
      </c>
      <c r="FP2396" s="20"/>
      <c r="FQ2396" s="15"/>
      <c r="FR2396" s="20"/>
      <c r="FS2396" s="15"/>
      <c r="FT2396" s="20"/>
      <c r="FU2396" s="15"/>
      <c r="FV2396" s="20"/>
      <c r="FW2396" s="15"/>
      <c r="FX2396" s="20"/>
      <c r="FY2396" s="15"/>
      <c r="FZ2396" s="20"/>
      <c r="GA2396" s="15"/>
      <c r="GB2396" s="20"/>
      <c r="GC2396" s="15"/>
      <c r="GD2396" s="20"/>
      <c r="GE2396" s="15"/>
      <c r="GF2396" s="20"/>
      <c r="GG2396" s="226"/>
    </row>
    <row r="2397" spans="1:189" ht="15" customHeight="1" x14ac:dyDescent="0.3">
      <c r="A2397" s="82" t="s">
        <v>125</v>
      </c>
      <c r="B2397" s="82" t="s">
        <v>142</v>
      </c>
      <c r="C2397" s="82" t="s">
        <v>2673</v>
      </c>
      <c r="D2397" s="82" t="s">
        <v>2708</v>
      </c>
      <c r="E2397" s="15" t="str">
        <f t="shared" si="520"/>
        <v xml:space="preserve"> Sophia Stoutenburg</v>
      </c>
      <c r="F2397" s="82" t="s">
        <v>128</v>
      </c>
      <c r="G2397" s="82">
        <v>999926437</v>
      </c>
      <c r="H2397" s="15">
        <f t="shared" si="521"/>
        <v>120</v>
      </c>
      <c r="I2397" s="15"/>
      <c r="J2397" s="15"/>
      <c r="K2397" s="16"/>
      <c r="L2397" s="15"/>
      <c r="M2397" s="15"/>
      <c r="N2397" s="15"/>
      <c r="O2397" s="15">
        <f t="shared" si="527"/>
        <v>0</v>
      </c>
      <c r="P2397" s="15">
        <v>0</v>
      </c>
      <c r="Q2397" s="15">
        <f t="shared" si="528"/>
        <v>0</v>
      </c>
      <c r="R2397" s="15">
        <v>0</v>
      </c>
      <c r="S2397" s="15">
        <v>0</v>
      </c>
      <c r="T2397" s="15">
        <f t="shared" si="529"/>
        <v>0</v>
      </c>
      <c r="U2397" s="15">
        <f t="shared" si="530"/>
        <v>0</v>
      </c>
      <c r="V2397" s="15"/>
      <c r="W2397" s="15"/>
      <c r="X2397" s="15"/>
      <c r="Y2397" s="15"/>
      <c r="Z2397" s="16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>
        <f t="shared" si="522"/>
        <v>0</v>
      </c>
      <c r="CT2397" s="15">
        <f t="shared" si="523"/>
        <v>120</v>
      </c>
      <c r="CU2397" s="15">
        <f t="shared" si="524"/>
        <v>1</v>
      </c>
      <c r="CV2397" s="15">
        <f t="shared" si="525"/>
        <v>0</v>
      </c>
      <c r="CW2397" s="15"/>
      <c r="CX2397" s="15"/>
      <c r="CY2397" s="15">
        <f t="shared" si="526"/>
        <v>0</v>
      </c>
      <c r="CZ2397" s="15">
        <f>GG2397</f>
        <v>0</v>
      </c>
      <c r="DA2397" s="16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20"/>
      <c r="DY2397" s="15"/>
      <c r="DZ2397" s="20"/>
      <c r="EA2397" s="15"/>
      <c r="EB2397" s="20"/>
      <c r="EC2397" s="15"/>
      <c r="ED2397" s="20"/>
      <c r="EE2397" s="15"/>
      <c r="EF2397" s="20"/>
      <c r="EG2397" s="15"/>
      <c r="EH2397" s="20"/>
      <c r="EI2397" s="15"/>
      <c r="EJ2397" s="20"/>
      <c r="EK2397" s="15"/>
      <c r="EL2397" s="20"/>
      <c r="EM2397" s="15"/>
      <c r="EN2397" s="20"/>
      <c r="EW2397" s="15">
        <v>120</v>
      </c>
      <c r="EX2397" s="20">
        <v>1</v>
      </c>
      <c r="EY2397" s="15"/>
      <c r="EZ2397" s="20"/>
      <c r="FC2397" s="15"/>
      <c r="FD2397" s="20"/>
      <c r="FE2397" s="15"/>
      <c r="FF2397" s="20"/>
      <c r="FG2397" s="15"/>
      <c r="FH2397" s="20"/>
      <c r="FI2397" s="15"/>
      <c r="FJ2397" s="20"/>
      <c r="FK2397" s="15"/>
      <c r="FL2397" s="20"/>
      <c r="FM2397" s="15"/>
      <c r="FN2397" s="20"/>
      <c r="FO2397" s="15"/>
      <c r="FP2397" s="20"/>
      <c r="FQ2397" s="15"/>
      <c r="FR2397" s="20"/>
      <c r="FS2397" s="15"/>
      <c r="FT2397" s="20"/>
      <c r="FU2397" s="15"/>
      <c r="FV2397" s="20"/>
      <c r="FW2397" s="15"/>
      <c r="FX2397" s="20"/>
      <c r="FY2397" s="15"/>
      <c r="FZ2397" s="20"/>
      <c r="GA2397" s="15"/>
      <c r="GB2397" s="20"/>
      <c r="GC2397" s="15"/>
      <c r="GD2397" s="20"/>
      <c r="GE2397" s="15"/>
      <c r="GF2397" s="20"/>
      <c r="GG2397" s="226"/>
    </row>
    <row r="2398" spans="1:189" ht="15" customHeight="1" x14ac:dyDescent="0.3">
      <c r="A2398" s="82" t="s">
        <v>146</v>
      </c>
      <c r="B2398" s="82" t="s">
        <v>142</v>
      </c>
      <c r="C2398" s="82" t="s">
        <v>2722</v>
      </c>
      <c r="D2398" s="82" t="s">
        <v>2708</v>
      </c>
      <c r="E2398" s="15" t="str">
        <f t="shared" si="520"/>
        <v xml:space="preserve"> Enid Stoutenburg</v>
      </c>
      <c r="F2398" s="82" t="s">
        <v>128</v>
      </c>
      <c r="G2398" s="82">
        <v>999926438</v>
      </c>
      <c r="H2398" s="15">
        <f t="shared" si="521"/>
        <v>120</v>
      </c>
      <c r="I2398" s="15"/>
      <c r="J2398" s="15"/>
      <c r="K2398" s="16"/>
      <c r="L2398" s="15"/>
      <c r="M2398" s="15"/>
      <c r="N2398" s="15"/>
      <c r="O2398" s="15">
        <f t="shared" si="527"/>
        <v>0</v>
      </c>
      <c r="P2398" s="15">
        <v>0</v>
      </c>
      <c r="Q2398" s="15">
        <f t="shared" si="528"/>
        <v>0</v>
      </c>
      <c r="R2398" s="15">
        <v>0</v>
      </c>
      <c r="S2398" s="15">
        <v>0</v>
      </c>
      <c r="T2398" s="15">
        <f t="shared" si="529"/>
        <v>0</v>
      </c>
      <c r="U2398" s="15">
        <f t="shared" si="530"/>
        <v>0</v>
      </c>
      <c r="V2398" s="15"/>
      <c r="W2398" s="15"/>
      <c r="X2398" s="15"/>
      <c r="Y2398" s="15"/>
      <c r="Z2398" s="16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>
        <f t="shared" si="522"/>
        <v>0</v>
      </c>
      <c r="CT2398" s="15">
        <f t="shared" si="523"/>
        <v>120</v>
      </c>
      <c r="CU2398" s="15">
        <f t="shared" si="524"/>
        <v>1</v>
      </c>
      <c r="CV2398" s="15">
        <f t="shared" si="525"/>
        <v>0</v>
      </c>
      <c r="CW2398" s="15"/>
      <c r="CX2398" s="15"/>
      <c r="CY2398" s="15">
        <f t="shared" si="526"/>
        <v>0</v>
      </c>
      <c r="CZ2398" s="15">
        <f>GG2398</f>
        <v>0</v>
      </c>
      <c r="DA2398" s="16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20"/>
      <c r="DY2398" s="15"/>
      <c r="DZ2398" s="20"/>
      <c r="EA2398" s="15"/>
      <c r="EB2398" s="20"/>
      <c r="EC2398" s="15"/>
      <c r="ED2398" s="20"/>
      <c r="EE2398" s="15"/>
      <c r="EF2398" s="20"/>
      <c r="EG2398" s="15"/>
      <c r="EH2398" s="20"/>
      <c r="EI2398" s="15"/>
      <c r="EJ2398" s="20"/>
      <c r="EK2398" s="15"/>
      <c r="EL2398" s="20"/>
      <c r="EM2398" s="15"/>
      <c r="EN2398" s="20"/>
      <c r="EW2398" s="15">
        <v>120</v>
      </c>
      <c r="EX2398" s="20">
        <v>1</v>
      </c>
      <c r="EY2398" s="15"/>
      <c r="EZ2398" s="20"/>
      <c r="FC2398" s="15"/>
      <c r="FD2398" s="20"/>
      <c r="FE2398" s="15"/>
      <c r="FF2398" s="20"/>
      <c r="FG2398" s="15"/>
      <c r="FH2398" s="20"/>
      <c r="FI2398" s="15"/>
      <c r="FJ2398" s="20"/>
      <c r="FK2398" s="15"/>
      <c r="FL2398" s="20"/>
      <c r="FM2398" s="15"/>
      <c r="FN2398" s="20"/>
      <c r="FO2398" s="15"/>
      <c r="FP2398" s="20"/>
      <c r="FQ2398" s="15"/>
      <c r="FR2398" s="20"/>
      <c r="FS2398" s="15"/>
      <c r="FT2398" s="20"/>
      <c r="FU2398" s="15"/>
      <c r="FV2398" s="20"/>
      <c r="FW2398" s="15"/>
      <c r="FX2398" s="20"/>
      <c r="FY2398" s="15"/>
      <c r="FZ2398" s="20"/>
      <c r="GA2398" s="15"/>
      <c r="GB2398" s="20"/>
      <c r="GC2398" s="15"/>
      <c r="GD2398" s="20"/>
      <c r="GE2398" s="15"/>
      <c r="GF2398" s="20"/>
      <c r="GG2398" s="226"/>
    </row>
    <row r="2399" spans="1:189" ht="15" customHeight="1" x14ac:dyDescent="0.3">
      <c r="A2399" s="82" t="s">
        <v>130</v>
      </c>
      <c r="B2399" s="82" t="s">
        <v>142</v>
      </c>
      <c r="C2399" s="82" t="s">
        <v>2816</v>
      </c>
      <c r="D2399" s="82" t="s">
        <v>2708</v>
      </c>
      <c r="E2399" s="15" t="str">
        <f t="shared" si="520"/>
        <v xml:space="preserve"> Amadeus Stoutenburg</v>
      </c>
      <c r="F2399" s="82" t="s">
        <v>135</v>
      </c>
      <c r="G2399" s="82">
        <v>999926439</v>
      </c>
      <c r="H2399" s="15">
        <f t="shared" si="521"/>
        <v>68</v>
      </c>
      <c r="I2399" s="15"/>
      <c r="J2399" s="15"/>
      <c r="K2399" s="16"/>
      <c r="L2399" s="15"/>
      <c r="M2399" s="15"/>
      <c r="N2399" s="15"/>
      <c r="O2399" s="15">
        <f t="shared" si="527"/>
        <v>0</v>
      </c>
      <c r="P2399" s="15">
        <v>0</v>
      </c>
      <c r="Q2399" s="15">
        <f t="shared" si="528"/>
        <v>0</v>
      </c>
      <c r="R2399" s="15">
        <v>0</v>
      </c>
      <c r="S2399" s="15">
        <v>0</v>
      </c>
      <c r="T2399" s="15">
        <f t="shared" si="529"/>
        <v>0</v>
      </c>
      <c r="U2399" s="15">
        <f t="shared" si="530"/>
        <v>0</v>
      </c>
      <c r="V2399" s="15"/>
      <c r="W2399" s="15"/>
      <c r="X2399" s="15"/>
      <c r="Y2399" s="15"/>
      <c r="Z2399" s="16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>
        <f t="shared" si="522"/>
        <v>0</v>
      </c>
      <c r="CT2399" s="15">
        <f t="shared" si="523"/>
        <v>68</v>
      </c>
      <c r="CU2399" s="15">
        <f t="shared" si="524"/>
        <v>1</v>
      </c>
      <c r="CV2399" s="15">
        <f t="shared" si="525"/>
        <v>0</v>
      </c>
      <c r="CW2399" s="15"/>
      <c r="CX2399" s="15"/>
      <c r="CY2399" s="15">
        <f t="shared" si="526"/>
        <v>0</v>
      </c>
      <c r="CZ2399" s="15">
        <f>GG2399</f>
        <v>0</v>
      </c>
      <c r="DA2399" s="16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20"/>
      <c r="DY2399" s="15"/>
      <c r="DZ2399" s="20"/>
      <c r="EA2399" s="15"/>
      <c r="EB2399" s="20"/>
      <c r="EC2399" s="15"/>
      <c r="ED2399" s="20"/>
      <c r="EE2399" s="15"/>
      <c r="EF2399" s="20"/>
      <c r="EG2399" s="15"/>
      <c r="EH2399" s="20"/>
      <c r="EI2399" s="15"/>
      <c r="EJ2399" s="20"/>
      <c r="EK2399" s="15"/>
      <c r="EL2399" s="20"/>
      <c r="EM2399" s="15"/>
      <c r="EN2399" s="20"/>
      <c r="EW2399" s="15">
        <v>68</v>
      </c>
      <c r="EX2399" s="20">
        <v>3</v>
      </c>
      <c r="EY2399" s="15"/>
      <c r="EZ2399" s="20"/>
      <c r="FC2399" s="15"/>
      <c r="FD2399" s="20"/>
      <c r="FE2399" s="15"/>
      <c r="FF2399" s="20"/>
      <c r="FG2399" s="15"/>
      <c r="FH2399" s="20"/>
      <c r="FI2399" s="15"/>
      <c r="FJ2399" s="20"/>
      <c r="FK2399" s="15"/>
      <c r="FL2399" s="20"/>
      <c r="FM2399" s="15"/>
      <c r="FN2399" s="20"/>
      <c r="FO2399" s="15"/>
      <c r="FP2399" s="20"/>
      <c r="FQ2399" s="15"/>
      <c r="FR2399" s="20"/>
      <c r="FS2399" s="15"/>
      <c r="FT2399" s="20"/>
      <c r="FU2399" s="15"/>
      <c r="FV2399" s="20"/>
      <c r="FW2399" s="15"/>
      <c r="FX2399" s="20"/>
      <c r="FY2399" s="15"/>
      <c r="FZ2399" s="20"/>
      <c r="GA2399" s="15"/>
      <c r="GB2399" s="20"/>
      <c r="GC2399" s="15"/>
      <c r="GD2399" s="20"/>
      <c r="GE2399" s="15"/>
      <c r="GF2399" s="20"/>
      <c r="GG2399" s="226"/>
    </row>
    <row r="2400" spans="1:189" ht="15" customHeight="1" x14ac:dyDescent="0.3">
      <c r="A2400" s="15" t="s">
        <v>146</v>
      </c>
      <c r="B2400" s="15" t="s">
        <v>138</v>
      </c>
      <c r="C2400" s="15" t="s">
        <v>3508</v>
      </c>
      <c r="D2400" s="15" t="s">
        <v>3509</v>
      </c>
      <c r="E2400" s="15" t="str">
        <f t="shared" si="520"/>
        <v>Charles Noah UY</v>
      </c>
      <c r="F2400" s="15" t="s">
        <v>135</v>
      </c>
      <c r="G2400" s="15">
        <v>999926440</v>
      </c>
      <c r="H2400" s="15">
        <f t="shared" si="521"/>
        <v>45</v>
      </c>
      <c r="I2400" s="15"/>
      <c r="J2400" s="15"/>
      <c r="K2400" s="16"/>
      <c r="L2400" s="15"/>
      <c r="M2400" s="15"/>
      <c r="N2400" s="15"/>
      <c r="O2400" s="15">
        <f t="shared" si="527"/>
        <v>0</v>
      </c>
      <c r="P2400" s="15">
        <v>0</v>
      </c>
      <c r="Q2400" s="15">
        <f t="shared" si="528"/>
        <v>0</v>
      </c>
      <c r="R2400" s="15">
        <v>0</v>
      </c>
      <c r="S2400" s="15">
        <v>0</v>
      </c>
      <c r="T2400" s="15">
        <f t="shared" si="529"/>
        <v>0</v>
      </c>
      <c r="U2400" s="15">
        <f t="shared" si="530"/>
        <v>0</v>
      </c>
      <c r="V2400" s="15"/>
      <c r="W2400" s="15"/>
      <c r="X2400" s="15"/>
      <c r="Y2400" s="15"/>
      <c r="Z2400" s="16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>
        <f t="shared" si="522"/>
        <v>0</v>
      </c>
      <c r="CT2400" s="15">
        <f t="shared" si="523"/>
        <v>45</v>
      </c>
      <c r="CU2400" s="15">
        <f t="shared" si="524"/>
        <v>1</v>
      </c>
      <c r="CV2400" s="15">
        <f t="shared" si="525"/>
        <v>0</v>
      </c>
      <c r="CW2400" s="15"/>
      <c r="CX2400" s="15"/>
      <c r="CY2400" s="15">
        <f t="shared" si="526"/>
        <v>0</v>
      </c>
      <c r="CZ2400" s="15">
        <f>GG2400</f>
        <v>0</v>
      </c>
      <c r="DA2400" s="16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20"/>
      <c r="DY2400" s="15"/>
      <c r="DZ2400" s="20"/>
      <c r="EA2400" s="15"/>
      <c r="EB2400" s="20"/>
      <c r="EC2400" s="15"/>
      <c r="ED2400" s="20"/>
      <c r="EE2400" s="15"/>
      <c r="EF2400" s="20"/>
      <c r="EG2400" s="15"/>
      <c r="EH2400" s="20"/>
      <c r="EI2400" s="15"/>
      <c r="EJ2400" s="20"/>
      <c r="EK2400" s="15"/>
      <c r="EL2400" s="20"/>
      <c r="EM2400" s="15"/>
      <c r="EN2400" s="20"/>
      <c r="EY2400" s="15"/>
      <c r="EZ2400" s="20"/>
      <c r="FC2400" s="15"/>
      <c r="FD2400" s="20"/>
      <c r="FE2400" s="15"/>
      <c r="FF2400" s="20"/>
      <c r="FG2400" s="15"/>
      <c r="FH2400" s="20"/>
      <c r="FI2400" s="15"/>
      <c r="FJ2400" s="20"/>
      <c r="FK2400" s="15">
        <v>45</v>
      </c>
      <c r="FL2400" s="20">
        <v>2</v>
      </c>
      <c r="FM2400" s="15"/>
      <c r="FN2400" s="20"/>
      <c r="FO2400" s="15"/>
      <c r="FP2400" s="20"/>
      <c r="FQ2400" s="15"/>
      <c r="FR2400" s="20"/>
      <c r="FS2400" s="15"/>
      <c r="FT2400" s="20"/>
      <c r="FU2400" s="15"/>
      <c r="FV2400" s="20"/>
      <c r="FW2400" s="15"/>
      <c r="FX2400" s="20"/>
      <c r="FY2400" s="15"/>
      <c r="FZ2400" s="20"/>
      <c r="GA2400" s="15"/>
      <c r="GB2400" s="20"/>
      <c r="GC2400" s="15"/>
      <c r="GD2400" s="20"/>
      <c r="GE2400" s="15"/>
      <c r="GF2400" s="20"/>
      <c r="GG2400" s="226"/>
    </row>
    <row r="2401" spans="1:189" ht="15" customHeight="1" x14ac:dyDescent="0.3">
      <c r="A2401" s="85" t="s">
        <v>125</v>
      </c>
      <c r="B2401" s="85" t="s">
        <v>142</v>
      </c>
      <c r="C2401" s="85" t="s">
        <v>1180</v>
      </c>
      <c r="D2401" s="85" t="s">
        <v>1133</v>
      </c>
      <c r="E2401" s="15" t="str">
        <f t="shared" si="520"/>
        <v>Elyse Song</v>
      </c>
      <c r="F2401" s="85" t="s">
        <v>128</v>
      </c>
      <c r="G2401" s="15">
        <v>999926445</v>
      </c>
      <c r="H2401" s="15">
        <f t="shared" si="521"/>
        <v>68</v>
      </c>
      <c r="I2401" s="15"/>
      <c r="J2401" s="15"/>
      <c r="K2401" s="16"/>
      <c r="L2401" s="15"/>
      <c r="M2401" s="15"/>
      <c r="N2401" s="15"/>
      <c r="O2401" s="15">
        <f t="shared" si="527"/>
        <v>0</v>
      </c>
      <c r="P2401" s="15">
        <v>0</v>
      </c>
      <c r="Q2401" s="15">
        <f t="shared" si="528"/>
        <v>0</v>
      </c>
      <c r="R2401" s="15">
        <v>0</v>
      </c>
      <c r="S2401" s="15">
        <v>0</v>
      </c>
      <c r="T2401" s="15">
        <f t="shared" si="529"/>
        <v>0</v>
      </c>
      <c r="U2401" s="15">
        <f t="shared" si="530"/>
        <v>0</v>
      </c>
      <c r="V2401" s="15"/>
      <c r="W2401" s="15"/>
      <c r="X2401" s="15"/>
      <c r="Y2401" s="15"/>
      <c r="Z2401" s="16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>
        <f t="shared" si="522"/>
        <v>0</v>
      </c>
      <c r="CT2401" s="15">
        <f t="shared" si="523"/>
        <v>68</v>
      </c>
      <c r="CU2401" s="15">
        <f t="shared" si="524"/>
        <v>0</v>
      </c>
      <c r="CV2401" s="15">
        <f t="shared" si="525"/>
        <v>0</v>
      </c>
      <c r="CW2401" s="15"/>
      <c r="CX2401" s="15"/>
      <c r="CY2401" s="15">
        <f t="shared" si="526"/>
        <v>0</v>
      </c>
      <c r="CZ2401" s="15">
        <f>GG2401</f>
        <v>0</v>
      </c>
      <c r="DA2401" s="16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20"/>
      <c r="DY2401" s="15"/>
      <c r="DZ2401" s="20"/>
      <c r="EA2401" s="15"/>
      <c r="EB2401" s="20"/>
      <c r="EC2401" s="15"/>
      <c r="ED2401" s="20"/>
      <c r="EE2401" s="15"/>
      <c r="EF2401" s="20"/>
      <c r="EG2401" s="15"/>
      <c r="EH2401" s="20"/>
      <c r="EI2401" s="15"/>
      <c r="EJ2401" s="20"/>
      <c r="EK2401" s="15"/>
      <c r="EL2401" s="20"/>
      <c r="EM2401" s="15"/>
      <c r="EN2401" s="20"/>
      <c r="EY2401" s="15"/>
      <c r="EZ2401" s="20"/>
      <c r="FC2401" s="15"/>
      <c r="FD2401" s="20"/>
      <c r="FE2401" s="15"/>
      <c r="FF2401" s="20"/>
      <c r="FG2401" s="15"/>
      <c r="FH2401" s="20"/>
      <c r="FI2401" s="15"/>
      <c r="FJ2401" s="20"/>
      <c r="FK2401" s="15"/>
      <c r="FL2401" s="20"/>
      <c r="FM2401" s="15"/>
      <c r="FN2401" s="16"/>
      <c r="FO2401" s="15">
        <v>68</v>
      </c>
      <c r="FP2401" s="20"/>
      <c r="FQ2401" s="15"/>
      <c r="FR2401" s="16"/>
      <c r="FS2401" s="15"/>
      <c r="FT2401" s="20"/>
      <c r="FU2401" s="15"/>
      <c r="FV2401" s="20"/>
      <c r="FW2401" s="15"/>
      <c r="FX2401" s="20"/>
      <c r="FY2401" s="15"/>
      <c r="FZ2401" s="20"/>
      <c r="GA2401" s="15"/>
      <c r="GB2401" s="20"/>
      <c r="GC2401" s="15"/>
      <c r="GD2401" s="20"/>
      <c r="GE2401" s="15"/>
      <c r="GF2401" s="20"/>
      <c r="GG2401" s="226"/>
    </row>
    <row r="2402" spans="1:189" ht="15" customHeight="1" x14ac:dyDescent="0.3">
      <c r="A2402" s="82" t="s">
        <v>130</v>
      </c>
      <c r="B2402" s="82" t="s">
        <v>142</v>
      </c>
      <c r="C2402" s="82" t="s">
        <v>2681</v>
      </c>
      <c r="D2402" s="82" t="s">
        <v>1320</v>
      </c>
      <c r="E2402" s="15" t="str">
        <f t="shared" si="520"/>
        <v xml:space="preserve"> Samantha Lu</v>
      </c>
      <c r="F2402" s="82" t="s">
        <v>128</v>
      </c>
      <c r="G2402" s="82">
        <v>999926446</v>
      </c>
      <c r="H2402" s="15">
        <f t="shared" si="521"/>
        <v>38</v>
      </c>
      <c r="I2402" s="15"/>
      <c r="J2402" s="15"/>
      <c r="K2402" s="16"/>
      <c r="L2402" s="15"/>
      <c r="M2402" s="15"/>
      <c r="N2402" s="15"/>
      <c r="O2402" s="15">
        <f t="shared" si="527"/>
        <v>0</v>
      </c>
      <c r="P2402" s="15">
        <v>0</v>
      </c>
      <c r="Q2402" s="15">
        <f t="shared" si="528"/>
        <v>0</v>
      </c>
      <c r="R2402" s="15">
        <v>0</v>
      </c>
      <c r="S2402" s="15">
        <v>0</v>
      </c>
      <c r="T2402" s="15">
        <f t="shared" si="529"/>
        <v>0</v>
      </c>
      <c r="U2402" s="15">
        <f t="shared" si="530"/>
        <v>0</v>
      </c>
      <c r="V2402" s="15"/>
      <c r="W2402" s="15"/>
      <c r="X2402" s="15"/>
      <c r="Y2402" s="15"/>
      <c r="Z2402" s="16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>
        <f t="shared" si="522"/>
        <v>0</v>
      </c>
      <c r="CT2402" s="15">
        <f t="shared" si="523"/>
        <v>38</v>
      </c>
      <c r="CU2402" s="15">
        <f t="shared" si="524"/>
        <v>0</v>
      </c>
      <c r="CV2402" s="15">
        <f t="shared" si="525"/>
        <v>0</v>
      </c>
      <c r="CW2402" s="15"/>
      <c r="CX2402" s="15"/>
      <c r="CY2402" s="15">
        <f t="shared" si="526"/>
        <v>0</v>
      </c>
      <c r="CZ2402" s="15">
        <f>GG2402</f>
        <v>0</v>
      </c>
      <c r="DA2402" s="16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20"/>
      <c r="DY2402" s="15"/>
      <c r="DZ2402" s="20"/>
      <c r="EA2402" s="15"/>
      <c r="EB2402" s="20"/>
      <c r="EC2402" s="15"/>
      <c r="ED2402" s="20"/>
      <c r="EE2402" s="15"/>
      <c r="EF2402" s="20"/>
      <c r="EG2402" s="15"/>
      <c r="EH2402" s="20"/>
      <c r="EI2402" s="15"/>
      <c r="EJ2402" s="20"/>
      <c r="EK2402" s="15"/>
      <c r="EL2402" s="20"/>
      <c r="EM2402" s="15"/>
      <c r="EN2402" s="20"/>
      <c r="EW2402" s="15">
        <v>38</v>
      </c>
      <c r="EX2402" s="20" t="s">
        <v>129</v>
      </c>
      <c r="EY2402" s="15"/>
      <c r="EZ2402" s="20"/>
      <c r="FC2402" s="15"/>
      <c r="FD2402" s="20"/>
      <c r="FE2402" s="15"/>
      <c r="FF2402" s="20"/>
      <c r="FG2402" s="15"/>
      <c r="FH2402" s="20"/>
      <c r="FI2402" s="15"/>
      <c r="FJ2402" s="20"/>
      <c r="FK2402" s="15"/>
      <c r="FL2402" s="20"/>
      <c r="FM2402" s="15"/>
      <c r="FN2402" s="20"/>
      <c r="FO2402" s="15"/>
      <c r="FP2402" s="20"/>
      <c r="FQ2402" s="15"/>
      <c r="FR2402" s="20"/>
      <c r="FS2402" s="15"/>
      <c r="FT2402" s="20"/>
      <c r="FU2402" s="15"/>
      <c r="FV2402" s="20"/>
      <c r="FW2402" s="15"/>
      <c r="FX2402" s="20"/>
      <c r="FY2402" s="15"/>
      <c r="FZ2402" s="20"/>
      <c r="GA2402" s="15"/>
      <c r="GB2402" s="20"/>
      <c r="GC2402" s="15"/>
      <c r="GD2402" s="20"/>
      <c r="GE2402" s="15"/>
      <c r="GF2402" s="20"/>
      <c r="GG2402" s="226"/>
    </row>
    <row r="2403" spans="1:189" ht="15" customHeight="1" x14ac:dyDescent="0.3">
      <c r="A2403" s="82" t="s">
        <v>125</v>
      </c>
      <c r="B2403" s="82" t="s">
        <v>142</v>
      </c>
      <c r="C2403" s="82" t="s">
        <v>2832</v>
      </c>
      <c r="D2403" s="82" t="s">
        <v>1320</v>
      </c>
      <c r="E2403" s="15" t="str">
        <f t="shared" si="520"/>
        <v xml:space="preserve"> Joshua Lu</v>
      </c>
      <c r="F2403" s="82" t="s">
        <v>135</v>
      </c>
      <c r="G2403" s="82">
        <v>999926448</v>
      </c>
      <c r="H2403" s="15">
        <f t="shared" si="521"/>
        <v>45</v>
      </c>
      <c r="I2403" s="15"/>
      <c r="J2403" s="15"/>
      <c r="K2403" s="16"/>
      <c r="L2403" s="15"/>
      <c r="M2403" s="15"/>
      <c r="N2403" s="15"/>
      <c r="O2403" s="15">
        <f t="shared" si="527"/>
        <v>0</v>
      </c>
      <c r="P2403" s="15">
        <v>0</v>
      </c>
      <c r="Q2403" s="15">
        <f t="shared" si="528"/>
        <v>0</v>
      </c>
      <c r="R2403" s="15">
        <v>0</v>
      </c>
      <c r="S2403" s="15">
        <v>0</v>
      </c>
      <c r="T2403" s="15">
        <f t="shared" si="529"/>
        <v>0</v>
      </c>
      <c r="U2403" s="15">
        <f t="shared" si="530"/>
        <v>0</v>
      </c>
      <c r="V2403" s="15"/>
      <c r="W2403" s="15"/>
      <c r="X2403" s="15"/>
      <c r="Y2403" s="15"/>
      <c r="Z2403" s="16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>
        <f t="shared" si="522"/>
        <v>0</v>
      </c>
      <c r="CT2403" s="15">
        <f t="shared" si="523"/>
        <v>45</v>
      </c>
      <c r="CU2403" s="15">
        <f t="shared" si="524"/>
        <v>1</v>
      </c>
      <c r="CV2403" s="15">
        <f t="shared" si="525"/>
        <v>0</v>
      </c>
      <c r="CW2403" s="15"/>
      <c r="CX2403" s="15"/>
      <c r="CY2403" s="15">
        <f t="shared" si="526"/>
        <v>0</v>
      </c>
      <c r="CZ2403" s="15">
        <f>GG2403</f>
        <v>0</v>
      </c>
      <c r="DA2403" s="16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20"/>
      <c r="DY2403" s="15"/>
      <c r="DZ2403" s="20"/>
      <c r="EA2403" s="15"/>
      <c r="EB2403" s="20"/>
      <c r="EC2403" s="15"/>
      <c r="ED2403" s="20"/>
      <c r="EE2403" s="15"/>
      <c r="EF2403" s="20"/>
      <c r="EG2403" s="15"/>
      <c r="EH2403" s="20"/>
      <c r="EI2403" s="15"/>
      <c r="EJ2403" s="20"/>
      <c r="EK2403" s="15"/>
      <c r="EL2403" s="20"/>
      <c r="EM2403" s="15"/>
      <c r="EN2403" s="20"/>
      <c r="EW2403" s="15">
        <v>45</v>
      </c>
      <c r="EX2403" s="20">
        <v>2</v>
      </c>
      <c r="EY2403" s="15"/>
      <c r="EZ2403" s="20"/>
      <c r="FC2403" s="15"/>
      <c r="FD2403" s="20"/>
      <c r="FE2403" s="15"/>
      <c r="FF2403" s="20"/>
      <c r="FG2403" s="15"/>
      <c r="FH2403" s="20"/>
      <c r="FI2403" s="15"/>
      <c r="FJ2403" s="20"/>
      <c r="FK2403" s="15"/>
      <c r="FL2403" s="20"/>
      <c r="FM2403" s="15"/>
      <c r="FN2403" s="20"/>
      <c r="FO2403" s="15"/>
      <c r="FP2403" s="20"/>
      <c r="FQ2403" s="15"/>
      <c r="FR2403" s="20"/>
      <c r="FS2403" s="15"/>
      <c r="FT2403" s="20"/>
      <c r="FU2403" s="15"/>
      <c r="FV2403" s="20"/>
      <c r="FW2403" s="15"/>
      <c r="FX2403" s="20"/>
      <c r="FY2403" s="15"/>
      <c r="FZ2403" s="20"/>
      <c r="GA2403" s="15"/>
      <c r="GB2403" s="20"/>
      <c r="GC2403" s="15"/>
      <c r="GD2403" s="20"/>
      <c r="GE2403" s="15"/>
      <c r="GF2403" s="20"/>
      <c r="GG2403" s="226"/>
    </row>
    <row r="2404" spans="1:189" ht="15" customHeight="1" x14ac:dyDescent="0.3">
      <c r="A2404" s="82" t="s">
        <v>125</v>
      </c>
      <c r="B2404" s="82" t="s">
        <v>140</v>
      </c>
      <c r="C2404" s="82" t="s">
        <v>2824</v>
      </c>
      <c r="D2404" s="82" t="s">
        <v>1837</v>
      </c>
      <c r="E2404" s="15" t="str">
        <f t="shared" si="520"/>
        <v xml:space="preserve"> Jackson Thompson</v>
      </c>
      <c r="F2404" s="82" t="s">
        <v>135</v>
      </c>
      <c r="G2404" s="82">
        <v>999926452</v>
      </c>
      <c r="H2404" s="15">
        <f t="shared" si="521"/>
        <v>30</v>
      </c>
      <c r="I2404" s="15"/>
      <c r="J2404" s="15"/>
      <c r="K2404" s="16"/>
      <c r="L2404" s="15"/>
      <c r="M2404" s="15"/>
      <c r="N2404" s="15"/>
      <c r="O2404" s="15">
        <f t="shared" si="527"/>
        <v>0</v>
      </c>
      <c r="P2404" s="15">
        <v>0</v>
      </c>
      <c r="Q2404" s="15">
        <f t="shared" si="528"/>
        <v>0</v>
      </c>
      <c r="R2404" s="15">
        <v>0</v>
      </c>
      <c r="S2404" s="15">
        <v>0</v>
      </c>
      <c r="T2404" s="15">
        <f t="shared" si="529"/>
        <v>0</v>
      </c>
      <c r="U2404" s="15">
        <f t="shared" si="530"/>
        <v>0</v>
      </c>
      <c r="V2404" s="15"/>
      <c r="W2404" s="15"/>
      <c r="X2404" s="15"/>
      <c r="Y2404" s="15"/>
      <c r="Z2404" s="16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>
        <f t="shared" si="522"/>
        <v>0</v>
      </c>
      <c r="CT2404" s="15">
        <f t="shared" si="523"/>
        <v>30</v>
      </c>
      <c r="CU2404" s="15">
        <f t="shared" si="524"/>
        <v>1</v>
      </c>
      <c r="CV2404" s="15">
        <f t="shared" si="525"/>
        <v>0</v>
      </c>
      <c r="CW2404" s="15"/>
      <c r="CX2404" s="15"/>
      <c r="CY2404" s="15">
        <f t="shared" si="526"/>
        <v>0</v>
      </c>
      <c r="CZ2404" s="15">
        <f>GG2404</f>
        <v>0</v>
      </c>
      <c r="DA2404" s="16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20"/>
      <c r="DY2404" s="15"/>
      <c r="DZ2404" s="20"/>
      <c r="EA2404" s="15"/>
      <c r="EB2404" s="20"/>
      <c r="EC2404" s="15"/>
      <c r="ED2404" s="20"/>
      <c r="EE2404" s="15"/>
      <c r="EF2404" s="20"/>
      <c r="EG2404" s="15"/>
      <c r="EH2404" s="20"/>
      <c r="EI2404" s="15"/>
      <c r="EJ2404" s="20"/>
      <c r="EK2404" s="15"/>
      <c r="EL2404" s="20"/>
      <c r="EM2404" s="15"/>
      <c r="EN2404" s="20"/>
      <c r="EW2404" s="15">
        <v>30</v>
      </c>
      <c r="EX2404" s="20">
        <v>1</v>
      </c>
      <c r="EY2404" s="15"/>
      <c r="EZ2404" s="20"/>
      <c r="FC2404" s="15"/>
      <c r="FD2404" s="20"/>
      <c r="FE2404" s="15"/>
      <c r="FF2404" s="20"/>
      <c r="FG2404" s="15"/>
      <c r="FH2404" s="20"/>
      <c r="FI2404" s="15"/>
      <c r="FJ2404" s="20"/>
      <c r="FK2404" s="15"/>
      <c r="FL2404" s="20"/>
      <c r="FM2404" s="15"/>
      <c r="FN2404" s="20"/>
      <c r="FO2404" s="15"/>
      <c r="FP2404" s="20"/>
      <c r="FQ2404" s="15"/>
      <c r="FR2404" s="20"/>
      <c r="FS2404" s="15"/>
      <c r="FT2404" s="20"/>
      <c r="FU2404" s="15"/>
      <c r="FV2404" s="20"/>
      <c r="FW2404" s="15"/>
      <c r="FX2404" s="20"/>
      <c r="FY2404" s="15"/>
      <c r="FZ2404" s="20"/>
      <c r="GA2404" s="15"/>
      <c r="GB2404" s="20"/>
      <c r="GC2404" s="15"/>
      <c r="GD2404" s="20"/>
      <c r="GE2404" s="15"/>
      <c r="GF2404" s="20"/>
      <c r="GG2404" s="226"/>
    </row>
    <row r="2405" spans="1:189" ht="15" customHeight="1" x14ac:dyDescent="0.3">
      <c r="A2405" s="82" t="s">
        <v>130</v>
      </c>
      <c r="B2405" s="82" t="s">
        <v>142</v>
      </c>
      <c r="C2405" s="82" t="s">
        <v>2818</v>
      </c>
      <c r="D2405" s="82" t="s">
        <v>2819</v>
      </c>
      <c r="E2405" s="15" t="str">
        <f t="shared" si="520"/>
        <v xml:space="preserve"> Lukas Zivko</v>
      </c>
      <c r="F2405" s="82" t="s">
        <v>135</v>
      </c>
      <c r="G2405" s="82">
        <v>999926465</v>
      </c>
      <c r="H2405" s="15">
        <f t="shared" si="521"/>
        <v>38</v>
      </c>
      <c r="I2405" s="15"/>
      <c r="J2405" s="15"/>
      <c r="K2405" s="16"/>
      <c r="L2405" s="15"/>
      <c r="M2405" s="15"/>
      <c r="N2405" s="15"/>
      <c r="O2405" s="15">
        <f t="shared" si="527"/>
        <v>0</v>
      </c>
      <c r="P2405" s="15">
        <v>0</v>
      </c>
      <c r="Q2405" s="15">
        <f t="shared" si="528"/>
        <v>0</v>
      </c>
      <c r="R2405" s="15">
        <v>0</v>
      </c>
      <c r="S2405" s="15">
        <v>0</v>
      </c>
      <c r="T2405" s="15">
        <f t="shared" si="529"/>
        <v>0</v>
      </c>
      <c r="U2405" s="15">
        <f t="shared" si="530"/>
        <v>0</v>
      </c>
      <c r="V2405" s="15"/>
      <c r="W2405" s="15"/>
      <c r="X2405" s="15"/>
      <c r="Y2405" s="15"/>
      <c r="Z2405" s="16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>
        <f t="shared" si="522"/>
        <v>0</v>
      </c>
      <c r="CT2405" s="15">
        <f t="shared" si="523"/>
        <v>38</v>
      </c>
      <c r="CU2405" s="15">
        <f t="shared" si="524"/>
        <v>0</v>
      </c>
      <c r="CV2405" s="15">
        <f t="shared" si="525"/>
        <v>0</v>
      </c>
      <c r="CW2405" s="15"/>
      <c r="CX2405" s="15"/>
      <c r="CY2405" s="15">
        <f t="shared" si="526"/>
        <v>0</v>
      </c>
      <c r="CZ2405" s="15">
        <f>GG2405</f>
        <v>0</v>
      </c>
      <c r="DA2405" s="16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20"/>
      <c r="DY2405" s="15"/>
      <c r="DZ2405" s="20"/>
      <c r="EA2405" s="15"/>
      <c r="EB2405" s="20"/>
      <c r="EC2405" s="15"/>
      <c r="ED2405" s="20"/>
      <c r="EE2405" s="15"/>
      <c r="EF2405" s="20"/>
      <c r="EG2405" s="15"/>
      <c r="EH2405" s="20"/>
      <c r="EI2405" s="15"/>
      <c r="EJ2405" s="20"/>
      <c r="EK2405" s="15"/>
      <c r="EL2405" s="20"/>
      <c r="EM2405" s="15"/>
      <c r="EN2405" s="20"/>
      <c r="EW2405" s="15">
        <v>38</v>
      </c>
      <c r="EX2405" s="20" t="s">
        <v>129</v>
      </c>
      <c r="EY2405" s="15"/>
      <c r="EZ2405" s="20"/>
      <c r="FC2405" s="15"/>
      <c r="FD2405" s="20"/>
      <c r="FE2405" s="15"/>
      <c r="FF2405" s="20"/>
      <c r="FG2405" s="15"/>
      <c r="FH2405" s="20"/>
      <c r="FI2405" s="15"/>
      <c r="FJ2405" s="20"/>
      <c r="FK2405" s="15"/>
      <c r="FL2405" s="20"/>
      <c r="FM2405" s="15"/>
      <c r="FN2405" s="20"/>
      <c r="FO2405" s="15"/>
      <c r="FP2405" s="20"/>
      <c r="FQ2405" s="15"/>
      <c r="FR2405" s="20"/>
      <c r="FS2405" s="15"/>
      <c r="FT2405" s="20"/>
      <c r="FU2405" s="15"/>
      <c r="FV2405" s="20"/>
      <c r="FW2405" s="15"/>
      <c r="FX2405" s="20"/>
      <c r="FY2405" s="15"/>
      <c r="FZ2405" s="20"/>
      <c r="GA2405" s="15"/>
      <c r="GB2405" s="20"/>
      <c r="GC2405" s="15"/>
      <c r="GD2405" s="20"/>
      <c r="GE2405" s="15"/>
      <c r="GF2405" s="20"/>
      <c r="GG2405" s="226"/>
    </row>
    <row r="2406" spans="1:189" ht="15" customHeight="1" x14ac:dyDescent="0.3">
      <c r="A2406" s="15" t="s">
        <v>2903</v>
      </c>
      <c r="B2406" s="82" t="s">
        <v>142</v>
      </c>
      <c r="C2406" s="82" t="s">
        <v>2735</v>
      </c>
      <c r="D2406" s="82" t="s">
        <v>2736</v>
      </c>
      <c r="E2406" s="15" t="str">
        <f t="shared" si="520"/>
        <v xml:space="preserve"> Emily  Torres Hernandez</v>
      </c>
      <c r="F2406" s="82" t="s">
        <v>128</v>
      </c>
      <c r="G2406" s="82">
        <v>999926467</v>
      </c>
      <c r="H2406" s="15">
        <f t="shared" si="521"/>
        <v>60</v>
      </c>
      <c r="I2406" s="15"/>
      <c r="J2406" s="15"/>
      <c r="K2406" s="16"/>
      <c r="L2406" s="15"/>
      <c r="M2406" s="15"/>
      <c r="N2406" s="15"/>
      <c r="O2406" s="15">
        <f t="shared" si="527"/>
        <v>0</v>
      </c>
      <c r="P2406" s="15">
        <v>0</v>
      </c>
      <c r="Q2406" s="15">
        <f t="shared" si="528"/>
        <v>0</v>
      </c>
      <c r="R2406" s="15">
        <v>0</v>
      </c>
      <c r="S2406" s="15">
        <v>0</v>
      </c>
      <c r="T2406" s="15">
        <f t="shared" si="529"/>
        <v>0</v>
      </c>
      <c r="U2406" s="15">
        <f t="shared" si="530"/>
        <v>0</v>
      </c>
      <c r="V2406" s="15"/>
      <c r="W2406" s="15"/>
      <c r="X2406" s="15"/>
      <c r="Y2406" s="15"/>
      <c r="Z2406" s="16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>
        <f t="shared" si="522"/>
        <v>0</v>
      </c>
      <c r="CT2406" s="15">
        <f t="shared" si="523"/>
        <v>60</v>
      </c>
      <c r="CU2406" s="15">
        <f t="shared" si="524"/>
        <v>1</v>
      </c>
      <c r="CV2406" s="15">
        <f t="shared" si="525"/>
        <v>0</v>
      </c>
      <c r="CW2406" s="15"/>
      <c r="CX2406" s="15"/>
      <c r="CY2406" s="15">
        <f t="shared" si="526"/>
        <v>0</v>
      </c>
      <c r="CZ2406" s="15">
        <f>GG2406</f>
        <v>0</v>
      </c>
      <c r="DA2406" s="16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20"/>
      <c r="DY2406" s="15"/>
      <c r="DZ2406" s="20"/>
      <c r="EA2406" s="15"/>
      <c r="EB2406" s="20"/>
      <c r="EC2406" s="15"/>
      <c r="ED2406" s="20"/>
      <c r="EE2406" s="15"/>
      <c r="EF2406" s="20"/>
      <c r="EG2406" s="15"/>
      <c r="EH2406" s="20"/>
      <c r="EI2406" s="15"/>
      <c r="EJ2406" s="20"/>
      <c r="EK2406" s="15"/>
      <c r="EL2406" s="20"/>
      <c r="EM2406" s="15"/>
      <c r="EN2406" s="20"/>
      <c r="EW2406" s="15">
        <v>60</v>
      </c>
      <c r="EX2406" s="20">
        <v>1</v>
      </c>
      <c r="EY2406" s="15"/>
      <c r="EZ2406" s="20"/>
      <c r="FC2406" s="15"/>
      <c r="FD2406" s="20"/>
      <c r="FE2406" s="15"/>
      <c r="FF2406" s="20"/>
      <c r="FG2406" s="15"/>
      <c r="FH2406" s="20"/>
      <c r="FI2406" s="15"/>
      <c r="FJ2406" s="20"/>
      <c r="FK2406" s="15"/>
      <c r="FL2406" s="20"/>
      <c r="FM2406" s="15"/>
      <c r="FN2406" s="20"/>
      <c r="FO2406" s="15"/>
      <c r="FP2406" s="20"/>
      <c r="FQ2406" s="15"/>
      <c r="FR2406" s="20"/>
      <c r="FS2406" s="15"/>
      <c r="FT2406" s="20"/>
      <c r="FU2406" s="15"/>
      <c r="FV2406" s="20"/>
      <c r="FW2406" s="15"/>
      <c r="FX2406" s="20"/>
      <c r="FY2406" s="15"/>
      <c r="FZ2406" s="20"/>
      <c r="GA2406" s="15"/>
      <c r="GB2406" s="20"/>
      <c r="GC2406" s="15"/>
      <c r="GD2406" s="20"/>
      <c r="GE2406" s="15"/>
      <c r="GF2406" s="20"/>
      <c r="GG2406" s="226"/>
    </row>
    <row r="2407" spans="1:189" ht="15" customHeight="1" x14ac:dyDescent="0.3">
      <c r="A2407" s="17" t="s">
        <v>2903</v>
      </c>
      <c r="B2407" s="17" t="s">
        <v>134</v>
      </c>
      <c r="C2407" s="17" t="s">
        <v>1529</v>
      </c>
      <c r="D2407" s="17" t="s">
        <v>3388</v>
      </c>
      <c r="E2407" s="15" t="str">
        <f t="shared" si="520"/>
        <v>Arielle Hershkowitz</v>
      </c>
      <c r="F2407" s="17" t="s">
        <v>128</v>
      </c>
      <c r="G2407" s="17">
        <v>999926478</v>
      </c>
      <c r="H2407" s="15">
        <f t="shared" si="521"/>
        <v>44</v>
      </c>
      <c r="I2407" s="15"/>
      <c r="J2407" s="15"/>
      <c r="K2407" s="16"/>
      <c r="L2407" s="15"/>
      <c r="M2407" s="15"/>
      <c r="N2407" s="15"/>
      <c r="O2407" s="15">
        <f t="shared" si="527"/>
        <v>0</v>
      </c>
      <c r="P2407" s="15">
        <v>0</v>
      </c>
      <c r="Q2407" s="15">
        <f t="shared" si="528"/>
        <v>0</v>
      </c>
      <c r="R2407" s="15">
        <v>0</v>
      </c>
      <c r="S2407" s="15">
        <v>0</v>
      </c>
      <c r="T2407" s="15">
        <f t="shared" si="529"/>
        <v>0</v>
      </c>
      <c r="U2407" s="15">
        <f t="shared" si="530"/>
        <v>0</v>
      </c>
      <c r="V2407" s="15"/>
      <c r="W2407" s="15"/>
      <c r="X2407" s="15"/>
      <c r="Y2407" s="15"/>
      <c r="Z2407" s="16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>
        <f t="shared" si="522"/>
        <v>44</v>
      </c>
      <c r="CT2407" s="15">
        <f t="shared" si="523"/>
        <v>0</v>
      </c>
      <c r="CU2407" s="15">
        <f t="shared" si="524"/>
        <v>0</v>
      </c>
      <c r="CV2407" s="15">
        <f t="shared" si="525"/>
        <v>0</v>
      </c>
      <c r="CW2407" s="15"/>
      <c r="CX2407" s="15"/>
      <c r="CY2407" s="15">
        <f t="shared" si="526"/>
        <v>0</v>
      </c>
      <c r="CZ2407" s="15">
        <f>GG2407</f>
        <v>0</v>
      </c>
      <c r="DA2407" s="16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20"/>
      <c r="DY2407" s="15"/>
      <c r="DZ2407" s="20"/>
      <c r="EA2407" s="15"/>
      <c r="EB2407" s="20"/>
      <c r="EC2407" s="15"/>
      <c r="ED2407" s="20"/>
      <c r="EE2407" s="15"/>
      <c r="EF2407" s="20"/>
      <c r="EG2407" s="15"/>
      <c r="EH2407" s="20"/>
      <c r="EI2407" s="15"/>
      <c r="EJ2407" s="20"/>
      <c r="EK2407" s="15"/>
      <c r="EL2407" s="20"/>
      <c r="EM2407" s="15"/>
      <c r="EN2407" s="20"/>
      <c r="EY2407" s="15"/>
      <c r="EZ2407" s="20"/>
      <c r="FC2407" s="15"/>
      <c r="FD2407" s="20"/>
      <c r="FE2407" s="15">
        <v>44</v>
      </c>
      <c r="FF2407" s="20">
        <v>7</v>
      </c>
      <c r="FG2407" s="15"/>
      <c r="FH2407" s="20"/>
      <c r="FI2407" s="15"/>
      <c r="FJ2407" s="20"/>
      <c r="FK2407" s="15"/>
      <c r="FL2407" s="20"/>
      <c r="FM2407" s="15"/>
      <c r="FN2407" s="20"/>
      <c r="FO2407" s="15"/>
      <c r="FP2407" s="20"/>
      <c r="FQ2407" s="15"/>
      <c r="FR2407" s="20"/>
      <c r="FS2407" s="15"/>
      <c r="FT2407" s="20"/>
      <c r="FU2407" s="15"/>
      <c r="FV2407" s="20"/>
      <c r="FW2407" s="15"/>
      <c r="FX2407" s="20"/>
      <c r="FY2407" s="15"/>
      <c r="FZ2407" s="20"/>
      <c r="GA2407" s="15"/>
      <c r="GB2407" s="20"/>
      <c r="GC2407" s="15"/>
      <c r="GD2407" s="20"/>
      <c r="GE2407" s="15"/>
      <c r="GF2407" s="20"/>
      <c r="GG2407" s="226"/>
    </row>
    <row r="2408" spans="1:189" ht="15" customHeight="1" x14ac:dyDescent="0.3">
      <c r="A2408" s="82" t="s">
        <v>133</v>
      </c>
      <c r="B2408" s="82" t="s">
        <v>134</v>
      </c>
      <c r="C2408" s="82" t="s">
        <v>2875</v>
      </c>
      <c r="D2408" s="82" t="s">
        <v>950</v>
      </c>
      <c r="E2408" s="15" t="str">
        <f t="shared" si="520"/>
        <v xml:space="preserve"> Glenn Hoffman</v>
      </c>
      <c r="F2408" s="82" t="s">
        <v>135</v>
      </c>
      <c r="G2408" s="82">
        <v>999926484</v>
      </c>
      <c r="H2408" s="15">
        <f t="shared" si="521"/>
        <v>58</v>
      </c>
      <c r="I2408" s="15"/>
      <c r="J2408" s="15"/>
      <c r="K2408" s="16"/>
      <c r="L2408" s="15"/>
      <c r="M2408" s="15"/>
      <c r="N2408" s="15"/>
      <c r="O2408" s="15">
        <f t="shared" si="527"/>
        <v>0</v>
      </c>
      <c r="P2408" s="15">
        <v>0</v>
      </c>
      <c r="Q2408" s="15">
        <f t="shared" si="528"/>
        <v>0</v>
      </c>
      <c r="R2408" s="15">
        <v>0</v>
      </c>
      <c r="S2408" s="15">
        <v>0</v>
      </c>
      <c r="T2408" s="15">
        <f t="shared" si="529"/>
        <v>0</v>
      </c>
      <c r="U2408" s="15">
        <f t="shared" si="530"/>
        <v>0</v>
      </c>
      <c r="V2408" s="15"/>
      <c r="W2408" s="15"/>
      <c r="X2408" s="15"/>
      <c r="Y2408" s="15"/>
      <c r="Z2408" s="16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>
        <f t="shared" si="522"/>
        <v>0</v>
      </c>
      <c r="CT2408" s="15">
        <f t="shared" si="523"/>
        <v>58</v>
      </c>
      <c r="CU2408" s="15">
        <f t="shared" si="524"/>
        <v>1</v>
      </c>
      <c r="CV2408" s="15">
        <f t="shared" si="525"/>
        <v>0</v>
      </c>
      <c r="CW2408" s="15"/>
      <c r="CX2408" s="15"/>
      <c r="CY2408" s="15">
        <f t="shared" si="526"/>
        <v>0</v>
      </c>
      <c r="CZ2408" s="15">
        <f>GG2408</f>
        <v>0</v>
      </c>
      <c r="DA2408" s="16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20"/>
      <c r="DY2408" s="15"/>
      <c r="DZ2408" s="20"/>
      <c r="EA2408" s="15"/>
      <c r="EB2408" s="20"/>
      <c r="EC2408" s="15"/>
      <c r="ED2408" s="20"/>
      <c r="EE2408" s="15"/>
      <c r="EF2408" s="20"/>
      <c r="EG2408" s="15"/>
      <c r="EH2408" s="20"/>
      <c r="EI2408" s="15"/>
      <c r="EJ2408" s="20"/>
      <c r="EK2408" s="15"/>
      <c r="EL2408" s="20"/>
      <c r="EM2408" s="15"/>
      <c r="EN2408" s="20"/>
      <c r="EW2408" s="15">
        <v>58</v>
      </c>
      <c r="EX2408" s="20">
        <v>6</v>
      </c>
      <c r="EY2408" s="15"/>
      <c r="EZ2408" s="20"/>
      <c r="FC2408" s="15"/>
      <c r="FD2408" s="20"/>
      <c r="FE2408" s="15"/>
      <c r="FF2408" s="20"/>
      <c r="FG2408" s="15"/>
      <c r="FH2408" s="20"/>
      <c r="FI2408" s="15"/>
      <c r="FJ2408" s="20"/>
      <c r="FK2408" s="15"/>
      <c r="FL2408" s="20"/>
      <c r="FM2408" s="15"/>
      <c r="FN2408" s="20"/>
      <c r="FO2408" s="15"/>
      <c r="FP2408" s="20"/>
      <c r="FQ2408" s="15"/>
      <c r="FR2408" s="20"/>
      <c r="FS2408" s="15"/>
      <c r="FT2408" s="20"/>
      <c r="FU2408" s="15"/>
      <c r="FV2408" s="20"/>
      <c r="FW2408" s="15"/>
      <c r="FX2408" s="20"/>
      <c r="FY2408" s="15"/>
      <c r="FZ2408" s="20"/>
      <c r="GA2408" s="15"/>
      <c r="GB2408" s="20"/>
      <c r="GC2408" s="15"/>
      <c r="GD2408" s="20"/>
      <c r="GE2408" s="15"/>
      <c r="GF2408" s="20"/>
      <c r="GG2408" s="226"/>
    </row>
    <row r="2409" spans="1:189" ht="15" customHeight="1" x14ac:dyDescent="0.3">
      <c r="A2409" s="15" t="s">
        <v>130</v>
      </c>
      <c r="B2409" s="15" t="s">
        <v>134</v>
      </c>
      <c r="C2409" s="15" t="s">
        <v>2290</v>
      </c>
      <c r="D2409" s="15" t="s">
        <v>1068</v>
      </c>
      <c r="E2409" s="15" t="str">
        <f t="shared" si="520"/>
        <v>Olive KANG</v>
      </c>
      <c r="F2409" s="15" t="s">
        <v>128</v>
      </c>
      <c r="G2409" s="15">
        <v>999926485</v>
      </c>
      <c r="H2409" s="15">
        <f t="shared" si="521"/>
        <v>63</v>
      </c>
      <c r="I2409" s="15"/>
      <c r="J2409" s="15"/>
      <c r="K2409" s="16"/>
      <c r="L2409" s="15"/>
      <c r="M2409" s="15"/>
      <c r="N2409" s="15"/>
      <c r="O2409" s="15">
        <f t="shared" si="527"/>
        <v>0</v>
      </c>
      <c r="P2409" s="15">
        <v>0</v>
      </c>
      <c r="Q2409" s="15">
        <f t="shared" si="528"/>
        <v>0</v>
      </c>
      <c r="R2409" s="15">
        <v>0</v>
      </c>
      <c r="S2409" s="15">
        <v>0</v>
      </c>
      <c r="T2409" s="15">
        <f t="shared" si="529"/>
        <v>0</v>
      </c>
      <c r="U2409" s="15">
        <f t="shared" si="530"/>
        <v>0</v>
      </c>
      <c r="V2409" s="15"/>
      <c r="W2409" s="15"/>
      <c r="X2409" s="15"/>
      <c r="Y2409" s="15"/>
      <c r="Z2409" s="16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>
        <f t="shared" si="522"/>
        <v>0</v>
      </c>
      <c r="CT2409" s="15">
        <f t="shared" si="523"/>
        <v>63</v>
      </c>
      <c r="CU2409" s="15">
        <f t="shared" si="524"/>
        <v>1</v>
      </c>
      <c r="CV2409" s="15">
        <f t="shared" si="525"/>
        <v>0</v>
      </c>
      <c r="CW2409" s="15"/>
      <c r="CX2409" s="15"/>
      <c r="CY2409" s="15">
        <f t="shared" si="526"/>
        <v>0</v>
      </c>
      <c r="CZ2409" s="15">
        <f>GG2409</f>
        <v>0</v>
      </c>
      <c r="DA2409" s="16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20"/>
      <c r="DY2409" s="15"/>
      <c r="DZ2409" s="20"/>
      <c r="EA2409" s="15"/>
      <c r="EB2409" s="20"/>
      <c r="EC2409" s="15"/>
      <c r="ED2409" s="20"/>
      <c r="EE2409" s="15"/>
      <c r="EF2409" s="20"/>
      <c r="EG2409" s="15"/>
      <c r="EH2409" s="20"/>
      <c r="EI2409" s="15"/>
      <c r="EJ2409" s="20"/>
      <c r="EK2409" s="15"/>
      <c r="EL2409" s="20"/>
      <c r="EM2409" s="15"/>
      <c r="EN2409" s="20"/>
      <c r="EY2409" s="15"/>
      <c r="EZ2409" s="20"/>
      <c r="FC2409" s="15">
        <v>63</v>
      </c>
      <c r="FD2409" s="20">
        <v>5</v>
      </c>
      <c r="FE2409" s="15"/>
      <c r="FF2409" s="20"/>
      <c r="FG2409" s="15"/>
      <c r="FH2409" s="20"/>
      <c r="FI2409" s="15"/>
      <c r="FJ2409" s="20"/>
      <c r="FK2409" s="15"/>
      <c r="FL2409" s="20"/>
      <c r="FM2409" s="15"/>
      <c r="FN2409" s="20"/>
      <c r="FO2409" s="15"/>
      <c r="FP2409" s="20"/>
      <c r="FQ2409" s="15"/>
      <c r="FR2409" s="20"/>
      <c r="FS2409" s="15"/>
      <c r="FT2409" s="20"/>
      <c r="FU2409" s="15"/>
      <c r="FV2409" s="20"/>
      <c r="FW2409" s="15"/>
      <c r="FX2409" s="20"/>
      <c r="FY2409" s="15"/>
      <c r="FZ2409" s="20"/>
      <c r="GA2409" s="15"/>
      <c r="GB2409" s="20"/>
      <c r="GC2409" s="15"/>
      <c r="GD2409" s="20"/>
      <c r="GE2409" s="15"/>
      <c r="GF2409" s="20"/>
      <c r="GG2409" s="226"/>
    </row>
    <row r="2410" spans="1:189" ht="15" customHeight="1" x14ac:dyDescent="0.3">
      <c r="A2410" s="17" t="s">
        <v>2903</v>
      </c>
      <c r="B2410" s="17" t="s">
        <v>134</v>
      </c>
      <c r="C2410" s="17" t="s">
        <v>1131</v>
      </c>
      <c r="D2410" s="17" t="s">
        <v>3394</v>
      </c>
      <c r="E2410" s="15" t="str">
        <f t="shared" si="520"/>
        <v>Sabrina Phu</v>
      </c>
      <c r="F2410" s="17" t="s">
        <v>128</v>
      </c>
      <c r="G2410" s="17">
        <v>999926486</v>
      </c>
      <c r="H2410" s="15">
        <f t="shared" si="521"/>
        <v>38</v>
      </c>
      <c r="I2410" s="15"/>
      <c r="J2410" s="15"/>
      <c r="K2410" s="16"/>
      <c r="L2410" s="15"/>
      <c r="M2410" s="15"/>
      <c r="N2410" s="15"/>
      <c r="O2410" s="15">
        <f t="shared" si="527"/>
        <v>0</v>
      </c>
      <c r="P2410" s="15">
        <v>0</v>
      </c>
      <c r="Q2410" s="15">
        <f t="shared" si="528"/>
        <v>0</v>
      </c>
      <c r="R2410" s="15">
        <v>0</v>
      </c>
      <c r="S2410" s="15">
        <v>0</v>
      </c>
      <c r="T2410" s="15">
        <f t="shared" si="529"/>
        <v>0</v>
      </c>
      <c r="U2410" s="15">
        <f t="shared" si="530"/>
        <v>0</v>
      </c>
      <c r="V2410" s="15"/>
      <c r="W2410" s="15"/>
      <c r="X2410" s="15"/>
      <c r="Y2410" s="15"/>
      <c r="Z2410" s="16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>
        <f t="shared" si="522"/>
        <v>38</v>
      </c>
      <c r="CT2410" s="15">
        <f t="shared" si="523"/>
        <v>0</v>
      </c>
      <c r="CU2410" s="15">
        <f t="shared" si="524"/>
        <v>0</v>
      </c>
      <c r="CV2410" s="15">
        <f t="shared" si="525"/>
        <v>0</v>
      </c>
      <c r="CW2410" s="15"/>
      <c r="CX2410" s="15"/>
      <c r="CY2410" s="15">
        <f t="shared" si="526"/>
        <v>0</v>
      </c>
      <c r="CZ2410" s="15">
        <f>GG2410</f>
        <v>0</v>
      </c>
      <c r="DA2410" s="16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20"/>
      <c r="DY2410" s="15"/>
      <c r="DZ2410" s="20"/>
      <c r="EA2410" s="15"/>
      <c r="EB2410" s="20"/>
      <c r="EC2410" s="15"/>
      <c r="ED2410" s="20"/>
      <c r="EE2410" s="15"/>
      <c r="EF2410" s="20"/>
      <c r="EG2410" s="15"/>
      <c r="EH2410" s="20"/>
      <c r="EI2410" s="15"/>
      <c r="EJ2410" s="20"/>
      <c r="EK2410" s="15"/>
      <c r="EL2410" s="20"/>
      <c r="EM2410" s="15"/>
      <c r="EN2410" s="20"/>
      <c r="EY2410" s="15"/>
      <c r="EZ2410" s="20"/>
      <c r="FC2410" s="15"/>
      <c r="FD2410" s="20"/>
      <c r="FE2410" s="15">
        <v>38</v>
      </c>
      <c r="FF2410" s="20" t="s">
        <v>129</v>
      </c>
      <c r="FG2410" s="15"/>
      <c r="FH2410" s="20"/>
      <c r="FI2410" s="15"/>
      <c r="FJ2410" s="20"/>
      <c r="FK2410" s="15"/>
      <c r="FL2410" s="20"/>
      <c r="FM2410" s="15"/>
      <c r="FN2410" s="20"/>
      <c r="FO2410" s="15"/>
      <c r="FP2410" s="20"/>
      <c r="FQ2410" s="15"/>
      <c r="FR2410" s="20"/>
      <c r="FS2410" s="15"/>
      <c r="FT2410" s="20"/>
      <c r="FU2410" s="15"/>
      <c r="FV2410" s="20"/>
      <c r="FW2410" s="15"/>
      <c r="FX2410" s="20"/>
      <c r="FY2410" s="15"/>
      <c r="FZ2410" s="20"/>
      <c r="GA2410" s="15"/>
      <c r="GB2410" s="20"/>
      <c r="GC2410" s="15"/>
      <c r="GD2410" s="20"/>
      <c r="GE2410" s="15"/>
      <c r="GF2410" s="20"/>
      <c r="GG2410" s="226"/>
    </row>
    <row r="2411" spans="1:189" ht="15" customHeight="1" x14ac:dyDescent="0.3">
      <c r="A2411" s="17" t="s">
        <v>2903</v>
      </c>
      <c r="B2411" s="17" t="s">
        <v>134</v>
      </c>
      <c r="C2411" s="17" t="s">
        <v>253</v>
      </c>
      <c r="D2411" s="17" t="s">
        <v>981</v>
      </c>
      <c r="E2411" s="15" t="str">
        <f t="shared" si="520"/>
        <v>Andrew Hwang</v>
      </c>
      <c r="F2411" s="17" t="s">
        <v>135</v>
      </c>
      <c r="G2411" s="17">
        <v>999926488</v>
      </c>
      <c r="H2411" s="15">
        <f t="shared" si="521"/>
        <v>52</v>
      </c>
      <c r="I2411" s="15"/>
      <c r="J2411" s="15"/>
      <c r="K2411" s="16"/>
      <c r="L2411" s="15"/>
      <c r="M2411" s="15"/>
      <c r="N2411" s="15"/>
      <c r="O2411" s="15">
        <f t="shared" si="527"/>
        <v>0</v>
      </c>
      <c r="P2411" s="15">
        <v>0</v>
      </c>
      <c r="Q2411" s="15">
        <f t="shared" si="528"/>
        <v>0</v>
      </c>
      <c r="R2411" s="15">
        <v>0</v>
      </c>
      <c r="S2411" s="15">
        <v>0</v>
      </c>
      <c r="T2411" s="15">
        <f t="shared" si="529"/>
        <v>0</v>
      </c>
      <c r="U2411" s="15">
        <f t="shared" si="530"/>
        <v>0</v>
      </c>
      <c r="V2411" s="15"/>
      <c r="W2411" s="15"/>
      <c r="X2411" s="15"/>
      <c r="Y2411" s="15"/>
      <c r="Z2411" s="16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>
        <f t="shared" si="522"/>
        <v>52</v>
      </c>
      <c r="CT2411" s="15">
        <f t="shared" si="523"/>
        <v>0</v>
      </c>
      <c r="CU2411" s="15">
        <f t="shared" si="524"/>
        <v>0</v>
      </c>
      <c r="CV2411" s="15">
        <f t="shared" si="525"/>
        <v>0</v>
      </c>
      <c r="CW2411" s="15"/>
      <c r="CX2411" s="15"/>
      <c r="CY2411" s="15">
        <f t="shared" si="526"/>
        <v>0</v>
      </c>
      <c r="CZ2411" s="15">
        <f>GG2411</f>
        <v>0</v>
      </c>
      <c r="DA2411" s="16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20"/>
      <c r="DY2411" s="15"/>
      <c r="DZ2411" s="20"/>
      <c r="EA2411" s="15"/>
      <c r="EB2411" s="20"/>
      <c r="EC2411" s="15"/>
      <c r="ED2411" s="20"/>
      <c r="EE2411" s="15"/>
      <c r="EF2411" s="20"/>
      <c r="EG2411" s="15"/>
      <c r="EH2411" s="20"/>
      <c r="EI2411" s="15"/>
      <c r="EJ2411" s="20"/>
      <c r="EK2411" s="15"/>
      <c r="EL2411" s="20"/>
      <c r="EM2411" s="15"/>
      <c r="EN2411" s="20"/>
      <c r="EY2411" s="15"/>
      <c r="EZ2411" s="20"/>
      <c r="FC2411" s="15"/>
      <c r="FD2411" s="20"/>
      <c r="FE2411" s="15">
        <v>52</v>
      </c>
      <c r="FF2411" s="20">
        <v>5</v>
      </c>
      <c r="FG2411" s="15"/>
      <c r="FH2411" s="20"/>
      <c r="FI2411" s="15"/>
      <c r="FJ2411" s="20"/>
      <c r="FK2411" s="15"/>
      <c r="FL2411" s="20"/>
      <c r="FM2411" s="15"/>
      <c r="FN2411" s="20"/>
      <c r="FO2411" s="15"/>
      <c r="FP2411" s="20"/>
      <c r="FQ2411" s="15"/>
      <c r="FR2411" s="20"/>
      <c r="FS2411" s="15"/>
      <c r="FT2411" s="20"/>
      <c r="FU2411" s="15"/>
      <c r="FV2411" s="20"/>
      <c r="FW2411" s="15"/>
      <c r="FX2411" s="20"/>
      <c r="FY2411" s="15"/>
      <c r="FZ2411" s="20"/>
      <c r="GA2411" s="15"/>
      <c r="GB2411" s="20"/>
      <c r="GC2411" s="15"/>
      <c r="GD2411" s="20"/>
      <c r="GE2411" s="15"/>
      <c r="GF2411" s="20"/>
      <c r="GG2411" s="226"/>
    </row>
    <row r="2412" spans="1:189" ht="15" customHeight="1" x14ac:dyDescent="0.3">
      <c r="A2412" s="15" t="s">
        <v>146</v>
      </c>
      <c r="B2412" s="15" t="s">
        <v>142</v>
      </c>
      <c r="C2412" s="15" t="s">
        <v>819</v>
      </c>
      <c r="D2412" s="15" t="s">
        <v>3083</v>
      </c>
      <c r="E2412" s="15" t="str">
        <f t="shared" si="520"/>
        <v>Hannah CHOU</v>
      </c>
      <c r="F2412" s="15" t="s">
        <v>128</v>
      </c>
      <c r="G2412" s="15">
        <v>999926491</v>
      </c>
      <c r="H2412" s="15">
        <f t="shared" si="521"/>
        <v>68</v>
      </c>
      <c r="I2412" s="15"/>
      <c r="J2412" s="15"/>
      <c r="K2412" s="16"/>
      <c r="L2412" s="15"/>
      <c r="M2412" s="15"/>
      <c r="N2412" s="15"/>
      <c r="O2412" s="15">
        <f t="shared" si="527"/>
        <v>0</v>
      </c>
      <c r="P2412" s="15">
        <v>0</v>
      </c>
      <c r="Q2412" s="15">
        <f t="shared" si="528"/>
        <v>0</v>
      </c>
      <c r="R2412" s="15">
        <v>0</v>
      </c>
      <c r="S2412" s="15">
        <v>0</v>
      </c>
      <c r="T2412" s="15">
        <f t="shared" si="529"/>
        <v>0</v>
      </c>
      <c r="U2412" s="15">
        <f t="shared" si="530"/>
        <v>0</v>
      </c>
      <c r="V2412" s="15"/>
      <c r="W2412" s="15"/>
      <c r="X2412" s="15"/>
      <c r="Y2412" s="15"/>
      <c r="Z2412" s="16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>
        <f t="shared" si="522"/>
        <v>0</v>
      </c>
      <c r="CT2412" s="15">
        <f t="shared" si="523"/>
        <v>68</v>
      </c>
      <c r="CU2412" s="15">
        <f t="shared" si="524"/>
        <v>1</v>
      </c>
      <c r="CV2412" s="15">
        <f t="shared" si="525"/>
        <v>0</v>
      </c>
      <c r="CW2412" s="15"/>
      <c r="CX2412" s="15"/>
      <c r="CY2412" s="15">
        <f t="shared" si="526"/>
        <v>0</v>
      </c>
      <c r="CZ2412" s="15">
        <f>GG2412</f>
        <v>0</v>
      </c>
      <c r="DA2412" s="16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20"/>
      <c r="DY2412" s="15"/>
      <c r="DZ2412" s="20"/>
      <c r="EA2412" s="15"/>
      <c r="EB2412" s="20"/>
      <c r="EC2412" s="15"/>
      <c r="ED2412" s="20"/>
      <c r="EE2412" s="15"/>
      <c r="EF2412" s="20"/>
      <c r="EG2412" s="15"/>
      <c r="EH2412" s="20"/>
      <c r="EI2412" s="15"/>
      <c r="EJ2412" s="20"/>
      <c r="EK2412" s="15"/>
      <c r="EL2412" s="20"/>
      <c r="EM2412" s="15"/>
      <c r="EN2412" s="20"/>
      <c r="EY2412" s="15"/>
      <c r="EZ2412" s="20"/>
      <c r="FC2412" s="15">
        <v>68</v>
      </c>
      <c r="FD2412" s="20">
        <v>3</v>
      </c>
      <c r="FE2412" s="15"/>
      <c r="FF2412" s="20"/>
      <c r="FG2412" s="15"/>
      <c r="FH2412" s="20"/>
      <c r="FI2412" s="15"/>
      <c r="FJ2412" s="20"/>
      <c r="FK2412" s="15"/>
      <c r="FL2412" s="20"/>
      <c r="FM2412" s="15"/>
      <c r="FN2412" s="20"/>
      <c r="FO2412" s="15"/>
      <c r="FP2412" s="20"/>
      <c r="FQ2412" s="15"/>
      <c r="FR2412" s="20"/>
      <c r="FS2412" s="15"/>
      <c r="FT2412" s="20"/>
      <c r="FU2412" s="15"/>
      <c r="FV2412" s="20"/>
      <c r="FW2412" s="15"/>
      <c r="FX2412" s="20"/>
      <c r="FY2412" s="15"/>
      <c r="FZ2412" s="20"/>
      <c r="GA2412" s="15"/>
      <c r="GB2412" s="20"/>
      <c r="GC2412" s="15"/>
      <c r="GD2412" s="20"/>
      <c r="GE2412" s="15"/>
      <c r="GF2412" s="20"/>
      <c r="GG2412" s="226"/>
    </row>
    <row r="2413" spans="1:189" ht="15" customHeight="1" x14ac:dyDescent="0.3">
      <c r="A2413" s="82" t="s">
        <v>133</v>
      </c>
      <c r="B2413" s="82" t="s">
        <v>140</v>
      </c>
      <c r="C2413" s="82" t="s">
        <v>2838</v>
      </c>
      <c r="D2413" s="82" t="s">
        <v>2870</v>
      </c>
      <c r="E2413" s="15" t="str">
        <f t="shared" si="520"/>
        <v xml:space="preserve"> Anthony Caceres</v>
      </c>
      <c r="F2413" s="82" t="s">
        <v>135</v>
      </c>
      <c r="G2413" s="82">
        <v>999926492</v>
      </c>
      <c r="H2413" s="15">
        <f t="shared" si="521"/>
        <v>90</v>
      </c>
      <c r="I2413" s="15"/>
      <c r="J2413" s="15"/>
      <c r="K2413" s="16"/>
      <c r="L2413" s="15"/>
      <c r="M2413" s="15"/>
      <c r="N2413" s="15"/>
      <c r="O2413" s="15">
        <f t="shared" si="527"/>
        <v>0</v>
      </c>
      <c r="P2413" s="15">
        <v>0</v>
      </c>
      <c r="Q2413" s="15">
        <f t="shared" si="528"/>
        <v>0</v>
      </c>
      <c r="R2413" s="15">
        <v>0</v>
      </c>
      <c r="S2413" s="15">
        <v>0</v>
      </c>
      <c r="T2413" s="15">
        <f t="shared" si="529"/>
        <v>0</v>
      </c>
      <c r="U2413" s="15">
        <f t="shared" si="530"/>
        <v>0</v>
      </c>
      <c r="V2413" s="15"/>
      <c r="W2413" s="15"/>
      <c r="X2413" s="15"/>
      <c r="Y2413" s="15"/>
      <c r="Z2413" s="16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>
        <f t="shared" si="522"/>
        <v>0</v>
      </c>
      <c r="CT2413" s="15">
        <f t="shared" si="523"/>
        <v>90</v>
      </c>
      <c r="CU2413" s="15">
        <f t="shared" si="524"/>
        <v>1</v>
      </c>
      <c r="CV2413" s="15">
        <f t="shared" si="525"/>
        <v>0</v>
      </c>
      <c r="CW2413" s="15"/>
      <c r="CX2413" s="15"/>
      <c r="CY2413" s="15">
        <f t="shared" si="526"/>
        <v>0</v>
      </c>
      <c r="CZ2413" s="15">
        <f>GG2413</f>
        <v>0</v>
      </c>
      <c r="DA2413" s="16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20"/>
      <c r="DY2413" s="15"/>
      <c r="DZ2413" s="20"/>
      <c r="EA2413" s="15"/>
      <c r="EB2413" s="20"/>
      <c r="EC2413" s="15"/>
      <c r="ED2413" s="20"/>
      <c r="EE2413" s="15"/>
      <c r="EF2413" s="20"/>
      <c r="EG2413" s="15"/>
      <c r="EH2413" s="20"/>
      <c r="EI2413" s="15"/>
      <c r="EJ2413" s="20"/>
      <c r="EK2413" s="15"/>
      <c r="EL2413" s="20"/>
      <c r="EM2413" s="15"/>
      <c r="EN2413" s="20"/>
      <c r="EW2413" s="15">
        <v>90</v>
      </c>
      <c r="EX2413" s="20">
        <v>2</v>
      </c>
      <c r="EY2413" s="15"/>
      <c r="EZ2413" s="20"/>
      <c r="FC2413" s="15"/>
      <c r="FD2413" s="20"/>
      <c r="FE2413" s="15"/>
      <c r="FF2413" s="20"/>
      <c r="FG2413" s="15"/>
      <c r="FH2413" s="20"/>
      <c r="FI2413" s="15"/>
      <c r="FJ2413" s="20"/>
      <c r="FK2413" s="15"/>
      <c r="FL2413" s="20"/>
      <c r="FM2413" s="15"/>
      <c r="FN2413" s="20"/>
      <c r="FO2413" s="15"/>
      <c r="FP2413" s="20"/>
      <c r="FQ2413" s="15"/>
      <c r="FR2413" s="20"/>
      <c r="FS2413" s="15"/>
      <c r="FT2413" s="20"/>
      <c r="FU2413" s="15"/>
      <c r="FV2413" s="20"/>
      <c r="FW2413" s="15"/>
      <c r="FX2413" s="20"/>
      <c r="FY2413" s="15"/>
      <c r="FZ2413" s="20"/>
      <c r="GA2413" s="15"/>
      <c r="GB2413" s="20"/>
      <c r="GC2413" s="15"/>
      <c r="GD2413" s="20"/>
      <c r="GE2413" s="15"/>
      <c r="GF2413" s="20"/>
      <c r="GG2413" s="226"/>
    </row>
    <row r="2414" spans="1:189" ht="15" customHeight="1" x14ac:dyDescent="0.3">
      <c r="A2414" s="15" t="s">
        <v>2903</v>
      </c>
      <c r="B2414" s="82" t="s">
        <v>134</v>
      </c>
      <c r="C2414" s="82" t="s">
        <v>2733</v>
      </c>
      <c r="D2414" s="82" t="s">
        <v>2734</v>
      </c>
      <c r="E2414" s="15" t="str">
        <f t="shared" si="520"/>
        <v xml:space="preserve"> Anjali Shivkumar</v>
      </c>
      <c r="F2414" s="82" t="s">
        <v>128</v>
      </c>
      <c r="G2414" s="82">
        <v>999926493</v>
      </c>
      <c r="H2414" s="15">
        <f t="shared" si="521"/>
        <v>60</v>
      </c>
      <c r="I2414" s="15"/>
      <c r="J2414" s="15"/>
      <c r="K2414" s="16"/>
      <c r="L2414" s="15"/>
      <c r="M2414" s="15"/>
      <c r="N2414" s="15"/>
      <c r="O2414" s="15">
        <f t="shared" si="527"/>
        <v>0</v>
      </c>
      <c r="P2414" s="15">
        <v>0</v>
      </c>
      <c r="Q2414" s="15">
        <f t="shared" si="528"/>
        <v>0</v>
      </c>
      <c r="R2414" s="15">
        <v>0</v>
      </c>
      <c r="S2414" s="15">
        <v>0</v>
      </c>
      <c r="T2414" s="15">
        <f t="shared" si="529"/>
        <v>0</v>
      </c>
      <c r="U2414" s="15">
        <f t="shared" si="530"/>
        <v>0</v>
      </c>
      <c r="V2414" s="15"/>
      <c r="W2414" s="15"/>
      <c r="X2414" s="15"/>
      <c r="Y2414" s="15"/>
      <c r="Z2414" s="16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>
        <f t="shared" si="522"/>
        <v>0</v>
      </c>
      <c r="CT2414" s="15">
        <f t="shared" si="523"/>
        <v>60</v>
      </c>
      <c r="CU2414" s="15">
        <f t="shared" si="524"/>
        <v>1</v>
      </c>
      <c r="CV2414" s="15">
        <f t="shared" si="525"/>
        <v>0</v>
      </c>
      <c r="CW2414" s="15"/>
      <c r="CX2414" s="15"/>
      <c r="CY2414" s="15">
        <f t="shared" si="526"/>
        <v>0</v>
      </c>
      <c r="CZ2414" s="15">
        <f>GG2414</f>
        <v>0</v>
      </c>
      <c r="DA2414" s="16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20"/>
      <c r="DY2414" s="15"/>
      <c r="DZ2414" s="20"/>
      <c r="EA2414" s="15"/>
      <c r="EB2414" s="20"/>
      <c r="EC2414" s="15"/>
      <c r="ED2414" s="20"/>
      <c r="EE2414" s="15"/>
      <c r="EF2414" s="20"/>
      <c r="EG2414" s="15"/>
      <c r="EH2414" s="20"/>
      <c r="EI2414" s="15"/>
      <c r="EJ2414" s="20"/>
      <c r="EK2414" s="15"/>
      <c r="EL2414" s="20"/>
      <c r="EM2414" s="15"/>
      <c r="EN2414" s="20"/>
      <c r="EW2414" s="15">
        <v>60</v>
      </c>
      <c r="EX2414" s="20">
        <v>1</v>
      </c>
      <c r="EY2414" s="15"/>
      <c r="EZ2414" s="20"/>
      <c r="FC2414" s="15"/>
      <c r="FD2414" s="20"/>
      <c r="FE2414" s="15"/>
      <c r="FF2414" s="20"/>
      <c r="FG2414" s="15"/>
      <c r="FH2414" s="20"/>
      <c r="FI2414" s="15"/>
      <c r="FJ2414" s="20"/>
      <c r="FK2414" s="15"/>
      <c r="FL2414" s="20"/>
      <c r="FM2414" s="15"/>
      <c r="FN2414" s="20"/>
      <c r="FO2414" s="15"/>
      <c r="FP2414" s="20"/>
      <c r="FQ2414" s="15"/>
      <c r="FR2414" s="20"/>
      <c r="FS2414" s="15"/>
      <c r="FT2414" s="20"/>
      <c r="FU2414" s="15"/>
      <c r="FV2414" s="20"/>
      <c r="FW2414" s="15"/>
      <c r="FX2414" s="20"/>
      <c r="FY2414" s="15"/>
      <c r="FZ2414" s="20"/>
      <c r="GA2414" s="15"/>
      <c r="GB2414" s="20"/>
      <c r="GC2414" s="15"/>
      <c r="GD2414" s="20"/>
      <c r="GE2414" s="15"/>
      <c r="GF2414" s="20"/>
      <c r="GG2414" s="226"/>
    </row>
    <row r="2415" spans="1:189" ht="15" customHeight="1" x14ac:dyDescent="0.3">
      <c r="A2415" s="85" t="s">
        <v>146</v>
      </c>
      <c r="B2415" s="85" t="s">
        <v>142</v>
      </c>
      <c r="C2415" s="85" t="s">
        <v>3832</v>
      </c>
      <c r="D2415" s="85" t="s">
        <v>1138</v>
      </c>
      <c r="E2415" s="15" t="str">
        <f t="shared" si="520"/>
        <v>joshua kim</v>
      </c>
      <c r="F2415" s="85" t="s">
        <v>135</v>
      </c>
      <c r="G2415" s="15">
        <v>999926495</v>
      </c>
      <c r="H2415" s="15">
        <f t="shared" si="521"/>
        <v>38</v>
      </c>
      <c r="I2415" s="15"/>
      <c r="J2415" s="15"/>
      <c r="K2415" s="16"/>
      <c r="L2415" s="15"/>
      <c r="M2415" s="15"/>
      <c r="N2415" s="15"/>
      <c r="O2415" s="15">
        <f t="shared" si="527"/>
        <v>0</v>
      </c>
      <c r="P2415" s="15">
        <v>0</v>
      </c>
      <c r="Q2415" s="15">
        <f t="shared" si="528"/>
        <v>0</v>
      </c>
      <c r="R2415" s="15">
        <v>0</v>
      </c>
      <c r="S2415" s="15">
        <v>0</v>
      </c>
      <c r="T2415" s="15">
        <f t="shared" si="529"/>
        <v>0</v>
      </c>
      <c r="U2415" s="15">
        <f t="shared" si="530"/>
        <v>0</v>
      </c>
      <c r="V2415" s="15"/>
      <c r="W2415" s="15"/>
      <c r="X2415" s="15"/>
      <c r="Y2415" s="15"/>
      <c r="Z2415" s="16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>
        <f t="shared" si="522"/>
        <v>0</v>
      </c>
      <c r="CT2415" s="15">
        <f t="shared" si="523"/>
        <v>38</v>
      </c>
      <c r="CU2415" s="15">
        <f t="shared" si="524"/>
        <v>0</v>
      </c>
      <c r="CV2415" s="15">
        <f t="shared" si="525"/>
        <v>0</v>
      </c>
      <c r="CW2415" s="15"/>
      <c r="CX2415" s="15"/>
      <c r="CY2415" s="15">
        <f t="shared" si="526"/>
        <v>0</v>
      </c>
      <c r="CZ2415" s="15">
        <f>GG2415</f>
        <v>0</v>
      </c>
      <c r="DA2415" s="16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20"/>
      <c r="DY2415" s="15"/>
      <c r="DZ2415" s="20"/>
      <c r="EA2415" s="15"/>
      <c r="EB2415" s="20"/>
      <c r="EC2415" s="15"/>
      <c r="ED2415" s="20"/>
      <c r="EE2415" s="15"/>
      <c r="EF2415" s="20"/>
      <c r="EG2415" s="15"/>
      <c r="EH2415" s="20"/>
      <c r="EI2415" s="15"/>
      <c r="EJ2415" s="20"/>
      <c r="EK2415" s="15"/>
      <c r="EL2415" s="20"/>
      <c r="EM2415" s="15"/>
      <c r="EN2415" s="20"/>
      <c r="EY2415" s="15"/>
      <c r="EZ2415" s="20"/>
      <c r="FC2415" s="15"/>
      <c r="FD2415" s="20"/>
      <c r="FE2415" s="15"/>
      <c r="FF2415" s="20"/>
      <c r="FG2415" s="15"/>
      <c r="FH2415" s="20"/>
      <c r="FI2415" s="15"/>
      <c r="FJ2415" s="20"/>
      <c r="FK2415" s="15"/>
      <c r="FL2415" s="20"/>
      <c r="FM2415" s="15"/>
      <c r="FN2415" s="20"/>
      <c r="FO2415" s="15">
        <v>38</v>
      </c>
      <c r="FP2415" s="20"/>
      <c r="FQ2415" s="15"/>
      <c r="FR2415" s="16"/>
      <c r="FS2415" s="15"/>
      <c r="FT2415" s="20"/>
      <c r="FU2415" s="15"/>
      <c r="FV2415" s="20"/>
      <c r="FW2415" s="15"/>
      <c r="FX2415" s="20"/>
      <c r="FY2415" s="15"/>
      <c r="FZ2415" s="20"/>
      <c r="GA2415" s="15"/>
      <c r="GB2415" s="20"/>
      <c r="GC2415" s="15"/>
      <c r="GD2415" s="20"/>
      <c r="GE2415" s="15"/>
      <c r="GF2415" s="20"/>
      <c r="GG2415" s="226"/>
    </row>
    <row r="2416" spans="1:189" ht="15" customHeight="1" x14ac:dyDescent="0.3">
      <c r="A2416" s="17" t="s">
        <v>130</v>
      </c>
      <c r="B2416" s="17" t="s">
        <v>126</v>
      </c>
      <c r="C2416" s="17" t="s">
        <v>227</v>
      </c>
      <c r="D2416" s="17" t="s">
        <v>499</v>
      </c>
      <c r="E2416" s="15" t="str">
        <f t="shared" si="520"/>
        <v>Daniel Chen</v>
      </c>
      <c r="F2416" s="17" t="s">
        <v>135</v>
      </c>
      <c r="G2416" s="17">
        <v>999926497</v>
      </c>
      <c r="H2416" s="15">
        <f t="shared" si="521"/>
        <v>51</v>
      </c>
      <c r="I2416" s="15"/>
      <c r="J2416" s="15"/>
      <c r="K2416" s="16"/>
      <c r="L2416" s="15"/>
      <c r="M2416" s="15"/>
      <c r="N2416" s="15"/>
      <c r="O2416" s="15">
        <f t="shared" si="527"/>
        <v>0</v>
      </c>
      <c r="P2416" s="15">
        <v>0</v>
      </c>
      <c r="Q2416" s="15">
        <f t="shared" si="528"/>
        <v>0</v>
      </c>
      <c r="R2416" s="15">
        <v>0</v>
      </c>
      <c r="S2416" s="15">
        <v>0</v>
      </c>
      <c r="T2416" s="15">
        <f t="shared" si="529"/>
        <v>0</v>
      </c>
      <c r="U2416" s="15">
        <f t="shared" si="530"/>
        <v>0</v>
      </c>
      <c r="V2416" s="15"/>
      <c r="W2416" s="15"/>
      <c r="X2416" s="15"/>
      <c r="Y2416" s="15"/>
      <c r="Z2416" s="16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>
        <f t="shared" si="522"/>
        <v>0</v>
      </c>
      <c r="CT2416" s="15">
        <f t="shared" si="523"/>
        <v>51</v>
      </c>
      <c r="CU2416" s="15">
        <f t="shared" si="524"/>
        <v>1</v>
      </c>
      <c r="CV2416" s="15">
        <f t="shared" si="525"/>
        <v>0</v>
      </c>
      <c r="CW2416" s="15"/>
      <c r="CX2416" s="15"/>
      <c r="CY2416" s="15">
        <f t="shared" si="526"/>
        <v>0</v>
      </c>
      <c r="CZ2416" s="15">
        <f>GG2416</f>
        <v>0</v>
      </c>
      <c r="DA2416" s="16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20"/>
      <c r="DY2416" s="15"/>
      <c r="DZ2416" s="20"/>
      <c r="EA2416" s="15"/>
      <c r="EB2416" s="20"/>
      <c r="EC2416" s="15"/>
      <c r="ED2416" s="20"/>
      <c r="EE2416" s="15"/>
      <c r="EF2416" s="20"/>
      <c r="EG2416" s="15"/>
      <c r="EH2416" s="20"/>
      <c r="EI2416" s="15"/>
      <c r="EJ2416" s="20"/>
      <c r="EK2416" s="15"/>
      <c r="EL2416" s="20"/>
      <c r="EM2416" s="15"/>
      <c r="EN2416" s="20"/>
      <c r="EY2416" s="15"/>
      <c r="EZ2416" s="20"/>
      <c r="FC2416" s="15"/>
      <c r="FD2416" s="20"/>
      <c r="FE2416" s="15"/>
      <c r="FF2416" s="20"/>
      <c r="FG2416" s="15"/>
      <c r="FH2416" s="20"/>
      <c r="FI2416" s="15"/>
      <c r="FJ2416" s="20"/>
      <c r="FK2416" s="15"/>
      <c r="FL2416" s="20"/>
      <c r="FM2416" s="15"/>
      <c r="FN2416" s="20"/>
      <c r="FO2416" s="15"/>
      <c r="FP2416" s="20"/>
      <c r="FQ2416" s="15"/>
      <c r="FR2416" s="20"/>
      <c r="FS2416" s="15">
        <v>51</v>
      </c>
      <c r="FT2416" s="20">
        <v>8</v>
      </c>
      <c r="FU2416" s="15"/>
      <c r="FV2416" s="20"/>
      <c r="FW2416" s="15"/>
      <c r="FX2416" s="20"/>
      <c r="FY2416" s="15"/>
      <c r="FZ2416" s="20"/>
      <c r="GA2416" s="15"/>
      <c r="GB2416" s="20"/>
      <c r="GC2416" s="15"/>
      <c r="GD2416" s="20"/>
      <c r="GE2416" s="15"/>
      <c r="GF2416" s="20"/>
      <c r="GG2416" s="226"/>
    </row>
    <row r="2417" spans="1:189" ht="15" customHeight="1" x14ac:dyDescent="0.3">
      <c r="A2417" s="15" t="s">
        <v>130</v>
      </c>
      <c r="B2417" s="15" t="s">
        <v>138</v>
      </c>
      <c r="C2417" s="15" t="s">
        <v>3165</v>
      </c>
      <c r="D2417" s="15" t="s">
        <v>1543</v>
      </c>
      <c r="E2417" s="15" t="str">
        <f t="shared" si="520"/>
        <v>Evelyn Merin THOMAS</v>
      </c>
      <c r="F2417" s="15" t="s">
        <v>128</v>
      </c>
      <c r="G2417" s="15">
        <v>999926498</v>
      </c>
      <c r="H2417" s="15">
        <f t="shared" si="521"/>
        <v>63</v>
      </c>
      <c r="I2417" s="15"/>
      <c r="J2417" s="15"/>
      <c r="K2417" s="16"/>
      <c r="L2417" s="15"/>
      <c r="M2417" s="15"/>
      <c r="N2417" s="15"/>
      <c r="O2417" s="15">
        <f t="shared" si="527"/>
        <v>0</v>
      </c>
      <c r="P2417" s="15">
        <v>0</v>
      </c>
      <c r="Q2417" s="15">
        <f t="shared" si="528"/>
        <v>0</v>
      </c>
      <c r="R2417" s="15">
        <v>0</v>
      </c>
      <c r="S2417" s="15">
        <v>0</v>
      </c>
      <c r="T2417" s="15">
        <f t="shared" si="529"/>
        <v>0</v>
      </c>
      <c r="U2417" s="15">
        <f t="shared" si="530"/>
        <v>0</v>
      </c>
      <c r="V2417" s="15"/>
      <c r="W2417" s="15"/>
      <c r="X2417" s="15"/>
      <c r="Y2417" s="15"/>
      <c r="Z2417" s="16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>
        <f t="shared" si="522"/>
        <v>0</v>
      </c>
      <c r="CT2417" s="15">
        <f t="shared" si="523"/>
        <v>63</v>
      </c>
      <c r="CU2417" s="15">
        <f t="shared" si="524"/>
        <v>1</v>
      </c>
      <c r="CV2417" s="15">
        <f t="shared" si="525"/>
        <v>0</v>
      </c>
      <c r="CW2417" s="15"/>
      <c r="CX2417" s="15"/>
      <c r="CY2417" s="15">
        <f t="shared" si="526"/>
        <v>0</v>
      </c>
      <c r="CZ2417" s="15">
        <f>GG2417</f>
        <v>0</v>
      </c>
      <c r="DA2417" s="16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20"/>
      <c r="DY2417" s="15"/>
      <c r="DZ2417" s="20"/>
      <c r="EA2417" s="15"/>
      <c r="EB2417" s="20"/>
      <c r="EC2417" s="15"/>
      <c r="ED2417" s="20"/>
      <c r="EE2417" s="15"/>
      <c r="EF2417" s="20"/>
      <c r="EG2417" s="15"/>
      <c r="EH2417" s="20"/>
      <c r="EI2417" s="15"/>
      <c r="EJ2417" s="20"/>
      <c r="EK2417" s="15"/>
      <c r="EL2417" s="20"/>
      <c r="EM2417" s="15"/>
      <c r="EN2417" s="20"/>
      <c r="EY2417" s="15"/>
      <c r="EZ2417" s="20"/>
      <c r="FC2417" s="15">
        <v>63</v>
      </c>
      <c r="FD2417" s="20">
        <v>5</v>
      </c>
      <c r="FE2417" s="15"/>
      <c r="FF2417" s="20"/>
      <c r="FG2417" s="15"/>
      <c r="FH2417" s="20"/>
      <c r="FI2417" s="15"/>
      <c r="FJ2417" s="20"/>
      <c r="FK2417" s="15"/>
      <c r="FL2417" s="20"/>
      <c r="FM2417" s="15"/>
      <c r="FN2417" s="20"/>
      <c r="FO2417" s="15"/>
      <c r="FP2417" s="20"/>
      <c r="FQ2417" s="15"/>
      <c r="FR2417" s="20"/>
      <c r="FS2417" s="15"/>
      <c r="FT2417" s="20"/>
      <c r="FU2417" s="15"/>
      <c r="FV2417" s="20"/>
      <c r="FW2417" s="15"/>
      <c r="FX2417" s="20"/>
      <c r="FY2417" s="15"/>
      <c r="FZ2417" s="20"/>
      <c r="GA2417" s="15"/>
      <c r="GB2417" s="20"/>
      <c r="GC2417" s="15"/>
      <c r="GD2417" s="20"/>
      <c r="GE2417" s="15"/>
      <c r="GF2417" s="20"/>
      <c r="GG2417" s="226"/>
    </row>
    <row r="2418" spans="1:189" ht="15" customHeight="1" x14ac:dyDescent="0.3">
      <c r="A2418" s="15" t="s">
        <v>146</v>
      </c>
      <c r="B2418" s="15" t="s">
        <v>138</v>
      </c>
      <c r="C2418" s="15" t="s">
        <v>816</v>
      </c>
      <c r="D2418" s="15" t="s">
        <v>1543</v>
      </c>
      <c r="E2418" s="15" t="str">
        <f t="shared" si="520"/>
        <v>Issac THOMAS</v>
      </c>
      <c r="F2418" s="15" t="s">
        <v>135</v>
      </c>
      <c r="G2418" s="15">
        <v>999926499</v>
      </c>
      <c r="H2418" s="15">
        <f t="shared" si="521"/>
        <v>38</v>
      </c>
      <c r="I2418" s="15"/>
      <c r="J2418" s="15"/>
      <c r="K2418" s="16"/>
      <c r="L2418" s="15"/>
      <c r="M2418" s="15"/>
      <c r="N2418" s="15"/>
      <c r="O2418" s="15">
        <f t="shared" si="527"/>
        <v>0</v>
      </c>
      <c r="P2418" s="15">
        <v>0</v>
      </c>
      <c r="Q2418" s="15">
        <f t="shared" si="528"/>
        <v>0</v>
      </c>
      <c r="R2418" s="15">
        <v>0</v>
      </c>
      <c r="S2418" s="15">
        <v>0</v>
      </c>
      <c r="T2418" s="15">
        <f t="shared" si="529"/>
        <v>0</v>
      </c>
      <c r="U2418" s="15">
        <f t="shared" si="530"/>
        <v>0</v>
      </c>
      <c r="V2418" s="15"/>
      <c r="W2418" s="15"/>
      <c r="X2418" s="15"/>
      <c r="Y2418" s="15"/>
      <c r="Z2418" s="16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>
        <f t="shared" si="522"/>
        <v>0</v>
      </c>
      <c r="CT2418" s="15">
        <f t="shared" si="523"/>
        <v>38</v>
      </c>
      <c r="CU2418" s="15">
        <f t="shared" si="524"/>
        <v>0</v>
      </c>
      <c r="CV2418" s="15">
        <f t="shared" si="525"/>
        <v>0</v>
      </c>
      <c r="CW2418" s="15"/>
      <c r="CX2418" s="15"/>
      <c r="CY2418" s="15">
        <f t="shared" si="526"/>
        <v>0</v>
      </c>
      <c r="CZ2418" s="15">
        <f>GG2418</f>
        <v>0</v>
      </c>
      <c r="DA2418" s="16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20"/>
      <c r="DY2418" s="15"/>
      <c r="DZ2418" s="20"/>
      <c r="EA2418" s="15"/>
      <c r="EB2418" s="20"/>
      <c r="EC2418" s="15"/>
      <c r="ED2418" s="20"/>
      <c r="EE2418" s="15"/>
      <c r="EF2418" s="20"/>
      <c r="EG2418" s="15"/>
      <c r="EH2418" s="20"/>
      <c r="EI2418" s="15"/>
      <c r="EJ2418" s="20"/>
      <c r="EK2418" s="15"/>
      <c r="EL2418" s="20"/>
      <c r="EM2418" s="15"/>
      <c r="EN2418" s="20"/>
      <c r="EY2418" s="15"/>
      <c r="EZ2418" s="20"/>
      <c r="FC2418" s="15">
        <v>38</v>
      </c>
      <c r="FD2418" s="20" t="s">
        <v>129</v>
      </c>
      <c r="FE2418" s="15"/>
      <c r="FF2418" s="20"/>
      <c r="FG2418" s="15"/>
      <c r="FH2418" s="20"/>
      <c r="FI2418" s="15"/>
      <c r="FJ2418" s="20"/>
      <c r="FK2418" s="15"/>
      <c r="FL2418" s="20"/>
      <c r="FM2418" s="15"/>
      <c r="FN2418" s="20"/>
      <c r="FO2418" s="15"/>
      <c r="FP2418" s="20"/>
      <c r="FQ2418" s="15"/>
      <c r="FR2418" s="20"/>
      <c r="FS2418" s="15"/>
      <c r="FT2418" s="20"/>
      <c r="FU2418" s="15"/>
      <c r="FV2418" s="20"/>
      <c r="FW2418" s="15"/>
      <c r="FX2418" s="20"/>
      <c r="FY2418" s="15"/>
      <c r="FZ2418" s="20"/>
      <c r="GA2418" s="15"/>
      <c r="GB2418" s="20"/>
      <c r="GC2418" s="15"/>
      <c r="GD2418" s="20"/>
      <c r="GE2418" s="15"/>
      <c r="GF2418" s="20"/>
      <c r="GG2418" s="226"/>
    </row>
    <row r="2419" spans="1:189" ht="15" customHeight="1" x14ac:dyDescent="0.3">
      <c r="A2419" s="82" t="s">
        <v>146</v>
      </c>
      <c r="B2419" s="82" t="s">
        <v>140</v>
      </c>
      <c r="C2419" s="82" t="s">
        <v>2714</v>
      </c>
      <c r="D2419" s="82" t="s">
        <v>2715</v>
      </c>
      <c r="E2419" s="15" t="str">
        <f t="shared" si="520"/>
        <v xml:space="preserve"> Emily Machado</v>
      </c>
      <c r="F2419" s="82" t="s">
        <v>128</v>
      </c>
      <c r="G2419" s="82">
        <v>999926504</v>
      </c>
      <c r="H2419" s="15">
        <f t="shared" si="521"/>
        <v>60</v>
      </c>
      <c r="I2419" s="15"/>
      <c r="J2419" s="15"/>
      <c r="K2419" s="16"/>
      <c r="L2419" s="15"/>
      <c r="M2419" s="15"/>
      <c r="N2419" s="15"/>
      <c r="O2419" s="15">
        <f t="shared" ref="O2419:O2450" si="531">SUM(EE2419, EI2419, EK2419, EM2419)</f>
        <v>0</v>
      </c>
      <c r="P2419" s="15">
        <v>0</v>
      </c>
      <c r="Q2419" s="15">
        <f t="shared" ref="Q2419:Q2450" si="532">COUNT(DI2419:DV2419)</f>
        <v>0</v>
      </c>
      <c r="R2419" s="15">
        <v>0</v>
      </c>
      <c r="S2419" s="15">
        <v>0</v>
      </c>
      <c r="T2419" s="15">
        <f t="shared" ref="T2419:T2450" si="533">EC2419</f>
        <v>0</v>
      </c>
      <c r="U2419" s="15">
        <f t="shared" ref="U2419:U2450" si="534">SUM(EG2419)</f>
        <v>0</v>
      </c>
      <c r="V2419" s="15"/>
      <c r="W2419" s="15"/>
      <c r="X2419" s="15"/>
      <c r="Y2419" s="15"/>
      <c r="Z2419" s="16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>
        <f t="shared" si="522"/>
        <v>0</v>
      </c>
      <c r="CT2419" s="15">
        <f t="shared" si="523"/>
        <v>60</v>
      </c>
      <c r="CU2419" s="15">
        <f t="shared" si="524"/>
        <v>1</v>
      </c>
      <c r="CV2419" s="15">
        <f t="shared" si="525"/>
        <v>0</v>
      </c>
      <c r="CW2419" s="15"/>
      <c r="CX2419" s="15"/>
      <c r="CY2419" s="15">
        <f t="shared" si="526"/>
        <v>0</v>
      </c>
      <c r="CZ2419" s="15">
        <f>GG2419</f>
        <v>0</v>
      </c>
      <c r="DA2419" s="16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20"/>
      <c r="DY2419" s="15"/>
      <c r="DZ2419" s="20"/>
      <c r="EA2419" s="15"/>
      <c r="EB2419" s="20"/>
      <c r="EC2419" s="15"/>
      <c r="ED2419" s="20"/>
      <c r="EE2419" s="15"/>
      <c r="EF2419" s="20"/>
      <c r="EG2419" s="15"/>
      <c r="EH2419" s="20"/>
      <c r="EI2419" s="15"/>
      <c r="EJ2419" s="20"/>
      <c r="EK2419" s="15"/>
      <c r="EL2419" s="20"/>
      <c r="EM2419" s="15"/>
      <c r="EN2419" s="20"/>
      <c r="EW2419" s="15">
        <v>60</v>
      </c>
      <c r="EX2419" s="20">
        <v>1</v>
      </c>
      <c r="EY2419" s="15"/>
      <c r="EZ2419" s="20"/>
      <c r="FC2419" s="15"/>
      <c r="FD2419" s="20"/>
      <c r="FE2419" s="15"/>
      <c r="FF2419" s="20"/>
      <c r="FG2419" s="15"/>
      <c r="FH2419" s="20"/>
      <c r="FI2419" s="15"/>
      <c r="FJ2419" s="20"/>
      <c r="FK2419" s="15"/>
      <c r="FL2419" s="20"/>
      <c r="FM2419" s="15"/>
      <c r="FN2419" s="20"/>
      <c r="FO2419" s="15"/>
      <c r="FP2419" s="20"/>
      <c r="FQ2419" s="15"/>
      <c r="FR2419" s="20"/>
      <c r="FS2419" s="15"/>
      <c r="FT2419" s="20"/>
      <c r="FU2419" s="15"/>
      <c r="FV2419" s="20"/>
      <c r="FW2419" s="15"/>
      <c r="FX2419" s="20"/>
      <c r="FY2419" s="15"/>
      <c r="FZ2419" s="20"/>
      <c r="GA2419" s="15"/>
      <c r="GB2419" s="20"/>
      <c r="GC2419" s="15"/>
      <c r="GD2419" s="20"/>
      <c r="GE2419" s="15"/>
      <c r="GF2419" s="20"/>
      <c r="GG2419" s="226"/>
    </row>
    <row r="2420" spans="1:189" ht="15" customHeight="1" x14ac:dyDescent="0.3">
      <c r="A2420" s="15" t="s">
        <v>2904</v>
      </c>
      <c r="B2420" s="82" t="s">
        <v>134</v>
      </c>
      <c r="C2420" s="82" t="s">
        <v>2739</v>
      </c>
      <c r="D2420" s="82" t="s">
        <v>2740</v>
      </c>
      <c r="E2420" s="15" t="str">
        <f t="shared" si="520"/>
        <v xml:space="preserve"> Eva Gouel</v>
      </c>
      <c r="F2420" s="82" t="s">
        <v>128</v>
      </c>
      <c r="G2420" s="82">
        <v>999926506</v>
      </c>
      <c r="H2420" s="15">
        <f t="shared" si="521"/>
        <v>45</v>
      </c>
      <c r="I2420" s="15"/>
      <c r="J2420" s="15"/>
      <c r="K2420" s="16"/>
      <c r="L2420" s="15"/>
      <c r="M2420" s="15"/>
      <c r="N2420" s="15"/>
      <c r="O2420" s="15">
        <f t="shared" si="531"/>
        <v>0</v>
      </c>
      <c r="P2420" s="15">
        <v>0</v>
      </c>
      <c r="Q2420" s="15">
        <f t="shared" si="532"/>
        <v>0</v>
      </c>
      <c r="R2420" s="15">
        <v>0</v>
      </c>
      <c r="S2420" s="15">
        <v>0</v>
      </c>
      <c r="T2420" s="15">
        <f t="shared" si="533"/>
        <v>0</v>
      </c>
      <c r="U2420" s="15">
        <f t="shared" si="534"/>
        <v>0</v>
      </c>
      <c r="V2420" s="15"/>
      <c r="W2420" s="15"/>
      <c r="X2420" s="15"/>
      <c r="Y2420" s="15"/>
      <c r="Z2420" s="16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>
        <f t="shared" si="522"/>
        <v>0</v>
      </c>
      <c r="CT2420" s="15">
        <f t="shared" si="523"/>
        <v>45</v>
      </c>
      <c r="CU2420" s="15">
        <f t="shared" si="524"/>
        <v>1</v>
      </c>
      <c r="CV2420" s="15">
        <f t="shared" si="525"/>
        <v>0</v>
      </c>
      <c r="CW2420" s="15"/>
      <c r="CX2420" s="15"/>
      <c r="CY2420" s="15">
        <f t="shared" si="526"/>
        <v>0</v>
      </c>
      <c r="CZ2420" s="15">
        <f>GG2420</f>
        <v>0</v>
      </c>
      <c r="DA2420" s="16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20"/>
      <c r="DY2420" s="15"/>
      <c r="DZ2420" s="20"/>
      <c r="EA2420" s="15"/>
      <c r="EB2420" s="20"/>
      <c r="EC2420" s="15"/>
      <c r="ED2420" s="20"/>
      <c r="EE2420" s="15"/>
      <c r="EF2420" s="20"/>
      <c r="EG2420" s="15"/>
      <c r="EH2420" s="20"/>
      <c r="EI2420" s="15"/>
      <c r="EJ2420" s="20"/>
      <c r="EK2420" s="15"/>
      <c r="EL2420" s="20"/>
      <c r="EM2420" s="15"/>
      <c r="EN2420" s="20"/>
      <c r="EW2420" s="15">
        <v>45</v>
      </c>
      <c r="EX2420" s="20">
        <v>2</v>
      </c>
      <c r="EY2420" s="15"/>
      <c r="EZ2420" s="20"/>
      <c r="FC2420" s="15"/>
      <c r="FD2420" s="20"/>
      <c r="FE2420" s="15"/>
      <c r="FF2420" s="20"/>
      <c r="FG2420" s="15"/>
      <c r="FH2420" s="20"/>
      <c r="FI2420" s="15"/>
      <c r="FJ2420" s="20"/>
      <c r="FK2420" s="15"/>
      <c r="FL2420" s="20"/>
      <c r="FM2420" s="15"/>
      <c r="FN2420" s="20"/>
      <c r="FO2420" s="15"/>
      <c r="FP2420" s="20"/>
      <c r="FQ2420" s="15"/>
      <c r="FR2420" s="20"/>
      <c r="FS2420" s="15"/>
      <c r="FT2420" s="20"/>
      <c r="FU2420" s="15"/>
      <c r="FV2420" s="20"/>
      <c r="FW2420" s="15"/>
      <c r="FX2420" s="20"/>
      <c r="FY2420" s="15"/>
      <c r="FZ2420" s="20"/>
      <c r="GA2420" s="15"/>
      <c r="GB2420" s="20"/>
      <c r="GC2420" s="15"/>
      <c r="GD2420" s="20"/>
      <c r="GE2420" s="15"/>
      <c r="GF2420" s="20"/>
      <c r="GG2420" s="226"/>
    </row>
    <row r="2421" spans="1:189" ht="15" customHeight="1" x14ac:dyDescent="0.3">
      <c r="A2421" s="15" t="s">
        <v>133</v>
      </c>
      <c r="B2421" s="15" t="s">
        <v>134</v>
      </c>
      <c r="C2421" s="15" t="s">
        <v>441</v>
      </c>
      <c r="D2421" s="15" t="s">
        <v>2962</v>
      </c>
      <c r="E2421" s="15" t="str">
        <f t="shared" si="520"/>
        <v>George Bahou</v>
      </c>
      <c r="F2421" s="15" t="s">
        <v>135</v>
      </c>
      <c r="G2421" s="15">
        <v>999926509</v>
      </c>
      <c r="H2421" s="15">
        <f t="shared" si="521"/>
        <v>68</v>
      </c>
      <c r="I2421" s="15"/>
      <c r="J2421" s="15"/>
      <c r="K2421" s="16"/>
      <c r="L2421" s="15"/>
      <c r="M2421" s="15"/>
      <c r="N2421" s="15"/>
      <c r="O2421" s="15">
        <f t="shared" si="531"/>
        <v>0</v>
      </c>
      <c r="P2421" s="15">
        <v>0</v>
      </c>
      <c r="Q2421" s="15">
        <f t="shared" si="532"/>
        <v>0</v>
      </c>
      <c r="R2421" s="15">
        <v>0</v>
      </c>
      <c r="S2421" s="15">
        <v>0</v>
      </c>
      <c r="T2421" s="15">
        <f t="shared" si="533"/>
        <v>0</v>
      </c>
      <c r="U2421" s="15">
        <f t="shared" si="534"/>
        <v>0</v>
      </c>
      <c r="V2421" s="15"/>
      <c r="W2421" s="15"/>
      <c r="X2421" s="15"/>
      <c r="Y2421" s="15"/>
      <c r="Z2421" s="16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>
        <f t="shared" si="522"/>
        <v>0</v>
      </c>
      <c r="CT2421" s="15">
        <f t="shared" si="523"/>
        <v>68</v>
      </c>
      <c r="CU2421" s="15">
        <f t="shared" si="524"/>
        <v>1</v>
      </c>
      <c r="CV2421" s="15">
        <f t="shared" si="525"/>
        <v>0</v>
      </c>
      <c r="CW2421" s="15"/>
      <c r="CX2421" s="15"/>
      <c r="CY2421" s="15">
        <f t="shared" si="526"/>
        <v>0</v>
      </c>
      <c r="CZ2421" s="15">
        <f>GG2421</f>
        <v>0</v>
      </c>
      <c r="DA2421" s="16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20"/>
      <c r="DY2421" s="15"/>
      <c r="DZ2421" s="20"/>
      <c r="EA2421" s="15"/>
      <c r="EB2421" s="20"/>
      <c r="EC2421" s="15"/>
      <c r="ED2421" s="20"/>
      <c r="EE2421" s="15"/>
      <c r="EF2421" s="20"/>
      <c r="EG2421" s="15"/>
      <c r="EH2421" s="20"/>
      <c r="EI2421" s="15"/>
      <c r="EJ2421" s="20"/>
      <c r="EK2421" s="15"/>
      <c r="EL2421" s="20"/>
      <c r="EM2421" s="15"/>
      <c r="EN2421" s="20"/>
      <c r="EY2421" s="15">
        <v>68</v>
      </c>
      <c r="EZ2421" s="20">
        <v>3</v>
      </c>
      <c r="FC2421" s="15"/>
      <c r="FD2421" s="20"/>
      <c r="FE2421" s="15"/>
      <c r="FF2421" s="20"/>
      <c r="FG2421" s="15"/>
      <c r="FH2421" s="20"/>
      <c r="FI2421" s="15"/>
      <c r="FJ2421" s="20"/>
      <c r="FK2421" s="15"/>
      <c r="FL2421" s="20"/>
      <c r="FM2421" s="15"/>
      <c r="FN2421" s="20"/>
      <c r="FO2421" s="15"/>
      <c r="FP2421" s="20"/>
      <c r="FQ2421" s="15"/>
      <c r="FR2421" s="20"/>
      <c r="FS2421" s="15"/>
      <c r="FT2421" s="20"/>
      <c r="FU2421" s="15"/>
      <c r="FV2421" s="20"/>
      <c r="FW2421" s="15"/>
      <c r="FX2421" s="20"/>
      <c r="FY2421" s="15"/>
      <c r="FZ2421" s="20"/>
      <c r="GA2421" s="15"/>
      <c r="GB2421" s="20"/>
      <c r="GC2421" s="15"/>
      <c r="GD2421" s="20"/>
      <c r="GE2421" s="15"/>
      <c r="GF2421" s="20"/>
      <c r="GG2421" s="226"/>
    </row>
    <row r="2422" spans="1:189" ht="15" customHeight="1" x14ac:dyDescent="0.3">
      <c r="A2422" s="17" t="s">
        <v>2903</v>
      </c>
      <c r="B2422" s="17" t="s">
        <v>134</v>
      </c>
      <c r="C2422" s="17" t="s">
        <v>3399</v>
      </c>
      <c r="D2422" s="17" t="s">
        <v>3400</v>
      </c>
      <c r="E2422" s="15" t="str">
        <f t="shared" si="520"/>
        <v>Tania Varesano</v>
      </c>
      <c r="F2422" s="17" t="s">
        <v>128</v>
      </c>
      <c r="G2422" s="17">
        <v>999926510</v>
      </c>
      <c r="H2422" s="15">
        <f t="shared" si="521"/>
        <v>38</v>
      </c>
      <c r="I2422" s="15"/>
      <c r="J2422" s="15"/>
      <c r="K2422" s="16"/>
      <c r="L2422" s="15"/>
      <c r="M2422" s="15"/>
      <c r="N2422" s="15"/>
      <c r="O2422" s="15">
        <f t="shared" si="531"/>
        <v>0</v>
      </c>
      <c r="P2422" s="15">
        <v>0</v>
      </c>
      <c r="Q2422" s="15">
        <f t="shared" si="532"/>
        <v>0</v>
      </c>
      <c r="R2422" s="15">
        <v>0</v>
      </c>
      <c r="S2422" s="15">
        <v>0</v>
      </c>
      <c r="T2422" s="15">
        <f t="shared" si="533"/>
        <v>0</v>
      </c>
      <c r="U2422" s="15">
        <f t="shared" si="534"/>
        <v>0</v>
      </c>
      <c r="V2422" s="15"/>
      <c r="W2422" s="15"/>
      <c r="X2422" s="15"/>
      <c r="Y2422" s="15"/>
      <c r="Z2422" s="16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>
        <f t="shared" si="522"/>
        <v>38</v>
      </c>
      <c r="CT2422" s="15">
        <f t="shared" si="523"/>
        <v>0</v>
      </c>
      <c r="CU2422" s="15">
        <f t="shared" si="524"/>
        <v>0</v>
      </c>
      <c r="CV2422" s="15">
        <f t="shared" si="525"/>
        <v>0</v>
      </c>
      <c r="CW2422" s="15"/>
      <c r="CX2422" s="15"/>
      <c r="CY2422" s="15">
        <f t="shared" si="526"/>
        <v>0</v>
      </c>
      <c r="CZ2422" s="15">
        <f>GG2422</f>
        <v>0</v>
      </c>
      <c r="DA2422" s="16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20"/>
      <c r="DY2422" s="15"/>
      <c r="DZ2422" s="20"/>
      <c r="EA2422" s="15"/>
      <c r="EB2422" s="20"/>
      <c r="EC2422" s="15"/>
      <c r="ED2422" s="20"/>
      <c r="EE2422" s="15"/>
      <c r="EF2422" s="20"/>
      <c r="EG2422" s="15"/>
      <c r="EH2422" s="20"/>
      <c r="EI2422" s="15"/>
      <c r="EJ2422" s="20"/>
      <c r="EK2422" s="15"/>
      <c r="EL2422" s="20"/>
      <c r="EM2422" s="15"/>
      <c r="EN2422" s="20"/>
      <c r="EY2422" s="15"/>
      <c r="EZ2422" s="20"/>
      <c r="FC2422" s="15"/>
      <c r="FD2422" s="20"/>
      <c r="FE2422" s="15">
        <v>38</v>
      </c>
      <c r="FF2422" s="20" t="s">
        <v>129</v>
      </c>
      <c r="FG2422" s="15"/>
      <c r="FH2422" s="20"/>
      <c r="FI2422" s="15"/>
      <c r="FJ2422" s="20"/>
      <c r="FK2422" s="15"/>
      <c r="FL2422" s="20"/>
      <c r="FM2422" s="15"/>
      <c r="FN2422" s="20"/>
      <c r="FO2422" s="15"/>
      <c r="FP2422" s="20"/>
      <c r="FQ2422" s="15"/>
      <c r="FR2422" s="20"/>
      <c r="FS2422" s="15"/>
      <c r="FT2422" s="20"/>
      <c r="FU2422" s="15"/>
      <c r="FV2422" s="20"/>
      <c r="FW2422" s="15"/>
      <c r="FX2422" s="20"/>
      <c r="FY2422" s="15"/>
      <c r="FZ2422" s="20"/>
      <c r="GA2422" s="15"/>
      <c r="GB2422" s="20"/>
      <c r="GC2422" s="15"/>
      <c r="GD2422" s="20"/>
      <c r="GE2422" s="15"/>
      <c r="GF2422" s="20"/>
      <c r="GG2422" s="226"/>
    </row>
    <row r="2423" spans="1:189" ht="15" customHeight="1" x14ac:dyDescent="0.3">
      <c r="A2423" s="82" t="s">
        <v>146</v>
      </c>
      <c r="B2423" s="82" t="s">
        <v>134</v>
      </c>
      <c r="C2423" s="82" t="s">
        <v>2839</v>
      </c>
      <c r="D2423" s="82" t="s">
        <v>2840</v>
      </c>
      <c r="E2423" s="15" t="str">
        <f t="shared" si="520"/>
        <v xml:space="preserve"> LEONARDO FLORENDO</v>
      </c>
      <c r="F2423" s="82" t="s">
        <v>135</v>
      </c>
      <c r="G2423" s="82">
        <v>999926511</v>
      </c>
      <c r="H2423" s="15">
        <f t="shared" si="521"/>
        <v>63</v>
      </c>
      <c r="I2423" s="15"/>
      <c r="J2423" s="15"/>
      <c r="K2423" s="16"/>
      <c r="L2423" s="15"/>
      <c r="M2423" s="15"/>
      <c r="N2423" s="15"/>
      <c r="O2423" s="15">
        <f t="shared" si="531"/>
        <v>0</v>
      </c>
      <c r="P2423" s="15">
        <v>0</v>
      </c>
      <c r="Q2423" s="15">
        <f t="shared" si="532"/>
        <v>0</v>
      </c>
      <c r="R2423" s="15">
        <v>0</v>
      </c>
      <c r="S2423" s="15">
        <v>0</v>
      </c>
      <c r="T2423" s="15">
        <f t="shared" si="533"/>
        <v>0</v>
      </c>
      <c r="U2423" s="15">
        <f t="shared" si="534"/>
        <v>0</v>
      </c>
      <c r="V2423" s="15"/>
      <c r="W2423" s="15"/>
      <c r="X2423" s="15"/>
      <c r="Y2423" s="15"/>
      <c r="Z2423" s="16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>
        <f t="shared" si="522"/>
        <v>0</v>
      </c>
      <c r="CT2423" s="15">
        <f t="shared" si="523"/>
        <v>63</v>
      </c>
      <c r="CU2423" s="15">
        <f t="shared" si="524"/>
        <v>1</v>
      </c>
      <c r="CV2423" s="15">
        <f t="shared" si="525"/>
        <v>0</v>
      </c>
      <c r="CW2423" s="15"/>
      <c r="CX2423" s="15"/>
      <c r="CY2423" s="15">
        <f t="shared" si="526"/>
        <v>0</v>
      </c>
      <c r="CZ2423" s="15">
        <f>GG2423</f>
        <v>0</v>
      </c>
      <c r="DA2423" s="16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20"/>
      <c r="DY2423" s="15"/>
      <c r="DZ2423" s="20"/>
      <c r="EA2423" s="15"/>
      <c r="EB2423" s="20"/>
      <c r="EC2423" s="15"/>
      <c r="ED2423" s="20"/>
      <c r="EE2423" s="15"/>
      <c r="EF2423" s="20"/>
      <c r="EG2423" s="15"/>
      <c r="EH2423" s="20"/>
      <c r="EI2423" s="15"/>
      <c r="EJ2423" s="20"/>
      <c r="EK2423" s="15"/>
      <c r="EL2423" s="20"/>
      <c r="EM2423" s="15"/>
      <c r="EN2423" s="20"/>
      <c r="EW2423" s="15">
        <v>63</v>
      </c>
      <c r="EX2423" s="20">
        <v>5</v>
      </c>
      <c r="EY2423" s="15"/>
      <c r="EZ2423" s="20"/>
      <c r="FC2423" s="15"/>
      <c r="FD2423" s="20"/>
      <c r="FE2423" s="15"/>
      <c r="FF2423" s="20"/>
      <c r="FG2423" s="15"/>
      <c r="FH2423" s="20"/>
      <c r="FI2423" s="15"/>
      <c r="FJ2423" s="20"/>
      <c r="FK2423" s="15"/>
      <c r="FL2423" s="20"/>
      <c r="FM2423" s="15"/>
      <c r="FN2423" s="20"/>
      <c r="FO2423" s="15"/>
      <c r="FP2423" s="20"/>
      <c r="FQ2423" s="15"/>
      <c r="FR2423" s="20"/>
      <c r="FS2423" s="15"/>
      <c r="FT2423" s="20"/>
      <c r="FU2423" s="15"/>
      <c r="FV2423" s="20"/>
      <c r="FW2423" s="15"/>
      <c r="FX2423" s="20"/>
      <c r="FY2423" s="15"/>
      <c r="FZ2423" s="20"/>
      <c r="GA2423" s="15"/>
      <c r="GB2423" s="20"/>
      <c r="GC2423" s="15"/>
      <c r="GD2423" s="20"/>
      <c r="GE2423" s="15"/>
      <c r="GF2423" s="20"/>
      <c r="GG2423" s="226"/>
    </row>
    <row r="2424" spans="1:189" ht="15" customHeight="1" x14ac:dyDescent="0.3">
      <c r="A2424" s="82" t="s">
        <v>146</v>
      </c>
      <c r="B2424" s="82" t="s">
        <v>142</v>
      </c>
      <c r="C2424" s="82" t="s">
        <v>2723</v>
      </c>
      <c r="D2424" s="82" t="s">
        <v>2724</v>
      </c>
      <c r="E2424" s="15" t="str">
        <f t="shared" si="520"/>
        <v xml:space="preserve"> Chloe Zuchowski</v>
      </c>
      <c r="F2424" s="82" t="s">
        <v>128</v>
      </c>
      <c r="G2424" s="82">
        <v>999926512</v>
      </c>
      <c r="H2424" s="15">
        <f t="shared" si="521"/>
        <v>68</v>
      </c>
      <c r="I2424" s="15"/>
      <c r="J2424" s="15"/>
      <c r="K2424" s="16"/>
      <c r="L2424" s="15"/>
      <c r="M2424" s="15"/>
      <c r="N2424" s="15"/>
      <c r="O2424" s="15">
        <f t="shared" si="531"/>
        <v>0</v>
      </c>
      <c r="P2424" s="15">
        <v>0</v>
      </c>
      <c r="Q2424" s="15">
        <f t="shared" si="532"/>
        <v>0</v>
      </c>
      <c r="R2424" s="15">
        <v>0</v>
      </c>
      <c r="S2424" s="15">
        <v>0</v>
      </c>
      <c r="T2424" s="15">
        <f t="shared" si="533"/>
        <v>0</v>
      </c>
      <c r="U2424" s="15">
        <f t="shared" si="534"/>
        <v>0</v>
      </c>
      <c r="V2424" s="15"/>
      <c r="W2424" s="15"/>
      <c r="X2424" s="15"/>
      <c r="Y2424" s="15"/>
      <c r="Z2424" s="16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>
        <f t="shared" si="522"/>
        <v>0</v>
      </c>
      <c r="CT2424" s="15">
        <f t="shared" si="523"/>
        <v>68</v>
      </c>
      <c r="CU2424" s="15">
        <f t="shared" si="524"/>
        <v>1</v>
      </c>
      <c r="CV2424" s="15">
        <f t="shared" si="525"/>
        <v>0</v>
      </c>
      <c r="CW2424" s="15"/>
      <c r="CX2424" s="15"/>
      <c r="CY2424" s="15">
        <f t="shared" si="526"/>
        <v>0</v>
      </c>
      <c r="CZ2424" s="15">
        <f>GG2424</f>
        <v>0</v>
      </c>
      <c r="DA2424" s="16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20"/>
      <c r="DY2424" s="15"/>
      <c r="DZ2424" s="20"/>
      <c r="EA2424" s="15"/>
      <c r="EB2424" s="20"/>
      <c r="EC2424" s="15"/>
      <c r="ED2424" s="20"/>
      <c r="EE2424" s="15"/>
      <c r="EF2424" s="20"/>
      <c r="EG2424" s="15"/>
      <c r="EH2424" s="20"/>
      <c r="EI2424" s="15"/>
      <c r="EJ2424" s="20"/>
      <c r="EK2424" s="15"/>
      <c r="EL2424" s="20"/>
      <c r="EM2424" s="15"/>
      <c r="EN2424" s="20"/>
      <c r="EW2424" s="15">
        <v>68</v>
      </c>
      <c r="EX2424" s="20">
        <v>3</v>
      </c>
      <c r="EY2424" s="15"/>
      <c r="EZ2424" s="20"/>
      <c r="FC2424" s="15"/>
      <c r="FD2424" s="20"/>
      <c r="FE2424" s="15"/>
      <c r="FF2424" s="20"/>
      <c r="FG2424" s="15"/>
      <c r="FH2424" s="20"/>
      <c r="FI2424" s="15"/>
      <c r="FJ2424" s="20"/>
      <c r="FK2424" s="15"/>
      <c r="FL2424" s="20"/>
      <c r="FM2424" s="15"/>
      <c r="FN2424" s="20"/>
      <c r="FO2424" s="15"/>
      <c r="FP2424" s="20"/>
      <c r="FQ2424" s="15"/>
      <c r="FR2424" s="20"/>
      <c r="FS2424" s="15"/>
      <c r="FT2424" s="20"/>
      <c r="FU2424" s="15"/>
      <c r="FV2424" s="20"/>
      <c r="FW2424" s="15"/>
      <c r="FX2424" s="20"/>
      <c r="FY2424" s="15"/>
      <c r="FZ2424" s="20"/>
      <c r="GA2424" s="15"/>
      <c r="GB2424" s="20"/>
      <c r="GC2424" s="15"/>
      <c r="GD2424" s="20"/>
      <c r="GE2424" s="15"/>
      <c r="GF2424" s="20"/>
      <c r="GG2424" s="226"/>
    </row>
    <row r="2425" spans="1:189" ht="15" customHeight="1" x14ac:dyDescent="0.3">
      <c r="A2425" s="82" t="s">
        <v>146</v>
      </c>
      <c r="B2425" s="82" t="s">
        <v>126</v>
      </c>
      <c r="C2425" s="82" t="s">
        <v>2710</v>
      </c>
      <c r="D2425" s="82" t="s">
        <v>2711</v>
      </c>
      <c r="E2425" s="15" t="str">
        <f t="shared" si="520"/>
        <v xml:space="preserve"> BEIXI LIANG</v>
      </c>
      <c r="F2425" s="82" t="s">
        <v>128</v>
      </c>
      <c r="G2425" s="82">
        <v>999926513</v>
      </c>
      <c r="H2425" s="15">
        <f t="shared" si="521"/>
        <v>30</v>
      </c>
      <c r="I2425" s="15"/>
      <c r="J2425" s="15"/>
      <c r="K2425" s="16"/>
      <c r="L2425" s="15"/>
      <c r="M2425" s="15"/>
      <c r="N2425" s="15"/>
      <c r="O2425" s="15">
        <f t="shared" si="531"/>
        <v>0</v>
      </c>
      <c r="P2425" s="15">
        <v>0</v>
      </c>
      <c r="Q2425" s="15">
        <f t="shared" si="532"/>
        <v>0</v>
      </c>
      <c r="R2425" s="15">
        <v>0</v>
      </c>
      <c r="S2425" s="15">
        <v>0</v>
      </c>
      <c r="T2425" s="15">
        <f t="shared" si="533"/>
        <v>0</v>
      </c>
      <c r="U2425" s="15">
        <f t="shared" si="534"/>
        <v>0</v>
      </c>
      <c r="V2425" s="15"/>
      <c r="W2425" s="15"/>
      <c r="X2425" s="15"/>
      <c r="Y2425" s="15"/>
      <c r="Z2425" s="16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>
        <f t="shared" si="522"/>
        <v>0</v>
      </c>
      <c r="CT2425" s="15">
        <f t="shared" si="523"/>
        <v>30</v>
      </c>
      <c r="CU2425" s="15">
        <f t="shared" si="524"/>
        <v>1</v>
      </c>
      <c r="CV2425" s="15">
        <f t="shared" si="525"/>
        <v>0</v>
      </c>
      <c r="CW2425" s="15"/>
      <c r="CX2425" s="15"/>
      <c r="CY2425" s="15">
        <f t="shared" si="526"/>
        <v>0</v>
      </c>
      <c r="CZ2425" s="15">
        <f>GG2425</f>
        <v>0</v>
      </c>
      <c r="DA2425" s="16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20"/>
      <c r="DY2425" s="15"/>
      <c r="DZ2425" s="20"/>
      <c r="EA2425" s="15"/>
      <c r="EB2425" s="20"/>
      <c r="EC2425" s="15"/>
      <c r="ED2425" s="20"/>
      <c r="EE2425" s="15"/>
      <c r="EF2425" s="20"/>
      <c r="EG2425" s="15"/>
      <c r="EH2425" s="20"/>
      <c r="EI2425" s="15"/>
      <c r="EJ2425" s="20"/>
      <c r="EK2425" s="15"/>
      <c r="EL2425" s="20"/>
      <c r="EM2425" s="15"/>
      <c r="EN2425" s="20"/>
      <c r="EW2425" s="15">
        <v>30</v>
      </c>
      <c r="EX2425" s="20">
        <v>1</v>
      </c>
      <c r="EY2425" s="15"/>
      <c r="EZ2425" s="20"/>
      <c r="FC2425" s="15"/>
      <c r="FD2425" s="20"/>
      <c r="FE2425" s="15"/>
      <c r="FF2425" s="20"/>
      <c r="FG2425" s="15"/>
      <c r="FH2425" s="20"/>
      <c r="FI2425" s="15"/>
      <c r="FJ2425" s="20"/>
      <c r="FK2425" s="15"/>
      <c r="FL2425" s="20"/>
      <c r="FM2425" s="15"/>
      <c r="FN2425" s="20"/>
      <c r="FO2425" s="15"/>
      <c r="FP2425" s="20"/>
      <c r="FQ2425" s="15"/>
      <c r="FR2425" s="20"/>
      <c r="FS2425" s="15"/>
      <c r="FT2425" s="20"/>
      <c r="FU2425" s="15"/>
      <c r="FV2425" s="20"/>
      <c r="FW2425" s="15"/>
      <c r="FX2425" s="20"/>
      <c r="FY2425" s="15"/>
      <c r="FZ2425" s="20"/>
      <c r="GA2425" s="15"/>
      <c r="GB2425" s="20"/>
      <c r="GC2425" s="15"/>
      <c r="GD2425" s="20"/>
      <c r="GE2425" s="15"/>
      <c r="GF2425" s="20"/>
      <c r="GG2425" s="226"/>
    </row>
    <row r="2426" spans="1:189" ht="15" customHeight="1" x14ac:dyDescent="0.3">
      <c r="A2426" s="17" t="s">
        <v>133</v>
      </c>
      <c r="B2426" s="17" t="s">
        <v>134</v>
      </c>
      <c r="C2426" s="91" t="s">
        <v>3812</v>
      </c>
      <c r="D2426" s="91" t="s">
        <v>3813</v>
      </c>
      <c r="E2426" s="15" t="str">
        <f t="shared" si="520"/>
        <v>Teysian Ponce</v>
      </c>
      <c r="F2426" s="89" t="s">
        <v>135</v>
      </c>
      <c r="G2426" s="17">
        <v>999926514</v>
      </c>
      <c r="H2426" s="15">
        <f t="shared" si="521"/>
        <v>58</v>
      </c>
      <c r="I2426" s="15"/>
      <c r="J2426" s="15"/>
      <c r="K2426" s="16"/>
      <c r="L2426" s="15"/>
      <c r="M2426" s="15"/>
      <c r="N2426" s="15"/>
      <c r="O2426" s="15">
        <f t="shared" si="531"/>
        <v>0</v>
      </c>
      <c r="P2426" s="15">
        <v>0</v>
      </c>
      <c r="Q2426" s="15">
        <f t="shared" si="532"/>
        <v>0</v>
      </c>
      <c r="R2426" s="15">
        <v>0</v>
      </c>
      <c r="S2426" s="15">
        <v>0</v>
      </c>
      <c r="T2426" s="15">
        <f t="shared" si="533"/>
        <v>0</v>
      </c>
      <c r="U2426" s="15">
        <f t="shared" si="534"/>
        <v>0</v>
      </c>
      <c r="V2426" s="15"/>
      <c r="W2426" s="15"/>
      <c r="X2426" s="15"/>
      <c r="Y2426" s="15"/>
      <c r="Z2426" s="16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>
        <f t="shared" si="522"/>
        <v>0</v>
      </c>
      <c r="CT2426" s="15">
        <f t="shared" si="523"/>
        <v>58</v>
      </c>
      <c r="CU2426" s="15">
        <f t="shared" si="524"/>
        <v>1</v>
      </c>
      <c r="CV2426" s="15">
        <f t="shared" si="525"/>
        <v>0</v>
      </c>
      <c r="CW2426" s="15"/>
      <c r="CX2426" s="15"/>
      <c r="CY2426" s="15">
        <f t="shared" si="526"/>
        <v>0</v>
      </c>
      <c r="CZ2426" s="15">
        <f>GG2426</f>
        <v>0</v>
      </c>
      <c r="DA2426" s="16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20"/>
      <c r="DY2426" s="15"/>
      <c r="DZ2426" s="20"/>
      <c r="EA2426" s="15"/>
      <c r="EB2426" s="20"/>
      <c r="EC2426" s="15"/>
      <c r="ED2426" s="20"/>
      <c r="EE2426" s="15"/>
      <c r="EF2426" s="20"/>
      <c r="EG2426" s="15"/>
      <c r="EH2426" s="20"/>
      <c r="EI2426" s="15"/>
      <c r="EJ2426" s="20"/>
      <c r="EK2426" s="15"/>
      <c r="EL2426" s="20"/>
      <c r="EM2426" s="15"/>
      <c r="EN2426" s="20"/>
      <c r="EY2426" s="15"/>
      <c r="EZ2426" s="20"/>
      <c r="FC2426" s="15"/>
      <c r="FD2426" s="20"/>
      <c r="FE2426" s="15"/>
      <c r="FF2426" s="20"/>
      <c r="FG2426" s="15"/>
      <c r="FH2426" s="20"/>
      <c r="FI2426" s="15">
        <v>58</v>
      </c>
      <c r="FJ2426" s="20">
        <v>6</v>
      </c>
      <c r="FK2426" s="15"/>
      <c r="FL2426" s="20"/>
      <c r="FM2426" s="15"/>
      <c r="FN2426" s="20"/>
      <c r="FO2426" s="15"/>
      <c r="FP2426" s="20"/>
      <c r="FQ2426" s="15"/>
      <c r="FR2426" s="20"/>
      <c r="FS2426" s="15"/>
      <c r="FT2426" s="20"/>
      <c r="FU2426" s="15"/>
      <c r="FV2426" s="20"/>
      <c r="FW2426" s="15"/>
      <c r="FX2426" s="20"/>
      <c r="FY2426" s="15"/>
      <c r="FZ2426" s="20"/>
      <c r="GA2426" s="15"/>
      <c r="GB2426" s="20"/>
      <c r="GC2426" s="15"/>
      <c r="GD2426" s="20"/>
      <c r="GE2426" s="15"/>
      <c r="GF2426" s="20"/>
      <c r="GG2426" s="226"/>
    </row>
    <row r="2427" spans="1:189" ht="15" customHeight="1" x14ac:dyDescent="0.3">
      <c r="A2427" s="82" t="s">
        <v>130</v>
      </c>
      <c r="B2427" s="82" t="s">
        <v>138</v>
      </c>
      <c r="C2427" s="82" t="s">
        <v>2690</v>
      </c>
      <c r="D2427" s="82" t="s">
        <v>2691</v>
      </c>
      <c r="E2427" s="15" t="str">
        <f t="shared" si="520"/>
        <v xml:space="preserve"> Gianna Alvarado</v>
      </c>
      <c r="F2427" s="82" t="s">
        <v>128</v>
      </c>
      <c r="G2427" s="82">
        <v>999926516</v>
      </c>
      <c r="H2427" s="15">
        <f t="shared" si="521"/>
        <v>38</v>
      </c>
      <c r="I2427" s="15"/>
      <c r="J2427" s="15"/>
      <c r="K2427" s="16"/>
      <c r="L2427" s="15"/>
      <c r="M2427" s="15"/>
      <c r="N2427" s="15"/>
      <c r="O2427" s="15">
        <f t="shared" si="531"/>
        <v>0</v>
      </c>
      <c r="P2427" s="15">
        <v>0</v>
      </c>
      <c r="Q2427" s="15">
        <f t="shared" si="532"/>
        <v>0</v>
      </c>
      <c r="R2427" s="15">
        <v>0</v>
      </c>
      <c r="S2427" s="15">
        <v>0</v>
      </c>
      <c r="T2427" s="15">
        <f t="shared" si="533"/>
        <v>0</v>
      </c>
      <c r="U2427" s="15">
        <f t="shared" si="534"/>
        <v>0</v>
      </c>
      <c r="V2427" s="15"/>
      <c r="W2427" s="15"/>
      <c r="X2427" s="15"/>
      <c r="Y2427" s="15"/>
      <c r="Z2427" s="16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>
        <f t="shared" si="522"/>
        <v>0</v>
      </c>
      <c r="CT2427" s="15">
        <f t="shared" si="523"/>
        <v>38</v>
      </c>
      <c r="CU2427" s="15">
        <f t="shared" si="524"/>
        <v>0</v>
      </c>
      <c r="CV2427" s="15">
        <f t="shared" si="525"/>
        <v>0</v>
      </c>
      <c r="CW2427" s="15"/>
      <c r="CX2427" s="15"/>
      <c r="CY2427" s="15">
        <f t="shared" si="526"/>
        <v>0</v>
      </c>
      <c r="CZ2427" s="15">
        <f>GG2427</f>
        <v>0</v>
      </c>
      <c r="DA2427" s="16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20"/>
      <c r="DY2427" s="15"/>
      <c r="DZ2427" s="20"/>
      <c r="EA2427" s="15"/>
      <c r="EB2427" s="20"/>
      <c r="EC2427" s="15"/>
      <c r="ED2427" s="20"/>
      <c r="EE2427" s="15"/>
      <c r="EF2427" s="20"/>
      <c r="EG2427" s="15"/>
      <c r="EH2427" s="20"/>
      <c r="EI2427" s="15"/>
      <c r="EJ2427" s="20"/>
      <c r="EK2427" s="15"/>
      <c r="EL2427" s="20"/>
      <c r="EM2427" s="15"/>
      <c r="EN2427" s="20"/>
      <c r="EW2427" s="15">
        <v>38</v>
      </c>
      <c r="EX2427" s="20" t="s">
        <v>129</v>
      </c>
      <c r="EY2427" s="15"/>
      <c r="EZ2427" s="20"/>
      <c r="FC2427" s="15"/>
      <c r="FD2427" s="20"/>
      <c r="FE2427" s="15"/>
      <c r="FF2427" s="20"/>
      <c r="FG2427" s="15"/>
      <c r="FH2427" s="20"/>
      <c r="FI2427" s="15"/>
      <c r="FJ2427" s="20"/>
      <c r="FK2427" s="15"/>
      <c r="FL2427" s="20"/>
      <c r="FM2427" s="15"/>
      <c r="FN2427" s="20"/>
      <c r="FO2427" s="15"/>
      <c r="FP2427" s="20"/>
      <c r="FQ2427" s="15"/>
      <c r="FR2427" s="20"/>
      <c r="FS2427" s="15"/>
      <c r="FT2427" s="20"/>
      <c r="FU2427" s="15"/>
      <c r="FV2427" s="20"/>
      <c r="FW2427" s="15"/>
      <c r="FX2427" s="20"/>
      <c r="FY2427" s="15"/>
      <c r="FZ2427" s="20"/>
      <c r="GA2427" s="15"/>
      <c r="GB2427" s="20"/>
      <c r="GC2427" s="15"/>
      <c r="GD2427" s="20"/>
      <c r="GE2427" s="15"/>
      <c r="GF2427" s="20"/>
      <c r="GG2427" s="226"/>
    </row>
    <row r="2428" spans="1:189" ht="15" customHeight="1" x14ac:dyDescent="0.3">
      <c r="A2428" s="82" t="s">
        <v>125</v>
      </c>
      <c r="B2428" s="82" t="s">
        <v>134</v>
      </c>
      <c r="C2428" s="82" t="s">
        <v>2703</v>
      </c>
      <c r="D2428" s="82" t="s">
        <v>2186</v>
      </c>
      <c r="E2428" s="15" t="str">
        <f t="shared" si="520"/>
        <v xml:space="preserve"> Adwita Ghosh</v>
      </c>
      <c r="F2428" s="82" t="s">
        <v>128</v>
      </c>
      <c r="G2428" s="82">
        <v>999926517</v>
      </c>
      <c r="H2428" s="15">
        <f t="shared" si="521"/>
        <v>60</v>
      </c>
      <c r="I2428" s="15"/>
      <c r="J2428" s="15"/>
      <c r="K2428" s="16"/>
      <c r="L2428" s="15"/>
      <c r="M2428" s="15"/>
      <c r="N2428" s="15"/>
      <c r="O2428" s="15">
        <f t="shared" si="531"/>
        <v>0</v>
      </c>
      <c r="P2428" s="15">
        <v>0</v>
      </c>
      <c r="Q2428" s="15">
        <f t="shared" si="532"/>
        <v>0</v>
      </c>
      <c r="R2428" s="15">
        <v>0</v>
      </c>
      <c r="S2428" s="15">
        <v>0</v>
      </c>
      <c r="T2428" s="15">
        <f t="shared" si="533"/>
        <v>0</v>
      </c>
      <c r="U2428" s="15">
        <f t="shared" si="534"/>
        <v>0</v>
      </c>
      <c r="V2428" s="15"/>
      <c r="W2428" s="15"/>
      <c r="X2428" s="15"/>
      <c r="Y2428" s="15"/>
      <c r="Z2428" s="16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>
        <f t="shared" si="522"/>
        <v>0</v>
      </c>
      <c r="CT2428" s="15">
        <f t="shared" si="523"/>
        <v>60</v>
      </c>
      <c r="CU2428" s="15">
        <f t="shared" si="524"/>
        <v>1</v>
      </c>
      <c r="CV2428" s="15">
        <f t="shared" si="525"/>
        <v>0</v>
      </c>
      <c r="CW2428" s="15"/>
      <c r="CX2428" s="15"/>
      <c r="CY2428" s="15">
        <f t="shared" si="526"/>
        <v>0</v>
      </c>
      <c r="CZ2428" s="15">
        <f>GG2428</f>
        <v>0</v>
      </c>
      <c r="DA2428" s="16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20"/>
      <c r="DY2428" s="15"/>
      <c r="DZ2428" s="20"/>
      <c r="EA2428" s="15"/>
      <c r="EB2428" s="20"/>
      <c r="EC2428" s="15"/>
      <c r="ED2428" s="20"/>
      <c r="EE2428" s="15"/>
      <c r="EF2428" s="20"/>
      <c r="EG2428" s="15"/>
      <c r="EH2428" s="20"/>
      <c r="EI2428" s="15"/>
      <c r="EJ2428" s="20"/>
      <c r="EK2428" s="15"/>
      <c r="EL2428" s="20"/>
      <c r="EM2428" s="15"/>
      <c r="EN2428" s="20"/>
      <c r="EW2428" s="15">
        <v>60</v>
      </c>
      <c r="EX2428" s="20">
        <v>1</v>
      </c>
      <c r="EY2428" s="15"/>
      <c r="EZ2428" s="20"/>
      <c r="FC2428" s="15"/>
      <c r="FD2428" s="20"/>
      <c r="FE2428" s="15"/>
      <c r="FF2428" s="20"/>
      <c r="FG2428" s="15"/>
      <c r="FH2428" s="20"/>
      <c r="FI2428" s="15"/>
      <c r="FJ2428" s="20"/>
      <c r="FK2428" s="15"/>
      <c r="FL2428" s="20"/>
      <c r="FM2428" s="15"/>
      <c r="FN2428" s="20"/>
      <c r="FO2428" s="15"/>
      <c r="FP2428" s="20"/>
      <c r="FQ2428" s="15"/>
      <c r="FR2428" s="20"/>
      <c r="FS2428" s="15"/>
      <c r="FT2428" s="20"/>
      <c r="FU2428" s="15"/>
      <c r="FV2428" s="20"/>
      <c r="FW2428" s="15"/>
      <c r="FX2428" s="20"/>
      <c r="FY2428" s="15"/>
      <c r="FZ2428" s="20"/>
      <c r="GA2428" s="15"/>
      <c r="GB2428" s="20"/>
      <c r="GC2428" s="15"/>
      <c r="GD2428" s="20"/>
      <c r="GE2428" s="15"/>
      <c r="GF2428" s="20"/>
      <c r="GG2428" s="226"/>
    </row>
    <row r="2429" spans="1:189" ht="15" customHeight="1" x14ac:dyDescent="0.3">
      <c r="A2429" s="15" t="s">
        <v>2903</v>
      </c>
      <c r="B2429" s="15" t="s">
        <v>140</v>
      </c>
      <c r="C2429" s="15" t="s">
        <v>3577</v>
      </c>
      <c r="D2429" s="15" t="s">
        <v>3578</v>
      </c>
      <c r="E2429" s="15" t="str">
        <f t="shared" si="520"/>
        <v>Katrina Wagner</v>
      </c>
      <c r="F2429" s="15" t="s">
        <v>128</v>
      </c>
      <c r="G2429" s="15">
        <v>999926520</v>
      </c>
      <c r="H2429" s="15">
        <f t="shared" si="521"/>
        <v>30</v>
      </c>
      <c r="I2429" s="15"/>
      <c r="J2429" s="15"/>
      <c r="K2429" s="16"/>
      <c r="L2429" s="15"/>
      <c r="M2429" s="15"/>
      <c r="N2429" s="15"/>
      <c r="O2429" s="15">
        <f t="shared" si="531"/>
        <v>0</v>
      </c>
      <c r="P2429" s="15">
        <v>0</v>
      </c>
      <c r="Q2429" s="15">
        <f t="shared" si="532"/>
        <v>0</v>
      </c>
      <c r="R2429" s="15">
        <v>0</v>
      </c>
      <c r="S2429" s="15">
        <v>0</v>
      </c>
      <c r="T2429" s="15">
        <f t="shared" si="533"/>
        <v>0</v>
      </c>
      <c r="U2429" s="15">
        <f t="shared" si="534"/>
        <v>0</v>
      </c>
      <c r="V2429" s="15"/>
      <c r="W2429" s="15"/>
      <c r="X2429" s="15"/>
      <c r="Y2429" s="15"/>
      <c r="Z2429" s="16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>
        <f t="shared" si="522"/>
        <v>0</v>
      </c>
      <c r="CT2429" s="15">
        <f t="shared" si="523"/>
        <v>30</v>
      </c>
      <c r="CU2429" s="15">
        <f t="shared" si="524"/>
        <v>1</v>
      </c>
      <c r="CV2429" s="15">
        <f t="shared" si="525"/>
        <v>0</v>
      </c>
      <c r="CW2429" s="15"/>
      <c r="CX2429" s="15"/>
      <c r="CY2429" s="15">
        <f t="shared" si="526"/>
        <v>0</v>
      </c>
      <c r="CZ2429" s="15">
        <f>GG2429</f>
        <v>0</v>
      </c>
      <c r="DA2429" s="16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20"/>
      <c r="DY2429" s="15"/>
      <c r="DZ2429" s="20"/>
      <c r="EA2429" s="15"/>
      <c r="EB2429" s="20"/>
      <c r="EC2429" s="15"/>
      <c r="ED2429" s="20"/>
      <c r="EE2429" s="15"/>
      <c r="EF2429" s="20"/>
      <c r="EG2429" s="15"/>
      <c r="EH2429" s="20"/>
      <c r="EI2429" s="15"/>
      <c r="EJ2429" s="20"/>
      <c r="EK2429" s="15"/>
      <c r="EL2429" s="20"/>
      <c r="EM2429" s="15"/>
      <c r="EN2429" s="20"/>
      <c r="EY2429" s="15"/>
      <c r="EZ2429" s="20"/>
      <c r="FC2429" s="15"/>
      <c r="FD2429" s="20"/>
      <c r="FE2429" s="15"/>
      <c r="FF2429" s="20"/>
      <c r="FG2429" s="15"/>
      <c r="FH2429" s="20"/>
      <c r="FI2429" s="15"/>
      <c r="FJ2429" s="20"/>
      <c r="FK2429" s="15"/>
      <c r="FL2429" s="20"/>
      <c r="FM2429" s="15"/>
      <c r="FN2429" s="20"/>
      <c r="FO2429" s="15"/>
      <c r="FP2429" s="20"/>
      <c r="FQ2429" s="15">
        <v>30</v>
      </c>
      <c r="FR2429" s="20">
        <v>1</v>
      </c>
      <c r="FS2429" s="15"/>
      <c r="FT2429" s="20"/>
      <c r="FU2429" s="15"/>
      <c r="FV2429" s="20"/>
      <c r="FW2429" s="15"/>
      <c r="FX2429" s="20"/>
      <c r="FY2429" s="15"/>
      <c r="FZ2429" s="20"/>
      <c r="GA2429" s="15"/>
      <c r="GB2429" s="20"/>
      <c r="GC2429" s="15"/>
      <c r="GD2429" s="20"/>
      <c r="GE2429" s="15"/>
      <c r="GF2429" s="20"/>
      <c r="GG2429" s="226"/>
    </row>
    <row r="2430" spans="1:189" ht="15" customHeight="1" x14ac:dyDescent="0.3">
      <c r="A2430" s="82" t="s">
        <v>130</v>
      </c>
      <c r="B2430" s="87" t="s">
        <v>126</v>
      </c>
      <c r="C2430" s="82" t="s">
        <v>2861</v>
      </c>
      <c r="D2430" s="82" t="s">
        <v>1266</v>
      </c>
      <c r="E2430" s="15" t="str">
        <f t="shared" si="520"/>
        <v xml:space="preserve"> Junxi  Liang</v>
      </c>
      <c r="F2430" s="82" t="s">
        <v>135</v>
      </c>
      <c r="G2430" s="82">
        <v>999926524</v>
      </c>
      <c r="H2430" s="15">
        <f t="shared" si="521"/>
        <v>58</v>
      </c>
      <c r="I2430" s="15"/>
      <c r="J2430" s="15"/>
      <c r="K2430" s="16"/>
      <c r="L2430" s="15"/>
      <c r="M2430" s="15"/>
      <c r="N2430" s="15"/>
      <c r="O2430" s="15">
        <f t="shared" si="531"/>
        <v>0</v>
      </c>
      <c r="P2430" s="15">
        <v>0</v>
      </c>
      <c r="Q2430" s="15">
        <f t="shared" si="532"/>
        <v>0</v>
      </c>
      <c r="R2430" s="15">
        <v>0</v>
      </c>
      <c r="S2430" s="15">
        <v>0</v>
      </c>
      <c r="T2430" s="15">
        <f t="shared" si="533"/>
        <v>0</v>
      </c>
      <c r="U2430" s="15">
        <f t="shared" si="534"/>
        <v>0</v>
      </c>
      <c r="V2430" s="15"/>
      <c r="W2430" s="15"/>
      <c r="X2430" s="15"/>
      <c r="Y2430" s="15"/>
      <c r="Z2430" s="16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>
        <f t="shared" si="522"/>
        <v>0</v>
      </c>
      <c r="CT2430" s="15">
        <f t="shared" si="523"/>
        <v>58</v>
      </c>
      <c r="CU2430" s="15">
        <f t="shared" si="524"/>
        <v>1</v>
      </c>
      <c r="CV2430" s="15">
        <f t="shared" si="525"/>
        <v>0</v>
      </c>
      <c r="CW2430" s="15"/>
      <c r="CX2430" s="15"/>
      <c r="CY2430" s="15">
        <f t="shared" si="526"/>
        <v>0</v>
      </c>
      <c r="CZ2430" s="15">
        <f>GG2430</f>
        <v>0</v>
      </c>
      <c r="DA2430" s="16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20"/>
      <c r="DY2430" s="15"/>
      <c r="DZ2430" s="20"/>
      <c r="EA2430" s="15"/>
      <c r="EB2430" s="20"/>
      <c r="EC2430" s="15"/>
      <c r="ED2430" s="20"/>
      <c r="EE2430" s="15"/>
      <c r="EF2430" s="20"/>
      <c r="EG2430" s="15"/>
      <c r="EH2430" s="20"/>
      <c r="EI2430" s="15"/>
      <c r="EJ2430" s="20"/>
      <c r="EK2430" s="15"/>
      <c r="EL2430" s="20"/>
      <c r="EM2430" s="15"/>
      <c r="EN2430" s="20"/>
      <c r="EW2430" s="15">
        <v>58</v>
      </c>
      <c r="EX2430" s="20">
        <v>6</v>
      </c>
      <c r="EY2430" s="15"/>
      <c r="EZ2430" s="20"/>
      <c r="FC2430" s="15"/>
      <c r="FD2430" s="20"/>
      <c r="FE2430" s="15"/>
      <c r="FF2430" s="20"/>
      <c r="FG2430" s="15"/>
      <c r="FH2430" s="20"/>
      <c r="FI2430" s="15"/>
      <c r="FJ2430" s="20"/>
      <c r="FK2430" s="15"/>
      <c r="FL2430" s="20"/>
      <c r="FM2430" s="15"/>
      <c r="FN2430" s="20"/>
      <c r="FO2430" s="15"/>
      <c r="FP2430" s="20"/>
      <c r="FQ2430" s="15"/>
      <c r="FR2430" s="20"/>
      <c r="FS2430" s="15"/>
      <c r="FT2430" s="20"/>
      <c r="FU2430" s="15"/>
      <c r="FV2430" s="20"/>
      <c r="FW2430" s="15"/>
      <c r="FX2430" s="20"/>
      <c r="FY2430" s="15"/>
      <c r="FZ2430" s="20"/>
      <c r="GA2430" s="15"/>
      <c r="GB2430" s="20"/>
      <c r="GC2430" s="15"/>
      <c r="GD2430" s="20"/>
      <c r="GE2430" s="15"/>
      <c r="GF2430" s="20"/>
      <c r="GG2430" s="226"/>
    </row>
    <row r="2431" spans="1:189" ht="15" customHeight="1" x14ac:dyDescent="0.3">
      <c r="A2431" s="15" t="s">
        <v>125</v>
      </c>
      <c r="B2431" s="15" t="s">
        <v>138</v>
      </c>
      <c r="C2431" s="15" t="s">
        <v>3100</v>
      </c>
      <c r="D2431" s="15" t="s">
        <v>3194</v>
      </c>
      <c r="E2431" s="15" t="str">
        <f t="shared" si="520"/>
        <v>Leon MOUA</v>
      </c>
      <c r="F2431" s="15" t="s">
        <v>135</v>
      </c>
      <c r="G2431" s="15">
        <v>999926531</v>
      </c>
      <c r="H2431" s="15">
        <f t="shared" si="521"/>
        <v>60</v>
      </c>
      <c r="I2431" s="15"/>
      <c r="J2431" s="15"/>
      <c r="K2431" s="16"/>
      <c r="L2431" s="15"/>
      <c r="M2431" s="15"/>
      <c r="N2431" s="15"/>
      <c r="O2431" s="15">
        <f t="shared" si="531"/>
        <v>0</v>
      </c>
      <c r="P2431" s="15">
        <v>0</v>
      </c>
      <c r="Q2431" s="15">
        <f t="shared" si="532"/>
        <v>0</v>
      </c>
      <c r="R2431" s="15">
        <v>0</v>
      </c>
      <c r="S2431" s="15">
        <v>0</v>
      </c>
      <c r="T2431" s="15">
        <f t="shared" si="533"/>
        <v>0</v>
      </c>
      <c r="U2431" s="15">
        <f t="shared" si="534"/>
        <v>0</v>
      </c>
      <c r="V2431" s="15"/>
      <c r="W2431" s="15"/>
      <c r="X2431" s="15"/>
      <c r="Y2431" s="15"/>
      <c r="Z2431" s="16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>
        <f t="shared" si="522"/>
        <v>0</v>
      </c>
      <c r="CT2431" s="15">
        <f t="shared" si="523"/>
        <v>60</v>
      </c>
      <c r="CU2431" s="15">
        <f t="shared" si="524"/>
        <v>1</v>
      </c>
      <c r="CV2431" s="15">
        <f t="shared" si="525"/>
        <v>0</v>
      </c>
      <c r="CW2431" s="15"/>
      <c r="CX2431" s="15"/>
      <c r="CY2431" s="15">
        <f t="shared" si="526"/>
        <v>0</v>
      </c>
      <c r="CZ2431" s="15">
        <f>GG2431</f>
        <v>0</v>
      </c>
      <c r="DA2431" s="16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20"/>
      <c r="DY2431" s="15"/>
      <c r="DZ2431" s="20"/>
      <c r="EA2431" s="15"/>
      <c r="EB2431" s="20"/>
      <c r="EC2431" s="15"/>
      <c r="ED2431" s="20"/>
      <c r="EE2431" s="15"/>
      <c r="EF2431" s="20"/>
      <c r="EG2431" s="15"/>
      <c r="EH2431" s="20"/>
      <c r="EI2431" s="15"/>
      <c r="EJ2431" s="20"/>
      <c r="EK2431" s="15"/>
      <c r="EL2431" s="20"/>
      <c r="EM2431" s="15"/>
      <c r="EN2431" s="20"/>
      <c r="EY2431" s="15"/>
      <c r="EZ2431" s="20"/>
      <c r="FC2431" s="15">
        <v>60</v>
      </c>
      <c r="FD2431" s="20">
        <v>1</v>
      </c>
      <c r="FE2431" s="15"/>
      <c r="FF2431" s="20"/>
      <c r="FG2431" s="15"/>
      <c r="FH2431" s="20"/>
      <c r="FI2431" s="15"/>
      <c r="FJ2431" s="20"/>
      <c r="FK2431" s="15"/>
      <c r="FL2431" s="20"/>
      <c r="FM2431" s="15"/>
      <c r="FN2431" s="20"/>
      <c r="FO2431" s="15"/>
      <c r="FP2431" s="20"/>
      <c r="FQ2431" s="15"/>
      <c r="FR2431" s="20"/>
      <c r="FS2431" s="15"/>
      <c r="FT2431" s="20"/>
      <c r="FU2431" s="15"/>
      <c r="FV2431" s="20"/>
      <c r="FW2431" s="15"/>
      <c r="FX2431" s="20"/>
      <c r="FY2431" s="15"/>
      <c r="FZ2431" s="20"/>
      <c r="GA2431" s="15"/>
      <c r="GB2431" s="20"/>
      <c r="GC2431" s="15"/>
      <c r="GD2431" s="20"/>
      <c r="GE2431" s="15"/>
      <c r="GF2431" s="20"/>
      <c r="GG2431" s="226"/>
    </row>
    <row r="2432" spans="1:189" ht="15" customHeight="1" x14ac:dyDescent="0.3">
      <c r="A2432" s="15" t="s">
        <v>133</v>
      </c>
      <c r="B2432" s="15" t="s">
        <v>134</v>
      </c>
      <c r="C2432" s="15" t="s">
        <v>1021</v>
      </c>
      <c r="D2432" s="15" t="s">
        <v>3098</v>
      </c>
      <c r="E2432" s="15" t="str">
        <f t="shared" si="520"/>
        <v>Ayden CHUNG</v>
      </c>
      <c r="F2432" s="15" t="s">
        <v>135</v>
      </c>
      <c r="G2432" s="15">
        <v>999926542</v>
      </c>
      <c r="H2432" s="15">
        <f t="shared" si="521"/>
        <v>38</v>
      </c>
      <c r="I2432" s="15"/>
      <c r="J2432" s="15"/>
      <c r="K2432" s="16"/>
      <c r="L2432" s="15"/>
      <c r="M2432" s="15"/>
      <c r="N2432" s="15"/>
      <c r="O2432" s="15">
        <f t="shared" si="531"/>
        <v>0</v>
      </c>
      <c r="P2432" s="15">
        <v>0</v>
      </c>
      <c r="Q2432" s="15">
        <f t="shared" si="532"/>
        <v>0</v>
      </c>
      <c r="R2432" s="15">
        <v>0</v>
      </c>
      <c r="S2432" s="15">
        <v>0</v>
      </c>
      <c r="T2432" s="15">
        <f t="shared" si="533"/>
        <v>0</v>
      </c>
      <c r="U2432" s="15">
        <f t="shared" si="534"/>
        <v>0</v>
      </c>
      <c r="V2432" s="15"/>
      <c r="W2432" s="15"/>
      <c r="X2432" s="15"/>
      <c r="Y2432" s="15"/>
      <c r="Z2432" s="16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>
        <f t="shared" si="522"/>
        <v>0</v>
      </c>
      <c r="CT2432" s="15">
        <f t="shared" si="523"/>
        <v>38</v>
      </c>
      <c r="CU2432" s="15">
        <f t="shared" si="524"/>
        <v>0</v>
      </c>
      <c r="CV2432" s="15">
        <f t="shared" si="525"/>
        <v>0</v>
      </c>
      <c r="CW2432" s="15"/>
      <c r="CX2432" s="15"/>
      <c r="CY2432" s="15">
        <f t="shared" si="526"/>
        <v>0</v>
      </c>
      <c r="CZ2432" s="15">
        <f>GG2432</f>
        <v>0</v>
      </c>
      <c r="DA2432" s="16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20"/>
      <c r="DY2432" s="15"/>
      <c r="DZ2432" s="20"/>
      <c r="EA2432" s="15"/>
      <c r="EB2432" s="20"/>
      <c r="EC2432" s="15"/>
      <c r="ED2432" s="20"/>
      <c r="EE2432" s="15"/>
      <c r="EF2432" s="20"/>
      <c r="EG2432" s="15"/>
      <c r="EH2432" s="20"/>
      <c r="EI2432" s="15"/>
      <c r="EJ2432" s="20"/>
      <c r="EK2432" s="15"/>
      <c r="EL2432" s="20"/>
      <c r="EM2432" s="15"/>
      <c r="EN2432" s="20"/>
      <c r="EY2432" s="15"/>
      <c r="EZ2432" s="20"/>
      <c r="FC2432" s="15">
        <v>38</v>
      </c>
      <c r="FD2432" s="20" t="s">
        <v>129</v>
      </c>
      <c r="FE2432" s="15"/>
      <c r="FF2432" s="20"/>
      <c r="FG2432" s="15"/>
      <c r="FH2432" s="20"/>
      <c r="FI2432" s="15"/>
      <c r="FJ2432" s="20"/>
      <c r="FK2432" s="15"/>
      <c r="FL2432" s="20"/>
      <c r="FM2432" s="15"/>
      <c r="FN2432" s="20"/>
      <c r="FO2432" s="15"/>
      <c r="FP2432" s="20"/>
      <c r="FQ2432" s="15"/>
      <c r="FR2432" s="20"/>
      <c r="FS2432" s="15"/>
      <c r="FT2432" s="20"/>
      <c r="FU2432" s="15"/>
      <c r="FV2432" s="20"/>
      <c r="FW2432" s="15"/>
      <c r="FX2432" s="20"/>
      <c r="FY2432" s="15"/>
      <c r="FZ2432" s="20"/>
      <c r="GA2432" s="15"/>
      <c r="GB2432" s="20"/>
      <c r="GC2432" s="15"/>
      <c r="GD2432" s="20"/>
      <c r="GE2432" s="15"/>
      <c r="GF2432" s="20"/>
      <c r="GG2432" s="226"/>
    </row>
    <row r="2433" spans="1:189" ht="15" customHeight="1" x14ac:dyDescent="0.3">
      <c r="A2433" s="15" t="s">
        <v>146</v>
      </c>
      <c r="B2433" s="15" t="s">
        <v>134</v>
      </c>
      <c r="C2433" s="15" t="s">
        <v>301</v>
      </c>
      <c r="D2433" s="15" t="s">
        <v>3098</v>
      </c>
      <c r="E2433" s="15" t="str">
        <f t="shared" si="520"/>
        <v>Dylan CHUNG</v>
      </c>
      <c r="F2433" s="15" t="s">
        <v>135</v>
      </c>
      <c r="G2433" s="15">
        <v>999926543</v>
      </c>
      <c r="H2433" s="15">
        <f t="shared" si="521"/>
        <v>38</v>
      </c>
      <c r="I2433" s="15"/>
      <c r="J2433" s="15"/>
      <c r="K2433" s="16"/>
      <c r="L2433" s="15"/>
      <c r="M2433" s="15"/>
      <c r="N2433" s="15"/>
      <c r="O2433" s="15">
        <f t="shared" si="531"/>
        <v>0</v>
      </c>
      <c r="P2433" s="15">
        <v>0</v>
      </c>
      <c r="Q2433" s="15">
        <f t="shared" si="532"/>
        <v>0</v>
      </c>
      <c r="R2433" s="15">
        <v>0</v>
      </c>
      <c r="S2433" s="15">
        <v>0</v>
      </c>
      <c r="T2433" s="15">
        <f t="shared" si="533"/>
        <v>0</v>
      </c>
      <c r="U2433" s="15">
        <f t="shared" si="534"/>
        <v>0</v>
      </c>
      <c r="V2433" s="15"/>
      <c r="W2433" s="15"/>
      <c r="X2433" s="15"/>
      <c r="Y2433" s="15"/>
      <c r="Z2433" s="16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>
        <f t="shared" si="522"/>
        <v>0</v>
      </c>
      <c r="CT2433" s="15">
        <f t="shared" si="523"/>
        <v>38</v>
      </c>
      <c r="CU2433" s="15">
        <f t="shared" si="524"/>
        <v>0</v>
      </c>
      <c r="CV2433" s="15">
        <f t="shared" si="525"/>
        <v>0</v>
      </c>
      <c r="CW2433" s="15"/>
      <c r="CX2433" s="15"/>
      <c r="CY2433" s="15">
        <f t="shared" si="526"/>
        <v>0</v>
      </c>
      <c r="CZ2433" s="15">
        <f>GG2433</f>
        <v>0</v>
      </c>
      <c r="DA2433" s="16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20"/>
      <c r="DY2433" s="15"/>
      <c r="DZ2433" s="20"/>
      <c r="EA2433" s="15"/>
      <c r="EB2433" s="20"/>
      <c r="EC2433" s="15"/>
      <c r="ED2433" s="20"/>
      <c r="EE2433" s="15"/>
      <c r="EF2433" s="20"/>
      <c r="EG2433" s="15"/>
      <c r="EH2433" s="20"/>
      <c r="EI2433" s="15"/>
      <c r="EJ2433" s="20"/>
      <c r="EK2433" s="15"/>
      <c r="EL2433" s="20"/>
      <c r="EM2433" s="15"/>
      <c r="EN2433" s="20"/>
      <c r="EY2433" s="15"/>
      <c r="EZ2433" s="20"/>
      <c r="FC2433" s="15">
        <v>38</v>
      </c>
      <c r="FD2433" s="20" t="s">
        <v>129</v>
      </c>
      <c r="FE2433" s="15"/>
      <c r="FF2433" s="20"/>
      <c r="FG2433" s="15"/>
      <c r="FH2433" s="20"/>
      <c r="FI2433" s="15"/>
      <c r="FJ2433" s="20"/>
      <c r="FK2433" s="15"/>
      <c r="FL2433" s="20"/>
      <c r="FM2433" s="15"/>
      <c r="FN2433" s="20"/>
      <c r="FO2433" s="15"/>
      <c r="FP2433" s="20"/>
      <c r="FQ2433" s="15"/>
      <c r="FR2433" s="20"/>
      <c r="FS2433" s="15"/>
      <c r="FT2433" s="20"/>
      <c r="FU2433" s="15"/>
      <c r="FV2433" s="20"/>
      <c r="FW2433" s="15"/>
      <c r="FX2433" s="20"/>
      <c r="FY2433" s="15"/>
      <c r="FZ2433" s="20"/>
      <c r="GA2433" s="15"/>
      <c r="GB2433" s="20"/>
      <c r="GC2433" s="15"/>
      <c r="GD2433" s="20"/>
      <c r="GE2433" s="15"/>
      <c r="GF2433" s="20"/>
      <c r="GG2433" s="226"/>
    </row>
    <row r="2434" spans="1:189" ht="15" customHeight="1" x14ac:dyDescent="0.3">
      <c r="A2434" s="15" t="s">
        <v>137</v>
      </c>
      <c r="B2434" s="15" t="s">
        <v>140</v>
      </c>
      <c r="C2434" s="15" t="s">
        <v>295</v>
      </c>
      <c r="D2434" s="15" t="s">
        <v>1223</v>
      </c>
      <c r="E2434" s="15" t="str">
        <f t="shared" si="520"/>
        <v>Ryan Lee</v>
      </c>
      <c r="F2434" s="15" t="s">
        <v>135</v>
      </c>
      <c r="G2434" s="15">
        <v>999926546</v>
      </c>
      <c r="H2434" s="15">
        <f t="shared" si="521"/>
        <v>30</v>
      </c>
      <c r="I2434" s="15"/>
      <c r="J2434" s="15"/>
      <c r="K2434" s="16"/>
      <c r="L2434" s="15"/>
      <c r="M2434" s="15"/>
      <c r="N2434" s="15"/>
      <c r="O2434" s="15">
        <f t="shared" si="531"/>
        <v>0</v>
      </c>
      <c r="P2434" s="15">
        <v>0</v>
      </c>
      <c r="Q2434" s="15">
        <f t="shared" si="532"/>
        <v>0</v>
      </c>
      <c r="R2434" s="15">
        <v>0</v>
      </c>
      <c r="S2434" s="15">
        <v>0</v>
      </c>
      <c r="T2434" s="15">
        <f t="shared" si="533"/>
        <v>0</v>
      </c>
      <c r="U2434" s="15">
        <f t="shared" si="534"/>
        <v>0</v>
      </c>
      <c r="V2434" s="15"/>
      <c r="W2434" s="15"/>
      <c r="X2434" s="15"/>
      <c r="Y2434" s="15"/>
      <c r="Z2434" s="16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>
        <f t="shared" si="522"/>
        <v>0</v>
      </c>
      <c r="CT2434" s="15">
        <f t="shared" si="523"/>
        <v>30</v>
      </c>
      <c r="CU2434" s="15">
        <f t="shared" si="524"/>
        <v>1</v>
      </c>
      <c r="CV2434" s="15">
        <f t="shared" si="525"/>
        <v>0</v>
      </c>
      <c r="CW2434" s="15"/>
      <c r="CX2434" s="15"/>
      <c r="CY2434" s="15">
        <f t="shared" si="526"/>
        <v>0</v>
      </c>
      <c r="CZ2434" s="15">
        <f>GG2434</f>
        <v>0</v>
      </c>
      <c r="DA2434" s="16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20"/>
      <c r="DY2434" s="15"/>
      <c r="DZ2434" s="20"/>
      <c r="EA2434" s="15"/>
      <c r="EB2434" s="20"/>
      <c r="EC2434" s="15"/>
      <c r="ED2434" s="20"/>
      <c r="EE2434" s="15"/>
      <c r="EF2434" s="20"/>
      <c r="EG2434" s="15"/>
      <c r="EH2434" s="20"/>
      <c r="EI2434" s="15"/>
      <c r="EJ2434" s="20"/>
      <c r="EK2434" s="15"/>
      <c r="EL2434" s="20"/>
      <c r="EM2434" s="15"/>
      <c r="EN2434" s="20"/>
      <c r="EY2434" s="15">
        <v>30</v>
      </c>
      <c r="EZ2434" s="20">
        <v>1</v>
      </c>
      <c r="FC2434" s="15"/>
      <c r="FD2434" s="20"/>
      <c r="FE2434" s="15"/>
      <c r="FF2434" s="20"/>
      <c r="FG2434" s="15"/>
      <c r="FH2434" s="20"/>
      <c r="FI2434" s="15"/>
      <c r="FJ2434" s="20"/>
      <c r="FK2434" s="15"/>
      <c r="FL2434" s="20"/>
      <c r="FM2434" s="15"/>
      <c r="FN2434" s="20"/>
      <c r="FO2434" s="15"/>
      <c r="FP2434" s="20"/>
      <c r="FQ2434" s="15"/>
      <c r="FR2434" s="20"/>
      <c r="FS2434" s="15"/>
      <c r="FT2434" s="20"/>
      <c r="FU2434" s="15"/>
      <c r="FV2434" s="20"/>
      <c r="FW2434" s="15"/>
      <c r="FX2434" s="20"/>
      <c r="FY2434" s="15"/>
      <c r="FZ2434" s="20"/>
      <c r="GA2434" s="15"/>
      <c r="GB2434" s="20"/>
      <c r="GC2434" s="15"/>
      <c r="GD2434" s="20"/>
      <c r="GE2434" s="15"/>
      <c r="GF2434" s="20"/>
      <c r="GG2434" s="226"/>
    </row>
    <row r="2435" spans="1:189" ht="15" customHeight="1" x14ac:dyDescent="0.3">
      <c r="A2435" s="15" t="s">
        <v>133</v>
      </c>
      <c r="B2435" s="15" t="s">
        <v>140</v>
      </c>
      <c r="C2435" s="15" t="s">
        <v>374</v>
      </c>
      <c r="D2435" s="15" t="s">
        <v>1532</v>
      </c>
      <c r="E2435" s="15" t="str">
        <f t="shared" si="520"/>
        <v>Sean Park</v>
      </c>
      <c r="F2435" s="15" t="s">
        <v>135</v>
      </c>
      <c r="G2435" s="15">
        <v>999926547</v>
      </c>
      <c r="H2435" s="15">
        <f t="shared" si="521"/>
        <v>60</v>
      </c>
      <c r="I2435" s="15"/>
      <c r="J2435" s="15"/>
      <c r="K2435" s="16"/>
      <c r="L2435" s="15"/>
      <c r="M2435" s="15"/>
      <c r="N2435" s="15"/>
      <c r="O2435" s="15">
        <f t="shared" si="531"/>
        <v>0</v>
      </c>
      <c r="P2435" s="15">
        <v>0</v>
      </c>
      <c r="Q2435" s="15">
        <f t="shared" si="532"/>
        <v>0</v>
      </c>
      <c r="R2435" s="15">
        <v>0</v>
      </c>
      <c r="S2435" s="15">
        <v>0</v>
      </c>
      <c r="T2435" s="15">
        <f t="shared" si="533"/>
        <v>0</v>
      </c>
      <c r="U2435" s="15">
        <f t="shared" si="534"/>
        <v>0</v>
      </c>
      <c r="V2435" s="15"/>
      <c r="W2435" s="15"/>
      <c r="X2435" s="15"/>
      <c r="Y2435" s="15"/>
      <c r="Z2435" s="16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>
        <f t="shared" si="522"/>
        <v>0</v>
      </c>
      <c r="CT2435" s="15">
        <f t="shared" si="523"/>
        <v>60</v>
      </c>
      <c r="CU2435" s="15">
        <f t="shared" si="524"/>
        <v>1</v>
      </c>
      <c r="CV2435" s="15">
        <f t="shared" si="525"/>
        <v>0</v>
      </c>
      <c r="CW2435" s="15"/>
      <c r="CX2435" s="15"/>
      <c r="CY2435" s="15">
        <f t="shared" si="526"/>
        <v>0</v>
      </c>
      <c r="CZ2435" s="15">
        <f>GG2435</f>
        <v>0</v>
      </c>
      <c r="DA2435" s="16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20"/>
      <c r="DY2435" s="15"/>
      <c r="DZ2435" s="20"/>
      <c r="EA2435" s="15"/>
      <c r="EB2435" s="20"/>
      <c r="EC2435" s="15"/>
      <c r="ED2435" s="20"/>
      <c r="EE2435" s="15"/>
      <c r="EF2435" s="20"/>
      <c r="EG2435" s="15"/>
      <c r="EH2435" s="20"/>
      <c r="EI2435" s="15"/>
      <c r="EJ2435" s="20"/>
      <c r="EK2435" s="15"/>
      <c r="EL2435" s="20"/>
      <c r="EM2435" s="15"/>
      <c r="EN2435" s="20"/>
      <c r="EY2435" s="15">
        <v>60</v>
      </c>
      <c r="EZ2435" s="20">
        <v>1</v>
      </c>
      <c r="FC2435" s="15"/>
      <c r="FD2435" s="20"/>
      <c r="FE2435" s="15"/>
      <c r="FF2435" s="20"/>
      <c r="FG2435" s="15"/>
      <c r="FH2435" s="20"/>
      <c r="FI2435" s="15"/>
      <c r="FJ2435" s="20"/>
      <c r="FK2435" s="15"/>
      <c r="FL2435" s="20"/>
      <c r="FM2435" s="15"/>
      <c r="FN2435" s="20"/>
      <c r="FO2435" s="15"/>
      <c r="FP2435" s="20"/>
      <c r="FQ2435" s="15"/>
      <c r="FR2435" s="20"/>
      <c r="FS2435" s="15"/>
      <c r="FT2435" s="20"/>
      <c r="FU2435" s="15"/>
      <c r="FV2435" s="20"/>
      <c r="FW2435" s="15"/>
      <c r="FX2435" s="20"/>
      <c r="FY2435" s="15"/>
      <c r="FZ2435" s="20"/>
      <c r="GA2435" s="15"/>
      <c r="GB2435" s="20"/>
      <c r="GC2435" s="15"/>
      <c r="GD2435" s="20"/>
      <c r="GE2435" s="15"/>
      <c r="GF2435" s="20"/>
      <c r="GG2435" s="226"/>
    </row>
    <row r="2436" spans="1:189" ht="15" customHeight="1" x14ac:dyDescent="0.3">
      <c r="A2436" s="15" t="s">
        <v>146</v>
      </c>
      <c r="B2436" s="15" t="s">
        <v>142</v>
      </c>
      <c r="C2436" s="15" t="s">
        <v>1056</v>
      </c>
      <c r="D2436" s="15" t="s">
        <v>3109</v>
      </c>
      <c r="E2436" s="15" t="str">
        <f t="shared" si="520"/>
        <v>Maximilian GUIMARAES</v>
      </c>
      <c r="F2436" s="15" t="s">
        <v>135</v>
      </c>
      <c r="G2436" s="15">
        <v>999926550</v>
      </c>
      <c r="H2436" s="15">
        <f t="shared" si="521"/>
        <v>129.5</v>
      </c>
      <c r="I2436" s="15"/>
      <c r="J2436" s="15"/>
      <c r="K2436" s="16"/>
      <c r="L2436" s="15"/>
      <c r="M2436" s="15"/>
      <c r="N2436" s="15"/>
      <c r="O2436" s="15">
        <f t="shared" si="531"/>
        <v>0</v>
      </c>
      <c r="P2436" s="15">
        <v>0</v>
      </c>
      <c r="Q2436" s="15">
        <f t="shared" si="532"/>
        <v>0</v>
      </c>
      <c r="R2436" s="15">
        <v>0</v>
      </c>
      <c r="S2436" s="15">
        <v>0</v>
      </c>
      <c r="T2436" s="15">
        <f t="shared" si="533"/>
        <v>0</v>
      </c>
      <c r="U2436" s="15">
        <f t="shared" si="534"/>
        <v>0</v>
      </c>
      <c r="V2436" s="15"/>
      <c r="W2436" s="15"/>
      <c r="X2436" s="15"/>
      <c r="Y2436" s="15"/>
      <c r="Z2436" s="16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>
        <f t="shared" si="522"/>
        <v>0</v>
      </c>
      <c r="CT2436" s="15">
        <f t="shared" si="523"/>
        <v>90</v>
      </c>
      <c r="CU2436" s="15">
        <f t="shared" si="524"/>
        <v>1</v>
      </c>
      <c r="CV2436" s="15">
        <f t="shared" si="525"/>
        <v>39.5</v>
      </c>
      <c r="CW2436" s="15"/>
      <c r="CX2436" s="15"/>
      <c r="CY2436" s="15">
        <f t="shared" si="526"/>
        <v>0</v>
      </c>
      <c r="CZ2436" s="15">
        <f>GG2436</f>
        <v>0</v>
      </c>
      <c r="DA2436" s="16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20"/>
      <c r="DY2436" s="15"/>
      <c r="DZ2436" s="20"/>
      <c r="EA2436" s="15"/>
      <c r="EB2436" s="20"/>
      <c r="EC2436" s="15"/>
      <c r="ED2436" s="20"/>
      <c r="EE2436" s="15"/>
      <c r="EF2436" s="20"/>
      <c r="EG2436" s="15"/>
      <c r="EH2436" s="20"/>
      <c r="EI2436" s="15"/>
      <c r="EJ2436" s="20"/>
      <c r="EK2436" s="15"/>
      <c r="EL2436" s="20"/>
      <c r="EM2436" s="15"/>
      <c r="EN2436" s="20"/>
      <c r="EY2436" s="15"/>
      <c r="EZ2436" s="20"/>
      <c r="FC2436" s="15">
        <v>90</v>
      </c>
      <c r="FD2436" s="20">
        <v>2</v>
      </c>
      <c r="FE2436" s="15"/>
      <c r="FF2436" s="20"/>
      <c r="FG2436" s="15"/>
      <c r="FH2436" s="20"/>
      <c r="FI2436" s="15"/>
      <c r="FJ2436" s="20"/>
      <c r="FK2436" s="15"/>
      <c r="FL2436" s="20"/>
      <c r="FM2436" s="15"/>
      <c r="FN2436" s="20"/>
      <c r="FO2436" s="15"/>
      <c r="FP2436" s="20"/>
      <c r="FQ2436" s="15"/>
      <c r="FR2436" s="20"/>
      <c r="FS2436" s="15"/>
      <c r="FT2436" s="20"/>
      <c r="FU2436" s="15"/>
      <c r="FV2436" s="20"/>
      <c r="FW2436" s="15"/>
      <c r="FX2436" s="20"/>
      <c r="FY2436" s="15"/>
      <c r="FZ2436" s="20"/>
      <c r="GA2436" s="15"/>
      <c r="GB2436" s="20"/>
      <c r="GC2436" s="15">
        <v>39.5</v>
      </c>
      <c r="GD2436" s="20">
        <v>3</v>
      </c>
      <c r="GE2436" s="15"/>
      <c r="GF2436" s="20"/>
      <c r="GG2436" s="226"/>
    </row>
    <row r="2437" spans="1:189" ht="15" customHeight="1" x14ac:dyDescent="0.3">
      <c r="A2437" s="15" t="s">
        <v>146</v>
      </c>
      <c r="B2437" s="15" t="s">
        <v>138</v>
      </c>
      <c r="C2437" s="15" t="s">
        <v>3064</v>
      </c>
      <c r="D2437" s="15" t="s">
        <v>3065</v>
      </c>
      <c r="E2437" s="15" t="str">
        <f t="shared" si="520"/>
        <v>Yuha SEO</v>
      </c>
      <c r="F2437" s="15" t="s">
        <v>128</v>
      </c>
      <c r="G2437" s="15">
        <v>999926555</v>
      </c>
      <c r="H2437" s="15">
        <f t="shared" si="521"/>
        <v>68</v>
      </c>
      <c r="I2437" s="15"/>
      <c r="J2437" s="15"/>
      <c r="K2437" s="16"/>
      <c r="L2437" s="15"/>
      <c r="M2437" s="15"/>
      <c r="N2437" s="15"/>
      <c r="O2437" s="15">
        <f t="shared" si="531"/>
        <v>0</v>
      </c>
      <c r="P2437" s="15">
        <v>0</v>
      </c>
      <c r="Q2437" s="15">
        <f t="shared" si="532"/>
        <v>0</v>
      </c>
      <c r="R2437" s="15">
        <v>0</v>
      </c>
      <c r="S2437" s="15">
        <v>0</v>
      </c>
      <c r="T2437" s="15">
        <f t="shared" si="533"/>
        <v>0</v>
      </c>
      <c r="U2437" s="15">
        <f t="shared" si="534"/>
        <v>0</v>
      </c>
      <c r="V2437" s="15"/>
      <c r="W2437" s="15"/>
      <c r="X2437" s="15"/>
      <c r="Y2437" s="15"/>
      <c r="Z2437" s="16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>
        <f t="shared" si="522"/>
        <v>0</v>
      </c>
      <c r="CT2437" s="15">
        <f t="shared" si="523"/>
        <v>68</v>
      </c>
      <c r="CU2437" s="15">
        <f t="shared" si="524"/>
        <v>1</v>
      </c>
      <c r="CV2437" s="15">
        <f t="shared" si="525"/>
        <v>0</v>
      </c>
      <c r="CW2437" s="15"/>
      <c r="CX2437" s="15"/>
      <c r="CY2437" s="15">
        <f t="shared" si="526"/>
        <v>0</v>
      </c>
      <c r="CZ2437" s="15">
        <f>GG2437</f>
        <v>0</v>
      </c>
      <c r="DA2437" s="16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20"/>
      <c r="DY2437" s="15"/>
      <c r="DZ2437" s="20"/>
      <c r="EA2437" s="15"/>
      <c r="EB2437" s="20"/>
      <c r="EC2437" s="15"/>
      <c r="ED2437" s="20"/>
      <c r="EE2437" s="15"/>
      <c r="EF2437" s="20"/>
      <c r="EG2437" s="15"/>
      <c r="EH2437" s="20"/>
      <c r="EI2437" s="15"/>
      <c r="EJ2437" s="20"/>
      <c r="EK2437" s="15"/>
      <c r="EL2437" s="20"/>
      <c r="EM2437" s="15"/>
      <c r="EN2437" s="20"/>
      <c r="EY2437" s="15"/>
      <c r="EZ2437" s="20"/>
      <c r="FC2437" s="15">
        <v>68</v>
      </c>
      <c r="FD2437" s="20">
        <v>3</v>
      </c>
      <c r="FE2437" s="15"/>
      <c r="FF2437" s="20"/>
      <c r="FG2437" s="15"/>
      <c r="FH2437" s="20"/>
      <c r="FI2437" s="15"/>
      <c r="FJ2437" s="20"/>
      <c r="FK2437" s="15"/>
      <c r="FL2437" s="20"/>
      <c r="FM2437" s="15"/>
      <c r="FN2437" s="20"/>
      <c r="FO2437" s="15"/>
      <c r="FP2437" s="20"/>
      <c r="FQ2437" s="15"/>
      <c r="FR2437" s="20"/>
      <c r="FS2437" s="15"/>
      <c r="FT2437" s="20"/>
      <c r="FU2437" s="15"/>
      <c r="FV2437" s="20"/>
      <c r="FW2437" s="15"/>
      <c r="FX2437" s="20"/>
      <c r="FY2437" s="15"/>
      <c r="FZ2437" s="20"/>
      <c r="GA2437" s="15"/>
      <c r="GB2437" s="20"/>
      <c r="GC2437" s="15"/>
      <c r="GD2437" s="20"/>
      <c r="GE2437" s="15"/>
      <c r="GF2437" s="20"/>
      <c r="GG2437" s="226"/>
    </row>
    <row r="2438" spans="1:189" ht="15" customHeight="1" x14ac:dyDescent="0.3">
      <c r="A2438" s="83" t="s">
        <v>146</v>
      </c>
      <c r="B2438" s="83" t="s">
        <v>138</v>
      </c>
      <c r="C2438" s="83" t="s">
        <v>298</v>
      </c>
      <c r="D2438" s="83" t="s">
        <v>1563</v>
      </c>
      <c r="E2438" s="15" t="str">
        <f t="shared" ref="E2438:E2501" si="535">CONCATENATE(C2438, " ",D2438)</f>
        <v>Caleb Perez</v>
      </c>
      <c r="F2438" s="83" t="s">
        <v>135</v>
      </c>
      <c r="G2438" s="83">
        <v>999926559</v>
      </c>
      <c r="H2438" s="15">
        <f t="shared" ref="H2438:H2501" si="536">(L2438+M2438+N2438+O2438+P2438+R2438+S2438+T2438+U2438+V2438+X2438+Y2438+CT2438+CY2438+CS2438+CV2438)-J2438</f>
        <v>60</v>
      </c>
      <c r="I2438" s="15"/>
      <c r="J2438" s="15"/>
      <c r="K2438" s="16"/>
      <c r="L2438" s="15"/>
      <c r="M2438" s="15"/>
      <c r="N2438" s="15"/>
      <c r="O2438" s="15">
        <f t="shared" si="531"/>
        <v>0</v>
      </c>
      <c r="P2438" s="15">
        <v>0</v>
      </c>
      <c r="Q2438" s="15">
        <f t="shared" si="532"/>
        <v>0</v>
      </c>
      <c r="R2438" s="15">
        <v>0</v>
      </c>
      <c r="S2438" s="15">
        <v>0</v>
      </c>
      <c r="T2438" s="15">
        <f t="shared" si="533"/>
        <v>0</v>
      </c>
      <c r="U2438" s="15">
        <f t="shared" si="534"/>
        <v>0</v>
      </c>
      <c r="V2438" s="15"/>
      <c r="W2438" s="15"/>
      <c r="X2438" s="15"/>
      <c r="Y2438" s="15"/>
      <c r="Z2438" s="16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>
        <f t="shared" ref="CS2438:CS2501" si="537">SUM(FE2438)</f>
        <v>0</v>
      </c>
      <c r="CT2438" s="15">
        <f t="shared" ref="CT2438:CT2501" si="538">SUM(EQ2438,ES2438,EU2438,EW2438,FA2438,EY2438,FC2438,FG2438,FI2438,FK2438,FM2438,FQ2438,FS2438,FU2438,FW2438,FY2438,GA2438,FO2438)</f>
        <v>60</v>
      </c>
      <c r="CU2438" s="15">
        <f t="shared" ref="CU2438:CU2501" si="539">COUNT(ER2438,ET2438,EV2438,EX2438,FB2438,EZ2438,FD2438,FH2438,FJ2438,FL2438,FN2438,FR2438,FT2438,FV2438,FX2438,FZ2438,GB2438)</f>
        <v>1</v>
      </c>
      <c r="CV2438" s="15">
        <f t="shared" ref="CV2438:CV2501" si="540">GC2438+GE2438</f>
        <v>0</v>
      </c>
      <c r="CW2438" s="15"/>
      <c r="CX2438" s="15"/>
      <c r="CY2438" s="15">
        <f t="shared" ref="CY2438:CY2501" si="541">EO2438</f>
        <v>0</v>
      </c>
      <c r="CZ2438" s="15">
        <f>GG2438</f>
        <v>0</v>
      </c>
      <c r="DA2438" s="16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20"/>
      <c r="DY2438" s="15"/>
      <c r="DZ2438" s="20"/>
      <c r="EA2438" s="15"/>
      <c r="EB2438" s="20"/>
      <c r="EC2438" s="15"/>
      <c r="ED2438" s="20"/>
      <c r="EE2438" s="15"/>
      <c r="EF2438" s="20"/>
      <c r="EG2438" s="15"/>
      <c r="EH2438" s="20"/>
      <c r="EI2438" s="24"/>
      <c r="EJ2438" s="20"/>
      <c r="EK2438" s="15"/>
      <c r="EL2438" s="20"/>
      <c r="EM2438" s="15"/>
      <c r="EN2438" s="20"/>
      <c r="EX2438" s="16"/>
      <c r="EY2438" s="15"/>
      <c r="EZ2438" s="20"/>
      <c r="FC2438" s="15"/>
      <c r="FD2438" s="20"/>
      <c r="FE2438" s="15"/>
      <c r="FF2438" s="20"/>
      <c r="FG2438" s="15"/>
      <c r="FH2438" s="20"/>
      <c r="FI2438" s="15"/>
      <c r="FJ2438" s="20"/>
      <c r="FK2438" s="15"/>
      <c r="FL2438" s="20"/>
      <c r="FM2438" s="15"/>
      <c r="FN2438" s="20"/>
      <c r="FO2438" s="15"/>
      <c r="FP2438" s="20"/>
      <c r="FQ2438" s="15"/>
      <c r="FR2438" s="20"/>
      <c r="FS2438" s="15"/>
      <c r="FT2438" s="20"/>
      <c r="FU2438" s="15">
        <v>60</v>
      </c>
      <c r="FV2438" s="20">
        <v>1</v>
      </c>
      <c r="FW2438" s="15"/>
      <c r="FX2438" s="20"/>
      <c r="FY2438" s="15"/>
      <c r="FZ2438" s="20"/>
      <c r="GA2438" s="15"/>
      <c r="GB2438" s="20"/>
      <c r="GC2438" s="15"/>
      <c r="GD2438" s="20"/>
      <c r="GE2438" s="15"/>
      <c r="GF2438" s="20"/>
      <c r="GG2438" s="226"/>
    </row>
    <row r="2439" spans="1:189" ht="15" customHeight="1" x14ac:dyDescent="0.3">
      <c r="A2439" s="15" t="s">
        <v>2906</v>
      </c>
      <c r="B2439" s="15" t="s">
        <v>140</v>
      </c>
      <c r="C2439" s="15" t="s">
        <v>3515</v>
      </c>
      <c r="D2439" s="15" t="s">
        <v>3516</v>
      </c>
      <c r="E2439" s="15" t="str">
        <f t="shared" si="535"/>
        <v>Tracy PROBST</v>
      </c>
      <c r="F2439" s="15" t="s">
        <v>135</v>
      </c>
      <c r="G2439" s="15">
        <v>999926562</v>
      </c>
      <c r="H2439" s="15">
        <f t="shared" si="536"/>
        <v>30</v>
      </c>
      <c r="I2439" s="15"/>
      <c r="J2439" s="15"/>
      <c r="K2439" s="16"/>
      <c r="L2439" s="15"/>
      <c r="M2439" s="15"/>
      <c r="N2439" s="15"/>
      <c r="O2439" s="15">
        <f t="shared" si="531"/>
        <v>0</v>
      </c>
      <c r="P2439" s="15">
        <v>0</v>
      </c>
      <c r="Q2439" s="15">
        <f t="shared" si="532"/>
        <v>0</v>
      </c>
      <c r="R2439" s="15">
        <v>0</v>
      </c>
      <c r="S2439" s="15">
        <v>0</v>
      </c>
      <c r="T2439" s="15">
        <f t="shared" si="533"/>
        <v>0</v>
      </c>
      <c r="U2439" s="15">
        <f t="shared" si="534"/>
        <v>0</v>
      </c>
      <c r="V2439" s="15"/>
      <c r="W2439" s="15"/>
      <c r="X2439" s="15"/>
      <c r="Y2439" s="15"/>
      <c r="Z2439" s="16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>
        <f t="shared" si="537"/>
        <v>0</v>
      </c>
      <c r="CT2439" s="15">
        <f t="shared" si="538"/>
        <v>30</v>
      </c>
      <c r="CU2439" s="15">
        <f t="shared" si="539"/>
        <v>1</v>
      </c>
      <c r="CV2439" s="15">
        <f t="shared" si="540"/>
        <v>0</v>
      </c>
      <c r="CW2439" s="15"/>
      <c r="CX2439" s="15"/>
      <c r="CY2439" s="15">
        <f t="shared" si="541"/>
        <v>0</v>
      </c>
      <c r="CZ2439" s="15">
        <f>GG2439</f>
        <v>0</v>
      </c>
      <c r="DA2439" s="16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20"/>
      <c r="DY2439" s="15"/>
      <c r="DZ2439" s="20"/>
      <c r="EA2439" s="15"/>
      <c r="EB2439" s="20"/>
      <c r="EC2439" s="15"/>
      <c r="ED2439" s="20"/>
      <c r="EE2439" s="15"/>
      <c r="EF2439" s="20"/>
      <c r="EG2439" s="15"/>
      <c r="EH2439" s="20"/>
      <c r="EI2439" s="15"/>
      <c r="EJ2439" s="20"/>
      <c r="EK2439" s="15"/>
      <c r="EL2439" s="20"/>
      <c r="EM2439" s="15"/>
      <c r="EN2439" s="20"/>
      <c r="EY2439" s="15"/>
      <c r="EZ2439" s="20"/>
      <c r="FC2439" s="15"/>
      <c r="FD2439" s="20"/>
      <c r="FE2439" s="15"/>
      <c r="FF2439" s="20"/>
      <c r="FG2439" s="15"/>
      <c r="FH2439" s="20"/>
      <c r="FI2439" s="15"/>
      <c r="FJ2439" s="20"/>
      <c r="FK2439" s="15">
        <v>30</v>
      </c>
      <c r="FL2439" s="20">
        <v>1</v>
      </c>
      <c r="FM2439" s="15"/>
      <c r="FN2439" s="20"/>
      <c r="FO2439" s="15"/>
      <c r="FP2439" s="20"/>
      <c r="FQ2439" s="15"/>
      <c r="FR2439" s="20"/>
      <c r="FS2439" s="15"/>
      <c r="FT2439" s="20"/>
      <c r="FU2439" s="15"/>
      <c r="FV2439" s="20"/>
      <c r="FW2439" s="15"/>
      <c r="FX2439" s="20"/>
      <c r="FY2439" s="15"/>
      <c r="FZ2439" s="20"/>
      <c r="GA2439" s="15"/>
      <c r="GB2439" s="20"/>
      <c r="GC2439" s="15"/>
      <c r="GD2439" s="20"/>
      <c r="GE2439" s="15"/>
      <c r="GF2439" s="20"/>
      <c r="GG2439" s="226"/>
    </row>
    <row r="2440" spans="1:189" ht="15" customHeight="1" x14ac:dyDescent="0.3">
      <c r="A2440" s="88" t="s">
        <v>137</v>
      </c>
      <c r="B2440" s="17" t="s">
        <v>138</v>
      </c>
      <c r="C2440" s="89" t="s">
        <v>1544</v>
      </c>
      <c r="D2440" s="89" t="s">
        <v>3302</v>
      </c>
      <c r="E2440" s="15" t="str">
        <f t="shared" si="535"/>
        <v>Paige Yamamoto</v>
      </c>
      <c r="F2440" s="89" t="s">
        <v>128</v>
      </c>
      <c r="G2440" s="17">
        <v>999926565</v>
      </c>
      <c r="H2440" s="15">
        <f t="shared" si="536"/>
        <v>45</v>
      </c>
      <c r="I2440" s="15"/>
      <c r="J2440" s="15"/>
      <c r="K2440" s="16"/>
      <c r="L2440" s="15"/>
      <c r="M2440" s="15"/>
      <c r="N2440" s="15"/>
      <c r="O2440" s="15">
        <f t="shared" si="531"/>
        <v>0</v>
      </c>
      <c r="P2440" s="15">
        <v>0</v>
      </c>
      <c r="Q2440" s="15">
        <f t="shared" si="532"/>
        <v>0</v>
      </c>
      <c r="R2440" s="15">
        <v>0</v>
      </c>
      <c r="S2440" s="15">
        <v>0</v>
      </c>
      <c r="T2440" s="15">
        <f t="shared" si="533"/>
        <v>0</v>
      </c>
      <c r="U2440" s="15">
        <f t="shared" si="534"/>
        <v>0</v>
      </c>
      <c r="V2440" s="15"/>
      <c r="W2440" s="15"/>
      <c r="X2440" s="15"/>
      <c r="Y2440" s="15"/>
      <c r="Z2440" s="16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>
        <f t="shared" si="537"/>
        <v>0</v>
      </c>
      <c r="CT2440" s="15">
        <f t="shared" si="538"/>
        <v>45</v>
      </c>
      <c r="CU2440" s="15">
        <f t="shared" si="539"/>
        <v>1</v>
      </c>
      <c r="CV2440" s="15">
        <f t="shared" si="540"/>
        <v>0</v>
      </c>
      <c r="CW2440" s="15"/>
      <c r="CX2440" s="15"/>
      <c r="CY2440" s="15">
        <f t="shared" si="541"/>
        <v>0</v>
      </c>
      <c r="CZ2440" s="15">
        <f>GG2440</f>
        <v>0</v>
      </c>
      <c r="DA2440" s="16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20"/>
      <c r="DY2440" s="15"/>
      <c r="DZ2440" s="20"/>
      <c r="EA2440" s="15"/>
      <c r="EB2440" s="20"/>
      <c r="EC2440" s="15"/>
      <c r="ED2440" s="20"/>
      <c r="EE2440" s="15"/>
      <c r="EF2440" s="20"/>
      <c r="EG2440" s="15"/>
      <c r="EH2440" s="20"/>
      <c r="EI2440" s="15"/>
      <c r="EJ2440" s="20"/>
      <c r="EK2440" s="15"/>
      <c r="EL2440" s="20"/>
      <c r="EM2440" s="15"/>
      <c r="EN2440" s="20"/>
      <c r="EY2440" s="15"/>
      <c r="EZ2440" s="20"/>
      <c r="FC2440" s="15"/>
      <c r="FD2440" s="20"/>
      <c r="FE2440" s="15"/>
      <c r="FF2440" s="20"/>
      <c r="FG2440" s="15"/>
      <c r="FH2440" s="20"/>
      <c r="FI2440" s="15">
        <v>45</v>
      </c>
      <c r="FJ2440" s="20">
        <v>2</v>
      </c>
      <c r="FK2440" s="15"/>
      <c r="FL2440" s="20"/>
      <c r="FM2440" s="15"/>
      <c r="FN2440" s="20"/>
      <c r="FO2440" s="15"/>
      <c r="FP2440" s="20"/>
      <c r="FQ2440" s="15"/>
      <c r="FR2440" s="20"/>
      <c r="FS2440" s="15"/>
      <c r="FT2440" s="20"/>
      <c r="FU2440" s="15"/>
      <c r="FV2440" s="20"/>
      <c r="FW2440" s="15"/>
      <c r="FX2440" s="20"/>
      <c r="FY2440" s="15"/>
      <c r="FZ2440" s="20"/>
      <c r="GA2440" s="15"/>
      <c r="GB2440" s="20"/>
      <c r="GC2440" s="15"/>
      <c r="GD2440" s="20"/>
      <c r="GE2440" s="15"/>
      <c r="GF2440" s="20"/>
      <c r="GG2440" s="226"/>
    </row>
    <row r="2441" spans="1:189" ht="15" customHeight="1" x14ac:dyDescent="0.3">
      <c r="A2441" s="15" t="s">
        <v>2906</v>
      </c>
      <c r="B2441" s="17" t="s">
        <v>138</v>
      </c>
      <c r="C2441" s="17" t="s">
        <v>483</v>
      </c>
      <c r="D2441" s="17" t="s">
        <v>3698</v>
      </c>
      <c r="E2441" s="15" t="str">
        <f t="shared" si="535"/>
        <v>Kathleen Gisby</v>
      </c>
      <c r="F2441" s="17" t="s">
        <v>128</v>
      </c>
      <c r="G2441" s="17">
        <v>999926566</v>
      </c>
      <c r="H2441" s="15">
        <f t="shared" si="536"/>
        <v>30</v>
      </c>
      <c r="I2441" s="15"/>
      <c r="J2441" s="15"/>
      <c r="K2441" s="16"/>
      <c r="L2441" s="15"/>
      <c r="M2441" s="15"/>
      <c r="N2441" s="15"/>
      <c r="O2441" s="15">
        <f t="shared" si="531"/>
        <v>0</v>
      </c>
      <c r="P2441" s="15">
        <v>0</v>
      </c>
      <c r="Q2441" s="15">
        <f t="shared" si="532"/>
        <v>0</v>
      </c>
      <c r="R2441" s="15">
        <v>0</v>
      </c>
      <c r="S2441" s="15">
        <v>0</v>
      </c>
      <c r="T2441" s="15">
        <f t="shared" si="533"/>
        <v>0</v>
      </c>
      <c r="U2441" s="15">
        <f t="shared" si="534"/>
        <v>0</v>
      </c>
      <c r="V2441" s="15"/>
      <c r="W2441" s="15"/>
      <c r="X2441" s="15"/>
      <c r="Y2441" s="15"/>
      <c r="Z2441" s="16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>
        <f t="shared" si="537"/>
        <v>0</v>
      </c>
      <c r="CT2441" s="15">
        <f t="shared" si="538"/>
        <v>30</v>
      </c>
      <c r="CU2441" s="15">
        <f t="shared" si="539"/>
        <v>1</v>
      </c>
      <c r="CV2441" s="15">
        <f t="shared" si="540"/>
        <v>0</v>
      </c>
      <c r="CW2441" s="15"/>
      <c r="CX2441" s="15"/>
      <c r="CY2441" s="15">
        <f t="shared" si="541"/>
        <v>0</v>
      </c>
      <c r="CZ2441" s="15">
        <f>GG2441</f>
        <v>0</v>
      </c>
      <c r="DA2441" s="16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20"/>
      <c r="DY2441" s="15"/>
      <c r="DZ2441" s="20"/>
      <c r="EA2441" s="15"/>
      <c r="EB2441" s="20"/>
      <c r="EC2441" s="15"/>
      <c r="ED2441" s="20"/>
      <c r="EE2441" s="15"/>
      <c r="EF2441" s="20"/>
      <c r="EG2441" s="15"/>
      <c r="EH2441" s="20"/>
      <c r="EI2441" s="24"/>
      <c r="EJ2441" s="20"/>
      <c r="EK2441" s="15"/>
      <c r="EL2441" s="20"/>
      <c r="EM2441" s="15"/>
      <c r="EN2441" s="20"/>
      <c r="EX2441" s="16"/>
      <c r="EY2441" s="15"/>
      <c r="EZ2441" s="20"/>
      <c r="FC2441" s="15"/>
      <c r="FD2441" s="20"/>
      <c r="FE2441" s="15"/>
      <c r="FF2441" s="20"/>
      <c r="FG2441" s="15"/>
      <c r="FH2441" s="20"/>
      <c r="FI2441" s="15"/>
      <c r="FJ2441" s="20"/>
      <c r="FK2441" s="15"/>
      <c r="FL2441" s="20"/>
      <c r="FM2441" s="15"/>
      <c r="FN2441" s="20"/>
      <c r="FO2441" s="15"/>
      <c r="FP2441" s="20"/>
      <c r="FQ2441" s="15"/>
      <c r="FR2441" s="20"/>
      <c r="FS2441" s="15">
        <v>30</v>
      </c>
      <c r="FT2441" s="20">
        <v>1</v>
      </c>
      <c r="FU2441" s="15"/>
      <c r="FV2441" s="20"/>
      <c r="FW2441" s="15"/>
      <c r="FX2441" s="20"/>
      <c r="FY2441" s="15"/>
      <c r="FZ2441" s="20"/>
      <c r="GA2441" s="15"/>
      <c r="GB2441" s="20"/>
      <c r="GC2441" s="15"/>
      <c r="GD2441" s="20"/>
      <c r="GE2441" s="15"/>
      <c r="GF2441" s="20"/>
      <c r="GG2441" s="226"/>
    </row>
    <row r="2442" spans="1:189" ht="15" customHeight="1" x14ac:dyDescent="0.3">
      <c r="A2442" s="17" t="s">
        <v>2903</v>
      </c>
      <c r="B2442" s="17" t="s">
        <v>134</v>
      </c>
      <c r="C2442" s="17" t="s">
        <v>2361</v>
      </c>
      <c r="D2442" s="17" t="s">
        <v>458</v>
      </c>
      <c r="E2442" s="15" t="str">
        <f t="shared" si="535"/>
        <v>Jamison Canonizado</v>
      </c>
      <c r="F2442" s="17" t="s">
        <v>135</v>
      </c>
      <c r="G2442" s="17">
        <v>999926569</v>
      </c>
      <c r="H2442" s="15">
        <f t="shared" si="536"/>
        <v>38</v>
      </c>
      <c r="I2442" s="15"/>
      <c r="J2442" s="15"/>
      <c r="K2442" s="16"/>
      <c r="L2442" s="15"/>
      <c r="M2442" s="15"/>
      <c r="N2442" s="15"/>
      <c r="O2442" s="15">
        <f t="shared" si="531"/>
        <v>0</v>
      </c>
      <c r="P2442" s="15">
        <v>0</v>
      </c>
      <c r="Q2442" s="15">
        <f t="shared" si="532"/>
        <v>0</v>
      </c>
      <c r="R2442" s="15">
        <v>0</v>
      </c>
      <c r="S2442" s="15">
        <v>0</v>
      </c>
      <c r="T2442" s="15">
        <f t="shared" si="533"/>
        <v>0</v>
      </c>
      <c r="U2442" s="15">
        <f t="shared" si="534"/>
        <v>0</v>
      </c>
      <c r="V2442" s="15"/>
      <c r="W2442" s="15"/>
      <c r="X2442" s="15"/>
      <c r="Y2442" s="15"/>
      <c r="Z2442" s="16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>
        <f t="shared" si="537"/>
        <v>38</v>
      </c>
      <c r="CT2442" s="15">
        <f t="shared" si="538"/>
        <v>0</v>
      </c>
      <c r="CU2442" s="15">
        <f t="shared" si="539"/>
        <v>0</v>
      </c>
      <c r="CV2442" s="15">
        <f t="shared" si="540"/>
        <v>0</v>
      </c>
      <c r="CW2442" s="15"/>
      <c r="CX2442" s="15"/>
      <c r="CY2442" s="15">
        <f t="shared" si="541"/>
        <v>0</v>
      </c>
      <c r="CZ2442" s="15">
        <f>GG2442</f>
        <v>0</v>
      </c>
      <c r="DA2442" s="16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20"/>
      <c r="DY2442" s="15"/>
      <c r="DZ2442" s="20"/>
      <c r="EA2442" s="15"/>
      <c r="EB2442" s="20"/>
      <c r="EC2442" s="15"/>
      <c r="ED2442" s="20"/>
      <c r="EE2442" s="15"/>
      <c r="EF2442" s="20"/>
      <c r="EG2442" s="15"/>
      <c r="EH2442" s="20"/>
      <c r="EI2442" s="15"/>
      <c r="EJ2442" s="20"/>
      <c r="EK2442" s="15"/>
      <c r="EL2442" s="20"/>
      <c r="EM2442" s="15"/>
      <c r="EN2442" s="20"/>
      <c r="EY2442" s="15"/>
      <c r="EZ2442" s="20"/>
      <c r="FC2442" s="15"/>
      <c r="FD2442" s="20"/>
      <c r="FE2442" s="15">
        <v>38</v>
      </c>
      <c r="FF2442" s="20" t="s">
        <v>129</v>
      </c>
      <c r="FG2442" s="15"/>
      <c r="FH2442" s="20"/>
      <c r="FI2442" s="15"/>
      <c r="FJ2442" s="20"/>
      <c r="FK2442" s="15"/>
      <c r="FL2442" s="20"/>
      <c r="FM2442" s="15"/>
      <c r="FN2442" s="20"/>
      <c r="FO2442" s="15"/>
      <c r="FP2442" s="20"/>
      <c r="FQ2442" s="15"/>
      <c r="FR2442" s="20"/>
      <c r="FS2442" s="15"/>
      <c r="FT2442" s="20"/>
      <c r="FU2442" s="15"/>
      <c r="FV2442" s="20"/>
      <c r="FW2442" s="15"/>
      <c r="FX2442" s="20"/>
      <c r="FY2442" s="15"/>
      <c r="FZ2442" s="20"/>
      <c r="GA2442" s="15"/>
      <c r="GB2442" s="20"/>
      <c r="GC2442" s="15"/>
      <c r="GD2442" s="20"/>
      <c r="GE2442" s="15"/>
      <c r="GF2442" s="20"/>
      <c r="GG2442" s="226"/>
    </row>
    <row r="2443" spans="1:189" ht="15" customHeight="1" x14ac:dyDescent="0.3">
      <c r="A2443" s="17" t="s">
        <v>2903</v>
      </c>
      <c r="B2443" s="17" t="s">
        <v>142</v>
      </c>
      <c r="C2443" s="17" t="s">
        <v>275</v>
      </c>
      <c r="D2443" s="17" t="s">
        <v>3310</v>
      </c>
      <c r="E2443" s="15" t="str">
        <f t="shared" si="535"/>
        <v>Logan Mohn</v>
      </c>
      <c r="F2443" s="17" t="s">
        <v>135</v>
      </c>
      <c r="G2443" s="17">
        <v>999926573</v>
      </c>
      <c r="H2443" s="15">
        <f t="shared" si="536"/>
        <v>44</v>
      </c>
      <c r="I2443" s="15"/>
      <c r="J2443" s="15"/>
      <c r="K2443" s="16"/>
      <c r="L2443" s="15"/>
      <c r="M2443" s="15"/>
      <c r="N2443" s="15"/>
      <c r="O2443" s="15">
        <f t="shared" si="531"/>
        <v>0</v>
      </c>
      <c r="P2443" s="15">
        <v>0</v>
      </c>
      <c r="Q2443" s="15">
        <f t="shared" si="532"/>
        <v>0</v>
      </c>
      <c r="R2443" s="15">
        <v>0</v>
      </c>
      <c r="S2443" s="15">
        <v>0</v>
      </c>
      <c r="T2443" s="15">
        <f t="shared" si="533"/>
        <v>0</v>
      </c>
      <c r="U2443" s="15">
        <f t="shared" si="534"/>
        <v>0</v>
      </c>
      <c r="V2443" s="15"/>
      <c r="W2443" s="15"/>
      <c r="X2443" s="15"/>
      <c r="Y2443" s="15"/>
      <c r="Z2443" s="16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>
        <f t="shared" si="537"/>
        <v>44</v>
      </c>
      <c r="CT2443" s="15">
        <f t="shared" si="538"/>
        <v>0</v>
      </c>
      <c r="CU2443" s="15">
        <f t="shared" si="539"/>
        <v>0</v>
      </c>
      <c r="CV2443" s="15">
        <f t="shared" si="540"/>
        <v>0</v>
      </c>
      <c r="CW2443" s="15"/>
      <c r="CX2443" s="15"/>
      <c r="CY2443" s="15">
        <f t="shared" si="541"/>
        <v>0</v>
      </c>
      <c r="CZ2443" s="15">
        <f>GG2443</f>
        <v>0</v>
      </c>
      <c r="DA2443" s="16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20"/>
      <c r="DY2443" s="15"/>
      <c r="DZ2443" s="20"/>
      <c r="EA2443" s="15"/>
      <c r="EB2443" s="20"/>
      <c r="EC2443" s="15"/>
      <c r="ED2443" s="20"/>
      <c r="EE2443" s="15"/>
      <c r="EF2443" s="20"/>
      <c r="EG2443" s="15"/>
      <c r="EH2443" s="20"/>
      <c r="EI2443" s="15"/>
      <c r="EJ2443" s="20"/>
      <c r="EK2443" s="15"/>
      <c r="EL2443" s="20"/>
      <c r="EM2443" s="15"/>
      <c r="EN2443" s="20"/>
      <c r="EY2443" s="15"/>
      <c r="EZ2443" s="20"/>
      <c r="FC2443" s="15"/>
      <c r="FD2443" s="20"/>
      <c r="FE2443" s="15">
        <v>44</v>
      </c>
      <c r="FF2443" s="20">
        <v>7</v>
      </c>
      <c r="FG2443" s="15"/>
      <c r="FH2443" s="20"/>
      <c r="FI2443" s="15"/>
      <c r="FJ2443" s="20"/>
      <c r="FK2443" s="15"/>
      <c r="FL2443" s="20"/>
      <c r="FM2443" s="15"/>
      <c r="FN2443" s="20"/>
      <c r="FO2443" s="15"/>
      <c r="FP2443" s="20"/>
      <c r="FQ2443" s="15"/>
      <c r="FR2443" s="20"/>
      <c r="FS2443" s="15"/>
      <c r="FT2443" s="20"/>
      <c r="FU2443" s="15"/>
      <c r="FV2443" s="20"/>
      <c r="FW2443" s="15"/>
      <c r="FX2443" s="20"/>
      <c r="FY2443" s="15"/>
      <c r="FZ2443" s="20"/>
      <c r="GA2443" s="15"/>
      <c r="GB2443" s="20"/>
      <c r="GC2443" s="15"/>
      <c r="GD2443" s="20"/>
      <c r="GE2443" s="15"/>
      <c r="GF2443" s="20"/>
      <c r="GG2443" s="226"/>
    </row>
    <row r="2444" spans="1:189" ht="15" customHeight="1" x14ac:dyDescent="0.3">
      <c r="A2444" s="15" t="s">
        <v>137</v>
      </c>
      <c r="B2444" s="15" t="s">
        <v>138</v>
      </c>
      <c r="C2444" s="15" t="s">
        <v>3784</v>
      </c>
      <c r="D2444" s="15" t="s">
        <v>3785</v>
      </c>
      <c r="E2444" s="15" t="str">
        <f t="shared" si="535"/>
        <v>Teague DALTON</v>
      </c>
      <c r="F2444" s="15" t="s">
        <v>135</v>
      </c>
      <c r="G2444" s="15">
        <v>999926574</v>
      </c>
      <c r="H2444" s="15">
        <f t="shared" si="536"/>
        <v>120</v>
      </c>
      <c r="I2444" s="15"/>
      <c r="J2444" s="15"/>
      <c r="K2444" s="16"/>
      <c r="L2444" s="15"/>
      <c r="M2444" s="15"/>
      <c r="N2444" s="15"/>
      <c r="O2444" s="15">
        <f t="shared" si="531"/>
        <v>0</v>
      </c>
      <c r="P2444" s="15">
        <v>0</v>
      </c>
      <c r="Q2444" s="15">
        <f t="shared" si="532"/>
        <v>0</v>
      </c>
      <c r="R2444" s="15">
        <v>0</v>
      </c>
      <c r="S2444" s="15">
        <v>0</v>
      </c>
      <c r="T2444" s="15">
        <f t="shared" si="533"/>
        <v>0</v>
      </c>
      <c r="U2444" s="15">
        <f t="shared" si="534"/>
        <v>0</v>
      </c>
      <c r="V2444" s="15"/>
      <c r="W2444" s="15"/>
      <c r="X2444" s="15"/>
      <c r="Y2444" s="15"/>
      <c r="Z2444" s="16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>
        <f t="shared" si="537"/>
        <v>0</v>
      </c>
      <c r="CT2444" s="15">
        <f t="shared" si="538"/>
        <v>120</v>
      </c>
      <c r="CU2444" s="15">
        <f t="shared" si="539"/>
        <v>1</v>
      </c>
      <c r="CV2444" s="15">
        <f t="shared" si="540"/>
        <v>0</v>
      </c>
      <c r="CW2444" s="15"/>
      <c r="CX2444" s="15"/>
      <c r="CY2444" s="15">
        <f t="shared" si="541"/>
        <v>0</v>
      </c>
      <c r="CZ2444" s="15">
        <f>GG2444</f>
        <v>0</v>
      </c>
      <c r="DA2444" s="16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20"/>
      <c r="DY2444" s="15"/>
      <c r="DZ2444" s="20"/>
      <c r="EA2444" s="15"/>
      <c r="EB2444" s="20"/>
      <c r="EC2444" s="15"/>
      <c r="ED2444" s="20"/>
      <c r="EE2444" s="15"/>
      <c r="EF2444" s="20"/>
      <c r="EG2444" s="15"/>
      <c r="EH2444" s="20"/>
      <c r="EI2444" s="15"/>
      <c r="EJ2444" s="20"/>
      <c r="EK2444" s="15"/>
      <c r="EL2444" s="20"/>
      <c r="EM2444" s="15"/>
      <c r="EN2444" s="20"/>
      <c r="EY2444" s="15"/>
      <c r="EZ2444" s="20"/>
      <c r="FC2444" s="15"/>
      <c r="FD2444" s="20"/>
      <c r="FE2444" s="15"/>
      <c r="FF2444" s="20"/>
      <c r="FG2444" s="15"/>
      <c r="FH2444" s="20"/>
      <c r="FI2444" s="15"/>
      <c r="FJ2444" s="20"/>
      <c r="FK2444" s="15"/>
      <c r="FL2444" s="20"/>
      <c r="FM2444" s="15"/>
      <c r="FN2444" s="20"/>
      <c r="FO2444" s="15"/>
      <c r="FP2444" s="20"/>
      <c r="FQ2444" s="15"/>
      <c r="FR2444" s="20"/>
      <c r="FS2444" s="15"/>
      <c r="FT2444" s="20"/>
      <c r="FU2444" s="15"/>
      <c r="FV2444" s="20"/>
      <c r="FW2444" s="15"/>
      <c r="FX2444" s="20"/>
      <c r="FY2444" s="15">
        <v>120</v>
      </c>
      <c r="FZ2444" s="20">
        <v>1</v>
      </c>
      <c r="GA2444" s="15"/>
      <c r="GB2444" s="20"/>
      <c r="GC2444" s="15"/>
      <c r="GD2444" s="20"/>
      <c r="GE2444" s="15"/>
      <c r="GF2444" s="20"/>
      <c r="GG2444" s="226"/>
    </row>
    <row r="2445" spans="1:189" ht="15" customHeight="1" x14ac:dyDescent="0.3">
      <c r="A2445" s="15" t="s">
        <v>2906</v>
      </c>
      <c r="B2445" s="83" t="s">
        <v>126</v>
      </c>
      <c r="C2445" s="83" t="s">
        <v>449</v>
      </c>
      <c r="D2445" s="83" t="s">
        <v>3879</v>
      </c>
      <c r="E2445" s="15" t="str">
        <f t="shared" si="535"/>
        <v>Michelle Britnell</v>
      </c>
      <c r="F2445" s="83" t="s">
        <v>128</v>
      </c>
      <c r="G2445" s="83">
        <v>999926576</v>
      </c>
      <c r="H2445" s="15">
        <f t="shared" si="536"/>
        <v>68</v>
      </c>
      <c r="I2445" s="15"/>
      <c r="J2445" s="15"/>
      <c r="K2445" s="16"/>
      <c r="L2445" s="15"/>
      <c r="M2445" s="15"/>
      <c r="N2445" s="15"/>
      <c r="O2445" s="15">
        <f t="shared" si="531"/>
        <v>0</v>
      </c>
      <c r="P2445" s="15">
        <v>0</v>
      </c>
      <c r="Q2445" s="15">
        <f t="shared" si="532"/>
        <v>0</v>
      </c>
      <c r="R2445" s="15">
        <v>0</v>
      </c>
      <c r="S2445" s="15">
        <v>0</v>
      </c>
      <c r="T2445" s="15">
        <f t="shared" si="533"/>
        <v>0</v>
      </c>
      <c r="U2445" s="15">
        <f t="shared" si="534"/>
        <v>0</v>
      </c>
      <c r="V2445" s="15"/>
      <c r="W2445" s="15"/>
      <c r="X2445" s="15"/>
      <c r="Y2445" s="15"/>
      <c r="Z2445" s="16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>
        <f t="shared" si="537"/>
        <v>0</v>
      </c>
      <c r="CT2445" s="15">
        <f t="shared" si="538"/>
        <v>68</v>
      </c>
      <c r="CU2445" s="15">
        <f t="shared" si="539"/>
        <v>1</v>
      </c>
      <c r="CV2445" s="15">
        <f t="shared" si="540"/>
        <v>0</v>
      </c>
      <c r="CW2445" s="15"/>
      <c r="CX2445" s="15"/>
      <c r="CY2445" s="15">
        <f t="shared" si="541"/>
        <v>0</v>
      </c>
      <c r="CZ2445" s="15">
        <f>GG2445</f>
        <v>0</v>
      </c>
      <c r="DA2445" s="16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20"/>
      <c r="DY2445" s="15"/>
      <c r="DZ2445" s="20"/>
      <c r="EA2445" s="15"/>
      <c r="EB2445" s="20"/>
      <c r="EC2445" s="15"/>
      <c r="ED2445" s="20"/>
      <c r="EE2445" s="15"/>
      <c r="EF2445" s="20"/>
      <c r="EG2445" s="15"/>
      <c r="EH2445" s="20"/>
      <c r="EI2445" s="15"/>
      <c r="EJ2445" s="20"/>
      <c r="EK2445" s="15"/>
      <c r="EL2445" s="20"/>
      <c r="EM2445" s="15"/>
      <c r="EN2445" s="20"/>
      <c r="EY2445" s="15"/>
      <c r="EZ2445" s="20"/>
      <c r="FC2445" s="15"/>
      <c r="FD2445" s="20"/>
      <c r="FE2445" s="15"/>
      <c r="FF2445" s="20"/>
      <c r="FG2445" s="15"/>
      <c r="FH2445" s="20"/>
      <c r="FI2445" s="15"/>
      <c r="FJ2445" s="20"/>
      <c r="FK2445" s="15"/>
      <c r="FL2445" s="20"/>
      <c r="FM2445" s="15"/>
      <c r="FN2445" s="20"/>
      <c r="FO2445" s="15"/>
      <c r="FP2445" s="20"/>
      <c r="FQ2445" s="15"/>
      <c r="FR2445" s="20"/>
      <c r="FS2445" s="15"/>
      <c r="FT2445" s="20"/>
      <c r="FU2445" s="15">
        <v>68</v>
      </c>
      <c r="FV2445" s="20">
        <v>3</v>
      </c>
      <c r="FW2445" s="15"/>
      <c r="FX2445" s="20"/>
      <c r="FY2445" s="15"/>
      <c r="FZ2445" s="20"/>
      <c r="GA2445" s="15"/>
      <c r="GB2445" s="20"/>
      <c r="GC2445" s="15"/>
      <c r="GD2445" s="20"/>
      <c r="GE2445" s="15"/>
      <c r="GF2445" s="20"/>
      <c r="GG2445" s="226"/>
    </row>
    <row r="2446" spans="1:189" ht="15" customHeight="1" x14ac:dyDescent="0.3">
      <c r="A2446" s="15" t="s">
        <v>137</v>
      </c>
      <c r="B2446" s="15" t="s">
        <v>134</v>
      </c>
      <c r="C2446" s="15" t="s">
        <v>1329</v>
      </c>
      <c r="D2446" s="15" t="s">
        <v>1861</v>
      </c>
      <c r="E2446" s="15" t="str">
        <f t="shared" si="535"/>
        <v>Amy Hao</v>
      </c>
      <c r="F2446" s="15" t="s">
        <v>128</v>
      </c>
      <c r="G2446" s="15">
        <v>999926580</v>
      </c>
      <c r="H2446" s="15">
        <f t="shared" si="536"/>
        <v>45</v>
      </c>
      <c r="I2446" s="15"/>
      <c r="J2446" s="15"/>
      <c r="K2446" s="16"/>
      <c r="L2446" s="15"/>
      <c r="M2446" s="15"/>
      <c r="N2446" s="15"/>
      <c r="O2446" s="15">
        <f t="shared" si="531"/>
        <v>0</v>
      </c>
      <c r="P2446" s="15">
        <v>0</v>
      </c>
      <c r="Q2446" s="15">
        <f t="shared" si="532"/>
        <v>0</v>
      </c>
      <c r="R2446" s="15">
        <v>0</v>
      </c>
      <c r="S2446" s="15">
        <v>0</v>
      </c>
      <c r="T2446" s="15">
        <f t="shared" si="533"/>
        <v>0</v>
      </c>
      <c r="U2446" s="15">
        <f t="shared" si="534"/>
        <v>0</v>
      </c>
      <c r="V2446" s="15"/>
      <c r="W2446" s="15"/>
      <c r="X2446" s="15"/>
      <c r="Y2446" s="15"/>
      <c r="Z2446" s="16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>
        <f t="shared" si="537"/>
        <v>0</v>
      </c>
      <c r="CT2446" s="15">
        <f t="shared" si="538"/>
        <v>45</v>
      </c>
      <c r="CU2446" s="15">
        <f t="shared" si="539"/>
        <v>1</v>
      </c>
      <c r="CV2446" s="15">
        <f t="shared" si="540"/>
        <v>0</v>
      </c>
      <c r="CW2446" s="15"/>
      <c r="CX2446" s="15"/>
      <c r="CY2446" s="15">
        <f t="shared" si="541"/>
        <v>0</v>
      </c>
      <c r="CZ2446" s="15">
        <f>GG2446</f>
        <v>0</v>
      </c>
      <c r="DA2446" s="16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20"/>
      <c r="DY2446" s="15"/>
      <c r="DZ2446" s="20"/>
      <c r="EA2446" s="15"/>
      <c r="EB2446" s="20"/>
      <c r="EC2446" s="15"/>
      <c r="ED2446" s="20"/>
      <c r="EE2446" s="15"/>
      <c r="EF2446" s="20"/>
      <c r="EG2446" s="15"/>
      <c r="EH2446" s="20"/>
      <c r="EI2446" s="15"/>
      <c r="EJ2446" s="20"/>
      <c r="EK2446" s="15"/>
      <c r="EL2446" s="20"/>
      <c r="EM2446" s="15"/>
      <c r="EN2446" s="20"/>
      <c r="EY2446" s="15">
        <v>45</v>
      </c>
      <c r="EZ2446" s="20">
        <v>2</v>
      </c>
      <c r="FC2446" s="15"/>
      <c r="FD2446" s="20"/>
      <c r="FE2446" s="15"/>
      <c r="FF2446" s="20"/>
      <c r="FG2446" s="15"/>
      <c r="FH2446" s="20"/>
      <c r="FI2446" s="15"/>
      <c r="FJ2446" s="20"/>
      <c r="FK2446" s="15"/>
      <c r="FL2446" s="20"/>
      <c r="FM2446" s="15"/>
      <c r="FN2446" s="20"/>
      <c r="FO2446" s="15"/>
      <c r="FP2446" s="20"/>
      <c r="FQ2446" s="15"/>
      <c r="FR2446" s="20"/>
      <c r="FS2446" s="15"/>
      <c r="FT2446" s="20"/>
      <c r="FU2446" s="15"/>
      <c r="FV2446" s="20"/>
      <c r="FW2446" s="15"/>
      <c r="FX2446" s="20"/>
      <c r="FY2446" s="15"/>
      <c r="FZ2446" s="20"/>
      <c r="GA2446" s="15"/>
      <c r="GB2446" s="20"/>
      <c r="GC2446" s="15"/>
      <c r="GD2446" s="20"/>
      <c r="GE2446" s="15"/>
      <c r="GF2446" s="20"/>
      <c r="GG2446" s="226"/>
    </row>
    <row r="2447" spans="1:189" ht="15" customHeight="1" x14ac:dyDescent="0.3">
      <c r="A2447" s="17" t="s">
        <v>133</v>
      </c>
      <c r="B2447" s="17" t="s">
        <v>140</v>
      </c>
      <c r="C2447" s="17" t="s">
        <v>1246</v>
      </c>
      <c r="D2447" s="17" t="s">
        <v>3672</v>
      </c>
      <c r="E2447" s="15" t="str">
        <f t="shared" si="535"/>
        <v>Nora Hadidi</v>
      </c>
      <c r="F2447" s="17" t="s">
        <v>128</v>
      </c>
      <c r="G2447" s="17">
        <v>999926587</v>
      </c>
      <c r="H2447" s="15">
        <f t="shared" si="536"/>
        <v>68</v>
      </c>
      <c r="I2447" s="15"/>
      <c r="J2447" s="15"/>
      <c r="K2447" s="16"/>
      <c r="L2447" s="15"/>
      <c r="M2447" s="15"/>
      <c r="N2447" s="15"/>
      <c r="O2447" s="15">
        <f t="shared" si="531"/>
        <v>0</v>
      </c>
      <c r="P2447" s="15">
        <v>0</v>
      </c>
      <c r="Q2447" s="15">
        <f t="shared" si="532"/>
        <v>0</v>
      </c>
      <c r="R2447" s="15">
        <v>0</v>
      </c>
      <c r="S2447" s="15">
        <v>0</v>
      </c>
      <c r="T2447" s="15">
        <f t="shared" si="533"/>
        <v>0</v>
      </c>
      <c r="U2447" s="15">
        <f t="shared" si="534"/>
        <v>0</v>
      </c>
      <c r="V2447" s="15"/>
      <c r="W2447" s="15"/>
      <c r="X2447" s="15"/>
      <c r="Y2447" s="15"/>
      <c r="Z2447" s="16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>
        <f t="shared" si="537"/>
        <v>0</v>
      </c>
      <c r="CT2447" s="15">
        <f t="shared" si="538"/>
        <v>68</v>
      </c>
      <c r="CU2447" s="15">
        <f t="shared" si="539"/>
        <v>1</v>
      </c>
      <c r="CV2447" s="15">
        <f t="shared" si="540"/>
        <v>0</v>
      </c>
      <c r="CW2447" s="15"/>
      <c r="CX2447" s="15"/>
      <c r="CY2447" s="15">
        <f t="shared" si="541"/>
        <v>0</v>
      </c>
      <c r="CZ2447" s="15">
        <f>GG2447</f>
        <v>0</v>
      </c>
      <c r="DA2447" s="16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20"/>
      <c r="DY2447" s="15"/>
      <c r="DZ2447" s="20"/>
      <c r="EA2447" s="15"/>
      <c r="EB2447" s="20"/>
      <c r="EC2447" s="15"/>
      <c r="ED2447" s="20"/>
      <c r="EE2447" s="15"/>
      <c r="EF2447" s="20"/>
      <c r="EG2447" s="15"/>
      <c r="EH2447" s="20"/>
      <c r="EI2447" s="15"/>
      <c r="EJ2447" s="20"/>
      <c r="EK2447" s="15"/>
      <c r="EL2447" s="20"/>
      <c r="EM2447" s="15"/>
      <c r="EN2447" s="20"/>
      <c r="EY2447" s="15"/>
      <c r="EZ2447" s="20"/>
      <c r="FC2447" s="15"/>
      <c r="FD2447" s="20"/>
      <c r="FE2447" s="15"/>
      <c r="FF2447" s="20"/>
      <c r="FG2447" s="15"/>
      <c r="FH2447" s="20"/>
      <c r="FI2447" s="15"/>
      <c r="FJ2447" s="20"/>
      <c r="FK2447" s="15"/>
      <c r="FL2447" s="20"/>
      <c r="FM2447" s="15"/>
      <c r="FN2447" s="20"/>
      <c r="FO2447" s="15"/>
      <c r="FP2447" s="20"/>
      <c r="FQ2447" s="15"/>
      <c r="FR2447" s="20"/>
      <c r="FS2447" s="15">
        <v>68</v>
      </c>
      <c r="FT2447" s="20">
        <v>4</v>
      </c>
      <c r="FU2447" s="15"/>
      <c r="FV2447" s="20"/>
      <c r="FW2447" s="15"/>
      <c r="FX2447" s="20"/>
      <c r="FY2447" s="15"/>
      <c r="FZ2447" s="20"/>
      <c r="GA2447" s="15"/>
      <c r="GB2447" s="20"/>
      <c r="GC2447" s="15"/>
      <c r="GD2447" s="20"/>
      <c r="GE2447" s="15"/>
      <c r="GF2447" s="20"/>
      <c r="GG2447" s="226"/>
    </row>
    <row r="2448" spans="1:189" ht="15" customHeight="1" x14ac:dyDescent="0.3">
      <c r="A2448" s="15" t="s">
        <v>137</v>
      </c>
      <c r="B2448" s="15" t="s">
        <v>140</v>
      </c>
      <c r="C2448" s="15" t="s">
        <v>3057</v>
      </c>
      <c r="D2448" s="15" t="s">
        <v>3058</v>
      </c>
      <c r="E2448" s="15" t="str">
        <f t="shared" si="535"/>
        <v>Spencer Kai BOADO</v>
      </c>
      <c r="F2448" s="15" t="s">
        <v>135</v>
      </c>
      <c r="G2448" s="15">
        <v>999926588</v>
      </c>
      <c r="H2448" s="15">
        <f t="shared" si="536"/>
        <v>45</v>
      </c>
      <c r="I2448" s="15"/>
      <c r="J2448" s="15"/>
      <c r="K2448" s="16"/>
      <c r="L2448" s="15"/>
      <c r="M2448" s="15"/>
      <c r="N2448" s="15"/>
      <c r="O2448" s="15">
        <f t="shared" si="531"/>
        <v>0</v>
      </c>
      <c r="P2448" s="15">
        <v>0</v>
      </c>
      <c r="Q2448" s="15">
        <f t="shared" si="532"/>
        <v>0</v>
      </c>
      <c r="R2448" s="15">
        <v>0</v>
      </c>
      <c r="S2448" s="15">
        <v>0</v>
      </c>
      <c r="T2448" s="15">
        <f t="shared" si="533"/>
        <v>0</v>
      </c>
      <c r="U2448" s="15">
        <f t="shared" si="534"/>
        <v>0</v>
      </c>
      <c r="V2448" s="15"/>
      <c r="W2448" s="15"/>
      <c r="X2448" s="15"/>
      <c r="Y2448" s="15"/>
      <c r="Z2448" s="16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>
        <f t="shared" si="537"/>
        <v>0</v>
      </c>
      <c r="CT2448" s="15">
        <f t="shared" si="538"/>
        <v>45</v>
      </c>
      <c r="CU2448" s="15">
        <f t="shared" si="539"/>
        <v>1</v>
      </c>
      <c r="CV2448" s="15">
        <f t="shared" si="540"/>
        <v>0</v>
      </c>
      <c r="CW2448" s="15"/>
      <c r="CX2448" s="15"/>
      <c r="CY2448" s="15">
        <f t="shared" si="541"/>
        <v>0</v>
      </c>
      <c r="CZ2448" s="15">
        <f>GG2448</f>
        <v>0</v>
      </c>
      <c r="DA2448" s="16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20"/>
      <c r="DY2448" s="15"/>
      <c r="DZ2448" s="20"/>
      <c r="EA2448" s="15"/>
      <c r="EB2448" s="20"/>
      <c r="EC2448" s="15"/>
      <c r="ED2448" s="20"/>
      <c r="EE2448" s="15"/>
      <c r="EF2448" s="20"/>
      <c r="EG2448" s="15"/>
      <c r="EH2448" s="20"/>
      <c r="EI2448" s="15"/>
      <c r="EJ2448" s="20"/>
      <c r="EK2448" s="15"/>
      <c r="EL2448" s="20"/>
      <c r="EM2448" s="15"/>
      <c r="EN2448" s="20"/>
      <c r="EY2448" s="15"/>
      <c r="EZ2448" s="20"/>
      <c r="FC2448" s="15">
        <v>45</v>
      </c>
      <c r="FD2448" s="20">
        <v>2</v>
      </c>
      <c r="FE2448" s="15"/>
      <c r="FF2448" s="20"/>
      <c r="FG2448" s="15"/>
      <c r="FH2448" s="20"/>
      <c r="FI2448" s="15"/>
      <c r="FJ2448" s="20"/>
      <c r="FK2448" s="15"/>
      <c r="FL2448" s="20"/>
      <c r="FM2448" s="15"/>
      <c r="FN2448" s="20"/>
      <c r="FO2448" s="15"/>
      <c r="FP2448" s="20"/>
      <c r="FQ2448" s="15"/>
      <c r="FR2448" s="20"/>
      <c r="FS2448" s="15"/>
      <c r="FT2448" s="20"/>
      <c r="FU2448" s="15"/>
      <c r="FV2448" s="20"/>
      <c r="FW2448" s="15"/>
      <c r="FX2448" s="20"/>
      <c r="FY2448" s="15"/>
      <c r="FZ2448" s="20"/>
      <c r="GA2448" s="15"/>
      <c r="GB2448" s="20"/>
      <c r="GC2448" s="15"/>
      <c r="GD2448" s="20"/>
      <c r="GE2448" s="15"/>
      <c r="GF2448" s="20"/>
      <c r="GG2448" s="226"/>
    </row>
    <row r="2449" spans="1:189" ht="15" customHeight="1" x14ac:dyDescent="0.3">
      <c r="A2449" s="15" t="s">
        <v>130</v>
      </c>
      <c r="B2449" s="15" t="s">
        <v>138</v>
      </c>
      <c r="C2449" s="15" t="s">
        <v>471</v>
      </c>
      <c r="D2449" s="15" t="s">
        <v>3197</v>
      </c>
      <c r="E2449" s="15" t="str">
        <f t="shared" si="535"/>
        <v>Alex KIMBALL</v>
      </c>
      <c r="F2449" s="15" t="s">
        <v>135</v>
      </c>
      <c r="G2449" s="15">
        <v>999926590</v>
      </c>
      <c r="H2449" s="15">
        <f t="shared" si="536"/>
        <v>93</v>
      </c>
      <c r="I2449" s="15"/>
      <c r="J2449" s="15"/>
      <c r="K2449" s="16"/>
      <c r="L2449" s="15"/>
      <c r="M2449" s="15"/>
      <c r="N2449" s="15"/>
      <c r="O2449" s="15">
        <f t="shared" si="531"/>
        <v>0</v>
      </c>
      <c r="P2449" s="15">
        <v>0</v>
      </c>
      <c r="Q2449" s="15">
        <f t="shared" si="532"/>
        <v>0</v>
      </c>
      <c r="R2449" s="15">
        <v>0</v>
      </c>
      <c r="S2449" s="15">
        <v>0</v>
      </c>
      <c r="T2449" s="15">
        <f t="shared" si="533"/>
        <v>0</v>
      </c>
      <c r="U2449" s="15">
        <f t="shared" si="534"/>
        <v>0</v>
      </c>
      <c r="V2449" s="15"/>
      <c r="W2449" s="15"/>
      <c r="X2449" s="15"/>
      <c r="Y2449" s="15"/>
      <c r="Z2449" s="16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>
        <f t="shared" si="537"/>
        <v>0</v>
      </c>
      <c r="CT2449" s="15">
        <f t="shared" si="538"/>
        <v>93</v>
      </c>
      <c r="CU2449" s="15">
        <f t="shared" si="539"/>
        <v>2</v>
      </c>
      <c r="CV2449" s="15">
        <f t="shared" si="540"/>
        <v>0</v>
      </c>
      <c r="CW2449" s="15"/>
      <c r="CX2449" s="15"/>
      <c r="CY2449" s="15">
        <f t="shared" si="541"/>
        <v>0</v>
      </c>
      <c r="CZ2449" s="15">
        <f>GG2449</f>
        <v>0</v>
      </c>
      <c r="DA2449" s="16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20"/>
      <c r="DY2449" s="15"/>
      <c r="DZ2449" s="20"/>
      <c r="EA2449" s="15"/>
      <c r="EB2449" s="20"/>
      <c r="EC2449" s="15"/>
      <c r="ED2449" s="20"/>
      <c r="EE2449" s="15"/>
      <c r="EF2449" s="20"/>
      <c r="EG2449" s="15"/>
      <c r="EH2449" s="20"/>
      <c r="EI2449" s="15"/>
      <c r="EJ2449" s="20"/>
      <c r="EK2449" s="15"/>
      <c r="EL2449" s="20"/>
      <c r="EM2449" s="15"/>
      <c r="EN2449" s="20"/>
      <c r="EY2449" s="15"/>
      <c r="EZ2449" s="20"/>
      <c r="FC2449" s="15">
        <v>63</v>
      </c>
      <c r="FD2449" s="20">
        <v>5</v>
      </c>
      <c r="FE2449" s="15"/>
      <c r="FF2449" s="20"/>
      <c r="FG2449" s="15"/>
      <c r="FH2449" s="20"/>
      <c r="FI2449" s="15"/>
      <c r="FJ2449" s="20"/>
      <c r="FK2449" s="15"/>
      <c r="FL2449" s="20"/>
      <c r="FM2449" s="15">
        <v>30</v>
      </c>
      <c r="FN2449" s="20">
        <v>1</v>
      </c>
      <c r="FO2449" s="15"/>
      <c r="FP2449" s="20"/>
      <c r="FQ2449" s="15"/>
      <c r="FR2449" s="20"/>
      <c r="FS2449" s="15"/>
      <c r="FT2449" s="20"/>
      <c r="FU2449" s="15"/>
      <c r="FV2449" s="20"/>
      <c r="FW2449" s="15"/>
      <c r="FX2449" s="20"/>
      <c r="FY2449" s="15"/>
      <c r="FZ2449" s="20"/>
      <c r="GA2449" s="15"/>
      <c r="GB2449" s="20"/>
      <c r="GC2449" s="15"/>
      <c r="GD2449" s="20"/>
      <c r="GE2449" s="15"/>
      <c r="GF2449" s="20"/>
      <c r="GG2449" s="226"/>
    </row>
    <row r="2450" spans="1:189" ht="15" customHeight="1" x14ac:dyDescent="0.3">
      <c r="A2450" s="15" t="s">
        <v>125</v>
      </c>
      <c r="B2450" s="15" t="s">
        <v>134</v>
      </c>
      <c r="C2450" s="15" t="s">
        <v>1123</v>
      </c>
      <c r="D2450" s="15" t="s">
        <v>3221</v>
      </c>
      <c r="E2450" s="15" t="str">
        <f t="shared" si="535"/>
        <v>Hayden PETERS</v>
      </c>
      <c r="F2450" s="15" t="s">
        <v>135</v>
      </c>
      <c r="G2450" s="15">
        <v>999926591</v>
      </c>
      <c r="H2450" s="15">
        <f t="shared" si="536"/>
        <v>75</v>
      </c>
      <c r="I2450" s="15"/>
      <c r="J2450" s="15"/>
      <c r="K2450" s="16"/>
      <c r="L2450" s="15"/>
      <c r="M2450" s="15"/>
      <c r="N2450" s="15"/>
      <c r="O2450" s="15">
        <f t="shared" si="531"/>
        <v>0</v>
      </c>
      <c r="P2450" s="15">
        <v>0</v>
      </c>
      <c r="Q2450" s="15">
        <f t="shared" si="532"/>
        <v>0</v>
      </c>
      <c r="R2450" s="15">
        <v>0</v>
      </c>
      <c r="S2450" s="15">
        <v>0</v>
      </c>
      <c r="T2450" s="15">
        <f t="shared" si="533"/>
        <v>0</v>
      </c>
      <c r="U2450" s="15">
        <f t="shared" si="534"/>
        <v>0</v>
      </c>
      <c r="V2450" s="15"/>
      <c r="W2450" s="15"/>
      <c r="X2450" s="15"/>
      <c r="Y2450" s="15"/>
      <c r="Z2450" s="16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>
        <f t="shared" si="537"/>
        <v>0</v>
      </c>
      <c r="CT2450" s="15">
        <f t="shared" si="538"/>
        <v>75</v>
      </c>
      <c r="CU2450" s="15">
        <f t="shared" si="539"/>
        <v>2</v>
      </c>
      <c r="CV2450" s="15">
        <f t="shared" si="540"/>
        <v>0</v>
      </c>
      <c r="CW2450" s="15"/>
      <c r="CX2450" s="15"/>
      <c r="CY2450" s="15">
        <f t="shared" si="541"/>
        <v>0</v>
      </c>
      <c r="CZ2450" s="15">
        <f>GG2450</f>
        <v>0</v>
      </c>
      <c r="DA2450" s="16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20"/>
      <c r="DY2450" s="15"/>
      <c r="DZ2450" s="20"/>
      <c r="EA2450" s="15"/>
      <c r="EB2450" s="20"/>
      <c r="EC2450" s="15"/>
      <c r="ED2450" s="20"/>
      <c r="EE2450" s="15"/>
      <c r="EF2450" s="20"/>
      <c r="EG2450" s="15"/>
      <c r="EH2450" s="20"/>
      <c r="EI2450" s="15"/>
      <c r="EJ2450" s="20"/>
      <c r="EK2450" s="15"/>
      <c r="EL2450" s="20"/>
      <c r="EM2450" s="15"/>
      <c r="EN2450" s="20"/>
      <c r="EY2450" s="15"/>
      <c r="EZ2450" s="20"/>
      <c r="FC2450" s="15">
        <v>45</v>
      </c>
      <c r="FD2450" s="20">
        <v>2</v>
      </c>
      <c r="FE2450" s="15"/>
      <c r="FF2450" s="20"/>
      <c r="FG2450" s="15"/>
      <c r="FH2450" s="20"/>
      <c r="FI2450" s="15"/>
      <c r="FJ2450" s="20"/>
      <c r="FK2450" s="15"/>
      <c r="FL2450" s="20"/>
      <c r="FM2450" s="15">
        <v>30</v>
      </c>
      <c r="FN2450" s="20">
        <v>1</v>
      </c>
      <c r="FO2450" s="15"/>
      <c r="FP2450" s="20"/>
      <c r="FQ2450" s="15"/>
      <c r="FR2450" s="20"/>
      <c r="FS2450" s="15"/>
      <c r="FT2450" s="20"/>
      <c r="FU2450" s="15"/>
      <c r="FV2450" s="20"/>
      <c r="FW2450" s="15"/>
      <c r="FX2450" s="20"/>
      <c r="FY2450" s="15"/>
      <c r="FZ2450" s="20"/>
      <c r="GA2450" s="15"/>
      <c r="GB2450" s="20"/>
      <c r="GC2450" s="15"/>
      <c r="GD2450" s="20"/>
      <c r="GE2450" s="15"/>
      <c r="GF2450" s="20"/>
      <c r="GG2450" s="226"/>
    </row>
    <row r="2451" spans="1:189" ht="15" customHeight="1" x14ac:dyDescent="0.3">
      <c r="A2451" s="15" t="s">
        <v>130</v>
      </c>
      <c r="B2451" s="15" t="s">
        <v>140</v>
      </c>
      <c r="C2451" s="15" t="s">
        <v>158</v>
      </c>
      <c r="D2451" s="15" t="s">
        <v>3190</v>
      </c>
      <c r="E2451" s="15" t="str">
        <f t="shared" si="535"/>
        <v>Sophia STEVENSON</v>
      </c>
      <c r="F2451" s="15" t="s">
        <v>128</v>
      </c>
      <c r="G2451" s="15">
        <v>999926592</v>
      </c>
      <c r="H2451" s="15">
        <f t="shared" si="536"/>
        <v>68</v>
      </c>
      <c r="I2451" s="15"/>
      <c r="J2451" s="15"/>
      <c r="K2451" s="16"/>
      <c r="L2451" s="15"/>
      <c r="M2451" s="15"/>
      <c r="N2451" s="15"/>
      <c r="O2451" s="15">
        <f t="shared" ref="O2451:O2482" si="542">SUM(EE2451, EI2451, EK2451, EM2451)</f>
        <v>0</v>
      </c>
      <c r="P2451" s="15">
        <v>0</v>
      </c>
      <c r="Q2451" s="15">
        <f t="shared" ref="Q2451:Q2482" si="543">COUNT(DI2451:DV2451)</f>
        <v>0</v>
      </c>
      <c r="R2451" s="15">
        <v>0</v>
      </c>
      <c r="S2451" s="15">
        <v>0</v>
      </c>
      <c r="T2451" s="15">
        <f t="shared" ref="T2451:T2482" si="544">EC2451</f>
        <v>0</v>
      </c>
      <c r="U2451" s="15">
        <f t="shared" ref="U2451:U2482" si="545">SUM(EG2451)</f>
        <v>0</v>
      </c>
      <c r="V2451" s="15"/>
      <c r="W2451" s="15"/>
      <c r="X2451" s="15"/>
      <c r="Y2451" s="15"/>
      <c r="Z2451" s="16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>
        <f t="shared" si="537"/>
        <v>0</v>
      </c>
      <c r="CT2451" s="15">
        <f t="shared" si="538"/>
        <v>68</v>
      </c>
      <c r="CU2451" s="15">
        <f t="shared" si="539"/>
        <v>1</v>
      </c>
      <c r="CV2451" s="15">
        <f t="shared" si="540"/>
        <v>0</v>
      </c>
      <c r="CW2451" s="15"/>
      <c r="CX2451" s="15"/>
      <c r="CY2451" s="15">
        <f t="shared" si="541"/>
        <v>0</v>
      </c>
      <c r="CZ2451" s="15">
        <f>GG2451</f>
        <v>0</v>
      </c>
      <c r="DA2451" s="16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20"/>
      <c r="DY2451" s="15"/>
      <c r="DZ2451" s="20"/>
      <c r="EA2451" s="15"/>
      <c r="EB2451" s="20"/>
      <c r="EC2451" s="15"/>
      <c r="ED2451" s="20"/>
      <c r="EE2451" s="15"/>
      <c r="EF2451" s="20"/>
      <c r="EG2451" s="15"/>
      <c r="EH2451" s="20"/>
      <c r="EI2451" s="15"/>
      <c r="EJ2451" s="20"/>
      <c r="EK2451" s="15"/>
      <c r="EL2451" s="20"/>
      <c r="EM2451" s="15"/>
      <c r="EN2451" s="20"/>
      <c r="EY2451" s="15"/>
      <c r="EZ2451" s="20"/>
      <c r="FC2451" s="15">
        <v>38</v>
      </c>
      <c r="FD2451" s="20" t="s">
        <v>129</v>
      </c>
      <c r="FE2451" s="15"/>
      <c r="FF2451" s="20"/>
      <c r="FG2451" s="15"/>
      <c r="FH2451" s="20"/>
      <c r="FI2451" s="15"/>
      <c r="FJ2451" s="20"/>
      <c r="FK2451" s="15"/>
      <c r="FL2451" s="20"/>
      <c r="FM2451" s="15">
        <v>30</v>
      </c>
      <c r="FN2451" s="20">
        <v>1</v>
      </c>
      <c r="FO2451" s="15"/>
      <c r="FP2451" s="20"/>
      <c r="FQ2451" s="15"/>
      <c r="FR2451" s="20"/>
      <c r="FS2451" s="15"/>
      <c r="FT2451" s="20"/>
      <c r="FU2451" s="15"/>
      <c r="FV2451" s="20"/>
      <c r="FW2451" s="15"/>
      <c r="FX2451" s="20"/>
      <c r="FY2451" s="15"/>
      <c r="FZ2451" s="20"/>
      <c r="GA2451" s="15"/>
      <c r="GB2451" s="20"/>
      <c r="GC2451" s="15"/>
      <c r="GD2451" s="20"/>
      <c r="GE2451" s="15"/>
      <c r="GF2451" s="20"/>
      <c r="GG2451" s="226"/>
    </row>
    <row r="2452" spans="1:189" ht="15" customHeight="1" x14ac:dyDescent="0.3">
      <c r="A2452" s="15" t="s">
        <v>2904</v>
      </c>
      <c r="B2452" s="15" t="s">
        <v>138</v>
      </c>
      <c r="C2452" s="15" t="s">
        <v>1485</v>
      </c>
      <c r="D2452" s="15" t="s">
        <v>3197</v>
      </c>
      <c r="E2452" s="15" t="str">
        <f t="shared" si="535"/>
        <v>Troy KIMBALL</v>
      </c>
      <c r="F2452" s="15" t="s">
        <v>135</v>
      </c>
      <c r="G2452" s="15">
        <v>999926593</v>
      </c>
      <c r="H2452" s="15">
        <f t="shared" si="536"/>
        <v>60</v>
      </c>
      <c r="I2452" s="15"/>
      <c r="J2452" s="15"/>
      <c r="K2452" s="16"/>
      <c r="L2452" s="15"/>
      <c r="M2452" s="15"/>
      <c r="N2452" s="15"/>
      <c r="O2452" s="15">
        <f t="shared" si="542"/>
        <v>0</v>
      </c>
      <c r="P2452" s="15">
        <v>0</v>
      </c>
      <c r="Q2452" s="15">
        <f t="shared" si="543"/>
        <v>0</v>
      </c>
      <c r="R2452" s="15">
        <v>0</v>
      </c>
      <c r="S2452" s="15">
        <v>0</v>
      </c>
      <c r="T2452" s="15">
        <f t="shared" si="544"/>
        <v>0</v>
      </c>
      <c r="U2452" s="15">
        <f t="shared" si="545"/>
        <v>0</v>
      </c>
      <c r="V2452" s="15"/>
      <c r="W2452" s="15"/>
      <c r="X2452" s="15"/>
      <c r="Y2452" s="15"/>
      <c r="Z2452" s="16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>
        <f t="shared" si="537"/>
        <v>0</v>
      </c>
      <c r="CT2452" s="15">
        <f t="shared" si="538"/>
        <v>60</v>
      </c>
      <c r="CU2452" s="15">
        <f t="shared" si="539"/>
        <v>2</v>
      </c>
      <c r="CV2452" s="15">
        <f t="shared" si="540"/>
        <v>0</v>
      </c>
      <c r="CW2452" s="15"/>
      <c r="CX2452" s="15"/>
      <c r="CY2452" s="15">
        <f t="shared" si="541"/>
        <v>0</v>
      </c>
      <c r="CZ2452" s="15">
        <f>GG2452</f>
        <v>0</v>
      </c>
      <c r="DA2452" s="16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20"/>
      <c r="DY2452" s="15"/>
      <c r="DZ2452" s="20"/>
      <c r="EA2452" s="15"/>
      <c r="EB2452" s="20"/>
      <c r="EC2452" s="15"/>
      <c r="ED2452" s="20"/>
      <c r="EE2452" s="15"/>
      <c r="EF2452" s="20"/>
      <c r="EG2452" s="15"/>
      <c r="EH2452" s="20"/>
      <c r="EI2452" s="15"/>
      <c r="EJ2452" s="20"/>
      <c r="EK2452" s="15"/>
      <c r="EL2452" s="20"/>
      <c r="EM2452" s="15"/>
      <c r="EN2452" s="20"/>
      <c r="EY2452" s="15"/>
      <c r="EZ2452" s="20"/>
      <c r="FC2452" s="15">
        <v>30</v>
      </c>
      <c r="FD2452" s="20">
        <v>1</v>
      </c>
      <c r="FE2452" s="15"/>
      <c r="FF2452" s="20"/>
      <c r="FG2452" s="15"/>
      <c r="FH2452" s="20"/>
      <c r="FI2452" s="15"/>
      <c r="FJ2452" s="20"/>
      <c r="FK2452" s="15"/>
      <c r="FL2452" s="20"/>
      <c r="FM2452" s="15">
        <v>30</v>
      </c>
      <c r="FN2452" s="20">
        <v>1</v>
      </c>
      <c r="FO2452" s="15"/>
      <c r="FP2452" s="20"/>
      <c r="FQ2452" s="15"/>
      <c r="FR2452" s="20"/>
      <c r="FS2452" s="15"/>
      <c r="FT2452" s="20"/>
      <c r="FU2452" s="15"/>
      <c r="FV2452" s="20"/>
      <c r="FW2452" s="15"/>
      <c r="FX2452" s="20"/>
      <c r="FY2452" s="15"/>
      <c r="FZ2452" s="20"/>
      <c r="GA2452" s="15"/>
      <c r="GB2452" s="20"/>
      <c r="GC2452" s="15"/>
      <c r="GD2452" s="20"/>
      <c r="GE2452" s="15"/>
      <c r="GF2452" s="20"/>
      <c r="GG2452" s="226"/>
    </row>
    <row r="2453" spans="1:189" ht="15" customHeight="1" x14ac:dyDescent="0.3">
      <c r="A2453" s="15" t="s">
        <v>137</v>
      </c>
      <c r="B2453" s="15" t="s">
        <v>138</v>
      </c>
      <c r="C2453" s="15" t="s">
        <v>3037</v>
      </c>
      <c r="D2453" s="15" t="s">
        <v>1665</v>
      </c>
      <c r="E2453" s="15" t="str">
        <f t="shared" si="535"/>
        <v>Kili SANCHEZ</v>
      </c>
      <c r="F2453" s="15" t="s">
        <v>128</v>
      </c>
      <c r="G2453" s="15">
        <v>999926595</v>
      </c>
      <c r="H2453" s="15">
        <f t="shared" si="536"/>
        <v>136</v>
      </c>
      <c r="I2453" s="15"/>
      <c r="J2453" s="15"/>
      <c r="K2453" s="16"/>
      <c r="L2453" s="15"/>
      <c r="M2453" s="15"/>
      <c r="N2453" s="15"/>
      <c r="O2453" s="15">
        <f t="shared" si="542"/>
        <v>0</v>
      </c>
      <c r="P2453" s="15">
        <v>0</v>
      </c>
      <c r="Q2453" s="15">
        <f t="shared" si="543"/>
        <v>0</v>
      </c>
      <c r="R2453" s="15">
        <v>0</v>
      </c>
      <c r="S2453" s="15">
        <v>0</v>
      </c>
      <c r="T2453" s="15">
        <f t="shared" si="544"/>
        <v>0</v>
      </c>
      <c r="U2453" s="15">
        <f t="shared" si="545"/>
        <v>0</v>
      </c>
      <c r="V2453" s="15"/>
      <c r="W2453" s="15"/>
      <c r="X2453" s="15"/>
      <c r="Y2453" s="15"/>
      <c r="Z2453" s="16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>
        <f t="shared" si="537"/>
        <v>0</v>
      </c>
      <c r="CT2453" s="15">
        <f t="shared" si="538"/>
        <v>136</v>
      </c>
      <c r="CU2453" s="15">
        <f t="shared" si="539"/>
        <v>2</v>
      </c>
      <c r="CV2453" s="15">
        <f t="shared" si="540"/>
        <v>0</v>
      </c>
      <c r="CW2453" s="15"/>
      <c r="CX2453" s="15"/>
      <c r="CY2453" s="15">
        <f t="shared" si="541"/>
        <v>0</v>
      </c>
      <c r="CZ2453" s="15">
        <f>GG2453</f>
        <v>0</v>
      </c>
      <c r="DA2453" s="16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20"/>
      <c r="DY2453" s="15"/>
      <c r="DZ2453" s="20"/>
      <c r="EA2453" s="15"/>
      <c r="EB2453" s="20"/>
      <c r="EC2453" s="15"/>
      <c r="ED2453" s="20"/>
      <c r="EE2453" s="15"/>
      <c r="EF2453" s="20"/>
      <c r="EG2453" s="15"/>
      <c r="EH2453" s="20"/>
      <c r="EI2453" s="15"/>
      <c r="EJ2453" s="20"/>
      <c r="EK2453" s="15"/>
      <c r="EL2453" s="20"/>
      <c r="EM2453" s="15"/>
      <c r="EN2453" s="20"/>
      <c r="EY2453" s="15"/>
      <c r="EZ2453" s="20"/>
      <c r="FC2453" s="15">
        <v>68</v>
      </c>
      <c r="FD2453" s="20">
        <v>3</v>
      </c>
      <c r="FE2453" s="15"/>
      <c r="FF2453" s="20"/>
      <c r="FG2453" s="15"/>
      <c r="FH2453" s="20"/>
      <c r="FI2453" s="15"/>
      <c r="FJ2453" s="20"/>
      <c r="FK2453" s="15"/>
      <c r="FL2453" s="20"/>
      <c r="FM2453" s="15">
        <v>68</v>
      </c>
      <c r="FN2453" s="20">
        <v>3</v>
      </c>
      <c r="FO2453" s="15"/>
      <c r="FP2453" s="20"/>
      <c r="FQ2453" s="15"/>
      <c r="FR2453" s="20"/>
      <c r="FS2453" s="15"/>
      <c r="FT2453" s="20"/>
      <c r="FU2453" s="15"/>
      <c r="FV2453" s="20"/>
      <c r="FW2453" s="15"/>
      <c r="FX2453" s="20"/>
      <c r="FY2453" s="15"/>
      <c r="FZ2453" s="20"/>
      <c r="GA2453" s="15"/>
      <c r="GB2453" s="20"/>
      <c r="GC2453" s="15"/>
      <c r="GD2453" s="20"/>
      <c r="GE2453" s="15"/>
      <c r="GF2453" s="20"/>
      <c r="GG2453" s="226"/>
    </row>
    <row r="2454" spans="1:189" ht="15" customHeight="1" x14ac:dyDescent="0.3">
      <c r="A2454" s="15" t="s">
        <v>130</v>
      </c>
      <c r="B2454" s="15" t="s">
        <v>134</v>
      </c>
      <c r="C2454" s="15" t="s">
        <v>324</v>
      </c>
      <c r="D2454" s="15" t="s">
        <v>3167</v>
      </c>
      <c r="E2454" s="15" t="str">
        <f t="shared" si="535"/>
        <v>Evelyn ORTEGA</v>
      </c>
      <c r="F2454" s="15" t="s">
        <v>128</v>
      </c>
      <c r="G2454" s="15">
        <v>999926597</v>
      </c>
      <c r="H2454" s="15">
        <f t="shared" si="536"/>
        <v>115.5</v>
      </c>
      <c r="I2454" s="15"/>
      <c r="J2454" s="15"/>
      <c r="K2454" s="16"/>
      <c r="L2454" s="15"/>
      <c r="M2454" s="15"/>
      <c r="N2454" s="15"/>
      <c r="O2454" s="15">
        <f t="shared" si="542"/>
        <v>0</v>
      </c>
      <c r="P2454" s="15">
        <v>0</v>
      </c>
      <c r="Q2454" s="15">
        <f t="shared" si="543"/>
        <v>0</v>
      </c>
      <c r="R2454" s="15">
        <v>0</v>
      </c>
      <c r="S2454" s="15">
        <v>0</v>
      </c>
      <c r="T2454" s="15">
        <f t="shared" si="544"/>
        <v>0</v>
      </c>
      <c r="U2454" s="15">
        <f t="shared" si="545"/>
        <v>0</v>
      </c>
      <c r="V2454" s="15"/>
      <c r="W2454" s="15"/>
      <c r="X2454" s="15"/>
      <c r="Y2454" s="15"/>
      <c r="Z2454" s="16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>
        <f t="shared" si="537"/>
        <v>0</v>
      </c>
      <c r="CT2454" s="15">
        <f t="shared" si="538"/>
        <v>63</v>
      </c>
      <c r="CU2454" s="15">
        <f t="shared" si="539"/>
        <v>1</v>
      </c>
      <c r="CV2454" s="15">
        <f t="shared" si="540"/>
        <v>52.5</v>
      </c>
      <c r="CW2454" s="15"/>
      <c r="CX2454" s="15"/>
      <c r="CY2454" s="15">
        <f t="shared" si="541"/>
        <v>0</v>
      </c>
      <c r="CZ2454" s="15">
        <f>GG2454</f>
        <v>0</v>
      </c>
      <c r="DA2454" s="16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20"/>
      <c r="DY2454" s="15"/>
      <c r="DZ2454" s="20"/>
      <c r="EA2454" s="15"/>
      <c r="EB2454" s="20"/>
      <c r="EC2454" s="15"/>
      <c r="ED2454" s="20"/>
      <c r="EE2454" s="15"/>
      <c r="EF2454" s="20"/>
      <c r="EG2454" s="15"/>
      <c r="EH2454" s="20"/>
      <c r="EI2454" s="15"/>
      <c r="EJ2454" s="20"/>
      <c r="EK2454" s="15"/>
      <c r="EL2454" s="20"/>
      <c r="EM2454" s="15"/>
      <c r="EN2454" s="20"/>
      <c r="EY2454" s="15"/>
      <c r="EZ2454" s="20"/>
      <c r="FC2454" s="15">
        <v>63</v>
      </c>
      <c r="FD2454" s="20">
        <v>5</v>
      </c>
      <c r="FE2454" s="15"/>
      <c r="FF2454" s="20"/>
      <c r="FG2454" s="15"/>
      <c r="FH2454" s="20"/>
      <c r="FI2454" s="15"/>
      <c r="FJ2454" s="20"/>
      <c r="FK2454" s="15"/>
      <c r="FL2454" s="20"/>
      <c r="FM2454" s="15"/>
      <c r="FN2454" s="20"/>
      <c r="FO2454" s="15"/>
      <c r="FP2454" s="20"/>
      <c r="FQ2454" s="15"/>
      <c r="FR2454" s="20"/>
      <c r="FS2454" s="15"/>
      <c r="FT2454" s="20"/>
      <c r="FU2454" s="15"/>
      <c r="FV2454" s="20"/>
      <c r="FW2454" s="15"/>
      <c r="FX2454" s="20"/>
      <c r="FY2454" s="15"/>
      <c r="FZ2454" s="20"/>
      <c r="GA2454" s="15"/>
      <c r="GB2454" s="20"/>
      <c r="GC2454" s="15">
        <v>52.5</v>
      </c>
      <c r="GD2454" s="20">
        <v>2</v>
      </c>
      <c r="GE2454" s="15"/>
      <c r="GF2454" s="20"/>
      <c r="GG2454" s="226"/>
    </row>
    <row r="2455" spans="1:189" ht="15" customHeight="1" x14ac:dyDescent="0.3">
      <c r="A2455" s="15" t="s">
        <v>130</v>
      </c>
      <c r="B2455" s="15" t="s">
        <v>134</v>
      </c>
      <c r="C2455" s="15" t="s">
        <v>3203</v>
      </c>
      <c r="D2455" s="15" t="s">
        <v>1883</v>
      </c>
      <c r="E2455" s="15" t="str">
        <f t="shared" si="535"/>
        <v>Lue VANG</v>
      </c>
      <c r="F2455" s="15" t="s">
        <v>135</v>
      </c>
      <c r="G2455" s="15">
        <v>999926600</v>
      </c>
      <c r="H2455" s="15">
        <f t="shared" si="536"/>
        <v>38</v>
      </c>
      <c r="I2455" s="15"/>
      <c r="J2455" s="15"/>
      <c r="K2455" s="16"/>
      <c r="L2455" s="15"/>
      <c r="M2455" s="15"/>
      <c r="N2455" s="15"/>
      <c r="O2455" s="15">
        <f t="shared" si="542"/>
        <v>0</v>
      </c>
      <c r="P2455" s="15">
        <v>0</v>
      </c>
      <c r="Q2455" s="15">
        <f t="shared" si="543"/>
        <v>0</v>
      </c>
      <c r="R2455" s="15">
        <v>0</v>
      </c>
      <c r="S2455" s="15">
        <v>0</v>
      </c>
      <c r="T2455" s="15">
        <f t="shared" si="544"/>
        <v>0</v>
      </c>
      <c r="U2455" s="15">
        <f t="shared" si="545"/>
        <v>0</v>
      </c>
      <c r="V2455" s="15"/>
      <c r="W2455" s="15"/>
      <c r="X2455" s="15"/>
      <c r="Y2455" s="15"/>
      <c r="Z2455" s="16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>
        <f t="shared" si="537"/>
        <v>0</v>
      </c>
      <c r="CT2455" s="15">
        <f t="shared" si="538"/>
        <v>38</v>
      </c>
      <c r="CU2455" s="15">
        <f t="shared" si="539"/>
        <v>0</v>
      </c>
      <c r="CV2455" s="15">
        <f t="shared" si="540"/>
        <v>0</v>
      </c>
      <c r="CW2455" s="15"/>
      <c r="CX2455" s="15"/>
      <c r="CY2455" s="15">
        <f t="shared" si="541"/>
        <v>0</v>
      </c>
      <c r="CZ2455" s="15">
        <f>GG2455</f>
        <v>0</v>
      </c>
      <c r="DA2455" s="16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20"/>
      <c r="DY2455" s="15"/>
      <c r="DZ2455" s="20"/>
      <c r="EA2455" s="15"/>
      <c r="EB2455" s="20"/>
      <c r="EC2455" s="15"/>
      <c r="ED2455" s="20"/>
      <c r="EE2455" s="15"/>
      <c r="EF2455" s="20"/>
      <c r="EG2455" s="15"/>
      <c r="EH2455" s="20"/>
      <c r="EI2455" s="15"/>
      <c r="EJ2455" s="20"/>
      <c r="EK2455" s="15"/>
      <c r="EL2455" s="20"/>
      <c r="EM2455" s="15"/>
      <c r="EN2455" s="20"/>
      <c r="EY2455" s="15"/>
      <c r="EZ2455" s="20"/>
      <c r="FC2455" s="15">
        <v>38</v>
      </c>
      <c r="FD2455" s="20" t="s">
        <v>129</v>
      </c>
      <c r="FE2455" s="15"/>
      <c r="FF2455" s="20"/>
      <c r="FG2455" s="15"/>
      <c r="FH2455" s="20"/>
      <c r="FI2455" s="15"/>
      <c r="FJ2455" s="20"/>
      <c r="FK2455" s="15"/>
      <c r="FL2455" s="20"/>
      <c r="FM2455" s="15"/>
      <c r="FN2455" s="20"/>
      <c r="FO2455" s="15"/>
      <c r="FP2455" s="20"/>
      <c r="FQ2455" s="15"/>
      <c r="FR2455" s="20"/>
      <c r="FS2455" s="15"/>
      <c r="FT2455" s="20"/>
      <c r="FU2455" s="15"/>
      <c r="FV2455" s="20"/>
      <c r="FW2455" s="15"/>
      <c r="FX2455" s="20"/>
      <c r="FY2455" s="15"/>
      <c r="FZ2455" s="20"/>
      <c r="GA2455" s="15"/>
      <c r="GB2455" s="20"/>
      <c r="GC2455" s="15"/>
      <c r="GD2455" s="20"/>
      <c r="GE2455" s="15"/>
      <c r="GF2455" s="20"/>
      <c r="GG2455" s="226"/>
    </row>
    <row r="2456" spans="1:189" ht="15" customHeight="1" x14ac:dyDescent="0.3">
      <c r="A2456" s="85" t="s">
        <v>133</v>
      </c>
      <c r="B2456" s="85" t="s">
        <v>142</v>
      </c>
      <c r="C2456" s="85" t="s">
        <v>3482</v>
      </c>
      <c r="D2456" s="85" t="s">
        <v>3483</v>
      </c>
      <c r="E2456" s="15" t="str">
        <f t="shared" si="535"/>
        <v>Naum NAMOCHENKO</v>
      </c>
      <c r="F2456" s="85" t="s">
        <v>135</v>
      </c>
      <c r="G2456" s="15">
        <v>999926609</v>
      </c>
      <c r="H2456" s="15">
        <f t="shared" si="536"/>
        <v>68</v>
      </c>
      <c r="I2456" s="15"/>
      <c r="J2456" s="15"/>
      <c r="K2456" s="16"/>
      <c r="L2456" s="15"/>
      <c r="M2456" s="15"/>
      <c r="N2456" s="15"/>
      <c r="O2456" s="15">
        <f t="shared" si="542"/>
        <v>0</v>
      </c>
      <c r="P2456" s="15">
        <v>0</v>
      </c>
      <c r="Q2456" s="15">
        <f t="shared" si="543"/>
        <v>0</v>
      </c>
      <c r="R2456" s="15">
        <v>0</v>
      </c>
      <c r="S2456" s="15">
        <v>0</v>
      </c>
      <c r="T2456" s="15">
        <f t="shared" si="544"/>
        <v>0</v>
      </c>
      <c r="U2456" s="15">
        <f t="shared" si="545"/>
        <v>0</v>
      </c>
      <c r="V2456" s="15"/>
      <c r="W2456" s="15"/>
      <c r="X2456" s="15"/>
      <c r="Y2456" s="15"/>
      <c r="Z2456" s="16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>
        <f t="shared" si="537"/>
        <v>0</v>
      </c>
      <c r="CT2456" s="15">
        <f t="shared" si="538"/>
        <v>68</v>
      </c>
      <c r="CU2456" s="15">
        <f t="shared" si="539"/>
        <v>1</v>
      </c>
      <c r="CV2456" s="15">
        <f t="shared" si="540"/>
        <v>0</v>
      </c>
      <c r="CW2456" s="15"/>
      <c r="CX2456" s="15"/>
      <c r="CY2456" s="15">
        <f t="shared" si="541"/>
        <v>0</v>
      </c>
      <c r="CZ2456" s="15">
        <f>GG2456</f>
        <v>0</v>
      </c>
      <c r="DA2456" s="16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20"/>
      <c r="DY2456" s="15"/>
      <c r="DZ2456" s="20"/>
      <c r="EA2456" s="15"/>
      <c r="EB2456" s="20"/>
      <c r="EC2456" s="15"/>
      <c r="ED2456" s="20"/>
      <c r="EE2456" s="15"/>
      <c r="EF2456" s="20"/>
      <c r="EG2456" s="15"/>
      <c r="EH2456" s="20"/>
      <c r="EI2456" s="15"/>
      <c r="EJ2456" s="20"/>
      <c r="EK2456" s="15"/>
      <c r="EL2456" s="20"/>
      <c r="EM2456" s="15"/>
      <c r="EN2456" s="20"/>
      <c r="EY2456" s="15"/>
      <c r="EZ2456" s="20"/>
      <c r="FC2456" s="15"/>
      <c r="FD2456" s="20"/>
      <c r="FE2456" s="15"/>
      <c r="FF2456" s="20"/>
      <c r="FG2456" s="15">
        <v>68</v>
      </c>
      <c r="FH2456" s="20">
        <v>3</v>
      </c>
      <c r="FI2456" s="15"/>
      <c r="FJ2456" s="20"/>
      <c r="FK2456" s="15"/>
      <c r="FL2456" s="20"/>
      <c r="FM2456" s="15"/>
      <c r="FN2456" s="20"/>
      <c r="FO2456" s="15"/>
      <c r="FP2456" s="20"/>
      <c r="FQ2456" s="15"/>
      <c r="FR2456" s="20"/>
      <c r="FS2456" s="15"/>
      <c r="FT2456" s="20"/>
      <c r="FU2456" s="15"/>
      <c r="FV2456" s="20"/>
      <c r="FW2456" s="15"/>
      <c r="FX2456" s="20"/>
      <c r="FY2456" s="15"/>
      <c r="FZ2456" s="20"/>
      <c r="GA2456" s="15"/>
      <c r="GB2456" s="20"/>
      <c r="GC2456" s="15"/>
      <c r="GD2456" s="20"/>
      <c r="GE2456" s="15"/>
      <c r="GF2456" s="20"/>
      <c r="GG2456" s="226"/>
    </row>
    <row r="2457" spans="1:189" ht="15" customHeight="1" x14ac:dyDescent="0.3">
      <c r="A2457" s="15" t="s">
        <v>146</v>
      </c>
      <c r="B2457" s="15" t="s">
        <v>134</v>
      </c>
      <c r="C2457" s="15" t="s">
        <v>433</v>
      </c>
      <c r="D2457" s="15" t="s">
        <v>3093</v>
      </c>
      <c r="E2457" s="15" t="str">
        <f t="shared" si="535"/>
        <v>David CORDOVASANCHEZ</v>
      </c>
      <c r="F2457" s="15" t="s">
        <v>135</v>
      </c>
      <c r="G2457" s="15">
        <v>999926611</v>
      </c>
      <c r="H2457" s="15">
        <f t="shared" si="536"/>
        <v>38</v>
      </c>
      <c r="I2457" s="15"/>
      <c r="J2457" s="15"/>
      <c r="K2457" s="16"/>
      <c r="L2457" s="15"/>
      <c r="M2457" s="15"/>
      <c r="N2457" s="15"/>
      <c r="O2457" s="15">
        <f t="shared" si="542"/>
        <v>0</v>
      </c>
      <c r="P2457" s="15">
        <v>0</v>
      </c>
      <c r="Q2457" s="15">
        <f t="shared" si="543"/>
        <v>0</v>
      </c>
      <c r="R2457" s="15">
        <v>0</v>
      </c>
      <c r="S2457" s="15">
        <v>0</v>
      </c>
      <c r="T2457" s="15">
        <f t="shared" si="544"/>
        <v>0</v>
      </c>
      <c r="U2457" s="15">
        <f t="shared" si="545"/>
        <v>0</v>
      </c>
      <c r="V2457" s="15"/>
      <c r="W2457" s="15"/>
      <c r="X2457" s="15"/>
      <c r="Y2457" s="15"/>
      <c r="Z2457" s="16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>
        <f t="shared" si="537"/>
        <v>0</v>
      </c>
      <c r="CT2457" s="15">
        <f t="shared" si="538"/>
        <v>38</v>
      </c>
      <c r="CU2457" s="15">
        <f t="shared" si="539"/>
        <v>0</v>
      </c>
      <c r="CV2457" s="15">
        <f t="shared" si="540"/>
        <v>0</v>
      </c>
      <c r="CW2457" s="15"/>
      <c r="CX2457" s="15"/>
      <c r="CY2457" s="15">
        <f t="shared" si="541"/>
        <v>0</v>
      </c>
      <c r="CZ2457" s="15">
        <f>GG2457</f>
        <v>0</v>
      </c>
      <c r="DA2457" s="16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20"/>
      <c r="DY2457" s="15"/>
      <c r="DZ2457" s="20"/>
      <c r="EA2457" s="15"/>
      <c r="EB2457" s="20"/>
      <c r="EC2457" s="15"/>
      <c r="ED2457" s="20"/>
      <c r="EE2457" s="15"/>
      <c r="EF2457" s="20"/>
      <c r="EG2457" s="15"/>
      <c r="EH2457" s="20"/>
      <c r="EI2457" s="15"/>
      <c r="EJ2457" s="20"/>
      <c r="EK2457" s="15"/>
      <c r="EL2457" s="20"/>
      <c r="EM2457" s="15"/>
      <c r="EN2457" s="20"/>
      <c r="EY2457" s="15"/>
      <c r="EZ2457" s="20"/>
      <c r="FC2457" s="15">
        <v>38</v>
      </c>
      <c r="FD2457" s="20" t="s">
        <v>129</v>
      </c>
      <c r="FE2457" s="15"/>
      <c r="FF2457" s="20"/>
      <c r="FG2457" s="15"/>
      <c r="FH2457" s="20"/>
      <c r="FI2457" s="15"/>
      <c r="FJ2457" s="20"/>
      <c r="FK2457" s="15"/>
      <c r="FL2457" s="20"/>
      <c r="FM2457" s="15"/>
      <c r="FN2457" s="20"/>
      <c r="FO2457" s="15"/>
      <c r="FP2457" s="20"/>
      <c r="FQ2457" s="15"/>
      <c r="FR2457" s="20"/>
      <c r="FS2457" s="15"/>
      <c r="FT2457" s="20"/>
      <c r="FU2457" s="15"/>
      <c r="FV2457" s="20"/>
      <c r="FW2457" s="15"/>
      <c r="FX2457" s="20"/>
      <c r="FY2457" s="15"/>
      <c r="FZ2457" s="20"/>
      <c r="GA2457" s="15"/>
      <c r="GB2457" s="20"/>
      <c r="GC2457" s="15"/>
      <c r="GD2457" s="20"/>
      <c r="GE2457" s="15"/>
      <c r="GF2457" s="20"/>
      <c r="GG2457" s="226"/>
    </row>
    <row r="2458" spans="1:189" ht="15" customHeight="1" x14ac:dyDescent="0.3">
      <c r="A2458" s="83" t="s">
        <v>130</v>
      </c>
      <c r="B2458" s="83" t="s">
        <v>142</v>
      </c>
      <c r="C2458" s="83" t="s">
        <v>3860</v>
      </c>
      <c r="D2458" s="83" t="s">
        <v>3861</v>
      </c>
      <c r="E2458" s="15" t="str">
        <f t="shared" si="535"/>
        <v>Martina Valencia</v>
      </c>
      <c r="F2458" s="83" t="s">
        <v>128</v>
      </c>
      <c r="G2458" s="83">
        <v>999926622</v>
      </c>
      <c r="H2458" s="15">
        <f t="shared" si="536"/>
        <v>130</v>
      </c>
      <c r="I2458" s="15"/>
      <c r="J2458" s="15"/>
      <c r="K2458" s="16"/>
      <c r="L2458" s="15"/>
      <c r="M2458" s="15"/>
      <c r="N2458" s="15"/>
      <c r="O2458" s="15">
        <f t="shared" si="542"/>
        <v>0</v>
      </c>
      <c r="P2458" s="15">
        <v>0</v>
      </c>
      <c r="Q2458" s="15">
        <f t="shared" si="543"/>
        <v>0</v>
      </c>
      <c r="R2458" s="15">
        <v>0</v>
      </c>
      <c r="S2458" s="15">
        <v>0</v>
      </c>
      <c r="T2458" s="15">
        <f t="shared" si="544"/>
        <v>0</v>
      </c>
      <c r="U2458" s="15">
        <f t="shared" si="545"/>
        <v>0</v>
      </c>
      <c r="V2458" s="15"/>
      <c r="W2458" s="15"/>
      <c r="X2458" s="15"/>
      <c r="Y2458" s="15"/>
      <c r="Z2458" s="16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>
        <f t="shared" si="537"/>
        <v>0</v>
      </c>
      <c r="CT2458" s="15">
        <f t="shared" si="538"/>
        <v>63</v>
      </c>
      <c r="CU2458" s="15">
        <f t="shared" si="539"/>
        <v>1</v>
      </c>
      <c r="CV2458" s="15">
        <f t="shared" si="540"/>
        <v>67</v>
      </c>
      <c r="CW2458" s="15"/>
      <c r="CX2458" s="15"/>
      <c r="CY2458" s="15">
        <f t="shared" si="541"/>
        <v>0</v>
      </c>
      <c r="CZ2458" s="15">
        <f>GG2458</f>
        <v>0</v>
      </c>
      <c r="DA2458" s="16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20"/>
      <c r="DY2458" s="15"/>
      <c r="DZ2458" s="20"/>
      <c r="EA2458" s="15"/>
      <c r="EB2458" s="20"/>
      <c r="EC2458" s="15"/>
      <c r="ED2458" s="20"/>
      <c r="EE2458" s="15"/>
      <c r="EF2458" s="20"/>
      <c r="EG2458" s="15"/>
      <c r="EH2458" s="20"/>
      <c r="EI2458" s="15"/>
      <c r="EJ2458" s="20"/>
      <c r="EK2458" s="15"/>
      <c r="EL2458" s="20"/>
      <c r="EM2458" s="15"/>
      <c r="EN2458" s="20"/>
      <c r="EY2458" s="15"/>
      <c r="EZ2458" s="20"/>
      <c r="FC2458" s="15"/>
      <c r="FD2458" s="20"/>
      <c r="FE2458" s="15"/>
      <c r="FF2458" s="20"/>
      <c r="FG2458" s="15"/>
      <c r="FH2458" s="20"/>
      <c r="FI2458" s="15"/>
      <c r="FJ2458" s="20"/>
      <c r="FK2458" s="15"/>
      <c r="FL2458" s="20"/>
      <c r="FM2458" s="15"/>
      <c r="FN2458" s="20"/>
      <c r="FO2458" s="15"/>
      <c r="FP2458" s="20"/>
      <c r="FQ2458" s="15"/>
      <c r="FR2458" s="20"/>
      <c r="FS2458" s="15"/>
      <c r="FT2458" s="20"/>
      <c r="FU2458" s="15">
        <v>63</v>
      </c>
      <c r="FV2458" s="20">
        <v>5</v>
      </c>
      <c r="FW2458" s="15"/>
      <c r="FX2458" s="20"/>
      <c r="FY2458" s="15"/>
      <c r="FZ2458" s="20"/>
      <c r="GA2458" s="15"/>
      <c r="GB2458" s="20"/>
      <c r="GC2458" s="15"/>
      <c r="GD2458" s="20"/>
      <c r="GE2458" s="15">
        <v>67</v>
      </c>
      <c r="GF2458" s="20">
        <v>6</v>
      </c>
      <c r="GG2458" s="226"/>
    </row>
    <row r="2459" spans="1:189" ht="15" customHeight="1" x14ac:dyDescent="0.3">
      <c r="A2459" s="15" t="s">
        <v>146</v>
      </c>
      <c r="B2459" s="15" t="s">
        <v>138</v>
      </c>
      <c r="C2459" s="15" t="s">
        <v>3069</v>
      </c>
      <c r="D2459" s="15" t="s">
        <v>3070</v>
      </c>
      <c r="E2459" s="15" t="str">
        <f t="shared" si="535"/>
        <v>Jaselyn CABACUNGAN</v>
      </c>
      <c r="F2459" s="15" t="s">
        <v>128</v>
      </c>
      <c r="G2459" s="15">
        <v>999926624</v>
      </c>
      <c r="H2459" s="15">
        <f t="shared" si="536"/>
        <v>38</v>
      </c>
      <c r="I2459" s="15"/>
      <c r="J2459" s="15"/>
      <c r="K2459" s="16"/>
      <c r="L2459" s="15"/>
      <c r="M2459" s="15"/>
      <c r="N2459" s="15"/>
      <c r="O2459" s="15">
        <f t="shared" si="542"/>
        <v>0</v>
      </c>
      <c r="P2459" s="15">
        <v>0</v>
      </c>
      <c r="Q2459" s="15">
        <f t="shared" si="543"/>
        <v>0</v>
      </c>
      <c r="R2459" s="15">
        <v>0</v>
      </c>
      <c r="S2459" s="15">
        <v>0</v>
      </c>
      <c r="T2459" s="15">
        <f t="shared" si="544"/>
        <v>0</v>
      </c>
      <c r="U2459" s="15">
        <f t="shared" si="545"/>
        <v>0</v>
      </c>
      <c r="V2459" s="15"/>
      <c r="W2459" s="15"/>
      <c r="X2459" s="15"/>
      <c r="Y2459" s="15"/>
      <c r="Z2459" s="16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>
        <f t="shared" si="537"/>
        <v>0</v>
      </c>
      <c r="CT2459" s="15">
        <f t="shared" si="538"/>
        <v>38</v>
      </c>
      <c r="CU2459" s="15">
        <f t="shared" si="539"/>
        <v>0</v>
      </c>
      <c r="CV2459" s="15">
        <f t="shared" si="540"/>
        <v>0</v>
      </c>
      <c r="CW2459" s="15"/>
      <c r="CX2459" s="15"/>
      <c r="CY2459" s="15">
        <f t="shared" si="541"/>
        <v>0</v>
      </c>
      <c r="CZ2459" s="15">
        <f>GG2459</f>
        <v>0</v>
      </c>
      <c r="DA2459" s="16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20"/>
      <c r="DY2459" s="15"/>
      <c r="DZ2459" s="20"/>
      <c r="EA2459" s="15"/>
      <c r="EB2459" s="20"/>
      <c r="EC2459" s="15"/>
      <c r="ED2459" s="20"/>
      <c r="EE2459" s="15"/>
      <c r="EF2459" s="20"/>
      <c r="EG2459" s="15"/>
      <c r="EH2459" s="20"/>
      <c r="EI2459" s="15"/>
      <c r="EJ2459" s="20"/>
      <c r="EK2459" s="15"/>
      <c r="EL2459" s="20"/>
      <c r="EM2459" s="15"/>
      <c r="EN2459" s="20"/>
      <c r="EY2459" s="15"/>
      <c r="EZ2459" s="20"/>
      <c r="FC2459" s="15">
        <v>38</v>
      </c>
      <c r="FD2459" s="20" t="s">
        <v>129</v>
      </c>
      <c r="FE2459" s="15"/>
      <c r="FF2459" s="20"/>
      <c r="FG2459" s="15"/>
      <c r="FH2459" s="20"/>
      <c r="FI2459" s="15"/>
      <c r="FJ2459" s="20"/>
      <c r="FK2459" s="15"/>
      <c r="FL2459" s="20"/>
      <c r="FM2459" s="15"/>
      <c r="FN2459" s="20"/>
      <c r="FO2459" s="15"/>
      <c r="FP2459" s="20"/>
      <c r="FQ2459" s="15"/>
      <c r="FR2459" s="20"/>
      <c r="FS2459" s="15"/>
      <c r="FT2459" s="20"/>
      <c r="FU2459" s="15"/>
      <c r="FV2459" s="20"/>
      <c r="FW2459" s="15"/>
      <c r="FX2459" s="20"/>
      <c r="FY2459" s="15"/>
      <c r="FZ2459" s="20"/>
      <c r="GA2459" s="15"/>
      <c r="GB2459" s="20"/>
      <c r="GC2459" s="15"/>
      <c r="GD2459" s="20"/>
      <c r="GE2459" s="15"/>
      <c r="GF2459" s="20"/>
      <c r="GG2459" s="226"/>
    </row>
    <row r="2460" spans="1:189" ht="15" customHeight="1" x14ac:dyDescent="0.3">
      <c r="A2460" s="15" t="s">
        <v>130</v>
      </c>
      <c r="B2460" s="15" t="s">
        <v>140</v>
      </c>
      <c r="C2460" s="15" t="s">
        <v>261</v>
      </c>
      <c r="D2460" s="15" t="s">
        <v>1049</v>
      </c>
      <c r="E2460" s="15" t="str">
        <f t="shared" si="535"/>
        <v>Christopher Jung</v>
      </c>
      <c r="F2460" s="15" t="s">
        <v>135</v>
      </c>
      <c r="G2460" s="15">
        <v>999926625</v>
      </c>
      <c r="H2460" s="15">
        <f t="shared" si="536"/>
        <v>60</v>
      </c>
      <c r="I2460" s="15"/>
      <c r="J2460" s="15"/>
      <c r="K2460" s="16"/>
      <c r="L2460" s="15"/>
      <c r="M2460" s="15"/>
      <c r="N2460" s="15"/>
      <c r="O2460" s="15">
        <f t="shared" si="542"/>
        <v>0</v>
      </c>
      <c r="P2460" s="15">
        <v>0</v>
      </c>
      <c r="Q2460" s="15">
        <f t="shared" si="543"/>
        <v>0</v>
      </c>
      <c r="R2460" s="15">
        <v>0</v>
      </c>
      <c r="S2460" s="15">
        <v>0</v>
      </c>
      <c r="T2460" s="15">
        <f t="shared" si="544"/>
        <v>0</v>
      </c>
      <c r="U2460" s="15">
        <f t="shared" si="545"/>
        <v>0</v>
      </c>
      <c r="V2460" s="15"/>
      <c r="W2460" s="15"/>
      <c r="X2460" s="15"/>
      <c r="Y2460" s="15"/>
      <c r="Z2460" s="16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>
        <f t="shared" si="537"/>
        <v>0</v>
      </c>
      <c r="CT2460" s="15">
        <f t="shared" si="538"/>
        <v>60</v>
      </c>
      <c r="CU2460" s="15">
        <f t="shared" si="539"/>
        <v>1</v>
      </c>
      <c r="CV2460" s="15">
        <f t="shared" si="540"/>
        <v>0</v>
      </c>
      <c r="CW2460" s="15"/>
      <c r="CX2460" s="15"/>
      <c r="CY2460" s="15">
        <f t="shared" si="541"/>
        <v>0</v>
      </c>
      <c r="CZ2460" s="15">
        <f>GG2460</f>
        <v>0</v>
      </c>
      <c r="DA2460" s="16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20"/>
      <c r="DY2460" s="15"/>
      <c r="DZ2460" s="20"/>
      <c r="EA2460" s="15"/>
      <c r="EB2460" s="20"/>
      <c r="EC2460" s="15"/>
      <c r="ED2460" s="20"/>
      <c r="EE2460" s="15"/>
      <c r="EF2460" s="20"/>
      <c r="EG2460" s="15"/>
      <c r="EH2460" s="20"/>
      <c r="EI2460" s="15"/>
      <c r="EJ2460" s="20"/>
      <c r="EK2460" s="15"/>
      <c r="EL2460" s="20"/>
      <c r="EM2460" s="15"/>
      <c r="EN2460" s="20"/>
      <c r="EY2460" s="15"/>
      <c r="EZ2460" s="20"/>
      <c r="FC2460" s="15"/>
      <c r="FD2460" s="20"/>
      <c r="FE2460" s="15"/>
      <c r="FF2460" s="20"/>
      <c r="FG2460" s="15"/>
      <c r="FH2460" s="20"/>
      <c r="FI2460" s="15"/>
      <c r="FJ2460" s="20"/>
      <c r="FK2460" s="15"/>
      <c r="FL2460" s="20"/>
      <c r="FM2460" s="15">
        <v>60</v>
      </c>
      <c r="FN2460" s="20">
        <v>1</v>
      </c>
      <c r="FO2460" s="15"/>
      <c r="FP2460" s="20"/>
      <c r="FQ2460" s="15"/>
      <c r="FR2460" s="20"/>
      <c r="FS2460" s="15"/>
      <c r="FT2460" s="20"/>
      <c r="FU2460" s="15"/>
      <c r="FV2460" s="20"/>
      <c r="FW2460" s="15"/>
      <c r="FX2460" s="20"/>
      <c r="FY2460" s="15"/>
      <c r="FZ2460" s="20"/>
      <c r="GA2460" s="15"/>
      <c r="GB2460" s="20"/>
      <c r="GC2460" s="15"/>
      <c r="GD2460" s="20"/>
      <c r="GE2460" s="15"/>
      <c r="GF2460" s="20"/>
      <c r="GG2460" s="226"/>
    </row>
    <row r="2461" spans="1:189" ht="15" customHeight="1" x14ac:dyDescent="0.3">
      <c r="A2461" s="15" t="s">
        <v>130</v>
      </c>
      <c r="B2461" s="15" t="s">
        <v>134</v>
      </c>
      <c r="C2461" s="15" t="s">
        <v>748</v>
      </c>
      <c r="D2461" s="15" t="s">
        <v>3168</v>
      </c>
      <c r="E2461" s="15" t="str">
        <f t="shared" si="535"/>
        <v>Lily SAWYER</v>
      </c>
      <c r="F2461" s="15" t="s">
        <v>128</v>
      </c>
      <c r="G2461" s="15">
        <v>999926626</v>
      </c>
      <c r="H2461" s="15">
        <f t="shared" si="536"/>
        <v>38</v>
      </c>
      <c r="I2461" s="15"/>
      <c r="J2461" s="15"/>
      <c r="K2461" s="16"/>
      <c r="L2461" s="15"/>
      <c r="M2461" s="15"/>
      <c r="N2461" s="15"/>
      <c r="O2461" s="15">
        <f t="shared" si="542"/>
        <v>0</v>
      </c>
      <c r="P2461" s="15">
        <v>0</v>
      </c>
      <c r="Q2461" s="15">
        <f t="shared" si="543"/>
        <v>0</v>
      </c>
      <c r="R2461" s="15">
        <v>0</v>
      </c>
      <c r="S2461" s="15">
        <v>0</v>
      </c>
      <c r="T2461" s="15">
        <f t="shared" si="544"/>
        <v>0</v>
      </c>
      <c r="U2461" s="15">
        <f t="shared" si="545"/>
        <v>0</v>
      </c>
      <c r="V2461" s="15"/>
      <c r="W2461" s="15"/>
      <c r="X2461" s="15"/>
      <c r="Y2461" s="15"/>
      <c r="Z2461" s="16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>
        <f t="shared" si="537"/>
        <v>0</v>
      </c>
      <c r="CT2461" s="15">
        <f t="shared" si="538"/>
        <v>38</v>
      </c>
      <c r="CU2461" s="15">
        <f t="shared" si="539"/>
        <v>0</v>
      </c>
      <c r="CV2461" s="15">
        <f t="shared" si="540"/>
        <v>0</v>
      </c>
      <c r="CW2461" s="15"/>
      <c r="CX2461" s="15"/>
      <c r="CY2461" s="15">
        <f t="shared" si="541"/>
        <v>0</v>
      </c>
      <c r="CZ2461" s="15">
        <f>GG2461</f>
        <v>0</v>
      </c>
      <c r="DA2461" s="16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20"/>
      <c r="DY2461" s="15"/>
      <c r="DZ2461" s="20"/>
      <c r="EA2461" s="15"/>
      <c r="EB2461" s="20"/>
      <c r="EC2461" s="15"/>
      <c r="ED2461" s="20"/>
      <c r="EE2461" s="15"/>
      <c r="EF2461" s="20"/>
      <c r="EG2461" s="15"/>
      <c r="EH2461" s="20"/>
      <c r="EI2461" s="15"/>
      <c r="EJ2461" s="20"/>
      <c r="EK2461" s="15"/>
      <c r="EL2461" s="20"/>
      <c r="EM2461" s="15"/>
      <c r="EN2461" s="20"/>
      <c r="EY2461" s="15"/>
      <c r="EZ2461" s="20"/>
      <c r="FC2461" s="15">
        <v>38</v>
      </c>
      <c r="FD2461" s="20" t="s">
        <v>129</v>
      </c>
      <c r="FE2461" s="15"/>
      <c r="FF2461" s="20"/>
      <c r="FG2461" s="15"/>
      <c r="FH2461" s="20"/>
      <c r="FI2461" s="15"/>
      <c r="FJ2461" s="20"/>
      <c r="FK2461" s="15"/>
      <c r="FL2461" s="20"/>
      <c r="FM2461" s="15"/>
      <c r="FN2461" s="20"/>
      <c r="FO2461" s="15"/>
      <c r="FP2461" s="20"/>
      <c r="FQ2461" s="15"/>
      <c r="FR2461" s="20"/>
      <c r="FS2461" s="15"/>
      <c r="FT2461" s="20"/>
      <c r="FU2461" s="15"/>
      <c r="FV2461" s="20"/>
      <c r="FW2461" s="15"/>
      <c r="FX2461" s="20"/>
      <c r="FY2461" s="15"/>
      <c r="FZ2461" s="20"/>
      <c r="GA2461" s="15"/>
      <c r="GB2461" s="20"/>
      <c r="GC2461" s="15"/>
      <c r="GD2461" s="20"/>
      <c r="GE2461" s="15"/>
      <c r="GF2461" s="20"/>
      <c r="GG2461" s="226"/>
    </row>
    <row r="2462" spans="1:189" ht="15" customHeight="1" x14ac:dyDescent="0.3">
      <c r="A2462" s="15" t="s">
        <v>133</v>
      </c>
      <c r="B2462" s="15" t="s">
        <v>138</v>
      </c>
      <c r="C2462" s="15" t="s">
        <v>1958</v>
      </c>
      <c r="D2462" s="15" t="s">
        <v>3510</v>
      </c>
      <c r="E2462" s="15" t="str">
        <f t="shared" si="535"/>
        <v>Kaiden CAMERON</v>
      </c>
      <c r="F2462" s="15" t="s">
        <v>135</v>
      </c>
      <c r="G2462" s="15">
        <v>999926627</v>
      </c>
      <c r="H2462" s="15">
        <f t="shared" si="536"/>
        <v>68</v>
      </c>
      <c r="I2462" s="15"/>
      <c r="J2462" s="15"/>
      <c r="K2462" s="16"/>
      <c r="L2462" s="15"/>
      <c r="M2462" s="15"/>
      <c r="N2462" s="15"/>
      <c r="O2462" s="15">
        <f t="shared" si="542"/>
        <v>0</v>
      </c>
      <c r="P2462" s="15">
        <v>0</v>
      </c>
      <c r="Q2462" s="15">
        <f t="shared" si="543"/>
        <v>0</v>
      </c>
      <c r="R2462" s="15">
        <v>0</v>
      </c>
      <c r="S2462" s="15">
        <v>0</v>
      </c>
      <c r="T2462" s="15">
        <f t="shared" si="544"/>
        <v>0</v>
      </c>
      <c r="U2462" s="15">
        <f t="shared" si="545"/>
        <v>0</v>
      </c>
      <c r="V2462" s="15"/>
      <c r="W2462" s="15"/>
      <c r="X2462" s="15"/>
      <c r="Y2462" s="15"/>
      <c r="Z2462" s="16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>
        <f t="shared" si="537"/>
        <v>0</v>
      </c>
      <c r="CT2462" s="15">
        <f t="shared" si="538"/>
        <v>68</v>
      </c>
      <c r="CU2462" s="15">
        <f t="shared" si="539"/>
        <v>1</v>
      </c>
      <c r="CV2462" s="15">
        <f t="shared" si="540"/>
        <v>0</v>
      </c>
      <c r="CW2462" s="15"/>
      <c r="CX2462" s="15"/>
      <c r="CY2462" s="15">
        <f t="shared" si="541"/>
        <v>0</v>
      </c>
      <c r="CZ2462" s="15">
        <f>GG2462</f>
        <v>0</v>
      </c>
      <c r="DA2462" s="16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20"/>
      <c r="DY2462" s="15"/>
      <c r="DZ2462" s="20"/>
      <c r="EA2462" s="15"/>
      <c r="EB2462" s="20"/>
      <c r="EC2462" s="15"/>
      <c r="ED2462" s="20"/>
      <c r="EE2462" s="15"/>
      <c r="EF2462" s="20"/>
      <c r="EG2462" s="15"/>
      <c r="EH2462" s="20"/>
      <c r="EI2462" s="15"/>
      <c r="EJ2462" s="20"/>
      <c r="EK2462" s="15"/>
      <c r="EL2462" s="20"/>
      <c r="EM2462" s="15"/>
      <c r="EN2462" s="20"/>
      <c r="EY2462" s="15"/>
      <c r="EZ2462" s="20"/>
      <c r="FC2462" s="15"/>
      <c r="FD2462" s="20"/>
      <c r="FE2462" s="15"/>
      <c r="FF2462" s="20"/>
      <c r="FG2462" s="15"/>
      <c r="FH2462" s="20"/>
      <c r="FI2462" s="15"/>
      <c r="FJ2462" s="20"/>
      <c r="FK2462" s="15">
        <v>68</v>
      </c>
      <c r="FL2462" s="20">
        <v>3</v>
      </c>
      <c r="FM2462" s="15"/>
      <c r="FN2462" s="20"/>
      <c r="FO2462" s="15"/>
      <c r="FP2462" s="20"/>
      <c r="FQ2462" s="15"/>
      <c r="FR2462" s="20"/>
      <c r="FS2462" s="15"/>
      <c r="FT2462" s="20"/>
      <c r="FU2462" s="15"/>
      <c r="FV2462" s="20"/>
      <c r="FW2462" s="15"/>
      <c r="FX2462" s="20"/>
      <c r="FY2462" s="15"/>
      <c r="FZ2462" s="20"/>
      <c r="GA2462" s="15"/>
      <c r="GB2462" s="20"/>
      <c r="GC2462" s="15"/>
      <c r="GD2462" s="20"/>
      <c r="GE2462" s="15"/>
      <c r="GF2462" s="20"/>
      <c r="GG2462" s="226"/>
    </row>
    <row r="2463" spans="1:189" ht="15" customHeight="1" x14ac:dyDescent="0.3">
      <c r="A2463" s="15" t="s">
        <v>130</v>
      </c>
      <c r="B2463" s="15" t="s">
        <v>138</v>
      </c>
      <c r="C2463" s="15" t="s">
        <v>1005</v>
      </c>
      <c r="D2463" s="15" t="s">
        <v>3510</v>
      </c>
      <c r="E2463" s="15" t="str">
        <f t="shared" si="535"/>
        <v>Marcus CAMERON</v>
      </c>
      <c r="F2463" s="15" t="s">
        <v>135</v>
      </c>
      <c r="G2463" s="15">
        <v>999926628</v>
      </c>
      <c r="H2463" s="15">
        <f t="shared" si="536"/>
        <v>60</v>
      </c>
      <c r="I2463" s="15"/>
      <c r="J2463" s="15"/>
      <c r="K2463" s="16"/>
      <c r="L2463" s="15"/>
      <c r="M2463" s="15"/>
      <c r="N2463" s="15"/>
      <c r="O2463" s="15">
        <f t="shared" si="542"/>
        <v>0</v>
      </c>
      <c r="P2463" s="15">
        <v>0</v>
      </c>
      <c r="Q2463" s="15">
        <f t="shared" si="543"/>
        <v>0</v>
      </c>
      <c r="R2463" s="15">
        <v>0</v>
      </c>
      <c r="S2463" s="15">
        <v>0</v>
      </c>
      <c r="T2463" s="15">
        <f t="shared" si="544"/>
        <v>0</v>
      </c>
      <c r="U2463" s="15">
        <f t="shared" si="545"/>
        <v>0</v>
      </c>
      <c r="V2463" s="15"/>
      <c r="W2463" s="15"/>
      <c r="X2463" s="15"/>
      <c r="Y2463" s="15"/>
      <c r="Z2463" s="16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>
        <f t="shared" si="537"/>
        <v>0</v>
      </c>
      <c r="CT2463" s="15">
        <f t="shared" si="538"/>
        <v>60</v>
      </c>
      <c r="CU2463" s="15">
        <f t="shared" si="539"/>
        <v>1</v>
      </c>
      <c r="CV2463" s="15">
        <f t="shared" si="540"/>
        <v>0</v>
      </c>
      <c r="CW2463" s="15"/>
      <c r="CX2463" s="15"/>
      <c r="CY2463" s="15">
        <f t="shared" si="541"/>
        <v>0</v>
      </c>
      <c r="CZ2463" s="15">
        <f>GG2463</f>
        <v>0</v>
      </c>
      <c r="DA2463" s="16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20"/>
      <c r="DY2463" s="15"/>
      <c r="DZ2463" s="20"/>
      <c r="EA2463" s="15"/>
      <c r="EB2463" s="20"/>
      <c r="EC2463" s="15"/>
      <c r="ED2463" s="20"/>
      <c r="EE2463" s="15"/>
      <c r="EF2463" s="20"/>
      <c r="EG2463" s="15"/>
      <c r="EH2463" s="20"/>
      <c r="EI2463" s="15"/>
      <c r="EJ2463" s="20"/>
      <c r="EK2463" s="15"/>
      <c r="EL2463" s="20"/>
      <c r="EM2463" s="15"/>
      <c r="EN2463" s="20"/>
      <c r="EY2463" s="15"/>
      <c r="EZ2463" s="20"/>
      <c r="FC2463" s="15"/>
      <c r="FD2463" s="20"/>
      <c r="FE2463" s="15"/>
      <c r="FF2463" s="20"/>
      <c r="FG2463" s="15"/>
      <c r="FH2463" s="20"/>
      <c r="FI2463" s="15"/>
      <c r="FJ2463" s="20"/>
      <c r="FK2463" s="15">
        <v>60</v>
      </c>
      <c r="FL2463" s="20">
        <v>1</v>
      </c>
      <c r="FM2463" s="15"/>
      <c r="FN2463" s="20"/>
      <c r="FO2463" s="15"/>
      <c r="FP2463" s="20"/>
      <c r="FQ2463" s="15"/>
      <c r="FR2463" s="20"/>
      <c r="FS2463" s="15"/>
      <c r="FT2463" s="20"/>
      <c r="FU2463" s="15"/>
      <c r="FV2463" s="20"/>
      <c r="FW2463" s="15"/>
      <c r="FX2463" s="20"/>
      <c r="FY2463" s="15"/>
      <c r="FZ2463" s="20"/>
      <c r="GA2463" s="15"/>
      <c r="GB2463" s="20"/>
      <c r="GC2463" s="15"/>
      <c r="GD2463" s="20"/>
      <c r="GE2463" s="15"/>
      <c r="GF2463" s="20"/>
      <c r="GG2463" s="226"/>
    </row>
    <row r="2464" spans="1:189" ht="15" customHeight="1" x14ac:dyDescent="0.3">
      <c r="A2464" s="17" t="s">
        <v>2903</v>
      </c>
      <c r="B2464" s="17" t="s">
        <v>134</v>
      </c>
      <c r="C2464" s="17" t="s">
        <v>1130</v>
      </c>
      <c r="D2464" s="17" t="s">
        <v>3397</v>
      </c>
      <c r="E2464" s="15" t="str">
        <f t="shared" si="535"/>
        <v>Rachael Stone</v>
      </c>
      <c r="F2464" s="17" t="s">
        <v>128</v>
      </c>
      <c r="G2464" s="17">
        <v>999926629</v>
      </c>
      <c r="H2464" s="15">
        <f t="shared" si="536"/>
        <v>38</v>
      </c>
      <c r="I2464" s="15"/>
      <c r="J2464" s="15"/>
      <c r="K2464" s="16"/>
      <c r="L2464" s="15"/>
      <c r="M2464" s="15"/>
      <c r="N2464" s="15"/>
      <c r="O2464" s="15">
        <f t="shared" si="542"/>
        <v>0</v>
      </c>
      <c r="P2464" s="15">
        <v>0</v>
      </c>
      <c r="Q2464" s="15">
        <f t="shared" si="543"/>
        <v>0</v>
      </c>
      <c r="R2464" s="15">
        <v>0</v>
      </c>
      <c r="S2464" s="15">
        <v>0</v>
      </c>
      <c r="T2464" s="15">
        <f t="shared" si="544"/>
        <v>0</v>
      </c>
      <c r="U2464" s="15">
        <f t="shared" si="545"/>
        <v>0</v>
      </c>
      <c r="V2464" s="15"/>
      <c r="W2464" s="15"/>
      <c r="X2464" s="15"/>
      <c r="Y2464" s="15"/>
      <c r="Z2464" s="16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>
        <f t="shared" si="537"/>
        <v>38</v>
      </c>
      <c r="CT2464" s="15">
        <f t="shared" si="538"/>
        <v>0</v>
      </c>
      <c r="CU2464" s="15">
        <f t="shared" si="539"/>
        <v>0</v>
      </c>
      <c r="CV2464" s="15">
        <f t="shared" si="540"/>
        <v>0</v>
      </c>
      <c r="CW2464" s="15"/>
      <c r="CX2464" s="15"/>
      <c r="CY2464" s="15">
        <f t="shared" si="541"/>
        <v>0</v>
      </c>
      <c r="CZ2464" s="15">
        <f>GG2464</f>
        <v>0</v>
      </c>
      <c r="DA2464" s="16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20"/>
      <c r="DY2464" s="15"/>
      <c r="DZ2464" s="20"/>
      <c r="EA2464" s="15"/>
      <c r="EB2464" s="20"/>
      <c r="EC2464" s="15"/>
      <c r="ED2464" s="20"/>
      <c r="EE2464" s="15"/>
      <c r="EF2464" s="20"/>
      <c r="EG2464" s="15"/>
      <c r="EH2464" s="20"/>
      <c r="EI2464" s="15"/>
      <c r="EJ2464" s="20"/>
      <c r="EK2464" s="15"/>
      <c r="EL2464" s="20"/>
      <c r="EM2464" s="15"/>
      <c r="EN2464" s="20"/>
      <c r="EY2464" s="15"/>
      <c r="EZ2464" s="20"/>
      <c r="FC2464" s="15"/>
      <c r="FD2464" s="20"/>
      <c r="FE2464" s="15">
        <v>38</v>
      </c>
      <c r="FF2464" s="20" t="s">
        <v>129</v>
      </c>
      <c r="FG2464" s="15"/>
      <c r="FH2464" s="20"/>
      <c r="FI2464" s="15"/>
      <c r="FJ2464" s="20"/>
      <c r="FK2464" s="15"/>
      <c r="FL2464" s="20"/>
      <c r="FM2464" s="15"/>
      <c r="FN2464" s="20"/>
      <c r="FO2464" s="15"/>
      <c r="FP2464" s="20"/>
      <c r="FQ2464" s="15"/>
      <c r="FR2464" s="20"/>
      <c r="FS2464" s="15"/>
      <c r="FT2464" s="20"/>
      <c r="FU2464" s="15"/>
      <c r="FV2464" s="20"/>
      <c r="FW2464" s="15"/>
      <c r="FX2464" s="20"/>
      <c r="FY2464" s="15"/>
      <c r="FZ2464" s="20"/>
      <c r="GA2464" s="15"/>
      <c r="GB2464" s="20"/>
      <c r="GC2464" s="15"/>
      <c r="GD2464" s="20"/>
      <c r="GE2464" s="15"/>
      <c r="GF2464" s="20"/>
      <c r="GG2464" s="226"/>
    </row>
    <row r="2465" spans="1:189" ht="15" customHeight="1" x14ac:dyDescent="0.3">
      <c r="A2465" s="15" t="s">
        <v>137</v>
      </c>
      <c r="B2465" s="15" t="s">
        <v>138</v>
      </c>
      <c r="C2465" s="15" t="s">
        <v>3537</v>
      </c>
      <c r="D2465" s="15" t="s">
        <v>184</v>
      </c>
      <c r="E2465" s="15" t="str">
        <f t="shared" si="535"/>
        <v>Sophrosyne Ahn</v>
      </c>
      <c r="F2465" s="15" t="s">
        <v>128</v>
      </c>
      <c r="G2465" s="15">
        <v>999926630</v>
      </c>
      <c r="H2465" s="15">
        <f t="shared" si="536"/>
        <v>120</v>
      </c>
      <c r="I2465" s="15"/>
      <c r="J2465" s="15"/>
      <c r="K2465" s="16"/>
      <c r="L2465" s="15"/>
      <c r="M2465" s="15"/>
      <c r="N2465" s="15"/>
      <c r="O2465" s="15">
        <f t="shared" si="542"/>
        <v>0</v>
      </c>
      <c r="P2465" s="15">
        <v>0</v>
      </c>
      <c r="Q2465" s="15">
        <f t="shared" si="543"/>
        <v>0</v>
      </c>
      <c r="R2465" s="15">
        <v>0</v>
      </c>
      <c r="S2465" s="15">
        <v>0</v>
      </c>
      <c r="T2465" s="15">
        <f t="shared" si="544"/>
        <v>0</v>
      </c>
      <c r="U2465" s="15">
        <f t="shared" si="545"/>
        <v>0</v>
      </c>
      <c r="V2465" s="15"/>
      <c r="W2465" s="15"/>
      <c r="X2465" s="15"/>
      <c r="Y2465" s="15"/>
      <c r="Z2465" s="16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>
        <f t="shared" si="537"/>
        <v>0</v>
      </c>
      <c r="CT2465" s="15">
        <f t="shared" si="538"/>
        <v>120</v>
      </c>
      <c r="CU2465" s="15">
        <f t="shared" si="539"/>
        <v>1</v>
      </c>
      <c r="CV2465" s="15">
        <f t="shared" si="540"/>
        <v>0</v>
      </c>
      <c r="CW2465" s="15"/>
      <c r="CX2465" s="15"/>
      <c r="CY2465" s="15">
        <f t="shared" si="541"/>
        <v>0</v>
      </c>
      <c r="CZ2465" s="15">
        <f>GG2465</f>
        <v>0</v>
      </c>
      <c r="DA2465" s="16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20"/>
      <c r="DY2465" s="15"/>
      <c r="DZ2465" s="20"/>
      <c r="EA2465" s="15"/>
      <c r="EB2465" s="20"/>
      <c r="EC2465" s="15"/>
      <c r="ED2465" s="20"/>
      <c r="EE2465" s="15"/>
      <c r="EF2465" s="20"/>
      <c r="EG2465" s="15"/>
      <c r="EH2465" s="20"/>
      <c r="EI2465" s="15"/>
      <c r="EJ2465" s="20"/>
      <c r="EK2465" s="15"/>
      <c r="EL2465" s="20"/>
      <c r="EM2465" s="15"/>
      <c r="EN2465" s="20"/>
      <c r="EY2465" s="15"/>
      <c r="EZ2465" s="20"/>
      <c r="FC2465" s="15"/>
      <c r="FD2465" s="20"/>
      <c r="FE2465" s="15"/>
      <c r="FF2465" s="20"/>
      <c r="FG2465" s="15"/>
      <c r="FH2465" s="20"/>
      <c r="FI2465" s="15"/>
      <c r="FJ2465" s="20"/>
      <c r="FK2465" s="15"/>
      <c r="FL2465" s="20"/>
      <c r="FM2465" s="15">
        <v>120</v>
      </c>
      <c r="FN2465" s="20">
        <v>1</v>
      </c>
      <c r="FO2465" s="15"/>
      <c r="FP2465" s="20"/>
      <c r="FQ2465" s="15"/>
      <c r="FR2465" s="20"/>
      <c r="FS2465" s="15"/>
      <c r="FT2465" s="20"/>
      <c r="FU2465" s="15"/>
      <c r="FV2465" s="20"/>
      <c r="FW2465" s="15"/>
      <c r="FX2465" s="20"/>
      <c r="FY2465" s="15"/>
      <c r="FZ2465" s="20"/>
      <c r="GA2465" s="15"/>
      <c r="GB2465" s="20"/>
      <c r="GC2465" s="15"/>
      <c r="GD2465" s="20"/>
      <c r="GE2465" s="15"/>
      <c r="GF2465" s="20"/>
      <c r="GG2465" s="226"/>
    </row>
    <row r="2466" spans="1:189" ht="15" customHeight="1" x14ac:dyDescent="0.3">
      <c r="A2466" s="15" t="s">
        <v>130</v>
      </c>
      <c r="B2466" s="15" t="s">
        <v>138</v>
      </c>
      <c r="C2466" s="15" t="s">
        <v>3196</v>
      </c>
      <c r="D2466" s="15" t="s">
        <v>1225</v>
      </c>
      <c r="E2466" s="15" t="str">
        <f t="shared" si="535"/>
        <v>Oronald LEE</v>
      </c>
      <c r="F2466" s="15" t="s">
        <v>135</v>
      </c>
      <c r="G2466" s="15">
        <v>999926634</v>
      </c>
      <c r="H2466" s="15">
        <f t="shared" si="536"/>
        <v>68</v>
      </c>
      <c r="I2466" s="15"/>
      <c r="J2466" s="15"/>
      <c r="K2466" s="16"/>
      <c r="L2466" s="15"/>
      <c r="M2466" s="15"/>
      <c r="N2466" s="15"/>
      <c r="O2466" s="15">
        <f t="shared" si="542"/>
        <v>0</v>
      </c>
      <c r="P2466" s="15">
        <v>0</v>
      </c>
      <c r="Q2466" s="15">
        <f t="shared" si="543"/>
        <v>0</v>
      </c>
      <c r="R2466" s="15">
        <v>0</v>
      </c>
      <c r="S2466" s="15">
        <v>0</v>
      </c>
      <c r="T2466" s="15">
        <f t="shared" si="544"/>
        <v>0</v>
      </c>
      <c r="U2466" s="15">
        <f t="shared" si="545"/>
        <v>0</v>
      </c>
      <c r="V2466" s="15"/>
      <c r="W2466" s="15"/>
      <c r="X2466" s="15"/>
      <c r="Y2466" s="15"/>
      <c r="Z2466" s="16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>
        <f t="shared" si="537"/>
        <v>0</v>
      </c>
      <c r="CT2466" s="15">
        <f t="shared" si="538"/>
        <v>68</v>
      </c>
      <c r="CU2466" s="15">
        <f t="shared" si="539"/>
        <v>1</v>
      </c>
      <c r="CV2466" s="15">
        <f t="shared" si="540"/>
        <v>0</v>
      </c>
      <c r="CW2466" s="15"/>
      <c r="CX2466" s="15"/>
      <c r="CY2466" s="15">
        <f t="shared" si="541"/>
        <v>0</v>
      </c>
      <c r="CZ2466" s="15">
        <f>GG2466</f>
        <v>0</v>
      </c>
      <c r="DA2466" s="16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20"/>
      <c r="DY2466" s="15"/>
      <c r="DZ2466" s="20"/>
      <c r="EA2466" s="15"/>
      <c r="EB2466" s="20"/>
      <c r="EC2466" s="15"/>
      <c r="ED2466" s="20"/>
      <c r="EE2466" s="15"/>
      <c r="EF2466" s="20"/>
      <c r="EG2466" s="15"/>
      <c r="EH2466" s="20"/>
      <c r="EI2466" s="15"/>
      <c r="EJ2466" s="20"/>
      <c r="EK2466" s="15"/>
      <c r="EL2466" s="20"/>
      <c r="EM2466" s="15"/>
      <c r="EN2466" s="20"/>
      <c r="EY2466" s="15"/>
      <c r="EZ2466" s="20"/>
      <c r="FC2466" s="15">
        <v>68</v>
      </c>
      <c r="FD2466" s="20">
        <v>3</v>
      </c>
      <c r="FE2466" s="15"/>
      <c r="FF2466" s="20"/>
      <c r="FG2466" s="15"/>
      <c r="FH2466" s="20"/>
      <c r="FI2466" s="15"/>
      <c r="FJ2466" s="20"/>
      <c r="FK2466" s="15"/>
      <c r="FL2466" s="20"/>
      <c r="FM2466" s="15"/>
      <c r="FN2466" s="20"/>
      <c r="FO2466" s="15"/>
      <c r="FP2466" s="20"/>
      <c r="FQ2466" s="15"/>
      <c r="FR2466" s="20"/>
      <c r="FS2466" s="15"/>
      <c r="FT2466" s="20"/>
      <c r="FU2466" s="15"/>
      <c r="FV2466" s="20"/>
      <c r="FW2466" s="15"/>
      <c r="FX2466" s="20"/>
      <c r="FY2466" s="15"/>
      <c r="FZ2466" s="20"/>
      <c r="GA2466" s="15"/>
      <c r="GB2466" s="20"/>
      <c r="GC2466" s="15"/>
      <c r="GD2466" s="20"/>
      <c r="GE2466" s="15"/>
      <c r="GF2466" s="20"/>
      <c r="GG2466" s="226"/>
    </row>
    <row r="2467" spans="1:189" ht="15" customHeight="1" x14ac:dyDescent="0.3">
      <c r="A2467" s="85" t="s">
        <v>146</v>
      </c>
      <c r="B2467" s="85" t="s">
        <v>142</v>
      </c>
      <c r="C2467" s="85" t="s">
        <v>3989</v>
      </c>
      <c r="D2467" s="85" t="s">
        <v>4043</v>
      </c>
      <c r="E2467" s="15" t="str">
        <f t="shared" si="535"/>
        <v>Julianne Tiu</v>
      </c>
      <c r="F2467" s="85" t="s">
        <v>128</v>
      </c>
      <c r="G2467" s="15">
        <v>999926635</v>
      </c>
      <c r="H2467" s="15">
        <f t="shared" si="536"/>
        <v>38</v>
      </c>
      <c r="I2467" s="15"/>
      <c r="J2467" s="15"/>
      <c r="K2467" s="16"/>
      <c r="L2467" s="15"/>
      <c r="M2467" s="15"/>
      <c r="N2467" s="15"/>
      <c r="O2467" s="15">
        <f t="shared" si="542"/>
        <v>0</v>
      </c>
      <c r="P2467" s="15">
        <v>0</v>
      </c>
      <c r="Q2467" s="15">
        <f t="shared" si="543"/>
        <v>0</v>
      </c>
      <c r="R2467" s="15">
        <v>0</v>
      </c>
      <c r="S2467" s="15">
        <v>0</v>
      </c>
      <c r="T2467" s="15">
        <f t="shared" si="544"/>
        <v>0</v>
      </c>
      <c r="U2467" s="15">
        <f t="shared" si="545"/>
        <v>0</v>
      </c>
      <c r="V2467" s="15"/>
      <c r="W2467" s="15"/>
      <c r="X2467" s="15"/>
      <c r="Y2467" s="15"/>
      <c r="Z2467" s="16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>
        <f t="shared" si="537"/>
        <v>0</v>
      </c>
      <c r="CT2467" s="15">
        <f t="shared" si="538"/>
        <v>38</v>
      </c>
      <c r="CU2467" s="15">
        <f t="shared" si="539"/>
        <v>0</v>
      </c>
      <c r="CV2467" s="15">
        <f t="shared" si="540"/>
        <v>0</v>
      </c>
      <c r="CW2467" s="15"/>
      <c r="CX2467" s="15"/>
      <c r="CY2467" s="15">
        <f t="shared" si="541"/>
        <v>0</v>
      </c>
      <c r="CZ2467" s="15">
        <f>GG2467</f>
        <v>0</v>
      </c>
      <c r="DA2467" s="16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20"/>
      <c r="DY2467" s="15"/>
      <c r="DZ2467" s="20"/>
      <c r="EA2467" s="15"/>
      <c r="EB2467" s="20"/>
      <c r="EC2467" s="15"/>
      <c r="ED2467" s="20"/>
      <c r="EE2467" s="15"/>
      <c r="EF2467" s="20"/>
      <c r="EG2467" s="15"/>
      <c r="EH2467" s="20"/>
      <c r="EI2467" s="15"/>
      <c r="EJ2467" s="20"/>
      <c r="EK2467" s="15"/>
      <c r="EL2467" s="20"/>
      <c r="EM2467" s="15"/>
      <c r="EN2467" s="20"/>
      <c r="EY2467" s="15"/>
      <c r="EZ2467" s="20"/>
      <c r="FC2467" s="15"/>
      <c r="FD2467" s="20"/>
      <c r="FE2467" s="15"/>
      <c r="FF2467" s="20"/>
      <c r="FG2467" s="15"/>
      <c r="FH2467" s="20"/>
      <c r="FI2467" s="15"/>
      <c r="FJ2467" s="20"/>
      <c r="FK2467" s="15"/>
      <c r="FL2467" s="20"/>
      <c r="FM2467" s="15"/>
      <c r="FN2467" s="16"/>
      <c r="FO2467" s="15">
        <v>38</v>
      </c>
      <c r="FP2467" s="20"/>
      <c r="FQ2467" s="15"/>
      <c r="FR2467" s="16"/>
      <c r="FS2467" s="15"/>
      <c r="FT2467" s="20"/>
      <c r="FU2467" s="15"/>
      <c r="FV2467" s="20"/>
      <c r="FW2467" s="15"/>
      <c r="FX2467" s="20"/>
      <c r="FY2467" s="15"/>
      <c r="FZ2467" s="20"/>
      <c r="GA2467" s="15"/>
      <c r="GB2467" s="20"/>
      <c r="GC2467" s="15"/>
      <c r="GD2467" s="20"/>
      <c r="GE2467" s="15"/>
      <c r="GF2467" s="20"/>
      <c r="GG2467" s="226"/>
    </row>
    <row r="2468" spans="1:189" ht="15" customHeight="1" x14ac:dyDescent="0.3">
      <c r="A2468" s="15" t="s">
        <v>130</v>
      </c>
      <c r="B2468" s="15" t="s">
        <v>142</v>
      </c>
      <c r="C2468" s="15" t="s">
        <v>3191</v>
      </c>
      <c r="D2468" s="15" t="s">
        <v>3161</v>
      </c>
      <c r="E2468" s="15" t="str">
        <f t="shared" si="535"/>
        <v>Lea CHINKOV</v>
      </c>
      <c r="F2468" s="15" t="s">
        <v>128</v>
      </c>
      <c r="G2468" s="15">
        <v>999926636</v>
      </c>
      <c r="H2468" s="15">
        <f t="shared" si="536"/>
        <v>63</v>
      </c>
      <c r="I2468" s="15"/>
      <c r="J2468" s="15"/>
      <c r="K2468" s="16"/>
      <c r="L2468" s="15"/>
      <c r="M2468" s="15"/>
      <c r="N2468" s="15"/>
      <c r="O2468" s="15">
        <f t="shared" si="542"/>
        <v>0</v>
      </c>
      <c r="P2468" s="15">
        <v>0</v>
      </c>
      <c r="Q2468" s="15">
        <f t="shared" si="543"/>
        <v>0</v>
      </c>
      <c r="R2468" s="15">
        <v>0</v>
      </c>
      <c r="S2468" s="15">
        <v>0</v>
      </c>
      <c r="T2468" s="15">
        <f t="shared" si="544"/>
        <v>0</v>
      </c>
      <c r="U2468" s="15">
        <f t="shared" si="545"/>
        <v>0</v>
      </c>
      <c r="V2468" s="15"/>
      <c r="W2468" s="15"/>
      <c r="X2468" s="15"/>
      <c r="Y2468" s="15"/>
      <c r="Z2468" s="16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>
        <f t="shared" si="537"/>
        <v>0</v>
      </c>
      <c r="CT2468" s="15">
        <f t="shared" si="538"/>
        <v>63</v>
      </c>
      <c r="CU2468" s="15">
        <f t="shared" si="539"/>
        <v>1</v>
      </c>
      <c r="CV2468" s="15">
        <f t="shared" si="540"/>
        <v>0</v>
      </c>
      <c r="CW2468" s="15"/>
      <c r="CX2468" s="15"/>
      <c r="CY2468" s="15">
        <f t="shared" si="541"/>
        <v>0</v>
      </c>
      <c r="CZ2468" s="15">
        <f>GG2468</f>
        <v>0</v>
      </c>
      <c r="DA2468" s="16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20"/>
      <c r="DY2468" s="15"/>
      <c r="DZ2468" s="20"/>
      <c r="EA2468" s="15"/>
      <c r="EB2468" s="20"/>
      <c r="EC2468" s="15"/>
      <c r="ED2468" s="20"/>
      <c r="EE2468" s="15"/>
      <c r="EF2468" s="20"/>
      <c r="EG2468" s="15"/>
      <c r="EH2468" s="20"/>
      <c r="EI2468" s="15"/>
      <c r="EJ2468" s="20"/>
      <c r="EK2468" s="15"/>
      <c r="EL2468" s="20"/>
      <c r="EM2468" s="15"/>
      <c r="EN2468" s="20"/>
      <c r="EY2468" s="15"/>
      <c r="EZ2468" s="20"/>
      <c r="FC2468" s="15">
        <v>63</v>
      </c>
      <c r="FD2468" s="20">
        <v>5</v>
      </c>
      <c r="FE2468" s="15"/>
      <c r="FF2468" s="20"/>
      <c r="FG2468" s="15"/>
      <c r="FH2468" s="20"/>
      <c r="FI2468" s="15"/>
      <c r="FJ2468" s="20"/>
      <c r="FK2468" s="15"/>
      <c r="FL2468" s="20"/>
      <c r="FM2468" s="15"/>
      <c r="FN2468" s="20"/>
      <c r="FO2468" s="15"/>
      <c r="FP2468" s="20"/>
      <c r="FQ2468" s="15"/>
      <c r="FR2468" s="20"/>
      <c r="FS2468" s="15"/>
      <c r="FT2468" s="20"/>
      <c r="FU2468" s="15"/>
      <c r="FV2468" s="20"/>
      <c r="FW2468" s="15"/>
      <c r="FX2468" s="20"/>
      <c r="FY2468" s="15"/>
      <c r="FZ2468" s="20"/>
      <c r="GA2468" s="15"/>
      <c r="GB2468" s="20"/>
      <c r="GC2468" s="15"/>
      <c r="GD2468" s="20"/>
      <c r="GE2468" s="15"/>
      <c r="GF2468" s="20"/>
      <c r="GG2468" s="226"/>
    </row>
    <row r="2469" spans="1:189" ht="15" customHeight="1" x14ac:dyDescent="0.3">
      <c r="A2469" s="15" t="s">
        <v>133</v>
      </c>
      <c r="B2469" s="15" t="s">
        <v>142</v>
      </c>
      <c r="C2469" s="15" t="s">
        <v>433</v>
      </c>
      <c r="D2469" s="15" t="s">
        <v>3161</v>
      </c>
      <c r="E2469" s="15" t="str">
        <f t="shared" si="535"/>
        <v>David CHINKOV</v>
      </c>
      <c r="F2469" s="15" t="s">
        <v>135</v>
      </c>
      <c r="G2469" s="15">
        <v>999926637</v>
      </c>
      <c r="H2469" s="15">
        <f t="shared" si="536"/>
        <v>38</v>
      </c>
      <c r="I2469" s="15"/>
      <c r="J2469" s="15"/>
      <c r="K2469" s="16"/>
      <c r="L2469" s="15"/>
      <c r="M2469" s="15"/>
      <c r="N2469" s="15"/>
      <c r="O2469" s="15">
        <f t="shared" si="542"/>
        <v>0</v>
      </c>
      <c r="P2469" s="15">
        <v>0</v>
      </c>
      <c r="Q2469" s="15">
        <f t="shared" si="543"/>
        <v>0</v>
      </c>
      <c r="R2469" s="15">
        <v>0</v>
      </c>
      <c r="S2469" s="15">
        <v>0</v>
      </c>
      <c r="T2469" s="15">
        <f t="shared" si="544"/>
        <v>0</v>
      </c>
      <c r="U2469" s="15">
        <f t="shared" si="545"/>
        <v>0</v>
      </c>
      <c r="V2469" s="15"/>
      <c r="W2469" s="15"/>
      <c r="X2469" s="15"/>
      <c r="Y2469" s="15"/>
      <c r="Z2469" s="16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>
        <f t="shared" si="537"/>
        <v>0</v>
      </c>
      <c r="CT2469" s="15">
        <f t="shared" si="538"/>
        <v>38</v>
      </c>
      <c r="CU2469" s="15">
        <f t="shared" si="539"/>
        <v>0</v>
      </c>
      <c r="CV2469" s="15">
        <f t="shared" si="540"/>
        <v>0</v>
      </c>
      <c r="CW2469" s="15"/>
      <c r="CX2469" s="15"/>
      <c r="CY2469" s="15">
        <f t="shared" si="541"/>
        <v>0</v>
      </c>
      <c r="CZ2469" s="15">
        <f>GG2469</f>
        <v>0</v>
      </c>
      <c r="DA2469" s="16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20"/>
      <c r="DY2469" s="15"/>
      <c r="DZ2469" s="20"/>
      <c r="EA2469" s="15"/>
      <c r="EB2469" s="20"/>
      <c r="EC2469" s="15"/>
      <c r="ED2469" s="20"/>
      <c r="EE2469" s="15"/>
      <c r="EF2469" s="20"/>
      <c r="EG2469" s="15"/>
      <c r="EH2469" s="20"/>
      <c r="EI2469" s="15"/>
      <c r="EJ2469" s="20"/>
      <c r="EK2469" s="15"/>
      <c r="EL2469" s="20"/>
      <c r="EM2469" s="15"/>
      <c r="EN2469" s="20"/>
      <c r="EY2469" s="15"/>
      <c r="EZ2469" s="20"/>
      <c r="FC2469" s="15">
        <v>38</v>
      </c>
      <c r="FD2469" s="20" t="s">
        <v>129</v>
      </c>
      <c r="FE2469" s="15"/>
      <c r="FF2469" s="20"/>
      <c r="FG2469" s="15"/>
      <c r="FH2469" s="20"/>
      <c r="FI2469" s="15"/>
      <c r="FJ2469" s="20"/>
      <c r="FK2469" s="15"/>
      <c r="FL2469" s="20"/>
      <c r="FM2469" s="15"/>
      <c r="FN2469" s="20"/>
      <c r="FO2469" s="15"/>
      <c r="FP2469" s="20"/>
      <c r="FQ2469" s="15"/>
      <c r="FR2469" s="20"/>
      <c r="FS2469" s="15"/>
      <c r="FT2469" s="20"/>
      <c r="FU2469" s="15"/>
      <c r="FV2469" s="20"/>
      <c r="FW2469" s="15"/>
      <c r="FX2469" s="20"/>
      <c r="FY2469" s="15"/>
      <c r="FZ2469" s="20"/>
      <c r="GA2469" s="15"/>
      <c r="GB2469" s="20"/>
      <c r="GC2469" s="15"/>
      <c r="GD2469" s="20"/>
      <c r="GE2469" s="15"/>
      <c r="GF2469" s="20"/>
      <c r="GG2469" s="226"/>
    </row>
    <row r="2470" spans="1:189" ht="15" customHeight="1" x14ac:dyDescent="0.3">
      <c r="A2470" s="15" t="s">
        <v>130</v>
      </c>
      <c r="B2470" s="15" t="s">
        <v>138</v>
      </c>
      <c r="C2470" s="15" t="s">
        <v>558</v>
      </c>
      <c r="D2470" s="15" t="s">
        <v>1883</v>
      </c>
      <c r="E2470" s="15" t="str">
        <f t="shared" si="535"/>
        <v>Zoey VANG</v>
      </c>
      <c r="F2470" s="15" t="s">
        <v>128</v>
      </c>
      <c r="G2470" s="15">
        <v>999926644</v>
      </c>
      <c r="H2470" s="15">
        <f t="shared" si="536"/>
        <v>138</v>
      </c>
      <c r="I2470" s="15"/>
      <c r="J2470" s="15"/>
      <c r="K2470" s="16"/>
      <c r="L2470" s="15"/>
      <c r="M2470" s="15"/>
      <c r="N2470" s="15"/>
      <c r="O2470" s="15">
        <f t="shared" si="542"/>
        <v>0</v>
      </c>
      <c r="P2470" s="15">
        <v>0</v>
      </c>
      <c r="Q2470" s="15">
        <f t="shared" si="543"/>
        <v>0</v>
      </c>
      <c r="R2470" s="15">
        <v>0</v>
      </c>
      <c r="S2470" s="15">
        <v>0</v>
      </c>
      <c r="T2470" s="15">
        <f t="shared" si="544"/>
        <v>0</v>
      </c>
      <c r="U2470" s="15">
        <f t="shared" si="545"/>
        <v>0</v>
      </c>
      <c r="V2470" s="15"/>
      <c r="W2470" s="15"/>
      <c r="X2470" s="15"/>
      <c r="Y2470" s="15"/>
      <c r="Z2470" s="16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>
        <f t="shared" si="537"/>
        <v>0</v>
      </c>
      <c r="CT2470" s="15">
        <f t="shared" si="538"/>
        <v>68</v>
      </c>
      <c r="CU2470" s="15">
        <f t="shared" si="539"/>
        <v>1</v>
      </c>
      <c r="CV2470" s="15">
        <f t="shared" si="540"/>
        <v>70</v>
      </c>
      <c r="CW2470" s="15"/>
      <c r="CX2470" s="15"/>
      <c r="CY2470" s="15">
        <f t="shared" si="541"/>
        <v>0</v>
      </c>
      <c r="CZ2470" s="15">
        <f>GG2470</f>
        <v>0</v>
      </c>
      <c r="DA2470" s="16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20"/>
      <c r="DY2470" s="15"/>
      <c r="DZ2470" s="20"/>
      <c r="EA2470" s="15"/>
      <c r="EB2470" s="20"/>
      <c r="EC2470" s="15"/>
      <c r="ED2470" s="20"/>
      <c r="EE2470" s="15"/>
      <c r="EF2470" s="20"/>
      <c r="EG2470" s="15"/>
      <c r="EH2470" s="20"/>
      <c r="EI2470" s="15"/>
      <c r="EJ2470" s="20"/>
      <c r="EK2470" s="15"/>
      <c r="EL2470" s="20"/>
      <c r="EM2470" s="15"/>
      <c r="EN2470" s="20"/>
      <c r="EY2470" s="15"/>
      <c r="EZ2470" s="20"/>
      <c r="FC2470" s="15">
        <v>68</v>
      </c>
      <c r="FD2470" s="20">
        <v>3</v>
      </c>
      <c r="FE2470" s="15"/>
      <c r="FF2470" s="20"/>
      <c r="FG2470" s="15"/>
      <c r="FH2470" s="20"/>
      <c r="FI2470" s="15"/>
      <c r="FJ2470" s="20"/>
      <c r="FK2470" s="15"/>
      <c r="FL2470" s="20"/>
      <c r="FM2470" s="15"/>
      <c r="FN2470" s="20"/>
      <c r="FO2470" s="15"/>
      <c r="FP2470" s="20"/>
      <c r="FQ2470" s="15"/>
      <c r="FR2470" s="20"/>
      <c r="FS2470" s="15"/>
      <c r="FT2470" s="20"/>
      <c r="FU2470" s="15"/>
      <c r="FV2470" s="20"/>
      <c r="FW2470" s="15"/>
      <c r="FX2470" s="20"/>
      <c r="FY2470" s="15"/>
      <c r="FZ2470" s="20"/>
      <c r="GA2470" s="15"/>
      <c r="GB2470" s="20"/>
      <c r="GC2470" s="15">
        <v>70</v>
      </c>
      <c r="GD2470" s="20">
        <v>1</v>
      </c>
      <c r="GE2470" s="15"/>
      <c r="GF2470" s="20"/>
      <c r="GG2470" s="226"/>
    </row>
    <row r="2471" spans="1:189" ht="15" customHeight="1" x14ac:dyDescent="0.3">
      <c r="A2471" s="15" t="s">
        <v>130</v>
      </c>
      <c r="B2471" s="15" t="s">
        <v>138</v>
      </c>
      <c r="C2471" s="15" t="s">
        <v>3193</v>
      </c>
      <c r="D2471" s="15" t="s">
        <v>3194</v>
      </c>
      <c r="E2471" s="15" t="str">
        <f t="shared" si="535"/>
        <v>Nickson MOUA</v>
      </c>
      <c r="F2471" s="15" t="s">
        <v>135</v>
      </c>
      <c r="G2471" s="15">
        <v>999926645</v>
      </c>
      <c r="H2471" s="15">
        <f t="shared" si="536"/>
        <v>155</v>
      </c>
      <c r="I2471" s="15"/>
      <c r="J2471" s="15"/>
      <c r="K2471" s="16"/>
      <c r="L2471" s="15"/>
      <c r="M2471" s="15"/>
      <c r="N2471" s="15"/>
      <c r="O2471" s="15">
        <f t="shared" si="542"/>
        <v>0</v>
      </c>
      <c r="P2471" s="15">
        <v>0</v>
      </c>
      <c r="Q2471" s="15">
        <f t="shared" si="543"/>
        <v>0</v>
      </c>
      <c r="R2471" s="15">
        <v>0</v>
      </c>
      <c r="S2471" s="15">
        <v>0</v>
      </c>
      <c r="T2471" s="15">
        <f t="shared" si="544"/>
        <v>0</v>
      </c>
      <c r="U2471" s="15">
        <f t="shared" si="545"/>
        <v>0</v>
      </c>
      <c r="V2471" s="15"/>
      <c r="W2471" s="15"/>
      <c r="X2471" s="15"/>
      <c r="Y2471" s="15"/>
      <c r="Z2471" s="16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>
        <f t="shared" si="537"/>
        <v>0</v>
      </c>
      <c r="CT2471" s="15">
        <f t="shared" si="538"/>
        <v>120</v>
      </c>
      <c r="CU2471" s="15">
        <f t="shared" si="539"/>
        <v>1</v>
      </c>
      <c r="CV2471" s="15">
        <f t="shared" si="540"/>
        <v>35</v>
      </c>
      <c r="CW2471" s="15"/>
      <c r="CX2471" s="15"/>
      <c r="CY2471" s="15">
        <f t="shared" si="541"/>
        <v>0</v>
      </c>
      <c r="CZ2471" s="15">
        <f>GG2471</f>
        <v>0</v>
      </c>
      <c r="DA2471" s="16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20"/>
      <c r="DY2471" s="15"/>
      <c r="DZ2471" s="20"/>
      <c r="EA2471" s="15"/>
      <c r="EB2471" s="20"/>
      <c r="EC2471" s="15"/>
      <c r="ED2471" s="20"/>
      <c r="EE2471" s="15"/>
      <c r="EF2471" s="20"/>
      <c r="EG2471" s="15"/>
      <c r="EH2471" s="20"/>
      <c r="EI2471" s="15"/>
      <c r="EJ2471" s="20"/>
      <c r="EK2471" s="15"/>
      <c r="EL2471" s="20"/>
      <c r="EM2471" s="15"/>
      <c r="EN2471" s="20"/>
      <c r="EY2471" s="15"/>
      <c r="EZ2471" s="20"/>
      <c r="FC2471" s="15">
        <v>120</v>
      </c>
      <c r="FD2471" s="20">
        <v>1</v>
      </c>
      <c r="FE2471" s="15"/>
      <c r="FF2471" s="20"/>
      <c r="FG2471" s="15"/>
      <c r="FH2471" s="20"/>
      <c r="FI2471" s="15"/>
      <c r="FJ2471" s="20"/>
      <c r="FK2471" s="15"/>
      <c r="FL2471" s="20"/>
      <c r="FM2471" s="15"/>
      <c r="FN2471" s="20"/>
      <c r="FO2471" s="15"/>
      <c r="FP2471" s="20"/>
      <c r="FQ2471" s="15"/>
      <c r="FR2471" s="20"/>
      <c r="FS2471" s="15"/>
      <c r="FT2471" s="20"/>
      <c r="FU2471" s="15"/>
      <c r="FV2471" s="20"/>
      <c r="FW2471" s="15"/>
      <c r="FX2471" s="20"/>
      <c r="FY2471" s="15"/>
      <c r="FZ2471" s="20"/>
      <c r="GA2471" s="15"/>
      <c r="GB2471" s="20"/>
      <c r="GC2471" s="15">
        <v>35</v>
      </c>
      <c r="GD2471" s="20">
        <v>1</v>
      </c>
      <c r="GE2471" s="15"/>
      <c r="GF2471" s="20"/>
      <c r="GG2471" s="226"/>
    </row>
    <row r="2472" spans="1:189" ht="15" customHeight="1" x14ac:dyDescent="0.3">
      <c r="A2472" s="15" t="s">
        <v>2906</v>
      </c>
      <c r="B2472" s="15" t="s">
        <v>142</v>
      </c>
      <c r="C2472" s="15" t="s">
        <v>3224</v>
      </c>
      <c r="D2472" s="15" t="s">
        <v>1325</v>
      </c>
      <c r="E2472" s="15" t="str">
        <f t="shared" si="535"/>
        <v>Quan LUONG</v>
      </c>
      <c r="F2472" s="15" t="s">
        <v>128</v>
      </c>
      <c r="G2472" s="15">
        <v>999926647</v>
      </c>
      <c r="H2472" s="15">
        <f t="shared" si="536"/>
        <v>30</v>
      </c>
      <c r="I2472" s="15"/>
      <c r="J2472" s="15"/>
      <c r="K2472" s="16"/>
      <c r="L2472" s="15"/>
      <c r="M2472" s="15"/>
      <c r="N2472" s="15"/>
      <c r="O2472" s="15">
        <f t="shared" si="542"/>
        <v>0</v>
      </c>
      <c r="P2472" s="15">
        <v>0</v>
      </c>
      <c r="Q2472" s="15">
        <f t="shared" si="543"/>
        <v>0</v>
      </c>
      <c r="R2472" s="15">
        <v>0</v>
      </c>
      <c r="S2472" s="15">
        <v>0</v>
      </c>
      <c r="T2472" s="15">
        <f t="shared" si="544"/>
        <v>0</v>
      </c>
      <c r="U2472" s="15">
        <f t="shared" si="545"/>
        <v>0</v>
      </c>
      <c r="V2472" s="15"/>
      <c r="W2472" s="15"/>
      <c r="X2472" s="15"/>
      <c r="Y2472" s="15"/>
      <c r="Z2472" s="16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>
        <f t="shared" si="537"/>
        <v>0</v>
      </c>
      <c r="CT2472" s="15">
        <f t="shared" si="538"/>
        <v>30</v>
      </c>
      <c r="CU2472" s="15">
        <f t="shared" si="539"/>
        <v>1</v>
      </c>
      <c r="CV2472" s="15">
        <f t="shared" si="540"/>
        <v>0</v>
      </c>
      <c r="CW2472" s="15"/>
      <c r="CX2472" s="15"/>
      <c r="CY2472" s="15">
        <f t="shared" si="541"/>
        <v>0</v>
      </c>
      <c r="CZ2472" s="15">
        <f>GG2472</f>
        <v>0</v>
      </c>
      <c r="DA2472" s="16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20"/>
      <c r="DY2472" s="15"/>
      <c r="DZ2472" s="20"/>
      <c r="EA2472" s="15"/>
      <c r="EB2472" s="20"/>
      <c r="EC2472" s="15"/>
      <c r="ED2472" s="20"/>
      <c r="EE2472" s="15"/>
      <c r="EF2472" s="20"/>
      <c r="EG2472" s="15"/>
      <c r="EH2472" s="20"/>
      <c r="EI2472" s="15"/>
      <c r="EJ2472" s="20"/>
      <c r="EK2472" s="15"/>
      <c r="EL2472" s="20"/>
      <c r="EM2472" s="15"/>
      <c r="EN2472" s="20"/>
      <c r="EY2472" s="15"/>
      <c r="EZ2472" s="20"/>
      <c r="FC2472" s="15">
        <v>30</v>
      </c>
      <c r="FD2472" s="20">
        <v>1</v>
      </c>
      <c r="FE2472" s="15"/>
      <c r="FF2472" s="20"/>
      <c r="FG2472" s="15"/>
      <c r="FH2472" s="20"/>
      <c r="FI2472" s="15"/>
      <c r="FJ2472" s="20"/>
      <c r="FK2472" s="15"/>
      <c r="FL2472" s="20"/>
      <c r="FM2472" s="15"/>
      <c r="FN2472" s="20"/>
      <c r="FO2472" s="15"/>
      <c r="FP2472" s="20"/>
      <c r="FQ2472" s="15"/>
      <c r="FR2472" s="20"/>
      <c r="FS2472" s="15"/>
      <c r="FT2472" s="20"/>
      <c r="FU2472" s="15"/>
      <c r="FV2472" s="20"/>
      <c r="FW2472" s="15"/>
      <c r="FX2472" s="20"/>
      <c r="FY2472" s="15"/>
      <c r="FZ2472" s="20"/>
      <c r="GA2472" s="15"/>
      <c r="GB2472" s="20"/>
      <c r="GC2472" s="15"/>
      <c r="GD2472" s="20"/>
      <c r="GE2472" s="15"/>
      <c r="GF2472" s="20"/>
      <c r="GG2472" s="226"/>
    </row>
    <row r="2473" spans="1:189" ht="15" customHeight="1" x14ac:dyDescent="0.3">
      <c r="A2473" s="15" t="s">
        <v>133</v>
      </c>
      <c r="B2473" s="15" t="s">
        <v>134</v>
      </c>
      <c r="C2473" s="15" t="s">
        <v>3113</v>
      </c>
      <c r="D2473" s="15" t="s">
        <v>3114</v>
      </c>
      <c r="E2473" s="15" t="str">
        <f t="shared" si="535"/>
        <v>Yuju JEON</v>
      </c>
      <c r="F2473" s="15" t="s">
        <v>128</v>
      </c>
      <c r="G2473" s="15">
        <v>999926650</v>
      </c>
      <c r="H2473" s="15">
        <f t="shared" si="536"/>
        <v>90</v>
      </c>
      <c r="I2473" s="15"/>
      <c r="J2473" s="15"/>
      <c r="K2473" s="16"/>
      <c r="L2473" s="15"/>
      <c r="M2473" s="15"/>
      <c r="N2473" s="15"/>
      <c r="O2473" s="15">
        <f t="shared" si="542"/>
        <v>0</v>
      </c>
      <c r="P2473" s="15">
        <v>0</v>
      </c>
      <c r="Q2473" s="15">
        <f t="shared" si="543"/>
        <v>0</v>
      </c>
      <c r="R2473" s="15">
        <v>0</v>
      </c>
      <c r="S2473" s="15">
        <v>0</v>
      </c>
      <c r="T2473" s="15">
        <f t="shared" si="544"/>
        <v>0</v>
      </c>
      <c r="U2473" s="15">
        <f t="shared" si="545"/>
        <v>0</v>
      </c>
      <c r="V2473" s="15"/>
      <c r="W2473" s="15"/>
      <c r="X2473" s="15"/>
      <c r="Y2473" s="15"/>
      <c r="Z2473" s="16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>
        <f t="shared" si="537"/>
        <v>0</v>
      </c>
      <c r="CT2473" s="15">
        <f t="shared" si="538"/>
        <v>90</v>
      </c>
      <c r="CU2473" s="15">
        <f t="shared" si="539"/>
        <v>1</v>
      </c>
      <c r="CV2473" s="15">
        <f t="shared" si="540"/>
        <v>0</v>
      </c>
      <c r="CW2473" s="15"/>
      <c r="CX2473" s="15"/>
      <c r="CY2473" s="15">
        <f t="shared" si="541"/>
        <v>0</v>
      </c>
      <c r="CZ2473" s="15">
        <f>GG2473</f>
        <v>0</v>
      </c>
      <c r="DA2473" s="16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20"/>
      <c r="DY2473" s="15"/>
      <c r="DZ2473" s="20"/>
      <c r="EA2473" s="15"/>
      <c r="EB2473" s="20"/>
      <c r="EC2473" s="15"/>
      <c r="ED2473" s="20"/>
      <c r="EE2473" s="15"/>
      <c r="EF2473" s="20"/>
      <c r="EG2473" s="15"/>
      <c r="EH2473" s="20"/>
      <c r="EI2473" s="15"/>
      <c r="EJ2473" s="20"/>
      <c r="EK2473" s="15"/>
      <c r="EL2473" s="20"/>
      <c r="EM2473" s="15"/>
      <c r="EN2473" s="20"/>
      <c r="EY2473" s="15"/>
      <c r="EZ2473" s="20"/>
      <c r="FC2473" s="15">
        <v>90</v>
      </c>
      <c r="FD2473" s="20">
        <v>2</v>
      </c>
      <c r="FE2473" s="15"/>
      <c r="FF2473" s="20"/>
      <c r="FG2473" s="15"/>
      <c r="FH2473" s="20"/>
      <c r="FI2473" s="15"/>
      <c r="FJ2473" s="20"/>
      <c r="FK2473" s="15"/>
      <c r="FL2473" s="20"/>
      <c r="FM2473" s="15"/>
      <c r="FN2473" s="20"/>
      <c r="FO2473" s="15"/>
      <c r="FP2473" s="20"/>
      <c r="FQ2473" s="15"/>
      <c r="FR2473" s="20"/>
      <c r="FS2473" s="15"/>
      <c r="FT2473" s="20"/>
      <c r="FU2473" s="15"/>
      <c r="FV2473" s="20"/>
      <c r="FW2473" s="15"/>
      <c r="FX2473" s="20"/>
      <c r="FY2473" s="15"/>
      <c r="FZ2473" s="20"/>
      <c r="GA2473" s="15"/>
      <c r="GB2473" s="20"/>
      <c r="GC2473" s="15"/>
      <c r="GD2473" s="20"/>
      <c r="GE2473" s="15"/>
      <c r="GF2473" s="20"/>
      <c r="GG2473" s="226"/>
    </row>
    <row r="2474" spans="1:189" ht="15" customHeight="1" x14ac:dyDescent="0.3">
      <c r="A2474" s="15" t="s">
        <v>146</v>
      </c>
      <c r="B2474" s="15" t="s">
        <v>138</v>
      </c>
      <c r="C2474" s="15" t="s">
        <v>1589</v>
      </c>
      <c r="D2474" s="15" t="s">
        <v>930</v>
      </c>
      <c r="E2474" s="15" t="str">
        <f t="shared" si="535"/>
        <v>Hunter HER</v>
      </c>
      <c r="F2474" s="15" t="s">
        <v>135</v>
      </c>
      <c r="G2474" s="15">
        <v>999926652</v>
      </c>
      <c r="H2474" s="15">
        <f t="shared" si="536"/>
        <v>63</v>
      </c>
      <c r="I2474" s="15"/>
      <c r="J2474" s="15"/>
      <c r="K2474" s="16"/>
      <c r="L2474" s="15"/>
      <c r="M2474" s="15"/>
      <c r="N2474" s="15"/>
      <c r="O2474" s="15">
        <f t="shared" si="542"/>
        <v>0</v>
      </c>
      <c r="P2474" s="15">
        <v>0</v>
      </c>
      <c r="Q2474" s="15">
        <f t="shared" si="543"/>
        <v>0</v>
      </c>
      <c r="R2474" s="15">
        <v>0</v>
      </c>
      <c r="S2474" s="15">
        <v>0</v>
      </c>
      <c r="T2474" s="15">
        <f t="shared" si="544"/>
        <v>0</v>
      </c>
      <c r="U2474" s="15">
        <f t="shared" si="545"/>
        <v>0</v>
      </c>
      <c r="V2474" s="15"/>
      <c r="W2474" s="15"/>
      <c r="X2474" s="15"/>
      <c r="Y2474" s="15"/>
      <c r="Z2474" s="16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>
        <f t="shared" si="537"/>
        <v>0</v>
      </c>
      <c r="CT2474" s="15">
        <f t="shared" si="538"/>
        <v>63</v>
      </c>
      <c r="CU2474" s="15">
        <f t="shared" si="539"/>
        <v>1</v>
      </c>
      <c r="CV2474" s="15">
        <f t="shared" si="540"/>
        <v>0</v>
      </c>
      <c r="CW2474" s="15"/>
      <c r="CX2474" s="15"/>
      <c r="CY2474" s="15">
        <f t="shared" si="541"/>
        <v>0</v>
      </c>
      <c r="CZ2474" s="15">
        <f>GG2474</f>
        <v>0</v>
      </c>
      <c r="DA2474" s="16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20"/>
      <c r="DY2474" s="15"/>
      <c r="DZ2474" s="20"/>
      <c r="EA2474" s="15"/>
      <c r="EB2474" s="20"/>
      <c r="EC2474" s="15"/>
      <c r="ED2474" s="20"/>
      <c r="EE2474" s="15"/>
      <c r="EF2474" s="20"/>
      <c r="EG2474" s="15"/>
      <c r="EH2474" s="20"/>
      <c r="EI2474" s="15"/>
      <c r="EJ2474" s="20"/>
      <c r="EK2474" s="15"/>
      <c r="EL2474" s="20"/>
      <c r="EM2474" s="15"/>
      <c r="EN2474" s="20"/>
      <c r="EY2474" s="15"/>
      <c r="EZ2474" s="20"/>
      <c r="FC2474" s="15">
        <v>63</v>
      </c>
      <c r="FD2474" s="20">
        <v>5</v>
      </c>
      <c r="FE2474" s="15"/>
      <c r="FF2474" s="20"/>
      <c r="FG2474" s="15"/>
      <c r="FH2474" s="20"/>
      <c r="FI2474" s="15"/>
      <c r="FJ2474" s="20"/>
      <c r="FK2474" s="15"/>
      <c r="FL2474" s="20"/>
      <c r="FM2474" s="15"/>
      <c r="FN2474" s="20"/>
      <c r="FO2474" s="15"/>
      <c r="FP2474" s="20"/>
      <c r="FQ2474" s="15"/>
      <c r="FR2474" s="20"/>
      <c r="FS2474" s="15"/>
      <c r="FT2474" s="20"/>
      <c r="FU2474" s="15"/>
      <c r="FV2474" s="20"/>
      <c r="FW2474" s="15"/>
      <c r="FX2474" s="20"/>
      <c r="FY2474" s="15"/>
      <c r="FZ2474" s="20"/>
      <c r="GA2474" s="15"/>
      <c r="GB2474" s="20"/>
      <c r="GC2474" s="15"/>
      <c r="GD2474" s="20"/>
      <c r="GE2474" s="15"/>
      <c r="GF2474" s="20"/>
      <c r="GG2474" s="226"/>
    </row>
    <row r="2475" spans="1:189" ht="15" customHeight="1" x14ac:dyDescent="0.3">
      <c r="A2475" s="15" t="s">
        <v>146</v>
      </c>
      <c r="B2475" s="15" t="s">
        <v>140</v>
      </c>
      <c r="C2475" s="15" t="s">
        <v>3104</v>
      </c>
      <c r="D2475" s="15" t="s">
        <v>3105</v>
      </c>
      <c r="E2475" s="15" t="str">
        <f t="shared" si="535"/>
        <v>Eloy CAVAZOS</v>
      </c>
      <c r="F2475" s="15" t="s">
        <v>135</v>
      </c>
      <c r="G2475" s="15">
        <v>999926654</v>
      </c>
      <c r="H2475" s="15">
        <f t="shared" si="536"/>
        <v>68</v>
      </c>
      <c r="I2475" s="15"/>
      <c r="J2475" s="15"/>
      <c r="K2475" s="16"/>
      <c r="L2475" s="15"/>
      <c r="M2475" s="15"/>
      <c r="N2475" s="15"/>
      <c r="O2475" s="15">
        <f t="shared" si="542"/>
        <v>0</v>
      </c>
      <c r="P2475" s="15">
        <v>0</v>
      </c>
      <c r="Q2475" s="15">
        <f t="shared" si="543"/>
        <v>0</v>
      </c>
      <c r="R2475" s="15">
        <v>0</v>
      </c>
      <c r="S2475" s="15">
        <v>0</v>
      </c>
      <c r="T2475" s="15">
        <f t="shared" si="544"/>
        <v>0</v>
      </c>
      <c r="U2475" s="15">
        <f t="shared" si="545"/>
        <v>0</v>
      </c>
      <c r="V2475" s="15"/>
      <c r="W2475" s="15"/>
      <c r="X2475" s="15"/>
      <c r="Y2475" s="15"/>
      <c r="Z2475" s="16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>
        <f t="shared" si="537"/>
        <v>0</v>
      </c>
      <c r="CT2475" s="15">
        <f t="shared" si="538"/>
        <v>68</v>
      </c>
      <c r="CU2475" s="15">
        <f t="shared" si="539"/>
        <v>1</v>
      </c>
      <c r="CV2475" s="15">
        <f t="shared" si="540"/>
        <v>0</v>
      </c>
      <c r="CW2475" s="15"/>
      <c r="CX2475" s="15"/>
      <c r="CY2475" s="15">
        <f t="shared" si="541"/>
        <v>0</v>
      </c>
      <c r="CZ2475" s="15">
        <f>GG2475</f>
        <v>0</v>
      </c>
      <c r="DA2475" s="16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20"/>
      <c r="DY2475" s="15"/>
      <c r="DZ2475" s="20"/>
      <c r="EA2475" s="15"/>
      <c r="EB2475" s="20"/>
      <c r="EC2475" s="15"/>
      <c r="ED2475" s="20"/>
      <c r="EE2475" s="15"/>
      <c r="EF2475" s="20"/>
      <c r="EG2475" s="15"/>
      <c r="EH2475" s="20"/>
      <c r="EI2475" s="15"/>
      <c r="EJ2475" s="20"/>
      <c r="EK2475" s="15"/>
      <c r="EL2475" s="20"/>
      <c r="EM2475" s="15"/>
      <c r="EN2475" s="20"/>
      <c r="EY2475" s="15"/>
      <c r="EZ2475" s="20"/>
      <c r="FC2475" s="15">
        <v>68</v>
      </c>
      <c r="FD2475" s="20">
        <v>3</v>
      </c>
      <c r="FE2475" s="15"/>
      <c r="FF2475" s="20"/>
      <c r="FG2475" s="15"/>
      <c r="FH2475" s="20"/>
      <c r="FI2475" s="15"/>
      <c r="FJ2475" s="20"/>
      <c r="FK2475" s="15"/>
      <c r="FL2475" s="20"/>
      <c r="FM2475" s="15"/>
      <c r="FN2475" s="20"/>
      <c r="FO2475" s="15"/>
      <c r="FP2475" s="20"/>
      <c r="FQ2475" s="15"/>
      <c r="FR2475" s="20"/>
      <c r="FS2475" s="15"/>
      <c r="FT2475" s="20"/>
      <c r="FU2475" s="15"/>
      <c r="FV2475" s="20"/>
      <c r="FW2475" s="15"/>
      <c r="FX2475" s="20"/>
      <c r="FY2475" s="15"/>
      <c r="FZ2475" s="20"/>
      <c r="GA2475" s="15"/>
      <c r="GB2475" s="20"/>
      <c r="GC2475" s="15"/>
      <c r="GD2475" s="20"/>
      <c r="GE2475" s="15"/>
      <c r="GF2475" s="20"/>
      <c r="GG2475" s="226"/>
    </row>
    <row r="2476" spans="1:189" ht="15" customHeight="1" x14ac:dyDescent="0.3">
      <c r="A2476" s="17" t="s">
        <v>2903</v>
      </c>
      <c r="B2476" s="17" t="s">
        <v>134</v>
      </c>
      <c r="C2476" s="17" t="s">
        <v>3300</v>
      </c>
      <c r="D2476" s="17" t="s">
        <v>1709</v>
      </c>
      <c r="E2476" s="15" t="str">
        <f t="shared" si="535"/>
        <v>Jasper Shen</v>
      </c>
      <c r="F2476" s="17" t="s">
        <v>135</v>
      </c>
      <c r="G2476" s="17">
        <v>999926655</v>
      </c>
      <c r="H2476" s="15">
        <f t="shared" si="536"/>
        <v>75</v>
      </c>
      <c r="I2476" s="15"/>
      <c r="J2476" s="15"/>
      <c r="K2476" s="16"/>
      <c r="L2476" s="15"/>
      <c r="M2476" s="15"/>
      <c r="N2476" s="15"/>
      <c r="O2476" s="15">
        <f t="shared" si="542"/>
        <v>0</v>
      </c>
      <c r="P2476" s="15">
        <v>0</v>
      </c>
      <c r="Q2476" s="15">
        <f t="shared" si="543"/>
        <v>0</v>
      </c>
      <c r="R2476" s="15">
        <v>0</v>
      </c>
      <c r="S2476" s="15">
        <v>0</v>
      </c>
      <c r="T2476" s="15">
        <f t="shared" si="544"/>
        <v>0</v>
      </c>
      <c r="U2476" s="15">
        <f t="shared" si="545"/>
        <v>0</v>
      </c>
      <c r="V2476" s="15"/>
      <c r="W2476" s="15"/>
      <c r="X2476" s="15"/>
      <c r="Y2476" s="15"/>
      <c r="Z2476" s="16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>
        <f t="shared" si="537"/>
        <v>75</v>
      </c>
      <c r="CT2476" s="15">
        <f t="shared" si="538"/>
        <v>0</v>
      </c>
      <c r="CU2476" s="15">
        <f t="shared" si="539"/>
        <v>0</v>
      </c>
      <c r="CV2476" s="15">
        <f t="shared" si="540"/>
        <v>0</v>
      </c>
      <c r="CW2476" s="15"/>
      <c r="CX2476" s="15"/>
      <c r="CY2476" s="15">
        <f t="shared" si="541"/>
        <v>0</v>
      </c>
      <c r="CZ2476" s="15">
        <f>GG2476</f>
        <v>0</v>
      </c>
      <c r="DA2476" s="16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20"/>
      <c r="DY2476" s="15"/>
      <c r="DZ2476" s="20"/>
      <c r="EA2476" s="15"/>
      <c r="EB2476" s="20"/>
      <c r="EC2476" s="15"/>
      <c r="ED2476" s="20"/>
      <c r="EE2476" s="15"/>
      <c r="EF2476" s="20"/>
      <c r="EG2476" s="15"/>
      <c r="EH2476" s="20"/>
      <c r="EI2476" s="15"/>
      <c r="EJ2476" s="20"/>
      <c r="EK2476" s="15"/>
      <c r="EL2476" s="20"/>
      <c r="EM2476" s="15"/>
      <c r="EN2476" s="20"/>
      <c r="EY2476" s="15"/>
      <c r="EZ2476" s="20"/>
      <c r="FC2476" s="15"/>
      <c r="FD2476" s="20"/>
      <c r="FE2476" s="15">
        <v>75</v>
      </c>
      <c r="FF2476" s="20">
        <v>2</v>
      </c>
      <c r="FG2476" s="15"/>
      <c r="FH2476" s="20"/>
      <c r="FI2476" s="15"/>
      <c r="FJ2476" s="20"/>
      <c r="FK2476" s="15"/>
      <c r="FL2476" s="20"/>
      <c r="FM2476" s="15"/>
      <c r="FN2476" s="20"/>
      <c r="FO2476" s="15"/>
      <c r="FP2476" s="20"/>
      <c r="FQ2476" s="15"/>
      <c r="FR2476" s="20"/>
      <c r="FS2476" s="15"/>
      <c r="FT2476" s="20"/>
      <c r="FU2476" s="15"/>
      <c r="FV2476" s="20"/>
      <c r="FW2476" s="15"/>
      <c r="FX2476" s="20"/>
      <c r="FY2476" s="15"/>
      <c r="FZ2476" s="20"/>
      <c r="GA2476" s="15"/>
      <c r="GB2476" s="20"/>
      <c r="GC2476" s="15"/>
      <c r="GD2476" s="20"/>
      <c r="GE2476" s="15"/>
      <c r="GF2476" s="20"/>
      <c r="GG2476" s="226"/>
    </row>
    <row r="2477" spans="1:189" ht="15" customHeight="1" x14ac:dyDescent="0.3">
      <c r="A2477" s="15" t="s">
        <v>133</v>
      </c>
      <c r="B2477" s="15" t="s">
        <v>140</v>
      </c>
      <c r="C2477" s="15" t="s">
        <v>762</v>
      </c>
      <c r="D2477" s="15" t="s">
        <v>3004</v>
      </c>
      <c r="E2477" s="15" t="str">
        <f t="shared" si="535"/>
        <v>Sofia Lasio</v>
      </c>
      <c r="F2477" s="15" t="s">
        <v>128</v>
      </c>
      <c r="G2477" s="15">
        <v>999926659</v>
      </c>
      <c r="H2477" s="15">
        <f t="shared" si="536"/>
        <v>45</v>
      </c>
      <c r="I2477" s="15"/>
      <c r="J2477" s="15"/>
      <c r="K2477" s="16"/>
      <c r="L2477" s="15"/>
      <c r="M2477" s="15"/>
      <c r="N2477" s="15"/>
      <c r="O2477" s="15">
        <f t="shared" si="542"/>
        <v>0</v>
      </c>
      <c r="P2477" s="15">
        <v>0</v>
      </c>
      <c r="Q2477" s="15">
        <f t="shared" si="543"/>
        <v>0</v>
      </c>
      <c r="R2477" s="15">
        <v>0</v>
      </c>
      <c r="S2477" s="15">
        <v>0</v>
      </c>
      <c r="T2477" s="15">
        <f t="shared" si="544"/>
        <v>0</v>
      </c>
      <c r="U2477" s="15">
        <f t="shared" si="545"/>
        <v>0</v>
      </c>
      <c r="V2477" s="15"/>
      <c r="W2477" s="15"/>
      <c r="X2477" s="15"/>
      <c r="Y2477" s="15"/>
      <c r="Z2477" s="16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>
        <f t="shared" si="537"/>
        <v>0</v>
      </c>
      <c r="CT2477" s="15">
        <f t="shared" si="538"/>
        <v>45</v>
      </c>
      <c r="CU2477" s="15">
        <f t="shared" si="539"/>
        <v>1</v>
      </c>
      <c r="CV2477" s="15">
        <f t="shared" si="540"/>
        <v>0</v>
      </c>
      <c r="CW2477" s="15"/>
      <c r="CX2477" s="15"/>
      <c r="CY2477" s="15">
        <f t="shared" si="541"/>
        <v>0</v>
      </c>
      <c r="CZ2477" s="15">
        <f>GG2477</f>
        <v>0</v>
      </c>
      <c r="DA2477" s="16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20"/>
      <c r="DY2477" s="15"/>
      <c r="DZ2477" s="20"/>
      <c r="EA2477" s="15"/>
      <c r="EB2477" s="20"/>
      <c r="EC2477" s="15"/>
      <c r="ED2477" s="20"/>
      <c r="EE2477" s="15"/>
      <c r="EF2477" s="20"/>
      <c r="EG2477" s="15"/>
      <c r="EH2477" s="20"/>
      <c r="EI2477" s="15"/>
      <c r="EJ2477" s="20"/>
      <c r="EK2477" s="15"/>
      <c r="EL2477" s="20"/>
      <c r="EM2477" s="15"/>
      <c r="EN2477" s="20"/>
      <c r="EY2477" s="15">
        <v>45</v>
      </c>
      <c r="EZ2477" s="20">
        <v>2</v>
      </c>
      <c r="FC2477" s="15"/>
      <c r="FD2477" s="20"/>
      <c r="FE2477" s="15"/>
      <c r="FF2477" s="20"/>
      <c r="FG2477" s="15"/>
      <c r="FH2477" s="20"/>
      <c r="FI2477" s="15"/>
      <c r="FJ2477" s="20"/>
      <c r="FK2477" s="15"/>
      <c r="FL2477" s="20"/>
      <c r="FM2477" s="15"/>
      <c r="FN2477" s="20"/>
      <c r="FO2477" s="15"/>
      <c r="FP2477" s="20"/>
      <c r="FQ2477" s="15"/>
      <c r="FR2477" s="20"/>
      <c r="FS2477" s="15"/>
      <c r="FT2477" s="20"/>
      <c r="FU2477" s="15"/>
      <c r="FV2477" s="20"/>
      <c r="FW2477" s="15"/>
      <c r="FX2477" s="20"/>
      <c r="FY2477" s="15"/>
      <c r="FZ2477" s="20"/>
      <c r="GA2477" s="15"/>
      <c r="GB2477" s="20"/>
      <c r="GC2477" s="15"/>
      <c r="GD2477" s="20"/>
      <c r="GE2477" s="15"/>
      <c r="GF2477" s="20"/>
      <c r="GG2477" s="226"/>
    </row>
    <row r="2478" spans="1:189" ht="15" customHeight="1" x14ac:dyDescent="0.3">
      <c r="A2478" s="15" t="s">
        <v>137</v>
      </c>
      <c r="B2478" s="15" t="s">
        <v>134</v>
      </c>
      <c r="C2478" s="15" t="s">
        <v>3007</v>
      </c>
      <c r="D2478" s="15" t="s">
        <v>1721</v>
      </c>
      <c r="E2478" s="15" t="str">
        <f t="shared" si="535"/>
        <v>Yesom Shin</v>
      </c>
      <c r="F2478" s="15" t="s">
        <v>128</v>
      </c>
      <c r="G2478" s="15">
        <v>999926670</v>
      </c>
      <c r="H2478" s="15">
        <f t="shared" si="536"/>
        <v>60</v>
      </c>
      <c r="I2478" s="15"/>
      <c r="J2478" s="15"/>
      <c r="K2478" s="16"/>
      <c r="L2478" s="15"/>
      <c r="M2478" s="15"/>
      <c r="N2478" s="15"/>
      <c r="O2478" s="15">
        <f t="shared" si="542"/>
        <v>0</v>
      </c>
      <c r="P2478" s="15">
        <v>0</v>
      </c>
      <c r="Q2478" s="15">
        <f t="shared" si="543"/>
        <v>0</v>
      </c>
      <c r="R2478" s="15">
        <v>0</v>
      </c>
      <c r="S2478" s="15">
        <v>0</v>
      </c>
      <c r="T2478" s="15">
        <f t="shared" si="544"/>
        <v>0</v>
      </c>
      <c r="U2478" s="15">
        <f t="shared" si="545"/>
        <v>0</v>
      </c>
      <c r="V2478" s="15"/>
      <c r="W2478" s="15"/>
      <c r="X2478" s="15"/>
      <c r="Y2478" s="15"/>
      <c r="Z2478" s="16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>
        <f t="shared" si="537"/>
        <v>0</v>
      </c>
      <c r="CT2478" s="15">
        <f t="shared" si="538"/>
        <v>60</v>
      </c>
      <c r="CU2478" s="15">
        <f t="shared" si="539"/>
        <v>1</v>
      </c>
      <c r="CV2478" s="15">
        <f t="shared" si="540"/>
        <v>0</v>
      </c>
      <c r="CW2478" s="15"/>
      <c r="CX2478" s="15"/>
      <c r="CY2478" s="15">
        <f t="shared" si="541"/>
        <v>0</v>
      </c>
      <c r="CZ2478" s="15">
        <f>GG2478</f>
        <v>0</v>
      </c>
      <c r="DA2478" s="16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20"/>
      <c r="DY2478" s="15"/>
      <c r="DZ2478" s="20"/>
      <c r="EA2478" s="15"/>
      <c r="EB2478" s="20"/>
      <c r="EC2478" s="15"/>
      <c r="ED2478" s="20"/>
      <c r="EE2478" s="15"/>
      <c r="EF2478" s="20"/>
      <c r="EG2478" s="15"/>
      <c r="EH2478" s="20"/>
      <c r="EI2478" s="15"/>
      <c r="EJ2478" s="20"/>
      <c r="EK2478" s="15"/>
      <c r="EL2478" s="20"/>
      <c r="EM2478" s="15"/>
      <c r="EN2478" s="20"/>
      <c r="EY2478" s="15">
        <v>60</v>
      </c>
      <c r="EZ2478" s="20">
        <v>1</v>
      </c>
      <c r="FC2478" s="15"/>
      <c r="FD2478" s="20"/>
      <c r="FE2478" s="15"/>
      <c r="FF2478" s="20"/>
      <c r="FG2478" s="15"/>
      <c r="FH2478" s="20"/>
      <c r="FI2478" s="15"/>
      <c r="FJ2478" s="20"/>
      <c r="FK2478" s="15"/>
      <c r="FL2478" s="20"/>
      <c r="FM2478" s="15"/>
      <c r="FN2478" s="20"/>
      <c r="FO2478" s="15"/>
      <c r="FP2478" s="20"/>
      <c r="FQ2478" s="15"/>
      <c r="FR2478" s="20"/>
      <c r="FS2478" s="15"/>
      <c r="FT2478" s="20"/>
      <c r="FU2478" s="15"/>
      <c r="FV2478" s="20"/>
      <c r="FW2478" s="15"/>
      <c r="FX2478" s="20"/>
      <c r="FY2478" s="15"/>
      <c r="FZ2478" s="20"/>
      <c r="GA2478" s="15"/>
      <c r="GB2478" s="20"/>
      <c r="GC2478" s="15"/>
      <c r="GD2478" s="20"/>
      <c r="GE2478" s="15"/>
      <c r="GF2478" s="20"/>
      <c r="GG2478" s="226"/>
    </row>
    <row r="2479" spans="1:189" ht="15" customHeight="1" x14ac:dyDescent="0.3">
      <c r="A2479" s="85" t="s">
        <v>146</v>
      </c>
      <c r="B2479" s="85" t="s">
        <v>142</v>
      </c>
      <c r="C2479" s="85" t="s">
        <v>227</v>
      </c>
      <c r="D2479" s="85" t="s">
        <v>3949</v>
      </c>
      <c r="E2479" s="15" t="str">
        <f t="shared" si="535"/>
        <v>Daniel Carvelas</v>
      </c>
      <c r="F2479" s="85" t="s">
        <v>135</v>
      </c>
      <c r="G2479" s="15">
        <v>999926677</v>
      </c>
      <c r="H2479" s="15">
        <f t="shared" si="536"/>
        <v>120</v>
      </c>
      <c r="I2479" s="15"/>
      <c r="J2479" s="15"/>
      <c r="K2479" s="16"/>
      <c r="L2479" s="15"/>
      <c r="M2479" s="15"/>
      <c r="N2479" s="15"/>
      <c r="O2479" s="15">
        <f t="shared" si="542"/>
        <v>0</v>
      </c>
      <c r="P2479" s="15">
        <v>0</v>
      </c>
      <c r="Q2479" s="15">
        <f t="shared" si="543"/>
        <v>0</v>
      </c>
      <c r="R2479" s="15">
        <v>0</v>
      </c>
      <c r="S2479" s="15">
        <v>0</v>
      </c>
      <c r="T2479" s="15">
        <f t="shared" si="544"/>
        <v>0</v>
      </c>
      <c r="U2479" s="15">
        <f t="shared" si="545"/>
        <v>0</v>
      </c>
      <c r="V2479" s="15"/>
      <c r="W2479" s="15"/>
      <c r="X2479" s="15"/>
      <c r="Y2479" s="15"/>
      <c r="Z2479" s="16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>
        <f t="shared" si="537"/>
        <v>0</v>
      </c>
      <c r="CT2479" s="15">
        <f t="shared" si="538"/>
        <v>120</v>
      </c>
      <c r="CU2479" s="15">
        <f t="shared" si="539"/>
        <v>0</v>
      </c>
      <c r="CV2479" s="15">
        <f t="shared" si="540"/>
        <v>0</v>
      </c>
      <c r="CW2479" s="15"/>
      <c r="CX2479" s="15"/>
      <c r="CY2479" s="15">
        <f t="shared" si="541"/>
        <v>0</v>
      </c>
      <c r="CZ2479" s="15">
        <f>GG2479</f>
        <v>0</v>
      </c>
      <c r="DA2479" s="16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20"/>
      <c r="DY2479" s="15"/>
      <c r="DZ2479" s="20"/>
      <c r="EA2479" s="15"/>
      <c r="EB2479" s="20"/>
      <c r="EC2479" s="15"/>
      <c r="ED2479" s="20"/>
      <c r="EE2479" s="15"/>
      <c r="EF2479" s="20"/>
      <c r="EG2479" s="15"/>
      <c r="EH2479" s="20"/>
      <c r="EI2479" s="15"/>
      <c r="EJ2479" s="20"/>
      <c r="EK2479" s="15"/>
      <c r="EL2479" s="20"/>
      <c r="EM2479" s="15"/>
      <c r="EN2479" s="20"/>
      <c r="EY2479" s="15"/>
      <c r="EZ2479" s="20"/>
      <c r="FC2479" s="15"/>
      <c r="FD2479" s="20"/>
      <c r="FE2479" s="15"/>
      <c r="FF2479" s="20"/>
      <c r="FG2479" s="15"/>
      <c r="FH2479" s="20"/>
      <c r="FI2479" s="15"/>
      <c r="FJ2479" s="20"/>
      <c r="FK2479" s="15"/>
      <c r="FL2479" s="20"/>
      <c r="FM2479" s="15"/>
      <c r="FN2479" s="20"/>
      <c r="FO2479" s="15">
        <v>120</v>
      </c>
      <c r="FP2479" s="20"/>
      <c r="FQ2479" s="15"/>
      <c r="FR2479" s="16"/>
      <c r="FS2479" s="15"/>
      <c r="FT2479" s="20"/>
      <c r="FU2479" s="15"/>
      <c r="FV2479" s="20"/>
      <c r="FW2479" s="15"/>
      <c r="FX2479" s="20"/>
      <c r="FY2479" s="15"/>
      <c r="FZ2479" s="20"/>
      <c r="GA2479" s="15"/>
      <c r="GB2479" s="20"/>
      <c r="GC2479" s="15"/>
      <c r="GD2479" s="20"/>
      <c r="GE2479" s="15"/>
      <c r="GF2479" s="20"/>
      <c r="GG2479" s="226"/>
    </row>
    <row r="2480" spans="1:189" ht="15" customHeight="1" x14ac:dyDescent="0.3">
      <c r="A2480" s="85" t="s">
        <v>146</v>
      </c>
      <c r="B2480" s="85" t="s">
        <v>142</v>
      </c>
      <c r="C2480" s="85" t="s">
        <v>720</v>
      </c>
      <c r="D2480" s="85" t="s">
        <v>1286</v>
      </c>
      <c r="E2480" s="15" t="str">
        <f t="shared" si="535"/>
        <v>Austin Liu</v>
      </c>
      <c r="F2480" s="85" t="s">
        <v>135</v>
      </c>
      <c r="G2480" s="15">
        <v>999926679</v>
      </c>
      <c r="H2480" s="15">
        <f t="shared" si="536"/>
        <v>38</v>
      </c>
      <c r="I2480" s="15"/>
      <c r="J2480" s="15"/>
      <c r="K2480" s="16"/>
      <c r="L2480" s="15"/>
      <c r="M2480" s="15"/>
      <c r="N2480" s="15"/>
      <c r="O2480" s="15">
        <f t="shared" si="542"/>
        <v>0</v>
      </c>
      <c r="P2480" s="15">
        <v>0</v>
      </c>
      <c r="Q2480" s="15">
        <f t="shared" si="543"/>
        <v>0</v>
      </c>
      <c r="R2480" s="15">
        <v>0</v>
      </c>
      <c r="S2480" s="15">
        <v>0</v>
      </c>
      <c r="T2480" s="15">
        <f t="shared" si="544"/>
        <v>0</v>
      </c>
      <c r="U2480" s="15">
        <f t="shared" si="545"/>
        <v>0</v>
      </c>
      <c r="V2480" s="15"/>
      <c r="W2480" s="15"/>
      <c r="X2480" s="15"/>
      <c r="Y2480" s="15"/>
      <c r="Z2480" s="16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>
        <f t="shared" si="537"/>
        <v>0</v>
      </c>
      <c r="CT2480" s="15">
        <f t="shared" si="538"/>
        <v>38</v>
      </c>
      <c r="CU2480" s="15">
        <f t="shared" si="539"/>
        <v>0</v>
      </c>
      <c r="CV2480" s="15">
        <f t="shared" si="540"/>
        <v>0</v>
      </c>
      <c r="CW2480" s="15"/>
      <c r="CX2480" s="15"/>
      <c r="CY2480" s="15">
        <f t="shared" si="541"/>
        <v>0</v>
      </c>
      <c r="CZ2480" s="15">
        <f>GG2480</f>
        <v>0</v>
      </c>
      <c r="DA2480" s="16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20"/>
      <c r="DY2480" s="15"/>
      <c r="DZ2480" s="20"/>
      <c r="EA2480" s="15"/>
      <c r="EB2480" s="20"/>
      <c r="EC2480" s="15"/>
      <c r="ED2480" s="20"/>
      <c r="EE2480" s="15"/>
      <c r="EF2480" s="20"/>
      <c r="EG2480" s="15"/>
      <c r="EH2480" s="20"/>
      <c r="EI2480" s="15"/>
      <c r="EJ2480" s="20"/>
      <c r="EK2480" s="15"/>
      <c r="EL2480" s="20"/>
      <c r="EM2480" s="15"/>
      <c r="EN2480" s="20"/>
      <c r="EY2480" s="15"/>
      <c r="EZ2480" s="20"/>
      <c r="FC2480" s="15"/>
      <c r="FD2480" s="20"/>
      <c r="FE2480" s="15"/>
      <c r="FF2480" s="20"/>
      <c r="FG2480" s="15"/>
      <c r="FH2480" s="20"/>
      <c r="FI2480" s="15"/>
      <c r="FJ2480" s="20"/>
      <c r="FK2480" s="15"/>
      <c r="FL2480" s="20"/>
      <c r="FM2480" s="15"/>
      <c r="FN2480" s="20"/>
      <c r="FO2480" s="15">
        <v>38</v>
      </c>
      <c r="FP2480" s="20"/>
      <c r="FQ2480" s="15"/>
      <c r="FR2480" s="16"/>
      <c r="FS2480" s="15"/>
      <c r="FT2480" s="20"/>
      <c r="FU2480" s="15"/>
      <c r="FV2480" s="20"/>
      <c r="FW2480" s="15"/>
      <c r="FX2480" s="20"/>
      <c r="FY2480" s="15"/>
      <c r="FZ2480" s="20"/>
      <c r="GA2480" s="15"/>
      <c r="GB2480" s="20"/>
      <c r="GC2480" s="15"/>
      <c r="GD2480" s="20"/>
      <c r="GE2480" s="15"/>
      <c r="GF2480" s="20"/>
      <c r="GG2480" s="226"/>
    </row>
    <row r="2481" spans="1:189" ht="15" customHeight="1" x14ac:dyDescent="0.3">
      <c r="A2481" s="15" t="s">
        <v>125</v>
      </c>
      <c r="B2481" s="15" t="s">
        <v>126</v>
      </c>
      <c r="C2481" s="15" t="s">
        <v>535</v>
      </c>
      <c r="D2481" s="15" t="s">
        <v>4092</v>
      </c>
      <c r="E2481" s="15" t="str">
        <f t="shared" si="535"/>
        <v>Ian Yong</v>
      </c>
      <c r="F2481" s="15" t="s">
        <v>135</v>
      </c>
      <c r="G2481" s="15">
        <v>999926680</v>
      </c>
      <c r="H2481" s="15">
        <f t="shared" si="536"/>
        <v>33</v>
      </c>
      <c r="I2481" s="15"/>
      <c r="J2481" s="15"/>
      <c r="K2481" s="16"/>
      <c r="L2481" s="15"/>
      <c r="M2481" s="15"/>
      <c r="N2481" s="15"/>
      <c r="O2481" s="15">
        <f t="shared" si="542"/>
        <v>0</v>
      </c>
      <c r="P2481" s="15">
        <v>0</v>
      </c>
      <c r="Q2481" s="15">
        <f t="shared" si="543"/>
        <v>0</v>
      </c>
      <c r="R2481" s="15">
        <v>0</v>
      </c>
      <c r="S2481" s="15">
        <v>0</v>
      </c>
      <c r="T2481" s="15">
        <f t="shared" si="544"/>
        <v>0</v>
      </c>
      <c r="U2481" s="15">
        <f t="shared" si="545"/>
        <v>0</v>
      </c>
      <c r="V2481" s="15"/>
      <c r="W2481" s="15"/>
      <c r="X2481" s="15"/>
      <c r="Y2481" s="15"/>
      <c r="Z2481" s="16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>
        <f t="shared" si="537"/>
        <v>0</v>
      </c>
      <c r="CT2481" s="15">
        <f t="shared" si="538"/>
        <v>0</v>
      </c>
      <c r="CU2481" s="15">
        <f t="shared" si="539"/>
        <v>0</v>
      </c>
      <c r="CV2481" s="15">
        <f t="shared" si="540"/>
        <v>33</v>
      </c>
      <c r="CW2481" s="15"/>
      <c r="CX2481" s="15"/>
      <c r="CY2481" s="15">
        <f t="shared" si="541"/>
        <v>0</v>
      </c>
      <c r="CZ2481" s="15">
        <f>GG2481</f>
        <v>0</v>
      </c>
      <c r="DA2481" s="16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20"/>
      <c r="DY2481" s="15"/>
      <c r="DZ2481" s="20"/>
      <c r="EA2481" s="15"/>
      <c r="EB2481" s="20"/>
      <c r="EC2481" s="15"/>
      <c r="ED2481" s="20"/>
      <c r="EE2481" s="15"/>
      <c r="EF2481" s="20"/>
      <c r="EG2481" s="15"/>
      <c r="EH2481" s="20"/>
      <c r="EI2481" s="15"/>
      <c r="EJ2481" s="20"/>
      <c r="EK2481" s="15"/>
      <c r="EL2481" s="20"/>
      <c r="EM2481" s="15"/>
      <c r="EN2481" s="20"/>
      <c r="EY2481" s="15"/>
      <c r="EZ2481" s="16"/>
      <c r="FC2481" s="15"/>
      <c r="FD2481" s="16"/>
      <c r="FE2481" s="15"/>
      <c r="FF2481" s="16"/>
      <c r="FG2481" s="15"/>
      <c r="FH2481" s="16"/>
      <c r="FI2481" s="15"/>
      <c r="FJ2481" s="16"/>
      <c r="FK2481" s="15"/>
      <c r="FL2481" s="16"/>
      <c r="FM2481" s="15"/>
      <c r="FN2481" s="16"/>
      <c r="FO2481" s="15"/>
      <c r="FP2481" s="20"/>
      <c r="FQ2481" s="15"/>
      <c r="FR2481" s="16"/>
      <c r="FS2481" s="15"/>
      <c r="FT2481" s="16"/>
      <c r="FU2481" s="15"/>
      <c r="FV2481" s="16"/>
      <c r="FW2481" s="15"/>
      <c r="FX2481" s="16"/>
      <c r="FY2481" s="15"/>
      <c r="FZ2481" s="16"/>
      <c r="GA2481" s="15"/>
      <c r="GB2481" s="16"/>
      <c r="GC2481" s="15">
        <v>33</v>
      </c>
      <c r="GD2481" s="20" t="s">
        <v>168</v>
      </c>
      <c r="GE2481" s="15"/>
      <c r="GF2481" s="20"/>
      <c r="GG2481" s="226"/>
    </row>
    <row r="2482" spans="1:189" ht="15" customHeight="1" x14ac:dyDescent="0.3">
      <c r="A2482" s="85" t="s">
        <v>133</v>
      </c>
      <c r="B2482" s="85" t="s">
        <v>142</v>
      </c>
      <c r="C2482" s="85" t="s">
        <v>4058</v>
      </c>
      <c r="D2482" s="85" t="s">
        <v>4059</v>
      </c>
      <c r="E2482" s="15" t="str">
        <f t="shared" si="535"/>
        <v>Masuri trakansook</v>
      </c>
      <c r="F2482" s="85" t="s">
        <v>128</v>
      </c>
      <c r="G2482" s="15">
        <v>999926681</v>
      </c>
      <c r="H2482" s="15">
        <f t="shared" si="536"/>
        <v>38</v>
      </c>
      <c r="I2482" s="15"/>
      <c r="J2482" s="15"/>
      <c r="K2482" s="16"/>
      <c r="L2482" s="15"/>
      <c r="M2482" s="15"/>
      <c r="N2482" s="15"/>
      <c r="O2482" s="15">
        <f t="shared" si="542"/>
        <v>0</v>
      </c>
      <c r="P2482" s="15">
        <v>0</v>
      </c>
      <c r="Q2482" s="15">
        <f t="shared" si="543"/>
        <v>0</v>
      </c>
      <c r="R2482" s="15">
        <v>0</v>
      </c>
      <c r="S2482" s="15">
        <v>0</v>
      </c>
      <c r="T2482" s="15">
        <f t="shared" si="544"/>
        <v>0</v>
      </c>
      <c r="U2482" s="15">
        <f t="shared" si="545"/>
        <v>0</v>
      </c>
      <c r="V2482" s="15"/>
      <c r="W2482" s="15"/>
      <c r="X2482" s="15"/>
      <c r="Y2482" s="15"/>
      <c r="Z2482" s="16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>
        <f t="shared" si="537"/>
        <v>0</v>
      </c>
      <c r="CT2482" s="15">
        <f t="shared" si="538"/>
        <v>38</v>
      </c>
      <c r="CU2482" s="15">
        <f t="shared" si="539"/>
        <v>0</v>
      </c>
      <c r="CV2482" s="15">
        <f t="shared" si="540"/>
        <v>0</v>
      </c>
      <c r="CW2482" s="15"/>
      <c r="CX2482" s="15"/>
      <c r="CY2482" s="15">
        <f t="shared" si="541"/>
        <v>0</v>
      </c>
      <c r="CZ2482" s="15">
        <f>GG2482</f>
        <v>0</v>
      </c>
      <c r="DA2482" s="16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20"/>
      <c r="DY2482" s="15"/>
      <c r="DZ2482" s="20"/>
      <c r="EA2482" s="15"/>
      <c r="EB2482" s="20"/>
      <c r="EC2482" s="15"/>
      <c r="ED2482" s="20"/>
      <c r="EE2482" s="15"/>
      <c r="EF2482" s="20"/>
      <c r="EG2482" s="15"/>
      <c r="EH2482" s="20"/>
      <c r="EI2482" s="15"/>
      <c r="EJ2482" s="20"/>
      <c r="EK2482" s="15"/>
      <c r="EL2482" s="20"/>
      <c r="EM2482" s="15"/>
      <c r="EN2482" s="20"/>
      <c r="EY2482" s="15"/>
      <c r="EZ2482" s="20"/>
      <c r="FC2482" s="15"/>
      <c r="FD2482" s="20"/>
      <c r="FE2482" s="15"/>
      <c r="FF2482" s="20"/>
      <c r="FG2482" s="15"/>
      <c r="FH2482" s="20"/>
      <c r="FI2482" s="15"/>
      <c r="FJ2482" s="20"/>
      <c r="FK2482" s="15"/>
      <c r="FL2482" s="16"/>
      <c r="FM2482" s="15"/>
      <c r="FN2482" s="16"/>
      <c r="FO2482" s="15">
        <v>38</v>
      </c>
      <c r="FP2482" s="20"/>
      <c r="FQ2482" s="15"/>
      <c r="FR2482" s="16"/>
      <c r="FS2482" s="15"/>
      <c r="FT2482" s="20"/>
      <c r="FU2482" s="15"/>
      <c r="FV2482" s="20"/>
      <c r="FW2482" s="15"/>
      <c r="FX2482" s="20"/>
      <c r="FY2482" s="15"/>
      <c r="FZ2482" s="20"/>
      <c r="GA2482" s="15"/>
      <c r="GB2482" s="20"/>
      <c r="GC2482" s="15"/>
      <c r="GD2482" s="20"/>
      <c r="GE2482" s="15"/>
      <c r="GF2482" s="20"/>
      <c r="GG2482" s="226"/>
    </row>
    <row r="2483" spans="1:189" ht="15" customHeight="1" x14ac:dyDescent="0.3">
      <c r="A2483" s="15" t="s">
        <v>130</v>
      </c>
      <c r="B2483" s="15" t="s">
        <v>126</v>
      </c>
      <c r="C2483" s="15" t="s">
        <v>1069</v>
      </c>
      <c r="D2483" s="15" t="s">
        <v>2932</v>
      </c>
      <c r="E2483" s="15" t="str">
        <f t="shared" si="535"/>
        <v>Landon Conte</v>
      </c>
      <c r="F2483" s="15" t="s">
        <v>135</v>
      </c>
      <c r="G2483" s="15">
        <v>999926686</v>
      </c>
      <c r="H2483" s="15">
        <f t="shared" si="536"/>
        <v>128</v>
      </c>
      <c r="I2483" s="15"/>
      <c r="J2483" s="15"/>
      <c r="K2483" s="16"/>
      <c r="L2483" s="15"/>
      <c r="M2483" s="15"/>
      <c r="N2483" s="15"/>
      <c r="O2483" s="15">
        <f t="shared" ref="O2483:O2515" si="546">SUM(EE2483, EI2483, EK2483, EM2483)</f>
        <v>0</v>
      </c>
      <c r="P2483" s="15">
        <v>0</v>
      </c>
      <c r="Q2483" s="15">
        <f t="shared" ref="Q2483:Q2515" si="547">COUNT(DI2483:DV2483)</f>
        <v>0</v>
      </c>
      <c r="R2483" s="15">
        <v>0</v>
      </c>
      <c r="S2483" s="15">
        <v>0</v>
      </c>
      <c r="T2483" s="15">
        <f t="shared" ref="T2483:T2515" si="548">EC2483</f>
        <v>0</v>
      </c>
      <c r="U2483" s="15">
        <f t="shared" ref="U2483:U2515" si="549">SUM(EG2483)</f>
        <v>0</v>
      </c>
      <c r="V2483" s="15"/>
      <c r="W2483" s="15"/>
      <c r="X2483" s="15"/>
      <c r="Y2483" s="15"/>
      <c r="Z2483" s="16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>
        <f t="shared" si="537"/>
        <v>0</v>
      </c>
      <c r="CT2483" s="15">
        <f t="shared" si="538"/>
        <v>128</v>
      </c>
      <c r="CU2483" s="15">
        <f t="shared" si="539"/>
        <v>1</v>
      </c>
      <c r="CV2483" s="15">
        <f t="shared" si="540"/>
        <v>0</v>
      </c>
      <c r="CW2483" s="15"/>
      <c r="CX2483" s="15"/>
      <c r="CY2483" s="15">
        <f t="shared" si="541"/>
        <v>0</v>
      </c>
      <c r="CZ2483" s="15">
        <f>GG2483</f>
        <v>0</v>
      </c>
      <c r="DA2483" s="16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20"/>
      <c r="DY2483" s="15"/>
      <c r="DZ2483" s="20"/>
      <c r="EA2483" s="15"/>
      <c r="EB2483" s="20"/>
      <c r="EC2483" s="15"/>
      <c r="ED2483" s="20"/>
      <c r="EE2483" s="15"/>
      <c r="EF2483" s="20"/>
      <c r="EG2483" s="15"/>
      <c r="EH2483" s="20"/>
      <c r="EI2483" s="15"/>
      <c r="EJ2483" s="20"/>
      <c r="EK2483" s="15"/>
      <c r="EL2483" s="20"/>
      <c r="EM2483" s="15"/>
      <c r="EN2483" s="20"/>
      <c r="EY2483" s="15">
        <v>38</v>
      </c>
      <c r="EZ2483" s="20" t="s">
        <v>129</v>
      </c>
      <c r="FC2483" s="15"/>
      <c r="FD2483" s="20"/>
      <c r="FE2483" s="15"/>
      <c r="FF2483" s="20"/>
      <c r="FG2483" s="15">
        <v>90</v>
      </c>
      <c r="FH2483" s="20">
        <v>2</v>
      </c>
      <c r="FI2483" s="15"/>
      <c r="FJ2483" s="20"/>
      <c r="FK2483" s="15"/>
      <c r="FL2483" s="20"/>
      <c r="FM2483" s="15"/>
      <c r="FN2483" s="20"/>
      <c r="FO2483" s="15"/>
      <c r="FP2483" s="20"/>
      <c r="FQ2483" s="15"/>
      <c r="FR2483" s="20"/>
      <c r="FS2483" s="15"/>
      <c r="FT2483" s="20"/>
      <c r="FU2483" s="15"/>
      <c r="FV2483" s="20"/>
      <c r="FW2483" s="15"/>
      <c r="FX2483" s="20"/>
      <c r="FY2483" s="15"/>
      <c r="FZ2483" s="20"/>
      <c r="GA2483" s="15"/>
      <c r="GB2483" s="20"/>
      <c r="GC2483" s="15"/>
      <c r="GD2483" s="20"/>
      <c r="GE2483" s="15"/>
      <c r="GF2483" s="20"/>
      <c r="GG2483" s="226"/>
    </row>
    <row r="2484" spans="1:189" ht="15" customHeight="1" x14ac:dyDescent="0.3">
      <c r="A2484" s="15" t="s">
        <v>133</v>
      </c>
      <c r="B2484" s="15" t="s">
        <v>142</v>
      </c>
      <c r="C2484" s="15" t="s">
        <v>275</v>
      </c>
      <c r="D2484" s="15" t="s">
        <v>1225</v>
      </c>
      <c r="E2484" s="15" t="str">
        <f t="shared" si="535"/>
        <v>Logan LEE</v>
      </c>
      <c r="F2484" s="15" t="s">
        <v>135</v>
      </c>
      <c r="G2484" s="15">
        <v>999926692</v>
      </c>
      <c r="H2484" s="15">
        <f t="shared" si="536"/>
        <v>90</v>
      </c>
      <c r="I2484" s="15"/>
      <c r="J2484" s="15"/>
      <c r="K2484" s="16"/>
      <c r="L2484" s="15"/>
      <c r="M2484" s="15"/>
      <c r="N2484" s="15"/>
      <c r="O2484" s="15">
        <f t="shared" si="546"/>
        <v>0</v>
      </c>
      <c r="P2484" s="15">
        <v>0</v>
      </c>
      <c r="Q2484" s="15">
        <f t="shared" si="547"/>
        <v>0</v>
      </c>
      <c r="R2484" s="15">
        <v>0</v>
      </c>
      <c r="S2484" s="15">
        <v>0</v>
      </c>
      <c r="T2484" s="15">
        <f t="shared" si="548"/>
        <v>0</v>
      </c>
      <c r="U2484" s="15">
        <f t="shared" si="549"/>
        <v>0</v>
      </c>
      <c r="V2484" s="15"/>
      <c r="W2484" s="15"/>
      <c r="X2484" s="15"/>
      <c r="Y2484" s="15"/>
      <c r="Z2484" s="16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>
        <f t="shared" si="537"/>
        <v>0</v>
      </c>
      <c r="CT2484" s="15">
        <f t="shared" si="538"/>
        <v>90</v>
      </c>
      <c r="CU2484" s="15">
        <f t="shared" si="539"/>
        <v>1</v>
      </c>
      <c r="CV2484" s="15">
        <f t="shared" si="540"/>
        <v>0</v>
      </c>
      <c r="CW2484" s="15"/>
      <c r="CX2484" s="15"/>
      <c r="CY2484" s="15">
        <f t="shared" si="541"/>
        <v>0</v>
      </c>
      <c r="CZ2484" s="15">
        <f>GG2484</f>
        <v>0</v>
      </c>
      <c r="DA2484" s="16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20"/>
      <c r="DY2484" s="15"/>
      <c r="DZ2484" s="20"/>
      <c r="EA2484" s="15"/>
      <c r="EB2484" s="20"/>
      <c r="EC2484" s="15"/>
      <c r="ED2484" s="20"/>
      <c r="EE2484" s="15"/>
      <c r="EF2484" s="20"/>
      <c r="EG2484" s="15"/>
      <c r="EH2484" s="20"/>
      <c r="EI2484" s="15"/>
      <c r="EJ2484" s="20"/>
      <c r="EK2484" s="15"/>
      <c r="EL2484" s="20"/>
      <c r="EM2484" s="15"/>
      <c r="EN2484" s="20"/>
      <c r="EY2484" s="15"/>
      <c r="EZ2484" s="20"/>
      <c r="FC2484" s="15">
        <v>90</v>
      </c>
      <c r="FD2484" s="20">
        <v>2</v>
      </c>
      <c r="FE2484" s="15"/>
      <c r="FF2484" s="20"/>
      <c r="FG2484" s="15"/>
      <c r="FH2484" s="20"/>
      <c r="FI2484" s="15"/>
      <c r="FJ2484" s="20"/>
      <c r="FK2484" s="15"/>
      <c r="FL2484" s="20"/>
      <c r="FM2484" s="15"/>
      <c r="FN2484" s="20"/>
      <c r="FO2484" s="15"/>
      <c r="FP2484" s="20"/>
      <c r="FQ2484" s="15"/>
      <c r="FR2484" s="20"/>
      <c r="FS2484" s="15"/>
      <c r="FT2484" s="20"/>
      <c r="FU2484" s="15"/>
      <c r="FV2484" s="20"/>
      <c r="FW2484" s="15"/>
      <c r="FX2484" s="20"/>
      <c r="FY2484" s="15"/>
      <c r="FZ2484" s="20"/>
      <c r="GA2484" s="15"/>
      <c r="GB2484" s="20"/>
      <c r="GC2484" s="15"/>
      <c r="GD2484" s="20"/>
      <c r="GE2484" s="15"/>
      <c r="GF2484" s="20"/>
      <c r="GG2484" s="226"/>
    </row>
    <row r="2485" spans="1:189" ht="15" customHeight="1" x14ac:dyDescent="0.3">
      <c r="A2485" s="15" t="s">
        <v>130</v>
      </c>
      <c r="B2485" s="15" t="s">
        <v>140</v>
      </c>
      <c r="C2485" s="15" t="s">
        <v>2950</v>
      </c>
      <c r="D2485" s="15" t="s">
        <v>2951</v>
      </c>
      <c r="E2485" s="15" t="str">
        <f t="shared" si="535"/>
        <v>HILDER MARTINEZ-NUNEZ</v>
      </c>
      <c r="F2485" s="15" t="s">
        <v>135</v>
      </c>
      <c r="G2485" s="15">
        <v>999926693</v>
      </c>
      <c r="H2485" s="15">
        <f t="shared" si="536"/>
        <v>68</v>
      </c>
      <c r="I2485" s="15"/>
      <c r="J2485" s="15"/>
      <c r="K2485" s="16"/>
      <c r="L2485" s="15"/>
      <c r="M2485" s="15"/>
      <c r="N2485" s="15"/>
      <c r="O2485" s="15">
        <f t="shared" si="546"/>
        <v>0</v>
      </c>
      <c r="P2485" s="15">
        <v>0</v>
      </c>
      <c r="Q2485" s="15">
        <f t="shared" si="547"/>
        <v>0</v>
      </c>
      <c r="R2485" s="15">
        <v>0</v>
      </c>
      <c r="S2485" s="15">
        <v>0</v>
      </c>
      <c r="T2485" s="15">
        <f t="shared" si="548"/>
        <v>0</v>
      </c>
      <c r="U2485" s="15">
        <f t="shared" si="549"/>
        <v>0</v>
      </c>
      <c r="V2485" s="15"/>
      <c r="W2485" s="15"/>
      <c r="X2485" s="15"/>
      <c r="Y2485" s="15"/>
      <c r="Z2485" s="16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>
        <f t="shared" si="537"/>
        <v>0</v>
      </c>
      <c r="CT2485" s="15">
        <f t="shared" si="538"/>
        <v>68</v>
      </c>
      <c r="CU2485" s="15">
        <f t="shared" si="539"/>
        <v>1</v>
      </c>
      <c r="CV2485" s="15">
        <f t="shared" si="540"/>
        <v>0</v>
      </c>
      <c r="CW2485" s="15"/>
      <c r="CX2485" s="15"/>
      <c r="CY2485" s="15">
        <f t="shared" si="541"/>
        <v>0</v>
      </c>
      <c r="CZ2485" s="15">
        <f>GG2485</f>
        <v>0</v>
      </c>
      <c r="DA2485" s="16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20"/>
      <c r="DY2485" s="15"/>
      <c r="DZ2485" s="20"/>
      <c r="EA2485" s="15"/>
      <c r="EB2485" s="20"/>
      <c r="EC2485" s="15"/>
      <c r="ED2485" s="20"/>
      <c r="EE2485" s="15"/>
      <c r="EF2485" s="20"/>
      <c r="EG2485" s="15"/>
      <c r="EH2485" s="20"/>
      <c r="EI2485" s="15"/>
      <c r="EJ2485" s="20"/>
      <c r="EK2485" s="15"/>
      <c r="EL2485" s="20"/>
      <c r="EM2485" s="15"/>
      <c r="EN2485" s="20"/>
      <c r="EY2485" s="15">
        <v>68</v>
      </c>
      <c r="EZ2485" s="20">
        <v>3</v>
      </c>
      <c r="FC2485" s="15"/>
      <c r="FD2485" s="20"/>
      <c r="FE2485" s="15"/>
      <c r="FF2485" s="20"/>
      <c r="FG2485" s="15"/>
      <c r="FH2485" s="20"/>
      <c r="FI2485" s="15"/>
      <c r="FJ2485" s="20"/>
      <c r="FK2485" s="15"/>
      <c r="FL2485" s="20"/>
      <c r="FM2485" s="15"/>
      <c r="FN2485" s="20"/>
      <c r="FO2485" s="15"/>
      <c r="FP2485" s="20"/>
      <c r="FQ2485" s="15"/>
      <c r="FR2485" s="20"/>
      <c r="FS2485" s="15"/>
      <c r="FT2485" s="20"/>
      <c r="FU2485" s="15"/>
      <c r="FV2485" s="20"/>
      <c r="FW2485" s="15"/>
      <c r="FX2485" s="20"/>
      <c r="FY2485" s="15"/>
      <c r="FZ2485" s="20"/>
      <c r="GA2485" s="15"/>
      <c r="GB2485" s="20"/>
      <c r="GC2485" s="15"/>
      <c r="GD2485" s="20"/>
      <c r="GE2485" s="15"/>
      <c r="GF2485" s="20"/>
      <c r="GG2485" s="226"/>
    </row>
    <row r="2486" spans="1:189" ht="15" customHeight="1" x14ac:dyDescent="0.3">
      <c r="A2486" s="15" t="s">
        <v>133</v>
      </c>
      <c r="B2486" s="15" t="s">
        <v>134</v>
      </c>
      <c r="C2486" s="15" t="s">
        <v>2965</v>
      </c>
      <c r="D2486" s="15" t="s">
        <v>2961</v>
      </c>
      <c r="E2486" s="15" t="str">
        <f t="shared" si="535"/>
        <v>GEOVANI JIMENEZ-BARRERA</v>
      </c>
      <c r="F2486" s="15" t="s">
        <v>135</v>
      </c>
      <c r="G2486" s="15">
        <v>999926694</v>
      </c>
      <c r="H2486" s="15">
        <f t="shared" si="536"/>
        <v>58</v>
      </c>
      <c r="I2486" s="15"/>
      <c r="J2486" s="15"/>
      <c r="K2486" s="16"/>
      <c r="L2486" s="15"/>
      <c r="M2486" s="15"/>
      <c r="N2486" s="15"/>
      <c r="O2486" s="15">
        <f t="shared" si="546"/>
        <v>0</v>
      </c>
      <c r="P2486" s="15">
        <v>0</v>
      </c>
      <c r="Q2486" s="15">
        <f t="shared" si="547"/>
        <v>0</v>
      </c>
      <c r="R2486" s="15">
        <v>0</v>
      </c>
      <c r="S2486" s="15">
        <v>0</v>
      </c>
      <c r="T2486" s="15">
        <f t="shared" si="548"/>
        <v>0</v>
      </c>
      <c r="U2486" s="15">
        <f t="shared" si="549"/>
        <v>0</v>
      </c>
      <c r="V2486" s="15"/>
      <c r="W2486" s="15"/>
      <c r="X2486" s="15"/>
      <c r="Y2486" s="15"/>
      <c r="Z2486" s="16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>
        <f t="shared" si="537"/>
        <v>0</v>
      </c>
      <c r="CT2486" s="15">
        <f t="shared" si="538"/>
        <v>58</v>
      </c>
      <c r="CU2486" s="15">
        <f t="shared" si="539"/>
        <v>1</v>
      </c>
      <c r="CV2486" s="15">
        <f t="shared" si="540"/>
        <v>0</v>
      </c>
      <c r="CW2486" s="15"/>
      <c r="CX2486" s="15"/>
      <c r="CY2486" s="15">
        <f t="shared" si="541"/>
        <v>0</v>
      </c>
      <c r="CZ2486" s="15">
        <f>GG2486</f>
        <v>0</v>
      </c>
      <c r="DA2486" s="16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20"/>
      <c r="DY2486" s="15"/>
      <c r="DZ2486" s="20"/>
      <c r="EA2486" s="15"/>
      <c r="EB2486" s="20"/>
      <c r="EC2486" s="15"/>
      <c r="ED2486" s="20"/>
      <c r="EE2486" s="15"/>
      <c r="EF2486" s="20"/>
      <c r="EG2486" s="15"/>
      <c r="EH2486" s="20"/>
      <c r="EI2486" s="15"/>
      <c r="EJ2486" s="20"/>
      <c r="EK2486" s="15"/>
      <c r="EL2486" s="20"/>
      <c r="EM2486" s="15"/>
      <c r="EN2486" s="20"/>
      <c r="EY2486" s="15">
        <v>58</v>
      </c>
      <c r="EZ2486" s="20">
        <v>6</v>
      </c>
      <c r="FC2486" s="15"/>
      <c r="FD2486" s="20"/>
      <c r="FE2486" s="15"/>
      <c r="FF2486" s="20"/>
      <c r="FG2486" s="15"/>
      <c r="FH2486" s="20"/>
      <c r="FI2486" s="15"/>
      <c r="FJ2486" s="20"/>
      <c r="FK2486" s="15"/>
      <c r="FL2486" s="20"/>
      <c r="FM2486" s="15"/>
      <c r="FN2486" s="20"/>
      <c r="FO2486" s="15"/>
      <c r="FP2486" s="20"/>
      <c r="FQ2486" s="15"/>
      <c r="FR2486" s="20"/>
      <c r="FS2486" s="15"/>
      <c r="FT2486" s="20"/>
      <c r="FU2486" s="15"/>
      <c r="FV2486" s="20"/>
      <c r="FW2486" s="15"/>
      <c r="FX2486" s="20"/>
      <c r="FY2486" s="15"/>
      <c r="FZ2486" s="20"/>
      <c r="GA2486" s="15"/>
      <c r="GB2486" s="20"/>
      <c r="GC2486" s="15"/>
      <c r="GD2486" s="20"/>
      <c r="GE2486" s="15"/>
      <c r="GF2486" s="20"/>
      <c r="GG2486" s="226"/>
    </row>
    <row r="2487" spans="1:189" ht="15" customHeight="1" x14ac:dyDescent="0.3">
      <c r="A2487" s="15" t="s">
        <v>146</v>
      </c>
      <c r="B2487" s="15" t="s">
        <v>134</v>
      </c>
      <c r="C2487" s="15" t="s">
        <v>2960</v>
      </c>
      <c r="D2487" s="15" t="s">
        <v>2961</v>
      </c>
      <c r="E2487" s="15" t="str">
        <f t="shared" si="535"/>
        <v>ALFREDO JIMENEZ-BARRERA</v>
      </c>
      <c r="F2487" s="15" t="s">
        <v>135</v>
      </c>
      <c r="G2487" s="15">
        <v>999926695</v>
      </c>
      <c r="H2487" s="15">
        <f t="shared" si="536"/>
        <v>45</v>
      </c>
      <c r="I2487" s="15"/>
      <c r="J2487" s="15"/>
      <c r="K2487" s="16"/>
      <c r="L2487" s="15"/>
      <c r="M2487" s="15"/>
      <c r="N2487" s="15"/>
      <c r="O2487" s="15">
        <f t="shared" si="546"/>
        <v>0</v>
      </c>
      <c r="P2487" s="15">
        <v>0</v>
      </c>
      <c r="Q2487" s="15">
        <f t="shared" si="547"/>
        <v>0</v>
      </c>
      <c r="R2487" s="15">
        <v>0</v>
      </c>
      <c r="S2487" s="15">
        <v>0</v>
      </c>
      <c r="T2487" s="15">
        <f t="shared" si="548"/>
        <v>0</v>
      </c>
      <c r="U2487" s="15">
        <f t="shared" si="549"/>
        <v>0</v>
      </c>
      <c r="V2487" s="15"/>
      <c r="W2487" s="15"/>
      <c r="X2487" s="15"/>
      <c r="Y2487" s="15"/>
      <c r="Z2487" s="16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>
        <f t="shared" si="537"/>
        <v>0</v>
      </c>
      <c r="CT2487" s="15">
        <f t="shared" si="538"/>
        <v>45</v>
      </c>
      <c r="CU2487" s="15">
        <f t="shared" si="539"/>
        <v>1</v>
      </c>
      <c r="CV2487" s="15">
        <f t="shared" si="540"/>
        <v>0</v>
      </c>
      <c r="CW2487" s="15"/>
      <c r="CX2487" s="15"/>
      <c r="CY2487" s="15">
        <f t="shared" si="541"/>
        <v>0</v>
      </c>
      <c r="CZ2487" s="15">
        <f>GG2487</f>
        <v>0</v>
      </c>
      <c r="DA2487" s="16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20"/>
      <c r="DY2487" s="15"/>
      <c r="DZ2487" s="20"/>
      <c r="EA2487" s="15"/>
      <c r="EB2487" s="20"/>
      <c r="EC2487" s="15"/>
      <c r="ED2487" s="20"/>
      <c r="EE2487" s="15"/>
      <c r="EF2487" s="20"/>
      <c r="EG2487" s="15"/>
      <c r="EH2487" s="20"/>
      <c r="EI2487" s="15"/>
      <c r="EJ2487" s="20"/>
      <c r="EK2487" s="15"/>
      <c r="EL2487" s="20"/>
      <c r="EM2487" s="15"/>
      <c r="EN2487" s="20"/>
      <c r="EY2487" s="15">
        <v>45</v>
      </c>
      <c r="EZ2487" s="20">
        <v>2</v>
      </c>
      <c r="FC2487" s="15"/>
      <c r="FD2487" s="20"/>
      <c r="FE2487" s="15"/>
      <c r="FF2487" s="20"/>
      <c r="FG2487" s="15"/>
      <c r="FH2487" s="20"/>
      <c r="FI2487" s="15"/>
      <c r="FJ2487" s="20"/>
      <c r="FK2487" s="15"/>
      <c r="FL2487" s="20"/>
      <c r="FM2487" s="15"/>
      <c r="FN2487" s="20"/>
      <c r="FO2487" s="15"/>
      <c r="FP2487" s="20"/>
      <c r="FQ2487" s="15"/>
      <c r="FR2487" s="20"/>
      <c r="FS2487" s="15"/>
      <c r="FT2487" s="20"/>
      <c r="FU2487" s="15"/>
      <c r="FV2487" s="20"/>
      <c r="FW2487" s="15"/>
      <c r="FX2487" s="20"/>
      <c r="FY2487" s="15"/>
      <c r="FZ2487" s="20"/>
      <c r="GA2487" s="15"/>
      <c r="GB2487" s="20"/>
      <c r="GC2487" s="15"/>
      <c r="GD2487" s="20"/>
      <c r="GE2487" s="15"/>
      <c r="GF2487" s="20"/>
      <c r="GG2487" s="226"/>
    </row>
    <row r="2488" spans="1:189" ht="15" customHeight="1" x14ac:dyDescent="0.3">
      <c r="A2488" s="15" t="s">
        <v>133</v>
      </c>
      <c r="B2488" s="15" t="s">
        <v>134</v>
      </c>
      <c r="C2488" s="15" t="s">
        <v>3011</v>
      </c>
      <c r="D2488" s="15" t="s">
        <v>3012</v>
      </c>
      <c r="E2488" s="15" t="str">
        <f t="shared" si="535"/>
        <v>STACY LUNA LOPEZ</v>
      </c>
      <c r="F2488" s="15" t="s">
        <v>128</v>
      </c>
      <c r="G2488" s="15">
        <v>999926696</v>
      </c>
      <c r="H2488" s="15">
        <f t="shared" si="536"/>
        <v>45</v>
      </c>
      <c r="I2488" s="15"/>
      <c r="J2488" s="15"/>
      <c r="K2488" s="16"/>
      <c r="L2488" s="15"/>
      <c r="M2488" s="15"/>
      <c r="N2488" s="15"/>
      <c r="O2488" s="15">
        <f t="shared" si="546"/>
        <v>0</v>
      </c>
      <c r="P2488" s="15">
        <v>0</v>
      </c>
      <c r="Q2488" s="15">
        <f t="shared" si="547"/>
        <v>0</v>
      </c>
      <c r="R2488" s="15">
        <v>0</v>
      </c>
      <c r="S2488" s="15">
        <v>0</v>
      </c>
      <c r="T2488" s="15">
        <f t="shared" si="548"/>
        <v>0</v>
      </c>
      <c r="U2488" s="15">
        <f t="shared" si="549"/>
        <v>0</v>
      </c>
      <c r="V2488" s="15"/>
      <c r="W2488" s="15"/>
      <c r="X2488" s="15"/>
      <c r="Y2488" s="15"/>
      <c r="Z2488" s="16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>
        <f t="shared" si="537"/>
        <v>0</v>
      </c>
      <c r="CT2488" s="15">
        <f t="shared" si="538"/>
        <v>45</v>
      </c>
      <c r="CU2488" s="15">
        <f t="shared" si="539"/>
        <v>1</v>
      </c>
      <c r="CV2488" s="15">
        <f t="shared" si="540"/>
        <v>0</v>
      </c>
      <c r="CW2488" s="15"/>
      <c r="CX2488" s="15"/>
      <c r="CY2488" s="15">
        <f t="shared" si="541"/>
        <v>0</v>
      </c>
      <c r="CZ2488" s="15">
        <f>GG2488</f>
        <v>0</v>
      </c>
      <c r="DA2488" s="16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20"/>
      <c r="DY2488" s="15"/>
      <c r="DZ2488" s="20"/>
      <c r="EA2488" s="15"/>
      <c r="EB2488" s="20"/>
      <c r="EC2488" s="15"/>
      <c r="ED2488" s="20"/>
      <c r="EE2488" s="15"/>
      <c r="EF2488" s="20"/>
      <c r="EG2488" s="15"/>
      <c r="EH2488" s="20"/>
      <c r="EI2488" s="15"/>
      <c r="EJ2488" s="20"/>
      <c r="EK2488" s="15"/>
      <c r="EL2488" s="20"/>
      <c r="EM2488" s="15"/>
      <c r="EN2488" s="20"/>
      <c r="EY2488" s="15">
        <v>45</v>
      </c>
      <c r="EZ2488" s="20">
        <v>2</v>
      </c>
      <c r="FC2488" s="15"/>
      <c r="FD2488" s="20"/>
      <c r="FE2488" s="15"/>
      <c r="FF2488" s="20"/>
      <c r="FG2488" s="15"/>
      <c r="FH2488" s="20"/>
      <c r="FI2488" s="15"/>
      <c r="FJ2488" s="20"/>
      <c r="FK2488" s="15"/>
      <c r="FL2488" s="20"/>
      <c r="FM2488" s="15"/>
      <c r="FN2488" s="20"/>
      <c r="FO2488" s="15"/>
      <c r="FP2488" s="20"/>
      <c r="FQ2488" s="15"/>
      <c r="FR2488" s="20"/>
      <c r="FS2488" s="15"/>
      <c r="FT2488" s="20"/>
      <c r="FU2488" s="15"/>
      <c r="FV2488" s="20"/>
      <c r="FW2488" s="15"/>
      <c r="FX2488" s="20"/>
      <c r="FY2488" s="15"/>
      <c r="FZ2488" s="20"/>
      <c r="GA2488" s="15"/>
      <c r="GB2488" s="20"/>
      <c r="GC2488" s="15"/>
      <c r="GD2488" s="20"/>
      <c r="GE2488" s="15"/>
      <c r="GF2488" s="20"/>
      <c r="GG2488" s="226"/>
    </row>
    <row r="2489" spans="1:189" ht="15" customHeight="1" x14ac:dyDescent="0.3">
      <c r="A2489" s="15" t="s">
        <v>130</v>
      </c>
      <c r="B2489" s="15" t="s">
        <v>134</v>
      </c>
      <c r="C2489" s="15" t="s">
        <v>2953</v>
      </c>
      <c r="D2489" s="15" t="s">
        <v>1030</v>
      </c>
      <c r="E2489" s="15" t="str">
        <f t="shared" si="535"/>
        <v>JONATHAN JIMENEZ</v>
      </c>
      <c r="F2489" s="15" t="s">
        <v>135</v>
      </c>
      <c r="G2489" s="15">
        <v>999926697</v>
      </c>
      <c r="H2489" s="15">
        <f t="shared" si="536"/>
        <v>45</v>
      </c>
      <c r="I2489" s="15"/>
      <c r="J2489" s="15"/>
      <c r="K2489" s="16"/>
      <c r="L2489" s="15"/>
      <c r="M2489" s="15"/>
      <c r="N2489" s="15"/>
      <c r="O2489" s="15">
        <f t="shared" si="546"/>
        <v>0</v>
      </c>
      <c r="P2489" s="15">
        <v>0</v>
      </c>
      <c r="Q2489" s="15">
        <f t="shared" si="547"/>
        <v>0</v>
      </c>
      <c r="R2489" s="15">
        <v>0</v>
      </c>
      <c r="S2489" s="15">
        <v>0</v>
      </c>
      <c r="T2489" s="15">
        <f t="shared" si="548"/>
        <v>0</v>
      </c>
      <c r="U2489" s="15">
        <f t="shared" si="549"/>
        <v>0</v>
      </c>
      <c r="V2489" s="15"/>
      <c r="W2489" s="15"/>
      <c r="X2489" s="15"/>
      <c r="Y2489" s="15"/>
      <c r="Z2489" s="16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>
        <f t="shared" si="537"/>
        <v>0</v>
      </c>
      <c r="CT2489" s="15">
        <f t="shared" si="538"/>
        <v>45</v>
      </c>
      <c r="CU2489" s="15">
        <f t="shared" si="539"/>
        <v>1</v>
      </c>
      <c r="CV2489" s="15">
        <f t="shared" si="540"/>
        <v>0</v>
      </c>
      <c r="CW2489" s="15"/>
      <c r="CX2489" s="15"/>
      <c r="CY2489" s="15">
        <f t="shared" si="541"/>
        <v>0</v>
      </c>
      <c r="CZ2489" s="15">
        <f>GG2489</f>
        <v>0</v>
      </c>
      <c r="DA2489" s="16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20"/>
      <c r="DY2489" s="15"/>
      <c r="DZ2489" s="20"/>
      <c r="EA2489" s="15"/>
      <c r="EB2489" s="20"/>
      <c r="EC2489" s="15"/>
      <c r="ED2489" s="20"/>
      <c r="EE2489" s="15"/>
      <c r="EF2489" s="20"/>
      <c r="EG2489" s="15"/>
      <c r="EH2489" s="20"/>
      <c r="EI2489" s="15"/>
      <c r="EJ2489" s="20"/>
      <c r="EK2489" s="15"/>
      <c r="EL2489" s="20"/>
      <c r="EM2489" s="15"/>
      <c r="EN2489" s="20"/>
      <c r="EY2489" s="15">
        <v>45</v>
      </c>
      <c r="EZ2489" s="20">
        <v>2</v>
      </c>
      <c r="FC2489" s="15"/>
      <c r="FD2489" s="20"/>
      <c r="FE2489" s="15"/>
      <c r="FF2489" s="20"/>
      <c r="FG2489" s="15"/>
      <c r="FH2489" s="20"/>
      <c r="FI2489" s="15"/>
      <c r="FJ2489" s="20"/>
      <c r="FK2489" s="15"/>
      <c r="FL2489" s="20"/>
      <c r="FM2489" s="15"/>
      <c r="FN2489" s="20"/>
      <c r="FO2489" s="15"/>
      <c r="FP2489" s="20"/>
      <c r="FQ2489" s="15"/>
      <c r="FR2489" s="20"/>
      <c r="FS2489" s="15"/>
      <c r="FT2489" s="20"/>
      <c r="FU2489" s="15"/>
      <c r="FV2489" s="20"/>
      <c r="FW2489" s="15"/>
      <c r="FX2489" s="20"/>
      <c r="FY2489" s="15"/>
      <c r="FZ2489" s="20"/>
      <c r="GA2489" s="15"/>
      <c r="GB2489" s="20"/>
      <c r="GC2489" s="15"/>
      <c r="GD2489" s="20"/>
      <c r="GE2489" s="15"/>
      <c r="GF2489" s="20"/>
      <c r="GG2489" s="226"/>
    </row>
    <row r="2490" spans="1:189" ht="15" customHeight="1" x14ac:dyDescent="0.3">
      <c r="A2490" s="17" t="s">
        <v>2903</v>
      </c>
      <c r="B2490" s="17" t="s">
        <v>134</v>
      </c>
      <c r="C2490" s="17" t="s">
        <v>277</v>
      </c>
      <c r="D2490" s="17" t="s">
        <v>150</v>
      </c>
      <c r="E2490" s="15" t="str">
        <f t="shared" si="535"/>
        <v>Reagan King</v>
      </c>
      <c r="F2490" s="17" t="s">
        <v>128</v>
      </c>
      <c r="G2490" s="17">
        <v>999926702</v>
      </c>
      <c r="H2490" s="15">
        <f t="shared" si="536"/>
        <v>38</v>
      </c>
      <c r="I2490" s="15"/>
      <c r="J2490" s="15"/>
      <c r="K2490" s="16"/>
      <c r="L2490" s="15"/>
      <c r="M2490" s="15"/>
      <c r="N2490" s="15"/>
      <c r="O2490" s="15">
        <f t="shared" si="546"/>
        <v>0</v>
      </c>
      <c r="P2490" s="15">
        <v>0</v>
      </c>
      <c r="Q2490" s="15">
        <f t="shared" si="547"/>
        <v>0</v>
      </c>
      <c r="R2490" s="15">
        <v>0</v>
      </c>
      <c r="S2490" s="15">
        <v>0</v>
      </c>
      <c r="T2490" s="15">
        <f t="shared" si="548"/>
        <v>0</v>
      </c>
      <c r="U2490" s="15">
        <f t="shared" si="549"/>
        <v>0</v>
      </c>
      <c r="V2490" s="15"/>
      <c r="W2490" s="15"/>
      <c r="X2490" s="15"/>
      <c r="Y2490" s="15"/>
      <c r="Z2490" s="16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>
        <f t="shared" si="537"/>
        <v>38</v>
      </c>
      <c r="CT2490" s="15">
        <f t="shared" si="538"/>
        <v>0</v>
      </c>
      <c r="CU2490" s="15">
        <f t="shared" si="539"/>
        <v>0</v>
      </c>
      <c r="CV2490" s="15">
        <f t="shared" si="540"/>
        <v>0</v>
      </c>
      <c r="CW2490" s="15"/>
      <c r="CX2490" s="15"/>
      <c r="CY2490" s="15">
        <f t="shared" si="541"/>
        <v>0</v>
      </c>
      <c r="CZ2490" s="15">
        <f>GG2490</f>
        <v>0</v>
      </c>
      <c r="DA2490" s="16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20"/>
      <c r="DY2490" s="15"/>
      <c r="DZ2490" s="20"/>
      <c r="EA2490" s="15"/>
      <c r="EB2490" s="20"/>
      <c r="EC2490" s="15"/>
      <c r="ED2490" s="20"/>
      <c r="EE2490" s="15"/>
      <c r="EF2490" s="20"/>
      <c r="EG2490" s="15"/>
      <c r="EH2490" s="20"/>
      <c r="EI2490" s="15"/>
      <c r="EJ2490" s="20"/>
      <c r="EK2490" s="15"/>
      <c r="EL2490" s="20"/>
      <c r="EM2490" s="15"/>
      <c r="EN2490" s="20"/>
      <c r="EY2490" s="15"/>
      <c r="EZ2490" s="20"/>
      <c r="FC2490" s="15"/>
      <c r="FD2490" s="20"/>
      <c r="FE2490" s="15">
        <v>38</v>
      </c>
      <c r="FF2490" s="20" t="s">
        <v>129</v>
      </c>
      <c r="FG2490" s="15"/>
      <c r="FH2490" s="20"/>
      <c r="FI2490" s="15"/>
      <c r="FJ2490" s="20"/>
      <c r="FK2490" s="15"/>
      <c r="FL2490" s="20"/>
      <c r="FM2490" s="15"/>
      <c r="FN2490" s="20"/>
      <c r="FO2490" s="15"/>
      <c r="FP2490" s="20"/>
      <c r="FQ2490" s="15"/>
      <c r="FR2490" s="20"/>
      <c r="FS2490" s="15"/>
      <c r="FT2490" s="20"/>
      <c r="FU2490" s="15"/>
      <c r="FV2490" s="20"/>
      <c r="FW2490" s="15"/>
      <c r="FX2490" s="20"/>
      <c r="FY2490" s="15"/>
      <c r="FZ2490" s="20"/>
      <c r="GA2490" s="15"/>
      <c r="GB2490" s="20"/>
      <c r="GC2490" s="15"/>
      <c r="GD2490" s="20"/>
      <c r="GE2490" s="15"/>
      <c r="GF2490" s="20"/>
      <c r="GG2490" s="226"/>
    </row>
    <row r="2491" spans="1:189" ht="15" customHeight="1" x14ac:dyDescent="0.3">
      <c r="A2491" s="85" t="s">
        <v>133</v>
      </c>
      <c r="B2491" s="85" t="s">
        <v>138</v>
      </c>
      <c r="C2491" s="85" t="s">
        <v>227</v>
      </c>
      <c r="D2491" s="85" t="s">
        <v>3982</v>
      </c>
      <c r="E2491" s="15" t="str">
        <f t="shared" si="535"/>
        <v xml:space="preserve">Daniel Ferri </v>
      </c>
      <c r="F2491" s="85" t="s">
        <v>135</v>
      </c>
      <c r="G2491" s="15">
        <v>999926704</v>
      </c>
      <c r="H2491" s="15">
        <f t="shared" si="536"/>
        <v>63</v>
      </c>
      <c r="I2491" s="15"/>
      <c r="J2491" s="15"/>
      <c r="K2491" s="16"/>
      <c r="L2491" s="15"/>
      <c r="M2491" s="15"/>
      <c r="N2491" s="15"/>
      <c r="O2491" s="15">
        <f t="shared" si="546"/>
        <v>0</v>
      </c>
      <c r="P2491" s="15">
        <v>0</v>
      </c>
      <c r="Q2491" s="15">
        <f t="shared" si="547"/>
        <v>0</v>
      </c>
      <c r="R2491" s="15">
        <v>0</v>
      </c>
      <c r="S2491" s="15">
        <v>0</v>
      </c>
      <c r="T2491" s="15">
        <f t="shared" si="548"/>
        <v>0</v>
      </c>
      <c r="U2491" s="15">
        <f t="shared" si="549"/>
        <v>0</v>
      </c>
      <c r="V2491" s="15"/>
      <c r="W2491" s="15"/>
      <c r="X2491" s="15"/>
      <c r="Y2491" s="15"/>
      <c r="Z2491" s="16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>
        <f t="shared" si="537"/>
        <v>0</v>
      </c>
      <c r="CT2491" s="15">
        <f t="shared" si="538"/>
        <v>63</v>
      </c>
      <c r="CU2491" s="15">
        <f t="shared" si="539"/>
        <v>0</v>
      </c>
      <c r="CV2491" s="15">
        <f t="shared" si="540"/>
        <v>0</v>
      </c>
      <c r="CW2491" s="15"/>
      <c r="CX2491" s="15"/>
      <c r="CY2491" s="15">
        <f t="shared" si="541"/>
        <v>0</v>
      </c>
      <c r="CZ2491" s="15">
        <f>GG2491</f>
        <v>0</v>
      </c>
      <c r="DA2491" s="16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20"/>
      <c r="DY2491" s="15"/>
      <c r="DZ2491" s="20"/>
      <c r="EA2491" s="15"/>
      <c r="EB2491" s="20"/>
      <c r="EC2491" s="15"/>
      <c r="ED2491" s="20"/>
      <c r="EE2491" s="15"/>
      <c r="EF2491" s="20"/>
      <c r="EG2491" s="15"/>
      <c r="EH2491" s="20"/>
      <c r="EI2491" s="15"/>
      <c r="EJ2491" s="20"/>
      <c r="EK2491" s="15"/>
      <c r="EL2491" s="20"/>
      <c r="EM2491" s="15"/>
      <c r="EN2491" s="20"/>
      <c r="EY2491" s="15"/>
      <c r="EZ2491" s="20"/>
      <c r="FC2491" s="15"/>
      <c r="FD2491" s="20"/>
      <c r="FE2491" s="15"/>
      <c r="FF2491" s="20"/>
      <c r="FG2491" s="15"/>
      <c r="FH2491" s="20"/>
      <c r="FI2491" s="15"/>
      <c r="FJ2491" s="20"/>
      <c r="FK2491" s="15"/>
      <c r="FL2491" s="20"/>
      <c r="FM2491" s="15"/>
      <c r="FN2491" s="16"/>
      <c r="FO2491" s="15">
        <v>63</v>
      </c>
      <c r="FP2491" s="20"/>
      <c r="FQ2491" s="15"/>
      <c r="FR2491" s="16"/>
      <c r="FS2491" s="15"/>
      <c r="FT2491" s="20"/>
      <c r="FU2491" s="15"/>
      <c r="FV2491" s="20"/>
      <c r="FW2491" s="15"/>
      <c r="FX2491" s="20"/>
      <c r="FY2491" s="15"/>
      <c r="FZ2491" s="20"/>
      <c r="GA2491" s="15"/>
      <c r="GB2491" s="20"/>
      <c r="GC2491" s="15"/>
      <c r="GD2491" s="20"/>
      <c r="GE2491" s="15"/>
      <c r="GF2491" s="20"/>
      <c r="GG2491" s="226"/>
    </row>
    <row r="2492" spans="1:189" ht="15" customHeight="1" x14ac:dyDescent="0.3">
      <c r="A2492" s="15" t="s">
        <v>146</v>
      </c>
      <c r="B2492" s="15" t="s">
        <v>138</v>
      </c>
      <c r="C2492" s="15" t="s">
        <v>381</v>
      </c>
      <c r="D2492" s="15" t="s">
        <v>486</v>
      </c>
      <c r="E2492" s="15" t="str">
        <f t="shared" si="535"/>
        <v>Charlotte Chang</v>
      </c>
      <c r="F2492" s="15" t="s">
        <v>128</v>
      </c>
      <c r="G2492" s="15">
        <v>999926706</v>
      </c>
      <c r="H2492" s="15">
        <f t="shared" si="536"/>
        <v>30</v>
      </c>
      <c r="I2492" s="15"/>
      <c r="J2492" s="15"/>
      <c r="K2492" s="16"/>
      <c r="L2492" s="15"/>
      <c r="M2492" s="15"/>
      <c r="N2492" s="15"/>
      <c r="O2492" s="15">
        <f t="shared" si="546"/>
        <v>0</v>
      </c>
      <c r="P2492" s="15">
        <v>0</v>
      </c>
      <c r="Q2492" s="15">
        <f t="shared" si="547"/>
        <v>0</v>
      </c>
      <c r="R2492" s="15">
        <v>0</v>
      </c>
      <c r="S2492" s="15">
        <v>0</v>
      </c>
      <c r="T2492" s="15">
        <f t="shared" si="548"/>
        <v>0</v>
      </c>
      <c r="U2492" s="15">
        <f t="shared" si="549"/>
        <v>0</v>
      </c>
      <c r="V2492" s="15"/>
      <c r="W2492" s="15"/>
      <c r="X2492" s="15"/>
      <c r="Y2492" s="15"/>
      <c r="Z2492" s="16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>
        <f t="shared" si="537"/>
        <v>0</v>
      </c>
      <c r="CT2492" s="15">
        <f t="shared" si="538"/>
        <v>30</v>
      </c>
      <c r="CU2492" s="15">
        <f t="shared" si="539"/>
        <v>1</v>
      </c>
      <c r="CV2492" s="15">
        <f t="shared" si="540"/>
        <v>0</v>
      </c>
      <c r="CW2492" s="15"/>
      <c r="CX2492" s="15"/>
      <c r="CY2492" s="15">
        <f t="shared" si="541"/>
        <v>0</v>
      </c>
      <c r="CZ2492" s="15">
        <f>GG2492</f>
        <v>0</v>
      </c>
      <c r="DA2492" s="16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20"/>
      <c r="DY2492" s="15"/>
      <c r="DZ2492" s="20"/>
      <c r="EA2492" s="15"/>
      <c r="EB2492" s="20"/>
      <c r="EC2492" s="15"/>
      <c r="ED2492" s="20"/>
      <c r="EE2492" s="15"/>
      <c r="EF2492" s="20"/>
      <c r="EG2492" s="15"/>
      <c r="EH2492" s="20"/>
      <c r="EI2492" s="15"/>
      <c r="EJ2492" s="20"/>
      <c r="EK2492" s="15"/>
      <c r="EL2492" s="20"/>
      <c r="EM2492" s="15"/>
      <c r="EN2492" s="20"/>
      <c r="EY2492" s="15">
        <v>30</v>
      </c>
      <c r="EZ2492" s="20">
        <v>1</v>
      </c>
      <c r="FC2492" s="15"/>
      <c r="FD2492" s="20"/>
      <c r="FE2492" s="15"/>
      <c r="FF2492" s="20"/>
      <c r="FG2492" s="15"/>
      <c r="FH2492" s="20"/>
      <c r="FI2492" s="15"/>
      <c r="FJ2492" s="20"/>
      <c r="FK2492" s="15"/>
      <c r="FL2492" s="20"/>
      <c r="FM2492" s="15"/>
      <c r="FN2492" s="20"/>
      <c r="FO2492" s="15"/>
      <c r="FP2492" s="20"/>
      <c r="FQ2492" s="15"/>
      <c r="FR2492" s="20"/>
      <c r="FS2492" s="15"/>
      <c r="FT2492" s="20"/>
      <c r="FU2492" s="15"/>
      <c r="FV2492" s="20"/>
      <c r="FW2492" s="15"/>
      <c r="FX2492" s="20"/>
      <c r="FY2492" s="15"/>
      <c r="FZ2492" s="20"/>
      <c r="GA2492" s="15"/>
      <c r="GB2492" s="20"/>
      <c r="GC2492" s="15"/>
      <c r="GD2492" s="20"/>
      <c r="GE2492" s="15"/>
      <c r="GF2492" s="20"/>
      <c r="GG2492" s="226"/>
    </row>
    <row r="2493" spans="1:189" ht="15" customHeight="1" x14ac:dyDescent="0.3">
      <c r="A2493" s="15" t="s">
        <v>137</v>
      </c>
      <c r="B2493" s="15" t="s">
        <v>138</v>
      </c>
      <c r="C2493" s="15" t="s">
        <v>935</v>
      </c>
      <c r="D2493" s="15" t="s">
        <v>486</v>
      </c>
      <c r="E2493" s="15" t="str">
        <f t="shared" si="535"/>
        <v>Asher Chang</v>
      </c>
      <c r="F2493" s="15" t="s">
        <v>135</v>
      </c>
      <c r="G2493" s="15">
        <v>999926707</v>
      </c>
      <c r="H2493" s="15">
        <f t="shared" si="536"/>
        <v>30</v>
      </c>
      <c r="I2493" s="15"/>
      <c r="J2493" s="15"/>
      <c r="K2493" s="16"/>
      <c r="L2493" s="15"/>
      <c r="M2493" s="15"/>
      <c r="N2493" s="15"/>
      <c r="O2493" s="15">
        <f t="shared" si="546"/>
        <v>0</v>
      </c>
      <c r="P2493" s="15">
        <v>0</v>
      </c>
      <c r="Q2493" s="15">
        <f t="shared" si="547"/>
        <v>0</v>
      </c>
      <c r="R2493" s="15">
        <v>0</v>
      </c>
      <c r="S2493" s="15">
        <v>0</v>
      </c>
      <c r="T2493" s="15">
        <f t="shared" si="548"/>
        <v>0</v>
      </c>
      <c r="U2493" s="15">
        <f t="shared" si="549"/>
        <v>0</v>
      </c>
      <c r="V2493" s="15"/>
      <c r="W2493" s="15"/>
      <c r="X2493" s="15"/>
      <c r="Y2493" s="15"/>
      <c r="Z2493" s="16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>
        <f t="shared" si="537"/>
        <v>0</v>
      </c>
      <c r="CT2493" s="15">
        <f t="shared" si="538"/>
        <v>30</v>
      </c>
      <c r="CU2493" s="15">
        <f t="shared" si="539"/>
        <v>1</v>
      </c>
      <c r="CV2493" s="15">
        <f t="shared" si="540"/>
        <v>0</v>
      </c>
      <c r="CW2493" s="15"/>
      <c r="CX2493" s="15"/>
      <c r="CY2493" s="15">
        <f t="shared" si="541"/>
        <v>0</v>
      </c>
      <c r="CZ2493" s="15">
        <f>GG2493</f>
        <v>0</v>
      </c>
      <c r="DA2493" s="16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20"/>
      <c r="DY2493" s="15"/>
      <c r="DZ2493" s="20"/>
      <c r="EA2493" s="15"/>
      <c r="EB2493" s="20"/>
      <c r="EC2493" s="15"/>
      <c r="ED2493" s="20"/>
      <c r="EE2493" s="15"/>
      <c r="EF2493" s="20"/>
      <c r="EG2493" s="15"/>
      <c r="EH2493" s="20"/>
      <c r="EI2493" s="15"/>
      <c r="EJ2493" s="20"/>
      <c r="EK2493" s="15"/>
      <c r="EL2493" s="20"/>
      <c r="EM2493" s="15"/>
      <c r="EN2493" s="20"/>
      <c r="EY2493" s="15">
        <v>30</v>
      </c>
      <c r="EZ2493" s="20">
        <v>1</v>
      </c>
      <c r="FC2493" s="15"/>
      <c r="FD2493" s="20"/>
      <c r="FE2493" s="15"/>
      <c r="FF2493" s="20"/>
      <c r="FG2493" s="15"/>
      <c r="FH2493" s="20"/>
      <c r="FI2493" s="15"/>
      <c r="FJ2493" s="20"/>
      <c r="FK2493" s="15"/>
      <c r="FL2493" s="20"/>
      <c r="FM2493" s="15"/>
      <c r="FN2493" s="20"/>
      <c r="FO2493" s="15"/>
      <c r="FP2493" s="20"/>
      <c r="FQ2493" s="15"/>
      <c r="FR2493" s="20"/>
      <c r="FS2493" s="15"/>
      <c r="FT2493" s="20"/>
      <c r="FU2493" s="15"/>
      <c r="FV2493" s="20"/>
      <c r="FW2493" s="15"/>
      <c r="FX2493" s="20"/>
      <c r="FY2493" s="15"/>
      <c r="FZ2493" s="20"/>
      <c r="GA2493" s="15"/>
      <c r="GB2493" s="20"/>
      <c r="GC2493" s="15"/>
      <c r="GD2493" s="20"/>
      <c r="GE2493" s="15"/>
      <c r="GF2493" s="20"/>
      <c r="GG2493" s="226"/>
    </row>
    <row r="2494" spans="1:189" ht="15" customHeight="1" x14ac:dyDescent="0.3">
      <c r="A2494" s="17" t="s">
        <v>2903</v>
      </c>
      <c r="B2494" s="17" t="s">
        <v>134</v>
      </c>
      <c r="C2494" s="17" t="s">
        <v>3292</v>
      </c>
      <c r="D2494" s="17" t="s">
        <v>3293</v>
      </c>
      <c r="E2494" s="15" t="str">
        <f t="shared" si="535"/>
        <v>Keanu Hallmartel</v>
      </c>
      <c r="F2494" s="17" t="s">
        <v>135</v>
      </c>
      <c r="G2494" s="17">
        <v>999926711</v>
      </c>
      <c r="H2494" s="15">
        <f t="shared" si="536"/>
        <v>48</v>
      </c>
      <c r="I2494" s="15"/>
      <c r="J2494" s="15"/>
      <c r="K2494" s="16"/>
      <c r="L2494" s="15"/>
      <c r="M2494" s="15"/>
      <c r="N2494" s="15"/>
      <c r="O2494" s="15">
        <f t="shared" si="546"/>
        <v>0</v>
      </c>
      <c r="P2494" s="15">
        <v>0</v>
      </c>
      <c r="Q2494" s="15">
        <f t="shared" si="547"/>
        <v>0</v>
      </c>
      <c r="R2494" s="15">
        <v>0</v>
      </c>
      <c r="S2494" s="15">
        <v>0</v>
      </c>
      <c r="T2494" s="15">
        <f t="shared" si="548"/>
        <v>0</v>
      </c>
      <c r="U2494" s="15">
        <f t="shared" si="549"/>
        <v>0</v>
      </c>
      <c r="V2494" s="15"/>
      <c r="W2494" s="15"/>
      <c r="X2494" s="15"/>
      <c r="Y2494" s="15"/>
      <c r="Z2494" s="16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>
        <f t="shared" si="537"/>
        <v>48</v>
      </c>
      <c r="CT2494" s="15">
        <f t="shared" si="538"/>
        <v>0</v>
      </c>
      <c r="CU2494" s="15">
        <f t="shared" si="539"/>
        <v>0</v>
      </c>
      <c r="CV2494" s="15">
        <f t="shared" si="540"/>
        <v>0</v>
      </c>
      <c r="CW2494" s="15"/>
      <c r="CX2494" s="15"/>
      <c r="CY2494" s="15">
        <f t="shared" si="541"/>
        <v>0</v>
      </c>
      <c r="CZ2494" s="15">
        <f>GG2494</f>
        <v>0</v>
      </c>
      <c r="DA2494" s="16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20"/>
      <c r="DY2494" s="15"/>
      <c r="DZ2494" s="20"/>
      <c r="EA2494" s="15"/>
      <c r="EB2494" s="20"/>
      <c r="EC2494" s="15"/>
      <c r="ED2494" s="20"/>
      <c r="EE2494" s="15"/>
      <c r="EF2494" s="20"/>
      <c r="EG2494" s="15"/>
      <c r="EH2494" s="20"/>
      <c r="EI2494" s="15"/>
      <c r="EJ2494" s="20"/>
      <c r="EK2494" s="15"/>
      <c r="EL2494" s="20"/>
      <c r="EM2494" s="15"/>
      <c r="EN2494" s="20"/>
      <c r="EY2494" s="15"/>
      <c r="EZ2494" s="20"/>
      <c r="FC2494" s="15"/>
      <c r="FD2494" s="20"/>
      <c r="FE2494" s="15">
        <v>48</v>
      </c>
      <c r="FF2494" s="20">
        <v>6</v>
      </c>
      <c r="FG2494" s="15"/>
      <c r="FH2494" s="20"/>
      <c r="FI2494" s="15"/>
      <c r="FJ2494" s="20"/>
      <c r="FK2494" s="15"/>
      <c r="FL2494" s="20"/>
      <c r="FM2494" s="15"/>
      <c r="FN2494" s="20"/>
      <c r="FO2494" s="15"/>
      <c r="FP2494" s="20"/>
      <c r="FQ2494" s="15"/>
      <c r="FR2494" s="20"/>
      <c r="FS2494" s="15"/>
      <c r="FT2494" s="20"/>
      <c r="FU2494" s="15"/>
      <c r="FV2494" s="20"/>
      <c r="FW2494" s="15"/>
      <c r="FX2494" s="20"/>
      <c r="FY2494" s="15"/>
      <c r="FZ2494" s="20"/>
      <c r="GA2494" s="15"/>
      <c r="GB2494" s="20"/>
      <c r="GC2494" s="15"/>
      <c r="GD2494" s="20"/>
      <c r="GE2494" s="15"/>
      <c r="GF2494" s="20"/>
      <c r="GG2494" s="226"/>
    </row>
    <row r="2495" spans="1:189" ht="15" customHeight="1" x14ac:dyDescent="0.3">
      <c r="A2495" s="15" t="s">
        <v>137</v>
      </c>
      <c r="B2495" s="15" t="s">
        <v>138</v>
      </c>
      <c r="C2495" s="15" t="s">
        <v>585</v>
      </c>
      <c r="D2495" s="15" t="s">
        <v>1298</v>
      </c>
      <c r="E2495" s="15" t="str">
        <f t="shared" si="535"/>
        <v>Nathan LONG</v>
      </c>
      <c r="F2495" s="15" t="s">
        <v>135</v>
      </c>
      <c r="G2495" s="15">
        <v>999926712</v>
      </c>
      <c r="H2495" s="15">
        <f t="shared" si="536"/>
        <v>178</v>
      </c>
      <c r="I2495" s="15"/>
      <c r="J2495" s="15"/>
      <c r="K2495" s="16"/>
      <c r="L2495" s="15"/>
      <c r="M2495" s="15"/>
      <c r="N2495" s="15"/>
      <c r="O2495" s="15">
        <f t="shared" si="546"/>
        <v>0</v>
      </c>
      <c r="P2495" s="15">
        <v>0</v>
      </c>
      <c r="Q2495" s="15">
        <f t="shared" si="547"/>
        <v>0</v>
      </c>
      <c r="R2495" s="15">
        <v>0</v>
      </c>
      <c r="S2495" s="15">
        <v>0</v>
      </c>
      <c r="T2495" s="15">
        <f t="shared" si="548"/>
        <v>0</v>
      </c>
      <c r="U2495" s="15">
        <f t="shared" si="549"/>
        <v>0</v>
      </c>
      <c r="V2495" s="15"/>
      <c r="W2495" s="15"/>
      <c r="X2495" s="15"/>
      <c r="Y2495" s="15"/>
      <c r="Z2495" s="16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>
        <f t="shared" si="537"/>
        <v>0</v>
      </c>
      <c r="CT2495" s="15">
        <f t="shared" si="538"/>
        <v>38</v>
      </c>
      <c r="CU2495" s="15">
        <f t="shared" si="539"/>
        <v>0</v>
      </c>
      <c r="CV2495" s="15">
        <f t="shared" si="540"/>
        <v>140</v>
      </c>
      <c r="CW2495" s="15"/>
      <c r="CX2495" s="15"/>
      <c r="CY2495" s="15">
        <f t="shared" si="541"/>
        <v>0</v>
      </c>
      <c r="CZ2495" s="15">
        <f>GG2495</f>
        <v>0</v>
      </c>
      <c r="DA2495" s="16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20"/>
      <c r="DY2495" s="15"/>
      <c r="DZ2495" s="20"/>
      <c r="EA2495" s="15"/>
      <c r="EB2495" s="20"/>
      <c r="EC2495" s="15"/>
      <c r="ED2495" s="20"/>
      <c r="EE2495" s="15"/>
      <c r="EF2495" s="20"/>
      <c r="EG2495" s="15"/>
      <c r="EH2495" s="20"/>
      <c r="EI2495" s="15"/>
      <c r="EJ2495" s="20"/>
      <c r="EK2495" s="15"/>
      <c r="EL2495" s="20"/>
      <c r="EM2495" s="15"/>
      <c r="EN2495" s="20"/>
      <c r="EY2495" s="15"/>
      <c r="EZ2495" s="20"/>
      <c r="FC2495" s="15">
        <v>38</v>
      </c>
      <c r="FD2495" s="20" t="s">
        <v>129</v>
      </c>
      <c r="FE2495" s="15"/>
      <c r="FF2495" s="20"/>
      <c r="FG2495" s="15"/>
      <c r="FH2495" s="20"/>
      <c r="FI2495" s="15"/>
      <c r="FJ2495" s="20"/>
      <c r="FK2495" s="15"/>
      <c r="FL2495" s="20"/>
      <c r="FM2495" s="15"/>
      <c r="FN2495" s="20"/>
      <c r="FO2495" s="15"/>
      <c r="FP2495" s="20"/>
      <c r="FQ2495" s="15"/>
      <c r="FR2495" s="20"/>
      <c r="FS2495" s="15"/>
      <c r="FT2495" s="20"/>
      <c r="FU2495" s="15"/>
      <c r="FV2495" s="20"/>
      <c r="FW2495" s="15"/>
      <c r="FX2495" s="20"/>
      <c r="FY2495" s="15"/>
      <c r="FZ2495" s="20"/>
      <c r="GA2495" s="15"/>
      <c r="GB2495" s="20"/>
      <c r="GC2495" s="15">
        <v>140</v>
      </c>
      <c r="GD2495" s="20">
        <v>1</v>
      </c>
      <c r="GE2495" s="15"/>
      <c r="GF2495" s="20"/>
      <c r="GG2495" s="226"/>
    </row>
    <row r="2496" spans="1:189" ht="15" customHeight="1" x14ac:dyDescent="0.3">
      <c r="A2496" s="15" t="s">
        <v>130</v>
      </c>
      <c r="B2496" s="15" t="s">
        <v>140</v>
      </c>
      <c r="C2496" s="15" t="s">
        <v>816</v>
      </c>
      <c r="D2496" s="15" t="s">
        <v>1223</v>
      </c>
      <c r="E2496" s="15" t="str">
        <f t="shared" si="535"/>
        <v>Issac Lee</v>
      </c>
      <c r="F2496" s="15" t="s">
        <v>135</v>
      </c>
      <c r="G2496" s="15">
        <v>999926713</v>
      </c>
      <c r="H2496" s="15">
        <f t="shared" si="536"/>
        <v>120</v>
      </c>
      <c r="I2496" s="15"/>
      <c r="J2496" s="15"/>
      <c r="K2496" s="16"/>
      <c r="L2496" s="15"/>
      <c r="M2496" s="15"/>
      <c r="N2496" s="15"/>
      <c r="O2496" s="15">
        <f t="shared" si="546"/>
        <v>0</v>
      </c>
      <c r="P2496" s="15">
        <v>0</v>
      </c>
      <c r="Q2496" s="15">
        <f t="shared" si="547"/>
        <v>0</v>
      </c>
      <c r="R2496" s="15">
        <v>0</v>
      </c>
      <c r="S2496" s="15">
        <v>0</v>
      </c>
      <c r="T2496" s="15">
        <f t="shared" si="548"/>
        <v>0</v>
      </c>
      <c r="U2496" s="15">
        <f t="shared" si="549"/>
        <v>0</v>
      </c>
      <c r="V2496" s="15"/>
      <c r="W2496" s="15"/>
      <c r="X2496" s="15"/>
      <c r="Y2496" s="15"/>
      <c r="Z2496" s="16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>
        <f t="shared" si="537"/>
        <v>0</v>
      </c>
      <c r="CT2496" s="15">
        <f t="shared" si="538"/>
        <v>120</v>
      </c>
      <c r="CU2496" s="15">
        <f t="shared" si="539"/>
        <v>1</v>
      </c>
      <c r="CV2496" s="15">
        <f t="shared" si="540"/>
        <v>0</v>
      </c>
      <c r="CW2496" s="15"/>
      <c r="CX2496" s="15"/>
      <c r="CY2496" s="15">
        <f t="shared" si="541"/>
        <v>0</v>
      </c>
      <c r="CZ2496" s="15">
        <f>GG2496</f>
        <v>0</v>
      </c>
      <c r="DA2496" s="16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20"/>
      <c r="DY2496" s="15"/>
      <c r="DZ2496" s="20"/>
      <c r="EA2496" s="15"/>
      <c r="EB2496" s="20"/>
      <c r="EC2496" s="15"/>
      <c r="ED2496" s="20"/>
      <c r="EE2496" s="15"/>
      <c r="EF2496" s="20"/>
      <c r="EG2496" s="15"/>
      <c r="EH2496" s="20"/>
      <c r="EI2496" s="15"/>
      <c r="EJ2496" s="20"/>
      <c r="EK2496" s="15"/>
      <c r="EL2496" s="20"/>
      <c r="EM2496" s="15"/>
      <c r="EN2496" s="20"/>
      <c r="EY2496" s="15">
        <v>120</v>
      </c>
      <c r="EZ2496" s="20">
        <v>1</v>
      </c>
      <c r="FC2496" s="15"/>
      <c r="FD2496" s="20"/>
      <c r="FE2496" s="15"/>
      <c r="FF2496" s="20"/>
      <c r="FG2496" s="15"/>
      <c r="FH2496" s="20"/>
      <c r="FI2496" s="15"/>
      <c r="FJ2496" s="20"/>
      <c r="FK2496" s="15"/>
      <c r="FL2496" s="20"/>
      <c r="FM2496" s="15"/>
      <c r="FN2496" s="20"/>
      <c r="FO2496" s="15"/>
      <c r="FP2496" s="20"/>
      <c r="FQ2496" s="15"/>
      <c r="FR2496" s="20"/>
      <c r="FS2496" s="15"/>
      <c r="FT2496" s="20"/>
      <c r="FU2496" s="15"/>
      <c r="FV2496" s="20"/>
      <c r="FW2496" s="15"/>
      <c r="FX2496" s="20"/>
      <c r="FY2496" s="15"/>
      <c r="FZ2496" s="20"/>
      <c r="GA2496" s="15"/>
      <c r="GB2496" s="20"/>
      <c r="GC2496" s="15"/>
      <c r="GD2496" s="20"/>
      <c r="GE2496" s="15"/>
      <c r="GF2496" s="20"/>
      <c r="GG2496" s="226"/>
    </row>
    <row r="2497" spans="1:189" ht="15" customHeight="1" x14ac:dyDescent="0.3">
      <c r="A2497" s="15" t="s">
        <v>146</v>
      </c>
      <c r="B2497" s="15" t="s">
        <v>138</v>
      </c>
      <c r="C2497" s="15" t="s">
        <v>3084</v>
      </c>
      <c r="D2497" s="15" t="s">
        <v>3085</v>
      </c>
      <c r="E2497" s="15" t="str">
        <f t="shared" si="535"/>
        <v>Jeramy PADUNAN</v>
      </c>
      <c r="F2497" s="15" t="s">
        <v>135</v>
      </c>
      <c r="G2497" s="15">
        <v>999926714</v>
      </c>
      <c r="H2497" s="15">
        <f t="shared" si="536"/>
        <v>225</v>
      </c>
      <c r="I2497" s="15"/>
      <c r="J2497" s="15"/>
      <c r="K2497" s="16"/>
      <c r="L2497" s="15"/>
      <c r="M2497" s="15"/>
      <c r="N2497" s="15"/>
      <c r="O2497" s="15">
        <f t="shared" si="546"/>
        <v>0</v>
      </c>
      <c r="P2497" s="15">
        <v>0</v>
      </c>
      <c r="Q2497" s="15">
        <f t="shared" si="547"/>
        <v>0</v>
      </c>
      <c r="R2497" s="15">
        <v>0</v>
      </c>
      <c r="S2497" s="15">
        <v>0</v>
      </c>
      <c r="T2497" s="15">
        <f t="shared" si="548"/>
        <v>0</v>
      </c>
      <c r="U2497" s="15">
        <f t="shared" si="549"/>
        <v>0</v>
      </c>
      <c r="V2497" s="15"/>
      <c r="W2497" s="15"/>
      <c r="X2497" s="15"/>
      <c r="Y2497" s="15"/>
      <c r="Z2497" s="16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>
        <f t="shared" si="537"/>
        <v>0</v>
      </c>
      <c r="CT2497" s="15">
        <f t="shared" si="538"/>
        <v>120</v>
      </c>
      <c r="CU2497" s="15">
        <f t="shared" si="539"/>
        <v>1</v>
      </c>
      <c r="CV2497" s="15">
        <f t="shared" si="540"/>
        <v>105</v>
      </c>
      <c r="CW2497" s="15"/>
      <c r="CX2497" s="15"/>
      <c r="CY2497" s="15">
        <f t="shared" si="541"/>
        <v>0</v>
      </c>
      <c r="CZ2497" s="15">
        <f>GG2497</f>
        <v>0</v>
      </c>
      <c r="DA2497" s="16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20"/>
      <c r="DY2497" s="15"/>
      <c r="DZ2497" s="20"/>
      <c r="EA2497" s="15"/>
      <c r="EB2497" s="20"/>
      <c r="EC2497" s="15"/>
      <c r="ED2497" s="20"/>
      <c r="EE2497" s="15"/>
      <c r="EF2497" s="20"/>
      <c r="EG2497" s="15"/>
      <c r="EH2497" s="20"/>
      <c r="EI2497" s="15"/>
      <c r="EJ2497" s="20"/>
      <c r="EK2497" s="15"/>
      <c r="EL2497" s="20"/>
      <c r="EM2497" s="15"/>
      <c r="EN2497" s="20"/>
      <c r="EY2497" s="15"/>
      <c r="EZ2497" s="20"/>
      <c r="FC2497" s="15">
        <v>120</v>
      </c>
      <c r="FD2497" s="20">
        <v>1</v>
      </c>
      <c r="FE2497" s="15"/>
      <c r="FF2497" s="20"/>
      <c r="FG2497" s="15"/>
      <c r="FH2497" s="20"/>
      <c r="FI2497" s="15"/>
      <c r="FJ2497" s="20"/>
      <c r="FK2497" s="15"/>
      <c r="FL2497" s="20"/>
      <c r="FM2497" s="15"/>
      <c r="FN2497" s="20"/>
      <c r="FO2497" s="15"/>
      <c r="FP2497" s="20"/>
      <c r="FQ2497" s="15"/>
      <c r="FR2497" s="20"/>
      <c r="FS2497" s="15"/>
      <c r="FT2497" s="20"/>
      <c r="FU2497" s="15"/>
      <c r="FV2497" s="20"/>
      <c r="FW2497" s="15"/>
      <c r="FX2497" s="20"/>
      <c r="FY2497" s="15"/>
      <c r="FZ2497" s="20"/>
      <c r="GA2497" s="15"/>
      <c r="GB2497" s="20"/>
      <c r="GC2497" s="15">
        <v>105</v>
      </c>
      <c r="GD2497" s="20">
        <v>2</v>
      </c>
      <c r="GE2497" s="15"/>
      <c r="GF2497" s="20"/>
      <c r="GG2497" s="226"/>
    </row>
    <row r="2498" spans="1:189" ht="15" customHeight="1" x14ac:dyDescent="0.3">
      <c r="A2498" s="15" t="s">
        <v>130</v>
      </c>
      <c r="B2498" s="15" t="s">
        <v>134</v>
      </c>
      <c r="C2498" s="15" t="s">
        <v>3005</v>
      </c>
      <c r="D2498" s="15" t="s">
        <v>3006</v>
      </c>
      <c r="E2498" s="15" t="str">
        <f t="shared" si="535"/>
        <v>STEPHANI MONTERROSO</v>
      </c>
      <c r="F2498" s="15" t="s">
        <v>128</v>
      </c>
      <c r="G2498" s="15">
        <v>999926715</v>
      </c>
      <c r="H2498" s="15">
        <f t="shared" si="536"/>
        <v>45</v>
      </c>
      <c r="I2498" s="15"/>
      <c r="J2498" s="15"/>
      <c r="K2498" s="16"/>
      <c r="L2498" s="15"/>
      <c r="M2498" s="15"/>
      <c r="N2498" s="15"/>
      <c r="O2498" s="15">
        <f t="shared" si="546"/>
        <v>0</v>
      </c>
      <c r="P2498" s="15">
        <v>0</v>
      </c>
      <c r="Q2498" s="15">
        <f t="shared" si="547"/>
        <v>0</v>
      </c>
      <c r="R2498" s="15">
        <v>0</v>
      </c>
      <c r="S2498" s="15">
        <v>0</v>
      </c>
      <c r="T2498" s="15">
        <f t="shared" si="548"/>
        <v>0</v>
      </c>
      <c r="U2498" s="15">
        <f t="shared" si="549"/>
        <v>0</v>
      </c>
      <c r="V2498" s="15"/>
      <c r="W2498" s="15"/>
      <c r="X2498" s="15"/>
      <c r="Y2498" s="15"/>
      <c r="Z2498" s="16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>
        <f t="shared" si="537"/>
        <v>0</v>
      </c>
      <c r="CT2498" s="15">
        <f t="shared" si="538"/>
        <v>45</v>
      </c>
      <c r="CU2498" s="15">
        <f t="shared" si="539"/>
        <v>1</v>
      </c>
      <c r="CV2498" s="15">
        <f t="shared" si="540"/>
        <v>0</v>
      </c>
      <c r="CW2498" s="15"/>
      <c r="CX2498" s="15"/>
      <c r="CY2498" s="15">
        <f t="shared" si="541"/>
        <v>0</v>
      </c>
      <c r="CZ2498" s="15">
        <f>GG2498</f>
        <v>0</v>
      </c>
      <c r="DA2498" s="16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20"/>
      <c r="DY2498" s="15"/>
      <c r="DZ2498" s="20"/>
      <c r="EA2498" s="15"/>
      <c r="EB2498" s="20"/>
      <c r="EC2498" s="15"/>
      <c r="ED2498" s="20"/>
      <c r="EE2498" s="15"/>
      <c r="EF2498" s="20"/>
      <c r="EG2498" s="15"/>
      <c r="EH2498" s="20"/>
      <c r="EI2498" s="15"/>
      <c r="EJ2498" s="20"/>
      <c r="EK2498" s="15"/>
      <c r="EL2498" s="20"/>
      <c r="EM2498" s="15"/>
      <c r="EN2498" s="20"/>
      <c r="EY2498" s="15">
        <v>45</v>
      </c>
      <c r="EZ2498" s="20">
        <v>2</v>
      </c>
      <c r="FC2498" s="15"/>
      <c r="FD2498" s="20"/>
      <c r="FE2498" s="15"/>
      <c r="FF2498" s="20"/>
      <c r="FG2498" s="15"/>
      <c r="FH2498" s="20"/>
      <c r="FI2498" s="15"/>
      <c r="FJ2498" s="20"/>
      <c r="FK2498" s="15"/>
      <c r="FL2498" s="20"/>
      <c r="FM2498" s="15"/>
      <c r="FN2498" s="20"/>
      <c r="FO2498" s="15"/>
      <c r="FP2498" s="20"/>
      <c r="FQ2498" s="15"/>
      <c r="FR2498" s="20"/>
      <c r="FS2498" s="15"/>
      <c r="FT2498" s="20"/>
      <c r="FU2498" s="15"/>
      <c r="FV2498" s="20"/>
      <c r="FW2498" s="15"/>
      <c r="FX2498" s="20"/>
      <c r="FY2498" s="15"/>
      <c r="FZ2498" s="20"/>
      <c r="GA2498" s="15"/>
      <c r="GB2498" s="20"/>
      <c r="GC2498" s="15"/>
      <c r="GD2498" s="20"/>
      <c r="GE2498" s="15"/>
      <c r="GF2498" s="20"/>
      <c r="GG2498" s="226"/>
    </row>
    <row r="2499" spans="1:189" ht="15" customHeight="1" x14ac:dyDescent="0.3">
      <c r="A2499" s="17" t="s">
        <v>2903</v>
      </c>
      <c r="B2499" s="17" t="s">
        <v>138</v>
      </c>
      <c r="C2499" s="17" t="s">
        <v>3430</v>
      </c>
      <c r="D2499" s="17" t="s">
        <v>3431</v>
      </c>
      <c r="E2499" s="15" t="str">
        <f t="shared" si="535"/>
        <v>Danalynn PHan</v>
      </c>
      <c r="F2499" s="17" t="s">
        <v>128</v>
      </c>
      <c r="G2499" s="17">
        <v>999926719</v>
      </c>
      <c r="H2499" s="15">
        <f t="shared" si="536"/>
        <v>100</v>
      </c>
      <c r="I2499" s="15"/>
      <c r="J2499" s="15"/>
      <c r="K2499" s="16"/>
      <c r="L2499" s="15"/>
      <c r="M2499" s="15"/>
      <c r="N2499" s="15"/>
      <c r="O2499" s="15">
        <f t="shared" si="546"/>
        <v>0</v>
      </c>
      <c r="P2499" s="15">
        <v>0</v>
      </c>
      <c r="Q2499" s="15">
        <f t="shared" si="547"/>
        <v>0</v>
      </c>
      <c r="R2499" s="15">
        <v>0</v>
      </c>
      <c r="S2499" s="15">
        <v>0</v>
      </c>
      <c r="T2499" s="15">
        <f t="shared" si="548"/>
        <v>0</v>
      </c>
      <c r="U2499" s="15">
        <f t="shared" si="549"/>
        <v>0</v>
      </c>
      <c r="V2499" s="15"/>
      <c r="W2499" s="15"/>
      <c r="X2499" s="15"/>
      <c r="Y2499" s="15"/>
      <c r="Z2499" s="16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>
        <f t="shared" si="537"/>
        <v>100</v>
      </c>
      <c r="CT2499" s="15">
        <f t="shared" si="538"/>
        <v>0</v>
      </c>
      <c r="CU2499" s="15">
        <f t="shared" si="539"/>
        <v>0</v>
      </c>
      <c r="CV2499" s="15">
        <f t="shared" si="540"/>
        <v>0</v>
      </c>
      <c r="CW2499" s="15"/>
      <c r="CX2499" s="15"/>
      <c r="CY2499" s="15">
        <f t="shared" si="541"/>
        <v>0</v>
      </c>
      <c r="CZ2499" s="15">
        <f>GG2499</f>
        <v>0</v>
      </c>
      <c r="DA2499" s="16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20"/>
      <c r="DY2499" s="15"/>
      <c r="DZ2499" s="20"/>
      <c r="EA2499" s="15"/>
      <c r="EB2499" s="20"/>
      <c r="EC2499" s="15"/>
      <c r="ED2499" s="20"/>
      <c r="EE2499" s="15"/>
      <c r="EF2499" s="20"/>
      <c r="EG2499" s="15"/>
      <c r="EH2499" s="20"/>
      <c r="EI2499" s="15"/>
      <c r="EJ2499" s="20"/>
      <c r="EK2499" s="15"/>
      <c r="EL2499" s="20"/>
      <c r="EM2499" s="15"/>
      <c r="EN2499" s="20"/>
      <c r="EY2499" s="15"/>
      <c r="EZ2499" s="20"/>
      <c r="FC2499" s="15"/>
      <c r="FD2499" s="20"/>
      <c r="FE2499" s="15">
        <v>100</v>
      </c>
      <c r="FF2499" s="20">
        <v>1</v>
      </c>
      <c r="FG2499" s="15"/>
      <c r="FH2499" s="20"/>
      <c r="FI2499" s="15"/>
      <c r="FJ2499" s="20"/>
      <c r="FK2499" s="15"/>
      <c r="FL2499" s="20"/>
      <c r="FM2499" s="15"/>
      <c r="FN2499" s="20"/>
      <c r="FO2499" s="15"/>
      <c r="FP2499" s="20"/>
      <c r="FQ2499" s="15"/>
      <c r="FR2499" s="20"/>
      <c r="FS2499" s="15"/>
      <c r="FT2499" s="20"/>
      <c r="FU2499" s="15"/>
      <c r="FV2499" s="20"/>
      <c r="FW2499" s="15"/>
      <c r="FX2499" s="20"/>
      <c r="FY2499" s="15"/>
      <c r="FZ2499" s="20"/>
      <c r="GA2499" s="15"/>
      <c r="GB2499" s="20"/>
      <c r="GC2499" s="15"/>
      <c r="GD2499" s="20"/>
      <c r="GE2499" s="15"/>
      <c r="GF2499" s="20"/>
      <c r="GG2499" s="226"/>
    </row>
    <row r="2500" spans="1:189" ht="15" customHeight="1" x14ac:dyDescent="0.3">
      <c r="A2500" s="15" t="s">
        <v>2904</v>
      </c>
      <c r="B2500" s="85" t="s">
        <v>142</v>
      </c>
      <c r="C2500" s="85" t="s">
        <v>3488</v>
      </c>
      <c r="D2500" s="85" t="s">
        <v>1013</v>
      </c>
      <c r="E2500" s="15" t="str">
        <f t="shared" si="535"/>
        <v>Denny JANG</v>
      </c>
      <c r="F2500" s="85" t="s">
        <v>135</v>
      </c>
      <c r="G2500" s="15">
        <v>999926720</v>
      </c>
      <c r="H2500" s="15">
        <f t="shared" si="536"/>
        <v>30</v>
      </c>
      <c r="I2500" s="15"/>
      <c r="J2500" s="15"/>
      <c r="K2500" s="16"/>
      <c r="L2500" s="15"/>
      <c r="M2500" s="15"/>
      <c r="N2500" s="15"/>
      <c r="O2500" s="15">
        <f t="shared" si="546"/>
        <v>0</v>
      </c>
      <c r="P2500" s="15">
        <v>0</v>
      </c>
      <c r="Q2500" s="15">
        <f t="shared" si="547"/>
        <v>0</v>
      </c>
      <c r="R2500" s="15">
        <v>0</v>
      </c>
      <c r="S2500" s="15">
        <v>0</v>
      </c>
      <c r="T2500" s="15">
        <f t="shared" si="548"/>
        <v>0</v>
      </c>
      <c r="U2500" s="15">
        <f t="shared" si="549"/>
        <v>0</v>
      </c>
      <c r="V2500" s="15"/>
      <c r="W2500" s="15"/>
      <c r="X2500" s="15"/>
      <c r="Y2500" s="15"/>
      <c r="Z2500" s="16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>
        <f t="shared" si="537"/>
        <v>0</v>
      </c>
      <c r="CT2500" s="15">
        <f t="shared" si="538"/>
        <v>30</v>
      </c>
      <c r="CU2500" s="15">
        <f t="shared" si="539"/>
        <v>1</v>
      </c>
      <c r="CV2500" s="15">
        <f t="shared" si="540"/>
        <v>0</v>
      </c>
      <c r="CW2500" s="15"/>
      <c r="CX2500" s="15"/>
      <c r="CY2500" s="15">
        <f t="shared" si="541"/>
        <v>0</v>
      </c>
      <c r="CZ2500" s="15">
        <f>GG2500</f>
        <v>0</v>
      </c>
      <c r="DA2500" s="16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20"/>
      <c r="DY2500" s="15"/>
      <c r="DZ2500" s="20"/>
      <c r="EA2500" s="15"/>
      <c r="EB2500" s="20"/>
      <c r="EC2500" s="15"/>
      <c r="ED2500" s="20"/>
      <c r="EE2500" s="15"/>
      <c r="EF2500" s="20"/>
      <c r="EG2500" s="15"/>
      <c r="EH2500" s="20"/>
      <c r="EI2500" s="15"/>
      <c r="EJ2500" s="20"/>
      <c r="EK2500" s="15"/>
      <c r="EL2500" s="20"/>
      <c r="EM2500" s="15"/>
      <c r="EN2500" s="20"/>
      <c r="EY2500" s="15"/>
      <c r="EZ2500" s="20"/>
      <c r="FC2500" s="15"/>
      <c r="FD2500" s="20"/>
      <c r="FE2500" s="15"/>
      <c r="FF2500" s="20"/>
      <c r="FG2500" s="15">
        <v>30</v>
      </c>
      <c r="FH2500" s="20">
        <v>1</v>
      </c>
      <c r="FI2500" s="15"/>
      <c r="FJ2500" s="20"/>
      <c r="FK2500" s="15"/>
      <c r="FL2500" s="20"/>
      <c r="FM2500" s="15"/>
      <c r="FN2500" s="20"/>
      <c r="FO2500" s="15"/>
      <c r="FP2500" s="20"/>
      <c r="FQ2500" s="15"/>
      <c r="FR2500" s="20"/>
      <c r="FS2500" s="15"/>
      <c r="FT2500" s="20"/>
      <c r="FU2500" s="15"/>
      <c r="FV2500" s="20"/>
      <c r="FW2500" s="15"/>
      <c r="FX2500" s="20"/>
      <c r="FY2500" s="15"/>
      <c r="FZ2500" s="20"/>
      <c r="GA2500" s="15"/>
      <c r="GB2500" s="20"/>
      <c r="GC2500" s="15"/>
      <c r="GD2500" s="20"/>
      <c r="GE2500" s="15"/>
      <c r="GF2500" s="20"/>
      <c r="GG2500" s="226"/>
    </row>
    <row r="2501" spans="1:189" ht="15" customHeight="1" x14ac:dyDescent="0.3">
      <c r="A2501" s="15" t="s">
        <v>130</v>
      </c>
      <c r="B2501" s="15" t="s">
        <v>140</v>
      </c>
      <c r="C2501" s="15" t="s">
        <v>381</v>
      </c>
      <c r="D2501" s="15" t="s">
        <v>1225</v>
      </c>
      <c r="E2501" s="15" t="str">
        <f t="shared" si="535"/>
        <v>Charlotte LEE</v>
      </c>
      <c r="F2501" s="15" t="s">
        <v>128</v>
      </c>
      <c r="G2501" s="15">
        <v>999926727</v>
      </c>
      <c r="H2501" s="15">
        <f t="shared" si="536"/>
        <v>120</v>
      </c>
      <c r="I2501" s="15"/>
      <c r="J2501" s="15"/>
      <c r="K2501" s="16"/>
      <c r="L2501" s="15"/>
      <c r="M2501" s="15"/>
      <c r="N2501" s="15"/>
      <c r="O2501" s="15">
        <f t="shared" si="546"/>
        <v>0</v>
      </c>
      <c r="P2501" s="15">
        <v>0</v>
      </c>
      <c r="Q2501" s="15">
        <f t="shared" si="547"/>
        <v>0</v>
      </c>
      <c r="R2501" s="15">
        <v>0</v>
      </c>
      <c r="S2501" s="15">
        <v>0</v>
      </c>
      <c r="T2501" s="15">
        <f t="shared" si="548"/>
        <v>0</v>
      </c>
      <c r="U2501" s="15">
        <f t="shared" si="549"/>
        <v>0</v>
      </c>
      <c r="V2501" s="15"/>
      <c r="W2501" s="15"/>
      <c r="X2501" s="15"/>
      <c r="Y2501" s="15"/>
      <c r="Z2501" s="16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>
        <f t="shared" si="537"/>
        <v>0</v>
      </c>
      <c r="CT2501" s="15">
        <f t="shared" si="538"/>
        <v>120</v>
      </c>
      <c r="CU2501" s="15">
        <f t="shared" si="539"/>
        <v>1</v>
      </c>
      <c r="CV2501" s="15">
        <f t="shared" si="540"/>
        <v>0</v>
      </c>
      <c r="CW2501" s="15"/>
      <c r="CX2501" s="15"/>
      <c r="CY2501" s="15">
        <f t="shared" si="541"/>
        <v>0</v>
      </c>
      <c r="CZ2501" s="15">
        <f>GG2501</f>
        <v>0</v>
      </c>
      <c r="DA2501" s="16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20"/>
      <c r="DY2501" s="15"/>
      <c r="DZ2501" s="20"/>
      <c r="EA2501" s="15"/>
      <c r="EB2501" s="20"/>
      <c r="EC2501" s="15"/>
      <c r="ED2501" s="20"/>
      <c r="EE2501" s="15"/>
      <c r="EF2501" s="20"/>
      <c r="EG2501" s="15"/>
      <c r="EH2501" s="20"/>
      <c r="EI2501" s="15"/>
      <c r="EJ2501" s="20"/>
      <c r="EK2501" s="15"/>
      <c r="EL2501" s="20"/>
      <c r="EM2501" s="15"/>
      <c r="EN2501" s="20"/>
      <c r="EY2501" s="15"/>
      <c r="EZ2501" s="20"/>
      <c r="FC2501" s="15">
        <v>120</v>
      </c>
      <c r="FD2501" s="20">
        <v>1</v>
      </c>
      <c r="FE2501" s="15"/>
      <c r="FF2501" s="20"/>
      <c r="FG2501" s="15"/>
      <c r="FH2501" s="20"/>
      <c r="FI2501" s="15"/>
      <c r="FJ2501" s="20"/>
      <c r="FK2501" s="15"/>
      <c r="FL2501" s="20"/>
      <c r="FM2501" s="15"/>
      <c r="FN2501" s="20"/>
      <c r="FO2501" s="15"/>
      <c r="FP2501" s="20"/>
      <c r="FQ2501" s="15"/>
      <c r="FR2501" s="20"/>
      <c r="FS2501" s="15"/>
      <c r="FT2501" s="20"/>
      <c r="FU2501" s="15"/>
      <c r="FV2501" s="20"/>
      <c r="FW2501" s="15"/>
      <c r="FX2501" s="20"/>
      <c r="FY2501" s="15"/>
      <c r="FZ2501" s="20"/>
      <c r="GA2501" s="15"/>
      <c r="GB2501" s="20"/>
      <c r="GC2501" s="15"/>
      <c r="GD2501" s="20"/>
      <c r="GE2501" s="15"/>
      <c r="GF2501" s="20"/>
      <c r="GG2501" s="226"/>
    </row>
    <row r="2502" spans="1:189" ht="15" customHeight="1" x14ac:dyDescent="0.3">
      <c r="A2502" s="15" t="s">
        <v>130</v>
      </c>
      <c r="B2502" s="15" t="s">
        <v>138</v>
      </c>
      <c r="C2502" s="15" t="s">
        <v>3018</v>
      </c>
      <c r="D2502" s="15" t="s">
        <v>1178</v>
      </c>
      <c r="E2502" s="15" t="str">
        <f t="shared" ref="E2502:E2565" si="550">CONCATENATE(C2502, " ",D2502)</f>
        <v>SERA KWON</v>
      </c>
      <c r="F2502" s="15" t="s">
        <v>128</v>
      </c>
      <c r="G2502" s="15">
        <v>999926730</v>
      </c>
      <c r="H2502" s="15">
        <f t="shared" ref="H2502:H2565" si="551">(L2502+M2502+N2502+O2502+P2502+R2502+S2502+T2502+U2502+V2502+X2502+Y2502+CT2502+CY2502+CS2502+CV2502)-J2502</f>
        <v>45</v>
      </c>
      <c r="I2502" s="15"/>
      <c r="J2502" s="15"/>
      <c r="K2502" s="16"/>
      <c r="L2502" s="15"/>
      <c r="M2502" s="15"/>
      <c r="N2502" s="15"/>
      <c r="O2502" s="15">
        <f t="shared" si="546"/>
        <v>0</v>
      </c>
      <c r="P2502" s="15">
        <v>0</v>
      </c>
      <c r="Q2502" s="15">
        <f t="shared" si="547"/>
        <v>0</v>
      </c>
      <c r="R2502" s="15">
        <v>0</v>
      </c>
      <c r="S2502" s="15">
        <v>0</v>
      </c>
      <c r="T2502" s="15">
        <f t="shared" si="548"/>
        <v>0</v>
      </c>
      <c r="U2502" s="15">
        <f t="shared" si="549"/>
        <v>0</v>
      </c>
      <c r="V2502" s="15"/>
      <c r="W2502" s="15"/>
      <c r="X2502" s="15"/>
      <c r="Y2502" s="15"/>
      <c r="Z2502" s="16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>
        <f t="shared" ref="CS2502:CS2565" si="552">SUM(FE2502)</f>
        <v>0</v>
      </c>
      <c r="CT2502" s="15">
        <f t="shared" ref="CT2502:CT2565" si="553">SUM(EQ2502,ES2502,EU2502,EW2502,FA2502,EY2502,FC2502,FG2502,FI2502,FK2502,FM2502,FQ2502,FS2502,FU2502,FW2502,FY2502,GA2502,FO2502)</f>
        <v>45</v>
      </c>
      <c r="CU2502" s="15">
        <f t="shared" ref="CU2502:CU2565" si="554">COUNT(ER2502,ET2502,EV2502,EX2502,FB2502,EZ2502,FD2502,FH2502,FJ2502,FL2502,FN2502,FR2502,FT2502,FV2502,FX2502,FZ2502,GB2502)</f>
        <v>1</v>
      </c>
      <c r="CV2502" s="15">
        <f t="shared" ref="CV2502:CV2565" si="555">GC2502+GE2502</f>
        <v>0</v>
      </c>
      <c r="CW2502" s="15"/>
      <c r="CX2502" s="15"/>
      <c r="CY2502" s="15">
        <f t="shared" ref="CY2502:CY2565" si="556">EO2502</f>
        <v>0</v>
      </c>
      <c r="CZ2502" s="15">
        <f>GG2502</f>
        <v>0</v>
      </c>
      <c r="DA2502" s="16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20"/>
      <c r="DY2502" s="15"/>
      <c r="DZ2502" s="20"/>
      <c r="EA2502" s="15"/>
      <c r="EB2502" s="20"/>
      <c r="EC2502" s="15"/>
      <c r="ED2502" s="20"/>
      <c r="EE2502" s="15"/>
      <c r="EF2502" s="20"/>
      <c r="EG2502" s="15"/>
      <c r="EH2502" s="20"/>
      <c r="EI2502" s="15"/>
      <c r="EJ2502" s="20"/>
      <c r="EK2502" s="15"/>
      <c r="EL2502" s="20"/>
      <c r="EM2502" s="15"/>
      <c r="EN2502" s="20"/>
      <c r="EY2502" s="15">
        <v>45</v>
      </c>
      <c r="EZ2502" s="20">
        <v>2</v>
      </c>
      <c r="FC2502" s="15"/>
      <c r="FD2502" s="20"/>
      <c r="FE2502" s="15"/>
      <c r="FF2502" s="20"/>
      <c r="FG2502" s="15"/>
      <c r="FH2502" s="20"/>
      <c r="FI2502" s="15"/>
      <c r="FJ2502" s="20"/>
      <c r="FK2502" s="15"/>
      <c r="FL2502" s="20"/>
      <c r="FM2502" s="15"/>
      <c r="FN2502" s="20"/>
      <c r="FO2502" s="15"/>
      <c r="FP2502" s="20"/>
      <c r="FQ2502" s="15"/>
      <c r="FR2502" s="20"/>
      <c r="FS2502" s="15"/>
      <c r="FT2502" s="20"/>
      <c r="FU2502" s="15"/>
      <c r="FV2502" s="20"/>
      <c r="FW2502" s="15"/>
      <c r="FX2502" s="20"/>
      <c r="FY2502" s="15"/>
      <c r="FZ2502" s="20"/>
      <c r="GA2502" s="15"/>
      <c r="GB2502" s="20"/>
      <c r="GC2502" s="15"/>
      <c r="GD2502" s="20"/>
      <c r="GE2502" s="15"/>
      <c r="GF2502" s="20"/>
      <c r="GG2502" s="226"/>
    </row>
    <row r="2503" spans="1:189" ht="15" customHeight="1" x14ac:dyDescent="0.3">
      <c r="A2503" s="15" t="s">
        <v>133</v>
      </c>
      <c r="B2503" s="15" t="s">
        <v>138</v>
      </c>
      <c r="C2503" s="15" t="s">
        <v>2096</v>
      </c>
      <c r="D2503" s="15" t="s">
        <v>1178</v>
      </c>
      <c r="E2503" s="15" t="str">
        <f t="shared" si="550"/>
        <v>SOFIA KWON</v>
      </c>
      <c r="F2503" s="15" t="s">
        <v>128</v>
      </c>
      <c r="G2503" s="15">
        <v>999926731</v>
      </c>
      <c r="H2503" s="15">
        <f t="shared" si="551"/>
        <v>45</v>
      </c>
      <c r="I2503" s="15"/>
      <c r="J2503" s="15"/>
      <c r="K2503" s="16"/>
      <c r="L2503" s="15"/>
      <c r="M2503" s="15"/>
      <c r="N2503" s="15"/>
      <c r="O2503" s="15">
        <f t="shared" si="546"/>
        <v>0</v>
      </c>
      <c r="P2503" s="15">
        <v>0</v>
      </c>
      <c r="Q2503" s="15">
        <f t="shared" si="547"/>
        <v>0</v>
      </c>
      <c r="R2503" s="15">
        <v>0</v>
      </c>
      <c r="S2503" s="15">
        <v>0</v>
      </c>
      <c r="T2503" s="15">
        <f t="shared" si="548"/>
        <v>0</v>
      </c>
      <c r="U2503" s="15">
        <f t="shared" si="549"/>
        <v>0</v>
      </c>
      <c r="V2503" s="15"/>
      <c r="W2503" s="15"/>
      <c r="X2503" s="15"/>
      <c r="Y2503" s="15"/>
      <c r="Z2503" s="16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>
        <f t="shared" si="552"/>
        <v>0</v>
      </c>
      <c r="CT2503" s="15">
        <f t="shared" si="553"/>
        <v>45</v>
      </c>
      <c r="CU2503" s="15">
        <f t="shared" si="554"/>
        <v>1</v>
      </c>
      <c r="CV2503" s="15">
        <f t="shared" si="555"/>
        <v>0</v>
      </c>
      <c r="CW2503" s="15"/>
      <c r="CX2503" s="15"/>
      <c r="CY2503" s="15">
        <f t="shared" si="556"/>
        <v>0</v>
      </c>
      <c r="CZ2503" s="15">
        <f>GG2503</f>
        <v>0</v>
      </c>
      <c r="DA2503" s="16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20"/>
      <c r="DY2503" s="15"/>
      <c r="DZ2503" s="20"/>
      <c r="EA2503" s="15"/>
      <c r="EB2503" s="20"/>
      <c r="EC2503" s="15"/>
      <c r="ED2503" s="20"/>
      <c r="EE2503" s="15"/>
      <c r="EF2503" s="20"/>
      <c r="EG2503" s="15"/>
      <c r="EH2503" s="20"/>
      <c r="EI2503" s="15"/>
      <c r="EJ2503" s="20"/>
      <c r="EK2503" s="15"/>
      <c r="EL2503" s="20"/>
      <c r="EM2503" s="15"/>
      <c r="EN2503" s="20"/>
      <c r="EY2503" s="15">
        <v>45</v>
      </c>
      <c r="EZ2503" s="20">
        <v>2</v>
      </c>
      <c r="FC2503" s="15"/>
      <c r="FD2503" s="20"/>
      <c r="FE2503" s="15"/>
      <c r="FF2503" s="20"/>
      <c r="FG2503" s="15"/>
      <c r="FH2503" s="20"/>
      <c r="FI2503" s="15"/>
      <c r="FJ2503" s="20"/>
      <c r="FK2503" s="15"/>
      <c r="FL2503" s="20"/>
      <c r="FM2503" s="15"/>
      <c r="FN2503" s="20"/>
      <c r="FO2503" s="15"/>
      <c r="FP2503" s="20"/>
      <c r="FQ2503" s="15"/>
      <c r="FR2503" s="20"/>
      <c r="FS2503" s="15"/>
      <c r="FT2503" s="20"/>
      <c r="FU2503" s="15"/>
      <c r="FV2503" s="20"/>
      <c r="FW2503" s="15"/>
      <c r="FX2503" s="20"/>
      <c r="FY2503" s="15"/>
      <c r="FZ2503" s="20"/>
      <c r="GA2503" s="15"/>
      <c r="GB2503" s="20"/>
      <c r="GC2503" s="15"/>
      <c r="GD2503" s="20"/>
      <c r="GE2503" s="15"/>
      <c r="GF2503" s="20"/>
      <c r="GG2503" s="226"/>
    </row>
    <row r="2504" spans="1:189" ht="15" customHeight="1" x14ac:dyDescent="0.3">
      <c r="A2504" s="85" t="s">
        <v>133</v>
      </c>
      <c r="B2504" s="85" t="s">
        <v>126</v>
      </c>
      <c r="C2504" s="85" t="s">
        <v>3456</v>
      </c>
      <c r="D2504" s="85" t="s">
        <v>4009</v>
      </c>
      <c r="E2504" s="15" t="str">
        <f t="shared" si="550"/>
        <v>Aadya Madan</v>
      </c>
      <c r="F2504" s="85" t="s">
        <v>128</v>
      </c>
      <c r="G2504" s="15">
        <v>999926735</v>
      </c>
      <c r="H2504" s="15">
        <f t="shared" si="551"/>
        <v>58</v>
      </c>
      <c r="I2504" s="15"/>
      <c r="J2504" s="15"/>
      <c r="K2504" s="16"/>
      <c r="L2504" s="15"/>
      <c r="M2504" s="15"/>
      <c r="N2504" s="15"/>
      <c r="O2504" s="15">
        <f t="shared" si="546"/>
        <v>0</v>
      </c>
      <c r="P2504" s="15">
        <v>0</v>
      </c>
      <c r="Q2504" s="15">
        <f t="shared" si="547"/>
        <v>0</v>
      </c>
      <c r="R2504" s="15">
        <v>0</v>
      </c>
      <c r="S2504" s="15">
        <v>0</v>
      </c>
      <c r="T2504" s="15">
        <f t="shared" si="548"/>
        <v>0</v>
      </c>
      <c r="U2504" s="15">
        <f t="shared" si="549"/>
        <v>0</v>
      </c>
      <c r="V2504" s="15"/>
      <c r="W2504" s="15"/>
      <c r="X2504" s="15"/>
      <c r="Y2504" s="15"/>
      <c r="Z2504" s="16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>
        <f t="shared" si="552"/>
        <v>0</v>
      </c>
      <c r="CT2504" s="15">
        <f t="shared" si="553"/>
        <v>58</v>
      </c>
      <c r="CU2504" s="15">
        <f t="shared" si="554"/>
        <v>0</v>
      </c>
      <c r="CV2504" s="15">
        <f t="shared" si="555"/>
        <v>0</v>
      </c>
      <c r="CW2504" s="15"/>
      <c r="CX2504" s="15"/>
      <c r="CY2504" s="15">
        <f t="shared" si="556"/>
        <v>0</v>
      </c>
      <c r="CZ2504" s="15">
        <f>GG2504</f>
        <v>0</v>
      </c>
      <c r="DA2504" s="16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20"/>
      <c r="DY2504" s="15"/>
      <c r="DZ2504" s="20"/>
      <c r="EA2504" s="15"/>
      <c r="EB2504" s="20"/>
      <c r="EC2504" s="15"/>
      <c r="ED2504" s="20"/>
      <c r="EE2504" s="15"/>
      <c r="EF2504" s="20"/>
      <c r="EG2504" s="15"/>
      <c r="EH2504" s="20"/>
      <c r="EI2504" s="15"/>
      <c r="EJ2504" s="20"/>
      <c r="EK2504" s="15"/>
      <c r="EL2504" s="20"/>
      <c r="EM2504" s="15"/>
      <c r="EN2504" s="20"/>
      <c r="EY2504" s="15"/>
      <c r="EZ2504" s="20"/>
      <c r="FC2504" s="15"/>
      <c r="FD2504" s="20"/>
      <c r="FE2504" s="15"/>
      <c r="FF2504" s="20"/>
      <c r="FG2504" s="15"/>
      <c r="FH2504" s="20"/>
      <c r="FI2504" s="15"/>
      <c r="FJ2504" s="20"/>
      <c r="FK2504" s="15"/>
      <c r="FL2504" s="20"/>
      <c r="FM2504" s="15"/>
      <c r="FN2504" s="16"/>
      <c r="FO2504" s="15">
        <v>58</v>
      </c>
      <c r="FP2504" s="20"/>
      <c r="FQ2504" s="15"/>
      <c r="FR2504" s="16"/>
      <c r="FS2504" s="15"/>
      <c r="FT2504" s="20"/>
      <c r="FU2504" s="15"/>
      <c r="FV2504" s="20"/>
      <c r="FW2504" s="15"/>
      <c r="FX2504" s="20"/>
      <c r="FY2504" s="15"/>
      <c r="FZ2504" s="20"/>
      <c r="GA2504" s="15"/>
      <c r="GB2504" s="20"/>
      <c r="GC2504" s="15"/>
      <c r="GD2504" s="20"/>
      <c r="GE2504" s="15"/>
      <c r="GF2504" s="20"/>
      <c r="GG2504" s="226"/>
    </row>
    <row r="2505" spans="1:189" ht="15" customHeight="1" x14ac:dyDescent="0.3">
      <c r="A2505" s="17" t="s">
        <v>2903</v>
      </c>
      <c r="B2505" s="17" t="s">
        <v>140</v>
      </c>
      <c r="C2505" s="17" t="s">
        <v>1194</v>
      </c>
      <c r="D2505" s="17" t="s">
        <v>3379</v>
      </c>
      <c r="E2505" s="15" t="str">
        <f t="shared" si="550"/>
        <v>Margaret Willis</v>
      </c>
      <c r="F2505" s="17" t="s">
        <v>128</v>
      </c>
      <c r="G2505" s="17">
        <v>999926737</v>
      </c>
      <c r="H2505" s="15">
        <f t="shared" si="551"/>
        <v>38</v>
      </c>
      <c r="I2505" s="15"/>
      <c r="J2505" s="15"/>
      <c r="K2505" s="16"/>
      <c r="L2505" s="15"/>
      <c r="M2505" s="15"/>
      <c r="N2505" s="15"/>
      <c r="O2505" s="15">
        <f t="shared" si="546"/>
        <v>0</v>
      </c>
      <c r="P2505" s="15">
        <v>0</v>
      </c>
      <c r="Q2505" s="15">
        <f t="shared" si="547"/>
        <v>0</v>
      </c>
      <c r="R2505" s="15">
        <v>0</v>
      </c>
      <c r="S2505" s="15">
        <v>0</v>
      </c>
      <c r="T2505" s="15">
        <f t="shared" si="548"/>
        <v>0</v>
      </c>
      <c r="U2505" s="15">
        <f t="shared" si="549"/>
        <v>0</v>
      </c>
      <c r="V2505" s="15"/>
      <c r="W2505" s="15"/>
      <c r="X2505" s="15"/>
      <c r="Y2505" s="15"/>
      <c r="Z2505" s="16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>
        <f t="shared" si="552"/>
        <v>38</v>
      </c>
      <c r="CT2505" s="15">
        <f t="shared" si="553"/>
        <v>0</v>
      </c>
      <c r="CU2505" s="15">
        <f t="shared" si="554"/>
        <v>0</v>
      </c>
      <c r="CV2505" s="15">
        <f t="shared" si="555"/>
        <v>0</v>
      </c>
      <c r="CW2505" s="15"/>
      <c r="CX2505" s="15"/>
      <c r="CY2505" s="15">
        <f t="shared" si="556"/>
        <v>0</v>
      </c>
      <c r="CZ2505" s="15">
        <f>GG2505</f>
        <v>0</v>
      </c>
      <c r="DA2505" s="16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20"/>
      <c r="DY2505" s="15"/>
      <c r="DZ2505" s="20"/>
      <c r="EA2505" s="15"/>
      <c r="EB2505" s="20"/>
      <c r="EC2505" s="15"/>
      <c r="ED2505" s="20"/>
      <c r="EE2505" s="15"/>
      <c r="EF2505" s="20"/>
      <c r="EG2505" s="15"/>
      <c r="EH2505" s="20"/>
      <c r="EI2505" s="15"/>
      <c r="EJ2505" s="20"/>
      <c r="EK2505" s="15"/>
      <c r="EL2505" s="20"/>
      <c r="EM2505" s="15"/>
      <c r="EN2505" s="20"/>
      <c r="EY2505" s="15"/>
      <c r="EZ2505" s="20"/>
      <c r="FC2505" s="15"/>
      <c r="FD2505" s="20"/>
      <c r="FE2505" s="15">
        <v>38</v>
      </c>
      <c r="FF2505" s="20" t="s">
        <v>129</v>
      </c>
      <c r="FG2505" s="15"/>
      <c r="FH2505" s="20"/>
      <c r="FI2505" s="15"/>
      <c r="FJ2505" s="20"/>
      <c r="FK2505" s="15"/>
      <c r="FL2505" s="20"/>
      <c r="FM2505" s="15"/>
      <c r="FN2505" s="20"/>
      <c r="FO2505" s="15"/>
      <c r="FP2505" s="20"/>
      <c r="FQ2505" s="15"/>
      <c r="FR2505" s="20"/>
      <c r="FS2505" s="15"/>
      <c r="FT2505" s="20"/>
      <c r="FU2505" s="15"/>
      <c r="FV2505" s="20"/>
      <c r="FW2505" s="15"/>
      <c r="FX2505" s="20"/>
      <c r="FY2505" s="15"/>
      <c r="FZ2505" s="20"/>
      <c r="GA2505" s="15"/>
      <c r="GB2505" s="20"/>
      <c r="GC2505" s="15"/>
      <c r="GD2505" s="20"/>
      <c r="GE2505" s="15"/>
      <c r="GF2505" s="20"/>
      <c r="GG2505" s="226"/>
    </row>
    <row r="2506" spans="1:189" ht="15" customHeight="1" x14ac:dyDescent="0.3">
      <c r="A2506" s="15" t="s">
        <v>125</v>
      </c>
      <c r="B2506" s="15" t="s">
        <v>126</v>
      </c>
      <c r="C2506" s="15" t="s">
        <v>2992</v>
      </c>
      <c r="D2506" s="15" t="s">
        <v>1133</v>
      </c>
      <c r="E2506" s="15" t="str">
        <f t="shared" si="550"/>
        <v>Nayeon Song</v>
      </c>
      <c r="F2506" s="15" t="s">
        <v>128</v>
      </c>
      <c r="G2506" s="15">
        <v>999926739</v>
      </c>
      <c r="H2506" s="15">
        <f t="shared" si="551"/>
        <v>38</v>
      </c>
      <c r="I2506" s="15"/>
      <c r="J2506" s="15"/>
      <c r="K2506" s="16"/>
      <c r="L2506" s="15"/>
      <c r="M2506" s="15"/>
      <c r="N2506" s="15"/>
      <c r="O2506" s="15">
        <f t="shared" si="546"/>
        <v>0</v>
      </c>
      <c r="P2506" s="15">
        <v>0</v>
      </c>
      <c r="Q2506" s="15">
        <f t="shared" si="547"/>
        <v>0</v>
      </c>
      <c r="R2506" s="15">
        <v>0</v>
      </c>
      <c r="S2506" s="15">
        <v>0</v>
      </c>
      <c r="T2506" s="15">
        <f t="shared" si="548"/>
        <v>0</v>
      </c>
      <c r="U2506" s="15">
        <f t="shared" si="549"/>
        <v>0</v>
      </c>
      <c r="V2506" s="15"/>
      <c r="W2506" s="15"/>
      <c r="X2506" s="15"/>
      <c r="Y2506" s="15"/>
      <c r="Z2506" s="16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>
        <f t="shared" si="552"/>
        <v>0</v>
      </c>
      <c r="CT2506" s="15">
        <f t="shared" si="553"/>
        <v>38</v>
      </c>
      <c r="CU2506" s="15">
        <f t="shared" si="554"/>
        <v>0</v>
      </c>
      <c r="CV2506" s="15">
        <f t="shared" si="555"/>
        <v>0</v>
      </c>
      <c r="CW2506" s="15"/>
      <c r="CX2506" s="15"/>
      <c r="CY2506" s="15">
        <f t="shared" si="556"/>
        <v>0</v>
      </c>
      <c r="CZ2506" s="15">
        <f>GG2506</f>
        <v>0</v>
      </c>
      <c r="DA2506" s="16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20"/>
      <c r="DY2506" s="15"/>
      <c r="DZ2506" s="20"/>
      <c r="EA2506" s="15"/>
      <c r="EB2506" s="20"/>
      <c r="EC2506" s="15"/>
      <c r="ED2506" s="20"/>
      <c r="EE2506" s="15"/>
      <c r="EF2506" s="20"/>
      <c r="EG2506" s="15"/>
      <c r="EH2506" s="20"/>
      <c r="EI2506" s="15"/>
      <c r="EJ2506" s="20"/>
      <c r="EK2506" s="15"/>
      <c r="EL2506" s="20"/>
      <c r="EM2506" s="15"/>
      <c r="EN2506" s="20"/>
      <c r="EY2506" s="15">
        <v>38</v>
      </c>
      <c r="EZ2506" s="20" t="s">
        <v>129</v>
      </c>
      <c r="FC2506" s="15"/>
      <c r="FD2506" s="20"/>
      <c r="FE2506" s="15"/>
      <c r="FF2506" s="20"/>
      <c r="FG2506" s="15"/>
      <c r="FH2506" s="20"/>
      <c r="FI2506" s="15"/>
      <c r="FJ2506" s="20"/>
      <c r="FK2506" s="15"/>
      <c r="FL2506" s="20"/>
      <c r="FM2506" s="15"/>
      <c r="FN2506" s="20"/>
      <c r="FO2506" s="15"/>
      <c r="FP2506" s="20"/>
      <c r="FQ2506" s="15"/>
      <c r="FR2506" s="20"/>
      <c r="FS2506" s="15"/>
      <c r="FT2506" s="20"/>
      <c r="FU2506" s="15"/>
      <c r="FV2506" s="20"/>
      <c r="FW2506" s="15"/>
      <c r="FX2506" s="20"/>
      <c r="FY2506" s="15"/>
      <c r="FZ2506" s="20"/>
      <c r="GA2506" s="15"/>
      <c r="GB2506" s="20"/>
      <c r="GC2506" s="15"/>
      <c r="GD2506" s="20"/>
      <c r="GE2506" s="15"/>
      <c r="GF2506" s="20"/>
      <c r="GG2506" s="226"/>
    </row>
    <row r="2507" spans="1:189" ht="15" customHeight="1" x14ac:dyDescent="0.3">
      <c r="A2507" s="15" t="s">
        <v>146</v>
      </c>
      <c r="B2507" s="15" t="s">
        <v>138</v>
      </c>
      <c r="C2507" s="15" t="s">
        <v>165</v>
      </c>
      <c r="D2507" s="15" t="s">
        <v>3086</v>
      </c>
      <c r="E2507" s="15" t="str">
        <f t="shared" si="550"/>
        <v>Gabriel RESOSO</v>
      </c>
      <c r="F2507" s="15" t="s">
        <v>135</v>
      </c>
      <c r="G2507" s="15">
        <v>999926745</v>
      </c>
      <c r="H2507" s="15">
        <f t="shared" si="551"/>
        <v>63</v>
      </c>
      <c r="I2507" s="15"/>
      <c r="J2507" s="15"/>
      <c r="K2507" s="16"/>
      <c r="L2507" s="15"/>
      <c r="M2507" s="15"/>
      <c r="N2507" s="15"/>
      <c r="O2507" s="15">
        <f t="shared" si="546"/>
        <v>0</v>
      </c>
      <c r="P2507" s="15">
        <v>0</v>
      </c>
      <c r="Q2507" s="15">
        <f t="shared" si="547"/>
        <v>0</v>
      </c>
      <c r="R2507" s="15">
        <v>0</v>
      </c>
      <c r="S2507" s="15">
        <v>0</v>
      </c>
      <c r="T2507" s="15">
        <f t="shared" si="548"/>
        <v>0</v>
      </c>
      <c r="U2507" s="15">
        <f t="shared" si="549"/>
        <v>0</v>
      </c>
      <c r="V2507" s="15"/>
      <c r="W2507" s="15"/>
      <c r="X2507" s="15"/>
      <c r="Y2507" s="15"/>
      <c r="Z2507" s="16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>
        <f t="shared" si="552"/>
        <v>0</v>
      </c>
      <c r="CT2507" s="15">
        <f t="shared" si="553"/>
        <v>63</v>
      </c>
      <c r="CU2507" s="15">
        <f t="shared" si="554"/>
        <v>1</v>
      </c>
      <c r="CV2507" s="15">
        <f t="shared" si="555"/>
        <v>0</v>
      </c>
      <c r="CW2507" s="15"/>
      <c r="CX2507" s="15"/>
      <c r="CY2507" s="15">
        <f t="shared" si="556"/>
        <v>0</v>
      </c>
      <c r="CZ2507" s="15">
        <f>GG2507</f>
        <v>0</v>
      </c>
      <c r="DA2507" s="16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20"/>
      <c r="DY2507" s="15"/>
      <c r="DZ2507" s="20"/>
      <c r="EA2507" s="15"/>
      <c r="EB2507" s="20"/>
      <c r="EC2507" s="15"/>
      <c r="ED2507" s="20"/>
      <c r="EE2507" s="15"/>
      <c r="EF2507" s="20"/>
      <c r="EG2507" s="15"/>
      <c r="EH2507" s="20"/>
      <c r="EI2507" s="15"/>
      <c r="EJ2507" s="20"/>
      <c r="EK2507" s="15"/>
      <c r="EL2507" s="20"/>
      <c r="EM2507" s="15"/>
      <c r="EN2507" s="20"/>
      <c r="EY2507" s="15"/>
      <c r="EZ2507" s="20"/>
      <c r="FC2507" s="15">
        <v>63</v>
      </c>
      <c r="FD2507" s="20">
        <v>5</v>
      </c>
      <c r="FE2507" s="15"/>
      <c r="FF2507" s="20"/>
      <c r="FG2507" s="15"/>
      <c r="FH2507" s="20"/>
      <c r="FI2507" s="15"/>
      <c r="FJ2507" s="20"/>
      <c r="FK2507" s="15"/>
      <c r="FL2507" s="20"/>
      <c r="FM2507" s="15"/>
      <c r="FN2507" s="20"/>
      <c r="FO2507" s="15"/>
      <c r="FP2507" s="20"/>
      <c r="FQ2507" s="15"/>
      <c r="FR2507" s="20"/>
      <c r="FS2507" s="15"/>
      <c r="FT2507" s="20"/>
      <c r="FU2507" s="15"/>
      <c r="FV2507" s="20"/>
      <c r="FW2507" s="15"/>
      <c r="FX2507" s="20"/>
      <c r="FY2507" s="15"/>
      <c r="FZ2507" s="20"/>
      <c r="GA2507" s="15"/>
      <c r="GB2507" s="20"/>
      <c r="GC2507" s="15"/>
      <c r="GD2507" s="20"/>
      <c r="GE2507" s="15"/>
      <c r="GF2507" s="20"/>
      <c r="GG2507" s="226"/>
    </row>
    <row r="2508" spans="1:189" ht="15" customHeight="1" x14ac:dyDescent="0.3">
      <c r="A2508" s="15" t="s">
        <v>125</v>
      </c>
      <c r="B2508" s="15" t="s">
        <v>126</v>
      </c>
      <c r="C2508" s="15" t="s">
        <v>895</v>
      </c>
      <c r="D2508" s="15" t="s">
        <v>1808</v>
      </c>
      <c r="E2508" s="15" t="str">
        <f t="shared" si="550"/>
        <v>Christian Tan</v>
      </c>
      <c r="F2508" s="15" t="s">
        <v>135</v>
      </c>
      <c r="G2508" s="15">
        <v>999926746</v>
      </c>
      <c r="H2508" s="15">
        <f t="shared" si="551"/>
        <v>119</v>
      </c>
      <c r="I2508" s="15"/>
      <c r="J2508" s="15"/>
      <c r="K2508" s="16"/>
      <c r="L2508" s="15"/>
      <c r="M2508" s="15"/>
      <c r="N2508" s="15"/>
      <c r="O2508" s="15">
        <f t="shared" si="546"/>
        <v>0</v>
      </c>
      <c r="P2508" s="15">
        <v>0</v>
      </c>
      <c r="Q2508" s="15">
        <f t="shared" si="547"/>
        <v>0</v>
      </c>
      <c r="R2508" s="15">
        <v>0</v>
      </c>
      <c r="S2508" s="15">
        <v>0</v>
      </c>
      <c r="T2508" s="15">
        <f t="shared" si="548"/>
        <v>0</v>
      </c>
      <c r="U2508" s="15">
        <f t="shared" si="549"/>
        <v>0</v>
      </c>
      <c r="V2508" s="15"/>
      <c r="W2508" s="15"/>
      <c r="X2508" s="15"/>
      <c r="Y2508" s="15"/>
      <c r="Z2508" s="16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>
        <f t="shared" si="552"/>
        <v>0</v>
      </c>
      <c r="CT2508" s="15">
        <f t="shared" si="553"/>
        <v>38</v>
      </c>
      <c r="CU2508" s="15">
        <f t="shared" si="554"/>
        <v>0</v>
      </c>
      <c r="CV2508" s="15">
        <f t="shared" si="555"/>
        <v>33</v>
      </c>
      <c r="CW2508" s="15"/>
      <c r="CX2508" s="15"/>
      <c r="CY2508" s="15">
        <f t="shared" si="556"/>
        <v>48</v>
      </c>
      <c r="CZ2508" s="15">
        <f>GG2508</f>
        <v>0</v>
      </c>
      <c r="DA2508" s="16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20"/>
      <c r="DY2508" s="15"/>
      <c r="DZ2508" s="20"/>
      <c r="EA2508" s="15"/>
      <c r="EB2508" s="20"/>
      <c r="EC2508" s="15"/>
      <c r="ED2508" s="20"/>
      <c r="EE2508" s="15"/>
      <c r="EF2508" s="20"/>
      <c r="EG2508" s="15"/>
      <c r="EH2508" s="20"/>
      <c r="EI2508" s="15"/>
      <c r="EJ2508" s="20"/>
      <c r="EK2508" s="15"/>
      <c r="EL2508" s="20"/>
      <c r="EM2508" s="15"/>
      <c r="EN2508" s="20"/>
      <c r="EO2508" s="15">
        <v>48</v>
      </c>
      <c r="EY2508" s="15"/>
      <c r="EZ2508" s="20"/>
      <c r="FC2508" s="15">
        <v>38</v>
      </c>
      <c r="FD2508" s="20" t="s">
        <v>129</v>
      </c>
      <c r="FE2508" s="15"/>
      <c r="FF2508" s="20"/>
      <c r="FG2508" s="15"/>
      <c r="FH2508" s="20"/>
      <c r="FI2508" s="15"/>
      <c r="FJ2508" s="20"/>
      <c r="FK2508" s="15"/>
      <c r="FL2508" s="20"/>
      <c r="FM2508" s="15"/>
      <c r="FN2508" s="20"/>
      <c r="FO2508" s="15"/>
      <c r="FP2508" s="20"/>
      <c r="FQ2508" s="15"/>
      <c r="FR2508" s="20"/>
      <c r="FS2508" s="15"/>
      <c r="FT2508" s="20"/>
      <c r="FU2508" s="15"/>
      <c r="FV2508" s="20"/>
      <c r="FW2508" s="15"/>
      <c r="FX2508" s="20"/>
      <c r="FY2508" s="15"/>
      <c r="FZ2508" s="20"/>
      <c r="GA2508" s="15"/>
      <c r="GB2508" s="20"/>
      <c r="GC2508" s="15">
        <v>33</v>
      </c>
      <c r="GD2508" s="20" t="s">
        <v>168</v>
      </c>
      <c r="GE2508" s="15"/>
      <c r="GF2508" s="20"/>
      <c r="GG2508" s="226"/>
    </row>
    <row r="2509" spans="1:189" ht="15" customHeight="1" x14ac:dyDescent="0.3">
      <c r="A2509" s="17" t="s">
        <v>130</v>
      </c>
      <c r="B2509" s="17" t="s">
        <v>138</v>
      </c>
      <c r="C2509" s="17" t="s">
        <v>3799</v>
      </c>
      <c r="D2509" s="17" t="s">
        <v>3800</v>
      </c>
      <c r="E2509" s="15" t="str">
        <f t="shared" si="550"/>
        <v>Poliahu Tadley</v>
      </c>
      <c r="F2509" s="89" t="s">
        <v>128</v>
      </c>
      <c r="G2509" s="17">
        <v>999926748</v>
      </c>
      <c r="H2509" s="15">
        <f t="shared" si="551"/>
        <v>45</v>
      </c>
      <c r="I2509" s="15"/>
      <c r="J2509" s="15"/>
      <c r="K2509" s="16"/>
      <c r="L2509" s="15"/>
      <c r="M2509" s="15"/>
      <c r="N2509" s="15"/>
      <c r="O2509" s="15">
        <f t="shared" si="546"/>
        <v>0</v>
      </c>
      <c r="P2509" s="15">
        <v>0</v>
      </c>
      <c r="Q2509" s="15">
        <f t="shared" si="547"/>
        <v>0</v>
      </c>
      <c r="R2509" s="15">
        <v>0</v>
      </c>
      <c r="S2509" s="15">
        <v>0</v>
      </c>
      <c r="T2509" s="15">
        <f t="shared" si="548"/>
        <v>0</v>
      </c>
      <c r="U2509" s="15">
        <f t="shared" si="549"/>
        <v>0</v>
      </c>
      <c r="V2509" s="15"/>
      <c r="W2509" s="15"/>
      <c r="X2509" s="15"/>
      <c r="Y2509" s="15"/>
      <c r="Z2509" s="16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>
        <f t="shared" si="552"/>
        <v>0</v>
      </c>
      <c r="CT2509" s="15">
        <f t="shared" si="553"/>
        <v>45</v>
      </c>
      <c r="CU2509" s="15">
        <f t="shared" si="554"/>
        <v>1</v>
      </c>
      <c r="CV2509" s="15">
        <f t="shared" si="555"/>
        <v>0</v>
      </c>
      <c r="CW2509" s="15"/>
      <c r="CX2509" s="15"/>
      <c r="CY2509" s="15">
        <f t="shared" si="556"/>
        <v>0</v>
      </c>
      <c r="CZ2509" s="15">
        <f>GG2509</f>
        <v>0</v>
      </c>
      <c r="DA2509" s="16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20"/>
      <c r="DY2509" s="15"/>
      <c r="DZ2509" s="20"/>
      <c r="EA2509" s="15"/>
      <c r="EB2509" s="20"/>
      <c r="EC2509" s="15"/>
      <c r="ED2509" s="20"/>
      <c r="EE2509" s="15"/>
      <c r="EF2509" s="20"/>
      <c r="EG2509" s="15"/>
      <c r="EH2509" s="20"/>
      <c r="EI2509" s="15"/>
      <c r="EJ2509" s="20"/>
      <c r="EK2509" s="15"/>
      <c r="EL2509" s="20"/>
      <c r="EM2509" s="15"/>
      <c r="EN2509" s="20"/>
      <c r="EY2509" s="15"/>
      <c r="EZ2509" s="20"/>
      <c r="FC2509" s="15"/>
      <c r="FD2509" s="20"/>
      <c r="FE2509" s="15"/>
      <c r="FF2509" s="20"/>
      <c r="FG2509" s="15"/>
      <c r="FH2509" s="20"/>
      <c r="FI2509" s="15">
        <v>45</v>
      </c>
      <c r="FJ2509" s="20">
        <v>2</v>
      </c>
      <c r="FK2509" s="15"/>
      <c r="FL2509" s="20"/>
      <c r="FM2509" s="15"/>
      <c r="FN2509" s="20"/>
      <c r="FO2509" s="15"/>
      <c r="FP2509" s="20"/>
      <c r="FQ2509" s="15"/>
      <c r="FR2509" s="20"/>
      <c r="FS2509" s="15"/>
      <c r="FT2509" s="20"/>
      <c r="FU2509" s="15"/>
      <c r="FV2509" s="20"/>
      <c r="FW2509" s="15"/>
      <c r="FX2509" s="20"/>
      <c r="FY2509" s="15"/>
      <c r="FZ2509" s="20"/>
      <c r="GA2509" s="15"/>
      <c r="GB2509" s="20"/>
      <c r="GC2509" s="15"/>
      <c r="GD2509" s="20"/>
      <c r="GE2509" s="15"/>
      <c r="GF2509" s="20"/>
      <c r="GG2509" s="226"/>
    </row>
    <row r="2510" spans="1:189" ht="15" customHeight="1" x14ac:dyDescent="0.3">
      <c r="A2510" s="15" t="s">
        <v>130</v>
      </c>
      <c r="B2510" s="15" t="s">
        <v>138</v>
      </c>
      <c r="C2510" s="15" t="s">
        <v>487</v>
      </c>
      <c r="D2510" s="15" t="s">
        <v>2978</v>
      </c>
      <c r="E2510" s="15" t="str">
        <f t="shared" si="550"/>
        <v>Julian Titus</v>
      </c>
      <c r="F2510" s="15" t="s">
        <v>135</v>
      </c>
      <c r="G2510" s="15">
        <v>999926750</v>
      </c>
      <c r="H2510" s="15">
        <f t="shared" si="551"/>
        <v>169</v>
      </c>
      <c r="I2510" s="15"/>
      <c r="J2510" s="15"/>
      <c r="K2510" s="16"/>
      <c r="L2510" s="15"/>
      <c r="M2510" s="15"/>
      <c r="N2510" s="15"/>
      <c r="O2510" s="15">
        <f t="shared" si="546"/>
        <v>0</v>
      </c>
      <c r="P2510" s="15">
        <v>0</v>
      </c>
      <c r="Q2510" s="15">
        <f t="shared" si="547"/>
        <v>0</v>
      </c>
      <c r="R2510" s="15">
        <v>0</v>
      </c>
      <c r="S2510" s="15">
        <v>0</v>
      </c>
      <c r="T2510" s="15">
        <f t="shared" si="548"/>
        <v>0</v>
      </c>
      <c r="U2510" s="15">
        <f t="shared" si="549"/>
        <v>0</v>
      </c>
      <c r="V2510" s="15"/>
      <c r="W2510" s="15"/>
      <c r="X2510" s="15"/>
      <c r="Y2510" s="15"/>
      <c r="Z2510" s="16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>
        <f t="shared" si="552"/>
        <v>0</v>
      </c>
      <c r="CT2510" s="15">
        <f t="shared" si="553"/>
        <v>90</v>
      </c>
      <c r="CU2510" s="15">
        <f t="shared" si="554"/>
        <v>2</v>
      </c>
      <c r="CV2510" s="15">
        <f t="shared" si="555"/>
        <v>79</v>
      </c>
      <c r="CW2510" s="15"/>
      <c r="CX2510" s="15"/>
      <c r="CY2510" s="15">
        <f t="shared" si="556"/>
        <v>0</v>
      </c>
      <c r="CZ2510" s="15">
        <f>GG2510</f>
        <v>0</v>
      </c>
      <c r="DA2510" s="16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20"/>
      <c r="DY2510" s="15"/>
      <c r="DZ2510" s="20"/>
      <c r="EA2510" s="15"/>
      <c r="EB2510" s="20"/>
      <c r="EC2510" s="15"/>
      <c r="ED2510" s="20"/>
      <c r="EE2510" s="15"/>
      <c r="EF2510" s="20"/>
      <c r="EG2510" s="15"/>
      <c r="EH2510" s="20"/>
      <c r="EI2510" s="15"/>
      <c r="EJ2510" s="20"/>
      <c r="EK2510" s="15"/>
      <c r="EL2510" s="20"/>
      <c r="EM2510" s="15"/>
      <c r="EN2510" s="20"/>
      <c r="EY2510" s="15">
        <v>60</v>
      </c>
      <c r="EZ2510" s="20">
        <v>1</v>
      </c>
      <c r="FC2510" s="15"/>
      <c r="FD2510" s="20"/>
      <c r="FE2510" s="15"/>
      <c r="FF2510" s="20"/>
      <c r="FG2510" s="15">
        <v>30</v>
      </c>
      <c r="FH2510" s="20">
        <v>1</v>
      </c>
      <c r="FI2510" s="15"/>
      <c r="FJ2510" s="20"/>
      <c r="FK2510" s="15"/>
      <c r="FL2510" s="20"/>
      <c r="FM2510" s="15"/>
      <c r="FN2510" s="20"/>
      <c r="FO2510" s="15"/>
      <c r="FP2510" s="20"/>
      <c r="FQ2510" s="15"/>
      <c r="FR2510" s="20"/>
      <c r="FS2510" s="15"/>
      <c r="FT2510" s="20"/>
      <c r="FU2510" s="15"/>
      <c r="FV2510" s="20"/>
      <c r="FW2510" s="15"/>
      <c r="FX2510" s="20"/>
      <c r="FY2510" s="15"/>
      <c r="FZ2510" s="20"/>
      <c r="GA2510" s="15"/>
      <c r="GB2510" s="20"/>
      <c r="GC2510" s="15"/>
      <c r="GD2510" s="20"/>
      <c r="GE2510" s="15">
        <v>79</v>
      </c>
      <c r="GF2510" s="20">
        <v>3</v>
      </c>
      <c r="GG2510" s="226"/>
    </row>
    <row r="2511" spans="1:189" ht="15" customHeight="1" x14ac:dyDescent="0.3">
      <c r="A2511" s="15" t="s">
        <v>2905</v>
      </c>
      <c r="B2511" s="15" t="s">
        <v>138</v>
      </c>
      <c r="C2511" s="15" t="s">
        <v>2983</v>
      </c>
      <c r="D2511" s="15" t="s">
        <v>2978</v>
      </c>
      <c r="E2511" s="15" t="str">
        <f t="shared" si="550"/>
        <v>Bill Titus</v>
      </c>
      <c r="F2511" s="15" t="s">
        <v>135</v>
      </c>
      <c r="G2511" s="15">
        <v>999926751</v>
      </c>
      <c r="H2511" s="15">
        <f t="shared" si="551"/>
        <v>95</v>
      </c>
      <c r="I2511" s="15"/>
      <c r="J2511" s="15"/>
      <c r="K2511" s="16"/>
      <c r="L2511" s="15"/>
      <c r="M2511" s="15"/>
      <c r="N2511" s="15"/>
      <c r="O2511" s="15">
        <f t="shared" si="546"/>
        <v>0</v>
      </c>
      <c r="P2511" s="15">
        <v>0</v>
      </c>
      <c r="Q2511" s="15">
        <f t="shared" si="547"/>
        <v>0</v>
      </c>
      <c r="R2511" s="15">
        <v>0</v>
      </c>
      <c r="S2511" s="15">
        <v>0</v>
      </c>
      <c r="T2511" s="15">
        <f t="shared" si="548"/>
        <v>0</v>
      </c>
      <c r="U2511" s="15">
        <f t="shared" si="549"/>
        <v>0</v>
      </c>
      <c r="V2511" s="15"/>
      <c r="W2511" s="15"/>
      <c r="X2511" s="15"/>
      <c r="Y2511" s="15"/>
      <c r="Z2511" s="16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>
        <f t="shared" si="552"/>
        <v>0</v>
      </c>
      <c r="CT2511" s="15">
        <f t="shared" si="553"/>
        <v>60</v>
      </c>
      <c r="CU2511" s="15">
        <f t="shared" si="554"/>
        <v>2</v>
      </c>
      <c r="CV2511" s="15">
        <f t="shared" si="555"/>
        <v>35</v>
      </c>
      <c r="CW2511" s="15"/>
      <c r="CX2511" s="15"/>
      <c r="CY2511" s="15">
        <f t="shared" si="556"/>
        <v>0</v>
      </c>
      <c r="CZ2511" s="15">
        <f>GG2511</f>
        <v>0</v>
      </c>
      <c r="DA2511" s="16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20"/>
      <c r="DY2511" s="15"/>
      <c r="DZ2511" s="20"/>
      <c r="EA2511" s="15"/>
      <c r="EB2511" s="20"/>
      <c r="EC2511" s="15"/>
      <c r="ED2511" s="20"/>
      <c r="EE2511" s="15"/>
      <c r="EF2511" s="20"/>
      <c r="EG2511" s="15"/>
      <c r="EH2511" s="20"/>
      <c r="EI2511" s="15"/>
      <c r="EJ2511" s="20"/>
      <c r="EK2511" s="15"/>
      <c r="EL2511" s="20"/>
      <c r="EM2511" s="15"/>
      <c r="EN2511" s="20"/>
      <c r="EY2511" s="15">
        <v>30</v>
      </c>
      <c r="EZ2511" s="20">
        <v>1</v>
      </c>
      <c r="FC2511" s="15"/>
      <c r="FD2511" s="20"/>
      <c r="FE2511" s="15"/>
      <c r="FF2511" s="20"/>
      <c r="FG2511" s="15">
        <v>30</v>
      </c>
      <c r="FH2511" s="20">
        <v>1</v>
      </c>
      <c r="FI2511" s="15"/>
      <c r="FJ2511" s="20"/>
      <c r="FK2511" s="15"/>
      <c r="FL2511" s="20"/>
      <c r="FM2511" s="15"/>
      <c r="FN2511" s="20"/>
      <c r="FO2511" s="15"/>
      <c r="FP2511" s="20"/>
      <c r="FQ2511" s="15"/>
      <c r="FR2511" s="20"/>
      <c r="FS2511" s="15"/>
      <c r="FT2511" s="20"/>
      <c r="FU2511" s="15"/>
      <c r="FV2511" s="20"/>
      <c r="FW2511" s="15"/>
      <c r="FX2511" s="20"/>
      <c r="FY2511" s="15"/>
      <c r="FZ2511" s="20"/>
      <c r="GA2511" s="15"/>
      <c r="GB2511" s="20"/>
      <c r="GC2511" s="15"/>
      <c r="GD2511" s="20"/>
      <c r="GE2511" s="15">
        <v>35</v>
      </c>
      <c r="GF2511" s="20">
        <v>1</v>
      </c>
      <c r="GG2511" s="226"/>
    </row>
    <row r="2512" spans="1:189" ht="15" customHeight="1" x14ac:dyDescent="0.3">
      <c r="A2512" s="15" t="s">
        <v>2904</v>
      </c>
      <c r="B2512" s="15" t="s">
        <v>126</v>
      </c>
      <c r="C2512" s="15" t="s">
        <v>736</v>
      </c>
      <c r="D2512" s="15" t="s">
        <v>3783</v>
      </c>
      <c r="E2512" s="15" t="str">
        <f t="shared" si="550"/>
        <v>Julie BIBBY</v>
      </c>
      <c r="F2512" s="15" t="s">
        <v>128</v>
      </c>
      <c r="G2512" s="15">
        <v>999926752</v>
      </c>
      <c r="H2512" s="15">
        <f t="shared" si="551"/>
        <v>68</v>
      </c>
      <c r="I2512" s="15"/>
      <c r="J2512" s="15"/>
      <c r="K2512" s="16"/>
      <c r="L2512" s="15"/>
      <c r="M2512" s="15"/>
      <c r="N2512" s="15"/>
      <c r="O2512" s="15">
        <f t="shared" si="546"/>
        <v>0</v>
      </c>
      <c r="P2512" s="15">
        <v>0</v>
      </c>
      <c r="Q2512" s="15">
        <f t="shared" si="547"/>
        <v>0</v>
      </c>
      <c r="R2512" s="15">
        <v>0</v>
      </c>
      <c r="S2512" s="15">
        <v>0</v>
      </c>
      <c r="T2512" s="15">
        <f t="shared" si="548"/>
        <v>0</v>
      </c>
      <c r="U2512" s="15">
        <f t="shared" si="549"/>
        <v>0</v>
      </c>
      <c r="V2512" s="15"/>
      <c r="W2512" s="15"/>
      <c r="X2512" s="15"/>
      <c r="Y2512" s="15"/>
      <c r="Z2512" s="16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>
        <f t="shared" si="552"/>
        <v>0</v>
      </c>
      <c r="CT2512" s="15">
        <f t="shared" si="553"/>
        <v>68</v>
      </c>
      <c r="CU2512" s="15">
        <f t="shared" si="554"/>
        <v>1</v>
      </c>
      <c r="CV2512" s="15">
        <f t="shared" si="555"/>
        <v>0</v>
      </c>
      <c r="CW2512" s="15"/>
      <c r="CX2512" s="15"/>
      <c r="CY2512" s="15">
        <f t="shared" si="556"/>
        <v>0</v>
      </c>
      <c r="CZ2512" s="15">
        <f>GG2512</f>
        <v>0</v>
      </c>
      <c r="DA2512" s="16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20"/>
      <c r="DY2512" s="15"/>
      <c r="DZ2512" s="20"/>
      <c r="EA2512" s="15"/>
      <c r="EB2512" s="20"/>
      <c r="EC2512" s="15"/>
      <c r="ED2512" s="20"/>
      <c r="EE2512" s="15"/>
      <c r="EF2512" s="20"/>
      <c r="EG2512" s="15"/>
      <c r="EH2512" s="20"/>
      <c r="EI2512" s="15"/>
      <c r="EJ2512" s="20"/>
      <c r="EK2512" s="15"/>
      <c r="EL2512" s="20"/>
      <c r="EM2512" s="15"/>
      <c r="EN2512" s="20"/>
      <c r="EY2512" s="15"/>
      <c r="EZ2512" s="20"/>
      <c r="FC2512" s="15"/>
      <c r="FD2512" s="20"/>
      <c r="FE2512" s="15"/>
      <c r="FF2512" s="20"/>
      <c r="FG2512" s="15"/>
      <c r="FH2512" s="20"/>
      <c r="FI2512" s="15"/>
      <c r="FJ2512" s="20"/>
      <c r="FK2512" s="15"/>
      <c r="FL2512" s="20"/>
      <c r="FM2512" s="15"/>
      <c r="FN2512" s="20"/>
      <c r="FO2512" s="15"/>
      <c r="FP2512" s="20"/>
      <c r="FQ2512" s="15"/>
      <c r="FR2512" s="20"/>
      <c r="FS2512" s="15"/>
      <c r="FT2512" s="20"/>
      <c r="FU2512" s="15"/>
      <c r="FV2512" s="20"/>
      <c r="FW2512" s="15"/>
      <c r="FX2512" s="20"/>
      <c r="FY2512" s="15">
        <v>68</v>
      </c>
      <c r="FZ2512" s="20">
        <v>3</v>
      </c>
      <c r="GA2512" s="15"/>
      <c r="GB2512" s="20"/>
      <c r="GC2512" s="15"/>
      <c r="GD2512" s="20"/>
      <c r="GE2512" s="15"/>
      <c r="GF2512" s="20"/>
      <c r="GG2512" s="226"/>
    </row>
    <row r="2513" spans="1:189" ht="15" customHeight="1" x14ac:dyDescent="0.3">
      <c r="A2513" s="17" t="s">
        <v>2903</v>
      </c>
      <c r="B2513" s="17" t="s">
        <v>126</v>
      </c>
      <c r="C2513" s="17" t="s">
        <v>3326</v>
      </c>
      <c r="D2513" s="17" t="s">
        <v>3327</v>
      </c>
      <c r="E2513" s="15" t="str">
        <f t="shared" si="550"/>
        <v>Belinda Vela</v>
      </c>
      <c r="F2513" s="17" t="s">
        <v>128</v>
      </c>
      <c r="G2513" s="17">
        <v>999926759</v>
      </c>
      <c r="H2513" s="15">
        <f t="shared" si="551"/>
        <v>29</v>
      </c>
      <c r="I2513" s="15"/>
      <c r="J2513" s="15"/>
      <c r="K2513" s="16"/>
      <c r="L2513" s="15"/>
      <c r="M2513" s="15"/>
      <c r="N2513" s="15"/>
      <c r="O2513" s="15">
        <f t="shared" si="546"/>
        <v>0</v>
      </c>
      <c r="P2513" s="15">
        <v>0</v>
      </c>
      <c r="Q2513" s="15">
        <f t="shared" si="547"/>
        <v>0</v>
      </c>
      <c r="R2513" s="15">
        <v>0</v>
      </c>
      <c r="S2513" s="15">
        <v>0</v>
      </c>
      <c r="T2513" s="15">
        <f t="shared" si="548"/>
        <v>0</v>
      </c>
      <c r="U2513" s="15">
        <f t="shared" si="549"/>
        <v>0</v>
      </c>
      <c r="V2513" s="15"/>
      <c r="W2513" s="15"/>
      <c r="X2513" s="15"/>
      <c r="Y2513" s="15"/>
      <c r="Z2513" s="16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>
        <f t="shared" si="552"/>
        <v>29</v>
      </c>
      <c r="CT2513" s="15">
        <f t="shared" si="553"/>
        <v>0</v>
      </c>
      <c r="CU2513" s="15">
        <f t="shared" si="554"/>
        <v>0</v>
      </c>
      <c r="CV2513" s="15">
        <f t="shared" si="555"/>
        <v>0</v>
      </c>
      <c r="CW2513" s="15"/>
      <c r="CX2513" s="15"/>
      <c r="CY2513" s="15">
        <f t="shared" si="556"/>
        <v>0</v>
      </c>
      <c r="CZ2513" s="15">
        <f>GG2513</f>
        <v>0</v>
      </c>
      <c r="DA2513" s="16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20"/>
      <c r="DY2513" s="15"/>
      <c r="DZ2513" s="20"/>
      <c r="EA2513" s="15"/>
      <c r="EB2513" s="20"/>
      <c r="EC2513" s="15"/>
      <c r="ED2513" s="20"/>
      <c r="EE2513" s="15"/>
      <c r="EF2513" s="20"/>
      <c r="EG2513" s="15"/>
      <c r="EH2513" s="20"/>
      <c r="EI2513" s="15"/>
      <c r="EJ2513" s="20"/>
      <c r="EK2513" s="15"/>
      <c r="EL2513" s="20"/>
      <c r="EM2513" s="15"/>
      <c r="EN2513" s="20"/>
      <c r="EY2513" s="15"/>
      <c r="EZ2513" s="20"/>
      <c r="FC2513" s="15"/>
      <c r="FD2513" s="20"/>
      <c r="FE2513" s="15">
        <v>29</v>
      </c>
      <c r="FF2513" s="20" t="s">
        <v>168</v>
      </c>
      <c r="FG2513" s="15"/>
      <c r="FH2513" s="20"/>
      <c r="FI2513" s="15"/>
      <c r="FJ2513" s="20"/>
      <c r="FK2513" s="15"/>
      <c r="FL2513" s="20"/>
      <c r="FM2513" s="15"/>
      <c r="FN2513" s="20"/>
      <c r="FO2513" s="15"/>
      <c r="FP2513" s="20"/>
      <c r="FQ2513" s="15"/>
      <c r="FR2513" s="20"/>
      <c r="FS2513" s="15"/>
      <c r="FT2513" s="20"/>
      <c r="FU2513" s="15"/>
      <c r="FV2513" s="20"/>
      <c r="FW2513" s="15"/>
      <c r="FX2513" s="20"/>
      <c r="FY2513" s="15"/>
      <c r="FZ2513" s="20"/>
      <c r="GA2513" s="15"/>
      <c r="GB2513" s="20"/>
      <c r="GC2513" s="15"/>
      <c r="GD2513" s="20"/>
      <c r="GE2513" s="15"/>
      <c r="GF2513" s="20"/>
      <c r="GG2513" s="226"/>
    </row>
    <row r="2514" spans="1:189" ht="15" customHeight="1" x14ac:dyDescent="0.3">
      <c r="A2514" s="15" t="s">
        <v>130</v>
      </c>
      <c r="B2514" s="15" t="s">
        <v>134</v>
      </c>
      <c r="C2514" s="15" t="s">
        <v>2956</v>
      </c>
      <c r="D2514" s="15" t="s">
        <v>2957</v>
      </c>
      <c r="E2514" s="15" t="str">
        <f t="shared" si="550"/>
        <v>Aashvij Ramachandrapu</v>
      </c>
      <c r="F2514" s="15" t="s">
        <v>135</v>
      </c>
      <c r="G2514" s="15">
        <v>999926761</v>
      </c>
      <c r="H2514" s="15">
        <f t="shared" si="551"/>
        <v>34</v>
      </c>
      <c r="I2514" s="15"/>
      <c r="J2514" s="15"/>
      <c r="K2514" s="16"/>
      <c r="L2514" s="15"/>
      <c r="M2514" s="15"/>
      <c r="N2514" s="15"/>
      <c r="O2514" s="15">
        <f t="shared" si="546"/>
        <v>0</v>
      </c>
      <c r="P2514" s="15">
        <v>0</v>
      </c>
      <c r="Q2514" s="15">
        <f t="shared" si="547"/>
        <v>0</v>
      </c>
      <c r="R2514" s="15">
        <v>0</v>
      </c>
      <c r="S2514" s="15">
        <v>0</v>
      </c>
      <c r="T2514" s="15">
        <f t="shared" si="548"/>
        <v>0</v>
      </c>
      <c r="U2514" s="15">
        <f t="shared" si="549"/>
        <v>0</v>
      </c>
      <c r="V2514" s="15"/>
      <c r="W2514" s="15"/>
      <c r="X2514" s="15"/>
      <c r="Y2514" s="15"/>
      <c r="Z2514" s="16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>
        <f t="shared" si="552"/>
        <v>0</v>
      </c>
      <c r="CT2514" s="15">
        <f t="shared" si="553"/>
        <v>34</v>
      </c>
      <c r="CU2514" s="15">
        <f t="shared" si="554"/>
        <v>1</v>
      </c>
      <c r="CV2514" s="15">
        <f t="shared" si="555"/>
        <v>0</v>
      </c>
      <c r="CW2514" s="15"/>
      <c r="CX2514" s="15"/>
      <c r="CY2514" s="15">
        <f t="shared" si="556"/>
        <v>0</v>
      </c>
      <c r="CZ2514" s="15">
        <f>GG2514</f>
        <v>0</v>
      </c>
      <c r="DA2514" s="16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20"/>
      <c r="DY2514" s="15"/>
      <c r="DZ2514" s="20"/>
      <c r="EA2514" s="15"/>
      <c r="EB2514" s="20"/>
      <c r="EC2514" s="15"/>
      <c r="ED2514" s="20"/>
      <c r="EE2514" s="15"/>
      <c r="EF2514" s="20"/>
      <c r="EG2514" s="15"/>
      <c r="EH2514" s="20"/>
      <c r="EI2514" s="15"/>
      <c r="EJ2514" s="20"/>
      <c r="EK2514" s="15"/>
      <c r="EL2514" s="20"/>
      <c r="EM2514" s="15"/>
      <c r="EN2514" s="20"/>
      <c r="EY2514" s="15">
        <v>34</v>
      </c>
      <c r="EZ2514" s="20">
        <v>3</v>
      </c>
      <c r="FC2514" s="15"/>
      <c r="FD2514" s="20"/>
      <c r="FE2514" s="15"/>
      <c r="FF2514" s="20"/>
      <c r="FG2514" s="15"/>
      <c r="FH2514" s="20"/>
      <c r="FI2514" s="15"/>
      <c r="FJ2514" s="20"/>
      <c r="FK2514" s="15"/>
      <c r="FL2514" s="20"/>
      <c r="FM2514" s="15"/>
      <c r="FN2514" s="20"/>
      <c r="FO2514" s="15"/>
      <c r="FP2514" s="20"/>
      <c r="FQ2514" s="15"/>
      <c r="FR2514" s="20"/>
      <c r="FS2514" s="15"/>
      <c r="FT2514" s="20"/>
      <c r="FU2514" s="15"/>
      <c r="FV2514" s="20"/>
      <c r="FW2514" s="15"/>
      <c r="FX2514" s="20"/>
      <c r="FY2514" s="15"/>
      <c r="FZ2514" s="20"/>
      <c r="GA2514" s="15"/>
      <c r="GB2514" s="20"/>
      <c r="GC2514" s="15"/>
      <c r="GD2514" s="20"/>
      <c r="GE2514" s="15"/>
      <c r="GF2514" s="20"/>
      <c r="GG2514" s="226"/>
    </row>
    <row r="2515" spans="1:189" ht="15" customHeight="1" x14ac:dyDescent="0.3">
      <c r="A2515" s="15" t="s">
        <v>133</v>
      </c>
      <c r="B2515" s="15" t="s">
        <v>138</v>
      </c>
      <c r="C2515" s="15" t="s">
        <v>4086</v>
      </c>
      <c r="D2515" s="15" t="s">
        <v>4087</v>
      </c>
      <c r="E2515" s="15" t="str">
        <f t="shared" si="550"/>
        <v>Odeya Bianco</v>
      </c>
      <c r="F2515" s="15" t="s">
        <v>128</v>
      </c>
      <c r="G2515" s="15">
        <v>999926764</v>
      </c>
      <c r="H2515" s="15">
        <f t="shared" si="551"/>
        <v>39.5</v>
      </c>
      <c r="I2515" s="15"/>
      <c r="J2515" s="15"/>
      <c r="K2515" s="16"/>
      <c r="L2515" s="15"/>
      <c r="M2515" s="15"/>
      <c r="N2515" s="15"/>
      <c r="O2515" s="15">
        <f t="shared" si="546"/>
        <v>0</v>
      </c>
      <c r="P2515" s="15">
        <v>0</v>
      </c>
      <c r="Q2515" s="15">
        <f t="shared" si="547"/>
        <v>0</v>
      </c>
      <c r="R2515" s="15">
        <v>0</v>
      </c>
      <c r="S2515" s="15">
        <v>0</v>
      </c>
      <c r="T2515" s="15">
        <f t="shared" si="548"/>
        <v>0</v>
      </c>
      <c r="U2515" s="15">
        <f t="shared" si="549"/>
        <v>0</v>
      </c>
      <c r="V2515" s="15"/>
      <c r="W2515" s="15"/>
      <c r="X2515" s="15"/>
      <c r="Y2515" s="15"/>
      <c r="Z2515" s="16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>
        <f t="shared" si="552"/>
        <v>0</v>
      </c>
      <c r="CT2515" s="15">
        <f t="shared" si="553"/>
        <v>0</v>
      </c>
      <c r="CU2515" s="15">
        <f t="shared" si="554"/>
        <v>0</v>
      </c>
      <c r="CV2515" s="15">
        <f t="shared" si="555"/>
        <v>39.5</v>
      </c>
      <c r="CW2515" s="15"/>
      <c r="CX2515" s="15"/>
      <c r="CY2515" s="15">
        <f t="shared" si="556"/>
        <v>0</v>
      </c>
      <c r="CZ2515" s="15">
        <f>GG2515</f>
        <v>0</v>
      </c>
      <c r="DA2515" s="16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20"/>
      <c r="DY2515" s="15"/>
      <c r="DZ2515" s="20"/>
      <c r="EA2515" s="15"/>
      <c r="EB2515" s="20"/>
      <c r="EC2515" s="15"/>
      <c r="ED2515" s="20"/>
      <c r="EE2515" s="15"/>
      <c r="EF2515" s="20"/>
      <c r="EG2515" s="15"/>
      <c r="EH2515" s="20"/>
      <c r="EI2515" s="15"/>
      <c r="EJ2515" s="20"/>
      <c r="EK2515" s="15"/>
      <c r="EL2515" s="20"/>
      <c r="EM2515" s="15"/>
      <c r="EN2515" s="20"/>
      <c r="EY2515" s="15"/>
      <c r="EZ2515" s="16"/>
      <c r="FC2515" s="15"/>
      <c r="FD2515" s="16"/>
      <c r="FE2515" s="15"/>
      <c r="FF2515" s="16"/>
      <c r="FG2515" s="15"/>
      <c r="FH2515" s="16"/>
      <c r="FI2515" s="15"/>
      <c r="FJ2515" s="16"/>
      <c r="FK2515" s="15"/>
      <c r="FL2515" s="16"/>
      <c r="FM2515" s="15"/>
      <c r="FN2515" s="16"/>
      <c r="FO2515" s="15"/>
      <c r="FP2515" s="20"/>
      <c r="FQ2515" s="15"/>
      <c r="FR2515" s="16"/>
      <c r="FS2515" s="15"/>
      <c r="FT2515" s="16"/>
      <c r="FU2515" s="15"/>
      <c r="FV2515" s="16"/>
      <c r="FW2515" s="15"/>
      <c r="FX2515" s="16"/>
      <c r="FY2515" s="15"/>
      <c r="FZ2515" s="16"/>
      <c r="GA2515" s="15"/>
      <c r="GB2515" s="16"/>
      <c r="GC2515" s="15">
        <v>39.5</v>
      </c>
      <c r="GD2515" s="20">
        <v>3</v>
      </c>
      <c r="GE2515" s="15"/>
      <c r="GF2515" s="20"/>
      <c r="GG2515" s="226"/>
    </row>
    <row r="2516" spans="1:189" ht="15" customHeight="1" x14ac:dyDescent="0.3">
      <c r="A2516" s="15" t="s">
        <v>130</v>
      </c>
      <c r="B2516" s="15" t="s">
        <v>126</v>
      </c>
      <c r="C2516" s="15" t="s">
        <v>3206</v>
      </c>
      <c r="D2516" s="15" t="s">
        <v>4159</v>
      </c>
      <c r="E2516" s="15" t="str">
        <f t="shared" si="550"/>
        <v>Jesse Proper</v>
      </c>
      <c r="F2516" s="15" t="s">
        <v>135</v>
      </c>
      <c r="G2516" s="15">
        <v>999926768</v>
      </c>
      <c r="H2516" s="15">
        <f t="shared" si="551"/>
        <v>44</v>
      </c>
      <c r="I2516" s="15"/>
      <c r="J2516" s="15"/>
      <c r="K2516" s="16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6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>
        <f t="shared" si="552"/>
        <v>0</v>
      </c>
      <c r="CT2516" s="15">
        <f t="shared" si="553"/>
        <v>0</v>
      </c>
      <c r="CU2516" s="15">
        <f t="shared" si="554"/>
        <v>0</v>
      </c>
      <c r="CV2516" s="15">
        <f t="shared" si="555"/>
        <v>44</v>
      </c>
      <c r="CW2516" s="15"/>
      <c r="CX2516" s="15"/>
      <c r="CY2516" s="15">
        <f t="shared" si="556"/>
        <v>0</v>
      </c>
      <c r="CZ2516" s="15">
        <f>GG2516</f>
        <v>0</v>
      </c>
      <c r="DA2516" s="16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20"/>
      <c r="DY2516" s="15"/>
      <c r="DZ2516" s="20"/>
      <c r="EA2516" s="15"/>
      <c r="EB2516" s="20"/>
      <c r="EC2516" s="15"/>
      <c r="ED2516" s="20"/>
      <c r="EE2516" s="15"/>
      <c r="EF2516" s="20"/>
      <c r="EG2516" s="15"/>
      <c r="EH2516" s="20"/>
      <c r="EI2516" s="15"/>
      <c r="EJ2516" s="20"/>
      <c r="EK2516" s="15"/>
      <c r="EL2516" s="20"/>
      <c r="EM2516" s="15"/>
      <c r="EN2516" s="20"/>
      <c r="EY2516" s="15"/>
      <c r="EZ2516" s="16"/>
      <c r="FC2516" s="15"/>
      <c r="FD2516" s="16"/>
      <c r="FE2516" s="15"/>
      <c r="FF2516" s="16"/>
      <c r="FG2516" s="15"/>
      <c r="FH2516" s="16"/>
      <c r="FI2516" s="15"/>
      <c r="FJ2516" s="16"/>
      <c r="FK2516" s="15"/>
      <c r="FL2516" s="16"/>
      <c r="FM2516" s="15"/>
      <c r="FN2516" s="16"/>
      <c r="FO2516" s="15"/>
      <c r="FP2516" s="20"/>
      <c r="FQ2516" s="15"/>
      <c r="FR2516" s="16"/>
      <c r="FS2516" s="15"/>
      <c r="FT2516" s="16"/>
      <c r="FU2516" s="15"/>
      <c r="FV2516" s="16"/>
      <c r="FW2516" s="15"/>
      <c r="FX2516" s="16"/>
      <c r="FY2516" s="15"/>
      <c r="FZ2516" s="16"/>
      <c r="GA2516" s="15"/>
      <c r="GB2516" s="16"/>
      <c r="GC2516" s="15"/>
      <c r="GD2516" s="20"/>
      <c r="GE2516" s="15">
        <v>44</v>
      </c>
      <c r="GF2516" s="20" t="s">
        <v>129</v>
      </c>
      <c r="GG2516" s="226"/>
    </row>
    <row r="2517" spans="1:189" ht="15" customHeight="1" x14ac:dyDescent="0.3">
      <c r="A2517" s="85" t="s">
        <v>133</v>
      </c>
      <c r="B2517" s="85" t="s">
        <v>142</v>
      </c>
      <c r="C2517" s="85" t="s">
        <v>1529</v>
      </c>
      <c r="D2517" s="85" t="s">
        <v>1068</v>
      </c>
      <c r="E2517" s="15" t="str">
        <f t="shared" si="550"/>
        <v>Arielle KANG</v>
      </c>
      <c r="F2517" s="85" t="s">
        <v>128</v>
      </c>
      <c r="G2517" s="15">
        <v>999926769</v>
      </c>
      <c r="H2517" s="15">
        <f t="shared" si="551"/>
        <v>90</v>
      </c>
      <c r="I2517" s="15"/>
      <c r="J2517" s="15"/>
      <c r="K2517" s="16"/>
      <c r="L2517" s="15"/>
      <c r="M2517" s="15"/>
      <c r="N2517" s="15"/>
      <c r="O2517" s="15">
        <f t="shared" ref="O2517:O2557" si="557">SUM(EE2517, EI2517, EK2517, EM2517)</f>
        <v>0</v>
      </c>
      <c r="P2517" s="15">
        <v>0</v>
      </c>
      <c r="Q2517" s="15">
        <f t="shared" ref="Q2517:Q2557" si="558">COUNT(DI2517:DV2517)</f>
        <v>0</v>
      </c>
      <c r="R2517" s="15">
        <v>0</v>
      </c>
      <c r="S2517" s="15">
        <v>0</v>
      </c>
      <c r="T2517" s="15">
        <f t="shared" ref="T2517:T2557" si="559">EC2517</f>
        <v>0</v>
      </c>
      <c r="U2517" s="15">
        <f t="shared" ref="U2517:U2557" si="560">SUM(EG2517)</f>
        <v>0</v>
      </c>
      <c r="V2517" s="15"/>
      <c r="W2517" s="15"/>
      <c r="X2517" s="15"/>
      <c r="Y2517" s="15"/>
      <c r="Z2517" s="16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>
        <f t="shared" si="552"/>
        <v>0</v>
      </c>
      <c r="CT2517" s="15">
        <f t="shared" si="553"/>
        <v>90</v>
      </c>
      <c r="CU2517" s="15">
        <f t="shared" si="554"/>
        <v>1</v>
      </c>
      <c r="CV2517" s="15">
        <f t="shared" si="555"/>
        <v>0</v>
      </c>
      <c r="CW2517" s="15"/>
      <c r="CX2517" s="15"/>
      <c r="CY2517" s="15">
        <f t="shared" si="556"/>
        <v>0</v>
      </c>
      <c r="CZ2517" s="15">
        <f>GG2517</f>
        <v>0</v>
      </c>
      <c r="DA2517" s="16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20"/>
      <c r="DY2517" s="15"/>
      <c r="DZ2517" s="20"/>
      <c r="EA2517" s="15"/>
      <c r="EB2517" s="20"/>
      <c r="EC2517" s="15"/>
      <c r="ED2517" s="20"/>
      <c r="EE2517" s="15"/>
      <c r="EF2517" s="20"/>
      <c r="EG2517" s="15"/>
      <c r="EH2517" s="20"/>
      <c r="EI2517" s="15"/>
      <c r="EJ2517" s="20"/>
      <c r="EK2517" s="15"/>
      <c r="EL2517" s="20"/>
      <c r="EM2517" s="15"/>
      <c r="EN2517" s="20"/>
      <c r="EY2517" s="15"/>
      <c r="EZ2517" s="20"/>
      <c r="FC2517" s="15"/>
      <c r="FD2517" s="20"/>
      <c r="FE2517" s="15"/>
      <c r="FF2517" s="20"/>
      <c r="FG2517" s="15">
        <v>90</v>
      </c>
      <c r="FH2517" s="20">
        <v>2</v>
      </c>
      <c r="FI2517" s="15"/>
      <c r="FJ2517" s="20"/>
      <c r="FK2517" s="15"/>
      <c r="FL2517" s="20"/>
      <c r="FM2517" s="15"/>
      <c r="FN2517" s="20"/>
      <c r="FO2517" s="15"/>
      <c r="FP2517" s="20"/>
      <c r="FQ2517" s="15"/>
      <c r="FR2517" s="20"/>
      <c r="FS2517" s="15"/>
      <c r="FT2517" s="20"/>
      <c r="FU2517" s="15"/>
      <c r="FV2517" s="20"/>
      <c r="FW2517" s="15"/>
      <c r="FX2517" s="20"/>
      <c r="FY2517" s="15"/>
      <c r="FZ2517" s="20"/>
      <c r="GA2517" s="15"/>
      <c r="GB2517" s="20"/>
      <c r="GC2517" s="15"/>
      <c r="GD2517" s="20"/>
      <c r="GE2517" s="15"/>
      <c r="GF2517" s="20"/>
      <c r="GG2517" s="226"/>
    </row>
    <row r="2518" spans="1:189" ht="15" customHeight="1" x14ac:dyDescent="0.3">
      <c r="A2518" s="15" t="s">
        <v>146</v>
      </c>
      <c r="B2518" s="15" t="s">
        <v>134</v>
      </c>
      <c r="C2518" s="15" t="s">
        <v>3102</v>
      </c>
      <c r="D2518" s="15" t="s">
        <v>2945</v>
      </c>
      <c r="E2518" s="15" t="str">
        <f t="shared" si="550"/>
        <v>Macallan HUANG</v>
      </c>
      <c r="F2518" s="15" t="s">
        <v>135</v>
      </c>
      <c r="G2518" s="15">
        <v>999926770</v>
      </c>
      <c r="H2518" s="15">
        <f t="shared" si="551"/>
        <v>38</v>
      </c>
      <c r="I2518" s="15"/>
      <c r="J2518" s="15"/>
      <c r="K2518" s="16"/>
      <c r="L2518" s="15"/>
      <c r="M2518" s="15"/>
      <c r="N2518" s="15"/>
      <c r="O2518" s="15">
        <f t="shared" si="557"/>
        <v>0</v>
      </c>
      <c r="P2518" s="15">
        <v>0</v>
      </c>
      <c r="Q2518" s="15">
        <f t="shared" si="558"/>
        <v>0</v>
      </c>
      <c r="R2518" s="15">
        <v>0</v>
      </c>
      <c r="S2518" s="15">
        <v>0</v>
      </c>
      <c r="T2518" s="15">
        <f t="shared" si="559"/>
        <v>0</v>
      </c>
      <c r="U2518" s="15">
        <f t="shared" si="560"/>
        <v>0</v>
      </c>
      <c r="V2518" s="15"/>
      <c r="W2518" s="15"/>
      <c r="X2518" s="15"/>
      <c r="Y2518" s="15"/>
      <c r="Z2518" s="16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>
        <f t="shared" si="552"/>
        <v>0</v>
      </c>
      <c r="CT2518" s="15">
        <f t="shared" si="553"/>
        <v>38</v>
      </c>
      <c r="CU2518" s="15">
        <f t="shared" si="554"/>
        <v>0</v>
      </c>
      <c r="CV2518" s="15">
        <f t="shared" si="555"/>
        <v>0</v>
      </c>
      <c r="CW2518" s="15"/>
      <c r="CX2518" s="15"/>
      <c r="CY2518" s="15">
        <f t="shared" si="556"/>
        <v>0</v>
      </c>
      <c r="CZ2518" s="15">
        <f>GG2518</f>
        <v>0</v>
      </c>
      <c r="DA2518" s="16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20"/>
      <c r="DY2518" s="15"/>
      <c r="DZ2518" s="20"/>
      <c r="EA2518" s="15"/>
      <c r="EB2518" s="20"/>
      <c r="EC2518" s="15"/>
      <c r="ED2518" s="20"/>
      <c r="EE2518" s="15"/>
      <c r="EF2518" s="20"/>
      <c r="EG2518" s="15"/>
      <c r="EH2518" s="20"/>
      <c r="EI2518" s="15"/>
      <c r="EJ2518" s="20"/>
      <c r="EK2518" s="15"/>
      <c r="EL2518" s="20"/>
      <c r="EM2518" s="15"/>
      <c r="EN2518" s="20"/>
      <c r="EY2518" s="15"/>
      <c r="EZ2518" s="20"/>
      <c r="FC2518" s="15">
        <v>38</v>
      </c>
      <c r="FD2518" s="20" t="s">
        <v>129</v>
      </c>
      <c r="FE2518" s="15"/>
      <c r="FF2518" s="20"/>
      <c r="FG2518" s="15"/>
      <c r="FH2518" s="20"/>
      <c r="FI2518" s="15"/>
      <c r="FJ2518" s="20"/>
      <c r="FK2518" s="15"/>
      <c r="FL2518" s="20"/>
      <c r="FM2518" s="15"/>
      <c r="FN2518" s="20"/>
      <c r="FO2518" s="15"/>
      <c r="FP2518" s="20"/>
      <c r="FQ2518" s="15"/>
      <c r="FR2518" s="20"/>
      <c r="FS2518" s="15"/>
      <c r="FT2518" s="20"/>
      <c r="FU2518" s="15"/>
      <c r="FV2518" s="20"/>
      <c r="FW2518" s="15"/>
      <c r="FX2518" s="20"/>
      <c r="FY2518" s="15"/>
      <c r="FZ2518" s="20"/>
      <c r="GA2518" s="15"/>
      <c r="GB2518" s="20"/>
      <c r="GC2518" s="15"/>
      <c r="GD2518" s="20"/>
      <c r="GE2518" s="15"/>
      <c r="GF2518" s="20"/>
      <c r="GG2518" s="226"/>
    </row>
    <row r="2519" spans="1:189" ht="15" customHeight="1" x14ac:dyDescent="0.3">
      <c r="A2519" s="85" t="s">
        <v>146</v>
      </c>
      <c r="B2519" s="85" t="s">
        <v>142</v>
      </c>
      <c r="C2519" s="85" t="s">
        <v>528</v>
      </c>
      <c r="D2519" s="85" t="s">
        <v>942</v>
      </c>
      <c r="E2519" s="15" t="str">
        <f t="shared" si="550"/>
        <v>Alexandra Ho</v>
      </c>
      <c r="F2519" s="85" t="s">
        <v>128</v>
      </c>
      <c r="G2519" s="15">
        <v>999926772</v>
      </c>
      <c r="H2519" s="15">
        <f t="shared" si="551"/>
        <v>38</v>
      </c>
      <c r="I2519" s="15"/>
      <c r="J2519" s="15"/>
      <c r="K2519" s="16"/>
      <c r="L2519" s="15"/>
      <c r="M2519" s="15"/>
      <c r="N2519" s="15"/>
      <c r="O2519" s="15">
        <f t="shared" si="557"/>
        <v>0</v>
      </c>
      <c r="P2519" s="15">
        <v>0</v>
      </c>
      <c r="Q2519" s="15">
        <f t="shared" si="558"/>
        <v>0</v>
      </c>
      <c r="R2519" s="15">
        <v>0</v>
      </c>
      <c r="S2519" s="15">
        <v>0</v>
      </c>
      <c r="T2519" s="15">
        <f t="shared" si="559"/>
        <v>0</v>
      </c>
      <c r="U2519" s="15">
        <f t="shared" si="560"/>
        <v>0</v>
      </c>
      <c r="V2519" s="15"/>
      <c r="W2519" s="15"/>
      <c r="X2519" s="15"/>
      <c r="Y2519" s="15"/>
      <c r="Z2519" s="16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>
        <f t="shared" si="552"/>
        <v>0</v>
      </c>
      <c r="CT2519" s="15">
        <f t="shared" si="553"/>
        <v>38</v>
      </c>
      <c r="CU2519" s="15">
        <f t="shared" si="554"/>
        <v>0</v>
      </c>
      <c r="CV2519" s="15">
        <f t="shared" si="555"/>
        <v>0</v>
      </c>
      <c r="CW2519" s="15"/>
      <c r="CX2519" s="15"/>
      <c r="CY2519" s="15">
        <f t="shared" si="556"/>
        <v>0</v>
      </c>
      <c r="CZ2519" s="15">
        <f>GG2519</f>
        <v>0</v>
      </c>
      <c r="DA2519" s="16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20"/>
      <c r="DY2519" s="15"/>
      <c r="DZ2519" s="20"/>
      <c r="EA2519" s="15"/>
      <c r="EB2519" s="20"/>
      <c r="EC2519" s="15"/>
      <c r="ED2519" s="20"/>
      <c r="EE2519" s="15"/>
      <c r="EF2519" s="20"/>
      <c r="EG2519" s="15"/>
      <c r="EH2519" s="20"/>
      <c r="EI2519" s="15"/>
      <c r="EJ2519" s="20"/>
      <c r="EK2519" s="15"/>
      <c r="EL2519" s="20"/>
      <c r="EM2519" s="15"/>
      <c r="EN2519" s="20"/>
      <c r="EY2519" s="15"/>
      <c r="EZ2519" s="20"/>
      <c r="FC2519" s="15"/>
      <c r="FD2519" s="20"/>
      <c r="FE2519" s="15"/>
      <c r="FF2519" s="20"/>
      <c r="FG2519" s="15"/>
      <c r="FH2519" s="20"/>
      <c r="FI2519" s="15"/>
      <c r="FJ2519" s="20"/>
      <c r="FK2519" s="15"/>
      <c r="FL2519" s="20"/>
      <c r="FM2519" s="15"/>
      <c r="FN2519" s="16"/>
      <c r="FO2519" s="15">
        <v>38</v>
      </c>
      <c r="FP2519" s="20"/>
      <c r="FQ2519" s="15"/>
      <c r="FR2519" s="16"/>
      <c r="FS2519" s="15"/>
      <c r="FT2519" s="20"/>
      <c r="FU2519" s="15"/>
      <c r="FV2519" s="20"/>
      <c r="FW2519" s="15"/>
      <c r="FX2519" s="20"/>
      <c r="FY2519" s="15"/>
      <c r="FZ2519" s="20"/>
      <c r="GA2519" s="15"/>
      <c r="GB2519" s="20"/>
      <c r="GC2519" s="15"/>
      <c r="GD2519" s="20"/>
      <c r="GE2519" s="15"/>
      <c r="GF2519" s="20"/>
      <c r="GG2519" s="226"/>
    </row>
    <row r="2520" spans="1:189" ht="15" customHeight="1" x14ac:dyDescent="0.3">
      <c r="A2520" s="15" t="s">
        <v>125</v>
      </c>
      <c r="B2520" s="15" t="s">
        <v>126</v>
      </c>
      <c r="C2520" s="15" t="s">
        <v>295</v>
      </c>
      <c r="D2520" s="15" t="s">
        <v>2939</v>
      </c>
      <c r="E2520" s="15" t="str">
        <f t="shared" si="550"/>
        <v>Ryan Htut</v>
      </c>
      <c r="F2520" s="15" t="s">
        <v>135</v>
      </c>
      <c r="G2520" s="15">
        <v>999926777</v>
      </c>
      <c r="H2520" s="15">
        <f t="shared" si="551"/>
        <v>58</v>
      </c>
      <c r="I2520" s="15"/>
      <c r="J2520" s="15"/>
      <c r="K2520" s="16"/>
      <c r="L2520" s="15"/>
      <c r="M2520" s="15"/>
      <c r="N2520" s="15"/>
      <c r="O2520" s="15">
        <f t="shared" si="557"/>
        <v>0</v>
      </c>
      <c r="P2520" s="15">
        <v>0</v>
      </c>
      <c r="Q2520" s="15">
        <f t="shared" si="558"/>
        <v>0</v>
      </c>
      <c r="R2520" s="15">
        <v>0</v>
      </c>
      <c r="S2520" s="15">
        <v>0</v>
      </c>
      <c r="T2520" s="15">
        <f t="shared" si="559"/>
        <v>0</v>
      </c>
      <c r="U2520" s="15">
        <f t="shared" si="560"/>
        <v>0</v>
      </c>
      <c r="V2520" s="15"/>
      <c r="W2520" s="15"/>
      <c r="X2520" s="15"/>
      <c r="Y2520" s="15"/>
      <c r="Z2520" s="16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>
        <f t="shared" si="552"/>
        <v>0</v>
      </c>
      <c r="CT2520" s="15">
        <f t="shared" si="553"/>
        <v>58</v>
      </c>
      <c r="CU2520" s="15">
        <f t="shared" si="554"/>
        <v>1</v>
      </c>
      <c r="CV2520" s="15">
        <f t="shared" si="555"/>
        <v>0</v>
      </c>
      <c r="CW2520" s="15"/>
      <c r="CX2520" s="15"/>
      <c r="CY2520" s="15">
        <f t="shared" si="556"/>
        <v>0</v>
      </c>
      <c r="CZ2520" s="15">
        <f>GG2520</f>
        <v>0</v>
      </c>
      <c r="DA2520" s="16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20"/>
      <c r="DY2520" s="15"/>
      <c r="DZ2520" s="20"/>
      <c r="EA2520" s="15"/>
      <c r="EB2520" s="20"/>
      <c r="EC2520" s="15"/>
      <c r="ED2520" s="20"/>
      <c r="EE2520" s="15"/>
      <c r="EF2520" s="20"/>
      <c r="EG2520" s="15"/>
      <c r="EH2520" s="20"/>
      <c r="EI2520" s="15"/>
      <c r="EJ2520" s="20"/>
      <c r="EK2520" s="15"/>
      <c r="EL2520" s="20"/>
      <c r="EM2520" s="15"/>
      <c r="EN2520" s="20"/>
      <c r="EY2520" s="15">
        <v>58</v>
      </c>
      <c r="EZ2520" s="20">
        <v>6</v>
      </c>
      <c r="FC2520" s="15"/>
      <c r="FD2520" s="20"/>
      <c r="FE2520" s="15"/>
      <c r="FF2520" s="20"/>
      <c r="FG2520" s="15"/>
      <c r="FH2520" s="20"/>
      <c r="FI2520" s="15"/>
      <c r="FJ2520" s="20"/>
      <c r="FK2520" s="15"/>
      <c r="FL2520" s="20"/>
      <c r="FM2520" s="15"/>
      <c r="FN2520" s="20"/>
      <c r="FO2520" s="15"/>
      <c r="FP2520" s="20"/>
      <c r="FQ2520" s="15"/>
      <c r="FR2520" s="20"/>
      <c r="FS2520" s="15"/>
      <c r="FT2520" s="20"/>
      <c r="FU2520" s="15"/>
      <c r="FV2520" s="20"/>
      <c r="FW2520" s="15"/>
      <c r="FX2520" s="20"/>
      <c r="FY2520" s="15"/>
      <c r="FZ2520" s="20"/>
      <c r="GA2520" s="15"/>
      <c r="GB2520" s="20"/>
      <c r="GC2520" s="15"/>
      <c r="GD2520" s="20"/>
      <c r="GE2520" s="15"/>
      <c r="GF2520" s="20"/>
      <c r="GG2520" s="226"/>
    </row>
    <row r="2521" spans="1:189" ht="15" customHeight="1" x14ac:dyDescent="0.3">
      <c r="A2521" s="15" t="s">
        <v>146</v>
      </c>
      <c r="B2521" s="15" t="s">
        <v>134</v>
      </c>
      <c r="C2521" s="15" t="s">
        <v>163</v>
      </c>
      <c r="D2521" s="15" t="s">
        <v>3533</v>
      </c>
      <c r="E2521" s="15" t="str">
        <f t="shared" si="550"/>
        <v>Jeni Mossman</v>
      </c>
      <c r="F2521" s="15" t="s">
        <v>128</v>
      </c>
      <c r="G2521" s="15">
        <v>999926780</v>
      </c>
      <c r="H2521" s="15">
        <f t="shared" si="551"/>
        <v>169</v>
      </c>
      <c r="I2521" s="15"/>
      <c r="J2521" s="15"/>
      <c r="K2521" s="16"/>
      <c r="L2521" s="15"/>
      <c r="M2521" s="15"/>
      <c r="N2521" s="15"/>
      <c r="O2521" s="15">
        <f t="shared" si="557"/>
        <v>0</v>
      </c>
      <c r="P2521" s="15">
        <v>0</v>
      </c>
      <c r="Q2521" s="15">
        <f t="shared" si="558"/>
        <v>0</v>
      </c>
      <c r="R2521" s="15">
        <v>0</v>
      </c>
      <c r="S2521" s="15">
        <v>0</v>
      </c>
      <c r="T2521" s="15">
        <f t="shared" si="559"/>
        <v>0</v>
      </c>
      <c r="U2521" s="15">
        <f t="shared" si="560"/>
        <v>0</v>
      </c>
      <c r="V2521" s="15"/>
      <c r="W2521" s="15"/>
      <c r="X2521" s="15"/>
      <c r="Y2521" s="15"/>
      <c r="Z2521" s="16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>
        <f t="shared" si="552"/>
        <v>0</v>
      </c>
      <c r="CT2521" s="15">
        <f t="shared" si="553"/>
        <v>90</v>
      </c>
      <c r="CU2521" s="15">
        <f t="shared" si="554"/>
        <v>2</v>
      </c>
      <c r="CV2521" s="15">
        <f t="shared" si="555"/>
        <v>79</v>
      </c>
      <c r="CW2521" s="15"/>
      <c r="CX2521" s="15"/>
      <c r="CY2521" s="15">
        <f t="shared" si="556"/>
        <v>0</v>
      </c>
      <c r="CZ2521" s="15">
        <f>GG2521</f>
        <v>0</v>
      </c>
      <c r="DA2521" s="16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20"/>
      <c r="DY2521" s="15"/>
      <c r="DZ2521" s="20"/>
      <c r="EA2521" s="15"/>
      <c r="EB2521" s="20"/>
      <c r="EC2521" s="15"/>
      <c r="ED2521" s="20"/>
      <c r="EE2521" s="15"/>
      <c r="EF2521" s="20"/>
      <c r="EG2521" s="15"/>
      <c r="EH2521" s="20"/>
      <c r="EI2521" s="15"/>
      <c r="EJ2521" s="20"/>
      <c r="EK2521" s="15"/>
      <c r="EL2521" s="20"/>
      <c r="EM2521" s="15"/>
      <c r="EN2521" s="20"/>
      <c r="EY2521" s="15"/>
      <c r="EZ2521" s="20"/>
      <c r="FC2521" s="15"/>
      <c r="FD2521" s="20"/>
      <c r="FE2521" s="15"/>
      <c r="FF2521" s="20"/>
      <c r="FG2521" s="15"/>
      <c r="FH2521" s="20"/>
      <c r="FI2521" s="15"/>
      <c r="FJ2521" s="20"/>
      <c r="FK2521" s="15"/>
      <c r="FL2521" s="20"/>
      <c r="FM2521" s="15">
        <v>60</v>
      </c>
      <c r="FN2521" s="20">
        <v>1</v>
      </c>
      <c r="FO2521" s="15"/>
      <c r="FP2521" s="20"/>
      <c r="FQ2521" s="15"/>
      <c r="FR2521" s="20"/>
      <c r="FS2521" s="15"/>
      <c r="FT2521" s="20"/>
      <c r="FU2521" s="15"/>
      <c r="FV2521" s="20"/>
      <c r="FW2521" s="15"/>
      <c r="FX2521" s="20"/>
      <c r="FY2521" s="15">
        <v>30</v>
      </c>
      <c r="FZ2521" s="20">
        <v>1</v>
      </c>
      <c r="GA2521" s="15"/>
      <c r="GB2521" s="20"/>
      <c r="GC2521" s="15">
        <v>79</v>
      </c>
      <c r="GD2521" s="20">
        <v>4</v>
      </c>
      <c r="GE2521" s="15"/>
      <c r="GF2521" s="20"/>
      <c r="GG2521" s="226"/>
    </row>
    <row r="2522" spans="1:189" ht="15" customHeight="1" x14ac:dyDescent="0.3">
      <c r="A2522" s="15" t="s">
        <v>125</v>
      </c>
      <c r="B2522" s="15" t="s">
        <v>134</v>
      </c>
      <c r="C2522" s="15" t="s">
        <v>2958</v>
      </c>
      <c r="D2522" s="15" t="s">
        <v>2959</v>
      </c>
      <c r="E2522" s="15" t="str">
        <f t="shared" si="550"/>
        <v>JIREH MARTINEZ VILLARTA</v>
      </c>
      <c r="F2522" s="15" t="s">
        <v>135</v>
      </c>
      <c r="G2522" s="15">
        <v>999926781</v>
      </c>
      <c r="H2522" s="15">
        <f t="shared" si="551"/>
        <v>30</v>
      </c>
      <c r="I2522" s="15"/>
      <c r="J2522" s="15"/>
      <c r="K2522" s="16"/>
      <c r="L2522" s="15"/>
      <c r="M2522" s="15"/>
      <c r="N2522" s="15"/>
      <c r="O2522" s="15">
        <f t="shared" si="557"/>
        <v>0</v>
      </c>
      <c r="P2522" s="15">
        <v>0</v>
      </c>
      <c r="Q2522" s="15">
        <f t="shared" si="558"/>
        <v>0</v>
      </c>
      <c r="R2522" s="15">
        <v>0</v>
      </c>
      <c r="S2522" s="15">
        <v>0</v>
      </c>
      <c r="T2522" s="15">
        <f t="shared" si="559"/>
        <v>0</v>
      </c>
      <c r="U2522" s="15">
        <f t="shared" si="560"/>
        <v>0</v>
      </c>
      <c r="V2522" s="15"/>
      <c r="W2522" s="15"/>
      <c r="X2522" s="15"/>
      <c r="Y2522" s="15"/>
      <c r="Z2522" s="16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>
        <f t="shared" si="552"/>
        <v>0</v>
      </c>
      <c r="CT2522" s="15">
        <f t="shared" si="553"/>
        <v>30</v>
      </c>
      <c r="CU2522" s="15">
        <f t="shared" si="554"/>
        <v>1</v>
      </c>
      <c r="CV2522" s="15">
        <f t="shared" si="555"/>
        <v>0</v>
      </c>
      <c r="CW2522" s="15"/>
      <c r="CX2522" s="15"/>
      <c r="CY2522" s="15">
        <f t="shared" si="556"/>
        <v>0</v>
      </c>
      <c r="CZ2522" s="15">
        <f>GG2522</f>
        <v>0</v>
      </c>
      <c r="DA2522" s="16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20"/>
      <c r="DY2522" s="15"/>
      <c r="DZ2522" s="20"/>
      <c r="EA2522" s="15"/>
      <c r="EB2522" s="20"/>
      <c r="EC2522" s="15"/>
      <c r="ED2522" s="20"/>
      <c r="EE2522" s="15"/>
      <c r="EF2522" s="20"/>
      <c r="EG2522" s="15"/>
      <c r="EH2522" s="20"/>
      <c r="EI2522" s="15"/>
      <c r="EJ2522" s="20"/>
      <c r="EK2522" s="15"/>
      <c r="EL2522" s="20"/>
      <c r="EM2522" s="15"/>
      <c r="EN2522" s="20"/>
      <c r="EY2522" s="15">
        <v>30</v>
      </c>
      <c r="EZ2522" s="20">
        <v>1</v>
      </c>
      <c r="FC2522" s="15"/>
      <c r="FD2522" s="20"/>
      <c r="FE2522" s="15"/>
      <c r="FF2522" s="20"/>
      <c r="FG2522" s="15"/>
      <c r="FH2522" s="20"/>
      <c r="FI2522" s="15"/>
      <c r="FJ2522" s="20"/>
      <c r="FK2522" s="15"/>
      <c r="FL2522" s="20"/>
      <c r="FM2522" s="15"/>
      <c r="FN2522" s="20"/>
      <c r="FO2522" s="15"/>
      <c r="FP2522" s="20"/>
      <c r="FQ2522" s="15"/>
      <c r="FR2522" s="20"/>
      <c r="FS2522" s="15"/>
      <c r="FT2522" s="20"/>
      <c r="FU2522" s="15"/>
      <c r="FV2522" s="20"/>
      <c r="FW2522" s="15"/>
      <c r="FX2522" s="20"/>
      <c r="FY2522" s="15"/>
      <c r="FZ2522" s="20"/>
      <c r="GA2522" s="15"/>
      <c r="GB2522" s="20"/>
      <c r="GC2522" s="15"/>
      <c r="GD2522" s="20"/>
      <c r="GE2522" s="15"/>
      <c r="GF2522" s="20"/>
      <c r="GG2522" s="226"/>
    </row>
    <row r="2523" spans="1:189" ht="15" customHeight="1" x14ac:dyDescent="0.3">
      <c r="A2523" s="15" t="s">
        <v>146</v>
      </c>
      <c r="B2523" s="15" t="s">
        <v>138</v>
      </c>
      <c r="C2523" s="15" t="s">
        <v>2980</v>
      </c>
      <c r="D2523" s="15" t="s">
        <v>2981</v>
      </c>
      <c r="E2523" s="15" t="str">
        <f t="shared" si="550"/>
        <v>ANDY ORTEGA DIAZ</v>
      </c>
      <c r="F2523" s="15" t="s">
        <v>135</v>
      </c>
      <c r="G2523" s="15">
        <v>999926782</v>
      </c>
      <c r="H2523" s="15">
        <f t="shared" si="551"/>
        <v>68</v>
      </c>
      <c r="I2523" s="15"/>
      <c r="J2523" s="15"/>
      <c r="K2523" s="16"/>
      <c r="L2523" s="15"/>
      <c r="M2523" s="15"/>
      <c r="N2523" s="15"/>
      <c r="O2523" s="15">
        <f t="shared" si="557"/>
        <v>0</v>
      </c>
      <c r="P2523" s="15">
        <v>0</v>
      </c>
      <c r="Q2523" s="15">
        <f t="shared" si="558"/>
        <v>0</v>
      </c>
      <c r="R2523" s="15">
        <v>0</v>
      </c>
      <c r="S2523" s="15">
        <v>0</v>
      </c>
      <c r="T2523" s="15">
        <f t="shared" si="559"/>
        <v>0</v>
      </c>
      <c r="U2523" s="15">
        <f t="shared" si="560"/>
        <v>0</v>
      </c>
      <c r="V2523" s="15"/>
      <c r="W2523" s="15"/>
      <c r="X2523" s="15"/>
      <c r="Y2523" s="15"/>
      <c r="Z2523" s="16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>
        <f t="shared" si="552"/>
        <v>0</v>
      </c>
      <c r="CT2523" s="15">
        <f t="shared" si="553"/>
        <v>68</v>
      </c>
      <c r="CU2523" s="15">
        <f t="shared" si="554"/>
        <v>1</v>
      </c>
      <c r="CV2523" s="15">
        <f t="shared" si="555"/>
        <v>0</v>
      </c>
      <c r="CW2523" s="15"/>
      <c r="CX2523" s="15"/>
      <c r="CY2523" s="15">
        <f t="shared" si="556"/>
        <v>0</v>
      </c>
      <c r="CZ2523" s="15">
        <f>GG2523</f>
        <v>0</v>
      </c>
      <c r="DA2523" s="16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20"/>
      <c r="DY2523" s="15"/>
      <c r="DZ2523" s="20"/>
      <c r="EA2523" s="15"/>
      <c r="EB2523" s="20"/>
      <c r="EC2523" s="15"/>
      <c r="ED2523" s="20"/>
      <c r="EE2523" s="15"/>
      <c r="EF2523" s="20"/>
      <c r="EG2523" s="15"/>
      <c r="EH2523" s="20"/>
      <c r="EI2523" s="15"/>
      <c r="EJ2523" s="20"/>
      <c r="EK2523" s="15"/>
      <c r="EL2523" s="20"/>
      <c r="EM2523" s="15"/>
      <c r="EN2523" s="20"/>
      <c r="EY2523" s="15">
        <v>68</v>
      </c>
      <c r="EZ2523" s="20">
        <v>3</v>
      </c>
      <c r="FC2523" s="15"/>
      <c r="FD2523" s="20"/>
      <c r="FE2523" s="15"/>
      <c r="FF2523" s="20"/>
      <c r="FG2523" s="15"/>
      <c r="FH2523" s="20"/>
      <c r="FI2523" s="15"/>
      <c r="FJ2523" s="20"/>
      <c r="FK2523" s="15"/>
      <c r="FL2523" s="20"/>
      <c r="FM2523" s="15"/>
      <c r="FN2523" s="20"/>
      <c r="FO2523" s="15"/>
      <c r="FP2523" s="20"/>
      <c r="FQ2523" s="15"/>
      <c r="FR2523" s="20"/>
      <c r="FS2523" s="15"/>
      <c r="FT2523" s="20"/>
      <c r="FU2523" s="15"/>
      <c r="FV2523" s="20"/>
      <c r="FW2523" s="15"/>
      <c r="FX2523" s="20"/>
      <c r="FY2523" s="15"/>
      <c r="FZ2523" s="20"/>
      <c r="GA2523" s="15"/>
      <c r="GB2523" s="20"/>
      <c r="GC2523" s="15"/>
      <c r="GD2523" s="20"/>
      <c r="GE2523" s="15"/>
      <c r="GF2523" s="20"/>
      <c r="GG2523" s="226"/>
    </row>
    <row r="2524" spans="1:189" ht="15" customHeight="1" x14ac:dyDescent="0.3">
      <c r="A2524" s="15" t="s">
        <v>133</v>
      </c>
      <c r="B2524" s="15" t="s">
        <v>138</v>
      </c>
      <c r="C2524" s="15" t="s">
        <v>2985</v>
      </c>
      <c r="D2524" s="15" t="s">
        <v>2986</v>
      </c>
      <c r="E2524" s="15" t="str">
        <f t="shared" si="550"/>
        <v>EDUAR OCHOA VILLALTA</v>
      </c>
      <c r="F2524" s="15" t="s">
        <v>135</v>
      </c>
      <c r="G2524" s="15">
        <v>999926783</v>
      </c>
      <c r="H2524" s="15">
        <f t="shared" si="551"/>
        <v>68</v>
      </c>
      <c r="I2524" s="15"/>
      <c r="J2524" s="15"/>
      <c r="K2524" s="16"/>
      <c r="L2524" s="15"/>
      <c r="M2524" s="15"/>
      <c r="N2524" s="15"/>
      <c r="O2524" s="15">
        <f t="shared" si="557"/>
        <v>0</v>
      </c>
      <c r="P2524" s="15">
        <v>0</v>
      </c>
      <c r="Q2524" s="15">
        <f t="shared" si="558"/>
        <v>0</v>
      </c>
      <c r="R2524" s="15">
        <v>0</v>
      </c>
      <c r="S2524" s="15">
        <v>0</v>
      </c>
      <c r="T2524" s="15">
        <f t="shared" si="559"/>
        <v>0</v>
      </c>
      <c r="U2524" s="15">
        <f t="shared" si="560"/>
        <v>0</v>
      </c>
      <c r="V2524" s="15"/>
      <c r="W2524" s="15"/>
      <c r="X2524" s="15"/>
      <c r="Y2524" s="15"/>
      <c r="Z2524" s="16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>
        <f t="shared" si="552"/>
        <v>0</v>
      </c>
      <c r="CT2524" s="15">
        <f t="shared" si="553"/>
        <v>68</v>
      </c>
      <c r="CU2524" s="15">
        <f t="shared" si="554"/>
        <v>1</v>
      </c>
      <c r="CV2524" s="15">
        <f t="shared" si="555"/>
        <v>0</v>
      </c>
      <c r="CW2524" s="15"/>
      <c r="CX2524" s="15"/>
      <c r="CY2524" s="15">
        <f t="shared" si="556"/>
        <v>0</v>
      </c>
      <c r="CZ2524" s="15">
        <f>GG2524</f>
        <v>0</v>
      </c>
      <c r="DA2524" s="16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20"/>
      <c r="DY2524" s="15"/>
      <c r="DZ2524" s="20"/>
      <c r="EA2524" s="15"/>
      <c r="EB2524" s="20"/>
      <c r="EC2524" s="15"/>
      <c r="ED2524" s="20"/>
      <c r="EE2524" s="15"/>
      <c r="EF2524" s="20"/>
      <c r="EG2524" s="15"/>
      <c r="EH2524" s="20"/>
      <c r="EI2524" s="15"/>
      <c r="EJ2524" s="20"/>
      <c r="EK2524" s="15"/>
      <c r="EL2524" s="20"/>
      <c r="EM2524" s="15"/>
      <c r="EN2524" s="20"/>
      <c r="EY2524" s="15">
        <v>68</v>
      </c>
      <c r="EZ2524" s="20">
        <v>3</v>
      </c>
      <c r="FC2524" s="15"/>
      <c r="FD2524" s="20"/>
      <c r="FE2524" s="15"/>
      <c r="FF2524" s="20"/>
      <c r="FG2524" s="15"/>
      <c r="FH2524" s="20"/>
      <c r="FI2524" s="15"/>
      <c r="FJ2524" s="20"/>
      <c r="FK2524" s="15"/>
      <c r="FL2524" s="20"/>
      <c r="FM2524" s="15"/>
      <c r="FN2524" s="20"/>
      <c r="FO2524" s="15"/>
      <c r="FP2524" s="20"/>
      <c r="FQ2524" s="15"/>
      <c r="FR2524" s="20"/>
      <c r="FS2524" s="15"/>
      <c r="FT2524" s="20"/>
      <c r="FU2524" s="15"/>
      <c r="FV2524" s="20"/>
      <c r="FW2524" s="15"/>
      <c r="FX2524" s="20"/>
      <c r="FY2524" s="15"/>
      <c r="FZ2524" s="20"/>
      <c r="GA2524" s="15"/>
      <c r="GB2524" s="20"/>
      <c r="GC2524" s="15"/>
      <c r="GD2524" s="20"/>
      <c r="GE2524" s="15"/>
      <c r="GF2524" s="20"/>
      <c r="GG2524" s="226"/>
    </row>
    <row r="2525" spans="1:189" ht="15" customHeight="1" x14ac:dyDescent="0.3">
      <c r="A2525" s="15" t="s">
        <v>146</v>
      </c>
      <c r="B2525" s="15" t="s">
        <v>138</v>
      </c>
      <c r="C2525" s="15" t="s">
        <v>3066</v>
      </c>
      <c r="D2525" s="15" t="s">
        <v>1583</v>
      </c>
      <c r="E2525" s="15" t="str">
        <f t="shared" si="550"/>
        <v>Lajja POPAT</v>
      </c>
      <c r="F2525" s="15" t="s">
        <v>128</v>
      </c>
      <c r="G2525" s="15">
        <v>999926784</v>
      </c>
      <c r="H2525" s="15">
        <f t="shared" si="551"/>
        <v>63</v>
      </c>
      <c r="I2525" s="15"/>
      <c r="J2525" s="15"/>
      <c r="K2525" s="16"/>
      <c r="L2525" s="15"/>
      <c r="M2525" s="15"/>
      <c r="N2525" s="15"/>
      <c r="O2525" s="15">
        <f t="shared" si="557"/>
        <v>0</v>
      </c>
      <c r="P2525" s="15">
        <v>0</v>
      </c>
      <c r="Q2525" s="15">
        <f t="shared" si="558"/>
        <v>0</v>
      </c>
      <c r="R2525" s="15">
        <v>0</v>
      </c>
      <c r="S2525" s="15">
        <v>0</v>
      </c>
      <c r="T2525" s="15">
        <f t="shared" si="559"/>
        <v>0</v>
      </c>
      <c r="U2525" s="15">
        <f t="shared" si="560"/>
        <v>0</v>
      </c>
      <c r="V2525" s="15"/>
      <c r="W2525" s="15"/>
      <c r="X2525" s="15"/>
      <c r="Y2525" s="15"/>
      <c r="Z2525" s="16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>
        <f t="shared" si="552"/>
        <v>0</v>
      </c>
      <c r="CT2525" s="15">
        <f t="shared" si="553"/>
        <v>63</v>
      </c>
      <c r="CU2525" s="15">
        <f t="shared" si="554"/>
        <v>1</v>
      </c>
      <c r="CV2525" s="15">
        <f t="shared" si="555"/>
        <v>0</v>
      </c>
      <c r="CW2525" s="15"/>
      <c r="CX2525" s="15"/>
      <c r="CY2525" s="15">
        <f t="shared" si="556"/>
        <v>0</v>
      </c>
      <c r="CZ2525" s="15">
        <f>GG2525</f>
        <v>0</v>
      </c>
      <c r="DA2525" s="16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20"/>
      <c r="DY2525" s="15"/>
      <c r="DZ2525" s="20"/>
      <c r="EA2525" s="15"/>
      <c r="EB2525" s="20"/>
      <c r="EC2525" s="15"/>
      <c r="ED2525" s="20"/>
      <c r="EE2525" s="15"/>
      <c r="EF2525" s="20"/>
      <c r="EG2525" s="15"/>
      <c r="EH2525" s="20"/>
      <c r="EI2525" s="15"/>
      <c r="EJ2525" s="20"/>
      <c r="EK2525" s="15"/>
      <c r="EL2525" s="20"/>
      <c r="EM2525" s="15"/>
      <c r="EN2525" s="20"/>
      <c r="EY2525" s="15"/>
      <c r="EZ2525" s="20"/>
      <c r="FC2525" s="15">
        <v>63</v>
      </c>
      <c r="FD2525" s="20">
        <v>5</v>
      </c>
      <c r="FE2525" s="15"/>
      <c r="FF2525" s="20"/>
      <c r="FG2525" s="15"/>
      <c r="FH2525" s="20"/>
      <c r="FI2525" s="15"/>
      <c r="FJ2525" s="20"/>
      <c r="FK2525" s="15"/>
      <c r="FL2525" s="20"/>
      <c r="FM2525" s="15"/>
      <c r="FN2525" s="20"/>
      <c r="FO2525" s="15"/>
      <c r="FP2525" s="20"/>
      <c r="FQ2525" s="15"/>
      <c r="FR2525" s="20"/>
      <c r="FS2525" s="15"/>
      <c r="FT2525" s="20"/>
      <c r="FU2525" s="15"/>
      <c r="FV2525" s="20"/>
      <c r="FW2525" s="15"/>
      <c r="FX2525" s="20"/>
      <c r="FY2525" s="15"/>
      <c r="FZ2525" s="20"/>
      <c r="GA2525" s="15"/>
      <c r="GB2525" s="20"/>
      <c r="GC2525" s="15"/>
      <c r="GD2525" s="20"/>
      <c r="GE2525" s="15"/>
      <c r="GF2525" s="20"/>
      <c r="GG2525" s="226"/>
    </row>
    <row r="2526" spans="1:189" ht="15" customHeight="1" x14ac:dyDescent="0.3">
      <c r="A2526" s="15" t="s">
        <v>125</v>
      </c>
      <c r="B2526" s="15" t="s">
        <v>140</v>
      </c>
      <c r="C2526" s="15" t="s">
        <v>3214</v>
      </c>
      <c r="D2526" s="15" t="s">
        <v>3215</v>
      </c>
      <c r="E2526" s="15" t="str">
        <f t="shared" si="550"/>
        <v>Amira VAKHITOVA</v>
      </c>
      <c r="F2526" s="15" t="s">
        <v>128</v>
      </c>
      <c r="G2526" s="15">
        <v>999926787</v>
      </c>
      <c r="H2526" s="15">
        <f t="shared" si="551"/>
        <v>60</v>
      </c>
      <c r="I2526" s="15"/>
      <c r="J2526" s="15"/>
      <c r="K2526" s="16"/>
      <c r="L2526" s="15"/>
      <c r="M2526" s="15"/>
      <c r="N2526" s="15"/>
      <c r="O2526" s="15">
        <f t="shared" si="557"/>
        <v>0</v>
      </c>
      <c r="P2526" s="15">
        <v>0</v>
      </c>
      <c r="Q2526" s="15">
        <f t="shared" si="558"/>
        <v>0</v>
      </c>
      <c r="R2526" s="15">
        <v>0</v>
      </c>
      <c r="S2526" s="15">
        <v>0</v>
      </c>
      <c r="T2526" s="15">
        <f t="shared" si="559"/>
        <v>0</v>
      </c>
      <c r="U2526" s="15">
        <f t="shared" si="560"/>
        <v>0</v>
      </c>
      <c r="V2526" s="15"/>
      <c r="W2526" s="15"/>
      <c r="X2526" s="15"/>
      <c r="Y2526" s="15"/>
      <c r="Z2526" s="16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>
        <f t="shared" si="552"/>
        <v>0</v>
      </c>
      <c r="CT2526" s="15">
        <f t="shared" si="553"/>
        <v>60</v>
      </c>
      <c r="CU2526" s="15">
        <f t="shared" si="554"/>
        <v>1</v>
      </c>
      <c r="CV2526" s="15">
        <f t="shared" si="555"/>
        <v>0</v>
      </c>
      <c r="CW2526" s="15"/>
      <c r="CX2526" s="15"/>
      <c r="CY2526" s="15">
        <f t="shared" si="556"/>
        <v>0</v>
      </c>
      <c r="CZ2526" s="15">
        <f>GG2526</f>
        <v>0</v>
      </c>
      <c r="DA2526" s="16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20"/>
      <c r="DY2526" s="15"/>
      <c r="DZ2526" s="20"/>
      <c r="EA2526" s="15"/>
      <c r="EB2526" s="20"/>
      <c r="EC2526" s="15"/>
      <c r="ED2526" s="20"/>
      <c r="EE2526" s="15"/>
      <c r="EF2526" s="20"/>
      <c r="EG2526" s="15"/>
      <c r="EH2526" s="20"/>
      <c r="EI2526" s="15"/>
      <c r="EJ2526" s="20"/>
      <c r="EK2526" s="15"/>
      <c r="EL2526" s="20"/>
      <c r="EM2526" s="15"/>
      <c r="EN2526" s="20"/>
      <c r="EY2526" s="15"/>
      <c r="EZ2526" s="20"/>
      <c r="FC2526" s="15">
        <v>60</v>
      </c>
      <c r="FD2526" s="20">
        <v>1</v>
      </c>
      <c r="FE2526" s="15"/>
      <c r="FF2526" s="20"/>
      <c r="FG2526" s="15"/>
      <c r="FH2526" s="20"/>
      <c r="FI2526" s="15"/>
      <c r="FJ2526" s="20"/>
      <c r="FK2526" s="15"/>
      <c r="FL2526" s="20"/>
      <c r="FM2526" s="15"/>
      <c r="FN2526" s="20"/>
      <c r="FO2526" s="15"/>
      <c r="FP2526" s="20"/>
      <c r="FQ2526" s="15"/>
      <c r="FR2526" s="20"/>
      <c r="FS2526" s="15"/>
      <c r="FT2526" s="20"/>
      <c r="FU2526" s="15"/>
      <c r="FV2526" s="20"/>
      <c r="FW2526" s="15"/>
      <c r="FX2526" s="20"/>
      <c r="FY2526" s="15"/>
      <c r="FZ2526" s="20"/>
      <c r="GA2526" s="15"/>
      <c r="GB2526" s="20"/>
      <c r="GC2526" s="15"/>
      <c r="GD2526" s="20"/>
      <c r="GE2526" s="15"/>
      <c r="GF2526" s="20"/>
      <c r="GG2526" s="226"/>
    </row>
    <row r="2527" spans="1:189" ht="15" customHeight="1" x14ac:dyDescent="0.3">
      <c r="A2527" s="15" t="s">
        <v>133</v>
      </c>
      <c r="B2527" s="15" t="s">
        <v>142</v>
      </c>
      <c r="C2527" s="15" t="s">
        <v>474</v>
      </c>
      <c r="D2527" s="15" t="s">
        <v>2309</v>
      </c>
      <c r="E2527" s="15" t="str">
        <f t="shared" si="550"/>
        <v>Natalie Levy</v>
      </c>
      <c r="F2527" s="15" t="s">
        <v>128</v>
      </c>
      <c r="G2527" s="15">
        <v>999926788</v>
      </c>
      <c r="H2527" s="15">
        <f t="shared" si="551"/>
        <v>58</v>
      </c>
      <c r="I2527" s="15"/>
      <c r="J2527" s="15"/>
      <c r="K2527" s="16"/>
      <c r="L2527" s="15"/>
      <c r="M2527" s="15"/>
      <c r="N2527" s="15"/>
      <c r="O2527" s="15">
        <f t="shared" si="557"/>
        <v>0</v>
      </c>
      <c r="P2527" s="15">
        <v>0</v>
      </c>
      <c r="Q2527" s="15">
        <f t="shared" si="558"/>
        <v>0</v>
      </c>
      <c r="R2527" s="15">
        <v>0</v>
      </c>
      <c r="S2527" s="15">
        <v>0</v>
      </c>
      <c r="T2527" s="15">
        <f t="shared" si="559"/>
        <v>0</v>
      </c>
      <c r="U2527" s="15">
        <f t="shared" si="560"/>
        <v>0</v>
      </c>
      <c r="V2527" s="15"/>
      <c r="W2527" s="15"/>
      <c r="X2527" s="15"/>
      <c r="Y2527" s="15"/>
      <c r="Z2527" s="16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>
        <f t="shared" si="552"/>
        <v>0</v>
      </c>
      <c r="CT2527" s="15">
        <f t="shared" si="553"/>
        <v>58</v>
      </c>
      <c r="CU2527" s="15">
        <f t="shared" si="554"/>
        <v>1</v>
      </c>
      <c r="CV2527" s="15">
        <f t="shared" si="555"/>
        <v>0</v>
      </c>
      <c r="CW2527" s="15"/>
      <c r="CX2527" s="15"/>
      <c r="CY2527" s="15">
        <f t="shared" si="556"/>
        <v>0</v>
      </c>
      <c r="CZ2527" s="15">
        <f>GG2527</f>
        <v>0</v>
      </c>
      <c r="DA2527" s="16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20"/>
      <c r="DY2527" s="15"/>
      <c r="DZ2527" s="20"/>
      <c r="EA2527" s="15"/>
      <c r="EB2527" s="20"/>
      <c r="EC2527" s="15"/>
      <c r="ED2527" s="20"/>
      <c r="EE2527" s="15"/>
      <c r="EF2527" s="20"/>
      <c r="EG2527" s="15"/>
      <c r="EH2527" s="20"/>
      <c r="EI2527" s="15"/>
      <c r="EJ2527" s="20"/>
      <c r="EK2527" s="15"/>
      <c r="EL2527" s="20"/>
      <c r="EM2527" s="15"/>
      <c r="EN2527" s="20"/>
      <c r="EY2527" s="15">
        <v>58</v>
      </c>
      <c r="EZ2527" s="20">
        <v>6</v>
      </c>
      <c r="FC2527" s="15"/>
      <c r="FD2527" s="20"/>
      <c r="FE2527" s="15"/>
      <c r="FF2527" s="20"/>
      <c r="FG2527" s="15"/>
      <c r="FH2527" s="20"/>
      <c r="FI2527" s="15"/>
      <c r="FJ2527" s="20"/>
      <c r="FK2527" s="15"/>
      <c r="FL2527" s="20"/>
      <c r="FM2527" s="15"/>
      <c r="FN2527" s="20"/>
      <c r="FO2527" s="15"/>
      <c r="FP2527" s="20"/>
      <c r="FQ2527" s="15"/>
      <c r="FR2527" s="20"/>
      <c r="FS2527" s="15"/>
      <c r="FT2527" s="20"/>
      <c r="FU2527" s="15"/>
      <c r="FV2527" s="20"/>
      <c r="FW2527" s="15"/>
      <c r="FX2527" s="20"/>
      <c r="FY2527" s="15"/>
      <c r="FZ2527" s="20"/>
      <c r="GA2527" s="15"/>
      <c r="GB2527" s="20"/>
      <c r="GC2527" s="15"/>
      <c r="GD2527" s="20"/>
      <c r="GE2527" s="15"/>
      <c r="GF2527" s="20"/>
      <c r="GG2527" s="226"/>
    </row>
    <row r="2528" spans="1:189" ht="15" customHeight="1" x14ac:dyDescent="0.3">
      <c r="A2528" s="17" t="s">
        <v>2903</v>
      </c>
      <c r="B2528" s="17" t="s">
        <v>140</v>
      </c>
      <c r="C2528" s="17" t="s">
        <v>277</v>
      </c>
      <c r="D2528" s="17" t="s">
        <v>757</v>
      </c>
      <c r="E2528" s="15" t="str">
        <f t="shared" si="550"/>
        <v>Reagan Ferrell</v>
      </c>
      <c r="F2528" s="17" t="s">
        <v>128</v>
      </c>
      <c r="G2528" s="17">
        <v>999926790</v>
      </c>
      <c r="H2528" s="15">
        <f t="shared" si="551"/>
        <v>38</v>
      </c>
      <c r="I2528" s="15"/>
      <c r="J2528" s="15"/>
      <c r="K2528" s="16"/>
      <c r="L2528" s="15"/>
      <c r="M2528" s="15"/>
      <c r="N2528" s="15"/>
      <c r="O2528" s="15">
        <f t="shared" si="557"/>
        <v>0</v>
      </c>
      <c r="P2528" s="15">
        <v>0</v>
      </c>
      <c r="Q2528" s="15">
        <f t="shared" si="558"/>
        <v>0</v>
      </c>
      <c r="R2528" s="15">
        <v>0</v>
      </c>
      <c r="S2528" s="15">
        <v>0</v>
      </c>
      <c r="T2528" s="15">
        <f t="shared" si="559"/>
        <v>0</v>
      </c>
      <c r="U2528" s="15">
        <f t="shared" si="560"/>
        <v>0</v>
      </c>
      <c r="V2528" s="15"/>
      <c r="W2528" s="15"/>
      <c r="X2528" s="15"/>
      <c r="Y2528" s="15"/>
      <c r="Z2528" s="16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>
        <f t="shared" si="552"/>
        <v>38</v>
      </c>
      <c r="CT2528" s="15">
        <f t="shared" si="553"/>
        <v>0</v>
      </c>
      <c r="CU2528" s="15">
        <f t="shared" si="554"/>
        <v>0</v>
      </c>
      <c r="CV2528" s="15">
        <f t="shared" si="555"/>
        <v>0</v>
      </c>
      <c r="CW2528" s="15"/>
      <c r="CX2528" s="15"/>
      <c r="CY2528" s="15">
        <f t="shared" si="556"/>
        <v>0</v>
      </c>
      <c r="CZ2528" s="15">
        <f>GG2528</f>
        <v>0</v>
      </c>
      <c r="DA2528" s="16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20"/>
      <c r="DY2528" s="15"/>
      <c r="DZ2528" s="20"/>
      <c r="EA2528" s="15"/>
      <c r="EB2528" s="20"/>
      <c r="EC2528" s="15"/>
      <c r="ED2528" s="20"/>
      <c r="EE2528" s="15"/>
      <c r="EF2528" s="20"/>
      <c r="EG2528" s="15"/>
      <c r="EH2528" s="20"/>
      <c r="EI2528" s="15"/>
      <c r="EJ2528" s="20"/>
      <c r="EK2528" s="15"/>
      <c r="EL2528" s="20"/>
      <c r="EM2528" s="15"/>
      <c r="EN2528" s="20"/>
      <c r="EY2528" s="15"/>
      <c r="EZ2528" s="20"/>
      <c r="FC2528" s="15"/>
      <c r="FD2528" s="20"/>
      <c r="FE2528" s="15">
        <v>38</v>
      </c>
      <c r="FF2528" s="20" t="s">
        <v>129</v>
      </c>
      <c r="FG2528" s="15"/>
      <c r="FH2528" s="20"/>
      <c r="FI2528" s="15"/>
      <c r="FJ2528" s="20"/>
      <c r="FK2528" s="15"/>
      <c r="FL2528" s="20"/>
      <c r="FM2528" s="15"/>
      <c r="FN2528" s="20"/>
      <c r="FO2528" s="15"/>
      <c r="FP2528" s="20"/>
      <c r="FQ2528" s="15"/>
      <c r="FR2528" s="20"/>
      <c r="FS2528" s="15"/>
      <c r="FT2528" s="20"/>
      <c r="FU2528" s="15"/>
      <c r="FV2528" s="20"/>
      <c r="FW2528" s="15"/>
      <c r="FX2528" s="20"/>
      <c r="FY2528" s="15"/>
      <c r="FZ2528" s="20"/>
      <c r="GA2528" s="15"/>
      <c r="GB2528" s="20"/>
      <c r="GC2528" s="15"/>
      <c r="GD2528" s="20"/>
      <c r="GE2528" s="15"/>
      <c r="GF2528" s="20"/>
      <c r="GG2528" s="226"/>
    </row>
    <row r="2529" spans="1:189" ht="15" customHeight="1" x14ac:dyDescent="0.3">
      <c r="A2529" s="17" t="s">
        <v>130</v>
      </c>
      <c r="B2529" s="17" t="s">
        <v>140</v>
      </c>
      <c r="C2529" s="17" t="s">
        <v>1360</v>
      </c>
      <c r="D2529" s="17" t="s">
        <v>3802</v>
      </c>
      <c r="E2529" s="15" t="str">
        <f t="shared" si="550"/>
        <v>Khloe Bagay</v>
      </c>
      <c r="F2529" s="89" t="s">
        <v>128</v>
      </c>
      <c r="G2529" s="17">
        <v>999926791</v>
      </c>
      <c r="H2529" s="15">
        <f t="shared" si="551"/>
        <v>60</v>
      </c>
      <c r="I2529" s="15"/>
      <c r="J2529" s="15"/>
      <c r="K2529" s="16"/>
      <c r="L2529" s="15"/>
      <c r="M2529" s="15"/>
      <c r="N2529" s="15"/>
      <c r="O2529" s="15">
        <f t="shared" si="557"/>
        <v>0</v>
      </c>
      <c r="P2529" s="15">
        <v>0</v>
      </c>
      <c r="Q2529" s="15">
        <f t="shared" si="558"/>
        <v>0</v>
      </c>
      <c r="R2529" s="15">
        <v>0</v>
      </c>
      <c r="S2529" s="15">
        <v>0</v>
      </c>
      <c r="T2529" s="15">
        <f t="shared" si="559"/>
        <v>0</v>
      </c>
      <c r="U2529" s="15">
        <f t="shared" si="560"/>
        <v>0</v>
      </c>
      <c r="V2529" s="15"/>
      <c r="W2529" s="15"/>
      <c r="X2529" s="15"/>
      <c r="Y2529" s="15"/>
      <c r="Z2529" s="16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>
        <f t="shared" si="552"/>
        <v>0</v>
      </c>
      <c r="CT2529" s="15">
        <f t="shared" si="553"/>
        <v>60</v>
      </c>
      <c r="CU2529" s="15">
        <f t="shared" si="554"/>
        <v>1</v>
      </c>
      <c r="CV2529" s="15">
        <f t="shared" si="555"/>
        <v>0</v>
      </c>
      <c r="CW2529" s="15"/>
      <c r="CX2529" s="15"/>
      <c r="CY2529" s="15">
        <f t="shared" si="556"/>
        <v>0</v>
      </c>
      <c r="CZ2529" s="15">
        <f>GG2529</f>
        <v>0</v>
      </c>
      <c r="DA2529" s="16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20"/>
      <c r="DY2529" s="15"/>
      <c r="DZ2529" s="20"/>
      <c r="EA2529" s="15"/>
      <c r="EB2529" s="20"/>
      <c r="EC2529" s="15"/>
      <c r="ED2529" s="20"/>
      <c r="EE2529" s="15"/>
      <c r="EF2529" s="20"/>
      <c r="EG2529" s="15"/>
      <c r="EH2529" s="20"/>
      <c r="EI2529" s="15"/>
      <c r="EJ2529" s="20"/>
      <c r="EK2529" s="15"/>
      <c r="EL2529" s="20"/>
      <c r="EM2529" s="15"/>
      <c r="EN2529" s="20"/>
      <c r="EY2529" s="15"/>
      <c r="EZ2529" s="20"/>
      <c r="FC2529" s="15"/>
      <c r="FD2529" s="20"/>
      <c r="FE2529" s="15"/>
      <c r="FF2529" s="20"/>
      <c r="FG2529" s="15"/>
      <c r="FH2529" s="20"/>
      <c r="FI2529" s="15">
        <v>60</v>
      </c>
      <c r="FJ2529" s="20">
        <v>1</v>
      </c>
      <c r="FK2529" s="15"/>
      <c r="FL2529" s="20"/>
      <c r="FM2529" s="15"/>
      <c r="FN2529" s="20"/>
      <c r="FO2529" s="15"/>
      <c r="FP2529" s="20"/>
      <c r="FQ2529" s="15"/>
      <c r="FR2529" s="20"/>
      <c r="FS2529" s="15"/>
      <c r="FT2529" s="20"/>
      <c r="FU2529" s="15"/>
      <c r="FV2529" s="20"/>
      <c r="FW2529" s="15"/>
      <c r="FX2529" s="20"/>
      <c r="FY2529" s="15"/>
      <c r="FZ2529" s="20"/>
      <c r="GA2529" s="15"/>
      <c r="GB2529" s="20"/>
      <c r="GC2529" s="15"/>
      <c r="GD2529" s="20"/>
      <c r="GE2529" s="15"/>
      <c r="GF2529" s="20"/>
      <c r="GG2529" s="226"/>
    </row>
    <row r="2530" spans="1:189" ht="15" customHeight="1" x14ac:dyDescent="0.3">
      <c r="A2530" s="15" t="s">
        <v>125</v>
      </c>
      <c r="B2530" s="15" t="s">
        <v>126</v>
      </c>
      <c r="C2530" s="15" t="s">
        <v>3736</v>
      </c>
      <c r="D2530" s="15" t="s">
        <v>3737</v>
      </c>
      <c r="E2530" s="15" t="str">
        <f t="shared" si="550"/>
        <v>Xander Burley-Oden</v>
      </c>
      <c r="F2530" s="15" t="s">
        <v>135</v>
      </c>
      <c r="G2530" s="15">
        <v>999926795</v>
      </c>
      <c r="H2530" s="15">
        <f t="shared" si="551"/>
        <v>30</v>
      </c>
      <c r="I2530" s="15"/>
      <c r="J2530" s="15"/>
      <c r="K2530" s="16"/>
      <c r="L2530" s="15"/>
      <c r="M2530" s="15"/>
      <c r="N2530" s="15"/>
      <c r="O2530" s="15">
        <f t="shared" si="557"/>
        <v>0</v>
      </c>
      <c r="P2530" s="15">
        <v>0</v>
      </c>
      <c r="Q2530" s="15">
        <f t="shared" si="558"/>
        <v>0</v>
      </c>
      <c r="R2530" s="15">
        <v>0</v>
      </c>
      <c r="S2530" s="15">
        <v>0</v>
      </c>
      <c r="T2530" s="15">
        <f t="shared" si="559"/>
        <v>0</v>
      </c>
      <c r="U2530" s="15">
        <f t="shared" si="560"/>
        <v>0</v>
      </c>
      <c r="V2530" s="15"/>
      <c r="W2530" s="15"/>
      <c r="X2530" s="15"/>
      <c r="Y2530" s="15"/>
      <c r="Z2530" s="16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>
        <f t="shared" si="552"/>
        <v>0</v>
      </c>
      <c r="CT2530" s="15">
        <f t="shared" si="553"/>
        <v>30</v>
      </c>
      <c r="CU2530" s="15">
        <f t="shared" si="554"/>
        <v>1</v>
      </c>
      <c r="CV2530" s="15">
        <f t="shared" si="555"/>
        <v>0</v>
      </c>
      <c r="CW2530" s="15"/>
      <c r="CX2530" s="15"/>
      <c r="CY2530" s="15">
        <f t="shared" si="556"/>
        <v>0</v>
      </c>
      <c r="CZ2530" s="15">
        <f>GG2530</f>
        <v>0</v>
      </c>
      <c r="DA2530" s="16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20"/>
      <c r="DY2530" s="15"/>
      <c r="DZ2530" s="20"/>
      <c r="EA2530" s="15"/>
      <c r="EB2530" s="20"/>
      <c r="EC2530" s="15"/>
      <c r="ED2530" s="20"/>
      <c r="EE2530" s="15"/>
      <c r="EF2530" s="20"/>
      <c r="EG2530" s="15"/>
      <c r="EH2530" s="20"/>
      <c r="EI2530" s="15"/>
      <c r="EJ2530" s="20"/>
      <c r="EK2530" s="15"/>
      <c r="EL2530" s="20"/>
      <c r="EM2530" s="15"/>
      <c r="EN2530" s="20"/>
      <c r="EY2530" s="15"/>
      <c r="EZ2530" s="20"/>
      <c r="FC2530" s="15"/>
      <c r="FD2530" s="20"/>
      <c r="FE2530" s="15"/>
      <c r="FF2530" s="20"/>
      <c r="FG2530" s="15"/>
      <c r="FH2530" s="20"/>
      <c r="FI2530" s="15"/>
      <c r="FJ2530" s="20"/>
      <c r="FK2530" s="15"/>
      <c r="FL2530" s="20"/>
      <c r="FM2530" s="15"/>
      <c r="FN2530" s="20"/>
      <c r="FO2530" s="15"/>
      <c r="FP2530" s="20"/>
      <c r="FQ2530" s="15"/>
      <c r="FR2530" s="20"/>
      <c r="FS2530" s="15"/>
      <c r="FT2530" s="20"/>
      <c r="FU2530" s="15"/>
      <c r="FV2530" s="20"/>
      <c r="FW2530" s="15">
        <v>30</v>
      </c>
      <c r="FX2530" s="20">
        <v>1</v>
      </c>
      <c r="FY2530" s="15"/>
      <c r="FZ2530" s="20"/>
      <c r="GA2530" s="15"/>
      <c r="GB2530" s="20"/>
      <c r="GC2530" s="15"/>
      <c r="GD2530" s="20"/>
      <c r="GE2530" s="15"/>
      <c r="GF2530" s="20"/>
      <c r="GG2530" s="226"/>
    </row>
    <row r="2531" spans="1:189" ht="15" customHeight="1" x14ac:dyDescent="0.3">
      <c r="A2531" s="15" t="s">
        <v>130</v>
      </c>
      <c r="B2531" s="15" t="s">
        <v>126</v>
      </c>
      <c r="C2531" s="15" t="s">
        <v>2938</v>
      </c>
      <c r="D2531" s="15" t="s">
        <v>1631</v>
      </c>
      <c r="E2531" s="15" t="str">
        <f t="shared" si="550"/>
        <v>Mico Grey Rivera</v>
      </c>
      <c r="F2531" s="15" t="s">
        <v>135</v>
      </c>
      <c r="G2531" s="15">
        <v>999926801</v>
      </c>
      <c r="H2531" s="15">
        <f t="shared" si="551"/>
        <v>38</v>
      </c>
      <c r="I2531" s="15"/>
      <c r="J2531" s="15"/>
      <c r="K2531" s="16"/>
      <c r="L2531" s="15"/>
      <c r="M2531" s="15"/>
      <c r="N2531" s="15"/>
      <c r="O2531" s="15">
        <f t="shared" si="557"/>
        <v>0</v>
      </c>
      <c r="P2531" s="15">
        <v>0</v>
      </c>
      <c r="Q2531" s="15">
        <f t="shared" si="558"/>
        <v>0</v>
      </c>
      <c r="R2531" s="15">
        <v>0</v>
      </c>
      <c r="S2531" s="15">
        <v>0</v>
      </c>
      <c r="T2531" s="15">
        <f t="shared" si="559"/>
        <v>0</v>
      </c>
      <c r="U2531" s="15">
        <f t="shared" si="560"/>
        <v>0</v>
      </c>
      <c r="V2531" s="15"/>
      <c r="W2531" s="15"/>
      <c r="X2531" s="15"/>
      <c r="Y2531" s="15"/>
      <c r="Z2531" s="16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>
        <f t="shared" si="552"/>
        <v>0</v>
      </c>
      <c r="CT2531" s="15">
        <f t="shared" si="553"/>
        <v>38</v>
      </c>
      <c r="CU2531" s="15">
        <f t="shared" si="554"/>
        <v>0</v>
      </c>
      <c r="CV2531" s="15">
        <f t="shared" si="555"/>
        <v>0</v>
      </c>
      <c r="CW2531" s="15"/>
      <c r="CX2531" s="15"/>
      <c r="CY2531" s="15">
        <f t="shared" si="556"/>
        <v>0</v>
      </c>
      <c r="CZ2531" s="15">
        <f>GG2531</f>
        <v>0</v>
      </c>
      <c r="DA2531" s="16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20"/>
      <c r="DY2531" s="15"/>
      <c r="DZ2531" s="20"/>
      <c r="EA2531" s="15"/>
      <c r="EB2531" s="20"/>
      <c r="EC2531" s="15"/>
      <c r="ED2531" s="20"/>
      <c r="EE2531" s="15"/>
      <c r="EF2531" s="20"/>
      <c r="EG2531" s="15"/>
      <c r="EH2531" s="20"/>
      <c r="EI2531" s="15"/>
      <c r="EJ2531" s="20"/>
      <c r="EK2531" s="15"/>
      <c r="EL2531" s="20"/>
      <c r="EM2531" s="15"/>
      <c r="EN2531" s="20"/>
      <c r="EY2531" s="15">
        <v>38</v>
      </c>
      <c r="EZ2531" s="20" t="s">
        <v>129</v>
      </c>
      <c r="FC2531" s="15"/>
      <c r="FD2531" s="20"/>
      <c r="FE2531" s="15"/>
      <c r="FF2531" s="20"/>
      <c r="FG2531" s="15"/>
      <c r="FH2531" s="20"/>
      <c r="FI2531" s="15"/>
      <c r="FJ2531" s="20"/>
      <c r="FK2531" s="15"/>
      <c r="FL2531" s="20"/>
      <c r="FM2531" s="15"/>
      <c r="FN2531" s="20"/>
      <c r="FO2531" s="15"/>
      <c r="FP2531" s="20"/>
      <c r="FQ2531" s="15"/>
      <c r="FR2531" s="20"/>
      <c r="FS2531" s="15"/>
      <c r="FT2531" s="20"/>
      <c r="FU2531" s="15"/>
      <c r="FV2531" s="20"/>
      <c r="FW2531" s="15"/>
      <c r="FX2531" s="20"/>
      <c r="FY2531" s="15"/>
      <c r="FZ2531" s="20"/>
      <c r="GA2531" s="15"/>
      <c r="GB2531" s="20"/>
      <c r="GC2531" s="15"/>
      <c r="GD2531" s="20"/>
      <c r="GE2531" s="15"/>
      <c r="GF2531" s="20"/>
      <c r="GG2531" s="226"/>
    </row>
    <row r="2532" spans="1:189" ht="15" customHeight="1" x14ac:dyDescent="0.3">
      <c r="A2532" s="15" t="s">
        <v>146</v>
      </c>
      <c r="B2532" s="15" t="s">
        <v>138</v>
      </c>
      <c r="C2532" s="15" t="s">
        <v>904</v>
      </c>
      <c r="D2532" s="15" t="s">
        <v>878</v>
      </c>
      <c r="E2532" s="15" t="str">
        <f t="shared" si="550"/>
        <v>Han Guo</v>
      </c>
      <c r="F2532" s="15" t="s">
        <v>135</v>
      </c>
      <c r="G2532" s="15">
        <v>999926802</v>
      </c>
      <c r="H2532" s="15">
        <f t="shared" si="551"/>
        <v>90</v>
      </c>
      <c r="I2532" s="15"/>
      <c r="J2532" s="15"/>
      <c r="K2532" s="16"/>
      <c r="L2532" s="15"/>
      <c r="M2532" s="15"/>
      <c r="N2532" s="15"/>
      <c r="O2532" s="15">
        <f t="shared" si="557"/>
        <v>0</v>
      </c>
      <c r="P2532" s="15">
        <v>0</v>
      </c>
      <c r="Q2532" s="15">
        <f t="shared" si="558"/>
        <v>0</v>
      </c>
      <c r="R2532" s="15">
        <v>0</v>
      </c>
      <c r="S2532" s="15">
        <v>0</v>
      </c>
      <c r="T2532" s="15">
        <f t="shared" si="559"/>
        <v>0</v>
      </c>
      <c r="U2532" s="15">
        <f t="shared" si="560"/>
        <v>0</v>
      </c>
      <c r="V2532" s="15"/>
      <c r="W2532" s="15"/>
      <c r="X2532" s="15"/>
      <c r="Y2532" s="15"/>
      <c r="Z2532" s="16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>
        <f t="shared" si="552"/>
        <v>0</v>
      </c>
      <c r="CT2532" s="15">
        <f t="shared" si="553"/>
        <v>90</v>
      </c>
      <c r="CU2532" s="15">
        <f t="shared" si="554"/>
        <v>1</v>
      </c>
      <c r="CV2532" s="15">
        <f t="shared" si="555"/>
        <v>0</v>
      </c>
      <c r="CW2532" s="15"/>
      <c r="CX2532" s="15"/>
      <c r="CY2532" s="15">
        <f t="shared" si="556"/>
        <v>0</v>
      </c>
      <c r="CZ2532" s="15">
        <f>GG2532</f>
        <v>0</v>
      </c>
      <c r="DA2532" s="16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20"/>
      <c r="DY2532" s="15"/>
      <c r="DZ2532" s="20"/>
      <c r="EA2532" s="15"/>
      <c r="EB2532" s="20"/>
      <c r="EC2532" s="15"/>
      <c r="ED2532" s="20"/>
      <c r="EE2532" s="15"/>
      <c r="EF2532" s="20"/>
      <c r="EG2532" s="15"/>
      <c r="EH2532" s="20"/>
      <c r="EI2532" s="15"/>
      <c r="EJ2532" s="20"/>
      <c r="EK2532" s="15"/>
      <c r="EL2532" s="20"/>
      <c r="EM2532" s="15"/>
      <c r="EN2532" s="20"/>
      <c r="EY2532" s="15">
        <v>90</v>
      </c>
      <c r="EZ2532" s="20">
        <v>2</v>
      </c>
      <c r="FC2532" s="15"/>
      <c r="FD2532" s="20"/>
      <c r="FE2532" s="15"/>
      <c r="FF2532" s="20"/>
      <c r="FG2532" s="15"/>
      <c r="FH2532" s="20"/>
      <c r="FI2532" s="15"/>
      <c r="FJ2532" s="20"/>
      <c r="FK2532" s="15"/>
      <c r="FL2532" s="20"/>
      <c r="FM2532" s="15"/>
      <c r="FN2532" s="20"/>
      <c r="FO2532" s="15"/>
      <c r="FP2532" s="20"/>
      <c r="FQ2532" s="15"/>
      <c r="FR2532" s="20"/>
      <c r="FS2532" s="15"/>
      <c r="FT2532" s="20"/>
      <c r="FU2532" s="15"/>
      <c r="FV2532" s="20"/>
      <c r="FW2532" s="15"/>
      <c r="FX2532" s="20"/>
      <c r="FY2532" s="15"/>
      <c r="FZ2532" s="20"/>
      <c r="GA2532" s="15"/>
      <c r="GB2532" s="20"/>
      <c r="GC2532" s="15"/>
      <c r="GD2532" s="20"/>
      <c r="GE2532" s="15"/>
      <c r="GF2532" s="20"/>
      <c r="GG2532" s="226"/>
    </row>
    <row r="2533" spans="1:189" ht="15" customHeight="1" x14ac:dyDescent="0.3">
      <c r="A2533" s="15" t="s">
        <v>125</v>
      </c>
      <c r="B2533" s="15" t="s">
        <v>142</v>
      </c>
      <c r="C2533" s="15" t="s">
        <v>465</v>
      </c>
      <c r="D2533" s="15" t="s">
        <v>2969</v>
      </c>
      <c r="E2533" s="15" t="str">
        <f t="shared" si="550"/>
        <v>Melina GARCIA</v>
      </c>
      <c r="F2533" s="15" t="s">
        <v>128</v>
      </c>
      <c r="G2533" s="15">
        <v>999926803</v>
      </c>
      <c r="H2533" s="15">
        <f t="shared" si="551"/>
        <v>38</v>
      </c>
      <c r="I2533" s="15"/>
      <c r="J2533" s="15"/>
      <c r="K2533" s="16"/>
      <c r="L2533" s="15"/>
      <c r="M2533" s="15"/>
      <c r="N2533" s="15"/>
      <c r="O2533" s="15">
        <f t="shared" si="557"/>
        <v>0</v>
      </c>
      <c r="P2533" s="15">
        <v>0</v>
      </c>
      <c r="Q2533" s="15">
        <f t="shared" si="558"/>
        <v>0</v>
      </c>
      <c r="R2533" s="15">
        <v>0</v>
      </c>
      <c r="S2533" s="15">
        <v>0</v>
      </c>
      <c r="T2533" s="15">
        <f t="shared" si="559"/>
        <v>0</v>
      </c>
      <c r="U2533" s="15">
        <f t="shared" si="560"/>
        <v>0</v>
      </c>
      <c r="V2533" s="15"/>
      <c r="W2533" s="15"/>
      <c r="X2533" s="15"/>
      <c r="Y2533" s="15"/>
      <c r="Z2533" s="16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>
        <f t="shared" si="552"/>
        <v>0</v>
      </c>
      <c r="CT2533" s="15">
        <f t="shared" si="553"/>
        <v>38</v>
      </c>
      <c r="CU2533" s="15">
        <f t="shared" si="554"/>
        <v>0</v>
      </c>
      <c r="CV2533" s="15">
        <f t="shared" si="555"/>
        <v>0</v>
      </c>
      <c r="CW2533" s="15"/>
      <c r="CX2533" s="15"/>
      <c r="CY2533" s="15">
        <f t="shared" si="556"/>
        <v>0</v>
      </c>
      <c r="CZ2533" s="15">
        <f>GG2533</f>
        <v>0</v>
      </c>
      <c r="DA2533" s="16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20"/>
      <c r="DY2533" s="15"/>
      <c r="DZ2533" s="20"/>
      <c r="EA2533" s="15"/>
      <c r="EB2533" s="20"/>
      <c r="EC2533" s="15"/>
      <c r="ED2533" s="20"/>
      <c r="EE2533" s="15"/>
      <c r="EF2533" s="20"/>
      <c r="EG2533" s="15"/>
      <c r="EH2533" s="20"/>
      <c r="EI2533" s="15"/>
      <c r="EJ2533" s="20"/>
      <c r="EK2533" s="15"/>
      <c r="EL2533" s="20"/>
      <c r="EM2533" s="15"/>
      <c r="EN2533" s="20"/>
      <c r="EY2533" s="15"/>
      <c r="EZ2533" s="20"/>
      <c r="FC2533" s="15">
        <v>38</v>
      </c>
      <c r="FD2533" s="20" t="s">
        <v>129</v>
      </c>
      <c r="FE2533" s="15"/>
      <c r="FF2533" s="20"/>
      <c r="FG2533" s="15"/>
      <c r="FH2533" s="20"/>
      <c r="FI2533" s="15"/>
      <c r="FJ2533" s="20"/>
      <c r="FK2533" s="15"/>
      <c r="FL2533" s="20"/>
      <c r="FM2533" s="15"/>
      <c r="FN2533" s="20"/>
      <c r="FO2533" s="15"/>
      <c r="FP2533" s="20"/>
      <c r="FQ2533" s="15"/>
      <c r="FR2533" s="20"/>
      <c r="FS2533" s="15"/>
      <c r="FT2533" s="20"/>
      <c r="FU2533" s="15"/>
      <c r="FV2533" s="20"/>
      <c r="FW2533" s="15"/>
      <c r="FX2533" s="20"/>
      <c r="FY2533" s="15"/>
      <c r="FZ2533" s="20"/>
      <c r="GA2533" s="15"/>
      <c r="GB2533" s="20"/>
      <c r="GC2533" s="15"/>
      <c r="GD2533" s="20"/>
      <c r="GE2533" s="15"/>
      <c r="GF2533" s="20"/>
      <c r="GG2533" s="226"/>
    </row>
    <row r="2534" spans="1:189" ht="15" customHeight="1" x14ac:dyDescent="0.3">
      <c r="A2534" s="85" t="s">
        <v>125</v>
      </c>
      <c r="B2534" s="85" t="s">
        <v>142</v>
      </c>
      <c r="C2534" s="85" t="s">
        <v>4037</v>
      </c>
      <c r="D2534" s="85" t="s">
        <v>4038</v>
      </c>
      <c r="E2534" s="15" t="str">
        <f t="shared" si="550"/>
        <v>ashley Rojas</v>
      </c>
      <c r="F2534" s="85" t="s">
        <v>128</v>
      </c>
      <c r="G2534" s="15">
        <v>999926804</v>
      </c>
      <c r="H2534" s="15">
        <f t="shared" si="551"/>
        <v>68</v>
      </c>
      <c r="I2534" s="15"/>
      <c r="J2534" s="15"/>
      <c r="K2534" s="16"/>
      <c r="L2534" s="15"/>
      <c r="M2534" s="15"/>
      <c r="N2534" s="15"/>
      <c r="O2534" s="15">
        <f t="shared" si="557"/>
        <v>0</v>
      </c>
      <c r="P2534" s="15">
        <v>0</v>
      </c>
      <c r="Q2534" s="15">
        <f t="shared" si="558"/>
        <v>0</v>
      </c>
      <c r="R2534" s="15">
        <v>0</v>
      </c>
      <c r="S2534" s="15">
        <v>0</v>
      </c>
      <c r="T2534" s="15">
        <f t="shared" si="559"/>
        <v>0</v>
      </c>
      <c r="U2534" s="15">
        <f t="shared" si="560"/>
        <v>0</v>
      </c>
      <c r="V2534" s="15"/>
      <c r="W2534" s="15"/>
      <c r="X2534" s="15"/>
      <c r="Y2534" s="15"/>
      <c r="Z2534" s="16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>
        <f t="shared" si="552"/>
        <v>0</v>
      </c>
      <c r="CT2534" s="15">
        <f t="shared" si="553"/>
        <v>68</v>
      </c>
      <c r="CU2534" s="15">
        <f t="shared" si="554"/>
        <v>0</v>
      </c>
      <c r="CV2534" s="15">
        <f t="shared" si="555"/>
        <v>0</v>
      </c>
      <c r="CW2534" s="15"/>
      <c r="CX2534" s="15"/>
      <c r="CY2534" s="15">
        <f t="shared" si="556"/>
        <v>0</v>
      </c>
      <c r="CZ2534" s="15">
        <f>GG2534</f>
        <v>0</v>
      </c>
      <c r="DA2534" s="16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20"/>
      <c r="DY2534" s="15"/>
      <c r="DZ2534" s="20"/>
      <c r="EA2534" s="15"/>
      <c r="EB2534" s="20"/>
      <c r="EC2534" s="15"/>
      <c r="ED2534" s="20"/>
      <c r="EE2534" s="15"/>
      <c r="EF2534" s="20"/>
      <c r="EG2534" s="15"/>
      <c r="EH2534" s="20"/>
      <c r="EI2534" s="15"/>
      <c r="EJ2534" s="20"/>
      <c r="EK2534" s="15"/>
      <c r="EL2534" s="20"/>
      <c r="EM2534" s="15"/>
      <c r="EN2534" s="20"/>
      <c r="EY2534" s="15"/>
      <c r="EZ2534" s="20"/>
      <c r="FC2534" s="15"/>
      <c r="FD2534" s="20"/>
      <c r="FE2534" s="15"/>
      <c r="FF2534" s="20"/>
      <c r="FG2534" s="15"/>
      <c r="FH2534" s="20"/>
      <c r="FI2534" s="15"/>
      <c r="FJ2534" s="20"/>
      <c r="FK2534" s="15"/>
      <c r="FL2534" s="20"/>
      <c r="FM2534" s="15"/>
      <c r="FN2534" s="16"/>
      <c r="FO2534" s="15">
        <v>68</v>
      </c>
      <c r="FP2534" s="20"/>
      <c r="FQ2534" s="15"/>
      <c r="FR2534" s="16"/>
      <c r="FS2534" s="15"/>
      <c r="FT2534" s="20"/>
      <c r="FU2534" s="15"/>
      <c r="FV2534" s="20"/>
      <c r="FW2534" s="15"/>
      <c r="FX2534" s="20"/>
      <c r="FY2534" s="15"/>
      <c r="FZ2534" s="20"/>
      <c r="GA2534" s="15"/>
      <c r="GB2534" s="20"/>
      <c r="GC2534" s="15"/>
      <c r="GD2534" s="20"/>
      <c r="GE2534" s="15"/>
      <c r="GF2534" s="20"/>
      <c r="GG2534" s="226"/>
    </row>
    <row r="2535" spans="1:189" ht="15" customHeight="1" x14ac:dyDescent="0.3">
      <c r="A2535" s="15" t="s">
        <v>130</v>
      </c>
      <c r="B2535" s="15" t="s">
        <v>138</v>
      </c>
      <c r="C2535" s="15" t="s">
        <v>279</v>
      </c>
      <c r="D2535" s="15" t="s">
        <v>3200</v>
      </c>
      <c r="E2535" s="15" t="str">
        <f t="shared" si="550"/>
        <v>Erick ORDONEZ</v>
      </c>
      <c r="F2535" s="15" t="s">
        <v>135</v>
      </c>
      <c r="G2535" s="15">
        <v>999926805</v>
      </c>
      <c r="H2535" s="15">
        <f t="shared" si="551"/>
        <v>38</v>
      </c>
      <c r="I2535" s="15"/>
      <c r="J2535" s="15"/>
      <c r="K2535" s="16"/>
      <c r="L2535" s="15"/>
      <c r="M2535" s="15"/>
      <c r="N2535" s="15"/>
      <c r="O2535" s="15">
        <f t="shared" si="557"/>
        <v>0</v>
      </c>
      <c r="P2535" s="15">
        <v>0</v>
      </c>
      <c r="Q2535" s="15">
        <f t="shared" si="558"/>
        <v>0</v>
      </c>
      <c r="R2535" s="15">
        <v>0</v>
      </c>
      <c r="S2535" s="15">
        <v>0</v>
      </c>
      <c r="T2535" s="15">
        <f t="shared" si="559"/>
        <v>0</v>
      </c>
      <c r="U2535" s="15">
        <f t="shared" si="560"/>
        <v>0</v>
      </c>
      <c r="V2535" s="15"/>
      <c r="W2535" s="15"/>
      <c r="X2535" s="15"/>
      <c r="Y2535" s="15"/>
      <c r="Z2535" s="16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>
        <f t="shared" si="552"/>
        <v>0</v>
      </c>
      <c r="CT2535" s="15">
        <f t="shared" si="553"/>
        <v>38</v>
      </c>
      <c r="CU2535" s="15">
        <f t="shared" si="554"/>
        <v>0</v>
      </c>
      <c r="CV2535" s="15">
        <f t="shared" si="555"/>
        <v>0</v>
      </c>
      <c r="CW2535" s="15"/>
      <c r="CX2535" s="15"/>
      <c r="CY2535" s="15">
        <f t="shared" si="556"/>
        <v>0</v>
      </c>
      <c r="CZ2535" s="15">
        <f>GG2535</f>
        <v>0</v>
      </c>
      <c r="DA2535" s="16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20"/>
      <c r="DY2535" s="15"/>
      <c r="DZ2535" s="20"/>
      <c r="EA2535" s="15"/>
      <c r="EB2535" s="20"/>
      <c r="EC2535" s="15"/>
      <c r="ED2535" s="20"/>
      <c r="EE2535" s="15"/>
      <c r="EF2535" s="20"/>
      <c r="EG2535" s="15"/>
      <c r="EH2535" s="20"/>
      <c r="EI2535" s="15"/>
      <c r="EJ2535" s="20"/>
      <c r="EK2535" s="15"/>
      <c r="EL2535" s="20"/>
      <c r="EM2535" s="15"/>
      <c r="EN2535" s="20"/>
      <c r="EY2535" s="15"/>
      <c r="EZ2535" s="20"/>
      <c r="FC2535" s="15">
        <v>38</v>
      </c>
      <c r="FD2535" s="20" t="s">
        <v>129</v>
      </c>
      <c r="FE2535" s="15"/>
      <c r="FF2535" s="20"/>
      <c r="FG2535" s="15"/>
      <c r="FH2535" s="20"/>
      <c r="FI2535" s="15"/>
      <c r="FJ2535" s="20"/>
      <c r="FK2535" s="15"/>
      <c r="FL2535" s="20"/>
      <c r="FM2535" s="15"/>
      <c r="FN2535" s="20"/>
      <c r="FO2535" s="15"/>
      <c r="FP2535" s="20"/>
      <c r="FQ2535" s="15"/>
      <c r="FR2535" s="20"/>
      <c r="FS2535" s="15"/>
      <c r="FT2535" s="20"/>
      <c r="FU2535" s="15"/>
      <c r="FV2535" s="20"/>
      <c r="FW2535" s="15"/>
      <c r="FX2535" s="20"/>
      <c r="FY2535" s="15"/>
      <c r="FZ2535" s="20"/>
      <c r="GA2535" s="15"/>
      <c r="GB2535" s="20"/>
      <c r="GC2535" s="15"/>
      <c r="GD2535" s="20"/>
      <c r="GE2535" s="15"/>
      <c r="GF2535" s="20"/>
      <c r="GG2535" s="226"/>
    </row>
    <row r="2536" spans="1:189" ht="15" customHeight="1" x14ac:dyDescent="0.3">
      <c r="A2536" s="85" t="s">
        <v>133</v>
      </c>
      <c r="B2536" s="85" t="s">
        <v>142</v>
      </c>
      <c r="C2536" s="85" t="s">
        <v>524</v>
      </c>
      <c r="D2536" s="85" t="s">
        <v>4054</v>
      </c>
      <c r="E2536" s="15" t="str">
        <f t="shared" si="550"/>
        <v>Caitlin Choy</v>
      </c>
      <c r="F2536" s="85" t="s">
        <v>128</v>
      </c>
      <c r="G2536" s="15">
        <v>999926806</v>
      </c>
      <c r="H2536" s="15">
        <f t="shared" si="551"/>
        <v>58</v>
      </c>
      <c r="I2536" s="15"/>
      <c r="J2536" s="15"/>
      <c r="K2536" s="16"/>
      <c r="L2536" s="15"/>
      <c r="M2536" s="15"/>
      <c r="N2536" s="15"/>
      <c r="O2536" s="15">
        <f t="shared" si="557"/>
        <v>0</v>
      </c>
      <c r="P2536" s="15">
        <v>0</v>
      </c>
      <c r="Q2536" s="15">
        <f t="shared" si="558"/>
        <v>0</v>
      </c>
      <c r="R2536" s="15">
        <v>0</v>
      </c>
      <c r="S2536" s="15">
        <v>0</v>
      </c>
      <c r="T2536" s="15">
        <f t="shared" si="559"/>
        <v>0</v>
      </c>
      <c r="U2536" s="15">
        <f t="shared" si="560"/>
        <v>0</v>
      </c>
      <c r="V2536" s="15"/>
      <c r="W2536" s="15"/>
      <c r="X2536" s="15"/>
      <c r="Y2536" s="15"/>
      <c r="Z2536" s="16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>
        <f t="shared" si="552"/>
        <v>0</v>
      </c>
      <c r="CT2536" s="15">
        <f t="shared" si="553"/>
        <v>58</v>
      </c>
      <c r="CU2536" s="15">
        <f t="shared" si="554"/>
        <v>0</v>
      </c>
      <c r="CV2536" s="15">
        <f t="shared" si="555"/>
        <v>0</v>
      </c>
      <c r="CW2536" s="15"/>
      <c r="CX2536" s="15"/>
      <c r="CY2536" s="15">
        <f t="shared" si="556"/>
        <v>0</v>
      </c>
      <c r="CZ2536" s="15">
        <f>GG2536</f>
        <v>0</v>
      </c>
      <c r="DA2536" s="16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20"/>
      <c r="DY2536" s="15"/>
      <c r="DZ2536" s="20"/>
      <c r="EA2536" s="15"/>
      <c r="EB2536" s="20"/>
      <c r="EC2536" s="15"/>
      <c r="ED2536" s="20"/>
      <c r="EE2536" s="15"/>
      <c r="EF2536" s="20"/>
      <c r="EG2536" s="15"/>
      <c r="EH2536" s="20"/>
      <c r="EI2536" s="15"/>
      <c r="EJ2536" s="20"/>
      <c r="EK2536" s="15"/>
      <c r="EL2536" s="20"/>
      <c r="EM2536" s="15"/>
      <c r="EN2536" s="20"/>
      <c r="EY2536" s="15"/>
      <c r="EZ2536" s="20"/>
      <c r="FC2536" s="15"/>
      <c r="FD2536" s="20"/>
      <c r="FE2536" s="15"/>
      <c r="FF2536" s="20"/>
      <c r="FG2536" s="15"/>
      <c r="FH2536" s="20"/>
      <c r="FI2536" s="15"/>
      <c r="FJ2536" s="20"/>
      <c r="FK2536" s="15"/>
      <c r="FL2536" s="16"/>
      <c r="FM2536" s="15"/>
      <c r="FN2536" s="16"/>
      <c r="FO2536" s="15">
        <v>58</v>
      </c>
      <c r="FP2536" s="20"/>
      <c r="FQ2536" s="15"/>
      <c r="FR2536" s="16"/>
      <c r="FS2536" s="15"/>
      <c r="FT2536" s="20"/>
      <c r="FU2536" s="15"/>
      <c r="FV2536" s="20"/>
      <c r="FW2536" s="15"/>
      <c r="FX2536" s="20"/>
      <c r="FY2536" s="15"/>
      <c r="FZ2536" s="20"/>
      <c r="GA2536" s="15"/>
      <c r="GB2536" s="20"/>
      <c r="GC2536" s="15"/>
      <c r="GD2536" s="20"/>
      <c r="GE2536" s="15"/>
      <c r="GF2536" s="20"/>
      <c r="GG2536" s="226"/>
    </row>
    <row r="2537" spans="1:189" ht="15" customHeight="1" x14ac:dyDescent="0.3">
      <c r="A2537" s="15" t="s">
        <v>133</v>
      </c>
      <c r="B2537" s="15" t="s">
        <v>138</v>
      </c>
      <c r="C2537" s="15" t="s">
        <v>3137</v>
      </c>
      <c r="D2537" s="15" t="s">
        <v>3138</v>
      </c>
      <c r="E2537" s="15" t="str">
        <f t="shared" si="550"/>
        <v>Gerardo MAR</v>
      </c>
      <c r="F2537" s="15" t="s">
        <v>135</v>
      </c>
      <c r="G2537" s="15">
        <v>999926810</v>
      </c>
      <c r="H2537" s="15">
        <f t="shared" si="551"/>
        <v>63</v>
      </c>
      <c r="I2537" s="15"/>
      <c r="J2537" s="15"/>
      <c r="K2537" s="16"/>
      <c r="L2537" s="15"/>
      <c r="M2537" s="15"/>
      <c r="N2537" s="15"/>
      <c r="O2537" s="15">
        <f t="shared" si="557"/>
        <v>0</v>
      </c>
      <c r="P2537" s="15">
        <v>0</v>
      </c>
      <c r="Q2537" s="15">
        <f t="shared" si="558"/>
        <v>0</v>
      </c>
      <c r="R2537" s="15">
        <v>0</v>
      </c>
      <c r="S2537" s="15">
        <v>0</v>
      </c>
      <c r="T2537" s="15">
        <f t="shared" si="559"/>
        <v>0</v>
      </c>
      <c r="U2537" s="15">
        <f t="shared" si="560"/>
        <v>0</v>
      </c>
      <c r="V2537" s="15"/>
      <c r="W2537" s="15"/>
      <c r="X2537" s="15"/>
      <c r="Y2537" s="15"/>
      <c r="Z2537" s="16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>
        <f t="shared" si="552"/>
        <v>0</v>
      </c>
      <c r="CT2537" s="15">
        <f t="shared" si="553"/>
        <v>63</v>
      </c>
      <c r="CU2537" s="15">
        <f t="shared" si="554"/>
        <v>1</v>
      </c>
      <c r="CV2537" s="15">
        <f t="shared" si="555"/>
        <v>0</v>
      </c>
      <c r="CW2537" s="15"/>
      <c r="CX2537" s="15"/>
      <c r="CY2537" s="15">
        <f t="shared" si="556"/>
        <v>0</v>
      </c>
      <c r="CZ2537" s="15">
        <f>GG2537</f>
        <v>0</v>
      </c>
      <c r="DA2537" s="16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20"/>
      <c r="DY2537" s="15"/>
      <c r="DZ2537" s="20"/>
      <c r="EA2537" s="15"/>
      <c r="EB2537" s="20"/>
      <c r="EC2537" s="15"/>
      <c r="ED2537" s="20"/>
      <c r="EE2537" s="15"/>
      <c r="EF2537" s="20"/>
      <c r="EG2537" s="15"/>
      <c r="EH2537" s="20"/>
      <c r="EI2537" s="15"/>
      <c r="EJ2537" s="20"/>
      <c r="EK2537" s="15"/>
      <c r="EL2537" s="20"/>
      <c r="EM2537" s="15"/>
      <c r="EN2537" s="20"/>
      <c r="EY2537" s="15"/>
      <c r="EZ2537" s="20"/>
      <c r="FC2537" s="15">
        <v>63</v>
      </c>
      <c r="FD2537" s="20">
        <v>5</v>
      </c>
      <c r="FE2537" s="15"/>
      <c r="FF2537" s="20"/>
      <c r="FG2537" s="15"/>
      <c r="FH2537" s="20"/>
      <c r="FI2537" s="15"/>
      <c r="FJ2537" s="20"/>
      <c r="FK2537" s="15"/>
      <c r="FL2537" s="20"/>
      <c r="FM2537" s="15"/>
      <c r="FN2537" s="20"/>
      <c r="FO2537" s="15"/>
      <c r="FP2537" s="20"/>
      <c r="FQ2537" s="15"/>
      <c r="FR2537" s="20"/>
      <c r="FS2537" s="15"/>
      <c r="FT2537" s="20"/>
      <c r="FU2537" s="15"/>
      <c r="FV2537" s="20"/>
      <c r="FW2537" s="15"/>
      <c r="FX2537" s="20"/>
      <c r="FY2537" s="15"/>
      <c r="FZ2537" s="20"/>
      <c r="GA2537" s="15"/>
      <c r="GB2537" s="20"/>
      <c r="GC2537" s="15"/>
      <c r="GD2537" s="20"/>
      <c r="GE2537" s="15"/>
      <c r="GF2537" s="20"/>
      <c r="GG2537" s="226"/>
    </row>
    <row r="2538" spans="1:189" ht="15" customHeight="1" x14ac:dyDescent="0.3">
      <c r="A2538" s="15" t="s">
        <v>2905</v>
      </c>
      <c r="B2538" s="15" t="s">
        <v>126</v>
      </c>
      <c r="C2538" s="15" t="s">
        <v>2946</v>
      </c>
      <c r="D2538" s="15" t="s">
        <v>1023</v>
      </c>
      <c r="E2538" s="15" t="str">
        <f t="shared" si="550"/>
        <v>Jaehyun Jeong</v>
      </c>
      <c r="F2538" s="15" t="s">
        <v>135</v>
      </c>
      <c r="G2538" s="15">
        <v>999926811</v>
      </c>
      <c r="H2538" s="15">
        <f t="shared" si="551"/>
        <v>60</v>
      </c>
      <c r="I2538" s="15"/>
      <c r="J2538" s="15"/>
      <c r="K2538" s="16"/>
      <c r="L2538" s="15"/>
      <c r="M2538" s="15"/>
      <c r="N2538" s="15"/>
      <c r="O2538" s="15">
        <f t="shared" si="557"/>
        <v>0</v>
      </c>
      <c r="P2538" s="15">
        <v>0</v>
      </c>
      <c r="Q2538" s="15">
        <f t="shared" si="558"/>
        <v>0</v>
      </c>
      <c r="R2538" s="15">
        <v>0</v>
      </c>
      <c r="S2538" s="15">
        <v>0</v>
      </c>
      <c r="T2538" s="15">
        <f t="shared" si="559"/>
        <v>0</v>
      </c>
      <c r="U2538" s="15">
        <f t="shared" si="560"/>
        <v>0</v>
      </c>
      <c r="V2538" s="15"/>
      <c r="W2538" s="15"/>
      <c r="X2538" s="15"/>
      <c r="Y2538" s="15"/>
      <c r="Z2538" s="16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>
        <f t="shared" si="552"/>
        <v>0</v>
      </c>
      <c r="CT2538" s="15">
        <f t="shared" si="553"/>
        <v>60</v>
      </c>
      <c r="CU2538" s="15">
        <f t="shared" si="554"/>
        <v>1</v>
      </c>
      <c r="CV2538" s="15">
        <f t="shared" si="555"/>
        <v>0</v>
      </c>
      <c r="CW2538" s="15"/>
      <c r="CX2538" s="15"/>
      <c r="CY2538" s="15">
        <f t="shared" si="556"/>
        <v>0</v>
      </c>
      <c r="CZ2538" s="15">
        <f>GG2538</f>
        <v>0</v>
      </c>
      <c r="DA2538" s="16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20"/>
      <c r="DY2538" s="15"/>
      <c r="DZ2538" s="20"/>
      <c r="EA2538" s="15"/>
      <c r="EB2538" s="20"/>
      <c r="EC2538" s="15"/>
      <c r="ED2538" s="20"/>
      <c r="EE2538" s="15"/>
      <c r="EF2538" s="20"/>
      <c r="EG2538" s="15"/>
      <c r="EH2538" s="20"/>
      <c r="EI2538" s="15"/>
      <c r="EJ2538" s="20"/>
      <c r="EK2538" s="15"/>
      <c r="EL2538" s="20"/>
      <c r="EM2538" s="15"/>
      <c r="EN2538" s="20"/>
      <c r="EY2538" s="15">
        <v>60</v>
      </c>
      <c r="EZ2538" s="20">
        <v>1</v>
      </c>
      <c r="FC2538" s="15"/>
      <c r="FD2538" s="20"/>
      <c r="FE2538" s="15"/>
      <c r="FF2538" s="20"/>
      <c r="FG2538" s="15"/>
      <c r="FH2538" s="20"/>
      <c r="FI2538" s="15"/>
      <c r="FJ2538" s="20"/>
      <c r="FK2538" s="15"/>
      <c r="FL2538" s="20"/>
      <c r="FM2538" s="15"/>
      <c r="FN2538" s="20"/>
      <c r="FO2538" s="15"/>
      <c r="FP2538" s="20"/>
      <c r="FQ2538" s="15"/>
      <c r="FR2538" s="20"/>
      <c r="FS2538" s="15"/>
      <c r="FT2538" s="20"/>
      <c r="FU2538" s="15"/>
      <c r="FV2538" s="20"/>
      <c r="FW2538" s="15"/>
      <c r="FX2538" s="20"/>
      <c r="FY2538" s="15"/>
      <c r="FZ2538" s="20"/>
      <c r="GA2538" s="15"/>
      <c r="GB2538" s="20"/>
      <c r="GC2538" s="15"/>
      <c r="GD2538" s="20"/>
      <c r="GE2538" s="15"/>
      <c r="GF2538" s="20"/>
      <c r="GG2538" s="226"/>
    </row>
    <row r="2539" spans="1:189" ht="15" customHeight="1" x14ac:dyDescent="0.3">
      <c r="A2539" s="15" t="s">
        <v>146</v>
      </c>
      <c r="B2539" s="15" t="s">
        <v>138</v>
      </c>
      <c r="C2539" s="15" t="s">
        <v>505</v>
      </c>
      <c r="D2539" s="15" t="s">
        <v>504</v>
      </c>
      <c r="E2539" s="15" t="str">
        <f t="shared" si="550"/>
        <v>Nolan CHEN</v>
      </c>
      <c r="F2539" s="15" t="s">
        <v>135</v>
      </c>
      <c r="G2539" s="15">
        <v>999926816</v>
      </c>
      <c r="H2539" s="15">
        <f t="shared" si="551"/>
        <v>90</v>
      </c>
      <c r="I2539" s="15"/>
      <c r="J2539" s="15"/>
      <c r="K2539" s="16"/>
      <c r="L2539" s="15"/>
      <c r="M2539" s="15"/>
      <c r="N2539" s="15"/>
      <c r="O2539" s="15">
        <f t="shared" si="557"/>
        <v>0</v>
      </c>
      <c r="P2539" s="15">
        <v>0</v>
      </c>
      <c r="Q2539" s="15">
        <f t="shared" si="558"/>
        <v>0</v>
      </c>
      <c r="R2539" s="15">
        <v>0</v>
      </c>
      <c r="S2539" s="15">
        <v>0</v>
      </c>
      <c r="T2539" s="15">
        <f t="shared" si="559"/>
        <v>0</v>
      </c>
      <c r="U2539" s="15">
        <f t="shared" si="560"/>
        <v>0</v>
      </c>
      <c r="V2539" s="15"/>
      <c r="W2539" s="15"/>
      <c r="X2539" s="15"/>
      <c r="Y2539" s="15"/>
      <c r="Z2539" s="16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>
        <f t="shared" si="552"/>
        <v>0</v>
      </c>
      <c r="CT2539" s="15">
        <f t="shared" si="553"/>
        <v>90</v>
      </c>
      <c r="CU2539" s="15">
        <f t="shared" si="554"/>
        <v>1</v>
      </c>
      <c r="CV2539" s="15">
        <f t="shared" si="555"/>
        <v>0</v>
      </c>
      <c r="CW2539" s="15"/>
      <c r="CX2539" s="15"/>
      <c r="CY2539" s="15">
        <f t="shared" si="556"/>
        <v>0</v>
      </c>
      <c r="CZ2539" s="15">
        <f>GG2539</f>
        <v>0</v>
      </c>
      <c r="DA2539" s="16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20"/>
      <c r="DY2539" s="15"/>
      <c r="DZ2539" s="20"/>
      <c r="EA2539" s="15"/>
      <c r="EB2539" s="20"/>
      <c r="EC2539" s="15"/>
      <c r="ED2539" s="20"/>
      <c r="EE2539" s="15"/>
      <c r="EF2539" s="20"/>
      <c r="EG2539" s="15"/>
      <c r="EH2539" s="20"/>
      <c r="EI2539" s="15"/>
      <c r="EJ2539" s="20"/>
      <c r="EK2539" s="15"/>
      <c r="EL2539" s="20"/>
      <c r="EM2539" s="15"/>
      <c r="EN2539" s="20"/>
      <c r="EY2539" s="15"/>
      <c r="EZ2539" s="20"/>
      <c r="FC2539" s="15">
        <v>90</v>
      </c>
      <c r="FD2539" s="20">
        <v>2</v>
      </c>
      <c r="FE2539" s="15"/>
      <c r="FF2539" s="20"/>
      <c r="FG2539" s="15"/>
      <c r="FH2539" s="20"/>
      <c r="FI2539" s="15"/>
      <c r="FJ2539" s="20"/>
      <c r="FK2539" s="15"/>
      <c r="FL2539" s="20"/>
      <c r="FM2539" s="15"/>
      <c r="FN2539" s="20"/>
      <c r="FO2539" s="15"/>
      <c r="FP2539" s="20"/>
      <c r="FQ2539" s="15"/>
      <c r="FR2539" s="20"/>
      <c r="FS2539" s="15"/>
      <c r="FT2539" s="20"/>
      <c r="FU2539" s="15"/>
      <c r="FV2539" s="20"/>
      <c r="FW2539" s="15"/>
      <c r="FX2539" s="20"/>
      <c r="FY2539" s="15"/>
      <c r="FZ2539" s="20"/>
      <c r="GA2539" s="15"/>
      <c r="GB2539" s="20"/>
      <c r="GC2539" s="15"/>
      <c r="GD2539" s="20"/>
      <c r="GE2539" s="15"/>
      <c r="GF2539" s="20"/>
      <c r="GG2539" s="226"/>
    </row>
    <row r="2540" spans="1:189" ht="15" customHeight="1" x14ac:dyDescent="0.3">
      <c r="A2540" s="15" t="s">
        <v>130</v>
      </c>
      <c r="B2540" s="15" t="s">
        <v>140</v>
      </c>
      <c r="C2540" s="15" t="s">
        <v>3204</v>
      </c>
      <c r="D2540" s="15" t="s">
        <v>3205</v>
      </c>
      <c r="E2540" s="15" t="str">
        <f t="shared" si="550"/>
        <v>Rodrigo JAIMES</v>
      </c>
      <c r="F2540" s="15" t="s">
        <v>135</v>
      </c>
      <c r="G2540" s="15">
        <v>999926820</v>
      </c>
      <c r="H2540" s="15">
        <f t="shared" si="551"/>
        <v>63</v>
      </c>
      <c r="I2540" s="15"/>
      <c r="J2540" s="15"/>
      <c r="K2540" s="16"/>
      <c r="L2540" s="15"/>
      <c r="M2540" s="15"/>
      <c r="N2540" s="15"/>
      <c r="O2540" s="15">
        <f t="shared" si="557"/>
        <v>0</v>
      </c>
      <c r="P2540" s="15">
        <v>0</v>
      </c>
      <c r="Q2540" s="15">
        <f t="shared" si="558"/>
        <v>0</v>
      </c>
      <c r="R2540" s="15">
        <v>0</v>
      </c>
      <c r="S2540" s="15">
        <v>0</v>
      </c>
      <c r="T2540" s="15">
        <f t="shared" si="559"/>
        <v>0</v>
      </c>
      <c r="U2540" s="15">
        <f t="shared" si="560"/>
        <v>0</v>
      </c>
      <c r="V2540" s="15"/>
      <c r="W2540" s="15"/>
      <c r="X2540" s="15"/>
      <c r="Y2540" s="15"/>
      <c r="Z2540" s="16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>
        <f t="shared" si="552"/>
        <v>0</v>
      </c>
      <c r="CT2540" s="15">
        <f t="shared" si="553"/>
        <v>63</v>
      </c>
      <c r="CU2540" s="15">
        <f t="shared" si="554"/>
        <v>1</v>
      </c>
      <c r="CV2540" s="15">
        <f t="shared" si="555"/>
        <v>0</v>
      </c>
      <c r="CW2540" s="15"/>
      <c r="CX2540" s="15"/>
      <c r="CY2540" s="15">
        <f t="shared" si="556"/>
        <v>0</v>
      </c>
      <c r="CZ2540" s="15">
        <f>GG2540</f>
        <v>0</v>
      </c>
      <c r="DA2540" s="16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20"/>
      <c r="DY2540" s="15"/>
      <c r="DZ2540" s="20"/>
      <c r="EA2540" s="15"/>
      <c r="EB2540" s="20"/>
      <c r="EC2540" s="15"/>
      <c r="ED2540" s="20"/>
      <c r="EE2540" s="15"/>
      <c r="EF2540" s="20"/>
      <c r="EG2540" s="15"/>
      <c r="EH2540" s="20"/>
      <c r="EI2540" s="15"/>
      <c r="EJ2540" s="20"/>
      <c r="EK2540" s="15"/>
      <c r="EL2540" s="20"/>
      <c r="EM2540" s="15"/>
      <c r="EN2540" s="20"/>
      <c r="EY2540" s="15"/>
      <c r="EZ2540" s="20"/>
      <c r="FC2540" s="15">
        <v>63</v>
      </c>
      <c r="FD2540" s="20">
        <v>5</v>
      </c>
      <c r="FE2540" s="15"/>
      <c r="FF2540" s="20"/>
      <c r="FG2540" s="15"/>
      <c r="FH2540" s="20"/>
      <c r="FI2540" s="15"/>
      <c r="FJ2540" s="20"/>
      <c r="FK2540" s="15"/>
      <c r="FL2540" s="20"/>
      <c r="FM2540" s="15"/>
      <c r="FN2540" s="20"/>
      <c r="FO2540" s="15"/>
      <c r="FP2540" s="20"/>
      <c r="FQ2540" s="15"/>
      <c r="FR2540" s="20"/>
      <c r="FS2540" s="15"/>
      <c r="FT2540" s="20"/>
      <c r="FU2540" s="15"/>
      <c r="FV2540" s="20"/>
      <c r="FW2540" s="15"/>
      <c r="FX2540" s="20"/>
      <c r="FY2540" s="15"/>
      <c r="FZ2540" s="20"/>
      <c r="GA2540" s="15"/>
      <c r="GB2540" s="20"/>
      <c r="GC2540" s="15"/>
      <c r="GD2540" s="20"/>
      <c r="GE2540" s="15"/>
      <c r="GF2540" s="20"/>
      <c r="GG2540" s="226"/>
    </row>
    <row r="2541" spans="1:189" ht="15" customHeight="1" x14ac:dyDescent="0.3">
      <c r="A2541" s="17" t="s">
        <v>2903</v>
      </c>
      <c r="B2541" s="17" t="s">
        <v>1948</v>
      </c>
      <c r="C2541" s="17" t="s">
        <v>2084</v>
      </c>
      <c r="D2541" s="17" t="s">
        <v>492</v>
      </c>
      <c r="E2541" s="15" t="str">
        <f t="shared" si="550"/>
        <v>Felicity Chapman</v>
      </c>
      <c r="F2541" s="17" t="s">
        <v>128</v>
      </c>
      <c r="G2541" s="17">
        <v>999926821</v>
      </c>
      <c r="H2541" s="15">
        <f t="shared" si="551"/>
        <v>38</v>
      </c>
      <c r="I2541" s="15"/>
      <c r="J2541" s="15"/>
      <c r="K2541" s="16"/>
      <c r="L2541" s="15"/>
      <c r="M2541" s="15"/>
      <c r="N2541" s="15"/>
      <c r="O2541" s="15">
        <f t="shared" si="557"/>
        <v>0</v>
      </c>
      <c r="P2541" s="15">
        <v>0</v>
      </c>
      <c r="Q2541" s="15">
        <f t="shared" si="558"/>
        <v>0</v>
      </c>
      <c r="R2541" s="15">
        <v>0</v>
      </c>
      <c r="S2541" s="15">
        <v>0</v>
      </c>
      <c r="T2541" s="15">
        <f t="shared" si="559"/>
        <v>0</v>
      </c>
      <c r="U2541" s="15">
        <f t="shared" si="560"/>
        <v>0</v>
      </c>
      <c r="V2541" s="15"/>
      <c r="W2541" s="15"/>
      <c r="X2541" s="15"/>
      <c r="Y2541" s="15"/>
      <c r="Z2541" s="16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>
        <f t="shared" si="552"/>
        <v>38</v>
      </c>
      <c r="CT2541" s="15">
        <f t="shared" si="553"/>
        <v>0</v>
      </c>
      <c r="CU2541" s="15">
        <f t="shared" si="554"/>
        <v>0</v>
      </c>
      <c r="CV2541" s="15">
        <f t="shared" si="555"/>
        <v>0</v>
      </c>
      <c r="CW2541" s="15"/>
      <c r="CX2541" s="15"/>
      <c r="CY2541" s="15">
        <f t="shared" si="556"/>
        <v>0</v>
      </c>
      <c r="CZ2541" s="15">
        <f>GG2541</f>
        <v>0</v>
      </c>
      <c r="DA2541" s="16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20"/>
      <c r="DY2541" s="15"/>
      <c r="DZ2541" s="20"/>
      <c r="EA2541" s="15"/>
      <c r="EB2541" s="20"/>
      <c r="EC2541" s="15"/>
      <c r="ED2541" s="20"/>
      <c r="EE2541" s="15"/>
      <c r="EF2541" s="20"/>
      <c r="EG2541" s="15"/>
      <c r="EH2541" s="20"/>
      <c r="EI2541" s="15"/>
      <c r="EJ2541" s="20"/>
      <c r="EK2541" s="15"/>
      <c r="EL2541" s="20"/>
      <c r="EM2541" s="15"/>
      <c r="EN2541" s="20"/>
      <c r="EY2541" s="15"/>
      <c r="EZ2541" s="20"/>
      <c r="FC2541" s="15"/>
      <c r="FD2541" s="20"/>
      <c r="FE2541" s="15">
        <v>38</v>
      </c>
      <c r="FF2541" s="20" t="s">
        <v>129</v>
      </c>
      <c r="FG2541" s="15"/>
      <c r="FH2541" s="20"/>
      <c r="FI2541" s="15"/>
      <c r="FJ2541" s="20"/>
      <c r="FK2541" s="15"/>
      <c r="FL2541" s="20"/>
      <c r="FM2541" s="15"/>
      <c r="FN2541" s="20"/>
      <c r="FO2541" s="15"/>
      <c r="FP2541" s="20"/>
      <c r="FQ2541" s="15"/>
      <c r="FR2541" s="20"/>
      <c r="FS2541" s="15"/>
      <c r="FT2541" s="20"/>
      <c r="FU2541" s="15"/>
      <c r="FV2541" s="20"/>
      <c r="FW2541" s="15"/>
      <c r="FX2541" s="20"/>
      <c r="FY2541" s="15"/>
      <c r="FZ2541" s="20"/>
      <c r="GA2541" s="15"/>
      <c r="GB2541" s="20"/>
      <c r="GC2541" s="15"/>
      <c r="GD2541" s="20"/>
      <c r="GE2541" s="15"/>
      <c r="GF2541" s="20"/>
      <c r="GG2541" s="226"/>
    </row>
    <row r="2542" spans="1:189" ht="15" customHeight="1" x14ac:dyDescent="0.3">
      <c r="A2542" s="17" t="s">
        <v>2903</v>
      </c>
      <c r="B2542" s="17" t="s">
        <v>138</v>
      </c>
      <c r="C2542" s="17" t="s">
        <v>3318</v>
      </c>
      <c r="D2542" s="17" t="s">
        <v>3319</v>
      </c>
      <c r="E2542" s="15" t="str">
        <f t="shared" si="550"/>
        <v>cameron ratka</v>
      </c>
      <c r="F2542" s="17" t="s">
        <v>135</v>
      </c>
      <c r="G2542" s="17">
        <v>999926824</v>
      </c>
      <c r="H2542" s="15">
        <f t="shared" si="551"/>
        <v>38</v>
      </c>
      <c r="I2542" s="15"/>
      <c r="J2542" s="15"/>
      <c r="K2542" s="16"/>
      <c r="L2542" s="15"/>
      <c r="M2542" s="15"/>
      <c r="N2542" s="15"/>
      <c r="O2542" s="15">
        <f t="shared" si="557"/>
        <v>0</v>
      </c>
      <c r="P2542" s="15">
        <v>0</v>
      </c>
      <c r="Q2542" s="15">
        <f t="shared" si="558"/>
        <v>0</v>
      </c>
      <c r="R2542" s="15">
        <v>0</v>
      </c>
      <c r="S2542" s="15">
        <v>0</v>
      </c>
      <c r="T2542" s="15">
        <f t="shared" si="559"/>
        <v>0</v>
      </c>
      <c r="U2542" s="15">
        <f t="shared" si="560"/>
        <v>0</v>
      </c>
      <c r="V2542" s="15"/>
      <c r="W2542" s="15"/>
      <c r="X2542" s="15"/>
      <c r="Y2542" s="15"/>
      <c r="Z2542" s="16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>
        <f t="shared" si="552"/>
        <v>38</v>
      </c>
      <c r="CT2542" s="15">
        <f t="shared" si="553"/>
        <v>0</v>
      </c>
      <c r="CU2542" s="15">
        <f t="shared" si="554"/>
        <v>0</v>
      </c>
      <c r="CV2542" s="15">
        <f t="shared" si="555"/>
        <v>0</v>
      </c>
      <c r="CW2542" s="15"/>
      <c r="CX2542" s="15"/>
      <c r="CY2542" s="15">
        <f t="shared" si="556"/>
        <v>0</v>
      </c>
      <c r="CZ2542" s="15">
        <f>GG2542</f>
        <v>0</v>
      </c>
      <c r="DA2542" s="16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20"/>
      <c r="DY2542" s="15"/>
      <c r="DZ2542" s="20"/>
      <c r="EA2542" s="15"/>
      <c r="EB2542" s="20"/>
      <c r="EC2542" s="15"/>
      <c r="ED2542" s="20"/>
      <c r="EE2542" s="15"/>
      <c r="EF2542" s="20"/>
      <c r="EG2542" s="15"/>
      <c r="EH2542" s="20"/>
      <c r="EI2542" s="15"/>
      <c r="EJ2542" s="20"/>
      <c r="EK2542" s="15"/>
      <c r="EL2542" s="20"/>
      <c r="EM2542" s="15"/>
      <c r="EN2542" s="20"/>
      <c r="EY2542" s="15"/>
      <c r="EZ2542" s="20"/>
      <c r="FC2542" s="15"/>
      <c r="FD2542" s="20"/>
      <c r="FE2542" s="15">
        <v>38</v>
      </c>
      <c r="FF2542" s="20" t="s">
        <v>129</v>
      </c>
      <c r="FG2542" s="15"/>
      <c r="FH2542" s="20"/>
      <c r="FI2542" s="15"/>
      <c r="FJ2542" s="20"/>
      <c r="FK2542" s="15"/>
      <c r="FL2542" s="20"/>
      <c r="FM2542" s="15"/>
      <c r="FN2542" s="20"/>
      <c r="FO2542" s="15"/>
      <c r="FP2542" s="20"/>
      <c r="FQ2542" s="15"/>
      <c r="FR2542" s="20"/>
      <c r="FS2542" s="15"/>
      <c r="FT2542" s="20"/>
      <c r="FU2542" s="15"/>
      <c r="FV2542" s="20"/>
      <c r="FW2542" s="15"/>
      <c r="FX2542" s="20"/>
      <c r="FY2542" s="15"/>
      <c r="FZ2542" s="20"/>
      <c r="GA2542" s="15"/>
      <c r="GB2542" s="20"/>
      <c r="GC2542" s="15"/>
      <c r="GD2542" s="20"/>
      <c r="GE2542" s="15"/>
      <c r="GF2542" s="20"/>
      <c r="GG2542" s="226"/>
    </row>
    <row r="2543" spans="1:189" ht="15" customHeight="1" x14ac:dyDescent="0.3">
      <c r="A2543" s="17" t="s">
        <v>2903</v>
      </c>
      <c r="B2543" s="17" t="s">
        <v>140</v>
      </c>
      <c r="C2543" s="17" t="s">
        <v>568</v>
      </c>
      <c r="D2543" s="17" t="s">
        <v>1717</v>
      </c>
      <c r="E2543" s="15" t="str">
        <f t="shared" si="550"/>
        <v>Kaitlyn Shi</v>
      </c>
      <c r="F2543" s="17" t="s">
        <v>128</v>
      </c>
      <c r="G2543" s="17">
        <v>999926826</v>
      </c>
      <c r="H2543" s="15">
        <f t="shared" si="551"/>
        <v>38</v>
      </c>
      <c r="I2543" s="15"/>
      <c r="J2543" s="15"/>
      <c r="K2543" s="16"/>
      <c r="L2543" s="15"/>
      <c r="M2543" s="15"/>
      <c r="N2543" s="15"/>
      <c r="O2543" s="15">
        <f t="shared" si="557"/>
        <v>0</v>
      </c>
      <c r="P2543" s="15">
        <v>0</v>
      </c>
      <c r="Q2543" s="15">
        <f t="shared" si="558"/>
        <v>0</v>
      </c>
      <c r="R2543" s="15">
        <v>0</v>
      </c>
      <c r="S2543" s="15">
        <v>0</v>
      </c>
      <c r="T2543" s="15">
        <f t="shared" si="559"/>
        <v>0</v>
      </c>
      <c r="U2543" s="15">
        <f t="shared" si="560"/>
        <v>0</v>
      </c>
      <c r="V2543" s="15"/>
      <c r="W2543" s="15"/>
      <c r="X2543" s="15"/>
      <c r="Y2543" s="15"/>
      <c r="Z2543" s="16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>
        <f t="shared" si="552"/>
        <v>38</v>
      </c>
      <c r="CT2543" s="15">
        <f t="shared" si="553"/>
        <v>0</v>
      </c>
      <c r="CU2543" s="15">
        <f t="shared" si="554"/>
        <v>0</v>
      </c>
      <c r="CV2543" s="15">
        <f t="shared" si="555"/>
        <v>0</v>
      </c>
      <c r="CW2543" s="15"/>
      <c r="CX2543" s="15"/>
      <c r="CY2543" s="15">
        <f t="shared" si="556"/>
        <v>0</v>
      </c>
      <c r="CZ2543" s="15">
        <f>GG2543</f>
        <v>0</v>
      </c>
      <c r="DA2543" s="16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20"/>
      <c r="DY2543" s="15"/>
      <c r="DZ2543" s="20"/>
      <c r="EA2543" s="15"/>
      <c r="EB2543" s="20"/>
      <c r="EC2543" s="15"/>
      <c r="ED2543" s="20"/>
      <c r="EE2543" s="15"/>
      <c r="EF2543" s="20"/>
      <c r="EG2543" s="15"/>
      <c r="EH2543" s="20"/>
      <c r="EI2543" s="15"/>
      <c r="EJ2543" s="20"/>
      <c r="EK2543" s="15"/>
      <c r="EL2543" s="20"/>
      <c r="EM2543" s="15"/>
      <c r="EN2543" s="20"/>
      <c r="EY2543" s="15"/>
      <c r="EZ2543" s="20"/>
      <c r="FC2543" s="15"/>
      <c r="FD2543" s="20"/>
      <c r="FE2543" s="15">
        <v>38</v>
      </c>
      <c r="FF2543" s="20" t="s">
        <v>129</v>
      </c>
      <c r="FG2543" s="15"/>
      <c r="FH2543" s="20"/>
      <c r="FI2543" s="15"/>
      <c r="FJ2543" s="20"/>
      <c r="FK2543" s="15"/>
      <c r="FL2543" s="20"/>
      <c r="FM2543" s="15"/>
      <c r="FN2543" s="20"/>
      <c r="FO2543" s="15"/>
      <c r="FP2543" s="20"/>
      <c r="FQ2543" s="15"/>
      <c r="FR2543" s="20"/>
      <c r="FS2543" s="15"/>
      <c r="FT2543" s="20"/>
      <c r="FU2543" s="15"/>
      <c r="FV2543" s="20"/>
      <c r="FW2543" s="15"/>
      <c r="FX2543" s="20"/>
      <c r="FY2543" s="15"/>
      <c r="FZ2543" s="20"/>
      <c r="GA2543" s="15"/>
      <c r="GB2543" s="20"/>
      <c r="GC2543" s="15"/>
      <c r="GD2543" s="20"/>
      <c r="GE2543" s="15"/>
      <c r="GF2543" s="20"/>
      <c r="GG2543" s="226"/>
    </row>
    <row r="2544" spans="1:189" ht="15" customHeight="1" x14ac:dyDescent="0.3">
      <c r="A2544" s="17" t="s">
        <v>2903</v>
      </c>
      <c r="B2544" s="17" t="s">
        <v>126</v>
      </c>
      <c r="C2544" s="17" t="s">
        <v>3330</v>
      </c>
      <c r="D2544" s="17" t="s">
        <v>3331</v>
      </c>
      <c r="E2544" s="15" t="str">
        <f t="shared" si="550"/>
        <v xml:space="preserve">Andrea  Flores Ortiz </v>
      </c>
      <c r="F2544" s="17" t="s">
        <v>128</v>
      </c>
      <c r="G2544" s="17">
        <v>999926827</v>
      </c>
      <c r="H2544" s="15">
        <f t="shared" si="551"/>
        <v>29</v>
      </c>
      <c r="I2544" s="15"/>
      <c r="J2544" s="15"/>
      <c r="K2544" s="16"/>
      <c r="L2544" s="15"/>
      <c r="M2544" s="15"/>
      <c r="N2544" s="15"/>
      <c r="O2544" s="15">
        <f t="shared" si="557"/>
        <v>0</v>
      </c>
      <c r="P2544" s="15">
        <v>0</v>
      </c>
      <c r="Q2544" s="15">
        <f t="shared" si="558"/>
        <v>0</v>
      </c>
      <c r="R2544" s="15">
        <v>0</v>
      </c>
      <c r="S2544" s="15">
        <v>0</v>
      </c>
      <c r="T2544" s="15">
        <f t="shared" si="559"/>
        <v>0</v>
      </c>
      <c r="U2544" s="15">
        <f t="shared" si="560"/>
        <v>0</v>
      </c>
      <c r="V2544" s="15"/>
      <c r="W2544" s="15"/>
      <c r="X2544" s="15"/>
      <c r="Y2544" s="15"/>
      <c r="Z2544" s="16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>
        <f t="shared" si="552"/>
        <v>29</v>
      </c>
      <c r="CT2544" s="15">
        <f t="shared" si="553"/>
        <v>0</v>
      </c>
      <c r="CU2544" s="15">
        <f t="shared" si="554"/>
        <v>0</v>
      </c>
      <c r="CV2544" s="15">
        <f t="shared" si="555"/>
        <v>0</v>
      </c>
      <c r="CW2544" s="15"/>
      <c r="CX2544" s="15"/>
      <c r="CY2544" s="15">
        <f t="shared" si="556"/>
        <v>0</v>
      </c>
      <c r="CZ2544" s="15">
        <f>GG2544</f>
        <v>0</v>
      </c>
      <c r="DA2544" s="16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20"/>
      <c r="DY2544" s="15"/>
      <c r="DZ2544" s="20"/>
      <c r="EA2544" s="15"/>
      <c r="EB2544" s="20"/>
      <c r="EC2544" s="15"/>
      <c r="ED2544" s="20"/>
      <c r="EE2544" s="15"/>
      <c r="EF2544" s="20"/>
      <c r="EG2544" s="15"/>
      <c r="EH2544" s="20"/>
      <c r="EI2544" s="15"/>
      <c r="EJ2544" s="20"/>
      <c r="EK2544" s="15"/>
      <c r="EL2544" s="20"/>
      <c r="EM2544" s="15"/>
      <c r="EN2544" s="20"/>
      <c r="EY2544" s="15"/>
      <c r="EZ2544" s="20"/>
      <c r="FC2544" s="15"/>
      <c r="FD2544" s="20"/>
      <c r="FE2544" s="15">
        <v>29</v>
      </c>
      <c r="FF2544" s="20" t="s">
        <v>168</v>
      </c>
      <c r="FG2544" s="15"/>
      <c r="FH2544" s="20"/>
      <c r="FI2544" s="15"/>
      <c r="FJ2544" s="20"/>
      <c r="FK2544" s="15"/>
      <c r="FL2544" s="20"/>
      <c r="FM2544" s="15"/>
      <c r="FN2544" s="20"/>
      <c r="FO2544" s="15"/>
      <c r="FP2544" s="20"/>
      <c r="FQ2544" s="15"/>
      <c r="FR2544" s="20"/>
      <c r="FS2544" s="15"/>
      <c r="FT2544" s="20"/>
      <c r="FU2544" s="15"/>
      <c r="FV2544" s="20"/>
      <c r="FW2544" s="15"/>
      <c r="FX2544" s="20"/>
      <c r="FY2544" s="15"/>
      <c r="FZ2544" s="20"/>
      <c r="GA2544" s="15"/>
      <c r="GB2544" s="20"/>
      <c r="GC2544" s="15"/>
      <c r="GD2544" s="20"/>
      <c r="GE2544" s="15"/>
      <c r="GF2544" s="20"/>
      <c r="GG2544" s="226"/>
    </row>
    <row r="2545" spans="1:189" ht="15" customHeight="1" x14ac:dyDescent="0.3">
      <c r="A2545" s="85" t="s">
        <v>2905</v>
      </c>
      <c r="B2545" s="85" t="s">
        <v>142</v>
      </c>
      <c r="C2545" s="85" t="s">
        <v>590</v>
      </c>
      <c r="D2545" s="85" t="s">
        <v>2768</v>
      </c>
      <c r="E2545" s="15" t="str">
        <f t="shared" si="550"/>
        <v>Colleen Gallagher</v>
      </c>
      <c r="F2545" s="85" t="s">
        <v>128</v>
      </c>
      <c r="G2545" s="15">
        <v>999926835</v>
      </c>
      <c r="H2545" s="15">
        <f t="shared" si="551"/>
        <v>45</v>
      </c>
      <c r="I2545" s="15"/>
      <c r="J2545" s="15"/>
      <c r="K2545" s="16"/>
      <c r="L2545" s="15"/>
      <c r="M2545" s="15"/>
      <c r="N2545" s="15"/>
      <c r="O2545" s="15">
        <f t="shared" si="557"/>
        <v>0</v>
      </c>
      <c r="P2545" s="15">
        <v>0</v>
      </c>
      <c r="Q2545" s="15">
        <f t="shared" si="558"/>
        <v>0</v>
      </c>
      <c r="R2545" s="15">
        <v>0</v>
      </c>
      <c r="S2545" s="15">
        <v>0</v>
      </c>
      <c r="T2545" s="15">
        <f t="shared" si="559"/>
        <v>0</v>
      </c>
      <c r="U2545" s="15">
        <f t="shared" si="560"/>
        <v>0</v>
      </c>
      <c r="V2545" s="15"/>
      <c r="W2545" s="15"/>
      <c r="X2545" s="15"/>
      <c r="Y2545" s="15"/>
      <c r="Z2545" s="16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>
        <f t="shared" si="552"/>
        <v>0</v>
      </c>
      <c r="CT2545" s="15">
        <f t="shared" si="553"/>
        <v>45</v>
      </c>
      <c r="CU2545" s="15">
        <f t="shared" si="554"/>
        <v>0</v>
      </c>
      <c r="CV2545" s="15">
        <f t="shared" si="555"/>
        <v>0</v>
      </c>
      <c r="CW2545" s="15"/>
      <c r="CX2545" s="15"/>
      <c r="CY2545" s="15">
        <f t="shared" si="556"/>
        <v>0</v>
      </c>
      <c r="CZ2545" s="15">
        <f>GG2545</f>
        <v>0</v>
      </c>
      <c r="DA2545" s="16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20"/>
      <c r="DY2545" s="15"/>
      <c r="DZ2545" s="20"/>
      <c r="EA2545" s="15"/>
      <c r="EB2545" s="20"/>
      <c r="EC2545" s="15"/>
      <c r="ED2545" s="20"/>
      <c r="EE2545" s="15"/>
      <c r="EF2545" s="20"/>
      <c r="EG2545" s="15"/>
      <c r="EH2545" s="20"/>
      <c r="EI2545" s="15"/>
      <c r="EJ2545" s="20"/>
      <c r="EK2545" s="15"/>
      <c r="EL2545" s="20"/>
      <c r="EM2545" s="15"/>
      <c r="EN2545" s="20"/>
      <c r="EY2545" s="15"/>
      <c r="EZ2545" s="20"/>
      <c r="FC2545" s="15"/>
      <c r="FD2545" s="20"/>
      <c r="FE2545" s="15"/>
      <c r="FF2545" s="20"/>
      <c r="FG2545" s="15"/>
      <c r="FH2545" s="20"/>
      <c r="FI2545" s="15"/>
      <c r="FJ2545" s="20"/>
      <c r="FK2545" s="15"/>
      <c r="FL2545" s="16"/>
      <c r="FM2545" s="15"/>
      <c r="FN2545" s="16"/>
      <c r="FO2545" s="15">
        <v>45</v>
      </c>
      <c r="FP2545" s="20"/>
      <c r="FQ2545" s="15"/>
      <c r="FR2545" s="16"/>
      <c r="FS2545" s="15"/>
      <c r="FT2545" s="20"/>
      <c r="FU2545" s="15"/>
      <c r="FV2545" s="20"/>
      <c r="FW2545" s="15"/>
      <c r="FX2545" s="20"/>
      <c r="FY2545" s="15"/>
      <c r="FZ2545" s="20"/>
      <c r="GA2545" s="15"/>
      <c r="GB2545" s="20"/>
      <c r="GC2545" s="15"/>
      <c r="GD2545" s="20"/>
      <c r="GE2545" s="15"/>
      <c r="GF2545" s="20"/>
      <c r="GG2545" s="226"/>
    </row>
    <row r="2546" spans="1:189" ht="15" customHeight="1" x14ac:dyDescent="0.3">
      <c r="A2546" s="17" t="s">
        <v>2903</v>
      </c>
      <c r="B2546" s="17" t="s">
        <v>138</v>
      </c>
      <c r="C2546" s="17" t="s">
        <v>2885</v>
      </c>
      <c r="D2546" s="17" t="s">
        <v>3317</v>
      </c>
      <c r="E2546" s="15" t="str">
        <f t="shared" si="550"/>
        <v>Vladimir Kovtun</v>
      </c>
      <c r="F2546" s="17" t="s">
        <v>135</v>
      </c>
      <c r="G2546" s="17">
        <v>999926839</v>
      </c>
      <c r="H2546" s="15">
        <f t="shared" si="551"/>
        <v>52</v>
      </c>
      <c r="I2546" s="15"/>
      <c r="J2546" s="15"/>
      <c r="K2546" s="16"/>
      <c r="L2546" s="15"/>
      <c r="M2546" s="15"/>
      <c r="N2546" s="15"/>
      <c r="O2546" s="15">
        <f t="shared" si="557"/>
        <v>0</v>
      </c>
      <c r="P2546" s="15">
        <v>0</v>
      </c>
      <c r="Q2546" s="15">
        <f t="shared" si="558"/>
        <v>0</v>
      </c>
      <c r="R2546" s="15">
        <v>0</v>
      </c>
      <c r="S2546" s="15">
        <v>0</v>
      </c>
      <c r="T2546" s="15">
        <f t="shared" si="559"/>
        <v>0</v>
      </c>
      <c r="U2546" s="15">
        <f t="shared" si="560"/>
        <v>0</v>
      </c>
      <c r="V2546" s="15"/>
      <c r="W2546" s="15"/>
      <c r="X2546" s="15"/>
      <c r="Y2546" s="15"/>
      <c r="Z2546" s="16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>
        <f t="shared" si="552"/>
        <v>52</v>
      </c>
      <c r="CT2546" s="15">
        <f t="shared" si="553"/>
        <v>0</v>
      </c>
      <c r="CU2546" s="15">
        <f t="shared" si="554"/>
        <v>0</v>
      </c>
      <c r="CV2546" s="15">
        <f t="shared" si="555"/>
        <v>0</v>
      </c>
      <c r="CW2546" s="15"/>
      <c r="CX2546" s="15"/>
      <c r="CY2546" s="15">
        <f t="shared" si="556"/>
        <v>0</v>
      </c>
      <c r="CZ2546" s="15">
        <f>GG2546</f>
        <v>0</v>
      </c>
      <c r="DA2546" s="16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20"/>
      <c r="DY2546" s="15"/>
      <c r="DZ2546" s="20"/>
      <c r="EA2546" s="15"/>
      <c r="EB2546" s="20"/>
      <c r="EC2546" s="15"/>
      <c r="ED2546" s="20"/>
      <c r="EE2546" s="15"/>
      <c r="EF2546" s="20"/>
      <c r="EG2546" s="15"/>
      <c r="EH2546" s="20"/>
      <c r="EI2546" s="15"/>
      <c r="EJ2546" s="20"/>
      <c r="EK2546" s="15"/>
      <c r="EL2546" s="20"/>
      <c r="EM2546" s="15"/>
      <c r="EN2546" s="20"/>
      <c r="EY2546" s="15"/>
      <c r="EZ2546" s="20"/>
      <c r="FC2546" s="15"/>
      <c r="FD2546" s="20"/>
      <c r="FE2546" s="15">
        <v>52</v>
      </c>
      <c r="FF2546" s="20">
        <v>5</v>
      </c>
      <c r="FG2546" s="15"/>
      <c r="FH2546" s="20"/>
      <c r="FI2546" s="15"/>
      <c r="FJ2546" s="20"/>
      <c r="FK2546" s="15"/>
      <c r="FL2546" s="20"/>
      <c r="FM2546" s="15"/>
      <c r="FN2546" s="20"/>
      <c r="FO2546" s="15"/>
      <c r="FP2546" s="20"/>
      <c r="FQ2546" s="15"/>
      <c r="FR2546" s="20"/>
      <c r="FS2546" s="15"/>
      <c r="FT2546" s="20"/>
      <c r="FU2546" s="15"/>
      <c r="FV2546" s="20"/>
      <c r="FW2546" s="15"/>
      <c r="FX2546" s="20"/>
      <c r="FY2546" s="15"/>
      <c r="FZ2546" s="20"/>
      <c r="GA2546" s="15"/>
      <c r="GB2546" s="20"/>
      <c r="GC2546" s="15"/>
      <c r="GD2546" s="20"/>
      <c r="GE2546" s="15"/>
      <c r="GF2546" s="20"/>
      <c r="GG2546" s="226"/>
    </row>
    <row r="2547" spans="1:189" ht="15" customHeight="1" x14ac:dyDescent="0.3">
      <c r="A2547" s="88" t="s">
        <v>137</v>
      </c>
      <c r="B2547" s="17" t="s">
        <v>138</v>
      </c>
      <c r="C2547" s="89" t="s">
        <v>3804</v>
      </c>
      <c r="D2547" s="89" t="s">
        <v>565</v>
      </c>
      <c r="E2547" s="15" t="str">
        <f t="shared" si="550"/>
        <v>Makaio Chun</v>
      </c>
      <c r="F2547" s="89" t="s">
        <v>135</v>
      </c>
      <c r="G2547" s="17">
        <v>999926840</v>
      </c>
      <c r="H2547" s="15">
        <f t="shared" si="551"/>
        <v>60</v>
      </c>
      <c r="I2547" s="15"/>
      <c r="J2547" s="15"/>
      <c r="K2547" s="16"/>
      <c r="L2547" s="15"/>
      <c r="M2547" s="15"/>
      <c r="N2547" s="15"/>
      <c r="O2547" s="15">
        <f t="shared" si="557"/>
        <v>0</v>
      </c>
      <c r="P2547" s="15">
        <v>0</v>
      </c>
      <c r="Q2547" s="15">
        <f t="shared" si="558"/>
        <v>0</v>
      </c>
      <c r="R2547" s="15">
        <v>0</v>
      </c>
      <c r="S2547" s="15">
        <v>0</v>
      </c>
      <c r="T2547" s="15">
        <f t="shared" si="559"/>
        <v>0</v>
      </c>
      <c r="U2547" s="15">
        <f t="shared" si="560"/>
        <v>0</v>
      </c>
      <c r="V2547" s="15"/>
      <c r="W2547" s="15"/>
      <c r="X2547" s="15"/>
      <c r="Y2547" s="15"/>
      <c r="Z2547" s="16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>
        <f t="shared" si="552"/>
        <v>0</v>
      </c>
      <c r="CT2547" s="15">
        <f t="shared" si="553"/>
        <v>60</v>
      </c>
      <c r="CU2547" s="15">
        <f t="shared" si="554"/>
        <v>1</v>
      </c>
      <c r="CV2547" s="15">
        <f t="shared" si="555"/>
        <v>0</v>
      </c>
      <c r="CW2547" s="15"/>
      <c r="CX2547" s="15"/>
      <c r="CY2547" s="15">
        <f t="shared" si="556"/>
        <v>0</v>
      </c>
      <c r="CZ2547" s="15">
        <f>GG2547</f>
        <v>0</v>
      </c>
      <c r="DA2547" s="16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20"/>
      <c r="DY2547" s="15"/>
      <c r="DZ2547" s="20"/>
      <c r="EA2547" s="15"/>
      <c r="EB2547" s="20"/>
      <c r="EC2547" s="15"/>
      <c r="ED2547" s="20"/>
      <c r="EE2547" s="15"/>
      <c r="EF2547" s="20"/>
      <c r="EG2547" s="15"/>
      <c r="EH2547" s="20"/>
      <c r="EI2547" s="15"/>
      <c r="EJ2547" s="20"/>
      <c r="EK2547" s="15"/>
      <c r="EL2547" s="20"/>
      <c r="EM2547" s="15"/>
      <c r="EN2547" s="20"/>
      <c r="EY2547" s="15"/>
      <c r="EZ2547" s="20"/>
      <c r="FC2547" s="15"/>
      <c r="FD2547" s="20"/>
      <c r="FE2547" s="15"/>
      <c r="FF2547" s="20"/>
      <c r="FG2547" s="15"/>
      <c r="FH2547" s="20"/>
      <c r="FI2547" s="15">
        <v>60</v>
      </c>
      <c r="FJ2547" s="20">
        <v>1</v>
      </c>
      <c r="FK2547" s="15"/>
      <c r="FL2547" s="20"/>
      <c r="FM2547" s="15"/>
      <c r="FN2547" s="20"/>
      <c r="FO2547" s="15"/>
      <c r="FP2547" s="20"/>
      <c r="FQ2547" s="15"/>
      <c r="FR2547" s="20"/>
      <c r="FS2547" s="15"/>
      <c r="FT2547" s="20"/>
      <c r="FU2547" s="15"/>
      <c r="FV2547" s="20"/>
      <c r="FW2547" s="15"/>
      <c r="FX2547" s="20"/>
      <c r="FY2547" s="15"/>
      <c r="FZ2547" s="20"/>
      <c r="GA2547" s="15"/>
      <c r="GB2547" s="20"/>
      <c r="GC2547" s="15"/>
      <c r="GD2547" s="20"/>
      <c r="GE2547" s="15"/>
      <c r="GF2547" s="20"/>
      <c r="GG2547" s="226"/>
    </row>
    <row r="2548" spans="1:189" ht="15" customHeight="1" x14ac:dyDescent="0.3">
      <c r="A2548" s="15" t="s">
        <v>133</v>
      </c>
      <c r="B2548" s="15" t="s">
        <v>138</v>
      </c>
      <c r="C2548" s="15" t="s">
        <v>159</v>
      </c>
      <c r="D2548" s="15" t="s">
        <v>3112</v>
      </c>
      <c r="E2548" s="15" t="str">
        <f t="shared" si="550"/>
        <v>Zoe BEESTON</v>
      </c>
      <c r="F2548" s="15" t="s">
        <v>128</v>
      </c>
      <c r="G2548" s="15">
        <v>999926842</v>
      </c>
      <c r="H2548" s="15">
        <f t="shared" si="551"/>
        <v>115</v>
      </c>
      <c r="I2548" s="15"/>
      <c r="J2548" s="15"/>
      <c r="K2548" s="16"/>
      <c r="L2548" s="15"/>
      <c r="M2548" s="15"/>
      <c r="N2548" s="15"/>
      <c r="O2548" s="15">
        <f t="shared" si="557"/>
        <v>0</v>
      </c>
      <c r="P2548" s="15">
        <v>0</v>
      </c>
      <c r="Q2548" s="15">
        <f t="shared" si="558"/>
        <v>0</v>
      </c>
      <c r="R2548" s="15">
        <v>0</v>
      </c>
      <c r="S2548" s="15">
        <v>0</v>
      </c>
      <c r="T2548" s="15">
        <f t="shared" si="559"/>
        <v>0</v>
      </c>
      <c r="U2548" s="15">
        <f t="shared" si="560"/>
        <v>0</v>
      </c>
      <c r="V2548" s="15"/>
      <c r="W2548" s="15"/>
      <c r="X2548" s="15"/>
      <c r="Y2548" s="15"/>
      <c r="Z2548" s="16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>
        <f t="shared" si="552"/>
        <v>0</v>
      </c>
      <c r="CT2548" s="15">
        <f t="shared" si="553"/>
        <v>45</v>
      </c>
      <c r="CU2548" s="15">
        <f t="shared" si="554"/>
        <v>1</v>
      </c>
      <c r="CV2548" s="15">
        <f t="shared" si="555"/>
        <v>70</v>
      </c>
      <c r="CW2548" s="15"/>
      <c r="CX2548" s="15"/>
      <c r="CY2548" s="15">
        <f t="shared" si="556"/>
        <v>0</v>
      </c>
      <c r="CZ2548" s="15">
        <f>GG2548</f>
        <v>0</v>
      </c>
      <c r="DA2548" s="16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20"/>
      <c r="DY2548" s="15"/>
      <c r="DZ2548" s="20"/>
      <c r="EA2548" s="15"/>
      <c r="EB2548" s="20"/>
      <c r="EC2548" s="15"/>
      <c r="ED2548" s="20"/>
      <c r="EE2548" s="15"/>
      <c r="EF2548" s="20"/>
      <c r="EG2548" s="15"/>
      <c r="EH2548" s="20"/>
      <c r="EI2548" s="15"/>
      <c r="EJ2548" s="20"/>
      <c r="EK2548" s="15"/>
      <c r="EL2548" s="20"/>
      <c r="EM2548" s="15"/>
      <c r="EN2548" s="20"/>
      <c r="EY2548" s="15"/>
      <c r="EZ2548" s="20"/>
      <c r="FC2548" s="15">
        <v>45</v>
      </c>
      <c r="FD2548" s="20">
        <v>2</v>
      </c>
      <c r="FE2548" s="15"/>
      <c r="FF2548" s="20"/>
      <c r="FG2548" s="15"/>
      <c r="FH2548" s="20"/>
      <c r="FI2548" s="15"/>
      <c r="FJ2548" s="20"/>
      <c r="FK2548" s="15"/>
      <c r="FL2548" s="20"/>
      <c r="FM2548" s="15"/>
      <c r="FN2548" s="20"/>
      <c r="FO2548" s="15"/>
      <c r="FP2548" s="20"/>
      <c r="FQ2548" s="15"/>
      <c r="FR2548" s="20"/>
      <c r="FS2548" s="15"/>
      <c r="FT2548" s="20"/>
      <c r="FU2548" s="15"/>
      <c r="FV2548" s="20"/>
      <c r="FW2548" s="15"/>
      <c r="FX2548" s="20"/>
      <c r="FY2548" s="15"/>
      <c r="FZ2548" s="20"/>
      <c r="GA2548" s="15"/>
      <c r="GB2548" s="20"/>
      <c r="GC2548" s="15">
        <v>70</v>
      </c>
      <c r="GD2548" s="20">
        <v>1</v>
      </c>
      <c r="GE2548" s="15"/>
      <c r="GF2548" s="20"/>
      <c r="GG2548" s="226"/>
    </row>
    <row r="2549" spans="1:189" ht="15" customHeight="1" x14ac:dyDescent="0.3">
      <c r="A2549" s="17" t="s">
        <v>2903</v>
      </c>
      <c r="B2549" s="17" t="s">
        <v>126</v>
      </c>
      <c r="C2549" s="17" t="s">
        <v>3345</v>
      </c>
      <c r="D2549" s="17" t="s">
        <v>1740</v>
      </c>
      <c r="E2549" s="15" t="str">
        <f t="shared" si="550"/>
        <v>Mira Singh</v>
      </c>
      <c r="F2549" s="17" t="s">
        <v>128</v>
      </c>
      <c r="G2549" s="17">
        <v>999926845</v>
      </c>
      <c r="H2549" s="15">
        <f t="shared" si="551"/>
        <v>29</v>
      </c>
      <c r="I2549" s="15"/>
      <c r="J2549" s="15"/>
      <c r="K2549" s="16"/>
      <c r="L2549" s="15"/>
      <c r="M2549" s="15"/>
      <c r="N2549" s="15"/>
      <c r="O2549" s="15">
        <f t="shared" si="557"/>
        <v>0</v>
      </c>
      <c r="P2549" s="15">
        <v>0</v>
      </c>
      <c r="Q2549" s="15">
        <f t="shared" si="558"/>
        <v>0</v>
      </c>
      <c r="R2549" s="15">
        <v>0</v>
      </c>
      <c r="S2549" s="15">
        <v>0</v>
      </c>
      <c r="T2549" s="15">
        <f t="shared" si="559"/>
        <v>0</v>
      </c>
      <c r="U2549" s="15">
        <f t="shared" si="560"/>
        <v>0</v>
      </c>
      <c r="V2549" s="15"/>
      <c r="W2549" s="15"/>
      <c r="X2549" s="15"/>
      <c r="Y2549" s="15"/>
      <c r="Z2549" s="16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>
        <f t="shared" si="552"/>
        <v>29</v>
      </c>
      <c r="CT2549" s="15">
        <f t="shared" si="553"/>
        <v>0</v>
      </c>
      <c r="CU2549" s="15">
        <f t="shared" si="554"/>
        <v>0</v>
      </c>
      <c r="CV2549" s="15">
        <f t="shared" si="555"/>
        <v>0</v>
      </c>
      <c r="CW2549" s="15"/>
      <c r="CX2549" s="15"/>
      <c r="CY2549" s="15">
        <f t="shared" si="556"/>
        <v>0</v>
      </c>
      <c r="CZ2549" s="15">
        <f>GG2549</f>
        <v>0</v>
      </c>
      <c r="DA2549" s="16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20"/>
      <c r="DY2549" s="15"/>
      <c r="DZ2549" s="20"/>
      <c r="EA2549" s="15"/>
      <c r="EB2549" s="20"/>
      <c r="EC2549" s="15"/>
      <c r="ED2549" s="20"/>
      <c r="EE2549" s="15"/>
      <c r="EF2549" s="20"/>
      <c r="EG2549" s="15"/>
      <c r="EH2549" s="20"/>
      <c r="EI2549" s="15"/>
      <c r="EJ2549" s="20"/>
      <c r="EK2549" s="15"/>
      <c r="EL2549" s="20"/>
      <c r="EM2549" s="15"/>
      <c r="EN2549" s="20"/>
      <c r="EY2549" s="15"/>
      <c r="EZ2549" s="20"/>
      <c r="FC2549" s="15"/>
      <c r="FD2549" s="20"/>
      <c r="FE2549" s="15">
        <v>29</v>
      </c>
      <c r="FF2549" s="20" t="s">
        <v>168</v>
      </c>
      <c r="FG2549" s="15"/>
      <c r="FH2549" s="20"/>
      <c r="FI2549" s="15"/>
      <c r="FJ2549" s="20"/>
      <c r="FK2549" s="15"/>
      <c r="FL2549" s="20"/>
      <c r="FM2549" s="15"/>
      <c r="FN2549" s="20"/>
      <c r="FO2549" s="15"/>
      <c r="FP2549" s="20"/>
      <c r="FQ2549" s="15"/>
      <c r="FR2549" s="20"/>
      <c r="FS2549" s="15"/>
      <c r="FT2549" s="20"/>
      <c r="FU2549" s="15"/>
      <c r="FV2549" s="20"/>
      <c r="FW2549" s="15"/>
      <c r="FX2549" s="20"/>
      <c r="FY2549" s="15"/>
      <c r="FZ2549" s="20"/>
      <c r="GA2549" s="15"/>
      <c r="GB2549" s="20"/>
      <c r="GC2549" s="15"/>
      <c r="GD2549" s="20"/>
      <c r="GE2549" s="15"/>
      <c r="GF2549" s="20"/>
      <c r="GG2549" s="226"/>
    </row>
    <row r="2550" spans="1:189" ht="15" customHeight="1" x14ac:dyDescent="0.3">
      <c r="A2550" s="15" t="s">
        <v>130</v>
      </c>
      <c r="B2550" s="15" t="s">
        <v>126</v>
      </c>
      <c r="C2550" s="15" t="s">
        <v>3747</v>
      </c>
      <c r="D2550" s="15" t="s">
        <v>3740</v>
      </c>
      <c r="E2550" s="15" t="str">
        <f t="shared" si="550"/>
        <v>Adalynn Christy</v>
      </c>
      <c r="F2550" s="15" t="s">
        <v>128</v>
      </c>
      <c r="G2550" s="15">
        <v>999926849</v>
      </c>
      <c r="H2550" s="15">
        <f t="shared" si="551"/>
        <v>30</v>
      </c>
      <c r="I2550" s="15"/>
      <c r="J2550" s="15"/>
      <c r="K2550" s="16"/>
      <c r="L2550" s="15"/>
      <c r="M2550" s="15"/>
      <c r="N2550" s="15"/>
      <c r="O2550" s="15">
        <f t="shared" si="557"/>
        <v>0</v>
      </c>
      <c r="P2550" s="15">
        <v>0</v>
      </c>
      <c r="Q2550" s="15">
        <f t="shared" si="558"/>
        <v>0</v>
      </c>
      <c r="R2550" s="15">
        <v>0</v>
      </c>
      <c r="S2550" s="15">
        <v>0</v>
      </c>
      <c r="T2550" s="15">
        <f t="shared" si="559"/>
        <v>0</v>
      </c>
      <c r="U2550" s="15">
        <f t="shared" si="560"/>
        <v>0</v>
      </c>
      <c r="V2550" s="15"/>
      <c r="W2550" s="15"/>
      <c r="X2550" s="15"/>
      <c r="Y2550" s="15"/>
      <c r="Z2550" s="16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>
        <f t="shared" si="552"/>
        <v>0</v>
      </c>
      <c r="CT2550" s="15">
        <f t="shared" si="553"/>
        <v>30</v>
      </c>
      <c r="CU2550" s="15">
        <f t="shared" si="554"/>
        <v>1</v>
      </c>
      <c r="CV2550" s="15">
        <f t="shared" si="555"/>
        <v>0</v>
      </c>
      <c r="CW2550" s="15"/>
      <c r="CX2550" s="15"/>
      <c r="CY2550" s="15">
        <f t="shared" si="556"/>
        <v>0</v>
      </c>
      <c r="CZ2550" s="15">
        <f>GG2550</f>
        <v>0</v>
      </c>
      <c r="DA2550" s="16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20"/>
      <c r="DY2550" s="15"/>
      <c r="DZ2550" s="20"/>
      <c r="EA2550" s="15"/>
      <c r="EB2550" s="20"/>
      <c r="EC2550" s="15"/>
      <c r="ED2550" s="20"/>
      <c r="EE2550" s="15"/>
      <c r="EF2550" s="20"/>
      <c r="EG2550" s="15"/>
      <c r="EH2550" s="20"/>
      <c r="EI2550" s="15"/>
      <c r="EJ2550" s="20"/>
      <c r="EK2550" s="15"/>
      <c r="EL2550" s="20"/>
      <c r="EM2550" s="15"/>
      <c r="EN2550" s="20"/>
      <c r="EY2550" s="15"/>
      <c r="EZ2550" s="20"/>
      <c r="FC2550" s="15"/>
      <c r="FD2550" s="20"/>
      <c r="FE2550" s="15"/>
      <c r="FF2550" s="20"/>
      <c r="FG2550" s="15"/>
      <c r="FH2550" s="20"/>
      <c r="FI2550" s="15"/>
      <c r="FJ2550" s="20"/>
      <c r="FK2550" s="15"/>
      <c r="FL2550" s="20"/>
      <c r="FM2550" s="15"/>
      <c r="FN2550" s="20"/>
      <c r="FO2550" s="15"/>
      <c r="FP2550" s="20"/>
      <c r="FQ2550" s="15"/>
      <c r="FR2550" s="20"/>
      <c r="FS2550" s="15"/>
      <c r="FT2550" s="20"/>
      <c r="FU2550" s="15"/>
      <c r="FV2550" s="20"/>
      <c r="FW2550" s="15"/>
      <c r="FX2550" s="20"/>
      <c r="FY2550" s="15">
        <v>30</v>
      </c>
      <c r="FZ2550" s="20">
        <v>1</v>
      </c>
      <c r="GA2550" s="15"/>
      <c r="GB2550" s="20"/>
      <c r="GC2550" s="15"/>
      <c r="GD2550" s="20"/>
      <c r="GE2550" s="15"/>
      <c r="GF2550" s="20"/>
      <c r="GG2550" s="226"/>
    </row>
    <row r="2551" spans="1:189" ht="15" customHeight="1" x14ac:dyDescent="0.3">
      <c r="A2551" s="15" t="s">
        <v>125</v>
      </c>
      <c r="B2551" s="15" t="s">
        <v>126</v>
      </c>
      <c r="C2551" s="15" t="s">
        <v>608</v>
      </c>
      <c r="D2551" s="15" t="s">
        <v>3748</v>
      </c>
      <c r="E2551" s="15" t="str">
        <f t="shared" si="550"/>
        <v>Maia Kaufman</v>
      </c>
      <c r="F2551" s="15" t="s">
        <v>128</v>
      </c>
      <c r="G2551" s="15">
        <v>999926850</v>
      </c>
      <c r="H2551" s="15">
        <f t="shared" si="551"/>
        <v>30</v>
      </c>
      <c r="I2551" s="15"/>
      <c r="J2551" s="15"/>
      <c r="K2551" s="16"/>
      <c r="L2551" s="15"/>
      <c r="M2551" s="15"/>
      <c r="N2551" s="15"/>
      <c r="O2551" s="15">
        <f t="shared" si="557"/>
        <v>0</v>
      </c>
      <c r="P2551" s="15">
        <v>0</v>
      </c>
      <c r="Q2551" s="15">
        <f t="shared" si="558"/>
        <v>0</v>
      </c>
      <c r="R2551" s="15">
        <v>0</v>
      </c>
      <c r="S2551" s="15">
        <v>0</v>
      </c>
      <c r="T2551" s="15">
        <f t="shared" si="559"/>
        <v>0</v>
      </c>
      <c r="U2551" s="15">
        <f t="shared" si="560"/>
        <v>0</v>
      </c>
      <c r="V2551" s="15"/>
      <c r="W2551" s="15"/>
      <c r="X2551" s="15"/>
      <c r="Y2551" s="15"/>
      <c r="Z2551" s="16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>
        <f t="shared" si="552"/>
        <v>0</v>
      </c>
      <c r="CT2551" s="15">
        <f t="shared" si="553"/>
        <v>30</v>
      </c>
      <c r="CU2551" s="15">
        <f t="shared" si="554"/>
        <v>1</v>
      </c>
      <c r="CV2551" s="15">
        <f t="shared" si="555"/>
        <v>0</v>
      </c>
      <c r="CW2551" s="15"/>
      <c r="CX2551" s="15"/>
      <c r="CY2551" s="15">
        <f t="shared" si="556"/>
        <v>0</v>
      </c>
      <c r="CZ2551" s="15">
        <f>GG2551</f>
        <v>0</v>
      </c>
      <c r="DA2551" s="16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20"/>
      <c r="DY2551" s="15"/>
      <c r="DZ2551" s="20"/>
      <c r="EA2551" s="15"/>
      <c r="EB2551" s="20"/>
      <c r="EC2551" s="15"/>
      <c r="ED2551" s="20"/>
      <c r="EE2551" s="15"/>
      <c r="EF2551" s="20"/>
      <c r="EG2551" s="15"/>
      <c r="EH2551" s="20"/>
      <c r="EI2551" s="15"/>
      <c r="EJ2551" s="20"/>
      <c r="EK2551" s="15"/>
      <c r="EL2551" s="20"/>
      <c r="EM2551" s="15"/>
      <c r="EN2551" s="20"/>
      <c r="EY2551" s="15"/>
      <c r="EZ2551" s="20"/>
      <c r="FC2551" s="15"/>
      <c r="FD2551" s="20"/>
      <c r="FE2551" s="15"/>
      <c r="FF2551" s="20"/>
      <c r="FG2551" s="15"/>
      <c r="FH2551" s="20"/>
      <c r="FI2551" s="15"/>
      <c r="FJ2551" s="20"/>
      <c r="FK2551" s="15"/>
      <c r="FL2551" s="20"/>
      <c r="FM2551" s="15"/>
      <c r="FN2551" s="20"/>
      <c r="FO2551" s="15"/>
      <c r="FP2551" s="20"/>
      <c r="FQ2551" s="15"/>
      <c r="FR2551" s="20"/>
      <c r="FS2551" s="15"/>
      <c r="FT2551" s="20"/>
      <c r="FU2551" s="15"/>
      <c r="FV2551" s="20"/>
      <c r="FW2551" s="15"/>
      <c r="FX2551" s="20"/>
      <c r="FY2551" s="15">
        <v>30</v>
      </c>
      <c r="FZ2551" s="20">
        <v>1</v>
      </c>
      <c r="GA2551" s="15"/>
      <c r="GB2551" s="20"/>
      <c r="GC2551" s="15"/>
      <c r="GD2551" s="20"/>
      <c r="GE2551" s="15"/>
      <c r="GF2551" s="20"/>
      <c r="GG2551" s="226"/>
    </row>
    <row r="2552" spans="1:189" ht="15" customHeight="1" x14ac:dyDescent="0.3">
      <c r="A2552" s="15" t="s">
        <v>133</v>
      </c>
      <c r="B2552" s="15" t="s">
        <v>126</v>
      </c>
      <c r="C2552" s="15" t="s">
        <v>307</v>
      </c>
      <c r="D2552" s="15" t="s">
        <v>3740</v>
      </c>
      <c r="E2552" s="15" t="str">
        <f t="shared" si="550"/>
        <v>Connor Christy</v>
      </c>
      <c r="F2552" s="15" t="s">
        <v>135</v>
      </c>
      <c r="G2552" s="15">
        <v>999926851</v>
      </c>
      <c r="H2552" s="15">
        <f t="shared" si="551"/>
        <v>60</v>
      </c>
      <c r="I2552" s="15"/>
      <c r="J2552" s="15"/>
      <c r="K2552" s="16"/>
      <c r="L2552" s="15"/>
      <c r="M2552" s="15"/>
      <c r="N2552" s="15"/>
      <c r="O2552" s="15">
        <f t="shared" si="557"/>
        <v>0</v>
      </c>
      <c r="P2552" s="15">
        <v>0</v>
      </c>
      <c r="Q2552" s="15">
        <f t="shared" si="558"/>
        <v>0</v>
      </c>
      <c r="R2552" s="15">
        <v>0</v>
      </c>
      <c r="S2552" s="15">
        <v>0</v>
      </c>
      <c r="T2552" s="15">
        <f t="shared" si="559"/>
        <v>0</v>
      </c>
      <c r="U2552" s="15">
        <f t="shared" si="560"/>
        <v>0</v>
      </c>
      <c r="V2552" s="15"/>
      <c r="W2552" s="15"/>
      <c r="X2552" s="15"/>
      <c r="Y2552" s="15"/>
      <c r="Z2552" s="16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>
        <f t="shared" si="552"/>
        <v>0</v>
      </c>
      <c r="CT2552" s="15">
        <f t="shared" si="553"/>
        <v>60</v>
      </c>
      <c r="CU2552" s="15">
        <f t="shared" si="554"/>
        <v>1</v>
      </c>
      <c r="CV2552" s="15">
        <f t="shared" si="555"/>
        <v>0</v>
      </c>
      <c r="CW2552" s="15"/>
      <c r="CX2552" s="15"/>
      <c r="CY2552" s="15">
        <f t="shared" si="556"/>
        <v>0</v>
      </c>
      <c r="CZ2552" s="15">
        <f>GG2552</f>
        <v>0</v>
      </c>
      <c r="DA2552" s="16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20"/>
      <c r="DY2552" s="15"/>
      <c r="DZ2552" s="20"/>
      <c r="EA2552" s="15"/>
      <c r="EB2552" s="20"/>
      <c r="EC2552" s="15"/>
      <c r="ED2552" s="20"/>
      <c r="EE2552" s="15"/>
      <c r="EF2552" s="20"/>
      <c r="EG2552" s="15"/>
      <c r="EH2552" s="20"/>
      <c r="EI2552" s="15"/>
      <c r="EJ2552" s="20"/>
      <c r="EK2552" s="15"/>
      <c r="EL2552" s="20"/>
      <c r="EM2552" s="15"/>
      <c r="EN2552" s="20"/>
      <c r="EY2552" s="15"/>
      <c r="EZ2552" s="20"/>
      <c r="FC2552" s="15"/>
      <c r="FD2552" s="20"/>
      <c r="FE2552" s="15"/>
      <c r="FF2552" s="20"/>
      <c r="FG2552" s="15"/>
      <c r="FH2552" s="20"/>
      <c r="FI2552" s="15"/>
      <c r="FJ2552" s="20"/>
      <c r="FK2552" s="15"/>
      <c r="FL2552" s="20"/>
      <c r="FM2552" s="15"/>
      <c r="FN2552" s="20"/>
      <c r="FO2552" s="15"/>
      <c r="FP2552" s="20"/>
      <c r="FQ2552" s="15"/>
      <c r="FR2552" s="20"/>
      <c r="FS2552" s="15"/>
      <c r="FT2552" s="20"/>
      <c r="FU2552" s="15"/>
      <c r="FV2552" s="20"/>
      <c r="FW2552" s="15">
        <v>60</v>
      </c>
      <c r="FX2552" s="20">
        <v>1</v>
      </c>
      <c r="FY2552" s="15"/>
      <c r="FZ2552" s="20"/>
      <c r="GA2552" s="15"/>
      <c r="GB2552" s="20"/>
      <c r="GC2552" s="15"/>
      <c r="GD2552" s="20"/>
      <c r="GE2552" s="15"/>
      <c r="GF2552" s="20"/>
      <c r="GG2552" s="226"/>
    </row>
    <row r="2553" spans="1:189" ht="15" customHeight="1" x14ac:dyDescent="0.3">
      <c r="A2553" s="17" t="s">
        <v>2903</v>
      </c>
      <c r="B2553" s="17" t="s">
        <v>126</v>
      </c>
      <c r="C2553" s="17" t="s">
        <v>3332</v>
      </c>
      <c r="D2553" s="17" t="s">
        <v>962</v>
      </c>
      <c r="E2553" s="15" t="str">
        <f t="shared" si="550"/>
        <v>Kangyu Huang</v>
      </c>
      <c r="F2553" s="17" t="s">
        <v>128</v>
      </c>
      <c r="G2553" s="17">
        <v>999926853</v>
      </c>
      <c r="H2553" s="15">
        <f t="shared" si="551"/>
        <v>29</v>
      </c>
      <c r="I2553" s="15"/>
      <c r="J2553" s="15"/>
      <c r="K2553" s="16"/>
      <c r="L2553" s="15"/>
      <c r="M2553" s="15"/>
      <c r="N2553" s="15"/>
      <c r="O2553" s="15">
        <f t="shared" si="557"/>
        <v>0</v>
      </c>
      <c r="P2553" s="15">
        <v>0</v>
      </c>
      <c r="Q2553" s="15">
        <f t="shared" si="558"/>
        <v>0</v>
      </c>
      <c r="R2553" s="15">
        <v>0</v>
      </c>
      <c r="S2553" s="15">
        <v>0</v>
      </c>
      <c r="T2553" s="15">
        <f t="shared" si="559"/>
        <v>0</v>
      </c>
      <c r="U2553" s="15">
        <f t="shared" si="560"/>
        <v>0</v>
      </c>
      <c r="V2553" s="15"/>
      <c r="W2553" s="15"/>
      <c r="X2553" s="15"/>
      <c r="Y2553" s="15"/>
      <c r="Z2553" s="16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>
        <f t="shared" si="552"/>
        <v>29</v>
      </c>
      <c r="CT2553" s="15">
        <f t="shared" si="553"/>
        <v>0</v>
      </c>
      <c r="CU2553" s="15">
        <f t="shared" si="554"/>
        <v>0</v>
      </c>
      <c r="CV2553" s="15">
        <f t="shared" si="555"/>
        <v>0</v>
      </c>
      <c r="CW2553" s="15"/>
      <c r="CX2553" s="15"/>
      <c r="CY2553" s="15">
        <f t="shared" si="556"/>
        <v>0</v>
      </c>
      <c r="CZ2553" s="15">
        <f>GG2553</f>
        <v>0</v>
      </c>
      <c r="DA2553" s="16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20"/>
      <c r="DY2553" s="15"/>
      <c r="DZ2553" s="20"/>
      <c r="EA2553" s="15"/>
      <c r="EB2553" s="20"/>
      <c r="EC2553" s="15"/>
      <c r="ED2553" s="20"/>
      <c r="EE2553" s="15"/>
      <c r="EF2553" s="20"/>
      <c r="EG2553" s="15"/>
      <c r="EH2553" s="20"/>
      <c r="EI2553" s="15"/>
      <c r="EJ2553" s="20"/>
      <c r="EK2553" s="15"/>
      <c r="EL2553" s="20"/>
      <c r="EM2553" s="15"/>
      <c r="EN2553" s="20"/>
      <c r="EY2553" s="15"/>
      <c r="EZ2553" s="20"/>
      <c r="FC2553" s="15"/>
      <c r="FD2553" s="20"/>
      <c r="FE2553" s="15">
        <v>29</v>
      </c>
      <c r="FF2553" s="20" t="s">
        <v>168</v>
      </c>
      <c r="FG2553" s="15"/>
      <c r="FH2553" s="20"/>
      <c r="FI2553" s="15"/>
      <c r="FJ2553" s="20"/>
      <c r="FK2553" s="15"/>
      <c r="FL2553" s="20"/>
      <c r="FM2553" s="15"/>
      <c r="FN2553" s="20"/>
      <c r="FO2553" s="15"/>
      <c r="FP2553" s="20"/>
      <c r="FQ2553" s="15"/>
      <c r="FR2553" s="20"/>
      <c r="FS2553" s="15"/>
      <c r="FT2553" s="20"/>
      <c r="FU2553" s="15"/>
      <c r="FV2553" s="20"/>
      <c r="FW2553" s="15"/>
      <c r="FX2553" s="20"/>
      <c r="FY2553" s="15"/>
      <c r="FZ2553" s="20"/>
      <c r="GA2553" s="15"/>
      <c r="GB2553" s="20"/>
      <c r="GC2553" s="15"/>
      <c r="GD2553" s="20"/>
      <c r="GE2553" s="15"/>
      <c r="GF2553" s="20"/>
      <c r="GG2553" s="226"/>
    </row>
    <row r="2554" spans="1:189" ht="15" customHeight="1" x14ac:dyDescent="0.3">
      <c r="A2554" s="15" t="s">
        <v>130</v>
      </c>
      <c r="B2554" s="15" t="s">
        <v>134</v>
      </c>
      <c r="C2554" s="15" t="s">
        <v>2954</v>
      </c>
      <c r="D2554" s="15" t="s">
        <v>2955</v>
      </c>
      <c r="E2554" s="15" t="str">
        <f t="shared" si="550"/>
        <v>ISAIAS MANRIQUE</v>
      </c>
      <c r="F2554" s="15" t="s">
        <v>135</v>
      </c>
      <c r="G2554" s="15">
        <v>999926854</v>
      </c>
      <c r="H2554" s="15">
        <f t="shared" si="551"/>
        <v>60</v>
      </c>
      <c r="I2554" s="15"/>
      <c r="J2554" s="15"/>
      <c r="K2554" s="16"/>
      <c r="L2554" s="15"/>
      <c r="M2554" s="15"/>
      <c r="N2554" s="15"/>
      <c r="O2554" s="15">
        <f t="shared" si="557"/>
        <v>0</v>
      </c>
      <c r="P2554" s="15">
        <v>0</v>
      </c>
      <c r="Q2554" s="15">
        <f t="shared" si="558"/>
        <v>0</v>
      </c>
      <c r="R2554" s="15">
        <v>0</v>
      </c>
      <c r="S2554" s="15">
        <v>0</v>
      </c>
      <c r="T2554" s="15">
        <f t="shared" si="559"/>
        <v>0</v>
      </c>
      <c r="U2554" s="15">
        <f t="shared" si="560"/>
        <v>0</v>
      </c>
      <c r="V2554" s="15"/>
      <c r="W2554" s="15"/>
      <c r="X2554" s="15"/>
      <c r="Y2554" s="15"/>
      <c r="Z2554" s="16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>
        <f t="shared" si="552"/>
        <v>0</v>
      </c>
      <c r="CT2554" s="15">
        <f t="shared" si="553"/>
        <v>60</v>
      </c>
      <c r="CU2554" s="15">
        <f t="shared" si="554"/>
        <v>1</v>
      </c>
      <c r="CV2554" s="15">
        <f t="shared" si="555"/>
        <v>0</v>
      </c>
      <c r="CW2554" s="15"/>
      <c r="CX2554" s="15"/>
      <c r="CY2554" s="15">
        <f t="shared" si="556"/>
        <v>0</v>
      </c>
      <c r="CZ2554" s="15">
        <f>GG2554</f>
        <v>0</v>
      </c>
      <c r="DA2554" s="16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20"/>
      <c r="DY2554" s="15"/>
      <c r="DZ2554" s="20"/>
      <c r="EA2554" s="15"/>
      <c r="EB2554" s="20"/>
      <c r="EC2554" s="15"/>
      <c r="ED2554" s="20"/>
      <c r="EE2554" s="15"/>
      <c r="EF2554" s="20"/>
      <c r="EG2554" s="15"/>
      <c r="EH2554" s="20"/>
      <c r="EI2554" s="15"/>
      <c r="EJ2554" s="20"/>
      <c r="EK2554" s="15"/>
      <c r="EL2554" s="20"/>
      <c r="EM2554" s="15"/>
      <c r="EN2554" s="20"/>
      <c r="EY2554" s="15">
        <v>60</v>
      </c>
      <c r="EZ2554" s="20">
        <v>1</v>
      </c>
      <c r="FC2554" s="15"/>
      <c r="FD2554" s="20"/>
      <c r="FE2554" s="15"/>
      <c r="FF2554" s="20"/>
      <c r="FG2554" s="15"/>
      <c r="FH2554" s="20"/>
      <c r="FI2554" s="15"/>
      <c r="FJ2554" s="20"/>
      <c r="FK2554" s="15"/>
      <c r="FL2554" s="20"/>
      <c r="FM2554" s="15"/>
      <c r="FN2554" s="20"/>
      <c r="FO2554" s="15"/>
      <c r="FP2554" s="20"/>
      <c r="FQ2554" s="15"/>
      <c r="FR2554" s="20"/>
      <c r="FS2554" s="15"/>
      <c r="FT2554" s="20"/>
      <c r="FU2554" s="15"/>
      <c r="FV2554" s="20"/>
      <c r="FW2554" s="15"/>
      <c r="FX2554" s="20"/>
      <c r="FY2554" s="15"/>
      <c r="FZ2554" s="20"/>
      <c r="GA2554" s="15"/>
      <c r="GB2554" s="20"/>
      <c r="GC2554" s="15"/>
      <c r="GD2554" s="20"/>
      <c r="GE2554" s="15"/>
      <c r="GF2554" s="20"/>
      <c r="GG2554" s="226"/>
    </row>
    <row r="2555" spans="1:189" ht="15" customHeight="1" x14ac:dyDescent="0.3">
      <c r="A2555" s="15" t="s">
        <v>130</v>
      </c>
      <c r="B2555" s="15" t="s">
        <v>126</v>
      </c>
      <c r="C2555" s="15" t="s">
        <v>2077</v>
      </c>
      <c r="D2555" s="15" t="s">
        <v>3239</v>
      </c>
      <c r="E2555" s="15" t="str">
        <f t="shared" si="550"/>
        <v>Aanya CHOUDHARY</v>
      </c>
      <c r="F2555" s="15" t="s">
        <v>128</v>
      </c>
      <c r="G2555" s="15">
        <v>999926857</v>
      </c>
      <c r="H2555" s="15">
        <f t="shared" si="551"/>
        <v>38</v>
      </c>
      <c r="I2555" s="15"/>
      <c r="J2555" s="15"/>
      <c r="K2555" s="16"/>
      <c r="L2555" s="15"/>
      <c r="M2555" s="15"/>
      <c r="N2555" s="15"/>
      <c r="O2555" s="15">
        <f t="shared" si="557"/>
        <v>0</v>
      </c>
      <c r="P2555" s="15">
        <v>0</v>
      </c>
      <c r="Q2555" s="15">
        <f t="shared" si="558"/>
        <v>0</v>
      </c>
      <c r="R2555" s="15">
        <v>0</v>
      </c>
      <c r="S2555" s="15">
        <v>0</v>
      </c>
      <c r="T2555" s="15">
        <f t="shared" si="559"/>
        <v>0</v>
      </c>
      <c r="U2555" s="15">
        <f t="shared" si="560"/>
        <v>0</v>
      </c>
      <c r="V2555" s="15"/>
      <c r="W2555" s="15"/>
      <c r="X2555" s="15"/>
      <c r="Y2555" s="15"/>
      <c r="Z2555" s="16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>
        <f t="shared" si="552"/>
        <v>0</v>
      </c>
      <c r="CT2555" s="15">
        <f t="shared" si="553"/>
        <v>38</v>
      </c>
      <c r="CU2555" s="15">
        <f t="shared" si="554"/>
        <v>0</v>
      </c>
      <c r="CV2555" s="15">
        <f t="shared" si="555"/>
        <v>0</v>
      </c>
      <c r="CW2555" s="15"/>
      <c r="CX2555" s="15"/>
      <c r="CY2555" s="15">
        <f t="shared" si="556"/>
        <v>0</v>
      </c>
      <c r="CZ2555" s="15">
        <f>GG2555</f>
        <v>0</v>
      </c>
      <c r="DA2555" s="16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20"/>
      <c r="DY2555" s="15"/>
      <c r="DZ2555" s="20"/>
      <c r="EA2555" s="15"/>
      <c r="EB2555" s="20"/>
      <c r="EC2555" s="15"/>
      <c r="ED2555" s="20"/>
      <c r="EE2555" s="15"/>
      <c r="EF2555" s="20"/>
      <c r="EG2555" s="15"/>
      <c r="EH2555" s="20"/>
      <c r="EI2555" s="15"/>
      <c r="EJ2555" s="20"/>
      <c r="EK2555" s="15"/>
      <c r="EL2555" s="20"/>
      <c r="EM2555" s="15"/>
      <c r="EN2555" s="20"/>
      <c r="EY2555" s="15"/>
      <c r="EZ2555" s="20"/>
      <c r="FC2555" s="15">
        <v>38</v>
      </c>
      <c r="FD2555" s="20" t="s">
        <v>129</v>
      </c>
      <c r="FE2555" s="15"/>
      <c r="FF2555" s="20"/>
      <c r="FG2555" s="15"/>
      <c r="FH2555" s="20"/>
      <c r="FI2555" s="15"/>
      <c r="FJ2555" s="20"/>
      <c r="FK2555" s="15"/>
      <c r="FL2555" s="20"/>
      <c r="FM2555" s="15"/>
      <c r="FN2555" s="20"/>
      <c r="FO2555" s="15"/>
      <c r="FP2555" s="20"/>
      <c r="FQ2555" s="15"/>
      <c r="FR2555" s="20"/>
      <c r="FS2555" s="15"/>
      <c r="FT2555" s="20"/>
      <c r="FU2555" s="15"/>
      <c r="FV2555" s="20"/>
      <c r="FW2555" s="15"/>
      <c r="FX2555" s="20"/>
      <c r="FY2555" s="15"/>
      <c r="FZ2555" s="20"/>
      <c r="GA2555" s="15"/>
      <c r="GB2555" s="20"/>
      <c r="GC2555" s="15"/>
      <c r="GD2555" s="20"/>
      <c r="GE2555" s="15"/>
      <c r="GF2555" s="20"/>
      <c r="GG2555" s="226"/>
    </row>
    <row r="2556" spans="1:189" ht="15" customHeight="1" x14ac:dyDescent="0.3">
      <c r="A2556" s="17" t="s">
        <v>2903</v>
      </c>
      <c r="B2556" s="17" t="s">
        <v>134</v>
      </c>
      <c r="C2556" s="17" t="s">
        <v>3401</v>
      </c>
      <c r="D2556" s="17" t="s">
        <v>3402</v>
      </c>
      <c r="E2556" s="15" t="str">
        <f t="shared" si="550"/>
        <v>Ashley  Winnor</v>
      </c>
      <c r="F2556" s="17" t="s">
        <v>128</v>
      </c>
      <c r="G2556" s="17">
        <v>999926862</v>
      </c>
      <c r="H2556" s="15">
        <f t="shared" si="551"/>
        <v>38</v>
      </c>
      <c r="I2556" s="15"/>
      <c r="J2556" s="15"/>
      <c r="K2556" s="16"/>
      <c r="L2556" s="15"/>
      <c r="M2556" s="15"/>
      <c r="N2556" s="15"/>
      <c r="O2556" s="15">
        <f t="shared" si="557"/>
        <v>0</v>
      </c>
      <c r="P2556" s="15">
        <v>0</v>
      </c>
      <c r="Q2556" s="15">
        <f t="shared" si="558"/>
        <v>0</v>
      </c>
      <c r="R2556" s="15">
        <v>0</v>
      </c>
      <c r="S2556" s="15">
        <v>0</v>
      </c>
      <c r="T2556" s="15">
        <f t="shared" si="559"/>
        <v>0</v>
      </c>
      <c r="U2556" s="15">
        <f t="shared" si="560"/>
        <v>0</v>
      </c>
      <c r="V2556" s="15"/>
      <c r="W2556" s="15"/>
      <c r="X2556" s="15"/>
      <c r="Y2556" s="15"/>
      <c r="Z2556" s="16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>
        <f t="shared" si="552"/>
        <v>38</v>
      </c>
      <c r="CT2556" s="15">
        <f t="shared" si="553"/>
        <v>0</v>
      </c>
      <c r="CU2556" s="15">
        <f t="shared" si="554"/>
        <v>0</v>
      </c>
      <c r="CV2556" s="15">
        <f t="shared" si="555"/>
        <v>0</v>
      </c>
      <c r="CW2556" s="15"/>
      <c r="CX2556" s="15"/>
      <c r="CY2556" s="15">
        <f t="shared" si="556"/>
        <v>0</v>
      </c>
      <c r="CZ2556" s="15">
        <f>GG2556</f>
        <v>0</v>
      </c>
      <c r="DA2556" s="16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20"/>
      <c r="DY2556" s="15"/>
      <c r="DZ2556" s="20"/>
      <c r="EA2556" s="15"/>
      <c r="EB2556" s="20"/>
      <c r="EC2556" s="15"/>
      <c r="ED2556" s="20"/>
      <c r="EE2556" s="15"/>
      <c r="EF2556" s="20"/>
      <c r="EG2556" s="15"/>
      <c r="EH2556" s="20"/>
      <c r="EI2556" s="15"/>
      <c r="EJ2556" s="20"/>
      <c r="EK2556" s="15"/>
      <c r="EL2556" s="20"/>
      <c r="EM2556" s="15"/>
      <c r="EN2556" s="20"/>
      <c r="EY2556" s="15"/>
      <c r="EZ2556" s="20"/>
      <c r="FC2556" s="15"/>
      <c r="FD2556" s="20"/>
      <c r="FE2556" s="15">
        <v>38</v>
      </c>
      <c r="FF2556" s="20" t="s">
        <v>129</v>
      </c>
      <c r="FG2556" s="15"/>
      <c r="FH2556" s="20"/>
      <c r="FI2556" s="15"/>
      <c r="FJ2556" s="20"/>
      <c r="FK2556" s="15"/>
      <c r="FL2556" s="20"/>
      <c r="FM2556" s="15"/>
      <c r="FN2556" s="20"/>
      <c r="FO2556" s="15"/>
      <c r="FP2556" s="20"/>
      <c r="FQ2556" s="15"/>
      <c r="FR2556" s="20"/>
      <c r="FS2556" s="15"/>
      <c r="FT2556" s="20"/>
      <c r="FU2556" s="15"/>
      <c r="FV2556" s="20"/>
      <c r="FW2556" s="15"/>
      <c r="FX2556" s="20"/>
      <c r="FY2556" s="15"/>
      <c r="FZ2556" s="20"/>
      <c r="GA2556" s="15"/>
      <c r="GB2556" s="20"/>
      <c r="GC2556" s="15"/>
      <c r="GD2556" s="20"/>
      <c r="GE2556" s="15"/>
      <c r="GF2556" s="20"/>
      <c r="GG2556" s="226"/>
    </row>
    <row r="2557" spans="1:189" ht="15" customHeight="1" x14ac:dyDescent="0.3">
      <c r="A2557" s="15" t="s">
        <v>130</v>
      </c>
      <c r="B2557" s="15" t="s">
        <v>126</v>
      </c>
      <c r="C2557" s="15" t="s">
        <v>2887</v>
      </c>
      <c r="D2557" s="15" t="s">
        <v>2888</v>
      </c>
      <c r="E2557" s="15" t="str">
        <f t="shared" si="550"/>
        <v xml:space="preserve">Aya  Petrocy </v>
      </c>
      <c r="F2557" s="15" t="s">
        <v>128</v>
      </c>
      <c r="G2557" s="15">
        <v>999926863</v>
      </c>
      <c r="H2557" s="15">
        <f t="shared" si="551"/>
        <v>60</v>
      </c>
      <c r="I2557" s="15"/>
      <c r="J2557" s="15"/>
      <c r="K2557" s="16"/>
      <c r="L2557" s="15"/>
      <c r="M2557" s="15"/>
      <c r="N2557" s="15"/>
      <c r="O2557" s="15">
        <f t="shared" si="557"/>
        <v>0</v>
      </c>
      <c r="P2557" s="15">
        <v>0</v>
      </c>
      <c r="Q2557" s="15">
        <f t="shared" si="558"/>
        <v>0</v>
      </c>
      <c r="R2557" s="15">
        <v>0</v>
      </c>
      <c r="S2557" s="15">
        <v>0</v>
      </c>
      <c r="T2557" s="15">
        <f t="shared" si="559"/>
        <v>0</v>
      </c>
      <c r="U2557" s="15">
        <f t="shared" si="560"/>
        <v>0</v>
      </c>
      <c r="V2557" s="15"/>
      <c r="W2557" s="15"/>
      <c r="X2557" s="15"/>
      <c r="Y2557" s="15"/>
      <c r="Z2557" s="16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>
        <f t="shared" si="552"/>
        <v>0</v>
      </c>
      <c r="CT2557" s="15">
        <f t="shared" si="553"/>
        <v>60</v>
      </c>
      <c r="CU2557" s="15">
        <f t="shared" si="554"/>
        <v>1</v>
      </c>
      <c r="CV2557" s="15">
        <f t="shared" si="555"/>
        <v>0</v>
      </c>
      <c r="CW2557" s="15"/>
      <c r="CX2557" s="15"/>
      <c r="CY2557" s="15">
        <f t="shared" si="556"/>
        <v>0</v>
      </c>
      <c r="CZ2557" s="15">
        <f>GG2557</f>
        <v>0</v>
      </c>
      <c r="DA2557" s="16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20"/>
      <c r="DY2557" s="15"/>
      <c r="DZ2557" s="20"/>
      <c r="EA2557" s="15"/>
      <c r="EB2557" s="20"/>
      <c r="EC2557" s="15"/>
      <c r="ED2557" s="20"/>
      <c r="EE2557" s="15"/>
      <c r="EF2557" s="20"/>
      <c r="EG2557" s="15"/>
      <c r="EH2557" s="20"/>
      <c r="EI2557" s="15"/>
      <c r="EJ2557" s="20"/>
      <c r="EK2557" s="15"/>
      <c r="EL2557" s="20"/>
      <c r="EM2557" s="15"/>
      <c r="EN2557" s="20"/>
      <c r="EY2557" s="15"/>
      <c r="EZ2557" s="20"/>
      <c r="FA2557" s="15">
        <v>60</v>
      </c>
      <c r="FB2557" s="20">
        <v>1</v>
      </c>
      <c r="FC2557" s="15"/>
      <c r="FD2557" s="20"/>
      <c r="FE2557" s="15"/>
      <c r="FF2557" s="20"/>
      <c r="FG2557" s="15"/>
      <c r="FH2557" s="20"/>
      <c r="FI2557" s="15"/>
      <c r="FJ2557" s="20"/>
      <c r="FK2557" s="15"/>
      <c r="FL2557" s="20"/>
      <c r="FM2557" s="15"/>
      <c r="FN2557" s="20"/>
      <c r="FO2557" s="15"/>
      <c r="FP2557" s="20"/>
      <c r="FQ2557" s="15"/>
      <c r="FR2557" s="20"/>
      <c r="FS2557" s="15"/>
      <c r="FT2557" s="20"/>
      <c r="FU2557" s="15"/>
      <c r="FV2557" s="20"/>
      <c r="FW2557" s="15"/>
      <c r="FX2557" s="20"/>
      <c r="FY2557" s="15"/>
      <c r="FZ2557" s="20"/>
      <c r="GA2557" s="15"/>
      <c r="GB2557" s="20"/>
      <c r="GC2557" s="15"/>
      <c r="GD2557" s="20"/>
      <c r="GE2557" s="15"/>
      <c r="GF2557" s="20"/>
      <c r="GG2557" s="226"/>
    </row>
    <row r="2558" spans="1:189" ht="15" customHeight="1" x14ac:dyDescent="0.3">
      <c r="A2558" s="15" t="s">
        <v>146</v>
      </c>
      <c r="B2558" s="15" t="s">
        <v>142</v>
      </c>
      <c r="C2558" s="15" t="s">
        <v>1246</v>
      </c>
      <c r="D2558" s="15" t="s">
        <v>1792</v>
      </c>
      <c r="E2558" s="15" t="str">
        <f t="shared" si="550"/>
        <v>Nora Sun</v>
      </c>
      <c r="F2558" s="15" t="s">
        <v>128</v>
      </c>
      <c r="G2558" s="15">
        <v>999926864</v>
      </c>
      <c r="H2558" s="15">
        <f t="shared" si="551"/>
        <v>79</v>
      </c>
      <c r="I2558" s="15"/>
      <c r="J2558" s="15"/>
      <c r="K2558" s="16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6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>
        <f t="shared" si="552"/>
        <v>0</v>
      </c>
      <c r="CT2558" s="15">
        <f t="shared" si="553"/>
        <v>0</v>
      </c>
      <c r="CU2558" s="15">
        <f t="shared" si="554"/>
        <v>0</v>
      </c>
      <c r="CV2558" s="15">
        <f t="shared" si="555"/>
        <v>79</v>
      </c>
      <c r="CW2558" s="15"/>
      <c r="CX2558" s="15"/>
      <c r="CY2558" s="15">
        <f t="shared" si="556"/>
        <v>0</v>
      </c>
      <c r="CZ2558" s="15">
        <f>GG2558</f>
        <v>0</v>
      </c>
      <c r="DA2558" s="16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20"/>
      <c r="DY2558" s="15"/>
      <c r="DZ2558" s="20"/>
      <c r="EA2558" s="15"/>
      <c r="EB2558" s="20"/>
      <c r="EC2558" s="15"/>
      <c r="ED2558" s="20"/>
      <c r="EE2558" s="15"/>
      <c r="EF2558" s="20"/>
      <c r="EG2558" s="15"/>
      <c r="EH2558" s="20"/>
      <c r="EI2558" s="15"/>
      <c r="EJ2558" s="20"/>
      <c r="EK2558" s="15"/>
      <c r="EL2558" s="20"/>
      <c r="EM2558" s="15"/>
      <c r="EN2558" s="20"/>
      <c r="EY2558" s="15"/>
      <c r="EZ2558" s="16"/>
      <c r="FC2558" s="15"/>
      <c r="FD2558" s="16"/>
      <c r="FE2558" s="15"/>
      <c r="FF2558" s="16"/>
      <c r="FG2558" s="15"/>
      <c r="FH2558" s="16"/>
      <c r="FI2558" s="15"/>
      <c r="FJ2558" s="16"/>
      <c r="FK2558" s="15"/>
      <c r="FL2558" s="16"/>
      <c r="FM2558" s="15"/>
      <c r="FN2558" s="16"/>
      <c r="FO2558" s="15"/>
      <c r="FP2558" s="20"/>
      <c r="FQ2558" s="15"/>
      <c r="FR2558" s="16"/>
      <c r="FS2558" s="15"/>
      <c r="FT2558" s="16"/>
      <c r="FU2558" s="15"/>
      <c r="FV2558" s="16"/>
      <c r="FW2558" s="15"/>
      <c r="FX2558" s="16"/>
      <c r="FY2558" s="15"/>
      <c r="FZ2558" s="16"/>
      <c r="GA2558" s="15"/>
      <c r="GB2558" s="16"/>
      <c r="GC2558" s="15"/>
      <c r="GD2558" s="20"/>
      <c r="GE2558" s="15">
        <v>79</v>
      </c>
      <c r="GF2558" s="20">
        <v>3</v>
      </c>
      <c r="GG2558" s="226"/>
    </row>
    <row r="2559" spans="1:189" ht="15" customHeight="1" x14ac:dyDescent="0.3">
      <c r="A2559" s="15" t="s">
        <v>130</v>
      </c>
      <c r="B2559" s="15" t="s">
        <v>126</v>
      </c>
      <c r="C2559" s="15" t="s">
        <v>127</v>
      </c>
      <c r="D2559" s="15" t="s">
        <v>4096</v>
      </c>
      <c r="E2559" s="15" t="str">
        <f t="shared" si="550"/>
        <v>Sydney Luong</v>
      </c>
      <c r="F2559" s="15" t="s">
        <v>128</v>
      </c>
      <c r="G2559" s="15">
        <v>999926870</v>
      </c>
      <c r="H2559" s="15">
        <f t="shared" si="551"/>
        <v>33</v>
      </c>
      <c r="I2559" s="15"/>
      <c r="J2559" s="15"/>
      <c r="K2559" s="16"/>
      <c r="L2559" s="15"/>
      <c r="M2559" s="15"/>
      <c r="N2559" s="15"/>
      <c r="O2559" s="15">
        <f t="shared" ref="O2559:O2565" si="561">SUM(EE2559, EI2559, EK2559, EM2559)</f>
        <v>0</v>
      </c>
      <c r="P2559" s="15">
        <v>0</v>
      </c>
      <c r="Q2559" s="15">
        <f t="shared" ref="Q2559:Q2565" si="562">COUNT(DI2559:DV2559)</f>
        <v>0</v>
      </c>
      <c r="R2559" s="15">
        <v>0</v>
      </c>
      <c r="S2559" s="15">
        <v>0</v>
      </c>
      <c r="T2559" s="15">
        <f t="shared" ref="T2559:T2565" si="563">EC2559</f>
        <v>0</v>
      </c>
      <c r="U2559" s="15">
        <f t="shared" ref="U2559:U2565" si="564">SUM(EG2559)</f>
        <v>0</v>
      </c>
      <c r="V2559" s="15"/>
      <c r="W2559" s="15"/>
      <c r="X2559" s="15"/>
      <c r="Y2559" s="15"/>
      <c r="Z2559" s="16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>
        <f t="shared" si="552"/>
        <v>0</v>
      </c>
      <c r="CT2559" s="15">
        <f t="shared" si="553"/>
        <v>0</v>
      </c>
      <c r="CU2559" s="15">
        <f t="shared" si="554"/>
        <v>0</v>
      </c>
      <c r="CV2559" s="15">
        <f t="shared" si="555"/>
        <v>33</v>
      </c>
      <c r="CW2559" s="15"/>
      <c r="CX2559" s="15"/>
      <c r="CY2559" s="15">
        <f t="shared" si="556"/>
        <v>0</v>
      </c>
      <c r="CZ2559" s="15">
        <f>GG2559</f>
        <v>0</v>
      </c>
      <c r="DA2559" s="16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20"/>
      <c r="DY2559" s="15"/>
      <c r="DZ2559" s="20"/>
      <c r="EA2559" s="15"/>
      <c r="EB2559" s="20"/>
      <c r="EC2559" s="15"/>
      <c r="ED2559" s="20"/>
      <c r="EE2559" s="15"/>
      <c r="EF2559" s="20"/>
      <c r="EG2559" s="15"/>
      <c r="EH2559" s="20"/>
      <c r="EI2559" s="15"/>
      <c r="EJ2559" s="20"/>
      <c r="EK2559" s="15"/>
      <c r="EL2559" s="20"/>
      <c r="EM2559" s="15"/>
      <c r="EN2559" s="20"/>
      <c r="EY2559" s="15"/>
      <c r="EZ2559" s="16"/>
      <c r="FC2559" s="15"/>
      <c r="FD2559" s="16"/>
      <c r="FE2559" s="15"/>
      <c r="FF2559" s="16"/>
      <c r="FG2559" s="15"/>
      <c r="FH2559" s="16"/>
      <c r="FI2559" s="15"/>
      <c r="FJ2559" s="16"/>
      <c r="FK2559" s="15"/>
      <c r="FL2559" s="16"/>
      <c r="FM2559" s="15"/>
      <c r="FN2559" s="16"/>
      <c r="FO2559" s="15"/>
      <c r="FP2559" s="20"/>
      <c r="FQ2559" s="15"/>
      <c r="FR2559" s="16"/>
      <c r="FS2559" s="15"/>
      <c r="FT2559" s="16"/>
      <c r="FU2559" s="15"/>
      <c r="FV2559" s="16"/>
      <c r="FW2559" s="15"/>
      <c r="FX2559" s="16"/>
      <c r="FY2559" s="15"/>
      <c r="FZ2559" s="16"/>
      <c r="GA2559" s="15"/>
      <c r="GB2559" s="16"/>
      <c r="GC2559" s="15">
        <v>33</v>
      </c>
      <c r="GD2559" s="20" t="s">
        <v>168</v>
      </c>
      <c r="GE2559" s="15"/>
      <c r="GF2559" s="20"/>
      <c r="GG2559" s="226"/>
    </row>
    <row r="2560" spans="1:189" ht="15" customHeight="1" x14ac:dyDescent="0.3">
      <c r="A2560" s="85" t="s">
        <v>133</v>
      </c>
      <c r="B2560" s="85" t="s">
        <v>126</v>
      </c>
      <c r="C2560" s="85" t="s">
        <v>4010</v>
      </c>
      <c r="D2560" s="85" t="s">
        <v>1549</v>
      </c>
      <c r="E2560" s="15" t="str">
        <f t="shared" si="550"/>
        <v>Arya Patel</v>
      </c>
      <c r="F2560" s="85" t="s">
        <v>128</v>
      </c>
      <c r="G2560" s="15">
        <v>999926873</v>
      </c>
      <c r="H2560" s="15">
        <f t="shared" si="551"/>
        <v>54</v>
      </c>
      <c r="I2560" s="15"/>
      <c r="J2560" s="15"/>
      <c r="K2560" s="16"/>
      <c r="L2560" s="15"/>
      <c r="M2560" s="15"/>
      <c r="N2560" s="15"/>
      <c r="O2560" s="15">
        <f t="shared" si="561"/>
        <v>0</v>
      </c>
      <c r="P2560" s="15">
        <v>0</v>
      </c>
      <c r="Q2560" s="15">
        <f t="shared" si="562"/>
        <v>0</v>
      </c>
      <c r="R2560" s="15">
        <v>0</v>
      </c>
      <c r="S2560" s="15">
        <v>0</v>
      </c>
      <c r="T2560" s="15">
        <f t="shared" si="563"/>
        <v>0</v>
      </c>
      <c r="U2560" s="15">
        <f t="shared" si="564"/>
        <v>0</v>
      </c>
      <c r="V2560" s="15"/>
      <c r="W2560" s="15"/>
      <c r="X2560" s="15"/>
      <c r="Y2560" s="15"/>
      <c r="Z2560" s="16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>
        <f t="shared" si="552"/>
        <v>0</v>
      </c>
      <c r="CT2560" s="15">
        <f t="shared" si="553"/>
        <v>54</v>
      </c>
      <c r="CU2560" s="15">
        <f t="shared" si="554"/>
        <v>0</v>
      </c>
      <c r="CV2560" s="15">
        <f t="shared" si="555"/>
        <v>0</v>
      </c>
      <c r="CW2560" s="15"/>
      <c r="CX2560" s="15"/>
      <c r="CY2560" s="15">
        <f t="shared" si="556"/>
        <v>0</v>
      </c>
      <c r="CZ2560" s="15">
        <f>GG2560</f>
        <v>0</v>
      </c>
      <c r="DA2560" s="16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20"/>
      <c r="DY2560" s="15"/>
      <c r="DZ2560" s="20"/>
      <c r="EA2560" s="15"/>
      <c r="EB2560" s="20"/>
      <c r="EC2560" s="15"/>
      <c r="ED2560" s="20"/>
      <c r="EE2560" s="15"/>
      <c r="EF2560" s="20"/>
      <c r="EG2560" s="15"/>
      <c r="EH2560" s="20"/>
      <c r="EI2560" s="15"/>
      <c r="EJ2560" s="20"/>
      <c r="EK2560" s="15"/>
      <c r="EL2560" s="20"/>
      <c r="EM2560" s="15"/>
      <c r="EN2560" s="20"/>
      <c r="EY2560" s="15"/>
      <c r="EZ2560" s="20"/>
      <c r="FC2560" s="15"/>
      <c r="FD2560" s="20"/>
      <c r="FE2560" s="15"/>
      <c r="FF2560" s="20"/>
      <c r="FG2560" s="15"/>
      <c r="FH2560" s="20"/>
      <c r="FI2560" s="15"/>
      <c r="FJ2560" s="20"/>
      <c r="FK2560" s="15"/>
      <c r="FL2560" s="20"/>
      <c r="FM2560" s="15"/>
      <c r="FN2560" s="16"/>
      <c r="FO2560" s="15">
        <v>54</v>
      </c>
      <c r="FP2560" s="20"/>
      <c r="FQ2560" s="15"/>
      <c r="FR2560" s="16"/>
      <c r="FS2560" s="15"/>
      <c r="FT2560" s="20"/>
      <c r="FU2560" s="15"/>
      <c r="FV2560" s="20"/>
      <c r="FW2560" s="15"/>
      <c r="FX2560" s="20"/>
      <c r="FY2560" s="15"/>
      <c r="FZ2560" s="20"/>
      <c r="GA2560" s="15"/>
      <c r="GB2560" s="20"/>
      <c r="GC2560" s="15"/>
      <c r="GD2560" s="20"/>
      <c r="GE2560" s="15"/>
      <c r="GF2560" s="20"/>
      <c r="GG2560" s="226"/>
    </row>
    <row r="2561" spans="1:189" ht="15" customHeight="1" x14ac:dyDescent="0.3">
      <c r="A2561" s="15" t="s">
        <v>146</v>
      </c>
      <c r="B2561" s="15" t="s">
        <v>142</v>
      </c>
      <c r="C2561" s="15" t="s">
        <v>3108</v>
      </c>
      <c r="D2561" s="15" t="s">
        <v>1050</v>
      </c>
      <c r="E2561" s="15" t="str">
        <f t="shared" si="550"/>
        <v>Christopher Inoo JUNG</v>
      </c>
      <c r="F2561" s="15" t="s">
        <v>135</v>
      </c>
      <c r="G2561" s="15">
        <v>999926874</v>
      </c>
      <c r="H2561" s="15">
        <f t="shared" si="551"/>
        <v>120</v>
      </c>
      <c r="I2561" s="15"/>
      <c r="J2561" s="15"/>
      <c r="K2561" s="16"/>
      <c r="L2561" s="15"/>
      <c r="M2561" s="15"/>
      <c r="N2561" s="15"/>
      <c r="O2561" s="15">
        <f t="shared" si="561"/>
        <v>0</v>
      </c>
      <c r="P2561" s="15">
        <v>0</v>
      </c>
      <c r="Q2561" s="15">
        <f t="shared" si="562"/>
        <v>0</v>
      </c>
      <c r="R2561" s="15">
        <v>0</v>
      </c>
      <c r="S2561" s="15">
        <v>0</v>
      </c>
      <c r="T2561" s="15">
        <f t="shared" si="563"/>
        <v>0</v>
      </c>
      <c r="U2561" s="15">
        <f t="shared" si="564"/>
        <v>0</v>
      </c>
      <c r="V2561" s="15"/>
      <c r="W2561" s="15"/>
      <c r="X2561" s="15"/>
      <c r="Y2561" s="15"/>
      <c r="Z2561" s="16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>
        <f t="shared" si="552"/>
        <v>0</v>
      </c>
      <c r="CT2561" s="15">
        <f t="shared" si="553"/>
        <v>120</v>
      </c>
      <c r="CU2561" s="15">
        <f t="shared" si="554"/>
        <v>1</v>
      </c>
      <c r="CV2561" s="15">
        <f t="shared" si="555"/>
        <v>0</v>
      </c>
      <c r="CW2561" s="15"/>
      <c r="CX2561" s="15"/>
      <c r="CY2561" s="15">
        <f t="shared" si="556"/>
        <v>0</v>
      </c>
      <c r="CZ2561" s="15">
        <f>GG2561</f>
        <v>0</v>
      </c>
      <c r="DA2561" s="16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20"/>
      <c r="DY2561" s="15"/>
      <c r="DZ2561" s="20"/>
      <c r="EA2561" s="15"/>
      <c r="EB2561" s="20"/>
      <c r="EC2561" s="15"/>
      <c r="ED2561" s="20"/>
      <c r="EE2561" s="15"/>
      <c r="EF2561" s="20"/>
      <c r="EG2561" s="15"/>
      <c r="EH2561" s="20"/>
      <c r="EI2561" s="15"/>
      <c r="EJ2561" s="20"/>
      <c r="EK2561" s="15"/>
      <c r="EL2561" s="20"/>
      <c r="EM2561" s="15"/>
      <c r="EN2561" s="20"/>
      <c r="EY2561" s="15"/>
      <c r="EZ2561" s="20"/>
      <c r="FC2561" s="15">
        <v>120</v>
      </c>
      <c r="FD2561" s="20">
        <v>1</v>
      </c>
      <c r="FE2561" s="15"/>
      <c r="FF2561" s="20"/>
      <c r="FG2561" s="15"/>
      <c r="FH2561" s="20"/>
      <c r="FI2561" s="15"/>
      <c r="FJ2561" s="20"/>
      <c r="FK2561" s="15"/>
      <c r="FL2561" s="20"/>
      <c r="FM2561" s="15"/>
      <c r="FN2561" s="20"/>
      <c r="FO2561" s="15"/>
      <c r="FP2561" s="20"/>
      <c r="FQ2561" s="15"/>
      <c r="FR2561" s="20"/>
      <c r="FS2561" s="15"/>
      <c r="FT2561" s="20"/>
      <c r="FU2561" s="15"/>
      <c r="FV2561" s="20"/>
      <c r="FW2561" s="15"/>
      <c r="FX2561" s="20"/>
      <c r="FY2561" s="15"/>
      <c r="FZ2561" s="20"/>
      <c r="GA2561" s="15"/>
      <c r="GB2561" s="20"/>
      <c r="GC2561" s="15"/>
      <c r="GD2561" s="20"/>
      <c r="GE2561" s="15"/>
      <c r="GF2561" s="20"/>
      <c r="GG2561" s="226"/>
    </row>
    <row r="2562" spans="1:189" ht="15" customHeight="1" x14ac:dyDescent="0.3">
      <c r="A2562" s="17" t="s">
        <v>130</v>
      </c>
      <c r="B2562" s="17" t="s">
        <v>138</v>
      </c>
      <c r="C2562" s="17" t="s">
        <v>1332</v>
      </c>
      <c r="D2562" s="17" t="s">
        <v>3801</v>
      </c>
      <c r="E2562" s="15" t="str">
        <f t="shared" si="550"/>
        <v>Aria  Elefante</v>
      </c>
      <c r="F2562" s="89" t="s">
        <v>128</v>
      </c>
      <c r="G2562" s="17">
        <v>999926877</v>
      </c>
      <c r="H2562" s="15">
        <f t="shared" si="551"/>
        <v>34</v>
      </c>
      <c r="I2562" s="15"/>
      <c r="J2562" s="15"/>
      <c r="K2562" s="16"/>
      <c r="L2562" s="15"/>
      <c r="M2562" s="15"/>
      <c r="N2562" s="15"/>
      <c r="O2562" s="15">
        <f t="shared" si="561"/>
        <v>0</v>
      </c>
      <c r="P2562" s="15">
        <v>0</v>
      </c>
      <c r="Q2562" s="15">
        <f t="shared" si="562"/>
        <v>0</v>
      </c>
      <c r="R2562" s="15">
        <v>0</v>
      </c>
      <c r="S2562" s="15">
        <v>0</v>
      </c>
      <c r="T2562" s="15">
        <f t="shared" si="563"/>
        <v>0</v>
      </c>
      <c r="U2562" s="15">
        <f t="shared" si="564"/>
        <v>0</v>
      </c>
      <c r="V2562" s="15"/>
      <c r="W2562" s="15"/>
      <c r="X2562" s="15"/>
      <c r="Y2562" s="15"/>
      <c r="Z2562" s="16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>
        <f t="shared" si="552"/>
        <v>0</v>
      </c>
      <c r="CT2562" s="15">
        <f t="shared" si="553"/>
        <v>34</v>
      </c>
      <c r="CU2562" s="15">
        <f t="shared" si="554"/>
        <v>1</v>
      </c>
      <c r="CV2562" s="15">
        <f t="shared" si="555"/>
        <v>0</v>
      </c>
      <c r="CW2562" s="15"/>
      <c r="CX2562" s="15"/>
      <c r="CY2562" s="15">
        <f t="shared" si="556"/>
        <v>0</v>
      </c>
      <c r="CZ2562" s="15">
        <f>GG2562</f>
        <v>0</v>
      </c>
      <c r="DA2562" s="16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20"/>
      <c r="DY2562" s="15"/>
      <c r="DZ2562" s="20"/>
      <c r="EA2562" s="15"/>
      <c r="EB2562" s="20"/>
      <c r="EC2562" s="15"/>
      <c r="ED2562" s="20"/>
      <c r="EE2562" s="15"/>
      <c r="EF2562" s="20"/>
      <c r="EG2562" s="15"/>
      <c r="EH2562" s="20"/>
      <c r="EI2562" s="15"/>
      <c r="EJ2562" s="20"/>
      <c r="EK2562" s="15"/>
      <c r="EL2562" s="20"/>
      <c r="EM2562" s="15"/>
      <c r="EN2562" s="20"/>
      <c r="EY2562" s="15"/>
      <c r="EZ2562" s="20"/>
      <c r="FC2562" s="15"/>
      <c r="FD2562" s="20"/>
      <c r="FE2562" s="15"/>
      <c r="FF2562" s="20"/>
      <c r="FG2562" s="15"/>
      <c r="FH2562" s="20"/>
      <c r="FI2562" s="15">
        <v>34</v>
      </c>
      <c r="FJ2562" s="20">
        <v>3</v>
      </c>
      <c r="FK2562" s="15"/>
      <c r="FL2562" s="20"/>
      <c r="FM2562" s="15"/>
      <c r="FN2562" s="20"/>
      <c r="FO2562" s="15"/>
      <c r="FP2562" s="20"/>
      <c r="FQ2562" s="15"/>
      <c r="FR2562" s="20"/>
      <c r="FS2562" s="15"/>
      <c r="FT2562" s="20"/>
      <c r="FU2562" s="15"/>
      <c r="FV2562" s="20"/>
      <c r="FW2562" s="15"/>
      <c r="FX2562" s="20"/>
      <c r="FY2562" s="15"/>
      <c r="FZ2562" s="20"/>
      <c r="GA2562" s="15"/>
      <c r="GB2562" s="20"/>
      <c r="GC2562" s="15"/>
      <c r="GD2562" s="20"/>
      <c r="GE2562" s="15"/>
      <c r="GF2562" s="20"/>
      <c r="GG2562" s="226"/>
    </row>
    <row r="2563" spans="1:189" ht="15" customHeight="1" x14ac:dyDescent="0.3">
      <c r="A2563" s="15" t="s">
        <v>133</v>
      </c>
      <c r="B2563" s="15" t="s">
        <v>126</v>
      </c>
      <c r="C2563" s="15" t="s">
        <v>3228</v>
      </c>
      <c r="D2563" s="15" t="s">
        <v>1050</v>
      </c>
      <c r="E2563" s="15" t="str">
        <f t="shared" si="550"/>
        <v>Diane JUNG</v>
      </c>
      <c r="F2563" s="15" t="s">
        <v>128</v>
      </c>
      <c r="G2563" s="15">
        <v>999926879</v>
      </c>
      <c r="H2563" s="15">
        <f t="shared" si="551"/>
        <v>58</v>
      </c>
      <c r="I2563" s="15"/>
      <c r="J2563" s="15"/>
      <c r="K2563" s="16"/>
      <c r="L2563" s="15"/>
      <c r="M2563" s="15"/>
      <c r="N2563" s="15"/>
      <c r="O2563" s="15">
        <f t="shared" si="561"/>
        <v>0</v>
      </c>
      <c r="P2563" s="15">
        <v>0</v>
      </c>
      <c r="Q2563" s="15">
        <f t="shared" si="562"/>
        <v>0</v>
      </c>
      <c r="R2563" s="15">
        <v>0</v>
      </c>
      <c r="S2563" s="15">
        <v>0</v>
      </c>
      <c r="T2563" s="15">
        <f t="shared" si="563"/>
        <v>0</v>
      </c>
      <c r="U2563" s="15">
        <f t="shared" si="564"/>
        <v>0</v>
      </c>
      <c r="V2563" s="15"/>
      <c r="W2563" s="15"/>
      <c r="X2563" s="15"/>
      <c r="Y2563" s="15"/>
      <c r="Z2563" s="16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>
        <f t="shared" si="552"/>
        <v>0</v>
      </c>
      <c r="CT2563" s="15">
        <f t="shared" si="553"/>
        <v>58</v>
      </c>
      <c r="CU2563" s="15">
        <f t="shared" si="554"/>
        <v>1</v>
      </c>
      <c r="CV2563" s="15">
        <f t="shared" si="555"/>
        <v>0</v>
      </c>
      <c r="CW2563" s="15"/>
      <c r="CX2563" s="15"/>
      <c r="CY2563" s="15">
        <f t="shared" si="556"/>
        <v>0</v>
      </c>
      <c r="CZ2563" s="15">
        <f>GG2563</f>
        <v>0</v>
      </c>
      <c r="DA2563" s="16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20"/>
      <c r="DY2563" s="15"/>
      <c r="DZ2563" s="20"/>
      <c r="EA2563" s="15"/>
      <c r="EB2563" s="20"/>
      <c r="EC2563" s="15"/>
      <c r="ED2563" s="20"/>
      <c r="EE2563" s="15"/>
      <c r="EF2563" s="20"/>
      <c r="EG2563" s="15"/>
      <c r="EH2563" s="20"/>
      <c r="EI2563" s="15"/>
      <c r="EJ2563" s="20"/>
      <c r="EK2563" s="15"/>
      <c r="EL2563" s="20"/>
      <c r="EM2563" s="15"/>
      <c r="EN2563" s="20"/>
      <c r="EY2563" s="15"/>
      <c r="EZ2563" s="20"/>
      <c r="FC2563" s="15">
        <v>58</v>
      </c>
      <c r="FD2563" s="20">
        <v>6</v>
      </c>
      <c r="FE2563" s="15"/>
      <c r="FF2563" s="20"/>
      <c r="FG2563" s="15"/>
      <c r="FH2563" s="20"/>
      <c r="FI2563" s="15"/>
      <c r="FJ2563" s="20"/>
      <c r="FK2563" s="15"/>
      <c r="FL2563" s="20"/>
      <c r="FM2563" s="15"/>
      <c r="FN2563" s="20"/>
      <c r="FO2563" s="15"/>
      <c r="FP2563" s="20"/>
      <c r="FQ2563" s="15"/>
      <c r="FR2563" s="20"/>
      <c r="FS2563" s="15"/>
      <c r="FT2563" s="20"/>
      <c r="FU2563" s="15"/>
      <c r="FV2563" s="20"/>
      <c r="FW2563" s="15"/>
      <c r="FX2563" s="20"/>
      <c r="FY2563" s="15"/>
      <c r="FZ2563" s="20"/>
      <c r="GA2563" s="15"/>
      <c r="GB2563" s="20"/>
      <c r="GC2563" s="15"/>
      <c r="GD2563" s="20"/>
      <c r="GE2563" s="15"/>
      <c r="GF2563" s="20"/>
      <c r="GG2563" s="226"/>
    </row>
    <row r="2564" spans="1:189" ht="15" customHeight="1" x14ac:dyDescent="0.3">
      <c r="A2564" s="17" t="s">
        <v>2903</v>
      </c>
      <c r="B2564" s="17" t="s">
        <v>142</v>
      </c>
      <c r="C2564" s="17" t="s">
        <v>748</v>
      </c>
      <c r="D2564" s="17" t="s">
        <v>3415</v>
      </c>
      <c r="E2564" s="15" t="str">
        <f t="shared" si="550"/>
        <v>Lily Mager</v>
      </c>
      <c r="F2564" s="17" t="s">
        <v>128</v>
      </c>
      <c r="G2564" s="17">
        <v>999926883</v>
      </c>
      <c r="H2564" s="15">
        <f t="shared" si="551"/>
        <v>38</v>
      </c>
      <c r="I2564" s="15"/>
      <c r="J2564" s="15"/>
      <c r="K2564" s="16"/>
      <c r="L2564" s="15"/>
      <c r="M2564" s="15"/>
      <c r="N2564" s="15"/>
      <c r="O2564" s="15">
        <f t="shared" si="561"/>
        <v>0</v>
      </c>
      <c r="P2564" s="15">
        <v>0</v>
      </c>
      <c r="Q2564" s="15">
        <f t="shared" si="562"/>
        <v>0</v>
      </c>
      <c r="R2564" s="15">
        <v>0</v>
      </c>
      <c r="S2564" s="15">
        <v>0</v>
      </c>
      <c r="T2564" s="15">
        <f t="shared" si="563"/>
        <v>0</v>
      </c>
      <c r="U2564" s="15">
        <f t="shared" si="564"/>
        <v>0</v>
      </c>
      <c r="V2564" s="15"/>
      <c r="W2564" s="15"/>
      <c r="X2564" s="15"/>
      <c r="Y2564" s="15"/>
      <c r="Z2564" s="16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>
        <f t="shared" si="552"/>
        <v>38</v>
      </c>
      <c r="CT2564" s="15">
        <f t="shared" si="553"/>
        <v>0</v>
      </c>
      <c r="CU2564" s="15">
        <f t="shared" si="554"/>
        <v>0</v>
      </c>
      <c r="CV2564" s="15">
        <f t="shared" si="555"/>
        <v>0</v>
      </c>
      <c r="CW2564" s="15"/>
      <c r="CX2564" s="15"/>
      <c r="CY2564" s="15">
        <f t="shared" si="556"/>
        <v>0</v>
      </c>
      <c r="CZ2564" s="15">
        <f>GG2564</f>
        <v>0</v>
      </c>
      <c r="DA2564" s="16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20"/>
      <c r="DY2564" s="15"/>
      <c r="DZ2564" s="20"/>
      <c r="EA2564" s="15"/>
      <c r="EB2564" s="20"/>
      <c r="EC2564" s="15"/>
      <c r="ED2564" s="20"/>
      <c r="EE2564" s="15"/>
      <c r="EF2564" s="20"/>
      <c r="EG2564" s="15"/>
      <c r="EH2564" s="20"/>
      <c r="EI2564" s="15"/>
      <c r="EJ2564" s="20"/>
      <c r="EK2564" s="15"/>
      <c r="EL2564" s="20"/>
      <c r="EM2564" s="15"/>
      <c r="EN2564" s="20"/>
      <c r="EY2564" s="15"/>
      <c r="EZ2564" s="20"/>
      <c r="FC2564" s="15"/>
      <c r="FD2564" s="20"/>
      <c r="FE2564" s="15">
        <v>38</v>
      </c>
      <c r="FF2564" s="20" t="s">
        <v>129</v>
      </c>
      <c r="FG2564" s="15"/>
      <c r="FH2564" s="20"/>
      <c r="FI2564" s="15"/>
      <c r="FJ2564" s="20"/>
      <c r="FK2564" s="15"/>
      <c r="FL2564" s="20"/>
      <c r="FM2564" s="15"/>
      <c r="FN2564" s="20"/>
      <c r="FO2564" s="15"/>
      <c r="FP2564" s="20"/>
      <c r="FQ2564" s="15"/>
      <c r="FR2564" s="20"/>
      <c r="FS2564" s="15"/>
      <c r="FT2564" s="20"/>
      <c r="FU2564" s="15"/>
      <c r="FV2564" s="20"/>
      <c r="FW2564" s="15"/>
      <c r="FX2564" s="20"/>
      <c r="FY2564" s="15"/>
      <c r="FZ2564" s="20"/>
      <c r="GA2564" s="15"/>
      <c r="GB2564" s="20"/>
      <c r="GC2564" s="15"/>
      <c r="GD2564" s="20"/>
      <c r="GE2564" s="15"/>
      <c r="GF2564" s="20"/>
      <c r="GG2564" s="226"/>
    </row>
    <row r="2565" spans="1:189" ht="15" customHeight="1" x14ac:dyDescent="0.3">
      <c r="A2565" s="15" t="s">
        <v>125</v>
      </c>
      <c r="B2565" s="15" t="s">
        <v>138</v>
      </c>
      <c r="C2565" s="15" t="s">
        <v>3219</v>
      </c>
      <c r="D2565" s="15" t="s">
        <v>3220</v>
      </c>
      <c r="E2565" s="15" t="str">
        <f t="shared" si="550"/>
        <v>Leland RAPALO</v>
      </c>
      <c r="F2565" s="15" t="s">
        <v>135</v>
      </c>
      <c r="G2565" s="15">
        <v>999926885</v>
      </c>
      <c r="H2565" s="15">
        <f t="shared" si="551"/>
        <v>75</v>
      </c>
      <c r="I2565" s="15"/>
      <c r="J2565" s="15"/>
      <c r="K2565" s="16"/>
      <c r="L2565" s="15"/>
      <c r="M2565" s="15"/>
      <c r="N2565" s="15"/>
      <c r="O2565" s="15">
        <f t="shared" si="561"/>
        <v>0</v>
      </c>
      <c r="P2565" s="15">
        <v>0</v>
      </c>
      <c r="Q2565" s="15">
        <f t="shared" si="562"/>
        <v>0</v>
      </c>
      <c r="R2565" s="15">
        <v>0</v>
      </c>
      <c r="S2565" s="15">
        <v>0</v>
      </c>
      <c r="T2565" s="15">
        <f t="shared" si="563"/>
        <v>0</v>
      </c>
      <c r="U2565" s="15">
        <f t="shared" si="564"/>
        <v>0</v>
      </c>
      <c r="V2565" s="15"/>
      <c r="W2565" s="15"/>
      <c r="X2565" s="15"/>
      <c r="Y2565" s="15"/>
      <c r="Z2565" s="16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>
        <f t="shared" si="552"/>
        <v>0</v>
      </c>
      <c r="CT2565" s="15">
        <f t="shared" si="553"/>
        <v>75</v>
      </c>
      <c r="CU2565" s="15">
        <f t="shared" si="554"/>
        <v>2</v>
      </c>
      <c r="CV2565" s="15">
        <f t="shared" si="555"/>
        <v>0</v>
      </c>
      <c r="CW2565" s="15"/>
      <c r="CX2565" s="15"/>
      <c r="CY2565" s="15">
        <f t="shared" si="556"/>
        <v>0</v>
      </c>
      <c r="CZ2565" s="15">
        <f>GG2565</f>
        <v>0</v>
      </c>
      <c r="DA2565" s="16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20"/>
      <c r="DY2565" s="15"/>
      <c r="DZ2565" s="20"/>
      <c r="EA2565" s="15"/>
      <c r="EB2565" s="20"/>
      <c r="EC2565" s="15"/>
      <c r="ED2565" s="20"/>
      <c r="EE2565" s="15"/>
      <c r="EF2565" s="20"/>
      <c r="EG2565" s="15"/>
      <c r="EH2565" s="20"/>
      <c r="EI2565" s="15"/>
      <c r="EJ2565" s="20"/>
      <c r="EK2565" s="15"/>
      <c r="EL2565" s="20"/>
      <c r="EM2565" s="15"/>
      <c r="EN2565" s="20"/>
      <c r="EY2565" s="15"/>
      <c r="EZ2565" s="20"/>
      <c r="FC2565" s="15">
        <v>45</v>
      </c>
      <c r="FD2565" s="20">
        <v>2</v>
      </c>
      <c r="FE2565" s="15"/>
      <c r="FF2565" s="20"/>
      <c r="FG2565" s="15"/>
      <c r="FH2565" s="20"/>
      <c r="FI2565" s="15"/>
      <c r="FJ2565" s="20"/>
      <c r="FK2565" s="15">
        <v>30</v>
      </c>
      <c r="FL2565" s="20">
        <v>1</v>
      </c>
      <c r="FM2565" s="15"/>
      <c r="FN2565" s="20"/>
      <c r="FO2565" s="15"/>
      <c r="FP2565" s="20"/>
      <c r="FQ2565" s="15"/>
      <c r="FR2565" s="20"/>
      <c r="FS2565" s="15"/>
      <c r="FT2565" s="20"/>
      <c r="FU2565" s="15"/>
      <c r="FV2565" s="20"/>
      <c r="FW2565" s="15"/>
      <c r="FX2565" s="20"/>
      <c r="FY2565" s="15"/>
      <c r="FZ2565" s="20"/>
      <c r="GA2565" s="15"/>
      <c r="GB2565" s="20"/>
      <c r="GC2565" s="15"/>
      <c r="GD2565" s="20"/>
      <c r="GE2565" s="15"/>
      <c r="GF2565" s="20"/>
      <c r="GG2565" s="226"/>
    </row>
    <row r="2566" spans="1:189" ht="15" customHeight="1" x14ac:dyDescent="0.3">
      <c r="A2566" s="15" t="s">
        <v>130</v>
      </c>
      <c r="B2566" s="15" t="s">
        <v>140</v>
      </c>
      <c r="C2566" s="15" t="s">
        <v>4121</v>
      </c>
      <c r="D2566" s="15" t="s">
        <v>4122</v>
      </c>
      <c r="E2566" s="15" t="str">
        <f t="shared" ref="E2566:E2629" si="565">CONCATENATE(C2566, " ",D2566)</f>
        <v>Senith Dahanayaka</v>
      </c>
      <c r="F2566" s="15" t="s">
        <v>135</v>
      </c>
      <c r="G2566" s="15">
        <v>999926889</v>
      </c>
      <c r="H2566" s="15">
        <f t="shared" ref="H2566:H2629" si="566">(L2566+M2566+N2566+O2566+P2566+R2566+S2566+T2566+U2566+V2566+X2566+Y2566+CT2566+CY2566+CS2566+CV2566)-J2566</f>
        <v>39.5</v>
      </c>
      <c r="I2566" s="15"/>
      <c r="J2566" s="15"/>
      <c r="K2566" s="16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6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>
        <f t="shared" ref="CS2566:CS2629" si="567">SUM(FE2566)</f>
        <v>0</v>
      </c>
      <c r="CT2566" s="15">
        <f t="shared" ref="CT2566:CT2629" si="568">SUM(EQ2566,ES2566,EU2566,EW2566,FA2566,EY2566,FC2566,FG2566,FI2566,FK2566,FM2566,FQ2566,FS2566,FU2566,FW2566,FY2566,GA2566,FO2566)</f>
        <v>0</v>
      </c>
      <c r="CU2566" s="15">
        <f t="shared" ref="CU2566:CU2629" si="569">COUNT(ER2566,ET2566,EV2566,EX2566,FB2566,EZ2566,FD2566,FH2566,FJ2566,FL2566,FN2566,FR2566,FT2566,FV2566,FX2566,FZ2566,GB2566)</f>
        <v>0</v>
      </c>
      <c r="CV2566" s="15">
        <f t="shared" ref="CV2566:CV2629" si="570">GC2566+GE2566</f>
        <v>39.5</v>
      </c>
      <c r="CW2566" s="15"/>
      <c r="CX2566" s="15"/>
      <c r="CY2566" s="15">
        <f t="shared" ref="CY2566:CY2629" si="571">EO2566</f>
        <v>0</v>
      </c>
      <c r="CZ2566" s="15">
        <f>GG2566</f>
        <v>0</v>
      </c>
      <c r="DA2566" s="16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20"/>
      <c r="DY2566" s="15"/>
      <c r="DZ2566" s="20"/>
      <c r="EA2566" s="15"/>
      <c r="EB2566" s="20"/>
      <c r="EC2566" s="15"/>
      <c r="ED2566" s="20"/>
      <c r="EE2566" s="15"/>
      <c r="EF2566" s="20"/>
      <c r="EG2566" s="15"/>
      <c r="EH2566" s="20"/>
      <c r="EI2566" s="15"/>
      <c r="EJ2566" s="20"/>
      <c r="EK2566" s="15"/>
      <c r="EL2566" s="20"/>
      <c r="EM2566" s="15"/>
      <c r="EN2566" s="20"/>
      <c r="EY2566" s="15"/>
      <c r="EZ2566" s="16"/>
      <c r="FC2566" s="15"/>
      <c r="FD2566" s="16"/>
      <c r="FE2566" s="15"/>
      <c r="FF2566" s="16"/>
      <c r="FG2566" s="15"/>
      <c r="FH2566" s="16"/>
      <c r="FI2566" s="15"/>
      <c r="FJ2566" s="16"/>
      <c r="FK2566" s="15"/>
      <c r="FL2566" s="16"/>
      <c r="FM2566" s="15"/>
      <c r="FN2566" s="16"/>
      <c r="FO2566" s="15"/>
      <c r="FP2566" s="20"/>
      <c r="FQ2566" s="15"/>
      <c r="FR2566" s="16"/>
      <c r="FS2566" s="15"/>
      <c r="FT2566" s="16"/>
      <c r="FU2566" s="15"/>
      <c r="FV2566" s="16"/>
      <c r="FW2566" s="15"/>
      <c r="FX2566" s="16"/>
      <c r="FY2566" s="15"/>
      <c r="FZ2566" s="16"/>
      <c r="GA2566" s="15"/>
      <c r="GB2566" s="16"/>
      <c r="GC2566" s="15"/>
      <c r="GD2566" s="20"/>
      <c r="GE2566" s="15">
        <v>39.5</v>
      </c>
      <c r="GF2566" s="20">
        <v>3</v>
      </c>
      <c r="GG2566" s="226"/>
    </row>
    <row r="2567" spans="1:189" ht="15" customHeight="1" x14ac:dyDescent="0.3">
      <c r="A2567" s="85" t="s">
        <v>2906</v>
      </c>
      <c r="B2567" s="85" t="s">
        <v>140</v>
      </c>
      <c r="C2567" s="85" t="s">
        <v>4023</v>
      </c>
      <c r="D2567" s="85" t="s">
        <v>4024</v>
      </c>
      <c r="E2567" s="15" t="str">
        <f t="shared" si="565"/>
        <v>Lisa  Schineller</v>
      </c>
      <c r="F2567" s="85" t="s">
        <v>128</v>
      </c>
      <c r="G2567" s="15">
        <v>999926890</v>
      </c>
      <c r="H2567" s="15">
        <f t="shared" si="566"/>
        <v>30</v>
      </c>
      <c r="I2567" s="15"/>
      <c r="J2567" s="15"/>
      <c r="K2567" s="16"/>
      <c r="L2567" s="15"/>
      <c r="M2567" s="15"/>
      <c r="N2567" s="15"/>
      <c r="O2567" s="15">
        <f t="shared" ref="O2567:O2598" si="572">SUM(EE2567, EI2567, EK2567, EM2567)</f>
        <v>0</v>
      </c>
      <c r="P2567" s="15">
        <v>0</v>
      </c>
      <c r="Q2567" s="15">
        <f t="shared" ref="Q2567:Q2598" si="573">COUNT(DI2567:DV2567)</f>
        <v>0</v>
      </c>
      <c r="R2567" s="15">
        <v>0</v>
      </c>
      <c r="S2567" s="15">
        <v>0</v>
      </c>
      <c r="T2567" s="15">
        <f t="shared" ref="T2567:T2598" si="574">EC2567</f>
        <v>0</v>
      </c>
      <c r="U2567" s="15">
        <f t="shared" ref="U2567:U2598" si="575">SUM(EG2567)</f>
        <v>0</v>
      </c>
      <c r="V2567" s="15"/>
      <c r="W2567" s="15"/>
      <c r="X2567" s="15"/>
      <c r="Y2567" s="15"/>
      <c r="Z2567" s="16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>
        <f t="shared" si="567"/>
        <v>0</v>
      </c>
      <c r="CT2567" s="15">
        <f t="shared" si="568"/>
        <v>30</v>
      </c>
      <c r="CU2567" s="15">
        <f t="shared" si="569"/>
        <v>0</v>
      </c>
      <c r="CV2567" s="15">
        <f t="shared" si="570"/>
        <v>0</v>
      </c>
      <c r="CW2567" s="15"/>
      <c r="CX2567" s="15"/>
      <c r="CY2567" s="15">
        <f t="shared" si="571"/>
        <v>0</v>
      </c>
      <c r="CZ2567" s="15">
        <f>GG2567</f>
        <v>0</v>
      </c>
      <c r="DA2567" s="16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20"/>
      <c r="DY2567" s="15"/>
      <c r="DZ2567" s="20"/>
      <c r="EA2567" s="15"/>
      <c r="EB2567" s="20"/>
      <c r="EC2567" s="15"/>
      <c r="ED2567" s="20"/>
      <c r="EE2567" s="15"/>
      <c r="EF2567" s="20"/>
      <c r="EG2567" s="15"/>
      <c r="EH2567" s="20"/>
      <c r="EI2567" s="15"/>
      <c r="EJ2567" s="20"/>
      <c r="EK2567" s="15"/>
      <c r="EL2567" s="20"/>
      <c r="EM2567" s="15"/>
      <c r="EN2567" s="20"/>
      <c r="EY2567" s="15"/>
      <c r="EZ2567" s="20"/>
      <c r="FC2567" s="15"/>
      <c r="FD2567" s="20"/>
      <c r="FE2567" s="15"/>
      <c r="FF2567" s="20"/>
      <c r="FG2567" s="15"/>
      <c r="FH2567" s="20"/>
      <c r="FI2567" s="15"/>
      <c r="FJ2567" s="20"/>
      <c r="FK2567" s="15"/>
      <c r="FL2567" s="20"/>
      <c r="FM2567" s="15"/>
      <c r="FN2567" s="16"/>
      <c r="FO2567" s="15">
        <v>30</v>
      </c>
      <c r="FP2567" s="20"/>
      <c r="FQ2567" s="15"/>
      <c r="FR2567" s="16"/>
      <c r="FS2567" s="15"/>
      <c r="FT2567" s="20"/>
      <c r="FU2567" s="15"/>
      <c r="FV2567" s="20"/>
      <c r="FW2567" s="15"/>
      <c r="FX2567" s="20"/>
      <c r="FY2567" s="15"/>
      <c r="FZ2567" s="20"/>
      <c r="GA2567" s="15"/>
      <c r="GB2567" s="20"/>
      <c r="GC2567" s="15"/>
      <c r="GD2567" s="20"/>
      <c r="GE2567" s="15"/>
      <c r="GF2567" s="20"/>
      <c r="GG2567" s="226"/>
    </row>
    <row r="2568" spans="1:189" ht="15" customHeight="1" x14ac:dyDescent="0.3">
      <c r="A2568" s="17" t="s">
        <v>2903</v>
      </c>
      <c r="B2568" s="17" t="s">
        <v>134</v>
      </c>
      <c r="C2568" s="17" t="s">
        <v>3303</v>
      </c>
      <c r="D2568" s="17" t="s">
        <v>1586</v>
      </c>
      <c r="E2568" s="15" t="str">
        <f t="shared" si="565"/>
        <v>Stowers Langston</v>
      </c>
      <c r="F2568" s="17" t="s">
        <v>135</v>
      </c>
      <c r="G2568" s="17">
        <v>999926891</v>
      </c>
      <c r="H2568" s="15">
        <f t="shared" si="566"/>
        <v>38</v>
      </c>
      <c r="I2568" s="15"/>
      <c r="J2568" s="15"/>
      <c r="K2568" s="16"/>
      <c r="L2568" s="15"/>
      <c r="M2568" s="15"/>
      <c r="N2568" s="15"/>
      <c r="O2568" s="15">
        <f t="shared" si="572"/>
        <v>0</v>
      </c>
      <c r="P2568" s="15">
        <v>0</v>
      </c>
      <c r="Q2568" s="15">
        <f t="shared" si="573"/>
        <v>0</v>
      </c>
      <c r="R2568" s="15">
        <v>0</v>
      </c>
      <c r="S2568" s="15">
        <v>0</v>
      </c>
      <c r="T2568" s="15">
        <f t="shared" si="574"/>
        <v>0</v>
      </c>
      <c r="U2568" s="15">
        <f t="shared" si="575"/>
        <v>0</v>
      </c>
      <c r="V2568" s="15"/>
      <c r="W2568" s="15"/>
      <c r="X2568" s="15"/>
      <c r="Y2568" s="15"/>
      <c r="Z2568" s="16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>
        <f t="shared" si="567"/>
        <v>38</v>
      </c>
      <c r="CT2568" s="15">
        <f t="shared" si="568"/>
        <v>0</v>
      </c>
      <c r="CU2568" s="15">
        <f t="shared" si="569"/>
        <v>0</v>
      </c>
      <c r="CV2568" s="15">
        <f t="shared" si="570"/>
        <v>0</v>
      </c>
      <c r="CW2568" s="15"/>
      <c r="CX2568" s="15"/>
      <c r="CY2568" s="15">
        <f t="shared" si="571"/>
        <v>0</v>
      </c>
      <c r="CZ2568" s="15">
        <f>GG2568</f>
        <v>0</v>
      </c>
      <c r="DA2568" s="16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20"/>
      <c r="DY2568" s="15"/>
      <c r="DZ2568" s="20"/>
      <c r="EA2568" s="15"/>
      <c r="EB2568" s="20"/>
      <c r="EC2568" s="15"/>
      <c r="ED2568" s="20"/>
      <c r="EE2568" s="15"/>
      <c r="EF2568" s="20"/>
      <c r="EG2568" s="15"/>
      <c r="EH2568" s="20"/>
      <c r="EI2568" s="15"/>
      <c r="EJ2568" s="20"/>
      <c r="EK2568" s="15"/>
      <c r="EL2568" s="20"/>
      <c r="EM2568" s="15"/>
      <c r="EN2568" s="20"/>
      <c r="EY2568" s="15"/>
      <c r="EZ2568" s="20"/>
      <c r="FC2568" s="15"/>
      <c r="FD2568" s="20"/>
      <c r="FE2568" s="15">
        <v>38</v>
      </c>
      <c r="FF2568" s="20" t="s">
        <v>129</v>
      </c>
      <c r="FG2568" s="15"/>
      <c r="FH2568" s="20"/>
      <c r="FI2568" s="15"/>
      <c r="FJ2568" s="20"/>
      <c r="FK2568" s="15"/>
      <c r="FL2568" s="20"/>
      <c r="FM2568" s="15"/>
      <c r="FN2568" s="20"/>
      <c r="FO2568" s="15"/>
      <c r="FP2568" s="20"/>
      <c r="FQ2568" s="15"/>
      <c r="FR2568" s="20"/>
      <c r="FS2568" s="15"/>
      <c r="FT2568" s="20"/>
      <c r="FU2568" s="15"/>
      <c r="FV2568" s="20"/>
      <c r="FW2568" s="15"/>
      <c r="FX2568" s="20"/>
      <c r="FY2568" s="15"/>
      <c r="FZ2568" s="20"/>
      <c r="GA2568" s="15"/>
      <c r="GB2568" s="20"/>
      <c r="GC2568" s="15"/>
      <c r="GD2568" s="20"/>
      <c r="GE2568" s="15"/>
      <c r="GF2568" s="20"/>
      <c r="GG2568" s="226"/>
    </row>
    <row r="2569" spans="1:189" ht="15" customHeight="1" x14ac:dyDescent="0.3">
      <c r="A2569" s="17" t="s">
        <v>2903</v>
      </c>
      <c r="B2569" s="17" t="s">
        <v>138</v>
      </c>
      <c r="C2569" s="17" t="s">
        <v>3423</v>
      </c>
      <c r="D2569" s="17" t="s">
        <v>3424</v>
      </c>
      <c r="E2569" s="15" t="str">
        <f t="shared" si="565"/>
        <v>Ca'Maree Dickerson</v>
      </c>
      <c r="F2569" s="17" t="s">
        <v>128</v>
      </c>
      <c r="G2569" s="17">
        <v>999926892</v>
      </c>
      <c r="H2569" s="15">
        <f t="shared" si="566"/>
        <v>38</v>
      </c>
      <c r="I2569" s="15"/>
      <c r="J2569" s="15"/>
      <c r="K2569" s="16"/>
      <c r="L2569" s="15"/>
      <c r="M2569" s="15"/>
      <c r="N2569" s="15"/>
      <c r="O2569" s="15">
        <f t="shared" si="572"/>
        <v>0</v>
      </c>
      <c r="P2569" s="15">
        <v>0</v>
      </c>
      <c r="Q2569" s="15">
        <f t="shared" si="573"/>
        <v>0</v>
      </c>
      <c r="R2569" s="15">
        <v>0</v>
      </c>
      <c r="S2569" s="15">
        <v>0</v>
      </c>
      <c r="T2569" s="15">
        <f t="shared" si="574"/>
        <v>0</v>
      </c>
      <c r="U2569" s="15">
        <f t="shared" si="575"/>
        <v>0</v>
      </c>
      <c r="V2569" s="15"/>
      <c r="W2569" s="15"/>
      <c r="X2569" s="15"/>
      <c r="Y2569" s="15"/>
      <c r="Z2569" s="16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>
        <f t="shared" si="567"/>
        <v>38</v>
      </c>
      <c r="CT2569" s="15">
        <f t="shared" si="568"/>
        <v>0</v>
      </c>
      <c r="CU2569" s="15">
        <f t="shared" si="569"/>
        <v>0</v>
      </c>
      <c r="CV2569" s="15">
        <f t="shared" si="570"/>
        <v>0</v>
      </c>
      <c r="CW2569" s="15"/>
      <c r="CX2569" s="15"/>
      <c r="CY2569" s="15">
        <f t="shared" si="571"/>
        <v>0</v>
      </c>
      <c r="CZ2569" s="15">
        <f>GG2569</f>
        <v>0</v>
      </c>
      <c r="DA2569" s="16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20"/>
      <c r="DY2569" s="15"/>
      <c r="DZ2569" s="20"/>
      <c r="EA2569" s="15"/>
      <c r="EB2569" s="20"/>
      <c r="EC2569" s="15"/>
      <c r="ED2569" s="20"/>
      <c r="EE2569" s="15"/>
      <c r="EF2569" s="20"/>
      <c r="EG2569" s="15"/>
      <c r="EH2569" s="20"/>
      <c r="EI2569" s="15"/>
      <c r="EJ2569" s="20"/>
      <c r="EK2569" s="15"/>
      <c r="EL2569" s="20"/>
      <c r="EM2569" s="15"/>
      <c r="EN2569" s="20"/>
      <c r="EY2569" s="15"/>
      <c r="EZ2569" s="20"/>
      <c r="FC2569" s="15"/>
      <c r="FD2569" s="20"/>
      <c r="FE2569" s="15">
        <v>38</v>
      </c>
      <c r="FF2569" s="20" t="s">
        <v>129</v>
      </c>
      <c r="FG2569" s="15"/>
      <c r="FH2569" s="20"/>
      <c r="FI2569" s="15"/>
      <c r="FJ2569" s="20"/>
      <c r="FK2569" s="15"/>
      <c r="FL2569" s="20"/>
      <c r="FM2569" s="15"/>
      <c r="FN2569" s="20"/>
      <c r="FO2569" s="15"/>
      <c r="FP2569" s="20"/>
      <c r="FQ2569" s="15"/>
      <c r="FR2569" s="20"/>
      <c r="FS2569" s="15"/>
      <c r="FT2569" s="20"/>
      <c r="FU2569" s="15"/>
      <c r="FV2569" s="20"/>
      <c r="FW2569" s="15"/>
      <c r="FX2569" s="20"/>
      <c r="FY2569" s="15"/>
      <c r="FZ2569" s="20"/>
      <c r="GA2569" s="15"/>
      <c r="GB2569" s="20"/>
      <c r="GC2569" s="15"/>
      <c r="GD2569" s="20"/>
      <c r="GE2569" s="15"/>
      <c r="GF2569" s="20"/>
      <c r="GG2569" s="226"/>
    </row>
    <row r="2570" spans="1:189" ht="15" customHeight="1" x14ac:dyDescent="0.3">
      <c r="A2570" s="15" t="s">
        <v>137</v>
      </c>
      <c r="B2570" s="15" t="s">
        <v>138</v>
      </c>
      <c r="C2570" s="15" t="s">
        <v>1372</v>
      </c>
      <c r="D2570" s="15" t="s">
        <v>1263</v>
      </c>
      <c r="E2570" s="15" t="str">
        <f t="shared" si="565"/>
        <v>Charles LI</v>
      </c>
      <c r="F2570" s="15" t="s">
        <v>135</v>
      </c>
      <c r="G2570" s="15">
        <v>999926893</v>
      </c>
      <c r="H2570" s="15">
        <f t="shared" si="566"/>
        <v>120</v>
      </c>
      <c r="I2570" s="15"/>
      <c r="J2570" s="15"/>
      <c r="K2570" s="16"/>
      <c r="L2570" s="15"/>
      <c r="M2570" s="15"/>
      <c r="N2570" s="15"/>
      <c r="O2570" s="15">
        <f t="shared" si="572"/>
        <v>0</v>
      </c>
      <c r="P2570" s="15">
        <v>0</v>
      </c>
      <c r="Q2570" s="15">
        <f t="shared" si="573"/>
        <v>0</v>
      </c>
      <c r="R2570" s="15">
        <v>0</v>
      </c>
      <c r="S2570" s="15">
        <v>0</v>
      </c>
      <c r="T2570" s="15">
        <f t="shared" si="574"/>
        <v>0</v>
      </c>
      <c r="U2570" s="15">
        <f t="shared" si="575"/>
        <v>0</v>
      </c>
      <c r="V2570" s="15"/>
      <c r="W2570" s="15"/>
      <c r="X2570" s="15"/>
      <c r="Y2570" s="15"/>
      <c r="Z2570" s="16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>
        <f t="shared" si="567"/>
        <v>0</v>
      </c>
      <c r="CT2570" s="15">
        <f t="shared" si="568"/>
        <v>120</v>
      </c>
      <c r="CU2570" s="15">
        <f t="shared" si="569"/>
        <v>1</v>
      </c>
      <c r="CV2570" s="15">
        <f t="shared" si="570"/>
        <v>0</v>
      </c>
      <c r="CW2570" s="15"/>
      <c r="CX2570" s="15"/>
      <c r="CY2570" s="15">
        <f t="shared" si="571"/>
        <v>0</v>
      </c>
      <c r="CZ2570" s="15">
        <f>GG2570</f>
        <v>0</v>
      </c>
      <c r="DA2570" s="16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20"/>
      <c r="DY2570" s="15"/>
      <c r="DZ2570" s="20"/>
      <c r="EA2570" s="15"/>
      <c r="EB2570" s="20"/>
      <c r="EC2570" s="15"/>
      <c r="ED2570" s="20"/>
      <c r="EE2570" s="15"/>
      <c r="EF2570" s="20"/>
      <c r="EG2570" s="15"/>
      <c r="EH2570" s="20"/>
      <c r="EI2570" s="15"/>
      <c r="EJ2570" s="20"/>
      <c r="EK2570" s="15"/>
      <c r="EL2570" s="20"/>
      <c r="EM2570" s="15"/>
      <c r="EN2570" s="20"/>
      <c r="EY2570" s="15"/>
      <c r="EZ2570" s="20"/>
      <c r="FC2570" s="15">
        <v>120</v>
      </c>
      <c r="FD2570" s="20">
        <v>1</v>
      </c>
      <c r="FE2570" s="15"/>
      <c r="FF2570" s="20"/>
      <c r="FG2570" s="15"/>
      <c r="FH2570" s="20"/>
      <c r="FI2570" s="15"/>
      <c r="FJ2570" s="20"/>
      <c r="FK2570" s="15"/>
      <c r="FL2570" s="20"/>
      <c r="FM2570" s="15"/>
      <c r="FN2570" s="20"/>
      <c r="FO2570" s="15"/>
      <c r="FP2570" s="20"/>
      <c r="FQ2570" s="15"/>
      <c r="FR2570" s="20"/>
      <c r="FS2570" s="15"/>
      <c r="FT2570" s="20"/>
      <c r="FU2570" s="15"/>
      <c r="FV2570" s="20"/>
      <c r="FW2570" s="15"/>
      <c r="FX2570" s="20"/>
      <c r="FY2570" s="15"/>
      <c r="FZ2570" s="20"/>
      <c r="GA2570" s="15"/>
      <c r="GB2570" s="20"/>
      <c r="GC2570" s="15"/>
      <c r="GD2570" s="20"/>
      <c r="GE2570" s="15"/>
      <c r="GF2570" s="20"/>
      <c r="GG2570" s="226"/>
    </row>
    <row r="2571" spans="1:189" ht="15" customHeight="1" x14ac:dyDescent="0.3">
      <c r="A2571" s="15" t="s">
        <v>2903</v>
      </c>
      <c r="B2571" s="15" t="s">
        <v>142</v>
      </c>
      <c r="C2571" s="15" t="s">
        <v>2893</v>
      </c>
      <c r="D2571" s="15" t="s">
        <v>2894</v>
      </c>
      <c r="E2571" s="15" t="str">
        <f t="shared" si="565"/>
        <v>Maria L Tellez</v>
      </c>
      <c r="F2571" s="15" t="s">
        <v>128</v>
      </c>
      <c r="G2571" s="15">
        <v>999926895</v>
      </c>
      <c r="H2571" s="15">
        <f t="shared" si="566"/>
        <v>30</v>
      </c>
      <c r="I2571" s="15"/>
      <c r="J2571" s="15"/>
      <c r="K2571" s="16"/>
      <c r="L2571" s="15"/>
      <c r="M2571" s="15"/>
      <c r="N2571" s="15"/>
      <c r="O2571" s="15">
        <f t="shared" si="572"/>
        <v>0</v>
      </c>
      <c r="P2571" s="15">
        <v>0</v>
      </c>
      <c r="Q2571" s="15">
        <f t="shared" si="573"/>
        <v>0</v>
      </c>
      <c r="R2571" s="15">
        <v>0</v>
      </c>
      <c r="S2571" s="15">
        <v>0</v>
      </c>
      <c r="T2571" s="15">
        <f t="shared" si="574"/>
        <v>0</v>
      </c>
      <c r="U2571" s="15">
        <f t="shared" si="575"/>
        <v>0</v>
      </c>
      <c r="V2571" s="15"/>
      <c r="W2571" s="15"/>
      <c r="X2571" s="15"/>
      <c r="Y2571" s="15"/>
      <c r="Z2571" s="16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>
        <f t="shared" si="567"/>
        <v>0</v>
      </c>
      <c r="CT2571" s="15">
        <f t="shared" si="568"/>
        <v>30</v>
      </c>
      <c r="CU2571" s="15">
        <f t="shared" si="569"/>
        <v>1</v>
      </c>
      <c r="CV2571" s="15">
        <f t="shared" si="570"/>
        <v>0</v>
      </c>
      <c r="CW2571" s="15"/>
      <c r="CX2571" s="15"/>
      <c r="CY2571" s="15">
        <f t="shared" si="571"/>
        <v>0</v>
      </c>
      <c r="CZ2571" s="15">
        <f>GG2571</f>
        <v>0</v>
      </c>
      <c r="DA2571" s="16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20"/>
      <c r="DY2571" s="15"/>
      <c r="DZ2571" s="20"/>
      <c r="EA2571" s="15"/>
      <c r="EB2571" s="20"/>
      <c r="EC2571" s="15"/>
      <c r="ED2571" s="20"/>
      <c r="EE2571" s="15"/>
      <c r="EF2571" s="20"/>
      <c r="EG2571" s="15"/>
      <c r="EH2571" s="20"/>
      <c r="EI2571" s="15"/>
      <c r="EJ2571" s="20"/>
      <c r="EK2571" s="15"/>
      <c r="EL2571" s="20"/>
      <c r="EM2571" s="15"/>
      <c r="EN2571" s="20"/>
      <c r="EY2571" s="15"/>
      <c r="EZ2571" s="20"/>
      <c r="FA2571" s="15">
        <v>30</v>
      </c>
      <c r="FB2571" s="20">
        <v>1</v>
      </c>
      <c r="FC2571" s="15"/>
      <c r="FD2571" s="20"/>
      <c r="FE2571" s="15"/>
      <c r="FF2571" s="20"/>
      <c r="FG2571" s="15"/>
      <c r="FH2571" s="20"/>
      <c r="FI2571" s="15"/>
      <c r="FJ2571" s="20"/>
      <c r="FK2571" s="15"/>
      <c r="FL2571" s="20"/>
      <c r="FM2571" s="15"/>
      <c r="FN2571" s="20"/>
      <c r="FO2571" s="15"/>
      <c r="FP2571" s="20"/>
      <c r="FQ2571" s="15"/>
      <c r="FR2571" s="20"/>
      <c r="FS2571" s="15"/>
      <c r="FT2571" s="20"/>
      <c r="FU2571" s="15"/>
      <c r="FV2571" s="20"/>
      <c r="FW2571" s="15"/>
      <c r="FX2571" s="20"/>
      <c r="FY2571" s="15"/>
      <c r="FZ2571" s="20"/>
      <c r="GA2571" s="15"/>
      <c r="GB2571" s="20"/>
      <c r="GC2571" s="15"/>
      <c r="GD2571" s="20"/>
      <c r="GE2571" s="15"/>
      <c r="GF2571" s="20"/>
      <c r="GG2571" s="226"/>
    </row>
    <row r="2572" spans="1:189" ht="15" customHeight="1" x14ac:dyDescent="0.3">
      <c r="A2572" s="17" t="s">
        <v>2903</v>
      </c>
      <c r="B2572" s="17" t="s">
        <v>140</v>
      </c>
      <c r="C2572" s="17" t="s">
        <v>158</v>
      </c>
      <c r="D2572" s="17" t="s">
        <v>3375</v>
      </c>
      <c r="E2572" s="15" t="str">
        <f t="shared" si="565"/>
        <v>Sophia Roud</v>
      </c>
      <c r="F2572" s="17" t="s">
        <v>128</v>
      </c>
      <c r="G2572" s="17">
        <v>999926897</v>
      </c>
      <c r="H2572" s="15">
        <f t="shared" si="566"/>
        <v>38</v>
      </c>
      <c r="I2572" s="15"/>
      <c r="J2572" s="15"/>
      <c r="K2572" s="16"/>
      <c r="L2572" s="15"/>
      <c r="M2572" s="15"/>
      <c r="N2572" s="15"/>
      <c r="O2572" s="15">
        <f t="shared" si="572"/>
        <v>0</v>
      </c>
      <c r="P2572" s="15">
        <v>0</v>
      </c>
      <c r="Q2572" s="15">
        <f t="shared" si="573"/>
        <v>0</v>
      </c>
      <c r="R2572" s="15">
        <v>0</v>
      </c>
      <c r="S2572" s="15">
        <v>0</v>
      </c>
      <c r="T2572" s="15">
        <f t="shared" si="574"/>
        <v>0</v>
      </c>
      <c r="U2572" s="15">
        <f t="shared" si="575"/>
        <v>0</v>
      </c>
      <c r="V2572" s="15"/>
      <c r="W2572" s="15"/>
      <c r="X2572" s="15"/>
      <c r="Y2572" s="15"/>
      <c r="Z2572" s="16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>
        <f t="shared" si="567"/>
        <v>38</v>
      </c>
      <c r="CT2572" s="15">
        <f t="shared" si="568"/>
        <v>0</v>
      </c>
      <c r="CU2572" s="15">
        <f t="shared" si="569"/>
        <v>0</v>
      </c>
      <c r="CV2572" s="15">
        <f t="shared" si="570"/>
        <v>0</v>
      </c>
      <c r="CW2572" s="15"/>
      <c r="CX2572" s="15"/>
      <c r="CY2572" s="15">
        <f t="shared" si="571"/>
        <v>0</v>
      </c>
      <c r="CZ2572" s="15">
        <f>GG2572</f>
        <v>0</v>
      </c>
      <c r="DA2572" s="16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20"/>
      <c r="DY2572" s="15"/>
      <c r="DZ2572" s="20"/>
      <c r="EA2572" s="15"/>
      <c r="EB2572" s="20"/>
      <c r="EC2572" s="15"/>
      <c r="ED2572" s="20"/>
      <c r="EE2572" s="15"/>
      <c r="EF2572" s="20"/>
      <c r="EG2572" s="15"/>
      <c r="EH2572" s="20"/>
      <c r="EI2572" s="15"/>
      <c r="EJ2572" s="20"/>
      <c r="EK2572" s="15"/>
      <c r="EL2572" s="20"/>
      <c r="EM2572" s="15"/>
      <c r="EN2572" s="20"/>
      <c r="EY2572" s="15"/>
      <c r="EZ2572" s="20"/>
      <c r="FC2572" s="15"/>
      <c r="FD2572" s="20"/>
      <c r="FE2572" s="15">
        <v>38</v>
      </c>
      <c r="FF2572" s="20" t="s">
        <v>129</v>
      </c>
      <c r="FG2572" s="15"/>
      <c r="FH2572" s="20"/>
      <c r="FI2572" s="15"/>
      <c r="FJ2572" s="20"/>
      <c r="FK2572" s="15"/>
      <c r="FL2572" s="20"/>
      <c r="FM2572" s="15"/>
      <c r="FN2572" s="20"/>
      <c r="FO2572" s="15"/>
      <c r="FP2572" s="20"/>
      <c r="FQ2572" s="15"/>
      <c r="FR2572" s="20"/>
      <c r="FS2572" s="15"/>
      <c r="FT2572" s="20"/>
      <c r="FU2572" s="15"/>
      <c r="FV2572" s="20"/>
      <c r="FW2572" s="15"/>
      <c r="FX2572" s="20"/>
      <c r="FY2572" s="15"/>
      <c r="FZ2572" s="20"/>
      <c r="GA2572" s="15"/>
      <c r="GB2572" s="20"/>
      <c r="GC2572" s="15"/>
      <c r="GD2572" s="20"/>
      <c r="GE2572" s="15"/>
      <c r="GF2572" s="20"/>
      <c r="GG2572" s="226"/>
    </row>
    <row r="2573" spans="1:189" ht="15" customHeight="1" x14ac:dyDescent="0.3">
      <c r="A2573" s="15" t="s">
        <v>137</v>
      </c>
      <c r="B2573" s="15" t="s">
        <v>138</v>
      </c>
      <c r="C2573" s="15" t="s">
        <v>422</v>
      </c>
      <c r="D2573" s="15" t="s">
        <v>3035</v>
      </c>
      <c r="E2573" s="15" t="str">
        <f t="shared" si="565"/>
        <v>Mackenzie QUAN</v>
      </c>
      <c r="F2573" s="15" t="s">
        <v>128</v>
      </c>
      <c r="G2573" s="15">
        <v>999926899</v>
      </c>
      <c r="H2573" s="15">
        <f t="shared" si="566"/>
        <v>120</v>
      </c>
      <c r="I2573" s="15"/>
      <c r="J2573" s="15"/>
      <c r="K2573" s="16"/>
      <c r="L2573" s="15"/>
      <c r="M2573" s="15"/>
      <c r="N2573" s="15"/>
      <c r="O2573" s="15">
        <f t="shared" si="572"/>
        <v>0</v>
      </c>
      <c r="P2573" s="15">
        <v>0</v>
      </c>
      <c r="Q2573" s="15">
        <f t="shared" si="573"/>
        <v>0</v>
      </c>
      <c r="R2573" s="15">
        <v>0</v>
      </c>
      <c r="S2573" s="15">
        <v>0</v>
      </c>
      <c r="T2573" s="15">
        <f t="shared" si="574"/>
        <v>0</v>
      </c>
      <c r="U2573" s="15">
        <f t="shared" si="575"/>
        <v>0</v>
      </c>
      <c r="V2573" s="15"/>
      <c r="W2573" s="15"/>
      <c r="X2573" s="15"/>
      <c r="Y2573" s="15"/>
      <c r="Z2573" s="16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>
        <f t="shared" si="567"/>
        <v>0</v>
      </c>
      <c r="CT2573" s="15">
        <f t="shared" si="568"/>
        <v>120</v>
      </c>
      <c r="CU2573" s="15">
        <f t="shared" si="569"/>
        <v>1</v>
      </c>
      <c r="CV2573" s="15">
        <f t="shared" si="570"/>
        <v>0</v>
      </c>
      <c r="CW2573" s="15"/>
      <c r="CX2573" s="15"/>
      <c r="CY2573" s="15">
        <f t="shared" si="571"/>
        <v>0</v>
      </c>
      <c r="CZ2573" s="15">
        <f>GG2573</f>
        <v>0</v>
      </c>
      <c r="DA2573" s="16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20"/>
      <c r="DY2573" s="15"/>
      <c r="DZ2573" s="20"/>
      <c r="EA2573" s="15"/>
      <c r="EB2573" s="20"/>
      <c r="EC2573" s="15"/>
      <c r="ED2573" s="20"/>
      <c r="EE2573" s="15"/>
      <c r="EF2573" s="20"/>
      <c r="EG2573" s="15"/>
      <c r="EH2573" s="20"/>
      <c r="EI2573" s="15"/>
      <c r="EJ2573" s="20"/>
      <c r="EK2573" s="15"/>
      <c r="EL2573" s="20"/>
      <c r="EM2573" s="15"/>
      <c r="EN2573" s="20"/>
      <c r="EY2573" s="15"/>
      <c r="EZ2573" s="20"/>
      <c r="FC2573" s="15">
        <v>120</v>
      </c>
      <c r="FD2573" s="20">
        <v>1</v>
      </c>
      <c r="FE2573" s="15"/>
      <c r="FF2573" s="20"/>
      <c r="FG2573" s="15"/>
      <c r="FH2573" s="20"/>
      <c r="FI2573" s="15"/>
      <c r="FJ2573" s="20"/>
      <c r="FK2573" s="15"/>
      <c r="FL2573" s="20"/>
      <c r="FM2573" s="15"/>
      <c r="FN2573" s="20"/>
      <c r="FO2573" s="15"/>
      <c r="FP2573" s="20"/>
      <c r="FQ2573" s="15"/>
      <c r="FR2573" s="20"/>
      <c r="FS2573" s="15"/>
      <c r="FT2573" s="20"/>
      <c r="FU2573" s="15"/>
      <c r="FV2573" s="20"/>
      <c r="FW2573" s="15"/>
      <c r="FX2573" s="20"/>
      <c r="FY2573" s="15"/>
      <c r="FZ2573" s="20"/>
      <c r="GA2573" s="15"/>
      <c r="GB2573" s="20"/>
      <c r="GC2573" s="15"/>
      <c r="GD2573" s="20"/>
      <c r="GE2573" s="15"/>
      <c r="GF2573" s="20"/>
      <c r="GG2573" s="226"/>
    </row>
    <row r="2574" spans="1:189" ht="15" customHeight="1" x14ac:dyDescent="0.3">
      <c r="A2574" s="17" t="s">
        <v>2903</v>
      </c>
      <c r="B2574" s="17" t="s">
        <v>126</v>
      </c>
      <c r="C2574" s="17" t="s">
        <v>218</v>
      </c>
      <c r="D2574" s="17" t="s">
        <v>3333</v>
      </c>
      <c r="E2574" s="15" t="str">
        <f t="shared" si="565"/>
        <v>Stephanie Ispas</v>
      </c>
      <c r="F2574" s="17" t="s">
        <v>128</v>
      </c>
      <c r="G2574" s="17">
        <v>999926902</v>
      </c>
      <c r="H2574" s="15">
        <f t="shared" si="566"/>
        <v>29</v>
      </c>
      <c r="I2574" s="15"/>
      <c r="J2574" s="15"/>
      <c r="K2574" s="16"/>
      <c r="L2574" s="15"/>
      <c r="M2574" s="15"/>
      <c r="N2574" s="15"/>
      <c r="O2574" s="15">
        <f t="shared" si="572"/>
        <v>0</v>
      </c>
      <c r="P2574" s="15">
        <v>0</v>
      </c>
      <c r="Q2574" s="15">
        <f t="shared" si="573"/>
        <v>0</v>
      </c>
      <c r="R2574" s="15">
        <v>0</v>
      </c>
      <c r="S2574" s="15">
        <v>0</v>
      </c>
      <c r="T2574" s="15">
        <f t="shared" si="574"/>
        <v>0</v>
      </c>
      <c r="U2574" s="15">
        <f t="shared" si="575"/>
        <v>0</v>
      </c>
      <c r="V2574" s="15"/>
      <c r="W2574" s="15"/>
      <c r="X2574" s="15"/>
      <c r="Y2574" s="15"/>
      <c r="Z2574" s="16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>
        <f t="shared" si="567"/>
        <v>29</v>
      </c>
      <c r="CT2574" s="15">
        <f t="shared" si="568"/>
        <v>0</v>
      </c>
      <c r="CU2574" s="15">
        <f t="shared" si="569"/>
        <v>0</v>
      </c>
      <c r="CV2574" s="15">
        <f t="shared" si="570"/>
        <v>0</v>
      </c>
      <c r="CW2574" s="15"/>
      <c r="CX2574" s="15"/>
      <c r="CY2574" s="15">
        <f t="shared" si="571"/>
        <v>0</v>
      </c>
      <c r="CZ2574" s="15">
        <f>GG2574</f>
        <v>0</v>
      </c>
      <c r="DA2574" s="16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20"/>
      <c r="DY2574" s="15"/>
      <c r="DZ2574" s="20"/>
      <c r="EA2574" s="15"/>
      <c r="EB2574" s="20"/>
      <c r="EC2574" s="15"/>
      <c r="ED2574" s="20"/>
      <c r="EE2574" s="15"/>
      <c r="EF2574" s="20"/>
      <c r="EG2574" s="15"/>
      <c r="EH2574" s="20"/>
      <c r="EI2574" s="15"/>
      <c r="EJ2574" s="20"/>
      <c r="EK2574" s="15"/>
      <c r="EL2574" s="20"/>
      <c r="EM2574" s="15"/>
      <c r="EN2574" s="20"/>
      <c r="EY2574" s="15"/>
      <c r="EZ2574" s="20"/>
      <c r="FC2574" s="15"/>
      <c r="FD2574" s="20"/>
      <c r="FE2574" s="15">
        <v>29</v>
      </c>
      <c r="FF2574" s="20" t="s">
        <v>168</v>
      </c>
      <c r="FG2574" s="15"/>
      <c r="FH2574" s="20"/>
      <c r="FI2574" s="15"/>
      <c r="FJ2574" s="20"/>
      <c r="FK2574" s="15"/>
      <c r="FL2574" s="20"/>
      <c r="FM2574" s="15"/>
      <c r="FN2574" s="20"/>
      <c r="FO2574" s="15"/>
      <c r="FP2574" s="20"/>
      <c r="FQ2574" s="15"/>
      <c r="FR2574" s="20"/>
      <c r="FS2574" s="15"/>
      <c r="FT2574" s="20"/>
      <c r="FU2574" s="15"/>
      <c r="FV2574" s="20"/>
      <c r="FW2574" s="15"/>
      <c r="FX2574" s="20"/>
      <c r="FY2574" s="15"/>
      <c r="FZ2574" s="20"/>
      <c r="GA2574" s="15"/>
      <c r="GB2574" s="20"/>
      <c r="GC2574" s="15"/>
      <c r="GD2574" s="20"/>
      <c r="GE2574" s="15"/>
      <c r="GF2574" s="20"/>
      <c r="GG2574" s="226"/>
    </row>
    <row r="2575" spans="1:189" ht="15" customHeight="1" x14ac:dyDescent="0.3">
      <c r="A2575" s="15" t="s">
        <v>130</v>
      </c>
      <c r="B2575" s="15" t="s">
        <v>140</v>
      </c>
      <c r="C2575" s="15" t="s">
        <v>3178</v>
      </c>
      <c r="D2575" s="15" t="s">
        <v>3179</v>
      </c>
      <c r="E2575" s="15" t="str">
        <f t="shared" si="565"/>
        <v>Akanksha PANDA</v>
      </c>
      <c r="F2575" s="15" t="s">
        <v>128</v>
      </c>
      <c r="G2575" s="15">
        <v>999926905</v>
      </c>
      <c r="H2575" s="15">
        <f t="shared" si="566"/>
        <v>63</v>
      </c>
      <c r="I2575" s="15"/>
      <c r="J2575" s="15"/>
      <c r="K2575" s="16"/>
      <c r="L2575" s="15"/>
      <c r="M2575" s="15"/>
      <c r="N2575" s="15"/>
      <c r="O2575" s="15">
        <f t="shared" si="572"/>
        <v>0</v>
      </c>
      <c r="P2575" s="15">
        <v>0</v>
      </c>
      <c r="Q2575" s="15">
        <f t="shared" si="573"/>
        <v>0</v>
      </c>
      <c r="R2575" s="15">
        <v>0</v>
      </c>
      <c r="S2575" s="15">
        <v>0</v>
      </c>
      <c r="T2575" s="15">
        <f t="shared" si="574"/>
        <v>0</v>
      </c>
      <c r="U2575" s="15">
        <f t="shared" si="575"/>
        <v>0</v>
      </c>
      <c r="V2575" s="15"/>
      <c r="W2575" s="15"/>
      <c r="X2575" s="15"/>
      <c r="Y2575" s="15"/>
      <c r="Z2575" s="16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>
        <f t="shared" si="567"/>
        <v>0</v>
      </c>
      <c r="CT2575" s="15">
        <f t="shared" si="568"/>
        <v>63</v>
      </c>
      <c r="CU2575" s="15">
        <f t="shared" si="569"/>
        <v>1</v>
      </c>
      <c r="CV2575" s="15">
        <f t="shared" si="570"/>
        <v>0</v>
      </c>
      <c r="CW2575" s="15"/>
      <c r="CX2575" s="15"/>
      <c r="CY2575" s="15">
        <f t="shared" si="571"/>
        <v>0</v>
      </c>
      <c r="CZ2575" s="15">
        <f>GG2575</f>
        <v>0</v>
      </c>
      <c r="DA2575" s="16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20"/>
      <c r="DY2575" s="15"/>
      <c r="DZ2575" s="20"/>
      <c r="EA2575" s="15"/>
      <c r="EB2575" s="20"/>
      <c r="EC2575" s="15"/>
      <c r="ED2575" s="20"/>
      <c r="EE2575" s="15"/>
      <c r="EF2575" s="20"/>
      <c r="EG2575" s="15"/>
      <c r="EH2575" s="20"/>
      <c r="EI2575" s="15"/>
      <c r="EJ2575" s="20"/>
      <c r="EK2575" s="15"/>
      <c r="EL2575" s="20"/>
      <c r="EM2575" s="15"/>
      <c r="EN2575" s="20"/>
      <c r="EY2575" s="15"/>
      <c r="EZ2575" s="20"/>
      <c r="FC2575" s="15">
        <v>63</v>
      </c>
      <c r="FD2575" s="20">
        <v>5</v>
      </c>
      <c r="FE2575" s="15"/>
      <c r="FF2575" s="20"/>
      <c r="FG2575" s="15"/>
      <c r="FH2575" s="20"/>
      <c r="FI2575" s="15"/>
      <c r="FJ2575" s="20"/>
      <c r="FK2575" s="15"/>
      <c r="FL2575" s="20"/>
      <c r="FM2575" s="15"/>
      <c r="FN2575" s="20"/>
      <c r="FO2575" s="15"/>
      <c r="FP2575" s="20"/>
      <c r="FQ2575" s="15"/>
      <c r="FR2575" s="20"/>
      <c r="FS2575" s="15"/>
      <c r="FT2575" s="20"/>
      <c r="FU2575" s="15"/>
      <c r="FV2575" s="20"/>
      <c r="FW2575" s="15"/>
      <c r="FX2575" s="20"/>
      <c r="FY2575" s="15"/>
      <c r="FZ2575" s="20"/>
      <c r="GA2575" s="15"/>
      <c r="GB2575" s="20"/>
      <c r="GC2575" s="15"/>
      <c r="GD2575" s="20"/>
      <c r="GE2575" s="15"/>
      <c r="GF2575" s="20"/>
      <c r="GG2575" s="226"/>
    </row>
    <row r="2576" spans="1:189" ht="15" customHeight="1" x14ac:dyDescent="0.3">
      <c r="A2576" s="15" t="s">
        <v>146</v>
      </c>
      <c r="B2576" s="15" t="s">
        <v>138</v>
      </c>
      <c r="C2576" s="15" t="s">
        <v>1224</v>
      </c>
      <c r="D2576" s="15" t="s">
        <v>1108</v>
      </c>
      <c r="E2576" s="15" t="str">
        <f t="shared" si="565"/>
        <v>Alice KIM</v>
      </c>
      <c r="F2576" s="15" t="s">
        <v>128</v>
      </c>
      <c r="G2576" s="15">
        <v>999926906</v>
      </c>
      <c r="H2576" s="15">
        <f t="shared" si="566"/>
        <v>63</v>
      </c>
      <c r="I2576" s="15"/>
      <c r="J2576" s="15"/>
      <c r="K2576" s="16"/>
      <c r="L2576" s="15"/>
      <c r="M2576" s="15"/>
      <c r="N2576" s="15"/>
      <c r="O2576" s="15">
        <f t="shared" si="572"/>
        <v>0</v>
      </c>
      <c r="P2576" s="15">
        <v>0</v>
      </c>
      <c r="Q2576" s="15">
        <f t="shared" si="573"/>
        <v>0</v>
      </c>
      <c r="R2576" s="15">
        <v>0</v>
      </c>
      <c r="S2576" s="15">
        <v>0</v>
      </c>
      <c r="T2576" s="15">
        <f t="shared" si="574"/>
        <v>0</v>
      </c>
      <c r="U2576" s="15">
        <f t="shared" si="575"/>
        <v>0</v>
      </c>
      <c r="V2576" s="15"/>
      <c r="W2576" s="15"/>
      <c r="X2576" s="15"/>
      <c r="Y2576" s="15"/>
      <c r="Z2576" s="16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>
        <f t="shared" si="567"/>
        <v>0</v>
      </c>
      <c r="CT2576" s="15">
        <f t="shared" si="568"/>
        <v>63</v>
      </c>
      <c r="CU2576" s="15">
        <f t="shared" si="569"/>
        <v>1</v>
      </c>
      <c r="CV2576" s="15">
        <f t="shared" si="570"/>
        <v>0</v>
      </c>
      <c r="CW2576" s="15"/>
      <c r="CX2576" s="15"/>
      <c r="CY2576" s="15">
        <f t="shared" si="571"/>
        <v>0</v>
      </c>
      <c r="CZ2576" s="15">
        <f>GG2576</f>
        <v>0</v>
      </c>
      <c r="DA2576" s="16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20"/>
      <c r="DY2576" s="15"/>
      <c r="DZ2576" s="20"/>
      <c r="EA2576" s="15"/>
      <c r="EB2576" s="20"/>
      <c r="EC2576" s="15"/>
      <c r="ED2576" s="20"/>
      <c r="EE2576" s="15"/>
      <c r="EF2576" s="20"/>
      <c r="EG2576" s="15"/>
      <c r="EH2576" s="20"/>
      <c r="EI2576" s="15"/>
      <c r="EJ2576" s="20"/>
      <c r="EK2576" s="15"/>
      <c r="EL2576" s="20"/>
      <c r="EM2576" s="15"/>
      <c r="EN2576" s="20"/>
      <c r="EY2576" s="15"/>
      <c r="EZ2576" s="20"/>
      <c r="FC2576" s="15">
        <v>63</v>
      </c>
      <c r="FD2576" s="20">
        <v>5</v>
      </c>
      <c r="FE2576" s="15"/>
      <c r="FF2576" s="20"/>
      <c r="FG2576" s="15"/>
      <c r="FH2576" s="20"/>
      <c r="FI2576" s="15"/>
      <c r="FJ2576" s="20"/>
      <c r="FK2576" s="15"/>
      <c r="FL2576" s="20"/>
      <c r="FM2576" s="15"/>
      <c r="FN2576" s="20"/>
      <c r="FO2576" s="15"/>
      <c r="FP2576" s="20"/>
      <c r="FQ2576" s="15"/>
      <c r="FR2576" s="20"/>
      <c r="FS2576" s="15"/>
      <c r="FT2576" s="20"/>
      <c r="FU2576" s="15"/>
      <c r="FV2576" s="20"/>
      <c r="FW2576" s="15"/>
      <c r="FX2576" s="20"/>
      <c r="FY2576" s="15"/>
      <c r="FZ2576" s="20"/>
      <c r="GA2576" s="15"/>
      <c r="GB2576" s="20"/>
      <c r="GC2576" s="15"/>
      <c r="GD2576" s="20"/>
      <c r="GE2576" s="15"/>
      <c r="GF2576" s="20"/>
      <c r="GG2576" s="226"/>
    </row>
    <row r="2577" spans="1:189" ht="15" customHeight="1" x14ac:dyDescent="0.3">
      <c r="A2577" s="15" t="s">
        <v>133</v>
      </c>
      <c r="B2577" s="15" t="s">
        <v>134</v>
      </c>
      <c r="C2577" s="15" t="s">
        <v>509</v>
      </c>
      <c r="D2577" s="15" t="s">
        <v>3121</v>
      </c>
      <c r="E2577" s="15" t="str">
        <f t="shared" si="565"/>
        <v>Valerie AZCUETA</v>
      </c>
      <c r="F2577" s="15" t="s">
        <v>128</v>
      </c>
      <c r="G2577" s="15">
        <v>999926908</v>
      </c>
      <c r="H2577" s="15">
        <f t="shared" si="566"/>
        <v>38</v>
      </c>
      <c r="I2577" s="15"/>
      <c r="J2577" s="15"/>
      <c r="K2577" s="16"/>
      <c r="L2577" s="15"/>
      <c r="M2577" s="15"/>
      <c r="N2577" s="15"/>
      <c r="O2577" s="15">
        <f t="shared" si="572"/>
        <v>0</v>
      </c>
      <c r="P2577" s="15">
        <v>0</v>
      </c>
      <c r="Q2577" s="15">
        <f t="shared" si="573"/>
        <v>0</v>
      </c>
      <c r="R2577" s="15">
        <v>0</v>
      </c>
      <c r="S2577" s="15">
        <v>0</v>
      </c>
      <c r="T2577" s="15">
        <f t="shared" si="574"/>
        <v>0</v>
      </c>
      <c r="U2577" s="15">
        <f t="shared" si="575"/>
        <v>0</v>
      </c>
      <c r="V2577" s="15"/>
      <c r="W2577" s="15"/>
      <c r="X2577" s="15"/>
      <c r="Y2577" s="15"/>
      <c r="Z2577" s="16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>
        <f t="shared" si="567"/>
        <v>0</v>
      </c>
      <c r="CT2577" s="15">
        <f t="shared" si="568"/>
        <v>38</v>
      </c>
      <c r="CU2577" s="15">
        <f t="shared" si="569"/>
        <v>0</v>
      </c>
      <c r="CV2577" s="15">
        <f t="shared" si="570"/>
        <v>0</v>
      </c>
      <c r="CW2577" s="15"/>
      <c r="CX2577" s="15"/>
      <c r="CY2577" s="15">
        <f t="shared" si="571"/>
        <v>0</v>
      </c>
      <c r="CZ2577" s="15">
        <f>GG2577</f>
        <v>0</v>
      </c>
      <c r="DA2577" s="16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20"/>
      <c r="DY2577" s="15"/>
      <c r="DZ2577" s="20"/>
      <c r="EA2577" s="15"/>
      <c r="EB2577" s="20"/>
      <c r="EC2577" s="15"/>
      <c r="ED2577" s="20"/>
      <c r="EE2577" s="15"/>
      <c r="EF2577" s="20"/>
      <c r="EG2577" s="15"/>
      <c r="EH2577" s="20"/>
      <c r="EI2577" s="15"/>
      <c r="EJ2577" s="20"/>
      <c r="EK2577" s="15"/>
      <c r="EL2577" s="20"/>
      <c r="EM2577" s="15"/>
      <c r="EN2577" s="20"/>
      <c r="EY2577" s="15"/>
      <c r="EZ2577" s="20"/>
      <c r="FC2577" s="15">
        <v>38</v>
      </c>
      <c r="FD2577" s="20" t="s">
        <v>129</v>
      </c>
      <c r="FE2577" s="15"/>
      <c r="FF2577" s="20"/>
      <c r="FG2577" s="15"/>
      <c r="FH2577" s="20"/>
      <c r="FI2577" s="15"/>
      <c r="FJ2577" s="20"/>
      <c r="FK2577" s="15"/>
      <c r="FL2577" s="20"/>
      <c r="FM2577" s="15"/>
      <c r="FN2577" s="20"/>
      <c r="FO2577" s="15"/>
      <c r="FP2577" s="20"/>
      <c r="FQ2577" s="15"/>
      <c r="FR2577" s="20"/>
      <c r="FS2577" s="15"/>
      <c r="FT2577" s="20"/>
      <c r="FU2577" s="15"/>
      <c r="FV2577" s="20"/>
      <c r="FW2577" s="15"/>
      <c r="FX2577" s="20"/>
      <c r="FY2577" s="15"/>
      <c r="FZ2577" s="20"/>
      <c r="GA2577" s="15"/>
      <c r="GB2577" s="20"/>
      <c r="GC2577" s="15"/>
      <c r="GD2577" s="20"/>
      <c r="GE2577" s="15"/>
      <c r="GF2577" s="20"/>
      <c r="GG2577" s="226"/>
    </row>
    <row r="2578" spans="1:189" ht="15" customHeight="1" x14ac:dyDescent="0.3">
      <c r="A2578" s="15" t="s">
        <v>133</v>
      </c>
      <c r="B2578" s="15" t="s">
        <v>134</v>
      </c>
      <c r="C2578" s="15" t="s">
        <v>3143</v>
      </c>
      <c r="D2578" s="15" t="s">
        <v>3144</v>
      </c>
      <c r="E2578" s="15" t="str">
        <f t="shared" si="565"/>
        <v>Irfaan AHMAR</v>
      </c>
      <c r="F2578" s="15" t="s">
        <v>135</v>
      </c>
      <c r="G2578" s="15">
        <v>999926909</v>
      </c>
      <c r="H2578" s="15">
        <f t="shared" si="566"/>
        <v>63</v>
      </c>
      <c r="I2578" s="15"/>
      <c r="J2578" s="15"/>
      <c r="K2578" s="16"/>
      <c r="L2578" s="15"/>
      <c r="M2578" s="15"/>
      <c r="N2578" s="15"/>
      <c r="O2578" s="15">
        <f t="shared" si="572"/>
        <v>0</v>
      </c>
      <c r="P2578" s="15">
        <v>0</v>
      </c>
      <c r="Q2578" s="15">
        <f t="shared" si="573"/>
        <v>0</v>
      </c>
      <c r="R2578" s="15">
        <v>0</v>
      </c>
      <c r="S2578" s="15">
        <v>0</v>
      </c>
      <c r="T2578" s="15">
        <f t="shared" si="574"/>
        <v>0</v>
      </c>
      <c r="U2578" s="15">
        <f t="shared" si="575"/>
        <v>0</v>
      </c>
      <c r="V2578" s="15"/>
      <c r="W2578" s="15"/>
      <c r="X2578" s="15"/>
      <c r="Y2578" s="15"/>
      <c r="Z2578" s="16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>
        <f t="shared" si="567"/>
        <v>0</v>
      </c>
      <c r="CT2578" s="15">
        <f t="shared" si="568"/>
        <v>63</v>
      </c>
      <c r="CU2578" s="15">
        <f t="shared" si="569"/>
        <v>1</v>
      </c>
      <c r="CV2578" s="15">
        <f t="shared" si="570"/>
        <v>0</v>
      </c>
      <c r="CW2578" s="15"/>
      <c r="CX2578" s="15"/>
      <c r="CY2578" s="15">
        <f t="shared" si="571"/>
        <v>0</v>
      </c>
      <c r="CZ2578" s="15">
        <f>GG2578</f>
        <v>0</v>
      </c>
      <c r="DA2578" s="16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20"/>
      <c r="DY2578" s="15"/>
      <c r="DZ2578" s="20"/>
      <c r="EA2578" s="15"/>
      <c r="EB2578" s="20"/>
      <c r="EC2578" s="15"/>
      <c r="ED2578" s="20"/>
      <c r="EE2578" s="15"/>
      <c r="EF2578" s="20"/>
      <c r="EG2578" s="15"/>
      <c r="EH2578" s="20"/>
      <c r="EI2578" s="15"/>
      <c r="EJ2578" s="20"/>
      <c r="EK2578" s="15"/>
      <c r="EL2578" s="20"/>
      <c r="EM2578" s="15"/>
      <c r="EN2578" s="20"/>
      <c r="EY2578" s="15"/>
      <c r="EZ2578" s="20"/>
      <c r="FC2578" s="15">
        <v>63</v>
      </c>
      <c r="FD2578" s="20">
        <v>5</v>
      </c>
      <c r="FE2578" s="15"/>
      <c r="FF2578" s="20"/>
      <c r="FG2578" s="15"/>
      <c r="FH2578" s="20"/>
      <c r="FI2578" s="15"/>
      <c r="FJ2578" s="20"/>
      <c r="FK2578" s="15"/>
      <c r="FL2578" s="20"/>
      <c r="FM2578" s="15"/>
      <c r="FN2578" s="20"/>
      <c r="FO2578" s="15"/>
      <c r="FP2578" s="20"/>
      <c r="FQ2578" s="15"/>
      <c r="FR2578" s="20"/>
      <c r="FS2578" s="15"/>
      <c r="FT2578" s="20"/>
      <c r="FU2578" s="15"/>
      <c r="FV2578" s="20"/>
      <c r="FW2578" s="15"/>
      <c r="FX2578" s="20"/>
      <c r="FY2578" s="15"/>
      <c r="FZ2578" s="20"/>
      <c r="GA2578" s="15"/>
      <c r="GB2578" s="20"/>
      <c r="GC2578" s="15"/>
      <c r="GD2578" s="20"/>
      <c r="GE2578" s="15"/>
      <c r="GF2578" s="20"/>
      <c r="GG2578" s="226"/>
    </row>
    <row r="2579" spans="1:189" ht="15" customHeight="1" x14ac:dyDescent="0.3">
      <c r="A2579" s="15" t="s">
        <v>125</v>
      </c>
      <c r="B2579" s="15" t="s">
        <v>140</v>
      </c>
      <c r="C2579" s="15" t="s">
        <v>3222</v>
      </c>
      <c r="D2579" s="15" t="s">
        <v>1108</v>
      </c>
      <c r="E2579" s="15" t="str">
        <f t="shared" si="565"/>
        <v>Kyuhyun KIM</v>
      </c>
      <c r="F2579" s="15" t="s">
        <v>135</v>
      </c>
      <c r="G2579" s="15">
        <v>999926910</v>
      </c>
      <c r="H2579" s="15">
        <f t="shared" si="566"/>
        <v>60</v>
      </c>
      <c r="I2579" s="15"/>
      <c r="J2579" s="15"/>
      <c r="K2579" s="16"/>
      <c r="L2579" s="15"/>
      <c r="M2579" s="15"/>
      <c r="N2579" s="15"/>
      <c r="O2579" s="15">
        <f t="shared" si="572"/>
        <v>0</v>
      </c>
      <c r="P2579" s="15">
        <v>0</v>
      </c>
      <c r="Q2579" s="15">
        <f t="shared" si="573"/>
        <v>0</v>
      </c>
      <c r="R2579" s="15">
        <v>0</v>
      </c>
      <c r="S2579" s="15">
        <v>0</v>
      </c>
      <c r="T2579" s="15">
        <f t="shared" si="574"/>
        <v>0</v>
      </c>
      <c r="U2579" s="15">
        <f t="shared" si="575"/>
        <v>0</v>
      </c>
      <c r="V2579" s="15"/>
      <c r="W2579" s="15"/>
      <c r="X2579" s="15"/>
      <c r="Y2579" s="15"/>
      <c r="Z2579" s="16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>
        <f t="shared" si="567"/>
        <v>0</v>
      </c>
      <c r="CT2579" s="15">
        <f t="shared" si="568"/>
        <v>60</v>
      </c>
      <c r="CU2579" s="15">
        <f t="shared" si="569"/>
        <v>1</v>
      </c>
      <c r="CV2579" s="15">
        <f t="shared" si="570"/>
        <v>0</v>
      </c>
      <c r="CW2579" s="15"/>
      <c r="CX2579" s="15"/>
      <c r="CY2579" s="15">
        <f t="shared" si="571"/>
        <v>0</v>
      </c>
      <c r="CZ2579" s="15">
        <f>GG2579</f>
        <v>0</v>
      </c>
      <c r="DA2579" s="16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20"/>
      <c r="DY2579" s="15"/>
      <c r="DZ2579" s="20"/>
      <c r="EA2579" s="15"/>
      <c r="EB2579" s="20"/>
      <c r="EC2579" s="15"/>
      <c r="ED2579" s="20"/>
      <c r="EE2579" s="15"/>
      <c r="EF2579" s="20"/>
      <c r="EG2579" s="15"/>
      <c r="EH2579" s="20"/>
      <c r="EI2579" s="15"/>
      <c r="EJ2579" s="20"/>
      <c r="EK2579" s="15"/>
      <c r="EL2579" s="20"/>
      <c r="EM2579" s="15"/>
      <c r="EN2579" s="20"/>
      <c r="EY2579" s="15"/>
      <c r="EZ2579" s="20"/>
      <c r="FC2579" s="15">
        <v>60</v>
      </c>
      <c r="FD2579" s="20">
        <v>1</v>
      </c>
      <c r="FE2579" s="15"/>
      <c r="FF2579" s="20"/>
      <c r="FG2579" s="15"/>
      <c r="FH2579" s="20"/>
      <c r="FI2579" s="15"/>
      <c r="FJ2579" s="20"/>
      <c r="FK2579" s="15"/>
      <c r="FL2579" s="20"/>
      <c r="FM2579" s="15"/>
      <c r="FN2579" s="20"/>
      <c r="FO2579" s="15"/>
      <c r="FP2579" s="20"/>
      <c r="FQ2579" s="15"/>
      <c r="FR2579" s="20"/>
      <c r="FS2579" s="15"/>
      <c r="FT2579" s="20"/>
      <c r="FU2579" s="15"/>
      <c r="FV2579" s="20"/>
      <c r="FW2579" s="15"/>
      <c r="FX2579" s="20"/>
      <c r="FY2579" s="15"/>
      <c r="FZ2579" s="20"/>
      <c r="GA2579" s="15"/>
      <c r="GB2579" s="20"/>
      <c r="GC2579" s="15"/>
      <c r="GD2579" s="20"/>
      <c r="GE2579" s="15"/>
      <c r="GF2579" s="20"/>
      <c r="GG2579" s="226"/>
    </row>
    <row r="2580" spans="1:189" ht="15" customHeight="1" x14ac:dyDescent="0.3">
      <c r="A2580" s="15" t="s">
        <v>130</v>
      </c>
      <c r="B2580" s="15" t="s">
        <v>140</v>
      </c>
      <c r="C2580" s="15" t="s">
        <v>3184</v>
      </c>
      <c r="D2580" s="15" t="s">
        <v>3185</v>
      </c>
      <c r="E2580" s="15" t="str">
        <f t="shared" si="565"/>
        <v>Dhwani VENKAT</v>
      </c>
      <c r="F2580" s="15" t="s">
        <v>128</v>
      </c>
      <c r="G2580" s="15">
        <v>999926913</v>
      </c>
      <c r="H2580" s="15">
        <f t="shared" si="566"/>
        <v>38</v>
      </c>
      <c r="I2580" s="15"/>
      <c r="J2580" s="15"/>
      <c r="K2580" s="16"/>
      <c r="L2580" s="15"/>
      <c r="M2580" s="15"/>
      <c r="N2580" s="15"/>
      <c r="O2580" s="15">
        <f t="shared" si="572"/>
        <v>0</v>
      </c>
      <c r="P2580" s="15">
        <v>0</v>
      </c>
      <c r="Q2580" s="15">
        <f t="shared" si="573"/>
        <v>0</v>
      </c>
      <c r="R2580" s="15">
        <v>0</v>
      </c>
      <c r="S2580" s="15">
        <v>0</v>
      </c>
      <c r="T2580" s="15">
        <f t="shared" si="574"/>
        <v>0</v>
      </c>
      <c r="U2580" s="15">
        <f t="shared" si="575"/>
        <v>0</v>
      </c>
      <c r="V2580" s="15"/>
      <c r="W2580" s="15"/>
      <c r="X2580" s="15"/>
      <c r="Y2580" s="15"/>
      <c r="Z2580" s="16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>
        <f t="shared" si="567"/>
        <v>0</v>
      </c>
      <c r="CT2580" s="15">
        <f t="shared" si="568"/>
        <v>38</v>
      </c>
      <c r="CU2580" s="15">
        <f t="shared" si="569"/>
        <v>0</v>
      </c>
      <c r="CV2580" s="15">
        <f t="shared" si="570"/>
        <v>0</v>
      </c>
      <c r="CW2580" s="15"/>
      <c r="CX2580" s="15"/>
      <c r="CY2580" s="15">
        <f t="shared" si="571"/>
        <v>0</v>
      </c>
      <c r="CZ2580" s="15">
        <f>GG2580</f>
        <v>0</v>
      </c>
      <c r="DA2580" s="16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20"/>
      <c r="DY2580" s="15"/>
      <c r="DZ2580" s="20"/>
      <c r="EA2580" s="15"/>
      <c r="EB2580" s="20"/>
      <c r="EC2580" s="15"/>
      <c r="ED2580" s="20"/>
      <c r="EE2580" s="15"/>
      <c r="EF2580" s="20"/>
      <c r="EG2580" s="15"/>
      <c r="EH2580" s="20"/>
      <c r="EI2580" s="15"/>
      <c r="EJ2580" s="20"/>
      <c r="EK2580" s="15"/>
      <c r="EL2580" s="20"/>
      <c r="EM2580" s="15"/>
      <c r="EN2580" s="20"/>
      <c r="EY2580" s="15"/>
      <c r="EZ2580" s="20"/>
      <c r="FC2580" s="15">
        <v>38</v>
      </c>
      <c r="FD2580" s="20" t="s">
        <v>129</v>
      </c>
      <c r="FE2580" s="15"/>
      <c r="FF2580" s="20"/>
      <c r="FG2580" s="15"/>
      <c r="FH2580" s="20"/>
      <c r="FI2580" s="15"/>
      <c r="FJ2580" s="20"/>
      <c r="FK2580" s="15"/>
      <c r="FL2580" s="20"/>
      <c r="FM2580" s="15"/>
      <c r="FN2580" s="20"/>
      <c r="FO2580" s="15"/>
      <c r="FP2580" s="20"/>
      <c r="FQ2580" s="15"/>
      <c r="FR2580" s="20"/>
      <c r="FS2580" s="15"/>
      <c r="FT2580" s="20"/>
      <c r="FU2580" s="15"/>
      <c r="FV2580" s="20"/>
      <c r="FW2580" s="15"/>
      <c r="FX2580" s="20"/>
      <c r="FY2580" s="15"/>
      <c r="FZ2580" s="20"/>
      <c r="GA2580" s="15"/>
      <c r="GB2580" s="20"/>
      <c r="GC2580" s="15"/>
      <c r="GD2580" s="20"/>
      <c r="GE2580" s="15"/>
      <c r="GF2580" s="20"/>
      <c r="GG2580" s="226"/>
    </row>
    <row r="2581" spans="1:189" ht="15" customHeight="1" x14ac:dyDescent="0.3">
      <c r="A2581" s="15" t="s">
        <v>137</v>
      </c>
      <c r="B2581" s="15" t="s">
        <v>134</v>
      </c>
      <c r="C2581" s="15" t="s">
        <v>2205</v>
      </c>
      <c r="D2581" s="15" t="s">
        <v>3055</v>
      </c>
      <c r="E2581" s="15" t="str">
        <f t="shared" si="565"/>
        <v>Kelvin SHAM</v>
      </c>
      <c r="F2581" s="15" t="s">
        <v>135</v>
      </c>
      <c r="G2581" s="15">
        <v>999926915</v>
      </c>
      <c r="H2581" s="15">
        <f t="shared" si="566"/>
        <v>30</v>
      </c>
      <c r="I2581" s="15"/>
      <c r="J2581" s="15"/>
      <c r="K2581" s="16"/>
      <c r="L2581" s="15"/>
      <c r="M2581" s="15"/>
      <c r="N2581" s="15"/>
      <c r="O2581" s="15">
        <f t="shared" si="572"/>
        <v>0</v>
      </c>
      <c r="P2581" s="15">
        <v>0</v>
      </c>
      <c r="Q2581" s="15">
        <f t="shared" si="573"/>
        <v>0</v>
      </c>
      <c r="R2581" s="15">
        <v>0</v>
      </c>
      <c r="S2581" s="15">
        <v>0</v>
      </c>
      <c r="T2581" s="15">
        <f t="shared" si="574"/>
        <v>0</v>
      </c>
      <c r="U2581" s="15">
        <f t="shared" si="575"/>
        <v>0</v>
      </c>
      <c r="V2581" s="15"/>
      <c r="W2581" s="15"/>
      <c r="X2581" s="15"/>
      <c r="Y2581" s="15"/>
      <c r="Z2581" s="16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>
        <f t="shared" si="567"/>
        <v>0</v>
      </c>
      <c r="CT2581" s="15">
        <f t="shared" si="568"/>
        <v>30</v>
      </c>
      <c r="CU2581" s="15">
        <f t="shared" si="569"/>
        <v>1</v>
      </c>
      <c r="CV2581" s="15">
        <f t="shared" si="570"/>
        <v>0</v>
      </c>
      <c r="CW2581" s="15"/>
      <c r="CX2581" s="15"/>
      <c r="CY2581" s="15">
        <f t="shared" si="571"/>
        <v>0</v>
      </c>
      <c r="CZ2581" s="15">
        <f>GG2581</f>
        <v>0</v>
      </c>
      <c r="DA2581" s="16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20"/>
      <c r="DY2581" s="15"/>
      <c r="DZ2581" s="20"/>
      <c r="EA2581" s="15"/>
      <c r="EB2581" s="20"/>
      <c r="EC2581" s="15"/>
      <c r="ED2581" s="20"/>
      <c r="EE2581" s="15"/>
      <c r="EF2581" s="20"/>
      <c r="EG2581" s="15"/>
      <c r="EH2581" s="20"/>
      <c r="EI2581" s="15"/>
      <c r="EJ2581" s="20"/>
      <c r="EK2581" s="15"/>
      <c r="EL2581" s="20"/>
      <c r="EM2581" s="15"/>
      <c r="EN2581" s="20"/>
      <c r="EY2581" s="15"/>
      <c r="EZ2581" s="20"/>
      <c r="FC2581" s="15">
        <v>30</v>
      </c>
      <c r="FD2581" s="20">
        <v>1</v>
      </c>
      <c r="FE2581" s="15"/>
      <c r="FF2581" s="20"/>
      <c r="FG2581" s="15"/>
      <c r="FH2581" s="20"/>
      <c r="FI2581" s="15"/>
      <c r="FJ2581" s="20"/>
      <c r="FK2581" s="15"/>
      <c r="FL2581" s="20"/>
      <c r="FM2581" s="15"/>
      <c r="FN2581" s="20"/>
      <c r="FO2581" s="15"/>
      <c r="FP2581" s="20"/>
      <c r="FQ2581" s="15"/>
      <c r="FR2581" s="20"/>
      <c r="FS2581" s="15"/>
      <c r="FT2581" s="20"/>
      <c r="FU2581" s="15"/>
      <c r="FV2581" s="20"/>
      <c r="FW2581" s="15"/>
      <c r="FX2581" s="20"/>
      <c r="FY2581" s="15"/>
      <c r="FZ2581" s="20"/>
      <c r="GA2581" s="15"/>
      <c r="GB2581" s="20"/>
      <c r="GC2581" s="15"/>
      <c r="GD2581" s="20"/>
      <c r="GE2581" s="15"/>
      <c r="GF2581" s="20"/>
      <c r="GG2581" s="226"/>
    </row>
    <row r="2582" spans="1:189" ht="15" customHeight="1" x14ac:dyDescent="0.3">
      <c r="A2582" s="17" t="s">
        <v>2903</v>
      </c>
      <c r="B2582" s="17" t="s">
        <v>142</v>
      </c>
      <c r="C2582" s="17" t="s">
        <v>3412</v>
      </c>
      <c r="D2582" s="17" t="s">
        <v>961</v>
      </c>
      <c r="E2582" s="15" t="str">
        <f t="shared" si="565"/>
        <v>Ellyn Hu</v>
      </c>
      <c r="F2582" s="17" t="s">
        <v>128</v>
      </c>
      <c r="G2582" s="17">
        <v>999926916</v>
      </c>
      <c r="H2582" s="15">
        <f t="shared" si="566"/>
        <v>38</v>
      </c>
      <c r="I2582" s="15"/>
      <c r="J2582" s="15"/>
      <c r="K2582" s="16"/>
      <c r="L2582" s="15"/>
      <c r="M2582" s="15"/>
      <c r="N2582" s="15"/>
      <c r="O2582" s="15">
        <f t="shared" si="572"/>
        <v>0</v>
      </c>
      <c r="P2582" s="15">
        <v>0</v>
      </c>
      <c r="Q2582" s="15">
        <f t="shared" si="573"/>
        <v>0</v>
      </c>
      <c r="R2582" s="15">
        <v>0</v>
      </c>
      <c r="S2582" s="15">
        <v>0</v>
      </c>
      <c r="T2582" s="15">
        <f t="shared" si="574"/>
        <v>0</v>
      </c>
      <c r="U2582" s="15">
        <f t="shared" si="575"/>
        <v>0</v>
      </c>
      <c r="V2582" s="15"/>
      <c r="W2582" s="15"/>
      <c r="X2582" s="15"/>
      <c r="Y2582" s="15"/>
      <c r="Z2582" s="16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>
        <f t="shared" si="567"/>
        <v>38</v>
      </c>
      <c r="CT2582" s="15">
        <f t="shared" si="568"/>
        <v>0</v>
      </c>
      <c r="CU2582" s="15">
        <f t="shared" si="569"/>
        <v>0</v>
      </c>
      <c r="CV2582" s="15">
        <f t="shared" si="570"/>
        <v>0</v>
      </c>
      <c r="CW2582" s="15"/>
      <c r="CX2582" s="15"/>
      <c r="CY2582" s="15">
        <f t="shared" si="571"/>
        <v>0</v>
      </c>
      <c r="CZ2582" s="15">
        <f>GG2582</f>
        <v>0</v>
      </c>
      <c r="DA2582" s="16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20"/>
      <c r="DY2582" s="15"/>
      <c r="DZ2582" s="20"/>
      <c r="EA2582" s="15"/>
      <c r="EB2582" s="20"/>
      <c r="EC2582" s="15"/>
      <c r="ED2582" s="20"/>
      <c r="EE2582" s="15"/>
      <c r="EF2582" s="20"/>
      <c r="EG2582" s="15"/>
      <c r="EH2582" s="20"/>
      <c r="EI2582" s="15"/>
      <c r="EJ2582" s="20"/>
      <c r="EK2582" s="15"/>
      <c r="EL2582" s="20"/>
      <c r="EM2582" s="15"/>
      <c r="EN2582" s="20"/>
      <c r="EY2582" s="15"/>
      <c r="EZ2582" s="20"/>
      <c r="FC2582" s="15"/>
      <c r="FD2582" s="20"/>
      <c r="FE2582" s="15">
        <v>38</v>
      </c>
      <c r="FF2582" s="20" t="s">
        <v>129</v>
      </c>
      <c r="FG2582" s="15"/>
      <c r="FH2582" s="20"/>
      <c r="FI2582" s="15"/>
      <c r="FJ2582" s="20"/>
      <c r="FK2582" s="15"/>
      <c r="FL2582" s="20"/>
      <c r="FM2582" s="15"/>
      <c r="FN2582" s="20"/>
      <c r="FO2582" s="15"/>
      <c r="FP2582" s="20"/>
      <c r="FQ2582" s="15"/>
      <c r="FR2582" s="20"/>
      <c r="FS2582" s="15"/>
      <c r="FT2582" s="20"/>
      <c r="FU2582" s="15"/>
      <c r="FV2582" s="20"/>
      <c r="FW2582" s="15"/>
      <c r="FX2582" s="20"/>
      <c r="FY2582" s="15"/>
      <c r="FZ2582" s="20"/>
      <c r="GA2582" s="15"/>
      <c r="GB2582" s="20"/>
      <c r="GC2582" s="15"/>
      <c r="GD2582" s="20"/>
      <c r="GE2582" s="15"/>
      <c r="GF2582" s="20"/>
      <c r="GG2582" s="226"/>
    </row>
    <row r="2583" spans="1:189" ht="15" customHeight="1" x14ac:dyDescent="0.3">
      <c r="A2583" s="85" t="s">
        <v>130</v>
      </c>
      <c r="B2583" s="85" t="s">
        <v>140</v>
      </c>
      <c r="C2583" s="85" t="s">
        <v>2329</v>
      </c>
      <c r="D2583" s="85" t="s">
        <v>4015</v>
      </c>
      <c r="E2583" s="15" t="str">
        <f t="shared" si="565"/>
        <v>Summer Bothnerby</v>
      </c>
      <c r="F2583" s="85" t="s">
        <v>128</v>
      </c>
      <c r="G2583" s="15">
        <v>999926917</v>
      </c>
      <c r="H2583" s="15">
        <f t="shared" si="566"/>
        <v>58</v>
      </c>
      <c r="I2583" s="15"/>
      <c r="J2583" s="15"/>
      <c r="K2583" s="16"/>
      <c r="L2583" s="15"/>
      <c r="M2583" s="15"/>
      <c r="N2583" s="15"/>
      <c r="O2583" s="15">
        <f t="shared" si="572"/>
        <v>0</v>
      </c>
      <c r="P2583" s="15">
        <v>0</v>
      </c>
      <c r="Q2583" s="15">
        <f t="shared" si="573"/>
        <v>0</v>
      </c>
      <c r="R2583" s="15">
        <v>0</v>
      </c>
      <c r="S2583" s="15">
        <v>0</v>
      </c>
      <c r="T2583" s="15">
        <f t="shared" si="574"/>
        <v>0</v>
      </c>
      <c r="U2583" s="15">
        <f t="shared" si="575"/>
        <v>0</v>
      </c>
      <c r="V2583" s="15"/>
      <c r="W2583" s="15"/>
      <c r="X2583" s="15"/>
      <c r="Y2583" s="15"/>
      <c r="Z2583" s="16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>
        <f t="shared" si="567"/>
        <v>0</v>
      </c>
      <c r="CT2583" s="15">
        <f t="shared" si="568"/>
        <v>58</v>
      </c>
      <c r="CU2583" s="15">
        <f t="shared" si="569"/>
        <v>0</v>
      </c>
      <c r="CV2583" s="15">
        <f t="shared" si="570"/>
        <v>0</v>
      </c>
      <c r="CW2583" s="15"/>
      <c r="CX2583" s="15"/>
      <c r="CY2583" s="15">
        <f t="shared" si="571"/>
        <v>0</v>
      </c>
      <c r="CZ2583" s="15">
        <f>GG2583</f>
        <v>0</v>
      </c>
      <c r="DA2583" s="16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20"/>
      <c r="DY2583" s="15"/>
      <c r="DZ2583" s="20"/>
      <c r="EA2583" s="15"/>
      <c r="EB2583" s="20"/>
      <c r="EC2583" s="15"/>
      <c r="ED2583" s="20"/>
      <c r="EE2583" s="15"/>
      <c r="EF2583" s="20"/>
      <c r="EG2583" s="15"/>
      <c r="EH2583" s="20"/>
      <c r="EI2583" s="15"/>
      <c r="EJ2583" s="20"/>
      <c r="EK2583" s="15"/>
      <c r="EL2583" s="20"/>
      <c r="EM2583" s="15"/>
      <c r="EN2583" s="20"/>
      <c r="EY2583" s="15"/>
      <c r="EZ2583" s="20"/>
      <c r="FC2583" s="15"/>
      <c r="FD2583" s="20"/>
      <c r="FE2583" s="15"/>
      <c r="FF2583" s="20"/>
      <c r="FG2583" s="15"/>
      <c r="FH2583" s="20"/>
      <c r="FI2583" s="15"/>
      <c r="FJ2583" s="20"/>
      <c r="FK2583" s="15"/>
      <c r="FL2583" s="20"/>
      <c r="FM2583" s="15"/>
      <c r="FN2583" s="16"/>
      <c r="FO2583" s="15">
        <v>58</v>
      </c>
      <c r="FP2583" s="20"/>
      <c r="FQ2583" s="15"/>
      <c r="FR2583" s="16"/>
      <c r="FS2583" s="15"/>
      <c r="FT2583" s="20"/>
      <c r="FU2583" s="15"/>
      <c r="FV2583" s="20"/>
      <c r="FW2583" s="15"/>
      <c r="FX2583" s="20"/>
      <c r="FY2583" s="15"/>
      <c r="FZ2583" s="20"/>
      <c r="GA2583" s="15"/>
      <c r="GB2583" s="20"/>
      <c r="GC2583" s="15"/>
      <c r="GD2583" s="20"/>
      <c r="GE2583" s="15"/>
      <c r="GF2583" s="20"/>
      <c r="GG2583" s="226"/>
    </row>
    <row r="2584" spans="1:189" ht="15" customHeight="1" x14ac:dyDescent="0.3">
      <c r="A2584" s="17" t="s">
        <v>2903</v>
      </c>
      <c r="B2584" s="17" t="s">
        <v>138</v>
      </c>
      <c r="C2584" s="17" t="s">
        <v>570</v>
      </c>
      <c r="D2584" s="17" t="s">
        <v>485</v>
      </c>
      <c r="E2584" s="15" t="str">
        <f t="shared" si="565"/>
        <v>William Chandra</v>
      </c>
      <c r="F2584" s="17" t="s">
        <v>135</v>
      </c>
      <c r="G2584" s="17">
        <v>999926919</v>
      </c>
      <c r="H2584" s="15">
        <f t="shared" si="566"/>
        <v>38</v>
      </c>
      <c r="I2584" s="15"/>
      <c r="J2584" s="15"/>
      <c r="K2584" s="16"/>
      <c r="L2584" s="15"/>
      <c r="M2584" s="15"/>
      <c r="N2584" s="15"/>
      <c r="O2584" s="15">
        <f t="shared" si="572"/>
        <v>0</v>
      </c>
      <c r="P2584" s="15">
        <v>0</v>
      </c>
      <c r="Q2584" s="15">
        <f t="shared" si="573"/>
        <v>0</v>
      </c>
      <c r="R2584" s="15">
        <v>0</v>
      </c>
      <c r="S2584" s="15">
        <v>0</v>
      </c>
      <c r="T2584" s="15">
        <f t="shared" si="574"/>
        <v>0</v>
      </c>
      <c r="U2584" s="15">
        <f t="shared" si="575"/>
        <v>0</v>
      </c>
      <c r="V2584" s="15"/>
      <c r="W2584" s="15"/>
      <c r="X2584" s="15"/>
      <c r="Y2584" s="15"/>
      <c r="Z2584" s="16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>
        <f t="shared" si="567"/>
        <v>38</v>
      </c>
      <c r="CT2584" s="15">
        <f t="shared" si="568"/>
        <v>0</v>
      </c>
      <c r="CU2584" s="15">
        <f t="shared" si="569"/>
        <v>0</v>
      </c>
      <c r="CV2584" s="15">
        <f t="shared" si="570"/>
        <v>0</v>
      </c>
      <c r="CW2584" s="15"/>
      <c r="CX2584" s="15"/>
      <c r="CY2584" s="15">
        <f t="shared" si="571"/>
        <v>0</v>
      </c>
      <c r="CZ2584" s="15">
        <f>GG2584</f>
        <v>0</v>
      </c>
      <c r="DA2584" s="16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20"/>
      <c r="DY2584" s="15"/>
      <c r="DZ2584" s="20"/>
      <c r="EA2584" s="15"/>
      <c r="EB2584" s="20"/>
      <c r="EC2584" s="15"/>
      <c r="ED2584" s="20"/>
      <c r="EE2584" s="15"/>
      <c r="EF2584" s="20"/>
      <c r="EG2584" s="15"/>
      <c r="EH2584" s="20"/>
      <c r="EI2584" s="15"/>
      <c r="EJ2584" s="20"/>
      <c r="EK2584" s="15"/>
      <c r="EL2584" s="20"/>
      <c r="EM2584" s="15"/>
      <c r="EN2584" s="20"/>
      <c r="EY2584" s="15"/>
      <c r="EZ2584" s="20"/>
      <c r="FC2584" s="15"/>
      <c r="FD2584" s="20"/>
      <c r="FE2584" s="15">
        <v>38</v>
      </c>
      <c r="FF2584" s="20" t="s">
        <v>129</v>
      </c>
      <c r="FG2584" s="15"/>
      <c r="FH2584" s="20"/>
      <c r="FI2584" s="15"/>
      <c r="FJ2584" s="20"/>
      <c r="FK2584" s="15"/>
      <c r="FL2584" s="20"/>
      <c r="FM2584" s="15"/>
      <c r="FN2584" s="20"/>
      <c r="FO2584" s="15"/>
      <c r="FP2584" s="20"/>
      <c r="FQ2584" s="15"/>
      <c r="FR2584" s="20"/>
      <c r="FS2584" s="15"/>
      <c r="FT2584" s="20"/>
      <c r="FU2584" s="15"/>
      <c r="FV2584" s="20"/>
      <c r="FW2584" s="15"/>
      <c r="FX2584" s="20"/>
      <c r="FY2584" s="15"/>
      <c r="FZ2584" s="20"/>
      <c r="GA2584" s="15"/>
      <c r="GB2584" s="20"/>
      <c r="GC2584" s="15"/>
      <c r="GD2584" s="20"/>
      <c r="GE2584" s="15"/>
      <c r="GF2584" s="20"/>
      <c r="GG2584" s="226"/>
    </row>
    <row r="2585" spans="1:189" ht="15" customHeight="1" x14ac:dyDescent="0.3">
      <c r="A2585" s="17" t="s">
        <v>2903</v>
      </c>
      <c r="B2585" s="17" t="s">
        <v>134</v>
      </c>
      <c r="C2585" s="17" t="s">
        <v>3382</v>
      </c>
      <c r="D2585" s="17" t="s">
        <v>3383</v>
      </c>
      <c r="E2585" s="15" t="str">
        <f t="shared" si="565"/>
        <v>Dharly Grace Dela Pena</v>
      </c>
      <c r="F2585" s="17" t="s">
        <v>128</v>
      </c>
      <c r="G2585" s="17">
        <v>999926920</v>
      </c>
      <c r="H2585" s="15">
        <f t="shared" si="566"/>
        <v>38</v>
      </c>
      <c r="I2585" s="15"/>
      <c r="J2585" s="15"/>
      <c r="K2585" s="16"/>
      <c r="L2585" s="15"/>
      <c r="M2585" s="15"/>
      <c r="N2585" s="15"/>
      <c r="O2585" s="15">
        <f t="shared" si="572"/>
        <v>0</v>
      </c>
      <c r="P2585" s="15">
        <v>0</v>
      </c>
      <c r="Q2585" s="15">
        <f t="shared" si="573"/>
        <v>0</v>
      </c>
      <c r="R2585" s="15">
        <v>0</v>
      </c>
      <c r="S2585" s="15">
        <v>0</v>
      </c>
      <c r="T2585" s="15">
        <f t="shared" si="574"/>
        <v>0</v>
      </c>
      <c r="U2585" s="15">
        <f t="shared" si="575"/>
        <v>0</v>
      </c>
      <c r="V2585" s="15"/>
      <c r="W2585" s="15"/>
      <c r="X2585" s="15"/>
      <c r="Y2585" s="15"/>
      <c r="Z2585" s="16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>
        <f t="shared" si="567"/>
        <v>38</v>
      </c>
      <c r="CT2585" s="15">
        <f t="shared" si="568"/>
        <v>0</v>
      </c>
      <c r="CU2585" s="15">
        <f t="shared" si="569"/>
        <v>0</v>
      </c>
      <c r="CV2585" s="15">
        <f t="shared" si="570"/>
        <v>0</v>
      </c>
      <c r="CW2585" s="15"/>
      <c r="CX2585" s="15"/>
      <c r="CY2585" s="15">
        <f t="shared" si="571"/>
        <v>0</v>
      </c>
      <c r="CZ2585" s="15">
        <f>GG2585</f>
        <v>0</v>
      </c>
      <c r="DA2585" s="16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20"/>
      <c r="DY2585" s="15"/>
      <c r="DZ2585" s="20"/>
      <c r="EA2585" s="15"/>
      <c r="EB2585" s="20"/>
      <c r="EC2585" s="15"/>
      <c r="ED2585" s="20"/>
      <c r="EE2585" s="15"/>
      <c r="EF2585" s="20"/>
      <c r="EG2585" s="15"/>
      <c r="EH2585" s="20"/>
      <c r="EI2585" s="15"/>
      <c r="EJ2585" s="20"/>
      <c r="EK2585" s="15"/>
      <c r="EL2585" s="20"/>
      <c r="EM2585" s="15"/>
      <c r="EN2585" s="20"/>
      <c r="EY2585" s="15"/>
      <c r="EZ2585" s="20"/>
      <c r="FC2585" s="15"/>
      <c r="FD2585" s="20"/>
      <c r="FE2585" s="15">
        <v>38</v>
      </c>
      <c r="FF2585" s="20" t="s">
        <v>129</v>
      </c>
      <c r="FG2585" s="15"/>
      <c r="FH2585" s="20"/>
      <c r="FI2585" s="15"/>
      <c r="FJ2585" s="20"/>
      <c r="FK2585" s="15"/>
      <c r="FL2585" s="20"/>
      <c r="FM2585" s="15"/>
      <c r="FN2585" s="20"/>
      <c r="FO2585" s="15"/>
      <c r="FP2585" s="20"/>
      <c r="FQ2585" s="15"/>
      <c r="FR2585" s="20"/>
      <c r="FS2585" s="15"/>
      <c r="FT2585" s="20"/>
      <c r="FU2585" s="15"/>
      <c r="FV2585" s="20"/>
      <c r="FW2585" s="15"/>
      <c r="FX2585" s="20"/>
      <c r="FY2585" s="15"/>
      <c r="FZ2585" s="20"/>
      <c r="GA2585" s="15"/>
      <c r="GB2585" s="20"/>
      <c r="GC2585" s="15"/>
      <c r="GD2585" s="20"/>
      <c r="GE2585" s="15"/>
      <c r="GF2585" s="20"/>
      <c r="GG2585" s="226"/>
    </row>
    <row r="2586" spans="1:189" ht="15" customHeight="1" x14ac:dyDescent="0.3">
      <c r="A2586" s="17" t="s">
        <v>2903</v>
      </c>
      <c r="B2586" s="17" t="s">
        <v>134</v>
      </c>
      <c r="C2586" s="17" t="s">
        <v>266</v>
      </c>
      <c r="D2586" s="17" t="s">
        <v>1617</v>
      </c>
      <c r="E2586" s="15" t="str">
        <f t="shared" si="565"/>
        <v>Luke Reyes</v>
      </c>
      <c r="F2586" s="17" t="s">
        <v>135</v>
      </c>
      <c r="G2586" s="17">
        <v>999926924</v>
      </c>
      <c r="H2586" s="15">
        <f t="shared" si="566"/>
        <v>38</v>
      </c>
      <c r="I2586" s="15"/>
      <c r="J2586" s="15"/>
      <c r="K2586" s="16"/>
      <c r="L2586" s="15"/>
      <c r="M2586" s="15"/>
      <c r="N2586" s="15"/>
      <c r="O2586" s="15">
        <f t="shared" si="572"/>
        <v>0</v>
      </c>
      <c r="P2586" s="15">
        <v>0</v>
      </c>
      <c r="Q2586" s="15">
        <f t="shared" si="573"/>
        <v>0</v>
      </c>
      <c r="R2586" s="15">
        <v>0</v>
      </c>
      <c r="S2586" s="15">
        <v>0</v>
      </c>
      <c r="T2586" s="15">
        <f t="shared" si="574"/>
        <v>0</v>
      </c>
      <c r="U2586" s="15">
        <f t="shared" si="575"/>
        <v>0</v>
      </c>
      <c r="V2586" s="15"/>
      <c r="W2586" s="15"/>
      <c r="X2586" s="15"/>
      <c r="Y2586" s="15"/>
      <c r="Z2586" s="16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>
        <f t="shared" si="567"/>
        <v>38</v>
      </c>
      <c r="CT2586" s="15">
        <f t="shared" si="568"/>
        <v>0</v>
      </c>
      <c r="CU2586" s="15">
        <f t="shared" si="569"/>
        <v>0</v>
      </c>
      <c r="CV2586" s="15">
        <f t="shared" si="570"/>
        <v>0</v>
      </c>
      <c r="CW2586" s="15"/>
      <c r="CX2586" s="15"/>
      <c r="CY2586" s="15">
        <f t="shared" si="571"/>
        <v>0</v>
      </c>
      <c r="CZ2586" s="15">
        <f>GG2586</f>
        <v>0</v>
      </c>
      <c r="DA2586" s="16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20"/>
      <c r="DY2586" s="15"/>
      <c r="DZ2586" s="20"/>
      <c r="EA2586" s="15"/>
      <c r="EB2586" s="20"/>
      <c r="EC2586" s="15"/>
      <c r="ED2586" s="20"/>
      <c r="EE2586" s="15"/>
      <c r="EF2586" s="20"/>
      <c r="EG2586" s="15"/>
      <c r="EH2586" s="20"/>
      <c r="EI2586" s="15"/>
      <c r="EJ2586" s="20"/>
      <c r="EK2586" s="15"/>
      <c r="EL2586" s="20"/>
      <c r="EM2586" s="15"/>
      <c r="EN2586" s="20"/>
      <c r="EY2586" s="15"/>
      <c r="EZ2586" s="20"/>
      <c r="FC2586" s="15"/>
      <c r="FD2586" s="20"/>
      <c r="FE2586" s="15">
        <v>38</v>
      </c>
      <c r="FF2586" s="20" t="s">
        <v>129</v>
      </c>
      <c r="FG2586" s="15"/>
      <c r="FH2586" s="20"/>
      <c r="FI2586" s="15"/>
      <c r="FJ2586" s="20"/>
      <c r="FK2586" s="15"/>
      <c r="FL2586" s="20"/>
      <c r="FM2586" s="15"/>
      <c r="FN2586" s="20"/>
      <c r="FO2586" s="15"/>
      <c r="FP2586" s="20"/>
      <c r="FQ2586" s="15"/>
      <c r="FR2586" s="20"/>
      <c r="FS2586" s="15"/>
      <c r="FT2586" s="20"/>
      <c r="FU2586" s="15"/>
      <c r="FV2586" s="20"/>
      <c r="FW2586" s="15"/>
      <c r="FX2586" s="20"/>
      <c r="FY2586" s="15"/>
      <c r="FZ2586" s="20"/>
      <c r="GA2586" s="15"/>
      <c r="GB2586" s="20"/>
      <c r="GC2586" s="15"/>
      <c r="GD2586" s="20"/>
      <c r="GE2586" s="15"/>
      <c r="GF2586" s="20"/>
      <c r="GG2586" s="226"/>
    </row>
    <row r="2587" spans="1:189" ht="15" customHeight="1" x14ac:dyDescent="0.3">
      <c r="A2587" s="17" t="s">
        <v>2903</v>
      </c>
      <c r="B2587" s="17" t="s">
        <v>138</v>
      </c>
      <c r="C2587" s="17" t="s">
        <v>3322</v>
      </c>
      <c r="D2587" s="17" t="s">
        <v>1878</v>
      </c>
      <c r="E2587" s="15" t="str">
        <f t="shared" si="565"/>
        <v>Omar Urbina</v>
      </c>
      <c r="F2587" s="17" t="s">
        <v>135</v>
      </c>
      <c r="G2587" s="17">
        <v>999926926</v>
      </c>
      <c r="H2587" s="15">
        <f t="shared" si="566"/>
        <v>38</v>
      </c>
      <c r="I2587" s="15"/>
      <c r="J2587" s="15"/>
      <c r="K2587" s="16"/>
      <c r="L2587" s="15"/>
      <c r="M2587" s="15"/>
      <c r="N2587" s="15"/>
      <c r="O2587" s="15">
        <f t="shared" si="572"/>
        <v>0</v>
      </c>
      <c r="P2587" s="15">
        <v>0</v>
      </c>
      <c r="Q2587" s="15">
        <f t="shared" si="573"/>
        <v>0</v>
      </c>
      <c r="R2587" s="15">
        <v>0</v>
      </c>
      <c r="S2587" s="15">
        <v>0</v>
      </c>
      <c r="T2587" s="15">
        <f t="shared" si="574"/>
        <v>0</v>
      </c>
      <c r="U2587" s="15">
        <f t="shared" si="575"/>
        <v>0</v>
      </c>
      <c r="V2587" s="15"/>
      <c r="W2587" s="15"/>
      <c r="X2587" s="15"/>
      <c r="Y2587" s="15"/>
      <c r="Z2587" s="16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>
        <f t="shared" si="567"/>
        <v>38</v>
      </c>
      <c r="CT2587" s="15">
        <f t="shared" si="568"/>
        <v>0</v>
      </c>
      <c r="CU2587" s="15">
        <f t="shared" si="569"/>
        <v>0</v>
      </c>
      <c r="CV2587" s="15">
        <f t="shared" si="570"/>
        <v>0</v>
      </c>
      <c r="CW2587" s="15"/>
      <c r="CX2587" s="15"/>
      <c r="CY2587" s="15">
        <f t="shared" si="571"/>
        <v>0</v>
      </c>
      <c r="CZ2587" s="15">
        <f>GG2587</f>
        <v>0</v>
      </c>
      <c r="DA2587" s="16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20"/>
      <c r="DY2587" s="15"/>
      <c r="DZ2587" s="20"/>
      <c r="EA2587" s="15"/>
      <c r="EB2587" s="20"/>
      <c r="EC2587" s="15"/>
      <c r="ED2587" s="20"/>
      <c r="EE2587" s="15"/>
      <c r="EF2587" s="20"/>
      <c r="EG2587" s="15"/>
      <c r="EH2587" s="20"/>
      <c r="EI2587" s="15"/>
      <c r="EJ2587" s="20"/>
      <c r="EK2587" s="15"/>
      <c r="EL2587" s="20"/>
      <c r="EM2587" s="15"/>
      <c r="EN2587" s="20"/>
      <c r="EY2587" s="15"/>
      <c r="EZ2587" s="20"/>
      <c r="FC2587" s="15"/>
      <c r="FD2587" s="20"/>
      <c r="FE2587" s="15">
        <v>38</v>
      </c>
      <c r="FF2587" s="20" t="s">
        <v>129</v>
      </c>
      <c r="FG2587" s="15"/>
      <c r="FH2587" s="20"/>
      <c r="FI2587" s="15"/>
      <c r="FJ2587" s="20"/>
      <c r="FK2587" s="15"/>
      <c r="FL2587" s="20"/>
      <c r="FM2587" s="15"/>
      <c r="FN2587" s="20"/>
      <c r="FO2587" s="15"/>
      <c r="FP2587" s="20"/>
      <c r="FQ2587" s="15"/>
      <c r="FR2587" s="20"/>
      <c r="FS2587" s="15"/>
      <c r="FT2587" s="20"/>
      <c r="FU2587" s="15"/>
      <c r="FV2587" s="20"/>
      <c r="FW2587" s="15"/>
      <c r="FX2587" s="20"/>
      <c r="FY2587" s="15"/>
      <c r="FZ2587" s="20"/>
      <c r="GA2587" s="15"/>
      <c r="GB2587" s="20"/>
      <c r="GC2587" s="15"/>
      <c r="GD2587" s="20"/>
      <c r="GE2587" s="15"/>
      <c r="GF2587" s="20"/>
      <c r="GG2587" s="226"/>
    </row>
    <row r="2588" spans="1:189" ht="15" customHeight="1" x14ac:dyDescent="0.3">
      <c r="A2588" s="83" t="s">
        <v>133</v>
      </c>
      <c r="B2588" s="83" t="s">
        <v>126</v>
      </c>
      <c r="C2588" s="83" t="s">
        <v>3880</v>
      </c>
      <c r="D2588" s="83" t="s">
        <v>981</v>
      </c>
      <c r="E2588" s="15" t="str">
        <f t="shared" si="565"/>
        <v>Raiyne Hwang</v>
      </c>
      <c r="F2588" s="83" t="s">
        <v>128</v>
      </c>
      <c r="G2588" s="83">
        <v>999926929</v>
      </c>
      <c r="H2588" s="15">
        <f t="shared" si="566"/>
        <v>68</v>
      </c>
      <c r="I2588" s="15"/>
      <c r="J2588" s="15"/>
      <c r="K2588" s="16"/>
      <c r="L2588" s="15"/>
      <c r="M2588" s="15"/>
      <c r="N2588" s="15"/>
      <c r="O2588" s="15">
        <f t="shared" si="572"/>
        <v>0</v>
      </c>
      <c r="P2588" s="15">
        <v>0</v>
      </c>
      <c r="Q2588" s="15">
        <f t="shared" si="573"/>
        <v>0</v>
      </c>
      <c r="R2588" s="15">
        <v>0</v>
      </c>
      <c r="S2588" s="15">
        <v>0</v>
      </c>
      <c r="T2588" s="15">
        <f t="shared" si="574"/>
        <v>0</v>
      </c>
      <c r="U2588" s="15">
        <f t="shared" si="575"/>
        <v>0</v>
      </c>
      <c r="V2588" s="15"/>
      <c r="W2588" s="15"/>
      <c r="X2588" s="15"/>
      <c r="Y2588" s="15"/>
      <c r="Z2588" s="16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>
        <f t="shared" si="567"/>
        <v>0</v>
      </c>
      <c r="CT2588" s="15">
        <f t="shared" si="568"/>
        <v>68</v>
      </c>
      <c r="CU2588" s="15">
        <f t="shared" si="569"/>
        <v>1</v>
      </c>
      <c r="CV2588" s="15">
        <f t="shared" si="570"/>
        <v>0</v>
      </c>
      <c r="CW2588" s="15"/>
      <c r="CX2588" s="15"/>
      <c r="CY2588" s="15">
        <f t="shared" si="571"/>
        <v>0</v>
      </c>
      <c r="CZ2588" s="15">
        <f>GG2588</f>
        <v>0</v>
      </c>
      <c r="DA2588" s="16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20"/>
      <c r="DY2588" s="15"/>
      <c r="DZ2588" s="20"/>
      <c r="EA2588" s="15"/>
      <c r="EB2588" s="20"/>
      <c r="EC2588" s="15"/>
      <c r="ED2588" s="20"/>
      <c r="EE2588" s="15"/>
      <c r="EF2588" s="20"/>
      <c r="EG2588" s="15"/>
      <c r="EH2588" s="20"/>
      <c r="EI2588" s="15"/>
      <c r="EJ2588" s="20"/>
      <c r="EK2588" s="15"/>
      <c r="EL2588" s="20"/>
      <c r="EM2588" s="15"/>
      <c r="EN2588" s="20"/>
      <c r="EY2588" s="15"/>
      <c r="EZ2588" s="20"/>
      <c r="FC2588" s="15"/>
      <c r="FD2588" s="20"/>
      <c r="FE2588" s="15"/>
      <c r="FF2588" s="20"/>
      <c r="FG2588" s="15"/>
      <c r="FH2588" s="20"/>
      <c r="FI2588" s="15"/>
      <c r="FJ2588" s="20"/>
      <c r="FK2588" s="15"/>
      <c r="FL2588" s="20"/>
      <c r="FM2588" s="15"/>
      <c r="FN2588" s="20"/>
      <c r="FO2588" s="15"/>
      <c r="FP2588" s="20"/>
      <c r="FQ2588" s="15"/>
      <c r="FR2588" s="20"/>
      <c r="FS2588" s="15"/>
      <c r="FT2588" s="20"/>
      <c r="FU2588" s="15">
        <v>68</v>
      </c>
      <c r="FV2588" s="20">
        <v>4</v>
      </c>
      <c r="FW2588" s="15"/>
      <c r="FX2588" s="20"/>
      <c r="FY2588" s="15"/>
      <c r="FZ2588" s="20"/>
      <c r="GA2588" s="15"/>
      <c r="GB2588" s="20"/>
      <c r="GC2588" s="15"/>
      <c r="GD2588" s="20"/>
      <c r="GE2588" s="15"/>
      <c r="GF2588" s="20"/>
      <c r="GG2588" s="226"/>
    </row>
    <row r="2589" spans="1:189" ht="15" customHeight="1" x14ac:dyDescent="0.3">
      <c r="A2589" s="85" t="s">
        <v>133</v>
      </c>
      <c r="B2589" s="85" t="s">
        <v>138</v>
      </c>
      <c r="C2589" s="85" t="s">
        <v>929</v>
      </c>
      <c r="D2589" s="85" t="s">
        <v>1931</v>
      </c>
      <c r="E2589" s="15" t="str">
        <f t="shared" si="565"/>
        <v>Henry Wang</v>
      </c>
      <c r="F2589" s="85" t="s">
        <v>135</v>
      </c>
      <c r="G2589" s="15">
        <v>999926930</v>
      </c>
      <c r="H2589" s="15">
        <f t="shared" si="566"/>
        <v>68</v>
      </c>
      <c r="I2589" s="15"/>
      <c r="J2589" s="15"/>
      <c r="K2589" s="16"/>
      <c r="L2589" s="15"/>
      <c r="M2589" s="15"/>
      <c r="N2589" s="15"/>
      <c r="O2589" s="15">
        <f t="shared" si="572"/>
        <v>0</v>
      </c>
      <c r="P2589" s="15">
        <v>0</v>
      </c>
      <c r="Q2589" s="15">
        <f t="shared" si="573"/>
        <v>0</v>
      </c>
      <c r="R2589" s="15">
        <v>0</v>
      </c>
      <c r="S2589" s="15">
        <v>0</v>
      </c>
      <c r="T2589" s="15">
        <f t="shared" si="574"/>
        <v>0</v>
      </c>
      <c r="U2589" s="15">
        <f t="shared" si="575"/>
        <v>0</v>
      </c>
      <c r="V2589" s="15"/>
      <c r="W2589" s="15"/>
      <c r="X2589" s="15"/>
      <c r="Y2589" s="15"/>
      <c r="Z2589" s="16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>
        <f t="shared" si="567"/>
        <v>0</v>
      </c>
      <c r="CT2589" s="15">
        <f t="shared" si="568"/>
        <v>68</v>
      </c>
      <c r="CU2589" s="15">
        <f t="shared" si="569"/>
        <v>0</v>
      </c>
      <c r="CV2589" s="15">
        <f t="shared" si="570"/>
        <v>0</v>
      </c>
      <c r="CW2589" s="15"/>
      <c r="CX2589" s="15"/>
      <c r="CY2589" s="15">
        <f t="shared" si="571"/>
        <v>0</v>
      </c>
      <c r="CZ2589" s="15">
        <f>GG2589</f>
        <v>0</v>
      </c>
      <c r="DA2589" s="16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20"/>
      <c r="DY2589" s="15"/>
      <c r="DZ2589" s="20"/>
      <c r="EA2589" s="15"/>
      <c r="EB2589" s="20"/>
      <c r="EC2589" s="15"/>
      <c r="ED2589" s="20"/>
      <c r="EE2589" s="15"/>
      <c r="EF2589" s="20"/>
      <c r="EG2589" s="15"/>
      <c r="EH2589" s="20"/>
      <c r="EI2589" s="15"/>
      <c r="EJ2589" s="20"/>
      <c r="EK2589" s="15"/>
      <c r="EL2589" s="20"/>
      <c r="EM2589" s="15"/>
      <c r="EN2589" s="20"/>
      <c r="EY2589" s="15"/>
      <c r="EZ2589" s="20"/>
      <c r="FC2589" s="15"/>
      <c r="FD2589" s="20"/>
      <c r="FE2589" s="15"/>
      <c r="FF2589" s="20"/>
      <c r="FG2589" s="15"/>
      <c r="FH2589" s="20"/>
      <c r="FI2589" s="15"/>
      <c r="FJ2589" s="20"/>
      <c r="FK2589" s="15"/>
      <c r="FL2589" s="20"/>
      <c r="FM2589" s="15"/>
      <c r="FN2589" s="16"/>
      <c r="FO2589" s="15">
        <v>68</v>
      </c>
      <c r="FP2589" s="20"/>
      <c r="FQ2589" s="15"/>
      <c r="FR2589" s="16"/>
      <c r="FS2589" s="15"/>
      <c r="FT2589" s="20"/>
      <c r="FU2589" s="15"/>
      <c r="FV2589" s="20"/>
      <c r="FW2589" s="15"/>
      <c r="FX2589" s="20"/>
      <c r="FY2589" s="15"/>
      <c r="FZ2589" s="20"/>
      <c r="GA2589" s="15"/>
      <c r="GB2589" s="20"/>
      <c r="GC2589" s="15"/>
      <c r="GD2589" s="20"/>
      <c r="GE2589" s="15"/>
      <c r="GF2589" s="20"/>
      <c r="GG2589" s="226"/>
    </row>
    <row r="2590" spans="1:189" ht="15" customHeight="1" x14ac:dyDescent="0.3">
      <c r="A2590" s="17" t="s">
        <v>130</v>
      </c>
      <c r="B2590" s="17" t="s">
        <v>138</v>
      </c>
      <c r="C2590" s="17" t="s">
        <v>298</v>
      </c>
      <c r="D2590" s="17" t="s">
        <v>3620</v>
      </c>
      <c r="E2590" s="15" t="str">
        <f t="shared" si="565"/>
        <v>Caleb Caban</v>
      </c>
      <c r="F2590" s="17" t="s">
        <v>135</v>
      </c>
      <c r="G2590" s="17">
        <v>999926932</v>
      </c>
      <c r="H2590" s="15">
        <f t="shared" si="566"/>
        <v>68</v>
      </c>
      <c r="I2590" s="15"/>
      <c r="J2590" s="15"/>
      <c r="K2590" s="16"/>
      <c r="L2590" s="15"/>
      <c r="M2590" s="15"/>
      <c r="N2590" s="15"/>
      <c r="O2590" s="15">
        <f t="shared" si="572"/>
        <v>0</v>
      </c>
      <c r="P2590" s="15">
        <v>0</v>
      </c>
      <c r="Q2590" s="15">
        <f t="shared" si="573"/>
        <v>0</v>
      </c>
      <c r="R2590" s="15">
        <v>0</v>
      </c>
      <c r="S2590" s="15">
        <v>0</v>
      </c>
      <c r="T2590" s="15">
        <f t="shared" si="574"/>
        <v>0</v>
      </c>
      <c r="U2590" s="15">
        <f t="shared" si="575"/>
        <v>0</v>
      </c>
      <c r="V2590" s="15"/>
      <c r="W2590" s="15"/>
      <c r="X2590" s="15"/>
      <c r="Y2590" s="15"/>
      <c r="Z2590" s="16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>
        <f t="shared" si="567"/>
        <v>0</v>
      </c>
      <c r="CT2590" s="15">
        <f t="shared" si="568"/>
        <v>68</v>
      </c>
      <c r="CU2590" s="15">
        <f t="shared" si="569"/>
        <v>1</v>
      </c>
      <c r="CV2590" s="15">
        <f t="shared" si="570"/>
        <v>0</v>
      </c>
      <c r="CW2590" s="15"/>
      <c r="CX2590" s="15"/>
      <c r="CY2590" s="15">
        <f t="shared" si="571"/>
        <v>0</v>
      </c>
      <c r="CZ2590" s="15">
        <f>GG2590</f>
        <v>0</v>
      </c>
      <c r="DA2590" s="16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20"/>
      <c r="DY2590" s="15"/>
      <c r="DZ2590" s="20"/>
      <c r="EA2590" s="15"/>
      <c r="EB2590" s="20"/>
      <c r="EC2590" s="15"/>
      <c r="ED2590" s="20"/>
      <c r="EE2590" s="15"/>
      <c r="EF2590" s="20"/>
      <c r="EG2590" s="15"/>
      <c r="EH2590" s="20"/>
      <c r="EI2590" s="15"/>
      <c r="EJ2590" s="20"/>
      <c r="EK2590" s="15"/>
      <c r="EL2590" s="20"/>
      <c r="EM2590" s="15"/>
      <c r="EN2590" s="20"/>
      <c r="EY2590" s="15"/>
      <c r="EZ2590" s="20"/>
      <c r="FC2590" s="15"/>
      <c r="FD2590" s="20"/>
      <c r="FE2590" s="15"/>
      <c r="FF2590" s="20"/>
      <c r="FG2590" s="15"/>
      <c r="FH2590" s="20"/>
      <c r="FI2590" s="15"/>
      <c r="FJ2590" s="20"/>
      <c r="FK2590" s="15"/>
      <c r="FL2590" s="20"/>
      <c r="FM2590" s="15"/>
      <c r="FN2590" s="20"/>
      <c r="FO2590" s="15"/>
      <c r="FP2590" s="20"/>
      <c r="FQ2590" s="15"/>
      <c r="FR2590" s="20"/>
      <c r="FS2590" s="15">
        <v>68</v>
      </c>
      <c r="FT2590" s="20">
        <v>3</v>
      </c>
      <c r="FU2590" s="15"/>
      <c r="FV2590" s="20"/>
      <c r="FW2590" s="15"/>
      <c r="FX2590" s="20"/>
      <c r="FY2590" s="15"/>
      <c r="FZ2590" s="20"/>
      <c r="GA2590" s="15"/>
      <c r="GB2590" s="20"/>
      <c r="GC2590" s="15"/>
      <c r="GD2590" s="20"/>
      <c r="GE2590" s="15"/>
      <c r="GF2590" s="20"/>
      <c r="GG2590" s="226"/>
    </row>
    <row r="2591" spans="1:189" ht="15" customHeight="1" x14ac:dyDescent="0.3">
      <c r="A2591" s="85" t="s">
        <v>125</v>
      </c>
      <c r="B2591" s="85" t="s">
        <v>134</v>
      </c>
      <c r="C2591" s="85" t="s">
        <v>1340</v>
      </c>
      <c r="D2591" s="85" t="s">
        <v>3475</v>
      </c>
      <c r="E2591" s="15" t="str">
        <f t="shared" si="565"/>
        <v>Bryan WEBER</v>
      </c>
      <c r="F2591" s="85" t="s">
        <v>135</v>
      </c>
      <c r="G2591" s="15">
        <v>999926938</v>
      </c>
      <c r="H2591" s="15">
        <f t="shared" si="566"/>
        <v>30</v>
      </c>
      <c r="I2591" s="15"/>
      <c r="J2591" s="15"/>
      <c r="K2591" s="16"/>
      <c r="L2591" s="15"/>
      <c r="M2591" s="15"/>
      <c r="N2591" s="15"/>
      <c r="O2591" s="15">
        <f t="shared" si="572"/>
        <v>0</v>
      </c>
      <c r="P2591" s="15">
        <v>0</v>
      </c>
      <c r="Q2591" s="15">
        <f t="shared" si="573"/>
        <v>0</v>
      </c>
      <c r="R2591" s="15">
        <v>0</v>
      </c>
      <c r="S2591" s="15">
        <v>0</v>
      </c>
      <c r="T2591" s="15">
        <f t="shared" si="574"/>
        <v>0</v>
      </c>
      <c r="U2591" s="15">
        <f t="shared" si="575"/>
        <v>0</v>
      </c>
      <c r="V2591" s="15"/>
      <c r="W2591" s="15"/>
      <c r="X2591" s="15"/>
      <c r="Y2591" s="15"/>
      <c r="Z2591" s="16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>
        <f t="shared" si="567"/>
        <v>0</v>
      </c>
      <c r="CT2591" s="15">
        <f t="shared" si="568"/>
        <v>30</v>
      </c>
      <c r="CU2591" s="15">
        <f t="shared" si="569"/>
        <v>1</v>
      </c>
      <c r="CV2591" s="15">
        <f t="shared" si="570"/>
        <v>0</v>
      </c>
      <c r="CW2591" s="15"/>
      <c r="CX2591" s="15"/>
      <c r="CY2591" s="15">
        <f t="shared" si="571"/>
        <v>0</v>
      </c>
      <c r="CZ2591" s="15">
        <f>GG2591</f>
        <v>0</v>
      </c>
      <c r="DA2591" s="16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20"/>
      <c r="DY2591" s="15"/>
      <c r="DZ2591" s="20"/>
      <c r="EA2591" s="15"/>
      <c r="EB2591" s="20"/>
      <c r="EC2591" s="15"/>
      <c r="ED2591" s="20"/>
      <c r="EE2591" s="15"/>
      <c r="EF2591" s="20"/>
      <c r="EG2591" s="15"/>
      <c r="EH2591" s="20"/>
      <c r="EI2591" s="15"/>
      <c r="EJ2591" s="20"/>
      <c r="EK2591" s="15"/>
      <c r="EL2591" s="20"/>
      <c r="EM2591" s="15"/>
      <c r="EN2591" s="20"/>
      <c r="EY2591" s="15"/>
      <c r="EZ2591" s="20"/>
      <c r="FC2591" s="15"/>
      <c r="FD2591" s="20"/>
      <c r="FE2591" s="15"/>
      <c r="FF2591" s="20"/>
      <c r="FG2591" s="15">
        <v>30</v>
      </c>
      <c r="FH2591" s="20">
        <v>1</v>
      </c>
      <c r="FI2591" s="15"/>
      <c r="FJ2591" s="20"/>
      <c r="FK2591" s="15"/>
      <c r="FL2591" s="20"/>
      <c r="FM2591" s="15"/>
      <c r="FN2591" s="20"/>
      <c r="FO2591" s="15"/>
      <c r="FP2591" s="20"/>
      <c r="FQ2591" s="15"/>
      <c r="FR2591" s="20"/>
      <c r="FS2591" s="15"/>
      <c r="FT2591" s="20"/>
      <c r="FU2591" s="15"/>
      <c r="FV2591" s="20"/>
      <c r="FW2591" s="15"/>
      <c r="FX2591" s="20"/>
      <c r="FY2591" s="15"/>
      <c r="FZ2591" s="20"/>
      <c r="GA2591" s="15"/>
      <c r="GB2591" s="20"/>
      <c r="GC2591" s="15"/>
      <c r="GD2591" s="20"/>
      <c r="GE2591" s="15"/>
      <c r="GF2591" s="20"/>
      <c r="GG2591" s="226"/>
    </row>
    <row r="2592" spans="1:189" ht="15" customHeight="1" x14ac:dyDescent="0.3">
      <c r="A2592" s="15" t="s">
        <v>133</v>
      </c>
      <c r="B2592" s="15" t="s">
        <v>138</v>
      </c>
      <c r="C2592" s="15" t="s">
        <v>3021</v>
      </c>
      <c r="D2592" s="15" t="s">
        <v>2990</v>
      </c>
      <c r="E2592" s="15" t="str">
        <f t="shared" si="565"/>
        <v>ELEYNA CORPUS</v>
      </c>
      <c r="F2592" s="15" t="s">
        <v>128</v>
      </c>
      <c r="G2592" s="15">
        <v>999926939</v>
      </c>
      <c r="H2592" s="15">
        <f t="shared" si="566"/>
        <v>34</v>
      </c>
      <c r="I2592" s="15"/>
      <c r="J2592" s="15"/>
      <c r="K2592" s="16"/>
      <c r="L2592" s="15"/>
      <c r="M2592" s="15"/>
      <c r="N2592" s="15"/>
      <c r="O2592" s="15">
        <f t="shared" si="572"/>
        <v>0</v>
      </c>
      <c r="P2592" s="15">
        <v>0</v>
      </c>
      <c r="Q2592" s="15">
        <f t="shared" si="573"/>
        <v>0</v>
      </c>
      <c r="R2592" s="15">
        <v>0</v>
      </c>
      <c r="S2592" s="15">
        <v>0</v>
      </c>
      <c r="T2592" s="15">
        <f t="shared" si="574"/>
        <v>0</v>
      </c>
      <c r="U2592" s="15">
        <f t="shared" si="575"/>
        <v>0</v>
      </c>
      <c r="V2592" s="15"/>
      <c r="W2592" s="15"/>
      <c r="X2592" s="15"/>
      <c r="Y2592" s="15"/>
      <c r="Z2592" s="16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>
        <f t="shared" si="567"/>
        <v>0</v>
      </c>
      <c r="CT2592" s="15">
        <f t="shared" si="568"/>
        <v>34</v>
      </c>
      <c r="CU2592" s="15">
        <f t="shared" si="569"/>
        <v>1</v>
      </c>
      <c r="CV2592" s="15">
        <f t="shared" si="570"/>
        <v>0</v>
      </c>
      <c r="CW2592" s="15"/>
      <c r="CX2592" s="15"/>
      <c r="CY2592" s="15">
        <f t="shared" si="571"/>
        <v>0</v>
      </c>
      <c r="CZ2592" s="15">
        <f>GG2592</f>
        <v>0</v>
      </c>
      <c r="DA2592" s="16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20"/>
      <c r="DY2592" s="15"/>
      <c r="DZ2592" s="20"/>
      <c r="EA2592" s="15"/>
      <c r="EB2592" s="20"/>
      <c r="EC2592" s="15"/>
      <c r="ED2592" s="20"/>
      <c r="EE2592" s="15"/>
      <c r="EF2592" s="20"/>
      <c r="EG2592" s="15"/>
      <c r="EH2592" s="20"/>
      <c r="EI2592" s="15"/>
      <c r="EJ2592" s="20"/>
      <c r="EK2592" s="15"/>
      <c r="EL2592" s="20"/>
      <c r="EM2592" s="15"/>
      <c r="EN2592" s="20"/>
      <c r="EY2592" s="15">
        <v>34</v>
      </c>
      <c r="EZ2592" s="20">
        <v>3</v>
      </c>
      <c r="FC2592" s="15"/>
      <c r="FD2592" s="20"/>
      <c r="FE2592" s="15"/>
      <c r="FF2592" s="20"/>
      <c r="FG2592" s="15"/>
      <c r="FH2592" s="20"/>
      <c r="FI2592" s="15"/>
      <c r="FJ2592" s="20"/>
      <c r="FK2592" s="15"/>
      <c r="FL2592" s="20"/>
      <c r="FM2592" s="15"/>
      <c r="FN2592" s="20"/>
      <c r="FO2592" s="15"/>
      <c r="FP2592" s="20"/>
      <c r="FQ2592" s="15"/>
      <c r="FR2592" s="20"/>
      <c r="FS2592" s="15"/>
      <c r="FT2592" s="20"/>
      <c r="FU2592" s="15"/>
      <c r="FV2592" s="20"/>
      <c r="FW2592" s="15"/>
      <c r="FX2592" s="20"/>
      <c r="FY2592" s="15"/>
      <c r="FZ2592" s="20"/>
      <c r="GA2592" s="15"/>
      <c r="GB2592" s="20"/>
      <c r="GC2592" s="15"/>
      <c r="GD2592" s="20"/>
      <c r="GE2592" s="15"/>
      <c r="GF2592" s="20"/>
      <c r="GG2592" s="226"/>
    </row>
    <row r="2593" spans="1:189" ht="15" customHeight="1" x14ac:dyDescent="0.3">
      <c r="A2593" s="15" t="s">
        <v>133</v>
      </c>
      <c r="B2593" s="15" t="s">
        <v>138</v>
      </c>
      <c r="C2593" s="15" t="s">
        <v>2989</v>
      </c>
      <c r="D2593" s="15" t="s">
        <v>2990</v>
      </c>
      <c r="E2593" s="15" t="str">
        <f t="shared" si="565"/>
        <v>GABRIEL CORPUS</v>
      </c>
      <c r="F2593" s="15" t="s">
        <v>135</v>
      </c>
      <c r="G2593" s="15">
        <v>999926940</v>
      </c>
      <c r="H2593" s="15">
        <f t="shared" si="566"/>
        <v>68</v>
      </c>
      <c r="I2593" s="15"/>
      <c r="J2593" s="15"/>
      <c r="K2593" s="16"/>
      <c r="L2593" s="15"/>
      <c r="M2593" s="15"/>
      <c r="N2593" s="15"/>
      <c r="O2593" s="15">
        <f t="shared" si="572"/>
        <v>0</v>
      </c>
      <c r="P2593" s="15">
        <v>0</v>
      </c>
      <c r="Q2593" s="15">
        <f t="shared" si="573"/>
        <v>0</v>
      </c>
      <c r="R2593" s="15">
        <v>0</v>
      </c>
      <c r="S2593" s="15">
        <v>0</v>
      </c>
      <c r="T2593" s="15">
        <f t="shared" si="574"/>
        <v>0</v>
      </c>
      <c r="U2593" s="15">
        <f t="shared" si="575"/>
        <v>0</v>
      </c>
      <c r="V2593" s="15"/>
      <c r="W2593" s="15"/>
      <c r="X2593" s="15"/>
      <c r="Y2593" s="15"/>
      <c r="Z2593" s="16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>
        <f t="shared" si="567"/>
        <v>0</v>
      </c>
      <c r="CT2593" s="15">
        <f t="shared" si="568"/>
        <v>68</v>
      </c>
      <c r="CU2593" s="15">
        <f t="shared" si="569"/>
        <v>1</v>
      </c>
      <c r="CV2593" s="15">
        <f t="shared" si="570"/>
        <v>0</v>
      </c>
      <c r="CW2593" s="15"/>
      <c r="CX2593" s="15"/>
      <c r="CY2593" s="15">
        <f t="shared" si="571"/>
        <v>0</v>
      </c>
      <c r="CZ2593" s="15">
        <f>GG2593</f>
        <v>0</v>
      </c>
      <c r="DA2593" s="16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20"/>
      <c r="DY2593" s="15"/>
      <c r="DZ2593" s="20"/>
      <c r="EA2593" s="15"/>
      <c r="EB2593" s="20"/>
      <c r="EC2593" s="15"/>
      <c r="ED2593" s="20"/>
      <c r="EE2593" s="15"/>
      <c r="EF2593" s="20"/>
      <c r="EG2593" s="15"/>
      <c r="EH2593" s="20"/>
      <c r="EI2593" s="15"/>
      <c r="EJ2593" s="20"/>
      <c r="EK2593" s="15"/>
      <c r="EL2593" s="20"/>
      <c r="EM2593" s="15"/>
      <c r="EN2593" s="20"/>
      <c r="EY2593" s="15">
        <v>68</v>
      </c>
      <c r="EZ2593" s="20">
        <v>3</v>
      </c>
      <c r="FC2593" s="15"/>
      <c r="FD2593" s="20"/>
      <c r="FE2593" s="15"/>
      <c r="FF2593" s="20"/>
      <c r="FG2593" s="15"/>
      <c r="FH2593" s="20"/>
      <c r="FI2593" s="15"/>
      <c r="FJ2593" s="20"/>
      <c r="FK2593" s="15"/>
      <c r="FL2593" s="20"/>
      <c r="FM2593" s="15"/>
      <c r="FN2593" s="20"/>
      <c r="FO2593" s="15"/>
      <c r="FP2593" s="20"/>
      <c r="FQ2593" s="15"/>
      <c r="FR2593" s="20"/>
      <c r="FS2593" s="15"/>
      <c r="FT2593" s="20"/>
      <c r="FU2593" s="15"/>
      <c r="FV2593" s="20"/>
      <c r="FW2593" s="15"/>
      <c r="FX2593" s="20"/>
      <c r="FY2593" s="15"/>
      <c r="FZ2593" s="20"/>
      <c r="GA2593" s="15"/>
      <c r="GB2593" s="20"/>
      <c r="GC2593" s="15"/>
      <c r="GD2593" s="20"/>
      <c r="GE2593" s="15"/>
      <c r="GF2593" s="20"/>
      <c r="GG2593" s="226"/>
    </row>
    <row r="2594" spans="1:189" ht="15" customHeight="1" x14ac:dyDescent="0.3">
      <c r="A2594" s="15" t="s">
        <v>130</v>
      </c>
      <c r="B2594" s="15" t="s">
        <v>138</v>
      </c>
      <c r="C2594" s="15" t="s">
        <v>3771</v>
      </c>
      <c r="D2594" s="15" t="s">
        <v>3772</v>
      </c>
      <c r="E2594" s="15" t="str">
        <f t="shared" si="565"/>
        <v>Agustina HUERTA</v>
      </c>
      <c r="F2594" s="15" t="s">
        <v>128</v>
      </c>
      <c r="G2594" s="15">
        <v>999926941</v>
      </c>
      <c r="H2594" s="15">
        <f t="shared" si="566"/>
        <v>45</v>
      </c>
      <c r="I2594" s="15"/>
      <c r="J2594" s="15"/>
      <c r="K2594" s="16"/>
      <c r="L2594" s="15"/>
      <c r="M2594" s="15"/>
      <c r="N2594" s="15"/>
      <c r="O2594" s="15">
        <f t="shared" si="572"/>
        <v>0</v>
      </c>
      <c r="P2594" s="15">
        <v>0</v>
      </c>
      <c r="Q2594" s="15">
        <f t="shared" si="573"/>
        <v>0</v>
      </c>
      <c r="R2594" s="15">
        <v>0</v>
      </c>
      <c r="S2594" s="15">
        <v>0</v>
      </c>
      <c r="T2594" s="15">
        <f t="shared" si="574"/>
        <v>0</v>
      </c>
      <c r="U2594" s="15">
        <f t="shared" si="575"/>
        <v>0</v>
      </c>
      <c r="V2594" s="15"/>
      <c r="W2594" s="15"/>
      <c r="X2594" s="15"/>
      <c r="Y2594" s="15"/>
      <c r="Z2594" s="16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>
        <f t="shared" si="567"/>
        <v>0</v>
      </c>
      <c r="CT2594" s="15">
        <f t="shared" si="568"/>
        <v>45</v>
      </c>
      <c r="CU2594" s="15">
        <f t="shared" si="569"/>
        <v>1</v>
      </c>
      <c r="CV2594" s="15">
        <f t="shared" si="570"/>
        <v>0</v>
      </c>
      <c r="CW2594" s="15"/>
      <c r="CX2594" s="15"/>
      <c r="CY2594" s="15">
        <f t="shared" si="571"/>
        <v>0</v>
      </c>
      <c r="CZ2594" s="15">
        <f>GG2594</f>
        <v>0</v>
      </c>
      <c r="DA2594" s="16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20"/>
      <c r="DY2594" s="15"/>
      <c r="DZ2594" s="20"/>
      <c r="EA2594" s="15"/>
      <c r="EB2594" s="20"/>
      <c r="EC2594" s="15"/>
      <c r="ED2594" s="20"/>
      <c r="EE2594" s="15"/>
      <c r="EF2594" s="20"/>
      <c r="EG2594" s="15"/>
      <c r="EH2594" s="20"/>
      <c r="EI2594" s="15"/>
      <c r="EJ2594" s="20"/>
      <c r="EK2594" s="15"/>
      <c r="EL2594" s="20"/>
      <c r="EM2594" s="15"/>
      <c r="EN2594" s="20"/>
      <c r="EY2594" s="15"/>
      <c r="EZ2594" s="20"/>
      <c r="FC2594" s="15"/>
      <c r="FD2594" s="20"/>
      <c r="FE2594" s="15"/>
      <c r="FF2594" s="20"/>
      <c r="FG2594" s="15"/>
      <c r="FH2594" s="20"/>
      <c r="FI2594" s="15"/>
      <c r="FJ2594" s="20"/>
      <c r="FK2594" s="15"/>
      <c r="FL2594" s="20"/>
      <c r="FM2594" s="15"/>
      <c r="FN2594" s="20"/>
      <c r="FO2594" s="15"/>
      <c r="FP2594" s="20"/>
      <c r="FQ2594" s="15"/>
      <c r="FR2594" s="20"/>
      <c r="FS2594" s="15"/>
      <c r="FT2594" s="20"/>
      <c r="FU2594" s="15"/>
      <c r="FV2594" s="20"/>
      <c r="FW2594" s="15"/>
      <c r="FX2594" s="20"/>
      <c r="FY2594" s="15">
        <v>45</v>
      </c>
      <c r="FZ2594" s="20">
        <v>2</v>
      </c>
      <c r="GA2594" s="15"/>
      <c r="GB2594" s="20"/>
      <c r="GC2594" s="15"/>
      <c r="GD2594" s="20"/>
      <c r="GE2594" s="15"/>
      <c r="GF2594" s="20"/>
      <c r="GG2594" s="226"/>
    </row>
    <row r="2595" spans="1:189" ht="15" customHeight="1" x14ac:dyDescent="0.3">
      <c r="A2595" s="17" t="s">
        <v>2903</v>
      </c>
      <c r="B2595" s="17" t="s">
        <v>126</v>
      </c>
      <c r="C2595" s="17" t="s">
        <v>1497</v>
      </c>
      <c r="D2595" s="17" t="s">
        <v>1996</v>
      </c>
      <c r="E2595" s="15" t="str">
        <f t="shared" si="565"/>
        <v>Patrick Zheng</v>
      </c>
      <c r="F2595" s="17" t="s">
        <v>135</v>
      </c>
      <c r="G2595" s="17">
        <v>999926945</v>
      </c>
      <c r="H2595" s="15">
        <f t="shared" si="566"/>
        <v>29</v>
      </c>
      <c r="I2595" s="15"/>
      <c r="J2595" s="15"/>
      <c r="K2595" s="16"/>
      <c r="L2595" s="15"/>
      <c r="M2595" s="15"/>
      <c r="N2595" s="15"/>
      <c r="O2595" s="15">
        <f t="shared" si="572"/>
        <v>0</v>
      </c>
      <c r="P2595" s="15">
        <v>0</v>
      </c>
      <c r="Q2595" s="15">
        <f t="shared" si="573"/>
        <v>0</v>
      </c>
      <c r="R2595" s="15">
        <v>0</v>
      </c>
      <c r="S2595" s="15">
        <v>0</v>
      </c>
      <c r="T2595" s="15">
        <f t="shared" si="574"/>
        <v>0</v>
      </c>
      <c r="U2595" s="15">
        <f t="shared" si="575"/>
        <v>0</v>
      </c>
      <c r="V2595" s="15"/>
      <c r="W2595" s="15"/>
      <c r="X2595" s="15"/>
      <c r="Y2595" s="15"/>
      <c r="Z2595" s="16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>
        <f t="shared" si="567"/>
        <v>29</v>
      </c>
      <c r="CT2595" s="15">
        <f t="shared" si="568"/>
        <v>0</v>
      </c>
      <c r="CU2595" s="15">
        <f t="shared" si="569"/>
        <v>0</v>
      </c>
      <c r="CV2595" s="15">
        <f t="shared" si="570"/>
        <v>0</v>
      </c>
      <c r="CW2595" s="15"/>
      <c r="CX2595" s="15"/>
      <c r="CY2595" s="15">
        <f t="shared" si="571"/>
        <v>0</v>
      </c>
      <c r="CZ2595" s="15">
        <f>GG2595</f>
        <v>0</v>
      </c>
      <c r="DA2595" s="16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20"/>
      <c r="DY2595" s="15"/>
      <c r="DZ2595" s="20"/>
      <c r="EA2595" s="15"/>
      <c r="EB2595" s="20"/>
      <c r="EC2595" s="15"/>
      <c r="ED2595" s="20"/>
      <c r="EE2595" s="15"/>
      <c r="EF2595" s="20"/>
      <c r="EG2595" s="15"/>
      <c r="EH2595" s="20"/>
      <c r="EI2595" s="15"/>
      <c r="EJ2595" s="20"/>
      <c r="EK2595" s="15"/>
      <c r="EL2595" s="20"/>
      <c r="EM2595" s="15"/>
      <c r="EN2595" s="20"/>
      <c r="EY2595" s="15"/>
      <c r="EZ2595" s="20"/>
      <c r="FC2595" s="15"/>
      <c r="FD2595" s="20"/>
      <c r="FE2595" s="15">
        <v>29</v>
      </c>
      <c r="FF2595" s="20" t="s">
        <v>168</v>
      </c>
      <c r="FG2595" s="15"/>
      <c r="FH2595" s="20"/>
      <c r="FI2595" s="15"/>
      <c r="FJ2595" s="20"/>
      <c r="FK2595" s="15"/>
      <c r="FL2595" s="20"/>
      <c r="FM2595" s="15"/>
      <c r="FN2595" s="20"/>
      <c r="FO2595" s="15"/>
      <c r="FP2595" s="20"/>
      <c r="FQ2595" s="15"/>
      <c r="FR2595" s="20"/>
      <c r="FS2595" s="15"/>
      <c r="FT2595" s="20"/>
      <c r="FU2595" s="15"/>
      <c r="FV2595" s="20"/>
      <c r="FW2595" s="15"/>
      <c r="FX2595" s="20"/>
      <c r="FY2595" s="15"/>
      <c r="FZ2595" s="20"/>
      <c r="GA2595" s="15"/>
      <c r="GB2595" s="20"/>
      <c r="GC2595" s="15"/>
      <c r="GD2595" s="20"/>
      <c r="GE2595" s="15"/>
      <c r="GF2595" s="20"/>
      <c r="GG2595" s="226"/>
    </row>
    <row r="2596" spans="1:189" ht="15" customHeight="1" x14ac:dyDescent="0.3">
      <c r="A2596" s="17" t="s">
        <v>2903</v>
      </c>
      <c r="B2596" s="17" t="s">
        <v>134</v>
      </c>
      <c r="C2596" s="17" t="s">
        <v>1576</v>
      </c>
      <c r="D2596" s="17" t="s">
        <v>3407</v>
      </c>
      <c r="E2596" s="15" t="str">
        <f t="shared" si="565"/>
        <v>Sanjana Sankholkar</v>
      </c>
      <c r="F2596" s="17" t="s">
        <v>128</v>
      </c>
      <c r="G2596" s="17">
        <v>999926946</v>
      </c>
      <c r="H2596" s="15">
        <f t="shared" si="566"/>
        <v>38</v>
      </c>
      <c r="I2596" s="15"/>
      <c r="J2596" s="15"/>
      <c r="K2596" s="16"/>
      <c r="L2596" s="15"/>
      <c r="M2596" s="15"/>
      <c r="N2596" s="15"/>
      <c r="O2596" s="15">
        <f t="shared" si="572"/>
        <v>0</v>
      </c>
      <c r="P2596" s="15">
        <v>0</v>
      </c>
      <c r="Q2596" s="15">
        <f t="shared" si="573"/>
        <v>0</v>
      </c>
      <c r="R2596" s="15">
        <v>0</v>
      </c>
      <c r="S2596" s="15">
        <v>0</v>
      </c>
      <c r="T2596" s="15">
        <f t="shared" si="574"/>
        <v>0</v>
      </c>
      <c r="U2596" s="15">
        <f t="shared" si="575"/>
        <v>0</v>
      </c>
      <c r="V2596" s="15"/>
      <c r="W2596" s="15"/>
      <c r="X2596" s="15"/>
      <c r="Y2596" s="15"/>
      <c r="Z2596" s="16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>
        <f t="shared" si="567"/>
        <v>38</v>
      </c>
      <c r="CT2596" s="15">
        <f t="shared" si="568"/>
        <v>0</v>
      </c>
      <c r="CU2596" s="15">
        <f t="shared" si="569"/>
        <v>0</v>
      </c>
      <c r="CV2596" s="15">
        <f t="shared" si="570"/>
        <v>0</v>
      </c>
      <c r="CW2596" s="15"/>
      <c r="CX2596" s="15"/>
      <c r="CY2596" s="15">
        <f t="shared" si="571"/>
        <v>0</v>
      </c>
      <c r="CZ2596" s="15">
        <f>GG2596</f>
        <v>0</v>
      </c>
      <c r="DA2596" s="16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20"/>
      <c r="DY2596" s="15"/>
      <c r="DZ2596" s="20"/>
      <c r="EA2596" s="15"/>
      <c r="EB2596" s="20"/>
      <c r="EC2596" s="15"/>
      <c r="ED2596" s="20"/>
      <c r="EE2596" s="15"/>
      <c r="EF2596" s="20"/>
      <c r="EG2596" s="15"/>
      <c r="EH2596" s="20"/>
      <c r="EI2596" s="15"/>
      <c r="EJ2596" s="20"/>
      <c r="EK2596" s="15"/>
      <c r="EL2596" s="20"/>
      <c r="EM2596" s="15"/>
      <c r="EN2596" s="20"/>
      <c r="EY2596" s="15"/>
      <c r="EZ2596" s="20"/>
      <c r="FC2596" s="15"/>
      <c r="FD2596" s="20"/>
      <c r="FE2596" s="15">
        <v>38</v>
      </c>
      <c r="FF2596" s="20" t="s">
        <v>129</v>
      </c>
      <c r="FG2596" s="15"/>
      <c r="FH2596" s="20"/>
      <c r="FI2596" s="15"/>
      <c r="FJ2596" s="20"/>
      <c r="FK2596" s="15"/>
      <c r="FL2596" s="20"/>
      <c r="FM2596" s="15"/>
      <c r="FN2596" s="20"/>
      <c r="FO2596" s="15"/>
      <c r="FP2596" s="20"/>
      <c r="FQ2596" s="15"/>
      <c r="FR2596" s="20"/>
      <c r="FS2596" s="15"/>
      <c r="FT2596" s="20"/>
      <c r="FU2596" s="15"/>
      <c r="FV2596" s="20"/>
      <c r="FW2596" s="15"/>
      <c r="FX2596" s="20"/>
      <c r="FY2596" s="15"/>
      <c r="FZ2596" s="20"/>
      <c r="GA2596" s="15"/>
      <c r="GB2596" s="20"/>
      <c r="GC2596" s="15"/>
      <c r="GD2596" s="20"/>
      <c r="GE2596" s="15"/>
      <c r="GF2596" s="20"/>
      <c r="GG2596" s="226"/>
    </row>
    <row r="2597" spans="1:189" ht="15" customHeight="1" x14ac:dyDescent="0.3">
      <c r="A2597" s="17" t="s">
        <v>2903</v>
      </c>
      <c r="B2597" s="17" t="s">
        <v>142</v>
      </c>
      <c r="C2597" s="17" t="s">
        <v>3311</v>
      </c>
      <c r="D2597" s="17" t="s">
        <v>3312</v>
      </c>
      <c r="E2597" s="15" t="str">
        <f t="shared" si="565"/>
        <v>Maanav Allampallam</v>
      </c>
      <c r="F2597" s="17" t="s">
        <v>135</v>
      </c>
      <c r="G2597" s="17">
        <v>999926947</v>
      </c>
      <c r="H2597" s="15">
        <f t="shared" si="566"/>
        <v>56</v>
      </c>
      <c r="I2597" s="15"/>
      <c r="J2597" s="15"/>
      <c r="K2597" s="16"/>
      <c r="L2597" s="15"/>
      <c r="M2597" s="15"/>
      <c r="N2597" s="15"/>
      <c r="O2597" s="15">
        <f t="shared" si="572"/>
        <v>0</v>
      </c>
      <c r="P2597" s="15">
        <v>0</v>
      </c>
      <c r="Q2597" s="15">
        <f t="shared" si="573"/>
        <v>0</v>
      </c>
      <c r="R2597" s="15">
        <v>0</v>
      </c>
      <c r="S2597" s="15">
        <v>0</v>
      </c>
      <c r="T2597" s="15">
        <f t="shared" si="574"/>
        <v>0</v>
      </c>
      <c r="U2597" s="15">
        <f t="shared" si="575"/>
        <v>0</v>
      </c>
      <c r="V2597" s="15"/>
      <c r="W2597" s="15"/>
      <c r="X2597" s="15"/>
      <c r="Y2597" s="15"/>
      <c r="Z2597" s="16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>
        <f t="shared" si="567"/>
        <v>56</v>
      </c>
      <c r="CT2597" s="15">
        <f t="shared" si="568"/>
        <v>0</v>
      </c>
      <c r="CU2597" s="15">
        <f t="shared" si="569"/>
        <v>0</v>
      </c>
      <c r="CV2597" s="15">
        <f t="shared" si="570"/>
        <v>0</v>
      </c>
      <c r="CW2597" s="15"/>
      <c r="CX2597" s="15"/>
      <c r="CY2597" s="15">
        <f t="shared" si="571"/>
        <v>0</v>
      </c>
      <c r="CZ2597" s="15">
        <f>GG2597</f>
        <v>0</v>
      </c>
      <c r="DA2597" s="16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20"/>
      <c r="DY2597" s="15"/>
      <c r="DZ2597" s="20"/>
      <c r="EA2597" s="15"/>
      <c r="EB2597" s="20"/>
      <c r="EC2597" s="15"/>
      <c r="ED2597" s="20"/>
      <c r="EE2597" s="15"/>
      <c r="EF2597" s="20"/>
      <c r="EG2597" s="15"/>
      <c r="EH2597" s="20"/>
      <c r="EI2597" s="15"/>
      <c r="EJ2597" s="20"/>
      <c r="EK2597" s="15"/>
      <c r="EL2597" s="20"/>
      <c r="EM2597" s="15"/>
      <c r="EN2597" s="20"/>
      <c r="EY2597" s="15"/>
      <c r="EZ2597" s="20"/>
      <c r="FC2597" s="15"/>
      <c r="FD2597" s="20"/>
      <c r="FE2597" s="15">
        <v>56</v>
      </c>
      <c r="FF2597" s="20">
        <v>4</v>
      </c>
      <c r="FG2597" s="15"/>
      <c r="FH2597" s="20"/>
      <c r="FI2597" s="15"/>
      <c r="FJ2597" s="20"/>
      <c r="FK2597" s="15"/>
      <c r="FL2597" s="20"/>
      <c r="FM2597" s="15"/>
      <c r="FN2597" s="20"/>
      <c r="FO2597" s="15"/>
      <c r="FP2597" s="20"/>
      <c r="FQ2597" s="15"/>
      <c r="FR2597" s="20"/>
      <c r="FS2597" s="15"/>
      <c r="FT2597" s="20"/>
      <c r="FU2597" s="15"/>
      <c r="FV2597" s="20"/>
      <c r="FW2597" s="15"/>
      <c r="FX2597" s="20"/>
      <c r="FY2597" s="15"/>
      <c r="FZ2597" s="20"/>
      <c r="GA2597" s="15"/>
      <c r="GB2597" s="20"/>
      <c r="GC2597" s="15"/>
      <c r="GD2597" s="20"/>
      <c r="GE2597" s="15"/>
      <c r="GF2597" s="20"/>
      <c r="GG2597" s="226"/>
    </row>
    <row r="2598" spans="1:189" ht="15" customHeight="1" x14ac:dyDescent="0.3">
      <c r="A2598" s="17" t="s">
        <v>2903</v>
      </c>
      <c r="B2598" s="17" t="s">
        <v>138</v>
      </c>
      <c r="C2598" s="17" t="s">
        <v>1475</v>
      </c>
      <c r="D2598" s="17" t="s">
        <v>1475</v>
      </c>
      <c r="E2598" s="15" t="str">
        <f t="shared" si="565"/>
        <v>Nguyen Nguyen</v>
      </c>
      <c r="F2598" s="17" t="s">
        <v>135</v>
      </c>
      <c r="G2598" s="17">
        <v>999926948</v>
      </c>
      <c r="H2598" s="15">
        <f t="shared" si="566"/>
        <v>100</v>
      </c>
      <c r="I2598" s="15"/>
      <c r="J2598" s="15"/>
      <c r="K2598" s="16"/>
      <c r="L2598" s="15"/>
      <c r="M2598" s="15"/>
      <c r="N2598" s="15"/>
      <c r="O2598" s="15">
        <f t="shared" si="572"/>
        <v>0</v>
      </c>
      <c r="P2598" s="15">
        <v>0</v>
      </c>
      <c r="Q2598" s="15">
        <f t="shared" si="573"/>
        <v>0</v>
      </c>
      <c r="R2598" s="15">
        <v>0</v>
      </c>
      <c r="S2598" s="15">
        <v>0</v>
      </c>
      <c r="T2598" s="15">
        <f t="shared" si="574"/>
        <v>0</v>
      </c>
      <c r="U2598" s="15">
        <f t="shared" si="575"/>
        <v>0</v>
      </c>
      <c r="V2598" s="15"/>
      <c r="W2598" s="15"/>
      <c r="X2598" s="15"/>
      <c r="Y2598" s="15"/>
      <c r="Z2598" s="16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>
        <f t="shared" si="567"/>
        <v>100</v>
      </c>
      <c r="CT2598" s="15">
        <f t="shared" si="568"/>
        <v>0</v>
      </c>
      <c r="CU2598" s="15">
        <f t="shared" si="569"/>
        <v>0</v>
      </c>
      <c r="CV2598" s="15">
        <f t="shared" si="570"/>
        <v>0</v>
      </c>
      <c r="CW2598" s="15"/>
      <c r="CX2598" s="15"/>
      <c r="CY2598" s="15">
        <f t="shared" si="571"/>
        <v>0</v>
      </c>
      <c r="CZ2598" s="15">
        <f>GG2598</f>
        <v>0</v>
      </c>
      <c r="DA2598" s="16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20"/>
      <c r="DY2598" s="15"/>
      <c r="DZ2598" s="20"/>
      <c r="EA2598" s="15"/>
      <c r="EB2598" s="20"/>
      <c r="EC2598" s="15"/>
      <c r="ED2598" s="20"/>
      <c r="EE2598" s="15"/>
      <c r="EF2598" s="20"/>
      <c r="EG2598" s="15"/>
      <c r="EH2598" s="20"/>
      <c r="EI2598" s="15"/>
      <c r="EJ2598" s="20"/>
      <c r="EK2598" s="15"/>
      <c r="EL2598" s="20"/>
      <c r="EM2598" s="15"/>
      <c r="EN2598" s="20"/>
      <c r="EY2598" s="15"/>
      <c r="EZ2598" s="20"/>
      <c r="FC2598" s="15"/>
      <c r="FD2598" s="20"/>
      <c r="FE2598" s="15">
        <v>100</v>
      </c>
      <c r="FF2598" s="20">
        <v>1</v>
      </c>
      <c r="FG2598" s="15"/>
      <c r="FH2598" s="20"/>
      <c r="FI2598" s="15"/>
      <c r="FJ2598" s="20"/>
      <c r="FK2598" s="15"/>
      <c r="FL2598" s="20"/>
      <c r="FM2598" s="15"/>
      <c r="FN2598" s="20"/>
      <c r="FO2598" s="15"/>
      <c r="FP2598" s="20"/>
      <c r="FQ2598" s="15"/>
      <c r="FR2598" s="20"/>
      <c r="FS2598" s="15"/>
      <c r="FT2598" s="20"/>
      <c r="FU2598" s="15"/>
      <c r="FV2598" s="20"/>
      <c r="FW2598" s="15"/>
      <c r="FX2598" s="20"/>
      <c r="FY2598" s="15"/>
      <c r="FZ2598" s="20"/>
      <c r="GA2598" s="15"/>
      <c r="GB2598" s="20"/>
      <c r="GC2598" s="15"/>
      <c r="GD2598" s="20"/>
      <c r="GE2598" s="15"/>
      <c r="GF2598" s="20"/>
      <c r="GG2598" s="226"/>
    </row>
    <row r="2599" spans="1:189" ht="15" customHeight="1" x14ac:dyDescent="0.3">
      <c r="A2599" s="17" t="s">
        <v>146</v>
      </c>
      <c r="B2599" s="17" t="s">
        <v>138</v>
      </c>
      <c r="C2599" s="17" t="s">
        <v>3630</v>
      </c>
      <c r="D2599" s="17" t="s">
        <v>3624</v>
      </c>
      <c r="E2599" s="15" t="str">
        <f t="shared" si="565"/>
        <v>Jamason Dumont</v>
      </c>
      <c r="F2599" s="17" t="s">
        <v>135</v>
      </c>
      <c r="G2599" s="17">
        <v>999926953</v>
      </c>
      <c r="H2599" s="15">
        <f t="shared" si="566"/>
        <v>38</v>
      </c>
      <c r="I2599" s="15"/>
      <c r="J2599" s="15"/>
      <c r="K2599" s="16"/>
      <c r="L2599" s="15"/>
      <c r="M2599" s="15"/>
      <c r="N2599" s="15"/>
      <c r="O2599" s="15">
        <f t="shared" ref="O2599:O2630" si="576">SUM(EE2599, EI2599, EK2599, EM2599)</f>
        <v>0</v>
      </c>
      <c r="P2599" s="15">
        <v>0</v>
      </c>
      <c r="Q2599" s="15">
        <f t="shared" ref="Q2599:Q2630" si="577">COUNT(DI2599:DV2599)</f>
        <v>0</v>
      </c>
      <c r="R2599" s="15">
        <v>0</v>
      </c>
      <c r="S2599" s="15">
        <v>0</v>
      </c>
      <c r="T2599" s="15">
        <f t="shared" ref="T2599:T2630" si="578">EC2599</f>
        <v>0</v>
      </c>
      <c r="U2599" s="15">
        <f t="shared" ref="U2599:U2630" si="579">SUM(EG2599)</f>
        <v>0</v>
      </c>
      <c r="V2599" s="15"/>
      <c r="W2599" s="15"/>
      <c r="X2599" s="15"/>
      <c r="Y2599" s="15"/>
      <c r="Z2599" s="16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>
        <f t="shared" si="567"/>
        <v>0</v>
      </c>
      <c r="CT2599" s="15">
        <f t="shared" si="568"/>
        <v>38</v>
      </c>
      <c r="CU2599" s="15">
        <f t="shared" si="569"/>
        <v>0</v>
      </c>
      <c r="CV2599" s="15">
        <f t="shared" si="570"/>
        <v>0</v>
      </c>
      <c r="CW2599" s="15"/>
      <c r="CX2599" s="15"/>
      <c r="CY2599" s="15">
        <f t="shared" si="571"/>
        <v>0</v>
      </c>
      <c r="CZ2599" s="15">
        <f>GG2599</f>
        <v>0</v>
      </c>
      <c r="DA2599" s="16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20"/>
      <c r="DY2599" s="15"/>
      <c r="DZ2599" s="20"/>
      <c r="EA2599" s="15"/>
      <c r="EB2599" s="20"/>
      <c r="EC2599" s="15"/>
      <c r="ED2599" s="20"/>
      <c r="EE2599" s="15"/>
      <c r="EF2599" s="20"/>
      <c r="EG2599" s="15"/>
      <c r="EH2599" s="20"/>
      <c r="EI2599" s="15"/>
      <c r="EJ2599" s="20"/>
      <c r="EK2599" s="15"/>
      <c r="EL2599" s="20"/>
      <c r="EM2599" s="15"/>
      <c r="EN2599" s="20"/>
      <c r="EY2599" s="15"/>
      <c r="EZ2599" s="20"/>
      <c r="FC2599" s="15"/>
      <c r="FD2599" s="20"/>
      <c r="FE2599" s="15"/>
      <c r="FF2599" s="20"/>
      <c r="FG2599" s="15"/>
      <c r="FH2599" s="20"/>
      <c r="FI2599" s="15"/>
      <c r="FJ2599" s="20"/>
      <c r="FK2599" s="15"/>
      <c r="FL2599" s="20"/>
      <c r="FM2599" s="15"/>
      <c r="FN2599" s="20"/>
      <c r="FO2599" s="15"/>
      <c r="FP2599" s="20"/>
      <c r="FQ2599" s="15"/>
      <c r="FR2599" s="20"/>
      <c r="FS2599" s="15">
        <v>38</v>
      </c>
      <c r="FT2599" s="20" t="s">
        <v>129</v>
      </c>
      <c r="FU2599" s="15"/>
      <c r="FV2599" s="20"/>
      <c r="FW2599" s="15"/>
      <c r="FX2599" s="20"/>
      <c r="FY2599" s="15"/>
      <c r="FZ2599" s="20"/>
      <c r="GA2599" s="15"/>
      <c r="GB2599" s="20"/>
      <c r="GC2599" s="15"/>
      <c r="GD2599" s="20"/>
      <c r="GE2599" s="15"/>
      <c r="GF2599" s="20"/>
      <c r="GG2599" s="226"/>
    </row>
    <row r="2600" spans="1:189" ht="15" customHeight="1" x14ac:dyDescent="0.3">
      <c r="A2600" s="17" t="s">
        <v>137</v>
      </c>
      <c r="B2600" s="17" t="s">
        <v>138</v>
      </c>
      <c r="C2600" s="17" t="s">
        <v>1465</v>
      </c>
      <c r="D2600" s="17" t="s">
        <v>3624</v>
      </c>
      <c r="E2600" s="15" t="str">
        <f t="shared" si="565"/>
        <v>Elliott Dumont</v>
      </c>
      <c r="F2600" s="17" t="s">
        <v>135</v>
      </c>
      <c r="G2600" s="17">
        <v>999926954</v>
      </c>
      <c r="H2600" s="15">
        <f t="shared" si="566"/>
        <v>68</v>
      </c>
      <c r="I2600" s="15"/>
      <c r="J2600" s="15"/>
      <c r="K2600" s="16"/>
      <c r="L2600" s="15"/>
      <c r="M2600" s="15"/>
      <c r="N2600" s="15"/>
      <c r="O2600" s="15">
        <f t="shared" si="576"/>
        <v>0</v>
      </c>
      <c r="P2600" s="15">
        <v>0</v>
      </c>
      <c r="Q2600" s="15">
        <f t="shared" si="577"/>
        <v>0</v>
      </c>
      <c r="R2600" s="15">
        <v>0</v>
      </c>
      <c r="S2600" s="15">
        <v>0</v>
      </c>
      <c r="T2600" s="15">
        <f t="shared" si="578"/>
        <v>0</v>
      </c>
      <c r="U2600" s="15">
        <f t="shared" si="579"/>
        <v>0</v>
      </c>
      <c r="V2600" s="15"/>
      <c r="W2600" s="15"/>
      <c r="X2600" s="15"/>
      <c r="Y2600" s="15"/>
      <c r="Z2600" s="16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>
        <f t="shared" si="567"/>
        <v>0</v>
      </c>
      <c r="CT2600" s="15">
        <f t="shared" si="568"/>
        <v>68</v>
      </c>
      <c r="CU2600" s="15">
        <f t="shared" si="569"/>
        <v>1</v>
      </c>
      <c r="CV2600" s="15">
        <f t="shared" si="570"/>
        <v>0</v>
      </c>
      <c r="CW2600" s="15"/>
      <c r="CX2600" s="15"/>
      <c r="CY2600" s="15">
        <f t="shared" si="571"/>
        <v>0</v>
      </c>
      <c r="CZ2600" s="15">
        <f>GG2600</f>
        <v>0</v>
      </c>
      <c r="DA2600" s="16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20"/>
      <c r="DY2600" s="15"/>
      <c r="DZ2600" s="20"/>
      <c r="EA2600" s="15"/>
      <c r="EB2600" s="20"/>
      <c r="EC2600" s="15"/>
      <c r="ED2600" s="20"/>
      <c r="EE2600" s="15"/>
      <c r="EF2600" s="20"/>
      <c r="EG2600" s="15"/>
      <c r="EH2600" s="20"/>
      <c r="EI2600" s="15"/>
      <c r="EJ2600" s="20"/>
      <c r="EK2600" s="15"/>
      <c r="EL2600" s="20"/>
      <c r="EM2600" s="15"/>
      <c r="EN2600" s="20"/>
      <c r="EY2600" s="15"/>
      <c r="EZ2600" s="20"/>
      <c r="FC2600" s="15"/>
      <c r="FD2600" s="20"/>
      <c r="FE2600" s="15"/>
      <c r="FF2600" s="20"/>
      <c r="FG2600" s="15"/>
      <c r="FH2600" s="20"/>
      <c r="FI2600" s="15"/>
      <c r="FJ2600" s="20"/>
      <c r="FK2600" s="15"/>
      <c r="FL2600" s="20"/>
      <c r="FM2600" s="15"/>
      <c r="FN2600" s="20"/>
      <c r="FO2600" s="15"/>
      <c r="FP2600" s="20"/>
      <c r="FQ2600" s="15"/>
      <c r="FR2600" s="20"/>
      <c r="FS2600" s="15">
        <v>68</v>
      </c>
      <c r="FT2600" s="20">
        <v>4</v>
      </c>
      <c r="FU2600" s="15"/>
      <c r="FV2600" s="20"/>
      <c r="FW2600" s="15"/>
      <c r="FX2600" s="20"/>
      <c r="FY2600" s="15"/>
      <c r="FZ2600" s="20"/>
      <c r="GA2600" s="15"/>
      <c r="GB2600" s="20"/>
      <c r="GC2600" s="15"/>
      <c r="GD2600" s="20"/>
      <c r="GE2600" s="15"/>
      <c r="GF2600" s="20"/>
      <c r="GG2600" s="226"/>
    </row>
    <row r="2601" spans="1:189" ht="15" customHeight="1" x14ac:dyDescent="0.3">
      <c r="A2601" s="88" t="s">
        <v>137</v>
      </c>
      <c r="B2601" s="17" t="s">
        <v>138</v>
      </c>
      <c r="C2601" s="17" t="s">
        <v>3795</v>
      </c>
      <c r="D2601" s="89" t="s">
        <v>401</v>
      </c>
      <c r="E2601" s="15" t="str">
        <f t="shared" si="565"/>
        <v>Liv  Brown</v>
      </c>
      <c r="F2601" s="89" t="s">
        <v>128</v>
      </c>
      <c r="G2601" s="17">
        <v>999926956</v>
      </c>
      <c r="H2601" s="15">
        <f t="shared" si="566"/>
        <v>34</v>
      </c>
      <c r="I2601" s="15"/>
      <c r="J2601" s="15"/>
      <c r="K2601" s="16"/>
      <c r="L2601" s="15"/>
      <c r="M2601" s="15"/>
      <c r="N2601" s="15"/>
      <c r="O2601" s="15">
        <f t="shared" si="576"/>
        <v>0</v>
      </c>
      <c r="P2601" s="15">
        <v>0</v>
      </c>
      <c r="Q2601" s="15">
        <f t="shared" si="577"/>
        <v>0</v>
      </c>
      <c r="R2601" s="15">
        <v>0</v>
      </c>
      <c r="S2601" s="15">
        <v>0</v>
      </c>
      <c r="T2601" s="15">
        <f t="shared" si="578"/>
        <v>0</v>
      </c>
      <c r="U2601" s="15">
        <f t="shared" si="579"/>
        <v>0</v>
      </c>
      <c r="V2601" s="15"/>
      <c r="W2601" s="15"/>
      <c r="X2601" s="15"/>
      <c r="Y2601" s="15"/>
      <c r="Z2601" s="16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>
        <f t="shared" si="567"/>
        <v>0</v>
      </c>
      <c r="CT2601" s="15">
        <f t="shared" si="568"/>
        <v>34</v>
      </c>
      <c r="CU2601" s="15">
        <f t="shared" si="569"/>
        <v>1</v>
      </c>
      <c r="CV2601" s="15">
        <f t="shared" si="570"/>
        <v>0</v>
      </c>
      <c r="CW2601" s="15"/>
      <c r="CX2601" s="15"/>
      <c r="CY2601" s="15">
        <f t="shared" si="571"/>
        <v>0</v>
      </c>
      <c r="CZ2601" s="15">
        <f>GG2601</f>
        <v>0</v>
      </c>
      <c r="DA2601" s="16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20"/>
      <c r="DY2601" s="15"/>
      <c r="DZ2601" s="20"/>
      <c r="EA2601" s="15"/>
      <c r="EB2601" s="20"/>
      <c r="EC2601" s="15"/>
      <c r="ED2601" s="20"/>
      <c r="EE2601" s="15"/>
      <c r="EF2601" s="20"/>
      <c r="EG2601" s="15"/>
      <c r="EH2601" s="20"/>
      <c r="EI2601" s="15"/>
      <c r="EJ2601" s="20"/>
      <c r="EK2601" s="15"/>
      <c r="EL2601" s="20"/>
      <c r="EM2601" s="15"/>
      <c r="EN2601" s="20"/>
      <c r="EY2601" s="15"/>
      <c r="EZ2601" s="20"/>
      <c r="FC2601" s="15"/>
      <c r="FD2601" s="20"/>
      <c r="FE2601" s="15"/>
      <c r="FF2601" s="20"/>
      <c r="FG2601" s="15"/>
      <c r="FH2601" s="20"/>
      <c r="FI2601" s="15">
        <v>34</v>
      </c>
      <c r="FJ2601" s="20">
        <v>3</v>
      </c>
      <c r="FK2601" s="15"/>
      <c r="FL2601" s="20"/>
      <c r="FM2601" s="15"/>
      <c r="FN2601" s="20"/>
      <c r="FO2601" s="15"/>
      <c r="FP2601" s="20"/>
      <c r="FQ2601" s="15"/>
      <c r="FR2601" s="20"/>
      <c r="FS2601" s="15"/>
      <c r="FT2601" s="20"/>
      <c r="FU2601" s="15"/>
      <c r="FV2601" s="20"/>
      <c r="FW2601" s="15"/>
      <c r="FX2601" s="20"/>
      <c r="FY2601" s="15"/>
      <c r="FZ2601" s="20"/>
      <c r="GA2601" s="15"/>
      <c r="GB2601" s="20"/>
      <c r="GC2601" s="15"/>
      <c r="GD2601" s="20"/>
      <c r="GE2601" s="15"/>
      <c r="GF2601" s="20"/>
      <c r="GG2601" s="226"/>
    </row>
    <row r="2602" spans="1:189" ht="15" customHeight="1" x14ac:dyDescent="0.3">
      <c r="A2602" s="85" t="s">
        <v>130</v>
      </c>
      <c r="B2602" s="85" t="s">
        <v>142</v>
      </c>
      <c r="C2602" s="85" t="s">
        <v>383</v>
      </c>
      <c r="D2602" s="85" t="s">
        <v>1931</v>
      </c>
      <c r="E2602" s="15" t="str">
        <f t="shared" si="565"/>
        <v>Drake Wang</v>
      </c>
      <c r="F2602" s="85" t="s">
        <v>135</v>
      </c>
      <c r="G2602" s="15">
        <v>999926958</v>
      </c>
      <c r="H2602" s="15">
        <f t="shared" si="566"/>
        <v>58</v>
      </c>
      <c r="I2602" s="15"/>
      <c r="J2602" s="15"/>
      <c r="K2602" s="16"/>
      <c r="L2602" s="15"/>
      <c r="M2602" s="15"/>
      <c r="N2602" s="15"/>
      <c r="O2602" s="15">
        <f t="shared" si="576"/>
        <v>0</v>
      </c>
      <c r="P2602" s="15">
        <v>0</v>
      </c>
      <c r="Q2602" s="15">
        <f t="shared" si="577"/>
        <v>0</v>
      </c>
      <c r="R2602" s="15">
        <v>0</v>
      </c>
      <c r="S2602" s="15">
        <v>0</v>
      </c>
      <c r="T2602" s="15">
        <f t="shared" si="578"/>
        <v>0</v>
      </c>
      <c r="U2602" s="15">
        <f t="shared" si="579"/>
        <v>0</v>
      </c>
      <c r="V2602" s="15"/>
      <c r="W2602" s="15"/>
      <c r="X2602" s="15"/>
      <c r="Y2602" s="15"/>
      <c r="Z2602" s="16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>
        <f t="shared" si="567"/>
        <v>0</v>
      </c>
      <c r="CT2602" s="15">
        <f t="shared" si="568"/>
        <v>58</v>
      </c>
      <c r="CU2602" s="15">
        <f t="shared" si="569"/>
        <v>0</v>
      </c>
      <c r="CV2602" s="15">
        <f t="shared" si="570"/>
        <v>0</v>
      </c>
      <c r="CW2602" s="15"/>
      <c r="CX2602" s="15"/>
      <c r="CY2602" s="15">
        <f t="shared" si="571"/>
        <v>0</v>
      </c>
      <c r="CZ2602" s="15">
        <f>GG2602</f>
        <v>0</v>
      </c>
      <c r="DA2602" s="16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20"/>
      <c r="DY2602" s="15"/>
      <c r="DZ2602" s="20"/>
      <c r="EA2602" s="15"/>
      <c r="EB2602" s="20"/>
      <c r="EC2602" s="15"/>
      <c r="ED2602" s="20"/>
      <c r="EE2602" s="15"/>
      <c r="EF2602" s="20"/>
      <c r="EG2602" s="15"/>
      <c r="EH2602" s="20"/>
      <c r="EI2602" s="15"/>
      <c r="EJ2602" s="20"/>
      <c r="EK2602" s="15"/>
      <c r="EL2602" s="20"/>
      <c r="EM2602" s="15"/>
      <c r="EN2602" s="20"/>
      <c r="EY2602" s="15"/>
      <c r="EZ2602" s="20"/>
      <c r="FC2602" s="15"/>
      <c r="FD2602" s="20"/>
      <c r="FE2602" s="15"/>
      <c r="FF2602" s="20"/>
      <c r="FG2602" s="15"/>
      <c r="FH2602" s="20"/>
      <c r="FI2602" s="15"/>
      <c r="FJ2602" s="20"/>
      <c r="FK2602" s="15"/>
      <c r="FL2602" s="20"/>
      <c r="FM2602" s="15"/>
      <c r="FN2602" s="20"/>
      <c r="FO2602" s="15">
        <v>58</v>
      </c>
      <c r="FP2602" s="20"/>
      <c r="FQ2602" s="15"/>
      <c r="FR2602" s="16"/>
      <c r="FS2602" s="15"/>
      <c r="FT2602" s="20"/>
      <c r="FU2602" s="15"/>
      <c r="FV2602" s="20"/>
      <c r="FW2602" s="15"/>
      <c r="FX2602" s="20"/>
      <c r="FY2602" s="15"/>
      <c r="FZ2602" s="20"/>
      <c r="GA2602" s="15"/>
      <c r="GB2602" s="20"/>
      <c r="GC2602" s="15"/>
      <c r="GD2602" s="20"/>
      <c r="GE2602" s="15"/>
      <c r="GF2602" s="20"/>
      <c r="GG2602" s="226"/>
    </row>
    <row r="2603" spans="1:189" ht="15" customHeight="1" x14ac:dyDescent="0.3">
      <c r="A2603" s="15" t="s">
        <v>125</v>
      </c>
      <c r="B2603" s="15" t="s">
        <v>140</v>
      </c>
      <c r="C2603" s="15" t="s">
        <v>2660</v>
      </c>
      <c r="D2603" s="15" t="s">
        <v>3217</v>
      </c>
      <c r="E2603" s="15" t="str">
        <f t="shared" si="565"/>
        <v>Johanna BLEY</v>
      </c>
      <c r="F2603" s="15" t="s">
        <v>128</v>
      </c>
      <c r="G2603" s="15">
        <v>999926959</v>
      </c>
      <c r="H2603" s="15">
        <f t="shared" si="566"/>
        <v>34</v>
      </c>
      <c r="I2603" s="15"/>
      <c r="J2603" s="15"/>
      <c r="K2603" s="16"/>
      <c r="L2603" s="15"/>
      <c r="M2603" s="15"/>
      <c r="N2603" s="15"/>
      <c r="O2603" s="15">
        <f t="shared" si="576"/>
        <v>0</v>
      </c>
      <c r="P2603" s="15">
        <v>0</v>
      </c>
      <c r="Q2603" s="15">
        <f t="shared" si="577"/>
        <v>0</v>
      </c>
      <c r="R2603" s="15">
        <v>0</v>
      </c>
      <c r="S2603" s="15">
        <v>0</v>
      </c>
      <c r="T2603" s="15">
        <f t="shared" si="578"/>
        <v>0</v>
      </c>
      <c r="U2603" s="15">
        <f t="shared" si="579"/>
        <v>0</v>
      </c>
      <c r="V2603" s="15"/>
      <c r="W2603" s="15"/>
      <c r="X2603" s="15"/>
      <c r="Y2603" s="15"/>
      <c r="Z2603" s="16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>
        <f t="shared" si="567"/>
        <v>0</v>
      </c>
      <c r="CT2603" s="15">
        <f t="shared" si="568"/>
        <v>34</v>
      </c>
      <c r="CU2603" s="15">
        <f t="shared" si="569"/>
        <v>1</v>
      </c>
      <c r="CV2603" s="15">
        <f t="shared" si="570"/>
        <v>0</v>
      </c>
      <c r="CW2603" s="15"/>
      <c r="CX2603" s="15"/>
      <c r="CY2603" s="15">
        <f t="shared" si="571"/>
        <v>0</v>
      </c>
      <c r="CZ2603" s="15">
        <f>GG2603</f>
        <v>0</v>
      </c>
      <c r="DA2603" s="16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20"/>
      <c r="DY2603" s="15"/>
      <c r="DZ2603" s="20"/>
      <c r="EA2603" s="15"/>
      <c r="EB2603" s="20"/>
      <c r="EC2603" s="15"/>
      <c r="ED2603" s="20"/>
      <c r="EE2603" s="15"/>
      <c r="EF2603" s="20"/>
      <c r="EG2603" s="15"/>
      <c r="EH2603" s="20"/>
      <c r="EI2603" s="15"/>
      <c r="EJ2603" s="20"/>
      <c r="EK2603" s="15"/>
      <c r="EL2603" s="20"/>
      <c r="EM2603" s="15"/>
      <c r="EN2603" s="20"/>
      <c r="EY2603" s="15"/>
      <c r="EZ2603" s="20"/>
      <c r="FC2603" s="15">
        <v>34</v>
      </c>
      <c r="FD2603" s="20">
        <v>3</v>
      </c>
      <c r="FE2603" s="15"/>
      <c r="FF2603" s="20"/>
      <c r="FG2603" s="15"/>
      <c r="FH2603" s="20"/>
      <c r="FI2603" s="15"/>
      <c r="FJ2603" s="20"/>
      <c r="FK2603" s="15"/>
      <c r="FL2603" s="20"/>
      <c r="FM2603" s="15"/>
      <c r="FN2603" s="20"/>
      <c r="FO2603" s="15"/>
      <c r="FP2603" s="20"/>
      <c r="FQ2603" s="15"/>
      <c r="FR2603" s="20"/>
      <c r="FS2603" s="15"/>
      <c r="FT2603" s="20"/>
      <c r="FU2603" s="15"/>
      <c r="FV2603" s="20"/>
      <c r="FW2603" s="15"/>
      <c r="FX2603" s="20"/>
      <c r="FY2603" s="15"/>
      <c r="FZ2603" s="20"/>
      <c r="GA2603" s="15"/>
      <c r="GB2603" s="20"/>
      <c r="GC2603" s="15"/>
      <c r="GD2603" s="20"/>
      <c r="GE2603" s="15"/>
      <c r="GF2603" s="20"/>
      <c r="GG2603" s="226"/>
    </row>
    <row r="2604" spans="1:189" ht="15" customHeight="1" x14ac:dyDescent="0.3">
      <c r="A2604" s="17" t="s">
        <v>125</v>
      </c>
      <c r="B2604" s="17" t="s">
        <v>140</v>
      </c>
      <c r="C2604" s="17" t="s">
        <v>869</v>
      </c>
      <c r="D2604" s="17" t="s">
        <v>1467</v>
      </c>
      <c r="E2604" s="15" t="str">
        <f t="shared" si="565"/>
        <v>Cole Navarro</v>
      </c>
      <c r="F2604" s="89" t="s">
        <v>135</v>
      </c>
      <c r="G2604" s="17">
        <v>999926970</v>
      </c>
      <c r="H2604" s="15">
        <f t="shared" si="566"/>
        <v>30</v>
      </c>
      <c r="I2604" s="15"/>
      <c r="J2604" s="15"/>
      <c r="K2604" s="16"/>
      <c r="L2604" s="15"/>
      <c r="M2604" s="15"/>
      <c r="N2604" s="15"/>
      <c r="O2604" s="15">
        <f t="shared" si="576"/>
        <v>0</v>
      </c>
      <c r="P2604" s="15">
        <v>0</v>
      </c>
      <c r="Q2604" s="15">
        <f t="shared" si="577"/>
        <v>0</v>
      </c>
      <c r="R2604" s="15">
        <v>0</v>
      </c>
      <c r="S2604" s="15">
        <v>0</v>
      </c>
      <c r="T2604" s="15">
        <f t="shared" si="578"/>
        <v>0</v>
      </c>
      <c r="U2604" s="15">
        <f t="shared" si="579"/>
        <v>0</v>
      </c>
      <c r="V2604" s="15"/>
      <c r="W2604" s="15"/>
      <c r="X2604" s="15"/>
      <c r="Y2604" s="15"/>
      <c r="Z2604" s="16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>
        <f t="shared" si="567"/>
        <v>0</v>
      </c>
      <c r="CT2604" s="15">
        <f t="shared" si="568"/>
        <v>30</v>
      </c>
      <c r="CU2604" s="15">
        <f t="shared" si="569"/>
        <v>1</v>
      </c>
      <c r="CV2604" s="15">
        <f t="shared" si="570"/>
        <v>0</v>
      </c>
      <c r="CW2604" s="15"/>
      <c r="CX2604" s="15"/>
      <c r="CY2604" s="15">
        <f t="shared" si="571"/>
        <v>0</v>
      </c>
      <c r="CZ2604" s="15">
        <f>GG2604</f>
        <v>0</v>
      </c>
      <c r="DA2604" s="16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20"/>
      <c r="DY2604" s="15"/>
      <c r="DZ2604" s="20"/>
      <c r="EA2604" s="15"/>
      <c r="EB2604" s="20"/>
      <c r="EC2604" s="15"/>
      <c r="ED2604" s="20"/>
      <c r="EE2604" s="15"/>
      <c r="EF2604" s="20"/>
      <c r="EG2604" s="15"/>
      <c r="EH2604" s="20"/>
      <c r="EI2604" s="15"/>
      <c r="EJ2604" s="20"/>
      <c r="EK2604" s="15"/>
      <c r="EL2604" s="20"/>
      <c r="EM2604" s="15"/>
      <c r="EN2604" s="20"/>
      <c r="EY2604" s="15"/>
      <c r="EZ2604" s="20"/>
      <c r="FC2604" s="15"/>
      <c r="FD2604" s="20"/>
      <c r="FE2604" s="15"/>
      <c r="FF2604" s="20"/>
      <c r="FG2604" s="15"/>
      <c r="FH2604" s="20"/>
      <c r="FI2604" s="15">
        <v>30</v>
      </c>
      <c r="FJ2604" s="20">
        <v>1</v>
      </c>
      <c r="FK2604" s="15"/>
      <c r="FL2604" s="20"/>
      <c r="FM2604" s="15"/>
      <c r="FN2604" s="20"/>
      <c r="FO2604" s="15"/>
      <c r="FP2604" s="20"/>
      <c r="FQ2604" s="15"/>
      <c r="FR2604" s="20"/>
      <c r="FS2604" s="15"/>
      <c r="FT2604" s="20"/>
      <c r="FU2604" s="15"/>
      <c r="FV2604" s="20"/>
      <c r="FW2604" s="15"/>
      <c r="FX2604" s="20"/>
      <c r="FY2604" s="15"/>
      <c r="FZ2604" s="20"/>
      <c r="GA2604" s="15"/>
      <c r="GB2604" s="20"/>
      <c r="GC2604" s="15"/>
      <c r="GD2604" s="20"/>
      <c r="GE2604" s="15"/>
      <c r="GF2604" s="20"/>
      <c r="GG2604" s="226"/>
    </row>
    <row r="2605" spans="1:189" ht="15" customHeight="1" x14ac:dyDescent="0.3">
      <c r="A2605" s="15" t="s">
        <v>125</v>
      </c>
      <c r="B2605" s="15" t="s">
        <v>134</v>
      </c>
      <c r="C2605" s="15" t="s">
        <v>3211</v>
      </c>
      <c r="D2605" s="15" t="s">
        <v>3212</v>
      </c>
      <c r="E2605" s="15" t="str">
        <f t="shared" si="565"/>
        <v>Lila MIRANDA</v>
      </c>
      <c r="F2605" s="15" t="s">
        <v>128</v>
      </c>
      <c r="G2605" s="15">
        <v>999926972</v>
      </c>
      <c r="H2605" s="15">
        <f t="shared" si="566"/>
        <v>120</v>
      </c>
      <c r="I2605" s="15"/>
      <c r="J2605" s="15"/>
      <c r="K2605" s="16"/>
      <c r="L2605" s="15"/>
      <c r="M2605" s="15"/>
      <c r="N2605" s="15"/>
      <c r="O2605" s="15">
        <f t="shared" si="576"/>
        <v>0</v>
      </c>
      <c r="P2605" s="15">
        <v>0</v>
      </c>
      <c r="Q2605" s="15">
        <f t="shared" si="577"/>
        <v>0</v>
      </c>
      <c r="R2605" s="15">
        <v>0</v>
      </c>
      <c r="S2605" s="15">
        <v>0</v>
      </c>
      <c r="T2605" s="15">
        <f t="shared" si="578"/>
        <v>0</v>
      </c>
      <c r="U2605" s="15">
        <f t="shared" si="579"/>
        <v>0</v>
      </c>
      <c r="V2605" s="15"/>
      <c r="W2605" s="15"/>
      <c r="X2605" s="15"/>
      <c r="Y2605" s="15"/>
      <c r="Z2605" s="16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>
        <f t="shared" si="567"/>
        <v>0</v>
      </c>
      <c r="CT2605" s="15">
        <f t="shared" si="568"/>
        <v>120</v>
      </c>
      <c r="CU2605" s="15">
        <f t="shared" si="569"/>
        <v>1</v>
      </c>
      <c r="CV2605" s="15">
        <f t="shared" si="570"/>
        <v>0</v>
      </c>
      <c r="CW2605" s="15"/>
      <c r="CX2605" s="15"/>
      <c r="CY2605" s="15">
        <f t="shared" si="571"/>
        <v>0</v>
      </c>
      <c r="CZ2605" s="15">
        <f>GG2605</f>
        <v>0</v>
      </c>
      <c r="DA2605" s="16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20"/>
      <c r="DY2605" s="15"/>
      <c r="DZ2605" s="20"/>
      <c r="EA2605" s="15"/>
      <c r="EB2605" s="20"/>
      <c r="EC2605" s="15"/>
      <c r="ED2605" s="20"/>
      <c r="EE2605" s="15"/>
      <c r="EF2605" s="20"/>
      <c r="EG2605" s="15"/>
      <c r="EH2605" s="20"/>
      <c r="EI2605" s="15"/>
      <c r="EJ2605" s="20"/>
      <c r="EK2605" s="15"/>
      <c r="EL2605" s="20"/>
      <c r="EM2605" s="15"/>
      <c r="EN2605" s="20"/>
      <c r="EY2605" s="15"/>
      <c r="EZ2605" s="20"/>
      <c r="FC2605" s="15">
        <v>120</v>
      </c>
      <c r="FD2605" s="20">
        <v>1</v>
      </c>
      <c r="FE2605" s="15"/>
      <c r="FF2605" s="20"/>
      <c r="FG2605" s="15"/>
      <c r="FH2605" s="20"/>
      <c r="FI2605" s="15"/>
      <c r="FJ2605" s="20"/>
      <c r="FK2605" s="15"/>
      <c r="FL2605" s="20"/>
      <c r="FM2605" s="15"/>
      <c r="FN2605" s="20"/>
      <c r="FO2605" s="15"/>
      <c r="FP2605" s="20"/>
      <c r="FQ2605" s="15"/>
      <c r="FR2605" s="20"/>
      <c r="FS2605" s="15"/>
      <c r="FT2605" s="20"/>
      <c r="FU2605" s="15"/>
      <c r="FV2605" s="20"/>
      <c r="FW2605" s="15"/>
      <c r="FX2605" s="20"/>
      <c r="FY2605" s="15"/>
      <c r="FZ2605" s="20"/>
      <c r="GA2605" s="15"/>
      <c r="GB2605" s="20"/>
      <c r="GC2605" s="15"/>
      <c r="GD2605" s="20"/>
      <c r="GE2605" s="15"/>
      <c r="GF2605" s="20"/>
      <c r="GG2605" s="226"/>
    </row>
    <row r="2606" spans="1:189" ht="15" customHeight="1" x14ac:dyDescent="0.3">
      <c r="A2606" s="17" t="s">
        <v>146</v>
      </c>
      <c r="B2606" s="17" t="s">
        <v>138</v>
      </c>
      <c r="C2606" s="17" t="s">
        <v>3577</v>
      </c>
      <c r="D2606" s="17" t="s">
        <v>3692</v>
      </c>
      <c r="E2606" s="15" t="str">
        <f t="shared" si="565"/>
        <v>Katrina Borghi</v>
      </c>
      <c r="F2606" s="17" t="s">
        <v>128</v>
      </c>
      <c r="G2606" s="17">
        <v>999926973</v>
      </c>
      <c r="H2606" s="15">
        <f t="shared" si="566"/>
        <v>90</v>
      </c>
      <c r="I2606" s="15"/>
      <c r="J2606" s="15"/>
      <c r="K2606" s="16"/>
      <c r="L2606" s="15"/>
      <c r="M2606" s="15"/>
      <c r="N2606" s="15"/>
      <c r="O2606" s="15">
        <f t="shared" si="576"/>
        <v>0</v>
      </c>
      <c r="P2606" s="15">
        <v>0</v>
      </c>
      <c r="Q2606" s="15">
        <f t="shared" si="577"/>
        <v>0</v>
      </c>
      <c r="R2606" s="15">
        <v>0</v>
      </c>
      <c r="S2606" s="15">
        <v>0</v>
      </c>
      <c r="T2606" s="15">
        <f t="shared" si="578"/>
        <v>0</v>
      </c>
      <c r="U2606" s="15">
        <f t="shared" si="579"/>
        <v>0</v>
      </c>
      <c r="V2606" s="15"/>
      <c r="W2606" s="15"/>
      <c r="X2606" s="15"/>
      <c r="Y2606" s="15"/>
      <c r="Z2606" s="16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>
        <f t="shared" si="567"/>
        <v>0</v>
      </c>
      <c r="CT2606" s="15">
        <f t="shared" si="568"/>
        <v>90</v>
      </c>
      <c r="CU2606" s="15">
        <f t="shared" si="569"/>
        <v>1</v>
      </c>
      <c r="CV2606" s="15">
        <f t="shared" si="570"/>
        <v>0</v>
      </c>
      <c r="CW2606" s="15"/>
      <c r="CX2606" s="15"/>
      <c r="CY2606" s="15">
        <f t="shared" si="571"/>
        <v>0</v>
      </c>
      <c r="CZ2606" s="15">
        <f>GG2606</f>
        <v>0</v>
      </c>
      <c r="DA2606" s="16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20"/>
      <c r="DY2606" s="15"/>
      <c r="DZ2606" s="20"/>
      <c r="EA2606" s="15"/>
      <c r="EB2606" s="20"/>
      <c r="EC2606" s="15"/>
      <c r="ED2606" s="20"/>
      <c r="EE2606" s="15"/>
      <c r="EF2606" s="20"/>
      <c r="EG2606" s="15"/>
      <c r="EH2606" s="20"/>
      <c r="EI2606" s="24"/>
      <c r="EJ2606" s="20"/>
      <c r="EK2606" s="15"/>
      <c r="EL2606" s="20"/>
      <c r="EM2606" s="15"/>
      <c r="EN2606" s="20"/>
      <c r="EX2606" s="16"/>
      <c r="EY2606" s="15"/>
      <c r="EZ2606" s="20"/>
      <c r="FC2606" s="15"/>
      <c r="FD2606" s="20"/>
      <c r="FE2606" s="15"/>
      <c r="FF2606" s="20"/>
      <c r="FG2606" s="15"/>
      <c r="FH2606" s="20"/>
      <c r="FI2606" s="15"/>
      <c r="FJ2606" s="20"/>
      <c r="FK2606" s="15"/>
      <c r="FL2606" s="20"/>
      <c r="FM2606" s="15"/>
      <c r="FN2606" s="20"/>
      <c r="FO2606" s="15"/>
      <c r="FP2606" s="20"/>
      <c r="FQ2606" s="15"/>
      <c r="FR2606" s="20"/>
      <c r="FS2606" s="15">
        <v>90</v>
      </c>
      <c r="FT2606" s="20">
        <v>2</v>
      </c>
      <c r="FU2606" s="15"/>
      <c r="FV2606" s="20"/>
      <c r="FW2606" s="15"/>
      <c r="FX2606" s="20"/>
      <c r="FY2606" s="15"/>
      <c r="FZ2606" s="20"/>
      <c r="GA2606" s="15"/>
      <c r="GB2606" s="20"/>
      <c r="GC2606" s="15"/>
      <c r="GD2606" s="20"/>
      <c r="GE2606" s="15"/>
      <c r="GF2606" s="20"/>
      <c r="GG2606" s="226"/>
    </row>
    <row r="2607" spans="1:189" ht="15" customHeight="1" x14ac:dyDescent="0.3">
      <c r="A2607" s="17" t="s">
        <v>2903</v>
      </c>
      <c r="B2607" s="17" t="s">
        <v>138</v>
      </c>
      <c r="C2607" s="17" t="s">
        <v>1425</v>
      </c>
      <c r="D2607" s="17" t="s">
        <v>3432</v>
      </c>
      <c r="E2607" s="15" t="str">
        <f t="shared" si="565"/>
        <v>Franchesca Untalan</v>
      </c>
      <c r="F2607" s="17" t="s">
        <v>128</v>
      </c>
      <c r="G2607" s="17">
        <v>999926974</v>
      </c>
      <c r="H2607" s="15">
        <f t="shared" si="566"/>
        <v>38</v>
      </c>
      <c r="I2607" s="15"/>
      <c r="J2607" s="15"/>
      <c r="K2607" s="16"/>
      <c r="L2607" s="15"/>
      <c r="M2607" s="15"/>
      <c r="N2607" s="15"/>
      <c r="O2607" s="15">
        <f t="shared" si="576"/>
        <v>0</v>
      </c>
      <c r="P2607" s="15">
        <v>0</v>
      </c>
      <c r="Q2607" s="15">
        <f t="shared" si="577"/>
        <v>0</v>
      </c>
      <c r="R2607" s="15">
        <v>0</v>
      </c>
      <c r="S2607" s="15">
        <v>0</v>
      </c>
      <c r="T2607" s="15">
        <f t="shared" si="578"/>
        <v>0</v>
      </c>
      <c r="U2607" s="15">
        <f t="shared" si="579"/>
        <v>0</v>
      </c>
      <c r="V2607" s="15"/>
      <c r="W2607" s="15"/>
      <c r="X2607" s="15"/>
      <c r="Y2607" s="15"/>
      <c r="Z2607" s="16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>
        <f t="shared" si="567"/>
        <v>38</v>
      </c>
      <c r="CT2607" s="15">
        <f t="shared" si="568"/>
        <v>0</v>
      </c>
      <c r="CU2607" s="15">
        <f t="shared" si="569"/>
        <v>0</v>
      </c>
      <c r="CV2607" s="15">
        <f t="shared" si="570"/>
        <v>0</v>
      </c>
      <c r="CW2607" s="15"/>
      <c r="CX2607" s="15"/>
      <c r="CY2607" s="15">
        <f t="shared" si="571"/>
        <v>0</v>
      </c>
      <c r="CZ2607" s="15">
        <f>GG2607</f>
        <v>0</v>
      </c>
      <c r="DA2607" s="16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20"/>
      <c r="DY2607" s="15"/>
      <c r="DZ2607" s="20"/>
      <c r="EA2607" s="15"/>
      <c r="EB2607" s="20"/>
      <c r="EC2607" s="15"/>
      <c r="ED2607" s="20"/>
      <c r="EE2607" s="15"/>
      <c r="EF2607" s="20"/>
      <c r="EG2607" s="15"/>
      <c r="EH2607" s="20"/>
      <c r="EI2607" s="15"/>
      <c r="EJ2607" s="20"/>
      <c r="EK2607" s="15"/>
      <c r="EL2607" s="20"/>
      <c r="EM2607" s="15"/>
      <c r="EN2607" s="20"/>
      <c r="EY2607" s="15"/>
      <c r="EZ2607" s="20"/>
      <c r="FC2607" s="15"/>
      <c r="FD2607" s="20"/>
      <c r="FE2607" s="15">
        <v>38</v>
      </c>
      <c r="FF2607" s="20" t="s">
        <v>129</v>
      </c>
      <c r="FG2607" s="15"/>
      <c r="FH2607" s="20"/>
      <c r="FI2607" s="15"/>
      <c r="FJ2607" s="20"/>
      <c r="FK2607" s="15"/>
      <c r="FL2607" s="20"/>
      <c r="FM2607" s="15"/>
      <c r="FN2607" s="20"/>
      <c r="FO2607" s="15"/>
      <c r="FP2607" s="20"/>
      <c r="FQ2607" s="15"/>
      <c r="FR2607" s="20"/>
      <c r="FS2607" s="15"/>
      <c r="FT2607" s="20"/>
      <c r="FU2607" s="15"/>
      <c r="FV2607" s="20"/>
      <c r="FW2607" s="15"/>
      <c r="FX2607" s="20"/>
      <c r="FY2607" s="15"/>
      <c r="FZ2607" s="20"/>
      <c r="GA2607" s="15"/>
      <c r="GB2607" s="20"/>
      <c r="GC2607" s="15"/>
      <c r="GD2607" s="20"/>
      <c r="GE2607" s="15"/>
      <c r="GF2607" s="20"/>
      <c r="GG2607" s="226"/>
    </row>
    <row r="2608" spans="1:189" ht="15" customHeight="1" x14ac:dyDescent="0.3">
      <c r="A2608" s="85" t="s">
        <v>146</v>
      </c>
      <c r="B2608" s="85" t="s">
        <v>142</v>
      </c>
      <c r="C2608" s="85" t="s">
        <v>474</v>
      </c>
      <c r="D2608" s="85" t="s">
        <v>4040</v>
      </c>
      <c r="E2608" s="15" t="str">
        <f t="shared" si="565"/>
        <v>Natalie Dabrowski</v>
      </c>
      <c r="F2608" s="85" t="s">
        <v>128</v>
      </c>
      <c r="G2608" s="15">
        <v>999926981</v>
      </c>
      <c r="H2608" s="15">
        <f t="shared" si="566"/>
        <v>51</v>
      </c>
      <c r="I2608" s="15"/>
      <c r="J2608" s="15"/>
      <c r="K2608" s="16"/>
      <c r="L2608" s="15"/>
      <c r="M2608" s="15"/>
      <c r="N2608" s="15"/>
      <c r="O2608" s="15">
        <f t="shared" si="576"/>
        <v>0</v>
      </c>
      <c r="P2608" s="15">
        <v>0</v>
      </c>
      <c r="Q2608" s="15">
        <f t="shared" si="577"/>
        <v>0</v>
      </c>
      <c r="R2608" s="15">
        <v>0</v>
      </c>
      <c r="S2608" s="15">
        <v>0</v>
      </c>
      <c r="T2608" s="15">
        <f t="shared" si="578"/>
        <v>0</v>
      </c>
      <c r="U2608" s="15">
        <f t="shared" si="579"/>
        <v>0</v>
      </c>
      <c r="V2608" s="15"/>
      <c r="W2608" s="15"/>
      <c r="X2608" s="15"/>
      <c r="Y2608" s="15"/>
      <c r="Z2608" s="16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>
        <f t="shared" si="567"/>
        <v>0</v>
      </c>
      <c r="CT2608" s="15">
        <f t="shared" si="568"/>
        <v>51</v>
      </c>
      <c r="CU2608" s="15">
        <f t="shared" si="569"/>
        <v>0</v>
      </c>
      <c r="CV2608" s="15">
        <f t="shared" si="570"/>
        <v>0</v>
      </c>
      <c r="CW2608" s="15"/>
      <c r="CX2608" s="15"/>
      <c r="CY2608" s="15">
        <f t="shared" si="571"/>
        <v>0</v>
      </c>
      <c r="CZ2608" s="15">
        <f>GG2608</f>
        <v>0</v>
      </c>
      <c r="DA2608" s="16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20"/>
      <c r="DY2608" s="15"/>
      <c r="DZ2608" s="20"/>
      <c r="EA2608" s="15"/>
      <c r="EB2608" s="20"/>
      <c r="EC2608" s="15"/>
      <c r="ED2608" s="20"/>
      <c r="EE2608" s="15"/>
      <c r="EF2608" s="20"/>
      <c r="EG2608" s="15"/>
      <c r="EH2608" s="20"/>
      <c r="EI2608" s="15"/>
      <c r="EJ2608" s="20"/>
      <c r="EK2608" s="15"/>
      <c r="EL2608" s="20"/>
      <c r="EM2608" s="15"/>
      <c r="EN2608" s="20"/>
      <c r="EY2608" s="15"/>
      <c r="EZ2608" s="20"/>
      <c r="FC2608" s="15"/>
      <c r="FD2608" s="20"/>
      <c r="FE2608" s="15"/>
      <c r="FF2608" s="20"/>
      <c r="FG2608" s="15"/>
      <c r="FH2608" s="20"/>
      <c r="FI2608" s="15"/>
      <c r="FJ2608" s="20"/>
      <c r="FK2608" s="15"/>
      <c r="FL2608" s="20"/>
      <c r="FM2608" s="15"/>
      <c r="FN2608" s="16"/>
      <c r="FO2608" s="15">
        <v>51</v>
      </c>
      <c r="FP2608" s="20"/>
      <c r="FQ2608" s="15"/>
      <c r="FR2608" s="16"/>
      <c r="FS2608" s="15"/>
      <c r="FT2608" s="20"/>
      <c r="FU2608" s="15"/>
      <c r="FV2608" s="20"/>
      <c r="FW2608" s="15"/>
      <c r="FX2608" s="20"/>
      <c r="FY2608" s="15"/>
      <c r="FZ2608" s="20"/>
      <c r="GA2608" s="15"/>
      <c r="GB2608" s="20"/>
      <c r="GC2608" s="15"/>
      <c r="GD2608" s="20"/>
      <c r="GE2608" s="15"/>
      <c r="GF2608" s="20"/>
      <c r="GG2608" s="226"/>
    </row>
    <row r="2609" spans="1:189" ht="15" customHeight="1" x14ac:dyDescent="0.3">
      <c r="A2609" s="17" t="s">
        <v>2903</v>
      </c>
      <c r="B2609" s="17" t="s">
        <v>1948</v>
      </c>
      <c r="C2609" s="17" t="s">
        <v>3433</v>
      </c>
      <c r="D2609" s="17" t="s">
        <v>3434</v>
      </c>
      <c r="E2609" s="15" t="str">
        <f t="shared" si="565"/>
        <v>Ines Neto Caetano</v>
      </c>
      <c r="F2609" s="17" t="s">
        <v>128</v>
      </c>
      <c r="G2609" s="17">
        <v>999926982</v>
      </c>
      <c r="H2609" s="15">
        <f t="shared" si="566"/>
        <v>38</v>
      </c>
      <c r="I2609" s="15"/>
      <c r="J2609" s="15"/>
      <c r="K2609" s="16"/>
      <c r="L2609" s="15"/>
      <c r="M2609" s="15"/>
      <c r="N2609" s="15"/>
      <c r="O2609" s="15">
        <f t="shared" si="576"/>
        <v>0</v>
      </c>
      <c r="P2609" s="15">
        <v>0</v>
      </c>
      <c r="Q2609" s="15">
        <f t="shared" si="577"/>
        <v>0</v>
      </c>
      <c r="R2609" s="15">
        <v>0</v>
      </c>
      <c r="S2609" s="15">
        <v>0</v>
      </c>
      <c r="T2609" s="15">
        <f t="shared" si="578"/>
        <v>0</v>
      </c>
      <c r="U2609" s="15">
        <f t="shared" si="579"/>
        <v>0</v>
      </c>
      <c r="V2609" s="15"/>
      <c r="W2609" s="15"/>
      <c r="X2609" s="15"/>
      <c r="Y2609" s="15"/>
      <c r="Z2609" s="16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>
        <f t="shared" si="567"/>
        <v>38</v>
      </c>
      <c r="CT2609" s="15">
        <f t="shared" si="568"/>
        <v>0</v>
      </c>
      <c r="CU2609" s="15">
        <f t="shared" si="569"/>
        <v>0</v>
      </c>
      <c r="CV2609" s="15">
        <f t="shared" si="570"/>
        <v>0</v>
      </c>
      <c r="CW2609" s="15"/>
      <c r="CX2609" s="15"/>
      <c r="CY2609" s="15">
        <f t="shared" si="571"/>
        <v>0</v>
      </c>
      <c r="CZ2609" s="15">
        <f>GG2609</f>
        <v>0</v>
      </c>
      <c r="DA2609" s="16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20"/>
      <c r="DY2609" s="15"/>
      <c r="DZ2609" s="20"/>
      <c r="EA2609" s="15"/>
      <c r="EB2609" s="20"/>
      <c r="EC2609" s="15"/>
      <c r="ED2609" s="20"/>
      <c r="EE2609" s="15"/>
      <c r="EF2609" s="20"/>
      <c r="EG2609" s="15"/>
      <c r="EH2609" s="20"/>
      <c r="EI2609" s="15"/>
      <c r="EJ2609" s="20"/>
      <c r="EK2609" s="15"/>
      <c r="EL2609" s="20"/>
      <c r="EM2609" s="15"/>
      <c r="EN2609" s="20"/>
      <c r="EY2609" s="15"/>
      <c r="EZ2609" s="20"/>
      <c r="FC2609" s="15"/>
      <c r="FD2609" s="20"/>
      <c r="FE2609" s="15">
        <v>38</v>
      </c>
      <c r="FF2609" s="20" t="s">
        <v>129</v>
      </c>
      <c r="FG2609" s="15"/>
      <c r="FH2609" s="20"/>
      <c r="FI2609" s="15"/>
      <c r="FJ2609" s="20"/>
      <c r="FK2609" s="15"/>
      <c r="FL2609" s="20"/>
      <c r="FM2609" s="15"/>
      <c r="FN2609" s="20"/>
      <c r="FO2609" s="15"/>
      <c r="FP2609" s="20"/>
      <c r="FQ2609" s="15"/>
      <c r="FR2609" s="20"/>
      <c r="FS2609" s="15"/>
      <c r="FT2609" s="20"/>
      <c r="FU2609" s="15"/>
      <c r="FV2609" s="20"/>
      <c r="FW2609" s="15"/>
      <c r="FX2609" s="20"/>
      <c r="FY2609" s="15"/>
      <c r="FZ2609" s="20"/>
      <c r="GA2609" s="15"/>
      <c r="GB2609" s="20"/>
      <c r="GC2609" s="15"/>
      <c r="GD2609" s="20"/>
      <c r="GE2609" s="15"/>
      <c r="GF2609" s="20"/>
      <c r="GG2609" s="226"/>
    </row>
    <row r="2610" spans="1:189" ht="15" customHeight="1" x14ac:dyDescent="0.3">
      <c r="A2610" s="85" t="s">
        <v>137</v>
      </c>
      <c r="B2610" s="85" t="s">
        <v>138</v>
      </c>
      <c r="C2610" s="85" t="s">
        <v>3300</v>
      </c>
      <c r="D2610" s="85" t="s">
        <v>1990</v>
      </c>
      <c r="E2610" s="15" t="str">
        <f t="shared" si="565"/>
        <v>Jasper Zhang</v>
      </c>
      <c r="F2610" s="85" t="s">
        <v>135</v>
      </c>
      <c r="G2610" s="15">
        <v>999926984</v>
      </c>
      <c r="H2610" s="15">
        <f t="shared" si="566"/>
        <v>68</v>
      </c>
      <c r="I2610" s="15"/>
      <c r="J2610" s="15"/>
      <c r="K2610" s="16"/>
      <c r="L2610" s="15"/>
      <c r="M2610" s="15"/>
      <c r="N2610" s="15"/>
      <c r="O2610" s="15">
        <f t="shared" si="576"/>
        <v>0</v>
      </c>
      <c r="P2610" s="15">
        <v>0</v>
      </c>
      <c r="Q2610" s="15">
        <f t="shared" si="577"/>
        <v>0</v>
      </c>
      <c r="R2610" s="15">
        <v>0</v>
      </c>
      <c r="S2610" s="15">
        <v>0</v>
      </c>
      <c r="T2610" s="15">
        <f t="shared" si="578"/>
        <v>0</v>
      </c>
      <c r="U2610" s="15">
        <f t="shared" si="579"/>
        <v>0</v>
      </c>
      <c r="V2610" s="15"/>
      <c r="W2610" s="15"/>
      <c r="X2610" s="15"/>
      <c r="Y2610" s="15"/>
      <c r="Z2610" s="16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>
        <f t="shared" si="567"/>
        <v>0</v>
      </c>
      <c r="CT2610" s="15">
        <f t="shared" si="568"/>
        <v>68</v>
      </c>
      <c r="CU2610" s="15">
        <f t="shared" si="569"/>
        <v>0</v>
      </c>
      <c r="CV2610" s="15">
        <f t="shared" si="570"/>
        <v>0</v>
      </c>
      <c r="CW2610" s="15"/>
      <c r="CX2610" s="15"/>
      <c r="CY2610" s="15">
        <f t="shared" si="571"/>
        <v>0</v>
      </c>
      <c r="CZ2610" s="15">
        <f>GG2610</f>
        <v>0</v>
      </c>
      <c r="DA2610" s="16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20"/>
      <c r="DY2610" s="15"/>
      <c r="DZ2610" s="20"/>
      <c r="EA2610" s="15"/>
      <c r="EB2610" s="20"/>
      <c r="EC2610" s="15"/>
      <c r="ED2610" s="20"/>
      <c r="EE2610" s="15"/>
      <c r="EF2610" s="20"/>
      <c r="EG2610" s="15"/>
      <c r="EH2610" s="20"/>
      <c r="EI2610" s="15"/>
      <c r="EJ2610" s="20"/>
      <c r="EK2610" s="15"/>
      <c r="EL2610" s="20"/>
      <c r="EM2610" s="15"/>
      <c r="EN2610" s="20"/>
      <c r="EY2610" s="15"/>
      <c r="EZ2610" s="20"/>
      <c r="FC2610" s="15"/>
      <c r="FD2610" s="20"/>
      <c r="FE2610" s="15"/>
      <c r="FF2610" s="20"/>
      <c r="FG2610" s="15"/>
      <c r="FH2610" s="20"/>
      <c r="FI2610" s="15"/>
      <c r="FJ2610" s="20"/>
      <c r="FK2610" s="15"/>
      <c r="FL2610" s="20"/>
      <c r="FM2610" s="15"/>
      <c r="FN2610" s="16"/>
      <c r="FO2610" s="15">
        <v>68</v>
      </c>
      <c r="FP2610" s="20"/>
      <c r="FQ2610" s="15"/>
      <c r="FR2610" s="16"/>
      <c r="FS2610" s="15"/>
      <c r="FT2610" s="20"/>
      <c r="FU2610" s="15"/>
      <c r="FV2610" s="20"/>
      <c r="FW2610" s="15"/>
      <c r="FX2610" s="20"/>
      <c r="FY2610" s="15"/>
      <c r="FZ2610" s="20"/>
      <c r="GA2610" s="15"/>
      <c r="GB2610" s="20"/>
      <c r="GC2610" s="15"/>
      <c r="GD2610" s="20"/>
      <c r="GE2610" s="15"/>
      <c r="GF2610" s="20"/>
      <c r="GG2610" s="226"/>
    </row>
    <row r="2611" spans="1:189" ht="15" customHeight="1" x14ac:dyDescent="0.3">
      <c r="A2611" s="15" t="s">
        <v>133</v>
      </c>
      <c r="B2611" s="15" t="s">
        <v>126</v>
      </c>
      <c r="C2611" s="15" t="s">
        <v>3226</v>
      </c>
      <c r="D2611" s="15" t="s">
        <v>3227</v>
      </c>
      <c r="E2611" s="15" t="str">
        <f t="shared" si="565"/>
        <v>Tatym LAM</v>
      </c>
      <c r="F2611" s="15" t="s">
        <v>128</v>
      </c>
      <c r="G2611" s="15">
        <v>999926986</v>
      </c>
      <c r="H2611" s="15">
        <f t="shared" si="566"/>
        <v>90</v>
      </c>
      <c r="I2611" s="15"/>
      <c r="J2611" s="15"/>
      <c r="K2611" s="16"/>
      <c r="L2611" s="15"/>
      <c r="M2611" s="15"/>
      <c r="N2611" s="15"/>
      <c r="O2611" s="15">
        <f t="shared" si="576"/>
        <v>0</v>
      </c>
      <c r="P2611" s="15">
        <v>0</v>
      </c>
      <c r="Q2611" s="15">
        <f t="shared" si="577"/>
        <v>0</v>
      </c>
      <c r="R2611" s="15">
        <v>0</v>
      </c>
      <c r="S2611" s="15">
        <v>0</v>
      </c>
      <c r="T2611" s="15">
        <f t="shared" si="578"/>
        <v>0</v>
      </c>
      <c r="U2611" s="15">
        <f t="shared" si="579"/>
        <v>0</v>
      </c>
      <c r="V2611" s="15"/>
      <c r="W2611" s="15"/>
      <c r="X2611" s="15"/>
      <c r="Y2611" s="15"/>
      <c r="Z2611" s="16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>
        <f t="shared" si="567"/>
        <v>0</v>
      </c>
      <c r="CT2611" s="15">
        <f t="shared" si="568"/>
        <v>90</v>
      </c>
      <c r="CU2611" s="15">
        <f t="shared" si="569"/>
        <v>1</v>
      </c>
      <c r="CV2611" s="15">
        <f t="shared" si="570"/>
        <v>0</v>
      </c>
      <c r="CW2611" s="15"/>
      <c r="CX2611" s="15"/>
      <c r="CY2611" s="15">
        <f t="shared" si="571"/>
        <v>0</v>
      </c>
      <c r="CZ2611" s="15">
        <f>GG2611</f>
        <v>0</v>
      </c>
      <c r="DA2611" s="16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20"/>
      <c r="DY2611" s="15"/>
      <c r="DZ2611" s="20"/>
      <c r="EA2611" s="15"/>
      <c r="EB2611" s="20"/>
      <c r="EC2611" s="15"/>
      <c r="ED2611" s="20"/>
      <c r="EE2611" s="15"/>
      <c r="EF2611" s="20"/>
      <c r="EG2611" s="15"/>
      <c r="EH2611" s="20"/>
      <c r="EI2611" s="15"/>
      <c r="EJ2611" s="20"/>
      <c r="EK2611" s="15"/>
      <c r="EL2611" s="20"/>
      <c r="EM2611" s="15"/>
      <c r="EN2611" s="20"/>
      <c r="EY2611" s="15"/>
      <c r="EZ2611" s="20"/>
      <c r="FC2611" s="15">
        <v>90</v>
      </c>
      <c r="FD2611" s="20">
        <v>2</v>
      </c>
      <c r="FE2611" s="15"/>
      <c r="FF2611" s="20"/>
      <c r="FG2611" s="15"/>
      <c r="FH2611" s="20"/>
      <c r="FI2611" s="15"/>
      <c r="FJ2611" s="20"/>
      <c r="FK2611" s="15"/>
      <c r="FL2611" s="20"/>
      <c r="FM2611" s="15"/>
      <c r="FN2611" s="20"/>
      <c r="FO2611" s="15"/>
      <c r="FP2611" s="20"/>
      <c r="FQ2611" s="15"/>
      <c r="FR2611" s="20"/>
      <c r="FS2611" s="15"/>
      <c r="FT2611" s="20"/>
      <c r="FU2611" s="15"/>
      <c r="FV2611" s="20"/>
      <c r="FW2611" s="15"/>
      <c r="FX2611" s="20"/>
      <c r="FY2611" s="15"/>
      <c r="FZ2611" s="20"/>
      <c r="GA2611" s="15"/>
      <c r="GB2611" s="20"/>
      <c r="GC2611" s="15"/>
      <c r="GD2611" s="20"/>
      <c r="GE2611" s="15"/>
      <c r="GF2611" s="20"/>
      <c r="GG2611" s="226"/>
    </row>
    <row r="2612" spans="1:189" ht="15" customHeight="1" x14ac:dyDescent="0.3">
      <c r="A2612" s="85" t="s">
        <v>146</v>
      </c>
      <c r="B2612" s="85" t="s">
        <v>134</v>
      </c>
      <c r="C2612" s="85" t="s">
        <v>3935</v>
      </c>
      <c r="D2612" s="85" t="s">
        <v>499</v>
      </c>
      <c r="E2612" s="15" t="str">
        <f t="shared" si="565"/>
        <v>Damian Chen</v>
      </c>
      <c r="F2612" s="85" t="s">
        <v>135</v>
      </c>
      <c r="G2612" s="15">
        <v>999926987</v>
      </c>
      <c r="H2612" s="15">
        <f t="shared" si="566"/>
        <v>58</v>
      </c>
      <c r="I2612" s="15"/>
      <c r="J2612" s="15"/>
      <c r="K2612" s="16"/>
      <c r="L2612" s="15"/>
      <c r="M2612" s="15"/>
      <c r="N2612" s="15"/>
      <c r="O2612" s="15">
        <f t="shared" si="576"/>
        <v>0</v>
      </c>
      <c r="P2612" s="15">
        <v>0</v>
      </c>
      <c r="Q2612" s="15">
        <f t="shared" si="577"/>
        <v>0</v>
      </c>
      <c r="R2612" s="15">
        <v>0</v>
      </c>
      <c r="S2612" s="15">
        <v>0</v>
      </c>
      <c r="T2612" s="15">
        <f t="shared" si="578"/>
        <v>0</v>
      </c>
      <c r="U2612" s="15">
        <f t="shared" si="579"/>
        <v>0</v>
      </c>
      <c r="V2612" s="15"/>
      <c r="W2612" s="15"/>
      <c r="X2612" s="15"/>
      <c r="Y2612" s="15"/>
      <c r="Z2612" s="16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>
        <f t="shared" si="567"/>
        <v>0</v>
      </c>
      <c r="CT2612" s="15">
        <f t="shared" si="568"/>
        <v>58</v>
      </c>
      <c r="CU2612" s="15">
        <f t="shared" si="569"/>
        <v>0</v>
      </c>
      <c r="CV2612" s="15">
        <f t="shared" si="570"/>
        <v>0</v>
      </c>
      <c r="CW2612" s="15"/>
      <c r="CX2612" s="15"/>
      <c r="CY2612" s="15">
        <f t="shared" si="571"/>
        <v>0</v>
      </c>
      <c r="CZ2612" s="15">
        <f>GG2612</f>
        <v>0</v>
      </c>
      <c r="DA2612" s="16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20"/>
      <c r="DY2612" s="15"/>
      <c r="DZ2612" s="20"/>
      <c r="EA2612" s="15"/>
      <c r="EB2612" s="20"/>
      <c r="EC2612" s="15"/>
      <c r="ED2612" s="20"/>
      <c r="EE2612" s="15"/>
      <c r="EF2612" s="20"/>
      <c r="EG2612" s="15"/>
      <c r="EH2612" s="20"/>
      <c r="EI2612" s="15"/>
      <c r="EJ2612" s="20"/>
      <c r="EK2612" s="15"/>
      <c r="EL2612" s="20"/>
      <c r="EM2612" s="15"/>
      <c r="EN2612" s="20"/>
      <c r="EY2612" s="15"/>
      <c r="EZ2612" s="20"/>
      <c r="FC2612" s="15"/>
      <c r="FD2612" s="20"/>
      <c r="FE2612" s="15"/>
      <c r="FF2612" s="20"/>
      <c r="FG2612" s="15"/>
      <c r="FH2612" s="20"/>
      <c r="FI2612" s="15"/>
      <c r="FJ2612" s="20"/>
      <c r="FK2612" s="15"/>
      <c r="FL2612" s="20"/>
      <c r="FM2612" s="15"/>
      <c r="FN2612" s="20"/>
      <c r="FO2612" s="15">
        <v>58</v>
      </c>
      <c r="FP2612" s="20"/>
      <c r="FQ2612" s="15"/>
      <c r="FR2612" s="20"/>
      <c r="FS2612" s="15"/>
      <c r="FT2612" s="20"/>
      <c r="FU2612" s="15"/>
      <c r="FV2612" s="20"/>
      <c r="FW2612" s="15"/>
      <c r="FX2612" s="20"/>
      <c r="FY2612" s="15"/>
      <c r="FZ2612" s="20"/>
      <c r="GA2612" s="15"/>
      <c r="GB2612" s="20"/>
      <c r="GC2612" s="15"/>
      <c r="GD2612" s="20"/>
      <c r="GE2612" s="15"/>
      <c r="GF2612" s="20"/>
      <c r="GG2612" s="226"/>
    </row>
    <row r="2613" spans="1:189" ht="15" customHeight="1" x14ac:dyDescent="0.3">
      <c r="A2613" s="15" t="s">
        <v>125</v>
      </c>
      <c r="B2613" s="15" t="s">
        <v>134</v>
      </c>
      <c r="C2613" s="15" t="s">
        <v>714</v>
      </c>
      <c r="D2613" s="15" t="s">
        <v>3213</v>
      </c>
      <c r="E2613" s="15" t="str">
        <f t="shared" si="565"/>
        <v>Aleena GILL</v>
      </c>
      <c r="F2613" s="15" t="s">
        <v>128</v>
      </c>
      <c r="G2613" s="15">
        <v>999926989</v>
      </c>
      <c r="H2613" s="15">
        <f t="shared" si="566"/>
        <v>68</v>
      </c>
      <c r="I2613" s="15"/>
      <c r="J2613" s="15"/>
      <c r="K2613" s="16"/>
      <c r="L2613" s="15"/>
      <c r="M2613" s="15"/>
      <c r="N2613" s="15"/>
      <c r="O2613" s="15">
        <f t="shared" si="576"/>
        <v>0</v>
      </c>
      <c r="P2613" s="15">
        <v>0</v>
      </c>
      <c r="Q2613" s="15">
        <f t="shared" si="577"/>
        <v>0</v>
      </c>
      <c r="R2613" s="15">
        <v>0</v>
      </c>
      <c r="S2613" s="15">
        <v>0</v>
      </c>
      <c r="T2613" s="15">
        <f t="shared" si="578"/>
        <v>0</v>
      </c>
      <c r="U2613" s="15">
        <f t="shared" si="579"/>
        <v>0</v>
      </c>
      <c r="V2613" s="15"/>
      <c r="W2613" s="15"/>
      <c r="X2613" s="15"/>
      <c r="Y2613" s="15"/>
      <c r="Z2613" s="16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>
        <f t="shared" si="567"/>
        <v>0</v>
      </c>
      <c r="CT2613" s="15">
        <f t="shared" si="568"/>
        <v>68</v>
      </c>
      <c r="CU2613" s="15">
        <f t="shared" si="569"/>
        <v>1</v>
      </c>
      <c r="CV2613" s="15">
        <f t="shared" si="570"/>
        <v>0</v>
      </c>
      <c r="CW2613" s="15"/>
      <c r="CX2613" s="15"/>
      <c r="CY2613" s="15">
        <f t="shared" si="571"/>
        <v>0</v>
      </c>
      <c r="CZ2613" s="15">
        <f>GG2613</f>
        <v>0</v>
      </c>
      <c r="DA2613" s="16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20"/>
      <c r="DY2613" s="15"/>
      <c r="DZ2613" s="20"/>
      <c r="EA2613" s="15"/>
      <c r="EB2613" s="20"/>
      <c r="EC2613" s="15"/>
      <c r="ED2613" s="20"/>
      <c r="EE2613" s="15"/>
      <c r="EF2613" s="20"/>
      <c r="EG2613" s="15"/>
      <c r="EH2613" s="20"/>
      <c r="EI2613" s="15"/>
      <c r="EJ2613" s="20"/>
      <c r="EK2613" s="15"/>
      <c r="EL2613" s="20"/>
      <c r="EM2613" s="15"/>
      <c r="EN2613" s="20"/>
      <c r="EY2613" s="15"/>
      <c r="EZ2613" s="20"/>
      <c r="FC2613" s="15">
        <v>68</v>
      </c>
      <c r="FD2613" s="20">
        <v>3</v>
      </c>
      <c r="FE2613" s="15"/>
      <c r="FF2613" s="20"/>
      <c r="FG2613" s="15"/>
      <c r="FH2613" s="20"/>
      <c r="FI2613" s="15"/>
      <c r="FJ2613" s="20"/>
      <c r="FK2613" s="15"/>
      <c r="FL2613" s="20"/>
      <c r="FM2613" s="15"/>
      <c r="FN2613" s="20"/>
      <c r="FO2613" s="15"/>
      <c r="FP2613" s="20"/>
      <c r="FQ2613" s="15"/>
      <c r="FR2613" s="20"/>
      <c r="FS2613" s="15"/>
      <c r="FT2613" s="20"/>
      <c r="FU2613" s="15"/>
      <c r="FV2613" s="20"/>
      <c r="FW2613" s="15"/>
      <c r="FX2613" s="20"/>
      <c r="FY2613" s="15"/>
      <c r="FZ2613" s="20"/>
      <c r="GA2613" s="15"/>
      <c r="GB2613" s="20"/>
      <c r="GC2613" s="15"/>
      <c r="GD2613" s="20"/>
      <c r="GE2613" s="15"/>
      <c r="GF2613" s="20"/>
      <c r="GG2613" s="226"/>
    </row>
    <row r="2614" spans="1:189" ht="15" customHeight="1" x14ac:dyDescent="0.3">
      <c r="A2614" s="15" t="s">
        <v>130</v>
      </c>
      <c r="B2614" s="15" t="s">
        <v>134</v>
      </c>
      <c r="C2614" s="15" t="s">
        <v>3166</v>
      </c>
      <c r="D2614" s="15" t="s">
        <v>544</v>
      </c>
      <c r="E2614" s="15" t="str">
        <f t="shared" si="565"/>
        <v>Seojin CHOI</v>
      </c>
      <c r="F2614" s="15" t="s">
        <v>128</v>
      </c>
      <c r="G2614" s="15">
        <v>999926991</v>
      </c>
      <c r="H2614" s="15">
        <f t="shared" si="566"/>
        <v>68</v>
      </c>
      <c r="I2614" s="15"/>
      <c r="J2614" s="15"/>
      <c r="K2614" s="16"/>
      <c r="L2614" s="15"/>
      <c r="M2614" s="15"/>
      <c r="N2614" s="15"/>
      <c r="O2614" s="15">
        <f t="shared" si="576"/>
        <v>0</v>
      </c>
      <c r="P2614" s="15">
        <v>0</v>
      </c>
      <c r="Q2614" s="15">
        <f t="shared" si="577"/>
        <v>0</v>
      </c>
      <c r="R2614" s="15">
        <v>0</v>
      </c>
      <c r="S2614" s="15">
        <v>0</v>
      </c>
      <c r="T2614" s="15">
        <f t="shared" si="578"/>
        <v>0</v>
      </c>
      <c r="U2614" s="15">
        <f t="shared" si="579"/>
        <v>0</v>
      </c>
      <c r="V2614" s="15"/>
      <c r="W2614" s="15"/>
      <c r="X2614" s="15"/>
      <c r="Y2614" s="15"/>
      <c r="Z2614" s="16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>
        <f t="shared" si="567"/>
        <v>0</v>
      </c>
      <c r="CT2614" s="15">
        <f t="shared" si="568"/>
        <v>68</v>
      </c>
      <c r="CU2614" s="15">
        <f t="shared" si="569"/>
        <v>1</v>
      </c>
      <c r="CV2614" s="15">
        <f t="shared" si="570"/>
        <v>0</v>
      </c>
      <c r="CW2614" s="15"/>
      <c r="CX2614" s="15"/>
      <c r="CY2614" s="15">
        <f t="shared" si="571"/>
        <v>0</v>
      </c>
      <c r="CZ2614" s="15">
        <f>GG2614</f>
        <v>0</v>
      </c>
      <c r="DA2614" s="16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20"/>
      <c r="DY2614" s="15"/>
      <c r="DZ2614" s="20"/>
      <c r="EA2614" s="15"/>
      <c r="EB2614" s="20"/>
      <c r="EC2614" s="15"/>
      <c r="ED2614" s="20"/>
      <c r="EE2614" s="15"/>
      <c r="EF2614" s="20"/>
      <c r="EG2614" s="15"/>
      <c r="EH2614" s="20"/>
      <c r="EI2614" s="15"/>
      <c r="EJ2614" s="20"/>
      <c r="EK2614" s="15"/>
      <c r="EL2614" s="20"/>
      <c r="EM2614" s="15"/>
      <c r="EN2614" s="20"/>
      <c r="EY2614" s="15"/>
      <c r="EZ2614" s="20"/>
      <c r="FC2614" s="15">
        <v>68</v>
      </c>
      <c r="FD2614" s="20">
        <v>3</v>
      </c>
      <c r="FE2614" s="15"/>
      <c r="FF2614" s="20"/>
      <c r="FG2614" s="15"/>
      <c r="FH2614" s="20"/>
      <c r="FI2614" s="15"/>
      <c r="FJ2614" s="20"/>
      <c r="FK2614" s="15"/>
      <c r="FL2614" s="20"/>
      <c r="FM2614" s="15"/>
      <c r="FN2614" s="20"/>
      <c r="FO2614" s="15"/>
      <c r="FP2614" s="20"/>
      <c r="FQ2614" s="15"/>
      <c r="FR2614" s="20"/>
      <c r="FS2614" s="15"/>
      <c r="FT2614" s="20"/>
      <c r="FU2614" s="15"/>
      <c r="FV2614" s="20"/>
      <c r="FW2614" s="15"/>
      <c r="FX2614" s="20"/>
      <c r="FY2614" s="15"/>
      <c r="FZ2614" s="20"/>
      <c r="GA2614" s="15"/>
      <c r="GB2614" s="20"/>
      <c r="GC2614" s="15"/>
      <c r="GD2614" s="20"/>
      <c r="GE2614" s="15"/>
      <c r="GF2614" s="20"/>
      <c r="GG2614" s="226"/>
    </row>
    <row r="2615" spans="1:189" ht="15" customHeight="1" x14ac:dyDescent="0.3">
      <c r="A2615" s="15" t="s">
        <v>130</v>
      </c>
      <c r="B2615" s="15" t="s">
        <v>126</v>
      </c>
      <c r="C2615" s="15" t="s">
        <v>3246</v>
      </c>
      <c r="D2615" s="15" t="s">
        <v>533</v>
      </c>
      <c r="E2615" s="15" t="str">
        <f t="shared" si="565"/>
        <v>Seren CHO</v>
      </c>
      <c r="F2615" s="15" t="s">
        <v>128</v>
      </c>
      <c r="G2615" s="15">
        <v>999926992</v>
      </c>
      <c r="H2615" s="15">
        <f t="shared" si="566"/>
        <v>29</v>
      </c>
      <c r="I2615" s="15"/>
      <c r="J2615" s="15"/>
      <c r="K2615" s="16"/>
      <c r="L2615" s="15"/>
      <c r="M2615" s="15"/>
      <c r="N2615" s="15"/>
      <c r="O2615" s="15">
        <f t="shared" si="576"/>
        <v>0</v>
      </c>
      <c r="P2615" s="15">
        <v>0</v>
      </c>
      <c r="Q2615" s="15">
        <f t="shared" si="577"/>
        <v>0</v>
      </c>
      <c r="R2615" s="15">
        <v>0</v>
      </c>
      <c r="S2615" s="15">
        <v>0</v>
      </c>
      <c r="T2615" s="15">
        <f t="shared" si="578"/>
        <v>0</v>
      </c>
      <c r="U2615" s="15">
        <f t="shared" si="579"/>
        <v>0</v>
      </c>
      <c r="V2615" s="15"/>
      <c r="W2615" s="15"/>
      <c r="X2615" s="15"/>
      <c r="Y2615" s="15"/>
      <c r="Z2615" s="16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>
        <f t="shared" si="567"/>
        <v>0</v>
      </c>
      <c r="CT2615" s="15">
        <f t="shared" si="568"/>
        <v>29</v>
      </c>
      <c r="CU2615" s="15">
        <f t="shared" si="569"/>
        <v>0</v>
      </c>
      <c r="CV2615" s="15">
        <f t="shared" si="570"/>
        <v>0</v>
      </c>
      <c r="CW2615" s="15"/>
      <c r="CX2615" s="15"/>
      <c r="CY2615" s="15">
        <f t="shared" si="571"/>
        <v>0</v>
      </c>
      <c r="CZ2615" s="15">
        <f>GG2615</f>
        <v>0</v>
      </c>
      <c r="DA2615" s="16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20"/>
      <c r="DY2615" s="15"/>
      <c r="DZ2615" s="20"/>
      <c r="EA2615" s="15"/>
      <c r="EB2615" s="20"/>
      <c r="EC2615" s="15"/>
      <c r="ED2615" s="20"/>
      <c r="EE2615" s="15"/>
      <c r="EF2615" s="20"/>
      <c r="EG2615" s="15"/>
      <c r="EH2615" s="20"/>
      <c r="EI2615" s="15"/>
      <c r="EJ2615" s="20"/>
      <c r="EK2615" s="15"/>
      <c r="EL2615" s="20"/>
      <c r="EM2615" s="15"/>
      <c r="EN2615" s="20"/>
      <c r="EY2615" s="15"/>
      <c r="EZ2615" s="20"/>
      <c r="FC2615" s="15">
        <v>29</v>
      </c>
      <c r="FD2615" s="20" t="s">
        <v>168</v>
      </c>
      <c r="FE2615" s="15"/>
      <c r="FF2615" s="20"/>
      <c r="FG2615" s="15"/>
      <c r="FH2615" s="20"/>
      <c r="FI2615" s="15"/>
      <c r="FJ2615" s="20"/>
      <c r="FK2615" s="15"/>
      <c r="FL2615" s="20"/>
      <c r="FM2615" s="15"/>
      <c r="FN2615" s="20"/>
      <c r="FO2615" s="15"/>
      <c r="FP2615" s="20"/>
      <c r="FQ2615" s="15"/>
      <c r="FR2615" s="20"/>
      <c r="FS2615" s="15"/>
      <c r="FT2615" s="20"/>
      <c r="FU2615" s="15"/>
      <c r="FV2615" s="20"/>
      <c r="FW2615" s="15"/>
      <c r="FX2615" s="20"/>
      <c r="FY2615" s="15"/>
      <c r="FZ2615" s="20"/>
      <c r="GA2615" s="15"/>
      <c r="GB2615" s="20"/>
      <c r="GC2615" s="15"/>
      <c r="GD2615" s="20"/>
      <c r="GE2615" s="15"/>
      <c r="GF2615" s="20"/>
      <c r="GG2615" s="226"/>
    </row>
    <row r="2616" spans="1:189" ht="15" customHeight="1" x14ac:dyDescent="0.3">
      <c r="A2616" s="85" t="s">
        <v>133</v>
      </c>
      <c r="B2616" s="85" t="s">
        <v>142</v>
      </c>
      <c r="C2616" s="85" t="s">
        <v>824</v>
      </c>
      <c r="D2616" s="85" t="s">
        <v>3966</v>
      </c>
      <c r="E2616" s="15" t="str">
        <f t="shared" si="565"/>
        <v>Harrison Cornejo</v>
      </c>
      <c r="F2616" s="85" t="s">
        <v>135</v>
      </c>
      <c r="G2616" s="15">
        <v>999927003</v>
      </c>
      <c r="H2616" s="15">
        <f t="shared" si="566"/>
        <v>68</v>
      </c>
      <c r="I2616" s="15"/>
      <c r="J2616" s="15"/>
      <c r="K2616" s="16"/>
      <c r="L2616" s="15"/>
      <c r="M2616" s="15"/>
      <c r="N2616" s="15"/>
      <c r="O2616" s="15">
        <f t="shared" si="576"/>
        <v>0</v>
      </c>
      <c r="P2616" s="15">
        <v>0</v>
      </c>
      <c r="Q2616" s="15">
        <f t="shared" si="577"/>
        <v>0</v>
      </c>
      <c r="R2616" s="15">
        <v>0</v>
      </c>
      <c r="S2616" s="15">
        <v>0</v>
      </c>
      <c r="T2616" s="15">
        <f t="shared" si="578"/>
        <v>0</v>
      </c>
      <c r="U2616" s="15">
        <f t="shared" si="579"/>
        <v>0</v>
      </c>
      <c r="V2616" s="15"/>
      <c r="W2616" s="15"/>
      <c r="X2616" s="15"/>
      <c r="Y2616" s="15"/>
      <c r="Z2616" s="16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>
        <f t="shared" si="567"/>
        <v>0</v>
      </c>
      <c r="CT2616" s="15">
        <f t="shared" si="568"/>
        <v>68</v>
      </c>
      <c r="CU2616" s="15">
        <f t="shared" si="569"/>
        <v>0</v>
      </c>
      <c r="CV2616" s="15">
        <f t="shared" si="570"/>
        <v>0</v>
      </c>
      <c r="CW2616" s="15"/>
      <c r="CX2616" s="15"/>
      <c r="CY2616" s="15">
        <f t="shared" si="571"/>
        <v>0</v>
      </c>
      <c r="CZ2616" s="15">
        <f>GG2616</f>
        <v>0</v>
      </c>
      <c r="DA2616" s="16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20"/>
      <c r="DY2616" s="15"/>
      <c r="DZ2616" s="20"/>
      <c r="EA2616" s="15"/>
      <c r="EB2616" s="20"/>
      <c r="EC2616" s="15"/>
      <c r="ED2616" s="20"/>
      <c r="EE2616" s="15"/>
      <c r="EF2616" s="20"/>
      <c r="EG2616" s="15"/>
      <c r="EH2616" s="20"/>
      <c r="EI2616" s="15"/>
      <c r="EJ2616" s="20"/>
      <c r="EK2616" s="15"/>
      <c r="EL2616" s="20"/>
      <c r="EM2616" s="15"/>
      <c r="EN2616" s="20"/>
      <c r="EY2616" s="15"/>
      <c r="EZ2616" s="20"/>
      <c r="FC2616" s="15"/>
      <c r="FD2616" s="20"/>
      <c r="FE2616" s="15"/>
      <c r="FF2616" s="20"/>
      <c r="FG2616" s="15"/>
      <c r="FH2616" s="20"/>
      <c r="FI2616" s="15"/>
      <c r="FJ2616" s="20"/>
      <c r="FK2616" s="15"/>
      <c r="FL2616" s="20"/>
      <c r="FM2616" s="15"/>
      <c r="FN2616" s="16"/>
      <c r="FO2616" s="15">
        <v>68</v>
      </c>
      <c r="FP2616" s="20"/>
      <c r="FQ2616" s="15"/>
      <c r="FR2616" s="16"/>
      <c r="FS2616" s="15"/>
      <c r="FT2616" s="20"/>
      <c r="FU2616" s="15"/>
      <c r="FV2616" s="20"/>
      <c r="FW2616" s="15"/>
      <c r="FX2616" s="20"/>
      <c r="FY2616" s="15"/>
      <c r="FZ2616" s="20"/>
      <c r="GA2616" s="15"/>
      <c r="GB2616" s="20"/>
      <c r="GC2616" s="15"/>
      <c r="GD2616" s="20"/>
      <c r="GE2616" s="15"/>
      <c r="GF2616" s="20"/>
      <c r="GG2616" s="226"/>
    </row>
    <row r="2617" spans="1:189" ht="15" customHeight="1" x14ac:dyDescent="0.3">
      <c r="A2617" s="15" t="s">
        <v>130</v>
      </c>
      <c r="B2617" s="15" t="s">
        <v>142</v>
      </c>
      <c r="C2617" s="15" t="s">
        <v>3192</v>
      </c>
      <c r="D2617" s="15" t="s">
        <v>1258</v>
      </c>
      <c r="E2617" s="15" t="str">
        <f t="shared" si="565"/>
        <v>Barrett LEVY</v>
      </c>
      <c r="F2617" s="15" t="s">
        <v>128</v>
      </c>
      <c r="G2617" s="15">
        <v>999927005</v>
      </c>
      <c r="H2617" s="15">
        <f t="shared" si="566"/>
        <v>38</v>
      </c>
      <c r="I2617" s="15"/>
      <c r="J2617" s="15"/>
      <c r="K2617" s="16"/>
      <c r="L2617" s="15"/>
      <c r="M2617" s="15"/>
      <c r="N2617" s="15"/>
      <c r="O2617" s="15">
        <f t="shared" si="576"/>
        <v>0</v>
      </c>
      <c r="P2617" s="15">
        <v>0</v>
      </c>
      <c r="Q2617" s="15">
        <f t="shared" si="577"/>
        <v>0</v>
      </c>
      <c r="R2617" s="15">
        <v>0</v>
      </c>
      <c r="S2617" s="15">
        <v>0</v>
      </c>
      <c r="T2617" s="15">
        <f t="shared" si="578"/>
        <v>0</v>
      </c>
      <c r="U2617" s="15">
        <f t="shared" si="579"/>
        <v>0</v>
      </c>
      <c r="V2617" s="15"/>
      <c r="W2617" s="15"/>
      <c r="X2617" s="15"/>
      <c r="Y2617" s="15"/>
      <c r="Z2617" s="16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>
        <f t="shared" si="567"/>
        <v>0</v>
      </c>
      <c r="CT2617" s="15">
        <f t="shared" si="568"/>
        <v>38</v>
      </c>
      <c r="CU2617" s="15">
        <f t="shared" si="569"/>
        <v>0</v>
      </c>
      <c r="CV2617" s="15">
        <f t="shared" si="570"/>
        <v>0</v>
      </c>
      <c r="CW2617" s="15"/>
      <c r="CX2617" s="15"/>
      <c r="CY2617" s="15">
        <f t="shared" si="571"/>
        <v>0</v>
      </c>
      <c r="CZ2617" s="15">
        <f>GG2617</f>
        <v>0</v>
      </c>
      <c r="DA2617" s="16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20"/>
      <c r="DY2617" s="15"/>
      <c r="DZ2617" s="20"/>
      <c r="EA2617" s="15"/>
      <c r="EB2617" s="20"/>
      <c r="EC2617" s="15"/>
      <c r="ED2617" s="20"/>
      <c r="EE2617" s="15"/>
      <c r="EF2617" s="20"/>
      <c r="EG2617" s="15"/>
      <c r="EH2617" s="20"/>
      <c r="EI2617" s="15"/>
      <c r="EJ2617" s="20"/>
      <c r="EK2617" s="15"/>
      <c r="EL2617" s="20"/>
      <c r="EM2617" s="15"/>
      <c r="EN2617" s="20"/>
      <c r="EY2617" s="15"/>
      <c r="EZ2617" s="20"/>
      <c r="FC2617" s="15">
        <v>38</v>
      </c>
      <c r="FD2617" s="20" t="s">
        <v>129</v>
      </c>
      <c r="FE2617" s="15"/>
      <c r="FF2617" s="20"/>
      <c r="FG2617" s="15"/>
      <c r="FH2617" s="20"/>
      <c r="FI2617" s="15"/>
      <c r="FJ2617" s="20"/>
      <c r="FK2617" s="15"/>
      <c r="FL2617" s="20"/>
      <c r="FM2617" s="15"/>
      <c r="FN2617" s="20"/>
      <c r="FO2617" s="15"/>
      <c r="FP2617" s="20"/>
      <c r="FQ2617" s="15"/>
      <c r="FR2617" s="20"/>
      <c r="FS2617" s="15"/>
      <c r="FT2617" s="20"/>
      <c r="FU2617" s="15"/>
      <c r="FV2617" s="20"/>
      <c r="FW2617" s="15"/>
      <c r="FX2617" s="20"/>
      <c r="FY2617" s="15"/>
      <c r="FZ2617" s="20"/>
      <c r="GA2617" s="15"/>
      <c r="GB2617" s="20"/>
      <c r="GC2617" s="15"/>
      <c r="GD2617" s="20"/>
      <c r="GE2617" s="15"/>
      <c r="GF2617" s="20"/>
      <c r="GG2617" s="226"/>
    </row>
    <row r="2618" spans="1:189" ht="15" customHeight="1" x14ac:dyDescent="0.3">
      <c r="A2618" s="15" t="s">
        <v>2903</v>
      </c>
      <c r="B2618" s="85" t="s">
        <v>134</v>
      </c>
      <c r="C2618" s="85" t="s">
        <v>819</v>
      </c>
      <c r="D2618" s="85" t="s">
        <v>3445</v>
      </c>
      <c r="E2618" s="15" t="str">
        <f t="shared" si="565"/>
        <v>Hannah VADZEMNIEKS</v>
      </c>
      <c r="F2618" s="85" t="s">
        <v>128</v>
      </c>
      <c r="G2618" s="15">
        <v>999927013</v>
      </c>
      <c r="H2618" s="15">
        <f t="shared" si="566"/>
        <v>30</v>
      </c>
      <c r="I2618" s="15"/>
      <c r="J2618" s="15"/>
      <c r="K2618" s="16"/>
      <c r="L2618" s="15"/>
      <c r="M2618" s="15"/>
      <c r="N2618" s="15"/>
      <c r="O2618" s="15">
        <f t="shared" si="576"/>
        <v>0</v>
      </c>
      <c r="P2618" s="15">
        <v>0</v>
      </c>
      <c r="Q2618" s="15">
        <f t="shared" si="577"/>
        <v>0</v>
      </c>
      <c r="R2618" s="15">
        <v>0</v>
      </c>
      <c r="S2618" s="15">
        <v>0</v>
      </c>
      <c r="T2618" s="15">
        <f t="shared" si="578"/>
        <v>0</v>
      </c>
      <c r="U2618" s="15">
        <f t="shared" si="579"/>
        <v>0</v>
      </c>
      <c r="V2618" s="15"/>
      <c r="W2618" s="15"/>
      <c r="X2618" s="15"/>
      <c r="Y2618" s="15"/>
      <c r="Z2618" s="16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>
        <f t="shared" si="567"/>
        <v>0</v>
      </c>
      <c r="CT2618" s="15">
        <f t="shared" si="568"/>
        <v>30</v>
      </c>
      <c r="CU2618" s="15">
        <f t="shared" si="569"/>
        <v>1</v>
      </c>
      <c r="CV2618" s="15">
        <f t="shared" si="570"/>
        <v>0</v>
      </c>
      <c r="CW2618" s="15"/>
      <c r="CX2618" s="15"/>
      <c r="CY2618" s="15">
        <f t="shared" si="571"/>
        <v>0</v>
      </c>
      <c r="CZ2618" s="15">
        <f>GG2618</f>
        <v>0</v>
      </c>
      <c r="DA2618" s="16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20"/>
      <c r="DY2618" s="15"/>
      <c r="DZ2618" s="20"/>
      <c r="EA2618" s="15"/>
      <c r="EB2618" s="20"/>
      <c r="EC2618" s="15"/>
      <c r="ED2618" s="20"/>
      <c r="EE2618" s="15"/>
      <c r="EF2618" s="20"/>
      <c r="EG2618" s="15"/>
      <c r="EH2618" s="20"/>
      <c r="EI2618" s="15"/>
      <c r="EJ2618" s="20"/>
      <c r="EK2618" s="15"/>
      <c r="EL2618" s="20"/>
      <c r="EM2618" s="15"/>
      <c r="EN2618" s="20"/>
      <c r="EY2618" s="15"/>
      <c r="EZ2618" s="20"/>
      <c r="FC2618" s="15"/>
      <c r="FD2618" s="20"/>
      <c r="FE2618" s="15"/>
      <c r="FF2618" s="20"/>
      <c r="FG2618" s="15">
        <v>30</v>
      </c>
      <c r="FH2618" s="20">
        <v>1</v>
      </c>
      <c r="FI2618" s="15"/>
      <c r="FJ2618" s="20"/>
      <c r="FK2618" s="15"/>
      <c r="FL2618" s="20"/>
      <c r="FM2618" s="15"/>
      <c r="FN2618" s="20"/>
      <c r="FO2618" s="15"/>
      <c r="FP2618" s="20"/>
      <c r="FQ2618" s="15"/>
      <c r="FR2618" s="20"/>
      <c r="FS2618" s="15"/>
      <c r="FT2618" s="20"/>
      <c r="FU2618" s="15"/>
      <c r="FV2618" s="20"/>
      <c r="FW2618" s="15"/>
      <c r="FX2618" s="20"/>
      <c r="FY2618" s="15"/>
      <c r="FZ2618" s="20"/>
      <c r="GA2618" s="15"/>
      <c r="GB2618" s="20"/>
      <c r="GC2618" s="15"/>
      <c r="GD2618" s="20"/>
      <c r="GE2618" s="15"/>
      <c r="GF2618" s="20"/>
      <c r="GG2618" s="226"/>
    </row>
    <row r="2619" spans="1:189" ht="15" customHeight="1" x14ac:dyDescent="0.3">
      <c r="A2619" s="15" t="s">
        <v>133</v>
      </c>
      <c r="B2619" s="15" t="s">
        <v>138</v>
      </c>
      <c r="C2619" s="15" t="s">
        <v>179</v>
      </c>
      <c r="D2619" s="15" t="s">
        <v>1883</v>
      </c>
      <c r="E2619" s="15" t="str">
        <f t="shared" si="565"/>
        <v>Ava VANG</v>
      </c>
      <c r="F2619" s="15" t="s">
        <v>128</v>
      </c>
      <c r="G2619" s="15">
        <v>999927014</v>
      </c>
      <c r="H2619" s="15">
        <f t="shared" si="566"/>
        <v>34</v>
      </c>
      <c r="I2619" s="15"/>
      <c r="J2619" s="15"/>
      <c r="K2619" s="16"/>
      <c r="L2619" s="15"/>
      <c r="M2619" s="15"/>
      <c r="N2619" s="15"/>
      <c r="O2619" s="15">
        <f t="shared" si="576"/>
        <v>0</v>
      </c>
      <c r="P2619" s="15">
        <v>0</v>
      </c>
      <c r="Q2619" s="15">
        <f t="shared" si="577"/>
        <v>0</v>
      </c>
      <c r="R2619" s="15">
        <v>0</v>
      </c>
      <c r="S2619" s="15">
        <v>0</v>
      </c>
      <c r="T2619" s="15">
        <f t="shared" si="578"/>
        <v>0</v>
      </c>
      <c r="U2619" s="15">
        <f t="shared" si="579"/>
        <v>0</v>
      </c>
      <c r="V2619" s="15"/>
      <c r="W2619" s="15"/>
      <c r="X2619" s="15"/>
      <c r="Y2619" s="15"/>
      <c r="Z2619" s="16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>
        <f t="shared" si="567"/>
        <v>0</v>
      </c>
      <c r="CT2619" s="15">
        <f t="shared" si="568"/>
        <v>34</v>
      </c>
      <c r="CU2619" s="15">
        <f t="shared" si="569"/>
        <v>1</v>
      </c>
      <c r="CV2619" s="15">
        <f t="shared" si="570"/>
        <v>0</v>
      </c>
      <c r="CW2619" s="15"/>
      <c r="CX2619" s="15"/>
      <c r="CY2619" s="15">
        <f t="shared" si="571"/>
        <v>0</v>
      </c>
      <c r="CZ2619" s="15">
        <f>GG2619</f>
        <v>0</v>
      </c>
      <c r="DA2619" s="16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20"/>
      <c r="DY2619" s="15"/>
      <c r="DZ2619" s="20"/>
      <c r="EA2619" s="15"/>
      <c r="EB2619" s="20"/>
      <c r="EC2619" s="15"/>
      <c r="ED2619" s="20"/>
      <c r="EE2619" s="15"/>
      <c r="EF2619" s="20"/>
      <c r="EG2619" s="15"/>
      <c r="EH2619" s="20"/>
      <c r="EI2619" s="15"/>
      <c r="EJ2619" s="20"/>
      <c r="EK2619" s="15"/>
      <c r="EL2619" s="20"/>
      <c r="EM2619" s="15"/>
      <c r="EN2619" s="20"/>
      <c r="EY2619" s="15"/>
      <c r="EZ2619" s="20"/>
      <c r="FC2619" s="15">
        <v>34</v>
      </c>
      <c r="FD2619" s="20">
        <v>3</v>
      </c>
      <c r="FE2619" s="15"/>
      <c r="FF2619" s="20"/>
      <c r="FG2619" s="15"/>
      <c r="FH2619" s="20"/>
      <c r="FI2619" s="15"/>
      <c r="FJ2619" s="20"/>
      <c r="FK2619" s="15"/>
      <c r="FL2619" s="20"/>
      <c r="FM2619" s="15"/>
      <c r="FN2619" s="20"/>
      <c r="FO2619" s="15"/>
      <c r="FP2619" s="20"/>
      <c r="FQ2619" s="15"/>
      <c r="FR2619" s="20"/>
      <c r="FS2619" s="15"/>
      <c r="FT2619" s="20"/>
      <c r="FU2619" s="15"/>
      <c r="FV2619" s="20"/>
      <c r="FW2619" s="15"/>
      <c r="FX2619" s="20"/>
      <c r="FY2619" s="15"/>
      <c r="FZ2619" s="20"/>
      <c r="GA2619" s="15"/>
      <c r="GB2619" s="20"/>
      <c r="GC2619" s="15"/>
      <c r="GD2619" s="20"/>
      <c r="GE2619" s="15"/>
      <c r="GF2619" s="20"/>
      <c r="GG2619" s="226"/>
    </row>
    <row r="2620" spans="1:189" ht="15" customHeight="1" x14ac:dyDescent="0.3">
      <c r="A2620" s="15" t="s">
        <v>137</v>
      </c>
      <c r="B2620" s="15" t="s">
        <v>138</v>
      </c>
      <c r="C2620" s="15" t="s">
        <v>1137</v>
      </c>
      <c r="D2620" s="15" t="s">
        <v>2080</v>
      </c>
      <c r="E2620" s="15" t="str">
        <f t="shared" si="565"/>
        <v>Theodore Baskett</v>
      </c>
      <c r="F2620" s="15" t="s">
        <v>135</v>
      </c>
      <c r="G2620" s="15">
        <v>999927019</v>
      </c>
      <c r="H2620" s="15">
        <f t="shared" si="566"/>
        <v>68</v>
      </c>
      <c r="I2620" s="15"/>
      <c r="J2620" s="15"/>
      <c r="K2620" s="16"/>
      <c r="L2620" s="15"/>
      <c r="M2620" s="15"/>
      <c r="N2620" s="15"/>
      <c r="O2620" s="15">
        <f t="shared" si="576"/>
        <v>0</v>
      </c>
      <c r="P2620" s="15">
        <v>0</v>
      </c>
      <c r="Q2620" s="15">
        <f t="shared" si="577"/>
        <v>0</v>
      </c>
      <c r="R2620" s="15">
        <v>0</v>
      </c>
      <c r="S2620" s="15">
        <v>0</v>
      </c>
      <c r="T2620" s="15">
        <f t="shared" si="578"/>
        <v>0</v>
      </c>
      <c r="U2620" s="15">
        <f t="shared" si="579"/>
        <v>0</v>
      </c>
      <c r="V2620" s="15"/>
      <c r="W2620" s="15"/>
      <c r="X2620" s="15"/>
      <c r="Y2620" s="15"/>
      <c r="Z2620" s="16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>
        <f t="shared" si="567"/>
        <v>0</v>
      </c>
      <c r="CT2620" s="15">
        <f t="shared" si="568"/>
        <v>68</v>
      </c>
      <c r="CU2620" s="15">
        <f t="shared" si="569"/>
        <v>1</v>
      </c>
      <c r="CV2620" s="15">
        <f t="shared" si="570"/>
        <v>0</v>
      </c>
      <c r="CW2620" s="15"/>
      <c r="CX2620" s="15"/>
      <c r="CY2620" s="15">
        <f t="shared" si="571"/>
        <v>0</v>
      </c>
      <c r="CZ2620" s="15">
        <f>GG2620</f>
        <v>0</v>
      </c>
      <c r="DA2620" s="16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20"/>
      <c r="DY2620" s="15"/>
      <c r="DZ2620" s="20"/>
      <c r="EA2620" s="15"/>
      <c r="EB2620" s="20"/>
      <c r="EC2620" s="15"/>
      <c r="ED2620" s="20"/>
      <c r="EE2620" s="15"/>
      <c r="EF2620" s="20"/>
      <c r="EG2620" s="15"/>
      <c r="EH2620" s="20"/>
      <c r="EI2620" s="15"/>
      <c r="EJ2620" s="20"/>
      <c r="EK2620" s="15"/>
      <c r="EL2620" s="20"/>
      <c r="EM2620" s="15"/>
      <c r="EN2620" s="20"/>
      <c r="EY2620" s="15"/>
      <c r="EZ2620" s="20"/>
      <c r="FC2620" s="15"/>
      <c r="FD2620" s="20"/>
      <c r="FE2620" s="15"/>
      <c r="FF2620" s="20"/>
      <c r="FG2620" s="15"/>
      <c r="FH2620" s="20"/>
      <c r="FI2620" s="15"/>
      <c r="FJ2620" s="20"/>
      <c r="FK2620" s="15"/>
      <c r="FL2620" s="20"/>
      <c r="FM2620" s="15"/>
      <c r="FN2620" s="20"/>
      <c r="FO2620" s="15"/>
      <c r="FP2620" s="20"/>
      <c r="FQ2620" s="15"/>
      <c r="FR2620" s="20"/>
      <c r="FS2620" s="15"/>
      <c r="FT2620" s="20"/>
      <c r="FU2620" s="15">
        <v>68</v>
      </c>
      <c r="FV2620" s="20">
        <v>3</v>
      </c>
      <c r="FW2620" s="15"/>
      <c r="FX2620" s="20"/>
      <c r="FY2620" s="15"/>
      <c r="FZ2620" s="20"/>
      <c r="GA2620" s="15"/>
      <c r="GB2620" s="20"/>
      <c r="GC2620" s="15"/>
      <c r="GD2620" s="20"/>
      <c r="GE2620" s="15"/>
      <c r="GF2620" s="20"/>
      <c r="GG2620" s="226"/>
    </row>
    <row r="2621" spans="1:189" ht="15" customHeight="1" x14ac:dyDescent="0.3">
      <c r="A2621" s="15" t="s">
        <v>130</v>
      </c>
      <c r="B2621" s="15" t="s">
        <v>142</v>
      </c>
      <c r="C2621" s="15" t="s">
        <v>812</v>
      </c>
      <c r="D2621" s="15" t="s">
        <v>2891</v>
      </c>
      <c r="E2621" s="15" t="str">
        <f t="shared" si="565"/>
        <v>Itzel De los Santos</v>
      </c>
      <c r="F2621" s="15" t="s">
        <v>128</v>
      </c>
      <c r="G2621" s="15">
        <v>999927021</v>
      </c>
      <c r="H2621" s="15">
        <f t="shared" si="566"/>
        <v>45</v>
      </c>
      <c r="I2621" s="15"/>
      <c r="J2621" s="15"/>
      <c r="K2621" s="16"/>
      <c r="L2621" s="15"/>
      <c r="M2621" s="15"/>
      <c r="N2621" s="15"/>
      <c r="O2621" s="15">
        <f t="shared" si="576"/>
        <v>0</v>
      </c>
      <c r="P2621" s="15">
        <v>0</v>
      </c>
      <c r="Q2621" s="15">
        <f t="shared" si="577"/>
        <v>0</v>
      </c>
      <c r="R2621" s="15">
        <v>0</v>
      </c>
      <c r="S2621" s="15">
        <v>0</v>
      </c>
      <c r="T2621" s="15">
        <f t="shared" si="578"/>
        <v>0</v>
      </c>
      <c r="U2621" s="15">
        <f t="shared" si="579"/>
        <v>0</v>
      </c>
      <c r="V2621" s="15"/>
      <c r="W2621" s="15"/>
      <c r="X2621" s="15"/>
      <c r="Y2621" s="15"/>
      <c r="Z2621" s="16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>
        <f t="shared" si="567"/>
        <v>0</v>
      </c>
      <c r="CT2621" s="15">
        <f t="shared" si="568"/>
        <v>45</v>
      </c>
      <c r="CU2621" s="15">
        <f t="shared" si="569"/>
        <v>1</v>
      </c>
      <c r="CV2621" s="15">
        <f t="shared" si="570"/>
        <v>0</v>
      </c>
      <c r="CW2621" s="15"/>
      <c r="CX2621" s="15"/>
      <c r="CY2621" s="15">
        <f t="shared" si="571"/>
        <v>0</v>
      </c>
      <c r="CZ2621" s="15">
        <f>GG2621</f>
        <v>0</v>
      </c>
      <c r="DA2621" s="16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20"/>
      <c r="DY2621" s="15"/>
      <c r="DZ2621" s="20"/>
      <c r="EA2621" s="15"/>
      <c r="EB2621" s="20"/>
      <c r="EC2621" s="15"/>
      <c r="ED2621" s="20"/>
      <c r="EE2621" s="15"/>
      <c r="EF2621" s="20"/>
      <c r="EG2621" s="15"/>
      <c r="EH2621" s="20"/>
      <c r="EI2621" s="15"/>
      <c r="EJ2621" s="20"/>
      <c r="EK2621" s="15"/>
      <c r="EL2621" s="20"/>
      <c r="EM2621" s="15"/>
      <c r="EN2621" s="20"/>
      <c r="EY2621" s="15"/>
      <c r="EZ2621" s="20"/>
      <c r="FA2621" s="15">
        <v>45</v>
      </c>
      <c r="FB2621" s="20">
        <v>2</v>
      </c>
      <c r="FC2621" s="15"/>
      <c r="FD2621" s="20"/>
      <c r="FE2621" s="15"/>
      <c r="FF2621" s="20"/>
      <c r="FG2621" s="15"/>
      <c r="FH2621" s="20"/>
      <c r="FI2621" s="15"/>
      <c r="FJ2621" s="20"/>
      <c r="FK2621" s="15"/>
      <c r="FL2621" s="20"/>
      <c r="FM2621" s="15"/>
      <c r="FN2621" s="20"/>
      <c r="FO2621" s="15"/>
      <c r="FP2621" s="20"/>
      <c r="FQ2621" s="15"/>
      <c r="FR2621" s="20"/>
      <c r="FS2621" s="15"/>
      <c r="FT2621" s="20"/>
      <c r="FU2621" s="15"/>
      <c r="FV2621" s="20"/>
      <c r="FW2621" s="15"/>
      <c r="FX2621" s="20"/>
      <c r="FY2621" s="15"/>
      <c r="FZ2621" s="20"/>
      <c r="GA2621" s="15"/>
      <c r="GB2621" s="20"/>
      <c r="GC2621" s="15"/>
      <c r="GD2621" s="20"/>
      <c r="GE2621" s="15"/>
      <c r="GF2621" s="20"/>
      <c r="GG2621" s="226"/>
    </row>
    <row r="2622" spans="1:189" ht="15" customHeight="1" x14ac:dyDescent="0.3">
      <c r="A2622" s="17" t="s">
        <v>2903</v>
      </c>
      <c r="B2622" s="17" t="s">
        <v>134</v>
      </c>
      <c r="C2622" s="17" t="s">
        <v>1735</v>
      </c>
      <c r="D2622" s="17" t="s">
        <v>3395</v>
      </c>
      <c r="E2622" s="15" t="str">
        <f t="shared" si="565"/>
        <v>Daniela Rivera Garcia</v>
      </c>
      <c r="F2622" s="17" t="s">
        <v>128</v>
      </c>
      <c r="G2622" s="17">
        <v>999927028</v>
      </c>
      <c r="H2622" s="15">
        <f t="shared" si="566"/>
        <v>38</v>
      </c>
      <c r="I2622" s="15"/>
      <c r="J2622" s="15"/>
      <c r="K2622" s="16"/>
      <c r="L2622" s="15"/>
      <c r="M2622" s="15"/>
      <c r="N2622" s="15"/>
      <c r="O2622" s="15">
        <f t="shared" si="576"/>
        <v>0</v>
      </c>
      <c r="P2622" s="15">
        <v>0</v>
      </c>
      <c r="Q2622" s="15">
        <f t="shared" si="577"/>
        <v>0</v>
      </c>
      <c r="R2622" s="15">
        <v>0</v>
      </c>
      <c r="S2622" s="15">
        <v>0</v>
      </c>
      <c r="T2622" s="15">
        <f t="shared" si="578"/>
        <v>0</v>
      </c>
      <c r="U2622" s="15">
        <f t="shared" si="579"/>
        <v>0</v>
      </c>
      <c r="V2622" s="15"/>
      <c r="W2622" s="15"/>
      <c r="X2622" s="15"/>
      <c r="Y2622" s="15"/>
      <c r="Z2622" s="16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>
        <f t="shared" si="567"/>
        <v>38</v>
      </c>
      <c r="CT2622" s="15">
        <f t="shared" si="568"/>
        <v>0</v>
      </c>
      <c r="CU2622" s="15">
        <f t="shared" si="569"/>
        <v>0</v>
      </c>
      <c r="CV2622" s="15">
        <f t="shared" si="570"/>
        <v>0</v>
      </c>
      <c r="CW2622" s="15"/>
      <c r="CX2622" s="15"/>
      <c r="CY2622" s="15">
        <f t="shared" si="571"/>
        <v>0</v>
      </c>
      <c r="CZ2622" s="15">
        <f>GG2622</f>
        <v>0</v>
      </c>
      <c r="DA2622" s="16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20"/>
      <c r="DY2622" s="15"/>
      <c r="DZ2622" s="20"/>
      <c r="EA2622" s="15"/>
      <c r="EB2622" s="20"/>
      <c r="EC2622" s="15"/>
      <c r="ED2622" s="20"/>
      <c r="EE2622" s="15"/>
      <c r="EF2622" s="20"/>
      <c r="EG2622" s="15"/>
      <c r="EH2622" s="20"/>
      <c r="EI2622" s="15"/>
      <c r="EJ2622" s="20"/>
      <c r="EK2622" s="15"/>
      <c r="EL2622" s="20"/>
      <c r="EM2622" s="15"/>
      <c r="EN2622" s="20"/>
      <c r="EY2622" s="15"/>
      <c r="EZ2622" s="20"/>
      <c r="FC2622" s="15"/>
      <c r="FD2622" s="20"/>
      <c r="FE2622" s="15">
        <v>38</v>
      </c>
      <c r="FF2622" s="20" t="s">
        <v>129</v>
      </c>
      <c r="FG2622" s="15"/>
      <c r="FH2622" s="20"/>
      <c r="FI2622" s="15"/>
      <c r="FJ2622" s="20"/>
      <c r="FK2622" s="15"/>
      <c r="FL2622" s="20"/>
      <c r="FM2622" s="15"/>
      <c r="FN2622" s="20"/>
      <c r="FO2622" s="15"/>
      <c r="FP2622" s="20"/>
      <c r="FQ2622" s="15"/>
      <c r="FR2622" s="20"/>
      <c r="FS2622" s="15"/>
      <c r="FT2622" s="20"/>
      <c r="FU2622" s="15"/>
      <c r="FV2622" s="20"/>
      <c r="FW2622" s="15"/>
      <c r="FX2622" s="20"/>
      <c r="FY2622" s="15"/>
      <c r="FZ2622" s="20"/>
      <c r="GA2622" s="15"/>
      <c r="GB2622" s="20"/>
      <c r="GC2622" s="15"/>
      <c r="GD2622" s="20"/>
      <c r="GE2622" s="15"/>
      <c r="GF2622" s="20"/>
      <c r="GG2622" s="226"/>
    </row>
    <row r="2623" spans="1:189" ht="15" customHeight="1" x14ac:dyDescent="0.3">
      <c r="A2623" s="15" t="s">
        <v>146</v>
      </c>
      <c r="B2623" s="15" t="s">
        <v>126</v>
      </c>
      <c r="C2623" s="15" t="s">
        <v>227</v>
      </c>
      <c r="D2623" s="15" t="s">
        <v>544</v>
      </c>
      <c r="E2623" s="15" t="str">
        <f t="shared" si="565"/>
        <v>Daniel CHOI</v>
      </c>
      <c r="F2623" s="15" t="s">
        <v>135</v>
      </c>
      <c r="G2623" s="15">
        <v>999927035</v>
      </c>
      <c r="H2623" s="15">
        <f t="shared" si="566"/>
        <v>60</v>
      </c>
      <c r="I2623" s="15"/>
      <c r="J2623" s="15"/>
      <c r="K2623" s="16"/>
      <c r="L2623" s="15"/>
      <c r="M2623" s="15"/>
      <c r="N2623" s="15"/>
      <c r="O2623" s="15">
        <f t="shared" si="576"/>
        <v>0</v>
      </c>
      <c r="P2623" s="15">
        <v>0</v>
      </c>
      <c r="Q2623" s="15">
        <f t="shared" si="577"/>
        <v>0</v>
      </c>
      <c r="R2623" s="15">
        <v>0</v>
      </c>
      <c r="S2623" s="15">
        <v>0</v>
      </c>
      <c r="T2623" s="15">
        <f t="shared" si="578"/>
        <v>0</v>
      </c>
      <c r="U2623" s="15">
        <f t="shared" si="579"/>
        <v>0</v>
      </c>
      <c r="V2623" s="15"/>
      <c r="W2623" s="15"/>
      <c r="X2623" s="15"/>
      <c r="Y2623" s="15"/>
      <c r="Z2623" s="16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>
        <f t="shared" si="567"/>
        <v>0</v>
      </c>
      <c r="CT2623" s="15">
        <f t="shared" si="568"/>
        <v>60</v>
      </c>
      <c r="CU2623" s="15">
        <f t="shared" si="569"/>
        <v>1</v>
      </c>
      <c r="CV2623" s="15">
        <f t="shared" si="570"/>
        <v>0</v>
      </c>
      <c r="CW2623" s="15"/>
      <c r="CX2623" s="15"/>
      <c r="CY2623" s="15">
        <f t="shared" si="571"/>
        <v>0</v>
      </c>
      <c r="CZ2623" s="15">
        <f>GG2623</f>
        <v>0</v>
      </c>
      <c r="DA2623" s="16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20"/>
      <c r="DY2623" s="15"/>
      <c r="DZ2623" s="20"/>
      <c r="EA2623" s="15"/>
      <c r="EB2623" s="20"/>
      <c r="EC2623" s="15"/>
      <c r="ED2623" s="20"/>
      <c r="EE2623" s="15"/>
      <c r="EF2623" s="20"/>
      <c r="EG2623" s="15"/>
      <c r="EH2623" s="20"/>
      <c r="EI2623" s="15"/>
      <c r="EJ2623" s="20"/>
      <c r="EK2623" s="15"/>
      <c r="EL2623" s="20"/>
      <c r="EM2623" s="15"/>
      <c r="EN2623" s="20"/>
      <c r="EY2623" s="15"/>
      <c r="EZ2623" s="20"/>
      <c r="FC2623" s="15">
        <v>60</v>
      </c>
      <c r="FD2623" s="20">
        <v>1</v>
      </c>
      <c r="FE2623" s="15"/>
      <c r="FF2623" s="20"/>
      <c r="FG2623" s="15"/>
      <c r="FH2623" s="20"/>
      <c r="FI2623" s="15"/>
      <c r="FJ2623" s="20"/>
      <c r="FK2623" s="15"/>
      <c r="FL2623" s="20"/>
      <c r="FM2623" s="15"/>
      <c r="FN2623" s="20"/>
      <c r="FO2623" s="15"/>
      <c r="FP2623" s="20"/>
      <c r="FQ2623" s="15"/>
      <c r="FR2623" s="20"/>
      <c r="FS2623" s="15"/>
      <c r="FT2623" s="20"/>
      <c r="FU2623" s="15"/>
      <c r="FV2623" s="20"/>
      <c r="FW2623" s="15"/>
      <c r="FX2623" s="20"/>
      <c r="FY2623" s="15"/>
      <c r="FZ2623" s="20"/>
      <c r="GA2623" s="15"/>
      <c r="GB2623" s="20"/>
      <c r="GC2623" s="15"/>
      <c r="GD2623" s="20"/>
      <c r="GE2623" s="15"/>
      <c r="GF2623" s="20"/>
      <c r="GG2623" s="226"/>
    </row>
    <row r="2624" spans="1:189" ht="15" customHeight="1" x14ac:dyDescent="0.3">
      <c r="A2624" s="15" t="s">
        <v>130</v>
      </c>
      <c r="B2624" s="15" t="s">
        <v>134</v>
      </c>
      <c r="C2624" s="15" t="s">
        <v>936</v>
      </c>
      <c r="D2624" s="15" t="s">
        <v>957</v>
      </c>
      <c r="E2624" s="15" t="str">
        <f t="shared" si="565"/>
        <v>Ellie HONG</v>
      </c>
      <c r="F2624" s="15" t="s">
        <v>128</v>
      </c>
      <c r="G2624" s="15">
        <v>999927036</v>
      </c>
      <c r="H2624" s="15">
        <f t="shared" si="566"/>
        <v>68</v>
      </c>
      <c r="I2624" s="15"/>
      <c r="J2624" s="15"/>
      <c r="K2624" s="16"/>
      <c r="L2624" s="15"/>
      <c r="M2624" s="15"/>
      <c r="N2624" s="15"/>
      <c r="O2624" s="15">
        <f t="shared" si="576"/>
        <v>0</v>
      </c>
      <c r="P2624" s="15">
        <v>0</v>
      </c>
      <c r="Q2624" s="15">
        <f t="shared" si="577"/>
        <v>0</v>
      </c>
      <c r="R2624" s="15">
        <v>0</v>
      </c>
      <c r="S2624" s="15">
        <v>0</v>
      </c>
      <c r="T2624" s="15">
        <f t="shared" si="578"/>
        <v>0</v>
      </c>
      <c r="U2624" s="15">
        <f t="shared" si="579"/>
        <v>0</v>
      </c>
      <c r="V2624" s="15"/>
      <c r="W2624" s="15"/>
      <c r="X2624" s="15"/>
      <c r="Y2624" s="15"/>
      <c r="Z2624" s="16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>
        <f t="shared" si="567"/>
        <v>0</v>
      </c>
      <c r="CT2624" s="15">
        <f t="shared" si="568"/>
        <v>68</v>
      </c>
      <c r="CU2624" s="15">
        <f t="shared" si="569"/>
        <v>1</v>
      </c>
      <c r="CV2624" s="15">
        <f t="shared" si="570"/>
        <v>0</v>
      </c>
      <c r="CW2624" s="15"/>
      <c r="CX2624" s="15"/>
      <c r="CY2624" s="15">
        <f t="shared" si="571"/>
        <v>0</v>
      </c>
      <c r="CZ2624" s="15">
        <f>GG2624</f>
        <v>0</v>
      </c>
      <c r="DA2624" s="16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20"/>
      <c r="DY2624" s="15"/>
      <c r="DZ2624" s="20"/>
      <c r="EA2624" s="15"/>
      <c r="EB2624" s="20"/>
      <c r="EC2624" s="15"/>
      <c r="ED2624" s="20"/>
      <c r="EE2624" s="15"/>
      <c r="EF2624" s="20"/>
      <c r="EG2624" s="15"/>
      <c r="EH2624" s="20"/>
      <c r="EI2624" s="15"/>
      <c r="EJ2624" s="20"/>
      <c r="EK2624" s="15"/>
      <c r="EL2624" s="20"/>
      <c r="EM2624" s="15"/>
      <c r="EN2624" s="20"/>
      <c r="EY2624" s="15"/>
      <c r="EZ2624" s="20"/>
      <c r="FC2624" s="15">
        <v>68</v>
      </c>
      <c r="FD2624" s="20">
        <v>3</v>
      </c>
      <c r="FE2624" s="15"/>
      <c r="FF2624" s="20"/>
      <c r="FG2624" s="15"/>
      <c r="FH2624" s="20"/>
      <c r="FI2624" s="15"/>
      <c r="FJ2624" s="20"/>
      <c r="FK2624" s="15"/>
      <c r="FL2624" s="20"/>
      <c r="FM2624" s="15"/>
      <c r="FN2624" s="20"/>
      <c r="FO2624" s="15"/>
      <c r="FP2624" s="20"/>
      <c r="FQ2624" s="15"/>
      <c r="FR2624" s="20"/>
      <c r="FS2624" s="15"/>
      <c r="FT2624" s="20"/>
      <c r="FU2624" s="15"/>
      <c r="FV2624" s="20"/>
      <c r="FW2624" s="15"/>
      <c r="FX2624" s="20"/>
      <c r="FY2624" s="15"/>
      <c r="FZ2624" s="20"/>
      <c r="GA2624" s="15"/>
      <c r="GB2624" s="20"/>
      <c r="GC2624" s="15"/>
      <c r="GD2624" s="20"/>
      <c r="GE2624" s="15"/>
      <c r="GF2624" s="20"/>
      <c r="GG2624" s="226"/>
    </row>
    <row r="2625" spans="1:189" ht="15" customHeight="1" x14ac:dyDescent="0.3">
      <c r="A2625" s="83" t="s">
        <v>133</v>
      </c>
      <c r="B2625" s="83" t="s">
        <v>138</v>
      </c>
      <c r="C2625" s="83" t="s">
        <v>393</v>
      </c>
      <c r="D2625" s="83" t="s">
        <v>1770</v>
      </c>
      <c r="E2625" s="15" t="str">
        <f t="shared" si="565"/>
        <v>Carlos Soto</v>
      </c>
      <c r="F2625" s="83" t="s">
        <v>135</v>
      </c>
      <c r="G2625" s="83">
        <v>999927040</v>
      </c>
      <c r="H2625" s="15">
        <f t="shared" si="566"/>
        <v>45</v>
      </c>
      <c r="I2625" s="15"/>
      <c r="J2625" s="15"/>
      <c r="K2625" s="16"/>
      <c r="L2625" s="15"/>
      <c r="M2625" s="15"/>
      <c r="N2625" s="15"/>
      <c r="O2625" s="15">
        <f t="shared" si="576"/>
        <v>0</v>
      </c>
      <c r="P2625" s="15">
        <v>0</v>
      </c>
      <c r="Q2625" s="15">
        <f t="shared" si="577"/>
        <v>0</v>
      </c>
      <c r="R2625" s="15">
        <v>0</v>
      </c>
      <c r="S2625" s="15">
        <v>0</v>
      </c>
      <c r="T2625" s="15">
        <f t="shared" si="578"/>
        <v>0</v>
      </c>
      <c r="U2625" s="15">
        <f t="shared" si="579"/>
        <v>0</v>
      </c>
      <c r="V2625" s="15"/>
      <c r="W2625" s="15"/>
      <c r="X2625" s="15"/>
      <c r="Y2625" s="15"/>
      <c r="Z2625" s="16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>
        <f t="shared" si="567"/>
        <v>0</v>
      </c>
      <c r="CT2625" s="15">
        <f t="shared" si="568"/>
        <v>45</v>
      </c>
      <c r="CU2625" s="15">
        <f t="shared" si="569"/>
        <v>1</v>
      </c>
      <c r="CV2625" s="15">
        <f t="shared" si="570"/>
        <v>0</v>
      </c>
      <c r="CW2625" s="15"/>
      <c r="CX2625" s="15"/>
      <c r="CY2625" s="15">
        <f t="shared" si="571"/>
        <v>0</v>
      </c>
      <c r="CZ2625" s="15">
        <f>GG2625</f>
        <v>0</v>
      </c>
      <c r="DA2625" s="16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20"/>
      <c r="DY2625" s="15"/>
      <c r="DZ2625" s="20"/>
      <c r="EA2625" s="15"/>
      <c r="EB2625" s="20"/>
      <c r="EC2625" s="15"/>
      <c r="ED2625" s="20"/>
      <c r="EE2625" s="15"/>
      <c r="EF2625" s="20"/>
      <c r="EG2625" s="15"/>
      <c r="EH2625" s="20"/>
      <c r="EI2625" s="15"/>
      <c r="EJ2625" s="20"/>
      <c r="EK2625" s="15"/>
      <c r="EL2625" s="20"/>
      <c r="EM2625" s="15"/>
      <c r="EN2625" s="20"/>
      <c r="EY2625" s="15"/>
      <c r="EZ2625" s="20"/>
      <c r="FC2625" s="15"/>
      <c r="FD2625" s="20"/>
      <c r="FE2625" s="15"/>
      <c r="FF2625" s="20"/>
      <c r="FG2625" s="15"/>
      <c r="FH2625" s="20"/>
      <c r="FI2625" s="15"/>
      <c r="FJ2625" s="20"/>
      <c r="FK2625" s="15"/>
      <c r="FL2625" s="20"/>
      <c r="FM2625" s="15"/>
      <c r="FN2625" s="20"/>
      <c r="FO2625" s="15"/>
      <c r="FP2625" s="20"/>
      <c r="FQ2625" s="15"/>
      <c r="FR2625" s="20"/>
      <c r="FS2625" s="15"/>
      <c r="FT2625" s="20"/>
      <c r="FU2625" s="15">
        <v>45</v>
      </c>
      <c r="FV2625" s="20">
        <v>2</v>
      </c>
      <c r="FW2625" s="15"/>
      <c r="FX2625" s="20"/>
      <c r="FY2625" s="15"/>
      <c r="FZ2625" s="20"/>
      <c r="GA2625" s="15"/>
      <c r="GB2625" s="20"/>
      <c r="GC2625" s="15"/>
      <c r="GD2625" s="20"/>
      <c r="GE2625" s="15"/>
      <c r="GF2625" s="20"/>
      <c r="GG2625" s="226"/>
    </row>
    <row r="2626" spans="1:189" ht="15" customHeight="1" x14ac:dyDescent="0.3">
      <c r="A2626" s="85" t="s">
        <v>130</v>
      </c>
      <c r="B2626" s="85" t="s">
        <v>142</v>
      </c>
      <c r="C2626" s="85" t="s">
        <v>3486</v>
      </c>
      <c r="D2626" s="85" t="s">
        <v>3487</v>
      </c>
      <c r="E2626" s="15" t="str">
        <f t="shared" si="565"/>
        <v>Saket GUNDUBOGULA</v>
      </c>
      <c r="F2626" s="85" t="s">
        <v>135</v>
      </c>
      <c r="G2626" s="15">
        <v>999927043</v>
      </c>
      <c r="H2626" s="15">
        <f t="shared" si="566"/>
        <v>68</v>
      </c>
      <c r="I2626" s="15"/>
      <c r="J2626" s="15"/>
      <c r="K2626" s="16"/>
      <c r="L2626" s="15"/>
      <c r="M2626" s="15"/>
      <c r="N2626" s="15"/>
      <c r="O2626" s="15">
        <f t="shared" si="576"/>
        <v>0</v>
      </c>
      <c r="P2626" s="15">
        <v>0</v>
      </c>
      <c r="Q2626" s="15">
        <f t="shared" si="577"/>
        <v>0</v>
      </c>
      <c r="R2626" s="15">
        <v>0</v>
      </c>
      <c r="S2626" s="15">
        <v>0</v>
      </c>
      <c r="T2626" s="15">
        <f t="shared" si="578"/>
        <v>0</v>
      </c>
      <c r="U2626" s="15">
        <f t="shared" si="579"/>
        <v>0</v>
      </c>
      <c r="V2626" s="15"/>
      <c r="W2626" s="15"/>
      <c r="X2626" s="15"/>
      <c r="Y2626" s="15"/>
      <c r="Z2626" s="16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>
        <f t="shared" si="567"/>
        <v>0</v>
      </c>
      <c r="CT2626" s="15">
        <f t="shared" si="568"/>
        <v>68</v>
      </c>
      <c r="CU2626" s="15">
        <f t="shared" si="569"/>
        <v>1</v>
      </c>
      <c r="CV2626" s="15">
        <f t="shared" si="570"/>
        <v>0</v>
      </c>
      <c r="CW2626" s="15"/>
      <c r="CX2626" s="15"/>
      <c r="CY2626" s="15">
        <f t="shared" si="571"/>
        <v>0</v>
      </c>
      <c r="CZ2626" s="15">
        <f>GG2626</f>
        <v>0</v>
      </c>
      <c r="DA2626" s="16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20"/>
      <c r="DY2626" s="15"/>
      <c r="DZ2626" s="20"/>
      <c r="EA2626" s="15"/>
      <c r="EB2626" s="20"/>
      <c r="EC2626" s="15"/>
      <c r="ED2626" s="20"/>
      <c r="EE2626" s="15"/>
      <c r="EF2626" s="20"/>
      <c r="EG2626" s="15"/>
      <c r="EH2626" s="20"/>
      <c r="EI2626" s="15"/>
      <c r="EJ2626" s="20"/>
      <c r="EK2626" s="15"/>
      <c r="EL2626" s="20"/>
      <c r="EM2626" s="15"/>
      <c r="EN2626" s="20"/>
      <c r="EY2626" s="15"/>
      <c r="EZ2626" s="20"/>
      <c r="FC2626" s="15"/>
      <c r="FD2626" s="20"/>
      <c r="FE2626" s="15"/>
      <c r="FF2626" s="20"/>
      <c r="FG2626" s="15">
        <v>68</v>
      </c>
      <c r="FH2626" s="20">
        <v>3</v>
      </c>
      <c r="FI2626" s="15"/>
      <c r="FJ2626" s="20"/>
      <c r="FK2626" s="15"/>
      <c r="FL2626" s="20"/>
      <c r="FM2626" s="15"/>
      <c r="FN2626" s="20"/>
      <c r="FO2626" s="15"/>
      <c r="FP2626" s="20"/>
      <c r="FQ2626" s="15"/>
      <c r="FR2626" s="20"/>
      <c r="FS2626" s="15"/>
      <c r="FT2626" s="20"/>
      <c r="FU2626" s="15"/>
      <c r="FV2626" s="20"/>
      <c r="FW2626" s="15"/>
      <c r="FX2626" s="20"/>
      <c r="FY2626" s="15"/>
      <c r="FZ2626" s="20"/>
      <c r="GA2626" s="15"/>
      <c r="GB2626" s="20"/>
      <c r="GC2626" s="15"/>
      <c r="GD2626" s="20"/>
      <c r="GE2626" s="15"/>
      <c r="GF2626" s="20"/>
      <c r="GG2626" s="226"/>
    </row>
    <row r="2627" spans="1:189" ht="15" customHeight="1" x14ac:dyDescent="0.3">
      <c r="A2627" s="85" t="s">
        <v>130</v>
      </c>
      <c r="B2627" s="85" t="s">
        <v>142</v>
      </c>
      <c r="C2627" s="85" t="s">
        <v>3451</v>
      </c>
      <c r="D2627" s="85" t="s">
        <v>3452</v>
      </c>
      <c r="E2627" s="15" t="str">
        <f t="shared" si="565"/>
        <v>Alivia LISSEVELD</v>
      </c>
      <c r="F2627" s="85" t="s">
        <v>128</v>
      </c>
      <c r="G2627" s="15">
        <v>999927045</v>
      </c>
      <c r="H2627" s="15">
        <f t="shared" si="566"/>
        <v>68</v>
      </c>
      <c r="I2627" s="15"/>
      <c r="J2627" s="15"/>
      <c r="K2627" s="16"/>
      <c r="L2627" s="15"/>
      <c r="M2627" s="15"/>
      <c r="N2627" s="15"/>
      <c r="O2627" s="15">
        <f t="shared" si="576"/>
        <v>0</v>
      </c>
      <c r="P2627" s="15">
        <v>0</v>
      </c>
      <c r="Q2627" s="15">
        <f t="shared" si="577"/>
        <v>0</v>
      </c>
      <c r="R2627" s="15">
        <v>0</v>
      </c>
      <c r="S2627" s="15">
        <v>0</v>
      </c>
      <c r="T2627" s="15">
        <f t="shared" si="578"/>
        <v>0</v>
      </c>
      <c r="U2627" s="15">
        <f t="shared" si="579"/>
        <v>0</v>
      </c>
      <c r="V2627" s="15"/>
      <c r="W2627" s="15"/>
      <c r="X2627" s="15"/>
      <c r="Y2627" s="15"/>
      <c r="Z2627" s="16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>
        <f t="shared" si="567"/>
        <v>0</v>
      </c>
      <c r="CT2627" s="15">
        <f t="shared" si="568"/>
        <v>68</v>
      </c>
      <c r="CU2627" s="15">
        <f t="shared" si="569"/>
        <v>1</v>
      </c>
      <c r="CV2627" s="15">
        <f t="shared" si="570"/>
        <v>0</v>
      </c>
      <c r="CW2627" s="15"/>
      <c r="CX2627" s="15"/>
      <c r="CY2627" s="15">
        <f t="shared" si="571"/>
        <v>0</v>
      </c>
      <c r="CZ2627" s="15">
        <f>GG2627</f>
        <v>0</v>
      </c>
      <c r="DA2627" s="16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20"/>
      <c r="DY2627" s="15"/>
      <c r="DZ2627" s="20"/>
      <c r="EA2627" s="15"/>
      <c r="EB2627" s="20"/>
      <c r="EC2627" s="15"/>
      <c r="ED2627" s="20"/>
      <c r="EE2627" s="15"/>
      <c r="EF2627" s="20"/>
      <c r="EG2627" s="15"/>
      <c r="EH2627" s="20"/>
      <c r="EI2627" s="15"/>
      <c r="EJ2627" s="20"/>
      <c r="EK2627" s="15"/>
      <c r="EL2627" s="20"/>
      <c r="EM2627" s="15"/>
      <c r="EN2627" s="20"/>
      <c r="EY2627" s="15"/>
      <c r="EZ2627" s="20"/>
      <c r="FC2627" s="15"/>
      <c r="FD2627" s="20"/>
      <c r="FE2627" s="15"/>
      <c r="FF2627" s="20"/>
      <c r="FG2627" s="15">
        <v>68</v>
      </c>
      <c r="FH2627" s="20">
        <v>3</v>
      </c>
      <c r="FI2627" s="15"/>
      <c r="FJ2627" s="20"/>
      <c r="FK2627" s="15"/>
      <c r="FL2627" s="20"/>
      <c r="FM2627" s="15"/>
      <c r="FN2627" s="20"/>
      <c r="FO2627" s="15"/>
      <c r="FP2627" s="20"/>
      <c r="FQ2627" s="15"/>
      <c r="FR2627" s="20"/>
      <c r="FS2627" s="15"/>
      <c r="FT2627" s="20"/>
      <c r="FU2627" s="15"/>
      <c r="FV2627" s="20"/>
      <c r="FW2627" s="15"/>
      <c r="FX2627" s="20"/>
      <c r="FY2627" s="15"/>
      <c r="FZ2627" s="20"/>
      <c r="GA2627" s="15"/>
      <c r="GB2627" s="20"/>
      <c r="GC2627" s="15"/>
      <c r="GD2627" s="20"/>
      <c r="GE2627" s="15"/>
      <c r="GF2627" s="20"/>
      <c r="GG2627" s="226"/>
    </row>
    <row r="2628" spans="1:189" ht="15" customHeight="1" x14ac:dyDescent="0.3">
      <c r="A2628" s="17" t="s">
        <v>2903</v>
      </c>
      <c r="B2628" s="17" t="s">
        <v>126</v>
      </c>
      <c r="C2628" s="17" t="s">
        <v>639</v>
      </c>
      <c r="D2628" s="17" t="s">
        <v>136</v>
      </c>
      <c r="E2628" s="15" t="str">
        <f t="shared" si="565"/>
        <v>Maria Felix</v>
      </c>
      <c r="F2628" s="17" t="s">
        <v>128</v>
      </c>
      <c r="G2628" s="17">
        <v>999927046</v>
      </c>
      <c r="H2628" s="15">
        <f t="shared" si="566"/>
        <v>29</v>
      </c>
      <c r="I2628" s="15"/>
      <c r="J2628" s="15"/>
      <c r="K2628" s="16"/>
      <c r="L2628" s="15"/>
      <c r="M2628" s="15"/>
      <c r="N2628" s="15"/>
      <c r="O2628" s="15">
        <f t="shared" si="576"/>
        <v>0</v>
      </c>
      <c r="P2628" s="15">
        <v>0</v>
      </c>
      <c r="Q2628" s="15">
        <f t="shared" si="577"/>
        <v>0</v>
      </c>
      <c r="R2628" s="15">
        <v>0</v>
      </c>
      <c r="S2628" s="15">
        <v>0</v>
      </c>
      <c r="T2628" s="15">
        <f t="shared" si="578"/>
        <v>0</v>
      </c>
      <c r="U2628" s="15">
        <f t="shared" si="579"/>
        <v>0</v>
      </c>
      <c r="V2628" s="15"/>
      <c r="W2628" s="15"/>
      <c r="X2628" s="15"/>
      <c r="Y2628" s="15"/>
      <c r="Z2628" s="16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>
        <f t="shared" si="567"/>
        <v>29</v>
      </c>
      <c r="CT2628" s="15">
        <f t="shared" si="568"/>
        <v>0</v>
      </c>
      <c r="CU2628" s="15">
        <f t="shared" si="569"/>
        <v>0</v>
      </c>
      <c r="CV2628" s="15">
        <f t="shared" si="570"/>
        <v>0</v>
      </c>
      <c r="CW2628" s="15"/>
      <c r="CX2628" s="15"/>
      <c r="CY2628" s="15">
        <f t="shared" si="571"/>
        <v>0</v>
      </c>
      <c r="CZ2628" s="15">
        <f>GG2628</f>
        <v>0</v>
      </c>
      <c r="DA2628" s="16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20"/>
      <c r="DY2628" s="15"/>
      <c r="DZ2628" s="20"/>
      <c r="EA2628" s="15"/>
      <c r="EB2628" s="20"/>
      <c r="EC2628" s="15"/>
      <c r="ED2628" s="20"/>
      <c r="EE2628" s="15"/>
      <c r="EF2628" s="20"/>
      <c r="EG2628" s="15"/>
      <c r="EH2628" s="20"/>
      <c r="EI2628" s="15"/>
      <c r="EJ2628" s="20"/>
      <c r="EK2628" s="15"/>
      <c r="EL2628" s="20"/>
      <c r="EM2628" s="15"/>
      <c r="EN2628" s="20"/>
      <c r="EY2628" s="15"/>
      <c r="EZ2628" s="20"/>
      <c r="FC2628" s="15"/>
      <c r="FD2628" s="20"/>
      <c r="FE2628" s="15">
        <v>29</v>
      </c>
      <c r="FF2628" s="20" t="s">
        <v>168</v>
      </c>
      <c r="FG2628" s="15"/>
      <c r="FH2628" s="20"/>
      <c r="FI2628" s="15"/>
      <c r="FJ2628" s="20"/>
      <c r="FK2628" s="15"/>
      <c r="FL2628" s="20"/>
      <c r="FM2628" s="15"/>
      <c r="FN2628" s="20"/>
      <c r="FO2628" s="15"/>
      <c r="FP2628" s="20"/>
      <c r="FQ2628" s="15"/>
      <c r="FR2628" s="20"/>
      <c r="FS2628" s="15"/>
      <c r="FT2628" s="20"/>
      <c r="FU2628" s="15"/>
      <c r="FV2628" s="20"/>
      <c r="FW2628" s="15"/>
      <c r="FX2628" s="20"/>
      <c r="FY2628" s="15"/>
      <c r="FZ2628" s="20"/>
      <c r="GA2628" s="15"/>
      <c r="GB2628" s="20"/>
      <c r="GC2628" s="15"/>
      <c r="GD2628" s="20"/>
      <c r="GE2628" s="15"/>
      <c r="GF2628" s="20"/>
      <c r="GG2628" s="226"/>
    </row>
    <row r="2629" spans="1:189" ht="15" customHeight="1" x14ac:dyDescent="0.3">
      <c r="A2629" s="15" t="s">
        <v>125</v>
      </c>
      <c r="B2629" s="15" t="s">
        <v>142</v>
      </c>
      <c r="C2629" s="15" t="s">
        <v>169</v>
      </c>
      <c r="D2629" s="15" t="s">
        <v>1932</v>
      </c>
      <c r="E2629" s="15" t="str">
        <f t="shared" si="565"/>
        <v>Alina WANG</v>
      </c>
      <c r="F2629" s="15" t="s">
        <v>128</v>
      </c>
      <c r="G2629" s="15">
        <v>999927048</v>
      </c>
      <c r="H2629" s="15">
        <f t="shared" si="566"/>
        <v>63</v>
      </c>
      <c r="I2629" s="15"/>
      <c r="J2629" s="15"/>
      <c r="K2629" s="16"/>
      <c r="L2629" s="15"/>
      <c r="M2629" s="15"/>
      <c r="N2629" s="15"/>
      <c r="O2629" s="15">
        <f t="shared" si="576"/>
        <v>0</v>
      </c>
      <c r="P2629" s="15">
        <v>0</v>
      </c>
      <c r="Q2629" s="15">
        <f t="shared" si="577"/>
        <v>0</v>
      </c>
      <c r="R2629" s="15">
        <v>0</v>
      </c>
      <c r="S2629" s="15">
        <v>0</v>
      </c>
      <c r="T2629" s="15">
        <f t="shared" si="578"/>
        <v>0</v>
      </c>
      <c r="U2629" s="15">
        <f t="shared" si="579"/>
        <v>0</v>
      </c>
      <c r="V2629" s="15"/>
      <c r="W2629" s="15"/>
      <c r="X2629" s="15"/>
      <c r="Y2629" s="15"/>
      <c r="Z2629" s="16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>
        <f t="shared" si="567"/>
        <v>0</v>
      </c>
      <c r="CT2629" s="15">
        <f t="shared" si="568"/>
        <v>63</v>
      </c>
      <c r="CU2629" s="15">
        <f t="shared" si="569"/>
        <v>1</v>
      </c>
      <c r="CV2629" s="15">
        <f t="shared" si="570"/>
        <v>0</v>
      </c>
      <c r="CW2629" s="15"/>
      <c r="CX2629" s="15"/>
      <c r="CY2629" s="15">
        <f t="shared" si="571"/>
        <v>0</v>
      </c>
      <c r="CZ2629" s="15">
        <f>GG2629</f>
        <v>0</v>
      </c>
      <c r="DA2629" s="16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20"/>
      <c r="DY2629" s="15"/>
      <c r="DZ2629" s="20"/>
      <c r="EA2629" s="15"/>
      <c r="EB2629" s="20"/>
      <c r="EC2629" s="15"/>
      <c r="ED2629" s="20"/>
      <c r="EE2629" s="15"/>
      <c r="EF2629" s="20"/>
      <c r="EG2629" s="15"/>
      <c r="EH2629" s="20"/>
      <c r="EI2629" s="15"/>
      <c r="EJ2629" s="20"/>
      <c r="EK2629" s="15"/>
      <c r="EL2629" s="20"/>
      <c r="EM2629" s="15"/>
      <c r="EN2629" s="20"/>
      <c r="EY2629" s="15"/>
      <c r="EZ2629" s="20"/>
      <c r="FC2629" s="15">
        <v>63</v>
      </c>
      <c r="FD2629" s="20">
        <v>5</v>
      </c>
      <c r="FE2629" s="15"/>
      <c r="FF2629" s="20"/>
      <c r="FG2629" s="15"/>
      <c r="FH2629" s="20"/>
      <c r="FI2629" s="15"/>
      <c r="FJ2629" s="20"/>
      <c r="FK2629" s="15"/>
      <c r="FL2629" s="20"/>
      <c r="FM2629" s="15"/>
      <c r="FN2629" s="20"/>
      <c r="FO2629" s="15"/>
      <c r="FP2629" s="20"/>
      <c r="FQ2629" s="15"/>
      <c r="FR2629" s="20"/>
      <c r="FS2629" s="15"/>
      <c r="FT2629" s="20"/>
      <c r="FU2629" s="15"/>
      <c r="FV2629" s="20"/>
      <c r="FW2629" s="15"/>
      <c r="FX2629" s="20"/>
      <c r="FY2629" s="15"/>
      <c r="FZ2629" s="20"/>
      <c r="GA2629" s="15"/>
      <c r="GB2629" s="20"/>
      <c r="GC2629" s="15"/>
      <c r="GD2629" s="20"/>
      <c r="GE2629" s="15"/>
      <c r="GF2629" s="20"/>
      <c r="GG2629" s="226"/>
    </row>
    <row r="2630" spans="1:189" ht="15" customHeight="1" x14ac:dyDescent="0.3">
      <c r="A2630" s="85" t="s">
        <v>133</v>
      </c>
      <c r="B2630" s="85" t="s">
        <v>142</v>
      </c>
      <c r="C2630" s="85" t="s">
        <v>558</v>
      </c>
      <c r="D2630" s="85" t="s">
        <v>1792</v>
      </c>
      <c r="E2630" s="15" t="str">
        <f t="shared" ref="E2630:E2693" si="580">CONCATENATE(C2630, " ",D2630)</f>
        <v>Zoey Sun</v>
      </c>
      <c r="F2630" s="85" t="s">
        <v>128</v>
      </c>
      <c r="G2630" s="15">
        <v>999927049</v>
      </c>
      <c r="H2630" s="15">
        <f t="shared" ref="H2630:H2693" si="581">(L2630+M2630+N2630+O2630+P2630+R2630+S2630+T2630+U2630+V2630+X2630+Y2630+CT2630+CY2630+CS2630+CV2630)-J2630</f>
        <v>51</v>
      </c>
      <c r="I2630" s="15"/>
      <c r="J2630" s="15"/>
      <c r="K2630" s="16"/>
      <c r="L2630" s="15"/>
      <c r="M2630" s="15"/>
      <c r="N2630" s="15"/>
      <c r="O2630" s="15">
        <f t="shared" si="576"/>
        <v>0</v>
      </c>
      <c r="P2630" s="15">
        <v>0</v>
      </c>
      <c r="Q2630" s="15">
        <f t="shared" si="577"/>
        <v>0</v>
      </c>
      <c r="R2630" s="15">
        <v>0</v>
      </c>
      <c r="S2630" s="15">
        <v>0</v>
      </c>
      <c r="T2630" s="15">
        <f t="shared" si="578"/>
        <v>0</v>
      </c>
      <c r="U2630" s="15">
        <f t="shared" si="579"/>
        <v>0</v>
      </c>
      <c r="V2630" s="15"/>
      <c r="W2630" s="15"/>
      <c r="X2630" s="15"/>
      <c r="Y2630" s="15"/>
      <c r="Z2630" s="16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>
        <f t="shared" ref="CS2630:CS2693" si="582">SUM(FE2630)</f>
        <v>0</v>
      </c>
      <c r="CT2630" s="15">
        <f t="shared" ref="CT2630:CT2693" si="583">SUM(EQ2630,ES2630,EU2630,EW2630,FA2630,EY2630,FC2630,FG2630,FI2630,FK2630,FM2630,FQ2630,FS2630,FU2630,FW2630,FY2630,GA2630,FO2630)</f>
        <v>51</v>
      </c>
      <c r="CU2630" s="15">
        <f t="shared" ref="CU2630:CU2693" si="584">COUNT(ER2630,ET2630,EV2630,EX2630,FB2630,EZ2630,FD2630,FH2630,FJ2630,FL2630,FN2630,FR2630,FT2630,FV2630,FX2630,FZ2630,GB2630)</f>
        <v>0</v>
      </c>
      <c r="CV2630" s="15">
        <f t="shared" ref="CV2630:CV2693" si="585">GC2630+GE2630</f>
        <v>0</v>
      </c>
      <c r="CW2630" s="15"/>
      <c r="CX2630" s="15"/>
      <c r="CY2630" s="15">
        <f t="shared" ref="CY2630:CY2693" si="586">EO2630</f>
        <v>0</v>
      </c>
      <c r="CZ2630" s="15">
        <f>GG2630</f>
        <v>0</v>
      </c>
      <c r="DA2630" s="16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20"/>
      <c r="DY2630" s="15"/>
      <c r="DZ2630" s="20"/>
      <c r="EA2630" s="15"/>
      <c r="EB2630" s="20"/>
      <c r="EC2630" s="15"/>
      <c r="ED2630" s="20"/>
      <c r="EE2630" s="15"/>
      <c r="EF2630" s="20"/>
      <c r="EG2630" s="15"/>
      <c r="EH2630" s="20"/>
      <c r="EI2630" s="15"/>
      <c r="EJ2630" s="20"/>
      <c r="EK2630" s="15"/>
      <c r="EL2630" s="20"/>
      <c r="EM2630" s="15"/>
      <c r="EN2630" s="20"/>
      <c r="EY2630" s="15"/>
      <c r="EZ2630" s="20"/>
      <c r="FC2630" s="15"/>
      <c r="FD2630" s="20"/>
      <c r="FE2630" s="15"/>
      <c r="FF2630" s="20"/>
      <c r="FG2630" s="15"/>
      <c r="FH2630" s="20"/>
      <c r="FI2630" s="15"/>
      <c r="FJ2630" s="20"/>
      <c r="FK2630" s="15"/>
      <c r="FL2630" s="16"/>
      <c r="FM2630" s="15"/>
      <c r="FN2630" s="16"/>
      <c r="FO2630" s="15">
        <v>51</v>
      </c>
      <c r="FP2630" s="20"/>
      <c r="FQ2630" s="15"/>
      <c r="FR2630" s="16"/>
      <c r="FS2630" s="15"/>
      <c r="FT2630" s="20"/>
      <c r="FU2630" s="15"/>
      <c r="FV2630" s="20"/>
      <c r="FW2630" s="15"/>
      <c r="FX2630" s="20"/>
      <c r="FY2630" s="15"/>
      <c r="FZ2630" s="20"/>
      <c r="GA2630" s="15"/>
      <c r="GB2630" s="20"/>
      <c r="GC2630" s="15"/>
      <c r="GD2630" s="20"/>
      <c r="GE2630" s="15"/>
      <c r="GF2630" s="20"/>
      <c r="GG2630" s="226"/>
    </row>
    <row r="2631" spans="1:189" ht="15" customHeight="1" x14ac:dyDescent="0.3">
      <c r="A2631" s="15" t="s">
        <v>133</v>
      </c>
      <c r="B2631" s="15" t="s">
        <v>134</v>
      </c>
      <c r="C2631" s="15" t="s">
        <v>3148</v>
      </c>
      <c r="D2631" s="15" t="s">
        <v>2747</v>
      </c>
      <c r="E2631" s="15" t="str">
        <f t="shared" si="580"/>
        <v>Jackie CHANG</v>
      </c>
      <c r="F2631" s="15" t="s">
        <v>135</v>
      </c>
      <c r="G2631" s="15">
        <v>999927056</v>
      </c>
      <c r="H2631" s="15">
        <f t="shared" si="581"/>
        <v>38</v>
      </c>
      <c r="I2631" s="15"/>
      <c r="J2631" s="15"/>
      <c r="K2631" s="16"/>
      <c r="L2631" s="15"/>
      <c r="M2631" s="15"/>
      <c r="N2631" s="15"/>
      <c r="O2631" s="15">
        <f t="shared" ref="O2631:O2651" si="587">SUM(EE2631, EI2631, EK2631, EM2631)</f>
        <v>0</v>
      </c>
      <c r="P2631" s="15">
        <v>0</v>
      </c>
      <c r="Q2631" s="15">
        <f t="shared" ref="Q2631:Q2651" si="588">COUNT(DI2631:DV2631)</f>
        <v>0</v>
      </c>
      <c r="R2631" s="15">
        <v>0</v>
      </c>
      <c r="S2631" s="15">
        <v>0</v>
      </c>
      <c r="T2631" s="15">
        <f t="shared" ref="T2631:T2651" si="589">EC2631</f>
        <v>0</v>
      </c>
      <c r="U2631" s="15">
        <f t="shared" ref="U2631:U2651" si="590">SUM(EG2631)</f>
        <v>0</v>
      </c>
      <c r="V2631" s="15"/>
      <c r="W2631" s="15"/>
      <c r="X2631" s="15"/>
      <c r="Y2631" s="15"/>
      <c r="Z2631" s="16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>
        <f t="shared" si="582"/>
        <v>0</v>
      </c>
      <c r="CT2631" s="15">
        <f t="shared" si="583"/>
        <v>38</v>
      </c>
      <c r="CU2631" s="15">
        <f t="shared" si="584"/>
        <v>0</v>
      </c>
      <c r="CV2631" s="15">
        <f t="shared" si="585"/>
        <v>0</v>
      </c>
      <c r="CW2631" s="15"/>
      <c r="CX2631" s="15"/>
      <c r="CY2631" s="15">
        <f t="shared" si="586"/>
        <v>0</v>
      </c>
      <c r="CZ2631" s="15">
        <f>GG2631</f>
        <v>0</v>
      </c>
      <c r="DA2631" s="16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20"/>
      <c r="DY2631" s="15"/>
      <c r="DZ2631" s="20"/>
      <c r="EA2631" s="15"/>
      <c r="EB2631" s="20"/>
      <c r="EC2631" s="15"/>
      <c r="ED2631" s="20"/>
      <c r="EE2631" s="15"/>
      <c r="EF2631" s="20"/>
      <c r="EG2631" s="15"/>
      <c r="EH2631" s="20"/>
      <c r="EI2631" s="15"/>
      <c r="EJ2631" s="20"/>
      <c r="EK2631" s="15"/>
      <c r="EL2631" s="20"/>
      <c r="EM2631" s="15"/>
      <c r="EN2631" s="20"/>
      <c r="EY2631" s="15"/>
      <c r="EZ2631" s="20"/>
      <c r="FC2631" s="15">
        <v>38</v>
      </c>
      <c r="FD2631" s="20" t="s">
        <v>129</v>
      </c>
      <c r="FE2631" s="15"/>
      <c r="FF2631" s="20"/>
      <c r="FG2631" s="15"/>
      <c r="FH2631" s="20"/>
      <c r="FI2631" s="15"/>
      <c r="FJ2631" s="20"/>
      <c r="FK2631" s="15"/>
      <c r="FL2631" s="20"/>
      <c r="FM2631" s="15"/>
      <c r="FN2631" s="20"/>
      <c r="FO2631" s="15"/>
      <c r="FP2631" s="20"/>
      <c r="FQ2631" s="15"/>
      <c r="FR2631" s="20"/>
      <c r="FS2631" s="15"/>
      <c r="FT2631" s="20"/>
      <c r="FU2631" s="15"/>
      <c r="FV2631" s="20"/>
      <c r="FW2631" s="15"/>
      <c r="FX2631" s="20"/>
      <c r="FY2631" s="15"/>
      <c r="FZ2631" s="20"/>
      <c r="GA2631" s="15"/>
      <c r="GB2631" s="20"/>
      <c r="GC2631" s="15"/>
      <c r="GD2631" s="20"/>
      <c r="GE2631" s="15"/>
      <c r="GF2631" s="20"/>
      <c r="GG2631" s="226"/>
    </row>
    <row r="2632" spans="1:189" ht="15" customHeight="1" x14ac:dyDescent="0.3">
      <c r="A2632" s="17" t="s">
        <v>2903</v>
      </c>
      <c r="B2632" s="17" t="s">
        <v>126</v>
      </c>
      <c r="C2632" s="17" t="s">
        <v>2177</v>
      </c>
      <c r="D2632" s="17" t="s">
        <v>1286</v>
      </c>
      <c r="E2632" s="15" t="str">
        <f t="shared" si="580"/>
        <v>Joey Liu</v>
      </c>
      <c r="F2632" s="17" t="s">
        <v>135</v>
      </c>
      <c r="G2632" s="17">
        <v>999927060</v>
      </c>
      <c r="H2632" s="15">
        <f t="shared" si="581"/>
        <v>29</v>
      </c>
      <c r="I2632" s="15"/>
      <c r="J2632" s="15"/>
      <c r="K2632" s="16"/>
      <c r="L2632" s="15"/>
      <c r="M2632" s="15"/>
      <c r="N2632" s="15"/>
      <c r="O2632" s="15">
        <f t="shared" si="587"/>
        <v>0</v>
      </c>
      <c r="P2632" s="15">
        <v>0</v>
      </c>
      <c r="Q2632" s="15">
        <f t="shared" si="588"/>
        <v>0</v>
      </c>
      <c r="R2632" s="15">
        <v>0</v>
      </c>
      <c r="S2632" s="15">
        <v>0</v>
      </c>
      <c r="T2632" s="15">
        <f t="shared" si="589"/>
        <v>0</v>
      </c>
      <c r="U2632" s="15">
        <f t="shared" si="590"/>
        <v>0</v>
      </c>
      <c r="V2632" s="15"/>
      <c r="W2632" s="15"/>
      <c r="X2632" s="15"/>
      <c r="Y2632" s="15"/>
      <c r="Z2632" s="16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>
        <f t="shared" si="582"/>
        <v>29</v>
      </c>
      <c r="CT2632" s="15">
        <f t="shared" si="583"/>
        <v>0</v>
      </c>
      <c r="CU2632" s="15">
        <f t="shared" si="584"/>
        <v>0</v>
      </c>
      <c r="CV2632" s="15">
        <f t="shared" si="585"/>
        <v>0</v>
      </c>
      <c r="CW2632" s="15"/>
      <c r="CX2632" s="15"/>
      <c r="CY2632" s="15">
        <f t="shared" si="586"/>
        <v>0</v>
      </c>
      <c r="CZ2632" s="15">
        <f>GG2632</f>
        <v>0</v>
      </c>
      <c r="DA2632" s="16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20"/>
      <c r="DY2632" s="15"/>
      <c r="DZ2632" s="20"/>
      <c r="EA2632" s="15"/>
      <c r="EB2632" s="20"/>
      <c r="EC2632" s="15"/>
      <c r="ED2632" s="20"/>
      <c r="EE2632" s="15"/>
      <c r="EF2632" s="20"/>
      <c r="EG2632" s="15"/>
      <c r="EH2632" s="20"/>
      <c r="EI2632" s="15"/>
      <c r="EJ2632" s="20"/>
      <c r="EK2632" s="15"/>
      <c r="EL2632" s="20"/>
      <c r="EM2632" s="15"/>
      <c r="EN2632" s="20"/>
      <c r="EY2632" s="15"/>
      <c r="EZ2632" s="20"/>
      <c r="FC2632" s="15"/>
      <c r="FD2632" s="20"/>
      <c r="FE2632" s="15">
        <v>29</v>
      </c>
      <c r="FF2632" s="20" t="s">
        <v>168</v>
      </c>
      <c r="FG2632" s="15"/>
      <c r="FH2632" s="20"/>
      <c r="FI2632" s="15"/>
      <c r="FJ2632" s="20"/>
      <c r="FK2632" s="15"/>
      <c r="FL2632" s="20"/>
      <c r="FM2632" s="15"/>
      <c r="FN2632" s="20"/>
      <c r="FO2632" s="15"/>
      <c r="FP2632" s="20"/>
      <c r="FQ2632" s="15"/>
      <c r="FR2632" s="20"/>
      <c r="FS2632" s="15"/>
      <c r="FT2632" s="20"/>
      <c r="FU2632" s="15"/>
      <c r="FV2632" s="20"/>
      <c r="FW2632" s="15"/>
      <c r="FX2632" s="20"/>
      <c r="FY2632" s="15"/>
      <c r="FZ2632" s="20"/>
      <c r="GA2632" s="15"/>
      <c r="GB2632" s="20"/>
      <c r="GC2632" s="15"/>
      <c r="GD2632" s="20"/>
      <c r="GE2632" s="15"/>
      <c r="GF2632" s="20"/>
      <c r="GG2632" s="226"/>
    </row>
    <row r="2633" spans="1:189" ht="15" customHeight="1" x14ac:dyDescent="0.3">
      <c r="A2633" s="15" t="s">
        <v>146</v>
      </c>
      <c r="B2633" s="15" t="s">
        <v>138</v>
      </c>
      <c r="C2633" s="15" t="s">
        <v>3062</v>
      </c>
      <c r="D2633" s="15" t="s">
        <v>3063</v>
      </c>
      <c r="E2633" s="15" t="str">
        <f t="shared" si="580"/>
        <v>Cheyenne SUSANTIO</v>
      </c>
      <c r="F2633" s="15" t="s">
        <v>128</v>
      </c>
      <c r="G2633" s="15">
        <v>999927061</v>
      </c>
      <c r="H2633" s="15">
        <f t="shared" si="581"/>
        <v>68</v>
      </c>
      <c r="I2633" s="15"/>
      <c r="J2633" s="15"/>
      <c r="K2633" s="16"/>
      <c r="L2633" s="15"/>
      <c r="M2633" s="15"/>
      <c r="N2633" s="15"/>
      <c r="O2633" s="15">
        <f t="shared" si="587"/>
        <v>0</v>
      </c>
      <c r="P2633" s="15">
        <v>0</v>
      </c>
      <c r="Q2633" s="15">
        <f t="shared" si="588"/>
        <v>0</v>
      </c>
      <c r="R2633" s="15">
        <v>0</v>
      </c>
      <c r="S2633" s="15">
        <v>0</v>
      </c>
      <c r="T2633" s="15">
        <f t="shared" si="589"/>
        <v>0</v>
      </c>
      <c r="U2633" s="15">
        <f t="shared" si="590"/>
        <v>0</v>
      </c>
      <c r="V2633" s="15"/>
      <c r="W2633" s="15"/>
      <c r="X2633" s="15"/>
      <c r="Y2633" s="15"/>
      <c r="Z2633" s="16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>
        <f t="shared" si="582"/>
        <v>0</v>
      </c>
      <c r="CT2633" s="15">
        <f t="shared" si="583"/>
        <v>68</v>
      </c>
      <c r="CU2633" s="15">
        <f t="shared" si="584"/>
        <v>1</v>
      </c>
      <c r="CV2633" s="15">
        <f t="shared" si="585"/>
        <v>0</v>
      </c>
      <c r="CW2633" s="15"/>
      <c r="CX2633" s="15"/>
      <c r="CY2633" s="15">
        <f t="shared" si="586"/>
        <v>0</v>
      </c>
      <c r="CZ2633" s="15">
        <f>GG2633</f>
        <v>0</v>
      </c>
      <c r="DA2633" s="16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20"/>
      <c r="DY2633" s="15"/>
      <c r="DZ2633" s="20"/>
      <c r="EA2633" s="15"/>
      <c r="EB2633" s="20"/>
      <c r="EC2633" s="15"/>
      <c r="ED2633" s="20"/>
      <c r="EE2633" s="15"/>
      <c r="EF2633" s="20"/>
      <c r="EG2633" s="15"/>
      <c r="EH2633" s="20"/>
      <c r="EI2633" s="15"/>
      <c r="EJ2633" s="20"/>
      <c r="EK2633" s="15"/>
      <c r="EL2633" s="20"/>
      <c r="EM2633" s="15"/>
      <c r="EN2633" s="20"/>
      <c r="EY2633" s="15"/>
      <c r="EZ2633" s="20"/>
      <c r="FC2633" s="15">
        <v>68</v>
      </c>
      <c r="FD2633" s="20">
        <v>3</v>
      </c>
      <c r="FE2633" s="15"/>
      <c r="FF2633" s="20"/>
      <c r="FG2633" s="15"/>
      <c r="FH2633" s="20"/>
      <c r="FI2633" s="15"/>
      <c r="FJ2633" s="20"/>
      <c r="FK2633" s="15"/>
      <c r="FL2633" s="20"/>
      <c r="FM2633" s="15"/>
      <c r="FN2633" s="20"/>
      <c r="FO2633" s="15"/>
      <c r="FP2633" s="20"/>
      <c r="FQ2633" s="15"/>
      <c r="FR2633" s="20"/>
      <c r="FS2633" s="15"/>
      <c r="FT2633" s="20"/>
      <c r="FU2633" s="15"/>
      <c r="FV2633" s="20"/>
      <c r="FW2633" s="15"/>
      <c r="FX2633" s="20"/>
      <c r="FY2633" s="15"/>
      <c r="FZ2633" s="20"/>
      <c r="GA2633" s="15"/>
      <c r="GB2633" s="20"/>
      <c r="GC2633" s="15"/>
      <c r="GD2633" s="20"/>
      <c r="GE2633" s="15"/>
      <c r="GF2633" s="20"/>
      <c r="GG2633" s="226"/>
    </row>
    <row r="2634" spans="1:189" ht="15" customHeight="1" x14ac:dyDescent="0.3">
      <c r="A2634" s="17" t="s">
        <v>133</v>
      </c>
      <c r="B2634" s="17" t="s">
        <v>140</v>
      </c>
      <c r="C2634" s="17" t="s">
        <v>1420</v>
      </c>
      <c r="D2634" s="17" t="s">
        <v>701</v>
      </c>
      <c r="E2634" s="15" t="str">
        <f t="shared" si="580"/>
        <v>Ashton Domingo</v>
      </c>
      <c r="F2634" s="89" t="s">
        <v>135</v>
      </c>
      <c r="G2634" s="17">
        <v>999927063</v>
      </c>
      <c r="H2634" s="15">
        <f t="shared" si="581"/>
        <v>34</v>
      </c>
      <c r="I2634" s="15"/>
      <c r="J2634" s="15"/>
      <c r="K2634" s="16"/>
      <c r="L2634" s="15"/>
      <c r="M2634" s="15"/>
      <c r="N2634" s="15"/>
      <c r="O2634" s="15">
        <f t="shared" si="587"/>
        <v>0</v>
      </c>
      <c r="P2634" s="15">
        <v>0</v>
      </c>
      <c r="Q2634" s="15">
        <f t="shared" si="588"/>
        <v>0</v>
      </c>
      <c r="R2634" s="15">
        <v>0</v>
      </c>
      <c r="S2634" s="15">
        <v>0</v>
      </c>
      <c r="T2634" s="15">
        <f t="shared" si="589"/>
        <v>0</v>
      </c>
      <c r="U2634" s="15">
        <f t="shared" si="590"/>
        <v>0</v>
      </c>
      <c r="V2634" s="15"/>
      <c r="W2634" s="15"/>
      <c r="X2634" s="15"/>
      <c r="Y2634" s="15"/>
      <c r="Z2634" s="16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>
        <f t="shared" si="582"/>
        <v>0</v>
      </c>
      <c r="CT2634" s="15">
        <f t="shared" si="583"/>
        <v>34</v>
      </c>
      <c r="CU2634" s="15">
        <f t="shared" si="584"/>
        <v>1</v>
      </c>
      <c r="CV2634" s="15">
        <f t="shared" si="585"/>
        <v>0</v>
      </c>
      <c r="CW2634" s="15"/>
      <c r="CX2634" s="15"/>
      <c r="CY2634" s="15">
        <f t="shared" si="586"/>
        <v>0</v>
      </c>
      <c r="CZ2634" s="15">
        <f>GG2634</f>
        <v>0</v>
      </c>
      <c r="DA2634" s="16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20"/>
      <c r="DY2634" s="15"/>
      <c r="DZ2634" s="20"/>
      <c r="EA2634" s="15"/>
      <c r="EB2634" s="20"/>
      <c r="EC2634" s="15"/>
      <c r="ED2634" s="20"/>
      <c r="EE2634" s="15"/>
      <c r="EF2634" s="20"/>
      <c r="EG2634" s="15"/>
      <c r="EH2634" s="20"/>
      <c r="EI2634" s="15"/>
      <c r="EJ2634" s="20"/>
      <c r="EK2634" s="15"/>
      <c r="EL2634" s="20"/>
      <c r="EM2634" s="15"/>
      <c r="EN2634" s="20"/>
      <c r="EY2634" s="15"/>
      <c r="EZ2634" s="20"/>
      <c r="FC2634" s="15"/>
      <c r="FD2634" s="20"/>
      <c r="FE2634" s="15"/>
      <c r="FF2634" s="20"/>
      <c r="FG2634" s="15"/>
      <c r="FH2634" s="20"/>
      <c r="FI2634" s="15">
        <v>34</v>
      </c>
      <c r="FJ2634" s="20">
        <v>3</v>
      </c>
      <c r="FK2634" s="15"/>
      <c r="FL2634" s="20"/>
      <c r="FM2634" s="15"/>
      <c r="FN2634" s="20"/>
      <c r="FO2634" s="15"/>
      <c r="FP2634" s="20"/>
      <c r="FQ2634" s="15"/>
      <c r="FR2634" s="20"/>
      <c r="FS2634" s="15"/>
      <c r="FT2634" s="20"/>
      <c r="FU2634" s="15"/>
      <c r="FV2634" s="20"/>
      <c r="FW2634" s="15"/>
      <c r="FX2634" s="20"/>
      <c r="FY2634" s="15"/>
      <c r="FZ2634" s="20"/>
      <c r="GA2634" s="15"/>
      <c r="GB2634" s="20"/>
      <c r="GC2634" s="15"/>
      <c r="GD2634" s="20"/>
      <c r="GE2634" s="15"/>
      <c r="GF2634" s="20"/>
      <c r="GG2634" s="226"/>
    </row>
    <row r="2635" spans="1:189" ht="15" customHeight="1" x14ac:dyDescent="0.3">
      <c r="A2635" s="17" t="s">
        <v>2903</v>
      </c>
      <c r="B2635" s="17" t="s">
        <v>138</v>
      </c>
      <c r="C2635" s="17" t="s">
        <v>3313</v>
      </c>
      <c r="D2635" s="17" t="s">
        <v>3314</v>
      </c>
      <c r="E2635" s="15" t="str">
        <f t="shared" si="580"/>
        <v>Jester Abella</v>
      </c>
      <c r="F2635" s="17" t="s">
        <v>135</v>
      </c>
      <c r="G2635" s="17">
        <v>999927066</v>
      </c>
      <c r="H2635" s="15">
        <f t="shared" si="581"/>
        <v>56</v>
      </c>
      <c r="I2635" s="15"/>
      <c r="J2635" s="15"/>
      <c r="K2635" s="16"/>
      <c r="L2635" s="15"/>
      <c r="M2635" s="15"/>
      <c r="N2635" s="15"/>
      <c r="O2635" s="15">
        <f t="shared" si="587"/>
        <v>0</v>
      </c>
      <c r="P2635" s="15">
        <v>0</v>
      </c>
      <c r="Q2635" s="15">
        <f t="shared" si="588"/>
        <v>0</v>
      </c>
      <c r="R2635" s="15">
        <v>0</v>
      </c>
      <c r="S2635" s="15">
        <v>0</v>
      </c>
      <c r="T2635" s="15">
        <f t="shared" si="589"/>
        <v>0</v>
      </c>
      <c r="U2635" s="15">
        <f t="shared" si="590"/>
        <v>0</v>
      </c>
      <c r="V2635" s="15"/>
      <c r="W2635" s="15"/>
      <c r="X2635" s="15"/>
      <c r="Y2635" s="15"/>
      <c r="Z2635" s="16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>
        <f t="shared" si="582"/>
        <v>56</v>
      </c>
      <c r="CT2635" s="15">
        <f t="shared" si="583"/>
        <v>0</v>
      </c>
      <c r="CU2635" s="15">
        <f t="shared" si="584"/>
        <v>0</v>
      </c>
      <c r="CV2635" s="15">
        <f t="shared" si="585"/>
        <v>0</v>
      </c>
      <c r="CW2635" s="15"/>
      <c r="CX2635" s="15"/>
      <c r="CY2635" s="15">
        <f t="shared" si="586"/>
        <v>0</v>
      </c>
      <c r="CZ2635" s="15">
        <f>GG2635</f>
        <v>0</v>
      </c>
      <c r="DA2635" s="16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20"/>
      <c r="DY2635" s="15"/>
      <c r="DZ2635" s="20"/>
      <c r="EA2635" s="15"/>
      <c r="EB2635" s="20"/>
      <c r="EC2635" s="15"/>
      <c r="ED2635" s="20"/>
      <c r="EE2635" s="15"/>
      <c r="EF2635" s="20"/>
      <c r="EG2635" s="15"/>
      <c r="EH2635" s="20"/>
      <c r="EI2635" s="15"/>
      <c r="EJ2635" s="20"/>
      <c r="EK2635" s="15"/>
      <c r="EL2635" s="20"/>
      <c r="EM2635" s="15"/>
      <c r="EN2635" s="20"/>
      <c r="EY2635" s="15"/>
      <c r="EZ2635" s="20"/>
      <c r="FC2635" s="15"/>
      <c r="FD2635" s="20"/>
      <c r="FE2635" s="15">
        <v>56</v>
      </c>
      <c r="FF2635" s="20">
        <v>4</v>
      </c>
      <c r="FG2635" s="15"/>
      <c r="FH2635" s="20"/>
      <c r="FI2635" s="15"/>
      <c r="FJ2635" s="20"/>
      <c r="FK2635" s="15"/>
      <c r="FL2635" s="20"/>
      <c r="FM2635" s="15"/>
      <c r="FN2635" s="20"/>
      <c r="FO2635" s="15"/>
      <c r="FP2635" s="20"/>
      <c r="FQ2635" s="15"/>
      <c r="FR2635" s="20"/>
      <c r="FS2635" s="15"/>
      <c r="FT2635" s="20"/>
      <c r="FU2635" s="15"/>
      <c r="FV2635" s="20"/>
      <c r="FW2635" s="15"/>
      <c r="FX2635" s="20"/>
      <c r="FY2635" s="15"/>
      <c r="FZ2635" s="20"/>
      <c r="GA2635" s="15"/>
      <c r="GB2635" s="20"/>
      <c r="GC2635" s="15"/>
      <c r="GD2635" s="20"/>
      <c r="GE2635" s="15"/>
      <c r="GF2635" s="20"/>
      <c r="GG2635" s="226"/>
    </row>
    <row r="2636" spans="1:189" ht="15" customHeight="1" x14ac:dyDescent="0.3">
      <c r="A2636" s="17" t="s">
        <v>2903</v>
      </c>
      <c r="B2636" s="17" t="s">
        <v>138</v>
      </c>
      <c r="C2636" s="17" t="s">
        <v>3419</v>
      </c>
      <c r="D2636" s="17" t="s">
        <v>3420</v>
      </c>
      <c r="E2636" s="15" t="str">
        <f t="shared" si="580"/>
        <v>Kourtney Beauvais</v>
      </c>
      <c r="F2636" s="17" t="s">
        <v>128</v>
      </c>
      <c r="G2636" s="17">
        <v>999927067</v>
      </c>
      <c r="H2636" s="15">
        <f t="shared" si="581"/>
        <v>56</v>
      </c>
      <c r="I2636" s="15"/>
      <c r="J2636" s="15"/>
      <c r="K2636" s="16"/>
      <c r="L2636" s="15"/>
      <c r="M2636" s="15"/>
      <c r="N2636" s="15"/>
      <c r="O2636" s="15">
        <f t="shared" si="587"/>
        <v>0</v>
      </c>
      <c r="P2636" s="15">
        <v>0</v>
      </c>
      <c r="Q2636" s="15">
        <f t="shared" si="588"/>
        <v>0</v>
      </c>
      <c r="R2636" s="15">
        <v>0</v>
      </c>
      <c r="S2636" s="15">
        <v>0</v>
      </c>
      <c r="T2636" s="15">
        <f t="shared" si="589"/>
        <v>0</v>
      </c>
      <c r="U2636" s="15">
        <f t="shared" si="590"/>
        <v>0</v>
      </c>
      <c r="V2636" s="15"/>
      <c r="W2636" s="15"/>
      <c r="X2636" s="15"/>
      <c r="Y2636" s="15"/>
      <c r="Z2636" s="16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>
        <f t="shared" si="582"/>
        <v>56</v>
      </c>
      <c r="CT2636" s="15">
        <f t="shared" si="583"/>
        <v>0</v>
      </c>
      <c r="CU2636" s="15">
        <f t="shared" si="584"/>
        <v>0</v>
      </c>
      <c r="CV2636" s="15">
        <f t="shared" si="585"/>
        <v>0</v>
      </c>
      <c r="CW2636" s="15"/>
      <c r="CX2636" s="15"/>
      <c r="CY2636" s="15">
        <f t="shared" si="586"/>
        <v>0</v>
      </c>
      <c r="CZ2636" s="15">
        <f>GG2636</f>
        <v>0</v>
      </c>
      <c r="DA2636" s="16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20"/>
      <c r="DY2636" s="15"/>
      <c r="DZ2636" s="20"/>
      <c r="EA2636" s="15"/>
      <c r="EB2636" s="20"/>
      <c r="EC2636" s="15"/>
      <c r="ED2636" s="20"/>
      <c r="EE2636" s="15"/>
      <c r="EF2636" s="20"/>
      <c r="EG2636" s="15"/>
      <c r="EH2636" s="20"/>
      <c r="EI2636" s="15"/>
      <c r="EJ2636" s="20"/>
      <c r="EK2636" s="15"/>
      <c r="EL2636" s="20"/>
      <c r="EM2636" s="15"/>
      <c r="EN2636" s="20"/>
      <c r="EY2636" s="15"/>
      <c r="EZ2636" s="20"/>
      <c r="FC2636" s="15"/>
      <c r="FD2636" s="20"/>
      <c r="FE2636" s="15">
        <v>56</v>
      </c>
      <c r="FF2636" s="20">
        <v>4</v>
      </c>
      <c r="FG2636" s="15"/>
      <c r="FH2636" s="20"/>
      <c r="FI2636" s="15"/>
      <c r="FJ2636" s="20"/>
      <c r="FK2636" s="15"/>
      <c r="FL2636" s="20"/>
      <c r="FM2636" s="15"/>
      <c r="FN2636" s="20"/>
      <c r="FO2636" s="15"/>
      <c r="FP2636" s="20"/>
      <c r="FQ2636" s="15"/>
      <c r="FR2636" s="20"/>
      <c r="FS2636" s="15"/>
      <c r="FT2636" s="20"/>
      <c r="FU2636" s="15"/>
      <c r="FV2636" s="20"/>
      <c r="FW2636" s="15"/>
      <c r="FX2636" s="20"/>
      <c r="FY2636" s="15"/>
      <c r="FZ2636" s="20"/>
      <c r="GA2636" s="15"/>
      <c r="GB2636" s="20"/>
      <c r="GC2636" s="15"/>
      <c r="GD2636" s="20"/>
      <c r="GE2636" s="15"/>
      <c r="GF2636" s="20"/>
      <c r="GG2636" s="226"/>
    </row>
    <row r="2637" spans="1:189" ht="15" customHeight="1" x14ac:dyDescent="0.3">
      <c r="A2637" s="17" t="s">
        <v>2903</v>
      </c>
      <c r="B2637" s="17" t="s">
        <v>134</v>
      </c>
      <c r="C2637" s="17" t="s">
        <v>251</v>
      </c>
      <c r="D2637" s="17" t="s">
        <v>3380</v>
      </c>
      <c r="E2637" s="15" t="str">
        <f t="shared" si="580"/>
        <v>Emily Boron</v>
      </c>
      <c r="F2637" s="17" t="s">
        <v>128</v>
      </c>
      <c r="G2637" s="17">
        <v>999927068</v>
      </c>
      <c r="H2637" s="15">
        <f t="shared" si="581"/>
        <v>42</v>
      </c>
      <c r="I2637" s="15"/>
      <c r="J2637" s="15"/>
      <c r="K2637" s="16"/>
      <c r="L2637" s="15"/>
      <c r="M2637" s="15"/>
      <c r="N2637" s="15"/>
      <c r="O2637" s="15">
        <f t="shared" si="587"/>
        <v>0</v>
      </c>
      <c r="P2637" s="15">
        <v>0</v>
      </c>
      <c r="Q2637" s="15">
        <f t="shared" si="588"/>
        <v>0</v>
      </c>
      <c r="R2637" s="15">
        <v>0</v>
      </c>
      <c r="S2637" s="15">
        <v>0</v>
      </c>
      <c r="T2637" s="15">
        <f t="shared" si="589"/>
        <v>0</v>
      </c>
      <c r="U2637" s="15">
        <f t="shared" si="590"/>
        <v>0</v>
      </c>
      <c r="V2637" s="15"/>
      <c r="W2637" s="15"/>
      <c r="X2637" s="15"/>
      <c r="Y2637" s="15"/>
      <c r="Z2637" s="16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>
        <f t="shared" si="582"/>
        <v>42</v>
      </c>
      <c r="CT2637" s="15">
        <f t="shared" si="583"/>
        <v>0</v>
      </c>
      <c r="CU2637" s="15">
        <f t="shared" si="584"/>
        <v>0</v>
      </c>
      <c r="CV2637" s="15">
        <f t="shared" si="585"/>
        <v>0</v>
      </c>
      <c r="CW2637" s="15"/>
      <c r="CX2637" s="15"/>
      <c r="CY2637" s="15">
        <f t="shared" si="586"/>
        <v>0</v>
      </c>
      <c r="CZ2637" s="15">
        <f>GG2637</f>
        <v>0</v>
      </c>
      <c r="DA2637" s="16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20"/>
      <c r="DY2637" s="15"/>
      <c r="DZ2637" s="20"/>
      <c r="EA2637" s="15"/>
      <c r="EB2637" s="20"/>
      <c r="EC2637" s="15"/>
      <c r="ED2637" s="20"/>
      <c r="EE2637" s="15"/>
      <c r="EF2637" s="20"/>
      <c r="EG2637" s="15"/>
      <c r="EH2637" s="20"/>
      <c r="EI2637" s="15"/>
      <c r="EJ2637" s="20"/>
      <c r="EK2637" s="15"/>
      <c r="EL2637" s="20"/>
      <c r="EM2637" s="15"/>
      <c r="EN2637" s="20"/>
      <c r="EY2637" s="15"/>
      <c r="EZ2637" s="20"/>
      <c r="FC2637" s="15"/>
      <c r="FD2637" s="20"/>
      <c r="FE2637" s="15">
        <v>42</v>
      </c>
      <c r="FF2637" s="20">
        <v>8</v>
      </c>
      <c r="FG2637" s="15"/>
      <c r="FH2637" s="20"/>
      <c r="FI2637" s="15"/>
      <c r="FJ2637" s="20"/>
      <c r="FK2637" s="15"/>
      <c r="FL2637" s="20"/>
      <c r="FM2637" s="15"/>
      <c r="FN2637" s="20"/>
      <c r="FO2637" s="15"/>
      <c r="FP2637" s="20"/>
      <c r="FQ2637" s="15"/>
      <c r="FR2637" s="20"/>
      <c r="FS2637" s="15"/>
      <c r="FT2637" s="20"/>
      <c r="FU2637" s="15"/>
      <c r="FV2637" s="20"/>
      <c r="FW2637" s="15"/>
      <c r="FX2637" s="20"/>
      <c r="FY2637" s="15"/>
      <c r="FZ2637" s="20"/>
      <c r="GA2637" s="15"/>
      <c r="GB2637" s="20"/>
      <c r="GC2637" s="15"/>
      <c r="GD2637" s="20"/>
      <c r="GE2637" s="15"/>
      <c r="GF2637" s="20"/>
      <c r="GG2637" s="226"/>
    </row>
    <row r="2638" spans="1:189" ht="15" customHeight="1" x14ac:dyDescent="0.3">
      <c r="A2638" s="17" t="s">
        <v>2903</v>
      </c>
      <c r="B2638" s="17" t="s">
        <v>126</v>
      </c>
      <c r="C2638" s="17" t="s">
        <v>388</v>
      </c>
      <c r="D2638" s="17" t="s">
        <v>3267</v>
      </c>
      <c r="E2638" s="15" t="str">
        <f t="shared" si="580"/>
        <v>Brian Cheong</v>
      </c>
      <c r="F2638" s="17" t="s">
        <v>135</v>
      </c>
      <c r="G2638" s="17">
        <v>999927069</v>
      </c>
      <c r="H2638" s="15">
        <f t="shared" si="581"/>
        <v>29</v>
      </c>
      <c r="I2638" s="15"/>
      <c r="J2638" s="15"/>
      <c r="K2638" s="16"/>
      <c r="L2638" s="15"/>
      <c r="M2638" s="15"/>
      <c r="N2638" s="15"/>
      <c r="O2638" s="15">
        <f t="shared" si="587"/>
        <v>0</v>
      </c>
      <c r="P2638" s="15">
        <v>0</v>
      </c>
      <c r="Q2638" s="15">
        <f t="shared" si="588"/>
        <v>0</v>
      </c>
      <c r="R2638" s="15">
        <v>0</v>
      </c>
      <c r="S2638" s="15">
        <v>0</v>
      </c>
      <c r="T2638" s="15">
        <f t="shared" si="589"/>
        <v>0</v>
      </c>
      <c r="U2638" s="15">
        <f t="shared" si="590"/>
        <v>0</v>
      </c>
      <c r="V2638" s="15"/>
      <c r="W2638" s="15"/>
      <c r="X2638" s="15"/>
      <c r="Y2638" s="15"/>
      <c r="Z2638" s="16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>
        <f t="shared" si="582"/>
        <v>29</v>
      </c>
      <c r="CT2638" s="15">
        <f t="shared" si="583"/>
        <v>0</v>
      </c>
      <c r="CU2638" s="15">
        <f t="shared" si="584"/>
        <v>0</v>
      </c>
      <c r="CV2638" s="15">
        <f t="shared" si="585"/>
        <v>0</v>
      </c>
      <c r="CW2638" s="15"/>
      <c r="CX2638" s="15"/>
      <c r="CY2638" s="15">
        <f t="shared" si="586"/>
        <v>0</v>
      </c>
      <c r="CZ2638" s="15">
        <f>GG2638</f>
        <v>0</v>
      </c>
      <c r="DA2638" s="16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20"/>
      <c r="DY2638" s="15"/>
      <c r="DZ2638" s="20"/>
      <c r="EA2638" s="15"/>
      <c r="EB2638" s="20"/>
      <c r="EC2638" s="15"/>
      <c r="ED2638" s="20"/>
      <c r="EE2638" s="15"/>
      <c r="EF2638" s="20"/>
      <c r="EG2638" s="15"/>
      <c r="EH2638" s="20"/>
      <c r="EI2638" s="15"/>
      <c r="EJ2638" s="20"/>
      <c r="EK2638" s="15"/>
      <c r="EL2638" s="20"/>
      <c r="EM2638" s="15"/>
      <c r="EN2638" s="20"/>
      <c r="EY2638" s="15"/>
      <c r="EZ2638" s="20"/>
      <c r="FC2638" s="15"/>
      <c r="FD2638" s="20"/>
      <c r="FE2638" s="15">
        <v>29</v>
      </c>
      <c r="FF2638" s="20" t="s">
        <v>168</v>
      </c>
      <c r="FG2638" s="15"/>
      <c r="FH2638" s="20"/>
      <c r="FI2638" s="15"/>
      <c r="FJ2638" s="20"/>
      <c r="FK2638" s="15"/>
      <c r="FL2638" s="20"/>
      <c r="FM2638" s="15"/>
      <c r="FN2638" s="20"/>
      <c r="FO2638" s="15"/>
      <c r="FP2638" s="20"/>
      <c r="FQ2638" s="15"/>
      <c r="FR2638" s="20"/>
      <c r="FS2638" s="15"/>
      <c r="FT2638" s="20"/>
      <c r="FU2638" s="15"/>
      <c r="FV2638" s="20"/>
      <c r="FW2638" s="15"/>
      <c r="FX2638" s="20"/>
      <c r="FY2638" s="15"/>
      <c r="FZ2638" s="20"/>
      <c r="GA2638" s="15"/>
      <c r="GB2638" s="20"/>
      <c r="GC2638" s="15"/>
      <c r="GD2638" s="20"/>
      <c r="GE2638" s="15"/>
      <c r="GF2638" s="20"/>
      <c r="GG2638" s="226"/>
    </row>
    <row r="2639" spans="1:189" ht="15" customHeight="1" x14ac:dyDescent="0.3">
      <c r="A2639" s="17" t="s">
        <v>2903</v>
      </c>
      <c r="B2639" s="17" t="s">
        <v>138</v>
      </c>
      <c r="C2639" s="17" t="s">
        <v>3428</v>
      </c>
      <c r="D2639" s="17" t="s">
        <v>942</v>
      </c>
      <c r="E2639" s="15" t="str">
        <f t="shared" si="580"/>
        <v>Francine Ho</v>
      </c>
      <c r="F2639" s="17" t="s">
        <v>128</v>
      </c>
      <c r="G2639" s="17">
        <v>999927070</v>
      </c>
      <c r="H2639" s="15">
        <f t="shared" si="581"/>
        <v>42</v>
      </c>
      <c r="I2639" s="15"/>
      <c r="J2639" s="15"/>
      <c r="K2639" s="16"/>
      <c r="L2639" s="15"/>
      <c r="M2639" s="15"/>
      <c r="N2639" s="15"/>
      <c r="O2639" s="15">
        <f t="shared" si="587"/>
        <v>0</v>
      </c>
      <c r="P2639" s="15">
        <v>0</v>
      </c>
      <c r="Q2639" s="15">
        <f t="shared" si="588"/>
        <v>0</v>
      </c>
      <c r="R2639" s="15">
        <v>0</v>
      </c>
      <c r="S2639" s="15">
        <v>0</v>
      </c>
      <c r="T2639" s="15">
        <f t="shared" si="589"/>
        <v>0</v>
      </c>
      <c r="U2639" s="15">
        <f t="shared" si="590"/>
        <v>0</v>
      </c>
      <c r="V2639" s="15"/>
      <c r="W2639" s="15"/>
      <c r="X2639" s="15"/>
      <c r="Y2639" s="15"/>
      <c r="Z2639" s="16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>
        <f t="shared" si="582"/>
        <v>42</v>
      </c>
      <c r="CT2639" s="15">
        <f t="shared" si="583"/>
        <v>0</v>
      </c>
      <c r="CU2639" s="15">
        <f t="shared" si="584"/>
        <v>0</v>
      </c>
      <c r="CV2639" s="15">
        <f t="shared" si="585"/>
        <v>0</v>
      </c>
      <c r="CW2639" s="15"/>
      <c r="CX2639" s="15"/>
      <c r="CY2639" s="15">
        <f t="shared" si="586"/>
        <v>0</v>
      </c>
      <c r="CZ2639" s="15">
        <f>GG2639</f>
        <v>0</v>
      </c>
      <c r="DA2639" s="16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20"/>
      <c r="DY2639" s="15"/>
      <c r="DZ2639" s="20"/>
      <c r="EA2639" s="15"/>
      <c r="EB2639" s="20"/>
      <c r="EC2639" s="15"/>
      <c r="ED2639" s="20"/>
      <c r="EE2639" s="15"/>
      <c r="EF2639" s="20"/>
      <c r="EG2639" s="15"/>
      <c r="EH2639" s="20"/>
      <c r="EI2639" s="15"/>
      <c r="EJ2639" s="20"/>
      <c r="EK2639" s="15"/>
      <c r="EL2639" s="20"/>
      <c r="EM2639" s="15"/>
      <c r="EN2639" s="20"/>
      <c r="EY2639" s="15"/>
      <c r="EZ2639" s="20"/>
      <c r="FC2639" s="15"/>
      <c r="FD2639" s="20"/>
      <c r="FE2639" s="15">
        <v>42</v>
      </c>
      <c r="FF2639" s="20">
        <v>8</v>
      </c>
      <c r="FG2639" s="15"/>
      <c r="FH2639" s="20"/>
      <c r="FI2639" s="15"/>
      <c r="FJ2639" s="20"/>
      <c r="FK2639" s="15"/>
      <c r="FL2639" s="20"/>
      <c r="FM2639" s="15"/>
      <c r="FN2639" s="20"/>
      <c r="FO2639" s="15"/>
      <c r="FP2639" s="20"/>
      <c r="FQ2639" s="15"/>
      <c r="FR2639" s="20"/>
      <c r="FS2639" s="15"/>
      <c r="FT2639" s="20"/>
      <c r="FU2639" s="15"/>
      <c r="FV2639" s="20"/>
      <c r="FW2639" s="15"/>
      <c r="FX2639" s="20"/>
      <c r="FY2639" s="15"/>
      <c r="FZ2639" s="20"/>
      <c r="GA2639" s="15"/>
      <c r="GB2639" s="20"/>
      <c r="GC2639" s="15"/>
      <c r="GD2639" s="20"/>
      <c r="GE2639" s="15"/>
      <c r="GF2639" s="20"/>
      <c r="GG2639" s="226"/>
    </row>
    <row r="2640" spans="1:189" ht="15" customHeight="1" x14ac:dyDescent="0.3">
      <c r="A2640" s="17" t="s">
        <v>2903</v>
      </c>
      <c r="B2640" s="17" t="s">
        <v>138</v>
      </c>
      <c r="C2640" s="17" t="s">
        <v>2927</v>
      </c>
      <c r="D2640" s="17" t="s">
        <v>942</v>
      </c>
      <c r="E2640" s="15" t="str">
        <f t="shared" si="580"/>
        <v>Melanie Ho</v>
      </c>
      <c r="F2640" s="17" t="s">
        <v>128</v>
      </c>
      <c r="G2640" s="17">
        <v>999927071</v>
      </c>
      <c r="H2640" s="15">
        <f t="shared" si="581"/>
        <v>44</v>
      </c>
      <c r="I2640" s="15"/>
      <c r="J2640" s="15"/>
      <c r="K2640" s="16"/>
      <c r="L2640" s="15"/>
      <c r="M2640" s="15"/>
      <c r="N2640" s="15"/>
      <c r="O2640" s="15">
        <f t="shared" si="587"/>
        <v>0</v>
      </c>
      <c r="P2640" s="15">
        <v>0</v>
      </c>
      <c r="Q2640" s="15">
        <f t="shared" si="588"/>
        <v>0</v>
      </c>
      <c r="R2640" s="15">
        <v>0</v>
      </c>
      <c r="S2640" s="15">
        <v>0</v>
      </c>
      <c r="T2640" s="15">
        <f t="shared" si="589"/>
        <v>0</v>
      </c>
      <c r="U2640" s="15">
        <f t="shared" si="590"/>
        <v>0</v>
      </c>
      <c r="V2640" s="15"/>
      <c r="W2640" s="15"/>
      <c r="X2640" s="15"/>
      <c r="Y2640" s="15"/>
      <c r="Z2640" s="16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>
        <f t="shared" si="582"/>
        <v>44</v>
      </c>
      <c r="CT2640" s="15">
        <f t="shared" si="583"/>
        <v>0</v>
      </c>
      <c r="CU2640" s="15">
        <f t="shared" si="584"/>
        <v>0</v>
      </c>
      <c r="CV2640" s="15">
        <f t="shared" si="585"/>
        <v>0</v>
      </c>
      <c r="CW2640" s="15"/>
      <c r="CX2640" s="15"/>
      <c r="CY2640" s="15">
        <f t="shared" si="586"/>
        <v>0</v>
      </c>
      <c r="CZ2640" s="15">
        <f>GG2640</f>
        <v>0</v>
      </c>
      <c r="DA2640" s="16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20"/>
      <c r="DY2640" s="15"/>
      <c r="DZ2640" s="20"/>
      <c r="EA2640" s="15"/>
      <c r="EB2640" s="20"/>
      <c r="EC2640" s="15"/>
      <c r="ED2640" s="20"/>
      <c r="EE2640" s="15"/>
      <c r="EF2640" s="20"/>
      <c r="EG2640" s="15"/>
      <c r="EH2640" s="20"/>
      <c r="EI2640" s="15"/>
      <c r="EJ2640" s="20"/>
      <c r="EK2640" s="15"/>
      <c r="EL2640" s="20"/>
      <c r="EM2640" s="15"/>
      <c r="EN2640" s="20"/>
      <c r="EY2640" s="15"/>
      <c r="EZ2640" s="20"/>
      <c r="FC2640" s="15"/>
      <c r="FD2640" s="20"/>
      <c r="FE2640" s="15">
        <v>44</v>
      </c>
      <c r="FF2640" s="20">
        <v>7</v>
      </c>
      <c r="FG2640" s="15"/>
      <c r="FH2640" s="20"/>
      <c r="FI2640" s="15"/>
      <c r="FJ2640" s="20"/>
      <c r="FK2640" s="15"/>
      <c r="FL2640" s="20"/>
      <c r="FM2640" s="15"/>
      <c r="FN2640" s="20"/>
      <c r="FO2640" s="15"/>
      <c r="FP2640" s="20"/>
      <c r="FQ2640" s="15"/>
      <c r="FR2640" s="20"/>
      <c r="FS2640" s="15"/>
      <c r="FT2640" s="20"/>
      <c r="FU2640" s="15"/>
      <c r="FV2640" s="20"/>
      <c r="FW2640" s="15"/>
      <c r="FX2640" s="20"/>
      <c r="FY2640" s="15"/>
      <c r="FZ2640" s="20"/>
      <c r="GA2640" s="15"/>
      <c r="GB2640" s="20"/>
      <c r="GC2640" s="15"/>
      <c r="GD2640" s="20"/>
      <c r="GE2640" s="15"/>
      <c r="GF2640" s="20"/>
      <c r="GG2640" s="226"/>
    </row>
    <row r="2641" spans="1:189" ht="15" customHeight="1" x14ac:dyDescent="0.3">
      <c r="A2641" s="17" t="s">
        <v>2903</v>
      </c>
      <c r="B2641" s="17" t="s">
        <v>134</v>
      </c>
      <c r="C2641" s="17" t="s">
        <v>3294</v>
      </c>
      <c r="D2641" s="17" t="s">
        <v>3295</v>
      </c>
      <c r="E2641" s="15" t="str">
        <f t="shared" si="580"/>
        <v>Augustus Konigsmark</v>
      </c>
      <c r="F2641" s="17" t="s">
        <v>135</v>
      </c>
      <c r="G2641" s="17">
        <v>999927072</v>
      </c>
      <c r="H2641" s="15">
        <f t="shared" si="581"/>
        <v>38</v>
      </c>
      <c r="I2641" s="15"/>
      <c r="J2641" s="15"/>
      <c r="K2641" s="16"/>
      <c r="L2641" s="15"/>
      <c r="M2641" s="15"/>
      <c r="N2641" s="15"/>
      <c r="O2641" s="15">
        <f t="shared" si="587"/>
        <v>0</v>
      </c>
      <c r="P2641" s="15">
        <v>0</v>
      </c>
      <c r="Q2641" s="15">
        <f t="shared" si="588"/>
        <v>0</v>
      </c>
      <c r="R2641" s="15">
        <v>0</v>
      </c>
      <c r="S2641" s="15">
        <v>0</v>
      </c>
      <c r="T2641" s="15">
        <f t="shared" si="589"/>
        <v>0</v>
      </c>
      <c r="U2641" s="15">
        <f t="shared" si="590"/>
        <v>0</v>
      </c>
      <c r="V2641" s="15"/>
      <c r="W2641" s="15"/>
      <c r="X2641" s="15"/>
      <c r="Y2641" s="15"/>
      <c r="Z2641" s="16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>
        <f t="shared" si="582"/>
        <v>38</v>
      </c>
      <c r="CT2641" s="15">
        <f t="shared" si="583"/>
        <v>0</v>
      </c>
      <c r="CU2641" s="15">
        <f t="shared" si="584"/>
        <v>0</v>
      </c>
      <c r="CV2641" s="15">
        <f t="shared" si="585"/>
        <v>0</v>
      </c>
      <c r="CW2641" s="15"/>
      <c r="CX2641" s="15"/>
      <c r="CY2641" s="15">
        <f t="shared" si="586"/>
        <v>0</v>
      </c>
      <c r="CZ2641" s="15">
        <f>GG2641</f>
        <v>0</v>
      </c>
      <c r="DA2641" s="16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20"/>
      <c r="DY2641" s="15"/>
      <c r="DZ2641" s="20"/>
      <c r="EA2641" s="15"/>
      <c r="EB2641" s="20"/>
      <c r="EC2641" s="15"/>
      <c r="ED2641" s="20"/>
      <c r="EE2641" s="15"/>
      <c r="EF2641" s="20"/>
      <c r="EG2641" s="15"/>
      <c r="EH2641" s="20"/>
      <c r="EI2641" s="15"/>
      <c r="EJ2641" s="20"/>
      <c r="EK2641" s="15"/>
      <c r="EL2641" s="20"/>
      <c r="EM2641" s="15"/>
      <c r="EN2641" s="20"/>
      <c r="EY2641" s="15"/>
      <c r="EZ2641" s="20"/>
      <c r="FC2641" s="15"/>
      <c r="FD2641" s="20"/>
      <c r="FE2641" s="15">
        <v>38</v>
      </c>
      <c r="FF2641" s="20" t="s">
        <v>129</v>
      </c>
      <c r="FG2641" s="15"/>
      <c r="FH2641" s="20"/>
      <c r="FI2641" s="15"/>
      <c r="FJ2641" s="20"/>
      <c r="FK2641" s="15"/>
      <c r="FL2641" s="20"/>
      <c r="FM2641" s="15"/>
      <c r="FN2641" s="20"/>
      <c r="FO2641" s="15"/>
      <c r="FP2641" s="20"/>
      <c r="FQ2641" s="15"/>
      <c r="FR2641" s="20"/>
      <c r="FS2641" s="15"/>
      <c r="FT2641" s="20"/>
      <c r="FU2641" s="15"/>
      <c r="FV2641" s="20"/>
      <c r="FW2641" s="15"/>
      <c r="FX2641" s="20"/>
      <c r="FY2641" s="15"/>
      <c r="FZ2641" s="20"/>
      <c r="GA2641" s="15"/>
      <c r="GB2641" s="20"/>
      <c r="GC2641" s="15"/>
      <c r="GD2641" s="20"/>
      <c r="GE2641" s="15"/>
      <c r="GF2641" s="20"/>
      <c r="GG2641" s="226"/>
    </row>
    <row r="2642" spans="1:189" ht="15" customHeight="1" x14ac:dyDescent="0.3">
      <c r="A2642" s="17" t="s">
        <v>2903</v>
      </c>
      <c r="B2642" s="17" t="s">
        <v>138</v>
      </c>
      <c r="C2642" s="17" t="s">
        <v>261</v>
      </c>
      <c r="D2642" s="17" t="s">
        <v>1223</v>
      </c>
      <c r="E2642" s="15" t="str">
        <f t="shared" si="580"/>
        <v>Christopher Lee</v>
      </c>
      <c r="F2642" s="17" t="s">
        <v>135</v>
      </c>
      <c r="G2642" s="17">
        <v>999927073</v>
      </c>
      <c r="H2642" s="15">
        <f t="shared" si="581"/>
        <v>75</v>
      </c>
      <c r="I2642" s="15"/>
      <c r="J2642" s="15"/>
      <c r="K2642" s="16"/>
      <c r="L2642" s="15"/>
      <c r="M2642" s="15"/>
      <c r="N2642" s="15"/>
      <c r="O2642" s="15">
        <f t="shared" si="587"/>
        <v>0</v>
      </c>
      <c r="P2642" s="15">
        <v>0</v>
      </c>
      <c r="Q2642" s="15">
        <f t="shared" si="588"/>
        <v>0</v>
      </c>
      <c r="R2642" s="15">
        <v>0</v>
      </c>
      <c r="S2642" s="15">
        <v>0</v>
      </c>
      <c r="T2642" s="15">
        <f t="shared" si="589"/>
        <v>0</v>
      </c>
      <c r="U2642" s="15">
        <f t="shared" si="590"/>
        <v>0</v>
      </c>
      <c r="V2642" s="15"/>
      <c r="W2642" s="15"/>
      <c r="X2642" s="15"/>
      <c r="Y2642" s="15"/>
      <c r="Z2642" s="16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>
        <f t="shared" si="582"/>
        <v>75</v>
      </c>
      <c r="CT2642" s="15">
        <f t="shared" si="583"/>
        <v>0</v>
      </c>
      <c r="CU2642" s="15">
        <f t="shared" si="584"/>
        <v>0</v>
      </c>
      <c r="CV2642" s="15">
        <f t="shared" si="585"/>
        <v>0</v>
      </c>
      <c r="CW2642" s="15"/>
      <c r="CX2642" s="15"/>
      <c r="CY2642" s="15">
        <f t="shared" si="586"/>
        <v>0</v>
      </c>
      <c r="CZ2642" s="15">
        <f>GG2642</f>
        <v>0</v>
      </c>
      <c r="DA2642" s="16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20"/>
      <c r="DY2642" s="15"/>
      <c r="DZ2642" s="20"/>
      <c r="EA2642" s="15"/>
      <c r="EB2642" s="20"/>
      <c r="EC2642" s="15"/>
      <c r="ED2642" s="20"/>
      <c r="EE2642" s="15"/>
      <c r="EF2642" s="20"/>
      <c r="EG2642" s="15"/>
      <c r="EH2642" s="20"/>
      <c r="EI2642" s="15"/>
      <c r="EJ2642" s="20"/>
      <c r="EK2642" s="15"/>
      <c r="EL2642" s="20"/>
      <c r="EM2642" s="15"/>
      <c r="EN2642" s="20"/>
      <c r="EY2642" s="15"/>
      <c r="EZ2642" s="20"/>
      <c r="FC2642" s="15"/>
      <c r="FD2642" s="20"/>
      <c r="FE2642" s="15">
        <v>75</v>
      </c>
      <c r="FF2642" s="20">
        <v>2</v>
      </c>
      <c r="FG2642" s="15"/>
      <c r="FH2642" s="20"/>
      <c r="FI2642" s="15"/>
      <c r="FJ2642" s="20"/>
      <c r="FK2642" s="15"/>
      <c r="FL2642" s="20"/>
      <c r="FM2642" s="15"/>
      <c r="FN2642" s="20"/>
      <c r="FO2642" s="15"/>
      <c r="FP2642" s="20"/>
      <c r="FQ2642" s="15"/>
      <c r="FR2642" s="20"/>
      <c r="FS2642" s="15"/>
      <c r="FT2642" s="20"/>
      <c r="FU2642" s="15"/>
      <c r="FV2642" s="20"/>
      <c r="FW2642" s="15"/>
      <c r="FX2642" s="20"/>
      <c r="FY2642" s="15"/>
      <c r="FZ2642" s="20"/>
      <c r="GA2642" s="15"/>
      <c r="GB2642" s="20"/>
      <c r="GC2642" s="15"/>
      <c r="GD2642" s="20"/>
      <c r="GE2642" s="15"/>
      <c r="GF2642" s="20"/>
      <c r="GG2642" s="226"/>
    </row>
    <row r="2643" spans="1:189" ht="15" customHeight="1" x14ac:dyDescent="0.3">
      <c r="A2643" s="17" t="s">
        <v>2903</v>
      </c>
      <c r="B2643" s="17" t="s">
        <v>126</v>
      </c>
      <c r="C2643" s="17" t="s">
        <v>315</v>
      </c>
      <c r="D2643" s="17" t="s">
        <v>546</v>
      </c>
      <c r="E2643" s="15" t="str">
        <f t="shared" si="580"/>
        <v>Jason Lin</v>
      </c>
      <c r="F2643" s="17" t="s">
        <v>135</v>
      </c>
      <c r="G2643" s="17">
        <v>999927074</v>
      </c>
      <c r="H2643" s="15">
        <f t="shared" si="581"/>
        <v>29</v>
      </c>
      <c r="I2643" s="15"/>
      <c r="J2643" s="15"/>
      <c r="K2643" s="16"/>
      <c r="L2643" s="15"/>
      <c r="M2643" s="15"/>
      <c r="N2643" s="15"/>
      <c r="O2643" s="15">
        <f t="shared" si="587"/>
        <v>0</v>
      </c>
      <c r="P2643" s="15">
        <v>0</v>
      </c>
      <c r="Q2643" s="15">
        <f t="shared" si="588"/>
        <v>0</v>
      </c>
      <c r="R2643" s="15">
        <v>0</v>
      </c>
      <c r="S2643" s="15">
        <v>0</v>
      </c>
      <c r="T2643" s="15">
        <f t="shared" si="589"/>
        <v>0</v>
      </c>
      <c r="U2643" s="15">
        <f t="shared" si="590"/>
        <v>0</v>
      </c>
      <c r="V2643" s="15"/>
      <c r="W2643" s="15"/>
      <c r="X2643" s="15"/>
      <c r="Y2643" s="15"/>
      <c r="Z2643" s="16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>
        <f t="shared" si="582"/>
        <v>29</v>
      </c>
      <c r="CT2643" s="15">
        <f t="shared" si="583"/>
        <v>0</v>
      </c>
      <c r="CU2643" s="15">
        <f t="shared" si="584"/>
        <v>0</v>
      </c>
      <c r="CV2643" s="15">
        <f t="shared" si="585"/>
        <v>0</v>
      </c>
      <c r="CW2643" s="15"/>
      <c r="CX2643" s="15"/>
      <c r="CY2643" s="15">
        <f t="shared" si="586"/>
        <v>0</v>
      </c>
      <c r="CZ2643" s="15">
        <f>GG2643</f>
        <v>0</v>
      </c>
      <c r="DA2643" s="16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20"/>
      <c r="DY2643" s="15"/>
      <c r="DZ2643" s="20"/>
      <c r="EA2643" s="15"/>
      <c r="EB2643" s="20"/>
      <c r="EC2643" s="15"/>
      <c r="ED2643" s="20"/>
      <c r="EE2643" s="15"/>
      <c r="EF2643" s="20"/>
      <c r="EG2643" s="15"/>
      <c r="EH2643" s="20"/>
      <c r="EI2643" s="15"/>
      <c r="EJ2643" s="20"/>
      <c r="EK2643" s="15"/>
      <c r="EL2643" s="20"/>
      <c r="EM2643" s="15"/>
      <c r="EN2643" s="20"/>
      <c r="EY2643" s="15"/>
      <c r="EZ2643" s="20"/>
      <c r="FC2643" s="15"/>
      <c r="FD2643" s="20"/>
      <c r="FE2643" s="15">
        <v>29</v>
      </c>
      <c r="FF2643" s="20" t="s">
        <v>168</v>
      </c>
      <c r="FG2643" s="15"/>
      <c r="FH2643" s="20"/>
      <c r="FI2643" s="15"/>
      <c r="FJ2643" s="20"/>
      <c r="FK2643" s="15"/>
      <c r="FL2643" s="20"/>
      <c r="FM2643" s="15"/>
      <c r="FN2643" s="20"/>
      <c r="FO2643" s="15"/>
      <c r="FP2643" s="20"/>
      <c r="FQ2643" s="15"/>
      <c r="FR2643" s="20"/>
      <c r="FS2643" s="15"/>
      <c r="FT2643" s="20"/>
      <c r="FU2643" s="15"/>
      <c r="FV2643" s="20"/>
      <c r="FW2643" s="15"/>
      <c r="FX2643" s="20"/>
      <c r="FY2643" s="15"/>
      <c r="FZ2643" s="20"/>
      <c r="GA2643" s="15"/>
      <c r="GB2643" s="20"/>
      <c r="GC2643" s="15"/>
      <c r="GD2643" s="20"/>
      <c r="GE2643" s="15"/>
      <c r="GF2643" s="20"/>
      <c r="GG2643" s="226"/>
    </row>
    <row r="2644" spans="1:189" ht="15" customHeight="1" x14ac:dyDescent="0.3">
      <c r="A2644" s="17" t="s">
        <v>2903</v>
      </c>
      <c r="B2644" s="17" t="s">
        <v>138</v>
      </c>
      <c r="C2644" s="17" t="s">
        <v>1373</v>
      </c>
      <c r="D2644" s="17" t="s">
        <v>3429</v>
      </c>
      <c r="E2644" s="15" t="str">
        <f t="shared" si="580"/>
        <v>Lauren Olson</v>
      </c>
      <c r="F2644" s="17" t="s">
        <v>128</v>
      </c>
      <c r="G2644" s="17">
        <v>999927076</v>
      </c>
      <c r="H2644" s="15">
        <f t="shared" si="581"/>
        <v>56</v>
      </c>
      <c r="I2644" s="15"/>
      <c r="J2644" s="15"/>
      <c r="K2644" s="16"/>
      <c r="L2644" s="15"/>
      <c r="M2644" s="15"/>
      <c r="N2644" s="15"/>
      <c r="O2644" s="15">
        <f t="shared" si="587"/>
        <v>0</v>
      </c>
      <c r="P2644" s="15">
        <v>0</v>
      </c>
      <c r="Q2644" s="15">
        <f t="shared" si="588"/>
        <v>0</v>
      </c>
      <c r="R2644" s="15">
        <v>0</v>
      </c>
      <c r="S2644" s="15">
        <v>0</v>
      </c>
      <c r="T2644" s="15">
        <f t="shared" si="589"/>
        <v>0</v>
      </c>
      <c r="U2644" s="15">
        <f t="shared" si="590"/>
        <v>0</v>
      </c>
      <c r="V2644" s="15"/>
      <c r="W2644" s="15"/>
      <c r="X2644" s="15"/>
      <c r="Y2644" s="15"/>
      <c r="Z2644" s="16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>
        <f t="shared" si="582"/>
        <v>56</v>
      </c>
      <c r="CT2644" s="15">
        <f t="shared" si="583"/>
        <v>0</v>
      </c>
      <c r="CU2644" s="15">
        <f t="shared" si="584"/>
        <v>0</v>
      </c>
      <c r="CV2644" s="15">
        <f t="shared" si="585"/>
        <v>0</v>
      </c>
      <c r="CW2644" s="15"/>
      <c r="CX2644" s="15"/>
      <c r="CY2644" s="15">
        <f t="shared" si="586"/>
        <v>0</v>
      </c>
      <c r="CZ2644" s="15">
        <f>GG2644</f>
        <v>0</v>
      </c>
      <c r="DA2644" s="16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20"/>
      <c r="DY2644" s="15"/>
      <c r="DZ2644" s="20"/>
      <c r="EA2644" s="15"/>
      <c r="EB2644" s="20"/>
      <c r="EC2644" s="15"/>
      <c r="ED2644" s="20"/>
      <c r="EE2644" s="15"/>
      <c r="EF2644" s="20"/>
      <c r="EG2644" s="15"/>
      <c r="EH2644" s="20"/>
      <c r="EI2644" s="15"/>
      <c r="EJ2644" s="20"/>
      <c r="EK2644" s="15"/>
      <c r="EL2644" s="20"/>
      <c r="EM2644" s="15"/>
      <c r="EN2644" s="20"/>
      <c r="EY2644" s="15"/>
      <c r="EZ2644" s="20"/>
      <c r="FC2644" s="15"/>
      <c r="FD2644" s="20"/>
      <c r="FE2644" s="15">
        <v>56</v>
      </c>
      <c r="FF2644" s="20">
        <v>3</v>
      </c>
      <c r="FG2644" s="15"/>
      <c r="FH2644" s="20"/>
      <c r="FI2644" s="15"/>
      <c r="FJ2644" s="20"/>
      <c r="FK2644" s="15"/>
      <c r="FL2644" s="20"/>
      <c r="FM2644" s="15"/>
      <c r="FN2644" s="20"/>
      <c r="FO2644" s="15"/>
      <c r="FP2644" s="20"/>
      <c r="FQ2644" s="15"/>
      <c r="FR2644" s="20"/>
      <c r="FS2644" s="15"/>
      <c r="FT2644" s="20"/>
      <c r="FU2644" s="15"/>
      <c r="FV2644" s="20"/>
      <c r="FW2644" s="15"/>
      <c r="FX2644" s="20"/>
      <c r="FY2644" s="15"/>
      <c r="FZ2644" s="20"/>
      <c r="GA2644" s="15"/>
      <c r="GB2644" s="20"/>
      <c r="GC2644" s="15"/>
      <c r="GD2644" s="20"/>
      <c r="GE2644" s="15"/>
      <c r="GF2644" s="20"/>
      <c r="GG2644" s="226"/>
    </row>
    <row r="2645" spans="1:189" ht="15" customHeight="1" x14ac:dyDescent="0.3">
      <c r="A2645" s="17" t="s">
        <v>2903</v>
      </c>
      <c r="B2645" s="17" t="s">
        <v>138</v>
      </c>
      <c r="C2645" s="17" t="s">
        <v>191</v>
      </c>
      <c r="D2645" s="17" t="s">
        <v>3321</v>
      </c>
      <c r="E2645" s="15" t="str">
        <f t="shared" si="580"/>
        <v>Jacob Schmidman</v>
      </c>
      <c r="F2645" s="17" t="s">
        <v>135</v>
      </c>
      <c r="G2645" s="17">
        <v>999927077</v>
      </c>
      <c r="H2645" s="15">
        <f t="shared" si="581"/>
        <v>42</v>
      </c>
      <c r="I2645" s="15"/>
      <c r="J2645" s="15"/>
      <c r="K2645" s="16"/>
      <c r="L2645" s="15"/>
      <c r="M2645" s="15"/>
      <c r="N2645" s="15"/>
      <c r="O2645" s="15">
        <f t="shared" si="587"/>
        <v>0</v>
      </c>
      <c r="P2645" s="15">
        <v>0</v>
      </c>
      <c r="Q2645" s="15">
        <f t="shared" si="588"/>
        <v>0</v>
      </c>
      <c r="R2645" s="15">
        <v>0</v>
      </c>
      <c r="S2645" s="15">
        <v>0</v>
      </c>
      <c r="T2645" s="15">
        <f t="shared" si="589"/>
        <v>0</v>
      </c>
      <c r="U2645" s="15">
        <f t="shared" si="590"/>
        <v>0</v>
      </c>
      <c r="V2645" s="15"/>
      <c r="W2645" s="15"/>
      <c r="X2645" s="15"/>
      <c r="Y2645" s="15"/>
      <c r="Z2645" s="16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>
        <f t="shared" si="582"/>
        <v>42</v>
      </c>
      <c r="CT2645" s="15">
        <f t="shared" si="583"/>
        <v>0</v>
      </c>
      <c r="CU2645" s="15">
        <f t="shared" si="584"/>
        <v>0</v>
      </c>
      <c r="CV2645" s="15">
        <f t="shared" si="585"/>
        <v>0</v>
      </c>
      <c r="CW2645" s="15"/>
      <c r="CX2645" s="15"/>
      <c r="CY2645" s="15">
        <f t="shared" si="586"/>
        <v>0</v>
      </c>
      <c r="CZ2645" s="15">
        <f>GG2645</f>
        <v>0</v>
      </c>
      <c r="DA2645" s="16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20"/>
      <c r="DY2645" s="15"/>
      <c r="DZ2645" s="20"/>
      <c r="EA2645" s="15"/>
      <c r="EB2645" s="20"/>
      <c r="EC2645" s="15"/>
      <c r="ED2645" s="20"/>
      <c r="EE2645" s="15"/>
      <c r="EF2645" s="20"/>
      <c r="EG2645" s="15"/>
      <c r="EH2645" s="20"/>
      <c r="EI2645" s="15"/>
      <c r="EJ2645" s="20"/>
      <c r="EK2645" s="15"/>
      <c r="EL2645" s="20"/>
      <c r="EM2645" s="15"/>
      <c r="EN2645" s="20"/>
      <c r="EY2645" s="15"/>
      <c r="EZ2645" s="20"/>
      <c r="FC2645" s="15"/>
      <c r="FD2645" s="20"/>
      <c r="FE2645" s="15">
        <v>42</v>
      </c>
      <c r="FF2645" s="20">
        <v>8</v>
      </c>
      <c r="FG2645" s="15"/>
      <c r="FH2645" s="20"/>
      <c r="FI2645" s="15"/>
      <c r="FJ2645" s="20"/>
      <c r="FK2645" s="15"/>
      <c r="FL2645" s="20"/>
      <c r="FM2645" s="15"/>
      <c r="FN2645" s="20"/>
      <c r="FO2645" s="15"/>
      <c r="FP2645" s="20"/>
      <c r="FQ2645" s="15"/>
      <c r="FR2645" s="20"/>
      <c r="FS2645" s="15"/>
      <c r="FT2645" s="20"/>
      <c r="FU2645" s="15"/>
      <c r="FV2645" s="20"/>
      <c r="FW2645" s="15"/>
      <c r="FX2645" s="20"/>
      <c r="FY2645" s="15"/>
      <c r="FZ2645" s="20"/>
      <c r="GA2645" s="15"/>
      <c r="GB2645" s="20"/>
      <c r="GC2645" s="15"/>
      <c r="GD2645" s="20"/>
      <c r="GE2645" s="15"/>
      <c r="GF2645" s="20"/>
      <c r="GG2645" s="226"/>
    </row>
    <row r="2646" spans="1:189" ht="15" customHeight="1" x14ac:dyDescent="0.3">
      <c r="A2646" s="17" t="s">
        <v>2903</v>
      </c>
      <c r="B2646" s="17" t="s">
        <v>140</v>
      </c>
      <c r="C2646" s="17" t="s">
        <v>3288</v>
      </c>
      <c r="D2646" s="17" t="s">
        <v>3289</v>
      </c>
      <c r="E2646" s="15" t="str">
        <f t="shared" si="580"/>
        <v>Sidharth Udata</v>
      </c>
      <c r="F2646" s="17" t="s">
        <v>135</v>
      </c>
      <c r="G2646" s="17">
        <v>999927078</v>
      </c>
      <c r="H2646" s="15">
        <f t="shared" si="581"/>
        <v>38</v>
      </c>
      <c r="I2646" s="15"/>
      <c r="J2646" s="15"/>
      <c r="K2646" s="16"/>
      <c r="L2646" s="15"/>
      <c r="M2646" s="15"/>
      <c r="N2646" s="15"/>
      <c r="O2646" s="15">
        <f t="shared" si="587"/>
        <v>0</v>
      </c>
      <c r="P2646" s="15">
        <v>0</v>
      </c>
      <c r="Q2646" s="15">
        <f t="shared" si="588"/>
        <v>0</v>
      </c>
      <c r="R2646" s="15">
        <v>0</v>
      </c>
      <c r="S2646" s="15">
        <v>0</v>
      </c>
      <c r="T2646" s="15">
        <f t="shared" si="589"/>
        <v>0</v>
      </c>
      <c r="U2646" s="15">
        <f t="shared" si="590"/>
        <v>0</v>
      </c>
      <c r="V2646" s="15"/>
      <c r="W2646" s="15"/>
      <c r="X2646" s="15"/>
      <c r="Y2646" s="15"/>
      <c r="Z2646" s="16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>
        <f t="shared" si="582"/>
        <v>38</v>
      </c>
      <c r="CT2646" s="15">
        <f t="shared" si="583"/>
        <v>0</v>
      </c>
      <c r="CU2646" s="15">
        <f t="shared" si="584"/>
        <v>0</v>
      </c>
      <c r="CV2646" s="15">
        <f t="shared" si="585"/>
        <v>0</v>
      </c>
      <c r="CW2646" s="15"/>
      <c r="CX2646" s="15"/>
      <c r="CY2646" s="15">
        <f t="shared" si="586"/>
        <v>0</v>
      </c>
      <c r="CZ2646" s="15">
        <f>GG2646</f>
        <v>0</v>
      </c>
      <c r="DA2646" s="16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20"/>
      <c r="DY2646" s="15"/>
      <c r="DZ2646" s="20"/>
      <c r="EA2646" s="15"/>
      <c r="EB2646" s="20"/>
      <c r="EC2646" s="15"/>
      <c r="ED2646" s="20"/>
      <c r="EE2646" s="15"/>
      <c r="EF2646" s="20"/>
      <c r="EG2646" s="15"/>
      <c r="EH2646" s="20"/>
      <c r="EI2646" s="15"/>
      <c r="EJ2646" s="20"/>
      <c r="EK2646" s="15"/>
      <c r="EL2646" s="20"/>
      <c r="EM2646" s="15"/>
      <c r="EN2646" s="20"/>
      <c r="EY2646" s="15"/>
      <c r="EZ2646" s="20"/>
      <c r="FC2646" s="15"/>
      <c r="FD2646" s="20"/>
      <c r="FE2646" s="15">
        <v>38</v>
      </c>
      <c r="FF2646" s="20" t="s">
        <v>129</v>
      </c>
      <c r="FG2646" s="15"/>
      <c r="FH2646" s="20"/>
      <c r="FI2646" s="15"/>
      <c r="FJ2646" s="20"/>
      <c r="FK2646" s="15"/>
      <c r="FL2646" s="20"/>
      <c r="FM2646" s="15"/>
      <c r="FN2646" s="20"/>
      <c r="FO2646" s="15"/>
      <c r="FP2646" s="20"/>
      <c r="FQ2646" s="15"/>
      <c r="FR2646" s="20"/>
      <c r="FS2646" s="15"/>
      <c r="FT2646" s="20"/>
      <c r="FU2646" s="15"/>
      <c r="FV2646" s="20"/>
      <c r="FW2646" s="15"/>
      <c r="FX2646" s="20"/>
      <c r="FY2646" s="15"/>
      <c r="FZ2646" s="20"/>
      <c r="GA2646" s="15"/>
      <c r="GB2646" s="20"/>
      <c r="GC2646" s="15"/>
      <c r="GD2646" s="20"/>
      <c r="GE2646" s="15"/>
      <c r="GF2646" s="20"/>
      <c r="GG2646" s="226"/>
    </row>
    <row r="2647" spans="1:189" ht="15" customHeight="1" x14ac:dyDescent="0.3">
      <c r="A2647" s="17" t="s">
        <v>2903</v>
      </c>
      <c r="B2647" s="17" t="s">
        <v>138</v>
      </c>
      <c r="C2647" s="17" t="s">
        <v>158</v>
      </c>
      <c r="D2647" s="17" t="s">
        <v>1980</v>
      </c>
      <c r="E2647" s="15" t="str">
        <f t="shared" si="580"/>
        <v>Sophia Yim</v>
      </c>
      <c r="F2647" s="17" t="s">
        <v>128</v>
      </c>
      <c r="G2647" s="17">
        <v>999927079</v>
      </c>
      <c r="H2647" s="15">
        <f t="shared" si="581"/>
        <v>52</v>
      </c>
      <c r="I2647" s="15"/>
      <c r="J2647" s="15"/>
      <c r="K2647" s="16"/>
      <c r="L2647" s="15"/>
      <c r="M2647" s="15"/>
      <c r="N2647" s="15"/>
      <c r="O2647" s="15">
        <f t="shared" si="587"/>
        <v>0</v>
      </c>
      <c r="P2647" s="15">
        <v>0</v>
      </c>
      <c r="Q2647" s="15">
        <f t="shared" si="588"/>
        <v>0</v>
      </c>
      <c r="R2647" s="15">
        <v>0</v>
      </c>
      <c r="S2647" s="15">
        <v>0</v>
      </c>
      <c r="T2647" s="15">
        <f t="shared" si="589"/>
        <v>0</v>
      </c>
      <c r="U2647" s="15">
        <f t="shared" si="590"/>
        <v>0</v>
      </c>
      <c r="V2647" s="15"/>
      <c r="W2647" s="15"/>
      <c r="X2647" s="15"/>
      <c r="Y2647" s="15"/>
      <c r="Z2647" s="16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>
        <f t="shared" si="582"/>
        <v>52</v>
      </c>
      <c r="CT2647" s="15">
        <f t="shared" si="583"/>
        <v>0</v>
      </c>
      <c r="CU2647" s="15">
        <f t="shared" si="584"/>
        <v>0</v>
      </c>
      <c r="CV2647" s="15">
        <f t="shared" si="585"/>
        <v>0</v>
      </c>
      <c r="CW2647" s="15"/>
      <c r="CX2647" s="15"/>
      <c r="CY2647" s="15">
        <f t="shared" si="586"/>
        <v>0</v>
      </c>
      <c r="CZ2647" s="15">
        <f>GG2647</f>
        <v>0</v>
      </c>
      <c r="DA2647" s="16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20"/>
      <c r="DY2647" s="15"/>
      <c r="DZ2647" s="20"/>
      <c r="EA2647" s="15"/>
      <c r="EB2647" s="20"/>
      <c r="EC2647" s="15"/>
      <c r="ED2647" s="20"/>
      <c r="EE2647" s="15"/>
      <c r="EF2647" s="20"/>
      <c r="EG2647" s="15"/>
      <c r="EH2647" s="20"/>
      <c r="EI2647" s="15"/>
      <c r="EJ2647" s="20"/>
      <c r="EK2647" s="15"/>
      <c r="EL2647" s="20"/>
      <c r="EM2647" s="15"/>
      <c r="EN2647" s="20"/>
      <c r="EY2647" s="15"/>
      <c r="EZ2647" s="20"/>
      <c r="FC2647" s="15"/>
      <c r="FD2647" s="20"/>
      <c r="FE2647" s="15">
        <v>52</v>
      </c>
      <c r="FF2647" s="20">
        <v>5</v>
      </c>
      <c r="FG2647" s="15"/>
      <c r="FH2647" s="20"/>
      <c r="FI2647" s="15"/>
      <c r="FJ2647" s="20"/>
      <c r="FK2647" s="15"/>
      <c r="FL2647" s="20"/>
      <c r="FM2647" s="15"/>
      <c r="FN2647" s="20"/>
      <c r="FO2647" s="15"/>
      <c r="FP2647" s="20"/>
      <c r="FQ2647" s="15"/>
      <c r="FR2647" s="20"/>
      <c r="FS2647" s="15"/>
      <c r="FT2647" s="20"/>
      <c r="FU2647" s="15"/>
      <c r="FV2647" s="20"/>
      <c r="FW2647" s="15"/>
      <c r="FX2647" s="20"/>
      <c r="FY2647" s="15"/>
      <c r="FZ2647" s="20"/>
      <c r="GA2647" s="15"/>
      <c r="GB2647" s="20"/>
      <c r="GC2647" s="15"/>
      <c r="GD2647" s="20"/>
      <c r="GE2647" s="15"/>
      <c r="GF2647" s="20"/>
      <c r="GG2647" s="226"/>
    </row>
    <row r="2648" spans="1:189" ht="15" customHeight="1" x14ac:dyDescent="0.3">
      <c r="A2648" s="17" t="s">
        <v>2903</v>
      </c>
      <c r="B2648" s="17" t="s">
        <v>138</v>
      </c>
      <c r="C2648" s="17" t="s">
        <v>343</v>
      </c>
      <c r="D2648" s="17" t="s">
        <v>2001</v>
      </c>
      <c r="E2648" s="15" t="str">
        <f t="shared" si="580"/>
        <v>Benson Zou</v>
      </c>
      <c r="F2648" s="17" t="s">
        <v>135</v>
      </c>
      <c r="G2648" s="17">
        <v>999927080</v>
      </c>
      <c r="H2648" s="15">
        <f t="shared" si="581"/>
        <v>56</v>
      </c>
      <c r="I2648" s="15"/>
      <c r="J2648" s="15"/>
      <c r="K2648" s="16"/>
      <c r="L2648" s="15"/>
      <c r="M2648" s="15"/>
      <c r="N2648" s="15"/>
      <c r="O2648" s="15">
        <f t="shared" si="587"/>
        <v>0</v>
      </c>
      <c r="P2648" s="15">
        <v>0</v>
      </c>
      <c r="Q2648" s="15">
        <f t="shared" si="588"/>
        <v>0</v>
      </c>
      <c r="R2648" s="15">
        <v>0</v>
      </c>
      <c r="S2648" s="15">
        <v>0</v>
      </c>
      <c r="T2648" s="15">
        <f t="shared" si="589"/>
        <v>0</v>
      </c>
      <c r="U2648" s="15">
        <f t="shared" si="590"/>
        <v>0</v>
      </c>
      <c r="V2648" s="15"/>
      <c r="W2648" s="15"/>
      <c r="X2648" s="15"/>
      <c r="Y2648" s="15"/>
      <c r="Z2648" s="16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>
        <f t="shared" si="582"/>
        <v>56</v>
      </c>
      <c r="CT2648" s="15">
        <f t="shared" si="583"/>
        <v>0</v>
      </c>
      <c r="CU2648" s="15">
        <f t="shared" si="584"/>
        <v>0</v>
      </c>
      <c r="CV2648" s="15">
        <f t="shared" si="585"/>
        <v>0</v>
      </c>
      <c r="CW2648" s="15"/>
      <c r="CX2648" s="15"/>
      <c r="CY2648" s="15">
        <f t="shared" si="586"/>
        <v>0</v>
      </c>
      <c r="CZ2648" s="15">
        <f>GG2648</f>
        <v>0</v>
      </c>
      <c r="DA2648" s="16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20"/>
      <c r="DY2648" s="15"/>
      <c r="DZ2648" s="20"/>
      <c r="EA2648" s="15"/>
      <c r="EB2648" s="20"/>
      <c r="EC2648" s="15"/>
      <c r="ED2648" s="20"/>
      <c r="EE2648" s="15"/>
      <c r="EF2648" s="20"/>
      <c r="EG2648" s="15"/>
      <c r="EH2648" s="20"/>
      <c r="EI2648" s="15"/>
      <c r="EJ2648" s="20"/>
      <c r="EK2648" s="15"/>
      <c r="EL2648" s="20"/>
      <c r="EM2648" s="15"/>
      <c r="EN2648" s="20"/>
      <c r="EY2648" s="15"/>
      <c r="EZ2648" s="20"/>
      <c r="FC2648" s="15"/>
      <c r="FD2648" s="20"/>
      <c r="FE2648" s="15">
        <v>56</v>
      </c>
      <c r="FF2648" s="20">
        <v>3</v>
      </c>
      <c r="FG2648" s="15"/>
      <c r="FH2648" s="20"/>
      <c r="FI2648" s="15"/>
      <c r="FJ2648" s="20"/>
      <c r="FK2648" s="15"/>
      <c r="FL2648" s="20"/>
      <c r="FM2648" s="15"/>
      <c r="FN2648" s="20"/>
      <c r="FO2648" s="15"/>
      <c r="FP2648" s="20"/>
      <c r="FQ2648" s="15"/>
      <c r="FR2648" s="20"/>
      <c r="FS2648" s="15"/>
      <c r="FT2648" s="20"/>
      <c r="FU2648" s="15"/>
      <c r="FV2648" s="20"/>
      <c r="FW2648" s="15"/>
      <c r="FX2648" s="20"/>
      <c r="FY2648" s="15"/>
      <c r="FZ2648" s="20"/>
      <c r="GA2648" s="15"/>
      <c r="GB2648" s="20"/>
      <c r="GC2648" s="15"/>
      <c r="GD2648" s="20"/>
      <c r="GE2648" s="15"/>
      <c r="GF2648" s="20"/>
      <c r="GG2648" s="226"/>
    </row>
    <row r="2649" spans="1:189" ht="15" customHeight="1" x14ac:dyDescent="0.3">
      <c r="A2649" s="15" t="s">
        <v>146</v>
      </c>
      <c r="B2649" s="15" t="s">
        <v>134</v>
      </c>
      <c r="C2649" s="15" t="s">
        <v>3094</v>
      </c>
      <c r="D2649" s="15" t="s">
        <v>3095</v>
      </c>
      <c r="E2649" s="15" t="str">
        <f t="shared" si="580"/>
        <v>Reyansh RAJ</v>
      </c>
      <c r="F2649" s="15" t="s">
        <v>135</v>
      </c>
      <c r="G2649" s="15">
        <v>999927092</v>
      </c>
      <c r="H2649" s="15">
        <f t="shared" si="581"/>
        <v>38</v>
      </c>
      <c r="I2649" s="15"/>
      <c r="J2649" s="15"/>
      <c r="K2649" s="16"/>
      <c r="L2649" s="15"/>
      <c r="M2649" s="15"/>
      <c r="N2649" s="15"/>
      <c r="O2649" s="15">
        <f t="shared" si="587"/>
        <v>0</v>
      </c>
      <c r="P2649" s="15">
        <v>0</v>
      </c>
      <c r="Q2649" s="15">
        <f t="shared" si="588"/>
        <v>0</v>
      </c>
      <c r="R2649" s="15">
        <v>0</v>
      </c>
      <c r="S2649" s="15">
        <v>0</v>
      </c>
      <c r="T2649" s="15">
        <f t="shared" si="589"/>
        <v>0</v>
      </c>
      <c r="U2649" s="15">
        <f t="shared" si="590"/>
        <v>0</v>
      </c>
      <c r="V2649" s="15"/>
      <c r="W2649" s="15"/>
      <c r="X2649" s="15"/>
      <c r="Y2649" s="15"/>
      <c r="Z2649" s="16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>
        <f t="shared" si="582"/>
        <v>0</v>
      </c>
      <c r="CT2649" s="15">
        <f t="shared" si="583"/>
        <v>38</v>
      </c>
      <c r="CU2649" s="15">
        <f t="shared" si="584"/>
        <v>0</v>
      </c>
      <c r="CV2649" s="15">
        <f t="shared" si="585"/>
        <v>0</v>
      </c>
      <c r="CW2649" s="15"/>
      <c r="CX2649" s="15"/>
      <c r="CY2649" s="15">
        <f t="shared" si="586"/>
        <v>0</v>
      </c>
      <c r="CZ2649" s="15">
        <f>GG2649</f>
        <v>0</v>
      </c>
      <c r="DA2649" s="16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20"/>
      <c r="DY2649" s="15"/>
      <c r="DZ2649" s="20"/>
      <c r="EA2649" s="15"/>
      <c r="EB2649" s="20"/>
      <c r="EC2649" s="15"/>
      <c r="ED2649" s="20"/>
      <c r="EE2649" s="15"/>
      <c r="EF2649" s="20"/>
      <c r="EG2649" s="15"/>
      <c r="EH2649" s="20"/>
      <c r="EI2649" s="15"/>
      <c r="EJ2649" s="20"/>
      <c r="EK2649" s="15"/>
      <c r="EL2649" s="20"/>
      <c r="EM2649" s="15"/>
      <c r="EN2649" s="20"/>
      <c r="EY2649" s="15"/>
      <c r="EZ2649" s="20"/>
      <c r="FC2649" s="15">
        <v>38</v>
      </c>
      <c r="FD2649" s="20" t="s">
        <v>129</v>
      </c>
      <c r="FE2649" s="15"/>
      <c r="FF2649" s="20"/>
      <c r="FG2649" s="15"/>
      <c r="FH2649" s="20"/>
      <c r="FI2649" s="15"/>
      <c r="FJ2649" s="20"/>
      <c r="FK2649" s="15"/>
      <c r="FL2649" s="20"/>
      <c r="FM2649" s="15"/>
      <c r="FN2649" s="20"/>
      <c r="FO2649" s="15"/>
      <c r="FP2649" s="20"/>
      <c r="FQ2649" s="15"/>
      <c r="FR2649" s="20"/>
      <c r="FS2649" s="15"/>
      <c r="FT2649" s="20"/>
      <c r="FU2649" s="15"/>
      <c r="FV2649" s="20"/>
      <c r="FW2649" s="15"/>
      <c r="FX2649" s="20"/>
      <c r="FY2649" s="15"/>
      <c r="FZ2649" s="20"/>
      <c r="GA2649" s="15"/>
      <c r="GB2649" s="20"/>
      <c r="GC2649" s="15"/>
      <c r="GD2649" s="20"/>
      <c r="GE2649" s="15"/>
      <c r="GF2649" s="20"/>
      <c r="GG2649" s="226"/>
    </row>
    <row r="2650" spans="1:189" ht="15" customHeight="1" x14ac:dyDescent="0.3">
      <c r="A2650" s="15" t="s">
        <v>130</v>
      </c>
      <c r="B2650" s="15" t="s">
        <v>134</v>
      </c>
      <c r="C2650" s="15" t="s">
        <v>3202</v>
      </c>
      <c r="D2650" s="15" t="s">
        <v>3140</v>
      </c>
      <c r="E2650" s="15" t="str">
        <f t="shared" si="580"/>
        <v>Yaqoob JAOSHAN</v>
      </c>
      <c r="F2650" s="15" t="s">
        <v>135</v>
      </c>
      <c r="G2650" s="15">
        <v>999927094</v>
      </c>
      <c r="H2650" s="15">
        <f t="shared" si="581"/>
        <v>63</v>
      </c>
      <c r="I2650" s="15"/>
      <c r="J2650" s="15"/>
      <c r="K2650" s="16"/>
      <c r="L2650" s="15"/>
      <c r="M2650" s="15"/>
      <c r="N2650" s="15"/>
      <c r="O2650" s="15">
        <f t="shared" si="587"/>
        <v>0</v>
      </c>
      <c r="P2650" s="15">
        <v>0</v>
      </c>
      <c r="Q2650" s="15">
        <f t="shared" si="588"/>
        <v>0</v>
      </c>
      <c r="R2650" s="15">
        <v>0</v>
      </c>
      <c r="S2650" s="15">
        <v>0</v>
      </c>
      <c r="T2650" s="15">
        <f t="shared" si="589"/>
        <v>0</v>
      </c>
      <c r="U2650" s="15">
        <f t="shared" si="590"/>
        <v>0</v>
      </c>
      <c r="V2650" s="15"/>
      <c r="W2650" s="15"/>
      <c r="X2650" s="15"/>
      <c r="Y2650" s="15"/>
      <c r="Z2650" s="16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>
        <f t="shared" si="582"/>
        <v>0</v>
      </c>
      <c r="CT2650" s="15">
        <f t="shared" si="583"/>
        <v>63</v>
      </c>
      <c r="CU2650" s="15">
        <f t="shared" si="584"/>
        <v>1</v>
      </c>
      <c r="CV2650" s="15">
        <f t="shared" si="585"/>
        <v>0</v>
      </c>
      <c r="CW2650" s="15"/>
      <c r="CX2650" s="15"/>
      <c r="CY2650" s="15">
        <f t="shared" si="586"/>
        <v>0</v>
      </c>
      <c r="CZ2650" s="15">
        <f>GG2650</f>
        <v>0</v>
      </c>
      <c r="DA2650" s="16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20"/>
      <c r="DY2650" s="15"/>
      <c r="DZ2650" s="20"/>
      <c r="EA2650" s="15"/>
      <c r="EB2650" s="20"/>
      <c r="EC2650" s="15"/>
      <c r="ED2650" s="20"/>
      <c r="EE2650" s="15"/>
      <c r="EF2650" s="20"/>
      <c r="EG2650" s="15"/>
      <c r="EH2650" s="20"/>
      <c r="EI2650" s="15"/>
      <c r="EJ2650" s="20"/>
      <c r="EK2650" s="15"/>
      <c r="EL2650" s="20"/>
      <c r="EM2650" s="15"/>
      <c r="EN2650" s="20"/>
      <c r="EY2650" s="15"/>
      <c r="EZ2650" s="20"/>
      <c r="FC2650" s="15">
        <v>63</v>
      </c>
      <c r="FD2650" s="20">
        <v>5</v>
      </c>
      <c r="FE2650" s="15"/>
      <c r="FF2650" s="20"/>
      <c r="FG2650" s="15"/>
      <c r="FH2650" s="20"/>
      <c r="FI2650" s="15"/>
      <c r="FJ2650" s="20"/>
      <c r="FK2650" s="15"/>
      <c r="FL2650" s="20"/>
      <c r="FM2650" s="15"/>
      <c r="FN2650" s="20"/>
      <c r="FO2650" s="15"/>
      <c r="FP2650" s="20"/>
      <c r="FQ2650" s="15"/>
      <c r="FR2650" s="20"/>
      <c r="FS2650" s="15"/>
      <c r="FT2650" s="20"/>
      <c r="FU2650" s="15"/>
      <c r="FV2650" s="20"/>
      <c r="FW2650" s="15"/>
      <c r="FX2650" s="20"/>
      <c r="FY2650" s="15"/>
      <c r="FZ2650" s="20"/>
      <c r="GA2650" s="15"/>
      <c r="GB2650" s="20"/>
      <c r="GC2650" s="15"/>
      <c r="GD2650" s="20"/>
      <c r="GE2650" s="15"/>
      <c r="GF2650" s="20"/>
      <c r="GG2650" s="226"/>
    </row>
    <row r="2651" spans="1:189" ht="15" customHeight="1" x14ac:dyDescent="0.3">
      <c r="A2651" s="15" t="s">
        <v>133</v>
      </c>
      <c r="B2651" s="15" t="s">
        <v>138</v>
      </c>
      <c r="C2651" s="15" t="s">
        <v>3139</v>
      </c>
      <c r="D2651" s="15" t="s">
        <v>3140</v>
      </c>
      <c r="E2651" s="15" t="str">
        <f t="shared" si="580"/>
        <v>Emad JAOSHAN</v>
      </c>
      <c r="F2651" s="15" t="s">
        <v>135</v>
      </c>
      <c r="G2651" s="15">
        <v>999927095</v>
      </c>
      <c r="H2651" s="15">
        <f t="shared" si="581"/>
        <v>38</v>
      </c>
      <c r="I2651" s="15"/>
      <c r="J2651" s="15"/>
      <c r="K2651" s="16"/>
      <c r="L2651" s="15"/>
      <c r="M2651" s="15"/>
      <c r="N2651" s="15"/>
      <c r="O2651" s="15">
        <f t="shared" si="587"/>
        <v>0</v>
      </c>
      <c r="P2651" s="15">
        <v>0</v>
      </c>
      <c r="Q2651" s="15">
        <f t="shared" si="588"/>
        <v>0</v>
      </c>
      <c r="R2651" s="15">
        <v>0</v>
      </c>
      <c r="S2651" s="15">
        <v>0</v>
      </c>
      <c r="T2651" s="15">
        <f t="shared" si="589"/>
        <v>0</v>
      </c>
      <c r="U2651" s="15">
        <f t="shared" si="590"/>
        <v>0</v>
      </c>
      <c r="V2651" s="15"/>
      <c r="W2651" s="15"/>
      <c r="X2651" s="15"/>
      <c r="Y2651" s="15"/>
      <c r="Z2651" s="16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>
        <f t="shared" si="582"/>
        <v>0</v>
      </c>
      <c r="CT2651" s="15">
        <f t="shared" si="583"/>
        <v>38</v>
      </c>
      <c r="CU2651" s="15">
        <f t="shared" si="584"/>
        <v>0</v>
      </c>
      <c r="CV2651" s="15">
        <f t="shared" si="585"/>
        <v>0</v>
      </c>
      <c r="CW2651" s="15"/>
      <c r="CX2651" s="15"/>
      <c r="CY2651" s="15">
        <f t="shared" si="586"/>
        <v>0</v>
      </c>
      <c r="CZ2651" s="15">
        <f>GG2651</f>
        <v>0</v>
      </c>
      <c r="DA2651" s="16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20"/>
      <c r="DY2651" s="15"/>
      <c r="DZ2651" s="20"/>
      <c r="EA2651" s="15"/>
      <c r="EB2651" s="20"/>
      <c r="EC2651" s="15"/>
      <c r="ED2651" s="20"/>
      <c r="EE2651" s="15"/>
      <c r="EF2651" s="20"/>
      <c r="EG2651" s="15"/>
      <c r="EH2651" s="20"/>
      <c r="EI2651" s="15"/>
      <c r="EJ2651" s="20"/>
      <c r="EK2651" s="15"/>
      <c r="EL2651" s="20"/>
      <c r="EM2651" s="15"/>
      <c r="EN2651" s="20"/>
      <c r="EY2651" s="15"/>
      <c r="EZ2651" s="20"/>
      <c r="FC2651" s="15">
        <v>38</v>
      </c>
      <c r="FD2651" s="20" t="s">
        <v>129</v>
      </c>
      <c r="FE2651" s="15"/>
      <c r="FF2651" s="20"/>
      <c r="FG2651" s="15"/>
      <c r="FH2651" s="20"/>
      <c r="FI2651" s="15"/>
      <c r="FJ2651" s="20"/>
      <c r="FK2651" s="15"/>
      <c r="FL2651" s="20"/>
      <c r="FM2651" s="15"/>
      <c r="FN2651" s="20"/>
      <c r="FO2651" s="15"/>
      <c r="FP2651" s="20"/>
      <c r="FQ2651" s="15"/>
      <c r="FR2651" s="20"/>
      <c r="FS2651" s="15"/>
      <c r="FT2651" s="20"/>
      <c r="FU2651" s="15"/>
      <c r="FV2651" s="20"/>
      <c r="FW2651" s="15"/>
      <c r="FX2651" s="20"/>
      <c r="FY2651" s="15"/>
      <c r="FZ2651" s="20"/>
      <c r="GA2651" s="15"/>
      <c r="GB2651" s="20"/>
      <c r="GC2651" s="15"/>
      <c r="GD2651" s="20"/>
      <c r="GE2651" s="15"/>
      <c r="GF2651" s="20"/>
      <c r="GG2651" s="226"/>
    </row>
    <row r="2652" spans="1:189" ht="15" customHeight="1" x14ac:dyDescent="0.3">
      <c r="A2652" s="15" t="s">
        <v>130</v>
      </c>
      <c r="B2652" s="15" t="s">
        <v>126</v>
      </c>
      <c r="C2652" s="15" t="s">
        <v>4173</v>
      </c>
      <c r="D2652" s="15" t="s">
        <v>4174</v>
      </c>
      <c r="E2652" s="15" t="str">
        <f t="shared" si="580"/>
        <v>Elayna Backes</v>
      </c>
      <c r="F2652" s="15" t="s">
        <v>128</v>
      </c>
      <c r="G2652" s="15">
        <v>999927096</v>
      </c>
      <c r="H2652" s="15">
        <f t="shared" si="581"/>
        <v>33</v>
      </c>
      <c r="I2652" s="15"/>
      <c r="J2652" s="15"/>
      <c r="K2652" s="16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6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>
        <f t="shared" si="582"/>
        <v>0</v>
      </c>
      <c r="CT2652" s="15">
        <f t="shared" si="583"/>
        <v>0</v>
      </c>
      <c r="CU2652" s="15">
        <f t="shared" si="584"/>
        <v>0</v>
      </c>
      <c r="CV2652" s="15">
        <f t="shared" si="585"/>
        <v>33</v>
      </c>
      <c r="CW2652" s="15"/>
      <c r="CX2652" s="15"/>
      <c r="CY2652" s="15">
        <f t="shared" si="586"/>
        <v>0</v>
      </c>
      <c r="CZ2652" s="15">
        <f>GG2652</f>
        <v>0</v>
      </c>
      <c r="DA2652" s="16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20"/>
      <c r="DY2652" s="15"/>
      <c r="DZ2652" s="20"/>
      <c r="EA2652" s="15"/>
      <c r="EB2652" s="20"/>
      <c r="EC2652" s="15"/>
      <c r="ED2652" s="20"/>
      <c r="EE2652" s="15"/>
      <c r="EF2652" s="20"/>
      <c r="EG2652" s="15"/>
      <c r="EH2652" s="20"/>
      <c r="EI2652" s="15"/>
      <c r="EJ2652" s="20"/>
      <c r="EK2652" s="15"/>
      <c r="EL2652" s="20"/>
      <c r="EM2652" s="15"/>
      <c r="EN2652" s="20"/>
      <c r="EY2652" s="15"/>
      <c r="EZ2652" s="16"/>
      <c r="FC2652" s="15"/>
      <c r="FD2652" s="16"/>
      <c r="FE2652" s="15"/>
      <c r="FF2652" s="16"/>
      <c r="FG2652" s="15"/>
      <c r="FH2652" s="16"/>
      <c r="FI2652" s="15"/>
      <c r="FJ2652" s="16"/>
      <c r="FK2652" s="15"/>
      <c r="FL2652" s="16"/>
      <c r="FM2652" s="15"/>
      <c r="FN2652" s="16"/>
      <c r="FO2652" s="15"/>
      <c r="FP2652" s="20"/>
      <c r="FQ2652" s="15"/>
      <c r="FR2652" s="16"/>
      <c r="FS2652" s="15"/>
      <c r="FT2652" s="16"/>
      <c r="FU2652" s="15"/>
      <c r="FV2652" s="16"/>
      <c r="FW2652" s="15"/>
      <c r="FX2652" s="16"/>
      <c r="FY2652" s="15"/>
      <c r="FZ2652" s="16"/>
      <c r="GA2652" s="15"/>
      <c r="GB2652" s="16"/>
      <c r="GC2652" s="15"/>
      <c r="GD2652" s="20"/>
      <c r="GE2652" s="15">
        <v>33</v>
      </c>
      <c r="GF2652" s="20" t="s">
        <v>168</v>
      </c>
      <c r="GG2652" s="226"/>
    </row>
    <row r="2653" spans="1:189" ht="15" customHeight="1" x14ac:dyDescent="0.3">
      <c r="A2653" s="15" t="s">
        <v>130</v>
      </c>
      <c r="B2653" s="15" t="s">
        <v>126</v>
      </c>
      <c r="C2653" s="15" t="s">
        <v>251</v>
      </c>
      <c r="D2653" s="15" t="s">
        <v>3240</v>
      </c>
      <c r="E2653" s="15" t="str">
        <f t="shared" si="580"/>
        <v>Emily KU</v>
      </c>
      <c r="F2653" s="15" t="s">
        <v>128</v>
      </c>
      <c r="G2653" s="15">
        <v>999927102</v>
      </c>
      <c r="H2653" s="15">
        <f t="shared" si="581"/>
        <v>38</v>
      </c>
      <c r="I2653" s="15"/>
      <c r="J2653" s="15"/>
      <c r="K2653" s="16"/>
      <c r="L2653" s="15"/>
      <c r="M2653" s="15"/>
      <c r="N2653" s="15"/>
      <c r="O2653" s="15">
        <f t="shared" ref="O2653:O2716" si="591">SUM(EE2653, EI2653, EK2653, EM2653)</f>
        <v>0</v>
      </c>
      <c r="P2653" s="15">
        <v>0</v>
      </c>
      <c r="Q2653" s="15">
        <f t="shared" ref="Q2653:Q2716" si="592">COUNT(DI2653:DV2653)</f>
        <v>0</v>
      </c>
      <c r="R2653" s="15">
        <v>0</v>
      </c>
      <c r="S2653" s="15">
        <v>0</v>
      </c>
      <c r="T2653" s="15">
        <f t="shared" ref="T2653:T2716" si="593">EC2653</f>
        <v>0</v>
      </c>
      <c r="U2653" s="15">
        <f t="shared" ref="U2653:U2716" si="594">SUM(EG2653)</f>
        <v>0</v>
      </c>
      <c r="V2653" s="15"/>
      <c r="W2653" s="15"/>
      <c r="X2653" s="15"/>
      <c r="Y2653" s="15"/>
      <c r="Z2653" s="16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>
        <f t="shared" si="582"/>
        <v>0</v>
      </c>
      <c r="CT2653" s="15">
        <f t="shared" si="583"/>
        <v>38</v>
      </c>
      <c r="CU2653" s="15">
        <f t="shared" si="584"/>
        <v>0</v>
      </c>
      <c r="CV2653" s="15">
        <f t="shared" si="585"/>
        <v>0</v>
      </c>
      <c r="CW2653" s="15"/>
      <c r="CX2653" s="15"/>
      <c r="CY2653" s="15">
        <f t="shared" si="586"/>
        <v>0</v>
      </c>
      <c r="CZ2653" s="15">
        <f>GG2653</f>
        <v>0</v>
      </c>
      <c r="DA2653" s="16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20"/>
      <c r="DY2653" s="15"/>
      <c r="DZ2653" s="20"/>
      <c r="EA2653" s="15"/>
      <c r="EB2653" s="20"/>
      <c r="EC2653" s="15"/>
      <c r="ED2653" s="20"/>
      <c r="EE2653" s="15"/>
      <c r="EF2653" s="20"/>
      <c r="EG2653" s="15"/>
      <c r="EH2653" s="20"/>
      <c r="EI2653" s="15"/>
      <c r="EJ2653" s="20"/>
      <c r="EK2653" s="15"/>
      <c r="EL2653" s="20"/>
      <c r="EM2653" s="15"/>
      <c r="EN2653" s="20"/>
      <c r="EY2653" s="15"/>
      <c r="EZ2653" s="20"/>
      <c r="FC2653" s="15">
        <v>38</v>
      </c>
      <c r="FD2653" s="20" t="s">
        <v>129</v>
      </c>
      <c r="FE2653" s="15"/>
      <c r="FF2653" s="20"/>
      <c r="FG2653" s="15"/>
      <c r="FH2653" s="20"/>
      <c r="FI2653" s="15"/>
      <c r="FJ2653" s="20"/>
      <c r="FK2653" s="15"/>
      <c r="FL2653" s="20"/>
      <c r="FM2653" s="15"/>
      <c r="FN2653" s="20"/>
      <c r="FO2653" s="15"/>
      <c r="FP2653" s="20"/>
      <c r="FQ2653" s="15"/>
      <c r="FR2653" s="20"/>
      <c r="FS2653" s="15"/>
      <c r="FT2653" s="20"/>
      <c r="FU2653" s="15"/>
      <c r="FV2653" s="20"/>
      <c r="FW2653" s="15"/>
      <c r="FX2653" s="20"/>
      <c r="FY2653" s="15"/>
      <c r="FZ2653" s="20"/>
      <c r="GA2653" s="15"/>
      <c r="GB2653" s="20"/>
      <c r="GC2653" s="15"/>
      <c r="GD2653" s="20"/>
      <c r="GE2653" s="15"/>
      <c r="GF2653" s="20"/>
      <c r="GG2653" s="226"/>
    </row>
    <row r="2654" spans="1:189" ht="15" customHeight="1" x14ac:dyDescent="0.3">
      <c r="A2654" s="17" t="s">
        <v>130</v>
      </c>
      <c r="B2654" s="17" t="s">
        <v>142</v>
      </c>
      <c r="C2654" s="17" t="s">
        <v>274</v>
      </c>
      <c r="D2654" s="17" t="s">
        <v>1106</v>
      </c>
      <c r="E2654" s="15" t="str">
        <f t="shared" si="580"/>
        <v>Emma Kim</v>
      </c>
      <c r="F2654" s="17" t="s">
        <v>128</v>
      </c>
      <c r="G2654" s="17">
        <v>999927104</v>
      </c>
      <c r="H2654" s="15">
        <f t="shared" si="581"/>
        <v>63</v>
      </c>
      <c r="I2654" s="15"/>
      <c r="J2654" s="15"/>
      <c r="K2654" s="16"/>
      <c r="L2654" s="15"/>
      <c r="M2654" s="15"/>
      <c r="N2654" s="15"/>
      <c r="O2654" s="15">
        <f t="shared" si="591"/>
        <v>0</v>
      </c>
      <c r="P2654" s="15">
        <v>0</v>
      </c>
      <c r="Q2654" s="15">
        <f t="shared" si="592"/>
        <v>0</v>
      </c>
      <c r="R2654" s="15">
        <v>0</v>
      </c>
      <c r="S2654" s="15">
        <v>0</v>
      </c>
      <c r="T2654" s="15">
        <f t="shared" si="593"/>
        <v>0</v>
      </c>
      <c r="U2654" s="15">
        <f t="shared" si="594"/>
        <v>0</v>
      </c>
      <c r="V2654" s="15"/>
      <c r="W2654" s="15"/>
      <c r="X2654" s="15"/>
      <c r="Y2654" s="15"/>
      <c r="Z2654" s="16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>
        <f t="shared" si="582"/>
        <v>0</v>
      </c>
      <c r="CT2654" s="15">
        <f t="shared" si="583"/>
        <v>63</v>
      </c>
      <c r="CU2654" s="15">
        <f t="shared" si="584"/>
        <v>1</v>
      </c>
      <c r="CV2654" s="15">
        <f t="shared" si="585"/>
        <v>0</v>
      </c>
      <c r="CW2654" s="15"/>
      <c r="CX2654" s="15"/>
      <c r="CY2654" s="15">
        <f t="shared" si="586"/>
        <v>0</v>
      </c>
      <c r="CZ2654" s="15">
        <f>GG2654</f>
        <v>0</v>
      </c>
      <c r="DA2654" s="16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20"/>
      <c r="DY2654" s="15"/>
      <c r="DZ2654" s="20"/>
      <c r="EA2654" s="15"/>
      <c r="EB2654" s="20"/>
      <c r="EC2654" s="15"/>
      <c r="ED2654" s="20"/>
      <c r="EE2654" s="15"/>
      <c r="EF2654" s="20"/>
      <c r="EG2654" s="15"/>
      <c r="EH2654" s="20"/>
      <c r="EI2654" s="24"/>
      <c r="EJ2654" s="20"/>
      <c r="EK2654" s="15"/>
      <c r="EL2654" s="20"/>
      <c r="EM2654" s="15"/>
      <c r="EN2654" s="20"/>
      <c r="EX2654" s="16"/>
      <c r="EY2654" s="15"/>
      <c r="EZ2654" s="20"/>
      <c r="FC2654" s="15"/>
      <c r="FD2654" s="20"/>
      <c r="FE2654" s="15"/>
      <c r="FF2654" s="20"/>
      <c r="FG2654" s="15"/>
      <c r="FH2654" s="20"/>
      <c r="FI2654" s="15"/>
      <c r="FJ2654" s="20"/>
      <c r="FK2654" s="15"/>
      <c r="FL2654" s="20"/>
      <c r="FM2654" s="15"/>
      <c r="FN2654" s="20"/>
      <c r="FO2654" s="15"/>
      <c r="FP2654" s="20"/>
      <c r="FQ2654" s="15"/>
      <c r="FR2654" s="20"/>
      <c r="FS2654" s="15">
        <v>63</v>
      </c>
      <c r="FT2654" s="20">
        <v>5</v>
      </c>
      <c r="FU2654" s="15"/>
      <c r="FV2654" s="20"/>
      <c r="FW2654" s="15"/>
      <c r="FX2654" s="20"/>
      <c r="FY2654" s="15"/>
      <c r="FZ2654" s="20"/>
      <c r="GA2654" s="15"/>
      <c r="GB2654" s="20"/>
      <c r="GC2654" s="15"/>
      <c r="GD2654" s="20"/>
      <c r="GE2654" s="15"/>
      <c r="GF2654" s="20"/>
      <c r="GG2654" s="226"/>
    </row>
    <row r="2655" spans="1:189" ht="15" customHeight="1" x14ac:dyDescent="0.3">
      <c r="A2655" s="85" t="s">
        <v>146</v>
      </c>
      <c r="B2655" s="85" t="s">
        <v>140</v>
      </c>
      <c r="C2655" s="85" t="s">
        <v>3922</v>
      </c>
      <c r="D2655" s="85" t="s">
        <v>3923</v>
      </c>
      <c r="E2655" s="15" t="str">
        <f t="shared" si="580"/>
        <v>Stefan Nau</v>
      </c>
      <c r="F2655" s="85" t="s">
        <v>135</v>
      </c>
      <c r="G2655" s="15">
        <v>999927106</v>
      </c>
      <c r="H2655" s="15">
        <f t="shared" si="581"/>
        <v>63</v>
      </c>
      <c r="I2655" s="15"/>
      <c r="J2655" s="15"/>
      <c r="K2655" s="16"/>
      <c r="L2655" s="15"/>
      <c r="M2655" s="15"/>
      <c r="N2655" s="15"/>
      <c r="O2655" s="15">
        <f t="shared" si="591"/>
        <v>0</v>
      </c>
      <c r="P2655" s="15">
        <v>0</v>
      </c>
      <c r="Q2655" s="15">
        <f t="shared" si="592"/>
        <v>0</v>
      </c>
      <c r="R2655" s="15">
        <v>0</v>
      </c>
      <c r="S2655" s="15">
        <v>0</v>
      </c>
      <c r="T2655" s="15">
        <f t="shared" si="593"/>
        <v>0</v>
      </c>
      <c r="U2655" s="15">
        <f t="shared" si="594"/>
        <v>0</v>
      </c>
      <c r="V2655" s="15"/>
      <c r="W2655" s="15"/>
      <c r="X2655" s="15"/>
      <c r="Y2655" s="15"/>
      <c r="Z2655" s="16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>
        <f t="shared" si="582"/>
        <v>0</v>
      </c>
      <c r="CT2655" s="15">
        <f t="shared" si="583"/>
        <v>63</v>
      </c>
      <c r="CU2655" s="15">
        <f t="shared" si="584"/>
        <v>0</v>
      </c>
      <c r="CV2655" s="15">
        <f t="shared" si="585"/>
        <v>0</v>
      </c>
      <c r="CW2655" s="15"/>
      <c r="CX2655" s="15"/>
      <c r="CY2655" s="15">
        <f t="shared" si="586"/>
        <v>0</v>
      </c>
      <c r="CZ2655" s="15">
        <f>GG2655</f>
        <v>0</v>
      </c>
      <c r="DA2655" s="16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20"/>
      <c r="DY2655" s="15"/>
      <c r="DZ2655" s="20"/>
      <c r="EA2655" s="15"/>
      <c r="EB2655" s="20"/>
      <c r="EC2655" s="15"/>
      <c r="ED2655" s="20"/>
      <c r="EE2655" s="15"/>
      <c r="EF2655" s="20"/>
      <c r="EG2655" s="15"/>
      <c r="EH2655" s="20"/>
      <c r="EI2655" s="15"/>
      <c r="EJ2655" s="20"/>
      <c r="EK2655" s="15"/>
      <c r="EL2655" s="20"/>
      <c r="EM2655" s="15"/>
      <c r="EN2655" s="20"/>
      <c r="EY2655" s="15"/>
      <c r="EZ2655" s="20"/>
      <c r="FC2655" s="15"/>
      <c r="FD2655" s="20"/>
      <c r="FE2655" s="15"/>
      <c r="FF2655" s="20"/>
      <c r="FG2655" s="15"/>
      <c r="FH2655" s="20"/>
      <c r="FI2655" s="15"/>
      <c r="FJ2655" s="20"/>
      <c r="FK2655" s="15"/>
      <c r="FL2655" s="20"/>
      <c r="FM2655" s="15"/>
      <c r="FN2655" s="20"/>
      <c r="FO2655" s="15">
        <v>63</v>
      </c>
      <c r="FP2655" s="20"/>
      <c r="FQ2655" s="15"/>
      <c r="FR2655" s="20"/>
      <c r="FS2655" s="15"/>
      <c r="FT2655" s="20"/>
      <c r="FU2655" s="15"/>
      <c r="FV2655" s="20"/>
      <c r="FW2655" s="15"/>
      <c r="FX2655" s="20"/>
      <c r="FY2655" s="15"/>
      <c r="FZ2655" s="20"/>
      <c r="GA2655" s="15"/>
      <c r="GB2655" s="20"/>
      <c r="GC2655" s="15"/>
      <c r="GD2655" s="20"/>
      <c r="GE2655" s="15"/>
      <c r="GF2655" s="20"/>
      <c r="GG2655" s="226"/>
    </row>
    <row r="2656" spans="1:189" ht="15" customHeight="1" x14ac:dyDescent="0.3">
      <c r="A2656" s="15" t="s">
        <v>146</v>
      </c>
      <c r="B2656" s="15" t="s">
        <v>140</v>
      </c>
      <c r="C2656" s="15" t="s">
        <v>3107</v>
      </c>
      <c r="D2656" s="15" t="s">
        <v>3050</v>
      </c>
      <c r="E2656" s="15" t="str">
        <f t="shared" si="580"/>
        <v>Jonas REYES</v>
      </c>
      <c r="F2656" s="15" t="s">
        <v>135</v>
      </c>
      <c r="G2656" s="15">
        <v>999927114</v>
      </c>
      <c r="H2656" s="15">
        <f t="shared" si="581"/>
        <v>63</v>
      </c>
      <c r="I2656" s="15"/>
      <c r="J2656" s="15"/>
      <c r="K2656" s="16"/>
      <c r="L2656" s="15"/>
      <c r="M2656" s="15"/>
      <c r="N2656" s="15"/>
      <c r="O2656" s="15">
        <f t="shared" si="591"/>
        <v>0</v>
      </c>
      <c r="P2656" s="15">
        <v>0</v>
      </c>
      <c r="Q2656" s="15">
        <f t="shared" si="592"/>
        <v>0</v>
      </c>
      <c r="R2656" s="15">
        <v>0</v>
      </c>
      <c r="S2656" s="15">
        <v>0</v>
      </c>
      <c r="T2656" s="15">
        <f t="shared" si="593"/>
        <v>0</v>
      </c>
      <c r="U2656" s="15">
        <f t="shared" si="594"/>
        <v>0</v>
      </c>
      <c r="V2656" s="15"/>
      <c r="W2656" s="15"/>
      <c r="X2656" s="15"/>
      <c r="Y2656" s="15"/>
      <c r="Z2656" s="16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>
        <f t="shared" si="582"/>
        <v>0</v>
      </c>
      <c r="CT2656" s="15">
        <f t="shared" si="583"/>
        <v>63</v>
      </c>
      <c r="CU2656" s="15">
        <f t="shared" si="584"/>
        <v>1</v>
      </c>
      <c r="CV2656" s="15">
        <f t="shared" si="585"/>
        <v>0</v>
      </c>
      <c r="CW2656" s="15"/>
      <c r="CX2656" s="15"/>
      <c r="CY2656" s="15">
        <f t="shared" si="586"/>
        <v>0</v>
      </c>
      <c r="CZ2656" s="15">
        <f>GG2656</f>
        <v>0</v>
      </c>
      <c r="DA2656" s="16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20"/>
      <c r="DY2656" s="15"/>
      <c r="DZ2656" s="20"/>
      <c r="EA2656" s="15"/>
      <c r="EB2656" s="20"/>
      <c r="EC2656" s="15"/>
      <c r="ED2656" s="20"/>
      <c r="EE2656" s="15"/>
      <c r="EF2656" s="20"/>
      <c r="EG2656" s="15"/>
      <c r="EH2656" s="20"/>
      <c r="EI2656" s="15"/>
      <c r="EJ2656" s="20"/>
      <c r="EK2656" s="15"/>
      <c r="EL2656" s="20"/>
      <c r="EM2656" s="15"/>
      <c r="EN2656" s="20"/>
      <c r="EY2656" s="15"/>
      <c r="EZ2656" s="20"/>
      <c r="FC2656" s="15">
        <v>63</v>
      </c>
      <c r="FD2656" s="20">
        <v>5</v>
      </c>
      <c r="FE2656" s="15"/>
      <c r="FF2656" s="20"/>
      <c r="FG2656" s="15"/>
      <c r="FH2656" s="20"/>
      <c r="FI2656" s="15"/>
      <c r="FJ2656" s="20"/>
      <c r="FK2656" s="15"/>
      <c r="FL2656" s="20"/>
      <c r="FM2656" s="15"/>
      <c r="FN2656" s="20"/>
      <c r="FO2656" s="15"/>
      <c r="FP2656" s="20"/>
      <c r="FQ2656" s="15"/>
      <c r="FR2656" s="20"/>
      <c r="FS2656" s="15"/>
      <c r="FT2656" s="20"/>
      <c r="FU2656" s="15"/>
      <c r="FV2656" s="20"/>
      <c r="FW2656" s="15"/>
      <c r="FX2656" s="20"/>
      <c r="FY2656" s="15"/>
      <c r="FZ2656" s="20"/>
      <c r="GA2656" s="15"/>
      <c r="GB2656" s="20"/>
      <c r="GC2656" s="15"/>
      <c r="GD2656" s="20"/>
      <c r="GE2656" s="15"/>
      <c r="GF2656" s="20"/>
      <c r="GG2656" s="226"/>
    </row>
    <row r="2657" spans="1:189" ht="15" customHeight="1" x14ac:dyDescent="0.3">
      <c r="A2657" s="17" t="s">
        <v>2903</v>
      </c>
      <c r="B2657" s="17" t="s">
        <v>138</v>
      </c>
      <c r="C2657" s="17" t="s">
        <v>3315</v>
      </c>
      <c r="D2657" s="17" t="s">
        <v>3316</v>
      </c>
      <c r="E2657" s="15" t="str">
        <f t="shared" si="580"/>
        <v>Kobe Corke</v>
      </c>
      <c r="F2657" s="17" t="s">
        <v>135</v>
      </c>
      <c r="G2657" s="17">
        <v>999927117</v>
      </c>
      <c r="H2657" s="15">
        <f t="shared" si="581"/>
        <v>48</v>
      </c>
      <c r="I2657" s="15"/>
      <c r="J2657" s="15"/>
      <c r="K2657" s="16"/>
      <c r="L2657" s="15"/>
      <c r="M2657" s="15"/>
      <c r="N2657" s="15"/>
      <c r="O2657" s="15">
        <f t="shared" si="591"/>
        <v>0</v>
      </c>
      <c r="P2657" s="15">
        <v>0</v>
      </c>
      <c r="Q2657" s="15">
        <f t="shared" si="592"/>
        <v>0</v>
      </c>
      <c r="R2657" s="15">
        <v>0</v>
      </c>
      <c r="S2657" s="15">
        <v>0</v>
      </c>
      <c r="T2657" s="15">
        <f t="shared" si="593"/>
        <v>0</v>
      </c>
      <c r="U2657" s="15">
        <f t="shared" si="594"/>
        <v>0</v>
      </c>
      <c r="V2657" s="15"/>
      <c r="W2657" s="15"/>
      <c r="X2657" s="15"/>
      <c r="Y2657" s="15"/>
      <c r="Z2657" s="16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>
        <f t="shared" si="582"/>
        <v>48</v>
      </c>
      <c r="CT2657" s="15">
        <f t="shared" si="583"/>
        <v>0</v>
      </c>
      <c r="CU2657" s="15">
        <f t="shared" si="584"/>
        <v>0</v>
      </c>
      <c r="CV2657" s="15">
        <f t="shared" si="585"/>
        <v>0</v>
      </c>
      <c r="CW2657" s="15"/>
      <c r="CX2657" s="15"/>
      <c r="CY2657" s="15">
        <f t="shared" si="586"/>
        <v>0</v>
      </c>
      <c r="CZ2657" s="15">
        <f>GG2657</f>
        <v>0</v>
      </c>
      <c r="DA2657" s="16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20"/>
      <c r="DY2657" s="15"/>
      <c r="DZ2657" s="20"/>
      <c r="EA2657" s="15"/>
      <c r="EB2657" s="20"/>
      <c r="EC2657" s="15"/>
      <c r="ED2657" s="20"/>
      <c r="EE2657" s="15"/>
      <c r="EF2657" s="20"/>
      <c r="EG2657" s="15"/>
      <c r="EH2657" s="20"/>
      <c r="EI2657" s="15"/>
      <c r="EJ2657" s="20"/>
      <c r="EK2657" s="15"/>
      <c r="EL2657" s="20"/>
      <c r="EM2657" s="15"/>
      <c r="EN2657" s="20"/>
      <c r="EY2657" s="15"/>
      <c r="EZ2657" s="20"/>
      <c r="FC2657" s="15"/>
      <c r="FD2657" s="20"/>
      <c r="FE2657" s="15">
        <v>48</v>
      </c>
      <c r="FF2657" s="20">
        <v>6</v>
      </c>
      <c r="FG2657" s="15"/>
      <c r="FH2657" s="20"/>
      <c r="FI2657" s="15"/>
      <c r="FJ2657" s="20"/>
      <c r="FK2657" s="15"/>
      <c r="FL2657" s="20"/>
      <c r="FM2657" s="15"/>
      <c r="FN2657" s="20"/>
      <c r="FO2657" s="15"/>
      <c r="FP2657" s="20"/>
      <c r="FQ2657" s="15"/>
      <c r="FR2657" s="20"/>
      <c r="FS2657" s="15"/>
      <c r="FT2657" s="20"/>
      <c r="FU2657" s="15"/>
      <c r="FV2657" s="20"/>
      <c r="FW2657" s="15"/>
      <c r="FX2657" s="20"/>
      <c r="FY2657" s="15"/>
      <c r="FZ2657" s="20"/>
      <c r="GA2657" s="15"/>
      <c r="GB2657" s="20"/>
      <c r="GC2657" s="15"/>
      <c r="GD2657" s="20"/>
      <c r="GE2657" s="15"/>
      <c r="GF2657" s="20"/>
      <c r="GG2657" s="226"/>
    </row>
    <row r="2658" spans="1:189" ht="15" customHeight="1" x14ac:dyDescent="0.3">
      <c r="A2658" s="83" t="s">
        <v>133</v>
      </c>
      <c r="B2658" s="83" t="s">
        <v>134</v>
      </c>
      <c r="C2658" s="83" t="s">
        <v>3883</v>
      </c>
      <c r="D2658" s="83" t="s">
        <v>3884</v>
      </c>
      <c r="E2658" s="15" t="str">
        <f t="shared" si="580"/>
        <v>London Drabik</v>
      </c>
      <c r="F2658" s="83" t="s">
        <v>128</v>
      </c>
      <c r="G2658" s="83">
        <v>999927121</v>
      </c>
      <c r="H2658" s="15">
        <f t="shared" si="581"/>
        <v>45</v>
      </c>
      <c r="I2658" s="15"/>
      <c r="J2658" s="15"/>
      <c r="K2658" s="16"/>
      <c r="L2658" s="15"/>
      <c r="M2658" s="15"/>
      <c r="N2658" s="15"/>
      <c r="O2658" s="15">
        <f t="shared" si="591"/>
        <v>0</v>
      </c>
      <c r="P2658" s="15">
        <v>0</v>
      </c>
      <c r="Q2658" s="15">
        <f t="shared" si="592"/>
        <v>0</v>
      </c>
      <c r="R2658" s="15">
        <v>0</v>
      </c>
      <c r="S2658" s="15">
        <v>0</v>
      </c>
      <c r="T2658" s="15">
        <f t="shared" si="593"/>
        <v>0</v>
      </c>
      <c r="U2658" s="15">
        <f t="shared" si="594"/>
        <v>0</v>
      </c>
      <c r="V2658" s="15"/>
      <c r="W2658" s="15"/>
      <c r="X2658" s="15"/>
      <c r="Y2658" s="15"/>
      <c r="Z2658" s="16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>
        <f t="shared" si="582"/>
        <v>0</v>
      </c>
      <c r="CT2658" s="15">
        <f t="shared" si="583"/>
        <v>45</v>
      </c>
      <c r="CU2658" s="15">
        <f t="shared" si="584"/>
        <v>1</v>
      </c>
      <c r="CV2658" s="15">
        <f t="shared" si="585"/>
        <v>0</v>
      </c>
      <c r="CW2658" s="15"/>
      <c r="CX2658" s="15"/>
      <c r="CY2658" s="15">
        <f t="shared" si="586"/>
        <v>0</v>
      </c>
      <c r="CZ2658" s="15">
        <f>GG2658</f>
        <v>0</v>
      </c>
      <c r="DA2658" s="16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20"/>
      <c r="DY2658" s="15"/>
      <c r="DZ2658" s="20"/>
      <c r="EA2658" s="15"/>
      <c r="EB2658" s="20"/>
      <c r="EC2658" s="15"/>
      <c r="ED2658" s="20"/>
      <c r="EE2658" s="15"/>
      <c r="EF2658" s="20"/>
      <c r="EG2658" s="15"/>
      <c r="EH2658" s="20"/>
      <c r="EI2658" s="15"/>
      <c r="EJ2658" s="20"/>
      <c r="EK2658" s="15"/>
      <c r="EL2658" s="20"/>
      <c r="EM2658" s="15"/>
      <c r="EN2658" s="20"/>
      <c r="EY2658" s="15"/>
      <c r="EZ2658" s="20"/>
      <c r="FC2658" s="15"/>
      <c r="FD2658" s="20"/>
      <c r="FE2658" s="15"/>
      <c r="FF2658" s="20"/>
      <c r="FG2658" s="15"/>
      <c r="FH2658" s="20"/>
      <c r="FI2658" s="15"/>
      <c r="FJ2658" s="20"/>
      <c r="FK2658" s="15"/>
      <c r="FL2658" s="20"/>
      <c r="FM2658" s="15"/>
      <c r="FN2658" s="20"/>
      <c r="FO2658" s="15"/>
      <c r="FP2658" s="20"/>
      <c r="FQ2658" s="15"/>
      <c r="FR2658" s="20"/>
      <c r="FS2658" s="15"/>
      <c r="FT2658" s="20"/>
      <c r="FU2658" s="15">
        <v>45</v>
      </c>
      <c r="FV2658" s="20">
        <v>2</v>
      </c>
      <c r="FW2658" s="15"/>
      <c r="FX2658" s="20"/>
      <c r="FY2658" s="15"/>
      <c r="FZ2658" s="20"/>
      <c r="GA2658" s="15"/>
      <c r="GB2658" s="20"/>
      <c r="GC2658" s="15"/>
      <c r="GD2658" s="20"/>
      <c r="GE2658" s="15"/>
      <c r="GF2658" s="20"/>
      <c r="GG2658" s="226"/>
    </row>
    <row r="2659" spans="1:189" ht="15" customHeight="1" x14ac:dyDescent="0.3">
      <c r="A2659" s="85" t="s">
        <v>2905</v>
      </c>
      <c r="B2659" s="85" t="s">
        <v>126</v>
      </c>
      <c r="C2659" s="85" t="s">
        <v>4005</v>
      </c>
      <c r="D2659" s="85" t="s">
        <v>4006</v>
      </c>
      <c r="E2659" s="15" t="str">
        <f t="shared" si="580"/>
        <v>Iryna Shumskaya</v>
      </c>
      <c r="F2659" s="85" t="s">
        <v>128</v>
      </c>
      <c r="G2659" s="15">
        <v>999927125</v>
      </c>
      <c r="H2659" s="15">
        <f t="shared" si="581"/>
        <v>34</v>
      </c>
      <c r="I2659" s="15"/>
      <c r="J2659" s="15"/>
      <c r="K2659" s="16"/>
      <c r="L2659" s="15"/>
      <c r="M2659" s="15"/>
      <c r="N2659" s="15"/>
      <c r="O2659" s="15">
        <f t="shared" si="591"/>
        <v>0</v>
      </c>
      <c r="P2659" s="15">
        <v>0</v>
      </c>
      <c r="Q2659" s="15">
        <f t="shared" si="592"/>
        <v>0</v>
      </c>
      <c r="R2659" s="15">
        <v>0</v>
      </c>
      <c r="S2659" s="15">
        <v>0</v>
      </c>
      <c r="T2659" s="15">
        <f t="shared" si="593"/>
        <v>0</v>
      </c>
      <c r="U2659" s="15">
        <f t="shared" si="594"/>
        <v>0</v>
      </c>
      <c r="V2659" s="15"/>
      <c r="W2659" s="15"/>
      <c r="X2659" s="15"/>
      <c r="Y2659" s="15"/>
      <c r="Z2659" s="16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>
        <f t="shared" si="582"/>
        <v>0</v>
      </c>
      <c r="CT2659" s="15">
        <f t="shared" si="583"/>
        <v>34</v>
      </c>
      <c r="CU2659" s="15">
        <f t="shared" si="584"/>
        <v>0</v>
      </c>
      <c r="CV2659" s="15">
        <f t="shared" si="585"/>
        <v>0</v>
      </c>
      <c r="CW2659" s="15"/>
      <c r="CX2659" s="15"/>
      <c r="CY2659" s="15">
        <f t="shared" si="586"/>
        <v>0</v>
      </c>
      <c r="CZ2659" s="15">
        <f>GG2659</f>
        <v>0</v>
      </c>
      <c r="DA2659" s="16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20"/>
      <c r="DY2659" s="15"/>
      <c r="DZ2659" s="20"/>
      <c r="EA2659" s="15"/>
      <c r="EB2659" s="20"/>
      <c r="EC2659" s="15"/>
      <c r="ED2659" s="20"/>
      <c r="EE2659" s="15"/>
      <c r="EF2659" s="20"/>
      <c r="EG2659" s="15"/>
      <c r="EH2659" s="20"/>
      <c r="EI2659" s="15"/>
      <c r="EJ2659" s="20"/>
      <c r="EK2659" s="15"/>
      <c r="EL2659" s="20"/>
      <c r="EM2659" s="15"/>
      <c r="EN2659" s="20"/>
      <c r="EY2659" s="15"/>
      <c r="EZ2659" s="20"/>
      <c r="FC2659" s="15"/>
      <c r="FD2659" s="20"/>
      <c r="FE2659" s="15"/>
      <c r="FF2659" s="20"/>
      <c r="FG2659" s="15"/>
      <c r="FH2659" s="20"/>
      <c r="FI2659" s="15"/>
      <c r="FJ2659" s="20"/>
      <c r="FK2659" s="15"/>
      <c r="FL2659" s="20"/>
      <c r="FM2659" s="15"/>
      <c r="FN2659" s="16"/>
      <c r="FO2659" s="15">
        <v>34</v>
      </c>
      <c r="FP2659" s="20"/>
      <c r="FQ2659" s="15"/>
      <c r="FR2659" s="16"/>
      <c r="FS2659" s="15"/>
      <c r="FT2659" s="20"/>
      <c r="FU2659" s="15"/>
      <c r="FV2659" s="20"/>
      <c r="FW2659" s="15"/>
      <c r="FX2659" s="20"/>
      <c r="FY2659" s="15"/>
      <c r="FZ2659" s="20"/>
      <c r="GA2659" s="15"/>
      <c r="GB2659" s="20"/>
      <c r="GC2659" s="15"/>
      <c r="GD2659" s="20"/>
      <c r="GE2659" s="15"/>
      <c r="GF2659" s="20"/>
      <c r="GG2659" s="226"/>
    </row>
    <row r="2660" spans="1:189" ht="15" customHeight="1" x14ac:dyDescent="0.3">
      <c r="A2660" s="85" t="s">
        <v>130</v>
      </c>
      <c r="B2660" s="85" t="s">
        <v>126</v>
      </c>
      <c r="C2660" s="85" t="s">
        <v>2943</v>
      </c>
      <c r="D2660" s="85" t="s">
        <v>1273</v>
      </c>
      <c r="E2660" s="15" t="str">
        <f t="shared" si="580"/>
        <v>BRANDON LIM</v>
      </c>
      <c r="F2660" s="85" t="s">
        <v>135</v>
      </c>
      <c r="G2660" s="15">
        <v>999927138</v>
      </c>
      <c r="H2660" s="15">
        <f t="shared" si="581"/>
        <v>83</v>
      </c>
      <c r="I2660" s="15"/>
      <c r="J2660" s="15"/>
      <c r="K2660" s="16"/>
      <c r="L2660" s="15"/>
      <c r="M2660" s="15"/>
      <c r="N2660" s="15"/>
      <c r="O2660" s="15">
        <f t="shared" si="591"/>
        <v>0</v>
      </c>
      <c r="P2660" s="15">
        <v>0</v>
      </c>
      <c r="Q2660" s="15">
        <f t="shared" si="592"/>
        <v>0</v>
      </c>
      <c r="R2660" s="15">
        <v>0</v>
      </c>
      <c r="S2660" s="15">
        <v>0</v>
      </c>
      <c r="T2660" s="15">
        <f t="shared" si="593"/>
        <v>0</v>
      </c>
      <c r="U2660" s="15">
        <f t="shared" si="594"/>
        <v>0</v>
      </c>
      <c r="V2660" s="15"/>
      <c r="W2660" s="15"/>
      <c r="X2660" s="15"/>
      <c r="Y2660" s="15"/>
      <c r="Z2660" s="16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>
        <f t="shared" si="582"/>
        <v>0</v>
      </c>
      <c r="CT2660" s="15">
        <f t="shared" si="583"/>
        <v>83</v>
      </c>
      <c r="CU2660" s="15">
        <f t="shared" si="584"/>
        <v>1</v>
      </c>
      <c r="CV2660" s="15">
        <f t="shared" si="585"/>
        <v>0</v>
      </c>
      <c r="CW2660" s="15"/>
      <c r="CX2660" s="15"/>
      <c r="CY2660" s="15">
        <f t="shared" si="586"/>
        <v>0</v>
      </c>
      <c r="CZ2660" s="15">
        <f>GG2660</f>
        <v>0</v>
      </c>
      <c r="DA2660" s="16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20"/>
      <c r="DY2660" s="15"/>
      <c r="DZ2660" s="20"/>
      <c r="EA2660" s="15"/>
      <c r="EB2660" s="20"/>
      <c r="EC2660" s="15"/>
      <c r="ED2660" s="20"/>
      <c r="EE2660" s="15"/>
      <c r="EF2660" s="20"/>
      <c r="EG2660" s="15"/>
      <c r="EH2660" s="20"/>
      <c r="EI2660" s="15"/>
      <c r="EJ2660" s="20"/>
      <c r="EK2660" s="15"/>
      <c r="EL2660" s="20"/>
      <c r="EM2660" s="15"/>
      <c r="EN2660" s="20"/>
      <c r="EY2660" s="15"/>
      <c r="EZ2660" s="20"/>
      <c r="FC2660" s="15"/>
      <c r="FD2660" s="20"/>
      <c r="FE2660" s="15"/>
      <c r="FF2660" s="20"/>
      <c r="FG2660" s="15"/>
      <c r="FH2660" s="20"/>
      <c r="FI2660" s="15"/>
      <c r="FJ2660" s="20"/>
      <c r="FK2660" s="15"/>
      <c r="FL2660" s="20"/>
      <c r="FM2660" s="15"/>
      <c r="FN2660" s="20"/>
      <c r="FO2660" s="15">
        <v>38</v>
      </c>
      <c r="FP2660" s="20"/>
      <c r="FQ2660" s="15"/>
      <c r="FR2660" s="20"/>
      <c r="FS2660" s="15"/>
      <c r="FT2660" s="20"/>
      <c r="FU2660" s="15"/>
      <c r="FV2660" s="20"/>
      <c r="FW2660" s="15"/>
      <c r="FX2660" s="20"/>
      <c r="FY2660" s="15"/>
      <c r="FZ2660" s="20"/>
      <c r="GA2660" s="15">
        <v>45</v>
      </c>
      <c r="GB2660" s="20">
        <v>2</v>
      </c>
      <c r="GC2660" s="15"/>
      <c r="GD2660" s="20"/>
      <c r="GE2660" s="15"/>
      <c r="GF2660" s="20"/>
      <c r="GG2660" s="226"/>
    </row>
    <row r="2661" spans="1:189" ht="15" customHeight="1" x14ac:dyDescent="0.3">
      <c r="A2661" s="17" t="s">
        <v>2903</v>
      </c>
      <c r="B2661" s="17" t="s">
        <v>126</v>
      </c>
      <c r="C2661" s="17" t="s">
        <v>986</v>
      </c>
      <c r="D2661" s="17" t="s">
        <v>1223</v>
      </c>
      <c r="E2661" s="15" t="str">
        <f t="shared" si="580"/>
        <v>Yejin Lee</v>
      </c>
      <c r="F2661" s="17" t="s">
        <v>128</v>
      </c>
      <c r="G2661" s="17">
        <v>999927142</v>
      </c>
      <c r="H2661" s="15">
        <f t="shared" si="581"/>
        <v>29</v>
      </c>
      <c r="I2661" s="15"/>
      <c r="J2661" s="15"/>
      <c r="K2661" s="16"/>
      <c r="L2661" s="15"/>
      <c r="M2661" s="15"/>
      <c r="N2661" s="15"/>
      <c r="O2661" s="15">
        <f t="shared" si="591"/>
        <v>0</v>
      </c>
      <c r="P2661" s="15">
        <v>0</v>
      </c>
      <c r="Q2661" s="15">
        <f t="shared" si="592"/>
        <v>0</v>
      </c>
      <c r="R2661" s="15">
        <v>0</v>
      </c>
      <c r="S2661" s="15">
        <v>0</v>
      </c>
      <c r="T2661" s="15">
        <f t="shared" si="593"/>
        <v>0</v>
      </c>
      <c r="U2661" s="15">
        <f t="shared" si="594"/>
        <v>0</v>
      </c>
      <c r="V2661" s="15"/>
      <c r="W2661" s="15"/>
      <c r="X2661" s="15"/>
      <c r="Y2661" s="15"/>
      <c r="Z2661" s="16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>
        <f t="shared" si="582"/>
        <v>29</v>
      </c>
      <c r="CT2661" s="15">
        <f t="shared" si="583"/>
        <v>0</v>
      </c>
      <c r="CU2661" s="15">
        <f t="shared" si="584"/>
        <v>0</v>
      </c>
      <c r="CV2661" s="15">
        <f t="shared" si="585"/>
        <v>0</v>
      </c>
      <c r="CW2661" s="15"/>
      <c r="CX2661" s="15"/>
      <c r="CY2661" s="15">
        <f t="shared" si="586"/>
        <v>0</v>
      </c>
      <c r="CZ2661" s="15">
        <f>GG2661</f>
        <v>0</v>
      </c>
      <c r="DA2661" s="16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20"/>
      <c r="DY2661" s="15"/>
      <c r="DZ2661" s="20"/>
      <c r="EA2661" s="15"/>
      <c r="EB2661" s="20"/>
      <c r="EC2661" s="15"/>
      <c r="ED2661" s="20"/>
      <c r="EE2661" s="15"/>
      <c r="EF2661" s="20"/>
      <c r="EG2661" s="15"/>
      <c r="EH2661" s="20"/>
      <c r="EI2661" s="15"/>
      <c r="EJ2661" s="20"/>
      <c r="EK2661" s="15"/>
      <c r="EL2661" s="20"/>
      <c r="EM2661" s="15"/>
      <c r="EN2661" s="20"/>
      <c r="EY2661" s="15"/>
      <c r="EZ2661" s="20"/>
      <c r="FC2661" s="15"/>
      <c r="FD2661" s="20"/>
      <c r="FE2661" s="15">
        <v>29</v>
      </c>
      <c r="FF2661" s="20" t="s">
        <v>168</v>
      </c>
      <c r="FG2661" s="15"/>
      <c r="FH2661" s="20"/>
      <c r="FI2661" s="15"/>
      <c r="FJ2661" s="20"/>
      <c r="FK2661" s="15"/>
      <c r="FL2661" s="20"/>
      <c r="FM2661" s="15"/>
      <c r="FN2661" s="20"/>
      <c r="FO2661" s="15"/>
      <c r="FP2661" s="20"/>
      <c r="FQ2661" s="15"/>
      <c r="FR2661" s="20"/>
      <c r="FS2661" s="15"/>
      <c r="FT2661" s="20"/>
      <c r="FU2661" s="15"/>
      <c r="FV2661" s="20"/>
      <c r="FW2661" s="15"/>
      <c r="FX2661" s="20"/>
      <c r="FY2661" s="15"/>
      <c r="FZ2661" s="20"/>
      <c r="GA2661" s="15"/>
      <c r="GB2661" s="20"/>
      <c r="GC2661" s="15"/>
      <c r="GD2661" s="20"/>
      <c r="GE2661" s="15"/>
      <c r="GF2661" s="20"/>
      <c r="GG2661" s="226"/>
    </row>
    <row r="2662" spans="1:189" ht="15" customHeight="1" x14ac:dyDescent="0.3">
      <c r="A2662" s="15" t="s">
        <v>130</v>
      </c>
      <c r="B2662" s="15" t="s">
        <v>142</v>
      </c>
      <c r="C2662" s="15" t="s">
        <v>1123</v>
      </c>
      <c r="D2662" s="15" t="s">
        <v>3208</v>
      </c>
      <c r="E2662" s="15" t="str">
        <f t="shared" si="580"/>
        <v>Hayden BALTAZAR</v>
      </c>
      <c r="F2662" s="15" t="s">
        <v>135</v>
      </c>
      <c r="G2662" s="15">
        <v>999927143</v>
      </c>
      <c r="H2662" s="15">
        <f t="shared" si="581"/>
        <v>63</v>
      </c>
      <c r="I2662" s="15"/>
      <c r="J2662" s="15"/>
      <c r="K2662" s="16"/>
      <c r="L2662" s="15"/>
      <c r="M2662" s="15"/>
      <c r="N2662" s="15"/>
      <c r="O2662" s="15">
        <f t="shared" si="591"/>
        <v>0</v>
      </c>
      <c r="P2662" s="15">
        <v>0</v>
      </c>
      <c r="Q2662" s="15">
        <f t="shared" si="592"/>
        <v>0</v>
      </c>
      <c r="R2662" s="15">
        <v>0</v>
      </c>
      <c r="S2662" s="15">
        <v>0</v>
      </c>
      <c r="T2662" s="15">
        <f t="shared" si="593"/>
        <v>0</v>
      </c>
      <c r="U2662" s="15">
        <f t="shared" si="594"/>
        <v>0</v>
      </c>
      <c r="V2662" s="15"/>
      <c r="W2662" s="15"/>
      <c r="X2662" s="15"/>
      <c r="Y2662" s="15"/>
      <c r="Z2662" s="16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>
        <f t="shared" si="582"/>
        <v>0</v>
      </c>
      <c r="CT2662" s="15">
        <f t="shared" si="583"/>
        <v>63</v>
      </c>
      <c r="CU2662" s="15">
        <f t="shared" si="584"/>
        <v>1</v>
      </c>
      <c r="CV2662" s="15">
        <f t="shared" si="585"/>
        <v>0</v>
      </c>
      <c r="CW2662" s="15"/>
      <c r="CX2662" s="15"/>
      <c r="CY2662" s="15">
        <f t="shared" si="586"/>
        <v>0</v>
      </c>
      <c r="CZ2662" s="15">
        <f>GG2662</f>
        <v>0</v>
      </c>
      <c r="DA2662" s="16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20"/>
      <c r="DY2662" s="15"/>
      <c r="DZ2662" s="20"/>
      <c r="EA2662" s="15"/>
      <c r="EB2662" s="20"/>
      <c r="EC2662" s="15"/>
      <c r="ED2662" s="20"/>
      <c r="EE2662" s="15"/>
      <c r="EF2662" s="20"/>
      <c r="EG2662" s="15"/>
      <c r="EH2662" s="20"/>
      <c r="EI2662" s="15"/>
      <c r="EJ2662" s="20"/>
      <c r="EK2662" s="15"/>
      <c r="EL2662" s="20"/>
      <c r="EM2662" s="15"/>
      <c r="EN2662" s="20"/>
      <c r="EY2662" s="15"/>
      <c r="EZ2662" s="20"/>
      <c r="FC2662" s="15">
        <v>63</v>
      </c>
      <c r="FD2662" s="20">
        <v>5</v>
      </c>
      <c r="FE2662" s="15"/>
      <c r="FF2662" s="20"/>
      <c r="FG2662" s="15"/>
      <c r="FH2662" s="20"/>
      <c r="FI2662" s="15"/>
      <c r="FJ2662" s="20"/>
      <c r="FK2662" s="15"/>
      <c r="FL2662" s="20"/>
      <c r="FM2662" s="15"/>
      <c r="FN2662" s="20"/>
      <c r="FO2662" s="15"/>
      <c r="FP2662" s="20"/>
      <c r="FQ2662" s="15"/>
      <c r="FR2662" s="20"/>
      <c r="FS2662" s="15"/>
      <c r="FT2662" s="20"/>
      <c r="FU2662" s="15"/>
      <c r="FV2662" s="20"/>
      <c r="FW2662" s="15"/>
      <c r="FX2662" s="20"/>
      <c r="FY2662" s="15"/>
      <c r="FZ2662" s="20"/>
      <c r="GA2662" s="15"/>
      <c r="GB2662" s="20"/>
      <c r="GC2662" s="15"/>
      <c r="GD2662" s="20"/>
      <c r="GE2662" s="15"/>
      <c r="GF2662" s="20"/>
      <c r="GG2662" s="226"/>
    </row>
    <row r="2663" spans="1:189" ht="15" customHeight="1" x14ac:dyDescent="0.3">
      <c r="A2663" s="15" t="s">
        <v>137</v>
      </c>
      <c r="B2663" s="15" t="s">
        <v>138</v>
      </c>
      <c r="C2663" s="15" t="s">
        <v>1265</v>
      </c>
      <c r="D2663" s="15" t="s">
        <v>3050</v>
      </c>
      <c r="E2663" s="15" t="str">
        <f t="shared" si="580"/>
        <v>Valentino REYES</v>
      </c>
      <c r="F2663" s="15" t="s">
        <v>135</v>
      </c>
      <c r="G2663" s="15">
        <v>999927144</v>
      </c>
      <c r="H2663" s="15">
        <f t="shared" si="581"/>
        <v>63</v>
      </c>
      <c r="I2663" s="15"/>
      <c r="J2663" s="15"/>
      <c r="K2663" s="16"/>
      <c r="L2663" s="15"/>
      <c r="M2663" s="15"/>
      <c r="N2663" s="15"/>
      <c r="O2663" s="15">
        <f t="shared" si="591"/>
        <v>0</v>
      </c>
      <c r="P2663" s="15">
        <v>0</v>
      </c>
      <c r="Q2663" s="15">
        <f t="shared" si="592"/>
        <v>0</v>
      </c>
      <c r="R2663" s="15">
        <v>0</v>
      </c>
      <c r="S2663" s="15">
        <v>0</v>
      </c>
      <c r="T2663" s="15">
        <f t="shared" si="593"/>
        <v>0</v>
      </c>
      <c r="U2663" s="15">
        <f t="shared" si="594"/>
        <v>0</v>
      </c>
      <c r="V2663" s="15"/>
      <c r="W2663" s="15"/>
      <c r="X2663" s="15"/>
      <c r="Y2663" s="15"/>
      <c r="Z2663" s="16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>
        <f t="shared" si="582"/>
        <v>0</v>
      </c>
      <c r="CT2663" s="15">
        <f t="shared" si="583"/>
        <v>63</v>
      </c>
      <c r="CU2663" s="15">
        <f t="shared" si="584"/>
        <v>1</v>
      </c>
      <c r="CV2663" s="15">
        <f t="shared" si="585"/>
        <v>0</v>
      </c>
      <c r="CW2663" s="15"/>
      <c r="CX2663" s="15"/>
      <c r="CY2663" s="15">
        <f t="shared" si="586"/>
        <v>0</v>
      </c>
      <c r="CZ2663" s="15">
        <f>GG2663</f>
        <v>0</v>
      </c>
      <c r="DA2663" s="16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20"/>
      <c r="DY2663" s="15"/>
      <c r="DZ2663" s="20"/>
      <c r="EA2663" s="15"/>
      <c r="EB2663" s="20"/>
      <c r="EC2663" s="15"/>
      <c r="ED2663" s="20"/>
      <c r="EE2663" s="15"/>
      <c r="EF2663" s="20"/>
      <c r="EG2663" s="15"/>
      <c r="EH2663" s="20"/>
      <c r="EI2663" s="15"/>
      <c r="EJ2663" s="20"/>
      <c r="EK2663" s="15"/>
      <c r="EL2663" s="20"/>
      <c r="EM2663" s="15"/>
      <c r="EN2663" s="20"/>
      <c r="EY2663" s="15"/>
      <c r="EZ2663" s="20"/>
      <c r="FC2663" s="15">
        <v>63</v>
      </c>
      <c r="FD2663" s="20">
        <v>5</v>
      </c>
      <c r="FE2663" s="15"/>
      <c r="FF2663" s="20"/>
      <c r="FG2663" s="15"/>
      <c r="FH2663" s="20"/>
      <c r="FI2663" s="15"/>
      <c r="FJ2663" s="20"/>
      <c r="FK2663" s="15"/>
      <c r="FL2663" s="20"/>
      <c r="FM2663" s="15"/>
      <c r="FN2663" s="20"/>
      <c r="FO2663" s="15"/>
      <c r="FP2663" s="20"/>
      <c r="FQ2663" s="15"/>
      <c r="FR2663" s="20"/>
      <c r="FS2663" s="15"/>
      <c r="FT2663" s="20"/>
      <c r="FU2663" s="15"/>
      <c r="FV2663" s="20"/>
      <c r="FW2663" s="15"/>
      <c r="FX2663" s="20"/>
      <c r="FY2663" s="15"/>
      <c r="FZ2663" s="20"/>
      <c r="GA2663" s="15"/>
      <c r="GB2663" s="20"/>
      <c r="GC2663" s="15"/>
      <c r="GD2663" s="20"/>
      <c r="GE2663" s="15"/>
      <c r="GF2663" s="20"/>
      <c r="GG2663" s="226"/>
    </row>
    <row r="2664" spans="1:189" ht="15" customHeight="1" x14ac:dyDescent="0.3">
      <c r="A2664" s="15" t="s">
        <v>137</v>
      </c>
      <c r="B2664" s="15" t="s">
        <v>134</v>
      </c>
      <c r="C2664" s="15" t="s">
        <v>3044</v>
      </c>
      <c r="D2664" s="15" t="s">
        <v>3045</v>
      </c>
      <c r="E2664" s="15" t="str">
        <f t="shared" si="580"/>
        <v>Jayleen DIONELA</v>
      </c>
      <c r="F2664" s="15" t="s">
        <v>128</v>
      </c>
      <c r="G2664" s="15">
        <v>999927154</v>
      </c>
      <c r="H2664" s="15">
        <f t="shared" si="581"/>
        <v>68</v>
      </c>
      <c r="I2664" s="15"/>
      <c r="J2664" s="15"/>
      <c r="K2664" s="16"/>
      <c r="L2664" s="15"/>
      <c r="M2664" s="15"/>
      <c r="N2664" s="15"/>
      <c r="O2664" s="15">
        <f t="shared" si="591"/>
        <v>0</v>
      </c>
      <c r="P2664" s="15">
        <v>0</v>
      </c>
      <c r="Q2664" s="15">
        <f t="shared" si="592"/>
        <v>0</v>
      </c>
      <c r="R2664" s="15">
        <v>0</v>
      </c>
      <c r="S2664" s="15">
        <v>0</v>
      </c>
      <c r="T2664" s="15">
        <f t="shared" si="593"/>
        <v>0</v>
      </c>
      <c r="U2664" s="15">
        <f t="shared" si="594"/>
        <v>0</v>
      </c>
      <c r="V2664" s="15"/>
      <c r="W2664" s="15"/>
      <c r="X2664" s="15"/>
      <c r="Y2664" s="15"/>
      <c r="Z2664" s="16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>
        <f t="shared" si="582"/>
        <v>0</v>
      </c>
      <c r="CT2664" s="15">
        <f t="shared" si="583"/>
        <v>68</v>
      </c>
      <c r="CU2664" s="15">
        <f t="shared" si="584"/>
        <v>1</v>
      </c>
      <c r="CV2664" s="15">
        <f t="shared" si="585"/>
        <v>0</v>
      </c>
      <c r="CW2664" s="15"/>
      <c r="CX2664" s="15"/>
      <c r="CY2664" s="15">
        <f t="shared" si="586"/>
        <v>0</v>
      </c>
      <c r="CZ2664" s="15">
        <f>GG2664</f>
        <v>0</v>
      </c>
      <c r="DA2664" s="16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20"/>
      <c r="DY2664" s="15"/>
      <c r="DZ2664" s="20"/>
      <c r="EA2664" s="15"/>
      <c r="EB2664" s="20"/>
      <c r="EC2664" s="15"/>
      <c r="ED2664" s="20"/>
      <c r="EE2664" s="15"/>
      <c r="EF2664" s="20"/>
      <c r="EG2664" s="15"/>
      <c r="EH2664" s="20"/>
      <c r="EI2664" s="15"/>
      <c r="EJ2664" s="20"/>
      <c r="EK2664" s="15"/>
      <c r="EL2664" s="20"/>
      <c r="EM2664" s="15"/>
      <c r="EN2664" s="20"/>
      <c r="EY2664" s="15"/>
      <c r="EZ2664" s="20"/>
      <c r="FC2664" s="15">
        <v>68</v>
      </c>
      <c r="FD2664" s="20">
        <v>3</v>
      </c>
      <c r="FE2664" s="15"/>
      <c r="FF2664" s="20"/>
      <c r="FG2664" s="15"/>
      <c r="FH2664" s="20"/>
      <c r="FI2664" s="15"/>
      <c r="FJ2664" s="20"/>
      <c r="FK2664" s="15"/>
      <c r="FL2664" s="20"/>
      <c r="FM2664" s="15"/>
      <c r="FN2664" s="20"/>
      <c r="FO2664" s="15"/>
      <c r="FP2664" s="20"/>
      <c r="FQ2664" s="15"/>
      <c r="FR2664" s="20"/>
      <c r="FS2664" s="15"/>
      <c r="FT2664" s="20"/>
      <c r="FU2664" s="15"/>
      <c r="FV2664" s="20"/>
      <c r="FW2664" s="15"/>
      <c r="FX2664" s="20"/>
      <c r="FY2664" s="15"/>
      <c r="FZ2664" s="20"/>
      <c r="GA2664" s="15"/>
      <c r="GB2664" s="20"/>
      <c r="GC2664" s="15"/>
      <c r="GD2664" s="20"/>
      <c r="GE2664" s="15"/>
      <c r="GF2664" s="20"/>
      <c r="GG2664" s="226"/>
    </row>
    <row r="2665" spans="1:189" ht="15" customHeight="1" x14ac:dyDescent="0.3">
      <c r="A2665" s="15" t="s">
        <v>137</v>
      </c>
      <c r="B2665" s="15" t="s">
        <v>138</v>
      </c>
      <c r="C2665" s="15" t="s">
        <v>3051</v>
      </c>
      <c r="D2665" s="15" t="s">
        <v>3052</v>
      </c>
      <c r="E2665" s="15" t="str">
        <f t="shared" si="580"/>
        <v>Akira Nandan VARRA</v>
      </c>
      <c r="F2665" s="15" t="s">
        <v>135</v>
      </c>
      <c r="G2665" s="15">
        <v>999927155</v>
      </c>
      <c r="H2665" s="15">
        <f t="shared" si="581"/>
        <v>63</v>
      </c>
      <c r="I2665" s="15"/>
      <c r="J2665" s="15"/>
      <c r="K2665" s="16"/>
      <c r="L2665" s="15"/>
      <c r="M2665" s="15"/>
      <c r="N2665" s="15"/>
      <c r="O2665" s="15">
        <f t="shared" si="591"/>
        <v>0</v>
      </c>
      <c r="P2665" s="15">
        <v>0</v>
      </c>
      <c r="Q2665" s="15">
        <f t="shared" si="592"/>
        <v>0</v>
      </c>
      <c r="R2665" s="15">
        <v>0</v>
      </c>
      <c r="S2665" s="15">
        <v>0</v>
      </c>
      <c r="T2665" s="15">
        <f t="shared" si="593"/>
        <v>0</v>
      </c>
      <c r="U2665" s="15">
        <f t="shared" si="594"/>
        <v>0</v>
      </c>
      <c r="V2665" s="15"/>
      <c r="W2665" s="15"/>
      <c r="X2665" s="15"/>
      <c r="Y2665" s="15"/>
      <c r="Z2665" s="16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>
        <f t="shared" si="582"/>
        <v>0</v>
      </c>
      <c r="CT2665" s="15">
        <f t="shared" si="583"/>
        <v>63</v>
      </c>
      <c r="CU2665" s="15">
        <f t="shared" si="584"/>
        <v>1</v>
      </c>
      <c r="CV2665" s="15">
        <f t="shared" si="585"/>
        <v>0</v>
      </c>
      <c r="CW2665" s="15"/>
      <c r="CX2665" s="15"/>
      <c r="CY2665" s="15">
        <f t="shared" si="586"/>
        <v>0</v>
      </c>
      <c r="CZ2665" s="15">
        <f>GG2665</f>
        <v>0</v>
      </c>
      <c r="DA2665" s="16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20"/>
      <c r="DY2665" s="15"/>
      <c r="DZ2665" s="20"/>
      <c r="EA2665" s="15"/>
      <c r="EB2665" s="20"/>
      <c r="EC2665" s="15"/>
      <c r="ED2665" s="20"/>
      <c r="EE2665" s="15"/>
      <c r="EF2665" s="20"/>
      <c r="EG2665" s="15"/>
      <c r="EH2665" s="20"/>
      <c r="EI2665" s="15"/>
      <c r="EJ2665" s="20"/>
      <c r="EK2665" s="15"/>
      <c r="EL2665" s="20"/>
      <c r="EM2665" s="15"/>
      <c r="EN2665" s="20"/>
      <c r="EY2665" s="15"/>
      <c r="EZ2665" s="20"/>
      <c r="FC2665" s="15">
        <v>63</v>
      </c>
      <c r="FD2665" s="20">
        <v>5</v>
      </c>
      <c r="FE2665" s="15"/>
      <c r="FF2665" s="20"/>
      <c r="FG2665" s="15"/>
      <c r="FH2665" s="20"/>
      <c r="FI2665" s="15"/>
      <c r="FJ2665" s="20"/>
      <c r="FK2665" s="15"/>
      <c r="FL2665" s="20"/>
      <c r="FM2665" s="15"/>
      <c r="FN2665" s="20"/>
      <c r="FO2665" s="15"/>
      <c r="FP2665" s="20"/>
      <c r="FQ2665" s="15"/>
      <c r="FR2665" s="20"/>
      <c r="FS2665" s="15"/>
      <c r="FT2665" s="20"/>
      <c r="FU2665" s="15"/>
      <c r="FV2665" s="20"/>
      <c r="FW2665" s="15"/>
      <c r="FX2665" s="20"/>
      <c r="FY2665" s="15"/>
      <c r="FZ2665" s="20"/>
      <c r="GA2665" s="15"/>
      <c r="GB2665" s="20"/>
      <c r="GC2665" s="15"/>
      <c r="GD2665" s="20"/>
      <c r="GE2665" s="15"/>
      <c r="GF2665" s="20"/>
      <c r="GG2665" s="226"/>
    </row>
    <row r="2666" spans="1:189" ht="15" customHeight="1" x14ac:dyDescent="0.3">
      <c r="A2666" s="17" t="s">
        <v>2903</v>
      </c>
      <c r="B2666" s="17" t="s">
        <v>138</v>
      </c>
      <c r="C2666" s="17" t="s">
        <v>3418</v>
      </c>
      <c r="D2666" s="17" t="s">
        <v>173</v>
      </c>
      <c r="E2666" s="15" t="str">
        <f t="shared" si="580"/>
        <v>Debora Aguilar</v>
      </c>
      <c r="F2666" s="17" t="s">
        <v>128</v>
      </c>
      <c r="G2666" s="17">
        <v>999927156</v>
      </c>
      <c r="H2666" s="15">
        <f t="shared" si="581"/>
        <v>38</v>
      </c>
      <c r="I2666" s="15"/>
      <c r="J2666" s="15"/>
      <c r="K2666" s="16"/>
      <c r="L2666" s="15"/>
      <c r="M2666" s="15"/>
      <c r="N2666" s="15"/>
      <c r="O2666" s="15">
        <f t="shared" si="591"/>
        <v>0</v>
      </c>
      <c r="P2666" s="15">
        <v>0</v>
      </c>
      <c r="Q2666" s="15">
        <f t="shared" si="592"/>
        <v>0</v>
      </c>
      <c r="R2666" s="15">
        <v>0</v>
      </c>
      <c r="S2666" s="15">
        <v>0</v>
      </c>
      <c r="T2666" s="15">
        <f t="shared" si="593"/>
        <v>0</v>
      </c>
      <c r="U2666" s="15">
        <f t="shared" si="594"/>
        <v>0</v>
      </c>
      <c r="V2666" s="15"/>
      <c r="W2666" s="15"/>
      <c r="X2666" s="15"/>
      <c r="Y2666" s="15"/>
      <c r="Z2666" s="16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>
        <f t="shared" si="582"/>
        <v>38</v>
      </c>
      <c r="CT2666" s="15">
        <f t="shared" si="583"/>
        <v>0</v>
      </c>
      <c r="CU2666" s="15">
        <f t="shared" si="584"/>
        <v>0</v>
      </c>
      <c r="CV2666" s="15">
        <f t="shared" si="585"/>
        <v>0</v>
      </c>
      <c r="CW2666" s="15"/>
      <c r="CX2666" s="15"/>
      <c r="CY2666" s="15">
        <f t="shared" si="586"/>
        <v>0</v>
      </c>
      <c r="CZ2666" s="15">
        <f>GG2666</f>
        <v>0</v>
      </c>
      <c r="DA2666" s="16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20"/>
      <c r="DY2666" s="15"/>
      <c r="DZ2666" s="20"/>
      <c r="EA2666" s="15"/>
      <c r="EB2666" s="20"/>
      <c r="EC2666" s="15"/>
      <c r="ED2666" s="20"/>
      <c r="EE2666" s="15"/>
      <c r="EF2666" s="20"/>
      <c r="EG2666" s="15"/>
      <c r="EH2666" s="20"/>
      <c r="EI2666" s="15"/>
      <c r="EJ2666" s="20"/>
      <c r="EK2666" s="15"/>
      <c r="EL2666" s="20"/>
      <c r="EM2666" s="15"/>
      <c r="EN2666" s="20"/>
      <c r="EY2666" s="15"/>
      <c r="EZ2666" s="20"/>
      <c r="FC2666" s="15"/>
      <c r="FD2666" s="20"/>
      <c r="FE2666" s="15">
        <v>38</v>
      </c>
      <c r="FF2666" s="20" t="s">
        <v>129</v>
      </c>
      <c r="FG2666" s="15"/>
      <c r="FH2666" s="20"/>
      <c r="FI2666" s="15"/>
      <c r="FJ2666" s="20"/>
      <c r="FK2666" s="15"/>
      <c r="FL2666" s="20"/>
      <c r="FM2666" s="15"/>
      <c r="FN2666" s="20"/>
      <c r="FO2666" s="15"/>
      <c r="FP2666" s="20"/>
      <c r="FQ2666" s="15"/>
      <c r="FR2666" s="20"/>
      <c r="FS2666" s="15"/>
      <c r="FT2666" s="20"/>
      <c r="FU2666" s="15"/>
      <c r="FV2666" s="20"/>
      <c r="FW2666" s="15"/>
      <c r="FX2666" s="20"/>
      <c r="FY2666" s="15"/>
      <c r="FZ2666" s="20"/>
      <c r="GA2666" s="15"/>
      <c r="GB2666" s="20"/>
      <c r="GC2666" s="15"/>
      <c r="GD2666" s="20"/>
      <c r="GE2666" s="15"/>
      <c r="GF2666" s="20"/>
      <c r="GG2666" s="226"/>
    </row>
    <row r="2667" spans="1:189" ht="15" customHeight="1" x14ac:dyDescent="0.3">
      <c r="A2667" s="85" t="s">
        <v>133</v>
      </c>
      <c r="B2667" s="85" t="s">
        <v>142</v>
      </c>
      <c r="C2667" s="85" t="s">
        <v>274</v>
      </c>
      <c r="D2667" s="85" t="s">
        <v>4055</v>
      </c>
      <c r="E2667" s="15" t="str">
        <f t="shared" si="580"/>
        <v>Emma Darling</v>
      </c>
      <c r="F2667" s="85" t="s">
        <v>128</v>
      </c>
      <c r="G2667" s="15">
        <v>999927157</v>
      </c>
      <c r="H2667" s="15">
        <f t="shared" si="581"/>
        <v>38</v>
      </c>
      <c r="I2667" s="15"/>
      <c r="J2667" s="15"/>
      <c r="K2667" s="16"/>
      <c r="L2667" s="15"/>
      <c r="M2667" s="15"/>
      <c r="N2667" s="15"/>
      <c r="O2667" s="15">
        <f t="shared" si="591"/>
        <v>0</v>
      </c>
      <c r="P2667" s="15">
        <v>0</v>
      </c>
      <c r="Q2667" s="15">
        <f t="shared" si="592"/>
        <v>0</v>
      </c>
      <c r="R2667" s="15">
        <v>0</v>
      </c>
      <c r="S2667" s="15">
        <v>0</v>
      </c>
      <c r="T2667" s="15">
        <f t="shared" si="593"/>
        <v>0</v>
      </c>
      <c r="U2667" s="15">
        <f t="shared" si="594"/>
        <v>0</v>
      </c>
      <c r="V2667" s="15"/>
      <c r="W2667" s="15"/>
      <c r="X2667" s="15"/>
      <c r="Y2667" s="15"/>
      <c r="Z2667" s="16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>
        <f t="shared" si="582"/>
        <v>0</v>
      </c>
      <c r="CT2667" s="15">
        <f t="shared" si="583"/>
        <v>38</v>
      </c>
      <c r="CU2667" s="15">
        <f t="shared" si="584"/>
        <v>0</v>
      </c>
      <c r="CV2667" s="15">
        <f t="shared" si="585"/>
        <v>0</v>
      </c>
      <c r="CW2667" s="15"/>
      <c r="CX2667" s="15"/>
      <c r="CY2667" s="15">
        <f t="shared" si="586"/>
        <v>0</v>
      </c>
      <c r="CZ2667" s="15">
        <f>GG2667</f>
        <v>0</v>
      </c>
      <c r="DA2667" s="16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20"/>
      <c r="DY2667" s="15"/>
      <c r="DZ2667" s="20"/>
      <c r="EA2667" s="15"/>
      <c r="EB2667" s="20"/>
      <c r="EC2667" s="15"/>
      <c r="ED2667" s="20"/>
      <c r="EE2667" s="15"/>
      <c r="EF2667" s="20"/>
      <c r="EG2667" s="15"/>
      <c r="EH2667" s="20"/>
      <c r="EI2667" s="15"/>
      <c r="EJ2667" s="20"/>
      <c r="EK2667" s="15"/>
      <c r="EL2667" s="20"/>
      <c r="EM2667" s="15"/>
      <c r="EN2667" s="20"/>
      <c r="EY2667" s="15"/>
      <c r="EZ2667" s="20"/>
      <c r="FC2667" s="15"/>
      <c r="FD2667" s="20"/>
      <c r="FE2667" s="15"/>
      <c r="FF2667" s="20"/>
      <c r="FG2667" s="15"/>
      <c r="FH2667" s="20"/>
      <c r="FI2667" s="15"/>
      <c r="FJ2667" s="20"/>
      <c r="FK2667" s="15"/>
      <c r="FL2667" s="16"/>
      <c r="FM2667" s="15"/>
      <c r="FN2667" s="16"/>
      <c r="FO2667" s="15">
        <v>38</v>
      </c>
      <c r="FP2667" s="20"/>
      <c r="FQ2667" s="15"/>
      <c r="FR2667" s="16"/>
      <c r="FS2667" s="15"/>
      <c r="FT2667" s="20"/>
      <c r="FU2667" s="15"/>
      <c r="FV2667" s="20"/>
      <c r="FW2667" s="15"/>
      <c r="FX2667" s="20"/>
      <c r="FY2667" s="15"/>
      <c r="FZ2667" s="20"/>
      <c r="GA2667" s="15"/>
      <c r="GB2667" s="20"/>
      <c r="GC2667" s="15"/>
      <c r="GD2667" s="20"/>
      <c r="GE2667" s="15"/>
      <c r="GF2667" s="20"/>
      <c r="GG2667" s="226"/>
    </row>
    <row r="2668" spans="1:189" ht="15" customHeight="1" x14ac:dyDescent="0.3">
      <c r="A2668" s="85" t="s">
        <v>2905</v>
      </c>
      <c r="B2668" s="85" t="s">
        <v>126</v>
      </c>
      <c r="C2668" s="85" t="s">
        <v>375</v>
      </c>
      <c r="D2668" s="85" t="s">
        <v>834</v>
      </c>
      <c r="E2668" s="15" t="str">
        <f t="shared" si="580"/>
        <v>Michael Gloria</v>
      </c>
      <c r="F2668" s="85" t="s">
        <v>135</v>
      </c>
      <c r="G2668" s="15">
        <v>999927158</v>
      </c>
      <c r="H2668" s="15">
        <f t="shared" si="581"/>
        <v>105</v>
      </c>
      <c r="I2668" s="15"/>
      <c r="J2668" s="15"/>
      <c r="K2668" s="16"/>
      <c r="L2668" s="15"/>
      <c r="M2668" s="15"/>
      <c r="N2668" s="15"/>
      <c r="O2668" s="15">
        <f t="shared" si="591"/>
        <v>0</v>
      </c>
      <c r="P2668" s="15">
        <v>0</v>
      </c>
      <c r="Q2668" s="15">
        <f t="shared" si="592"/>
        <v>0</v>
      </c>
      <c r="R2668" s="15">
        <v>0</v>
      </c>
      <c r="S2668" s="15">
        <v>0</v>
      </c>
      <c r="T2668" s="15">
        <f t="shared" si="593"/>
        <v>0</v>
      </c>
      <c r="U2668" s="15">
        <f t="shared" si="594"/>
        <v>0</v>
      </c>
      <c r="V2668" s="15"/>
      <c r="W2668" s="15"/>
      <c r="X2668" s="15"/>
      <c r="Y2668" s="15"/>
      <c r="Z2668" s="16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>
        <f t="shared" si="582"/>
        <v>0</v>
      </c>
      <c r="CT2668" s="15">
        <f t="shared" si="583"/>
        <v>105</v>
      </c>
      <c r="CU2668" s="15">
        <f t="shared" si="584"/>
        <v>1</v>
      </c>
      <c r="CV2668" s="15">
        <f t="shared" si="585"/>
        <v>0</v>
      </c>
      <c r="CW2668" s="15"/>
      <c r="CX2668" s="15"/>
      <c r="CY2668" s="15">
        <f t="shared" si="586"/>
        <v>0</v>
      </c>
      <c r="CZ2668" s="15">
        <f>GG2668</f>
        <v>0</v>
      </c>
      <c r="DA2668" s="16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20"/>
      <c r="DY2668" s="15"/>
      <c r="DZ2668" s="20"/>
      <c r="EA2668" s="15"/>
      <c r="EB2668" s="20"/>
      <c r="EC2668" s="15"/>
      <c r="ED2668" s="20"/>
      <c r="EE2668" s="15"/>
      <c r="EF2668" s="20"/>
      <c r="EG2668" s="15"/>
      <c r="EH2668" s="20"/>
      <c r="EI2668" s="15"/>
      <c r="EJ2668" s="20"/>
      <c r="EK2668" s="15"/>
      <c r="EL2668" s="20"/>
      <c r="EM2668" s="15"/>
      <c r="EN2668" s="20"/>
      <c r="EY2668" s="15"/>
      <c r="EZ2668" s="20"/>
      <c r="FC2668" s="15"/>
      <c r="FD2668" s="20"/>
      <c r="FE2668" s="15"/>
      <c r="FF2668" s="20"/>
      <c r="FG2668" s="15"/>
      <c r="FH2668" s="20"/>
      <c r="FI2668" s="15"/>
      <c r="FJ2668" s="20"/>
      <c r="FK2668" s="15"/>
      <c r="FL2668" s="20"/>
      <c r="FM2668" s="15"/>
      <c r="FN2668" s="20"/>
      <c r="FO2668" s="15">
        <v>60</v>
      </c>
      <c r="FP2668" s="20"/>
      <c r="FQ2668" s="15"/>
      <c r="FR2668" s="20"/>
      <c r="FS2668" s="15"/>
      <c r="FT2668" s="20"/>
      <c r="FU2668" s="15"/>
      <c r="FV2668" s="20"/>
      <c r="FW2668" s="15"/>
      <c r="FX2668" s="20"/>
      <c r="FY2668" s="15"/>
      <c r="FZ2668" s="20"/>
      <c r="GA2668" s="15">
        <v>45</v>
      </c>
      <c r="GB2668" s="20">
        <v>2</v>
      </c>
      <c r="GC2668" s="15"/>
      <c r="GD2668" s="20"/>
      <c r="GE2668" s="15"/>
      <c r="GF2668" s="20"/>
      <c r="GG2668" s="226"/>
    </row>
    <row r="2669" spans="1:189" ht="15" customHeight="1" x14ac:dyDescent="0.3">
      <c r="A2669" s="85" t="s">
        <v>146</v>
      </c>
      <c r="B2669" s="85" t="s">
        <v>138</v>
      </c>
      <c r="C2669" s="85" t="s">
        <v>221</v>
      </c>
      <c r="D2669" s="85" t="s">
        <v>3465</v>
      </c>
      <c r="E2669" s="15" t="str">
        <f t="shared" si="580"/>
        <v>Benjamin VILLATORO</v>
      </c>
      <c r="F2669" s="85" t="s">
        <v>135</v>
      </c>
      <c r="G2669" s="15">
        <v>999927161</v>
      </c>
      <c r="H2669" s="15">
        <f t="shared" si="581"/>
        <v>63</v>
      </c>
      <c r="I2669" s="15"/>
      <c r="J2669" s="15"/>
      <c r="K2669" s="16"/>
      <c r="L2669" s="15"/>
      <c r="M2669" s="15"/>
      <c r="N2669" s="15"/>
      <c r="O2669" s="15">
        <f t="shared" si="591"/>
        <v>0</v>
      </c>
      <c r="P2669" s="15">
        <v>0</v>
      </c>
      <c r="Q2669" s="15">
        <f t="shared" si="592"/>
        <v>0</v>
      </c>
      <c r="R2669" s="15">
        <v>0</v>
      </c>
      <c r="S2669" s="15">
        <v>0</v>
      </c>
      <c r="T2669" s="15">
        <f t="shared" si="593"/>
        <v>0</v>
      </c>
      <c r="U2669" s="15">
        <f t="shared" si="594"/>
        <v>0</v>
      </c>
      <c r="V2669" s="15"/>
      <c r="W2669" s="15"/>
      <c r="X2669" s="15"/>
      <c r="Y2669" s="15"/>
      <c r="Z2669" s="16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>
        <f t="shared" si="582"/>
        <v>0</v>
      </c>
      <c r="CT2669" s="15">
        <f t="shared" si="583"/>
        <v>63</v>
      </c>
      <c r="CU2669" s="15">
        <f t="shared" si="584"/>
        <v>1</v>
      </c>
      <c r="CV2669" s="15">
        <f t="shared" si="585"/>
        <v>0</v>
      </c>
      <c r="CW2669" s="15"/>
      <c r="CX2669" s="15"/>
      <c r="CY2669" s="15">
        <f t="shared" si="586"/>
        <v>0</v>
      </c>
      <c r="CZ2669" s="15">
        <f>GG2669</f>
        <v>0</v>
      </c>
      <c r="DA2669" s="16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20"/>
      <c r="DY2669" s="15"/>
      <c r="DZ2669" s="20"/>
      <c r="EA2669" s="15"/>
      <c r="EB2669" s="20"/>
      <c r="EC2669" s="15"/>
      <c r="ED2669" s="20"/>
      <c r="EE2669" s="15"/>
      <c r="EF2669" s="20"/>
      <c r="EG2669" s="15"/>
      <c r="EH2669" s="20"/>
      <c r="EI2669" s="15"/>
      <c r="EJ2669" s="20"/>
      <c r="EK2669" s="15"/>
      <c r="EL2669" s="20"/>
      <c r="EM2669" s="15"/>
      <c r="EN2669" s="20"/>
      <c r="EY2669" s="15"/>
      <c r="EZ2669" s="20"/>
      <c r="FC2669" s="15"/>
      <c r="FD2669" s="20"/>
      <c r="FE2669" s="15"/>
      <c r="FF2669" s="20"/>
      <c r="FG2669" s="15">
        <v>63</v>
      </c>
      <c r="FH2669" s="20">
        <v>5</v>
      </c>
      <c r="FI2669" s="15"/>
      <c r="FJ2669" s="20"/>
      <c r="FK2669" s="15"/>
      <c r="FL2669" s="20"/>
      <c r="FM2669" s="15"/>
      <c r="FN2669" s="20"/>
      <c r="FO2669" s="15"/>
      <c r="FP2669" s="20"/>
      <c r="FQ2669" s="15"/>
      <c r="FR2669" s="20"/>
      <c r="FS2669" s="15"/>
      <c r="FT2669" s="20"/>
      <c r="FU2669" s="15"/>
      <c r="FV2669" s="20"/>
      <c r="FW2669" s="15"/>
      <c r="FX2669" s="20"/>
      <c r="FY2669" s="15"/>
      <c r="FZ2669" s="20"/>
      <c r="GA2669" s="15"/>
      <c r="GB2669" s="20"/>
      <c r="GC2669" s="15"/>
      <c r="GD2669" s="20"/>
      <c r="GE2669" s="15"/>
      <c r="GF2669" s="20"/>
      <c r="GG2669" s="226"/>
    </row>
    <row r="2670" spans="1:189" ht="15" customHeight="1" x14ac:dyDescent="0.3">
      <c r="A2670" s="17" t="s">
        <v>2903</v>
      </c>
      <c r="B2670" s="17" t="s">
        <v>126</v>
      </c>
      <c r="C2670" s="17" t="s">
        <v>3348</v>
      </c>
      <c r="D2670" s="17" t="s">
        <v>1166</v>
      </c>
      <c r="E2670" s="15" t="str">
        <f t="shared" si="580"/>
        <v>Matangi Kumar</v>
      </c>
      <c r="F2670" s="17" t="s">
        <v>128</v>
      </c>
      <c r="G2670" s="17">
        <v>999927168</v>
      </c>
      <c r="H2670" s="15">
        <f t="shared" si="581"/>
        <v>38</v>
      </c>
      <c r="I2670" s="15"/>
      <c r="J2670" s="15"/>
      <c r="K2670" s="16"/>
      <c r="L2670" s="15"/>
      <c r="M2670" s="15"/>
      <c r="N2670" s="15"/>
      <c r="O2670" s="15">
        <f t="shared" si="591"/>
        <v>0</v>
      </c>
      <c r="P2670" s="15">
        <v>0</v>
      </c>
      <c r="Q2670" s="15">
        <f t="shared" si="592"/>
        <v>0</v>
      </c>
      <c r="R2670" s="15">
        <v>0</v>
      </c>
      <c r="S2670" s="15">
        <v>0</v>
      </c>
      <c r="T2670" s="15">
        <f t="shared" si="593"/>
        <v>0</v>
      </c>
      <c r="U2670" s="15">
        <f t="shared" si="594"/>
        <v>0</v>
      </c>
      <c r="V2670" s="15"/>
      <c r="W2670" s="15"/>
      <c r="X2670" s="15"/>
      <c r="Y2670" s="15"/>
      <c r="Z2670" s="16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>
        <f t="shared" si="582"/>
        <v>38</v>
      </c>
      <c r="CT2670" s="15">
        <f t="shared" si="583"/>
        <v>0</v>
      </c>
      <c r="CU2670" s="15">
        <f t="shared" si="584"/>
        <v>0</v>
      </c>
      <c r="CV2670" s="15">
        <f t="shared" si="585"/>
        <v>0</v>
      </c>
      <c r="CW2670" s="15"/>
      <c r="CX2670" s="15"/>
      <c r="CY2670" s="15">
        <f t="shared" si="586"/>
        <v>0</v>
      </c>
      <c r="CZ2670" s="15">
        <f>GG2670</f>
        <v>0</v>
      </c>
      <c r="DA2670" s="16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20"/>
      <c r="DY2670" s="15"/>
      <c r="DZ2670" s="20"/>
      <c r="EA2670" s="15"/>
      <c r="EB2670" s="20"/>
      <c r="EC2670" s="15"/>
      <c r="ED2670" s="20"/>
      <c r="EE2670" s="15"/>
      <c r="EF2670" s="20"/>
      <c r="EG2670" s="15"/>
      <c r="EH2670" s="20"/>
      <c r="EI2670" s="15"/>
      <c r="EJ2670" s="20"/>
      <c r="EK2670" s="15"/>
      <c r="EL2670" s="20"/>
      <c r="EM2670" s="15"/>
      <c r="EN2670" s="20"/>
      <c r="EY2670" s="15"/>
      <c r="EZ2670" s="20"/>
      <c r="FC2670" s="15"/>
      <c r="FD2670" s="20"/>
      <c r="FE2670" s="15">
        <v>38</v>
      </c>
      <c r="FF2670" s="20" t="s">
        <v>129</v>
      </c>
      <c r="FG2670" s="15"/>
      <c r="FH2670" s="20"/>
      <c r="FI2670" s="15"/>
      <c r="FJ2670" s="20"/>
      <c r="FK2670" s="15"/>
      <c r="FL2670" s="20"/>
      <c r="FM2670" s="15"/>
      <c r="FN2670" s="20"/>
      <c r="FO2670" s="15"/>
      <c r="FP2670" s="20"/>
      <c r="FQ2670" s="15"/>
      <c r="FR2670" s="20"/>
      <c r="FS2670" s="15"/>
      <c r="FT2670" s="20"/>
      <c r="FU2670" s="15"/>
      <c r="FV2670" s="20"/>
      <c r="FW2670" s="15"/>
      <c r="FX2670" s="20"/>
      <c r="FY2670" s="15"/>
      <c r="FZ2670" s="20"/>
      <c r="GA2670" s="15"/>
      <c r="GB2670" s="20"/>
      <c r="GC2670" s="15"/>
      <c r="GD2670" s="20"/>
      <c r="GE2670" s="15"/>
      <c r="GF2670" s="20"/>
      <c r="GG2670" s="226"/>
    </row>
    <row r="2671" spans="1:189" ht="15" customHeight="1" x14ac:dyDescent="0.3">
      <c r="A2671" s="15" t="s">
        <v>125</v>
      </c>
      <c r="B2671" s="15" t="s">
        <v>134</v>
      </c>
      <c r="C2671" s="15" t="s">
        <v>3764</v>
      </c>
      <c r="D2671" s="15" t="s">
        <v>3765</v>
      </c>
      <c r="E2671" s="15" t="str">
        <f t="shared" si="580"/>
        <v>Joana Bunnell Hernandez</v>
      </c>
      <c r="F2671" s="15" t="s">
        <v>128</v>
      </c>
      <c r="G2671" s="15">
        <v>999927174</v>
      </c>
      <c r="H2671" s="15">
        <f t="shared" si="581"/>
        <v>68</v>
      </c>
      <c r="I2671" s="15"/>
      <c r="J2671" s="15"/>
      <c r="K2671" s="16"/>
      <c r="L2671" s="15"/>
      <c r="M2671" s="15"/>
      <c r="N2671" s="15"/>
      <c r="O2671" s="15">
        <f t="shared" si="591"/>
        <v>0</v>
      </c>
      <c r="P2671" s="15">
        <v>0</v>
      </c>
      <c r="Q2671" s="15">
        <f t="shared" si="592"/>
        <v>0</v>
      </c>
      <c r="R2671" s="15">
        <v>0</v>
      </c>
      <c r="S2671" s="15">
        <v>0</v>
      </c>
      <c r="T2671" s="15">
        <f t="shared" si="593"/>
        <v>0</v>
      </c>
      <c r="U2671" s="15">
        <f t="shared" si="594"/>
        <v>0</v>
      </c>
      <c r="V2671" s="15"/>
      <c r="W2671" s="15"/>
      <c r="X2671" s="15"/>
      <c r="Y2671" s="15"/>
      <c r="Z2671" s="16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>
        <f t="shared" si="582"/>
        <v>0</v>
      </c>
      <c r="CT2671" s="15">
        <f t="shared" si="583"/>
        <v>68</v>
      </c>
      <c r="CU2671" s="15">
        <f t="shared" si="584"/>
        <v>1</v>
      </c>
      <c r="CV2671" s="15">
        <f t="shared" si="585"/>
        <v>0</v>
      </c>
      <c r="CW2671" s="15"/>
      <c r="CX2671" s="15"/>
      <c r="CY2671" s="15">
        <f t="shared" si="586"/>
        <v>0</v>
      </c>
      <c r="CZ2671" s="15">
        <f>GG2671</f>
        <v>0</v>
      </c>
      <c r="DA2671" s="16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20"/>
      <c r="DY2671" s="15"/>
      <c r="DZ2671" s="20"/>
      <c r="EA2671" s="15"/>
      <c r="EB2671" s="20"/>
      <c r="EC2671" s="15"/>
      <c r="ED2671" s="20"/>
      <c r="EE2671" s="15"/>
      <c r="EF2671" s="20"/>
      <c r="EG2671" s="15"/>
      <c r="EH2671" s="20"/>
      <c r="EI2671" s="15"/>
      <c r="EJ2671" s="20"/>
      <c r="EK2671" s="15"/>
      <c r="EL2671" s="20"/>
      <c r="EM2671" s="15"/>
      <c r="EN2671" s="20"/>
      <c r="EY2671" s="15"/>
      <c r="EZ2671" s="20"/>
      <c r="FC2671" s="15"/>
      <c r="FD2671" s="20"/>
      <c r="FE2671" s="15"/>
      <c r="FF2671" s="20"/>
      <c r="FG2671" s="15"/>
      <c r="FH2671" s="20"/>
      <c r="FI2671" s="15"/>
      <c r="FJ2671" s="20"/>
      <c r="FK2671" s="15"/>
      <c r="FL2671" s="20"/>
      <c r="FM2671" s="15"/>
      <c r="FN2671" s="20"/>
      <c r="FO2671" s="15"/>
      <c r="FP2671" s="20"/>
      <c r="FQ2671" s="15"/>
      <c r="FR2671" s="20"/>
      <c r="FS2671" s="15"/>
      <c r="FT2671" s="20"/>
      <c r="FU2671" s="15"/>
      <c r="FV2671" s="20"/>
      <c r="FW2671" s="15"/>
      <c r="FX2671" s="20"/>
      <c r="FY2671" s="15">
        <v>68</v>
      </c>
      <c r="FZ2671" s="20">
        <v>3</v>
      </c>
      <c r="GA2671" s="15"/>
      <c r="GB2671" s="20"/>
      <c r="GC2671" s="15"/>
      <c r="GD2671" s="20"/>
      <c r="GE2671" s="15"/>
      <c r="GF2671" s="20"/>
      <c r="GG2671" s="226"/>
    </row>
    <row r="2672" spans="1:189" ht="15" customHeight="1" x14ac:dyDescent="0.3">
      <c r="A2672" s="17" t="s">
        <v>2903</v>
      </c>
      <c r="B2672" s="17" t="s">
        <v>126</v>
      </c>
      <c r="C2672" s="17" t="s">
        <v>3355</v>
      </c>
      <c r="D2672" s="17" t="s">
        <v>3356</v>
      </c>
      <c r="E2672" s="15" t="str">
        <f t="shared" si="580"/>
        <v>Elyna Dotimas</v>
      </c>
      <c r="F2672" s="17" t="s">
        <v>128</v>
      </c>
      <c r="G2672" s="17">
        <v>999927175</v>
      </c>
      <c r="H2672" s="15">
        <f t="shared" si="581"/>
        <v>38</v>
      </c>
      <c r="I2672" s="15"/>
      <c r="J2672" s="15"/>
      <c r="K2672" s="16"/>
      <c r="L2672" s="15"/>
      <c r="M2672" s="15"/>
      <c r="N2672" s="15"/>
      <c r="O2672" s="15">
        <f t="shared" si="591"/>
        <v>0</v>
      </c>
      <c r="P2672" s="15">
        <v>0</v>
      </c>
      <c r="Q2672" s="15">
        <f t="shared" si="592"/>
        <v>0</v>
      </c>
      <c r="R2672" s="15">
        <v>0</v>
      </c>
      <c r="S2672" s="15">
        <v>0</v>
      </c>
      <c r="T2672" s="15">
        <f t="shared" si="593"/>
        <v>0</v>
      </c>
      <c r="U2672" s="15">
        <f t="shared" si="594"/>
        <v>0</v>
      </c>
      <c r="V2672" s="15"/>
      <c r="W2672" s="15"/>
      <c r="X2672" s="15"/>
      <c r="Y2672" s="15"/>
      <c r="Z2672" s="16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>
        <f t="shared" si="582"/>
        <v>38</v>
      </c>
      <c r="CT2672" s="15">
        <f t="shared" si="583"/>
        <v>0</v>
      </c>
      <c r="CU2672" s="15">
        <f t="shared" si="584"/>
        <v>0</v>
      </c>
      <c r="CV2672" s="15">
        <f t="shared" si="585"/>
        <v>0</v>
      </c>
      <c r="CW2672" s="15"/>
      <c r="CX2672" s="15"/>
      <c r="CY2672" s="15">
        <f t="shared" si="586"/>
        <v>0</v>
      </c>
      <c r="CZ2672" s="15">
        <f>GG2672</f>
        <v>0</v>
      </c>
      <c r="DA2672" s="16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20"/>
      <c r="DY2672" s="15"/>
      <c r="DZ2672" s="20"/>
      <c r="EA2672" s="15"/>
      <c r="EB2672" s="20"/>
      <c r="EC2672" s="15"/>
      <c r="ED2672" s="20"/>
      <c r="EE2672" s="15"/>
      <c r="EF2672" s="20"/>
      <c r="EG2672" s="15"/>
      <c r="EH2672" s="20"/>
      <c r="EI2672" s="15"/>
      <c r="EJ2672" s="20"/>
      <c r="EK2672" s="15"/>
      <c r="EL2672" s="20"/>
      <c r="EM2672" s="15"/>
      <c r="EN2672" s="20"/>
      <c r="EY2672" s="15"/>
      <c r="EZ2672" s="20"/>
      <c r="FC2672" s="15"/>
      <c r="FD2672" s="20"/>
      <c r="FE2672" s="15">
        <v>38</v>
      </c>
      <c r="FF2672" s="20" t="s">
        <v>129</v>
      </c>
      <c r="FG2672" s="15"/>
      <c r="FH2672" s="20"/>
      <c r="FI2672" s="15"/>
      <c r="FJ2672" s="20"/>
      <c r="FK2672" s="15"/>
      <c r="FL2672" s="20"/>
      <c r="FM2672" s="15"/>
      <c r="FN2672" s="20"/>
      <c r="FO2672" s="15"/>
      <c r="FP2672" s="20"/>
      <c r="FQ2672" s="15"/>
      <c r="FR2672" s="20"/>
      <c r="FS2672" s="15"/>
      <c r="FT2672" s="20"/>
      <c r="FU2672" s="15"/>
      <c r="FV2672" s="20"/>
      <c r="FW2672" s="15"/>
      <c r="FX2672" s="20"/>
      <c r="FY2672" s="15"/>
      <c r="FZ2672" s="20"/>
      <c r="GA2672" s="15"/>
      <c r="GB2672" s="20"/>
      <c r="GC2672" s="15"/>
      <c r="GD2672" s="20"/>
      <c r="GE2672" s="15"/>
      <c r="GF2672" s="20"/>
      <c r="GG2672" s="226"/>
    </row>
    <row r="2673" spans="1:189" ht="15" customHeight="1" x14ac:dyDescent="0.3">
      <c r="A2673" s="17" t="s">
        <v>2903</v>
      </c>
      <c r="B2673" s="17" t="s">
        <v>126</v>
      </c>
      <c r="C2673" s="17" t="s">
        <v>1528</v>
      </c>
      <c r="D2673" s="17" t="s">
        <v>3346</v>
      </c>
      <c r="E2673" s="15" t="str">
        <f t="shared" si="580"/>
        <v>Isabel Agostino</v>
      </c>
      <c r="F2673" s="17" t="s">
        <v>128</v>
      </c>
      <c r="G2673" s="17">
        <v>999927180</v>
      </c>
      <c r="H2673" s="15">
        <f t="shared" si="581"/>
        <v>29</v>
      </c>
      <c r="I2673" s="15"/>
      <c r="J2673" s="15"/>
      <c r="K2673" s="16"/>
      <c r="L2673" s="15"/>
      <c r="M2673" s="15"/>
      <c r="N2673" s="15"/>
      <c r="O2673" s="15">
        <f t="shared" si="591"/>
        <v>0</v>
      </c>
      <c r="P2673" s="15">
        <v>0</v>
      </c>
      <c r="Q2673" s="15">
        <f t="shared" si="592"/>
        <v>0</v>
      </c>
      <c r="R2673" s="15">
        <v>0</v>
      </c>
      <c r="S2673" s="15">
        <v>0</v>
      </c>
      <c r="T2673" s="15">
        <f t="shared" si="593"/>
        <v>0</v>
      </c>
      <c r="U2673" s="15">
        <f t="shared" si="594"/>
        <v>0</v>
      </c>
      <c r="V2673" s="15"/>
      <c r="W2673" s="15"/>
      <c r="X2673" s="15"/>
      <c r="Y2673" s="15"/>
      <c r="Z2673" s="16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>
        <f t="shared" si="582"/>
        <v>29</v>
      </c>
      <c r="CT2673" s="15">
        <f t="shared" si="583"/>
        <v>0</v>
      </c>
      <c r="CU2673" s="15">
        <f t="shared" si="584"/>
        <v>0</v>
      </c>
      <c r="CV2673" s="15">
        <f t="shared" si="585"/>
        <v>0</v>
      </c>
      <c r="CW2673" s="15"/>
      <c r="CX2673" s="15"/>
      <c r="CY2673" s="15">
        <f t="shared" si="586"/>
        <v>0</v>
      </c>
      <c r="CZ2673" s="15">
        <f>GG2673</f>
        <v>0</v>
      </c>
      <c r="DA2673" s="16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20"/>
      <c r="DY2673" s="15"/>
      <c r="DZ2673" s="20"/>
      <c r="EA2673" s="15"/>
      <c r="EB2673" s="20"/>
      <c r="EC2673" s="15"/>
      <c r="ED2673" s="20"/>
      <c r="EE2673" s="15"/>
      <c r="EF2673" s="20"/>
      <c r="EG2673" s="15"/>
      <c r="EH2673" s="20"/>
      <c r="EI2673" s="15"/>
      <c r="EJ2673" s="20"/>
      <c r="EK2673" s="15"/>
      <c r="EL2673" s="20"/>
      <c r="EM2673" s="15"/>
      <c r="EN2673" s="20"/>
      <c r="EY2673" s="15"/>
      <c r="EZ2673" s="20"/>
      <c r="FC2673" s="15"/>
      <c r="FD2673" s="20"/>
      <c r="FE2673" s="15">
        <v>29</v>
      </c>
      <c r="FF2673" s="20" t="s">
        <v>168</v>
      </c>
      <c r="FG2673" s="15"/>
      <c r="FH2673" s="20"/>
      <c r="FI2673" s="15"/>
      <c r="FJ2673" s="20"/>
      <c r="FK2673" s="15"/>
      <c r="FL2673" s="20"/>
      <c r="FM2673" s="15"/>
      <c r="FN2673" s="20"/>
      <c r="FO2673" s="15"/>
      <c r="FP2673" s="20"/>
      <c r="FQ2673" s="15"/>
      <c r="FR2673" s="20"/>
      <c r="FS2673" s="15"/>
      <c r="FT2673" s="20"/>
      <c r="FU2673" s="15"/>
      <c r="FV2673" s="20"/>
      <c r="FW2673" s="15"/>
      <c r="FX2673" s="20"/>
      <c r="FY2673" s="15"/>
      <c r="FZ2673" s="20"/>
      <c r="GA2673" s="15"/>
      <c r="GB2673" s="20"/>
      <c r="GC2673" s="15"/>
      <c r="GD2673" s="20"/>
      <c r="GE2673" s="15"/>
      <c r="GF2673" s="20"/>
      <c r="GG2673" s="226"/>
    </row>
    <row r="2674" spans="1:189" ht="15" customHeight="1" x14ac:dyDescent="0.3">
      <c r="A2674" s="15" t="s">
        <v>2903</v>
      </c>
      <c r="B2674" s="15" t="s">
        <v>134</v>
      </c>
      <c r="C2674" s="15" t="s">
        <v>388</v>
      </c>
      <c r="D2674" s="15" t="s">
        <v>615</v>
      </c>
      <c r="E2674" s="15" t="str">
        <f t="shared" si="580"/>
        <v>Brian Dahlberg</v>
      </c>
      <c r="F2674" s="15" t="s">
        <v>135</v>
      </c>
      <c r="G2674" s="15">
        <v>999927181</v>
      </c>
      <c r="H2674" s="15">
        <f t="shared" si="581"/>
        <v>60</v>
      </c>
      <c r="I2674" s="15"/>
      <c r="J2674" s="15"/>
      <c r="K2674" s="16"/>
      <c r="L2674" s="15"/>
      <c r="M2674" s="15"/>
      <c r="N2674" s="15"/>
      <c r="O2674" s="15">
        <f t="shared" si="591"/>
        <v>0</v>
      </c>
      <c r="P2674" s="15">
        <v>0</v>
      </c>
      <c r="Q2674" s="15">
        <f t="shared" si="592"/>
        <v>0</v>
      </c>
      <c r="R2674" s="15">
        <v>0</v>
      </c>
      <c r="S2674" s="15">
        <v>0</v>
      </c>
      <c r="T2674" s="15">
        <f t="shared" si="593"/>
        <v>0</v>
      </c>
      <c r="U2674" s="15">
        <f t="shared" si="594"/>
        <v>0</v>
      </c>
      <c r="V2674" s="15"/>
      <c r="W2674" s="15"/>
      <c r="X2674" s="15"/>
      <c r="Y2674" s="15"/>
      <c r="Z2674" s="16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>
        <f t="shared" si="582"/>
        <v>0</v>
      </c>
      <c r="CT2674" s="15">
        <f t="shared" si="583"/>
        <v>60</v>
      </c>
      <c r="CU2674" s="15">
        <f t="shared" si="584"/>
        <v>1</v>
      </c>
      <c r="CV2674" s="15">
        <f t="shared" si="585"/>
        <v>0</v>
      </c>
      <c r="CW2674" s="15"/>
      <c r="CX2674" s="15"/>
      <c r="CY2674" s="15">
        <f t="shared" si="586"/>
        <v>0</v>
      </c>
      <c r="CZ2674" s="15">
        <f>GG2674</f>
        <v>0</v>
      </c>
      <c r="DA2674" s="16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20"/>
      <c r="DY2674" s="15"/>
      <c r="DZ2674" s="20"/>
      <c r="EA2674" s="15"/>
      <c r="EB2674" s="20"/>
      <c r="EC2674" s="15"/>
      <c r="ED2674" s="20"/>
      <c r="EE2674" s="15"/>
      <c r="EF2674" s="20"/>
      <c r="EG2674" s="15"/>
      <c r="EH2674" s="20"/>
      <c r="EI2674" s="15"/>
      <c r="EJ2674" s="20"/>
      <c r="EK2674" s="15"/>
      <c r="EL2674" s="20"/>
      <c r="EM2674" s="15"/>
      <c r="EN2674" s="20"/>
      <c r="EY2674" s="15"/>
      <c r="EZ2674" s="20"/>
      <c r="FC2674" s="15"/>
      <c r="FD2674" s="20"/>
      <c r="FE2674" s="15"/>
      <c r="FF2674" s="20"/>
      <c r="FG2674" s="15"/>
      <c r="FH2674" s="20"/>
      <c r="FI2674" s="15"/>
      <c r="FJ2674" s="20"/>
      <c r="FK2674" s="15"/>
      <c r="FL2674" s="20"/>
      <c r="FM2674" s="15"/>
      <c r="FN2674" s="20"/>
      <c r="FO2674" s="15"/>
      <c r="FP2674" s="20"/>
      <c r="FQ2674" s="15"/>
      <c r="FR2674" s="20"/>
      <c r="FS2674" s="15"/>
      <c r="FT2674" s="20"/>
      <c r="FU2674" s="15"/>
      <c r="FV2674" s="20"/>
      <c r="FW2674" s="15">
        <v>60</v>
      </c>
      <c r="FX2674" s="20">
        <v>1</v>
      </c>
      <c r="FY2674" s="15"/>
      <c r="FZ2674" s="20"/>
      <c r="GA2674" s="15"/>
      <c r="GB2674" s="20"/>
      <c r="GC2674" s="15"/>
      <c r="GD2674" s="20"/>
      <c r="GE2674" s="15"/>
      <c r="GF2674" s="20"/>
      <c r="GG2674" s="226"/>
    </row>
    <row r="2675" spans="1:189" ht="15" customHeight="1" x14ac:dyDescent="0.3">
      <c r="A2675" s="83" t="s">
        <v>130</v>
      </c>
      <c r="B2675" s="83" t="s">
        <v>142</v>
      </c>
      <c r="C2675" s="83" t="s">
        <v>506</v>
      </c>
      <c r="D2675" s="83" t="s">
        <v>150</v>
      </c>
      <c r="E2675" s="15" t="str">
        <f t="shared" si="580"/>
        <v>Richard King</v>
      </c>
      <c r="F2675" s="83" t="s">
        <v>135</v>
      </c>
      <c r="G2675" s="83">
        <v>999927182</v>
      </c>
      <c r="H2675" s="15">
        <f t="shared" si="581"/>
        <v>120</v>
      </c>
      <c r="I2675" s="15"/>
      <c r="J2675" s="15"/>
      <c r="K2675" s="16"/>
      <c r="L2675" s="15"/>
      <c r="M2675" s="15"/>
      <c r="N2675" s="15"/>
      <c r="O2675" s="15">
        <f t="shared" si="591"/>
        <v>0</v>
      </c>
      <c r="P2675" s="15">
        <v>0</v>
      </c>
      <c r="Q2675" s="15">
        <f t="shared" si="592"/>
        <v>0</v>
      </c>
      <c r="R2675" s="15">
        <v>0</v>
      </c>
      <c r="S2675" s="15">
        <v>0</v>
      </c>
      <c r="T2675" s="15">
        <f t="shared" si="593"/>
        <v>0</v>
      </c>
      <c r="U2675" s="15">
        <f t="shared" si="594"/>
        <v>0</v>
      </c>
      <c r="V2675" s="15"/>
      <c r="W2675" s="15"/>
      <c r="X2675" s="15"/>
      <c r="Y2675" s="15"/>
      <c r="Z2675" s="16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>
        <f t="shared" si="582"/>
        <v>0</v>
      </c>
      <c r="CT2675" s="15">
        <f t="shared" si="583"/>
        <v>120</v>
      </c>
      <c r="CU2675" s="15">
        <f t="shared" si="584"/>
        <v>1</v>
      </c>
      <c r="CV2675" s="15">
        <f t="shared" si="585"/>
        <v>0</v>
      </c>
      <c r="CW2675" s="15"/>
      <c r="CX2675" s="15"/>
      <c r="CY2675" s="15">
        <f t="shared" si="586"/>
        <v>0</v>
      </c>
      <c r="CZ2675" s="15">
        <f>GG2675</f>
        <v>0</v>
      </c>
      <c r="DA2675" s="16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20"/>
      <c r="DY2675" s="15"/>
      <c r="DZ2675" s="20"/>
      <c r="EA2675" s="15"/>
      <c r="EB2675" s="20"/>
      <c r="EC2675" s="15"/>
      <c r="ED2675" s="20"/>
      <c r="EE2675" s="15"/>
      <c r="EF2675" s="20"/>
      <c r="EG2675" s="15"/>
      <c r="EH2675" s="20"/>
      <c r="EI2675" s="24"/>
      <c r="EJ2675" s="20"/>
      <c r="EK2675" s="15"/>
      <c r="EL2675" s="20"/>
      <c r="EM2675" s="15"/>
      <c r="EN2675" s="20"/>
      <c r="EX2675" s="16"/>
      <c r="EY2675" s="15"/>
      <c r="EZ2675" s="20"/>
      <c r="FC2675" s="15"/>
      <c r="FD2675" s="20"/>
      <c r="FE2675" s="15"/>
      <c r="FF2675" s="20"/>
      <c r="FG2675" s="15"/>
      <c r="FH2675" s="20"/>
      <c r="FI2675" s="15"/>
      <c r="FJ2675" s="20"/>
      <c r="FK2675" s="15"/>
      <c r="FL2675" s="20"/>
      <c r="FM2675" s="15"/>
      <c r="FN2675" s="20"/>
      <c r="FO2675" s="15"/>
      <c r="FP2675" s="20"/>
      <c r="FQ2675" s="15"/>
      <c r="FR2675" s="20"/>
      <c r="FS2675" s="15"/>
      <c r="FT2675" s="20"/>
      <c r="FU2675" s="15">
        <v>120</v>
      </c>
      <c r="FV2675" s="20">
        <v>1</v>
      </c>
      <c r="FW2675" s="15"/>
      <c r="FX2675" s="20"/>
      <c r="FY2675" s="15"/>
      <c r="FZ2675" s="20"/>
      <c r="GA2675" s="15"/>
      <c r="GB2675" s="20"/>
      <c r="GC2675" s="15"/>
      <c r="GD2675" s="20"/>
      <c r="GE2675" s="15"/>
      <c r="GF2675" s="20"/>
      <c r="GG2675" s="226"/>
    </row>
    <row r="2676" spans="1:189" ht="15" customHeight="1" x14ac:dyDescent="0.3">
      <c r="A2676" s="17" t="s">
        <v>2903</v>
      </c>
      <c r="B2676" s="17" t="s">
        <v>140</v>
      </c>
      <c r="C2676" s="17" t="s">
        <v>708</v>
      </c>
      <c r="D2676" s="17" t="s">
        <v>1601</v>
      </c>
      <c r="E2676" s="15" t="str">
        <f t="shared" si="580"/>
        <v>Douglas Ramirez</v>
      </c>
      <c r="F2676" s="17" t="s">
        <v>135</v>
      </c>
      <c r="G2676" s="17">
        <v>999927184</v>
      </c>
      <c r="H2676" s="15">
        <f t="shared" si="581"/>
        <v>38</v>
      </c>
      <c r="I2676" s="15"/>
      <c r="J2676" s="15"/>
      <c r="K2676" s="16"/>
      <c r="L2676" s="15"/>
      <c r="M2676" s="15"/>
      <c r="N2676" s="15"/>
      <c r="O2676" s="15">
        <f t="shared" si="591"/>
        <v>0</v>
      </c>
      <c r="P2676" s="15">
        <v>0</v>
      </c>
      <c r="Q2676" s="15">
        <f t="shared" si="592"/>
        <v>0</v>
      </c>
      <c r="R2676" s="15">
        <v>0</v>
      </c>
      <c r="S2676" s="15">
        <v>0</v>
      </c>
      <c r="T2676" s="15">
        <f t="shared" si="593"/>
        <v>0</v>
      </c>
      <c r="U2676" s="15">
        <f t="shared" si="594"/>
        <v>0</v>
      </c>
      <c r="V2676" s="15"/>
      <c r="W2676" s="15"/>
      <c r="X2676" s="15"/>
      <c r="Y2676" s="15"/>
      <c r="Z2676" s="16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>
        <f t="shared" si="582"/>
        <v>38</v>
      </c>
      <c r="CT2676" s="15">
        <f t="shared" si="583"/>
        <v>0</v>
      </c>
      <c r="CU2676" s="15">
        <f t="shared" si="584"/>
        <v>0</v>
      </c>
      <c r="CV2676" s="15">
        <f t="shared" si="585"/>
        <v>0</v>
      </c>
      <c r="CW2676" s="15"/>
      <c r="CX2676" s="15"/>
      <c r="CY2676" s="15">
        <f t="shared" si="586"/>
        <v>0</v>
      </c>
      <c r="CZ2676" s="15">
        <f>GG2676</f>
        <v>0</v>
      </c>
      <c r="DA2676" s="16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20"/>
      <c r="DY2676" s="15"/>
      <c r="DZ2676" s="20"/>
      <c r="EA2676" s="15"/>
      <c r="EB2676" s="20"/>
      <c r="EC2676" s="15"/>
      <c r="ED2676" s="20"/>
      <c r="EE2676" s="15"/>
      <c r="EF2676" s="20"/>
      <c r="EG2676" s="15"/>
      <c r="EH2676" s="20"/>
      <c r="EI2676" s="15"/>
      <c r="EJ2676" s="20"/>
      <c r="EK2676" s="15"/>
      <c r="EL2676" s="20"/>
      <c r="EM2676" s="15"/>
      <c r="EN2676" s="20"/>
      <c r="EY2676" s="15"/>
      <c r="EZ2676" s="20"/>
      <c r="FC2676" s="15"/>
      <c r="FD2676" s="20"/>
      <c r="FE2676" s="15">
        <v>38</v>
      </c>
      <c r="FF2676" s="20" t="s">
        <v>129</v>
      </c>
      <c r="FG2676" s="15"/>
      <c r="FH2676" s="20"/>
      <c r="FI2676" s="15"/>
      <c r="FJ2676" s="20"/>
      <c r="FK2676" s="15"/>
      <c r="FL2676" s="20"/>
      <c r="FM2676" s="15"/>
      <c r="FN2676" s="20"/>
      <c r="FO2676" s="15"/>
      <c r="FP2676" s="20"/>
      <c r="FQ2676" s="15"/>
      <c r="FR2676" s="20"/>
      <c r="FS2676" s="15"/>
      <c r="FT2676" s="20"/>
      <c r="FU2676" s="15"/>
      <c r="FV2676" s="20"/>
      <c r="FW2676" s="15"/>
      <c r="FX2676" s="20"/>
      <c r="FY2676" s="15"/>
      <c r="FZ2676" s="20"/>
      <c r="GA2676" s="15"/>
      <c r="GB2676" s="20"/>
      <c r="GC2676" s="15"/>
      <c r="GD2676" s="20"/>
      <c r="GE2676" s="15"/>
      <c r="GF2676" s="20"/>
      <c r="GG2676" s="226"/>
    </row>
    <row r="2677" spans="1:189" ht="15" customHeight="1" x14ac:dyDescent="0.3">
      <c r="A2677" s="15" t="s">
        <v>130</v>
      </c>
      <c r="B2677" s="15" t="s">
        <v>140</v>
      </c>
      <c r="C2677" s="15" t="s">
        <v>3182</v>
      </c>
      <c r="D2677" s="15" t="s">
        <v>3183</v>
      </c>
      <c r="E2677" s="15" t="str">
        <f t="shared" si="580"/>
        <v>Deschanna KALIA</v>
      </c>
      <c r="F2677" s="15" t="s">
        <v>128</v>
      </c>
      <c r="G2677" s="15">
        <v>999927186</v>
      </c>
      <c r="H2677" s="15">
        <f t="shared" si="581"/>
        <v>117</v>
      </c>
      <c r="I2677" s="15"/>
      <c r="J2677" s="15"/>
      <c r="K2677" s="16"/>
      <c r="L2677" s="15"/>
      <c r="M2677" s="15"/>
      <c r="N2677" s="15"/>
      <c r="O2677" s="15">
        <f t="shared" si="591"/>
        <v>0</v>
      </c>
      <c r="P2677" s="15">
        <v>0</v>
      </c>
      <c r="Q2677" s="15">
        <f t="shared" si="592"/>
        <v>0</v>
      </c>
      <c r="R2677" s="15">
        <v>0</v>
      </c>
      <c r="S2677" s="15">
        <v>0</v>
      </c>
      <c r="T2677" s="15">
        <f t="shared" si="593"/>
        <v>0</v>
      </c>
      <c r="U2677" s="15">
        <f t="shared" si="594"/>
        <v>0</v>
      </c>
      <c r="V2677" s="15"/>
      <c r="W2677" s="15"/>
      <c r="X2677" s="15"/>
      <c r="Y2677" s="15"/>
      <c r="Z2677" s="16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>
        <f t="shared" si="582"/>
        <v>0</v>
      </c>
      <c r="CT2677" s="15">
        <f t="shared" si="583"/>
        <v>38</v>
      </c>
      <c r="CU2677" s="15">
        <f t="shared" si="584"/>
        <v>0</v>
      </c>
      <c r="CV2677" s="15">
        <f t="shared" si="585"/>
        <v>79</v>
      </c>
      <c r="CW2677" s="15"/>
      <c r="CX2677" s="15"/>
      <c r="CY2677" s="15">
        <f t="shared" si="586"/>
        <v>0</v>
      </c>
      <c r="CZ2677" s="15">
        <f>GG2677</f>
        <v>0</v>
      </c>
      <c r="DA2677" s="16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20"/>
      <c r="DY2677" s="15"/>
      <c r="DZ2677" s="20"/>
      <c r="EA2677" s="15"/>
      <c r="EB2677" s="20"/>
      <c r="EC2677" s="15"/>
      <c r="ED2677" s="20"/>
      <c r="EE2677" s="15"/>
      <c r="EF2677" s="20"/>
      <c r="EG2677" s="15"/>
      <c r="EH2677" s="20"/>
      <c r="EI2677" s="15"/>
      <c r="EJ2677" s="20"/>
      <c r="EK2677" s="15"/>
      <c r="EL2677" s="20"/>
      <c r="EM2677" s="15"/>
      <c r="EN2677" s="20"/>
      <c r="EY2677" s="15"/>
      <c r="EZ2677" s="20"/>
      <c r="FC2677" s="15">
        <v>38</v>
      </c>
      <c r="FD2677" s="20" t="s">
        <v>129</v>
      </c>
      <c r="FE2677" s="15"/>
      <c r="FF2677" s="20"/>
      <c r="FG2677" s="15"/>
      <c r="FH2677" s="20"/>
      <c r="FI2677" s="15"/>
      <c r="FJ2677" s="20"/>
      <c r="FK2677" s="15"/>
      <c r="FL2677" s="20"/>
      <c r="FM2677" s="15"/>
      <c r="FN2677" s="20"/>
      <c r="FO2677" s="15"/>
      <c r="FP2677" s="20"/>
      <c r="FQ2677" s="15"/>
      <c r="FR2677" s="20"/>
      <c r="FS2677" s="15"/>
      <c r="FT2677" s="20"/>
      <c r="FU2677" s="15"/>
      <c r="FV2677" s="20"/>
      <c r="FW2677" s="15"/>
      <c r="FX2677" s="20"/>
      <c r="FY2677" s="15"/>
      <c r="FZ2677" s="20"/>
      <c r="GA2677" s="15"/>
      <c r="GB2677" s="20"/>
      <c r="GC2677" s="15">
        <v>79</v>
      </c>
      <c r="GD2677" s="20">
        <v>3</v>
      </c>
      <c r="GE2677" s="15"/>
      <c r="GF2677" s="20"/>
      <c r="GG2677" s="226"/>
    </row>
    <row r="2678" spans="1:189" ht="15" customHeight="1" x14ac:dyDescent="0.3">
      <c r="A2678" s="15" t="s">
        <v>133</v>
      </c>
      <c r="B2678" s="15" t="s">
        <v>126</v>
      </c>
      <c r="C2678" s="15" t="s">
        <v>455</v>
      </c>
      <c r="D2678" s="15" t="s">
        <v>3549</v>
      </c>
      <c r="E2678" s="15" t="str">
        <f t="shared" si="580"/>
        <v>Esteban DeLua</v>
      </c>
      <c r="F2678" s="15" t="s">
        <v>135</v>
      </c>
      <c r="G2678" s="15">
        <v>999927187</v>
      </c>
      <c r="H2678" s="15">
        <f t="shared" si="581"/>
        <v>45</v>
      </c>
      <c r="I2678" s="15"/>
      <c r="J2678" s="15"/>
      <c r="K2678" s="16"/>
      <c r="L2678" s="15"/>
      <c r="M2678" s="15"/>
      <c r="N2678" s="15"/>
      <c r="O2678" s="15">
        <f t="shared" si="591"/>
        <v>0</v>
      </c>
      <c r="P2678" s="15">
        <v>0</v>
      </c>
      <c r="Q2678" s="15">
        <f t="shared" si="592"/>
        <v>0</v>
      </c>
      <c r="R2678" s="15">
        <v>0</v>
      </c>
      <c r="S2678" s="15">
        <v>0</v>
      </c>
      <c r="T2678" s="15">
        <f t="shared" si="593"/>
        <v>0</v>
      </c>
      <c r="U2678" s="15">
        <f t="shared" si="594"/>
        <v>0</v>
      </c>
      <c r="V2678" s="15"/>
      <c r="W2678" s="15"/>
      <c r="X2678" s="15"/>
      <c r="Y2678" s="15"/>
      <c r="Z2678" s="16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>
        <f t="shared" si="582"/>
        <v>0</v>
      </c>
      <c r="CT2678" s="15">
        <f t="shared" si="583"/>
        <v>45</v>
      </c>
      <c r="CU2678" s="15">
        <f t="shared" si="584"/>
        <v>1</v>
      </c>
      <c r="CV2678" s="15">
        <f t="shared" si="585"/>
        <v>0</v>
      </c>
      <c r="CW2678" s="15"/>
      <c r="CX2678" s="15"/>
      <c r="CY2678" s="15">
        <f t="shared" si="586"/>
        <v>0</v>
      </c>
      <c r="CZ2678" s="15">
        <f>GG2678</f>
        <v>0</v>
      </c>
      <c r="DA2678" s="16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20"/>
      <c r="DY2678" s="15"/>
      <c r="DZ2678" s="20"/>
      <c r="EA2678" s="15"/>
      <c r="EB2678" s="20"/>
      <c r="EC2678" s="15"/>
      <c r="ED2678" s="20"/>
      <c r="EE2678" s="15"/>
      <c r="EF2678" s="20"/>
      <c r="EG2678" s="15"/>
      <c r="EH2678" s="20"/>
      <c r="EI2678" s="15"/>
      <c r="EJ2678" s="20"/>
      <c r="EK2678" s="15"/>
      <c r="EL2678" s="20"/>
      <c r="EM2678" s="15"/>
      <c r="EN2678" s="20"/>
      <c r="EY2678" s="15"/>
      <c r="EZ2678" s="20"/>
      <c r="FC2678" s="15"/>
      <c r="FD2678" s="20"/>
      <c r="FE2678" s="15"/>
      <c r="FF2678" s="20"/>
      <c r="FG2678" s="15"/>
      <c r="FH2678" s="20"/>
      <c r="FI2678" s="15"/>
      <c r="FJ2678" s="20"/>
      <c r="FK2678" s="15"/>
      <c r="FL2678" s="20"/>
      <c r="FM2678" s="15"/>
      <c r="FN2678" s="20"/>
      <c r="FO2678" s="15"/>
      <c r="FP2678" s="20"/>
      <c r="FQ2678" s="15">
        <v>45</v>
      </c>
      <c r="FR2678" s="20">
        <v>2</v>
      </c>
      <c r="FS2678" s="15"/>
      <c r="FT2678" s="20"/>
      <c r="FU2678" s="15"/>
      <c r="FV2678" s="20"/>
      <c r="FW2678" s="15"/>
      <c r="FX2678" s="20"/>
      <c r="FY2678" s="15"/>
      <c r="FZ2678" s="20"/>
      <c r="GA2678" s="15"/>
      <c r="GB2678" s="20"/>
      <c r="GC2678" s="15"/>
      <c r="GD2678" s="20"/>
      <c r="GE2678" s="15"/>
      <c r="GF2678" s="20"/>
      <c r="GG2678" s="226"/>
    </row>
    <row r="2679" spans="1:189" ht="15" customHeight="1" x14ac:dyDescent="0.3">
      <c r="A2679" s="85" t="s">
        <v>125</v>
      </c>
      <c r="B2679" s="85" t="s">
        <v>138</v>
      </c>
      <c r="C2679" s="85" t="s">
        <v>1015</v>
      </c>
      <c r="D2679" s="85" t="s">
        <v>2977</v>
      </c>
      <c r="E2679" s="15" t="str">
        <f t="shared" si="580"/>
        <v>Arjun GURUNG</v>
      </c>
      <c r="F2679" s="85" t="s">
        <v>135</v>
      </c>
      <c r="G2679" s="15">
        <v>999927188</v>
      </c>
      <c r="H2679" s="15">
        <f t="shared" si="581"/>
        <v>60</v>
      </c>
      <c r="I2679" s="15"/>
      <c r="J2679" s="15"/>
      <c r="K2679" s="16"/>
      <c r="L2679" s="15"/>
      <c r="M2679" s="15"/>
      <c r="N2679" s="15"/>
      <c r="O2679" s="15">
        <f t="shared" si="591"/>
        <v>0</v>
      </c>
      <c r="P2679" s="15">
        <v>0</v>
      </c>
      <c r="Q2679" s="15">
        <f t="shared" si="592"/>
        <v>0</v>
      </c>
      <c r="R2679" s="15">
        <v>0</v>
      </c>
      <c r="S2679" s="15">
        <v>0</v>
      </c>
      <c r="T2679" s="15">
        <f t="shared" si="593"/>
        <v>0</v>
      </c>
      <c r="U2679" s="15">
        <f t="shared" si="594"/>
        <v>0</v>
      </c>
      <c r="V2679" s="15"/>
      <c r="W2679" s="15"/>
      <c r="X2679" s="15"/>
      <c r="Y2679" s="15"/>
      <c r="Z2679" s="16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>
        <f t="shared" si="582"/>
        <v>0</v>
      </c>
      <c r="CT2679" s="15">
        <f t="shared" si="583"/>
        <v>60</v>
      </c>
      <c r="CU2679" s="15">
        <f t="shared" si="584"/>
        <v>1</v>
      </c>
      <c r="CV2679" s="15">
        <f t="shared" si="585"/>
        <v>0</v>
      </c>
      <c r="CW2679" s="15"/>
      <c r="CX2679" s="15"/>
      <c r="CY2679" s="15">
        <f t="shared" si="586"/>
        <v>0</v>
      </c>
      <c r="CZ2679" s="15">
        <f>GG2679</f>
        <v>0</v>
      </c>
      <c r="DA2679" s="16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20"/>
      <c r="DY2679" s="15"/>
      <c r="DZ2679" s="20"/>
      <c r="EA2679" s="15"/>
      <c r="EB2679" s="20"/>
      <c r="EC2679" s="15"/>
      <c r="ED2679" s="20"/>
      <c r="EE2679" s="15"/>
      <c r="EF2679" s="20"/>
      <c r="EG2679" s="15"/>
      <c r="EH2679" s="20"/>
      <c r="EI2679" s="15"/>
      <c r="EJ2679" s="20"/>
      <c r="EK2679" s="15"/>
      <c r="EL2679" s="20"/>
      <c r="EM2679" s="15"/>
      <c r="EN2679" s="20"/>
      <c r="EY2679" s="15"/>
      <c r="EZ2679" s="20"/>
      <c r="FC2679" s="15"/>
      <c r="FD2679" s="20"/>
      <c r="FE2679" s="15"/>
      <c r="FF2679" s="20"/>
      <c r="FG2679" s="15">
        <v>60</v>
      </c>
      <c r="FH2679" s="20">
        <v>1</v>
      </c>
      <c r="FI2679" s="15"/>
      <c r="FJ2679" s="20"/>
      <c r="FK2679" s="15"/>
      <c r="FL2679" s="20"/>
      <c r="FM2679" s="15"/>
      <c r="FN2679" s="20"/>
      <c r="FO2679" s="15"/>
      <c r="FP2679" s="20"/>
      <c r="FQ2679" s="15"/>
      <c r="FR2679" s="20"/>
      <c r="FS2679" s="15"/>
      <c r="FT2679" s="20"/>
      <c r="FU2679" s="15"/>
      <c r="FV2679" s="20"/>
      <c r="FW2679" s="15"/>
      <c r="FX2679" s="20"/>
      <c r="FY2679" s="15"/>
      <c r="FZ2679" s="20"/>
      <c r="GA2679" s="15"/>
      <c r="GB2679" s="20"/>
      <c r="GC2679" s="15"/>
      <c r="GD2679" s="20"/>
      <c r="GE2679" s="15"/>
      <c r="GF2679" s="20"/>
      <c r="GG2679" s="226"/>
    </row>
    <row r="2680" spans="1:189" ht="15" customHeight="1" x14ac:dyDescent="0.3">
      <c r="A2680" s="15" t="s">
        <v>133</v>
      </c>
      <c r="B2680" s="15" t="s">
        <v>140</v>
      </c>
      <c r="C2680" s="15" t="s">
        <v>3149</v>
      </c>
      <c r="D2680" s="15" t="s">
        <v>2052</v>
      </c>
      <c r="E2680" s="15" t="str">
        <f t="shared" si="580"/>
        <v>Yoshi NGUYEN</v>
      </c>
      <c r="F2680" s="15" t="s">
        <v>135</v>
      </c>
      <c r="G2680" s="15">
        <v>999927190</v>
      </c>
      <c r="H2680" s="15">
        <f t="shared" si="581"/>
        <v>120</v>
      </c>
      <c r="I2680" s="15"/>
      <c r="J2680" s="15"/>
      <c r="K2680" s="16"/>
      <c r="L2680" s="15"/>
      <c r="M2680" s="15"/>
      <c r="N2680" s="15"/>
      <c r="O2680" s="15">
        <f t="shared" si="591"/>
        <v>0</v>
      </c>
      <c r="P2680" s="15">
        <v>0</v>
      </c>
      <c r="Q2680" s="15">
        <f t="shared" si="592"/>
        <v>0</v>
      </c>
      <c r="R2680" s="15">
        <v>0</v>
      </c>
      <c r="S2680" s="15">
        <v>0</v>
      </c>
      <c r="T2680" s="15">
        <f t="shared" si="593"/>
        <v>0</v>
      </c>
      <c r="U2680" s="15">
        <f t="shared" si="594"/>
        <v>0</v>
      </c>
      <c r="V2680" s="15"/>
      <c r="W2680" s="15"/>
      <c r="X2680" s="15"/>
      <c r="Y2680" s="15"/>
      <c r="Z2680" s="16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>
        <f t="shared" si="582"/>
        <v>0</v>
      </c>
      <c r="CT2680" s="15">
        <f t="shared" si="583"/>
        <v>120</v>
      </c>
      <c r="CU2680" s="15">
        <f t="shared" si="584"/>
        <v>1</v>
      </c>
      <c r="CV2680" s="15">
        <f t="shared" si="585"/>
        <v>0</v>
      </c>
      <c r="CW2680" s="15"/>
      <c r="CX2680" s="15"/>
      <c r="CY2680" s="15">
        <f t="shared" si="586"/>
        <v>0</v>
      </c>
      <c r="CZ2680" s="15">
        <f>GG2680</f>
        <v>0</v>
      </c>
      <c r="DA2680" s="16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20"/>
      <c r="DY2680" s="15"/>
      <c r="DZ2680" s="20"/>
      <c r="EA2680" s="15"/>
      <c r="EB2680" s="20"/>
      <c r="EC2680" s="15"/>
      <c r="ED2680" s="20"/>
      <c r="EE2680" s="15"/>
      <c r="EF2680" s="20"/>
      <c r="EG2680" s="15"/>
      <c r="EH2680" s="20"/>
      <c r="EI2680" s="15"/>
      <c r="EJ2680" s="20"/>
      <c r="EK2680" s="15"/>
      <c r="EL2680" s="20"/>
      <c r="EM2680" s="15"/>
      <c r="EN2680" s="20"/>
      <c r="EY2680" s="15"/>
      <c r="EZ2680" s="20"/>
      <c r="FC2680" s="15">
        <v>120</v>
      </c>
      <c r="FD2680" s="20">
        <v>1</v>
      </c>
      <c r="FE2680" s="15"/>
      <c r="FF2680" s="20"/>
      <c r="FG2680" s="15"/>
      <c r="FH2680" s="20"/>
      <c r="FI2680" s="15"/>
      <c r="FJ2680" s="20"/>
      <c r="FK2680" s="15"/>
      <c r="FL2680" s="20"/>
      <c r="FM2680" s="15"/>
      <c r="FN2680" s="20"/>
      <c r="FO2680" s="15"/>
      <c r="FP2680" s="20"/>
      <c r="FQ2680" s="15"/>
      <c r="FR2680" s="20"/>
      <c r="FS2680" s="15"/>
      <c r="FT2680" s="20"/>
      <c r="FU2680" s="15"/>
      <c r="FV2680" s="20"/>
      <c r="FW2680" s="15"/>
      <c r="FX2680" s="20"/>
      <c r="FY2680" s="15"/>
      <c r="FZ2680" s="20"/>
      <c r="GA2680" s="15"/>
      <c r="GB2680" s="20"/>
      <c r="GC2680" s="15"/>
      <c r="GD2680" s="20"/>
      <c r="GE2680" s="15"/>
      <c r="GF2680" s="20"/>
      <c r="GG2680" s="226"/>
    </row>
    <row r="2681" spans="1:189" ht="15" customHeight="1" x14ac:dyDescent="0.3">
      <c r="A2681" s="17" t="s">
        <v>2903</v>
      </c>
      <c r="B2681" s="17" t="s">
        <v>126</v>
      </c>
      <c r="C2681" s="17" t="s">
        <v>1720</v>
      </c>
      <c r="D2681" s="17" t="s">
        <v>1475</v>
      </c>
      <c r="E2681" s="15" t="str">
        <f t="shared" si="580"/>
        <v>Nikki Nguyen</v>
      </c>
      <c r="F2681" s="17" t="s">
        <v>128</v>
      </c>
      <c r="G2681" s="17">
        <v>999927191</v>
      </c>
      <c r="H2681" s="15">
        <f t="shared" si="581"/>
        <v>29</v>
      </c>
      <c r="I2681" s="15"/>
      <c r="J2681" s="15"/>
      <c r="K2681" s="16"/>
      <c r="L2681" s="15"/>
      <c r="M2681" s="15"/>
      <c r="N2681" s="15"/>
      <c r="O2681" s="15">
        <f t="shared" si="591"/>
        <v>0</v>
      </c>
      <c r="P2681" s="15">
        <v>0</v>
      </c>
      <c r="Q2681" s="15">
        <f t="shared" si="592"/>
        <v>0</v>
      </c>
      <c r="R2681" s="15">
        <v>0</v>
      </c>
      <c r="S2681" s="15">
        <v>0</v>
      </c>
      <c r="T2681" s="15">
        <f t="shared" si="593"/>
        <v>0</v>
      </c>
      <c r="U2681" s="15">
        <f t="shared" si="594"/>
        <v>0</v>
      </c>
      <c r="V2681" s="15"/>
      <c r="W2681" s="15"/>
      <c r="X2681" s="15"/>
      <c r="Y2681" s="15"/>
      <c r="Z2681" s="16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>
        <f t="shared" si="582"/>
        <v>29</v>
      </c>
      <c r="CT2681" s="15">
        <f t="shared" si="583"/>
        <v>0</v>
      </c>
      <c r="CU2681" s="15">
        <f t="shared" si="584"/>
        <v>0</v>
      </c>
      <c r="CV2681" s="15">
        <f t="shared" si="585"/>
        <v>0</v>
      </c>
      <c r="CW2681" s="15"/>
      <c r="CX2681" s="15"/>
      <c r="CY2681" s="15">
        <f t="shared" si="586"/>
        <v>0</v>
      </c>
      <c r="CZ2681" s="15">
        <f>GG2681</f>
        <v>0</v>
      </c>
      <c r="DA2681" s="16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20"/>
      <c r="DY2681" s="15"/>
      <c r="DZ2681" s="20"/>
      <c r="EA2681" s="15"/>
      <c r="EB2681" s="20"/>
      <c r="EC2681" s="15"/>
      <c r="ED2681" s="20"/>
      <c r="EE2681" s="15"/>
      <c r="EF2681" s="20"/>
      <c r="EG2681" s="15"/>
      <c r="EH2681" s="20"/>
      <c r="EI2681" s="15"/>
      <c r="EJ2681" s="20"/>
      <c r="EK2681" s="15"/>
      <c r="EL2681" s="20"/>
      <c r="EM2681" s="15"/>
      <c r="EN2681" s="20"/>
      <c r="EY2681" s="15"/>
      <c r="EZ2681" s="20"/>
      <c r="FC2681" s="15"/>
      <c r="FD2681" s="20"/>
      <c r="FE2681" s="15">
        <v>29</v>
      </c>
      <c r="FF2681" s="20" t="s">
        <v>168</v>
      </c>
      <c r="FG2681" s="15"/>
      <c r="FH2681" s="20"/>
      <c r="FI2681" s="15"/>
      <c r="FJ2681" s="20"/>
      <c r="FK2681" s="15"/>
      <c r="FL2681" s="20"/>
      <c r="FM2681" s="15"/>
      <c r="FN2681" s="20"/>
      <c r="FO2681" s="15"/>
      <c r="FP2681" s="20"/>
      <c r="FQ2681" s="15"/>
      <c r="FR2681" s="20"/>
      <c r="FS2681" s="15"/>
      <c r="FT2681" s="20"/>
      <c r="FU2681" s="15"/>
      <c r="FV2681" s="20"/>
      <c r="FW2681" s="15"/>
      <c r="FX2681" s="20"/>
      <c r="FY2681" s="15"/>
      <c r="FZ2681" s="20"/>
      <c r="GA2681" s="15"/>
      <c r="GB2681" s="20"/>
      <c r="GC2681" s="15"/>
      <c r="GD2681" s="20"/>
      <c r="GE2681" s="15"/>
      <c r="GF2681" s="20"/>
      <c r="GG2681" s="226"/>
    </row>
    <row r="2682" spans="1:189" ht="15" customHeight="1" x14ac:dyDescent="0.3">
      <c r="A2682" s="15" t="s">
        <v>130</v>
      </c>
      <c r="B2682" s="15" t="s">
        <v>138</v>
      </c>
      <c r="C2682" s="15" t="s">
        <v>838</v>
      </c>
      <c r="D2682" s="15" t="s">
        <v>3494</v>
      </c>
      <c r="E2682" s="15" t="str">
        <f t="shared" si="580"/>
        <v>Alexis MALLARI</v>
      </c>
      <c r="F2682" s="15" t="s">
        <v>128</v>
      </c>
      <c r="G2682" s="15">
        <v>999927195</v>
      </c>
      <c r="H2682" s="15">
        <f t="shared" si="581"/>
        <v>30</v>
      </c>
      <c r="I2682" s="15"/>
      <c r="J2682" s="15"/>
      <c r="K2682" s="16"/>
      <c r="L2682" s="15"/>
      <c r="M2682" s="15"/>
      <c r="N2682" s="15"/>
      <c r="O2682" s="15">
        <f t="shared" si="591"/>
        <v>0</v>
      </c>
      <c r="P2682" s="15">
        <v>0</v>
      </c>
      <c r="Q2682" s="15">
        <f t="shared" si="592"/>
        <v>0</v>
      </c>
      <c r="R2682" s="15">
        <v>0</v>
      </c>
      <c r="S2682" s="15">
        <v>0</v>
      </c>
      <c r="T2682" s="15">
        <f t="shared" si="593"/>
        <v>0</v>
      </c>
      <c r="U2682" s="15">
        <f t="shared" si="594"/>
        <v>0</v>
      </c>
      <c r="V2682" s="15"/>
      <c r="W2682" s="15"/>
      <c r="X2682" s="15"/>
      <c r="Y2682" s="15"/>
      <c r="Z2682" s="16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>
        <f t="shared" si="582"/>
        <v>0</v>
      </c>
      <c r="CT2682" s="15">
        <f t="shared" si="583"/>
        <v>30</v>
      </c>
      <c r="CU2682" s="15">
        <f t="shared" si="584"/>
        <v>1</v>
      </c>
      <c r="CV2682" s="15">
        <f t="shared" si="585"/>
        <v>0</v>
      </c>
      <c r="CW2682" s="15"/>
      <c r="CX2682" s="15"/>
      <c r="CY2682" s="15">
        <f t="shared" si="586"/>
        <v>0</v>
      </c>
      <c r="CZ2682" s="15">
        <f>GG2682</f>
        <v>0</v>
      </c>
      <c r="DA2682" s="16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20"/>
      <c r="DY2682" s="15"/>
      <c r="DZ2682" s="20"/>
      <c r="EA2682" s="15"/>
      <c r="EB2682" s="20"/>
      <c r="EC2682" s="15"/>
      <c r="ED2682" s="20"/>
      <c r="EE2682" s="15"/>
      <c r="EF2682" s="20"/>
      <c r="EG2682" s="15"/>
      <c r="EH2682" s="20"/>
      <c r="EI2682" s="15"/>
      <c r="EJ2682" s="20"/>
      <c r="EK2682" s="15"/>
      <c r="EL2682" s="20"/>
      <c r="EM2682" s="15"/>
      <c r="EN2682" s="20"/>
      <c r="EY2682" s="15"/>
      <c r="EZ2682" s="20"/>
      <c r="FC2682" s="15"/>
      <c r="FD2682" s="20"/>
      <c r="FE2682" s="15"/>
      <c r="FF2682" s="20"/>
      <c r="FG2682" s="15"/>
      <c r="FH2682" s="20"/>
      <c r="FI2682" s="15"/>
      <c r="FJ2682" s="20"/>
      <c r="FK2682" s="15">
        <v>30</v>
      </c>
      <c r="FL2682" s="20">
        <v>1</v>
      </c>
      <c r="FM2682" s="15"/>
      <c r="FN2682" s="20"/>
      <c r="FO2682" s="15"/>
      <c r="FP2682" s="20"/>
      <c r="FQ2682" s="15"/>
      <c r="FR2682" s="20"/>
      <c r="FS2682" s="15"/>
      <c r="FT2682" s="20"/>
      <c r="FU2682" s="15"/>
      <c r="FV2682" s="20"/>
      <c r="FW2682" s="15"/>
      <c r="FX2682" s="20"/>
      <c r="FY2682" s="15"/>
      <c r="FZ2682" s="20"/>
      <c r="GA2682" s="15"/>
      <c r="GB2682" s="20"/>
      <c r="GC2682" s="15"/>
      <c r="GD2682" s="20"/>
      <c r="GE2682" s="15"/>
      <c r="GF2682" s="20"/>
      <c r="GG2682" s="226"/>
    </row>
    <row r="2683" spans="1:189" ht="15" customHeight="1" x14ac:dyDescent="0.3">
      <c r="A2683" s="15" t="s">
        <v>146</v>
      </c>
      <c r="B2683" s="15" t="s">
        <v>138</v>
      </c>
      <c r="C2683" s="15" t="s">
        <v>3493</v>
      </c>
      <c r="D2683" s="15" t="s">
        <v>3494</v>
      </c>
      <c r="E2683" s="15" t="str">
        <f t="shared" si="580"/>
        <v>Kaycie MALLARI</v>
      </c>
      <c r="F2683" s="15" t="s">
        <v>128</v>
      </c>
      <c r="G2683" s="15">
        <v>999927196</v>
      </c>
      <c r="H2683" s="15">
        <f t="shared" si="581"/>
        <v>38</v>
      </c>
      <c r="I2683" s="15"/>
      <c r="J2683" s="15"/>
      <c r="K2683" s="16"/>
      <c r="L2683" s="15"/>
      <c r="M2683" s="15"/>
      <c r="N2683" s="15"/>
      <c r="O2683" s="15">
        <f t="shared" si="591"/>
        <v>0</v>
      </c>
      <c r="P2683" s="15">
        <v>0</v>
      </c>
      <c r="Q2683" s="15">
        <f t="shared" si="592"/>
        <v>0</v>
      </c>
      <c r="R2683" s="15">
        <v>0</v>
      </c>
      <c r="S2683" s="15">
        <v>0</v>
      </c>
      <c r="T2683" s="15">
        <f t="shared" si="593"/>
        <v>0</v>
      </c>
      <c r="U2683" s="15">
        <f t="shared" si="594"/>
        <v>0</v>
      </c>
      <c r="V2683" s="15"/>
      <c r="W2683" s="15"/>
      <c r="X2683" s="15"/>
      <c r="Y2683" s="15"/>
      <c r="Z2683" s="16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>
        <f t="shared" si="582"/>
        <v>0</v>
      </c>
      <c r="CT2683" s="15">
        <f t="shared" si="583"/>
        <v>38</v>
      </c>
      <c r="CU2683" s="15">
        <f t="shared" si="584"/>
        <v>0</v>
      </c>
      <c r="CV2683" s="15">
        <f t="shared" si="585"/>
        <v>0</v>
      </c>
      <c r="CW2683" s="15"/>
      <c r="CX2683" s="15"/>
      <c r="CY2683" s="15">
        <f t="shared" si="586"/>
        <v>0</v>
      </c>
      <c r="CZ2683" s="15">
        <f>GG2683</f>
        <v>0</v>
      </c>
      <c r="DA2683" s="16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20"/>
      <c r="DY2683" s="15"/>
      <c r="DZ2683" s="20"/>
      <c r="EA2683" s="15"/>
      <c r="EB2683" s="20"/>
      <c r="EC2683" s="15"/>
      <c r="ED2683" s="20"/>
      <c r="EE2683" s="15"/>
      <c r="EF2683" s="20"/>
      <c r="EG2683" s="15"/>
      <c r="EH2683" s="20"/>
      <c r="EI2683" s="15"/>
      <c r="EJ2683" s="20"/>
      <c r="EK2683" s="15"/>
      <c r="EL2683" s="20"/>
      <c r="EM2683" s="15"/>
      <c r="EN2683" s="20"/>
      <c r="EY2683" s="15"/>
      <c r="EZ2683" s="20"/>
      <c r="FC2683" s="15"/>
      <c r="FD2683" s="20"/>
      <c r="FE2683" s="15"/>
      <c r="FF2683" s="20"/>
      <c r="FG2683" s="15"/>
      <c r="FH2683" s="20"/>
      <c r="FI2683" s="15"/>
      <c r="FJ2683" s="20"/>
      <c r="FK2683" s="15">
        <v>38</v>
      </c>
      <c r="FL2683" s="20" t="s">
        <v>129</v>
      </c>
      <c r="FM2683" s="15"/>
      <c r="FN2683" s="20"/>
      <c r="FO2683" s="15"/>
      <c r="FP2683" s="20"/>
      <c r="FQ2683" s="15"/>
      <c r="FR2683" s="20"/>
      <c r="FS2683" s="15"/>
      <c r="FT2683" s="20"/>
      <c r="FU2683" s="15"/>
      <c r="FV2683" s="20"/>
      <c r="FW2683" s="15"/>
      <c r="FX2683" s="20"/>
      <c r="FY2683" s="15"/>
      <c r="FZ2683" s="20"/>
      <c r="GA2683" s="15"/>
      <c r="GB2683" s="20"/>
      <c r="GC2683" s="15"/>
      <c r="GD2683" s="20"/>
      <c r="GE2683" s="15"/>
      <c r="GF2683" s="20"/>
      <c r="GG2683" s="226"/>
    </row>
    <row r="2684" spans="1:189" ht="15" customHeight="1" x14ac:dyDescent="0.3">
      <c r="A2684" s="17" t="s">
        <v>2903</v>
      </c>
      <c r="B2684" s="17" t="s">
        <v>126</v>
      </c>
      <c r="C2684" s="17" t="s">
        <v>345</v>
      </c>
      <c r="D2684" s="17" t="s">
        <v>292</v>
      </c>
      <c r="E2684" s="15" t="str">
        <f t="shared" si="580"/>
        <v>Grace Bae</v>
      </c>
      <c r="F2684" s="17" t="s">
        <v>128</v>
      </c>
      <c r="G2684" s="17">
        <v>999927197</v>
      </c>
      <c r="H2684" s="15">
        <f t="shared" si="581"/>
        <v>29</v>
      </c>
      <c r="I2684" s="15"/>
      <c r="J2684" s="15"/>
      <c r="K2684" s="16"/>
      <c r="L2684" s="15"/>
      <c r="M2684" s="15"/>
      <c r="N2684" s="15"/>
      <c r="O2684" s="15">
        <f t="shared" si="591"/>
        <v>0</v>
      </c>
      <c r="P2684" s="15">
        <v>0</v>
      </c>
      <c r="Q2684" s="15">
        <f t="shared" si="592"/>
        <v>0</v>
      </c>
      <c r="R2684" s="15">
        <v>0</v>
      </c>
      <c r="S2684" s="15">
        <v>0</v>
      </c>
      <c r="T2684" s="15">
        <f t="shared" si="593"/>
        <v>0</v>
      </c>
      <c r="U2684" s="15">
        <f t="shared" si="594"/>
        <v>0</v>
      </c>
      <c r="V2684" s="15"/>
      <c r="W2684" s="15"/>
      <c r="X2684" s="15"/>
      <c r="Y2684" s="15"/>
      <c r="Z2684" s="16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>
        <f t="shared" si="582"/>
        <v>29</v>
      </c>
      <c r="CT2684" s="15">
        <f t="shared" si="583"/>
        <v>0</v>
      </c>
      <c r="CU2684" s="15">
        <f t="shared" si="584"/>
        <v>0</v>
      </c>
      <c r="CV2684" s="15">
        <f t="shared" si="585"/>
        <v>0</v>
      </c>
      <c r="CW2684" s="15"/>
      <c r="CX2684" s="15"/>
      <c r="CY2684" s="15">
        <f t="shared" si="586"/>
        <v>0</v>
      </c>
      <c r="CZ2684" s="15">
        <f>GG2684</f>
        <v>0</v>
      </c>
      <c r="DA2684" s="16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20"/>
      <c r="DY2684" s="15"/>
      <c r="DZ2684" s="20"/>
      <c r="EA2684" s="15"/>
      <c r="EB2684" s="20"/>
      <c r="EC2684" s="15"/>
      <c r="ED2684" s="20"/>
      <c r="EE2684" s="15"/>
      <c r="EF2684" s="20"/>
      <c r="EG2684" s="15"/>
      <c r="EH2684" s="20"/>
      <c r="EI2684" s="15"/>
      <c r="EJ2684" s="20"/>
      <c r="EK2684" s="15"/>
      <c r="EL2684" s="20"/>
      <c r="EM2684" s="15"/>
      <c r="EN2684" s="20"/>
      <c r="EY2684" s="15"/>
      <c r="EZ2684" s="20"/>
      <c r="FC2684" s="15"/>
      <c r="FD2684" s="20"/>
      <c r="FE2684" s="15">
        <v>29</v>
      </c>
      <c r="FF2684" s="20" t="s">
        <v>168</v>
      </c>
      <c r="FG2684" s="15"/>
      <c r="FH2684" s="20"/>
      <c r="FI2684" s="15"/>
      <c r="FJ2684" s="20"/>
      <c r="FK2684" s="15"/>
      <c r="FL2684" s="20"/>
      <c r="FM2684" s="15"/>
      <c r="FN2684" s="20"/>
      <c r="FO2684" s="15"/>
      <c r="FP2684" s="20"/>
      <c r="FQ2684" s="15"/>
      <c r="FR2684" s="20"/>
      <c r="FS2684" s="15"/>
      <c r="FT2684" s="20"/>
      <c r="FU2684" s="15"/>
      <c r="FV2684" s="20"/>
      <c r="FW2684" s="15"/>
      <c r="FX2684" s="20"/>
      <c r="FY2684" s="15"/>
      <c r="FZ2684" s="20"/>
      <c r="GA2684" s="15"/>
      <c r="GB2684" s="20"/>
      <c r="GC2684" s="15"/>
      <c r="GD2684" s="20"/>
      <c r="GE2684" s="15"/>
      <c r="GF2684" s="20"/>
      <c r="GG2684" s="226"/>
    </row>
    <row r="2685" spans="1:189" ht="15" customHeight="1" x14ac:dyDescent="0.3">
      <c r="A2685" s="15" t="s">
        <v>146</v>
      </c>
      <c r="B2685" s="15" t="s">
        <v>134</v>
      </c>
      <c r="C2685" s="15" t="s">
        <v>3096</v>
      </c>
      <c r="D2685" s="15" t="s">
        <v>3097</v>
      </c>
      <c r="E2685" s="15" t="str">
        <f t="shared" si="580"/>
        <v>Maison AQUINO</v>
      </c>
      <c r="F2685" s="15" t="s">
        <v>135</v>
      </c>
      <c r="G2685" s="15">
        <v>999927199</v>
      </c>
      <c r="H2685" s="15">
        <f t="shared" si="581"/>
        <v>38</v>
      </c>
      <c r="I2685" s="15"/>
      <c r="J2685" s="15"/>
      <c r="K2685" s="16"/>
      <c r="L2685" s="15"/>
      <c r="M2685" s="15"/>
      <c r="N2685" s="15"/>
      <c r="O2685" s="15">
        <f t="shared" si="591"/>
        <v>0</v>
      </c>
      <c r="P2685" s="15">
        <v>0</v>
      </c>
      <c r="Q2685" s="15">
        <f t="shared" si="592"/>
        <v>0</v>
      </c>
      <c r="R2685" s="15">
        <v>0</v>
      </c>
      <c r="S2685" s="15">
        <v>0</v>
      </c>
      <c r="T2685" s="15">
        <f t="shared" si="593"/>
        <v>0</v>
      </c>
      <c r="U2685" s="15">
        <f t="shared" si="594"/>
        <v>0</v>
      </c>
      <c r="V2685" s="15"/>
      <c r="W2685" s="15"/>
      <c r="X2685" s="15"/>
      <c r="Y2685" s="15"/>
      <c r="Z2685" s="16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>
        <f t="shared" si="582"/>
        <v>0</v>
      </c>
      <c r="CT2685" s="15">
        <f t="shared" si="583"/>
        <v>38</v>
      </c>
      <c r="CU2685" s="15">
        <f t="shared" si="584"/>
        <v>0</v>
      </c>
      <c r="CV2685" s="15">
        <f t="shared" si="585"/>
        <v>0</v>
      </c>
      <c r="CW2685" s="15"/>
      <c r="CX2685" s="15"/>
      <c r="CY2685" s="15">
        <f t="shared" si="586"/>
        <v>0</v>
      </c>
      <c r="CZ2685" s="15">
        <f>GG2685</f>
        <v>0</v>
      </c>
      <c r="DA2685" s="16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20"/>
      <c r="DY2685" s="15"/>
      <c r="DZ2685" s="20"/>
      <c r="EA2685" s="15"/>
      <c r="EB2685" s="20"/>
      <c r="EC2685" s="15"/>
      <c r="ED2685" s="20"/>
      <c r="EE2685" s="15"/>
      <c r="EF2685" s="20"/>
      <c r="EG2685" s="15"/>
      <c r="EH2685" s="20"/>
      <c r="EI2685" s="15"/>
      <c r="EJ2685" s="20"/>
      <c r="EK2685" s="15"/>
      <c r="EL2685" s="20"/>
      <c r="EM2685" s="15"/>
      <c r="EN2685" s="20"/>
      <c r="EY2685" s="15"/>
      <c r="EZ2685" s="20"/>
      <c r="FC2685" s="15">
        <v>38</v>
      </c>
      <c r="FD2685" s="20" t="s">
        <v>129</v>
      </c>
      <c r="FE2685" s="15"/>
      <c r="FF2685" s="20"/>
      <c r="FG2685" s="15"/>
      <c r="FH2685" s="20"/>
      <c r="FI2685" s="15"/>
      <c r="FJ2685" s="20"/>
      <c r="FK2685" s="15"/>
      <c r="FL2685" s="20"/>
      <c r="FM2685" s="15"/>
      <c r="FN2685" s="20"/>
      <c r="FO2685" s="15"/>
      <c r="FP2685" s="20"/>
      <c r="FQ2685" s="15"/>
      <c r="FR2685" s="20"/>
      <c r="FS2685" s="15"/>
      <c r="FT2685" s="20"/>
      <c r="FU2685" s="15"/>
      <c r="FV2685" s="20"/>
      <c r="FW2685" s="15"/>
      <c r="FX2685" s="20"/>
      <c r="FY2685" s="15"/>
      <c r="FZ2685" s="20"/>
      <c r="GA2685" s="15"/>
      <c r="GB2685" s="20"/>
      <c r="GC2685" s="15"/>
      <c r="GD2685" s="20"/>
      <c r="GE2685" s="15"/>
      <c r="GF2685" s="20"/>
      <c r="GG2685" s="226"/>
    </row>
    <row r="2686" spans="1:189" ht="15" customHeight="1" x14ac:dyDescent="0.3">
      <c r="A2686" s="15" t="s">
        <v>133</v>
      </c>
      <c r="B2686" s="15" t="s">
        <v>140</v>
      </c>
      <c r="C2686" s="15" t="s">
        <v>798</v>
      </c>
      <c r="D2686" s="15" t="s">
        <v>3124</v>
      </c>
      <c r="E2686" s="15" t="str">
        <f t="shared" si="580"/>
        <v>Iris LIENG</v>
      </c>
      <c r="F2686" s="15" t="s">
        <v>128</v>
      </c>
      <c r="G2686" s="15">
        <v>999927201</v>
      </c>
      <c r="H2686" s="15">
        <f t="shared" si="581"/>
        <v>38</v>
      </c>
      <c r="I2686" s="15"/>
      <c r="J2686" s="15"/>
      <c r="K2686" s="16"/>
      <c r="L2686" s="15"/>
      <c r="M2686" s="15"/>
      <c r="N2686" s="15"/>
      <c r="O2686" s="15">
        <f t="shared" si="591"/>
        <v>0</v>
      </c>
      <c r="P2686" s="15">
        <v>0</v>
      </c>
      <c r="Q2686" s="15">
        <f t="shared" si="592"/>
        <v>0</v>
      </c>
      <c r="R2686" s="15">
        <v>0</v>
      </c>
      <c r="S2686" s="15">
        <v>0</v>
      </c>
      <c r="T2686" s="15">
        <f t="shared" si="593"/>
        <v>0</v>
      </c>
      <c r="U2686" s="15">
        <f t="shared" si="594"/>
        <v>0</v>
      </c>
      <c r="V2686" s="15"/>
      <c r="W2686" s="15"/>
      <c r="X2686" s="15"/>
      <c r="Y2686" s="15"/>
      <c r="Z2686" s="16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>
        <f t="shared" si="582"/>
        <v>0</v>
      </c>
      <c r="CT2686" s="15">
        <f t="shared" si="583"/>
        <v>38</v>
      </c>
      <c r="CU2686" s="15">
        <f t="shared" si="584"/>
        <v>0</v>
      </c>
      <c r="CV2686" s="15">
        <f t="shared" si="585"/>
        <v>0</v>
      </c>
      <c r="CW2686" s="15"/>
      <c r="CX2686" s="15"/>
      <c r="CY2686" s="15">
        <f t="shared" si="586"/>
        <v>0</v>
      </c>
      <c r="CZ2686" s="15">
        <f>GG2686</f>
        <v>0</v>
      </c>
      <c r="DA2686" s="16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20"/>
      <c r="DY2686" s="15"/>
      <c r="DZ2686" s="20"/>
      <c r="EA2686" s="15"/>
      <c r="EB2686" s="20"/>
      <c r="EC2686" s="15"/>
      <c r="ED2686" s="20"/>
      <c r="EE2686" s="15"/>
      <c r="EF2686" s="20"/>
      <c r="EG2686" s="15"/>
      <c r="EH2686" s="20"/>
      <c r="EI2686" s="15"/>
      <c r="EJ2686" s="20"/>
      <c r="EK2686" s="15"/>
      <c r="EL2686" s="20"/>
      <c r="EM2686" s="15"/>
      <c r="EN2686" s="20"/>
      <c r="EY2686" s="15"/>
      <c r="EZ2686" s="20"/>
      <c r="FC2686" s="15">
        <v>38</v>
      </c>
      <c r="FD2686" s="20" t="s">
        <v>129</v>
      </c>
      <c r="FE2686" s="15"/>
      <c r="FF2686" s="20"/>
      <c r="FG2686" s="15"/>
      <c r="FH2686" s="20"/>
      <c r="FI2686" s="15"/>
      <c r="FJ2686" s="20"/>
      <c r="FK2686" s="15"/>
      <c r="FL2686" s="20"/>
      <c r="FM2686" s="15"/>
      <c r="FN2686" s="20"/>
      <c r="FO2686" s="15"/>
      <c r="FP2686" s="20"/>
      <c r="FQ2686" s="15"/>
      <c r="FR2686" s="20"/>
      <c r="FS2686" s="15"/>
      <c r="FT2686" s="20"/>
      <c r="FU2686" s="15"/>
      <c r="FV2686" s="20"/>
      <c r="FW2686" s="15"/>
      <c r="FX2686" s="20"/>
      <c r="FY2686" s="15"/>
      <c r="FZ2686" s="20"/>
      <c r="GA2686" s="15"/>
      <c r="GB2686" s="20"/>
      <c r="GC2686" s="15"/>
      <c r="GD2686" s="20"/>
      <c r="GE2686" s="15"/>
      <c r="GF2686" s="20"/>
      <c r="GG2686" s="226"/>
    </row>
    <row r="2687" spans="1:189" ht="15" customHeight="1" x14ac:dyDescent="0.3">
      <c r="A2687" s="85" t="s">
        <v>130</v>
      </c>
      <c r="B2687" s="85" t="s">
        <v>140</v>
      </c>
      <c r="C2687" s="85" t="s">
        <v>671</v>
      </c>
      <c r="D2687" s="85" t="s">
        <v>899</v>
      </c>
      <c r="E2687" s="15" t="str">
        <f t="shared" si="580"/>
        <v>Tyler Sierra</v>
      </c>
      <c r="F2687" s="85" t="s">
        <v>135</v>
      </c>
      <c r="G2687" s="15">
        <v>999927205</v>
      </c>
      <c r="H2687" s="15">
        <f t="shared" si="581"/>
        <v>68</v>
      </c>
      <c r="I2687" s="15"/>
      <c r="J2687" s="15"/>
      <c r="K2687" s="16"/>
      <c r="L2687" s="15"/>
      <c r="M2687" s="15"/>
      <c r="N2687" s="15"/>
      <c r="O2687" s="15">
        <f t="shared" si="591"/>
        <v>0</v>
      </c>
      <c r="P2687" s="15">
        <v>0</v>
      </c>
      <c r="Q2687" s="15">
        <f t="shared" si="592"/>
        <v>0</v>
      </c>
      <c r="R2687" s="15">
        <v>0</v>
      </c>
      <c r="S2687" s="15">
        <v>0</v>
      </c>
      <c r="T2687" s="15">
        <f t="shared" si="593"/>
        <v>0</v>
      </c>
      <c r="U2687" s="15">
        <f t="shared" si="594"/>
        <v>0</v>
      </c>
      <c r="V2687" s="15"/>
      <c r="W2687" s="15"/>
      <c r="X2687" s="15"/>
      <c r="Y2687" s="15"/>
      <c r="Z2687" s="16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>
        <f t="shared" si="582"/>
        <v>0</v>
      </c>
      <c r="CT2687" s="15">
        <f t="shared" si="583"/>
        <v>68</v>
      </c>
      <c r="CU2687" s="15">
        <f t="shared" si="584"/>
        <v>0</v>
      </c>
      <c r="CV2687" s="15">
        <f t="shared" si="585"/>
        <v>0</v>
      </c>
      <c r="CW2687" s="15"/>
      <c r="CX2687" s="15"/>
      <c r="CY2687" s="15">
        <f t="shared" si="586"/>
        <v>0</v>
      </c>
      <c r="CZ2687" s="15">
        <f>GG2687</f>
        <v>0</v>
      </c>
      <c r="DA2687" s="16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20"/>
      <c r="DY2687" s="15"/>
      <c r="DZ2687" s="20"/>
      <c r="EA2687" s="15"/>
      <c r="EB2687" s="20"/>
      <c r="EC2687" s="15"/>
      <c r="ED2687" s="20"/>
      <c r="EE2687" s="15"/>
      <c r="EF2687" s="20"/>
      <c r="EG2687" s="15"/>
      <c r="EH2687" s="20"/>
      <c r="EI2687" s="15"/>
      <c r="EJ2687" s="20"/>
      <c r="EK2687" s="15"/>
      <c r="EL2687" s="20"/>
      <c r="EM2687" s="15"/>
      <c r="EN2687" s="20"/>
      <c r="EY2687" s="15"/>
      <c r="EZ2687" s="20"/>
      <c r="FC2687" s="15"/>
      <c r="FD2687" s="20"/>
      <c r="FE2687" s="15"/>
      <c r="FF2687" s="20"/>
      <c r="FG2687" s="15"/>
      <c r="FH2687" s="20"/>
      <c r="FI2687" s="15"/>
      <c r="FJ2687" s="20"/>
      <c r="FK2687" s="15"/>
      <c r="FL2687" s="20"/>
      <c r="FM2687" s="15"/>
      <c r="FN2687" s="20"/>
      <c r="FO2687" s="15">
        <v>68</v>
      </c>
      <c r="FP2687" s="20"/>
      <c r="FQ2687" s="15"/>
      <c r="FR2687" s="20"/>
      <c r="FS2687" s="15"/>
      <c r="FT2687" s="20"/>
      <c r="FU2687" s="15"/>
      <c r="FV2687" s="20"/>
      <c r="FW2687" s="15"/>
      <c r="FX2687" s="20"/>
      <c r="FY2687" s="15"/>
      <c r="FZ2687" s="20"/>
      <c r="GA2687" s="15"/>
      <c r="GB2687" s="20"/>
      <c r="GC2687" s="15"/>
      <c r="GD2687" s="20"/>
      <c r="GE2687" s="15"/>
      <c r="GF2687" s="20"/>
      <c r="GG2687" s="226"/>
    </row>
    <row r="2688" spans="1:189" ht="15" customHeight="1" x14ac:dyDescent="0.3">
      <c r="A2688" s="15" t="s">
        <v>133</v>
      </c>
      <c r="B2688" s="15" t="s">
        <v>134</v>
      </c>
      <c r="C2688" s="15" t="s">
        <v>158</v>
      </c>
      <c r="D2688" s="15" t="s">
        <v>981</v>
      </c>
      <c r="E2688" s="15" t="str">
        <f t="shared" si="580"/>
        <v>Sophia Hwang</v>
      </c>
      <c r="F2688" s="15" t="s">
        <v>128</v>
      </c>
      <c r="G2688" s="15">
        <v>999927206</v>
      </c>
      <c r="H2688" s="15">
        <f t="shared" si="581"/>
        <v>68</v>
      </c>
      <c r="I2688" s="15"/>
      <c r="J2688" s="15"/>
      <c r="K2688" s="16"/>
      <c r="L2688" s="15"/>
      <c r="M2688" s="15"/>
      <c r="N2688" s="15"/>
      <c r="O2688" s="15">
        <f t="shared" si="591"/>
        <v>0</v>
      </c>
      <c r="P2688" s="15">
        <v>0</v>
      </c>
      <c r="Q2688" s="15">
        <f t="shared" si="592"/>
        <v>0</v>
      </c>
      <c r="R2688" s="15">
        <v>0</v>
      </c>
      <c r="S2688" s="15">
        <v>0</v>
      </c>
      <c r="T2688" s="15">
        <f t="shared" si="593"/>
        <v>0</v>
      </c>
      <c r="U2688" s="15">
        <f t="shared" si="594"/>
        <v>0</v>
      </c>
      <c r="V2688" s="15"/>
      <c r="W2688" s="15"/>
      <c r="X2688" s="15"/>
      <c r="Y2688" s="15"/>
      <c r="Z2688" s="16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>
        <f t="shared" si="582"/>
        <v>0</v>
      </c>
      <c r="CT2688" s="15">
        <f t="shared" si="583"/>
        <v>68</v>
      </c>
      <c r="CU2688" s="15">
        <f t="shared" si="584"/>
        <v>1</v>
      </c>
      <c r="CV2688" s="15">
        <f t="shared" si="585"/>
        <v>0</v>
      </c>
      <c r="CW2688" s="15"/>
      <c r="CX2688" s="15"/>
      <c r="CY2688" s="15">
        <f t="shared" si="586"/>
        <v>0</v>
      </c>
      <c r="CZ2688" s="15">
        <f>GG2688</f>
        <v>0</v>
      </c>
      <c r="DA2688" s="16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20"/>
      <c r="DY2688" s="15"/>
      <c r="DZ2688" s="20"/>
      <c r="EA2688" s="15"/>
      <c r="EB2688" s="20"/>
      <c r="EC2688" s="15"/>
      <c r="ED2688" s="20"/>
      <c r="EE2688" s="15"/>
      <c r="EF2688" s="20"/>
      <c r="EG2688" s="15"/>
      <c r="EH2688" s="20"/>
      <c r="EI2688" s="15"/>
      <c r="EJ2688" s="20"/>
      <c r="EK2688" s="15"/>
      <c r="EL2688" s="20"/>
      <c r="EM2688" s="15"/>
      <c r="EN2688" s="20"/>
      <c r="EY2688" s="15"/>
      <c r="EZ2688" s="20"/>
      <c r="FC2688" s="15"/>
      <c r="FD2688" s="20"/>
      <c r="FE2688" s="15"/>
      <c r="FF2688" s="20"/>
      <c r="FG2688" s="15"/>
      <c r="FH2688" s="20"/>
      <c r="FI2688" s="15"/>
      <c r="FJ2688" s="20"/>
      <c r="FK2688" s="15"/>
      <c r="FL2688" s="20"/>
      <c r="FM2688" s="15"/>
      <c r="FN2688" s="20"/>
      <c r="FO2688" s="15"/>
      <c r="FP2688" s="20"/>
      <c r="FQ2688" s="15"/>
      <c r="FR2688" s="20"/>
      <c r="FS2688" s="15"/>
      <c r="FT2688" s="20"/>
      <c r="FU2688" s="15"/>
      <c r="FV2688" s="20"/>
      <c r="FW2688" s="15"/>
      <c r="FX2688" s="20"/>
      <c r="FY2688" s="15">
        <v>68</v>
      </c>
      <c r="FZ2688" s="20">
        <v>3</v>
      </c>
      <c r="GA2688" s="15"/>
      <c r="GB2688" s="20"/>
      <c r="GC2688" s="15"/>
      <c r="GD2688" s="20"/>
      <c r="GE2688" s="15"/>
      <c r="GF2688" s="20"/>
      <c r="GG2688" s="226"/>
    </row>
    <row r="2689" spans="1:189" ht="15" customHeight="1" x14ac:dyDescent="0.3">
      <c r="A2689" s="15" t="s">
        <v>133</v>
      </c>
      <c r="B2689" s="15" t="s">
        <v>142</v>
      </c>
      <c r="C2689" s="15" t="s">
        <v>204</v>
      </c>
      <c r="D2689" s="15" t="s">
        <v>1475</v>
      </c>
      <c r="E2689" s="15" t="str">
        <f t="shared" si="580"/>
        <v>Allen Nguyen</v>
      </c>
      <c r="F2689" s="15" t="s">
        <v>135</v>
      </c>
      <c r="G2689" s="15">
        <v>999927208</v>
      </c>
      <c r="H2689" s="15">
        <f t="shared" si="581"/>
        <v>105</v>
      </c>
      <c r="I2689" s="15"/>
      <c r="J2689" s="15"/>
      <c r="K2689" s="16"/>
      <c r="L2689" s="15"/>
      <c r="M2689" s="15"/>
      <c r="N2689" s="15"/>
      <c r="O2689" s="15">
        <f t="shared" si="591"/>
        <v>0</v>
      </c>
      <c r="P2689" s="15">
        <v>0</v>
      </c>
      <c r="Q2689" s="15">
        <f t="shared" si="592"/>
        <v>0</v>
      </c>
      <c r="R2689" s="15">
        <v>0</v>
      </c>
      <c r="S2689" s="15">
        <v>0</v>
      </c>
      <c r="T2689" s="15">
        <f t="shared" si="593"/>
        <v>0</v>
      </c>
      <c r="U2689" s="15">
        <f t="shared" si="594"/>
        <v>0</v>
      </c>
      <c r="V2689" s="15"/>
      <c r="W2689" s="15"/>
      <c r="X2689" s="15"/>
      <c r="Y2689" s="15"/>
      <c r="Z2689" s="16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>
        <f t="shared" si="582"/>
        <v>0</v>
      </c>
      <c r="CT2689" s="15">
        <f t="shared" si="583"/>
        <v>0</v>
      </c>
      <c r="CU2689" s="15">
        <f t="shared" si="584"/>
        <v>0</v>
      </c>
      <c r="CV2689" s="15">
        <f t="shared" si="585"/>
        <v>105</v>
      </c>
      <c r="CW2689" s="15"/>
      <c r="CX2689" s="15"/>
      <c r="CY2689" s="15">
        <f t="shared" si="586"/>
        <v>0</v>
      </c>
      <c r="CZ2689" s="15">
        <f>GG2689</f>
        <v>0</v>
      </c>
      <c r="DA2689" s="16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20"/>
      <c r="DY2689" s="15"/>
      <c r="DZ2689" s="20"/>
      <c r="EA2689" s="15"/>
      <c r="EB2689" s="20"/>
      <c r="EC2689" s="15"/>
      <c r="ED2689" s="20"/>
      <c r="EE2689" s="15"/>
      <c r="EF2689" s="20"/>
      <c r="EG2689" s="15"/>
      <c r="EH2689" s="20"/>
      <c r="EI2689" s="15"/>
      <c r="EJ2689" s="20"/>
      <c r="EK2689" s="15"/>
      <c r="EL2689" s="20"/>
      <c r="EM2689" s="15"/>
      <c r="EN2689" s="20"/>
      <c r="EY2689" s="15"/>
      <c r="EZ2689" s="16"/>
      <c r="FC2689" s="15"/>
      <c r="FD2689" s="16"/>
      <c r="FE2689" s="15"/>
      <c r="FF2689" s="16"/>
      <c r="FG2689" s="15"/>
      <c r="FH2689" s="16"/>
      <c r="FI2689" s="15"/>
      <c r="FJ2689" s="16"/>
      <c r="FK2689" s="15"/>
      <c r="FL2689" s="16"/>
      <c r="FM2689" s="15"/>
      <c r="FN2689" s="16"/>
      <c r="FO2689" s="15"/>
      <c r="FP2689" s="20"/>
      <c r="FQ2689" s="15"/>
      <c r="FR2689" s="16"/>
      <c r="FS2689" s="15"/>
      <c r="FT2689" s="16"/>
      <c r="FU2689" s="15"/>
      <c r="FV2689" s="16"/>
      <c r="FW2689" s="15"/>
      <c r="FX2689" s="16"/>
      <c r="FY2689" s="15"/>
      <c r="FZ2689" s="16"/>
      <c r="GA2689" s="15"/>
      <c r="GB2689" s="16"/>
      <c r="GC2689" s="15">
        <v>105</v>
      </c>
      <c r="GD2689" s="20">
        <v>2</v>
      </c>
      <c r="GE2689" s="15"/>
      <c r="GF2689" s="20"/>
      <c r="GG2689" s="226"/>
    </row>
    <row r="2690" spans="1:189" ht="15" customHeight="1" x14ac:dyDescent="0.3">
      <c r="A2690" s="85" t="s">
        <v>133</v>
      </c>
      <c r="B2690" s="85" t="s">
        <v>134</v>
      </c>
      <c r="C2690" s="85" t="s">
        <v>3444</v>
      </c>
      <c r="D2690" s="85" t="s">
        <v>2169</v>
      </c>
      <c r="E2690" s="15" t="str">
        <f t="shared" si="580"/>
        <v>Malaya GRACE</v>
      </c>
      <c r="F2690" s="85" t="s">
        <v>128</v>
      </c>
      <c r="G2690" s="15">
        <v>999927213</v>
      </c>
      <c r="H2690" s="15">
        <f t="shared" si="581"/>
        <v>68</v>
      </c>
      <c r="I2690" s="15"/>
      <c r="J2690" s="15"/>
      <c r="K2690" s="16"/>
      <c r="L2690" s="15"/>
      <c r="M2690" s="15"/>
      <c r="N2690" s="15"/>
      <c r="O2690" s="15">
        <f t="shared" si="591"/>
        <v>0</v>
      </c>
      <c r="P2690" s="15">
        <v>0</v>
      </c>
      <c r="Q2690" s="15">
        <f t="shared" si="592"/>
        <v>0</v>
      </c>
      <c r="R2690" s="15">
        <v>0</v>
      </c>
      <c r="S2690" s="15">
        <v>0</v>
      </c>
      <c r="T2690" s="15">
        <f t="shared" si="593"/>
        <v>0</v>
      </c>
      <c r="U2690" s="15">
        <f t="shared" si="594"/>
        <v>0</v>
      </c>
      <c r="V2690" s="15"/>
      <c r="W2690" s="15"/>
      <c r="X2690" s="15"/>
      <c r="Y2690" s="15"/>
      <c r="Z2690" s="16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>
        <f t="shared" si="582"/>
        <v>0</v>
      </c>
      <c r="CT2690" s="15">
        <f t="shared" si="583"/>
        <v>68</v>
      </c>
      <c r="CU2690" s="15">
        <f t="shared" si="584"/>
        <v>1</v>
      </c>
      <c r="CV2690" s="15">
        <f t="shared" si="585"/>
        <v>0</v>
      </c>
      <c r="CW2690" s="15"/>
      <c r="CX2690" s="15"/>
      <c r="CY2690" s="15">
        <f t="shared" si="586"/>
        <v>0</v>
      </c>
      <c r="CZ2690" s="15">
        <f>GG2690</f>
        <v>0</v>
      </c>
      <c r="DA2690" s="16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20"/>
      <c r="DY2690" s="15"/>
      <c r="DZ2690" s="20"/>
      <c r="EA2690" s="15"/>
      <c r="EB2690" s="20"/>
      <c r="EC2690" s="15"/>
      <c r="ED2690" s="20"/>
      <c r="EE2690" s="15"/>
      <c r="EF2690" s="20"/>
      <c r="EG2690" s="15"/>
      <c r="EH2690" s="20"/>
      <c r="EI2690" s="15"/>
      <c r="EJ2690" s="20"/>
      <c r="EK2690" s="15"/>
      <c r="EL2690" s="20"/>
      <c r="EM2690" s="15"/>
      <c r="EN2690" s="20"/>
      <c r="EY2690" s="15"/>
      <c r="EZ2690" s="20"/>
      <c r="FC2690" s="15"/>
      <c r="FD2690" s="20"/>
      <c r="FE2690" s="15"/>
      <c r="FF2690" s="20"/>
      <c r="FG2690" s="15">
        <v>68</v>
      </c>
      <c r="FH2690" s="20">
        <v>3</v>
      </c>
      <c r="FI2690" s="15"/>
      <c r="FJ2690" s="20"/>
      <c r="FK2690" s="15"/>
      <c r="FL2690" s="20"/>
      <c r="FM2690" s="15"/>
      <c r="FN2690" s="20"/>
      <c r="FO2690" s="15"/>
      <c r="FP2690" s="20"/>
      <c r="FQ2690" s="15"/>
      <c r="FR2690" s="20"/>
      <c r="FS2690" s="15"/>
      <c r="FT2690" s="20"/>
      <c r="FU2690" s="15"/>
      <c r="FV2690" s="20"/>
      <c r="FW2690" s="15"/>
      <c r="FX2690" s="20"/>
      <c r="FY2690" s="15"/>
      <c r="FZ2690" s="20"/>
      <c r="GA2690" s="15"/>
      <c r="GB2690" s="20"/>
      <c r="GC2690" s="15"/>
      <c r="GD2690" s="20"/>
      <c r="GE2690" s="15"/>
      <c r="GF2690" s="20"/>
      <c r="GG2690" s="226"/>
    </row>
    <row r="2691" spans="1:189" ht="15" customHeight="1" x14ac:dyDescent="0.3">
      <c r="A2691" s="15" t="s">
        <v>130</v>
      </c>
      <c r="B2691" s="15" t="s">
        <v>142</v>
      </c>
      <c r="C2691" s="15" t="s">
        <v>3726</v>
      </c>
      <c r="D2691" s="15" t="s">
        <v>905</v>
      </c>
      <c r="E2691" s="15" t="str">
        <f t="shared" si="580"/>
        <v>JUEUN HAN</v>
      </c>
      <c r="F2691" s="15" t="s">
        <v>128</v>
      </c>
      <c r="G2691" s="15">
        <v>999927216</v>
      </c>
      <c r="H2691" s="15">
        <f t="shared" si="581"/>
        <v>34</v>
      </c>
      <c r="I2691" s="15"/>
      <c r="J2691" s="15"/>
      <c r="K2691" s="16"/>
      <c r="L2691" s="15"/>
      <c r="M2691" s="15"/>
      <c r="N2691" s="15"/>
      <c r="O2691" s="15">
        <f t="shared" si="591"/>
        <v>0</v>
      </c>
      <c r="P2691" s="15">
        <v>0</v>
      </c>
      <c r="Q2691" s="15">
        <f t="shared" si="592"/>
        <v>0</v>
      </c>
      <c r="R2691" s="15">
        <v>0</v>
      </c>
      <c r="S2691" s="15">
        <v>0</v>
      </c>
      <c r="T2691" s="15">
        <f t="shared" si="593"/>
        <v>0</v>
      </c>
      <c r="U2691" s="15">
        <f t="shared" si="594"/>
        <v>0</v>
      </c>
      <c r="V2691" s="15"/>
      <c r="W2691" s="15"/>
      <c r="X2691" s="15"/>
      <c r="Y2691" s="15"/>
      <c r="Z2691" s="16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>
        <f t="shared" si="582"/>
        <v>0</v>
      </c>
      <c r="CT2691" s="15">
        <f t="shared" si="583"/>
        <v>34</v>
      </c>
      <c r="CU2691" s="15">
        <f t="shared" si="584"/>
        <v>1</v>
      </c>
      <c r="CV2691" s="15">
        <f t="shared" si="585"/>
        <v>0</v>
      </c>
      <c r="CW2691" s="15"/>
      <c r="CX2691" s="15"/>
      <c r="CY2691" s="15">
        <f t="shared" si="586"/>
        <v>0</v>
      </c>
      <c r="CZ2691" s="15">
        <f>GG2691</f>
        <v>0</v>
      </c>
      <c r="DA2691" s="16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20"/>
      <c r="DY2691" s="15"/>
      <c r="DZ2691" s="20"/>
      <c r="EA2691" s="15"/>
      <c r="EB2691" s="20"/>
      <c r="EC2691" s="15"/>
      <c r="ED2691" s="20"/>
      <c r="EE2691" s="15"/>
      <c r="EF2691" s="20"/>
      <c r="EG2691" s="15"/>
      <c r="EH2691" s="20"/>
      <c r="EI2691" s="15"/>
      <c r="EJ2691" s="20"/>
      <c r="EK2691" s="15"/>
      <c r="EL2691" s="20"/>
      <c r="EM2691" s="15"/>
      <c r="EN2691" s="20"/>
      <c r="EY2691" s="15"/>
      <c r="EZ2691" s="20"/>
      <c r="FC2691" s="15"/>
      <c r="FD2691" s="20"/>
      <c r="FE2691" s="15"/>
      <c r="FF2691" s="20"/>
      <c r="FG2691" s="15"/>
      <c r="FH2691" s="20"/>
      <c r="FI2691" s="15"/>
      <c r="FJ2691" s="20"/>
      <c r="FK2691" s="15"/>
      <c r="FL2691" s="20"/>
      <c r="FM2691" s="15"/>
      <c r="FN2691" s="20"/>
      <c r="FO2691" s="15"/>
      <c r="FP2691" s="20"/>
      <c r="FQ2691" s="15"/>
      <c r="FR2691" s="20"/>
      <c r="FS2691" s="15"/>
      <c r="FT2691" s="20"/>
      <c r="FU2691" s="15"/>
      <c r="FV2691" s="20"/>
      <c r="FW2691" s="15">
        <v>34</v>
      </c>
      <c r="FX2691" s="20">
        <v>3</v>
      </c>
      <c r="FY2691" s="15"/>
      <c r="FZ2691" s="20"/>
      <c r="GA2691" s="15"/>
      <c r="GB2691" s="20"/>
      <c r="GC2691" s="15"/>
      <c r="GD2691" s="20"/>
      <c r="GE2691" s="15"/>
      <c r="GF2691" s="20"/>
      <c r="GG2691" s="226"/>
    </row>
    <row r="2692" spans="1:189" ht="15" customHeight="1" x14ac:dyDescent="0.3">
      <c r="A2692" s="17" t="s">
        <v>130</v>
      </c>
      <c r="B2692" s="17" t="s">
        <v>126</v>
      </c>
      <c r="C2692" s="17" t="s">
        <v>3645</v>
      </c>
      <c r="D2692" s="17" t="s">
        <v>3646</v>
      </c>
      <c r="E2692" s="15" t="str">
        <f t="shared" si="580"/>
        <v xml:space="preserve">Aasiyah  Ricaurte </v>
      </c>
      <c r="F2692" s="17" t="s">
        <v>128</v>
      </c>
      <c r="G2692" s="17">
        <v>999927218</v>
      </c>
      <c r="H2692" s="15">
        <f t="shared" si="581"/>
        <v>38</v>
      </c>
      <c r="I2692" s="15"/>
      <c r="J2692" s="15"/>
      <c r="K2692" s="16"/>
      <c r="L2692" s="15"/>
      <c r="M2692" s="15"/>
      <c r="N2692" s="15"/>
      <c r="O2692" s="15">
        <f t="shared" si="591"/>
        <v>0</v>
      </c>
      <c r="P2692" s="15">
        <v>0</v>
      </c>
      <c r="Q2692" s="15">
        <f t="shared" si="592"/>
        <v>0</v>
      </c>
      <c r="R2692" s="15">
        <v>0</v>
      </c>
      <c r="S2692" s="15">
        <v>0</v>
      </c>
      <c r="T2692" s="15">
        <f t="shared" si="593"/>
        <v>0</v>
      </c>
      <c r="U2692" s="15">
        <f t="shared" si="594"/>
        <v>0</v>
      </c>
      <c r="V2692" s="15"/>
      <c r="W2692" s="15"/>
      <c r="X2692" s="15"/>
      <c r="Y2692" s="15"/>
      <c r="Z2692" s="16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>
        <f t="shared" si="582"/>
        <v>0</v>
      </c>
      <c r="CT2692" s="15">
        <f t="shared" si="583"/>
        <v>38</v>
      </c>
      <c r="CU2692" s="15">
        <f t="shared" si="584"/>
        <v>0</v>
      </c>
      <c r="CV2692" s="15">
        <f t="shared" si="585"/>
        <v>0</v>
      </c>
      <c r="CW2692" s="15"/>
      <c r="CX2692" s="15"/>
      <c r="CY2692" s="15">
        <f t="shared" si="586"/>
        <v>0</v>
      </c>
      <c r="CZ2692" s="15">
        <f>GG2692</f>
        <v>0</v>
      </c>
      <c r="DA2692" s="16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20"/>
      <c r="DY2692" s="15"/>
      <c r="DZ2692" s="20"/>
      <c r="EA2692" s="15"/>
      <c r="EB2692" s="20"/>
      <c r="EC2692" s="15"/>
      <c r="ED2692" s="20"/>
      <c r="EE2692" s="15"/>
      <c r="EF2692" s="20"/>
      <c r="EG2692" s="15"/>
      <c r="EH2692" s="20"/>
      <c r="EI2692" s="15"/>
      <c r="EJ2692" s="20"/>
      <c r="EK2692" s="15"/>
      <c r="EL2692" s="20"/>
      <c r="EM2692" s="15"/>
      <c r="EN2692" s="20"/>
      <c r="EY2692" s="15"/>
      <c r="EZ2692" s="20"/>
      <c r="FC2692" s="15"/>
      <c r="FD2692" s="20"/>
      <c r="FE2692" s="15"/>
      <c r="FF2692" s="20"/>
      <c r="FG2692" s="15"/>
      <c r="FH2692" s="20"/>
      <c r="FI2692" s="15"/>
      <c r="FJ2692" s="20"/>
      <c r="FK2692" s="15"/>
      <c r="FL2692" s="20"/>
      <c r="FM2692" s="15"/>
      <c r="FN2692" s="20"/>
      <c r="FO2692" s="15"/>
      <c r="FP2692" s="20"/>
      <c r="FQ2692" s="15"/>
      <c r="FR2692" s="20"/>
      <c r="FS2692" s="15">
        <v>38</v>
      </c>
      <c r="FT2692" s="20" t="s">
        <v>129</v>
      </c>
      <c r="FU2692" s="15"/>
      <c r="FV2692" s="20"/>
      <c r="FW2692" s="15"/>
      <c r="FX2692" s="20"/>
      <c r="FY2692" s="15"/>
      <c r="FZ2692" s="20"/>
      <c r="GA2692" s="15"/>
      <c r="GB2692" s="20"/>
      <c r="GC2692" s="15"/>
      <c r="GD2692" s="20"/>
      <c r="GE2692" s="15"/>
      <c r="GF2692" s="20"/>
      <c r="GG2692" s="226"/>
    </row>
    <row r="2693" spans="1:189" ht="15" customHeight="1" x14ac:dyDescent="0.3">
      <c r="A2693" s="17" t="s">
        <v>133</v>
      </c>
      <c r="B2693" s="17" t="s">
        <v>142</v>
      </c>
      <c r="C2693" s="17" t="s">
        <v>3683</v>
      </c>
      <c r="D2693" s="17" t="s">
        <v>3684</v>
      </c>
      <c r="E2693" s="15" t="str">
        <f t="shared" si="580"/>
        <v>Khadijah Ricaurte</v>
      </c>
      <c r="F2693" s="17" t="s">
        <v>128</v>
      </c>
      <c r="G2693" s="17">
        <v>999927219</v>
      </c>
      <c r="H2693" s="15">
        <f t="shared" si="581"/>
        <v>34</v>
      </c>
      <c r="I2693" s="15"/>
      <c r="J2693" s="15"/>
      <c r="K2693" s="16"/>
      <c r="L2693" s="15"/>
      <c r="M2693" s="15"/>
      <c r="N2693" s="15"/>
      <c r="O2693" s="15">
        <f t="shared" si="591"/>
        <v>0</v>
      </c>
      <c r="P2693" s="15">
        <v>0</v>
      </c>
      <c r="Q2693" s="15">
        <f t="shared" si="592"/>
        <v>0</v>
      </c>
      <c r="R2693" s="15">
        <v>0</v>
      </c>
      <c r="S2693" s="15">
        <v>0</v>
      </c>
      <c r="T2693" s="15">
        <f t="shared" si="593"/>
        <v>0</v>
      </c>
      <c r="U2693" s="15">
        <f t="shared" si="594"/>
        <v>0</v>
      </c>
      <c r="V2693" s="15"/>
      <c r="W2693" s="15"/>
      <c r="X2693" s="15"/>
      <c r="Y2693" s="15"/>
      <c r="Z2693" s="16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>
        <f t="shared" si="582"/>
        <v>0</v>
      </c>
      <c r="CT2693" s="15">
        <f t="shared" si="583"/>
        <v>34</v>
      </c>
      <c r="CU2693" s="15">
        <f t="shared" si="584"/>
        <v>1</v>
      </c>
      <c r="CV2693" s="15">
        <f t="shared" si="585"/>
        <v>0</v>
      </c>
      <c r="CW2693" s="15"/>
      <c r="CX2693" s="15"/>
      <c r="CY2693" s="15">
        <f t="shared" si="586"/>
        <v>0</v>
      </c>
      <c r="CZ2693" s="15">
        <f>GG2693</f>
        <v>0</v>
      </c>
      <c r="DA2693" s="16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20"/>
      <c r="DY2693" s="15"/>
      <c r="DZ2693" s="20"/>
      <c r="EA2693" s="15"/>
      <c r="EB2693" s="20"/>
      <c r="EC2693" s="15"/>
      <c r="ED2693" s="20"/>
      <c r="EE2693" s="15"/>
      <c r="EF2693" s="20"/>
      <c r="EG2693" s="15"/>
      <c r="EH2693" s="20"/>
      <c r="EI2693" s="24"/>
      <c r="EJ2693" s="20"/>
      <c r="EK2693" s="15"/>
      <c r="EL2693" s="20"/>
      <c r="EM2693" s="15"/>
      <c r="EN2693" s="20"/>
      <c r="EX2693" s="16"/>
      <c r="EY2693" s="15"/>
      <c r="EZ2693" s="20"/>
      <c r="FC2693" s="15"/>
      <c r="FD2693" s="20"/>
      <c r="FE2693" s="15"/>
      <c r="FF2693" s="20"/>
      <c r="FG2693" s="15"/>
      <c r="FH2693" s="20"/>
      <c r="FI2693" s="15"/>
      <c r="FJ2693" s="20"/>
      <c r="FK2693" s="15"/>
      <c r="FL2693" s="20"/>
      <c r="FM2693" s="15"/>
      <c r="FN2693" s="20"/>
      <c r="FO2693" s="15"/>
      <c r="FP2693" s="20"/>
      <c r="FQ2693" s="15"/>
      <c r="FR2693" s="20"/>
      <c r="FS2693" s="15">
        <v>34</v>
      </c>
      <c r="FT2693" s="20">
        <v>3</v>
      </c>
      <c r="FU2693" s="15"/>
      <c r="FV2693" s="20"/>
      <c r="FW2693" s="15"/>
      <c r="FX2693" s="20"/>
      <c r="FY2693" s="15"/>
      <c r="FZ2693" s="20"/>
      <c r="GA2693" s="15"/>
      <c r="GB2693" s="20"/>
      <c r="GC2693" s="15"/>
      <c r="GD2693" s="20"/>
      <c r="GE2693" s="15"/>
      <c r="GF2693" s="20"/>
      <c r="GG2693" s="226"/>
    </row>
    <row r="2694" spans="1:189" ht="15" customHeight="1" x14ac:dyDescent="0.3">
      <c r="A2694" s="15" t="s">
        <v>146</v>
      </c>
      <c r="B2694" s="15" t="s">
        <v>134</v>
      </c>
      <c r="C2694" s="15" t="s">
        <v>1838</v>
      </c>
      <c r="D2694" s="15" t="s">
        <v>3074</v>
      </c>
      <c r="E2694" s="15" t="str">
        <f t="shared" ref="E2694:E2757" si="595">CONCATENATE(C2694, " ",D2694)</f>
        <v>Eleanor YANOW</v>
      </c>
      <c r="F2694" s="15" t="s">
        <v>128</v>
      </c>
      <c r="G2694" s="15">
        <v>999927227</v>
      </c>
      <c r="H2694" s="15">
        <f t="shared" ref="H2694:H2757" si="596">(L2694+M2694+N2694+O2694+P2694+R2694+S2694+T2694+U2694+V2694+X2694+Y2694+CT2694+CY2694+CS2694+CV2694)-J2694</f>
        <v>63</v>
      </c>
      <c r="I2694" s="15"/>
      <c r="J2694" s="15"/>
      <c r="K2694" s="16"/>
      <c r="L2694" s="15"/>
      <c r="M2694" s="15"/>
      <c r="N2694" s="15"/>
      <c r="O2694" s="15">
        <f t="shared" si="591"/>
        <v>0</v>
      </c>
      <c r="P2694" s="15">
        <v>0</v>
      </c>
      <c r="Q2694" s="15">
        <f t="shared" si="592"/>
        <v>0</v>
      </c>
      <c r="R2694" s="15">
        <v>0</v>
      </c>
      <c r="S2694" s="15">
        <v>0</v>
      </c>
      <c r="T2694" s="15">
        <f t="shared" si="593"/>
        <v>0</v>
      </c>
      <c r="U2694" s="15">
        <f t="shared" si="594"/>
        <v>0</v>
      </c>
      <c r="V2694" s="15"/>
      <c r="W2694" s="15"/>
      <c r="X2694" s="15"/>
      <c r="Y2694" s="15"/>
      <c r="Z2694" s="16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>
        <f t="shared" ref="CS2694:CS2757" si="597">SUM(FE2694)</f>
        <v>0</v>
      </c>
      <c r="CT2694" s="15">
        <f t="shared" ref="CT2694:CT2757" si="598">SUM(EQ2694,ES2694,EU2694,EW2694,FA2694,EY2694,FC2694,FG2694,FI2694,FK2694,FM2694,FQ2694,FS2694,FU2694,FW2694,FY2694,GA2694,FO2694)</f>
        <v>63</v>
      </c>
      <c r="CU2694" s="15">
        <f t="shared" ref="CU2694:CU2757" si="599">COUNT(ER2694,ET2694,EV2694,EX2694,FB2694,EZ2694,FD2694,FH2694,FJ2694,FL2694,FN2694,FR2694,FT2694,FV2694,FX2694,FZ2694,GB2694)</f>
        <v>1</v>
      </c>
      <c r="CV2694" s="15">
        <f t="shared" ref="CV2694:CV2757" si="600">GC2694+GE2694</f>
        <v>0</v>
      </c>
      <c r="CW2694" s="15"/>
      <c r="CX2694" s="15"/>
      <c r="CY2694" s="15">
        <f t="shared" ref="CY2694:CY2757" si="601">EO2694</f>
        <v>0</v>
      </c>
      <c r="CZ2694" s="15">
        <f>GG2694</f>
        <v>0</v>
      </c>
      <c r="DA2694" s="16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20"/>
      <c r="DY2694" s="15"/>
      <c r="DZ2694" s="20"/>
      <c r="EA2694" s="15"/>
      <c r="EB2694" s="20"/>
      <c r="EC2694" s="15"/>
      <c r="ED2694" s="20"/>
      <c r="EE2694" s="15"/>
      <c r="EF2694" s="20"/>
      <c r="EG2694" s="15"/>
      <c r="EH2694" s="20"/>
      <c r="EI2694" s="15"/>
      <c r="EJ2694" s="20"/>
      <c r="EK2694" s="15"/>
      <c r="EL2694" s="20"/>
      <c r="EM2694" s="15"/>
      <c r="EN2694" s="20"/>
      <c r="EY2694" s="15"/>
      <c r="EZ2694" s="20"/>
      <c r="FC2694" s="15">
        <v>63</v>
      </c>
      <c r="FD2694" s="20">
        <v>5</v>
      </c>
      <c r="FE2694" s="15"/>
      <c r="FF2694" s="20"/>
      <c r="FG2694" s="15"/>
      <c r="FH2694" s="20"/>
      <c r="FI2694" s="15"/>
      <c r="FJ2694" s="20"/>
      <c r="FK2694" s="15"/>
      <c r="FL2694" s="20"/>
      <c r="FM2694" s="15"/>
      <c r="FN2694" s="20"/>
      <c r="FO2694" s="15"/>
      <c r="FP2694" s="20"/>
      <c r="FQ2694" s="15"/>
      <c r="FR2694" s="20"/>
      <c r="FS2694" s="15"/>
      <c r="FT2694" s="20"/>
      <c r="FU2694" s="15"/>
      <c r="FV2694" s="20"/>
      <c r="FW2694" s="15"/>
      <c r="FX2694" s="20"/>
      <c r="FY2694" s="15"/>
      <c r="FZ2694" s="20"/>
      <c r="GA2694" s="15"/>
      <c r="GB2694" s="20"/>
      <c r="GC2694" s="15"/>
      <c r="GD2694" s="20"/>
      <c r="GE2694" s="15"/>
      <c r="GF2694" s="20"/>
      <c r="GG2694" s="226"/>
    </row>
    <row r="2695" spans="1:189" ht="15" customHeight="1" x14ac:dyDescent="0.3">
      <c r="A2695" s="15" t="s">
        <v>146</v>
      </c>
      <c r="B2695" s="15" t="s">
        <v>134</v>
      </c>
      <c r="C2695" s="15" t="s">
        <v>1707</v>
      </c>
      <c r="D2695" s="15" t="s">
        <v>3074</v>
      </c>
      <c r="E2695" s="15" t="str">
        <f t="shared" si="595"/>
        <v>Madeline YANOW</v>
      </c>
      <c r="F2695" s="15" t="s">
        <v>128</v>
      </c>
      <c r="G2695" s="15">
        <v>999927228</v>
      </c>
      <c r="H2695" s="15">
        <f t="shared" si="596"/>
        <v>63</v>
      </c>
      <c r="I2695" s="15"/>
      <c r="J2695" s="15"/>
      <c r="K2695" s="16"/>
      <c r="L2695" s="15"/>
      <c r="M2695" s="15"/>
      <c r="N2695" s="15"/>
      <c r="O2695" s="15">
        <f t="shared" si="591"/>
        <v>0</v>
      </c>
      <c r="P2695" s="15">
        <v>0</v>
      </c>
      <c r="Q2695" s="15">
        <f t="shared" si="592"/>
        <v>0</v>
      </c>
      <c r="R2695" s="15">
        <v>0</v>
      </c>
      <c r="S2695" s="15">
        <v>0</v>
      </c>
      <c r="T2695" s="15">
        <f t="shared" si="593"/>
        <v>0</v>
      </c>
      <c r="U2695" s="15">
        <f t="shared" si="594"/>
        <v>0</v>
      </c>
      <c r="V2695" s="15"/>
      <c r="W2695" s="15"/>
      <c r="X2695" s="15"/>
      <c r="Y2695" s="15"/>
      <c r="Z2695" s="16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>
        <f t="shared" si="597"/>
        <v>0</v>
      </c>
      <c r="CT2695" s="15">
        <f t="shared" si="598"/>
        <v>63</v>
      </c>
      <c r="CU2695" s="15">
        <f t="shared" si="599"/>
        <v>1</v>
      </c>
      <c r="CV2695" s="15">
        <f t="shared" si="600"/>
        <v>0</v>
      </c>
      <c r="CW2695" s="15"/>
      <c r="CX2695" s="15"/>
      <c r="CY2695" s="15">
        <f t="shared" si="601"/>
        <v>0</v>
      </c>
      <c r="CZ2695" s="15">
        <f>GG2695</f>
        <v>0</v>
      </c>
      <c r="DA2695" s="16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20"/>
      <c r="DY2695" s="15"/>
      <c r="DZ2695" s="20"/>
      <c r="EA2695" s="15"/>
      <c r="EB2695" s="20"/>
      <c r="EC2695" s="15"/>
      <c r="ED2695" s="20"/>
      <c r="EE2695" s="15"/>
      <c r="EF2695" s="20"/>
      <c r="EG2695" s="15"/>
      <c r="EH2695" s="20"/>
      <c r="EI2695" s="15"/>
      <c r="EJ2695" s="20"/>
      <c r="EK2695" s="15"/>
      <c r="EL2695" s="20"/>
      <c r="EM2695" s="15"/>
      <c r="EN2695" s="20"/>
      <c r="EY2695" s="15"/>
      <c r="EZ2695" s="20"/>
      <c r="FC2695" s="15">
        <v>63</v>
      </c>
      <c r="FD2695" s="20">
        <v>5</v>
      </c>
      <c r="FE2695" s="15"/>
      <c r="FF2695" s="20"/>
      <c r="FG2695" s="15"/>
      <c r="FH2695" s="20"/>
      <c r="FI2695" s="15"/>
      <c r="FJ2695" s="20"/>
      <c r="FK2695" s="15"/>
      <c r="FL2695" s="20"/>
      <c r="FM2695" s="15"/>
      <c r="FN2695" s="20"/>
      <c r="FO2695" s="15"/>
      <c r="FP2695" s="20"/>
      <c r="FQ2695" s="15"/>
      <c r="FR2695" s="20"/>
      <c r="FS2695" s="15"/>
      <c r="FT2695" s="20"/>
      <c r="FU2695" s="15"/>
      <c r="FV2695" s="20"/>
      <c r="FW2695" s="15"/>
      <c r="FX2695" s="20"/>
      <c r="FY2695" s="15"/>
      <c r="FZ2695" s="20"/>
      <c r="GA2695" s="15"/>
      <c r="GB2695" s="20"/>
      <c r="GC2695" s="15"/>
      <c r="GD2695" s="20"/>
      <c r="GE2695" s="15"/>
      <c r="GF2695" s="20"/>
      <c r="GG2695" s="226"/>
    </row>
    <row r="2696" spans="1:189" ht="15" customHeight="1" x14ac:dyDescent="0.3">
      <c r="A2696" s="15" t="s">
        <v>146</v>
      </c>
      <c r="B2696" s="15" t="s">
        <v>138</v>
      </c>
      <c r="C2696" s="15" t="s">
        <v>258</v>
      </c>
      <c r="D2696" s="15" t="s">
        <v>3088</v>
      </c>
      <c r="E2696" s="15" t="str">
        <f t="shared" si="595"/>
        <v>Aaron ABRAHAM</v>
      </c>
      <c r="F2696" s="15" t="s">
        <v>135</v>
      </c>
      <c r="G2696" s="15">
        <v>999927229</v>
      </c>
      <c r="H2696" s="15">
        <f t="shared" si="596"/>
        <v>38</v>
      </c>
      <c r="I2696" s="15"/>
      <c r="J2696" s="15"/>
      <c r="K2696" s="16"/>
      <c r="L2696" s="15"/>
      <c r="M2696" s="15"/>
      <c r="N2696" s="15"/>
      <c r="O2696" s="15">
        <f t="shared" si="591"/>
        <v>0</v>
      </c>
      <c r="P2696" s="15">
        <v>0</v>
      </c>
      <c r="Q2696" s="15">
        <f t="shared" si="592"/>
        <v>0</v>
      </c>
      <c r="R2696" s="15">
        <v>0</v>
      </c>
      <c r="S2696" s="15">
        <v>0</v>
      </c>
      <c r="T2696" s="15">
        <f t="shared" si="593"/>
        <v>0</v>
      </c>
      <c r="U2696" s="15">
        <f t="shared" si="594"/>
        <v>0</v>
      </c>
      <c r="V2696" s="15"/>
      <c r="W2696" s="15"/>
      <c r="X2696" s="15"/>
      <c r="Y2696" s="15"/>
      <c r="Z2696" s="16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>
        <f t="shared" si="597"/>
        <v>0</v>
      </c>
      <c r="CT2696" s="15">
        <f t="shared" si="598"/>
        <v>38</v>
      </c>
      <c r="CU2696" s="15">
        <f t="shared" si="599"/>
        <v>0</v>
      </c>
      <c r="CV2696" s="15">
        <f t="shared" si="600"/>
        <v>0</v>
      </c>
      <c r="CW2696" s="15"/>
      <c r="CX2696" s="15"/>
      <c r="CY2696" s="15">
        <f t="shared" si="601"/>
        <v>0</v>
      </c>
      <c r="CZ2696" s="15">
        <f>GG2696</f>
        <v>0</v>
      </c>
      <c r="DA2696" s="16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20"/>
      <c r="DY2696" s="15"/>
      <c r="DZ2696" s="20"/>
      <c r="EA2696" s="15"/>
      <c r="EB2696" s="20"/>
      <c r="EC2696" s="15"/>
      <c r="ED2696" s="20"/>
      <c r="EE2696" s="15"/>
      <c r="EF2696" s="20"/>
      <c r="EG2696" s="15"/>
      <c r="EH2696" s="20"/>
      <c r="EI2696" s="15"/>
      <c r="EJ2696" s="20"/>
      <c r="EK2696" s="15"/>
      <c r="EL2696" s="20"/>
      <c r="EM2696" s="15"/>
      <c r="EN2696" s="20"/>
      <c r="EY2696" s="15"/>
      <c r="EZ2696" s="20"/>
      <c r="FC2696" s="15">
        <v>38</v>
      </c>
      <c r="FD2696" s="20" t="s">
        <v>129</v>
      </c>
      <c r="FE2696" s="15"/>
      <c r="FF2696" s="20"/>
      <c r="FG2696" s="15"/>
      <c r="FH2696" s="20"/>
      <c r="FI2696" s="15"/>
      <c r="FJ2696" s="20"/>
      <c r="FK2696" s="15"/>
      <c r="FL2696" s="20"/>
      <c r="FM2696" s="15"/>
      <c r="FN2696" s="20"/>
      <c r="FO2696" s="15"/>
      <c r="FP2696" s="20"/>
      <c r="FQ2696" s="15"/>
      <c r="FR2696" s="20"/>
      <c r="FS2696" s="15"/>
      <c r="FT2696" s="20"/>
      <c r="FU2696" s="15"/>
      <c r="FV2696" s="20"/>
      <c r="FW2696" s="15"/>
      <c r="FX2696" s="20"/>
      <c r="FY2696" s="15"/>
      <c r="FZ2696" s="20"/>
      <c r="GA2696" s="15"/>
      <c r="GB2696" s="20"/>
      <c r="GC2696" s="15"/>
      <c r="GD2696" s="20"/>
      <c r="GE2696" s="15"/>
      <c r="GF2696" s="20"/>
      <c r="GG2696" s="226"/>
    </row>
    <row r="2697" spans="1:189" ht="15" customHeight="1" x14ac:dyDescent="0.3">
      <c r="A2697" s="15" t="s">
        <v>146</v>
      </c>
      <c r="B2697" s="15" t="s">
        <v>134</v>
      </c>
      <c r="C2697" s="15" t="s">
        <v>450</v>
      </c>
      <c r="D2697" s="15" t="s">
        <v>3090</v>
      </c>
      <c r="E2697" s="15" t="str">
        <f t="shared" si="595"/>
        <v>Alexander REBELLO</v>
      </c>
      <c r="F2697" s="15" t="s">
        <v>135</v>
      </c>
      <c r="G2697" s="15">
        <v>999927233</v>
      </c>
      <c r="H2697" s="15">
        <f t="shared" si="596"/>
        <v>63</v>
      </c>
      <c r="I2697" s="15"/>
      <c r="J2697" s="15"/>
      <c r="K2697" s="16"/>
      <c r="L2697" s="15"/>
      <c r="M2697" s="15"/>
      <c r="N2697" s="15"/>
      <c r="O2697" s="15">
        <f t="shared" si="591"/>
        <v>0</v>
      </c>
      <c r="P2697" s="15">
        <v>0</v>
      </c>
      <c r="Q2697" s="15">
        <f t="shared" si="592"/>
        <v>0</v>
      </c>
      <c r="R2697" s="15">
        <v>0</v>
      </c>
      <c r="S2697" s="15">
        <v>0</v>
      </c>
      <c r="T2697" s="15">
        <f t="shared" si="593"/>
        <v>0</v>
      </c>
      <c r="U2697" s="15">
        <f t="shared" si="594"/>
        <v>0</v>
      </c>
      <c r="V2697" s="15"/>
      <c r="W2697" s="15"/>
      <c r="X2697" s="15"/>
      <c r="Y2697" s="15"/>
      <c r="Z2697" s="16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>
        <f t="shared" si="597"/>
        <v>0</v>
      </c>
      <c r="CT2697" s="15">
        <f t="shared" si="598"/>
        <v>63</v>
      </c>
      <c r="CU2697" s="15">
        <f t="shared" si="599"/>
        <v>1</v>
      </c>
      <c r="CV2697" s="15">
        <f t="shared" si="600"/>
        <v>0</v>
      </c>
      <c r="CW2697" s="15"/>
      <c r="CX2697" s="15"/>
      <c r="CY2697" s="15">
        <f t="shared" si="601"/>
        <v>0</v>
      </c>
      <c r="CZ2697" s="15">
        <f>GG2697</f>
        <v>0</v>
      </c>
      <c r="DA2697" s="16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20"/>
      <c r="DY2697" s="15"/>
      <c r="DZ2697" s="20"/>
      <c r="EA2697" s="15"/>
      <c r="EB2697" s="20"/>
      <c r="EC2697" s="15"/>
      <c r="ED2697" s="20"/>
      <c r="EE2697" s="15"/>
      <c r="EF2697" s="20"/>
      <c r="EG2697" s="15"/>
      <c r="EH2697" s="20"/>
      <c r="EI2697" s="15"/>
      <c r="EJ2697" s="20"/>
      <c r="EK2697" s="15"/>
      <c r="EL2697" s="20"/>
      <c r="EM2697" s="15"/>
      <c r="EN2697" s="20"/>
      <c r="EY2697" s="15"/>
      <c r="EZ2697" s="20"/>
      <c r="FC2697" s="15">
        <v>63</v>
      </c>
      <c r="FD2697" s="20">
        <v>5</v>
      </c>
      <c r="FE2697" s="15"/>
      <c r="FF2697" s="20"/>
      <c r="FG2697" s="15"/>
      <c r="FH2697" s="20"/>
      <c r="FI2697" s="15"/>
      <c r="FJ2697" s="20"/>
      <c r="FK2697" s="15"/>
      <c r="FL2697" s="20"/>
      <c r="FM2697" s="15"/>
      <c r="FN2697" s="20"/>
      <c r="FO2697" s="15"/>
      <c r="FP2697" s="20"/>
      <c r="FQ2697" s="15"/>
      <c r="FR2697" s="20"/>
      <c r="FS2697" s="15"/>
      <c r="FT2697" s="20"/>
      <c r="FU2697" s="15"/>
      <c r="FV2697" s="20"/>
      <c r="FW2697" s="15"/>
      <c r="FX2697" s="20"/>
      <c r="FY2697" s="15"/>
      <c r="FZ2697" s="20"/>
      <c r="GA2697" s="15"/>
      <c r="GB2697" s="20"/>
      <c r="GC2697" s="15"/>
      <c r="GD2697" s="20"/>
      <c r="GE2697" s="15"/>
      <c r="GF2697" s="20"/>
      <c r="GG2697" s="226"/>
    </row>
    <row r="2698" spans="1:189" ht="15" customHeight="1" x14ac:dyDescent="0.3">
      <c r="A2698" s="17" t="s">
        <v>146</v>
      </c>
      <c r="B2698" s="17" t="s">
        <v>138</v>
      </c>
      <c r="C2698" s="17" t="s">
        <v>720</v>
      </c>
      <c r="D2698" s="17" t="s">
        <v>3635</v>
      </c>
      <c r="E2698" s="15" t="str">
        <f t="shared" si="595"/>
        <v>Austin Mongar</v>
      </c>
      <c r="F2698" s="17" t="s">
        <v>135</v>
      </c>
      <c r="G2698" s="17">
        <v>999927234</v>
      </c>
      <c r="H2698" s="15">
        <f t="shared" si="596"/>
        <v>68</v>
      </c>
      <c r="I2698" s="15"/>
      <c r="J2698" s="15"/>
      <c r="K2698" s="16"/>
      <c r="L2698" s="15"/>
      <c r="M2698" s="15"/>
      <c r="N2698" s="15"/>
      <c r="O2698" s="15">
        <f t="shared" si="591"/>
        <v>0</v>
      </c>
      <c r="P2698" s="15">
        <v>0</v>
      </c>
      <c r="Q2698" s="15">
        <f t="shared" si="592"/>
        <v>0</v>
      </c>
      <c r="R2698" s="15">
        <v>0</v>
      </c>
      <c r="S2698" s="15">
        <v>0</v>
      </c>
      <c r="T2698" s="15">
        <f t="shared" si="593"/>
        <v>0</v>
      </c>
      <c r="U2698" s="15">
        <f t="shared" si="594"/>
        <v>0</v>
      </c>
      <c r="V2698" s="15"/>
      <c r="W2698" s="15"/>
      <c r="X2698" s="15"/>
      <c r="Y2698" s="15"/>
      <c r="Z2698" s="16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>
        <f t="shared" si="597"/>
        <v>0</v>
      </c>
      <c r="CT2698" s="15">
        <f t="shared" si="598"/>
        <v>68</v>
      </c>
      <c r="CU2698" s="15">
        <f t="shared" si="599"/>
        <v>1</v>
      </c>
      <c r="CV2698" s="15">
        <f t="shared" si="600"/>
        <v>0</v>
      </c>
      <c r="CW2698" s="15"/>
      <c r="CX2698" s="15"/>
      <c r="CY2698" s="15">
        <f t="shared" si="601"/>
        <v>0</v>
      </c>
      <c r="CZ2698" s="15">
        <f>GG2698</f>
        <v>0</v>
      </c>
      <c r="DA2698" s="16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20"/>
      <c r="DY2698" s="15"/>
      <c r="DZ2698" s="20"/>
      <c r="EA2698" s="15"/>
      <c r="EB2698" s="20"/>
      <c r="EC2698" s="15"/>
      <c r="ED2698" s="20"/>
      <c r="EE2698" s="15"/>
      <c r="EF2698" s="20"/>
      <c r="EG2698" s="15"/>
      <c r="EH2698" s="20"/>
      <c r="EI2698" s="15"/>
      <c r="EJ2698" s="20"/>
      <c r="EK2698" s="15"/>
      <c r="EL2698" s="20"/>
      <c r="EM2698" s="15"/>
      <c r="EN2698" s="20"/>
      <c r="EY2698" s="15"/>
      <c r="EZ2698" s="20"/>
      <c r="FC2698" s="15"/>
      <c r="FD2698" s="20"/>
      <c r="FE2698" s="15"/>
      <c r="FF2698" s="20"/>
      <c r="FG2698" s="15"/>
      <c r="FH2698" s="20"/>
      <c r="FI2698" s="15"/>
      <c r="FJ2698" s="20"/>
      <c r="FK2698" s="15"/>
      <c r="FL2698" s="20"/>
      <c r="FM2698" s="15"/>
      <c r="FN2698" s="20"/>
      <c r="FO2698" s="15"/>
      <c r="FP2698" s="20"/>
      <c r="FQ2698" s="15"/>
      <c r="FR2698" s="20"/>
      <c r="FS2698" s="15">
        <v>68</v>
      </c>
      <c r="FT2698" s="20">
        <v>3</v>
      </c>
      <c r="FU2698" s="15"/>
      <c r="FV2698" s="20"/>
      <c r="FW2698" s="15"/>
      <c r="FX2698" s="20"/>
      <c r="FY2698" s="15"/>
      <c r="FZ2698" s="20"/>
      <c r="GA2698" s="15"/>
      <c r="GB2698" s="20"/>
      <c r="GC2698" s="15"/>
      <c r="GD2698" s="20"/>
      <c r="GE2698" s="15"/>
      <c r="GF2698" s="20"/>
      <c r="GG2698" s="226"/>
    </row>
    <row r="2699" spans="1:189" ht="15" customHeight="1" x14ac:dyDescent="0.3">
      <c r="A2699" s="15" t="s">
        <v>146</v>
      </c>
      <c r="B2699" s="15" t="s">
        <v>134</v>
      </c>
      <c r="C2699" s="15" t="s">
        <v>2885</v>
      </c>
      <c r="D2699" s="15" t="s">
        <v>1643</v>
      </c>
      <c r="E2699" s="15" t="str">
        <f t="shared" si="595"/>
        <v>Vladimir Rogachev</v>
      </c>
      <c r="F2699" s="15" t="s">
        <v>135</v>
      </c>
      <c r="G2699" s="15">
        <v>999927237</v>
      </c>
      <c r="H2699" s="15">
        <f t="shared" si="596"/>
        <v>109</v>
      </c>
      <c r="I2699" s="15"/>
      <c r="J2699" s="15"/>
      <c r="K2699" s="16"/>
      <c r="L2699" s="15"/>
      <c r="M2699" s="15"/>
      <c r="N2699" s="15"/>
      <c r="O2699" s="15">
        <f t="shared" si="591"/>
        <v>0</v>
      </c>
      <c r="P2699" s="15">
        <v>0</v>
      </c>
      <c r="Q2699" s="15">
        <f t="shared" si="592"/>
        <v>0</v>
      </c>
      <c r="R2699" s="15">
        <v>0</v>
      </c>
      <c r="S2699" s="15">
        <v>0</v>
      </c>
      <c r="T2699" s="15">
        <f t="shared" si="593"/>
        <v>0</v>
      </c>
      <c r="U2699" s="15">
        <f t="shared" si="594"/>
        <v>0</v>
      </c>
      <c r="V2699" s="15"/>
      <c r="W2699" s="15"/>
      <c r="X2699" s="15"/>
      <c r="Y2699" s="15"/>
      <c r="Z2699" s="16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>
        <f t="shared" si="597"/>
        <v>0</v>
      </c>
      <c r="CT2699" s="15">
        <f t="shared" si="598"/>
        <v>30</v>
      </c>
      <c r="CU2699" s="15">
        <f t="shared" si="599"/>
        <v>1</v>
      </c>
      <c r="CV2699" s="15">
        <f t="shared" si="600"/>
        <v>79</v>
      </c>
      <c r="CW2699" s="15"/>
      <c r="CX2699" s="15"/>
      <c r="CY2699" s="15">
        <f t="shared" si="601"/>
        <v>0</v>
      </c>
      <c r="CZ2699" s="15">
        <f>GG2699</f>
        <v>0</v>
      </c>
      <c r="DA2699" s="16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20"/>
      <c r="DY2699" s="15"/>
      <c r="DZ2699" s="20"/>
      <c r="EA2699" s="15"/>
      <c r="EB2699" s="20"/>
      <c r="EC2699" s="15"/>
      <c r="ED2699" s="20"/>
      <c r="EE2699" s="15"/>
      <c r="EF2699" s="20"/>
      <c r="EG2699" s="15"/>
      <c r="EH2699" s="20"/>
      <c r="EI2699" s="15"/>
      <c r="EJ2699" s="20"/>
      <c r="EK2699" s="15"/>
      <c r="EL2699" s="20"/>
      <c r="EM2699" s="15"/>
      <c r="EN2699" s="20"/>
      <c r="EY2699" s="15"/>
      <c r="EZ2699" s="20"/>
      <c r="FA2699" s="15">
        <v>30</v>
      </c>
      <c r="FB2699" s="20">
        <v>1</v>
      </c>
      <c r="FC2699" s="15"/>
      <c r="FD2699" s="20"/>
      <c r="FE2699" s="15"/>
      <c r="FF2699" s="20"/>
      <c r="FG2699" s="15"/>
      <c r="FH2699" s="20"/>
      <c r="FI2699" s="15"/>
      <c r="FJ2699" s="20"/>
      <c r="FK2699" s="15"/>
      <c r="FL2699" s="20"/>
      <c r="FM2699" s="15"/>
      <c r="FN2699" s="20"/>
      <c r="FO2699" s="15"/>
      <c r="FP2699" s="20"/>
      <c r="FQ2699" s="15"/>
      <c r="FR2699" s="20"/>
      <c r="FS2699" s="15"/>
      <c r="FT2699" s="20"/>
      <c r="FU2699" s="15"/>
      <c r="FV2699" s="20"/>
      <c r="FW2699" s="15"/>
      <c r="FX2699" s="20"/>
      <c r="FY2699" s="15"/>
      <c r="FZ2699" s="20"/>
      <c r="GA2699" s="15"/>
      <c r="GB2699" s="20"/>
      <c r="GC2699" s="15"/>
      <c r="GD2699" s="20"/>
      <c r="GE2699" s="15">
        <v>79</v>
      </c>
      <c r="GF2699" s="20">
        <v>4</v>
      </c>
      <c r="GG2699" s="226"/>
    </row>
    <row r="2700" spans="1:189" ht="15" customHeight="1" x14ac:dyDescent="0.3">
      <c r="A2700" s="85" t="s">
        <v>125</v>
      </c>
      <c r="B2700" s="85" t="s">
        <v>134</v>
      </c>
      <c r="C2700" s="85" t="s">
        <v>4029</v>
      </c>
      <c r="D2700" s="85" t="s">
        <v>1106</v>
      </c>
      <c r="E2700" s="15" t="str">
        <f t="shared" si="595"/>
        <v>Marianna Kim</v>
      </c>
      <c r="F2700" s="85" t="s">
        <v>128</v>
      </c>
      <c r="G2700" s="15">
        <v>999927242</v>
      </c>
      <c r="H2700" s="15">
        <f t="shared" si="596"/>
        <v>60</v>
      </c>
      <c r="I2700" s="15"/>
      <c r="J2700" s="15"/>
      <c r="K2700" s="16"/>
      <c r="L2700" s="15"/>
      <c r="M2700" s="15"/>
      <c r="N2700" s="15"/>
      <c r="O2700" s="15">
        <f t="shared" si="591"/>
        <v>0</v>
      </c>
      <c r="P2700" s="15">
        <v>0</v>
      </c>
      <c r="Q2700" s="15">
        <f t="shared" si="592"/>
        <v>0</v>
      </c>
      <c r="R2700" s="15">
        <v>0</v>
      </c>
      <c r="S2700" s="15">
        <v>0</v>
      </c>
      <c r="T2700" s="15">
        <f t="shared" si="593"/>
        <v>0</v>
      </c>
      <c r="U2700" s="15">
        <f t="shared" si="594"/>
        <v>0</v>
      </c>
      <c r="V2700" s="15"/>
      <c r="W2700" s="15"/>
      <c r="X2700" s="15"/>
      <c r="Y2700" s="15"/>
      <c r="Z2700" s="16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>
        <f t="shared" si="597"/>
        <v>0</v>
      </c>
      <c r="CT2700" s="15">
        <f t="shared" si="598"/>
        <v>60</v>
      </c>
      <c r="CU2700" s="15">
        <f t="shared" si="599"/>
        <v>0</v>
      </c>
      <c r="CV2700" s="15">
        <f t="shared" si="600"/>
        <v>0</v>
      </c>
      <c r="CW2700" s="15"/>
      <c r="CX2700" s="15"/>
      <c r="CY2700" s="15">
        <f t="shared" si="601"/>
        <v>0</v>
      </c>
      <c r="CZ2700" s="15">
        <f>GG2700</f>
        <v>0</v>
      </c>
      <c r="DA2700" s="16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20"/>
      <c r="DY2700" s="15"/>
      <c r="DZ2700" s="20"/>
      <c r="EA2700" s="15"/>
      <c r="EB2700" s="20"/>
      <c r="EC2700" s="15"/>
      <c r="ED2700" s="20"/>
      <c r="EE2700" s="15"/>
      <c r="EF2700" s="20"/>
      <c r="EG2700" s="15"/>
      <c r="EH2700" s="20"/>
      <c r="EI2700" s="15"/>
      <c r="EJ2700" s="20"/>
      <c r="EK2700" s="15"/>
      <c r="EL2700" s="20"/>
      <c r="EM2700" s="15"/>
      <c r="EN2700" s="20"/>
      <c r="EY2700" s="15"/>
      <c r="EZ2700" s="20"/>
      <c r="FC2700" s="15"/>
      <c r="FD2700" s="20"/>
      <c r="FE2700" s="15"/>
      <c r="FF2700" s="20"/>
      <c r="FG2700" s="15"/>
      <c r="FH2700" s="20"/>
      <c r="FI2700" s="15"/>
      <c r="FJ2700" s="20"/>
      <c r="FK2700" s="15"/>
      <c r="FL2700" s="20"/>
      <c r="FM2700" s="15"/>
      <c r="FN2700" s="16"/>
      <c r="FO2700" s="15">
        <v>60</v>
      </c>
      <c r="FP2700" s="20"/>
      <c r="FQ2700" s="15"/>
      <c r="FR2700" s="16"/>
      <c r="FS2700" s="15"/>
      <c r="FT2700" s="20"/>
      <c r="FU2700" s="15"/>
      <c r="FV2700" s="20"/>
      <c r="FW2700" s="15"/>
      <c r="FX2700" s="20"/>
      <c r="FY2700" s="15"/>
      <c r="FZ2700" s="20"/>
      <c r="GA2700" s="15"/>
      <c r="GB2700" s="20"/>
      <c r="GC2700" s="15"/>
      <c r="GD2700" s="20"/>
      <c r="GE2700" s="15"/>
      <c r="GF2700" s="20"/>
      <c r="GG2700" s="226"/>
    </row>
    <row r="2701" spans="1:189" ht="15" customHeight="1" x14ac:dyDescent="0.3">
      <c r="A2701" s="17" t="s">
        <v>2903</v>
      </c>
      <c r="B2701" s="17" t="s">
        <v>126</v>
      </c>
      <c r="C2701" s="17" t="s">
        <v>3276</v>
      </c>
      <c r="D2701" s="17" t="s">
        <v>3277</v>
      </c>
      <c r="E2701" s="15" t="str">
        <f t="shared" si="595"/>
        <v>Josh Garland</v>
      </c>
      <c r="F2701" s="17" t="s">
        <v>135</v>
      </c>
      <c r="G2701" s="17">
        <v>999927245</v>
      </c>
      <c r="H2701" s="15">
        <f t="shared" si="596"/>
        <v>29</v>
      </c>
      <c r="I2701" s="15"/>
      <c r="J2701" s="15"/>
      <c r="K2701" s="16"/>
      <c r="L2701" s="15"/>
      <c r="M2701" s="15"/>
      <c r="N2701" s="15"/>
      <c r="O2701" s="15">
        <f t="shared" si="591"/>
        <v>0</v>
      </c>
      <c r="P2701" s="15">
        <v>0</v>
      </c>
      <c r="Q2701" s="15">
        <f t="shared" si="592"/>
        <v>0</v>
      </c>
      <c r="R2701" s="15">
        <v>0</v>
      </c>
      <c r="S2701" s="15">
        <v>0</v>
      </c>
      <c r="T2701" s="15">
        <f t="shared" si="593"/>
        <v>0</v>
      </c>
      <c r="U2701" s="15">
        <f t="shared" si="594"/>
        <v>0</v>
      </c>
      <c r="V2701" s="15"/>
      <c r="W2701" s="15"/>
      <c r="X2701" s="15"/>
      <c r="Y2701" s="15"/>
      <c r="Z2701" s="16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>
        <f t="shared" si="597"/>
        <v>29</v>
      </c>
      <c r="CT2701" s="15">
        <f t="shared" si="598"/>
        <v>0</v>
      </c>
      <c r="CU2701" s="15">
        <f t="shared" si="599"/>
        <v>0</v>
      </c>
      <c r="CV2701" s="15">
        <f t="shared" si="600"/>
        <v>0</v>
      </c>
      <c r="CW2701" s="15"/>
      <c r="CX2701" s="15"/>
      <c r="CY2701" s="15">
        <f t="shared" si="601"/>
        <v>0</v>
      </c>
      <c r="CZ2701" s="15">
        <f>GG2701</f>
        <v>0</v>
      </c>
      <c r="DA2701" s="16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20"/>
      <c r="DY2701" s="15"/>
      <c r="DZ2701" s="20"/>
      <c r="EA2701" s="15"/>
      <c r="EB2701" s="20"/>
      <c r="EC2701" s="15"/>
      <c r="ED2701" s="20"/>
      <c r="EE2701" s="15"/>
      <c r="EF2701" s="20"/>
      <c r="EG2701" s="15"/>
      <c r="EH2701" s="20"/>
      <c r="EI2701" s="15"/>
      <c r="EJ2701" s="20"/>
      <c r="EK2701" s="15"/>
      <c r="EL2701" s="20"/>
      <c r="EM2701" s="15"/>
      <c r="EN2701" s="20"/>
      <c r="EY2701" s="15"/>
      <c r="EZ2701" s="20"/>
      <c r="FC2701" s="15"/>
      <c r="FD2701" s="20"/>
      <c r="FE2701" s="15">
        <v>29</v>
      </c>
      <c r="FF2701" s="20" t="s">
        <v>168</v>
      </c>
      <c r="FG2701" s="15"/>
      <c r="FH2701" s="20"/>
      <c r="FI2701" s="15"/>
      <c r="FJ2701" s="20"/>
      <c r="FK2701" s="15"/>
      <c r="FL2701" s="20"/>
      <c r="FM2701" s="15"/>
      <c r="FN2701" s="20"/>
      <c r="FO2701" s="15"/>
      <c r="FP2701" s="20"/>
      <c r="FQ2701" s="15"/>
      <c r="FR2701" s="20"/>
      <c r="FS2701" s="15"/>
      <c r="FT2701" s="20"/>
      <c r="FU2701" s="15"/>
      <c r="FV2701" s="20"/>
      <c r="FW2701" s="15"/>
      <c r="FX2701" s="20"/>
      <c r="FY2701" s="15"/>
      <c r="FZ2701" s="20"/>
      <c r="GA2701" s="15"/>
      <c r="GB2701" s="20"/>
      <c r="GC2701" s="15"/>
      <c r="GD2701" s="20"/>
      <c r="GE2701" s="15"/>
      <c r="GF2701" s="20"/>
      <c r="GG2701" s="226"/>
    </row>
    <row r="2702" spans="1:189" ht="15" customHeight="1" x14ac:dyDescent="0.3">
      <c r="A2702" s="85" t="s">
        <v>130</v>
      </c>
      <c r="B2702" s="85" t="s">
        <v>140</v>
      </c>
      <c r="C2702" s="85" t="s">
        <v>536</v>
      </c>
      <c r="D2702" s="85" t="s">
        <v>1047</v>
      </c>
      <c r="E2702" s="15" t="str">
        <f t="shared" si="595"/>
        <v>Julia Jun</v>
      </c>
      <c r="F2702" s="85" t="s">
        <v>128</v>
      </c>
      <c r="G2702" s="15">
        <v>999927248</v>
      </c>
      <c r="H2702" s="15">
        <f t="shared" si="596"/>
        <v>120</v>
      </c>
      <c r="I2702" s="15"/>
      <c r="J2702" s="15"/>
      <c r="K2702" s="16"/>
      <c r="L2702" s="15"/>
      <c r="M2702" s="15"/>
      <c r="N2702" s="15"/>
      <c r="O2702" s="15">
        <f t="shared" si="591"/>
        <v>0</v>
      </c>
      <c r="P2702" s="15">
        <v>0</v>
      </c>
      <c r="Q2702" s="15">
        <f t="shared" si="592"/>
        <v>0</v>
      </c>
      <c r="R2702" s="15">
        <v>0</v>
      </c>
      <c r="S2702" s="15">
        <v>0</v>
      </c>
      <c r="T2702" s="15">
        <f t="shared" si="593"/>
        <v>0</v>
      </c>
      <c r="U2702" s="15">
        <f t="shared" si="594"/>
        <v>0</v>
      </c>
      <c r="V2702" s="15"/>
      <c r="W2702" s="15"/>
      <c r="X2702" s="15"/>
      <c r="Y2702" s="15"/>
      <c r="Z2702" s="16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>
        <f t="shared" si="597"/>
        <v>0</v>
      </c>
      <c r="CT2702" s="15">
        <f t="shared" si="598"/>
        <v>120</v>
      </c>
      <c r="CU2702" s="15">
        <f t="shared" si="599"/>
        <v>0</v>
      </c>
      <c r="CV2702" s="15">
        <f t="shared" si="600"/>
        <v>0</v>
      </c>
      <c r="CW2702" s="15"/>
      <c r="CX2702" s="15"/>
      <c r="CY2702" s="15">
        <f t="shared" si="601"/>
        <v>0</v>
      </c>
      <c r="CZ2702" s="15">
        <f>GG2702</f>
        <v>0</v>
      </c>
      <c r="DA2702" s="16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20"/>
      <c r="DY2702" s="15"/>
      <c r="DZ2702" s="20"/>
      <c r="EA2702" s="15"/>
      <c r="EB2702" s="20"/>
      <c r="EC2702" s="15"/>
      <c r="ED2702" s="20"/>
      <c r="EE2702" s="15"/>
      <c r="EF2702" s="20"/>
      <c r="EG2702" s="15"/>
      <c r="EH2702" s="20"/>
      <c r="EI2702" s="15"/>
      <c r="EJ2702" s="20"/>
      <c r="EK2702" s="15"/>
      <c r="EL2702" s="20"/>
      <c r="EM2702" s="15"/>
      <c r="EN2702" s="20"/>
      <c r="EY2702" s="15"/>
      <c r="EZ2702" s="20"/>
      <c r="FC2702" s="15"/>
      <c r="FD2702" s="20"/>
      <c r="FE2702" s="15"/>
      <c r="FF2702" s="20"/>
      <c r="FG2702" s="15"/>
      <c r="FH2702" s="20"/>
      <c r="FI2702" s="15"/>
      <c r="FJ2702" s="20"/>
      <c r="FK2702" s="15"/>
      <c r="FL2702" s="20"/>
      <c r="FM2702" s="15"/>
      <c r="FN2702" s="16"/>
      <c r="FO2702" s="15">
        <v>120</v>
      </c>
      <c r="FP2702" s="20"/>
      <c r="FQ2702" s="15"/>
      <c r="FR2702" s="16"/>
      <c r="FS2702" s="15"/>
      <c r="FT2702" s="20"/>
      <c r="FU2702" s="15"/>
      <c r="FV2702" s="20"/>
      <c r="FW2702" s="15"/>
      <c r="FX2702" s="20"/>
      <c r="FY2702" s="15"/>
      <c r="FZ2702" s="20"/>
      <c r="GA2702" s="15"/>
      <c r="GB2702" s="20"/>
      <c r="GC2702" s="15"/>
      <c r="GD2702" s="20"/>
      <c r="GE2702" s="15"/>
      <c r="GF2702" s="20"/>
      <c r="GG2702" s="226"/>
    </row>
    <row r="2703" spans="1:189" ht="15" customHeight="1" x14ac:dyDescent="0.3">
      <c r="A2703" s="15" t="s">
        <v>133</v>
      </c>
      <c r="B2703" s="15" t="s">
        <v>134</v>
      </c>
      <c r="C2703" s="15" t="s">
        <v>3116</v>
      </c>
      <c r="D2703" s="15" t="s">
        <v>3117</v>
      </c>
      <c r="E2703" s="15" t="str">
        <f t="shared" si="595"/>
        <v>Sravya Sudheer CHEMUDUGUNTA</v>
      </c>
      <c r="F2703" s="15" t="s">
        <v>128</v>
      </c>
      <c r="G2703" s="15">
        <v>999927255</v>
      </c>
      <c r="H2703" s="15">
        <f t="shared" si="596"/>
        <v>63</v>
      </c>
      <c r="I2703" s="15"/>
      <c r="J2703" s="15"/>
      <c r="K2703" s="16"/>
      <c r="L2703" s="15"/>
      <c r="M2703" s="15"/>
      <c r="N2703" s="15"/>
      <c r="O2703" s="15">
        <f t="shared" si="591"/>
        <v>0</v>
      </c>
      <c r="P2703" s="15">
        <v>0</v>
      </c>
      <c r="Q2703" s="15">
        <f t="shared" si="592"/>
        <v>0</v>
      </c>
      <c r="R2703" s="15">
        <v>0</v>
      </c>
      <c r="S2703" s="15">
        <v>0</v>
      </c>
      <c r="T2703" s="15">
        <f t="shared" si="593"/>
        <v>0</v>
      </c>
      <c r="U2703" s="15">
        <f t="shared" si="594"/>
        <v>0</v>
      </c>
      <c r="V2703" s="15"/>
      <c r="W2703" s="15"/>
      <c r="X2703" s="15"/>
      <c r="Y2703" s="15"/>
      <c r="Z2703" s="16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>
        <f t="shared" si="597"/>
        <v>0</v>
      </c>
      <c r="CT2703" s="15">
        <f t="shared" si="598"/>
        <v>63</v>
      </c>
      <c r="CU2703" s="15">
        <f t="shared" si="599"/>
        <v>1</v>
      </c>
      <c r="CV2703" s="15">
        <f t="shared" si="600"/>
        <v>0</v>
      </c>
      <c r="CW2703" s="15"/>
      <c r="CX2703" s="15"/>
      <c r="CY2703" s="15">
        <f t="shared" si="601"/>
        <v>0</v>
      </c>
      <c r="CZ2703" s="15">
        <f>GG2703</f>
        <v>0</v>
      </c>
      <c r="DA2703" s="16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20"/>
      <c r="DY2703" s="15"/>
      <c r="DZ2703" s="20"/>
      <c r="EA2703" s="15"/>
      <c r="EB2703" s="20"/>
      <c r="EC2703" s="15"/>
      <c r="ED2703" s="20"/>
      <c r="EE2703" s="15"/>
      <c r="EF2703" s="20"/>
      <c r="EG2703" s="15"/>
      <c r="EH2703" s="20"/>
      <c r="EI2703" s="15"/>
      <c r="EJ2703" s="20"/>
      <c r="EK2703" s="15"/>
      <c r="EL2703" s="20"/>
      <c r="EM2703" s="15"/>
      <c r="EN2703" s="20"/>
      <c r="EY2703" s="15"/>
      <c r="EZ2703" s="20"/>
      <c r="FC2703" s="15">
        <v>63</v>
      </c>
      <c r="FD2703" s="20">
        <v>5</v>
      </c>
      <c r="FE2703" s="15"/>
      <c r="FF2703" s="20"/>
      <c r="FG2703" s="15"/>
      <c r="FH2703" s="20"/>
      <c r="FI2703" s="15"/>
      <c r="FJ2703" s="20"/>
      <c r="FK2703" s="15"/>
      <c r="FL2703" s="20"/>
      <c r="FM2703" s="15"/>
      <c r="FN2703" s="20"/>
      <c r="FO2703" s="15"/>
      <c r="FP2703" s="20"/>
      <c r="FQ2703" s="15"/>
      <c r="FR2703" s="20"/>
      <c r="FS2703" s="15"/>
      <c r="FT2703" s="20"/>
      <c r="FU2703" s="15"/>
      <c r="FV2703" s="20"/>
      <c r="FW2703" s="15"/>
      <c r="FX2703" s="20"/>
      <c r="FY2703" s="15"/>
      <c r="FZ2703" s="20"/>
      <c r="GA2703" s="15"/>
      <c r="GB2703" s="20"/>
      <c r="GC2703" s="15"/>
      <c r="GD2703" s="20"/>
      <c r="GE2703" s="15"/>
      <c r="GF2703" s="20"/>
      <c r="GG2703" s="226"/>
    </row>
    <row r="2704" spans="1:189" ht="15" customHeight="1" x14ac:dyDescent="0.3">
      <c r="A2704" s="15" t="s">
        <v>130</v>
      </c>
      <c r="B2704" s="15" t="s">
        <v>138</v>
      </c>
      <c r="C2704" s="15" t="s">
        <v>2480</v>
      </c>
      <c r="D2704" s="15" t="s">
        <v>3199</v>
      </c>
      <c r="E2704" s="15" t="str">
        <f t="shared" si="595"/>
        <v>Aarav PRADEEP</v>
      </c>
      <c r="F2704" s="15" t="s">
        <v>135</v>
      </c>
      <c r="G2704" s="15">
        <v>999927256</v>
      </c>
      <c r="H2704" s="15">
        <f t="shared" si="596"/>
        <v>38</v>
      </c>
      <c r="I2704" s="15"/>
      <c r="J2704" s="15"/>
      <c r="K2704" s="16"/>
      <c r="L2704" s="15"/>
      <c r="M2704" s="15"/>
      <c r="N2704" s="15"/>
      <c r="O2704" s="15">
        <f t="shared" si="591"/>
        <v>0</v>
      </c>
      <c r="P2704" s="15">
        <v>0</v>
      </c>
      <c r="Q2704" s="15">
        <f t="shared" si="592"/>
        <v>0</v>
      </c>
      <c r="R2704" s="15">
        <v>0</v>
      </c>
      <c r="S2704" s="15">
        <v>0</v>
      </c>
      <c r="T2704" s="15">
        <f t="shared" si="593"/>
        <v>0</v>
      </c>
      <c r="U2704" s="15">
        <f t="shared" si="594"/>
        <v>0</v>
      </c>
      <c r="V2704" s="15"/>
      <c r="W2704" s="15"/>
      <c r="X2704" s="15"/>
      <c r="Y2704" s="15"/>
      <c r="Z2704" s="16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>
        <f t="shared" si="597"/>
        <v>0</v>
      </c>
      <c r="CT2704" s="15">
        <f t="shared" si="598"/>
        <v>38</v>
      </c>
      <c r="CU2704" s="15">
        <f t="shared" si="599"/>
        <v>0</v>
      </c>
      <c r="CV2704" s="15">
        <f t="shared" si="600"/>
        <v>0</v>
      </c>
      <c r="CW2704" s="15"/>
      <c r="CX2704" s="15"/>
      <c r="CY2704" s="15">
        <f t="shared" si="601"/>
        <v>0</v>
      </c>
      <c r="CZ2704" s="15">
        <f>GG2704</f>
        <v>0</v>
      </c>
      <c r="DA2704" s="16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20"/>
      <c r="DY2704" s="15"/>
      <c r="DZ2704" s="20"/>
      <c r="EA2704" s="15"/>
      <c r="EB2704" s="20"/>
      <c r="EC2704" s="15"/>
      <c r="ED2704" s="20"/>
      <c r="EE2704" s="15"/>
      <c r="EF2704" s="20"/>
      <c r="EG2704" s="15"/>
      <c r="EH2704" s="20"/>
      <c r="EI2704" s="15"/>
      <c r="EJ2704" s="20"/>
      <c r="EK2704" s="15"/>
      <c r="EL2704" s="20"/>
      <c r="EM2704" s="15"/>
      <c r="EN2704" s="20"/>
      <c r="EY2704" s="15"/>
      <c r="EZ2704" s="20"/>
      <c r="FC2704" s="15">
        <v>38</v>
      </c>
      <c r="FD2704" s="20" t="s">
        <v>129</v>
      </c>
      <c r="FE2704" s="15"/>
      <c r="FF2704" s="20"/>
      <c r="FG2704" s="15"/>
      <c r="FH2704" s="20"/>
      <c r="FI2704" s="15"/>
      <c r="FJ2704" s="20"/>
      <c r="FK2704" s="15"/>
      <c r="FL2704" s="20"/>
      <c r="FM2704" s="15"/>
      <c r="FN2704" s="20"/>
      <c r="FO2704" s="15"/>
      <c r="FP2704" s="20"/>
      <c r="FQ2704" s="15"/>
      <c r="FR2704" s="20"/>
      <c r="FS2704" s="15"/>
      <c r="FT2704" s="20"/>
      <c r="FU2704" s="15"/>
      <c r="FV2704" s="20"/>
      <c r="FW2704" s="15"/>
      <c r="FX2704" s="20"/>
      <c r="FY2704" s="15"/>
      <c r="FZ2704" s="20"/>
      <c r="GA2704" s="15"/>
      <c r="GB2704" s="20"/>
      <c r="GC2704" s="15"/>
      <c r="GD2704" s="20"/>
      <c r="GE2704" s="15"/>
      <c r="GF2704" s="20"/>
      <c r="GG2704" s="226"/>
    </row>
    <row r="2705" spans="1:189" ht="15" customHeight="1" x14ac:dyDescent="0.3">
      <c r="A2705" s="15" t="s">
        <v>125</v>
      </c>
      <c r="B2705" s="15" t="s">
        <v>138</v>
      </c>
      <c r="C2705" s="15" t="s">
        <v>1718</v>
      </c>
      <c r="D2705" s="15" t="s">
        <v>3199</v>
      </c>
      <c r="E2705" s="15" t="str">
        <f t="shared" si="595"/>
        <v>Ananya PRADEEP</v>
      </c>
      <c r="F2705" s="15" t="s">
        <v>128</v>
      </c>
      <c r="G2705" s="15">
        <v>999927257</v>
      </c>
      <c r="H2705" s="15">
        <f t="shared" si="596"/>
        <v>45</v>
      </c>
      <c r="I2705" s="15"/>
      <c r="J2705" s="15"/>
      <c r="K2705" s="16"/>
      <c r="L2705" s="15"/>
      <c r="M2705" s="15"/>
      <c r="N2705" s="15"/>
      <c r="O2705" s="15">
        <f t="shared" si="591"/>
        <v>0</v>
      </c>
      <c r="P2705" s="15">
        <v>0</v>
      </c>
      <c r="Q2705" s="15">
        <f t="shared" si="592"/>
        <v>0</v>
      </c>
      <c r="R2705" s="15">
        <v>0</v>
      </c>
      <c r="S2705" s="15">
        <v>0</v>
      </c>
      <c r="T2705" s="15">
        <f t="shared" si="593"/>
        <v>0</v>
      </c>
      <c r="U2705" s="15">
        <f t="shared" si="594"/>
        <v>0</v>
      </c>
      <c r="V2705" s="15"/>
      <c r="W2705" s="15"/>
      <c r="X2705" s="15"/>
      <c r="Y2705" s="15"/>
      <c r="Z2705" s="16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>
        <f t="shared" si="597"/>
        <v>0</v>
      </c>
      <c r="CT2705" s="15">
        <f t="shared" si="598"/>
        <v>45</v>
      </c>
      <c r="CU2705" s="15">
        <f t="shared" si="599"/>
        <v>1</v>
      </c>
      <c r="CV2705" s="15">
        <f t="shared" si="600"/>
        <v>0</v>
      </c>
      <c r="CW2705" s="15"/>
      <c r="CX2705" s="15"/>
      <c r="CY2705" s="15">
        <f t="shared" si="601"/>
        <v>0</v>
      </c>
      <c r="CZ2705" s="15">
        <f>GG2705</f>
        <v>0</v>
      </c>
      <c r="DA2705" s="16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20"/>
      <c r="DY2705" s="15"/>
      <c r="DZ2705" s="20"/>
      <c r="EA2705" s="15"/>
      <c r="EB2705" s="20"/>
      <c r="EC2705" s="15"/>
      <c r="ED2705" s="20"/>
      <c r="EE2705" s="15"/>
      <c r="EF2705" s="20"/>
      <c r="EG2705" s="15"/>
      <c r="EH2705" s="20"/>
      <c r="EI2705" s="15"/>
      <c r="EJ2705" s="20"/>
      <c r="EK2705" s="15"/>
      <c r="EL2705" s="20"/>
      <c r="EM2705" s="15"/>
      <c r="EN2705" s="20"/>
      <c r="EY2705" s="15"/>
      <c r="EZ2705" s="20"/>
      <c r="FC2705" s="15">
        <v>45</v>
      </c>
      <c r="FD2705" s="20">
        <v>2</v>
      </c>
      <c r="FE2705" s="15"/>
      <c r="FF2705" s="20"/>
      <c r="FG2705" s="15"/>
      <c r="FH2705" s="20"/>
      <c r="FI2705" s="15"/>
      <c r="FJ2705" s="20"/>
      <c r="FK2705" s="15"/>
      <c r="FL2705" s="20"/>
      <c r="FM2705" s="15"/>
      <c r="FN2705" s="20"/>
      <c r="FO2705" s="15"/>
      <c r="FP2705" s="20"/>
      <c r="FQ2705" s="15"/>
      <c r="FR2705" s="20"/>
      <c r="FS2705" s="15"/>
      <c r="FT2705" s="20"/>
      <c r="FU2705" s="15"/>
      <c r="FV2705" s="20"/>
      <c r="FW2705" s="15"/>
      <c r="FX2705" s="20"/>
      <c r="FY2705" s="15"/>
      <c r="FZ2705" s="20"/>
      <c r="GA2705" s="15"/>
      <c r="GB2705" s="20"/>
      <c r="GC2705" s="15"/>
      <c r="GD2705" s="20"/>
      <c r="GE2705" s="15"/>
      <c r="GF2705" s="20"/>
      <c r="GG2705" s="226"/>
    </row>
    <row r="2706" spans="1:189" ht="15" customHeight="1" x14ac:dyDescent="0.3">
      <c r="A2706" s="17" t="s">
        <v>2903</v>
      </c>
      <c r="B2706" s="17" t="s">
        <v>142</v>
      </c>
      <c r="C2706" s="17" t="s">
        <v>3414</v>
      </c>
      <c r="D2706" s="17" t="s">
        <v>1223</v>
      </c>
      <c r="E2706" s="15" t="str">
        <f t="shared" si="595"/>
        <v>Verena Lee</v>
      </c>
      <c r="F2706" s="17" t="s">
        <v>128</v>
      </c>
      <c r="G2706" s="17">
        <v>999927260</v>
      </c>
      <c r="H2706" s="15">
        <f t="shared" si="596"/>
        <v>56</v>
      </c>
      <c r="I2706" s="15"/>
      <c r="J2706" s="15"/>
      <c r="K2706" s="16"/>
      <c r="L2706" s="15"/>
      <c r="M2706" s="15"/>
      <c r="N2706" s="15"/>
      <c r="O2706" s="15">
        <f t="shared" si="591"/>
        <v>0</v>
      </c>
      <c r="P2706" s="15">
        <v>0</v>
      </c>
      <c r="Q2706" s="15">
        <f t="shared" si="592"/>
        <v>0</v>
      </c>
      <c r="R2706" s="15">
        <v>0</v>
      </c>
      <c r="S2706" s="15">
        <v>0</v>
      </c>
      <c r="T2706" s="15">
        <f t="shared" si="593"/>
        <v>0</v>
      </c>
      <c r="U2706" s="15">
        <f t="shared" si="594"/>
        <v>0</v>
      </c>
      <c r="V2706" s="15"/>
      <c r="W2706" s="15"/>
      <c r="X2706" s="15"/>
      <c r="Y2706" s="15"/>
      <c r="Z2706" s="16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>
        <f t="shared" si="597"/>
        <v>56</v>
      </c>
      <c r="CT2706" s="15">
        <f t="shared" si="598"/>
        <v>0</v>
      </c>
      <c r="CU2706" s="15">
        <f t="shared" si="599"/>
        <v>0</v>
      </c>
      <c r="CV2706" s="15">
        <f t="shared" si="600"/>
        <v>0</v>
      </c>
      <c r="CW2706" s="15"/>
      <c r="CX2706" s="15"/>
      <c r="CY2706" s="15">
        <f t="shared" si="601"/>
        <v>0</v>
      </c>
      <c r="CZ2706" s="15">
        <f>GG2706</f>
        <v>0</v>
      </c>
      <c r="DA2706" s="16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20"/>
      <c r="DY2706" s="15"/>
      <c r="DZ2706" s="20"/>
      <c r="EA2706" s="15"/>
      <c r="EB2706" s="20"/>
      <c r="EC2706" s="15"/>
      <c r="ED2706" s="20"/>
      <c r="EE2706" s="15"/>
      <c r="EF2706" s="20"/>
      <c r="EG2706" s="15"/>
      <c r="EH2706" s="20"/>
      <c r="EI2706" s="15"/>
      <c r="EJ2706" s="20"/>
      <c r="EK2706" s="15"/>
      <c r="EL2706" s="20"/>
      <c r="EM2706" s="15"/>
      <c r="EN2706" s="20"/>
      <c r="EY2706" s="15"/>
      <c r="EZ2706" s="20"/>
      <c r="FC2706" s="15"/>
      <c r="FD2706" s="20"/>
      <c r="FE2706" s="15">
        <v>56</v>
      </c>
      <c r="FF2706" s="20">
        <v>4</v>
      </c>
      <c r="FG2706" s="15"/>
      <c r="FH2706" s="20"/>
      <c r="FI2706" s="15"/>
      <c r="FJ2706" s="20"/>
      <c r="FK2706" s="15"/>
      <c r="FL2706" s="20"/>
      <c r="FM2706" s="15"/>
      <c r="FN2706" s="20"/>
      <c r="FO2706" s="15"/>
      <c r="FP2706" s="20"/>
      <c r="FQ2706" s="15"/>
      <c r="FR2706" s="20"/>
      <c r="FS2706" s="15"/>
      <c r="FT2706" s="20"/>
      <c r="FU2706" s="15"/>
      <c r="FV2706" s="20"/>
      <c r="FW2706" s="15"/>
      <c r="FX2706" s="20"/>
      <c r="FY2706" s="15"/>
      <c r="FZ2706" s="20"/>
      <c r="GA2706" s="15"/>
      <c r="GB2706" s="20"/>
      <c r="GC2706" s="15"/>
      <c r="GD2706" s="20"/>
      <c r="GE2706" s="15"/>
      <c r="GF2706" s="20"/>
      <c r="GG2706" s="226"/>
    </row>
    <row r="2707" spans="1:189" ht="15" customHeight="1" x14ac:dyDescent="0.3">
      <c r="A2707" s="15" t="s">
        <v>133</v>
      </c>
      <c r="B2707" s="15" t="s">
        <v>134</v>
      </c>
      <c r="C2707" s="15" t="s">
        <v>1261</v>
      </c>
      <c r="D2707" s="15" t="s">
        <v>1108</v>
      </c>
      <c r="E2707" s="15" t="str">
        <f t="shared" si="595"/>
        <v>Aimee KIM</v>
      </c>
      <c r="F2707" s="15" t="s">
        <v>128</v>
      </c>
      <c r="G2707" s="15">
        <v>999927262</v>
      </c>
      <c r="H2707" s="15">
        <f t="shared" si="596"/>
        <v>38</v>
      </c>
      <c r="I2707" s="15"/>
      <c r="J2707" s="15"/>
      <c r="K2707" s="16"/>
      <c r="L2707" s="15"/>
      <c r="M2707" s="15"/>
      <c r="N2707" s="15"/>
      <c r="O2707" s="15">
        <f t="shared" si="591"/>
        <v>0</v>
      </c>
      <c r="P2707" s="15">
        <v>0</v>
      </c>
      <c r="Q2707" s="15">
        <f t="shared" si="592"/>
        <v>0</v>
      </c>
      <c r="R2707" s="15">
        <v>0</v>
      </c>
      <c r="S2707" s="15">
        <v>0</v>
      </c>
      <c r="T2707" s="15">
        <f t="shared" si="593"/>
        <v>0</v>
      </c>
      <c r="U2707" s="15">
        <f t="shared" si="594"/>
        <v>0</v>
      </c>
      <c r="V2707" s="15"/>
      <c r="W2707" s="15"/>
      <c r="X2707" s="15"/>
      <c r="Y2707" s="15"/>
      <c r="Z2707" s="16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>
        <f t="shared" si="597"/>
        <v>0</v>
      </c>
      <c r="CT2707" s="15">
        <f t="shared" si="598"/>
        <v>38</v>
      </c>
      <c r="CU2707" s="15">
        <f t="shared" si="599"/>
        <v>0</v>
      </c>
      <c r="CV2707" s="15">
        <f t="shared" si="600"/>
        <v>0</v>
      </c>
      <c r="CW2707" s="15"/>
      <c r="CX2707" s="15"/>
      <c r="CY2707" s="15">
        <f t="shared" si="601"/>
        <v>0</v>
      </c>
      <c r="CZ2707" s="15">
        <f>GG2707</f>
        <v>0</v>
      </c>
      <c r="DA2707" s="16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20"/>
      <c r="DY2707" s="15"/>
      <c r="DZ2707" s="20"/>
      <c r="EA2707" s="15"/>
      <c r="EB2707" s="20"/>
      <c r="EC2707" s="15"/>
      <c r="ED2707" s="20"/>
      <c r="EE2707" s="15"/>
      <c r="EF2707" s="20"/>
      <c r="EG2707" s="15"/>
      <c r="EH2707" s="20"/>
      <c r="EI2707" s="15"/>
      <c r="EJ2707" s="20"/>
      <c r="EK2707" s="15"/>
      <c r="EL2707" s="20"/>
      <c r="EM2707" s="15"/>
      <c r="EN2707" s="20"/>
      <c r="EY2707" s="15"/>
      <c r="EZ2707" s="20"/>
      <c r="FC2707" s="15">
        <v>38</v>
      </c>
      <c r="FD2707" s="20" t="s">
        <v>129</v>
      </c>
      <c r="FE2707" s="15"/>
      <c r="FF2707" s="20"/>
      <c r="FG2707" s="15"/>
      <c r="FH2707" s="20"/>
      <c r="FI2707" s="15"/>
      <c r="FJ2707" s="20"/>
      <c r="FK2707" s="15"/>
      <c r="FL2707" s="20"/>
      <c r="FM2707" s="15"/>
      <c r="FN2707" s="20"/>
      <c r="FO2707" s="15"/>
      <c r="FP2707" s="20"/>
      <c r="FQ2707" s="15"/>
      <c r="FR2707" s="20"/>
      <c r="FS2707" s="15"/>
      <c r="FT2707" s="20"/>
      <c r="FU2707" s="15"/>
      <c r="FV2707" s="20"/>
      <c r="FW2707" s="15"/>
      <c r="FX2707" s="20"/>
      <c r="FY2707" s="15"/>
      <c r="FZ2707" s="20"/>
      <c r="GA2707" s="15"/>
      <c r="GB2707" s="20"/>
      <c r="GC2707" s="15"/>
      <c r="GD2707" s="20"/>
      <c r="GE2707" s="15"/>
      <c r="GF2707" s="20"/>
      <c r="GG2707" s="226"/>
    </row>
    <row r="2708" spans="1:189" ht="15" customHeight="1" x14ac:dyDescent="0.3">
      <c r="A2708" s="17" t="s">
        <v>2903</v>
      </c>
      <c r="B2708" s="17" t="s">
        <v>126</v>
      </c>
      <c r="C2708" s="17" t="s">
        <v>1029</v>
      </c>
      <c r="D2708" s="17" t="s">
        <v>1216</v>
      </c>
      <c r="E2708" s="15" t="str">
        <f t="shared" si="595"/>
        <v>Kevin Le</v>
      </c>
      <c r="F2708" s="17" t="s">
        <v>135</v>
      </c>
      <c r="G2708" s="17">
        <v>999927264</v>
      </c>
      <c r="H2708" s="15">
        <f t="shared" si="596"/>
        <v>29</v>
      </c>
      <c r="I2708" s="15"/>
      <c r="J2708" s="15"/>
      <c r="K2708" s="16"/>
      <c r="L2708" s="15"/>
      <c r="M2708" s="15"/>
      <c r="N2708" s="15"/>
      <c r="O2708" s="15">
        <f t="shared" si="591"/>
        <v>0</v>
      </c>
      <c r="P2708" s="15">
        <v>0</v>
      </c>
      <c r="Q2708" s="15">
        <f t="shared" si="592"/>
        <v>0</v>
      </c>
      <c r="R2708" s="15">
        <v>0</v>
      </c>
      <c r="S2708" s="15">
        <v>0</v>
      </c>
      <c r="T2708" s="15">
        <f t="shared" si="593"/>
        <v>0</v>
      </c>
      <c r="U2708" s="15">
        <f t="shared" si="594"/>
        <v>0</v>
      </c>
      <c r="V2708" s="15"/>
      <c r="W2708" s="15"/>
      <c r="X2708" s="15"/>
      <c r="Y2708" s="15"/>
      <c r="Z2708" s="16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>
        <f t="shared" si="597"/>
        <v>29</v>
      </c>
      <c r="CT2708" s="15">
        <f t="shared" si="598"/>
        <v>0</v>
      </c>
      <c r="CU2708" s="15">
        <f t="shared" si="599"/>
        <v>0</v>
      </c>
      <c r="CV2708" s="15">
        <f t="shared" si="600"/>
        <v>0</v>
      </c>
      <c r="CW2708" s="15"/>
      <c r="CX2708" s="15"/>
      <c r="CY2708" s="15">
        <f t="shared" si="601"/>
        <v>0</v>
      </c>
      <c r="CZ2708" s="15">
        <f>GG2708</f>
        <v>0</v>
      </c>
      <c r="DA2708" s="16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20"/>
      <c r="DY2708" s="15"/>
      <c r="DZ2708" s="20"/>
      <c r="EA2708" s="15"/>
      <c r="EB2708" s="20"/>
      <c r="EC2708" s="15"/>
      <c r="ED2708" s="20"/>
      <c r="EE2708" s="15"/>
      <c r="EF2708" s="20"/>
      <c r="EG2708" s="15"/>
      <c r="EH2708" s="20"/>
      <c r="EI2708" s="15"/>
      <c r="EJ2708" s="20"/>
      <c r="EK2708" s="15"/>
      <c r="EL2708" s="20"/>
      <c r="EM2708" s="15"/>
      <c r="EN2708" s="20"/>
      <c r="EY2708" s="15"/>
      <c r="EZ2708" s="20"/>
      <c r="FC2708" s="15"/>
      <c r="FD2708" s="20"/>
      <c r="FE2708" s="15">
        <v>29</v>
      </c>
      <c r="FF2708" s="20" t="s">
        <v>168</v>
      </c>
      <c r="FG2708" s="15"/>
      <c r="FH2708" s="20"/>
      <c r="FI2708" s="15"/>
      <c r="FJ2708" s="20"/>
      <c r="FK2708" s="15"/>
      <c r="FL2708" s="20"/>
      <c r="FM2708" s="15"/>
      <c r="FN2708" s="20"/>
      <c r="FO2708" s="15"/>
      <c r="FP2708" s="20"/>
      <c r="FQ2708" s="15"/>
      <c r="FR2708" s="20"/>
      <c r="FS2708" s="15"/>
      <c r="FT2708" s="20"/>
      <c r="FU2708" s="15"/>
      <c r="FV2708" s="20"/>
      <c r="FW2708" s="15"/>
      <c r="FX2708" s="20"/>
      <c r="FY2708" s="15"/>
      <c r="FZ2708" s="20"/>
      <c r="GA2708" s="15"/>
      <c r="GB2708" s="20"/>
      <c r="GC2708" s="15"/>
      <c r="GD2708" s="20"/>
      <c r="GE2708" s="15"/>
      <c r="GF2708" s="20"/>
      <c r="GG2708" s="226"/>
    </row>
    <row r="2709" spans="1:189" ht="15" customHeight="1" x14ac:dyDescent="0.3">
      <c r="A2709" s="15" t="s">
        <v>130</v>
      </c>
      <c r="B2709" s="15" t="s">
        <v>138</v>
      </c>
      <c r="C2709" s="15" t="s">
        <v>895</v>
      </c>
      <c r="D2709" s="15" t="s">
        <v>1521</v>
      </c>
      <c r="E2709" s="15" t="str">
        <f t="shared" si="595"/>
        <v>Christian PACHECO</v>
      </c>
      <c r="F2709" s="15" t="s">
        <v>135</v>
      </c>
      <c r="G2709" s="15">
        <v>999927267</v>
      </c>
      <c r="H2709" s="15">
        <f t="shared" si="596"/>
        <v>38</v>
      </c>
      <c r="I2709" s="15"/>
      <c r="J2709" s="15"/>
      <c r="K2709" s="16"/>
      <c r="L2709" s="15"/>
      <c r="M2709" s="15"/>
      <c r="N2709" s="15"/>
      <c r="O2709" s="15">
        <f t="shared" si="591"/>
        <v>0</v>
      </c>
      <c r="P2709" s="15">
        <v>0</v>
      </c>
      <c r="Q2709" s="15">
        <f t="shared" si="592"/>
        <v>0</v>
      </c>
      <c r="R2709" s="15">
        <v>0</v>
      </c>
      <c r="S2709" s="15">
        <v>0</v>
      </c>
      <c r="T2709" s="15">
        <f t="shared" si="593"/>
        <v>0</v>
      </c>
      <c r="U2709" s="15">
        <f t="shared" si="594"/>
        <v>0</v>
      </c>
      <c r="V2709" s="15"/>
      <c r="W2709" s="15"/>
      <c r="X2709" s="15"/>
      <c r="Y2709" s="15"/>
      <c r="Z2709" s="16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>
        <f t="shared" si="597"/>
        <v>0</v>
      </c>
      <c r="CT2709" s="15">
        <f t="shared" si="598"/>
        <v>38</v>
      </c>
      <c r="CU2709" s="15">
        <f t="shared" si="599"/>
        <v>0</v>
      </c>
      <c r="CV2709" s="15">
        <f t="shared" si="600"/>
        <v>0</v>
      </c>
      <c r="CW2709" s="15"/>
      <c r="CX2709" s="15"/>
      <c r="CY2709" s="15">
        <f t="shared" si="601"/>
        <v>0</v>
      </c>
      <c r="CZ2709" s="15">
        <f>GG2709</f>
        <v>0</v>
      </c>
      <c r="DA2709" s="16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20"/>
      <c r="DY2709" s="15"/>
      <c r="DZ2709" s="20"/>
      <c r="EA2709" s="15"/>
      <c r="EB2709" s="20"/>
      <c r="EC2709" s="15"/>
      <c r="ED2709" s="20"/>
      <c r="EE2709" s="15"/>
      <c r="EF2709" s="20"/>
      <c r="EG2709" s="15"/>
      <c r="EH2709" s="20"/>
      <c r="EI2709" s="15"/>
      <c r="EJ2709" s="20"/>
      <c r="EK2709" s="15"/>
      <c r="EL2709" s="20"/>
      <c r="EM2709" s="15"/>
      <c r="EN2709" s="20"/>
      <c r="EY2709" s="15"/>
      <c r="EZ2709" s="20"/>
      <c r="FC2709" s="15">
        <v>38</v>
      </c>
      <c r="FD2709" s="20" t="s">
        <v>129</v>
      </c>
      <c r="FE2709" s="15"/>
      <c r="FF2709" s="20"/>
      <c r="FG2709" s="15"/>
      <c r="FH2709" s="20"/>
      <c r="FI2709" s="15"/>
      <c r="FJ2709" s="20"/>
      <c r="FK2709" s="15"/>
      <c r="FL2709" s="20"/>
      <c r="FM2709" s="15"/>
      <c r="FN2709" s="20"/>
      <c r="FO2709" s="15"/>
      <c r="FP2709" s="20"/>
      <c r="FQ2709" s="15"/>
      <c r="FR2709" s="20"/>
      <c r="FS2709" s="15"/>
      <c r="FT2709" s="20"/>
      <c r="FU2709" s="15"/>
      <c r="FV2709" s="20"/>
      <c r="FW2709" s="15"/>
      <c r="FX2709" s="20"/>
      <c r="FY2709" s="15"/>
      <c r="FZ2709" s="20"/>
      <c r="GA2709" s="15"/>
      <c r="GB2709" s="20"/>
      <c r="GC2709" s="15"/>
      <c r="GD2709" s="20"/>
      <c r="GE2709" s="15"/>
      <c r="GF2709" s="20"/>
      <c r="GG2709" s="226"/>
    </row>
    <row r="2710" spans="1:189" ht="15" customHeight="1" x14ac:dyDescent="0.3">
      <c r="A2710" s="15" t="s">
        <v>130</v>
      </c>
      <c r="B2710" s="15" t="s">
        <v>140</v>
      </c>
      <c r="C2710" s="15" t="s">
        <v>3188</v>
      </c>
      <c r="D2710" s="15" t="s">
        <v>1521</v>
      </c>
      <c r="E2710" s="15" t="str">
        <f t="shared" si="595"/>
        <v>Kristel PACHECO</v>
      </c>
      <c r="F2710" s="15" t="s">
        <v>128</v>
      </c>
      <c r="G2710" s="15">
        <v>999927269</v>
      </c>
      <c r="H2710" s="15">
        <f t="shared" si="596"/>
        <v>38</v>
      </c>
      <c r="I2710" s="15"/>
      <c r="J2710" s="15"/>
      <c r="K2710" s="16"/>
      <c r="L2710" s="15"/>
      <c r="M2710" s="15"/>
      <c r="N2710" s="15"/>
      <c r="O2710" s="15">
        <f t="shared" si="591"/>
        <v>0</v>
      </c>
      <c r="P2710" s="15">
        <v>0</v>
      </c>
      <c r="Q2710" s="15">
        <f t="shared" si="592"/>
        <v>0</v>
      </c>
      <c r="R2710" s="15">
        <v>0</v>
      </c>
      <c r="S2710" s="15">
        <v>0</v>
      </c>
      <c r="T2710" s="15">
        <f t="shared" si="593"/>
        <v>0</v>
      </c>
      <c r="U2710" s="15">
        <f t="shared" si="594"/>
        <v>0</v>
      </c>
      <c r="V2710" s="15"/>
      <c r="W2710" s="15"/>
      <c r="X2710" s="15"/>
      <c r="Y2710" s="15"/>
      <c r="Z2710" s="16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>
        <f t="shared" si="597"/>
        <v>0</v>
      </c>
      <c r="CT2710" s="15">
        <f t="shared" si="598"/>
        <v>38</v>
      </c>
      <c r="CU2710" s="15">
        <f t="shared" si="599"/>
        <v>0</v>
      </c>
      <c r="CV2710" s="15">
        <f t="shared" si="600"/>
        <v>0</v>
      </c>
      <c r="CW2710" s="15"/>
      <c r="CX2710" s="15"/>
      <c r="CY2710" s="15">
        <f t="shared" si="601"/>
        <v>0</v>
      </c>
      <c r="CZ2710" s="15">
        <f>GG2710</f>
        <v>0</v>
      </c>
      <c r="DA2710" s="16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20"/>
      <c r="DY2710" s="15"/>
      <c r="DZ2710" s="20"/>
      <c r="EA2710" s="15"/>
      <c r="EB2710" s="20"/>
      <c r="EC2710" s="15"/>
      <c r="ED2710" s="20"/>
      <c r="EE2710" s="15"/>
      <c r="EF2710" s="20"/>
      <c r="EG2710" s="15"/>
      <c r="EH2710" s="20"/>
      <c r="EI2710" s="15"/>
      <c r="EJ2710" s="20"/>
      <c r="EK2710" s="15"/>
      <c r="EL2710" s="20"/>
      <c r="EM2710" s="15"/>
      <c r="EN2710" s="20"/>
      <c r="EY2710" s="15"/>
      <c r="EZ2710" s="20"/>
      <c r="FC2710" s="15">
        <v>38</v>
      </c>
      <c r="FD2710" s="20" t="s">
        <v>129</v>
      </c>
      <c r="FE2710" s="15"/>
      <c r="FF2710" s="20"/>
      <c r="FG2710" s="15"/>
      <c r="FH2710" s="20"/>
      <c r="FI2710" s="15"/>
      <c r="FJ2710" s="20"/>
      <c r="FK2710" s="15"/>
      <c r="FL2710" s="20"/>
      <c r="FM2710" s="15"/>
      <c r="FN2710" s="20"/>
      <c r="FO2710" s="15"/>
      <c r="FP2710" s="20"/>
      <c r="FQ2710" s="15"/>
      <c r="FR2710" s="20"/>
      <c r="FS2710" s="15"/>
      <c r="FT2710" s="20"/>
      <c r="FU2710" s="15"/>
      <c r="FV2710" s="20"/>
      <c r="FW2710" s="15"/>
      <c r="FX2710" s="20"/>
      <c r="FY2710" s="15"/>
      <c r="FZ2710" s="20"/>
      <c r="GA2710" s="15"/>
      <c r="GB2710" s="20"/>
      <c r="GC2710" s="15"/>
      <c r="GD2710" s="20"/>
      <c r="GE2710" s="15"/>
      <c r="GF2710" s="20"/>
      <c r="GG2710" s="226"/>
    </row>
    <row r="2711" spans="1:189" ht="15" customHeight="1" x14ac:dyDescent="0.3">
      <c r="A2711" s="15" t="s">
        <v>146</v>
      </c>
      <c r="B2711" s="15" t="s">
        <v>134</v>
      </c>
      <c r="C2711" s="15" t="s">
        <v>2373</v>
      </c>
      <c r="D2711" s="15" t="s">
        <v>1521</v>
      </c>
      <c r="E2711" s="15" t="str">
        <f t="shared" si="595"/>
        <v>Aron PACHECO</v>
      </c>
      <c r="F2711" s="15" t="s">
        <v>135</v>
      </c>
      <c r="G2711" s="15">
        <v>999927270</v>
      </c>
      <c r="H2711" s="15">
        <f t="shared" si="596"/>
        <v>63</v>
      </c>
      <c r="I2711" s="15"/>
      <c r="J2711" s="15"/>
      <c r="K2711" s="16"/>
      <c r="L2711" s="15"/>
      <c r="M2711" s="15"/>
      <c r="N2711" s="15"/>
      <c r="O2711" s="15">
        <f t="shared" si="591"/>
        <v>0</v>
      </c>
      <c r="P2711" s="15">
        <v>0</v>
      </c>
      <c r="Q2711" s="15">
        <f t="shared" si="592"/>
        <v>0</v>
      </c>
      <c r="R2711" s="15">
        <v>0</v>
      </c>
      <c r="S2711" s="15">
        <v>0</v>
      </c>
      <c r="T2711" s="15">
        <f t="shared" si="593"/>
        <v>0</v>
      </c>
      <c r="U2711" s="15">
        <f t="shared" si="594"/>
        <v>0</v>
      </c>
      <c r="V2711" s="15"/>
      <c r="W2711" s="15"/>
      <c r="X2711" s="15"/>
      <c r="Y2711" s="15"/>
      <c r="Z2711" s="16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>
        <f t="shared" si="597"/>
        <v>0</v>
      </c>
      <c r="CT2711" s="15">
        <f t="shared" si="598"/>
        <v>63</v>
      </c>
      <c r="CU2711" s="15">
        <f t="shared" si="599"/>
        <v>1</v>
      </c>
      <c r="CV2711" s="15">
        <f t="shared" si="600"/>
        <v>0</v>
      </c>
      <c r="CW2711" s="15"/>
      <c r="CX2711" s="15"/>
      <c r="CY2711" s="15">
        <f t="shared" si="601"/>
        <v>0</v>
      </c>
      <c r="CZ2711" s="15">
        <f>GG2711</f>
        <v>0</v>
      </c>
      <c r="DA2711" s="16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20"/>
      <c r="DY2711" s="15"/>
      <c r="DZ2711" s="20"/>
      <c r="EA2711" s="15"/>
      <c r="EB2711" s="20"/>
      <c r="EC2711" s="15"/>
      <c r="ED2711" s="20"/>
      <c r="EE2711" s="15"/>
      <c r="EF2711" s="20"/>
      <c r="EG2711" s="15"/>
      <c r="EH2711" s="20"/>
      <c r="EI2711" s="15"/>
      <c r="EJ2711" s="20"/>
      <c r="EK2711" s="15"/>
      <c r="EL2711" s="20"/>
      <c r="EM2711" s="15"/>
      <c r="EN2711" s="20"/>
      <c r="EY2711" s="15"/>
      <c r="EZ2711" s="20"/>
      <c r="FC2711" s="15">
        <v>63</v>
      </c>
      <c r="FD2711" s="20">
        <v>5</v>
      </c>
      <c r="FE2711" s="15"/>
      <c r="FF2711" s="20"/>
      <c r="FG2711" s="15"/>
      <c r="FH2711" s="20"/>
      <c r="FI2711" s="15"/>
      <c r="FJ2711" s="20"/>
      <c r="FK2711" s="15"/>
      <c r="FL2711" s="20"/>
      <c r="FM2711" s="15"/>
      <c r="FN2711" s="20"/>
      <c r="FO2711" s="15"/>
      <c r="FP2711" s="20"/>
      <c r="FQ2711" s="15"/>
      <c r="FR2711" s="20"/>
      <c r="FS2711" s="15"/>
      <c r="FT2711" s="20"/>
      <c r="FU2711" s="15"/>
      <c r="FV2711" s="20"/>
      <c r="FW2711" s="15"/>
      <c r="FX2711" s="20"/>
      <c r="FY2711" s="15"/>
      <c r="FZ2711" s="20"/>
      <c r="GA2711" s="15"/>
      <c r="GB2711" s="20"/>
      <c r="GC2711" s="15"/>
      <c r="GD2711" s="20"/>
      <c r="GE2711" s="15"/>
      <c r="GF2711" s="20"/>
      <c r="GG2711" s="226"/>
    </row>
    <row r="2712" spans="1:189" ht="15" customHeight="1" x14ac:dyDescent="0.3">
      <c r="A2712" s="15" t="s">
        <v>125</v>
      </c>
      <c r="B2712" s="15" t="s">
        <v>142</v>
      </c>
      <c r="C2712" s="15" t="s">
        <v>1817</v>
      </c>
      <c r="D2712" s="15" t="s">
        <v>1225</v>
      </c>
      <c r="E2712" s="15" t="str">
        <f t="shared" si="595"/>
        <v>JASON LEE</v>
      </c>
      <c r="F2712" s="15" t="s">
        <v>135</v>
      </c>
      <c r="G2712" s="15">
        <v>999927273</v>
      </c>
      <c r="H2712" s="15">
        <f t="shared" si="596"/>
        <v>63</v>
      </c>
      <c r="I2712" s="15"/>
      <c r="J2712" s="15"/>
      <c r="K2712" s="16"/>
      <c r="L2712" s="15"/>
      <c r="M2712" s="15"/>
      <c r="N2712" s="15"/>
      <c r="O2712" s="15">
        <f t="shared" si="591"/>
        <v>0</v>
      </c>
      <c r="P2712" s="15">
        <v>0</v>
      </c>
      <c r="Q2712" s="15">
        <f t="shared" si="592"/>
        <v>0</v>
      </c>
      <c r="R2712" s="15">
        <v>0</v>
      </c>
      <c r="S2712" s="15">
        <v>0</v>
      </c>
      <c r="T2712" s="15">
        <f t="shared" si="593"/>
        <v>0</v>
      </c>
      <c r="U2712" s="15">
        <f t="shared" si="594"/>
        <v>0</v>
      </c>
      <c r="V2712" s="15"/>
      <c r="W2712" s="15"/>
      <c r="X2712" s="15"/>
      <c r="Y2712" s="15"/>
      <c r="Z2712" s="16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>
        <f t="shared" si="597"/>
        <v>0</v>
      </c>
      <c r="CT2712" s="15">
        <f t="shared" si="598"/>
        <v>63</v>
      </c>
      <c r="CU2712" s="15">
        <f t="shared" si="599"/>
        <v>1</v>
      </c>
      <c r="CV2712" s="15">
        <f t="shared" si="600"/>
        <v>0</v>
      </c>
      <c r="CW2712" s="15"/>
      <c r="CX2712" s="15"/>
      <c r="CY2712" s="15">
        <f t="shared" si="601"/>
        <v>0</v>
      </c>
      <c r="CZ2712" s="15">
        <f>GG2712</f>
        <v>0</v>
      </c>
      <c r="DA2712" s="16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20"/>
      <c r="DY2712" s="15"/>
      <c r="DZ2712" s="20"/>
      <c r="EA2712" s="15"/>
      <c r="EB2712" s="20"/>
      <c r="EC2712" s="15"/>
      <c r="ED2712" s="20"/>
      <c r="EE2712" s="15"/>
      <c r="EF2712" s="20"/>
      <c r="EG2712" s="15"/>
      <c r="EH2712" s="20"/>
      <c r="EI2712" s="15"/>
      <c r="EJ2712" s="20"/>
      <c r="EK2712" s="15"/>
      <c r="EL2712" s="20"/>
      <c r="EM2712" s="15"/>
      <c r="EN2712" s="20"/>
      <c r="EY2712" s="15"/>
      <c r="EZ2712" s="20"/>
      <c r="FC2712" s="15"/>
      <c r="FD2712" s="20"/>
      <c r="FE2712" s="15"/>
      <c r="FF2712" s="20"/>
      <c r="FG2712" s="15"/>
      <c r="FH2712" s="20"/>
      <c r="FI2712" s="15"/>
      <c r="FJ2712" s="20"/>
      <c r="FK2712" s="15"/>
      <c r="FL2712" s="20"/>
      <c r="FM2712" s="15"/>
      <c r="FN2712" s="20"/>
      <c r="FO2712" s="15"/>
      <c r="FP2712" s="20"/>
      <c r="FQ2712" s="15"/>
      <c r="FR2712" s="20"/>
      <c r="FS2712" s="15"/>
      <c r="FT2712" s="20"/>
      <c r="FU2712" s="15"/>
      <c r="FV2712" s="20"/>
      <c r="FW2712" s="15"/>
      <c r="FX2712" s="20"/>
      <c r="FY2712" s="15">
        <v>63</v>
      </c>
      <c r="FZ2712" s="20">
        <v>5</v>
      </c>
      <c r="GA2712" s="15"/>
      <c r="GB2712" s="20"/>
      <c r="GC2712" s="15"/>
      <c r="GD2712" s="20"/>
      <c r="GE2712" s="15"/>
      <c r="GF2712" s="20"/>
      <c r="GG2712" s="226"/>
    </row>
    <row r="2713" spans="1:189" ht="15" customHeight="1" x14ac:dyDescent="0.3">
      <c r="A2713" s="15" t="s">
        <v>146</v>
      </c>
      <c r="B2713" s="15" t="s">
        <v>140</v>
      </c>
      <c r="C2713" s="15" t="s">
        <v>753</v>
      </c>
      <c r="D2713" s="15" t="s">
        <v>3499</v>
      </c>
      <c r="E2713" s="15" t="str">
        <f t="shared" si="595"/>
        <v>Hailey CHU</v>
      </c>
      <c r="F2713" s="15" t="s">
        <v>128</v>
      </c>
      <c r="G2713" s="15">
        <v>999927274</v>
      </c>
      <c r="H2713" s="15">
        <f t="shared" si="596"/>
        <v>68</v>
      </c>
      <c r="I2713" s="15"/>
      <c r="J2713" s="15"/>
      <c r="K2713" s="16"/>
      <c r="L2713" s="15"/>
      <c r="M2713" s="15"/>
      <c r="N2713" s="15"/>
      <c r="O2713" s="15">
        <f t="shared" si="591"/>
        <v>0</v>
      </c>
      <c r="P2713" s="15">
        <v>0</v>
      </c>
      <c r="Q2713" s="15">
        <f t="shared" si="592"/>
        <v>0</v>
      </c>
      <c r="R2713" s="15">
        <v>0</v>
      </c>
      <c r="S2713" s="15">
        <v>0</v>
      </c>
      <c r="T2713" s="15">
        <f t="shared" si="593"/>
        <v>0</v>
      </c>
      <c r="U2713" s="15">
        <f t="shared" si="594"/>
        <v>0</v>
      </c>
      <c r="V2713" s="15"/>
      <c r="W2713" s="15"/>
      <c r="X2713" s="15"/>
      <c r="Y2713" s="15"/>
      <c r="Z2713" s="16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>
        <f t="shared" si="597"/>
        <v>0</v>
      </c>
      <c r="CT2713" s="15">
        <f t="shared" si="598"/>
        <v>68</v>
      </c>
      <c r="CU2713" s="15">
        <f t="shared" si="599"/>
        <v>1</v>
      </c>
      <c r="CV2713" s="15">
        <f t="shared" si="600"/>
        <v>0</v>
      </c>
      <c r="CW2713" s="15"/>
      <c r="CX2713" s="15"/>
      <c r="CY2713" s="15">
        <f t="shared" si="601"/>
        <v>0</v>
      </c>
      <c r="CZ2713" s="15">
        <f>GG2713</f>
        <v>0</v>
      </c>
      <c r="DA2713" s="16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20"/>
      <c r="DY2713" s="15"/>
      <c r="DZ2713" s="20"/>
      <c r="EA2713" s="15"/>
      <c r="EB2713" s="20"/>
      <c r="EC2713" s="15"/>
      <c r="ED2713" s="20"/>
      <c r="EE2713" s="15"/>
      <c r="EF2713" s="20"/>
      <c r="EG2713" s="15"/>
      <c r="EH2713" s="20"/>
      <c r="EI2713" s="15"/>
      <c r="EJ2713" s="20"/>
      <c r="EK2713" s="15"/>
      <c r="EL2713" s="20"/>
      <c r="EM2713" s="15"/>
      <c r="EN2713" s="20"/>
      <c r="EY2713" s="15"/>
      <c r="EZ2713" s="20"/>
      <c r="FC2713" s="15"/>
      <c r="FD2713" s="20"/>
      <c r="FE2713" s="15"/>
      <c r="FF2713" s="20"/>
      <c r="FG2713" s="15"/>
      <c r="FH2713" s="20"/>
      <c r="FI2713" s="15"/>
      <c r="FJ2713" s="20"/>
      <c r="FK2713" s="15">
        <v>68</v>
      </c>
      <c r="FL2713" s="20">
        <v>3</v>
      </c>
      <c r="FM2713" s="15"/>
      <c r="FN2713" s="20"/>
      <c r="FO2713" s="15"/>
      <c r="FP2713" s="20"/>
      <c r="FQ2713" s="15"/>
      <c r="FR2713" s="20"/>
      <c r="FS2713" s="15"/>
      <c r="FT2713" s="20"/>
      <c r="FU2713" s="15"/>
      <c r="FV2713" s="20"/>
      <c r="FW2713" s="15"/>
      <c r="FX2713" s="20"/>
      <c r="FY2713" s="15"/>
      <c r="FZ2713" s="20"/>
      <c r="GA2713" s="15"/>
      <c r="GB2713" s="20"/>
      <c r="GC2713" s="15"/>
      <c r="GD2713" s="20"/>
      <c r="GE2713" s="15"/>
      <c r="GF2713" s="20"/>
      <c r="GG2713" s="226"/>
    </row>
    <row r="2714" spans="1:189" ht="15" customHeight="1" x14ac:dyDescent="0.3">
      <c r="A2714" s="15" t="s">
        <v>2903</v>
      </c>
      <c r="B2714" s="15" t="s">
        <v>142</v>
      </c>
      <c r="C2714" s="15" t="s">
        <v>1869</v>
      </c>
      <c r="D2714" s="15" t="s">
        <v>3223</v>
      </c>
      <c r="E2714" s="15" t="str">
        <f t="shared" si="595"/>
        <v>Cody MILNE</v>
      </c>
      <c r="F2714" s="15" t="s">
        <v>135</v>
      </c>
      <c r="G2714" s="15">
        <v>999927275</v>
      </c>
      <c r="H2714" s="15">
        <f t="shared" si="596"/>
        <v>30</v>
      </c>
      <c r="I2714" s="15"/>
      <c r="J2714" s="15"/>
      <c r="K2714" s="16"/>
      <c r="L2714" s="15"/>
      <c r="M2714" s="15"/>
      <c r="N2714" s="15"/>
      <c r="O2714" s="15">
        <f t="shared" si="591"/>
        <v>0</v>
      </c>
      <c r="P2714" s="15">
        <v>0</v>
      </c>
      <c r="Q2714" s="15">
        <f t="shared" si="592"/>
        <v>0</v>
      </c>
      <c r="R2714" s="15">
        <v>0</v>
      </c>
      <c r="S2714" s="15">
        <v>0</v>
      </c>
      <c r="T2714" s="15">
        <f t="shared" si="593"/>
        <v>0</v>
      </c>
      <c r="U2714" s="15">
        <f t="shared" si="594"/>
        <v>0</v>
      </c>
      <c r="V2714" s="15"/>
      <c r="W2714" s="15"/>
      <c r="X2714" s="15"/>
      <c r="Y2714" s="15"/>
      <c r="Z2714" s="16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>
        <f t="shared" si="597"/>
        <v>0</v>
      </c>
      <c r="CT2714" s="15">
        <f t="shared" si="598"/>
        <v>30</v>
      </c>
      <c r="CU2714" s="15">
        <f t="shared" si="599"/>
        <v>1</v>
      </c>
      <c r="CV2714" s="15">
        <f t="shared" si="600"/>
        <v>0</v>
      </c>
      <c r="CW2714" s="15"/>
      <c r="CX2714" s="15"/>
      <c r="CY2714" s="15">
        <f t="shared" si="601"/>
        <v>0</v>
      </c>
      <c r="CZ2714" s="15">
        <f>GG2714</f>
        <v>0</v>
      </c>
      <c r="DA2714" s="16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20"/>
      <c r="DY2714" s="15"/>
      <c r="DZ2714" s="20"/>
      <c r="EA2714" s="15"/>
      <c r="EB2714" s="20"/>
      <c r="EC2714" s="15"/>
      <c r="ED2714" s="20"/>
      <c r="EE2714" s="15"/>
      <c r="EF2714" s="20"/>
      <c r="EG2714" s="15"/>
      <c r="EH2714" s="20"/>
      <c r="EI2714" s="15"/>
      <c r="EJ2714" s="20"/>
      <c r="EK2714" s="15"/>
      <c r="EL2714" s="20"/>
      <c r="EM2714" s="15"/>
      <c r="EN2714" s="20"/>
      <c r="EY2714" s="15"/>
      <c r="EZ2714" s="20"/>
      <c r="FC2714" s="15">
        <v>30</v>
      </c>
      <c r="FD2714" s="20">
        <v>1</v>
      </c>
      <c r="FE2714" s="15"/>
      <c r="FF2714" s="20"/>
      <c r="FG2714" s="15"/>
      <c r="FH2714" s="20"/>
      <c r="FI2714" s="15"/>
      <c r="FJ2714" s="20"/>
      <c r="FK2714" s="15"/>
      <c r="FL2714" s="20"/>
      <c r="FM2714" s="15"/>
      <c r="FN2714" s="20"/>
      <c r="FO2714" s="15"/>
      <c r="FP2714" s="20"/>
      <c r="FQ2714" s="15"/>
      <c r="FR2714" s="20"/>
      <c r="FS2714" s="15"/>
      <c r="FT2714" s="20"/>
      <c r="FU2714" s="15"/>
      <c r="FV2714" s="20"/>
      <c r="FW2714" s="15"/>
      <c r="FX2714" s="20"/>
      <c r="FY2714" s="15"/>
      <c r="FZ2714" s="20"/>
      <c r="GA2714" s="15"/>
      <c r="GB2714" s="20"/>
      <c r="GC2714" s="15"/>
      <c r="GD2714" s="20"/>
      <c r="GE2714" s="15"/>
      <c r="GF2714" s="20"/>
      <c r="GG2714" s="226"/>
    </row>
    <row r="2715" spans="1:189" ht="15" customHeight="1" x14ac:dyDescent="0.3">
      <c r="A2715" s="17" t="s">
        <v>146</v>
      </c>
      <c r="B2715" s="17" t="s">
        <v>142</v>
      </c>
      <c r="C2715" s="17" t="s">
        <v>227</v>
      </c>
      <c r="D2715" s="17" t="s">
        <v>1989</v>
      </c>
      <c r="E2715" s="15" t="str">
        <f t="shared" si="595"/>
        <v>Daniel Yung</v>
      </c>
      <c r="F2715" s="17" t="s">
        <v>135</v>
      </c>
      <c r="G2715" s="17">
        <v>999927279</v>
      </c>
      <c r="H2715" s="15">
        <f t="shared" si="596"/>
        <v>60</v>
      </c>
      <c r="I2715" s="15"/>
      <c r="J2715" s="15"/>
      <c r="K2715" s="16"/>
      <c r="L2715" s="15"/>
      <c r="M2715" s="15"/>
      <c r="N2715" s="15"/>
      <c r="O2715" s="15">
        <f t="shared" si="591"/>
        <v>0</v>
      </c>
      <c r="P2715" s="15">
        <v>0</v>
      </c>
      <c r="Q2715" s="15">
        <f t="shared" si="592"/>
        <v>0</v>
      </c>
      <c r="R2715" s="15">
        <v>0</v>
      </c>
      <c r="S2715" s="15">
        <v>0</v>
      </c>
      <c r="T2715" s="15">
        <f t="shared" si="593"/>
        <v>0</v>
      </c>
      <c r="U2715" s="15">
        <f t="shared" si="594"/>
        <v>0</v>
      </c>
      <c r="V2715" s="15"/>
      <c r="W2715" s="15"/>
      <c r="X2715" s="15"/>
      <c r="Y2715" s="15"/>
      <c r="Z2715" s="16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>
        <f t="shared" si="597"/>
        <v>0</v>
      </c>
      <c r="CT2715" s="15">
        <f t="shared" si="598"/>
        <v>60</v>
      </c>
      <c r="CU2715" s="15">
        <f t="shared" si="599"/>
        <v>1</v>
      </c>
      <c r="CV2715" s="15">
        <f t="shared" si="600"/>
        <v>0</v>
      </c>
      <c r="CW2715" s="15"/>
      <c r="CX2715" s="15"/>
      <c r="CY2715" s="15">
        <f t="shared" si="601"/>
        <v>0</v>
      </c>
      <c r="CZ2715" s="15">
        <f>GG2715</f>
        <v>0</v>
      </c>
      <c r="DA2715" s="16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20"/>
      <c r="DY2715" s="15"/>
      <c r="DZ2715" s="20"/>
      <c r="EA2715" s="15"/>
      <c r="EB2715" s="20"/>
      <c r="EC2715" s="15"/>
      <c r="ED2715" s="20"/>
      <c r="EE2715" s="15"/>
      <c r="EF2715" s="20"/>
      <c r="EG2715" s="15"/>
      <c r="EH2715" s="20"/>
      <c r="EI2715" s="15"/>
      <c r="EJ2715" s="20"/>
      <c r="EK2715" s="15"/>
      <c r="EL2715" s="20"/>
      <c r="EM2715" s="15"/>
      <c r="EN2715" s="20"/>
      <c r="EY2715" s="15"/>
      <c r="EZ2715" s="20"/>
      <c r="FC2715" s="15"/>
      <c r="FD2715" s="20"/>
      <c r="FE2715" s="15"/>
      <c r="FF2715" s="20"/>
      <c r="FG2715" s="15"/>
      <c r="FH2715" s="20"/>
      <c r="FI2715" s="15"/>
      <c r="FJ2715" s="20"/>
      <c r="FK2715" s="15"/>
      <c r="FL2715" s="20"/>
      <c r="FM2715" s="15"/>
      <c r="FN2715" s="20"/>
      <c r="FO2715" s="15"/>
      <c r="FP2715" s="20"/>
      <c r="FQ2715" s="15"/>
      <c r="FR2715" s="20"/>
      <c r="FS2715" s="15">
        <v>60</v>
      </c>
      <c r="FT2715" s="20">
        <v>1</v>
      </c>
      <c r="FU2715" s="15"/>
      <c r="FV2715" s="20"/>
      <c r="FW2715" s="15"/>
      <c r="FX2715" s="20"/>
      <c r="FY2715" s="15"/>
      <c r="FZ2715" s="20"/>
      <c r="GA2715" s="15"/>
      <c r="GB2715" s="20"/>
      <c r="GC2715" s="15"/>
      <c r="GD2715" s="20"/>
      <c r="GE2715" s="15"/>
      <c r="GF2715" s="20"/>
      <c r="GG2715" s="226"/>
    </row>
    <row r="2716" spans="1:189" ht="15" customHeight="1" x14ac:dyDescent="0.3">
      <c r="A2716" s="17" t="s">
        <v>137</v>
      </c>
      <c r="B2716" s="17" t="s">
        <v>138</v>
      </c>
      <c r="C2716" s="17" t="s">
        <v>3625</v>
      </c>
      <c r="D2716" s="17" t="s">
        <v>1262</v>
      </c>
      <c r="E2716" s="15" t="str">
        <f t="shared" si="595"/>
        <v>Ancheng Li</v>
      </c>
      <c r="F2716" s="17" t="s">
        <v>135</v>
      </c>
      <c r="G2716" s="17">
        <v>999927280</v>
      </c>
      <c r="H2716" s="15">
        <f t="shared" si="596"/>
        <v>120</v>
      </c>
      <c r="I2716" s="15"/>
      <c r="J2716" s="15"/>
      <c r="K2716" s="16"/>
      <c r="L2716" s="15"/>
      <c r="M2716" s="15"/>
      <c r="N2716" s="15"/>
      <c r="O2716" s="15">
        <f t="shared" si="591"/>
        <v>0</v>
      </c>
      <c r="P2716" s="15">
        <v>0</v>
      </c>
      <c r="Q2716" s="15">
        <f t="shared" si="592"/>
        <v>0</v>
      </c>
      <c r="R2716" s="15">
        <v>0</v>
      </c>
      <c r="S2716" s="15">
        <v>0</v>
      </c>
      <c r="T2716" s="15">
        <f t="shared" si="593"/>
        <v>0</v>
      </c>
      <c r="U2716" s="15">
        <f t="shared" si="594"/>
        <v>0</v>
      </c>
      <c r="V2716" s="15"/>
      <c r="W2716" s="15"/>
      <c r="X2716" s="15"/>
      <c r="Y2716" s="15"/>
      <c r="Z2716" s="16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>
        <f t="shared" si="597"/>
        <v>0</v>
      </c>
      <c r="CT2716" s="15">
        <f t="shared" si="598"/>
        <v>120</v>
      </c>
      <c r="CU2716" s="15">
        <f t="shared" si="599"/>
        <v>1</v>
      </c>
      <c r="CV2716" s="15">
        <f t="shared" si="600"/>
        <v>0</v>
      </c>
      <c r="CW2716" s="15"/>
      <c r="CX2716" s="15"/>
      <c r="CY2716" s="15">
        <f t="shared" si="601"/>
        <v>0</v>
      </c>
      <c r="CZ2716" s="15">
        <f>GG2716</f>
        <v>0</v>
      </c>
      <c r="DA2716" s="16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20"/>
      <c r="DY2716" s="15"/>
      <c r="DZ2716" s="20"/>
      <c r="EA2716" s="15"/>
      <c r="EB2716" s="20"/>
      <c r="EC2716" s="15"/>
      <c r="ED2716" s="20"/>
      <c r="EE2716" s="15"/>
      <c r="EF2716" s="20"/>
      <c r="EG2716" s="15"/>
      <c r="EH2716" s="20"/>
      <c r="EI2716" s="15"/>
      <c r="EJ2716" s="20"/>
      <c r="EK2716" s="15"/>
      <c r="EL2716" s="20"/>
      <c r="EM2716" s="15"/>
      <c r="EN2716" s="20"/>
      <c r="EY2716" s="15"/>
      <c r="EZ2716" s="20"/>
      <c r="FC2716" s="15"/>
      <c r="FD2716" s="20"/>
      <c r="FE2716" s="15"/>
      <c r="FF2716" s="20"/>
      <c r="FG2716" s="15"/>
      <c r="FH2716" s="20"/>
      <c r="FI2716" s="15"/>
      <c r="FJ2716" s="20"/>
      <c r="FK2716" s="15"/>
      <c r="FL2716" s="20"/>
      <c r="FM2716" s="15"/>
      <c r="FN2716" s="20"/>
      <c r="FO2716" s="15"/>
      <c r="FP2716" s="20"/>
      <c r="FQ2716" s="15"/>
      <c r="FR2716" s="20"/>
      <c r="FS2716" s="15">
        <v>120</v>
      </c>
      <c r="FT2716" s="20">
        <v>1</v>
      </c>
      <c r="FU2716" s="15"/>
      <c r="FV2716" s="20"/>
      <c r="FW2716" s="15"/>
      <c r="FX2716" s="20"/>
      <c r="FY2716" s="15"/>
      <c r="FZ2716" s="20"/>
      <c r="GA2716" s="15"/>
      <c r="GB2716" s="20"/>
      <c r="GC2716" s="15"/>
      <c r="GD2716" s="20"/>
      <c r="GE2716" s="15"/>
      <c r="GF2716" s="20"/>
      <c r="GG2716" s="226"/>
    </row>
    <row r="2717" spans="1:189" ht="15" customHeight="1" x14ac:dyDescent="0.3">
      <c r="A2717" s="17" t="s">
        <v>146</v>
      </c>
      <c r="B2717" s="17" t="s">
        <v>134</v>
      </c>
      <c r="C2717" s="17" t="s">
        <v>3608</v>
      </c>
      <c r="D2717" s="17" t="s">
        <v>962</v>
      </c>
      <c r="E2717" s="15" t="str">
        <f t="shared" si="595"/>
        <v>Derick Huang</v>
      </c>
      <c r="F2717" s="17" t="s">
        <v>135</v>
      </c>
      <c r="G2717" s="17">
        <v>999927281</v>
      </c>
      <c r="H2717" s="15">
        <f t="shared" si="596"/>
        <v>68</v>
      </c>
      <c r="I2717" s="15"/>
      <c r="J2717" s="15"/>
      <c r="K2717" s="16"/>
      <c r="L2717" s="15"/>
      <c r="M2717" s="15"/>
      <c r="N2717" s="15"/>
      <c r="O2717" s="15">
        <f t="shared" ref="O2717:O2780" si="602">SUM(EE2717, EI2717, EK2717, EM2717)</f>
        <v>0</v>
      </c>
      <c r="P2717" s="15">
        <v>0</v>
      </c>
      <c r="Q2717" s="15">
        <f t="shared" ref="Q2717:Q2780" si="603">COUNT(DI2717:DV2717)</f>
        <v>0</v>
      </c>
      <c r="R2717" s="15">
        <v>0</v>
      </c>
      <c r="S2717" s="15">
        <v>0</v>
      </c>
      <c r="T2717" s="15">
        <f t="shared" ref="T2717:T2780" si="604">EC2717</f>
        <v>0</v>
      </c>
      <c r="U2717" s="15">
        <f t="shared" ref="U2717:U2780" si="605">SUM(EG2717)</f>
        <v>0</v>
      </c>
      <c r="V2717" s="15"/>
      <c r="W2717" s="15"/>
      <c r="X2717" s="15"/>
      <c r="Y2717" s="15"/>
      <c r="Z2717" s="16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>
        <f t="shared" si="597"/>
        <v>0</v>
      </c>
      <c r="CT2717" s="15">
        <f t="shared" si="598"/>
        <v>68</v>
      </c>
      <c r="CU2717" s="15">
        <f t="shared" si="599"/>
        <v>1</v>
      </c>
      <c r="CV2717" s="15">
        <f t="shared" si="600"/>
        <v>0</v>
      </c>
      <c r="CW2717" s="15"/>
      <c r="CX2717" s="15"/>
      <c r="CY2717" s="15">
        <f t="shared" si="601"/>
        <v>0</v>
      </c>
      <c r="CZ2717" s="15">
        <f>GG2717</f>
        <v>0</v>
      </c>
      <c r="DA2717" s="16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20"/>
      <c r="DY2717" s="15"/>
      <c r="DZ2717" s="20"/>
      <c r="EA2717" s="15"/>
      <c r="EB2717" s="20"/>
      <c r="EC2717" s="15"/>
      <c r="ED2717" s="20"/>
      <c r="EE2717" s="15"/>
      <c r="EF2717" s="20"/>
      <c r="EG2717" s="15"/>
      <c r="EH2717" s="20"/>
      <c r="EI2717" s="15"/>
      <c r="EJ2717" s="20"/>
      <c r="EK2717" s="15"/>
      <c r="EL2717" s="20"/>
      <c r="EM2717" s="15"/>
      <c r="EN2717" s="20"/>
      <c r="EY2717" s="15"/>
      <c r="EZ2717" s="20"/>
      <c r="FC2717" s="15"/>
      <c r="FD2717" s="20"/>
      <c r="FE2717" s="15"/>
      <c r="FF2717" s="20"/>
      <c r="FG2717" s="15"/>
      <c r="FH2717" s="20"/>
      <c r="FI2717" s="15"/>
      <c r="FJ2717" s="20"/>
      <c r="FK2717" s="15"/>
      <c r="FL2717" s="20"/>
      <c r="FM2717" s="15"/>
      <c r="FN2717" s="20"/>
      <c r="FO2717" s="15"/>
      <c r="FP2717" s="20"/>
      <c r="FQ2717" s="15"/>
      <c r="FR2717" s="20"/>
      <c r="FS2717" s="15">
        <v>68</v>
      </c>
      <c r="FT2717" s="20">
        <v>4</v>
      </c>
      <c r="FU2717" s="15"/>
      <c r="FV2717" s="20"/>
      <c r="FW2717" s="15"/>
      <c r="FX2717" s="20"/>
      <c r="FY2717" s="15"/>
      <c r="FZ2717" s="20"/>
      <c r="GA2717" s="15"/>
      <c r="GB2717" s="20"/>
      <c r="GC2717" s="15"/>
      <c r="GD2717" s="20"/>
      <c r="GE2717" s="15"/>
      <c r="GF2717" s="20"/>
      <c r="GG2717" s="226"/>
    </row>
    <row r="2718" spans="1:189" ht="15" customHeight="1" x14ac:dyDescent="0.3">
      <c r="A2718" s="85" t="s">
        <v>130</v>
      </c>
      <c r="B2718" s="85" t="s">
        <v>126</v>
      </c>
      <c r="C2718" s="85" t="s">
        <v>3901</v>
      </c>
      <c r="D2718" s="85" t="s">
        <v>531</v>
      </c>
      <c r="E2718" s="15" t="str">
        <f t="shared" si="595"/>
        <v>Yoonsoo Chiu</v>
      </c>
      <c r="F2718" s="85" t="s">
        <v>135</v>
      </c>
      <c r="G2718" s="15">
        <v>999927283</v>
      </c>
      <c r="H2718" s="15">
        <f t="shared" si="596"/>
        <v>81</v>
      </c>
      <c r="I2718" s="15"/>
      <c r="J2718" s="15"/>
      <c r="K2718" s="16"/>
      <c r="L2718" s="15"/>
      <c r="M2718" s="15"/>
      <c r="N2718" s="15"/>
      <c r="O2718" s="15">
        <f t="shared" si="602"/>
        <v>0</v>
      </c>
      <c r="P2718" s="15">
        <v>0</v>
      </c>
      <c r="Q2718" s="15">
        <f t="shared" si="603"/>
        <v>0</v>
      </c>
      <c r="R2718" s="15">
        <v>0</v>
      </c>
      <c r="S2718" s="15">
        <v>0</v>
      </c>
      <c r="T2718" s="15">
        <f t="shared" si="604"/>
        <v>0</v>
      </c>
      <c r="U2718" s="15">
        <f t="shared" si="605"/>
        <v>0</v>
      </c>
      <c r="V2718" s="15"/>
      <c r="W2718" s="15"/>
      <c r="X2718" s="15"/>
      <c r="Y2718" s="15"/>
      <c r="Z2718" s="16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>
        <f t="shared" si="597"/>
        <v>0</v>
      </c>
      <c r="CT2718" s="15">
        <f t="shared" si="598"/>
        <v>81</v>
      </c>
      <c r="CU2718" s="15">
        <f t="shared" si="599"/>
        <v>1</v>
      </c>
      <c r="CV2718" s="15">
        <f t="shared" si="600"/>
        <v>0</v>
      </c>
      <c r="CW2718" s="15"/>
      <c r="CX2718" s="15"/>
      <c r="CY2718" s="15">
        <f t="shared" si="601"/>
        <v>0</v>
      </c>
      <c r="CZ2718" s="15">
        <f>GG2718</f>
        <v>0</v>
      </c>
      <c r="DA2718" s="16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20"/>
      <c r="DY2718" s="15"/>
      <c r="DZ2718" s="20"/>
      <c r="EA2718" s="15"/>
      <c r="EB2718" s="20"/>
      <c r="EC2718" s="15"/>
      <c r="ED2718" s="20"/>
      <c r="EE2718" s="15"/>
      <c r="EF2718" s="20"/>
      <c r="EG2718" s="15"/>
      <c r="EH2718" s="20"/>
      <c r="EI2718" s="15"/>
      <c r="EJ2718" s="20"/>
      <c r="EK2718" s="15"/>
      <c r="EL2718" s="20"/>
      <c r="EM2718" s="15"/>
      <c r="EN2718" s="20"/>
      <c r="EY2718" s="15"/>
      <c r="EZ2718" s="20"/>
      <c r="FC2718" s="15"/>
      <c r="FD2718" s="20"/>
      <c r="FE2718" s="15"/>
      <c r="FF2718" s="20"/>
      <c r="FG2718" s="15"/>
      <c r="FH2718" s="20"/>
      <c r="FI2718" s="15"/>
      <c r="FJ2718" s="20"/>
      <c r="FK2718" s="15"/>
      <c r="FL2718" s="20"/>
      <c r="FM2718" s="15"/>
      <c r="FN2718" s="20"/>
      <c r="FO2718" s="15">
        <v>51</v>
      </c>
      <c r="FP2718" s="20"/>
      <c r="FQ2718" s="15"/>
      <c r="FR2718" s="20"/>
      <c r="FS2718" s="15"/>
      <c r="FT2718" s="20"/>
      <c r="FU2718" s="15"/>
      <c r="FV2718" s="20"/>
      <c r="FW2718" s="15"/>
      <c r="FX2718" s="20"/>
      <c r="FY2718" s="15"/>
      <c r="FZ2718" s="20"/>
      <c r="GA2718" s="15">
        <v>30</v>
      </c>
      <c r="GB2718" s="20">
        <v>1</v>
      </c>
      <c r="GC2718" s="15"/>
      <c r="GD2718" s="20"/>
      <c r="GE2718" s="15"/>
      <c r="GF2718" s="20"/>
      <c r="GG2718" s="226"/>
    </row>
    <row r="2719" spans="1:189" ht="15" customHeight="1" x14ac:dyDescent="0.3">
      <c r="A2719" s="15" t="s">
        <v>130</v>
      </c>
      <c r="B2719" s="15" t="s">
        <v>134</v>
      </c>
      <c r="C2719" s="15" t="s">
        <v>227</v>
      </c>
      <c r="D2719" s="15" t="s">
        <v>1050</v>
      </c>
      <c r="E2719" s="15" t="str">
        <f t="shared" si="595"/>
        <v>Daniel JUNG</v>
      </c>
      <c r="F2719" s="15" t="s">
        <v>135</v>
      </c>
      <c r="G2719" s="15">
        <v>999927284</v>
      </c>
      <c r="H2719" s="15">
        <f t="shared" si="596"/>
        <v>38</v>
      </c>
      <c r="I2719" s="15"/>
      <c r="J2719" s="15"/>
      <c r="K2719" s="16"/>
      <c r="L2719" s="15"/>
      <c r="M2719" s="15"/>
      <c r="N2719" s="15"/>
      <c r="O2719" s="15">
        <f t="shared" si="602"/>
        <v>0</v>
      </c>
      <c r="P2719" s="15">
        <v>0</v>
      </c>
      <c r="Q2719" s="15">
        <f t="shared" si="603"/>
        <v>0</v>
      </c>
      <c r="R2719" s="15">
        <v>0</v>
      </c>
      <c r="S2719" s="15">
        <v>0</v>
      </c>
      <c r="T2719" s="15">
        <f t="shared" si="604"/>
        <v>0</v>
      </c>
      <c r="U2719" s="15">
        <f t="shared" si="605"/>
        <v>0</v>
      </c>
      <c r="V2719" s="15"/>
      <c r="W2719" s="15"/>
      <c r="X2719" s="15"/>
      <c r="Y2719" s="15"/>
      <c r="Z2719" s="16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>
        <f t="shared" si="597"/>
        <v>0</v>
      </c>
      <c r="CT2719" s="15">
        <f t="shared" si="598"/>
        <v>38</v>
      </c>
      <c r="CU2719" s="15">
        <f t="shared" si="599"/>
        <v>0</v>
      </c>
      <c r="CV2719" s="15">
        <f t="shared" si="600"/>
        <v>0</v>
      </c>
      <c r="CW2719" s="15"/>
      <c r="CX2719" s="15"/>
      <c r="CY2719" s="15">
        <f t="shared" si="601"/>
        <v>0</v>
      </c>
      <c r="CZ2719" s="15">
        <f>GG2719</f>
        <v>0</v>
      </c>
      <c r="DA2719" s="16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20"/>
      <c r="DY2719" s="15"/>
      <c r="DZ2719" s="20"/>
      <c r="EA2719" s="15"/>
      <c r="EB2719" s="20"/>
      <c r="EC2719" s="15"/>
      <c r="ED2719" s="20"/>
      <c r="EE2719" s="15"/>
      <c r="EF2719" s="20"/>
      <c r="EG2719" s="15"/>
      <c r="EH2719" s="20"/>
      <c r="EI2719" s="15"/>
      <c r="EJ2719" s="20"/>
      <c r="EK2719" s="15"/>
      <c r="EL2719" s="20"/>
      <c r="EM2719" s="15"/>
      <c r="EN2719" s="20"/>
      <c r="EY2719" s="15"/>
      <c r="EZ2719" s="20"/>
      <c r="FC2719" s="15">
        <v>38</v>
      </c>
      <c r="FD2719" s="20" t="s">
        <v>129</v>
      </c>
      <c r="FE2719" s="15"/>
      <c r="FF2719" s="20"/>
      <c r="FG2719" s="15"/>
      <c r="FH2719" s="20"/>
      <c r="FI2719" s="15"/>
      <c r="FJ2719" s="20"/>
      <c r="FK2719" s="15"/>
      <c r="FL2719" s="20"/>
      <c r="FM2719" s="15"/>
      <c r="FN2719" s="20"/>
      <c r="FO2719" s="15"/>
      <c r="FP2719" s="20"/>
      <c r="FQ2719" s="15"/>
      <c r="FR2719" s="20"/>
      <c r="FS2719" s="15"/>
      <c r="FT2719" s="20"/>
      <c r="FU2719" s="15"/>
      <c r="FV2719" s="20"/>
      <c r="FW2719" s="15"/>
      <c r="FX2719" s="20"/>
      <c r="FY2719" s="15"/>
      <c r="FZ2719" s="20"/>
      <c r="GA2719" s="15"/>
      <c r="GB2719" s="20"/>
      <c r="GC2719" s="15"/>
      <c r="GD2719" s="20"/>
      <c r="GE2719" s="15"/>
      <c r="GF2719" s="20"/>
      <c r="GG2719" s="226"/>
    </row>
    <row r="2720" spans="1:189" ht="15" customHeight="1" x14ac:dyDescent="0.3">
      <c r="A2720" s="85" t="s">
        <v>146</v>
      </c>
      <c r="B2720" s="85" t="s">
        <v>126</v>
      </c>
      <c r="C2720" s="85" t="s">
        <v>3984</v>
      </c>
      <c r="D2720" s="85" t="s">
        <v>531</v>
      </c>
      <c r="E2720" s="15" t="str">
        <f t="shared" si="595"/>
        <v>Yoona Chiu</v>
      </c>
      <c r="F2720" s="85" t="s">
        <v>128</v>
      </c>
      <c r="G2720" s="15">
        <v>999927285</v>
      </c>
      <c r="H2720" s="15">
        <f t="shared" si="596"/>
        <v>60</v>
      </c>
      <c r="I2720" s="15"/>
      <c r="J2720" s="15"/>
      <c r="K2720" s="16"/>
      <c r="L2720" s="15"/>
      <c r="M2720" s="15"/>
      <c r="N2720" s="15"/>
      <c r="O2720" s="15">
        <f t="shared" si="602"/>
        <v>0</v>
      </c>
      <c r="P2720" s="15">
        <v>0</v>
      </c>
      <c r="Q2720" s="15">
        <f t="shared" si="603"/>
        <v>0</v>
      </c>
      <c r="R2720" s="15">
        <v>0</v>
      </c>
      <c r="S2720" s="15">
        <v>0</v>
      </c>
      <c r="T2720" s="15">
        <f t="shared" si="604"/>
        <v>0</v>
      </c>
      <c r="U2720" s="15">
        <f t="shared" si="605"/>
        <v>0</v>
      </c>
      <c r="V2720" s="15"/>
      <c r="W2720" s="15"/>
      <c r="X2720" s="15"/>
      <c r="Y2720" s="15"/>
      <c r="Z2720" s="16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>
        <f t="shared" si="597"/>
        <v>0</v>
      </c>
      <c r="CT2720" s="15">
        <f t="shared" si="598"/>
        <v>60</v>
      </c>
      <c r="CU2720" s="15">
        <f t="shared" si="599"/>
        <v>0</v>
      </c>
      <c r="CV2720" s="15">
        <f t="shared" si="600"/>
        <v>0</v>
      </c>
      <c r="CW2720" s="15"/>
      <c r="CX2720" s="15"/>
      <c r="CY2720" s="15">
        <f t="shared" si="601"/>
        <v>0</v>
      </c>
      <c r="CZ2720" s="15">
        <f>GG2720</f>
        <v>0</v>
      </c>
      <c r="DA2720" s="16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20"/>
      <c r="DY2720" s="15"/>
      <c r="DZ2720" s="20"/>
      <c r="EA2720" s="15"/>
      <c r="EB2720" s="20"/>
      <c r="EC2720" s="15"/>
      <c r="ED2720" s="20"/>
      <c r="EE2720" s="15"/>
      <c r="EF2720" s="20"/>
      <c r="EG2720" s="15"/>
      <c r="EH2720" s="20"/>
      <c r="EI2720" s="15"/>
      <c r="EJ2720" s="20"/>
      <c r="EK2720" s="15"/>
      <c r="EL2720" s="20"/>
      <c r="EM2720" s="15"/>
      <c r="EN2720" s="20"/>
      <c r="EY2720" s="15"/>
      <c r="EZ2720" s="20"/>
      <c r="FC2720" s="15"/>
      <c r="FD2720" s="20"/>
      <c r="FE2720" s="15"/>
      <c r="FF2720" s="20"/>
      <c r="FG2720" s="15"/>
      <c r="FH2720" s="20"/>
      <c r="FI2720" s="15"/>
      <c r="FJ2720" s="20"/>
      <c r="FK2720" s="15"/>
      <c r="FL2720" s="20"/>
      <c r="FM2720" s="15"/>
      <c r="FN2720" s="16"/>
      <c r="FO2720" s="15">
        <v>60</v>
      </c>
      <c r="FP2720" s="20"/>
      <c r="FQ2720" s="15"/>
      <c r="FR2720" s="16"/>
      <c r="FS2720" s="15"/>
      <c r="FT2720" s="20"/>
      <c r="FU2720" s="15"/>
      <c r="FV2720" s="20"/>
      <c r="FW2720" s="15"/>
      <c r="FX2720" s="20"/>
      <c r="FY2720" s="15"/>
      <c r="FZ2720" s="20"/>
      <c r="GA2720" s="15"/>
      <c r="GB2720" s="20"/>
      <c r="GC2720" s="15"/>
      <c r="GD2720" s="20"/>
      <c r="GE2720" s="15"/>
      <c r="GF2720" s="20"/>
      <c r="GG2720" s="226"/>
    </row>
    <row r="2721" spans="1:189" ht="15" customHeight="1" x14ac:dyDescent="0.3">
      <c r="A2721" s="17" t="s">
        <v>2903</v>
      </c>
      <c r="B2721" s="17" t="s">
        <v>126</v>
      </c>
      <c r="C2721" s="17" t="s">
        <v>3272</v>
      </c>
      <c r="D2721" s="17" t="s">
        <v>3273</v>
      </c>
      <c r="E2721" s="15" t="str">
        <f t="shared" si="595"/>
        <v>Arla Jan Patrick Ragun</v>
      </c>
      <c r="F2721" s="17" t="s">
        <v>135</v>
      </c>
      <c r="G2721" s="17">
        <v>999927288</v>
      </c>
      <c r="H2721" s="15">
        <f t="shared" si="596"/>
        <v>38</v>
      </c>
      <c r="I2721" s="15"/>
      <c r="J2721" s="15"/>
      <c r="K2721" s="16"/>
      <c r="L2721" s="15"/>
      <c r="M2721" s="15"/>
      <c r="N2721" s="15"/>
      <c r="O2721" s="15">
        <f t="shared" si="602"/>
        <v>0</v>
      </c>
      <c r="P2721" s="15">
        <v>0</v>
      </c>
      <c r="Q2721" s="15">
        <f t="shared" si="603"/>
        <v>0</v>
      </c>
      <c r="R2721" s="15">
        <v>0</v>
      </c>
      <c r="S2721" s="15">
        <v>0</v>
      </c>
      <c r="T2721" s="15">
        <f t="shared" si="604"/>
        <v>0</v>
      </c>
      <c r="U2721" s="15">
        <f t="shared" si="605"/>
        <v>0</v>
      </c>
      <c r="V2721" s="15"/>
      <c r="W2721" s="15"/>
      <c r="X2721" s="15"/>
      <c r="Y2721" s="15"/>
      <c r="Z2721" s="16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>
        <f t="shared" si="597"/>
        <v>38</v>
      </c>
      <c r="CT2721" s="15">
        <f t="shared" si="598"/>
        <v>0</v>
      </c>
      <c r="CU2721" s="15">
        <f t="shared" si="599"/>
        <v>0</v>
      </c>
      <c r="CV2721" s="15">
        <f t="shared" si="600"/>
        <v>0</v>
      </c>
      <c r="CW2721" s="15"/>
      <c r="CX2721" s="15"/>
      <c r="CY2721" s="15">
        <f t="shared" si="601"/>
        <v>0</v>
      </c>
      <c r="CZ2721" s="15">
        <f>GG2721</f>
        <v>0</v>
      </c>
      <c r="DA2721" s="16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20"/>
      <c r="DY2721" s="15"/>
      <c r="DZ2721" s="20"/>
      <c r="EA2721" s="15"/>
      <c r="EB2721" s="20"/>
      <c r="EC2721" s="15"/>
      <c r="ED2721" s="20"/>
      <c r="EE2721" s="15"/>
      <c r="EF2721" s="20"/>
      <c r="EG2721" s="15"/>
      <c r="EH2721" s="20"/>
      <c r="EI2721" s="15"/>
      <c r="EJ2721" s="20"/>
      <c r="EK2721" s="15"/>
      <c r="EL2721" s="20"/>
      <c r="EM2721" s="15"/>
      <c r="EN2721" s="20"/>
      <c r="EY2721" s="15"/>
      <c r="EZ2721" s="20"/>
      <c r="FC2721" s="15"/>
      <c r="FD2721" s="20"/>
      <c r="FE2721" s="15">
        <v>38</v>
      </c>
      <c r="FF2721" s="20" t="s">
        <v>129</v>
      </c>
      <c r="FG2721" s="15"/>
      <c r="FH2721" s="20"/>
      <c r="FI2721" s="15"/>
      <c r="FJ2721" s="20"/>
      <c r="FK2721" s="15"/>
      <c r="FL2721" s="20"/>
      <c r="FM2721" s="15"/>
      <c r="FN2721" s="20"/>
      <c r="FO2721" s="15"/>
      <c r="FP2721" s="20"/>
      <c r="FQ2721" s="15"/>
      <c r="FR2721" s="20"/>
      <c r="FS2721" s="15"/>
      <c r="FT2721" s="20"/>
      <c r="FU2721" s="15"/>
      <c r="FV2721" s="20"/>
      <c r="FW2721" s="15"/>
      <c r="FX2721" s="20"/>
      <c r="FY2721" s="15"/>
      <c r="FZ2721" s="20"/>
      <c r="GA2721" s="15"/>
      <c r="GB2721" s="20"/>
      <c r="GC2721" s="15"/>
      <c r="GD2721" s="20"/>
      <c r="GE2721" s="15"/>
      <c r="GF2721" s="20"/>
      <c r="GG2721" s="226"/>
    </row>
    <row r="2722" spans="1:189" ht="15" customHeight="1" x14ac:dyDescent="0.3">
      <c r="A2722" s="17" t="s">
        <v>146</v>
      </c>
      <c r="B2722" s="17" t="s">
        <v>138</v>
      </c>
      <c r="C2722" s="17" t="s">
        <v>465</v>
      </c>
      <c r="D2722" s="17" t="s">
        <v>3693</v>
      </c>
      <c r="E2722" s="15" t="str">
        <f t="shared" si="595"/>
        <v>Melina Kostuk</v>
      </c>
      <c r="F2722" s="17" t="s">
        <v>128</v>
      </c>
      <c r="G2722" s="17">
        <v>999927291</v>
      </c>
      <c r="H2722" s="15">
        <f t="shared" si="596"/>
        <v>120</v>
      </c>
      <c r="I2722" s="15"/>
      <c r="J2722" s="15"/>
      <c r="K2722" s="16"/>
      <c r="L2722" s="15"/>
      <c r="M2722" s="15"/>
      <c r="N2722" s="15"/>
      <c r="O2722" s="15">
        <f t="shared" si="602"/>
        <v>0</v>
      </c>
      <c r="P2722" s="15">
        <v>0</v>
      </c>
      <c r="Q2722" s="15">
        <f t="shared" si="603"/>
        <v>0</v>
      </c>
      <c r="R2722" s="15">
        <v>0</v>
      </c>
      <c r="S2722" s="15">
        <v>0</v>
      </c>
      <c r="T2722" s="15">
        <f t="shared" si="604"/>
        <v>0</v>
      </c>
      <c r="U2722" s="15">
        <f t="shared" si="605"/>
        <v>0</v>
      </c>
      <c r="V2722" s="15"/>
      <c r="W2722" s="15"/>
      <c r="X2722" s="15"/>
      <c r="Y2722" s="15"/>
      <c r="Z2722" s="16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>
        <f t="shared" si="597"/>
        <v>0</v>
      </c>
      <c r="CT2722" s="15">
        <f t="shared" si="598"/>
        <v>120</v>
      </c>
      <c r="CU2722" s="15">
        <f t="shared" si="599"/>
        <v>1</v>
      </c>
      <c r="CV2722" s="15">
        <f t="shared" si="600"/>
        <v>0</v>
      </c>
      <c r="CW2722" s="15"/>
      <c r="CX2722" s="15"/>
      <c r="CY2722" s="15">
        <f t="shared" si="601"/>
        <v>0</v>
      </c>
      <c r="CZ2722" s="15">
        <f>GG2722</f>
        <v>0</v>
      </c>
      <c r="DA2722" s="16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20"/>
      <c r="DY2722" s="15"/>
      <c r="DZ2722" s="20"/>
      <c r="EA2722" s="15"/>
      <c r="EB2722" s="20"/>
      <c r="EC2722" s="15"/>
      <c r="ED2722" s="20"/>
      <c r="EE2722" s="15"/>
      <c r="EF2722" s="20"/>
      <c r="EG2722" s="15"/>
      <c r="EH2722" s="20"/>
      <c r="EI2722" s="24"/>
      <c r="EJ2722" s="20"/>
      <c r="EK2722" s="15"/>
      <c r="EL2722" s="20"/>
      <c r="EM2722" s="15"/>
      <c r="EN2722" s="20"/>
      <c r="EX2722" s="16"/>
      <c r="EY2722" s="15"/>
      <c r="EZ2722" s="20"/>
      <c r="FC2722" s="15"/>
      <c r="FD2722" s="20"/>
      <c r="FE2722" s="15"/>
      <c r="FF2722" s="20"/>
      <c r="FG2722" s="15"/>
      <c r="FH2722" s="20"/>
      <c r="FI2722" s="15"/>
      <c r="FJ2722" s="20"/>
      <c r="FK2722" s="15"/>
      <c r="FL2722" s="20"/>
      <c r="FM2722" s="15"/>
      <c r="FN2722" s="20"/>
      <c r="FO2722" s="15"/>
      <c r="FP2722" s="20"/>
      <c r="FQ2722" s="15"/>
      <c r="FR2722" s="20"/>
      <c r="FS2722" s="15">
        <v>120</v>
      </c>
      <c r="FT2722" s="20">
        <v>1</v>
      </c>
      <c r="FU2722" s="15"/>
      <c r="FV2722" s="20"/>
      <c r="FW2722" s="15"/>
      <c r="FX2722" s="20"/>
      <c r="FY2722" s="15"/>
      <c r="FZ2722" s="20"/>
      <c r="GA2722" s="15"/>
      <c r="GB2722" s="20"/>
      <c r="GC2722" s="15"/>
      <c r="GD2722" s="20"/>
      <c r="GE2722" s="15"/>
      <c r="GF2722" s="20"/>
      <c r="GG2722" s="226"/>
    </row>
    <row r="2723" spans="1:189" ht="15" customHeight="1" x14ac:dyDescent="0.3">
      <c r="A2723" s="85" t="s">
        <v>130</v>
      </c>
      <c r="B2723" s="85" t="s">
        <v>138</v>
      </c>
      <c r="C2723" s="85" t="s">
        <v>3438</v>
      </c>
      <c r="D2723" s="85" t="s">
        <v>3439</v>
      </c>
      <c r="E2723" s="15" t="str">
        <f t="shared" si="595"/>
        <v>Sristi DHUNGEL</v>
      </c>
      <c r="F2723" s="85" t="s">
        <v>128</v>
      </c>
      <c r="G2723" s="15">
        <v>999927292</v>
      </c>
      <c r="H2723" s="15">
        <f t="shared" si="596"/>
        <v>30</v>
      </c>
      <c r="I2723" s="15"/>
      <c r="J2723" s="15"/>
      <c r="K2723" s="16"/>
      <c r="L2723" s="15"/>
      <c r="M2723" s="15"/>
      <c r="N2723" s="15"/>
      <c r="O2723" s="15">
        <f t="shared" si="602"/>
        <v>0</v>
      </c>
      <c r="P2723" s="15">
        <v>0</v>
      </c>
      <c r="Q2723" s="15">
        <f t="shared" si="603"/>
        <v>0</v>
      </c>
      <c r="R2723" s="15">
        <v>0</v>
      </c>
      <c r="S2723" s="15">
        <v>0</v>
      </c>
      <c r="T2723" s="15">
        <f t="shared" si="604"/>
        <v>0</v>
      </c>
      <c r="U2723" s="15">
        <f t="shared" si="605"/>
        <v>0</v>
      </c>
      <c r="V2723" s="15"/>
      <c r="W2723" s="15"/>
      <c r="X2723" s="15"/>
      <c r="Y2723" s="15"/>
      <c r="Z2723" s="16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>
        <f t="shared" si="597"/>
        <v>0</v>
      </c>
      <c r="CT2723" s="15">
        <f t="shared" si="598"/>
        <v>30</v>
      </c>
      <c r="CU2723" s="15">
        <f t="shared" si="599"/>
        <v>1</v>
      </c>
      <c r="CV2723" s="15">
        <f t="shared" si="600"/>
        <v>0</v>
      </c>
      <c r="CW2723" s="15"/>
      <c r="CX2723" s="15"/>
      <c r="CY2723" s="15">
        <f t="shared" si="601"/>
        <v>0</v>
      </c>
      <c r="CZ2723" s="15">
        <f>GG2723</f>
        <v>0</v>
      </c>
      <c r="DA2723" s="16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20"/>
      <c r="DY2723" s="15"/>
      <c r="DZ2723" s="20"/>
      <c r="EA2723" s="15"/>
      <c r="EB2723" s="20"/>
      <c r="EC2723" s="15"/>
      <c r="ED2723" s="20"/>
      <c r="EE2723" s="15"/>
      <c r="EF2723" s="20"/>
      <c r="EG2723" s="15"/>
      <c r="EH2723" s="20"/>
      <c r="EI2723" s="15"/>
      <c r="EJ2723" s="20"/>
      <c r="EK2723" s="15"/>
      <c r="EL2723" s="20"/>
      <c r="EM2723" s="15"/>
      <c r="EN2723" s="20"/>
      <c r="EY2723" s="15"/>
      <c r="EZ2723" s="20"/>
      <c r="FC2723" s="15"/>
      <c r="FD2723" s="20"/>
      <c r="FE2723" s="15"/>
      <c r="FF2723" s="20"/>
      <c r="FG2723" s="15">
        <v>30</v>
      </c>
      <c r="FH2723" s="20">
        <v>1</v>
      </c>
      <c r="FI2723" s="15"/>
      <c r="FJ2723" s="20"/>
      <c r="FK2723" s="15"/>
      <c r="FL2723" s="20"/>
      <c r="FM2723" s="15"/>
      <c r="FN2723" s="20"/>
      <c r="FO2723" s="15"/>
      <c r="FP2723" s="20"/>
      <c r="FQ2723" s="15"/>
      <c r="FR2723" s="20"/>
      <c r="FS2723" s="15"/>
      <c r="FT2723" s="20"/>
      <c r="FU2723" s="15"/>
      <c r="FV2723" s="20"/>
      <c r="FW2723" s="15"/>
      <c r="FX2723" s="20"/>
      <c r="FY2723" s="15"/>
      <c r="FZ2723" s="20"/>
      <c r="GA2723" s="15"/>
      <c r="GB2723" s="20"/>
      <c r="GC2723" s="15"/>
      <c r="GD2723" s="20"/>
      <c r="GE2723" s="15"/>
      <c r="GF2723" s="20"/>
      <c r="GG2723" s="226"/>
    </row>
    <row r="2724" spans="1:189" ht="15" customHeight="1" x14ac:dyDescent="0.3">
      <c r="A2724" s="17" t="s">
        <v>2903</v>
      </c>
      <c r="B2724" s="17" t="s">
        <v>140</v>
      </c>
      <c r="C2724" s="17" t="s">
        <v>1373</v>
      </c>
      <c r="D2724" s="17" t="s">
        <v>3374</v>
      </c>
      <c r="E2724" s="15" t="str">
        <f t="shared" si="595"/>
        <v>Lauren Owens</v>
      </c>
      <c r="F2724" s="17" t="s">
        <v>128</v>
      </c>
      <c r="G2724" s="17">
        <v>999927294</v>
      </c>
      <c r="H2724" s="15">
        <f t="shared" si="596"/>
        <v>38</v>
      </c>
      <c r="I2724" s="15"/>
      <c r="J2724" s="15"/>
      <c r="K2724" s="16"/>
      <c r="L2724" s="15"/>
      <c r="M2724" s="15"/>
      <c r="N2724" s="15"/>
      <c r="O2724" s="15">
        <f t="shared" si="602"/>
        <v>0</v>
      </c>
      <c r="P2724" s="15">
        <v>0</v>
      </c>
      <c r="Q2724" s="15">
        <f t="shared" si="603"/>
        <v>0</v>
      </c>
      <c r="R2724" s="15">
        <v>0</v>
      </c>
      <c r="S2724" s="15">
        <v>0</v>
      </c>
      <c r="T2724" s="15">
        <f t="shared" si="604"/>
        <v>0</v>
      </c>
      <c r="U2724" s="15">
        <f t="shared" si="605"/>
        <v>0</v>
      </c>
      <c r="V2724" s="15"/>
      <c r="W2724" s="15"/>
      <c r="X2724" s="15"/>
      <c r="Y2724" s="15"/>
      <c r="Z2724" s="16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>
        <f t="shared" si="597"/>
        <v>38</v>
      </c>
      <c r="CT2724" s="15">
        <f t="shared" si="598"/>
        <v>0</v>
      </c>
      <c r="CU2724" s="15">
        <f t="shared" si="599"/>
        <v>0</v>
      </c>
      <c r="CV2724" s="15">
        <f t="shared" si="600"/>
        <v>0</v>
      </c>
      <c r="CW2724" s="15"/>
      <c r="CX2724" s="15"/>
      <c r="CY2724" s="15">
        <f t="shared" si="601"/>
        <v>0</v>
      </c>
      <c r="CZ2724" s="15">
        <f>GG2724</f>
        <v>0</v>
      </c>
      <c r="DA2724" s="16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20"/>
      <c r="DY2724" s="15"/>
      <c r="DZ2724" s="20"/>
      <c r="EA2724" s="15"/>
      <c r="EB2724" s="20"/>
      <c r="EC2724" s="15"/>
      <c r="ED2724" s="20"/>
      <c r="EE2724" s="15"/>
      <c r="EF2724" s="20"/>
      <c r="EG2724" s="15"/>
      <c r="EH2724" s="20"/>
      <c r="EI2724" s="15"/>
      <c r="EJ2724" s="20"/>
      <c r="EK2724" s="15"/>
      <c r="EL2724" s="20"/>
      <c r="EM2724" s="15"/>
      <c r="EN2724" s="20"/>
      <c r="EY2724" s="15"/>
      <c r="EZ2724" s="20"/>
      <c r="FC2724" s="15"/>
      <c r="FD2724" s="20"/>
      <c r="FE2724" s="15">
        <v>38</v>
      </c>
      <c r="FF2724" s="20" t="s">
        <v>129</v>
      </c>
      <c r="FG2724" s="15"/>
      <c r="FH2724" s="20"/>
      <c r="FI2724" s="15"/>
      <c r="FJ2724" s="20"/>
      <c r="FK2724" s="15"/>
      <c r="FL2724" s="20"/>
      <c r="FM2724" s="15"/>
      <c r="FN2724" s="20"/>
      <c r="FO2724" s="15"/>
      <c r="FP2724" s="20"/>
      <c r="FQ2724" s="15"/>
      <c r="FR2724" s="20"/>
      <c r="FS2724" s="15"/>
      <c r="FT2724" s="20"/>
      <c r="FU2724" s="15"/>
      <c r="FV2724" s="20"/>
      <c r="FW2724" s="15"/>
      <c r="FX2724" s="20"/>
      <c r="FY2724" s="15"/>
      <c r="FZ2724" s="20"/>
      <c r="GA2724" s="15"/>
      <c r="GB2724" s="20"/>
      <c r="GC2724" s="15"/>
      <c r="GD2724" s="20"/>
      <c r="GE2724" s="15"/>
      <c r="GF2724" s="20"/>
      <c r="GG2724" s="226"/>
    </row>
    <row r="2725" spans="1:189" ht="15" customHeight="1" x14ac:dyDescent="0.3">
      <c r="A2725" s="17" t="s">
        <v>2903</v>
      </c>
      <c r="B2725" s="17" t="s">
        <v>134</v>
      </c>
      <c r="C2725" s="17" t="s">
        <v>3398</v>
      </c>
      <c r="D2725" s="17" t="s">
        <v>1867</v>
      </c>
      <c r="E2725" s="15" t="str">
        <f t="shared" si="595"/>
        <v>Hinano Tsuchiya</v>
      </c>
      <c r="F2725" s="17" t="s">
        <v>128</v>
      </c>
      <c r="G2725" s="17">
        <v>999927295</v>
      </c>
      <c r="H2725" s="15">
        <f t="shared" si="596"/>
        <v>38</v>
      </c>
      <c r="I2725" s="15"/>
      <c r="J2725" s="15"/>
      <c r="K2725" s="16"/>
      <c r="L2725" s="15"/>
      <c r="M2725" s="15"/>
      <c r="N2725" s="15"/>
      <c r="O2725" s="15">
        <f t="shared" si="602"/>
        <v>0</v>
      </c>
      <c r="P2725" s="15">
        <v>0</v>
      </c>
      <c r="Q2725" s="15">
        <f t="shared" si="603"/>
        <v>0</v>
      </c>
      <c r="R2725" s="15">
        <v>0</v>
      </c>
      <c r="S2725" s="15">
        <v>0</v>
      </c>
      <c r="T2725" s="15">
        <f t="shared" si="604"/>
        <v>0</v>
      </c>
      <c r="U2725" s="15">
        <f t="shared" si="605"/>
        <v>0</v>
      </c>
      <c r="V2725" s="15"/>
      <c r="W2725" s="15"/>
      <c r="X2725" s="15"/>
      <c r="Y2725" s="15"/>
      <c r="Z2725" s="16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>
        <f t="shared" si="597"/>
        <v>38</v>
      </c>
      <c r="CT2725" s="15">
        <f t="shared" si="598"/>
        <v>0</v>
      </c>
      <c r="CU2725" s="15">
        <f t="shared" si="599"/>
        <v>0</v>
      </c>
      <c r="CV2725" s="15">
        <f t="shared" si="600"/>
        <v>0</v>
      </c>
      <c r="CW2725" s="15"/>
      <c r="CX2725" s="15"/>
      <c r="CY2725" s="15">
        <f t="shared" si="601"/>
        <v>0</v>
      </c>
      <c r="CZ2725" s="15">
        <f>GG2725</f>
        <v>0</v>
      </c>
      <c r="DA2725" s="16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20"/>
      <c r="DY2725" s="15"/>
      <c r="DZ2725" s="20"/>
      <c r="EA2725" s="15"/>
      <c r="EB2725" s="20"/>
      <c r="EC2725" s="15"/>
      <c r="ED2725" s="20"/>
      <c r="EE2725" s="15"/>
      <c r="EF2725" s="20"/>
      <c r="EG2725" s="15"/>
      <c r="EH2725" s="20"/>
      <c r="EI2725" s="15"/>
      <c r="EJ2725" s="20"/>
      <c r="EK2725" s="15"/>
      <c r="EL2725" s="20"/>
      <c r="EM2725" s="15"/>
      <c r="EN2725" s="20"/>
      <c r="EY2725" s="15"/>
      <c r="EZ2725" s="20"/>
      <c r="FC2725" s="15"/>
      <c r="FD2725" s="20"/>
      <c r="FE2725" s="15">
        <v>38</v>
      </c>
      <c r="FF2725" s="20" t="s">
        <v>129</v>
      </c>
      <c r="FG2725" s="15"/>
      <c r="FH2725" s="20"/>
      <c r="FI2725" s="15"/>
      <c r="FJ2725" s="20"/>
      <c r="FK2725" s="15"/>
      <c r="FL2725" s="20"/>
      <c r="FM2725" s="15"/>
      <c r="FN2725" s="20"/>
      <c r="FO2725" s="15"/>
      <c r="FP2725" s="20"/>
      <c r="FQ2725" s="15"/>
      <c r="FR2725" s="20"/>
      <c r="FS2725" s="15"/>
      <c r="FT2725" s="20"/>
      <c r="FU2725" s="15"/>
      <c r="FV2725" s="20"/>
      <c r="FW2725" s="15"/>
      <c r="FX2725" s="20"/>
      <c r="FY2725" s="15"/>
      <c r="FZ2725" s="20"/>
      <c r="GA2725" s="15"/>
      <c r="GB2725" s="20"/>
      <c r="GC2725" s="15"/>
      <c r="GD2725" s="20"/>
      <c r="GE2725" s="15"/>
      <c r="GF2725" s="20"/>
      <c r="GG2725" s="226"/>
    </row>
    <row r="2726" spans="1:189" ht="15" customHeight="1" x14ac:dyDescent="0.3">
      <c r="A2726" s="17" t="s">
        <v>2903</v>
      </c>
      <c r="B2726" s="17" t="s">
        <v>138</v>
      </c>
      <c r="C2726" s="17" t="s">
        <v>433</v>
      </c>
      <c r="D2726" s="17" t="s">
        <v>1223</v>
      </c>
      <c r="E2726" s="15" t="str">
        <f t="shared" si="595"/>
        <v>David Lee</v>
      </c>
      <c r="F2726" s="17" t="s">
        <v>135</v>
      </c>
      <c r="G2726" s="17">
        <v>999927296</v>
      </c>
      <c r="H2726" s="15">
        <f t="shared" si="596"/>
        <v>38</v>
      </c>
      <c r="I2726" s="15"/>
      <c r="J2726" s="15"/>
      <c r="K2726" s="16"/>
      <c r="L2726" s="15"/>
      <c r="M2726" s="15"/>
      <c r="N2726" s="15"/>
      <c r="O2726" s="15">
        <f t="shared" si="602"/>
        <v>0</v>
      </c>
      <c r="P2726" s="15">
        <v>0</v>
      </c>
      <c r="Q2726" s="15">
        <f t="shared" si="603"/>
        <v>0</v>
      </c>
      <c r="R2726" s="15">
        <v>0</v>
      </c>
      <c r="S2726" s="15">
        <v>0</v>
      </c>
      <c r="T2726" s="15">
        <f t="shared" si="604"/>
        <v>0</v>
      </c>
      <c r="U2726" s="15">
        <f t="shared" si="605"/>
        <v>0</v>
      </c>
      <c r="V2726" s="15"/>
      <c r="W2726" s="15"/>
      <c r="X2726" s="15"/>
      <c r="Y2726" s="15"/>
      <c r="Z2726" s="16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>
        <f t="shared" si="597"/>
        <v>38</v>
      </c>
      <c r="CT2726" s="15">
        <f t="shared" si="598"/>
        <v>0</v>
      </c>
      <c r="CU2726" s="15">
        <f t="shared" si="599"/>
        <v>0</v>
      </c>
      <c r="CV2726" s="15">
        <f t="shared" si="600"/>
        <v>0</v>
      </c>
      <c r="CW2726" s="15"/>
      <c r="CX2726" s="15"/>
      <c r="CY2726" s="15">
        <f t="shared" si="601"/>
        <v>0</v>
      </c>
      <c r="CZ2726" s="15">
        <f>GG2726</f>
        <v>0</v>
      </c>
      <c r="DA2726" s="16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20"/>
      <c r="DY2726" s="15"/>
      <c r="DZ2726" s="20"/>
      <c r="EA2726" s="15"/>
      <c r="EB2726" s="20"/>
      <c r="EC2726" s="15"/>
      <c r="ED2726" s="20"/>
      <c r="EE2726" s="15"/>
      <c r="EF2726" s="20"/>
      <c r="EG2726" s="15"/>
      <c r="EH2726" s="20"/>
      <c r="EI2726" s="15"/>
      <c r="EJ2726" s="20"/>
      <c r="EK2726" s="15"/>
      <c r="EL2726" s="20"/>
      <c r="EM2726" s="15"/>
      <c r="EN2726" s="20"/>
      <c r="EY2726" s="15"/>
      <c r="EZ2726" s="20"/>
      <c r="FC2726" s="15"/>
      <c r="FD2726" s="20"/>
      <c r="FE2726" s="15">
        <v>38</v>
      </c>
      <c r="FF2726" s="20" t="s">
        <v>129</v>
      </c>
      <c r="FG2726" s="15"/>
      <c r="FH2726" s="20"/>
      <c r="FI2726" s="15"/>
      <c r="FJ2726" s="20"/>
      <c r="FK2726" s="15"/>
      <c r="FL2726" s="20"/>
      <c r="FM2726" s="15"/>
      <c r="FN2726" s="20"/>
      <c r="FO2726" s="15"/>
      <c r="FP2726" s="20"/>
      <c r="FQ2726" s="15"/>
      <c r="FR2726" s="20"/>
      <c r="FS2726" s="15"/>
      <c r="FT2726" s="20"/>
      <c r="FU2726" s="15"/>
      <c r="FV2726" s="20"/>
      <c r="FW2726" s="15"/>
      <c r="FX2726" s="20"/>
      <c r="FY2726" s="15"/>
      <c r="FZ2726" s="20"/>
      <c r="GA2726" s="15"/>
      <c r="GB2726" s="20"/>
      <c r="GC2726" s="15"/>
      <c r="GD2726" s="20"/>
      <c r="GE2726" s="15"/>
      <c r="GF2726" s="20"/>
      <c r="GG2726" s="226"/>
    </row>
    <row r="2727" spans="1:189" ht="15" customHeight="1" x14ac:dyDescent="0.3">
      <c r="A2727" s="15" t="s">
        <v>137</v>
      </c>
      <c r="B2727" s="15" t="s">
        <v>138</v>
      </c>
      <c r="C2727" s="15" t="s">
        <v>4079</v>
      </c>
      <c r="D2727" s="15" t="s">
        <v>1223</v>
      </c>
      <c r="E2727" s="15" t="str">
        <f t="shared" si="595"/>
        <v>Roc Lee</v>
      </c>
      <c r="F2727" s="15" t="s">
        <v>135</v>
      </c>
      <c r="G2727" s="15">
        <v>999927300</v>
      </c>
      <c r="H2727" s="15">
        <f t="shared" si="596"/>
        <v>67</v>
      </c>
      <c r="I2727" s="15"/>
      <c r="J2727" s="15"/>
      <c r="K2727" s="16"/>
      <c r="L2727" s="15"/>
      <c r="M2727" s="15"/>
      <c r="N2727" s="15"/>
      <c r="O2727" s="15">
        <f t="shared" si="602"/>
        <v>0</v>
      </c>
      <c r="P2727" s="15">
        <v>0</v>
      </c>
      <c r="Q2727" s="15">
        <f t="shared" si="603"/>
        <v>0</v>
      </c>
      <c r="R2727" s="15">
        <v>0</v>
      </c>
      <c r="S2727" s="15">
        <v>0</v>
      </c>
      <c r="T2727" s="15">
        <f t="shared" si="604"/>
        <v>0</v>
      </c>
      <c r="U2727" s="15">
        <f t="shared" si="605"/>
        <v>0</v>
      </c>
      <c r="V2727" s="15"/>
      <c r="W2727" s="15"/>
      <c r="X2727" s="15"/>
      <c r="Y2727" s="15"/>
      <c r="Z2727" s="16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>
        <f t="shared" si="597"/>
        <v>0</v>
      </c>
      <c r="CT2727" s="15">
        <f t="shared" si="598"/>
        <v>0</v>
      </c>
      <c r="CU2727" s="15">
        <f t="shared" si="599"/>
        <v>0</v>
      </c>
      <c r="CV2727" s="15">
        <f t="shared" si="600"/>
        <v>67</v>
      </c>
      <c r="CW2727" s="15"/>
      <c r="CX2727" s="15"/>
      <c r="CY2727" s="15">
        <f t="shared" si="601"/>
        <v>0</v>
      </c>
      <c r="CZ2727" s="15">
        <f>GG2727</f>
        <v>0</v>
      </c>
      <c r="DA2727" s="16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20"/>
      <c r="DY2727" s="15"/>
      <c r="DZ2727" s="20"/>
      <c r="EA2727" s="15"/>
      <c r="EB2727" s="20"/>
      <c r="EC2727" s="15"/>
      <c r="ED2727" s="20"/>
      <c r="EE2727" s="15"/>
      <c r="EF2727" s="20"/>
      <c r="EG2727" s="15"/>
      <c r="EH2727" s="20"/>
      <c r="EI2727" s="15"/>
      <c r="EJ2727" s="20"/>
      <c r="EK2727" s="15"/>
      <c r="EL2727" s="20"/>
      <c r="EM2727" s="15"/>
      <c r="EN2727" s="20"/>
      <c r="EY2727" s="15"/>
      <c r="EZ2727" s="16"/>
      <c r="FC2727" s="15"/>
      <c r="FD2727" s="16"/>
      <c r="FE2727" s="15"/>
      <c r="FF2727" s="16"/>
      <c r="FG2727" s="15"/>
      <c r="FH2727" s="16"/>
      <c r="FI2727" s="15"/>
      <c r="FJ2727" s="16"/>
      <c r="FK2727" s="15"/>
      <c r="FL2727" s="16"/>
      <c r="FM2727" s="15"/>
      <c r="FN2727" s="16"/>
      <c r="FO2727" s="15"/>
      <c r="FP2727" s="20"/>
      <c r="FQ2727" s="15"/>
      <c r="FR2727" s="16"/>
      <c r="FS2727" s="15"/>
      <c r="FT2727" s="16"/>
      <c r="FU2727" s="15"/>
      <c r="FV2727" s="16"/>
      <c r="FW2727" s="15"/>
      <c r="FX2727" s="16"/>
      <c r="FY2727" s="15"/>
      <c r="FZ2727" s="16"/>
      <c r="GA2727" s="15"/>
      <c r="GB2727" s="16"/>
      <c r="GC2727" s="15">
        <v>67</v>
      </c>
      <c r="GD2727" s="20">
        <v>6</v>
      </c>
      <c r="GE2727" s="15"/>
      <c r="GF2727" s="20"/>
      <c r="GG2727" s="226"/>
    </row>
    <row r="2728" spans="1:189" ht="15" customHeight="1" x14ac:dyDescent="0.3">
      <c r="A2728" s="85" t="s">
        <v>133</v>
      </c>
      <c r="B2728" s="85" t="s">
        <v>138</v>
      </c>
      <c r="C2728" s="85" t="s">
        <v>3466</v>
      </c>
      <c r="D2728" s="85" t="s">
        <v>1633</v>
      </c>
      <c r="E2728" s="15" t="str">
        <f t="shared" si="595"/>
        <v>Rhaegar RIVERA</v>
      </c>
      <c r="F2728" s="85" t="s">
        <v>135</v>
      </c>
      <c r="G2728" s="15">
        <v>999927301</v>
      </c>
      <c r="H2728" s="15">
        <f t="shared" si="596"/>
        <v>30</v>
      </c>
      <c r="I2728" s="15"/>
      <c r="J2728" s="15"/>
      <c r="K2728" s="16"/>
      <c r="L2728" s="15"/>
      <c r="M2728" s="15"/>
      <c r="N2728" s="15"/>
      <c r="O2728" s="15">
        <f t="shared" si="602"/>
        <v>0</v>
      </c>
      <c r="P2728" s="15">
        <v>0</v>
      </c>
      <c r="Q2728" s="15">
        <f t="shared" si="603"/>
        <v>0</v>
      </c>
      <c r="R2728" s="15">
        <v>0</v>
      </c>
      <c r="S2728" s="15">
        <v>0</v>
      </c>
      <c r="T2728" s="15">
        <f t="shared" si="604"/>
        <v>0</v>
      </c>
      <c r="U2728" s="15">
        <f t="shared" si="605"/>
        <v>0</v>
      </c>
      <c r="V2728" s="15"/>
      <c r="W2728" s="15"/>
      <c r="X2728" s="15"/>
      <c r="Y2728" s="15"/>
      <c r="Z2728" s="16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>
        <f t="shared" si="597"/>
        <v>0</v>
      </c>
      <c r="CT2728" s="15">
        <f t="shared" si="598"/>
        <v>30</v>
      </c>
      <c r="CU2728" s="15">
        <f t="shared" si="599"/>
        <v>1</v>
      </c>
      <c r="CV2728" s="15">
        <f t="shared" si="600"/>
        <v>0</v>
      </c>
      <c r="CW2728" s="15"/>
      <c r="CX2728" s="15"/>
      <c r="CY2728" s="15">
        <f t="shared" si="601"/>
        <v>0</v>
      </c>
      <c r="CZ2728" s="15">
        <f>GG2728</f>
        <v>0</v>
      </c>
      <c r="DA2728" s="16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20"/>
      <c r="DY2728" s="15"/>
      <c r="DZ2728" s="20"/>
      <c r="EA2728" s="15"/>
      <c r="EB2728" s="20"/>
      <c r="EC2728" s="15"/>
      <c r="ED2728" s="20"/>
      <c r="EE2728" s="15"/>
      <c r="EF2728" s="20"/>
      <c r="EG2728" s="15"/>
      <c r="EH2728" s="20"/>
      <c r="EI2728" s="15"/>
      <c r="EJ2728" s="20"/>
      <c r="EK2728" s="15"/>
      <c r="EL2728" s="20"/>
      <c r="EM2728" s="15"/>
      <c r="EN2728" s="20"/>
      <c r="EY2728" s="15"/>
      <c r="EZ2728" s="20"/>
      <c r="FC2728" s="15"/>
      <c r="FD2728" s="20"/>
      <c r="FE2728" s="15"/>
      <c r="FF2728" s="20"/>
      <c r="FG2728" s="15">
        <v>30</v>
      </c>
      <c r="FH2728" s="20">
        <v>1</v>
      </c>
      <c r="FI2728" s="15"/>
      <c r="FJ2728" s="20"/>
      <c r="FK2728" s="15"/>
      <c r="FL2728" s="20"/>
      <c r="FM2728" s="15"/>
      <c r="FN2728" s="20"/>
      <c r="FO2728" s="15"/>
      <c r="FP2728" s="20"/>
      <c r="FQ2728" s="15"/>
      <c r="FR2728" s="20"/>
      <c r="FS2728" s="15"/>
      <c r="FT2728" s="20"/>
      <c r="FU2728" s="15"/>
      <c r="FV2728" s="20"/>
      <c r="FW2728" s="15"/>
      <c r="FX2728" s="20"/>
      <c r="FY2728" s="15"/>
      <c r="FZ2728" s="20"/>
      <c r="GA2728" s="15"/>
      <c r="GB2728" s="20"/>
      <c r="GC2728" s="15"/>
      <c r="GD2728" s="20"/>
      <c r="GE2728" s="15"/>
      <c r="GF2728" s="20"/>
      <c r="GG2728" s="226"/>
    </row>
    <row r="2729" spans="1:189" ht="15" customHeight="1" x14ac:dyDescent="0.3">
      <c r="A2729" s="85" t="s">
        <v>137</v>
      </c>
      <c r="B2729" s="85" t="s">
        <v>138</v>
      </c>
      <c r="C2729" s="85" t="s">
        <v>3462</v>
      </c>
      <c r="D2729" s="85" t="s">
        <v>1633</v>
      </c>
      <c r="E2729" s="15" t="str">
        <f t="shared" si="595"/>
        <v>Ragnar RIVERA</v>
      </c>
      <c r="F2729" s="85" t="s">
        <v>135</v>
      </c>
      <c r="G2729" s="15">
        <v>999927302</v>
      </c>
      <c r="H2729" s="15">
        <f t="shared" si="596"/>
        <v>30</v>
      </c>
      <c r="I2729" s="15"/>
      <c r="J2729" s="15"/>
      <c r="K2729" s="16"/>
      <c r="L2729" s="15"/>
      <c r="M2729" s="15"/>
      <c r="N2729" s="15"/>
      <c r="O2729" s="15">
        <f t="shared" si="602"/>
        <v>0</v>
      </c>
      <c r="P2729" s="15">
        <v>0</v>
      </c>
      <c r="Q2729" s="15">
        <f t="shared" si="603"/>
        <v>0</v>
      </c>
      <c r="R2729" s="15">
        <v>0</v>
      </c>
      <c r="S2729" s="15">
        <v>0</v>
      </c>
      <c r="T2729" s="15">
        <f t="shared" si="604"/>
        <v>0</v>
      </c>
      <c r="U2729" s="15">
        <f t="shared" si="605"/>
        <v>0</v>
      </c>
      <c r="V2729" s="15"/>
      <c r="W2729" s="15"/>
      <c r="X2729" s="15"/>
      <c r="Y2729" s="15"/>
      <c r="Z2729" s="16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>
        <f t="shared" si="597"/>
        <v>0</v>
      </c>
      <c r="CT2729" s="15">
        <f t="shared" si="598"/>
        <v>30</v>
      </c>
      <c r="CU2729" s="15">
        <f t="shared" si="599"/>
        <v>1</v>
      </c>
      <c r="CV2729" s="15">
        <f t="shared" si="600"/>
        <v>0</v>
      </c>
      <c r="CW2729" s="15"/>
      <c r="CX2729" s="15"/>
      <c r="CY2729" s="15">
        <f t="shared" si="601"/>
        <v>0</v>
      </c>
      <c r="CZ2729" s="15">
        <f>GG2729</f>
        <v>0</v>
      </c>
      <c r="DA2729" s="16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20"/>
      <c r="DY2729" s="15"/>
      <c r="DZ2729" s="20"/>
      <c r="EA2729" s="15"/>
      <c r="EB2729" s="20"/>
      <c r="EC2729" s="15"/>
      <c r="ED2729" s="20"/>
      <c r="EE2729" s="15"/>
      <c r="EF2729" s="20"/>
      <c r="EG2729" s="15"/>
      <c r="EH2729" s="20"/>
      <c r="EI2729" s="15"/>
      <c r="EJ2729" s="20"/>
      <c r="EK2729" s="15"/>
      <c r="EL2729" s="20"/>
      <c r="EM2729" s="15"/>
      <c r="EN2729" s="20"/>
      <c r="EY2729" s="15"/>
      <c r="EZ2729" s="20"/>
      <c r="FC2729" s="15"/>
      <c r="FD2729" s="20"/>
      <c r="FE2729" s="15"/>
      <c r="FF2729" s="20"/>
      <c r="FG2729" s="15">
        <v>30</v>
      </c>
      <c r="FH2729" s="20">
        <v>1</v>
      </c>
      <c r="FI2729" s="15"/>
      <c r="FJ2729" s="20"/>
      <c r="FK2729" s="15"/>
      <c r="FL2729" s="20"/>
      <c r="FM2729" s="15"/>
      <c r="FN2729" s="20"/>
      <c r="FO2729" s="15"/>
      <c r="FP2729" s="20"/>
      <c r="FQ2729" s="15"/>
      <c r="FR2729" s="20"/>
      <c r="FS2729" s="15"/>
      <c r="FT2729" s="20"/>
      <c r="FU2729" s="15"/>
      <c r="FV2729" s="20"/>
      <c r="FW2729" s="15"/>
      <c r="FX2729" s="20"/>
      <c r="FY2729" s="15"/>
      <c r="FZ2729" s="20"/>
      <c r="GA2729" s="15"/>
      <c r="GB2729" s="20"/>
      <c r="GC2729" s="15"/>
      <c r="GD2729" s="20"/>
      <c r="GE2729" s="15"/>
      <c r="GF2729" s="20"/>
      <c r="GG2729" s="226"/>
    </row>
    <row r="2730" spans="1:189" ht="15" customHeight="1" x14ac:dyDescent="0.3">
      <c r="A2730" s="17" t="s">
        <v>2903</v>
      </c>
      <c r="B2730" s="17" t="s">
        <v>140</v>
      </c>
      <c r="C2730" s="17" t="s">
        <v>3370</v>
      </c>
      <c r="D2730" s="17" t="s">
        <v>1398</v>
      </c>
      <c r="E2730" s="15" t="str">
        <f t="shared" si="595"/>
        <v>Matgelina Mendoza</v>
      </c>
      <c r="F2730" s="17" t="s">
        <v>128</v>
      </c>
      <c r="G2730" s="17">
        <v>999927304</v>
      </c>
      <c r="H2730" s="15">
        <f t="shared" si="596"/>
        <v>38</v>
      </c>
      <c r="I2730" s="15"/>
      <c r="J2730" s="15"/>
      <c r="K2730" s="16"/>
      <c r="L2730" s="15"/>
      <c r="M2730" s="15"/>
      <c r="N2730" s="15"/>
      <c r="O2730" s="15">
        <f t="shared" si="602"/>
        <v>0</v>
      </c>
      <c r="P2730" s="15">
        <v>0</v>
      </c>
      <c r="Q2730" s="15">
        <f t="shared" si="603"/>
        <v>0</v>
      </c>
      <c r="R2730" s="15">
        <v>0</v>
      </c>
      <c r="S2730" s="15">
        <v>0</v>
      </c>
      <c r="T2730" s="15">
        <f t="shared" si="604"/>
        <v>0</v>
      </c>
      <c r="U2730" s="15">
        <f t="shared" si="605"/>
        <v>0</v>
      </c>
      <c r="V2730" s="15"/>
      <c r="W2730" s="15"/>
      <c r="X2730" s="15"/>
      <c r="Y2730" s="15"/>
      <c r="Z2730" s="16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>
        <f t="shared" si="597"/>
        <v>38</v>
      </c>
      <c r="CT2730" s="15">
        <f t="shared" si="598"/>
        <v>0</v>
      </c>
      <c r="CU2730" s="15">
        <f t="shared" si="599"/>
        <v>0</v>
      </c>
      <c r="CV2730" s="15">
        <f t="shared" si="600"/>
        <v>0</v>
      </c>
      <c r="CW2730" s="15"/>
      <c r="CX2730" s="15"/>
      <c r="CY2730" s="15">
        <f t="shared" si="601"/>
        <v>0</v>
      </c>
      <c r="CZ2730" s="15">
        <f>GG2730</f>
        <v>0</v>
      </c>
      <c r="DA2730" s="16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20"/>
      <c r="DY2730" s="15"/>
      <c r="DZ2730" s="20"/>
      <c r="EA2730" s="15"/>
      <c r="EB2730" s="20"/>
      <c r="EC2730" s="15"/>
      <c r="ED2730" s="20"/>
      <c r="EE2730" s="15"/>
      <c r="EF2730" s="20"/>
      <c r="EG2730" s="15"/>
      <c r="EH2730" s="20"/>
      <c r="EI2730" s="15"/>
      <c r="EJ2730" s="20"/>
      <c r="EK2730" s="15"/>
      <c r="EL2730" s="20"/>
      <c r="EM2730" s="15"/>
      <c r="EN2730" s="20"/>
      <c r="EY2730" s="15"/>
      <c r="EZ2730" s="20"/>
      <c r="FC2730" s="15"/>
      <c r="FD2730" s="20"/>
      <c r="FE2730" s="15">
        <v>38</v>
      </c>
      <c r="FF2730" s="20" t="s">
        <v>129</v>
      </c>
      <c r="FG2730" s="15"/>
      <c r="FH2730" s="20"/>
      <c r="FI2730" s="15"/>
      <c r="FJ2730" s="20"/>
      <c r="FK2730" s="15"/>
      <c r="FL2730" s="20"/>
      <c r="FM2730" s="15"/>
      <c r="FN2730" s="20"/>
      <c r="FO2730" s="15"/>
      <c r="FP2730" s="20"/>
      <c r="FQ2730" s="15"/>
      <c r="FR2730" s="20"/>
      <c r="FS2730" s="15"/>
      <c r="FT2730" s="20"/>
      <c r="FU2730" s="15"/>
      <c r="FV2730" s="20"/>
      <c r="FW2730" s="15"/>
      <c r="FX2730" s="20"/>
      <c r="FY2730" s="15"/>
      <c r="FZ2730" s="20"/>
      <c r="GA2730" s="15"/>
      <c r="GB2730" s="20"/>
      <c r="GC2730" s="15"/>
      <c r="GD2730" s="20"/>
      <c r="GE2730" s="15"/>
      <c r="GF2730" s="20"/>
      <c r="GG2730" s="226"/>
    </row>
    <row r="2731" spans="1:189" ht="15" customHeight="1" x14ac:dyDescent="0.3">
      <c r="A2731" s="83" t="s">
        <v>146</v>
      </c>
      <c r="B2731" s="83" t="s">
        <v>140</v>
      </c>
      <c r="C2731" s="83" t="s">
        <v>3834</v>
      </c>
      <c r="D2731" s="83" t="s">
        <v>3835</v>
      </c>
      <c r="E2731" s="15" t="str">
        <f t="shared" si="595"/>
        <v>Anthony (TJ) Rogers</v>
      </c>
      <c r="F2731" s="83" t="s">
        <v>135</v>
      </c>
      <c r="G2731" s="15">
        <v>999927305</v>
      </c>
      <c r="H2731" s="15">
        <f t="shared" si="596"/>
        <v>45</v>
      </c>
      <c r="I2731" s="15"/>
      <c r="J2731" s="15"/>
      <c r="K2731" s="16"/>
      <c r="L2731" s="15"/>
      <c r="M2731" s="15"/>
      <c r="N2731" s="15"/>
      <c r="O2731" s="15">
        <f t="shared" si="602"/>
        <v>0</v>
      </c>
      <c r="P2731" s="15">
        <v>0</v>
      </c>
      <c r="Q2731" s="15">
        <f t="shared" si="603"/>
        <v>0</v>
      </c>
      <c r="R2731" s="15">
        <v>0</v>
      </c>
      <c r="S2731" s="15">
        <v>0</v>
      </c>
      <c r="T2731" s="15">
        <f t="shared" si="604"/>
        <v>0</v>
      </c>
      <c r="U2731" s="15">
        <f t="shared" si="605"/>
        <v>0</v>
      </c>
      <c r="V2731" s="15"/>
      <c r="W2731" s="15"/>
      <c r="X2731" s="15"/>
      <c r="Y2731" s="15"/>
      <c r="Z2731" s="16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>
        <f t="shared" si="597"/>
        <v>0</v>
      </c>
      <c r="CT2731" s="15">
        <f t="shared" si="598"/>
        <v>45</v>
      </c>
      <c r="CU2731" s="15">
        <f t="shared" si="599"/>
        <v>1</v>
      </c>
      <c r="CV2731" s="15">
        <f t="shared" si="600"/>
        <v>0</v>
      </c>
      <c r="CW2731" s="15"/>
      <c r="CX2731" s="15"/>
      <c r="CY2731" s="15">
        <f t="shared" si="601"/>
        <v>0</v>
      </c>
      <c r="CZ2731" s="15">
        <f>GG2731</f>
        <v>0</v>
      </c>
      <c r="DA2731" s="16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20"/>
      <c r="DY2731" s="15"/>
      <c r="DZ2731" s="20"/>
      <c r="EA2731" s="15"/>
      <c r="EB2731" s="20"/>
      <c r="EC2731" s="15"/>
      <c r="ED2731" s="20"/>
      <c r="EE2731" s="15"/>
      <c r="EF2731" s="20"/>
      <c r="EG2731" s="15"/>
      <c r="EH2731" s="20"/>
      <c r="EI2731" s="24"/>
      <c r="EJ2731" s="20"/>
      <c r="EK2731" s="15"/>
      <c r="EL2731" s="20"/>
      <c r="EM2731" s="15"/>
      <c r="EN2731" s="20"/>
      <c r="EX2731" s="16"/>
      <c r="EY2731" s="15"/>
      <c r="EZ2731" s="20"/>
      <c r="FC2731" s="15"/>
      <c r="FD2731" s="20"/>
      <c r="FE2731" s="15"/>
      <c r="FF2731" s="20"/>
      <c r="FG2731" s="15"/>
      <c r="FH2731" s="20"/>
      <c r="FI2731" s="15"/>
      <c r="FJ2731" s="20"/>
      <c r="FK2731" s="15"/>
      <c r="FL2731" s="20"/>
      <c r="FM2731" s="15"/>
      <c r="FN2731" s="20"/>
      <c r="FO2731" s="15"/>
      <c r="FP2731" s="20"/>
      <c r="FQ2731" s="15"/>
      <c r="FR2731" s="20"/>
      <c r="FS2731" s="15"/>
      <c r="FT2731" s="20"/>
      <c r="FU2731" s="15">
        <v>45</v>
      </c>
      <c r="FV2731" s="20">
        <v>2</v>
      </c>
      <c r="FW2731" s="15"/>
      <c r="FX2731" s="20"/>
      <c r="FY2731" s="15"/>
      <c r="FZ2731" s="20"/>
      <c r="GA2731" s="15"/>
      <c r="GB2731" s="20"/>
      <c r="GC2731" s="15"/>
      <c r="GD2731" s="20"/>
      <c r="GE2731" s="15"/>
      <c r="GF2731" s="20"/>
      <c r="GG2731" s="226"/>
    </row>
    <row r="2732" spans="1:189" ht="15" customHeight="1" x14ac:dyDescent="0.3">
      <c r="A2732" s="83" t="s">
        <v>146</v>
      </c>
      <c r="B2732" s="83" t="s">
        <v>134</v>
      </c>
      <c r="C2732" s="83" t="s">
        <v>375</v>
      </c>
      <c r="D2732" s="83" t="s">
        <v>3835</v>
      </c>
      <c r="E2732" s="15" t="str">
        <f t="shared" si="595"/>
        <v>Michael Rogers</v>
      </c>
      <c r="F2732" s="83" t="s">
        <v>135</v>
      </c>
      <c r="G2732" s="15">
        <v>999927306</v>
      </c>
      <c r="H2732" s="15">
        <f t="shared" si="596"/>
        <v>34</v>
      </c>
      <c r="I2732" s="15"/>
      <c r="J2732" s="15"/>
      <c r="K2732" s="16"/>
      <c r="L2732" s="15"/>
      <c r="M2732" s="15"/>
      <c r="N2732" s="15"/>
      <c r="O2732" s="15">
        <f t="shared" si="602"/>
        <v>0</v>
      </c>
      <c r="P2732" s="15">
        <v>0</v>
      </c>
      <c r="Q2732" s="15">
        <f t="shared" si="603"/>
        <v>0</v>
      </c>
      <c r="R2732" s="15">
        <v>0</v>
      </c>
      <c r="S2732" s="15">
        <v>0</v>
      </c>
      <c r="T2732" s="15">
        <f t="shared" si="604"/>
        <v>0</v>
      </c>
      <c r="U2732" s="15">
        <f t="shared" si="605"/>
        <v>0</v>
      </c>
      <c r="V2732" s="15"/>
      <c r="W2732" s="15"/>
      <c r="X2732" s="15"/>
      <c r="Y2732" s="15"/>
      <c r="Z2732" s="16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>
        <f t="shared" si="597"/>
        <v>0</v>
      </c>
      <c r="CT2732" s="15">
        <f t="shared" si="598"/>
        <v>34</v>
      </c>
      <c r="CU2732" s="15">
        <f t="shared" si="599"/>
        <v>1</v>
      </c>
      <c r="CV2732" s="15">
        <f t="shared" si="600"/>
        <v>0</v>
      </c>
      <c r="CW2732" s="15"/>
      <c r="CX2732" s="15"/>
      <c r="CY2732" s="15">
        <f t="shared" si="601"/>
        <v>0</v>
      </c>
      <c r="CZ2732" s="15">
        <f>GG2732</f>
        <v>0</v>
      </c>
      <c r="DA2732" s="16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20"/>
      <c r="DY2732" s="15"/>
      <c r="DZ2732" s="20"/>
      <c r="EA2732" s="15"/>
      <c r="EB2732" s="20"/>
      <c r="EC2732" s="15"/>
      <c r="ED2732" s="20"/>
      <c r="EE2732" s="15"/>
      <c r="EF2732" s="20"/>
      <c r="EG2732" s="15"/>
      <c r="EH2732" s="20"/>
      <c r="EI2732" s="24"/>
      <c r="EJ2732" s="20"/>
      <c r="EK2732" s="15"/>
      <c r="EL2732" s="20"/>
      <c r="EM2732" s="15"/>
      <c r="EN2732" s="20"/>
      <c r="EX2732" s="16"/>
      <c r="EY2732" s="15"/>
      <c r="EZ2732" s="20"/>
      <c r="FC2732" s="15"/>
      <c r="FD2732" s="20"/>
      <c r="FE2732" s="15"/>
      <c r="FF2732" s="20"/>
      <c r="FG2732" s="15"/>
      <c r="FH2732" s="20"/>
      <c r="FI2732" s="15"/>
      <c r="FJ2732" s="20"/>
      <c r="FK2732" s="15"/>
      <c r="FL2732" s="20"/>
      <c r="FM2732" s="15"/>
      <c r="FN2732" s="20"/>
      <c r="FO2732" s="15"/>
      <c r="FP2732" s="20"/>
      <c r="FQ2732" s="15"/>
      <c r="FR2732" s="20"/>
      <c r="FS2732" s="15"/>
      <c r="FT2732" s="20"/>
      <c r="FU2732" s="15">
        <v>34</v>
      </c>
      <c r="FV2732" s="20">
        <v>3</v>
      </c>
      <c r="FW2732" s="15"/>
      <c r="FX2732" s="20"/>
      <c r="FY2732" s="15"/>
      <c r="FZ2732" s="20"/>
      <c r="GA2732" s="15"/>
      <c r="GB2732" s="20"/>
      <c r="GC2732" s="15"/>
      <c r="GD2732" s="20"/>
      <c r="GE2732" s="15"/>
      <c r="GF2732" s="20"/>
      <c r="GG2732" s="226"/>
    </row>
    <row r="2733" spans="1:189" ht="15" customHeight="1" x14ac:dyDescent="0.3">
      <c r="A2733" s="17" t="s">
        <v>133</v>
      </c>
      <c r="B2733" s="17" t="s">
        <v>142</v>
      </c>
      <c r="C2733" s="17" t="s">
        <v>221</v>
      </c>
      <c r="D2733" s="17" t="s">
        <v>3619</v>
      </c>
      <c r="E2733" s="15" t="str">
        <f t="shared" si="595"/>
        <v>Benjamin Kupiec</v>
      </c>
      <c r="F2733" s="17" t="s">
        <v>135</v>
      </c>
      <c r="G2733" s="17">
        <v>999927308</v>
      </c>
      <c r="H2733" s="15">
        <f t="shared" si="596"/>
        <v>34</v>
      </c>
      <c r="I2733" s="15"/>
      <c r="J2733" s="15"/>
      <c r="K2733" s="16"/>
      <c r="L2733" s="15"/>
      <c r="M2733" s="15"/>
      <c r="N2733" s="15"/>
      <c r="O2733" s="15">
        <f t="shared" si="602"/>
        <v>0</v>
      </c>
      <c r="P2733" s="15">
        <v>0</v>
      </c>
      <c r="Q2733" s="15">
        <f t="shared" si="603"/>
        <v>0</v>
      </c>
      <c r="R2733" s="15">
        <v>0</v>
      </c>
      <c r="S2733" s="15">
        <v>0</v>
      </c>
      <c r="T2733" s="15">
        <f t="shared" si="604"/>
        <v>0</v>
      </c>
      <c r="U2733" s="15">
        <f t="shared" si="605"/>
        <v>0</v>
      </c>
      <c r="V2733" s="15"/>
      <c r="W2733" s="15"/>
      <c r="X2733" s="15"/>
      <c r="Y2733" s="15"/>
      <c r="Z2733" s="16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>
        <f t="shared" si="597"/>
        <v>0</v>
      </c>
      <c r="CT2733" s="15">
        <f t="shared" si="598"/>
        <v>34</v>
      </c>
      <c r="CU2733" s="15">
        <f t="shared" si="599"/>
        <v>1</v>
      </c>
      <c r="CV2733" s="15">
        <f t="shared" si="600"/>
        <v>0</v>
      </c>
      <c r="CW2733" s="15"/>
      <c r="CX2733" s="15"/>
      <c r="CY2733" s="15">
        <f t="shared" si="601"/>
        <v>0</v>
      </c>
      <c r="CZ2733" s="15">
        <f>GG2733</f>
        <v>0</v>
      </c>
      <c r="DA2733" s="16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20"/>
      <c r="DY2733" s="15"/>
      <c r="DZ2733" s="20"/>
      <c r="EA2733" s="15"/>
      <c r="EB2733" s="20"/>
      <c r="EC2733" s="15"/>
      <c r="ED2733" s="20"/>
      <c r="EE2733" s="15"/>
      <c r="EF2733" s="20"/>
      <c r="EG2733" s="15"/>
      <c r="EH2733" s="20"/>
      <c r="EI2733" s="15"/>
      <c r="EJ2733" s="20"/>
      <c r="EK2733" s="15"/>
      <c r="EL2733" s="20"/>
      <c r="EM2733" s="15"/>
      <c r="EN2733" s="20"/>
      <c r="EY2733" s="15"/>
      <c r="EZ2733" s="20"/>
      <c r="FC2733" s="15"/>
      <c r="FD2733" s="20"/>
      <c r="FE2733" s="15"/>
      <c r="FF2733" s="20"/>
      <c r="FG2733" s="15"/>
      <c r="FH2733" s="20"/>
      <c r="FI2733" s="15"/>
      <c r="FJ2733" s="20"/>
      <c r="FK2733" s="15"/>
      <c r="FL2733" s="20"/>
      <c r="FM2733" s="15"/>
      <c r="FN2733" s="20"/>
      <c r="FO2733" s="15"/>
      <c r="FP2733" s="20"/>
      <c r="FQ2733" s="15"/>
      <c r="FR2733" s="20"/>
      <c r="FS2733" s="15">
        <v>34</v>
      </c>
      <c r="FT2733" s="20">
        <v>3</v>
      </c>
      <c r="FU2733" s="15"/>
      <c r="FV2733" s="20"/>
      <c r="FW2733" s="15"/>
      <c r="FX2733" s="20"/>
      <c r="FY2733" s="15"/>
      <c r="FZ2733" s="20"/>
      <c r="GA2733" s="15"/>
      <c r="GB2733" s="20"/>
      <c r="GC2733" s="15"/>
      <c r="GD2733" s="20"/>
      <c r="GE2733" s="15"/>
      <c r="GF2733" s="20"/>
      <c r="GG2733" s="226"/>
    </row>
    <row r="2734" spans="1:189" ht="15" customHeight="1" x14ac:dyDescent="0.3">
      <c r="A2734" s="85" t="s">
        <v>146</v>
      </c>
      <c r="B2734" s="85" t="s">
        <v>140</v>
      </c>
      <c r="C2734" s="85" t="s">
        <v>4021</v>
      </c>
      <c r="D2734" s="85" t="s">
        <v>4022</v>
      </c>
      <c r="E2734" s="15" t="str">
        <f t="shared" si="595"/>
        <v>Jazlyn  Zelaya</v>
      </c>
      <c r="F2734" s="85" t="s">
        <v>128</v>
      </c>
      <c r="G2734" s="15">
        <v>999927311</v>
      </c>
      <c r="H2734" s="15">
        <f t="shared" si="596"/>
        <v>63</v>
      </c>
      <c r="I2734" s="15"/>
      <c r="J2734" s="15"/>
      <c r="K2734" s="16"/>
      <c r="L2734" s="15"/>
      <c r="M2734" s="15"/>
      <c r="N2734" s="15"/>
      <c r="O2734" s="15">
        <f t="shared" si="602"/>
        <v>0</v>
      </c>
      <c r="P2734" s="15">
        <v>0</v>
      </c>
      <c r="Q2734" s="15">
        <f t="shared" si="603"/>
        <v>0</v>
      </c>
      <c r="R2734" s="15">
        <v>0</v>
      </c>
      <c r="S2734" s="15">
        <v>0</v>
      </c>
      <c r="T2734" s="15">
        <f t="shared" si="604"/>
        <v>0</v>
      </c>
      <c r="U2734" s="15">
        <f t="shared" si="605"/>
        <v>0</v>
      </c>
      <c r="V2734" s="15"/>
      <c r="W2734" s="15"/>
      <c r="X2734" s="15"/>
      <c r="Y2734" s="15"/>
      <c r="Z2734" s="16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>
        <f t="shared" si="597"/>
        <v>0</v>
      </c>
      <c r="CT2734" s="15">
        <f t="shared" si="598"/>
        <v>63</v>
      </c>
      <c r="CU2734" s="15">
        <f t="shared" si="599"/>
        <v>0</v>
      </c>
      <c r="CV2734" s="15">
        <f t="shared" si="600"/>
        <v>0</v>
      </c>
      <c r="CW2734" s="15"/>
      <c r="CX2734" s="15"/>
      <c r="CY2734" s="15">
        <f t="shared" si="601"/>
        <v>0</v>
      </c>
      <c r="CZ2734" s="15">
        <f>GG2734</f>
        <v>0</v>
      </c>
      <c r="DA2734" s="16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20"/>
      <c r="DY2734" s="15"/>
      <c r="DZ2734" s="20"/>
      <c r="EA2734" s="15"/>
      <c r="EB2734" s="20"/>
      <c r="EC2734" s="15"/>
      <c r="ED2734" s="20"/>
      <c r="EE2734" s="15"/>
      <c r="EF2734" s="20"/>
      <c r="EG2734" s="15"/>
      <c r="EH2734" s="20"/>
      <c r="EI2734" s="15"/>
      <c r="EJ2734" s="20"/>
      <c r="EK2734" s="15"/>
      <c r="EL2734" s="20"/>
      <c r="EM2734" s="15"/>
      <c r="EN2734" s="20"/>
      <c r="EY2734" s="15"/>
      <c r="EZ2734" s="20"/>
      <c r="FC2734" s="15"/>
      <c r="FD2734" s="20"/>
      <c r="FE2734" s="15"/>
      <c r="FF2734" s="20"/>
      <c r="FG2734" s="15"/>
      <c r="FH2734" s="20"/>
      <c r="FI2734" s="15"/>
      <c r="FJ2734" s="20"/>
      <c r="FK2734" s="15"/>
      <c r="FL2734" s="20"/>
      <c r="FM2734" s="15"/>
      <c r="FN2734" s="16"/>
      <c r="FO2734" s="15">
        <v>63</v>
      </c>
      <c r="FP2734" s="20"/>
      <c r="FQ2734" s="15"/>
      <c r="FR2734" s="16"/>
      <c r="FS2734" s="15"/>
      <c r="FT2734" s="20"/>
      <c r="FU2734" s="15"/>
      <c r="FV2734" s="20"/>
      <c r="FW2734" s="15"/>
      <c r="FX2734" s="20"/>
      <c r="FY2734" s="15"/>
      <c r="FZ2734" s="20"/>
      <c r="GA2734" s="15"/>
      <c r="GB2734" s="20"/>
      <c r="GC2734" s="15"/>
      <c r="GD2734" s="20"/>
      <c r="GE2734" s="15"/>
      <c r="GF2734" s="20"/>
      <c r="GG2734" s="226"/>
    </row>
    <row r="2735" spans="1:189" ht="15" customHeight="1" x14ac:dyDescent="0.3">
      <c r="A2735" s="17" t="s">
        <v>130</v>
      </c>
      <c r="B2735" s="17" t="s">
        <v>134</v>
      </c>
      <c r="C2735" s="17" t="s">
        <v>362</v>
      </c>
      <c r="D2735" s="17" t="s">
        <v>230</v>
      </c>
      <c r="E2735" s="15" t="str">
        <f t="shared" si="595"/>
        <v>Morgan Anderson</v>
      </c>
      <c r="F2735" s="17" t="s">
        <v>128</v>
      </c>
      <c r="G2735" s="17">
        <v>999927312</v>
      </c>
      <c r="H2735" s="15">
        <f t="shared" si="596"/>
        <v>120</v>
      </c>
      <c r="I2735" s="15"/>
      <c r="J2735" s="15"/>
      <c r="K2735" s="16"/>
      <c r="L2735" s="15"/>
      <c r="M2735" s="15"/>
      <c r="N2735" s="15"/>
      <c r="O2735" s="15">
        <f t="shared" si="602"/>
        <v>0</v>
      </c>
      <c r="P2735" s="15">
        <v>0</v>
      </c>
      <c r="Q2735" s="15">
        <f t="shared" si="603"/>
        <v>0</v>
      </c>
      <c r="R2735" s="15">
        <v>0</v>
      </c>
      <c r="S2735" s="15">
        <v>0</v>
      </c>
      <c r="T2735" s="15">
        <f t="shared" si="604"/>
        <v>0</v>
      </c>
      <c r="U2735" s="15">
        <f t="shared" si="605"/>
        <v>0</v>
      </c>
      <c r="V2735" s="15"/>
      <c r="W2735" s="15"/>
      <c r="X2735" s="15"/>
      <c r="Y2735" s="15"/>
      <c r="Z2735" s="16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>
        <f t="shared" si="597"/>
        <v>0</v>
      </c>
      <c r="CT2735" s="15">
        <f t="shared" si="598"/>
        <v>120</v>
      </c>
      <c r="CU2735" s="15">
        <f t="shared" si="599"/>
        <v>1</v>
      </c>
      <c r="CV2735" s="15">
        <f t="shared" si="600"/>
        <v>0</v>
      </c>
      <c r="CW2735" s="15"/>
      <c r="CX2735" s="15"/>
      <c r="CY2735" s="15">
        <f t="shared" si="601"/>
        <v>0</v>
      </c>
      <c r="CZ2735" s="15">
        <f>GG2735</f>
        <v>0</v>
      </c>
      <c r="DA2735" s="16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20"/>
      <c r="DY2735" s="15"/>
      <c r="DZ2735" s="20"/>
      <c r="EA2735" s="15"/>
      <c r="EB2735" s="20"/>
      <c r="EC2735" s="15"/>
      <c r="ED2735" s="20"/>
      <c r="EE2735" s="15"/>
      <c r="EF2735" s="20"/>
      <c r="EG2735" s="15"/>
      <c r="EH2735" s="20"/>
      <c r="EI2735" s="15"/>
      <c r="EJ2735" s="20"/>
      <c r="EK2735" s="15"/>
      <c r="EL2735" s="20"/>
      <c r="EM2735" s="15"/>
      <c r="EN2735" s="20"/>
      <c r="EY2735" s="15"/>
      <c r="EZ2735" s="20"/>
      <c r="FC2735" s="15"/>
      <c r="FD2735" s="20"/>
      <c r="FE2735" s="15"/>
      <c r="FF2735" s="20"/>
      <c r="FG2735" s="15"/>
      <c r="FH2735" s="20"/>
      <c r="FI2735" s="15"/>
      <c r="FJ2735" s="20"/>
      <c r="FK2735" s="15"/>
      <c r="FL2735" s="20"/>
      <c r="FM2735" s="15"/>
      <c r="FN2735" s="20"/>
      <c r="FO2735" s="15"/>
      <c r="FP2735" s="20"/>
      <c r="FQ2735" s="15"/>
      <c r="FR2735" s="20"/>
      <c r="FS2735" s="15">
        <v>120</v>
      </c>
      <c r="FT2735" s="20">
        <v>1</v>
      </c>
      <c r="FU2735" s="15"/>
      <c r="FV2735" s="20"/>
      <c r="FW2735" s="15"/>
      <c r="FX2735" s="20"/>
      <c r="FY2735" s="15"/>
      <c r="FZ2735" s="20"/>
      <c r="GA2735" s="15"/>
      <c r="GB2735" s="20"/>
      <c r="GC2735" s="15"/>
      <c r="GD2735" s="20"/>
      <c r="GE2735" s="15"/>
      <c r="GF2735" s="20"/>
      <c r="GG2735" s="226"/>
    </row>
    <row r="2736" spans="1:189" ht="15" customHeight="1" x14ac:dyDescent="0.3">
      <c r="A2736" s="85" t="s">
        <v>125</v>
      </c>
      <c r="B2736" s="85" t="s">
        <v>126</v>
      </c>
      <c r="C2736" s="85" t="s">
        <v>584</v>
      </c>
      <c r="D2736" s="85" t="s">
        <v>3458</v>
      </c>
      <c r="E2736" s="15" t="str">
        <f t="shared" si="595"/>
        <v>Sasha KALPUPERSAUD</v>
      </c>
      <c r="F2736" s="85" t="s">
        <v>128</v>
      </c>
      <c r="G2736" s="15">
        <v>999927317</v>
      </c>
      <c r="H2736" s="15">
        <f t="shared" si="596"/>
        <v>54</v>
      </c>
      <c r="I2736" s="15"/>
      <c r="J2736" s="15"/>
      <c r="K2736" s="16"/>
      <c r="L2736" s="15"/>
      <c r="M2736" s="15"/>
      <c r="N2736" s="15"/>
      <c r="O2736" s="15">
        <f t="shared" si="602"/>
        <v>0</v>
      </c>
      <c r="P2736" s="15">
        <v>0</v>
      </c>
      <c r="Q2736" s="15">
        <f t="shared" si="603"/>
        <v>0</v>
      </c>
      <c r="R2736" s="15">
        <v>0</v>
      </c>
      <c r="S2736" s="15">
        <v>0</v>
      </c>
      <c r="T2736" s="15">
        <f t="shared" si="604"/>
        <v>0</v>
      </c>
      <c r="U2736" s="15">
        <f t="shared" si="605"/>
        <v>0</v>
      </c>
      <c r="V2736" s="15"/>
      <c r="W2736" s="15"/>
      <c r="X2736" s="15"/>
      <c r="Y2736" s="15"/>
      <c r="Z2736" s="16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>
        <f t="shared" si="597"/>
        <v>0</v>
      </c>
      <c r="CT2736" s="15">
        <f t="shared" si="598"/>
        <v>54</v>
      </c>
      <c r="CU2736" s="15">
        <f t="shared" si="599"/>
        <v>1</v>
      </c>
      <c r="CV2736" s="15">
        <f t="shared" si="600"/>
        <v>0</v>
      </c>
      <c r="CW2736" s="15"/>
      <c r="CX2736" s="15"/>
      <c r="CY2736" s="15">
        <f t="shared" si="601"/>
        <v>0</v>
      </c>
      <c r="CZ2736" s="15">
        <f>GG2736</f>
        <v>0</v>
      </c>
      <c r="DA2736" s="16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20"/>
      <c r="DY2736" s="15"/>
      <c r="DZ2736" s="20"/>
      <c r="EA2736" s="15"/>
      <c r="EB2736" s="20"/>
      <c r="EC2736" s="15"/>
      <c r="ED2736" s="20"/>
      <c r="EE2736" s="15"/>
      <c r="EF2736" s="20"/>
      <c r="EG2736" s="15"/>
      <c r="EH2736" s="20"/>
      <c r="EI2736" s="15"/>
      <c r="EJ2736" s="20"/>
      <c r="EK2736" s="15"/>
      <c r="EL2736" s="20"/>
      <c r="EM2736" s="15"/>
      <c r="EN2736" s="20"/>
      <c r="EY2736" s="15"/>
      <c r="EZ2736" s="20"/>
      <c r="FC2736" s="15"/>
      <c r="FD2736" s="20"/>
      <c r="FE2736" s="15"/>
      <c r="FF2736" s="20"/>
      <c r="FG2736" s="15">
        <v>54</v>
      </c>
      <c r="FH2736" s="20">
        <v>7</v>
      </c>
      <c r="FI2736" s="15"/>
      <c r="FJ2736" s="20"/>
      <c r="FK2736" s="15"/>
      <c r="FL2736" s="20"/>
      <c r="FM2736" s="15"/>
      <c r="FN2736" s="20"/>
      <c r="FO2736" s="15"/>
      <c r="FP2736" s="20"/>
      <c r="FQ2736" s="15"/>
      <c r="FR2736" s="20"/>
      <c r="FS2736" s="15"/>
      <c r="FT2736" s="20"/>
      <c r="FU2736" s="15"/>
      <c r="FV2736" s="20"/>
      <c r="FW2736" s="15"/>
      <c r="FX2736" s="20"/>
      <c r="FY2736" s="15"/>
      <c r="FZ2736" s="20"/>
      <c r="GA2736" s="15"/>
      <c r="GB2736" s="20"/>
      <c r="GC2736" s="15"/>
      <c r="GD2736" s="20"/>
      <c r="GE2736" s="15"/>
      <c r="GF2736" s="20"/>
      <c r="GG2736" s="226"/>
    </row>
    <row r="2737" spans="1:189" ht="15" customHeight="1" x14ac:dyDescent="0.3">
      <c r="A2737" s="85" t="s">
        <v>130</v>
      </c>
      <c r="B2737" s="85" t="s">
        <v>134</v>
      </c>
      <c r="C2737" s="85" t="s">
        <v>388</v>
      </c>
      <c r="D2737" s="85" t="s">
        <v>3472</v>
      </c>
      <c r="E2737" s="15" t="str">
        <f t="shared" si="595"/>
        <v>Brian SUN</v>
      </c>
      <c r="F2737" s="85" t="s">
        <v>135</v>
      </c>
      <c r="G2737" s="15">
        <v>999927326</v>
      </c>
      <c r="H2737" s="15">
        <f t="shared" si="596"/>
        <v>45</v>
      </c>
      <c r="I2737" s="15"/>
      <c r="J2737" s="15"/>
      <c r="K2737" s="16"/>
      <c r="L2737" s="15"/>
      <c r="M2737" s="15"/>
      <c r="N2737" s="15"/>
      <c r="O2737" s="15">
        <f t="shared" si="602"/>
        <v>0</v>
      </c>
      <c r="P2737" s="15">
        <v>0</v>
      </c>
      <c r="Q2737" s="15">
        <f t="shared" si="603"/>
        <v>0</v>
      </c>
      <c r="R2737" s="15">
        <v>0</v>
      </c>
      <c r="S2737" s="15">
        <v>0</v>
      </c>
      <c r="T2737" s="15">
        <f t="shared" si="604"/>
        <v>0</v>
      </c>
      <c r="U2737" s="15">
        <f t="shared" si="605"/>
        <v>0</v>
      </c>
      <c r="V2737" s="15"/>
      <c r="W2737" s="15"/>
      <c r="X2737" s="15"/>
      <c r="Y2737" s="15"/>
      <c r="Z2737" s="16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>
        <f t="shared" si="597"/>
        <v>0</v>
      </c>
      <c r="CT2737" s="15">
        <f t="shared" si="598"/>
        <v>45</v>
      </c>
      <c r="CU2737" s="15">
        <f t="shared" si="599"/>
        <v>1</v>
      </c>
      <c r="CV2737" s="15">
        <f t="shared" si="600"/>
        <v>0</v>
      </c>
      <c r="CW2737" s="15"/>
      <c r="CX2737" s="15"/>
      <c r="CY2737" s="15">
        <f t="shared" si="601"/>
        <v>0</v>
      </c>
      <c r="CZ2737" s="15">
        <f>GG2737</f>
        <v>0</v>
      </c>
      <c r="DA2737" s="16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20"/>
      <c r="DY2737" s="15"/>
      <c r="DZ2737" s="20"/>
      <c r="EA2737" s="15"/>
      <c r="EB2737" s="20"/>
      <c r="EC2737" s="15"/>
      <c r="ED2737" s="20"/>
      <c r="EE2737" s="15"/>
      <c r="EF2737" s="20"/>
      <c r="EG2737" s="15"/>
      <c r="EH2737" s="20"/>
      <c r="EI2737" s="15"/>
      <c r="EJ2737" s="20"/>
      <c r="EK2737" s="15"/>
      <c r="EL2737" s="20"/>
      <c r="EM2737" s="15"/>
      <c r="EN2737" s="20"/>
      <c r="EY2737" s="15"/>
      <c r="EZ2737" s="20"/>
      <c r="FC2737" s="15"/>
      <c r="FD2737" s="20"/>
      <c r="FE2737" s="15"/>
      <c r="FF2737" s="20"/>
      <c r="FG2737" s="15">
        <v>45</v>
      </c>
      <c r="FH2737" s="20">
        <v>2</v>
      </c>
      <c r="FI2737" s="15"/>
      <c r="FJ2737" s="20"/>
      <c r="FK2737" s="15"/>
      <c r="FL2737" s="20"/>
      <c r="FM2737" s="15"/>
      <c r="FN2737" s="20"/>
      <c r="FO2737" s="15"/>
      <c r="FP2737" s="20"/>
      <c r="FQ2737" s="15"/>
      <c r="FR2737" s="20"/>
      <c r="FS2737" s="15"/>
      <c r="FT2737" s="20"/>
      <c r="FU2737" s="15"/>
      <c r="FV2737" s="20"/>
      <c r="FW2737" s="15"/>
      <c r="FX2737" s="20"/>
      <c r="FY2737" s="15"/>
      <c r="FZ2737" s="20"/>
      <c r="GA2737" s="15"/>
      <c r="GB2737" s="20"/>
      <c r="GC2737" s="15"/>
      <c r="GD2737" s="20"/>
      <c r="GE2737" s="15"/>
      <c r="GF2737" s="20"/>
      <c r="GG2737" s="226"/>
    </row>
    <row r="2738" spans="1:189" ht="15" customHeight="1" x14ac:dyDescent="0.3">
      <c r="A2738" s="85" t="s">
        <v>133</v>
      </c>
      <c r="B2738" s="85" t="s">
        <v>138</v>
      </c>
      <c r="C2738" s="85" t="s">
        <v>407</v>
      </c>
      <c r="D2738" s="85" t="s">
        <v>3435</v>
      </c>
      <c r="E2738" s="15" t="str">
        <f t="shared" si="595"/>
        <v>Chloe LU</v>
      </c>
      <c r="F2738" s="85" t="s">
        <v>128</v>
      </c>
      <c r="G2738" s="15">
        <v>999927327</v>
      </c>
      <c r="H2738" s="15">
        <f t="shared" si="596"/>
        <v>60</v>
      </c>
      <c r="I2738" s="15"/>
      <c r="J2738" s="15"/>
      <c r="K2738" s="16"/>
      <c r="L2738" s="15"/>
      <c r="M2738" s="15"/>
      <c r="N2738" s="15"/>
      <c r="O2738" s="15">
        <f t="shared" si="602"/>
        <v>0</v>
      </c>
      <c r="P2738" s="15">
        <v>0</v>
      </c>
      <c r="Q2738" s="15">
        <f t="shared" si="603"/>
        <v>0</v>
      </c>
      <c r="R2738" s="15">
        <v>0</v>
      </c>
      <c r="S2738" s="15">
        <v>0</v>
      </c>
      <c r="T2738" s="15">
        <f t="shared" si="604"/>
        <v>0</v>
      </c>
      <c r="U2738" s="15">
        <f t="shared" si="605"/>
        <v>0</v>
      </c>
      <c r="V2738" s="15"/>
      <c r="W2738" s="15"/>
      <c r="X2738" s="15"/>
      <c r="Y2738" s="15"/>
      <c r="Z2738" s="16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>
        <f t="shared" si="597"/>
        <v>0</v>
      </c>
      <c r="CT2738" s="15">
        <f t="shared" si="598"/>
        <v>60</v>
      </c>
      <c r="CU2738" s="15">
        <f t="shared" si="599"/>
        <v>1</v>
      </c>
      <c r="CV2738" s="15">
        <f t="shared" si="600"/>
        <v>0</v>
      </c>
      <c r="CW2738" s="15"/>
      <c r="CX2738" s="15"/>
      <c r="CY2738" s="15">
        <f t="shared" si="601"/>
        <v>0</v>
      </c>
      <c r="CZ2738" s="15">
        <f>GG2738</f>
        <v>0</v>
      </c>
      <c r="DA2738" s="16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20"/>
      <c r="DY2738" s="15"/>
      <c r="DZ2738" s="20"/>
      <c r="EA2738" s="15"/>
      <c r="EB2738" s="20"/>
      <c r="EC2738" s="15"/>
      <c r="ED2738" s="20"/>
      <c r="EE2738" s="15"/>
      <c r="EF2738" s="20"/>
      <c r="EG2738" s="15"/>
      <c r="EH2738" s="20"/>
      <c r="EI2738" s="15"/>
      <c r="EJ2738" s="20"/>
      <c r="EK2738" s="15"/>
      <c r="EL2738" s="20"/>
      <c r="EM2738" s="15"/>
      <c r="EN2738" s="20"/>
      <c r="EY2738" s="15"/>
      <c r="EZ2738" s="20"/>
      <c r="FC2738" s="15"/>
      <c r="FD2738" s="20"/>
      <c r="FE2738" s="15"/>
      <c r="FF2738" s="20"/>
      <c r="FG2738" s="15">
        <v>60</v>
      </c>
      <c r="FH2738" s="20">
        <v>1</v>
      </c>
      <c r="FI2738" s="15"/>
      <c r="FJ2738" s="20"/>
      <c r="FK2738" s="15"/>
      <c r="FL2738" s="20"/>
      <c r="FM2738" s="15"/>
      <c r="FN2738" s="20"/>
      <c r="FO2738" s="15"/>
      <c r="FP2738" s="20"/>
      <c r="FQ2738" s="15"/>
      <c r="FR2738" s="20"/>
      <c r="FS2738" s="15"/>
      <c r="FT2738" s="20"/>
      <c r="FU2738" s="15"/>
      <c r="FV2738" s="20"/>
      <c r="FW2738" s="15"/>
      <c r="FX2738" s="20"/>
      <c r="FY2738" s="15"/>
      <c r="FZ2738" s="20"/>
      <c r="GA2738" s="15"/>
      <c r="GB2738" s="20"/>
      <c r="GC2738" s="15"/>
      <c r="GD2738" s="20"/>
      <c r="GE2738" s="15"/>
      <c r="GF2738" s="20"/>
      <c r="GG2738" s="226"/>
    </row>
    <row r="2739" spans="1:189" ht="15" customHeight="1" x14ac:dyDescent="0.3">
      <c r="A2739" s="15" t="s">
        <v>2903</v>
      </c>
      <c r="B2739" s="15" t="s">
        <v>126</v>
      </c>
      <c r="C2739" s="15" t="s">
        <v>3505</v>
      </c>
      <c r="D2739" s="15" t="s">
        <v>3501</v>
      </c>
      <c r="E2739" s="15" t="str">
        <f t="shared" si="595"/>
        <v>Marivee CADIZ</v>
      </c>
      <c r="F2739" s="15" t="s">
        <v>128</v>
      </c>
      <c r="G2739" s="15">
        <v>999927328</v>
      </c>
      <c r="H2739" s="15">
        <f t="shared" si="596"/>
        <v>54</v>
      </c>
      <c r="I2739" s="15"/>
      <c r="J2739" s="15"/>
      <c r="K2739" s="16"/>
      <c r="L2739" s="15"/>
      <c r="M2739" s="15"/>
      <c r="N2739" s="15"/>
      <c r="O2739" s="15">
        <f t="shared" si="602"/>
        <v>0</v>
      </c>
      <c r="P2739" s="15">
        <v>0</v>
      </c>
      <c r="Q2739" s="15">
        <f t="shared" si="603"/>
        <v>0</v>
      </c>
      <c r="R2739" s="15">
        <v>0</v>
      </c>
      <c r="S2739" s="15">
        <v>0</v>
      </c>
      <c r="T2739" s="15">
        <f t="shared" si="604"/>
        <v>0</v>
      </c>
      <c r="U2739" s="15">
        <f t="shared" si="605"/>
        <v>0</v>
      </c>
      <c r="V2739" s="15"/>
      <c r="W2739" s="15"/>
      <c r="X2739" s="15"/>
      <c r="Y2739" s="15"/>
      <c r="Z2739" s="16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>
        <f t="shared" si="597"/>
        <v>0</v>
      </c>
      <c r="CT2739" s="15">
        <f t="shared" si="598"/>
        <v>54</v>
      </c>
      <c r="CU2739" s="15">
        <f t="shared" si="599"/>
        <v>1</v>
      </c>
      <c r="CV2739" s="15">
        <f t="shared" si="600"/>
        <v>0</v>
      </c>
      <c r="CW2739" s="15"/>
      <c r="CX2739" s="15"/>
      <c r="CY2739" s="15">
        <f t="shared" si="601"/>
        <v>0</v>
      </c>
      <c r="CZ2739" s="15">
        <f>GG2739</f>
        <v>0</v>
      </c>
      <c r="DA2739" s="16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20"/>
      <c r="DY2739" s="15"/>
      <c r="DZ2739" s="20"/>
      <c r="EA2739" s="15"/>
      <c r="EB2739" s="20"/>
      <c r="EC2739" s="15"/>
      <c r="ED2739" s="20"/>
      <c r="EE2739" s="15"/>
      <c r="EF2739" s="20"/>
      <c r="EG2739" s="15"/>
      <c r="EH2739" s="20"/>
      <c r="EI2739" s="15"/>
      <c r="EJ2739" s="20"/>
      <c r="EK2739" s="15"/>
      <c r="EL2739" s="20"/>
      <c r="EM2739" s="15"/>
      <c r="EN2739" s="20"/>
      <c r="EY2739" s="15"/>
      <c r="EZ2739" s="20"/>
      <c r="FC2739" s="15"/>
      <c r="FD2739" s="20"/>
      <c r="FE2739" s="15"/>
      <c r="FF2739" s="20"/>
      <c r="FG2739" s="15"/>
      <c r="FH2739" s="20"/>
      <c r="FI2739" s="15"/>
      <c r="FJ2739" s="20"/>
      <c r="FK2739" s="15">
        <v>54</v>
      </c>
      <c r="FL2739" s="20">
        <v>7</v>
      </c>
      <c r="FM2739" s="15"/>
      <c r="FN2739" s="20"/>
      <c r="FO2739" s="15"/>
      <c r="FP2739" s="20"/>
      <c r="FQ2739" s="15"/>
      <c r="FR2739" s="20"/>
      <c r="FS2739" s="15"/>
      <c r="FT2739" s="20"/>
      <c r="FU2739" s="15"/>
      <c r="FV2739" s="20"/>
      <c r="FW2739" s="15"/>
      <c r="FX2739" s="20"/>
      <c r="FY2739" s="15"/>
      <c r="FZ2739" s="20"/>
      <c r="GA2739" s="15"/>
      <c r="GB2739" s="20"/>
      <c r="GC2739" s="15"/>
      <c r="GD2739" s="20"/>
      <c r="GE2739" s="15"/>
      <c r="GF2739" s="20"/>
      <c r="GG2739" s="226"/>
    </row>
    <row r="2740" spans="1:189" ht="15" customHeight="1" x14ac:dyDescent="0.3">
      <c r="A2740" s="85" t="s">
        <v>125</v>
      </c>
      <c r="B2740" s="85" t="s">
        <v>140</v>
      </c>
      <c r="C2740" s="85" t="s">
        <v>191</v>
      </c>
      <c r="D2740" s="85" t="s">
        <v>3337</v>
      </c>
      <c r="E2740" s="15" t="str">
        <f t="shared" si="595"/>
        <v>Jacob JIANG</v>
      </c>
      <c r="F2740" s="85" t="s">
        <v>135</v>
      </c>
      <c r="G2740" s="15">
        <v>999927329</v>
      </c>
      <c r="H2740" s="15">
        <f t="shared" si="596"/>
        <v>30</v>
      </c>
      <c r="I2740" s="15"/>
      <c r="J2740" s="15"/>
      <c r="K2740" s="16"/>
      <c r="L2740" s="15"/>
      <c r="M2740" s="15"/>
      <c r="N2740" s="15"/>
      <c r="O2740" s="15">
        <f t="shared" si="602"/>
        <v>0</v>
      </c>
      <c r="P2740" s="15">
        <v>0</v>
      </c>
      <c r="Q2740" s="15">
        <f t="shared" si="603"/>
        <v>0</v>
      </c>
      <c r="R2740" s="15">
        <v>0</v>
      </c>
      <c r="S2740" s="15">
        <v>0</v>
      </c>
      <c r="T2740" s="15">
        <f t="shared" si="604"/>
        <v>0</v>
      </c>
      <c r="U2740" s="15">
        <f t="shared" si="605"/>
        <v>0</v>
      </c>
      <c r="V2740" s="15"/>
      <c r="W2740" s="15"/>
      <c r="X2740" s="15"/>
      <c r="Y2740" s="15"/>
      <c r="Z2740" s="16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>
        <f t="shared" si="597"/>
        <v>0</v>
      </c>
      <c r="CT2740" s="15">
        <f t="shared" si="598"/>
        <v>30</v>
      </c>
      <c r="CU2740" s="15">
        <f t="shared" si="599"/>
        <v>1</v>
      </c>
      <c r="CV2740" s="15">
        <f t="shared" si="600"/>
        <v>0</v>
      </c>
      <c r="CW2740" s="15"/>
      <c r="CX2740" s="15"/>
      <c r="CY2740" s="15">
        <f t="shared" si="601"/>
        <v>0</v>
      </c>
      <c r="CZ2740" s="15">
        <f>GG2740</f>
        <v>0</v>
      </c>
      <c r="DA2740" s="16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20"/>
      <c r="DY2740" s="15"/>
      <c r="DZ2740" s="20"/>
      <c r="EA2740" s="15"/>
      <c r="EB2740" s="20"/>
      <c r="EC2740" s="15"/>
      <c r="ED2740" s="20"/>
      <c r="EE2740" s="15"/>
      <c r="EF2740" s="20"/>
      <c r="EG2740" s="15"/>
      <c r="EH2740" s="20"/>
      <c r="EI2740" s="15"/>
      <c r="EJ2740" s="20"/>
      <c r="EK2740" s="15"/>
      <c r="EL2740" s="20"/>
      <c r="EM2740" s="15"/>
      <c r="EN2740" s="20"/>
      <c r="EY2740" s="15"/>
      <c r="EZ2740" s="20"/>
      <c r="FC2740" s="15"/>
      <c r="FD2740" s="20"/>
      <c r="FE2740" s="15"/>
      <c r="FF2740" s="20"/>
      <c r="FG2740" s="15">
        <v>30</v>
      </c>
      <c r="FH2740" s="20">
        <v>1</v>
      </c>
      <c r="FI2740" s="15"/>
      <c r="FJ2740" s="20"/>
      <c r="FK2740" s="15"/>
      <c r="FL2740" s="20"/>
      <c r="FM2740" s="15"/>
      <c r="FN2740" s="20"/>
      <c r="FO2740" s="15"/>
      <c r="FP2740" s="20"/>
      <c r="FQ2740" s="15"/>
      <c r="FR2740" s="20"/>
      <c r="FS2740" s="15"/>
      <c r="FT2740" s="20"/>
      <c r="FU2740" s="15"/>
      <c r="FV2740" s="20"/>
      <c r="FW2740" s="15"/>
      <c r="FX2740" s="20"/>
      <c r="FY2740" s="15"/>
      <c r="FZ2740" s="20"/>
      <c r="GA2740" s="15"/>
      <c r="GB2740" s="20"/>
      <c r="GC2740" s="15"/>
      <c r="GD2740" s="20"/>
      <c r="GE2740" s="15"/>
      <c r="GF2740" s="20"/>
      <c r="GG2740" s="226"/>
    </row>
    <row r="2741" spans="1:189" ht="15" customHeight="1" x14ac:dyDescent="0.3">
      <c r="A2741" s="88" t="s">
        <v>137</v>
      </c>
      <c r="B2741" s="17" t="s">
        <v>138</v>
      </c>
      <c r="C2741" s="17" t="s">
        <v>929</v>
      </c>
      <c r="D2741" s="89" t="s">
        <v>3796</v>
      </c>
      <c r="E2741" s="15" t="str">
        <f t="shared" si="595"/>
        <v>Henry Flakus</v>
      </c>
      <c r="F2741" s="89" t="s">
        <v>135</v>
      </c>
      <c r="G2741" s="17">
        <v>999927330</v>
      </c>
      <c r="H2741" s="15">
        <f t="shared" si="596"/>
        <v>45</v>
      </c>
      <c r="I2741" s="15"/>
      <c r="J2741" s="15"/>
      <c r="K2741" s="16"/>
      <c r="L2741" s="15"/>
      <c r="M2741" s="15"/>
      <c r="N2741" s="15"/>
      <c r="O2741" s="15">
        <f t="shared" si="602"/>
        <v>0</v>
      </c>
      <c r="P2741" s="15">
        <v>0</v>
      </c>
      <c r="Q2741" s="15">
        <f t="shared" si="603"/>
        <v>0</v>
      </c>
      <c r="R2741" s="15">
        <v>0</v>
      </c>
      <c r="S2741" s="15">
        <v>0</v>
      </c>
      <c r="T2741" s="15">
        <f t="shared" si="604"/>
        <v>0</v>
      </c>
      <c r="U2741" s="15">
        <f t="shared" si="605"/>
        <v>0</v>
      </c>
      <c r="V2741" s="15"/>
      <c r="W2741" s="15"/>
      <c r="X2741" s="15"/>
      <c r="Y2741" s="15"/>
      <c r="Z2741" s="16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>
        <f t="shared" si="597"/>
        <v>0</v>
      </c>
      <c r="CT2741" s="15">
        <f t="shared" si="598"/>
        <v>45</v>
      </c>
      <c r="CU2741" s="15">
        <f t="shared" si="599"/>
        <v>1</v>
      </c>
      <c r="CV2741" s="15">
        <f t="shared" si="600"/>
        <v>0</v>
      </c>
      <c r="CW2741" s="15"/>
      <c r="CX2741" s="15"/>
      <c r="CY2741" s="15">
        <f t="shared" si="601"/>
        <v>0</v>
      </c>
      <c r="CZ2741" s="15">
        <f>GG2741</f>
        <v>0</v>
      </c>
      <c r="DA2741" s="16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20"/>
      <c r="DY2741" s="15"/>
      <c r="DZ2741" s="20"/>
      <c r="EA2741" s="15"/>
      <c r="EB2741" s="20"/>
      <c r="EC2741" s="15"/>
      <c r="ED2741" s="20"/>
      <c r="EE2741" s="15"/>
      <c r="EF2741" s="20"/>
      <c r="EG2741" s="15"/>
      <c r="EH2741" s="20"/>
      <c r="EI2741" s="15"/>
      <c r="EJ2741" s="20"/>
      <c r="EK2741" s="15"/>
      <c r="EL2741" s="20"/>
      <c r="EM2741" s="15"/>
      <c r="EN2741" s="20"/>
      <c r="EY2741" s="15"/>
      <c r="EZ2741" s="20"/>
      <c r="FC2741" s="15"/>
      <c r="FD2741" s="20"/>
      <c r="FE2741" s="15"/>
      <c r="FF2741" s="20"/>
      <c r="FG2741" s="15"/>
      <c r="FH2741" s="20"/>
      <c r="FI2741" s="15">
        <v>45</v>
      </c>
      <c r="FJ2741" s="20">
        <v>2</v>
      </c>
      <c r="FK2741" s="15"/>
      <c r="FL2741" s="20"/>
      <c r="FM2741" s="15"/>
      <c r="FN2741" s="20"/>
      <c r="FO2741" s="15"/>
      <c r="FP2741" s="20"/>
      <c r="FQ2741" s="15"/>
      <c r="FR2741" s="20"/>
      <c r="FS2741" s="15"/>
      <c r="FT2741" s="20"/>
      <c r="FU2741" s="15"/>
      <c r="FV2741" s="20"/>
      <c r="FW2741" s="15"/>
      <c r="FX2741" s="20"/>
      <c r="FY2741" s="15"/>
      <c r="FZ2741" s="20"/>
      <c r="GA2741" s="15"/>
      <c r="GB2741" s="20"/>
      <c r="GC2741" s="15"/>
      <c r="GD2741" s="20"/>
      <c r="GE2741" s="15"/>
      <c r="GF2741" s="20"/>
      <c r="GG2741" s="226"/>
    </row>
    <row r="2742" spans="1:189" ht="15" customHeight="1" x14ac:dyDescent="0.3">
      <c r="A2742" s="17" t="s">
        <v>146</v>
      </c>
      <c r="B2742" s="17" t="s">
        <v>138</v>
      </c>
      <c r="C2742" s="17" t="s">
        <v>159</v>
      </c>
      <c r="D2742" s="89" t="s">
        <v>3796</v>
      </c>
      <c r="E2742" s="15" t="str">
        <f t="shared" si="595"/>
        <v>Zoe Flakus</v>
      </c>
      <c r="F2742" s="89" t="s">
        <v>128</v>
      </c>
      <c r="G2742" s="90">
        <v>999927331</v>
      </c>
      <c r="H2742" s="15">
        <f t="shared" si="596"/>
        <v>30</v>
      </c>
      <c r="I2742" s="15"/>
      <c r="J2742" s="15"/>
      <c r="K2742" s="16"/>
      <c r="L2742" s="15"/>
      <c r="M2742" s="15"/>
      <c r="N2742" s="15"/>
      <c r="O2742" s="15">
        <f t="shared" si="602"/>
        <v>0</v>
      </c>
      <c r="P2742" s="15">
        <v>0</v>
      </c>
      <c r="Q2742" s="15">
        <f t="shared" si="603"/>
        <v>0</v>
      </c>
      <c r="R2742" s="15">
        <v>0</v>
      </c>
      <c r="S2742" s="15">
        <v>0</v>
      </c>
      <c r="T2742" s="15">
        <f t="shared" si="604"/>
        <v>0</v>
      </c>
      <c r="U2742" s="15">
        <f t="shared" si="605"/>
        <v>0</v>
      </c>
      <c r="V2742" s="15"/>
      <c r="W2742" s="15"/>
      <c r="X2742" s="15"/>
      <c r="Y2742" s="15"/>
      <c r="Z2742" s="16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>
        <f t="shared" si="597"/>
        <v>0</v>
      </c>
      <c r="CT2742" s="15">
        <f t="shared" si="598"/>
        <v>30</v>
      </c>
      <c r="CU2742" s="15">
        <f t="shared" si="599"/>
        <v>1</v>
      </c>
      <c r="CV2742" s="15">
        <f t="shared" si="600"/>
        <v>0</v>
      </c>
      <c r="CW2742" s="15"/>
      <c r="CX2742" s="15"/>
      <c r="CY2742" s="15">
        <f t="shared" si="601"/>
        <v>0</v>
      </c>
      <c r="CZ2742" s="15">
        <f>GG2742</f>
        <v>0</v>
      </c>
      <c r="DA2742" s="16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20"/>
      <c r="DY2742" s="15"/>
      <c r="DZ2742" s="20"/>
      <c r="EA2742" s="15"/>
      <c r="EB2742" s="20"/>
      <c r="EC2742" s="15"/>
      <c r="ED2742" s="20"/>
      <c r="EE2742" s="15"/>
      <c r="EF2742" s="20"/>
      <c r="EG2742" s="15"/>
      <c r="EH2742" s="20"/>
      <c r="EI2742" s="15"/>
      <c r="EJ2742" s="20"/>
      <c r="EK2742" s="15"/>
      <c r="EL2742" s="20"/>
      <c r="EM2742" s="15"/>
      <c r="EN2742" s="20"/>
      <c r="EY2742" s="15"/>
      <c r="EZ2742" s="20"/>
      <c r="FC2742" s="15"/>
      <c r="FD2742" s="20"/>
      <c r="FE2742" s="15"/>
      <c r="FF2742" s="20"/>
      <c r="FG2742" s="15"/>
      <c r="FH2742" s="20"/>
      <c r="FI2742" s="15">
        <v>30</v>
      </c>
      <c r="FJ2742" s="20">
        <v>1</v>
      </c>
      <c r="FK2742" s="15"/>
      <c r="FL2742" s="20"/>
      <c r="FM2742" s="15"/>
      <c r="FN2742" s="20"/>
      <c r="FO2742" s="15"/>
      <c r="FP2742" s="20"/>
      <c r="FQ2742" s="15"/>
      <c r="FR2742" s="20"/>
      <c r="FS2742" s="15"/>
      <c r="FT2742" s="20"/>
      <c r="FU2742" s="15"/>
      <c r="FV2742" s="20"/>
      <c r="FW2742" s="15"/>
      <c r="FX2742" s="20"/>
      <c r="FY2742" s="15"/>
      <c r="FZ2742" s="20"/>
      <c r="GA2742" s="15"/>
      <c r="GB2742" s="20"/>
      <c r="GC2742" s="15"/>
      <c r="GD2742" s="20"/>
      <c r="GE2742" s="15"/>
      <c r="GF2742" s="20"/>
      <c r="GG2742" s="226"/>
    </row>
    <row r="2743" spans="1:189" ht="15" customHeight="1" x14ac:dyDescent="0.3">
      <c r="A2743" s="83" t="s">
        <v>125</v>
      </c>
      <c r="B2743" s="83" t="s">
        <v>142</v>
      </c>
      <c r="C2743" s="83" t="s">
        <v>439</v>
      </c>
      <c r="D2743" s="83" t="s">
        <v>3831</v>
      </c>
      <c r="E2743" s="15" t="str">
        <f t="shared" si="595"/>
        <v>Evan Sequete</v>
      </c>
      <c r="F2743" s="83" t="s">
        <v>135</v>
      </c>
      <c r="G2743" s="83">
        <v>999927333</v>
      </c>
      <c r="H2743" s="15">
        <f t="shared" si="596"/>
        <v>34</v>
      </c>
      <c r="I2743" s="15"/>
      <c r="J2743" s="15"/>
      <c r="K2743" s="16"/>
      <c r="L2743" s="15"/>
      <c r="M2743" s="15"/>
      <c r="N2743" s="15"/>
      <c r="O2743" s="15">
        <f t="shared" si="602"/>
        <v>0</v>
      </c>
      <c r="P2743" s="15">
        <v>0</v>
      </c>
      <c r="Q2743" s="15">
        <f t="shared" si="603"/>
        <v>0</v>
      </c>
      <c r="R2743" s="15">
        <v>0</v>
      </c>
      <c r="S2743" s="15">
        <v>0</v>
      </c>
      <c r="T2743" s="15">
        <f t="shared" si="604"/>
        <v>0</v>
      </c>
      <c r="U2743" s="15">
        <f t="shared" si="605"/>
        <v>0</v>
      </c>
      <c r="V2743" s="15"/>
      <c r="W2743" s="15"/>
      <c r="X2743" s="15"/>
      <c r="Y2743" s="15"/>
      <c r="Z2743" s="16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>
        <f t="shared" si="597"/>
        <v>0</v>
      </c>
      <c r="CT2743" s="15">
        <f t="shared" si="598"/>
        <v>34</v>
      </c>
      <c r="CU2743" s="15">
        <f t="shared" si="599"/>
        <v>1</v>
      </c>
      <c r="CV2743" s="15">
        <f t="shared" si="600"/>
        <v>0</v>
      </c>
      <c r="CW2743" s="15"/>
      <c r="CX2743" s="15"/>
      <c r="CY2743" s="15">
        <f t="shared" si="601"/>
        <v>0</v>
      </c>
      <c r="CZ2743" s="15">
        <f>GG2743</f>
        <v>0</v>
      </c>
      <c r="DA2743" s="16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20"/>
      <c r="DY2743" s="15"/>
      <c r="DZ2743" s="20"/>
      <c r="EA2743" s="15"/>
      <c r="EB2743" s="20"/>
      <c r="EC2743" s="15"/>
      <c r="ED2743" s="20"/>
      <c r="EE2743" s="15"/>
      <c r="EF2743" s="20"/>
      <c r="EG2743" s="15"/>
      <c r="EH2743" s="20"/>
      <c r="EI2743" s="24"/>
      <c r="EJ2743" s="20"/>
      <c r="EK2743" s="15"/>
      <c r="EL2743" s="20"/>
      <c r="EM2743" s="15"/>
      <c r="EN2743" s="20"/>
      <c r="EX2743" s="16"/>
      <c r="EY2743" s="15"/>
      <c r="EZ2743" s="20"/>
      <c r="FC2743" s="15"/>
      <c r="FD2743" s="20"/>
      <c r="FE2743" s="15"/>
      <c r="FF2743" s="20"/>
      <c r="FG2743" s="15"/>
      <c r="FH2743" s="20"/>
      <c r="FI2743" s="15"/>
      <c r="FJ2743" s="20"/>
      <c r="FK2743" s="15"/>
      <c r="FL2743" s="20"/>
      <c r="FM2743" s="15"/>
      <c r="FN2743" s="20"/>
      <c r="FO2743" s="15"/>
      <c r="FP2743" s="20"/>
      <c r="FQ2743" s="15"/>
      <c r="FR2743" s="20"/>
      <c r="FS2743" s="15"/>
      <c r="FT2743" s="20"/>
      <c r="FU2743" s="15">
        <v>34</v>
      </c>
      <c r="FV2743" s="20">
        <v>3</v>
      </c>
      <c r="FW2743" s="15"/>
      <c r="FX2743" s="20"/>
      <c r="FY2743" s="15"/>
      <c r="FZ2743" s="20"/>
      <c r="GA2743" s="15"/>
      <c r="GB2743" s="20"/>
      <c r="GC2743" s="15"/>
      <c r="GD2743" s="20"/>
      <c r="GE2743" s="15"/>
      <c r="GF2743" s="20"/>
      <c r="GG2743" s="226"/>
    </row>
    <row r="2744" spans="1:189" ht="15" customHeight="1" x14ac:dyDescent="0.3">
      <c r="A2744" s="15" t="s">
        <v>133</v>
      </c>
      <c r="B2744" s="15" t="s">
        <v>140</v>
      </c>
      <c r="C2744" s="15" t="s">
        <v>3788</v>
      </c>
      <c r="D2744" s="15" t="s">
        <v>3789</v>
      </c>
      <c r="E2744" s="15" t="str">
        <f t="shared" si="595"/>
        <v>Emmitt BURRELL</v>
      </c>
      <c r="F2744" s="15" t="s">
        <v>135</v>
      </c>
      <c r="G2744" s="15">
        <v>999927335</v>
      </c>
      <c r="H2744" s="15">
        <f t="shared" si="596"/>
        <v>68</v>
      </c>
      <c r="I2744" s="15"/>
      <c r="J2744" s="15"/>
      <c r="K2744" s="16"/>
      <c r="L2744" s="15"/>
      <c r="M2744" s="15"/>
      <c r="N2744" s="15"/>
      <c r="O2744" s="15">
        <f t="shared" si="602"/>
        <v>0</v>
      </c>
      <c r="P2744" s="15">
        <v>0</v>
      </c>
      <c r="Q2744" s="15">
        <f t="shared" si="603"/>
        <v>0</v>
      </c>
      <c r="R2744" s="15">
        <v>0</v>
      </c>
      <c r="S2744" s="15">
        <v>0</v>
      </c>
      <c r="T2744" s="15">
        <f t="shared" si="604"/>
        <v>0</v>
      </c>
      <c r="U2744" s="15">
        <f t="shared" si="605"/>
        <v>0</v>
      </c>
      <c r="V2744" s="15"/>
      <c r="W2744" s="15"/>
      <c r="X2744" s="15"/>
      <c r="Y2744" s="15"/>
      <c r="Z2744" s="16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>
        <f t="shared" si="597"/>
        <v>0</v>
      </c>
      <c r="CT2744" s="15">
        <f t="shared" si="598"/>
        <v>68</v>
      </c>
      <c r="CU2744" s="15">
        <f t="shared" si="599"/>
        <v>1</v>
      </c>
      <c r="CV2744" s="15">
        <f t="shared" si="600"/>
        <v>0</v>
      </c>
      <c r="CW2744" s="15"/>
      <c r="CX2744" s="15"/>
      <c r="CY2744" s="15">
        <f t="shared" si="601"/>
        <v>0</v>
      </c>
      <c r="CZ2744" s="15">
        <f>GG2744</f>
        <v>0</v>
      </c>
      <c r="DA2744" s="16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20"/>
      <c r="DY2744" s="15"/>
      <c r="DZ2744" s="20"/>
      <c r="EA2744" s="15"/>
      <c r="EB2744" s="20"/>
      <c r="EC2744" s="15"/>
      <c r="ED2744" s="20"/>
      <c r="EE2744" s="15"/>
      <c r="EF2744" s="20"/>
      <c r="EG2744" s="15"/>
      <c r="EH2744" s="20"/>
      <c r="EI2744" s="15"/>
      <c r="EJ2744" s="20"/>
      <c r="EK2744" s="15"/>
      <c r="EL2744" s="20"/>
      <c r="EM2744" s="15"/>
      <c r="EN2744" s="20"/>
      <c r="EY2744" s="15"/>
      <c r="EZ2744" s="20"/>
      <c r="FC2744" s="15"/>
      <c r="FD2744" s="20"/>
      <c r="FE2744" s="15"/>
      <c r="FF2744" s="20"/>
      <c r="FG2744" s="15"/>
      <c r="FH2744" s="20"/>
      <c r="FI2744" s="15"/>
      <c r="FJ2744" s="20"/>
      <c r="FK2744" s="15"/>
      <c r="FL2744" s="20"/>
      <c r="FM2744" s="15"/>
      <c r="FN2744" s="20"/>
      <c r="FO2744" s="15"/>
      <c r="FP2744" s="20"/>
      <c r="FQ2744" s="15"/>
      <c r="FR2744" s="20"/>
      <c r="FS2744" s="15"/>
      <c r="FT2744" s="20"/>
      <c r="FU2744" s="15"/>
      <c r="FV2744" s="20"/>
      <c r="FW2744" s="15"/>
      <c r="FX2744" s="20"/>
      <c r="FY2744" s="15">
        <v>68</v>
      </c>
      <c r="FZ2744" s="20">
        <v>3</v>
      </c>
      <c r="GA2744" s="15"/>
      <c r="GB2744" s="20"/>
      <c r="GC2744" s="15"/>
      <c r="GD2744" s="20"/>
      <c r="GE2744" s="15"/>
      <c r="GF2744" s="20"/>
      <c r="GG2744" s="226"/>
    </row>
    <row r="2745" spans="1:189" ht="15" customHeight="1" x14ac:dyDescent="0.3">
      <c r="A2745" s="17" t="s">
        <v>2903</v>
      </c>
      <c r="B2745" s="17" t="s">
        <v>126</v>
      </c>
      <c r="C2745" s="17" t="s">
        <v>3349</v>
      </c>
      <c r="D2745" s="17" t="s">
        <v>1166</v>
      </c>
      <c r="E2745" s="15" t="str">
        <f t="shared" si="595"/>
        <v>Roshni Kumar</v>
      </c>
      <c r="F2745" s="17" t="s">
        <v>128</v>
      </c>
      <c r="G2745" s="17">
        <v>999927337</v>
      </c>
      <c r="H2745" s="15">
        <f t="shared" si="596"/>
        <v>29</v>
      </c>
      <c r="I2745" s="15"/>
      <c r="J2745" s="15"/>
      <c r="K2745" s="16"/>
      <c r="L2745" s="15"/>
      <c r="M2745" s="15"/>
      <c r="N2745" s="15"/>
      <c r="O2745" s="15">
        <f t="shared" si="602"/>
        <v>0</v>
      </c>
      <c r="P2745" s="15">
        <v>0</v>
      </c>
      <c r="Q2745" s="15">
        <f t="shared" si="603"/>
        <v>0</v>
      </c>
      <c r="R2745" s="15">
        <v>0</v>
      </c>
      <c r="S2745" s="15">
        <v>0</v>
      </c>
      <c r="T2745" s="15">
        <f t="shared" si="604"/>
        <v>0</v>
      </c>
      <c r="U2745" s="15">
        <f t="shared" si="605"/>
        <v>0</v>
      </c>
      <c r="V2745" s="15"/>
      <c r="W2745" s="15"/>
      <c r="X2745" s="15"/>
      <c r="Y2745" s="15"/>
      <c r="Z2745" s="16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>
        <f t="shared" si="597"/>
        <v>29</v>
      </c>
      <c r="CT2745" s="15">
        <f t="shared" si="598"/>
        <v>0</v>
      </c>
      <c r="CU2745" s="15">
        <f t="shared" si="599"/>
        <v>0</v>
      </c>
      <c r="CV2745" s="15">
        <f t="shared" si="600"/>
        <v>0</v>
      </c>
      <c r="CW2745" s="15"/>
      <c r="CX2745" s="15"/>
      <c r="CY2745" s="15">
        <f t="shared" si="601"/>
        <v>0</v>
      </c>
      <c r="CZ2745" s="15">
        <f>GG2745</f>
        <v>0</v>
      </c>
      <c r="DA2745" s="16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20"/>
      <c r="DY2745" s="15"/>
      <c r="DZ2745" s="20"/>
      <c r="EA2745" s="15"/>
      <c r="EB2745" s="20"/>
      <c r="EC2745" s="15"/>
      <c r="ED2745" s="20"/>
      <c r="EE2745" s="15"/>
      <c r="EF2745" s="20"/>
      <c r="EG2745" s="15"/>
      <c r="EH2745" s="20"/>
      <c r="EI2745" s="15"/>
      <c r="EJ2745" s="20"/>
      <c r="EK2745" s="15"/>
      <c r="EL2745" s="20"/>
      <c r="EM2745" s="15"/>
      <c r="EN2745" s="20"/>
      <c r="EY2745" s="15"/>
      <c r="EZ2745" s="20"/>
      <c r="FC2745" s="15"/>
      <c r="FD2745" s="20"/>
      <c r="FE2745" s="15">
        <v>29</v>
      </c>
      <c r="FF2745" s="20" t="s">
        <v>168</v>
      </c>
      <c r="FG2745" s="15"/>
      <c r="FH2745" s="20"/>
      <c r="FI2745" s="15"/>
      <c r="FJ2745" s="20"/>
      <c r="FK2745" s="15"/>
      <c r="FL2745" s="20"/>
      <c r="FM2745" s="15"/>
      <c r="FN2745" s="20"/>
      <c r="FO2745" s="15"/>
      <c r="FP2745" s="20"/>
      <c r="FQ2745" s="15"/>
      <c r="FR2745" s="20"/>
      <c r="FS2745" s="15"/>
      <c r="FT2745" s="20"/>
      <c r="FU2745" s="15"/>
      <c r="FV2745" s="20"/>
      <c r="FW2745" s="15"/>
      <c r="FX2745" s="20"/>
      <c r="FY2745" s="15"/>
      <c r="FZ2745" s="20"/>
      <c r="GA2745" s="15"/>
      <c r="GB2745" s="20"/>
      <c r="GC2745" s="15"/>
      <c r="GD2745" s="20"/>
      <c r="GE2745" s="15"/>
      <c r="GF2745" s="20"/>
      <c r="GG2745" s="226"/>
    </row>
    <row r="2746" spans="1:189" ht="15" customHeight="1" x14ac:dyDescent="0.3">
      <c r="A2746" s="17" t="s">
        <v>130</v>
      </c>
      <c r="B2746" s="17" t="s">
        <v>138</v>
      </c>
      <c r="C2746" s="89" t="s">
        <v>341</v>
      </c>
      <c r="D2746" s="17" t="s">
        <v>3798</v>
      </c>
      <c r="E2746" s="15" t="str">
        <f t="shared" si="595"/>
        <v>Kira Setoda</v>
      </c>
      <c r="F2746" s="89" t="s">
        <v>128</v>
      </c>
      <c r="G2746" s="17">
        <v>999927340</v>
      </c>
      <c r="H2746" s="15">
        <f t="shared" si="596"/>
        <v>60</v>
      </c>
      <c r="I2746" s="15"/>
      <c r="J2746" s="15"/>
      <c r="K2746" s="16"/>
      <c r="L2746" s="15"/>
      <c r="M2746" s="15"/>
      <c r="N2746" s="15"/>
      <c r="O2746" s="15">
        <f t="shared" si="602"/>
        <v>0</v>
      </c>
      <c r="P2746" s="15">
        <v>0</v>
      </c>
      <c r="Q2746" s="15">
        <f t="shared" si="603"/>
        <v>0</v>
      </c>
      <c r="R2746" s="15">
        <v>0</v>
      </c>
      <c r="S2746" s="15">
        <v>0</v>
      </c>
      <c r="T2746" s="15">
        <f t="shared" si="604"/>
        <v>0</v>
      </c>
      <c r="U2746" s="15">
        <f t="shared" si="605"/>
        <v>0</v>
      </c>
      <c r="V2746" s="15"/>
      <c r="W2746" s="15"/>
      <c r="X2746" s="15"/>
      <c r="Y2746" s="15"/>
      <c r="Z2746" s="16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>
        <f t="shared" si="597"/>
        <v>0</v>
      </c>
      <c r="CT2746" s="15">
        <f t="shared" si="598"/>
        <v>60</v>
      </c>
      <c r="CU2746" s="15">
        <f t="shared" si="599"/>
        <v>1</v>
      </c>
      <c r="CV2746" s="15">
        <f t="shared" si="600"/>
        <v>0</v>
      </c>
      <c r="CW2746" s="15"/>
      <c r="CX2746" s="15"/>
      <c r="CY2746" s="15">
        <f t="shared" si="601"/>
        <v>0</v>
      </c>
      <c r="CZ2746" s="15">
        <f>GG2746</f>
        <v>0</v>
      </c>
      <c r="DA2746" s="16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20"/>
      <c r="DY2746" s="15"/>
      <c r="DZ2746" s="20"/>
      <c r="EA2746" s="15"/>
      <c r="EB2746" s="20"/>
      <c r="EC2746" s="15"/>
      <c r="ED2746" s="20"/>
      <c r="EE2746" s="15"/>
      <c r="EF2746" s="20"/>
      <c r="EG2746" s="15"/>
      <c r="EH2746" s="20"/>
      <c r="EI2746" s="15"/>
      <c r="EJ2746" s="20"/>
      <c r="EK2746" s="15"/>
      <c r="EL2746" s="20"/>
      <c r="EM2746" s="15"/>
      <c r="EN2746" s="20"/>
      <c r="EY2746" s="15"/>
      <c r="EZ2746" s="20"/>
      <c r="FC2746" s="15"/>
      <c r="FD2746" s="20"/>
      <c r="FE2746" s="15"/>
      <c r="FF2746" s="20"/>
      <c r="FG2746" s="15"/>
      <c r="FH2746" s="20"/>
      <c r="FI2746" s="15">
        <v>60</v>
      </c>
      <c r="FJ2746" s="20">
        <v>1</v>
      </c>
      <c r="FK2746" s="15"/>
      <c r="FL2746" s="20"/>
      <c r="FM2746" s="15"/>
      <c r="FN2746" s="20"/>
      <c r="FO2746" s="15"/>
      <c r="FP2746" s="20"/>
      <c r="FQ2746" s="15"/>
      <c r="FR2746" s="20"/>
      <c r="FS2746" s="15"/>
      <c r="FT2746" s="20"/>
      <c r="FU2746" s="15"/>
      <c r="FV2746" s="20"/>
      <c r="FW2746" s="15"/>
      <c r="FX2746" s="20"/>
      <c r="FY2746" s="15"/>
      <c r="FZ2746" s="20"/>
      <c r="GA2746" s="15"/>
      <c r="GB2746" s="20"/>
      <c r="GC2746" s="15"/>
      <c r="GD2746" s="20"/>
      <c r="GE2746" s="15"/>
      <c r="GF2746" s="20"/>
      <c r="GG2746" s="226"/>
    </row>
    <row r="2747" spans="1:189" ht="15" customHeight="1" x14ac:dyDescent="0.3">
      <c r="A2747" s="15" t="s">
        <v>2903</v>
      </c>
      <c r="B2747" s="85" t="s">
        <v>126</v>
      </c>
      <c r="C2747" s="85" t="s">
        <v>536</v>
      </c>
      <c r="D2747" s="85" t="s">
        <v>3459</v>
      </c>
      <c r="E2747" s="15" t="str">
        <f t="shared" si="595"/>
        <v>Julia STENCEL</v>
      </c>
      <c r="F2747" s="85" t="s">
        <v>128</v>
      </c>
      <c r="G2747" s="15">
        <v>999927342</v>
      </c>
      <c r="H2747" s="15">
        <f t="shared" si="596"/>
        <v>68</v>
      </c>
      <c r="I2747" s="15"/>
      <c r="J2747" s="15"/>
      <c r="K2747" s="16"/>
      <c r="L2747" s="15"/>
      <c r="M2747" s="15"/>
      <c r="N2747" s="15"/>
      <c r="O2747" s="15">
        <f t="shared" si="602"/>
        <v>0</v>
      </c>
      <c r="P2747" s="15">
        <v>0</v>
      </c>
      <c r="Q2747" s="15">
        <f t="shared" si="603"/>
        <v>0</v>
      </c>
      <c r="R2747" s="15">
        <v>0</v>
      </c>
      <c r="S2747" s="15">
        <v>0</v>
      </c>
      <c r="T2747" s="15">
        <f t="shared" si="604"/>
        <v>0</v>
      </c>
      <c r="U2747" s="15">
        <f t="shared" si="605"/>
        <v>0</v>
      </c>
      <c r="V2747" s="15"/>
      <c r="W2747" s="15"/>
      <c r="X2747" s="15"/>
      <c r="Y2747" s="15"/>
      <c r="Z2747" s="16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>
        <f t="shared" si="597"/>
        <v>0</v>
      </c>
      <c r="CT2747" s="15">
        <f t="shared" si="598"/>
        <v>68</v>
      </c>
      <c r="CU2747" s="15">
        <f t="shared" si="599"/>
        <v>1</v>
      </c>
      <c r="CV2747" s="15">
        <f t="shared" si="600"/>
        <v>0</v>
      </c>
      <c r="CW2747" s="15"/>
      <c r="CX2747" s="15"/>
      <c r="CY2747" s="15">
        <f t="shared" si="601"/>
        <v>0</v>
      </c>
      <c r="CZ2747" s="15">
        <f>GG2747</f>
        <v>0</v>
      </c>
      <c r="DA2747" s="16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20"/>
      <c r="DY2747" s="15"/>
      <c r="DZ2747" s="20"/>
      <c r="EA2747" s="15"/>
      <c r="EB2747" s="20"/>
      <c r="EC2747" s="15"/>
      <c r="ED2747" s="20"/>
      <c r="EE2747" s="15"/>
      <c r="EF2747" s="20"/>
      <c r="EG2747" s="15"/>
      <c r="EH2747" s="20"/>
      <c r="EI2747" s="15"/>
      <c r="EJ2747" s="20"/>
      <c r="EK2747" s="15"/>
      <c r="EL2747" s="20"/>
      <c r="EM2747" s="15"/>
      <c r="EN2747" s="20"/>
      <c r="EY2747" s="15"/>
      <c r="EZ2747" s="20"/>
      <c r="FC2747" s="15"/>
      <c r="FD2747" s="20"/>
      <c r="FE2747" s="15"/>
      <c r="FF2747" s="20"/>
      <c r="FG2747" s="15">
        <v>68</v>
      </c>
      <c r="FH2747" s="20">
        <v>3</v>
      </c>
      <c r="FI2747" s="15"/>
      <c r="FJ2747" s="20"/>
      <c r="FK2747" s="15"/>
      <c r="FL2747" s="20"/>
      <c r="FM2747" s="15"/>
      <c r="FN2747" s="20"/>
      <c r="FO2747" s="15"/>
      <c r="FP2747" s="20"/>
      <c r="FQ2747" s="15"/>
      <c r="FR2747" s="20"/>
      <c r="FS2747" s="15"/>
      <c r="FT2747" s="20"/>
      <c r="FU2747" s="15"/>
      <c r="FV2747" s="20"/>
      <c r="FW2747" s="15"/>
      <c r="FX2747" s="20"/>
      <c r="FY2747" s="15"/>
      <c r="FZ2747" s="20"/>
      <c r="GA2747" s="15"/>
      <c r="GB2747" s="20"/>
      <c r="GC2747" s="15"/>
      <c r="GD2747" s="20"/>
      <c r="GE2747" s="15"/>
      <c r="GF2747" s="20"/>
      <c r="GG2747" s="226"/>
    </row>
    <row r="2748" spans="1:189" ht="15" customHeight="1" x14ac:dyDescent="0.3">
      <c r="A2748" s="17" t="s">
        <v>2903</v>
      </c>
      <c r="B2748" s="17" t="s">
        <v>134</v>
      </c>
      <c r="C2748" s="17" t="s">
        <v>1736</v>
      </c>
      <c r="D2748" s="17" t="s">
        <v>1783</v>
      </c>
      <c r="E2748" s="15" t="str">
        <f t="shared" si="595"/>
        <v>Silva Stewart</v>
      </c>
      <c r="F2748" s="17" t="s">
        <v>128</v>
      </c>
      <c r="G2748" s="17">
        <v>999927343</v>
      </c>
      <c r="H2748" s="15">
        <f t="shared" si="596"/>
        <v>56</v>
      </c>
      <c r="I2748" s="15"/>
      <c r="J2748" s="15"/>
      <c r="K2748" s="16"/>
      <c r="L2748" s="15"/>
      <c r="M2748" s="15"/>
      <c r="N2748" s="15"/>
      <c r="O2748" s="15">
        <f t="shared" si="602"/>
        <v>0</v>
      </c>
      <c r="P2748" s="15">
        <v>0</v>
      </c>
      <c r="Q2748" s="15">
        <f t="shared" si="603"/>
        <v>0</v>
      </c>
      <c r="R2748" s="15">
        <v>0</v>
      </c>
      <c r="S2748" s="15">
        <v>0</v>
      </c>
      <c r="T2748" s="15">
        <f t="shared" si="604"/>
        <v>0</v>
      </c>
      <c r="U2748" s="15">
        <f t="shared" si="605"/>
        <v>0</v>
      </c>
      <c r="V2748" s="15"/>
      <c r="W2748" s="15"/>
      <c r="X2748" s="15"/>
      <c r="Y2748" s="15"/>
      <c r="Z2748" s="16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>
        <f t="shared" si="597"/>
        <v>56</v>
      </c>
      <c r="CT2748" s="15">
        <f t="shared" si="598"/>
        <v>0</v>
      </c>
      <c r="CU2748" s="15">
        <f t="shared" si="599"/>
        <v>0</v>
      </c>
      <c r="CV2748" s="15">
        <f t="shared" si="600"/>
        <v>0</v>
      </c>
      <c r="CW2748" s="15"/>
      <c r="CX2748" s="15"/>
      <c r="CY2748" s="15">
        <f t="shared" si="601"/>
        <v>0</v>
      </c>
      <c r="CZ2748" s="15">
        <f>GG2748</f>
        <v>0</v>
      </c>
      <c r="DA2748" s="16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20"/>
      <c r="DY2748" s="15"/>
      <c r="DZ2748" s="20"/>
      <c r="EA2748" s="15"/>
      <c r="EB2748" s="20"/>
      <c r="EC2748" s="15"/>
      <c r="ED2748" s="20"/>
      <c r="EE2748" s="15"/>
      <c r="EF2748" s="20"/>
      <c r="EG2748" s="15"/>
      <c r="EH2748" s="20"/>
      <c r="EI2748" s="15"/>
      <c r="EJ2748" s="20"/>
      <c r="EK2748" s="15"/>
      <c r="EL2748" s="20"/>
      <c r="EM2748" s="15"/>
      <c r="EN2748" s="20"/>
      <c r="EY2748" s="15"/>
      <c r="EZ2748" s="20"/>
      <c r="FC2748" s="15"/>
      <c r="FD2748" s="20"/>
      <c r="FE2748" s="15">
        <v>56</v>
      </c>
      <c r="FF2748" s="20">
        <v>4</v>
      </c>
      <c r="FG2748" s="15"/>
      <c r="FH2748" s="20"/>
      <c r="FI2748" s="15"/>
      <c r="FJ2748" s="20"/>
      <c r="FK2748" s="15"/>
      <c r="FL2748" s="20"/>
      <c r="FM2748" s="15"/>
      <c r="FN2748" s="20"/>
      <c r="FO2748" s="15"/>
      <c r="FP2748" s="20"/>
      <c r="FQ2748" s="15"/>
      <c r="FR2748" s="20"/>
      <c r="FS2748" s="15"/>
      <c r="FT2748" s="20"/>
      <c r="FU2748" s="15"/>
      <c r="FV2748" s="20"/>
      <c r="FW2748" s="15"/>
      <c r="FX2748" s="20"/>
      <c r="FY2748" s="15"/>
      <c r="FZ2748" s="20"/>
      <c r="GA2748" s="15"/>
      <c r="GB2748" s="20"/>
      <c r="GC2748" s="15"/>
      <c r="GD2748" s="20"/>
      <c r="GE2748" s="15"/>
      <c r="GF2748" s="20"/>
      <c r="GG2748" s="226"/>
    </row>
    <row r="2749" spans="1:189" ht="15" customHeight="1" x14ac:dyDescent="0.3">
      <c r="A2749" s="85" t="s">
        <v>125</v>
      </c>
      <c r="B2749" s="85" t="s">
        <v>126</v>
      </c>
      <c r="C2749" s="85" t="s">
        <v>3998</v>
      </c>
      <c r="D2749" s="85" t="s">
        <v>3999</v>
      </c>
      <c r="E2749" s="15" t="str">
        <f t="shared" si="595"/>
        <v>jennifer beltran</v>
      </c>
      <c r="F2749" s="85" t="s">
        <v>128</v>
      </c>
      <c r="G2749" s="15">
        <v>999927344</v>
      </c>
      <c r="H2749" s="15">
        <f t="shared" si="596"/>
        <v>38</v>
      </c>
      <c r="I2749" s="15"/>
      <c r="J2749" s="15"/>
      <c r="K2749" s="16"/>
      <c r="L2749" s="15"/>
      <c r="M2749" s="15"/>
      <c r="N2749" s="15"/>
      <c r="O2749" s="15">
        <f t="shared" si="602"/>
        <v>0</v>
      </c>
      <c r="P2749" s="15">
        <v>0</v>
      </c>
      <c r="Q2749" s="15">
        <f t="shared" si="603"/>
        <v>0</v>
      </c>
      <c r="R2749" s="15">
        <v>0</v>
      </c>
      <c r="S2749" s="15">
        <v>0</v>
      </c>
      <c r="T2749" s="15">
        <f t="shared" si="604"/>
        <v>0</v>
      </c>
      <c r="U2749" s="15">
        <f t="shared" si="605"/>
        <v>0</v>
      </c>
      <c r="V2749" s="15"/>
      <c r="W2749" s="15"/>
      <c r="X2749" s="15"/>
      <c r="Y2749" s="15"/>
      <c r="Z2749" s="16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>
        <f t="shared" si="597"/>
        <v>0</v>
      </c>
      <c r="CT2749" s="15">
        <f t="shared" si="598"/>
        <v>38</v>
      </c>
      <c r="CU2749" s="15">
        <f t="shared" si="599"/>
        <v>0</v>
      </c>
      <c r="CV2749" s="15">
        <f t="shared" si="600"/>
        <v>0</v>
      </c>
      <c r="CW2749" s="15"/>
      <c r="CX2749" s="15"/>
      <c r="CY2749" s="15">
        <f t="shared" si="601"/>
        <v>0</v>
      </c>
      <c r="CZ2749" s="15">
        <f>GG2749</f>
        <v>0</v>
      </c>
      <c r="DA2749" s="16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20"/>
      <c r="DY2749" s="15"/>
      <c r="DZ2749" s="20"/>
      <c r="EA2749" s="15"/>
      <c r="EB2749" s="20"/>
      <c r="EC2749" s="15"/>
      <c r="ED2749" s="20"/>
      <c r="EE2749" s="15"/>
      <c r="EF2749" s="20"/>
      <c r="EG2749" s="15"/>
      <c r="EH2749" s="20"/>
      <c r="EI2749" s="15"/>
      <c r="EJ2749" s="20"/>
      <c r="EK2749" s="15"/>
      <c r="EL2749" s="20"/>
      <c r="EM2749" s="15"/>
      <c r="EN2749" s="20"/>
      <c r="EY2749" s="15"/>
      <c r="EZ2749" s="20"/>
      <c r="FC2749" s="15"/>
      <c r="FD2749" s="20"/>
      <c r="FE2749" s="15"/>
      <c r="FF2749" s="20"/>
      <c r="FG2749" s="15"/>
      <c r="FH2749" s="20"/>
      <c r="FI2749" s="15"/>
      <c r="FJ2749" s="20"/>
      <c r="FK2749" s="15"/>
      <c r="FL2749" s="20"/>
      <c r="FM2749" s="15"/>
      <c r="FN2749" s="16"/>
      <c r="FO2749" s="15">
        <v>38</v>
      </c>
      <c r="FP2749" s="20"/>
      <c r="FQ2749" s="15"/>
      <c r="FR2749" s="16"/>
      <c r="FS2749" s="15"/>
      <c r="FT2749" s="20"/>
      <c r="FU2749" s="15"/>
      <c r="FV2749" s="20"/>
      <c r="FW2749" s="15"/>
      <c r="FX2749" s="20"/>
      <c r="FY2749" s="15"/>
      <c r="FZ2749" s="20"/>
      <c r="GA2749" s="15"/>
      <c r="GB2749" s="20"/>
      <c r="GC2749" s="15"/>
      <c r="GD2749" s="20"/>
      <c r="GE2749" s="15"/>
      <c r="GF2749" s="20"/>
      <c r="GG2749" s="226"/>
    </row>
    <row r="2750" spans="1:189" ht="15" customHeight="1" x14ac:dyDescent="0.3">
      <c r="A2750" s="85" t="s">
        <v>130</v>
      </c>
      <c r="B2750" s="85" t="s">
        <v>140</v>
      </c>
      <c r="C2750" s="85" t="s">
        <v>315</v>
      </c>
      <c r="D2750" s="85" t="s">
        <v>3478</v>
      </c>
      <c r="E2750" s="15" t="str">
        <f t="shared" si="595"/>
        <v>Jason NI</v>
      </c>
      <c r="F2750" s="85" t="s">
        <v>135</v>
      </c>
      <c r="G2750" s="15">
        <v>999927350</v>
      </c>
      <c r="H2750" s="15">
        <f t="shared" si="596"/>
        <v>45</v>
      </c>
      <c r="I2750" s="15"/>
      <c r="J2750" s="15"/>
      <c r="K2750" s="16"/>
      <c r="L2750" s="15"/>
      <c r="M2750" s="15"/>
      <c r="N2750" s="15"/>
      <c r="O2750" s="15">
        <f t="shared" si="602"/>
        <v>0</v>
      </c>
      <c r="P2750" s="15">
        <v>0</v>
      </c>
      <c r="Q2750" s="15">
        <f t="shared" si="603"/>
        <v>0</v>
      </c>
      <c r="R2750" s="15">
        <v>0</v>
      </c>
      <c r="S2750" s="15">
        <v>0</v>
      </c>
      <c r="T2750" s="15">
        <f t="shared" si="604"/>
        <v>0</v>
      </c>
      <c r="U2750" s="15">
        <f t="shared" si="605"/>
        <v>0</v>
      </c>
      <c r="V2750" s="15"/>
      <c r="W2750" s="15"/>
      <c r="X2750" s="15"/>
      <c r="Y2750" s="15"/>
      <c r="Z2750" s="16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>
        <f t="shared" si="597"/>
        <v>0</v>
      </c>
      <c r="CT2750" s="15">
        <f t="shared" si="598"/>
        <v>45</v>
      </c>
      <c r="CU2750" s="15">
        <f t="shared" si="599"/>
        <v>1</v>
      </c>
      <c r="CV2750" s="15">
        <f t="shared" si="600"/>
        <v>0</v>
      </c>
      <c r="CW2750" s="15"/>
      <c r="CX2750" s="15"/>
      <c r="CY2750" s="15">
        <f t="shared" si="601"/>
        <v>0</v>
      </c>
      <c r="CZ2750" s="15">
        <f>GG2750</f>
        <v>0</v>
      </c>
      <c r="DA2750" s="16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20"/>
      <c r="DY2750" s="15"/>
      <c r="DZ2750" s="20"/>
      <c r="EA2750" s="15"/>
      <c r="EB2750" s="20"/>
      <c r="EC2750" s="15"/>
      <c r="ED2750" s="20"/>
      <c r="EE2750" s="15"/>
      <c r="EF2750" s="20"/>
      <c r="EG2750" s="15"/>
      <c r="EH2750" s="20"/>
      <c r="EI2750" s="15"/>
      <c r="EJ2750" s="20"/>
      <c r="EK2750" s="15"/>
      <c r="EL2750" s="20"/>
      <c r="EM2750" s="15"/>
      <c r="EN2750" s="20"/>
      <c r="EY2750" s="15"/>
      <c r="EZ2750" s="20"/>
      <c r="FC2750" s="15"/>
      <c r="FD2750" s="20"/>
      <c r="FE2750" s="15"/>
      <c r="FF2750" s="20"/>
      <c r="FG2750" s="15">
        <v>45</v>
      </c>
      <c r="FH2750" s="20">
        <v>2</v>
      </c>
      <c r="FI2750" s="15"/>
      <c r="FJ2750" s="20"/>
      <c r="FK2750" s="15"/>
      <c r="FL2750" s="20"/>
      <c r="FM2750" s="15"/>
      <c r="FN2750" s="20"/>
      <c r="FO2750" s="15"/>
      <c r="FP2750" s="20"/>
      <c r="FQ2750" s="15"/>
      <c r="FR2750" s="20"/>
      <c r="FS2750" s="15"/>
      <c r="FT2750" s="20"/>
      <c r="FU2750" s="15"/>
      <c r="FV2750" s="20"/>
      <c r="FW2750" s="15"/>
      <c r="FX2750" s="20"/>
      <c r="FY2750" s="15"/>
      <c r="FZ2750" s="20"/>
      <c r="GA2750" s="15"/>
      <c r="GB2750" s="20"/>
      <c r="GC2750" s="15"/>
      <c r="GD2750" s="20"/>
      <c r="GE2750" s="15"/>
      <c r="GF2750" s="20"/>
      <c r="GG2750" s="226"/>
    </row>
    <row r="2751" spans="1:189" ht="15" customHeight="1" x14ac:dyDescent="0.3">
      <c r="A2751" s="85" t="s">
        <v>146</v>
      </c>
      <c r="B2751" s="85" t="s">
        <v>138</v>
      </c>
      <c r="C2751" s="85" t="s">
        <v>3463</v>
      </c>
      <c r="D2751" s="85" t="s">
        <v>1289</v>
      </c>
      <c r="E2751" s="15" t="str">
        <f t="shared" si="595"/>
        <v>Edison LIU</v>
      </c>
      <c r="F2751" s="85" t="s">
        <v>135</v>
      </c>
      <c r="G2751" s="15">
        <v>999927351</v>
      </c>
      <c r="H2751" s="15">
        <f t="shared" si="596"/>
        <v>90</v>
      </c>
      <c r="I2751" s="15"/>
      <c r="J2751" s="15"/>
      <c r="K2751" s="16"/>
      <c r="L2751" s="15"/>
      <c r="M2751" s="15"/>
      <c r="N2751" s="15"/>
      <c r="O2751" s="15">
        <f t="shared" si="602"/>
        <v>0</v>
      </c>
      <c r="P2751" s="15">
        <v>0</v>
      </c>
      <c r="Q2751" s="15">
        <f t="shared" si="603"/>
        <v>0</v>
      </c>
      <c r="R2751" s="15">
        <v>0</v>
      </c>
      <c r="S2751" s="15">
        <v>0</v>
      </c>
      <c r="T2751" s="15">
        <f t="shared" si="604"/>
        <v>0</v>
      </c>
      <c r="U2751" s="15">
        <f t="shared" si="605"/>
        <v>0</v>
      </c>
      <c r="V2751" s="15"/>
      <c r="W2751" s="15"/>
      <c r="X2751" s="15"/>
      <c r="Y2751" s="15"/>
      <c r="Z2751" s="16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>
        <f t="shared" si="597"/>
        <v>0</v>
      </c>
      <c r="CT2751" s="15">
        <f t="shared" si="598"/>
        <v>90</v>
      </c>
      <c r="CU2751" s="15">
        <f t="shared" si="599"/>
        <v>1</v>
      </c>
      <c r="CV2751" s="15">
        <f t="shared" si="600"/>
        <v>0</v>
      </c>
      <c r="CW2751" s="15"/>
      <c r="CX2751" s="15"/>
      <c r="CY2751" s="15">
        <f t="shared" si="601"/>
        <v>0</v>
      </c>
      <c r="CZ2751" s="15">
        <f>GG2751</f>
        <v>0</v>
      </c>
      <c r="DA2751" s="16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20"/>
      <c r="DY2751" s="15"/>
      <c r="DZ2751" s="20"/>
      <c r="EA2751" s="15"/>
      <c r="EB2751" s="20"/>
      <c r="EC2751" s="15"/>
      <c r="ED2751" s="20"/>
      <c r="EE2751" s="15"/>
      <c r="EF2751" s="20"/>
      <c r="EG2751" s="15"/>
      <c r="EH2751" s="20"/>
      <c r="EI2751" s="15"/>
      <c r="EJ2751" s="20"/>
      <c r="EK2751" s="15"/>
      <c r="EL2751" s="20"/>
      <c r="EM2751" s="15"/>
      <c r="EN2751" s="20"/>
      <c r="EY2751" s="15"/>
      <c r="EZ2751" s="20"/>
      <c r="FC2751" s="15"/>
      <c r="FD2751" s="20"/>
      <c r="FE2751" s="15"/>
      <c r="FF2751" s="20"/>
      <c r="FG2751" s="15">
        <v>90</v>
      </c>
      <c r="FH2751" s="20">
        <v>2</v>
      </c>
      <c r="FI2751" s="15"/>
      <c r="FJ2751" s="20"/>
      <c r="FK2751" s="15"/>
      <c r="FL2751" s="20"/>
      <c r="FM2751" s="15"/>
      <c r="FN2751" s="20"/>
      <c r="FO2751" s="15"/>
      <c r="FP2751" s="20"/>
      <c r="FQ2751" s="15"/>
      <c r="FR2751" s="20"/>
      <c r="FS2751" s="15"/>
      <c r="FT2751" s="20"/>
      <c r="FU2751" s="15"/>
      <c r="FV2751" s="20"/>
      <c r="FW2751" s="15"/>
      <c r="FX2751" s="20"/>
      <c r="FY2751" s="15"/>
      <c r="FZ2751" s="20"/>
      <c r="GA2751" s="15"/>
      <c r="GB2751" s="20"/>
      <c r="GC2751" s="15"/>
      <c r="GD2751" s="20"/>
      <c r="GE2751" s="15"/>
      <c r="GF2751" s="20"/>
      <c r="GG2751" s="226"/>
    </row>
    <row r="2752" spans="1:189" ht="15" customHeight="1" x14ac:dyDescent="0.3">
      <c r="A2752" s="85" t="s">
        <v>130</v>
      </c>
      <c r="B2752" s="85" t="s">
        <v>134</v>
      </c>
      <c r="C2752" s="85" t="s">
        <v>783</v>
      </c>
      <c r="D2752" s="85" t="s">
        <v>504</v>
      </c>
      <c r="E2752" s="15" t="str">
        <f t="shared" si="595"/>
        <v>Derek CHEN</v>
      </c>
      <c r="F2752" s="85" t="s">
        <v>135</v>
      </c>
      <c r="G2752" s="15">
        <v>999927352</v>
      </c>
      <c r="H2752" s="15">
        <f t="shared" si="596"/>
        <v>60</v>
      </c>
      <c r="I2752" s="15"/>
      <c r="J2752" s="15"/>
      <c r="K2752" s="16"/>
      <c r="L2752" s="15"/>
      <c r="M2752" s="15"/>
      <c r="N2752" s="15"/>
      <c r="O2752" s="15">
        <f t="shared" si="602"/>
        <v>0</v>
      </c>
      <c r="P2752" s="15">
        <v>0</v>
      </c>
      <c r="Q2752" s="15">
        <f t="shared" si="603"/>
        <v>0</v>
      </c>
      <c r="R2752" s="15">
        <v>0</v>
      </c>
      <c r="S2752" s="15">
        <v>0</v>
      </c>
      <c r="T2752" s="15">
        <f t="shared" si="604"/>
        <v>0</v>
      </c>
      <c r="U2752" s="15">
        <f t="shared" si="605"/>
        <v>0</v>
      </c>
      <c r="V2752" s="15"/>
      <c r="W2752" s="15"/>
      <c r="X2752" s="15"/>
      <c r="Y2752" s="15"/>
      <c r="Z2752" s="16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>
        <f t="shared" si="597"/>
        <v>0</v>
      </c>
      <c r="CT2752" s="15">
        <f t="shared" si="598"/>
        <v>60</v>
      </c>
      <c r="CU2752" s="15">
        <f t="shared" si="599"/>
        <v>1</v>
      </c>
      <c r="CV2752" s="15">
        <f t="shared" si="600"/>
        <v>0</v>
      </c>
      <c r="CW2752" s="15"/>
      <c r="CX2752" s="15"/>
      <c r="CY2752" s="15">
        <f t="shared" si="601"/>
        <v>0</v>
      </c>
      <c r="CZ2752" s="15">
        <f>GG2752</f>
        <v>0</v>
      </c>
      <c r="DA2752" s="16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20"/>
      <c r="DY2752" s="15"/>
      <c r="DZ2752" s="20"/>
      <c r="EA2752" s="15"/>
      <c r="EB2752" s="20"/>
      <c r="EC2752" s="15"/>
      <c r="ED2752" s="20"/>
      <c r="EE2752" s="15"/>
      <c r="EF2752" s="20"/>
      <c r="EG2752" s="15"/>
      <c r="EH2752" s="20"/>
      <c r="EI2752" s="15"/>
      <c r="EJ2752" s="20"/>
      <c r="EK2752" s="15"/>
      <c r="EL2752" s="20"/>
      <c r="EM2752" s="15"/>
      <c r="EN2752" s="20"/>
      <c r="EY2752" s="15"/>
      <c r="EZ2752" s="20"/>
      <c r="FC2752" s="15"/>
      <c r="FD2752" s="20"/>
      <c r="FE2752" s="15"/>
      <c r="FF2752" s="20"/>
      <c r="FG2752" s="15">
        <v>60</v>
      </c>
      <c r="FH2752" s="20">
        <v>1</v>
      </c>
      <c r="FI2752" s="15"/>
      <c r="FJ2752" s="20"/>
      <c r="FK2752" s="15"/>
      <c r="FL2752" s="20"/>
      <c r="FM2752" s="15"/>
      <c r="FN2752" s="20"/>
      <c r="FO2752" s="15"/>
      <c r="FP2752" s="20"/>
      <c r="FQ2752" s="15"/>
      <c r="FR2752" s="20"/>
      <c r="FS2752" s="15"/>
      <c r="FT2752" s="20"/>
      <c r="FU2752" s="15"/>
      <c r="FV2752" s="20"/>
      <c r="FW2752" s="15"/>
      <c r="FX2752" s="20"/>
      <c r="FY2752" s="15"/>
      <c r="FZ2752" s="20"/>
      <c r="GA2752" s="15"/>
      <c r="GB2752" s="20"/>
      <c r="GC2752" s="15"/>
      <c r="GD2752" s="20"/>
      <c r="GE2752" s="15"/>
      <c r="GF2752" s="20"/>
      <c r="GG2752" s="226"/>
    </row>
    <row r="2753" spans="1:189" ht="15" customHeight="1" x14ac:dyDescent="0.3">
      <c r="A2753" s="15" t="s">
        <v>130</v>
      </c>
      <c r="B2753" s="15" t="s">
        <v>134</v>
      </c>
      <c r="C2753" s="15" t="s">
        <v>1224</v>
      </c>
      <c r="D2753" s="15" t="s">
        <v>3723</v>
      </c>
      <c r="E2753" s="15" t="str">
        <f t="shared" si="595"/>
        <v>Alice Eichenlaub</v>
      </c>
      <c r="F2753" s="15" t="s">
        <v>128</v>
      </c>
      <c r="G2753" s="15">
        <v>999927355</v>
      </c>
      <c r="H2753" s="15">
        <f t="shared" si="596"/>
        <v>63</v>
      </c>
      <c r="I2753" s="15"/>
      <c r="J2753" s="15"/>
      <c r="K2753" s="16"/>
      <c r="L2753" s="15"/>
      <c r="M2753" s="15"/>
      <c r="N2753" s="15"/>
      <c r="O2753" s="15">
        <f t="shared" si="602"/>
        <v>0</v>
      </c>
      <c r="P2753" s="15">
        <v>0</v>
      </c>
      <c r="Q2753" s="15">
        <f t="shared" si="603"/>
        <v>0</v>
      </c>
      <c r="R2753" s="15">
        <v>0</v>
      </c>
      <c r="S2753" s="15">
        <v>0</v>
      </c>
      <c r="T2753" s="15">
        <f t="shared" si="604"/>
        <v>0</v>
      </c>
      <c r="U2753" s="15">
        <f t="shared" si="605"/>
        <v>0</v>
      </c>
      <c r="V2753" s="15"/>
      <c r="W2753" s="15"/>
      <c r="X2753" s="15"/>
      <c r="Y2753" s="15"/>
      <c r="Z2753" s="16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>
        <f t="shared" si="597"/>
        <v>0</v>
      </c>
      <c r="CT2753" s="15">
        <f t="shared" si="598"/>
        <v>63</v>
      </c>
      <c r="CU2753" s="15">
        <f t="shared" si="599"/>
        <v>1</v>
      </c>
      <c r="CV2753" s="15">
        <f t="shared" si="600"/>
        <v>0</v>
      </c>
      <c r="CW2753" s="15"/>
      <c r="CX2753" s="15"/>
      <c r="CY2753" s="15">
        <f t="shared" si="601"/>
        <v>0</v>
      </c>
      <c r="CZ2753" s="15">
        <f>GG2753</f>
        <v>0</v>
      </c>
      <c r="DA2753" s="16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20"/>
      <c r="DY2753" s="15"/>
      <c r="DZ2753" s="20"/>
      <c r="EA2753" s="15"/>
      <c r="EB2753" s="20"/>
      <c r="EC2753" s="15"/>
      <c r="ED2753" s="20"/>
      <c r="EE2753" s="15"/>
      <c r="EF2753" s="20"/>
      <c r="EG2753" s="15"/>
      <c r="EH2753" s="20"/>
      <c r="EI2753" s="15"/>
      <c r="EJ2753" s="20"/>
      <c r="EK2753" s="15"/>
      <c r="EL2753" s="20"/>
      <c r="EM2753" s="15"/>
      <c r="EN2753" s="20"/>
      <c r="EY2753" s="15"/>
      <c r="EZ2753" s="20"/>
      <c r="FC2753" s="15"/>
      <c r="FD2753" s="20"/>
      <c r="FE2753" s="15"/>
      <c r="FF2753" s="20"/>
      <c r="FG2753" s="15"/>
      <c r="FH2753" s="20"/>
      <c r="FI2753" s="15"/>
      <c r="FJ2753" s="20"/>
      <c r="FK2753" s="15"/>
      <c r="FL2753" s="20"/>
      <c r="FM2753" s="15"/>
      <c r="FN2753" s="20"/>
      <c r="FO2753" s="15"/>
      <c r="FP2753" s="20"/>
      <c r="FQ2753" s="15"/>
      <c r="FR2753" s="20"/>
      <c r="FS2753" s="15"/>
      <c r="FT2753" s="20"/>
      <c r="FU2753" s="15"/>
      <c r="FV2753" s="20"/>
      <c r="FW2753" s="15">
        <v>63</v>
      </c>
      <c r="FX2753" s="20">
        <v>5</v>
      </c>
      <c r="FY2753" s="15"/>
      <c r="FZ2753" s="20"/>
      <c r="GA2753" s="15"/>
      <c r="GB2753" s="20"/>
      <c r="GC2753" s="15"/>
      <c r="GD2753" s="20"/>
      <c r="GE2753" s="15"/>
      <c r="GF2753" s="20"/>
      <c r="GG2753" s="226"/>
    </row>
    <row r="2754" spans="1:189" ht="15" customHeight="1" x14ac:dyDescent="0.3">
      <c r="A2754" s="83" t="s">
        <v>133</v>
      </c>
      <c r="B2754" s="83" t="s">
        <v>126</v>
      </c>
      <c r="C2754" s="83" t="s">
        <v>2924</v>
      </c>
      <c r="D2754" s="83" t="s">
        <v>3847</v>
      </c>
      <c r="E2754" s="15" t="str">
        <f t="shared" si="595"/>
        <v xml:space="preserve">Everett Kulpeksa </v>
      </c>
      <c r="F2754" s="83" t="s">
        <v>135</v>
      </c>
      <c r="G2754" s="83">
        <v>999927360</v>
      </c>
      <c r="H2754" s="15">
        <f t="shared" si="596"/>
        <v>120</v>
      </c>
      <c r="I2754" s="15"/>
      <c r="J2754" s="15"/>
      <c r="K2754" s="16"/>
      <c r="L2754" s="15"/>
      <c r="M2754" s="15"/>
      <c r="N2754" s="15"/>
      <c r="O2754" s="15">
        <f t="shared" si="602"/>
        <v>0</v>
      </c>
      <c r="P2754" s="15">
        <v>0</v>
      </c>
      <c r="Q2754" s="15">
        <f t="shared" si="603"/>
        <v>0</v>
      </c>
      <c r="R2754" s="15">
        <v>0</v>
      </c>
      <c r="S2754" s="15">
        <v>0</v>
      </c>
      <c r="T2754" s="15">
        <f t="shared" si="604"/>
        <v>0</v>
      </c>
      <c r="U2754" s="15">
        <f t="shared" si="605"/>
        <v>0</v>
      </c>
      <c r="V2754" s="15"/>
      <c r="W2754" s="15"/>
      <c r="X2754" s="15"/>
      <c r="Y2754" s="15"/>
      <c r="Z2754" s="16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>
        <f t="shared" si="597"/>
        <v>0</v>
      </c>
      <c r="CT2754" s="15">
        <f t="shared" si="598"/>
        <v>120</v>
      </c>
      <c r="CU2754" s="15">
        <f t="shared" si="599"/>
        <v>1</v>
      </c>
      <c r="CV2754" s="15">
        <f t="shared" si="600"/>
        <v>0</v>
      </c>
      <c r="CW2754" s="15"/>
      <c r="CX2754" s="15"/>
      <c r="CY2754" s="15">
        <f t="shared" si="601"/>
        <v>0</v>
      </c>
      <c r="CZ2754" s="15">
        <f>GG2754</f>
        <v>0</v>
      </c>
      <c r="DA2754" s="16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20"/>
      <c r="DY2754" s="15"/>
      <c r="DZ2754" s="20"/>
      <c r="EA2754" s="15"/>
      <c r="EB2754" s="20"/>
      <c r="EC2754" s="15"/>
      <c r="ED2754" s="20"/>
      <c r="EE2754" s="15"/>
      <c r="EF2754" s="20"/>
      <c r="EG2754" s="15"/>
      <c r="EH2754" s="20"/>
      <c r="EI2754" s="15"/>
      <c r="EJ2754" s="20"/>
      <c r="EK2754" s="15"/>
      <c r="EL2754" s="20"/>
      <c r="EM2754" s="15"/>
      <c r="EN2754" s="20"/>
      <c r="EY2754" s="15"/>
      <c r="EZ2754" s="20"/>
      <c r="FC2754" s="15"/>
      <c r="FD2754" s="20"/>
      <c r="FE2754" s="15"/>
      <c r="FF2754" s="20"/>
      <c r="FG2754" s="15"/>
      <c r="FH2754" s="20"/>
      <c r="FI2754" s="15"/>
      <c r="FJ2754" s="20"/>
      <c r="FK2754" s="15"/>
      <c r="FL2754" s="20"/>
      <c r="FM2754" s="15"/>
      <c r="FN2754" s="20"/>
      <c r="FO2754" s="15"/>
      <c r="FP2754" s="20"/>
      <c r="FQ2754" s="15"/>
      <c r="FR2754" s="20"/>
      <c r="FS2754" s="15"/>
      <c r="FT2754" s="20"/>
      <c r="FU2754" s="15">
        <v>120</v>
      </c>
      <c r="FV2754" s="20">
        <v>1</v>
      </c>
      <c r="FW2754" s="15"/>
      <c r="FX2754" s="20"/>
      <c r="FY2754" s="15"/>
      <c r="FZ2754" s="20"/>
      <c r="GA2754" s="15"/>
      <c r="GB2754" s="20"/>
      <c r="GC2754" s="15"/>
      <c r="GD2754" s="20"/>
      <c r="GE2754" s="15"/>
      <c r="GF2754" s="20"/>
      <c r="GG2754" s="226"/>
    </row>
    <row r="2755" spans="1:189" ht="15" customHeight="1" x14ac:dyDescent="0.3">
      <c r="A2755" s="85" t="s">
        <v>125</v>
      </c>
      <c r="B2755" s="85" t="s">
        <v>126</v>
      </c>
      <c r="C2755" s="85" t="s">
        <v>4002</v>
      </c>
      <c r="D2755" s="85" t="s">
        <v>1223</v>
      </c>
      <c r="E2755" s="15" t="str">
        <f t="shared" si="595"/>
        <v>Saerin  Lee</v>
      </c>
      <c r="F2755" s="85" t="s">
        <v>128</v>
      </c>
      <c r="G2755" s="15">
        <v>999927365</v>
      </c>
      <c r="H2755" s="15">
        <f t="shared" si="596"/>
        <v>58</v>
      </c>
      <c r="I2755" s="15"/>
      <c r="J2755" s="15"/>
      <c r="K2755" s="16"/>
      <c r="L2755" s="15"/>
      <c r="M2755" s="15"/>
      <c r="N2755" s="15"/>
      <c r="O2755" s="15">
        <f t="shared" si="602"/>
        <v>0</v>
      </c>
      <c r="P2755" s="15">
        <v>0</v>
      </c>
      <c r="Q2755" s="15">
        <f t="shared" si="603"/>
        <v>0</v>
      </c>
      <c r="R2755" s="15">
        <v>0</v>
      </c>
      <c r="S2755" s="15">
        <v>0</v>
      </c>
      <c r="T2755" s="15">
        <f t="shared" si="604"/>
        <v>0</v>
      </c>
      <c r="U2755" s="15">
        <f t="shared" si="605"/>
        <v>0</v>
      </c>
      <c r="V2755" s="15"/>
      <c r="W2755" s="15"/>
      <c r="X2755" s="15"/>
      <c r="Y2755" s="15"/>
      <c r="Z2755" s="16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>
        <f t="shared" si="597"/>
        <v>0</v>
      </c>
      <c r="CT2755" s="15">
        <f t="shared" si="598"/>
        <v>58</v>
      </c>
      <c r="CU2755" s="15">
        <f t="shared" si="599"/>
        <v>0</v>
      </c>
      <c r="CV2755" s="15">
        <f t="shared" si="600"/>
        <v>0</v>
      </c>
      <c r="CW2755" s="15"/>
      <c r="CX2755" s="15"/>
      <c r="CY2755" s="15">
        <f t="shared" si="601"/>
        <v>0</v>
      </c>
      <c r="CZ2755" s="15">
        <f>GG2755</f>
        <v>0</v>
      </c>
      <c r="DA2755" s="16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20"/>
      <c r="DY2755" s="15"/>
      <c r="DZ2755" s="20"/>
      <c r="EA2755" s="15"/>
      <c r="EB2755" s="20"/>
      <c r="EC2755" s="15"/>
      <c r="ED2755" s="20"/>
      <c r="EE2755" s="15"/>
      <c r="EF2755" s="20"/>
      <c r="EG2755" s="15"/>
      <c r="EH2755" s="20"/>
      <c r="EI2755" s="15"/>
      <c r="EJ2755" s="20"/>
      <c r="EK2755" s="15"/>
      <c r="EL2755" s="20"/>
      <c r="EM2755" s="15"/>
      <c r="EN2755" s="20"/>
      <c r="EY2755" s="15"/>
      <c r="EZ2755" s="20"/>
      <c r="FC2755" s="15"/>
      <c r="FD2755" s="20"/>
      <c r="FE2755" s="15"/>
      <c r="FF2755" s="20"/>
      <c r="FG2755" s="15"/>
      <c r="FH2755" s="20"/>
      <c r="FI2755" s="15"/>
      <c r="FJ2755" s="20"/>
      <c r="FK2755" s="15"/>
      <c r="FL2755" s="20"/>
      <c r="FM2755" s="15"/>
      <c r="FN2755" s="16"/>
      <c r="FO2755" s="15">
        <v>58</v>
      </c>
      <c r="FP2755" s="20"/>
      <c r="FQ2755" s="15"/>
      <c r="FR2755" s="16"/>
      <c r="FS2755" s="15"/>
      <c r="FT2755" s="20"/>
      <c r="FU2755" s="15"/>
      <c r="FV2755" s="20"/>
      <c r="FW2755" s="15"/>
      <c r="FX2755" s="20"/>
      <c r="FY2755" s="15"/>
      <c r="FZ2755" s="20"/>
      <c r="GA2755" s="15"/>
      <c r="GB2755" s="20"/>
      <c r="GC2755" s="15"/>
      <c r="GD2755" s="20"/>
      <c r="GE2755" s="15"/>
      <c r="GF2755" s="20"/>
      <c r="GG2755" s="226"/>
    </row>
    <row r="2756" spans="1:189" ht="15" customHeight="1" x14ac:dyDescent="0.3">
      <c r="A2756" s="85" t="s">
        <v>130</v>
      </c>
      <c r="B2756" s="85" t="s">
        <v>126</v>
      </c>
      <c r="C2756" s="85" t="s">
        <v>1994</v>
      </c>
      <c r="D2756" s="85" t="s">
        <v>1986</v>
      </c>
      <c r="E2756" s="15" t="str">
        <f t="shared" si="595"/>
        <v>Steven You</v>
      </c>
      <c r="F2756" s="85" t="s">
        <v>135</v>
      </c>
      <c r="G2756" s="15">
        <v>999927366</v>
      </c>
      <c r="H2756" s="15">
        <f t="shared" si="596"/>
        <v>72</v>
      </c>
      <c r="I2756" s="15"/>
      <c r="J2756" s="15"/>
      <c r="K2756" s="16"/>
      <c r="L2756" s="15"/>
      <c r="M2756" s="15"/>
      <c r="N2756" s="15"/>
      <c r="O2756" s="15">
        <f t="shared" si="602"/>
        <v>0</v>
      </c>
      <c r="P2756" s="15">
        <v>0</v>
      </c>
      <c r="Q2756" s="15">
        <f t="shared" si="603"/>
        <v>0</v>
      </c>
      <c r="R2756" s="15">
        <v>0</v>
      </c>
      <c r="S2756" s="15">
        <v>0</v>
      </c>
      <c r="T2756" s="15">
        <f t="shared" si="604"/>
        <v>0</v>
      </c>
      <c r="U2756" s="15">
        <f t="shared" si="605"/>
        <v>0</v>
      </c>
      <c r="V2756" s="15"/>
      <c r="W2756" s="15"/>
      <c r="X2756" s="15"/>
      <c r="Y2756" s="15"/>
      <c r="Z2756" s="16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>
        <f t="shared" si="597"/>
        <v>0</v>
      </c>
      <c r="CT2756" s="15">
        <f t="shared" si="598"/>
        <v>72</v>
      </c>
      <c r="CU2756" s="15">
        <f t="shared" si="599"/>
        <v>1</v>
      </c>
      <c r="CV2756" s="15">
        <f t="shared" si="600"/>
        <v>0</v>
      </c>
      <c r="CW2756" s="15"/>
      <c r="CX2756" s="15"/>
      <c r="CY2756" s="15">
        <f t="shared" si="601"/>
        <v>0</v>
      </c>
      <c r="CZ2756" s="15">
        <f>GG2756</f>
        <v>0</v>
      </c>
      <c r="DA2756" s="16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20"/>
      <c r="DY2756" s="15"/>
      <c r="DZ2756" s="20"/>
      <c r="EA2756" s="15"/>
      <c r="EB2756" s="20"/>
      <c r="EC2756" s="15"/>
      <c r="ED2756" s="20"/>
      <c r="EE2756" s="15"/>
      <c r="EF2756" s="20"/>
      <c r="EG2756" s="15"/>
      <c r="EH2756" s="20"/>
      <c r="EI2756" s="15"/>
      <c r="EJ2756" s="20"/>
      <c r="EK2756" s="15"/>
      <c r="EL2756" s="20"/>
      <c r="EM2756" s="15"/>
      <c r="EN2756" s="20"/>
      <c r="EY2756" s="15"/>
      <c r="EZ2756" s="20"/>
      <c r="FC2756" s="15"/>
      <c r="FD2756" s="20"/>
      <c r="FE2756" s="15"/>
      <c r="FF2756" s="20"/>
      <c r="FG2756" s="15"/>
      <c r="FH2756" s="20"/>
      <c r="FI2756" s="15"/>
      <c r="FJ2756" s="20"/>
      <c r="FK2756" s="15"/>
      <c r="FL2756" s="20"/>
      <c r="FM2756" s="15"/>
      <c r="FN2756" s="20"/>
      <c r="FO2756" s="15">
        <v>38</v>
      </c>
      <c r="FP2756" s="20"/>
      <c r="FQ2756" s="15"/>
      <c r="FR2756" s="20"/>
      <c r="FS2756" s="15"/>
      <c r="FT2756" s="20"/>
      <c r="FU2756" s="15"/>
      <c r="FV2756" s="20"/>
      <c r="FW2756" s="15"/>
      <c r="FX2756" s="20"/>
      <c r="FY2756" s="15"/>
      <c r="FZ2756" s="20"/>
      <c r="GA2756" s="15">
        <v>34</v>
      </c>
      <c r="GB2756" s="20">
        <v>3</v>
      </c>
      <c r="GC2756" s="15"/>
      <c r="GD2756" s="20"/>
      <c r="GE2756" s="15"/>
      <c r="GF2756" s="20"/>
      <c r="GG2756" s="226"/>
    </row>
    <row r="2757" spans="1:189" ht="15" customHeight="1" x14ac:dyDescent="0.3">
      <c r="A2757" s="17" t="s">
        <v>2903</v>
      </c>
      <c r="B2757" s="17" t="s">
        <v>138</v>
      </c>
      <c r="C2757" s="17" t="s">
        <v>491</v>
      </c>
      <c r="D2757" s="17" t="s">
        <v>3323</v>
      </c>
      <c r="E2757" s="15" t="str">
        <f t="shared" si="595"/>
        <v>John Whitehead</v>
      </c>
      <c r="F2757" s="17" t="s">
        <v>135</v>
      </c>
      <c r="G2757" s="17">
        <v>999927372</v>
      </c>
      <c r="H2757" s="15">
        <f t="shared" si="596"/>
        <v>44</v>
      </c>
      <c r="I2757" s="15"/>
      <c r="J2757" s="15"/>
      <c r="K2757" s="16"/>
      <c r="L2757" s="15"/>
      <c r="M2757" s="15"/>
      <c r="N2757" s="15"/>
      <c r="O2757" s="15">
        <f t="shared" si="602"/>
        <v>0</v>
      </c>
      <c r="P2757" s="15">
        <v>0</v>
      </c>
      <c r="Q2757" s="15">
        <f t="shared" si="603"/>
        <v>0</v>
      </c>
      <c r="R2757" s="15">
        <v>0</v>
      </c>
      <c r="S2757" s="15">
        <v>0</v>
      </c>
      <c r="T2757" s="15">
        <f t="shared" si="604"/>
        <v>0</v>
      </c>
      <c r="U2757" s="15">
        <f t="shared" si="605"/>
        <v>0</v>
      </c>
      <c r="V2757" s="15"/>
      <c r="W2757" s="15"/>
      <c r="X2757" s="15"/>
      <c r="Y2757" s="15"/>
      <c r="Z2757" s="16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>
        <f t="shared" si="597"/>
        <v>44</v>
      </c>
      <c r="CT2757" s="15">
        <f t="shared" si="598"/>
        <v>0</v>
      </c>
      <c r="CU2757" s="15">
        <f t="shared" si="599"/>
        <v>0</v>
      </c>
      <c r="CV2757" s="15">
        <f t="shared" si="600"/>
        <v>0</v>
      </c>
      <c r="CW2757" s="15"/>
      <c r="CX2757" s="15"/>
      <c r="CY2757" s="15">
        <f t="shared" si="601"/>
        <v>0</v>
      </c>
      <c r="CZ2757" s="15">
        <f>GG2757</f>
        <v>0</v>
      </c>
      <c r="DA2757" s="16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20"/>
      <c r="DY2757" s="15"/>
      <c r="DZ2757" s="20"/>
      <c r="EA2757" s="15"/>
      <c r="EB2757" s="20"/>
      <c r="EC2757" s="15"/>
      <c r="ED2757" s="20"/>
      <c r="EE2757" s="15"/>
      <c r="EF2757" s="20"/>
      <c r="EG2757" s="15"/>
      <c r="EH2757" s="20"/>
      <c r="EI2757" s="15"/>
      <c r="EJ2757" s="20"/>
      <c r="EK2757" s="15"/>
      <c r="EL2757" s="20"/>
      <c r="EM2757" s="15"/>
      <c r="EN2757" s="20"/>
      <c r="EY2757" s="15"/>
      <c r="EZ2757" s="20"/>
      <c r="FC2757" s="15"/>
      <c r="FD2757" s="20"/>
      <c r="FE2757" s="15">
        <v>44</v>
      </c>
      <c r="FF2757" s="20">
        <v>7</v>
      </c>
      <c r="FG2757" s="15"/>
      <c r="FH2757" s="20"/>
      <c r="FI2757" s="15"/>
      <c r="FJ2757" s="20"/>
      <c r="FK2757" s="15"/>
      <c r="FL2757" s="20"/>
      <c r="FM2757" s="15"/>
      <c r="FN2757" s="20"/>
      <c r="FO2757" s="15"/>
      <c r="FP2757" s="20"/>
      <c r="FQ2757" s="15"/>
      <c r="FR2757" s="20"/>
      <c r="FS2757" s="15"/>
      <c r="FT2757" s="20"/>
      <c r="FU2757" s="15"/>
      <c r="FV2757" s="20"/>
      <c r="FW2757" s="15"/>
      <c r="FX2757" s="20"/>
      <c r="FY2757" s="15"/>
      <c r="FZ2757" s="20"/>
      <c r="GA2757" s="15"/>
      <c r="GB2757" s="20"/>
      <c r="GC2757" s="15"/>
      <c r="GD2757" s="20"/>
      <c r="GE2757" s="15"/>
      <c r="GF2757" s="20"/>
      <c r="GG2757" s="226"/>
    </row>
    <row r="2758" spans="1:189" ht="15" customHeight="1" x14ac:dyDescent="0.3">
      <c r="A2758" s="15" t="s">
        <v>133</v>
      </c>
      <c r="B2758" s="15" t="s">
        <v>138</v>
      </c>
      <c r="C2758" s="15" t="s">
        <v>227</v>
      </c>
      <c r="D2758" s="15" t="s">
        <v>3718</v>
      </c>
      <c r="E2758" s="15" t="str">
        <f t="shared" ref="E2758:E2821" si="606">CONCATENATE(C2758, " ",D2758)</f>
        <v>Daniel Eikmeier</v>
      </c>
      <c r="F2758" s="15" t="s">
        <v>135</v>
      </c>
      <c r="G2758" s="15">
        <v>999927374</v>
      </c>
      <c r="H2758" s="15">
        <f t="shared" ref="H2758:H2821" si="607">(L2758+M2758+N2758+O2758+P2758+R2758+S2758+T2758+U2758+V2758+X2758+Y2758+CT2758+CY2758+CS2758+CV2758)-J2758</f>
        <v>30</v>
      </c>
      <c r="I2758" s="15"/>
      <c r="J2758" s="15"/>
      <c r="K2758" s="16"/>
      <c r="L2758" s="15"/>
      <c r="M2758" s="15"/>
      <c r="N2758" s="15"/>
      <c r="O2758" s="15">
        <f t="shared" si="602"/>
        <v>0</v>
      </c>
      <c r="P2758" s="15">
        <v>0</v>
      </c>
      <c r="Q2758" s="15">
        <f t="shared" si="603"/>
        <v>0</v>
      </c>
      <c r="R2758" s="15">
        <v>0</v>
      </c>
      <c r="S2758" s="15">
        <v>0</v>
      </c>
      <c r="T2758" s="15">
        <f t="shared" si="604"/>
        <v>0</v>
      </c>
      <c r="U2758" s="15">
        <f t="shared" si="605"/>
        <v>0</v>
      </c>
      <c r="V2758" s="15"/>
      <c r="W2758" s="15"/>
      <c r="X2758" s="15"/>
      <c r="Y2758" s="15"/>
      <c r="Z2758" s="16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>
        <f t="shared" ref="CS2758:CS2821" si="608">SUM(FE2758)</f>
        <v>0</v>
      </c>
      <c r="CT2758" s="15">
        <f t="shared" ref="CT2758:CT2821" si="609">SUM(EQ2758,ES2758,EU2758,EW2758,FA2758,EY2758,FC2758,FG2758,FI2758,FK2758,FM2758,FQ2758,FS2758,FU2758,FW2758,FY2758,GA2758,FO2758)</f>
        <v>30</v>
      </c>
      <c r="CU2758" s="15">
        <f t="shared" ref="CU2758:CU2821" si="610">COUNT(ER2758,ET2758,EV2758,EX2758,FB2758,EZ2758,FD2758,FH2758,FJ2758,FL2758,FN2758,FR2758,FT2758,FV2758,FX2758,FZ2758,GB2758)</f>
        <v>1</v>
      </c>
      <c r="CV2758" s="15">
        <f t="shared" ref="CV2758:CV2821" si="611">GC2758+GE2758</f>
        <v>0</v>
      </c>
      <c r="CW2758" s="15"/>
      <c r="CX2758" s="15"/>
      <c r="CY2758" s="15">
        <f t="shared" ref="CY2758:CY2821" si="612">EO2758</f>
        <v>0</v>
      </c>
      <c r="CZ2758" s="15">
        <f>GG2758</f>
        <v>0</v>
      </c>
      <c r="DA2758" s="16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20"/>
      <c r="DY2758" s="15"/>
      <c r="DZ2758" s="20"/>
      <c r="EA2758" s="15"/>
      <c r="EB2758" s="20"/>
      <c r="EC2758" s="15"/>
      <c r="ED2758" s="20"/>
      <c r="EE2758" s="15"/>
      <c r="EF2758" s="20"/>
      <c r="EG2758" s="15"/>
      <c r="EH2758" s="20"/>
      <c r="EI2758" s="15"/>
      <c r="EJ2758" s="20"/>
      <c r="EK2758" s="15"/>
      <c r="EL2758" s="20"/>
      <c r="EM2758" s="15"/>
      <c r="EN2758" s="20"/>
      <c r="EY2758" s="15"/>
      <c r="EZ2758" s="20"/>
      <c r="FC2758" s="15"/>
      <c r="FD2758" s="20"/>
      <c r="FE2758" s="15"/>
      <c r="FF2758" s="20"/>
      <c r="FG2758" s="15"/>
      <c r="FH2758" s="20"/>
      <c r="FI2758" s="15"/>
      <c r="FJ2758" s="20"/>
      <c r="FK2758" s="15"/>
      <c r="FL2758" s="20"/>
      <c r="FM2758" s="15"/>
      <c r="FN2758" s="20"/>
      <c r="FO2758" s="15"/>
      <c r="FP2758" s="20"/>
      <c r="FQ2758" s="15"/>
      <c r="FR2758" s="20"/>
      <c r="FS2758" s="15"/>
      <c r="FT2758" s="20"/>
      <c r="FU2758" s="15"/>
      <c r="FV2758" s="20"/>
      <c r="FW2758" s="15">
        <v>30</v>
      </c>
      <c r="FX2758" s="20">
        <v>1</v>
      </c>
      <c r="FY2758" s="15"/>
      <c r="FZ2758" s="20"/>
      <c r="GA2758" s="15"/>
      <c r="GB2758" s="20"/>
      <c r="GC2758" s="15"/>
      <c r="GD2758" s="20"/>
      <c r="GE2758" s="15"/>
      <c r="GF2758" s="20"/>
      <c r="GG2758" s="226"/>
    </row>
    <row r="2759" spans="1:189" ht="15" customHeight="1" x14ac:dyDescent="0.3">
      <c r="A2759" s="85" t="s">
        <v>133</v>
      </c>
      <c r="B2759" s="85" t="s">
        <v>126</v>
      </c>
      <c r="C2759" s="85" t="s">
        <v>356</v>
      </c>
      <c r="D2759" s="85" t="s">
        <v>2052</v>
      </c>
      <c r="E2759" s="15" t="str">
        <f t="shared" si="606"/>
        <v>James NGUYEN</v>
      </c>
      <c r="F2759" s="85" t="s">
        <v>135</v>
      </c>
      <c r="G2759" s="15">
        <v>999927375</v>
      </c>
      <c r="H2759" s="15">
        <f t="shared" si="607"/>
        <v>68</v>
      </c>
      <c r="I2759" s="15"/>
      <c r="J2759" s="15"/>
      <c r="K2759" s="16"/>
      <c r="L2759" s="15"/>
      <c r="M2759" s="15"/>
      <c r="N2759" s="15"/>
      <c r="O2759" s="15">
        <f t="shared" si="602"/>
        <v>0</v>
      </c>
      <c r="P2759" s="15">
        <v>0</v>
      </c>
      <c r="Q2759" s="15">
        <f t="shared" si="603"/>
        <v>0</v>
      </c>
      <c r="R2759" s="15">
        <v>0</v>
      </c>
      <c r="S2759" s="15">
        <v>0</v>
      </c>
      <c r="T2759" s="15">
        <f t="shared" si="604"/>
        <v>0</v>
      </c>
      <c r="U2759" s="15">
        <f t="shared" si="605"/>
        <v>0</v>
      </c>
      <c r="V2759" s="15"/>
      <c r="W2759" s="15"/>
      <c r="X2759" s="15"/>
      <c r="Y2759" s="15"/>
      <c r="Z2759" s="16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>
        <f t="shared" si="608"/>
        <v>0</v>
      </c>
      <c r="CT2759" s="15">
        <f t="shared" si="609"/>
        <v>68</v>
      </c>
      <c r="CU2759" s="15">
        <f t="shared" si="610"/>
        <v>1</v>
      </c>
      <c r="CV2759" s="15">
        <f t="shared" si="611"/>
        <v>0</v>
      </c>
      <c r="CW2759" s="15"/>
      <c r="CX2759" s="15"/>
      <c r="CY2759" s="15">
        <f t="shared" si="612"/>
        <v>0</v>
      </c>
      <c r="CZ2759" s="15">
        <f>GG2759</f>
        <v>0</v>
      </c>
      <c r="DA2759" s="16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20"/>
      <c r="DY2759" s="15"/>
      <c r="DZ2759" s="20"/>
      <c r="EA2759" s="15"/>
      <c r="EB2759" s="20"/>
      <c r="EC2759" s="15"/>
      <c r="ED2759" s="20"/>
      <c r="EE2759" s="15"/>
      <c r="EF2759" s="20"/>
      <c r="EG2759" s="15"/>
      <c r="EH2759" s="20"/>
      <c r="EI2759" s="15"/>
      <c r="EJ2759" s="20"/>
      <c r="EK2759" s="15"/>
      <c r="EL2759" s="20"/>
      <c r="EM2759" s="15"/>
      <c r="EN2759" s="20"/>
      <c r="EY2759" s="15"/>
      <c r="EZ2759" s="20"/>
      <c r="FC2759" s="15"/>
      <c r="FD2759" s="20"/>
      <c r="FE2759" s="15"/>
      <c r="FF2759" s="20"/>
      <c r="FG2759" s="15">
        <v>68</v>
      </c>
      <c r="FH2759" s="20">
        <v>3</v>
      </c>
      <c r="FI2759" s="15"/>
      <c r="FJ2759" s="20"/>
      <c r="FK2759" s="15"/>
      <c r="FL2759" s="20"/>
      <c r="FM2759" s="15"/>
      <c r="FN2759" s="20"/>
      <c r="FO2759" s="15"/>
      <c r="FP2759" s="20"/>
      <c r="FQ2759" s="15"/>
      <c r="FR2759" s="20"/>
      <c r="FS2759" s="15"/>
      <c r="FT2759" s="20"/>
      <c r="FU2759" s="15"/>
      <c r="FV2759" s="20"/>
      <c r="FW2759" s="15"/>
      <c r="FX2759" s="20"/>
      <c r="FY2759" s="15"/>
      <c r="FZ2759" s="20"/>
      <c r="GA2759" s="15"/>
      <c r="GB2759" s="20"/>
      <c r="GC2759" s="15"/>
      <c r="GD2759" s="20"/>
      <c r="GE2759" s="15"/>
      <c r="GF2759" s="20"/>
      <c r="GG2759" s="226"/>
    </row>
    <row r="2760" spans="1:189" ht="15" customHeight="1" x14ac:dyDescent="0.3">
      <c r="A2760" s="85" t="s">
        <v>146</v>
      </c>
      <c r="B2760" s="85" t="s">
        <v>138</v>
      </c>
      <c r="C2760" s="85" t="s">
        <v>227</v>
      </c>
      <c r="D2760" s="85" t="s">
        <v>3981</v>
      </c>
      <c r="E2760" s="15" t="str">
        <f t="shared" si="606"/>
        <v>Daniel Zeng</v>
      </c>
      <c r="F2760" s="85" t="s">
        <v>135</v>
      </c>
      <c r="G2760" s="15">
        <v>999927377</v>
      </c>
      <c r="H2760" s="15">
        <f t="shared" si="607"/>
        <v>90</v>
      </c>
      <c r="I2760" s="15"/>
      <c r="J2760" s="15"/>
      <c r="K2760" s="16"/>
      <c r="L2760" s="15"/>
      <c r="M2760" s="15"/>
      <c r="N2760" s="15"/>
      <c r="O2760" s="15">
        <f t="shared" si="602"/>
        <v>0</v>
      </c>
      <c r="P2760" s="15">
        <v>0</v>
      </c>
      <c r="Q2760" s="15">
        <f t="shared" si="603"/>
        <v>0</v>
      </c>
      <c r="R2760" s="15">
        <v>0</v>
      </c>
      <c r="S2760" s="15">
        <v>0</v>
      </c>
      <c r="T2760" s="15">
        <f t="shared" si="604"/>
        <v>0</v>
      </c>
      <c r="U2760" s="15">
        <f t="shared" si="605"/>
        <v>0</v>
      </c>
      <c r="V2760" s="15"/>
      <c r="W2760" s="15"/>
      <c r="X2760" s="15"/>
      <c r="Y2760" s="15"/>
      <c r="Z2760" s="16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>
        <f t="shared" si="608"/>
        <v>0</v>
      </c>
      <c r="CT2760" s="15">
        <f t="shared" si="609"/>
        <v>90</v>
      </c>
      <c r="CU2760" s="15">
        <f t="shared" si="610"/>
        <v>0</v>
      </c>
      <c r="CV2760" s="15">
        <f t="shared" si="611"/>
        <v>0</v>
      </c>
      <c r="CW2760" s="15"/>
      <c r="CX2760" s="15"/>
      <c r="CY2760" s="15">
        <f t="shared" si="612"/>
        <v>0</v>
      </c>
      <c r="CZ2760" s="15">
        <f>GG2760</f>
        <v>0</v>
      </c>
      <c r="DA2760" s="16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20"/>
      <c r="DY2760" s="15"/>
      <c r="DZ2760" s="20"/>
      <c r="EA2760" s="15"/>
      <c r="EB2760" s="20"/>
      <c r="EC2760" s="15"/>
      <c r="ED2760" s="20"/>
      <c r="EE2760" s="15"/>
      <c r="EF2760" s="20"/>
      <c r="EG2760" s="15"/>
      <c r="EH2760" s="20"/>
      <c r="EI2760" s="15"/>
      <c r="EJ2760" s="20"/>
      <c r="EK2760" s="15"/>
      <c r="EL2760" s="20"/>
      <c r="EM2760" s="15"/>
      <c r="EN2760" s="20"/>
      <c r="EY2760" s="15"/>
      <c r="EZ2760" s="20"/>
      <c r="FC2760" s="15"/>
      <c r="FD2760" s="20"/>
      <c r="FE2760" s="15"/>
      <c r="FF2760" s="20"/>
      <c r="FG2760" s="15"/>
      <c r="FH2760" s="20"/>
      <c r="FI2760" s="15"/>
      <c r="FJ2760" s="20"/>
      <c r="FK2760" s="15"/>
      <c r="FL2760" s="20"/>
      <c r="FM2760" s="15"/>
      <c r="FN2760" s="16"/>
      <c r="FO2760" s="15">
        <v>90</v>
      </c>
      <c r="FP2760" s="20"/>
      <c r="FQ2760" s="15"/>
      <c r="FR2760" s="16"/>
      <c r="FS2760" s="15"/>
      <c r="FT2760" s="20"/>
      <c r="FU2760" s="15"/>
      <c r="FV2760" s="20"/>
      <c r="FW2760" s="15"/>
      <c r="FX2760" s="20"/>
      <c r="FY2760" s="15"/>
      <c r="FZ2760" s="20"/>
      <c r="GA2760" s="15"/>
      <c r="GB2760" s="20"/>
      <c r="GC2760" s="15"/>
      <c r="GD2760" s="20"/>
      <c r="GE2760" s="15"/>
      <c r="GF2760" s="20"/>
      <c r="GG2760" s="226"/>
    </row>
    <row r="2761" spans="1:189" ht="15" customHeight="1" x14ac:dyDescent="0.3">
      <c r="A2761" s="15" t="s">
        <v>130</v>
      </c>
      <c r="B2761" s="15" t="s">
        <v>142</v>
      </c>
      <c r="C2761" s="15" t="s">
        <v>748</v>
      </c>
      <c r="D2761" s="15" t="s">
        <v>4080</v>
      </c>
      <c r="E2761" s="15" t="str">
        <f t="shared" si="606"/>
        <v>Lily Lien</v>
      </c>
      <c r="F2761" s="15" t="s">
        <v>128</v>
      </c>
      <c r="G2761" s="15">
        <v>999927378</v>
      </c>
      <c r="H2761" s="15">
        <f t="shared" si="607"/>
        <v>70</v>
      </c>
      <c r="I2761" s="15"/>
      <c r="J2761" s="15"/>
      <c r="K2761" s="16"/>
      <c r="L2761" s="15"/>
      <c r="M2761" s="15"/>
      <c r="N2761" s="15"/>
      <c r="O2761" s="15">
        <f t="shared" si="602"/>
        <v>0</v>
      </c>
      <c r="P2761" s="15">
        <v>0</v>
      </c>
      <c r="Q2761" s="15">
        <f t="shared" si="603"/>
        <v>0</v>
      </c>
      <c r="R2761" s="15">
        <v>0</v>
      </c>
      <c r="S2761" s="15">
        <v>0</v>
      </c>
      <c r="T2761" s="15">
        <f t="shared" si="604"/>
        <v>0</v>
      </c>
      <c r="U2761" s="15">
        <f t="shared" si="605"/>
        <v>0</v>
      </c>
      <c r="V2761" s="15"/>
      <c r="W2761" s="15"/>
      <c r="X2761" s="15"/>
      <c r="Y2761" s="15"/>
      <c r="Z2761" s="16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>
        <f t="shared" si="608"/>
        <v>0</v>
      </c>
      <c r="CT2761" s="15">
        <f t="shared" si="609"/>
        <v>0</v>
      </c>
      <c r="CU2761" s="15">
        <f t="shared" si="610"/>
        <v>0</v>
      </c>
      <c r="CV2761" s="15">
        <f t="shared" si="611"/>
        <v>70</v>
      </c>
      <c r="CW2761" s="15"/>
      <c r="CX2761" s="15"/>
      <c r="CY2761" s="15">
        <f t="shared" si="612"/>
        <v>0</v>
      </c>
      <c r="CZ2761" s="15">
        <f>GG2761</f>
        <v>0</v>
      </c>
      <c r="DA2761" s="16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20"/>
      <c r="DY2761" s="15"/>
      <c r="DZ2761" s="20"/>
      <c r="EA2761" s="15"/>
      <c r="EB2761" s="20"/>
      <c r="EC2761" s="15"/>
      <c r="ED2761" s="20"/>
      <c r="EE2761" s="15"/>
      <c r="EF2761" s="20"/>
      <c r="EG2761" s="15"/>
      <c r="EH2761" s="20"/>
      <c r="EI2761" s="15"/>
      <c r="EJ2761" s="20"/>
      <c r="EK2761" s="15"/>
      <c r="EL2761" s="20"/>
      <c r="EM2761" s="15"/>
      <c r="EN2761" s="20"/>
      <c r="EY2761" s="15"/>
      <c r="EZ2761" s="16"/>
      <c r="FC2761" s="15"/>
      <c r="FD2761" s="16"/>
      <c r="FE2761" s="15"/>
      <c r="FF2761" s="16"/>
      <c r="FG2761" s="15"/>
      <c r="FH2761" s="16"/>
      <c r="FI2761" s="15"/>
      <c r="FJ2761" s="16"/>
      <c r="FK2761" s="15"/>
      <c r="FL2761" s="16"/>
      <c r="FM2761" s="15"/>
      <c r="FN2761" s="16"/>
      <c r="FO2761" s="15"/>
      <c r="FP2761" s="20"/>
      <c r="FQ2761" s="15"/>
      <c r="FR2761" s="16"/>
      <c r="FS2761" s="15"/>
      <c r="FT2761" s="16"/>
      <c r="FU2761" s="15"/>
      <c r="FV2761" s="16"/>
      <c r="FW2761" s="15"/>
      <c r="FX2761" s="16"/>
      <c r="FY2761" s="15"/>
      <c r="FZ2761" s="16"/>
      <c r="GA2761" s="15"/>
      <c r="GB2761" s="16"/>
      <c r="GC2761" s="15">
        <v>70</v>
      </c>
      <c r="GD2761" s="20">
        <v>1</v>
      </c>
      <c r="GE2761" s="15"/>
      <c r="GF2761" s="20"/>
      <c r="GG2761" s="226"/>
    </row>
    <row r="2762" spans="1:189" ht="15" customHeight="1" x14ac:dyDescent="0.3">
      <c r="A2762" s="15" t="s">
        <v>146</v>
      </c>
      <c r="B2762" s="15" t="s">
        <v>142</v>
      </c>
      <c r="C2762" s="15" t="s">
        <v>3589</v>
      </c>
      <c r="D2762" s="15" t="s">
        <v>4080</v>
      </c>
      <c r="E2762" s="15" t="str">
        <f t="shared" si="606"/>
        <v>Tyson Lien</v>
      </c>
      <c r="F2762" s="15" t="s">
        <v>135</v>
      </c>
      <c r="G2762" s="15">
        <v>999927379</v>
      </c>
      <c r="H2762" s="15">
        <f t="shared" si="607"/>
        <v>52.5</v>
      </c>
      <c r="I2762" s="15"/>
      <c r="J2762" s="15"/>
      <c r="K2762" s="16"/>
      <c r="L2762" s="15"/>
      <c r="M2762" s="15"/>
      <c r="N2762" s="15"/>
      <c r="O2762" s="15">
        <f t="shared" si="602"/>
        <v>0</v>
      </c>
      <c r="P2762" s="15">
        <v>0</v>
      </c>
      <c r="Q2762" s="15">
        <f t="shared" si="603"/>
        <v>0</v>
      </c>
      <c r="R2762" s="15">
        <v>0</v>
      </c>
      <c r="S2762" s="15">
        <v>0</v>
      </c>
      <c r="T2762" s="15">
        <f t="shared" si="604"/>
        <v>0</v>
      </c>
      <c r="U2762" s="15">
        <f t="shared" si="605"/>
        <v>0</v>
      </c>
      <c r="V2762" s="15"/>
      <c r="W2762" s="15"/>
      <c r="X2762" s="15"/>
      <c r="Y2762" s="15"/>
      <c r="Z2762" s="16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>
        <f t="shared" si="608"/>
        <v>0</v>
      </c>
      <c r="CT2762" s="15">
        <f t="shared" si="609"/>
        <v>0</v>
      </c>
      <c r="CU2762" s="15">
        <f t="shared" si="610"/>
        <v>0</v>
      </c>
      <c r="CV2762" s="15">
        <f t="shared" si="611"/>
        <v>52.5</v>
      </c>
      <c r="CW2762" s="15"/>
      <c r="CX2762" s="15"/>
      <c r="CY2762" s="15">
        <f t="shared" si="612"/>
        <v>0</v>
      </c>
      <c r="CZ2762" s="15">
        <f>GG2762</f>
        <v>0</v>
      </c>
      <c r="DA2762" s="16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20"/>
      <c r="DY2762" s="15"/>
      <c r="DZ2762" s="20"/>
      <c r="EA2762" s="15"/>
      <c r="EB2762" s="20"/>
      <c r="EC2762" s="15"/>
      <c r="ED2762" s="20"/>
      <c r="EE2762" s="15"/>
      <c r="EF2762" s="20"/>
      <c r="EG2762" s="15"/>
      <c r="EH2762" s="20"/>
      <c r="EI2762" s="15"/>
      <c r="EJ2762" s="20"/>
      <c r="EK2762" s="15"/>
      <c r="EL2762" s="20"/>
      <c r="EM2762" s="15"/>
      <c r="EN2762" s="20"/>
      <c r="EY2762" s="15"/>
      <c r="EZ2762" s="16"/>
      <c r="FC2762" s="15"/>
      <c r="FD2762" s="16"/>
      <c r="FE2762" s="15"/>
      <c r="FF2762" s="16"/>
      <c r="FG2762" s="15"/>
      <c r="FH2762" s="16"/>
      <c r="FI2762" s="15"/>
      <c r="FJ2762" s="16"/>
      <c r="FK2762" s="15"/>
      <c r="FL2762" s="16"/>
      <c r="FM2762" s="15"/>
      <c r="FN2762" s="16"/>
      <c r="FO2762" s="15"/>
      <c r="FP2762" s="20"/>
      <c r="FQ2762" s="15"/>
      <c r="FR2762" s="16"/>
      <c r="FS2762" s="15"/>
      <c r="FT2762" s="16"/>
      <c r="FU2762" s="15"/>
      <c r="FV2762" s="16"/>
      <c r="FW2762" s="15"/>
      <c r="FX2762" s="16"/>
      <c r="FY2762" s="15"/>
      <c r="FZ2762" s="16"/>
      <c r="GA2762" s="15"/>
      <c r="GB2762" s="16"/>
      <c r="GC2762" s="15">
        <v>52.5</v>
      </c>
      <c r="GD2762" s="20">
        <v>2</v>
      </c>
      <c r="GE2762" s="15"/>
      <c r="GF2762" s="20"/>
      <c r="GG2762" s="226"/>
    </row>
    <row r="2763" spans="1:189" ht="15" customHeight="1" x14ac:dyDescent="0.3">
      <c r="A2763" s="85" t="s">
        <v>130</v>
      </c>
      <c r="B2763" s="85" t="s">
        <v>126</v>
      </c>
      <c r="C2763" s="85" t="s">
        <v>819</v>
      </c>
      <c r="D2763" s="85" t="s">
        <v>3991</v>
      </c>
      <c r="E2763" s="15" t="str">
        <f t="shared" si="606"/>
        <v>Hannah Fulmer</v>
      </c>
      <c r="F2763" s="85" t="s">
        <v>128</v>
      </c>
      <c r="G2763" s="15">
        <v>999927383</v>
      </c>
      <c r="H2763" s="15">
        <f t="shared" si="607"/>
        <v>38</v>
      </c>
      <c r="I2763" s="15"/>
      <c r="J2763" s="15"/>
      <c r="K2763" s="16"/>
      <c r="L2763" s="15"/>
      <c r="M2763" s="15"/>
      <c r="N2763" s="15"/>
      <c r="O2763" s="15">
        <f t="shared" si="602"/>
        <v>0</v>
      </c>
      <c r="P2763" s="15">
        <v>0</v>
      </c>
      <c r="Q2763" s="15">
        <f t="shared" si="603"/>
        <v>0</v>
      </c>
      <c r="R2763" s="15">
        <v>0</v>
      </c>
      <c r="S2763" s="15">
        <v>0</v>
      </c>
      <c r="T2763" s="15">
        <f t="shared" si="604"/>
        <v>0</v>
      </c>
      <c r="U2763" s="15">
        <f t="shared" si="605"/>
        <v>0</v>
      </c>
      <c r="V2763" s="15"/>
      <c r="W2763" s="15"/>
      <c r="X2763" s="15"/>
      <c r="Y2763" s="15"/>
      <c r="Z2763" s="16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>
        <f t="shared" si="608"/>
        <v>0</v>
      </c>
      <c r="CT2763" s="15">
        <f t="shared" si="609"/>
        <v>38</v>
      </c>
      <c r="CU2763" s="15">
        <f t="shared" si="610"/>
        <v>0</v>
      </c>
      <c r="CV2763" s="15">
        <f t="shared" si="611"/>
        <v>0</v>
      </c>
      <c r="CW2763" s="15"/>
      <c r="CX2763" s="15"/>
      <c r="CY2763" s="15">
        <f t="shared" si="612"/>
        <v>0</v>
      </c>
      <c r="CZ2763" s="15">
        <f>GG2763</f>
        <v>0</v>
      </c>
      <c r="DA2763" s="16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20"/>
      <c r="DY2763" s="15"/>
      <c r="DZ2763" s="20"/>
      <c r="EA2763" s="15"/>
      <c r="EB2763" s="20"/>
      <c r="EC2763" s="15"/>
      <c r="ED2763" s="20"/>
      <c r="EE2763" s="15"/>
      <c r="EF2763" s="20"/>
      <c r="EG2763" s="15"/>
      <c r="EH2763" s="20"/>
      <c r="EI2763" s="15"/>
      <c r="EJ2763" s="20"/>
      <c r="EK2763" s="15"/>
      <c r="EL2763" s="20"/>
      <c r="EM2763" s="15"/>
      <c r="EN2763" s="20"/>
      <c r="EY2763" s="15"/>
      <c r="EZ2763" s="20"/>
      <c r="FC2763" s="15"/>
      <c r="FD2763" s="20"/>
      <c r="FE2763" s="15"/>
      <c r="FF2763" s="20"/>
      <c r="FG2763" s="15"/>
      <c r="FH2763" s="20"/>
      <c r="FI2763" s="15"/>
      <c r="FJ2763" s="20"/>
      <c r="FK2763" s="15"/>
      <c r="FL2763" s="20"/>
      <c r="FM2763" s="15"/>
      <c r="FN2763" s="16"/>
      <c r="FO2763" s="15">
        <v>38</v>
      </c>
      <c r="FP2763" s="20"/>
      <c r="FQ2763" s="15"/>
      <c r="FR2763" s="16"/>
      <c r="FS2763" s="15"/>
      <c r="FT2763" s="20"/>
      <c r="FU2763" s="15"/>
      <c r="FV2763" s="20"/>
      <c r="FW2763" s="15"/>
      <c r="FX2763" s="20"/>
      <c r="FY2763" s="15"/>
      <c r="FZ2763" s="20"/>
      <c r="GA2763" s="15"/>
      <c r="GB2763" s="20"/>
      <c r="GC2763" s="15"/>
      <c r="GD2763" s="20"/>
      <c r="GE2763" s="15"/>
      <c r="GF2763" s="20"/>
      <c r="GG2763" s="226"/>
    </row>
    <row r="2764" spans="1:189" ht="15" customHeight="1" x14ac:dyDescent="0.3">
      <c r="A2764" s="85" t="s">
        <v>133</v>
      </c>
      <c r="B2764" s="85" t="s">
        <v>138</v>
      </c>
      <c r="C2764" s="85" t="s">
        <v>1008</v>
      </c>
      <c r="D2764" s="85" t="s">
        <v>3436</v>
      </c>
      <c r="E2764" s="15" t="str">
        <f t="shared" si="606"/>
        <v>Anika CHAUHAN</v>
      </c>
      <c r="F2764" s="85" t="s">
        <v>128</v>
      </c>
      <c r="G2764" s="15">
        <v>999927385</v>
      </c>
      <c r="H2764" s="15">
        <f t="shared" si="607"/>
        <v>45</v>
      </c>
      <c r="I2764" s="15"/>
      <c r="J2764" s="15"/>
      <c r="K2764" s="16"/>
      <c r="L2764" s="15"/>
      <c r="M2764" s="15"/>
      <c r="N2764" s="15"/>
      <c r="O2764" s="15">
        <f t="shared" si="602"/>
        <v>0</v>
      </c>
      <c r="P2764" s="15">
        <v>0</v>
      </c>
      <c r="Q2764" s="15">
        <f t="shared" si="603"/>
        <v>0</v>
      </c>
      <c r="R2764" s="15">
        <v>0</v>
      </c>
      <c r="S2764" s="15">
        <v>0</v>
      </c>
      <c r="T2764" s="15">
        <f t="shared" si="604"/>
        <v>0</v>
      </c>
      <c r="U2764" s="15">
        <f t="shared" si="605"/>
        <v>0</v>
      </c>
      <c r="V2764" s="15"/>
      <c r="W2764" s="15"/>
      <c r="X2764" s="15"/>
      <c r="Y2764" s="15"/>
      <c r="Z2764" s="16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>
        <f t="shared" si="608"/>
        <v>0</v>
      </c>
      <c r="CT2764" s="15">
        <f t="shared" si="609"/>
        <v>45</v>
      </c>
      <c r="CU2764" s="15">
        <f t="shared" si="610"/>
        <v>1</v>
      </c>
      <c r="CV2764" s="15">
        <f t="shared" si="611"/>
        <v>0</v>
      </c>
      <c r="CW2764" s="15"/>
      <c r="CX2764" s="15"/>
      <c r="CY2764" s="15">
        <f t="shared" si="612"/>
        <v>0</v>
      </c>
      <c r="CZ2764" s="15">
        <f>GG2764</f>
        <v>0</v>
      </c>
      <c r="DA2764" s="16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20"/>
      <c r="DY2764" s="15"/>
      <c r="DZ2764" s="20"/>
      <c r="EA2764" s="15"/>
      <c r="EB2764" s="20"/>
      <c r="EC2764" s="15"/>
      <c r="ED2764" s="20"/>
      <c r="EE2764" s="15"/>
      <c r="EF2764" s="20"/>
      <c r="EG2764" s="15"/>
      <c r="EH2764" s="20"/>
      <c r="EI2764" s="15"/>
      <c r="EJ2764" s="20"/>
      <c r="EK2764" s="15"/>
      <c r="EL2764" s="20"/>
      <c r="EM2764" s="15"/>
      <c r="EN2764" s="20"/>
      <c r="EY2764" s="15"/>
      <c r="EZ2764" s="20"/>
      <c r="FC2764" s="15"/>
      <c r="FD2764" s="20"/>
      <c r="FE2764" s="15"/>
      <c r="FF2764" s="20"/>
      <c r="FG2764" s="15">
        <v>45</v>
      </c>
      <c r="FH2764" s="20">
        <v>2</v>
      </c>
      <c r="FI2764" s="15"/>
      <c r="FJ2764" s="20"/>
      <c r="FK2764" s="15"/>
      <c r="FL2764" s="20"/>
      <c r="FM2764" s="15"/>
      <c r="FN2764" s="20"/>
      <c r="FO2764" s="15"/>
      <c r="FP2764" s="20"/>
      <c r="FQ2764" s="15"/>
      <c r="FR2764" s="20"/>
      <c r="FS2764" s="15"/>
      <c r="FT2764" s="20"/>
      <c r="FU2764" s="15"/>
      <c r="FV2764" s="20"/>
      <c r="FW2764" s="15"/>
      <c r="FX2764" s="20"/>
      <c r="FY2764" s="15"/>
      <c r="FZ2764" s="20"/>
      <c r="GA2764" s="15"/>
      <c r="GB2764" s="20"/>
      <c r="GC2764" s="15"/>
      <c r="GD2764" s="20"/>
      <c r="GE2764" s="15"/>
      <c r="GF2764" s="20"/>
      <c r="GG2764" s="226"/>
    </row>
    <row r="2765" spans="1:189" ht="15" customHeight="1" x14ac:dyDescent="0.3">
      <c r="A2765" s="85" t="s">
        <v>125</v>
      </c>
      <c r="B2765" s="85" t="s">
        <v>126</v>
      </c>
      <c r="C2765" s="85" t="s">
        <v>1051</v>
      </c>
      <c r="D2765" s="85" t="s">
        <v>560</v>
      </c>
      <c r="E2765" s="15" t="str">
        <f t="shared" si="606"/>
        <v>Aiden Chu</v>
      </c>
      <c r="F2765" s="85" t="s">
        <v>135</v>
      </c>
      <c r="G2765" s="15">
        <v>999927386</v>
      </c>
      <c r="H2765" s="15">
        <f t="shared" si="607"/>
        <v>81</v>
      </c>
      <c r="I2765" s="15"/>
      <c r="J2765" s="15"/>
      <c r="K2765" s="16"/>
      <c r="L2765" s="15"/>
      <c r="M2765" s="15"/>
      <c r="N2765" s="15"/>
      <c r="O2765" s="15">
        <f t="shared" si="602"/>
        <v>0</v>
      </c>
      <c r="P2765" s="15">
        <v>0</v>
      </c>
      <c r="Q2765" s="15">
        <f t="shared" si="603"/>
        <v>0</v>
      </c>
      <c r="R2765" s="15">
        <v>0</v>
      </c>
      <c r="S2765" s="15">
        <v>0</v>
      </c>
      <c r="T2765" s="15">
        <f t="shared" si="604"/>
        <v>0</v>
      </c>
      <c r="U2765" s="15">
        <f t="shared" si="605"/>
        <v>0</v>
      </c>
      <c r="V2765" s="15"/>
      <c r="W2765" s="15"/>
      <c r="X2765" s="15"/>
      <c r="Y2765" s="15"/>
      <c r="Z2765" s="16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>
        <f t="shared" si="608"/>
        <v>0</v>
      </c>
      <c r="CT2765" s="15">
        <f t="shared" si="609"/>
        <v>81</v>
      </c>
      <c r="CU2765" s="15">
        <f t="shared" si="610"/>
        <v>1</v>
      </c>
      <c r="CV2765" s="15">
        <f t="shared" si="611"/>
        <v>0</v>
      </c>
      <c r="CW2765" s="15"/>
      <c r="CX2765" s="15"/>
      <c r="CY2765" s="15">
        <f t="shared" si="612"/>
        <v>0</v>
      </c>
      <c r="CZ2765" s="15">
        <f>GG2765</f>
        <v>0</v>
      </c>
      <c r="DA2765" s="16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20"/>
      <c r="DY2765" s="15"/>
      <c r="DZ2765" s="20"/>
      <c r="EA2765" s="15"/>
      <c r="EB2765" s="20"/>
      <c r="EC2765" s="15"/>
      <c r="ED2765" s="20"/>
      <c r="EE2765" s="15"/>
      <c r="EF2765" s="20"/>
      <c r="EG2765" s="15"/>
      <c r="EH2765" s="20"/>
      <c r="EI2765" s="15"/>
      <c r="EJ2765" s="20"/>
      <c r="EK2765" s="15"/>
      <c r="EL2765" s="20"/>
      <c r="EM2765" s="15"/>
      <c r="EN2765" s="20"/>
      <c r="EY2765" s="15"/>
      <c r="EZ2765" s="20"/>
      <c r="FC2765" s="15"/>
      <c r="FD2765" s="20"/>
      <c r="FE2765" s="15"/>
      <c r="FF2765" s="20"/>
      <c r="FG2765" s="15"/>
      <c r="FH2765" s="20"/>
      <c r="FI2765" s="15"/>
      <c r="FJ2765" s="20"/>
      <c r="FK2765" s="15"/>
      <c r="FL2765" s="20"/>
      <c r="FM2765" s="15"/>
      <c r="FN2765" s="20"/>
      <c r="FO2765" s="15">
        <v>51</v>
      </c>
      <c r="FP2765" s="20"/>
      <c r="FQ2765" s="15"/>
      <c r="FR2765" s="20"/>
      <c r="FS2765" s="15"/>
      <c r="FT2765" s="20"/>
      <c r="FU2765" s="15"/>
      <c r="FV2765" s="20"/>
      <c r="FW2765" s="15"/>
      <c r="FX2765" s="20"/>
      <c r="FY2765" s="15"/>
      <c r="FZ2765" s="20"/>
      <c r="GA2765" s="15">
        <v>30</v>
      </c>
      <c r="GB2765" s="20">
        <v>1</v>
      </c>
      <c r="GC2765" s="15"/>
      <c r="GD2765" s="20"/>
      <c r="GE2765" s="15"/>
      <c r="GF2765" s="20"/>
      <c r="GG2765" s="226"/>
    </row>
    <row r="2766" spans="1:189" ht="15" customHeight="1" x14ac:dyDescent="0.3">
      <c r="A2766" s="17" t="s">
        <v>2903</v>
      </c>
      <c r="B2766" s="17" t="s">
        <v>1948</v>
      </c>
      <c r="C2766" s="17" t="s">
        <v>3324</v>
      </c>
      <c r="D2766" s="17" t="s">
        <v>3325</v>
      </c>
      <c r="E2766" s="15" t="str">
        <f t="shared" si="606"/>
        <v>Rian Kahlon</v>
      </c>
      <c r="F2766" s="17" t="s">
        <v>135</v>
      </c>
      <c r="G2766" s="17">
        <v>999927391</v>
      </c>
      <c r="H2766" s="15">
        <f t="shared" si="607"/>
        <v>38</v>
      </c>
      <c r="I2766" s="15"/>
      <c r="J2766" s="15"/>
      <c r="K2766" s="16"/>
      <c r="L2766" s="15"/>
      <c r="M2766" s="15"/>
      <c r="N2766" s="15"/>
      <c r="O2766" s="15">
        <f t="shared" si="602"/>
        <v>0</v>
      </c>
      <c r="P2766" s="15">
        <v>0</v>
      </c>
      <c r="Q2766" s="15">
        <f t="shared" si="603"/>
        <v>0</v>
      </c>
      <c r="R2766" s="15">
        <v>0</v>
      </c>
      <c r="S2766" s="15">
        <v>0</v>
      </c>
      <c r="T2766" s="15">
        <f t="shared" si="604"/>
        <v>0</v>
      </c>
      <c r="U2766" s="15">
        <f t="shared" si="605"/>
        <v>0</v>
      </c>
      <c r="V2766" s="15"/>
      <c r="W2766" s="15"/>
      <c r="X2766" s="15"/>
      <c r="Y2766" s="15"/>
      <c r="Z2766" s="16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>
        <f t="shared" si="608"/>
        <v>38</v>
      </c>
      <c r="CT2766" s="15">
        <f t="shared" si="609"/>
        <v>0</v>
      </c>
      <c r="CU2766" s="15">
        <f t="shared" si="610"/>
        <v>0</v>
      </c>
      <c r="CV2766" s="15">
        <f t="shared" si="611"/>
        <v>0</v>
      </c>
      <c r="CW2766" s="15"/>
      <c r="CX2766" s="15"/>
      <c r="CY2766" s="15">
        <f t="shared" si="612"/>
        <v>0</v>
      </c>
      <c r="CZ2766" s="15">
        <f>GG2766</f>
        <v>0</v>
      </c>
      <c r="DA2766" s="16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20"/>
      <c r="DY2766" s="15"/>
      <c r="DZ2766" s="20"/>
      <c r="EA2766" s="15"/>
      <c r="EB2766" s="20"/>
      <c r="EC2766" s="15"/>
      <c r="ED2766" s="20"/>
      <c r="EE2766" s="15"/>
      <c r="EF2766" s="20"/>
      <c r="EG2766" s="15"/>
      <c r="EH2766" s="20"/>
      <c r="EI2766" s="15"/>
      <c r="EJ2766" s="20"/>
      <c r="EK2766" s="15"/>
      <c r="EL2766" s="20"/>
      <c r="EM2766" s="15"/>
      <c r="EN2766" s="20"/>
      <c r="EY2766" s="15"/>
      <c r="EZ2766" s="20"/>
      <c r="FC2766" s="15"/>
      <c r="FD2766" s="20"/>
      <c r="FE2766" s="15">
        <v>38</v>
      </c>
      <c r="FF2766" s="20" t="s">
        <v>129</v>
      </c>
      <c r="FG2766" s="15"/>
      <c r="FH2766" s="20"/>
      <c r="FI2766" s="15"/>
      <c r="FJ2766" s="20"/>
      <c r="FK2766" s="15"/>
      <c r="FL2766" s="20"/>
      <c r="FM2766" s="15"/>
      <c r="FN2766" s="20"/>
      <c r="FO2766" s="15"/>
      <c r="FP2766" s="20"/>
      <c r="FQ2766" s="15"/>
      <c r="FR2766" s="20"/>
      <c r="FS2766" s="15"/>
      <c r="FT2766" s="20"/>
      <c r="FU2766" s="15"/>
      <c r="FV2766" s="20"/>
      <c r="FW2766" s="15"/>
      <c r="FX2766" s="20"/>
      <c r="FY2766" s="15"/>
      <c r="FZ2766" s="20"/>
      <c r="GA2766" s="15"/>
      <c r="GB2766" s="20"/>
      <c r="GC2766" s="15"/>
      <c r="GD2766" s="20"/>
      <c r="GE2766" s="15"/>
      <c r="GF2766" s="20"/>
      <c r="GG2766" s="226"/>
    </row>
    <row r="2767" spans="1:189" ht="15" customHeight="1" x14ac:dyDescent="0.3">
      <c r="A2767" s="17" t="s">
        <v>2903</v>
      </c>
      <c r="B2767" s="17" t="s">
        <v>134</v>
      </c>
      <c r="C2767" s="17" t="s">
        <v>1419</v>
      </c>
      <c r="D2767" s="17" t="s">
        <v>3291</v>
      </c>
      <c r="E2767" s="15" t="str">
        <f t="shared" si="606"/>
        <v>Aryan Deorah</v>
      </c>
      <c r="F2767" s="17" t="s">
        <v>135</v>
      </c>
      <c r="G2767" s="17">
        <v>999927392</v>
      </c>
      <c r="H2767" s="15">
        <f t="shared" si="607"/>
        <v>38</v>
      </c>
      <c r="I2767" s="15"/>
      <c r="J2767" s="15"/>
      <c r="K2767" s="16"/>
      <c r="L2767" s="15"/>
      <c r="M2767" s="15"/>
      <c r="N2767" s="15"/>
      <c r="O2767" s="15">
        <f t="shared" si="602"/>
        <v>0</v>
      </c>
      <c r="P2767" s="15">
        <v>0</v>
      </c>
      <c r="Q2767" s="15">
        <f t="shared" si="603"/>
        <v>0</v>
      </c>
      <c r="R2767" s="15">
        <v>0</v>
      </c>
      <c r="S2767" s="15">
        <v>0</v>
      </c>
      <c r="T2767" s="15">
        <f t="shared" si="604"/>
        <v>0</v>
      </c>
      <c r="U2767" s="15">
        <f t="shared" si="605"/>
        <v>0</v>
      </c>
      <c r="V2767" s="15"/>
      <c r="W2767" s="15"/>
      <c r="X2767" s="15"/>
      <c r="Y2767" s="15"/>
      <c r="Z2767" s="16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>
        <f t="shared" si="608"/>
        <v>38</v>
      </c>
      <c r="CT2767" s="15">
        <f t="shared" si="609"/>
        <v>0</v>
      </c>
      <c r="CU2767" s="15">
        <f t="shared" si="610"/>
        <v>0</v>
      </c>
      <c r="CV2767" s="15">
        <f t="shared" si="611"/>
        <v>0</v>
      </c>
      <c r="CW2767" s="15"/>
      <c r="CX2767" s="15"/>
      <c r="CY2767" s="15">
        <f t="shared" si="612"/>
        <v>0</v>
      </c>
      <c r="CZ2767" s="15">
        <f>GG2767</f>
        <v>0</v>
      </c>
      <c r="DA2767" s="16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20"/>
      <c r="DY2767" s="15"/>
      <c r="DZ2767" s="20"/>
      <c r="EA2767" s="15"/>
      <c r="EB2767" s="20"/>
      <c r="EC2767" s="15"/>
      <c r="ED2767" s="20"/>
      <c r="EE2767" s="15"/>
      <c r="EF2767" s="20"/>
      <c r="EG2767" s="15"/>
      <c r="EH2767" s="20"/>
      <c r="EI2767" s="15"/>
      <c r="EJ2767" s="20"/>
      <c r="EK2767" s="15"/>
      <c r="EL2767" s="20"/>
      <c r="EM2767" s="15"/>
      <c r="EN2767" s="20"/>
      <c r="EY2767" s="15"/>
      <c r="EZ2767" s="20"/>
      <c r="FC2767" s="15"/>
      <c r="FD2767" s="20"/>
      <c r="FE2767" s="15">
        <v>38</v>
      </c>
      <c r="FF2767" s="20" t="s">
        <v>129</v>
      </c>
      <c r="FG2767" s="15"/>
      <c r="FH2767" s="20"/>
      <c r="FI2767" s="15"/>
      <c r="FJ2767" s="20"/>
      <c r="FK2767" s="15"/>
      <c r="FL2767" s="20"/>
      <c r="FM2767" s="15"/>
      <c r="FN2767" s="20"/>
      <c r="FO2767" s="15"/>
      <c r="FP2767" s="20"/>
      <c r="FQ2767" s="15"/>
      <c r="FR2767" s="20"/>
      <c r="FS2767" s="15"/>
      <c r="FT2767" s="20"/>
      <c r="FU2767" s="15"/>
      <c r="FV2767" s="20"/>
      <c r="FW2767" s="15"/>
      <c r="FX2767" s="20"/>
      <c r="FY2767" s="15"/>
      <c r="FZ2767" s="20"/>
      <c r="GA2767" s="15"/>
      <c r="GB2767" s="20"/>
      <c r="GC2767" s="15"/>
      <c r="GD2767" s="20"/>
      <c r="GE2767" s="15"/>
      <c r="GF2767" s="20"/>
      <c r="GG2767" s="226"/>
    </row>
    <row r="2768" spans="1:189" ht="15" customHeight="1" x14ac:dyDescent="0.3">
      <c r="A2768" s="17" t="s">
        <v>2903</v>
      </c>
      <c r="B2768" s="17" t="s">
        <v>140</v>
      </c>
      <c r="C2768" s="17" t="s">
        <v>1900</v>
      </c>
      <c r="D2768" s="17" t="s">
        <v>3378</v>
      </c>
      <c r="E2768" s="15" t="str">
        <f t="shared" si="606"/>
        <v>Sandhya Seetharaman</v>
      </c>
      <c r="F2768" s="17" t="s">
        <v>128</v>
      </c>
      <c r="G2768" s="17">
        <v>999927394</v>
      </c>
      <c r="H2768" s="15">
        <f t="shared" si="607"/>
        <v>38</v>
      </c>
      <c r="I2768" s="15"/>
      <c r="J2768" s="15"/>
      <c r="K2768" s="16"/>
      <c r="L2768" s="15"/>
      <c r="M2768" s="15"/>
      <c r="N2768" s="15"/>
      <c r="O2768" s="15">
        <f t="shared" si="602"/>
        <v>0</v>
      </c>
      <c r="P2768" s="15">
        <v>0</v>
      </c>
      <c r="Q2768" s="15">
        <f t="shared" si="603"/>
        <v>0</v>
      </c>
      <c r="R2768" s="15">
        <v>0</v>
      </c>
      <c r="S2768" s="15">
        <v>0</v>
      </c>
      <c r="T2768" s="15">
        <f t="shared" si="604"/>
        <v>0</v>
      </c>
      <c r="U2768" s="15">
        <f t="shared" si="605"/>
        <v>0</v>
      </c>
      <c r="V2768" s="15"/>
      <c r="W2768" s="15"/>
      <c r="X2768" s="15"/>
      <c r="Y2768" s="15"/>
      <c r="Z2768" s="16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>
        <f t="shared" si="608"/>
        <v>38</v>
      </c>
      <c r="CT2768" s="15">
        <f t="shared" si="609"/>
        <v>0</v>
      </c>
      <c r="CU2768" s="15">
        <f t="shared" si="610"/>
        <v>0</v>
      </c>
      <c r="CV2768" s="15">
        <f t="shared" si="611"/>
        <v>0</v>
      </c>
      <c r="CW2768" s="15"/>
      <c r="CX2768" s="15"/>
      <c r="CY2768" s="15">
        <f t="shared" si="612"/>
        <v>0</v>
      </c>
      <c r="CZ2768" s="15">
        <f>GG2768</f>
        <v>0</v>
      </c>
      <c r="DA2768" s="16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20"/>
      <c r="DY2768" s="15"/>
      <c r="DZ2768" s="20"/>
      <c r="EA2768" s="15"/>
      <c r="EB2768" s="20"/>
      <c r="EC2768" s="15"/>
      <c r="ED2768" s="20"/>
      <c r="EE2768" s="15"/>
      <c r="EF2768" s="20"/>
      <c r="EG2768" s="15"/>
      <c r="EH2768" s="20"/>
      <c r="EI2768" s="15"/>
      <c r="EJ2768" s="20"/>
      <c r="EK2768" s="15"/>
      <c r="EL2768" s="20"/>
      <c r="EM2768" s="15"/>
      <c r="EN2768" s="20"/>
      <c r="EY2768" s="15"/>
      <c r="EZ2768" s="20"/>
      <c r="FC2768" s="15"/>
      <c r="FD2768" s="20"/>
      <c r="FE2768" s="15">
        <v>38</v>
      </c>
      <c r="FF2768" s="20" t="s">
        <v>129</v>
      </c>
      <c r="FG2768" s="15"/>
      <c r="FH2768" s="20"/>
      <c r="FI2768" s="15"/>
      <c r="FJ2768" s="20"/>
      <c r="FK2768" s="15"/>
      <c r="FL2768" s="20"/>
      <c r="FM2768" s="15"/>
      <c r="FN2768" s="20"/>
      <c r="FO2768" s="15"/>
      <c r="FP2768" s="20"/>
      <c r="FQ2768" s="15"/>
      <c r="FR2768" s="20"/>
      <c r="FS2768" s="15"/>
      <c r="FT2768" s="20"/>
      <c r="FU2768" s="15"/>
      <c r="FV2768" s="20"/>
      <c r="FW2768" s="15"/>
      <c r="FX2768" s="20"/>
      <c r="FY2768" s="15"/>
      <c r="FZ2768" s="20"/>
      <c r="GA2768" s="15"/>
      <c r="GB2768" s="20"/>
      <c r="GC2768" s="15"/>
      <c r="GD2768" s="20"/>
      <c r="GE2768" s="15"/>
      <c r="GF2768" s="20"/>
      <c r="GG2768" s="226"/>
    </row>
    <row r="2769" spans="1:189" ht="15" customHeight="1" x14ac:dyDescent="0.3">
      <c r="A2769" s="85" t="s">
        <v>146</v>
      </c>
      <c r="B2769" s="85" t="s">
        <v>134</v>
      </c>
      <c r="C2769" s="85" t="s">
        <v>1144</v>
      </c>
      <c r="D2769" s="85" t="s">
        <v>1375</v>
      </c>
      <c r="E2769" s="15" t="str">
        <f t="shared" si="606"/>
        <v>Eli MATTHEWS</v>
      </c>
      <c r="F2769" s="85" t="s">
        <v>135</v>
      </c>
      <c r="G2769" s="15">
        <v>999927395</v>
      </c>
      <c r="H2769" s="15">
        <f t="shared" si="607"/>
        <v>68</v>
      </c>
      <c r="I2769" s="15"/>
      <c r="J2769" s="15"/>
      <c r="K2769" s="16"/>
      <c r="L2769" s="15"/>
      <c r="M2769" s="15"/>
      <c r="N2769" s="15"/>
      <c r="O2769" s="15">
        <f t="shared" si="602"/>
        <v>0</v>
      </c>
      <c r="P2769" s="15">
        <v>0</v>
      </c>
      <c r="Q2769" s="15">
        <f t="shared" si="603"/>
        <v>0</v>
      </c>
      <c r="R2769" s="15">
        <v>0</v>
      </c>
      <c r="S2769" s="15">
        <v>0</v>
      </c>
      <c r="T2769" s="15">
        <f t="shared" si="604"/>
        <v>0</v>
      </c>
      <c r="U2769" s="15">
        <f t="shared" si="605"/>
        <v>0</v>
      </c>
      <c r="V2769" s="15"/>
      <c r="W2769" s="15"/>
      <c r="X2769" s="15"/>
      <c r="Y2769" s="15"/>
      <c r="Z2769" s="16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>
        <f t="shared" si="608"/>
        <v>0</v>
      </c>
      <c r="CT2769" s="15">
        <f t="shared" si="609"/>
        <v>68</v>
      </c>
      <c r="CU2769" s="15">
        <f t="shared" si="610"/>
        <v>1</v>
      </c>
      <c r="CV2769" s="15">
        <f t="shared" si="611"/>
        <v>0</v>
      </c>
      <c r="CW2769" s="15"/>
      <c r="CX2769" s="15"/>
      <c r="CY2769" s="15">
        <f t="shared" si="612"/>
        <v>0</v>
      </c>
      <c r="CZ2769" s="15">
        <f>GG2769</f>
        <v>0</v>
      </c>
      <c r="DA2769" s="16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20"/>
      <c r="DY2769" s="15"/>
      <c r="DZ2769" s="20"/>
      <c r="EA2769" s="15"/>
      <c r="EB2769" s="20"/>
      <c r="EC2769" s="15"/>
      <c r="ED2769" s="20"/>
      <c r="EE2769" s="15"/>
      <c r="EF2769" s="20"/>
      <c r="EG2769" s="15"/>
      <c r="EH2769" s="20"/>
      <c r="EI2769" s="15"/>
      <c r="EJ2769" s="20"/>
      <c r="EK2769" s="15"/>
      <c r="EL2769" s="20"/>
      <c r="EM2769" s="15"/>
      <c r="EN2769" s="20"/>
      <c r="EY2769" s="15"/>
      <c r="EZ2769" s="20"/>
      <c r="FC2769" s="15"/>
      <c r="FD2769" s="20"/>
      <c r="FE2769" s="15"/>
      <c r="FF2769" s="20"/>
      <c r="FG2769" s="15">
        <v>68</v>
      </c>
      <c r="FH2769" s="20">
        <v>4</v>
      </c>
      <c r="FI2769" s="15"/>
      <c r="FJ2769" s="20"/>
      <c r="FK2769" s="15"/>
      <c r="FL2769" s="20"/>
      <c r="FM2769" s="15"/>
      <c r="FN2769" s="20"/>
      <c r="FO2769" s="15"/>
      <c r="FP2769" s="20"/>
      <c r="FQ2769" s="15"/>
      <c r="FR2769" s="20"/>
      <c r="FS2769" s="15"/>
      <c r="FT2769" s="20"/>
      <c r="FU2769" s="15"/>
      <c r="FV2769" s="20"/>
      <c r="FW2769" s="15"/>
      <c r="FX2769" s="20"/>
      <c r="FY2769" s="15"/>
      <c r="FZ2769" s="20"/>
      <c r="GA2769" s="15"/>
      <c r="GB2769" s="20"/>
      <c r="GC2769" s="15"/>
      <c r="GD2769" s="20"/>
      <c r="GE2769" s="15"/>
      <c r="GF2769" s="20"/>
      <c r="GG2769" s="226"/>
    </row>
    <row r="2770" spans="1:189" ht="15" customHeight="1" x14ac:dyDescent="0.3">
      <c r="A2770" s="15" t="s">
        <v>130</v>
      </c>
      <c r="B2770" s="15" t="s">
        <v>142</v>
      </c>
      <c r="C2770" s="15" t="s">
        <v>585</v>
      </c>
      <c r="D2770" s="15" t="s">
        <v>3555</v>
      </c>
      <c r="E2770" s="15" t="str">
        <f t="shared" si="606"/>
        <v>Nathan Dooley</v>
      </c>
      <c r="F2770" s="15" t="s">
        <v>135</v>
      </c>
      <c r="G2770" s="15">
        <v>999927396</v>
      </c>
      <c r="H2770" s="15">
        <f t="shared" si="607"/>
        <v>58</v>
      </c>
      <c r="I2770" s="15"/>
      <c r="J2770" s="15"/>
      <c r="K2770" s="16"/>
      <c r="L2770" s="15"/>
      <c r="M2770" s="15"/>
      <c r="N2770" s="15"/>
      <c r="O2770" s="15">
        <f t="shared" si="602"/>
        <v>0</v>
      </c>
      <c r="P2770" s="15">
        <v>0</v>
      </c>
      <c r="Q2770" s="15">
        <f t="shared" si="603"/>
        <v>0</v>
      </c>
      <c r="R2770" s="15">
        <v>0</v>
      </c>
      <c r="S2770" s="15">
        <v>0</v>
      </c>
      <c r="T2770" s="15">
        <f t="shared" si="604"/>
        <v>0</v>
      </c>
      <c r="U2770" s="15">
        <f t="shared" si="605"/>
        <v>0</v>
      </c>
      <c r="V2770" s="15"/>
      <c r="W2770" s="15"/>
      <c r="X2770" s="15"/>
      <c r="Y2770" s="15"/>
      <c r="Z2770" s="16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>
        <f t="shared" si="608"/>
        <v>0</v>
      </c>
      <c r="CT2770" s="15">
        <f t="shared" si="609"/>
        <v>58</v>
      </c>
      <c r="CU2770" s="15">
        <f t="shared" si="610"/>
        <v>1</v>
      </c>
      <c r="CV2770" s="15">
        <f t="shared" si="611"/>
        <v>0</v>
      </c>
      <c r="CW2770" s="15"/>
      <c r="CX2770" s="15"/>
      <c r="CY2770" s="15">
        <f t="shared" si="612"/>
        <v>0</v>
      </c>
      <c r="CZ2770" s="15">
        <f>GG2770</f>
        <v>0</v>
      </c>
      <c r="DA2770" s="16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20"/>
      <c r="DY2770" s="15"/>
      <c r="DZ2770" s="20"/>
      <c r="EA2770" s="15"/>
      <c r="EB2770" s="20"/>
      <c r="EC2770" s="15"/>
      <c r="ED2770" s="20"/>
      <c r="EE2770" s="15"/>
      <c r="EF2770" s="20"/>
      <c r="EG2770" s="15"/>
      <c r="EH2770" s="20"/>
      <c r="EI2770" s="15"/>
      <c r="EJ2770" s="20"/>
      <c r="EK2770" s="15"/>
      <c r="EL2770" s="20"/>
      <c r="EM2770" s="15"/>
      <c r="EN2770" s="20"/>
      <c r="EY2770" s="15"/>
      <c r="EZ2770" s="20"/>
      <c r="FC2770" s="15"/>
      <c r="FD2770" s="20"/>
      <c r="FE2770" s="15"/>
      <c r="FF2770" s="20"/>
      <c r="FG2770" s="15"/>
      <c r="FH2770" s="20"/>
      <c r="FI2770" s="15"/>
      <c r="FJ2770" s="20"/>
      <c r="FK2770" s="15"/>
      <c r="FL2770" s="20"/>
      <c r="FM2770" s="15"/>
      <c r="FN2770" s="20"/>
      <c r="FO2770" s="15"/>
      <c r="FP2770" s="20"/>
      <c r="FQ2770" s="15">
        <v>58</v>
      </c>
      <c r="FR2770" s="20">
        <v>6</v>
      </c>
      <c r="FS2770" s="15"/>
      <c r="FT2770" s="20"/>
      <c r="FU2770" s="15"/>
      <c r="FV2770" s="20"/>
      <c r="FW2770" s="15"/>
      <c r="FX2770" s="20"/>
      <c r="FY2770" s="15"/>
      <c r="FZ2770" s="20"/>
      <c r="GA2770" s="15"/>
      <c r="GB2770" s="20"/>
      <c r="GC2770" s="15"/>
      <c r="GD2770" s="20"/>
      <c r="GE2770" s="15"/>
      <c r="GF2770" s="20"/>
      <c r="GG2770" s="226"/>
    </row>
    <row r="2771" spans="1:189" ht="15" customHeight="1" x14ac:dyDescent="0.3">
      <c r="A2771" s="15" t="s">
        <v>130</v>
      </c>
      <c r="B2771" s="15" t="s">
        <v>142</v>
      </c>
      <c r="C2771" s="15" t="s">
        <v>785</v>
      </c>
      <c r="D2771" s="15" t="s">
        <v>1570</v>
      </c>
      <c r="E2771" s="15" t="str">
        <f t="shared" si="606"/>
        <v>Emerson Phillips</v>
      </c>
      <c r="F2771" s="15" t="s">
        <v>128</v>
      </c>
      <c r="G2771" s="15">
        <v>999927398</v>
      </c>
      <c r="H2771" s="15">
        <f t="shared" si="607"/>
        <v>58</v>
      </c>
      <c r="I2771" s="15"/>
      <c r="J2771" s="15"/>
      <c r="K2771" s="16"/>
      <c r="L2771" s="15"/>
      <c r="M2771" s="15"/>
      <c r="N2771" s="15"/>
      <c r="O2771" s="15">
        <f t="shared" si="602"/>
        <v>0</v>
      </c>
      <c r="P2771" s="15">
        <v>0</v>
      </c>
      <c r="Q2771" s="15">
        <f t="shared" si="603"/>
        <v>0</v>
      </c>
      <c r="R2771" s="15">
        <v>0</v>
      </c>
      <c r="S2771" s="15">
        <v>0</v>
      </c>
      <c r="T2771" s="15">
        <f t="shared" si="604"/>
        <v>0</v>
      </c>
      <c r="U2771" s="15">
        <f t="shared" si="605"/>
        <v>0</v>
      </c>
      <c r="V2771" s="15"/>
      <c r="W2771" s="15"/>
      <c r="X2771" s="15"/>
      <c r="Y2771" s="15"/>
      <c r="Z2771" s="16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>
        <f t="shared" si="608"/>
        <v>0</v>
      </c>
      <c r="CT2771" s="15">
        <f t="shared" si="609"/>
        <v>58</v>
      </c>
      <c r="CU2771" s="15">
        <f t="shared" si="610"/>
        <v>1</v>
      </c>
      <c r="CV2771" s="15">
        <f t="shared" si="611"/>
        <v>0</v>
      </c>
      <c r="CW2771" s="15"/>
      <c r="CX2771" s="15"/>
      <c r="CY2771" s="15">
        <f t="shared" si="612"/>
        <v>0</v>
      </c>
      <c r="CZ2771" s="15">
        <f>GG2771</f>
        <v>0</v>
      </c>
      <c r="DA2771" s="16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20"/>
      <c r="DY2771" s="15"/>
      <c r="DZ2771" s="20"/>
      <c r="EA2771" s="15"/>
      <c r="EB2771" s="20"/>
      <c r="EC2771" s="15"/>
      <c r="ED2771" s="20"/>
      <c r="EE2771" s="15"/>
      <c r="EF2771" s="20"/>
      <c r="EG2771" s="15"/>
      <c r="EH2771" s="20"/>
      <c r="EI2771" s="15"/>
      <c r="EJ2771" s="20"/>
      <c r="EK2771" s="15"/>
      <c r="EL2771" s="20"/>
      <c r="EM2771" s="15"/>
      <c r="EN2771" s="20"/>
      <c r="EY2771" s="15"/>
      <c r="EZ2771" s="20"/>
      <c r="FC2771" s="15"/>
      <c r="FD2771" s="20"/>
      <c r="FE2771" s="15"/>
      <c r="FF2771" s="20"/>
      <c r="FG2771" s="15"/>
      <c r="FH2771" s="20"/>
      <c r="FI2771" s="15"/>
      <c r="FJ2771" s="20"/>
      <c r="FK2771" s="15"/>
      <c r="FL2771" s="20"/>
      <c r="FM2771" s="15"/>
      <c r="FN2771" s="20"/>
      <c r="FO2771" s="15"/>
      <c r="FP2771" s="20"/>
      <c r="FQ2771" s="15">
        <v>58</v>
      </c>
      <c r="FR2771" s="20">
        <v>6</v>
      </c>
      <c r="FS2771" s="15"/>
      <c r="FT2771" s="20"/>
      <c r="FU2771" s="15"/>
      <c r="FV2771" s="20"/>
      <c r="FW2771" s="15"/>
      <c r="FX2771" s="20"/>
      <c r="FY2771" s="15"/>
      <c r="FZ2771" s="20"/>
      <c r="GA2771" s="15"/>
      <c r="GB2771" s="20"/>
      <c r="GC2771" s="15"/>
      <c r="GD2771" s="20"/>
      <c r="GE2771" s="15"/>
      <c r="GF2771" s="20"/>
      <c r="GG2771" s="226"/>
    </row>
    <row r="2772" spans="1:189" ht="15" customHeight="1" x14ac:dyDescent="0.3">
      <c r="A2772" s="85" t="s">
        <v>130</v>
      </c>
      <c r="B2772" s="85" t="s">
        <v>142</v>
      </c>
      <c r="C2772" s="85" t="s">
        <v>3943</v>
      </c>
      <c r="D2772" s="85" t="s">
        <v>3944</v>
      </c>
      <c r="E2772" s="15" t="str">
        <f t="shared" si="606"/>
        <v>Rohun Pradhan</v>
      </c>
      <c r="F2772" s="85" t="s">
        <v>135</v>
      </c>
      <c r="G2772" s="15">
        <v>999927401</v>
      </c>
      <c r="H2772" s="15">
        <f t="shared" si="607"/>
        <v>68</v>
      </c>
      <c r="I2772" s="15"/>
      <c r="J2772" s="15"/>
      <c r="K2772" s="16"/>
      <c r="L2772" s="15"/>
      <c r="M2772" s="15"/>
      <c r="N2772" s="15"/>
      <c r="O2772" s="15">
        <f t="shared" si="602"/>
        <v>0</v>
      </c>
      <c r="P2772" s="15">
        <v>0</v>
      </c>
      <c r="Q2772" s="15">
        <f t="shared" si="603"/>
        <v>0</v>
      </c>
      <c r="R2772" s="15">
        <v>0</v>
      </c>
      <c r="S2772" s="15">
        <v>0</v>
      </c>
      <c r="T2772" s="15">
        <f t="shared" si="604"/>
        <v>0</v>
      </c>
      <c r="U2772" s="15">
        <f t="shared" si="605"/>
        <v>0</v>
      </c>
      <c r="V2772" s="15"/>
      <c r="W2772" s="15"/>
      <c r="X2772" s="15"/>
      <c r="Y2772" s="15"/>
      <c r="Z2772" s="16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>
        <f t="shared" si="608"/>
        <v>0</v>
      </c>
      <c r="CT2772" s="15">
        <f t="shared" si="609"/>
        <v>68</v>
      </c>
      <c r="CU2772" s="15">
        <f t="shared" si="610"/>
        <v>0</v>
      </c>
      <c r="CV2772" s="15">
        <f t="shared" si="611"/>
        <v>0</v>
      </c>
      <c r="CW2772" s="15"/>
      <c r="CX2772" s="15"/>
      <c r="CY2772" s="15">
        <f t="shared" si="612"/>
        <v>0</v>
      </c>
      <c r="CZ2772" s="15">
        <f>GG2772</f>
        <v>0</v>
      </c>
      <c r="DA2772" s="16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20"/>
      <c r="DY2772" s="15"/>
      <c r="DZ2772" s="20"/>
      <c r="EA2772" s="15"/>
      <c r="EB2772" s="20"/>
      <c r="EC2772" s="15"/>
      <c r="ED2772" s="20"/>
      <c r="EE2772" s="15"/>
      <c r="EF2772" s="20"/>
      <c r="EG2772" s="15"/>
      <c r="EH2772" s="20"/>
      <c r="EI2772" s="15"/>
      <c r="EJ2772" s="20"/>
      <c r="EK2772" s="15"/>
      <c r="EL2772" s="20"/>
      <c r="EM2772" s="15"/>
      <c r="EN2772" s="20"/>
      <c r="EY2772" s="15"/>
      <c r="EZ2772" s="20"/>
      <c r="FC2772" s="15"/>
      <c r="FD2772" s="20"/>
      <c r="FE2772" s="15"/>
      <c r="FF2772" s="20"/>
      <c r="FG2772" s="15"/>
      <c r="FH2772" s="20"/>
      <c r="FI2772" s="15"/>
      <c r="FJ2772" s="20"/>
      <c r="FK2772" s="15"/>
      <c r="FL2772" s="20"/>
      <c r="FM2772" s="15"/>
      <c r="FN2772" s="20"/>
      <c r="FO2772" s="15">
        <v>68</v>
      </c>
      <c r="FP2772" s="20"/>
      <c r="FQ2772" s="15"/>
      <c r="FR2772" s="20"/>
      <c r="FS2772" s="15"/>
      <c r="FT2772" s="20"/>
      <c r="FU2772" s="15"/>
      <c r="FV2772" s="20"/>
      <c r="FW2772" s="15"/>
      <c r="FX2772" s="20"/>
      <c r="FY2772" s="15"/>
      <c r="FZ2772" s="20"/>
      <c r="GA2772" s="15"/>
      <c r="GB2772" s="20"/>
      <c r="GC2772" s="15"/>
      <c r="GD2772" s="20"/>
      <c r="GE2772" s="15"/>
      <c r="GF2772" s="20"/>
      <c r="GG2772" s="226"/>
    </row>
    <row r="2773" spans="1:189" ht="15" customHeight="1" x14ac:dyDescent="0.3">
      <c r="A2773" s="85" t="s">
        <v>133</v>
      </c>
      <c r="B2773" s="85" t="s">
        <v>140</v>
      </c>
      <c r="C2773" s="85" t="s">
        <v>4026</v>
      </c>
      <c r="D2773" s="85" t="s">
        <v>546</v>
      </c>
      <c r="E2773" s="15" t="str">
        <f t="shared" si="606"/>
        <v>Queeni Lin</v>
      </c>
      <c r="F2773" s="85" t="s">
        <v>128</v>
      </c>
      <c r="G2773" s="15">
        <v>999927405</v>
      </c>
      <c r="H2773" s="15">
        <f t="shared" si="607"/>
        <v>34</v>
      </c>
      <c r="I2773" s="15"/>
      <c r="J2773" s="15"/>
      <c r="K2773" s="16"/>
      <c r="L2773" s="15"/>
      <c r="M2773" s="15"/>
      <c r="N2773" s="15"/>
      <c r="O2773" s="15">
        <f t="shared" si="602"/>
        <v>0</v>
      </c>
      <c r="P2773" s="15">
        <v>0</v>
      </c>
      <c r="Q2773" s="15">
        <f t="shared" si="603"/>
        <v>0</v>
      </c>
      <c r="R2773" s="15">
        <v>0</v>
      </c>
      <c r="S2773" s="15">
        <v>0</v>
      </c>
      <c r="T2773" s="15">
        <f t="shared" si="604"/>
        <v>0</v>
      </c>
      <c r="U2773" s="15">
        <f t="shared" si="605"/>
        <v>0</v>
      </c>
      <c r="V2773" s="15"/>
      <c r="W2773" s="15"/>
      <c r="X2773" s="15"/>
      <c r="Y2773" s="15"/>
      <c r="Z2773" s="16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>
        <f t="shared" si="608"/>
        <v>0</v>
      </c>
      <c r="CT2773" s="15">
        <f t="shared" si="609"/>
        <v>34</v>
      </c>
      <c r="CU2773" s="15">
        <f t="shared" si="610"/>
        <v>0</v>
      </c>
      <c r="CV2773" s="15">
        <f t="shared" si="611"/>
        <v>0</v>
      </c>
      <c r="CW2773" s="15"/>
      <c r="CX2773" s="15"/>
      <c r="CY2773" s="15">
        <f t="shared" si="612"/>
        <v>0</v>
      </c>
      <c r="CZ2773" s="15">
        <f>GG2773</f>
        <v>0</v>
      </c>
      <c r="DA2773" s="16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20"/>
      <c r="DY2773" s="15"/>
      <c r="DZ2773" s="20"/>
      <c r="EA2773" s="15"/>
      <c r="EB2773" s="20"/>
      <c r="EC2773" s="15"/>
      <c r="ED2773" s="20"/>
      <c r="EE2773" s="15"/>
      <c r="EF2773" s="20"/>
      <c r="EG2773" s="15"/>
      <c r="EH2773" s="20"/>
      <c r="EI2773" s="15"/>
      <c r="EJ2773" s="20"/>
      <c r="EK2773" s="15"/>
      <c r="EL2773" s="20"/>
      <c r="EM2773" s="15"/>
      <c r="EN2773" s="20"/>
      <c r="EY2773" s="15"/>
      <c r="EZ2773" s="20"/>
      <c r="FC2773" s="15"/>
      <c r="FD2773" s="20"/>
      <c r="FE2773" s="15"/>
      <c r="FF2773" s="20"/>
      <c r="FG2773" s="15"/>
      <c r="FH2773" s="20"/>
      <c r="FI2773" s="15"/>
      <c r="FJ2773" s="20"/>
      <c r="FK2773" s="15"/>
      <c r="FL2773" s="20"/>
      <c r="FM2773" s="15"/>
      <c r="FN2773" s="16"/>
      <c r="FO2773" s="15">
        <v>34</v>
      </c>
      <c r="FP2773" s="20"/>
      <c r="FQ2773" s="15"/>
      <c r="FR2773" s="16"/>
      <c r="FS2773" s="15"/>
      <c r="FT2773" s="20"/>
      <c r="FU2773" s="15"/>
      <c r="FV2773" s="20"/>
      <c r="FW2773" s="15"/>
      <c r="FX2773" s="20"/>
      <c r="FY2773" s="15"/>
      <c r="FZ2773" s="20"/>
      <c r="GA2773" s="15"/>
      <c r="GB2773" s="20"/>
      <c r="GC2773" s="15"/>
      <c r="GD2773" s="20"/>
      <c r="GE2773" s="15"/>
      <c r="GF2773" s="20"/>
      <c r="GG2773" s="226"/>
    </row>
    <row r="2774" spans="1:189" ht="15" customHeight="1" x14ac:dyDescent="0.3">
      <c r="A2774" s="17" t="s">
        <v>2903</v>
      </c>
      <c r="B2774" s="17" t="s">
        <v>142</v>
      </c>
      <c r="C2774" s="17" t="s">
        <v>388</v>
      </c>
      <c r="D2774" s="17" t="s">
        <v>1216</v>
      </c>
      <c r="E2774" s="15" t="str">
        <f t="shared" si="606"/>
        <v>Brian Le</v>
      </c>
      <c r="F2774" s="17" t="s">
        <v>135</v>
      </c>
      <c r="G2774" s="17">
        <v>999927408</v>
      </c>
      <c r="H2774" s="15">
        <f t="shared" si="607"/>
        <v>100</v>
      </c>
      <c r="I2774" s="15"/>
      <c r="J2774" s="15"/>
      <c r="K2774" s="16"/>
      <c r="L2774" s="15"/>
      <c r="M2774" s="15"/>
      <c r="N2774" s="15"/>
      <c r="O2774" s="15">
        <f t="shared" si="602"/>
        <v>0</v>
      </c>
      <c r="P2774" s="15">
        <v>0</v>
      </c>
      <c r="Q2774" s="15">
        <f t="shared" si="603"/>
        <v>0</v>
      </c>
      <c r="R2774" s="15">
        <v>0</v>
      </c>
      <c r="S2774" s="15">
        <v>0</v>
      </c>
      <c r="T2774" s="15">
        <f t="shared" si="604"/>
        <v>0</v>
      </c>
      <c r="U2774" s="15">
        <f t="shared" si="605"/>
        <v>0</v>
      </c>
      <c r="V2774" s="15"/>
      <c r="W2774" s="15"/>
      <c r="X2774" s="15"/>
      <c r="Y2774" s="15"/>
      <c r="Z2774" s="16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>
        <f t="shared" si="608"/>
        <v>100</v>
      </c>
      <c r="CT2774" s="15">
        <f t="shared" si="609"/>
        <v>0</v>
      </c>
      <c r="CU2774" s="15">
        <f t="shared" si="610"/>
        <v>0</v>
      </c>
      <c r="CV2774" s="15">
        <f t="shared" si="611"/>
        <v>0</v>
      </c>
      <c r="CW2774" s="15"/>
      <c r="CX2774" s="15"/>
      <c r="CY2774" s="15">
        <f t="shared" si="612"/>
        <v>0</v>
      </c>
      <c r="CZ2774" s="15">
        <f>GG2774</f>
        <v>0</v>
      </c>
      <c r="DA2774" s="16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20"/>
      <c r="DY2774" s="15"/>
      <c r="DZ2774" s="20"/>
      <c r="EA2774" s="15"/>
      <c r="EB2774" s="20"/>
      <c r="EC2774" s="15"/>
      <c r="ED2774" s="20"/>
      <c r="EE2774" s="15"/>
      <c r="EF2774" s="20"/>
      <c r="EG2774" s="15"/>
      <c r="EH2774" s="20"/>
      <c r="EI2774" s="15"/>
      <c r="EJ2774" s="20"/>
      <c r="EK2774" s="15"/>
      <c r="EL2774" s="20"/>
      <c r="EM2774" s="15"/>
      <c r="EN2774" s="20"/>
      <c r="EY2774" s="15"/>
      <c r="EZ2774" s="20"/>
      <c r="FC2774" s="15"/>
      <c r="FD2774" s="20"/>
      <c r="FE2774" s="15">
        <v>100</v>
      </c>
      <c r="FF2774" s="20">
        <v>1</v>
      </c>
      <c r="FG2774" s="15"/>
      <c r="FH2774" s="20"/>
      <c r="FI2774" s="15"/>
      <c r="FJ2774" s="20"/>
      <c r="FK2774" s="15"/>
      <c r="FL2774" s="20"/>
      <c r="FM2774" s="15"/>
      <c r="FN2774" s="20"/>
      <c r="FO2774" s="15"/>
      <c r="FP2774" s="20"/>
      <c r="FQ2774" s="15"/>
      <c r="FR2774" s="20"/>
      <c r="FS2774" s="15"/>
      <c r="FT2774" s="20"/>
      <c r="FU2774" s="15"/>
      <c r="FV2774" s="20"/>
      <c r="FW2774" s="15"/>
      <c r="FX2774" s="20"/>
      <c r="FY2774" s="15"/>
      <c r="FZ2774" s="20"/>
      <c r="GA2774" s="15"/>
      <c r="GB2774" s="20"/>
      <c r="GC2774" s="15"/>
      <c r="GD2774" s="20"/>
      <c r="GE2774" s="15"/>
      <c r="GF2774" s="20"/>
      <c r="GG2774" s="226"/>
    </row>
    <row r="2775" spans="1:189" ht="15" customHeight="1" x14ac:dyDescent="0.3">
      <c r="A2775" s="17" t="s">
        <v>2903</v>
      </c>
      <c r="B2775" s="17" t="s">
        <v>140</v>
      </c>
      <c r="C2775" s="17" t="s">
        <v>3371</v>
      </c>
      <c r="D2775" s="17" t="s">
        <v>3372</v>
      </c>
      <c r="E2775" s="15" t="str">
        <f t="shared" si="606"/>
        <v>Iru Munasinghe</v>
      </c>
      <c r="F2775" s="17" t="s">
        <v>128</v>
      </c>
      <c r="G2775" s="17">
        <v>999927411</v>
      </c>
      <c r="H2775" s="15">
        <f t="shared" si="607"/>
        <v>52</v>
      </c>
      <c r="I2775" s="15"/>
      <c r="J2775" s="15"/>
      <c r="K2775" s="16"/>
      <c r="L2775" s="15"/>
      <c r="M2775" s="15"/>
      <c r="N2775" s="15"/>
      <c r="O2775" s="15">
        <f t="shared" si="602"/>
        <v>0</v>
      </c>
      <c r="P2775" s="15">
        <v>0</v>
      </c>
      <c r="Q2775" s="15">
        <f t="shared" si="603"/>
        <v>0</v>
      </c>
      <c r="R2775" s="15">
        <v>0</v>
      </c>
      <c r="S2775" s="15">
        <v>0</v>
      </c>
      <c r="T2775" s="15">
        <f t="shared" si="604"/>
        <v>0</v>
      </c>
      <c r="U2775" s="15">
        <f t="shared" si="605"/>
        <v>0</v>
      </c>
      <c r="V2775" s="15"/>
      <c r="W2775" s="15"/>
      <c r="X2775" s="15"/>
      <c r="Y2775" s="15"/>
      <c r="Z2775" s="16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>
        <f t="shared" si="608"/>
        <v>52</v>
      </c>
      <c r="CT2775" s="15">
        <f t="shared" si="609"/>
        <v>0</v>
      </c>
      <c r="CU2775" s="15">
        <f t="shared" si="610"/>
        <v>0</v>
      </c>
      <c r="CV2775" s="15">
        <f t="shared" si="611"/>
        <v>0</v>
      </c>
      <c r="CW2775" s="15"/>
      <c r="CX2775" s="15"/>
      <c r="CY2775" s="15">
        <f t="shared" si="612"/>
        <v>0</v>
      </c>
      <c r="CZ2775" s="15">
        <f>GG2775</f>
        <v>0</v>
      </c>
      <c r="DA2775" s="16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20"/>
      <c r="DY2775" s="15"/>
      <c r="DZ2775" s="20"/>
      <c r="EA2775" s="15"/>
      <c r="EB2775" s="20"/>
      <c r="EC2775" s="15"/>
      <c r="ED2775" s="20"/>
      <c r="EE2775" s="15"/>
      <c r="EF2775" s="20"/>
      <c r="EG2775" s="15"/>
      <c r="EH2775" s="20"/>
      <c r="EI2775" s="15"/>
      <c r="EJ2775" s="20"/>
      <c r="EK2775" s="15"/>
      <c r="EL2775" s="20"/>
      <c r="EM2775" s="15"/>
      <c r="EN2775" s="20"/>
      <c r="EY2775" s="15"/>
      <c r="EZ2775" s="20"/>
      <c r="FC2775" s="15"/>
      <c r="FD2775" s="20"/>
      <c r="FE2775" s="15">
        <v>52</v>
      </c>
      <c r="FF2775" s="20">
        <v>5</v>
      </c>
      <c r="FG2775" s="15"/>
      <c r="FH2775" s="20"/>
      <c r="FI2775" s="15"/>
      <c r="FJ2775" s="20"/>
      <c r="FK2775" s="15"/>
      <c r="FL2775" s="20"/>
      <c r="FM2775" s="15"/>
      <c r="FN2775" s="20"/>
      <c r="FO2775" s="15"/>
      <c r="FP2775" s="20"/>
      <c r="FQ2775" s="15"/>
      <c r="FR2775" s="20"/>
      <c r="FS2775" s="15"/>
      <c r="FT2775" s="20"/>
      <c r="FU2775" s="15"/>
      <c r="FV2775" s="20"/>
      <c r="FW2775" s="15"/>
      <c r="FX2775" s="20"/>
      <c r="FY2775" s="15"/>
      <c r="FZ2775" s="20"/>
      <c r="GA2775" s="15"/>
      <c r="GB2775" s="20"/>
      <c r="GC2775" s="15"/>
      <c r="GD2775" s="20"/>
      <c r="GE2775" s="15"/>
      <c r="GF2775" s="20"/>
      <c r="GG2775" s="226"/>
    </row>
    <row r="2776" spans="1:189" ht="15" customHeight="1" x14ac:dyDescent="0.3">
      <c r="A2776" s="17" t="s">
        <v>2903</v>
      </c>
      <c r="B2776" s="17" t="s">
        <v>126</v>
      </c>
      <c r="C2776" s="17" t="s">
        <v>493</v>
      </c>
      <c r="D2776" s="17" t="s">
        <v>1271</v>
      </c>
      <c r="E2776" s="15" t="str">
        <f t="shared" si="606"/>
        <v>Irene Lim</v>
      </c>
      <c r="F2776" s="17" t="s">
        <v>128</v>
      </c>
      <c r="G2776" s="17">
        <v>999927414</v>
      </c>
      <c r="H2776" s="15">
        <f t="shared" si="607"/>
        <v>29</v>
      </c>
      <c r="I2776" s="15"/>
      <c r="J2776" s="15"/>
      <c r="K2776" s="16"/>
      <c r="L2776" s="15"/>
      <c r="M2776" s="15"/>
      <c r="N2776" s="15"/>
      <c r="O2776" s="15">
        <f t="shared" si="602"/>
        <v>0</v>
      </c>
      <c r="P2776" s="15">
        <v>0</v>
      </c>
      <c r="Q2776" s="15">
        <f t="shared" si="603"/>
        <v>0</v>
      </c>
      <c r="R2776" s="15">
        <v>0</v>
      </c>
      <c r="S2776" s="15">
        <v>0</v>
      </c>
      <c r="T2776" s="15">
        <f t="shared" si="604"/>
        <v>0</v>
      </c>
      <c r="U2776" s="15">
        <f t="shared" si="605"/>
        <v>0</v>
      </c>
      <c r="V2776" s="15"/>
      <c r="W2776" s="15"/>
      <c r="X2776" s="15"/>
      <c r="Y2776" s="15"/>
      <c r="Z2776" s="16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>
        <f t="shared" si="608"/>
        <v>29</v>
      </c>
      <c r="CT2776" s="15">
        <f t="shared" si="609"/>
        <v>0</v>
      </c>
      <c r="CU2776" s="15">
        <f t="shared" si="610"/>
        <v>0</v>
      </c>
      <c r="CV2776" s="15">
        <f t="shared" si="611"/>
        <v>0</v>
      </c>
      <c r="CW2776" s="15"/>
      <c r="CX2776" s="15"/>
      <c r="CY2776" s="15">
        <f t="shared" si="612"/>
        <v>0</v>
      </c>
      <c r="CZ2776" s="15">
        <f>GG2776</f>
        <v>0</v>
      </c>
      <c r="DA2776" s="16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20"/>
      <c r="DY2776" s="15"/>
      <c r="DZ2776" s="20"/>
      <c r="EA2776" s="15"/>
      <c r="EB2776" s="20"/>
      <c r="EC2776" s="15"/>
      <c r="ED2776" s="20"/>
      <c r="EE2776" s="15"/>
      <c r="EF2776" s="20"/>
      <c r="EG2776" s="15"/>
      <c r="EH2776" s="20"/>
      <c r="EI2776" s="15"/>
      <c r="EJ2776" s="20"/>
      <c r="EK2776" s="15"/>
      <c r="EL2776" s="20"/>
      <c r="EM2776" s="15"/>
      <c r="EN2776" s="20"/>
      <c r="EY2776" s="15"/>
      <c r="EZ2776" s="20"/>
      <c r="FC2776" s="15"/>
      <c r="FD2776" s="20"/>
      <c r="FE2776" s="15">
        <v>29</v>
      </c>
      <c r="FF2776" s="20" t="s">
        <v>168</v>
      </c>
      <c r="FG2776" s="15"/>
      <c r="FH2776" s="20"/>
      <c r="FI2776" s="15"/>
      <c r="FJ2776" s="20"/>
      <c r="FK2776" s="15"/>
      <c r="FL2776" s="20"/>
      <c r="FM2776" s="15"/>
      <c r="FN2776" s="20"/>
      <c r="FO2776" s="15"/>
      <c r="FP2776" s="20"/>
      <c r="FQ2776" s="15"/>
      <c r="FR2776" s="20"/>
      <c r="FS2776" s="15"/>
      <c r="FT2776" s="20"/>
      <c r="FU2776" s="15"/>
      <c r="FV2776" s="20"/>
      <c r="FW2776" s="15"/>
      <c r="FX2776" s="20"/>
      <c r="FY2776" s="15"/>
      <c r="FZ2776" s="20"/>
      <c r="GA2776" s="15"/>
      <c r="GB2776" s="20"/>
      <c r="GC2776" s="15"/>
      <c r="GD2776" s="20"/>
      <c r="GE2776" s="15"/>
      <c r="GF2776" s="20"/>
      <c r="GG2776" s="226"/>
    </row>
    <row r="2777" spans="1:189" ht="15" customHeight="1" x14ac:dyDescent="0.3">
      <c r="A2777" s="15" t="s">
        <v>133</v>
      </c>
      <c r="B2777" s="15" t="s">
        <v>134</v>
      </c>
      <c r="C2777" s="15" t="s">
        <v>3211</v>
      </c>
      <c r="D2777" s="15" t="s">
        <v>401</v>
      </c>
      <c r="E2777" s="15" t="str">
        <f t="shared" si="606"/>
        <v>Lila Brown</v>
      </c>
      <c r="F2777" s="15" t="s">
        <v>128</v>
      </c>
      <c r="G2777" s="15">
        <v>999927416</v>
      </c>
      <c r="H2777" s="15">
        <f t="shared" si="607"/>
        <v>45</v>
      </c>
      <c r="I2777" s="15"/>
      <c r="J2777" s="15"/>
      <c r="K2777" s="16"/>
      <c r="L2777" s="15"/>
      <c r="M2777" s="15"/>
      <c r="N2777" s="15"/>
      <c r="O2777" s="15">
        <f t="shared" si="602"/>
        <v>0</v>
      </c>
      <c r="P2777" s="15">
        <v>0</v>
      </c>
      <c r="Q2777" s="15">
        <f t="shared" si="603"/>
        <v>0</v>
      </c>
      <c r="R2777" s="15">
        <v>0</v>
      </c>
      <c r="S2777" s="15">
        <v>0</v>
      </c>
      <c r="T2777" s="15">
        <f t="shared" si="604"/>
        <v>0</v>
      </c>
      <c r="U2777" s="15">
        <f t="shared" si="605"/>
        <v>0</v>
      </c>
      <c r="V2777" s="15"/>
      <c r="W2777" s="15"/>
      <c r="X2777" s="15"/>
      <c r="Y2777" s="15"/>
      <c r="Z2777" s="16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>
        <f t="shared" si="608"/>
        <v>0</v>
      </c>
      <c r="CT2777" s="15">
        <f t="shared" si="609"/>
        <v>45</v>
      </c>
      <c r="CU2777" s="15">
        <f t="shared" si="610"/>
        <v>1</v>
      </c>
      <c r="CV2777" s="15">
        <f t="shared" si="611"/>
        <v>0</v>
      </c>
      <c r="CW2777" s="15"/>
      <c r="CX2777" s="15"/>
      <c r="CY2777" s="15">
        <f t="shared" si="612"/>
        <v>0</v>
      </c>
      <c r="CZ2777" s="15">
        <f>GG2777</f>
        <v>0</v>
      </c>
      <c r="DA2777" s="16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20"/>
      <c r="DY2777" s="15"/>
      <c r="DZ2777" s="20"/>
      <c r="EA2777" s="15"/>
      <c r="EB2777" s="20"/>
      <c r="EC2777" s="15"/>
      <c r="ED2777" s="20"/>
      <c r="EE2777" s="15"/>
      <c r="EF2777" s="20"/>
      <c r="EG2777" s="15"/>
      <c r="EH2777" s="20"/>
      <c r="EI2777" s="15"/>
      <c r="EJ2777" s="20"/>
      <c r="EK2777" s="15"/>
      <c r="EL2777" s="20"/>
      <c r="EM2777" s="15"/>
      <c r="EN2777" s="20"/>
      <c r="EY2777" s="15"/>
      <c r="EZ2777" s="20"/>
      <c r="FC2777" s="15"/>
      <c r="FD2777" s="20"/>
      <c r="FE2777" s="15"/>
      <c r="FF2777" s="20"/>
      <c r="FG2777" s="15"/>
      <c r="FH2777" s="20"/>
      <c r="FI2777" s="15"/>
      <c r="FJ2777" s="20"/>
      <c r="FK2777" s="15"/>
      <c r="FL2777" s="20"/>
      <c r="FM2777" s="15">
        <v>45</v>
      </c>
      <c r="FN2777" s="20">
        <v>2</v>
      </c>
      <c r="FO2777" s="15"/>
      <c r="FP2777" s="20"/>
      <c r="FQ2777" s="15"/>
      <c r="FR2777" s="20"/>
      <c r="FS2777" s="15"/>
      <c r="FT2777" s="20"/>
      <c r="FU2777" s="15"/>
      <c r="FV2777" s="20"/>
      <c r="FW2777" s="15"/>
      <c r="FX2777" s="20"/>
      <c r="FY2777" s="15"/>
      <c r="FZ2777" s="20"/>
      <c r="GA2777" s="15"/>
      <c r="GB2777" s="20"/>
      <c r="GC2777" s="15"/>
      <c r="GD2777" s="20"/>
      <c r="GE2777" s="15"/>
      <c r="GF2777" s="20"/>
      <c r="GG2777" s="226"/>
    </row>
    <row r="2778" spans="1:189" ht="15" customHeight="1" x14ac:dyDescent="0.3">
      <c r="A2778" s="85" t="s">
        <v>146</v>
      </c>
      <c r="B2778" s="85" t="s">
        <v>140</v>
      </c>
      <c r="C2778" s="85" t="s">
        <v>3924</v>
      </c>
      <c r="D2778" s="85" t="s">
        <v>3925</v>
      </c>
      <c r="E2778" s="15" t="str">
        <f t="shared" si="606"/>
        <v>ROMAN Rousseau</v>
      </c>
      <c r="F2778" s="85" t="s">
        <v>135</v>
      </c>
      <c r="G2778" s="15">
        <v>999927421</v>
      </c>
      <c r="H2778" s="15">
        <f t="shared" si="607"/>
        <v>58</v>
      </c>
      <c r="I2778" s="15"/>
      <c r="J2778" s="15"/>
      <c r="K2778" s="16"/>
      <c r="L2778" s="15"/>
      <c r="M2778" s="15"/>
      <c r="N2778" s="15"/>
      <c r="O2778" s="15">
        <f t="shared" si="602"/>
        <v>0</v>
      </c>
      <c r="P2778" s="15">
        <v>0</v>
      </c>
      <c r="Q2778" s="15">
        <f t="shared" si="603"/>
        <v>0</v>
      </c>
      <c r="R2778" s="15">
        <v>0</v>
      </c>
      <c r="S2778" s="15">
        <v>0</v>
      </c>
      <c r="T2778" s="15">
        <f t="shared" si="604"/>
        <v>0</v>
      </c>
      <c r="U2778" s="15">
        <f t="shared" si="605"/>
        <v>0</v>
      </c>
      <c r="V2778" s="15"/>
      <c r="W2778" s="15"/>
      <c r="X2778" s="15"/>
      <c r="Y2778" s="15"/>
      <c r="Z2778" s="16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>
        <f t="shared" si="608"/>
        <v>0</v>
      </c>
      <c r="CT2778" s="15">
        <f t="shared" si="609"/>
        <v>58</v>
      </c>
      <c r="CU2778" s="15">
        <f t="shared" si="610"/>
        <v>0</v>
      </c>
      <c r="CV2778" s="15">
        <f t="shared" si="611"/>
        <v>0</v>
      </c>
      <c r="CW2778" s="15"/>
      <c r="CX2778" s="15"/>
      <c r="CY2778" s="15">
        <f t="shared" si="612"/>
        <v>0</v>
      </c>
      <c r="CZ2778" s="15">
        <f>GG2778</f>
        <v>0</v>
      </c>
      <c r="DA2778" s="16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20"/>
      <c r="DY2778" s="15"/>
      <c r="DZ2778" s="20"/>
      <c r="EA2778" s="15"/>
      <c r="EB2778" s="20"/>
      <c r="EC2778" s="15"/>
      <c r="ED2778" s="20"/>
      <c r="EE2778" s="15"/>
      <c r="EF2778" s="20"/>
      <c r="EG2778" s="15"/>
      <c r="EH2778" s="20"/>
      <c r="EI2778" s="15"/>
      <c r="EJ2778" s="20"/>
      <c r="EK2778" s="15"/>
      <c r="EL2778" s="20"/>
      <c r="EM2778" s="15"/>
      <c r="EN2778" s="20"/>
      <c r="EY2778" s="15"/>
      <c r="EZ2778" s="20"/>
      <c r="FC2778" s="15"/>
      <c r="FD2778" s="20"/>
      <c r="FE2778" s="15"/>
      <c r="FF2778" s="20"/>
      <c r="FG2778" s="15"/>
      <c r="FH2778" s="20"/>
      <c r="FI2778" s="15"/>
      <c r="FJ2778" s="20"/>
      <c r="FK2778" s="15"/>
      <c r="FL2778" s="20"/>
      <c r="FM2778" s="15"/>
      <c r="FN2778" s="20"/>
      <c r="FO2778" s="15">
        <v>58</v>
      </c>
      <c r="FP2778" s="20"/>
      <c r="FQ2778" s="15"/>
      <c r="FR2778" s="20"/>
      <c r="FS2778" s="15"/>
      <c r="FT2778" s="20"/>
      <c r="FU2778" s="15"/>
      <c r="FV2778" s="20"/>
      <c r="FW2778" s="15"/>
      <c r="FX2778" s="20"/>
      <c r="FY2778" s="15"/>
      <c r="FZ2778" s="20"/>
      <c r="GA2778" s="15"/>
      <c r="GB2778" s="20"/>
      <c r="GC2778" s="15"/>
      <c r="GD2778" s="20"/>
      <c r="GE2778" s="15"/>
      <c r="GF2778" s="20"/>
      <c r="GG2778" s="226"/>
    </row>
    <row r="2779" spans="1:189" ht="15" customHeight="1" x14ac:dyDescent="0.3">
      <c r="A2779" s="15" t="s">
        <v>2903</v>
      </c>
      <c r="B2779" s="15" t="s">
        <v>138</v>
      </c>
      <c r="C2779" s="15" t="s">
        <v>2637</v>
      </c>
      <c r="D2779" s="15" t="s">
        <v>3589</v>
      </c>
      <c r="E2779" s="15" t="str">
        <f t="shared" si="606"/>
        <v>Destiny Tyson</v>
      </c>
      <c r="F2779" s="15" t="s">
        <v>128</v>
      </c>
      <c r="G2779" s="15">
        <v>999927432</v>
      </c>
      <c r="H2779" s="15">
        <f t="shared" si="607"/>
        <v>30</v>
      </c>
      <c r="I2779" s="15"/>
      <c r="J2779" s="15"/>
      <c r="K2779" s="16"/>
      <c r="L2779" s="15"/>
      <c r="M2779" s="15"/>
      <c r="N2779" s="15"/>
      <c r="O2779" s="15">
        <f t="shared" si="602"/>
        <v>0</v>
      </c>
      <c r="P2779" s="15">
        <v>0</v>
      </c>
      <c r="Q2779" s="15">
        <f t="shared" si="603"/>
        <v>0</v>
      </c>
      <c r="R2779" s="15">
        <v>0</v>
      </c>
      <c r="S2779" s="15">
        <v>0</v>
      </c>
      <c r="T2779" s="15">
        <f t="shared" si="604"/>
        <v>0</v>
      </c>
      <c r="U2779" s="15">
        <f t="shared" si="605"/>
        <v>0</v>
      </c>
      <c r="V2779" s="15"/>
      <c r="W2779" s="15"/>
      <c r="X2779" s="15"/>
      <c r="Y2779" s="15"/>
      <c r="Z2779" s="16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>
        <f t="shared" si="608"/>
        <v>0</v>
      </c>
      <c r="CT2779" s="15">
        <f t="shared" si="609"/>
        <v>30</v>
      </c>
      <c r="CU2779" s="15">
        <f t="shared" si="610"/>
        <v>1</v>
      </c>
      <c r="CV2779" s="15">
        <f t="shared" si="611"/>
        <v>0</v>
      </c>
      <c r="CW2779" s="15"/>
      <c r="CX2779" s="15"/>
      <c r="CY2779" s="15">
        <f t="shared" si="612"/>
        <v>0</v>
      </c>
      <c r="CZ2779" s="15">
        <f>GG2779</f>
        <v>0</v>
      </c>
      <c r="DA2779" s="16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20"/>
      <c r="DY2779" s="15"/>
      <c r="DZ2779" s="20"/>
      <c r="EA2779" s="15"/>
      <c r="EB2779" s="20"/>
      <c r="EC2779" s="15"/>
      <c r="ED2779" s="20"/>
      <c r="EE2779" s="15"/>
      <c r="EF2779" s="20"/>
      <c r="EG2779" s="15"/>
      <c r="EH2779" s="20"/>
      <c r="EI2779" s="15"/>
      <c r="EJ2779" s="20"/>
      <c r="EK2779" s="15"/>
      <c r="EL2779" s="20"/>
      <c r="EM2779" s="15"/>
      <c r="EN2779" s="20"/>
      <c r="EY2779" s="15"/>
      <c r="EZ2779" s="20"/>
      <c r="FC2779" s="15"/>
      <c r="FD2779" s="20"/>
      <c r="FE2779" s="15"/>
      <c r="FF2779" s="20"/>
      <c r="FG2779" s="15"/>
      <c r="FH2779" s="20"/>
      <c r="FI2779" s="15"/>
      <c r="FJ2779" s="20"/>
      <c r="FK2779" s="15"/>
      <c r="FL2779" s="20"/>
      <c r="FM2779" s="15"/>
      <c r="FN2779" s="20"/>
      <c r="FO2779" s="15"/>
      <c r="FP2779" s="20"/>
      <c r="FQ2779" s="15">
        <v>30</v>
      </c>
      <c r="FR2779" s="20">
        <v>1</v>
      </c>
      <c r="FS2779" s="15"/>
      <c r="FT2779" s="20"/>
      <c r="FU2779" s="15"/>
      <c r="FV2779" s="20"/>
      <c r="FW2779" s="15"/>
      <c r="FX2779" s="20"/>
      <c r="FY2779" s="15"/>
      <c r="FZ2779" s="20"/>
      <c r="GA2779" s="15"/>
      <c r="GB2779" s="20"/>
      <c r="GC2779" s="15"/>
      <c r="GD2779" s="20"/>
      <c r="GE2779" s="15"/>
      <c r="GF2779" s="20"/>
      <c r="GG2779" s="226"/>
    </row>
    <row r="2780" spans="1:189" ht="15" customHeight="1" x14ac:dyDescent="0.3">
      <c r="A2780" s="85" t="s">
        <v>146</v>
      </c>
      <c r="B2780" s="85" t="s">
        <v>140</v>
      </c>
      <c r="C2780" s="85" t="s">
        <v>4018</v>
      </c>
      <c r="D2780" s="85" t="s">
        <v>4019</v>
      </c>
      <c r="E2780" s="15" t="str">
        <f t="shared" si="606"/>
        <v>AMY CASTRO</v>
      </c>
      <c r="F2780" s="85" t="s">
        <v>128</v>
      </c>
      <c r="G2780" s="15">
        <v>999927436</v>
      </c>
      <c r="H2780" s="15">
        <f t="shared" si="607"/>
        <v>58</v>
      </c>
      <c r="I2780" s="15"/>
      <c r="J2780" s="15"/>
      <c r="K2780" s="16"/>
      <c r="L2780" s="15"/>
      <c r="M2780" s="15"/>
      <c r="N2780" s="15"/>
      <c r="O2780" s="15">
        <f t="shared" si="602"/>
        <v>0</v>
      </c>
      <c r="P2780" s="15">
        <v>0</v>
      </c>
      <c r="Q2780" s="15">
        <f t="shared" si="603"/>
        <v>0</v>
      </c>
      <c r="R2780" s="15">
        <v>0</v>
      </c>
      <c r="S2780" s="15">
        <v>0</v>
      </c>
      <c r="T2780" s="15">
        <f t="shared" si="604"/>
        <v>0</v>
      </c>
      <c r="U2780" s="15">
        <f t="shared" si="605"/>
        <v>0</v>
      </c>
      <c r="V2780" s="15"/>
      <c r="W2780" s="15"/>
      <c r="X2780" s="15"/>
      <c r="Y2780" s="15"/>
      <c r="Z2780" s="16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>
        <f t="shared" si="608"/>
        <v>0</v>
      </c>
      <c r="CT2780" s="15">
        <f t="shared" si="609"/>
        <v>58</v>
      </c>
      <c r="CU2780" s="15">
        <f t="shared" si="610"/>
        <v>0</v>
      </c>
      <c r="CV2780" s="15">
        <f t="shared" si="611"/>
        <v>0</v>
      </c>
      <c r="CW2780" s="15"/>
      <c r="CX2780" s="15"/>
      <c r="CY2780" s="15">
        <f t="shared" si="612"/>
        <v>0</v>
      </c>
      <c r="CZ2780" s="15">
        <f>GG2780</f>
        <v>0</v>
      </c>
      <c r="DA2780" s="16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20"/>
      <c r="DY2780" s="15"/>
      <c r="DZ2780" s="20"/>
      <c r="EA2780" s="15"/>
      <c r="EB2780" s="20"/>
      <c r="EC2780" s="15"/>
      <c r="ED2780" s="20"/>
      <c r="EE2780" s="15"/>
      <c r="EF2780" s="20"/>
      <c r="EG2780" s="15"/>
      <c r="EH2780" s="20"/>
      <c r="EI2780" s="15"/>
      <c r="EJ2780" s="20"/>
      <c r="EK2780" s="15"/>
      <c r="EL2780" s="20"/>
      <c r="EM2780" s="15"/>
      <c r="EN2780" s="20"/>
      <c r="EY2780" s="15"/>
      <c r="EZ2780" s="20"/>
      <c r="FC2780" s="15"/>
      <c r="FD2780" s="20"/>
      <c r="FE2780" s="15"/>
      <c r="FF2780" s="20"/>
      <c r="FG2780" s="15"/>
      <c r="FH2780" s="20"/>
      <c r="FI2780" s="15"/>
      <c r="FJ2780" s="20"/>
      <c r="FK2780" s="15"/>
      <c r="FL2780" s="20"/>
      <c r="FM2780" s="15"/>
      <c r="FN2780" s="16"/>
      <c r="FO2780" s="15">
        <v>58</v>
      </c>
      <c r="FP2780" s="20"/>
      <c r="FQ2780" s="15"/>
      <c r="FR2780" s="16"/>
      <c r="FS2780" s="15"/>
      <c r="FT2780" s="20"/>
      <c r="FU2780" s="15"/>
      <c r="FV2780" s="20"/>
      <c r="FW2780" s="15"/>
      <c r="FX2780" s="20"/>
      <c r="FY2780" s="15"/>
      <c r="FZ2780" s="20"/>
      <c r="GA2780" s="15"/>
      <c r="GB2780" s="20"/>
      <c r="GC2780" s="15"/>
      <c r="GD2780" s="20"/>
      <c r="GE2780" s="15"/>
      <c r="GF2780" s="20"/>
      <c r="GG2780" s="226"/>
    </row>
    <row r="2781" spans="1:189" ht="15" customHeight="1" x14ac:dyDescent="0.3">
      <c r="A2781" s="15" t="s">
        <v>146</v>
      </c>
      <c r="B2781" s="15" t="s">
        <v>134</v>
      </c>
      <c r="C2781" s="15" t="s">
        <v>3724</v>
      </c>
      <c r="D2781" s="15" t="s">
        <v>3725</v>
      </c>
      <c r="E2781" s="15" t="str">
        <f t="shared" si="606"/>
        <v>Scarlett  Hart</v>
      </c>
      <c r="F2781" s="15" t="s">
        <v>128</v>
      </c>
      <c r="G2781" s="15">
        <v>999927437</v>
      </c>
      <c r="H2781" s="15">
        <f t="shared" si="607"/>
        <v>120</v>
      </c>
      <c r="I2781" s="15"/>
      <c r="J2781" s="15"/>
      <c r="K2781" s="16"/>
      <c r="L2781" s="15"/>
      <c r="M2781" s="15"/>
      <c r="N2781" s="15"/>
      <c r="O2781" s="15">
        <f t="shared" ref="O2781:O2844" si="613">SUM(EE2781, EI2781, EK2781, EM2781)</f>
        <v>0</v>
      </c>
      <c r="P2781" s="15">
        <v>0</v>
      </c>
      <c r="Q2781" s="15">
        <f t="shared" ref="Q2781:Q2844" si="614">COUNT(DI2781:DV2781)</f>
        <v>0</v>
      </c>
      <c r="R2781" s="15">
        <v>0</v>
      </c>
      <c r="S2781" s="15">
        <v>0</v>
      </c>
      <c r="T2781" s="15">
        <f t="shared" ref="T2781:T2844" si="615">EC2781</f>
        <v>0</v>
      </c>
      <c r="U2781" s="15">
        <f t="shared" ref="U2781:U2844" si="616">SUM(EG2781)</f>
        <v>0</v>
      </c>
      <c r="V2781" s="15"/>
      <c r="W2781" s="15"/>
      <c r="X2781" s="15"/>
      <c r="Y2781" s="15"/>
      <c r="Z2781" s="16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>
        <f t="shared" si="608"/>
        <v>0</v>
      </c>
      <c r="CT2781" s="15">
        <f t="shared" si="609"/>
        <v>120</v>
      </c>
      <c r="CU2781" s="15">
        <f t="shared" si="610"/>
        <v>1</v>
      </c>
      <c r="CV2781" s="15">
        <f t="shared" si="611"/>
        <v>0</v>
      </c>
      <c r="CW2781" s="15"/>
      <c r="CX2781" s="15"/>
      <c r="CY2781" s="15">
        <f t="shared" si="612"/>
        <v>0</v>
      </c>
      <c r="CZ2781" s="15">
        <f>GG2781</f>
        <v>0</v>
      </c>
      <c r="DA2781" s="16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20"/>
      <c r="DY2781" s="15"/>
      <c r="DZ2781" s="20"/>
      <c r="EA2781" s="15"/>
      <c r="EB2781" s="20"/>
      <c r="EC2781" s="15"/>
      <c r="ED2781" s="20"/>
      <c r="EE2781" s="15"/>
      <c r="EF2781" s="20"/>
      <c r="EG2781" s="15"/>
      <c r="EH2781" s="20"/>
      <c r="EI2781" s="15"/>
      <c r="EJ2781" s="20"/>
      <c r="EK2781" s="15"/>
      <c r="EL2781" s="20"/>
      <c r="EM2781" s="15"/>
      <c r="EN2781" s="20"/>
      <c r="EY2781" s="15"/>
      <c r="EZ2781" s="20"/>
      <c r="FC2781" s="15"/>
      <c r="FD2781" s="20"/>
      <c r="FE2781" s="15"/>
      <c r="FF2781" s="20"/>
      <c r="FG2781" s="15"/>
      <c r="FH2781" s="20"/>
      <c r="FI2781" s="15"/>
      <c r="FJ2781" s="20"/>
      <c r="FK2781" s="15"/>
      <c r="FL2781" s="20"/>
      <c r="FM2781" s="15"/>
      <c r="FN2781" s="20"/>
      <c r="FO2781" s="15"/>
      <c r="FP2781" s="20"/>
      <c r="FQ2781" s="15"/>
      <c r="FR2781" s="20"/>
      <c r="FS2781" s="15"/>
      <c r="FT2781" s="20"/>
      <c r="FU2781" s="15"/>
      <c r="FV2781" s="20"/>
      <c r="FW2781" s="15">
        <v>120</v>
      </c>
      <c r="FX2781" s="20">
        <v>1</v>
      </c>
      <c r="FY2781" s="15"/>
      <c r="FZ2781" s="20"/>
      <c r="GA2781" s="15"/>
      <c r="GB2781" s="20"/>
      <c r="GC2781" s="15"/>
      <c r="GD2781" s="20"/>
      <c r="GE2781" s="15"/>
      <c r="GF2781" s="20"/>
      <c r="GG2781" s="226"/>
    </row>
    <row r="2782" spans="1:189" ht="15" customHeight="1" x14ac:dyDescent="0.3">
      <c r="A2782" s="17" t="s">
        <v>2903</v>
      </c>
      <c r="B2782" s="17" t="s">
        <v>134</v>
      </c>
      <c r="C2782" s="17" t="s">
        <v>3390</v>
      </c>
      <c r="D2782" s="17" t="s">
        <v>3391</v>
      </c>
      <c r="E2782" s="15" t="str">
        <f t="shared" si="606"/>
        <v>Rashi Lakhotia</v>
      </c>
      <c r="F2782" s="17" t="s">
        <v>128</v>
      </c>
      <c r="G2782" s="17">
        <v>999927439</v>
      </c>
      <c r="H2782" s="15">
        <f t="shared" si="607"/>
        <v>38</v>
      </c>
      <c r="I2782" s="15"/>
      <c r="J2782" s="15"/>
      <c r="K2782" s="16"/>
      <c r="L2782" s="15"/>
      <c r="M2782" s="15"/>
      <c r="N2782" s="15"/>
      <c r="O2782" s="15">
        <f t="shared" si="613"/>
        <v>0</v>
      </c>
      <c r="P2782" s="15">
        <v>0</v>
      </c>
      <c r="Q2782" s="15">
        <f t="shared" si="614"/>
        <v>0</v>
      </c>
      <c r="R2782" s="15">
        <v>0</v>
      </c>
      <c r="S2782" s="15">
        <v>0</v>
      </c>
      <c r="T2782" s="15">
        <f t="shared" si="615"/>
        <v>0</v>
      </c>
      <c r="U2782" s="15">
        <f t="shared" si="616"/>
        <v>0</v>
      </c>
      <c r="V2782" s="15"/>
      <c r="W2782" s="15"/>
      <c r="X2782" s="15"/>
      <c r="Y2782" s="15"/>
      <c r="Z2782" s="16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>
        <f t="shared" si="608"/>
        <v>38</v>
      </c>
      <c r="CT2782" s="15">
        <f t="shared" si="609"/>
        <v>0</v>
      </c>
      <c r="CU2782" s="15">
        <f t="shared" si="610"/>
        <v>0</v>
      </c>
      <c r="CV2782" s="15">
        <f t="shared" si="611"/>
        <v>0</v>
      </c>
      <c r="CW2782" s="15"/>
      <c r="CX2782" s="15"/>
      <c r="CY2782" s="15">
        <f t="shared" si="612"/>
        <v>0</v>
      </c>
      <c r="CZ2782" s="15">
        <f>GG2782</f>
        <v>0</v>
      </c>
      <c r="DA2782" s="16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20"/>
      <c r="DY2782" s="15"/>
      <c r="DZ2782" s="20"/>
      <c r="EA2782" s="15"/>
      <c r="EB2782" s="20"/>
      <c r="EC2782" s="15"/>
      <c r="ED2782" s="20"/>
      <c r="EE2782" s="15"/>
      <c r="EF2782" s="20"/>
      <c r="EG2782" s="15"/>
      <c r="EH2782" s="20"/>
      <c r="EI2782" s="15"/>
      <c r="EJ2782" s="20"/>
      <c r="EK2782" s="15"/>
      <c r="EL2782" s="20"/>
      <c r="EM2782" s="15"/>
      <c r="EN2782" s="20"/>
      <c r="EY2782" s="15"/>
      <c r="EZ2782" s="20"/>
      <c r="FC2782" s="15"/>
      <c r="FD2782" s="20"/>
      <c r="FE2782" s="15">
        <v>38</v>
      </c>
      <c r="FF2782" s="20" t="s">
        <v>129</v>
      </c>
      <c r="FG2782" s="15"/>
      <c r="FH2782" s="20"/>
      <c r="FI2782" s="15"/>
      <c r="FJ2782" s="20"/>
      <c r="FK2782" s="15"/>
      <c r="FL2782" s="20"/>
      <c r="FM2782" s="15"/>
      <c r="FN2782" s="20"/>
      <c r="FO2782" s="15"/>
      <c r="FP2782" s="20"/>
      <c r="FQ2782" s="15"/>
      <c r="FR2782" s="20"/>
      <c r="FS2782" s="15"/>
      <c r="FT2782" s="20"/>
      <c r="FU2782" s="15"/>
      <c r="FV2782" s="20"/>
      <c r="FW2782" s="15"/>
      <c r="FX2782" s="20"/>
      <c r="FY2782" s="15"/>
      <c r="FZ2782" s="20"/>
      <c r="GA2782" s="15"/>
      <c r="GB2782" s="20"/>
      <c r="GC2782" s="15"/>
      <c r="GD2782" s="20"/>
      <c r="GE2782" s="15"/>
      <c r="GF2782" s="20"/>
      <c r="GG2782" s="226"/>
    </row>
    <row r="2783" spans="1:189" ht="15" customHeight="1" x14ac:dyDescent="0.3">
      <c r="A2783" s="17" t="s">
        <v>2903</v>
      </c>
      <c r="B2783" s="17" t="s">
        <v>126</v>
      </c>
      <c r="C2783" s="17" t="s">
        <v>3353</v>
      </c>
      <c r="D2783" s="17" t="s">
        <v>1431</v>
      </c>
      <c r="E2783" s="15" t="str">
        <f t="shared" si="606"/>
        <v>Dahae Moon</v>
      </c>
      <c r="F2783" s="17" t="s">
        <v>128</v>
      </c>
      <c r="G2783" s="17">
        <v>999927440</v>
      </c>
      <c r="H2783" s="15">
        <f t="shared" si="607"/>
        <v>29</v>
      </c>
      <c r="I2783" s="15"/>
      <c r="J2783" s="15"/>
      <c r="K2783" s="16"/>
      <c r="L2783" s="15"/>
      <c r="M2783" s="15"/>
      <c r="N2783" s="15"/>
      <c r="O2783" s="15">
        <f t="shared" si="613"/>
        <v>0</v>
      </c>
      <c r="P2783" s="15">
        <v>0</v>
      </c>
      <c r="Q2783" s="15">
        <f t="shared" si="614"/>
        <v>0</v>
      </c>
      <c r="R2783" s="15">
        <v>0</v>
      </c>
      <c r="S2783" s="15">
        <v>0</v>
      </c>
      <c r="T2783" s="15">
        <f t="shared" si="615"/>
        <v>0</v>
      </c>
      <c r="U2783" s="15">
        <f t="shared" si="616"/>
        <v>0</v>
      </c>
      <c r="V2783" s="15"/>
      <c r="W2783" s="15"/>
      <c r="X2783" s="15"/>
      <c r="Y2783" s="15"/>
      <c r="Z2783" s="16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>
        <f t="shared" si="608"/>
        <v>29</v>
      </c>
      <c r="CT2783" s="15">
        <f t="shared" si="609"/>
        <v>0</v>
      </c>
      <c r="CU2783" s="15">
        <f t="shared" si="610"/>
        <v>0</v>
      </c>
      <c r="CV2783" s="15">
        <f t="shared" si="611"/>
        <v>0</v>
      </c>
      <c r="CW2783" s="15"/>
      <c r="CX2783" s="15"/>
      <c r="CY2783" s="15">
        <f t="shared" si="612"/>
        <v>0</v>
      </c>
      <c r="CZ2783" s="15">
        <f>GG2783</f>
        <v>0</v>
      </c>
      <c r="DA2783" s="16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20"/>
      <c r="DY2783" s="15"/>
      <c r="DZ2783" s="20"/>
      <c r="EA2783" s="15"/>
      <c r="EB2783" s="20"/>
      <c r="EC2783" s="15"/>
      <c r="ED2783" s="20"/>
      <c r="EE2783" s="15"/>
      <c r="EF2783" s="20"/>
      <c r="EG2783" s="15"/>
      <c r="EH2783" s="20"/>
      <c r="EI2783" s="15"/>
      <c r="EJ2783" s="20"/>
      <c r="EK2783" s="15"/>
      <c r="EL2783" s="20"/>
      <c r="EM2783" s="15"/>
      <c r="EN2783" s="20"/>
      <c r="EY2783" s="15"/>
      <c r="EZ2783" s="20"/>
      <c r="FC2783" s="15"/>
      <c r="FD2783" s="20"/>
      <c r="FE2783" s="15">
        <v>29</v>
      </c>
      <c r="FF2783" s="20" t="s">
        <v>168</v>
      </c>
      <c r="FG2783" s="15"/>
      <c r="FH2783" s="20"/>
      <c r="FI2783" s="15"/>
      <c r="FJ2783" s="20"/>
      <c r="FK2783" s="15"/>
      <c r="FL2783" s="20"/>
      <c r="FM2783" s="15"/>
      <c r="FN2783" s="20"/>
      <c r="FO2783" s="15"/>
      <c r="FP2783" s="20"/>
      <c r="FQ2783" s="15"/>
      <c r="FR2783" s="20"/>
      <c r="FS2783" s="15"/>
      <c r="FT2783" s="20"/>
      <c r="FU2783" s="15"/>
      <c r="FV2783" s="20"/>
      <c r="FW2783" s="15"/>
      <c r="FX2783" s="20"/>
      <c r="FY2783" s="15"/>
      <c r="FZ2783" s="20"/>
      <c r="GA2783" s="15"/>
      <c r="GB2783" s="20"/>
      <c r="GC2783" s="15"/>
      <c r="GD2783" s="20"/>
      <c r="GE2783" s="15"/>
      <c r="GF2783" s="20"/>
      <c r="GG2783" s="226"/>
    </row>
    <row r="2784" spans="1:189" ht="15" customHeight="1" x14ac:dyDescent="0.3">
      <c r="A2784" s="15" t="s">
        <v>146</v>
      </c>
      <c r="B2784" s="15" t="s">
        <v>138</v>
      </c>
      <c r="C2784" s="15" t="s">
        <v>791</v>
      </c>
      <c r="D2784" s="15" t="s">
        <v>3730</v>
      </c>
      <c r="E2784" s="15" t="str">
        <f t="shared" si="606"/>
        <v>Emilia Santella</v>
      </c>
      <c r="F2784" s="15" t="s">
        <v>128</v>
      </c>
      <c r="G2784" s="15">
        <v>999927442</v>
      </c>
      <c r="H2784" s="15">
        <f t="shared" si="607"/>
        <v>120</v>
      </c>
      <c r="I2784" s="15"/>
      <c r="J2784" s="15"/>
      <c r="K2784" s="16"/>
      <c r="L2784" s="15"/>
      <c r="M2784" s="15"/>
      <c r="N2784" s="15"/>
      <c r="O2784" s="15">
        <f t="shared" si="613"/>
        <v>0</v>
      </c>
      <c r="P2784" s="15">
        <v>0</v>
      </c>
      <c r="Q2784" s="15">
        <f t="shared" si="614"/>
        <v>0</v>
      </c>
      <c r="R2784" s="15">
        <v>0</v>
      </c>
      <c r="S2784" s="15">
        <v>0</v>
      </c>
      <c r="T2784" s="15">
        <f t="shared" si="615"/>
        <v>0</v>
      </c>
      <c r="U2784" s="15">
        <f t="shared" si="616"/>
        <v>0</v>
      </c>
      <c r="V2784" s="15"/>
      <c r="W2784" s="15"/>
      <c r="X2784" s="15"/>
      <c r="Y2784" s="15"/>
      <c r="Z2784" s="16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>
        <f t="shared" si="608"/>
        <v>0</v>
      </c>
      <c r="CT2784" s="15">
        <f t="shared" si="609"/>
        <v>120</v>
      </c>
      <c r="CU2784" s="15">
        <f t="shared" si="610"/>
        <v>1</v>
      </c>
      <c r="CV2784" s="15">
        <f t="shared" si="611"/>
        <v>0</v>
      </c>
      <c r="CW2784" s="15"/>
      <c r="CX2784" s="15"/>
      <c r="CY2784" s="15">
        <f t="shared" si="612"/>
        <v>0</v>
      </c>
      <c r="CZ2784" s="15">
        <f>GG2784</f>
        <v>0</v>
      </c>
      <c r="DA2784" s="16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20"/>
      <c r="DY2784" s="15"/>
      <c r="DZ2784" s="20"/>
      <c r="EA2784" s="15"/>
      <c r="EB2784" s="20"/>
      <c r="EC2784" s="15"/>
      <c r="ED2784" s="20"/>
      <c r="EE2784" s="15"/>
      <c r="EF2784" s="20"/>
      <c r="EG2784" s="15"/>
      <c r="EH2784" s="20"/>
      <c r="EI2784" s="15"/>
      <c r="EJ2784" s="20"/>
      <c r="EK2784" s="15"/>
      <c r="EL2784" s="20"/>
      <c r="EM2784" s="15"/>
      <c r="EN2784" s="20"/>
      <c r="EY2784" s="15"/>
      <c r="EZ2784" s="20"/>
      <c r="FC2784" s="15"/>
      <c r="FD2784" s="20"/>
      <c r="FE2784" s="15"/>
      <c r="FF2784" s="20"/>
      <c r="FG2784" s="15"/>
      <c r="FH2784" s="20"/>
      <c r="FI2784" s="15"/>
      <c r="FJ2784" s="20"/>
      <c r="FK2784" s="15"/>
      <c r="FL2784" s="20"/>
      <c r="FM2784" s="15"/>
      <c r="FN2784" s="20"/>
      <c r="FO2784" s="15"/>
      <c r="FP2784" s="20"/>
      <c r="FQ2784" s="15"/>
      <c r="FR2784" s="20"/>
      <c r="FS2784" s="15"/>
      <c r="FT2784" s="20"/>
      <c r="FU2784" s="15"/>
      <c r="FV2784" s="20"/>
      <c r="FW2784" s="15">
        <v>120</v>
      </c>
      <c r="FX2784" s="20">
        <v>1</v>
      </c>
      <c r="FY2784" s="15"/>
      <c r="FZ2784" s="20"/>
      <c r="GA2784" s="15"/>
      <c r="GB2784" s="20"/>
      <c r="GC2784" s="15"/>
      <c r="GD2784" s="20"/>
      <c r="GE2784" s="15"/>
      <c r="GF2784" s="20"/>
      <c r="GG2784" s="226"/>
    </row>
    <row r="2785" spans="1:189" ht="15" customHeight="1" x14ac:dyDescent="0.3">
      <c r="A2785" s="17" t="s">
        <v>2903</v>
      </c>
      <c r="B2785" s="17" t="s">
        <v>140</v>
      </c>
      <c r="C2785" s="17" t="s">
        <v>792</v>
      </c>
      <c r="D2785" s="17" t="s">
        <v>1216</v>
      </c>
      <c r="E2785" s="15" t="str">
        <f t="shared" si="606"/>
        <v>Meghan Le</v>
      </c>
      <c r="F2785" s="17" t="s">
        <v>128</v>
      </c>
      <c r="G2785" s="17">
        <v>999927443</v>
      </c>
      <c r="H2785" s="15">
        <f t="shared" si="607"/>
        <v>38</v>
      </c>
      <c r="I2785" s="15"/>
      <c r="J2785" s="15"/>
      <c r="K2785" s="16"/>
      <c r="L2785" s="15"/>
      <c r="M2785" s="15"/>
      <c r="N2785" s="15"/>
      <c r="O2785" s="15">
        <f t="shared" si="613"/>
        <v>0</v>
      </c>
      <c r="P2785" s="15">
        <v>0</v>
      </c>
      <c r="Q2785" s="15">
        <f t="shared" si="614"/>
        <v>0</v>
      </c>
      <c r="R2785" s="15">
        <v>0</v>
      </c>
      <c r="S2785" s="15">
        <v>0</v>
      </c>
      <c r="T2785" s="15">
        <f t="shared" si="615"/>
        <v>0</v>
      </c>
      <c r="U2785" s="15">
        <f t="shared" si="616"/>
        <v>0</v>
      </c>
      <c r="V2785" s="15"/>
      <c r="W2785" s="15"/>
      <c r="X2785" s="15"/>
      <c r="Y2785" s="15"/>
      <c r="Z2785" s="16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>
        <f t="shared" si="608"/>
        <v>38</v>
      </c>
      <c r="CT2785" s="15">
        <f t="shared" si="609"/>
        <v>0</v>
      </c>
      <c r="CU2785" s="15">
        <f t="shared" si="610"/>
        <v>0</v>
      </c>
      <c r="CV2785" s="15">
        <f t="shared" si="611"/>
        <v>0</v>
      </c>
      <c r="CW2785" s="15"/>
      <c r="CX2785" s="15"/>
      <c r="CY2785" s="15">
        <f t="shared" si="612"/>
        <v>0</v>
      </c>
      <c r="CZ2785" s="15">
        <f>GG2785</f>
        <v>0</v>
      </c>
      <c r="DA2785" s="16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20"/>
      <c r="DY2785" s="15"/>
      <c r="DZ2785" s="20"/>
      <c r="EA2785" s="15"/>
      <c r="EB2785" s="20"/>
      <c r="EC2785" s="15"/>
      <c r="ED2785" s="20"/>
      <c r="EE2785" s="15"/>
      <c r="EF2785" s="20"/>
      <c r="EG2785" s="15"/>
      <c r="EH2785" s="20"/>
      <c r="EI2785" s="15"/>
      <c r="EJ2785" s="20"/>
      <c r="EK2785" s="15"/>
      <c r="EL2785" s="20"/>
      <c r="EM2785" s="15"/>
      <c r="EN2785" s="20"/>
      <c r="EY2785" s="15"/>
      <c r="EZ2785" s="20"/>
      <c r="FC2785" s="15"/>
      <c r="FD2785" s="20"/>
      <c r="FE2785" s="15">
        <v>38</v>
      </c>
      <c r="FF2785" s="20" t="s">
        <v>129</v>
      </c>
      <c r="FG2785" s="15"/>
      <c r="FH2785" s="20"/>
      <c r="FI2785" s="15"/>
      <c r="FJ2785" s="20"/>
      <c r="FK2785" s="15"/>
      <c r="FL2785" s="20"/>
      <c r="FM2785" s="15"/>
      <c r="FN2785" s="20"/>
      <c r="FO2785" s="15"/>
      <c r="FP2785" s="20"/>
      <c r="FQ2785" s="15"/>
      <c r="FR2785" s="20"/>
      <c r="FS2785" s="15"/>
      <c r="FT2785" s="20"/>
      <c r="FU2785" s="15"/>
      <c r="FV2785" s="20"/>
      <c r="FW2785" s="15"/>
      <c r="FX2785" s="20"/>
      <c r="FY2785" s="15"/>
      <c r="FZ2785" s="20"/>
      <c r="GA2785" s="15"/>
      <c r="GB2785" s="20"/>
      <c r="GC2785" s="15"/>
      <c r="GD2785" s="20"/>
      <c r="GE2785" s="15"/>
      <c r="GF2785" s="20"/>
      <c r="GG2785" s="226"/>
    </row>
    <row r="2786" spans="1:189" ht="15" customHeight="1" x14ac:dyDescent="0.3">
      <c r="A2786" s="17" t="s">
        <v>2903</v>
      </c>
      <c r="B2786" s="17" t="s">
        <v>134</v>
      </c>
      <c r="C2786" s="17" t="s">
        <v>293</v>
      </c>
      <c r="D2786" s="17" t="s">
        <v>3384</v>
      </c>
      <c r="E2786" s="15" t="str">
        <f t="shared" si="606"/>
        <v>Rachel Dempsey</v>
      </c>
      <c r="F2786" s="17" t="s">
        <v>128</v>
      </c>
      <c r="G2786" s="17">
        <v>999927445</v>
      </c>
      <c r="H2786" s="15">
        <f t="shared" si="607"/>
        <v>52</v>
      </c>
      <c r="I2786" s="15"/>
      <c r="J2786" s="15"/>
      <c r="K2786" s="16"/>
      <c r="L2786" s="15"/>
      <c r="M2786" s="15"/>
      <c r="N2786" s="15"/>
      <c r="O2786" s="15">
        <f t="shared" si="613"/>
        <v>0</v>
      </c>
      <c r="P2786" s="15">
        <v>0</v>
      </c>
      <c r="Q2786" s="15">
        <f t="shared" si="614"/>
        <v>0</v>
      </c>
      <c r="R2786" s="15">
        <v>0</v>
      </c>
      <c r="S2786" s="15">
        <v>0</v>
      </c>
      <c r="T2786" s="15">
        <f t="shared" si="615"/>
        <v>0</v>
      </c>
      <c r="U2786" s="15">
        <f t="shared" si="616"/>
        <v>0</v>
      </c>
      <c r="V2786" s="15"/>
      <c r="W2786" s="15"/>
      <c r="X2786" s="15"/>
      <c r="Y2786" s="15"/>
      <c r="Z2786" s="16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>
        <f t="shared" si="608"/>
        <v>52</v>
      </c>
      <c r="CT2786" s="15">
        <f t="shared" si="609"/>
        <v>0</v>
      </c>
      <c r="CU2786" s="15">
        <f t="shared" si="610"/>
        <v>0</v>
      </c>
      <c r="CV2786" s="15">
        <f t="shared" si="611"/>
        <v>0</v>
      </c>
      <c r="CW2786" s="15"/>
      <c r="CX2786" s="15"/>
      <c r="CY2786" s="15">
        <f t="shared" si="612"/>
        <v>0</v>
      </c>
      <c r="CZ2786" s="15">
        <f>GG2786</f>
        <v>0</v>
      </c>
      <c r="DA2786" s="16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20"/>
      <c r="DY2786" s="15"/>
      <c r="DZ2786" s="20"/>
      <c r="EA2786" s="15"/>
      <c r="EB2786" s="20"/>
      <c r="EC2786" s="15"/>
      <c r="ED2786" s="20"/>
      <c r="EE2786" s="15"/>
      <c r="EF2786" s="20"/>
      <c r="EG2786" s="15"/>
      <c r="EH2786" s="20"/>
      <c r="EI2786" s="15"/>
      <c r="EJ2786" s="20"/>
      <c r="EK2786" s="15"/>
      <c r="EL2786" s="20"/>
      <c r="EM2786" s="15"/>
      <c r="EN2786" s="20"/>
      <c r="EY2786" s="15"/>
      <c r="EZ2786" s="20"/>
      <c r="FC2786" s="15"/>
      <c r="FD2786" s="20"/>
      <c r="FE2786" s="15">
        <v>52</v>
      </c>
      <c r="FF2786" s="20">
        <v>5</v>
      </c>
      <c r="FG2786" s="15"/>
      <c r="FH2786" s="20"/>
      <c r="FI2786" s="15"/>
      <c r="FJ2786" s="20"/>
      <c r="FK2786" s="15"/>
      <c r="FL2786" s="20"/>
      <c r="FM2786" s="15"/>
      <c r="FN2786" s="20"/>
      <c r="FO2786" s="15"/>
      <c r="FP2786" s="20"/>
      <c r="FQ2786" s="15"/>
      <c r="FR2786" s="20"/>
      <c r="FS2786" s="15"/>
      <c r="FT2786" s="20"/>
      <c r="FU2786" s="15"/>
      <c r="FV2786" s="20"/>
      <c r="FW2786" s="15"/>
      <c r="FX2786" s="20"/>
      <c r="FY2786" s="15"/>
      <c r="FZ2786" s="20"/>
      <c r="GA2786" s="15"/>
      <c r="GB2786" s="20"/>
      <c r="GC2786" s="15"/>
      <c r="GD2786" s="20"/>
      <c r="GE2786" s="15"/>
      <c r="GF2786" s="20"/>
      <c r="GG2786" s="226"/>
    </row>
    <row r="2787" spans="1:189" ht="15" customHeight="1" x14ac:dyDescent="0.3">
      <c r="A2787" s="85" t="s">
        <v>130</v>
      </c>
      <c r="B2787" s="85" t="s">
        <v>140</v>
      </c>
      <c r="C2787" s="85" t="s">
        <v>976</v>
      </c>
      <c r="D2787" s="85" t="s">
        <v>3479</v>
      </c>
      <c r="E2787" s="15" t="str">
        <f t="shared" si="606"/>
        <v>Ezra ROBISON</v>
      </c>
      <c r="F2787" s="85" t="s">
        <v>135</v>
      </c>
      <c r="G2787" s="15">
        <v>999927447</v>
      </c>
      <c r="H2787" s="15">
        <f t="shared" si="607"/>
        <v>34</v>
      </c>
      <c r="I2787" s="15"/>
      <c r="J2787" s="15"/>
      <c r="K2787" s="16"/>
      <c r="L2787" s="15"/>
      <c r="M2787" s="15"/>
      <c r="N2787" s="15"/>
      <c r="O2787" s="15">
        <f t="shared" si="613"/>
        <v>0</v>
      </c>
      <c r="P2787" s="15">
        <v>0</v>
      </c>
      <c r="Q2787" s="15">
        <f t="shared" si="614"/>
        <v>0</v>
      </c>
      <c r="R2787" s="15">
        <v>0</v>
      </c>
      <c r="S2787" s="15">
        <v>0</v>
      </c>
      <c r="T2787" s="15">
        <f t="shared" si="615"/>
        <v>0</v>
      </c>
      <c r="U2787" s="15">
        <f t="shared" si="616"/>
        <v>0</v>
      </c>
      <c r="V2787" s="15"/>
      <c r="W2787" s="15"/>
      <c r="X2787" s="15"/>
      <c r="Y2787" s="15"/>
      <c r="Z2787" s="16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>
        <f t="shared" si="608"/>
        <v>0</v>
      </c>
      <c r="CT2787" s="15">
        <f t="shared" si="609"/>
        <v>34</v>
      </c>
      <c r="CU2787" s="15">
        <f t="shared" si="610"/>
        <v>1</v>
      </c>
      <c r="CV2787" s="15">
        <f t="shared" si="611"/>
        <v>0</v>
      </c>
      <c r="CW2787" s="15"/>
      <c r="CX2787" s="15"/>
      <c r="CY2787" s="15">
        <f t="shared" si="612"/>
        <v>0</v>
      </c>
      <c r="CZ2787" s="15">
        <f>GG2787</f>
        <v>0</v>
      </c>
      <c r="DA2787" s="16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20"/>
      <c r="DY2787" s="15"/>
      <c r="DZ2787" s="20"/>
      <c r="EA2787" s="15"/>
      <c r="EB2787" s="20"/>
      <c r="EC2787" s="15"/>
      <c r="ED2787" s="20"/>
      <c r="EE2787" s="15"/>
      <c r="EF2787" s="20"/>
      <c r="EG2787" s="15"/>
      <c r="EH2787" s="20"/>
      <c r="EI2787" s="15"/>
      <c r="EJ2787" s="20"/>
      <c r="EK2787" s="15"/>
      <c r="EL2787" s="20"/>
      <c r="EM2787" s="15"/>
      <c r="EN2787" s="20"/>
      <c r="EY2787" s="15"/>
      <c r="EZ2787" s="20"/>
      <c r="FC2787" s="15"/>
      <c r="FD2787" s="20"/>
      <c r="FE2787" s="15"/>
      <c r="FF2787" s="20"/>
      <c r="FG2787" s="15">
        <v>34</v>
      </c>
      <c r="FH2787" s="20">
        <v>3</v>
      </c>
      <c r="FI2787" s="15"/>
      <c r="FJ2787" s="20"/>
      <c r="FK2787" s="15"/>
      <c r="FL2787" s="20"/>
      <c r="FM2787" s="15"/>
      <c r="FN2787" s="20"/>
      <c r="FO2787" s="15"/>
      <c r="FP2787" s="20"/>
      <c r="FQ2787" s="15"/>
      <c r="FR2787" s="20"/>
      <c r="FS2787" s="15"/>
      <c r="FT2787" s="20"/>
      <c r="FU2787" s="15"/>
      <c r="FV2787" s="20"/>
      <c r="FW2787" s="15"/>
      <c r="FX2787" s="20"/>
      <c r="FY2787" s="15"/>
      <c r="FZ2787" s="20"/>
      <c r="GA2787" s="15"/>
      <c r="GB2787" s="20"/>
      <c r="GC2787" s="15"/>
      <c r="GD2787" s="20"/>
      <c r="GE2787" s="15"/>
      <c r="GF2787" s="20"/>
      <c r="GG2787" s="226"/>
    </row>
    <row r="2788" spans="1:189" ht="15" customHeight="1" x14ac:dyDescent="0.3">
      <c r="A2788" s="85" t="s">
        <v>146</v>
      </c>
      <c r="B2788" s="85" t="s">
        <v>142</v>
      </c>
      <c r="C2788" s="85" t="s">
        <v>1051</v>
      </c>
      <c r="D2788" s="85" t="s">
        <v>3947</v>
      </c>
      <c r="E2788" s="15" t="str">
        <f t="shared" si="606"/>
        <v>Aiden Alguera</v>
      </c>
      <c r="F2788" s="85" t="s">
        <v>135</v>
      </c>
      <c r="G2788" s="15">
        <v>999927448</v>
      </c>
      <c r="H2788" s="15">
        <f t="shared" si="607"/>
        <v>38</v>
      </c>
      <c r="I2788" s="15"/>
      <c r="J2788" s="15"/>
      <c r="K2788" s="16"/>
      <c r="L2788" s="15"/>
      <c r="M2788" s="15"/>
      <c r="N2788" s="15"/>
      <c r="O2788" s="15">
        <f t="shared" si="613"/>
        <v>0</v>
      </c>
      <c r="P2788" s="15">
        <v>0</v>
      </c>
      <c r="Q2788" s="15">
        <f t="shared" si="614"/>
        <v>0</v>
      </c>
      <c r="R2788" s="15">
        <v>0</v>
      </c>
      <c r="S2788" s="15">
        <v>0</v>
      </c>
      <c r="T2788" s="15">
        <f t="shared" si="615"/>
        <v>0</v>
      </c>
      <c r="U2788" s="15">
        <f t="shared" si="616"/>
        <v>0</v>
      </c>
      <c r="V2788" s="15"/>
      <c r="W2788" s="15"/>
      <c r="X2788" s="15"/>
      <c r="Y2788" s="15"/>
      <c r="Z2788" s="16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>
        <f t="shared" si="608"/>
        <v>0</v>
      </c>
      <c r="CT2788" s="15">
        <f t="shared" si="609"/>
        <v>38</v>
      </c>
      <c r="CU2788" s="15">
        <f t="shared" si="610"/>
        <v>0</v>
      </c>
      <c r="CV2788" s="15">
        <f t="shared" si="611"/>
        <v>0</v>
      </c>
      <c r="CW2788" s="15"/>
      <c r="CX2788" s="15"/>
      <c r="CY2788" s="15">
        <f t="shared" si="612"/>
        <v>0</v>
      </c>
      <c r="CZ2788" s="15">
        <f>GG2788</f>
        <v>0</v>
      </c>
      <c r="DA2788" s="16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20"/>
      <c r="DY2788" s="15"/>
      <c r="DZ2788" s="20"/>
      <c r="EA2788" s="15"/>
      <c r="EB2788" s="20"/>
      <c r="EC2788" s="15"/>
      <c r="ED2788" s="20"/>
      <c r="EE2788" s="15"/>
      <c r="EF2788" s="20"/>
      <c r="EG2788" s="15"/>
      <c r="EH2788" s="20"/>
      <c r="EI2788" s="15"/>
      <c r="EJ2788" s="20"/>
      <c r="EK2788" s="15"/>
      <c r="EL2788" s="20"/>
      <c r="EM2788" s="15"/>
      <c r="EN2788" s="20"/>
      <c r="EY2788" s="15"/>
      <c r="EZ2788" s="20"/>
      <c r="FC2788" s="15"/>
      <c r="FD2788" s="20"/>
      <c r="FE2788" s="15"/>
      <c r="FF2788" s="20"/>
      <c r="FG2788" s="15"/>
      <c r="FH2788" s="20"/>
      <c r="FI2788" s="15"/>
      <c r="FJ2788" s="20"/>
      <c r="FK2788" s="15"/>
      <c r="FL2788" s="20"/>
      <c r="FM2788" s="15"/>
      <c r="FN2788" s="20"/>
      <c r="FO2788" s="15">
        <v>38</v>
      </c>
      <c r="FP2788" s="20"/>
      <c r="FQ2788" s="15"/>
      <c r="FR2788" s="16"/>
      <c r="FS2788" s="15"/>
      <c r="FT2788" s="20"/>
      <c r="FU2788" s="15"/>
      <c r="FV2788" s="20"/>
      <c r="FW2788" s="15"/>
      <c r="FX2788" s="20"/>
      <c r="FY2788" s="15"/>
      <c r="FZ2788" s="20"/>
      <c r="GA2788" s="15"/>
      <c r="GB2788" s="20"/>
      <c r="GC2788" s="15"/>
      <c r="GD2788" s="20"/>
      <c r="GE2788" s="15"/>
      <c r="GF2788" s="20"/>
      <c r="GG2788" s="226"/>
    </row>
    <row r="2789" spans="1:189" ht="15" customHeight="1" x14ac:dyDescent="0.3">
      <c r="A2789" s="83" t="s">
        <v>133</v>
      </c>
      <c r="B2789" s="83" t="s">
        <v>142</v>
      </c>
      <c r="C2789" s="83" t="s">
        <v>174</v>
      </c>
      <c r="D2789" s="83" t="s">
        <v>3856</v>
      </c>
      <c r="E2789" s="15" t="str">
        <f t="shared" si="606"/>
        <v>Joshua La Voy</v>
      </c>
      <c r="F2789" s="83" t="s">
        <v>135</v>
      </c>
      <c r="G2789" s="83">
        <v>999927450</v>
      </c>
      <c r="H2789" s="15">
        <f t="shared" si="607"/>
        <v>45</v>
      </c>
      <c r="I2789" s="15"/>
      <c r="J2789" s="15"/>
      <c r="K2789" s="16"/>
      <c r="L2789" s="15"/>
      <c r="M2789" s="15"/>
      <c r="N2789" s="15"/>
      <c r="O2789" s="15">
        <f t="shared" si="613"/>
        <v>0</v>
      </c>
      <c r="P2789" s="15">
        <v>0</v>
      </c>
      <c r="Q2789" s="15">
        <f t="shared" si="614"/>
        <v>0</v>
      </c>
      <c r="R2789" s="15">
        <v>0</v>
      </c>
      <c r="S2789" s="15">
        <v>0</v>
      </c>
      <c r="T2789" s="15">
        <f t="shared" si="615"/>
        <v>0</v>
      </c>
      <c r="U2789" s="15">
        <f t="shared" si="616"/>
        <v>0</v>
      </c>
      <c r="V2789" s="15"/>
      <c r="W2789" s="15"/>
      <c r="X2789" s="15"/>
      <c r="Y2789" s="15"/>
      <c r="Z2789" s="16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>
        <f t="shared" si="608"/>
        <v>0</v>
      </c>
      <c r="CT2789" s="15">
        <f t="shared" si="609"/>
        <v>45</v>
      </c>
      <c r="CU2789" s="15">
        <f t="shared" si="610"/>
        <v>1</v>
      </c>
      <c r="CV2789" s="15">
        <f t="shared" si="611"/>
        <v>0</v>
      </c>
      <c r="CW2789" s="15"/>
      <c r="CX2789" s="15"/>
      <c r="CY2789" s="15">
        <f t="shared" si="612"/>
        <v>0</v>
      </c>
      <c r="CZ2789" s="15">
        <f>GG2789</f>
        <v>0</v>
      </c>
      <c r="DA2789" s="16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20"/>
      <c r="DY2789" s="15"/>
      <c r="DZ2789" s="20"/>
      <c r="EA2789" s="15"/>
      <c r="EB2789" s="20"/>
      <c r="EC2789" s="15"/>
      <c r="ED2789" s="20"/>
      <c r="EE2789" s="15"/>
      <c r="EF2789" s="20"/>
      <c r="EG2789" s="15"/>
      <c r="EH2789" s="20"/>
      <c r="EI2789" s="15"/>
      <c r="EJ2789" s="20"/>
      <c r="EK2789" s="15"/>
      <c r="EL2789" s="20"/>
      <c r="EM2789" s="15"/>
      <c r="EN2789" s="20"/>
      <c r="EY2789" s="15"/>
      <c r="EZ2789" s="20"/>
      <c r="FC2789" s="15"/>
      <c r="FD2789" s="20"/>
      <c r="FE2789" s="15"/>
      <c r="FF2789" s="20"/>
      <c r="FG2789" s="15"/>
      <c r="FH2789" s="20"/>
      <c r="FI2789" s="15"/>
      <c r="FJ2789" s="20"/>
      <c r="FK2789" s="15"/>
      <c r="FL2789" s="20"/>
      <c r="FM2789" s="15"/>
      <c r="FN2789" s="20"/>
      <c r="FO2789" s="15"/>
      <c r="FP2789" s="20"/>
      <c r="FQ2789" s="15"/>
      <c r="FR2789" s="20"/>
      <c r="FS2789" s="15"/>
      <c r="FT2789" s="20"/>
      <c r="FU2789" s="15">
        <v>45</v>
      </c>
      <c r="FV2789" s="20">
        <v>2</v>
      </c>
      <c r="FW2789" s="15"/>
      <c r="FX2789" s="20"/>
      <c r="FY2789" s="15"/>
      <c r="FZ2789" s="20"/>
      <c r="GA2789" s="15"/>
      <c r="GB2789" s="20"/>
      <c r="GC2789" s="15"/>
      <c r="GD2789" s="20"/>
      <c r="GE2789" s="15"/>
      <c r="GF2789" s="20"/>
      <c r="GG2789" s="226"/>
    </row>
    <row r="2790" spans="1:189" ht="15" customHeight="1" x14ac:dyDescent="0.3">
      <c r="A2790" s="85" t="s">
        <v>133</v>
      </c>
      <c r="B2790" s="85" t="s">
        <v>126</v>
      </c>
      <c r="C2790" s="85" t="s">
        <v>3454</v>
      </c>
      <c r="D2790" s="85" t="s">
        <v>2052</v>
      </c>
      <c r="E2790" s="15" t="str">
        <f t="shared" si="606"/>
        <v>Hillary NGUYEN</v>
      </c>
      <c r="F2790" s="85" t="s">
        <v>128</v>
      </c>
      <c r="G2790" s="15">
        <v>999927453</v>
      </c>
      <c r="H2790" s="15">
        <f t="shared" si="607"/>
        <v>54</v>
      </c>
      <c r="I2790" s="15"/>
      <c r="J2790" s="15"/>
      <c r="K2790" s="16"/>
      <c r="L2790" s="15"/>
      <c r="M2790" s="15"/>
      <c r="N2790" s="15"/>
      <c r="O2790" s="15">
        <f t="shared" si="613"/>
        <v>0</v>
      </c>
      <c r="P2790" s="15">
        <v>0</v>
      </c>
      <c r="Q2790" s="15">
        <f t="shared" si="614"/>
        <v>0</v>
      </c>
      <c r="R2790" s="15">
        <v>0</v>
      </c>
      <c r="S2790" s="15">
        <v>0</v>
      </c>
      <c r="T2790" s="15">
        <f t="shared" si="615"/>
        <v>0</v>
      </c>
      <c r="U2790" s="15">
        <f t="shared" si="616"/>
        <v>0</v>
      </c>
      <c r="V2790" s="15"/>
      <c r="W2790" s="15"/>
      <c r="X2790" s="15"/>
      <c r="Y2790" s="15"/>
      <c r="Z2790" s="16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>
        <f t="shared" si="608"/>
        <v>0</v>
      </c>
      <c r="CT2790" s="15">
        <f t="shared" si="609"/>
        <v>54</v>
      </c>
      <c r="CU2790" s="15">
        <f t="shared" si="610"/>
        <v>1</v>
      </c>
      <c r="CV2790" s="15">
        <f t="shared" si="611"/>
        <v>0</v>
      </c>
      <c r="CW2790" s="15"/>
      <c r="CX2790" s="15"/>
      <c r="CY2790" s="15">
        <f t="shared" si="612"/>
        <v>0</v>
      </c>
      <c r="CZ2790" s="15">
        <f>GG2790</f>
        <v>0</v>
      </c>
      <c r="DA2790" s="16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20"/>
      <c r="DY2790" s="15"/>
      <c r="DZ2790" s="20"/>
      <c r="EA2790" s="15"/>
      <c r="EB2790" s="20"/>
      <c r="EC2790" s="15"/>
      <c r="ED2790" s="20"/>
      <c r="EE2790" s="15"/>
      <c r="EF2790" s="20"/>
      <c r="EG2790" s="15"/>
      <c r="EH2790" s="20"/>
      <c r="EI2790" s="15"/>
      <c r="EJ2790" s="20"/>
      <c r="EK2790" s="15"/>
      <c r="EL2790" s="20"/>
      <c r="EM2790" s="15"/>
      <c r="EN2790" s="20"/>
      <c r="EY2790" s="15"/>
      <c r="EZ2790" s="20"/>
      <c r="FC2790" s="15"/>
      <c r="FD2790" s="20"/>
      <c r="FE2790" s="15"/>
      <c r="FF2790" s="20"/>
      <c r="FG2790" s="15">
        <v>54</v>
      </c>
      <c r="FH2790" s="20">
        <v>7</v>
      </c>
      <c r="FI2790" s="15"/>
      <c r="FJ2790" s="20"/>
      <c r="FK2790" s="15"/>
      <c r="FL2790" s="20"/>
      <c r="FM2790" s="15"/>
      <c r="FN2790" s="20"/>
      <c r="FO2790" s="15"/>
      <c r="FP2790" s="20"/>
      <c r="FQ2790" s="15"/>
      <c r="FR2790" s="20"/>
      <c r="FS2790" s="15"/>
      <c r="FT2790" s="20"/>
      <c r="FU2790" s="15"/>
      <c r="FV2790" s="20"/>
      <c r="FW2790" s="15"/>
      <c r="FX2790" s="20"/>
      <c r="FY2790" s="15"/>
      <c r="FZ2790" s="20"/>
      <c r="GA2790" s="15"/>
      <c r="GB2790" s="20"/>
      <c r="GC2790" s="15"/>
      <c r="GD2790" s="20"/>
      <c r="GE2790" s="15"/>
      <c r="GF2790" s="20"/>
      <c r="GG2790" s="226"/>
    </row>
    <row r="2791" spans="1:189" ht="15" customHeight="1" x14ac:dyDescent="0.3">
      <c r="A2791" s="17" t="s">
        <v>125</v>
      </c>
      <c r="B2791" s="17" t="s">
        <v>142</v>
      </c>
      <c r="C2791" s="17" t="s">
        <v>3681</v>
      </c>
      <c r="D2791" s="17" t="s">
        <v>3682</v>
      </c>
      <c r="E2791" s="15" t="str">
        <f t="shared" si="606"/>
        <v>Nandi Mweli</v>
      </c>
      <c r="F2791" s="17" t="s">
        <v>128</v>
      </c>
      <c r="G2791" s="17">
        <v>999927460</v>
      </c>
      <c r="H2791" s="15">
        <f t="shared" si="607"/>
        <v>58</v>
      </c>
      <c r="I2791" s="15"/>
      <c r="J2791" s="15"/>
      <c r="K2791" s="16"/>
      <c r="L2791" s="15"/>
      <c r="M2791" s="15"/>
      <c r="N2791" s="15"/>
      <c r="O2791" s="15">
        <f t="shared" si="613"/>
        <v>0</v>
      </c>
      <c r="P2791" s="15">
        <v>0</v>
      </c>
      <c r="Q2791" s="15">
        <f t="shared" si="614"/>
        <v>0</v>
      </c>
      <c r="R2791" s="15">
        <v>0</v>
      </c>
      <c r="S2791" s="15">
        <v>0</v>
      </c>
      <c r="T2791" s="15">
        <f t="shared" si="615"/>
        <v>0</v>
      </c>
      <c r="U2791" s="15">
        <f t="shared" si="616"/>
        <v>0</v>
      </c>
      <c r="V2791" s="15"/>
      <c r="W2791" s="15"/>
      <c r="X2791" s="15"/>
      <c r="Y2791" s="15"/>
      <c r="Z2791" s="16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>
        <f t="shared" si="608"/>
        <v>0</v>
      </c>
      <c r="CT2791" s="15">
        <f t="shared" si="609"/>
        <v>58</v>
      </c>
      <c r="CU2791" s="15">
        <f t="shared" si="610"/>
        <v>1</v>
      </c>
      <c r="CV2791" s="15">
        <f t="shared" si="611"/>
        <v>0</v>
      </c>
      <c r="CW2791" s="15"/>
      <c r="CX2791" s="15"/>
      <c r="CY2791" s="15">
        <f t="shared" si="612"/>
        <v>0</v>
      </c>
      <c r="CZ2791" s="15">
        <f>GG2791</f>
        <v>0</v>
      </c>
      <c r="DA2791" s="16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20"/>
      <c r="DY2791" s="15"/>
      <c r="DZ2791" s="20"/>
      <c r="EA2791" s="15"/>
      <c r="EB2791" s="20"/>
      <c r="EC2791" s="15"/>
      <c r="ED2791" s="20"/>
      <c r="EE2791" s="15"/>
      <c r="EF2791" s="20"/>
      <c r="EG2791" s="15"/>
      <c r="EH2791" s="20"/>
      <c r="EI2791" s="24"/>
      <c r="EJ2791" s="20"/>
      <c r="EK2791" s="15"/>
      <c r="EL2791" s="20"/>
      <c r="EM2791" s="15"/>
      <c r="EN2791" s="20"/>
      <c r="EX2791" s="16"/>
      <c r="EY2791" s="15"/>
      <c r="EZ2791" s="20"/>
      <c r="FC2791" s="15"/>
      <c r="FD2791" s="20"/>
      <c r="FE2791" s="15"/>
      <c r="FF2791" s="20"/>
      <c r="FG2791" s="15"/>
      <c r="FH2791" s="20"/>
      <c r="FI2791" s="15"/>
      <c r="FJ2791" s="20"/>
      <c r="FK2791" s="15"/>
      <c r="FL2791" s="20"/>
      <c r="FM2791" s="15"/>
      <c r="FN2791" s="20"/>
      <c r="FO2791" s="15"/>
      <c r="FP2791" s="20"/>
      <c r="FQ2791" s="15"/>
      <c r="FR2791" s="20"/>
      <c r="FS2791" s="15">
        <v>58</v>
      </c>
      <c r="FT2791" s="20">
        <v>6</v>
      </c>
      <c r="FU2791" s="15"/>
      <c r="FV2791" s="20"/>
      <c r="FW2791" s="15"/>
      <c r="FX2791" s="20"/>
      <c r="FY2791" s="15"/>
      <c r="FZ2791" s="20"/>
      <c r="GA2791" s="15"/>
      <c r="GB2791" s="20"/>
      <c r="GC2791" s="15"/>
      <c r="GD2791" s="20"/>
      <c r="GE2791" s="15"/>
      <c r="GF2791" s="20"/>
      <c r="GG2791" s="226"/>
    </row>
    <row r="2792" spans="1:189" ht="15" customHeight="1" x14ac:dyDescent="0.3">
      <c r="A2792" s="15" t="s">
        <v>125</v>
      </c>
      <c r="B2792" s="15" t="s">
        <v>138</v>
      </c>
      <c r="C2792" s="15" t="s">
        <v>3586</v>
      </c>
      <c r="D2792" s="15" t="s">
        <v>885</v>
      </c>
      <c r="E2792" s="15" t="str">
        <f t="shared" si="606"/>
        <v>Kaila Guzman</v>
      </c>
      <c r="F2792" s="15" t="s">
        <v>128</v>
      </c>
      <c r="G2792" s="15">
        <v>999927467</v>
      </c>
      <c r="H2792" s="15">
        <f t="shared" si="607"/>
        <v>30</v>
      </c>
      <c r="I2792" s="15"/>
      <c r="J2792" s="15"/>
      <c r="K2792" s="16"/>
      <c r="L2792" s="15"/>
      <c r="M2792" s="15"/>
      <c r="N2792" s="15"/>
      <c r="O2792" s="15">
        <f t="shared" si="613"/>
        <v>0</v>
      </c>
      <c r="P2792" s="15">
        <v>0</v>
      </c>
      <c r="Q2792" s="15">
        <f t="shared" si="614"/>
        <v>0</v>
      </c>
      <c r="R2792" s="15">
        <v>0</v>
      </c>
      <c r="S2792" s="15">
        <v>0</v>
      </c>
      <c r="T2792" s="15">
        <f t="shared" si="615"/>
        <v>0</v>
      </c>
      <c r="U2792" s="15">
        <f t="shared" si="616"/>
        <v>0</v>
      </c>
      <c r="V2792" s="15"/>
      <c r="W2792" s="15"/>
      <c r="X2792" s="15"/>
      <c r="Y2792" s="15"/>
      <c r="Z2792" s="16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>
        <f t="shared" si="608"/>
        <v>0</v>
      </c>
      <c r="CT2792" s="15">
        <f t="shared" si="609"/>
        <v>30</v>
      </c>
      <c r="CU2792" s="15">
        <f t="shared" si="610"/>
        <v>1</v>
      </c>
      <c r="CV2792" s="15">
        <f t="shared" si="611"/>
        <v>0</v>
      </c>
      <c r="CW2792" s="15"/>
      <c r="CX2792" s="15"/>
      <c r="CY2792" s="15">
        <f t="shared" si="612"/>
        <v>0</v>
      </c>
      <c r="CZ2792" s="15">
        <f>GG2792</f>
        <v>0</v>
      </c>
      <c r="DA2792" s="16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20"/>
      <c r="DY2792" s="15"/>
      <c r="DZ2792" s="20"/>
      <c r="EA2792" s="15"/>
      <c r="EB2792" s="20"/>
      <c r="EC2792" s="15"/>
      <c r="ED2792" s="20"/>
      <c r="EE2792" s="15"/>
      <c r="EF2792" s="20"/>
      <c r="EG2792" s="15"/>
      <c r="EH2792" s="20"/>
      <c r="EI2792" s="15"/>
      <c r="EJ2792" s="20"/>
      <c r="EK2792" s="15"/>
      <c r="EL2792" s="20"/>
      <c r="EM2792" s="15"/>
      <c r="EN2792" s="20"/>
      <c r="EY2792" s="15"/>
      <c r="EZ2792" s="20"/>
      <c r="FC2792" s="15"/>
      <c r="FD2792" s="20"/>
      <c r="FE2792" s="15"/>
      <c r="FF2792" s="20"/>
      <c r="FG2792" s="15"/>
      <c r="FH2792" s="20"/>
      <c r="FI2792" s="15"/>
      <c r="FJ2792" s="20"/>
      <c r="FK2792" s="15"/>
      <c r="FL2792" s="20"/>
      <c r="FM2792" s="15"/>
      <c r="FN2792" s="20"/>
      <c r="FO2792" s="15"/>
      <c r="FP2792" s="20"/>
      <c r="FQ2792" s="15">
        <v>30</v>
      </c>
      <c r="FR2792" s="20">
        <v>1</v>
      </c>
      <c r="FS2792" s="15"/>
      <c r="FT2792" s="20"/>
      <c r="FU2792" s="15"/>
      <c r="FV2792" s="20"/>
      <c r="FW2792" s="15"/>
      <c r="FX2792" s="20"/>
      <c r="FY2792" s="15"/>
      <c r="FZ2792" s="20"/>
      <c r="GA2792" s="15"/>
      <c r="GB2792" s="20"/>
      <c r="GC2792" s="15"/>
      <c r="GD2792" s="20"/>
      <c r="GE2792" s="15"/>
      <c r="GF2792" s="20"/>
      <c r="GG2792" s="226"/>
    </row>
    <row r="2793" spans="1:189" ht="15" customHeight="1" x14ac:dyDescent="0.3">
      <c r="A2793" s="15" t="s">
        <v>146</v>
      </c>
      <c r="B2793" s="15" t="s">
        <v>142</v>
      </c>
      <c r="C2793" s="15" t="s">
        <v>3743</v>
      </c>
      <c r="D2793" s="15" t="s">
        <v>728</v>
      </c>
      <c r="E2793" s="15" t="str">
        <f t="shared" si="606"/>
        <v>Josiah Elm</v>
      </c>
      <c r="F2793" s="15" t="s">
        <v>135</v>
      </c>
      <c r="G2793" s="15">
        <v>999927468</v>
      </c>
      <c r="H2793" s="15">
        <f t="shared" si="607"/>
        <v>58</v>
      </c>
      <c r="I2793" s="15"/>
      <c r="J2793" s="15"/>
      <c r="K2793" s="16"/>
      <c r="L2793" s="15"/>
      <c r="M2793" s="15"/>
      <c r="N2793" s="15"/>
      <c r="O2793" s="15">
        <f t="shared" si="613"/>
        <v>0</v>
      </c>
      <c r="P2793" s="15">
        <v>0</v>
      </c>
      <c r="Q2793" s="15">
        <f t="shared" si="614"/>
        <v>0</v>
      </c>
      <c r="R2793" s="15">
        <v>0</v>
      </c>
      <c r="S2793" s="15">
        <v>0</v>
      </c>
      <c r="T2793" s="15">
        <f t="shared" si="615"/>
        <v>0</v>
      </c>
      <c r="U2793" s="15">
        <f t="shared" si="616"/>
        <v>0</v>
      </c>
      <c r="V2793" s="15"/>
      <c r="W2793" s="15"/>
      <c r="X2793" s="15"/>
      <c r="Y2793" s="15"/>
      <c r="Z2793" s="16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>
        <f t="shared" si="608"/>
        <v>0</v>
      </c>
      <c r="CT2793" s="15">
        <f t="shared" si="609"/>
        <v>58</v>
      </c>
      <c r="CU2793" s="15">
        <f t="shared" si="610"/>
        <v>1</v>
      </c>
      <c r="CV2793" s="15">
        <f t="shared" si="611"/>
        <v>0</v>
      </c>
      <c r="CW2793" s="15"/>
      <c r="CX2793" s="15"/>
      <c r="CY2793" s="15">
        <f t="shared" si="612"/>
        <v>0</v>
      </c>
      <c r="CZ2793" s="15">
        <f>GG2793</f>
        <v>0</v>
      </c>
      <c r="DA2793" s="16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20"/>
      <c r="DY2793" s="15"/>
      <c r="DZ2793" s="20"/>
      <c r="EA2793" s="15"/>
      <c r="EB2793" s="20"/>
      <c r="EC2793" s="15"/>
      <c r="ED2793" s="20"/>
      <c r="EE2793" s="15"/>
      <c r="EF2793" s="20"/>
      <c r="EG2793" s="15"/>
      <c r="EH2793" s="20"/>
      <c r="EI2793" s="15"/>
      <c r="EJ2793" s="20"/>
      <c r="EK2793" s="15"/>
      <c r="EL2793" s="20"/>
      <c r="EM2793" s="15"/>
      <c r="EN2793" s="20"/>
      <c r="EY2793" s="15"/>
      <c r="EZ2793" s="20"/>
      <c r="FC2793" s="15"/>
      <c r="FD2793" s="20"/>
      <c r="FE2793" s="15"/>
      <c r="FF2793" s="20"/>
      <c r="FG2793" s="15"/>
      <c r="FH2793" s="20"/>
      <c r="FI2793" s="15"/>
      <c r="FJ2793" s="20"/>
      <c r="FK2793" s="15"/>
      <c r="FL2793" s="20"/>
      <c r="FM2793" s="15"/>
      <c r="FN2793" s="20"/>
      <c r="FO2793" s="15"/>
      <c r="FP2793" s="20"/>
      <c r="FQ2793" s="15"/>
      <c r="FR2793" s="20"/>
      <c r="FS2793" s="15"/>
      <c r="FT2793" s="20"/>
      <c r="FU2793" s="15"/>
      <c r="FV2793" s="20"/>
      <c r="FW2793" s="15"/>
      <c r="FX2793" s="20"/>
      <c r="FY2793" s="15">
        <v>58</v>
      </c>
      <c r="FZ2793" s="20">
        <v>6</v>
      </c>
      <c r="GA2793" s="15"/>
      <c r="GB2793" s="20"/>
      <c r="GC2793" s="15"/>
      <c r="GD2793" s="20"/>
      <c r="GE2793" s="15"/>
      <c r="GF2793" s="20"/>
      <c r="GG2793" s="226"/>
    </row>
    <row r="2794" spans="1:189" ht="15" customHeight="1" x14ac:dyDescent="0.3">
      <c r="A2794" s="17" t="s">
        <v>2903</v>
      </c>
      <c r="B2794" s="17" t="s">
        <v>134</v>
      </c>
      <c r="C2794" s="17" t="s">
        <v>3405</v>
      </c>
      <c r="D2794" s="17" t="s">
        <v>3406</v>
      </c>
      <c r="E2794" s="15" t="str">
        <f t="shared" si="606"/>
        <v>Cat Sziklas</v>
      </c>
      <c r="F2794" s="17" t="s">
        <v>128</v>
      </c>
      <c r="G2794" s="17">
        <v>999927469</v>
      </c>
      <c r="H2794" s="15">
        <f t="shared" si="607"/>
        <v>38</v>
      </c>
      <c r="I2794" s="15"/>
      <c r="J2794" s="15"/>
      <c r="K2794" s="16"/>
      <c r="L2794" s="15"/>
      <c r="M2794" s="15"/>
      <c r="N2794" s="15"/>
      <c r="O2794" s="15">
        <f t="shared" si="613"/>
        <v>0</v>
      </c>
      <c r="P2794" s="15">
        <v>0</v>
      </c>
      <c r="Q2794" s="15">
        <f t="shared" si="614"/>
        <v>0</v>
      </c>
      <c r="R2794" s="15">
        <v>0</v>
      </c>
      <c r="S2794" s="15">
        <v>0</v>
      </c>
      <c r="T2794" s="15">
        <f t="shared" si="615"/>
        <v>0</v>
      </c>
      <c r="U2794" s="15">
        <f t="shared" si="616"/>
        <v>0</v>
      </c>
      <c r="V2794" s="15"/>
      <c r="W2794" s="15"/>
      <c r="X2794" s="15"/>
      <c r="Y2794" s="15"/>
      <c r="Z2794" s="16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>
        <f t="shared" si="608"/>
        <v>38</v>
      </c>
      <c r="CT2794" s="15">
        <f t="shared" si="609"/>
        <v>0</v>
      </c>
      <c r="CU2794" s="15">
        <f t="shared" si="610"/>
        <v>0</v>
      </c>
      <c r="CV2794" s="15">
        <f t="shared" si="611"/>
        <v>0</v>
      </c>
      <c r="CW2794" s="15"/>
      <c r="CX2794" s="15"/>
      <c r="CY2794" s="15">
        <f t="shared" si="612"/>
        <v>0</v>
      </c>
      <c r="CZ2794" s="15">
        <f>GG2794</f>
        <v>0</v>
      </c>
      <c r="DA2794" s="16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20"/>
      <c r="DY2794" s="15"/>
      <c r="DZ2794" s="20"/>
      <c r="EA2794" s="15"/>
      <c r="EB2794" s="20"/>
      <c r="EC2794" s="15"/>
      <c r="ED2794" s="20"/>
      <c r="EE2794" s="15"/>
      <c r="EF2794" s="20"/>
      <c r="EG2794" s="15"/>
      <c r="EH2794" s="20"/>
      <c r="EI2794" s="15"/>
      <c r="EJ2794" s="20"/>
      <c r="EK2794" s="15"/>
      <c r="EL2794" s="20"/>
      <c r="EM2794" s="15"/>
      <c r="EN2794" s="20"/>
      <c r="EY2794" s="15"/>
      <c r="EZ2794" s="20"/>
      <c r="FC2794" s="15"/>
      <c r="FD2794" s="20"/>
      <c r="FE2794" s="15">
        <v>38</v>
      </c>
      <c r="FF2794" s="20" t="s">
        <v>129</v>
      </c>
      <c r="FG2794" s="15"/>
      <c r="FH2794" s="20"/>
      <c r="FI2794" s="15"/>
      <c r="FJ2794" s="20"/>
      <c r="FK2794" s="15"/>
      <c r="FL2794" s="20"/>
      <c r="FM2794" s="15"/>
      <c r="FN2794" s="20"/>
      <c r="FO2794" s="15"/>
      <c r="FP2794" s="20"/>
      <c r="FQ2794" s="15"/>
      <c r="FR2794" s="20"/>
      <c r="FS2794" s="15"/>
      <c r="FT2794" s="20"/>
      <c r="FU2794" s="15"/>
      <c r="FV2794" s="20"/>
      <c r="FW2794" s="15"/>
      <c r="FX2794" s="20"/>
      <c r="FY2794" s="15"/>
      <c r="FZ2794" s="20"/>
      <c r="GA2794" s="15"/>
      <c r="GB2794" s="20"/>
      <c r="GC2794" s="15"/>
      <c r="GD2794" s="20"/>
      <c r="GE2794" s="15"/>
      <c r="GF2794" s="20"/>
      <c r="GG2794" s="226"/>
    </row>
    <row r="2795" spans="1:189" ht="15" customHeight="1" x14ac:dyDescent="0.3">
      <c r="A2795" s="85" t="s">
        <v>146</v>
      </c>
      <c r="B2795" s="85" t="s">
        <v>138</v>
      </c>
      <c r="C2795" s="85" t="s">
        <v>3974</v>
      </c>
      <c r="D2795" s="85" t="s">
        <v>499</v>
      </c>
      <c r="E2795" s="15" t="str">
        <f t="shared" si="606"/>
        <v>Quentin Chen</v>
      </c>
      <c r="F2795" s="85" t="s">
        <v>135</v>
      </c>
      <c r="G2795" s="15">
        <v>999927471</v>
      </c>
      <c r="H2795" s="15">
        <f t="shared" si="607"/>
        <v>63</v>
      </c>
      <c r="I2795" s="15"/>
      <c r="J2795" s="15"/>
      <c r="K2795" s="16"/>
      <c r="L2795" s="15"/>
      <c r="M2795" s="15"/>
      <c r="N2795" s="15"/>
      <c r="O2795" s="15">
        <f t="shared" si="613"/>
        <v>0</v>
      </c>
      <c r="P2795" s="15">
        <v>0</v>
      </c>
      <c r="Q2795" s="15">
        <f t="shared" si="614"/>
        <v>0</v>
      </c>
      <c r="R2795" s="15">
        <v>0</v>
      </c>
      <c r="S2795" s="15">
        <v>0</v>
      </c>
      <c r="T2795" s="15">
        <f t="shared" si="615"/>
        <v>0</v>
      </c>
      <c r="U2795" s="15">
        <f t="shared" si="616"/>
        <v>0</v>
      </c>
      <c r="V2795" s="15"/>
      <c r="W2795" s="15"/>
      <c r="X2795" s="15"/>
      <c r="Y2795" s="15"/>
      <c r="Z2795" s="16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>
        <f t="shared" si="608"/>
        <v>0</v>
      </c>
      <c r="CT2795" s="15">
        <f t="shared" si="609"/>
        <v>63</v>
      </c>
      <c r="CU2795" s="15">
        <f t="shared" si="610"/>
        <v>0</v>
      </c>
      <c r="CV2795" s="15">
        <f t="shared" si="611"/>
        <v>0</v>
      </c>
      <c r="CW2795" s="15"/>
      <c r="CX2795" s="15"/>
      <c r="CY2795" s="15">
        <f t="shared" si="612"/>
        <v>0</v>
      </c>
      <c r="CZ2795" s="15">
        <f>GG2795</f>
        <v>0</v>
      </c>
      <c r="DA2795" s="16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20"/>
      <c r="DY2795" s="15"/>
      <c r="DZ2795" s="20"/>
      <c r="EA2795" s="15"/>
      <c r="EB2795" s="20"/>
      <c r="EC2795" s="15"/>
      <c r="ED2795" s="20"/>
      <c r="EE2795" s="15"/>
      <c r="EF2795" s="20"/>
      <c r="EG2795" s="15"/>
      <c r="EH2795" s="20"/>
      <c r="EI2795" s="15"/>
      <c r="EJ2795" s="20"/>
      <c r="EK2795" s="15"/>
      <c r="EL2795" s="20"/>
      <c r="EM2795" s="15"/>
      <c r="EN2795" s="20"/>
      <c r="EY2795" s="15"/>
      <c r="EZ2795" s="20"/>
      <c r="FC2795" s="15"/>
      <c r="FD2795" s="20"/>
      <c r="FE2795" s="15"/>
      <c r="FF2795" s="20"/>
      <c r="FG2795" s="15"/>
      <c r="FH2795" s="20"/>
      <c r="FI2795" s="15"/>
      <c r="FJ2795" s="20"/>
      <c r="FK2795" s="15"/>
      <c r="FL2795" s="20"/>
      <c r="FM2795" s="15"/>
      <c r="FN2795" s="16"/>
      <c r="FO2795" s="15">
        <v>63</v>
      </c>
      <c r="FP2795" s="20"/>
      <c r="FQ2795" s="15"/>
      <c r="FR2795" s="16"/>
      <c r="FS2795" s="15"/>
      <c r="FT2795" s="20"/>
      <c r="FU2795" s="15"/>
      <c r="FV2795" s="20"/>
      <c r="FW2795" s="15"/>
      <c r="FX2795" s="20"/>
      <c r="FY2795" s="15"/>
      <c r="FZ2795" s="20"/>
      <c r="GA2795" s="15"/>
      <c r="GB2795" s="20"/>
      <c r="GC2795" s="15"/>
      <c r="GD2795" s="20"/>
      <c r="GE2795" s="15"/>
      <c r="GF2795" s="20"/>
      <c r="GG2795" s="226"/>
    </row>
    <row r="2796" spans="1:189" ht="15" customHeight="1" x14ac:dyDescent="0.3">
      <c r="A2796" s="85" t="s">
        <v>133</v>
      </c>
      <c r="B2796" s="85" t="s">
        <v>140</v>
      </c>
      <c r="C2796" s="85" t="s">
        <v>4025</v>
      </c>
      <c r="D2796" s="85" t="s">
        <v>1028</v>
      </c>
      <c r="E2796" s="15" t="str">
        <f t="shared" si="606"/>
        <v>Miki Jiang</v>
      </c>
      <c r="F2796" s="85" t="s">
        <v>128</v>
      </c>
      <c r="G2796" s="15">
        <v>999927472</v>
      </c>
      <c r="H2796" s="15">
        <f t="shared" si="607"/>
        <v>60</v>
      </c>
      <c r="I2796" s="15"/>
      <c r="J2796" s="15"/>
      <c r="K2796" s="16"/>
      <c r="L2796" s="15"/>
      <c r="M2796" s="15"/>
      <c r="N2796" s="15"/>
      <c r="O2796" s="15">
        <f t="shared" si="613"/>
        <v>0</v>
      </c>
      <c r="P2796" s="15">
        <v>0</v>
      </c>
      <c r="Q2796" s="15">
        <f t="shared" si="614"/>
        <v>0</v>
      </c>
      <c r="R2796" s="15">
        <v>0</v>
      </c>
      <c r="S2796" s="15">
        <v>0</v>
      </c>
      <c r="T2796" s="15">
        <f t="shared" si="615"/>
        <v>0</v>
      </c>
      <c r="U2796" s="15">
        <f t="shared" si="616"/>
        <v>0</v>
      </c>
      <c r="V2796" s="15"/>
      <c r="W2796" s="15"/>
      <c r="X2796" s="15"/>
      <c r="Y2796" s="15"/>
      <c r="Z2796" s="16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>
        <f t="shared" si="608"/>
        <v>0</v>
      </c>
      <c r="CT2796" s="15">
        <f t="shared" si="609"/>
        <v>60</v>
      </c>
      <c r="CU2796" s="15">
        <f t="shared" si="610"/>
        <v>0</v>
      </c>
      <c r="CV2796" s="15">
        <f t="shared" si="611"/>
        <v>0</v>
      </c>
      <c r="CW2796" s="15"/>
      <c r="CX2796" s="15"/>
      <c r="CY2796" s="15">
        <f t="shared" si="612"/>
        <v>0</v>
      </c>
      <c r="CZ2796" s="15">
        <f>GG2796</f>
        <v>0</v>
      </c>
      <c r="DA2796" s="16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20"/>
      <c r="DY2796" s="15"/>
      <c r="DZ2796" s="20"/>
      <c r="EA2796" s="15"/>
      <c r="EB2796" s="20"/>
      <c r="EC2796" s="15"/>
      <c r="ED2796" s="20"/>
      <c r="EE2796" s="15"/>
      <c r="EF2796" s="20"/>
      <c r="EG2796" s="15"/>
      <c r="EH2796" s="20"/>
      <c r="EI2796" s="15"/>
      <c r="EJ2796" s="20"/>
      <c r="EK2796" s="15"/>
      <c r="EL2796" s="20"/>
      <c r="EM2796" s="15"/>
      <c r="EN2796" s="20"/>
      <c r="EY2796" s="15"/>
      <c r="EZ2796" s="20"/>
      <c r="FC2796" s="15"/>
      <c r="FD2796" s="20"/>
      <c r="FE2796" s="15"/>
      <c r="FF2796" s="20"/>
      <c r="FG2796" s="15"/>
      <c r="FH2796" s="20"/>
      <c r="FI2796" s="15"/>
      <c r="FJ2796" s="20"/>
      <c r="FK2796" s="15"/>
      <c r="FL2796" s="20"/>
      <c r="FM2796" s="15"/>
      <c r="FN2796" s="16"/>
      <c r="FO2796" s="15">
        <v>60</v>
      </c>
      <c r="FP2796" s="20"/>
      <c r="FQ2796" s="15"/>
      <c r="FR2796" s="16"/>
      <c r="FS2796" s="15"/>
      <c r="FT2796" s="20"/>
      <c r="FU2796" s="15"/>
      <c r="FV2796" s="20"/>
      <c r="FW2796" s="15"/>
      <c r="FX2796" s="20"/>
      <c r="FY2796" s="15"/>
      <c r="FZ2796" s="20"/>
      <c r="GA2796" s="15"/>
      <c r="GB2796" s="20"/>
      <c r="GC2796" s="15"/>
      <c r="GD2796" s="20"/>
      <c r="GE2796" s="15"/>
      <c r="GF2796" s="20"/>
      <c r="GG2796" s="226"/>
    </row>
    <row r="2797" spans="1:189" ht="15" customHeight="1" x14ac:dyDescent="0.3">
      <c r="A2797" s="85" t="s">
        <v>146</v>
      </c>
      <c r="B2797" s="85" t="s">
        <v>140</v>
      </c>
      <c r="C2797" s="85" t="s">
        <v>826</v>
      </c>
      <c r="D2797" s="85" t="s">
        <v>1028</v>
      </c>
      <c r="E2797" s="15" t="str">
        <f t="shared" si="606"/>
        <v>Mia Jiang</v>
      </c>
      <c r="F2797" s="85" t="s">
        <v>128</v>
      </c>
      <c r="G2797" s="15">
        <v>999927473</v>
      </c>
      <c r="H2797" s="15">
        <f t="shared" si="607"/>
        <v>68</v>
      </c>
      <c r="I2797" s="15"/>
      <c r="J2797" s="15"/>
      <c r="K2797" s="16"/>
      <c r="L2797" s="15"/>
      <c r="M2797" s="15"/>
      <c r="N2797" s="15"/>
      <c r="O2797" s="15">
        <f t="shared" si="613"/>
        <v>0</v>
      </c>
      <c r="P2797" s="15">
        <v>0</v>
      </c>
      <c r="Q2797" s="15">
        <f t="shared" si="614"/>
        <v>0</v>
      </c>
      <c r="R2797" s="15">
        <v>0</v>
      </c>
      <c r="S2797" s="15">
        <v>0</v>
      </c>
      <c r="T2797" s="15">
        <f t="shared" si="615"/>
        <v>0</v>
      </c>
      <c r="U2797" s="15">
        <f t="shared" si="616"/>
        <v>0</v>
      </c>
      <c r="V2797" s="15"/>
      <c r="W2797" s="15"/>
      <c r="X2797" s="15"/>
      <c r="Y2797" s="15"/>
      <c r="Z2797" s="16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>
        <f t="shared" si="608"/>
        <v>0</v>
      </c>
      <c r="CT2797" s="15">
        <f t="shared" si="609"/>
        <v>68</v>
      </c>
      <c r="CU2797" s="15">
        <f t="shared" si="610"/>
        <v>0</v>
      </c>
      <c r="CV2797" s="15">
        <f t="shared" si="611"/>
        <v>0</v>
      </c>
      <c r="CW2797" s="15"/>
      <c r="CX2797" s="15"/>
      <c r="CY2797" s="15">
        <f t="shared" si="612"/>
        <v>0</v>
      </c>
      <c r="CZ2797" s="15">
        <f>GG2797</f>
        <v>0</v>
      </c>
      <c r="DA2797" s="16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20"/>
      <c r="DY2797" s="15"/>
      <c r="DZ2797" s="20"/>
      <c r="EA2797" s="15"/>
      <c r="EB2797" s="20"/>
      <c r="EC2797" s="15"/>
      <c r="ED2797" s="20"/>
      <c r="EE2797" s="15"/>
      <c r="EF2797" s="20"/>
      <c r="EG2797" s="15"/>
      <c r="EH2797" s="20"/>
      <c r="EI2797" s="15"/>
      <c r="EJ2797" s="20"/>
      <c r="EK2797" s="15"/>
      <c r="EL2797" s="20"/>
      <c r="EM2797" s="15"/>
      <c r="EN2797" s="20"/>
      <c r="EY2797" s="15"/>
      <c r="EZ2797" s="20"/>
      <c r="FC2797" s="15"/>
      <c r="FD2797" s="20"/>
      <c r="FE2797" s="15"/>
      <c r="FF2797" s="20"/>
      <c r="FG2797" s="15"/>
      <c r="FH2797" s="20"/>
      <c r="FI2797" s="15"/>
      <c r="FJ2797" s="20"/>
      <c r="FK2797" s="15"/>
      <c r="FL2797" s="20"/>
      <c r="FM2797" s="15"/>
      <c r="FN2797" s="16"/>
      <c r="FO2797" s="15">
        <v>68</v>
      </c>
      <c r="FP2797" s="20"/>
      <c r="FQ2797" s="15"/>
      <c r="FR2797" s="16"/>
      <c r="FS2797" s="15"/>
      <c r="FT2797" s="20"/>
      <c r="FU2797" s="15"/>
      <c r="FV2797" s="20"/>
      <c r="FW2797" s="15"/>
      <c r="FX2797" s="20"/>
      <c r="FY2797" s="15"/>
      <c r="FZ2797" s="20"/>
      <c r="GA2797" s="15"/>
      <c r="GB2797" s="20"/>
      <c r="GC2797" s="15"/>
      <c r="GD2797" s="20"/>
      <c r="GE2797" s="15"/>
      <c r="GF2797" s="20"/>
      <c r="GG2797" s="226"/>
    </row>
    <row r="2798" spans="1:189" ht="15" customHeight="1" x14ac:dyDescent="0.3">
      <c r="A2798" s="85" t="s">
        <v>137</v>
      </c>
      <c r="B2798" s="85" t="s">
        <v>138</v>
      </c>
      <c r="C2798" s="85" t="s">
        <v>670</v>
      </c>
      <c r="D2798" s="85" t="s">
        <v>560</v>
      </c>
      <c r="E2798" s="15" t="str">
        <f t="shared" si="606"/>
        <v>Madison Chu</v>
      </c>
      <c r="F2798" s="85" t="s">
        <v>128</v>
      </c>
      <c r="G2798" s="15">
        <v>999927474</v>
      </c>
      <c r="H2798" s="15">
        <f t="shared" si="607"/>
        <v>120</v>
      </c>
      <c r="I2798" s="15"/>
      <c r="J2798" s="15"/>
      <c r="K2798" s="16"/>
      <c r="L2798" s="15"/>
      <c r="M2798" s="15"/>
      <c r="N2798" s="15"/>
      <c r="O2798" s="15">
        <f t="shared" si="613"/>
        <v>0</v>
      </c>
      <c r="P2798" s="15">
        <v>0</v>
      </c>
      <c r="Q2798" s="15">
        <f t="shared" si="614"/>
        <v>0</v>
      </c>
      <c r="R2798" s="15">
        <v>0</v>
      </c>
      <c r="S2798" s="15">
        <v>0</v>
      </c>
      <c r="T2798" s="15">
        <f t="shared" si="615"/>
        <v>0</v>
      </c>
      <c r="U2798" s="15">
        <f t="shared" si="616"/>
        <v>0</v>
      </c>
      <c r="V2798" s="15"/>
      <c r="W2798" s="15"/>
      <c r="X2798" s="15"/>
      <c r="Y2798" s="15"/>
      <c r="Z2798" s="16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>
        <f t="shared" si="608"/>
        <v>0</v>
      </c>
      <c r="CT2798" s="15">
        <f t="shared" si="609"/>
        <v>120</v>
      </c>
      <c r="CU2798" s="15">
        <f t="shared" si="610"/>
        <v>0</v>
      </c>
      <c r="CV2798" s="15">
        <f t="shared" si="611"/>
        <v>0</v>
      </c>
      <c r="CW2798" s="15"/>
      <c r="CX2798" s="15"/>
      <c r="CY2798" s="15">
        <f t="shared" si="612"/>
        <v>0</v>
      </c>
      <c r="CZ2798" s="15">
        <f>GG2798</f>
        <v>0</v>
      </c>
      <c r="DA2798" s="16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20"/>
      <c r="DY2798" s="15"/>
      <c r="DZ2798" s="20"/>
      <c r="EA2798" s="15"/>
      <c r="EB2798" s="20"/>
      <c r="EC2798" s="15"/>
      <c r="ED2798" s="20"/>
      <c r="EE2798" s="15"/>
      <c r="EF2798" s="20"/>
      <c r="EG2798" s="15"/>
      <c r="EH2798" s="20"/>
      <c r="EI2798" s="15"/>
      <c r="EJ2798" s="20"/>
      <c r="EK2798" s="15"/>
      <c r="EL2798" s="20"/>
      <c r="EM2798" s="15"/>
      <c r="EN2798" s="20"/>
      <c r="EY2798" s="15"/>
      <c r="EZ2798" s="20"/>
      <c r="FC2798" s="15"/>
      <c r="FD2798" s="20"/>
      <c r="FE2798" s="15"/>
      <c r="FF2798" s="20"/>
      <c r="FG2798" s="15"/>
      <c r="FH2798" s="20"/>
      <c r="FI2798" s="15"/>
      <c r="FJ2798" s="20"/>
      <c r="FK2798" s="15"/>
      <c r="FL2798" s="16"/>
      <c r="FM2798" s="15"/>
      <c r="FN2798" s="16"/>
      <c r="FO2798" s="15">
        <v>120</v>
      </c>
      <c r="FP2798" s="20"/>
      <c r="FQ2798" s="15"/>
      <c r="FR2798" s="16"/>
      <c r="FS2798" s="15"/>
      <c r="FT2798" s="20"/>
      <c r="FU2798" s="15"/>
      <c r="FV2798" s="20"/>
      <c r="FW2798" s="15"/>
      <c r="FX2798" s="20"/>
      <c r="FY2798" s="15"/>
      <c r="FZ2798" s="20"/>
      <c r="GA2798" s="15"/>
      <c r="GB2798" s="20"/>
      <c r="GC2798" s="15"/>
      <c r="GD2798" s="20"/>
      <c r="GE2798" s="15"/>
      <c r="GF2798" s="20"/>
      <c r="GG2798" s="226"/>
    </row>
    <row r="2799" spans="1:189" ht="15" customHeight="1" x14ac:dyDescent="0.3">
      <c r="A2799" s="85" t="s">
        <v>133</v>
      </c>
      <c r="B2799" s="85" t="s">
        <v>138</v>
      </c>
      <c r="C2799" s="85" t="s">
        <v>248</v>
      </c>
      <c r="D2799" s="85" t="s">
        <v>1559</v>
      </c>
      <c r="E2799" s="15" t="str">
        <f t="shared" si="606"/>
        <v>Isabella Peng</v>
      </c>
      <c r="F2799" s="85" t="s">
        <v>128</v>
      </c>
      <c r="G2799" s="15">
        <v>999927475</v>
      </c>
      <c r="H2799" s="15">
        <f t="shared" si="607"/>
        <v>90</v>
      </c>
      <c r="I2799" s="15"/>
      <c r="J2799" s="15"/>
      <c r="K2799" s="16"/>
      <c r="L2799" s="15"/>
      <c r="M2799" s="15"/>
      <c r="N2799" s="15"/>
      <c r="O2799" s="15">
        <f t="shared" si="613"/>
        <v>0</v>
      </c>
      <c r="P2799" s="15">
        <v>0</v>
      </c>
      <c r="Q2799" s="15">
        <f t="shared" si="614"/>
        <v>0</v>
      </c>
      <c r="R2799" s="15">
        <v>0</v>
      </c>
      <c r="S2799" s="15">
        <v>0</v>
      </c>
      <c r="T2799" s="15">
        <f t="shared" si="615"/>
        <v>0</v>
      </c>
      <c r="U2799" s="15">
        <f t="shared" si="616"/>
        <v>0</v>
      </c>
      <c r="V2799" s="15"/>
      <c r="W2799" s="15"/>
      <c r="X2799" s="15"/>
      <c r="Y2799" s="15"/>
      <c r="Z2799" s="16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>
        <f t="shared" si="608"/>
        <v>0</v>
      </c>
      <c r="CT2799" s="15">
        <f t="shared" si="609"/>
        <v>90</v>
      </c>
      <c r="CU2799" s="15">
        <f t="shared" si="610"/>
        <v>0</v>
      </c>
      <c r="CV2799" s="15">
        <f t="shared" si="611"/>
        <v>0</v>
      </c>
      <c r="CW2799" s="15"/>
      <c r="CX2799" s="15"/>
      <c r="CY2799" s="15">
        <f t="shared" si="612"/>
        <v>0</v>
      </c>
      <c r="CZ2799" s="15">
        <f>GG2799</f>
        <v>0</v>
      </c>
      <c r="DA2799" s="16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20"/>
      <c r="DY2799" s="15"/>
      <c r="DZ2799" s="20"/>
      <c r="EA2799" s="15"/>
      <c r="EB2799" s="20"/>
      <c r="EC2799" s="15"/>
      <c r="ED2799" s="20"/>
      <c r="EE2799" s="15"/>
      <c r="EF2799" s="20"/>
      <c r="EG2799" s="15"/>
      <c r="EH2799" s="20"/>
      <c r="EI2799" s="15"/>
      <c r="EJ2799" s="20"/>
      <c r="EK2799" s="15"/>
      <c r="EL2799" s="20"/>
      <c r="EM2799" s="15"/>
      <c r="EN2799" s="20"/>
      <c r="EY2799" s="15"/>
      <c r="EZ2799" s="20"/>
      <c r="FC2799" s="15"/>
      <c r="FD2799" s="20"/>
      <c r="FE2799" s="15"/>
      <c r="FF2799" s="20"/>
      <c r="FG2799" s="15"/>
      <c r="FH2799" s="20"/>
      <c r="FI2799" s="15"/>
      <c r="FJ2799" s="20"/>
      <c r="FK2799" s="15"/>
      <c r="FL2799" s="16"/>
      <c r="FM2799" s="15"/>
      <c r="FN2799" s="16"/>
      <c r="FO2799" s="15">
        <v>90</v>
      </c>
      <c r="FP2799" s="20"/>
      <c r="FQ2799" s="15"/>
      <c r="FR2799" s="16"/>
      <c r="FS2799" s="15"/>
      <c r="FT2799" s="20"/>
      <c r="FU2799" s="15"/>
      <c r="FV2799" s="20"/>
      <c r="FW2799" s="15"/>
      <c r="FX2799" s="20"/>
      <c r="FY2799" s="15"/>
      <c r="FZ2799" s="20"/>
      <c r="GA2799" s="15"/>
      <c r="GB2799" s="20"/>
      <c r="GC2799" s="15"/>
      <c r="GD2799" s="20"/>
      <c r="GE2799" s="15"/>
      <c r="GF2799" s="20"/>
      <c r="GG2799" s="226"/>
    </row>
    <row r="2800" spans="1:189" ht="15" customHeight="1" x14ac:dyDescent="0.3">
      <c r="A2800" s="85" t="s">
        <v>137</v>
      </c>
      <c r="B2800" s="85" t="s">
        <v>134</v>
      </c>
      <c r="C2800" s="85" t="s">
        <v>1924</v>
      </c>
      <c r="D2800" s="85" t="s">
        <v>4027</v>
      </c>
      <c r="E2800" s="15" t="str">
        <f t="shared" si="606"/>
        <v>Joy June</v>
      </c>
      <c r="F2800" s="85" t="s">
        <v>128</v>
      </c>
      <c r="G2800" s="15">
        <v>999927476</v>
      </c>
      <c r="H2800" s="15">
        <f t="shared" si="607"/>
        <v>112.5</v>
      </c>
      <c r="I2800" s="15"/>
      <c r="J2800" s="15"/>
      <c r="K2800" s="16"/>
      <c r="L2800" s="15"/>
      <c r="M2800" s="15"/>
      <c r="N2800" s="15"/>
      <c r="O2800" s="15">
        <f t="shared" si="613"/>
        <v>0</v>
      </c>
      <c r="P2800" s="15">
        <v>0</v>
      </c>
      <c r="Q2800" s="15">
        <f t="shared" si="614"/>
        <v>0</v>
      </c>
      <c r="R2800" s="15">
        <v>0</v>
      </c>
      <c r="S2800" s="15">
        <v>0</v>
      </c>
      <c r="T2800" s="15">
        <f t="shared" si="615"/>
        <v>0</v>
      </c>
      <c r="U2800" s="15">
        <f t="shared" si="616"/>
        <v>0</v>
      </c>
      <c r="V2800" s="15"/>
      <c r="W2800" s="15"/>
      <c r="X2800" s="15"/>
      <c r="Y2800" s="15"/>
      <c r="Z2800" s="16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>
        <f t="shared" si="608"/>
        <v>0</v>
      </c>
      <c r="CT2800" s="15">
        <f t="shared" si="609"/>
        <v>60</v>
      </c>
      <c r="CU2800" s="15">
        <f t="shared" si="610"/>
        <v>0</v>
      </c>
      <c r="CV2800" s="15">
        <f t="shared" si="611"/>
        <v>52.5</v>
      </c>
      <c r="CW2800" s="15"/>
      <c r="CX2800" s="15"/>
      <c r="CY2800" s="15">
        <f t="shared" si="612"/>
        <v>0</v>
      </c>
      <c r="CZ2800" s="15">
        <f>GG2800</f>
        <v>0</v>
      </c>
      <c r="DA2800" s="16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20"/>
      <c r="DY2800" s="15"/>
      <c r="DZ2800" s="20"/>
      <c r="EA2800" s="15"/>
      <c r="EB2800" s="20"/>
      <c r="EC2800" s="15"/>
      <c r="ED2800" s="20"/>
      <c r="EE2800" s="15"/>
      <c r="EF2800" s="20"/>
      <c r="EG2800" s="15"/>
      <c r="EH2800" s="20"/>
      <c r="EI2800" s="15"/>
      <c r="EJ2800" s="20"/>
      <c r="EK2800" s="15"/>
      <c r="EL2800" s="20"/>
      <c r="EM2800" s="15"/>
      <c r="EN2800" s="20"/>
      <c r="EY2800" s="15"/>
      <c r="EZ2800" s="20"/>
      <c r="FC2800" s="15"/>
      <c r="FD2800" s="20"/>
      <c r="FE2800" s="15"/>
      <c r="FF2800" s="20"/>
      <c r="FG2800" s="15"/>
      <c r="FH2800" s="20"/>
      <c r="FI2800" s="15"/>
      <c r="FJ2800" s="20"/>
      <c r="FK2800" s="15"/>
      <c r="FL2800" s="20"/>
      <c r="FM2800" s="15"/>
      <c r="FN2800" s="16"/>
      <c r="FO2800" s="15">
        <v>60</v>
      </c>
      <c r="FP2800" s="20"/>
      <c r="FQ2800" s="15"/>
      <c r="FR2800" s="16"/>
      <c r="FS2800" s="15"/>
      <c r="FT2800" s="20"/>
      <c r="FU2800" s="15"/>
      <c r="FV2800" s="20"/>
      <c r="FW2800" s="15"/>
      <c r="FX2800" s="20"/>
      <c r="FY2800" s="15"/>
      <c r="FZ2800" s="20"/>
      <c r="GA2800" s="15"/>
      <c r="GB2800" s="20"/>
      <c r="GC2800" s="15"/>
      <c r="GD2800" s="20"/>
      <c r="GE2800" s="15">
        <v>52.5</v>
      </c>
      <c r="GF2800" s="20">
        <v>2</v>
      </c>
      <c r="GG2800" s="226"/>
    </row>
    <row r="2801" spans="1:189" ht="15" customHeight="1" x14ac:dyDescent="0.3">
      <c r="A2801" s="17" t="s">
        <v>137</v>
      </c>
      <c r="B2801" s="17" t="s">
        <v>138</v>
      </c>
      <c r="C2801" s="17" t="s">
        <v>3626</v>
      </c>
      <c r="D2801" s="17" t="s">
        <v>3627</v>
      </c>
      <c r="E2801" s="15" t="str">
        <f t="shared" si="606"/>
        <v>Otis May</v>
      </c>
      <c r="F2801" s="17" t="s">
        <v>135</v>
      </c>
      <c r="G2801" s="17">
        <v>999927481</v>
      </c>
      <c r="H2801" s="15">
        <f t="shared" si="607"/>
        <v>63</v>
      </c>
      <c r="I2801" s="15"/>
      <c r="J2801" s="15"/>
      <c r="K2801" s="16"/>
      <c r="L2801" s="15"/>
      <c r="M2801" s="15"/>
      <c r="N2801" s="15"/>
      <c r="O2801" s="15">
        <f t="shared" si="613"/>
        <v>0</v>
      </c>
      <c r="P2801" s="15">
        <v>0</v>
      </c>
      <c r="Q2801" s="15">
        <f t="shared" si="614"/>
        <v>0</v>
      </c>
      <c r="R2801" s="15">
        <v>0</v>
      </c>
      <c r="S2801" s="15">
        <v>0</v>
      </c>
      <c r="T2801" s="15">
        <f t="shared" si="615"/>
        <v>0</v>
      </c>
      <c r="U2801" s="15">
        <f t="shared" si="616"/>
        <v>0</v>
      </c>
      <c r="V2801" s="15"/>
      <c r="W2801" s="15"/>
      <c r="X2801" s="15"/>
      <c r="Y2801" s="15"/>
      <c r="Z2801" s="16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>
        <f t="shared" si="608"/>
        <v>0</v>
      </c>
      <c r="CT2801" s="15">
        <f t="shared" si="609"/>
        <v>63</v>
      </c>
      <c r="CU2801" s="15">
        <f t="shared" si="610"/>
        <v>1</v>
      </c>
      <c r="CV2801" s="15">
        <f t="shared" si="611"/>
        <v>0</v>
      </c>
      <c r="CW2801" s="15"/>
      <c r="CX2801" s="15"/>
      <c r="CY2801" s="15">
        <f t="shared" si="612"/>
        <v>0</v>
      </c>
      <c r="CZ2801" s="15">
        <f>GG2801</f>
        <v>0</v>
      </c>
      <c r="DA2801" s="16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20"/>
      <c r="DY2801" s="15"/>
      <c r="DZ2801" s="20"/>
      <c r="EA2801" s="15"/>
      <c r="EB2801" s="20"/>
      <c r="EC2801" s="15"/>
      <c r="ED2801" s="20"/>
      <c r="EE2801" s="15"/>
      <c r="EF2801" s="20"/>
      <c r="EG2801" s="15"/>
      <c r="EH2801" s="20"/>
      <c r="EI2801" s="15"/>
      <c r="EJ2801" s="20"/>
      <c r="EK2801" s="15"/>
      <c r="EL2801" s="20"/>
      <c r="EM2801" s="15"/>
      <c r="EN2801" s="20"/>
      <c r="EY2801" s="15"/>
      <c r="EZ2801" s="20"/>
      <c r="FC2801" s="15"/>
      <c r="FD2801" s="20"/>
      <c r="FE2801" s="15"/>
      <c r="FF2801" s="20"/>
      <c r="FG2801" s="15"/>
      <c r="FH2801" s="20"/>
      <c r="FI2801" s="15"/>
      <c r="FJ2801" s="20"/>
      <c r="FK2801" s="15"/>
      <c r="FL2801" s="20"/>
      <c r="FM2801" s="15"/>
      <c r="FN2801" s="20"/>
      <c r="FO2801" s="15"/>
      <c r="FP2801" s="20"/>
      <c r="FQ2801" s="15"/>
      <c r="FR2801" s="20"/>
      <c r="FS2801" s="15">
        <v>63</v>
      </c>
      <c r="FT2801" s="20">
        <v>5</v>
      </c>
      <c r="FU2801" s="15"/>
      <c r="FV2801" s="20"/>
      <c r="FW2801" s="15"/>
      <c r="FX2801" s="20"/>
      <c r="FY2801" s="15"/>
      <c r="FZ2801" s="20"/>
      <c r="GA2801" s="15"/>
      <c r="GB2801" s="20"/>
      <c r="GC2801" s="15"/>
      <c r="GD2801" s="20"/>
      <c r="GE2801" s="15"/>
      <c r="GF2801" s="20"/>
      <c r="GG2801" s="226"/>
    </row>
    <row r="2802" spans="1:189" ht="15" customHeight="1" x14ac:dyDescent="0.3">
      <c r="A2802" s="17" t="s">
        <v>2903</v>
      </c>
      <c r="B2802" s="17" t="s">
        <v>140</v>
      </c>
      <c r="C2802" s="17" t="s">
        <v>1497</v>
      </c>
      <c r="D2802" s="17" t="s">
        <v>3287</v>
      </c>
      <c r="E2802" s="15" t="str">
        <f t="shared" si="606"/>
        <v>Patrick Sim</v>
      </c>
      <c r="F2802" s="17" t="s">
        <v>135</v>
      </c>
      <c r="G2802" s="17">
        <v>999927482</v>
      </c>
      <c r="H2802" s="15">
        <f t="shared" si="607"/>
        <v>75</v>
      </c>
      <c r="I2802" s="15"/>
      <c r="J2802" s="15"/>
      <c r="K2802" s="16"/>
      <c r="L2802" s="15"/>
      <c r="M2802" s="15"/>
      <c r="N2802" s="15"/>
      <c r="O2802" s="15">
        <f t="shared" si="613"/>
        <v>0</v>
      </c>
      <c r="P2802" s="15">
        <v>0</v>
      </c>
      <c r="Q2802" s="15">
        <f t="shared" si="614"/>
        <v>0</v>
      </c>
      <c r="R2802" s="15">
        <v>0</v>
      </c>
      <c r="S2802" s="15">
        <v>0</v>
      </c>
      <c r="T2802" s="15">
        <f t="shared" si="615"/>
        <v>0</v>
      </c>
      <c r="U2802" s="15">
        <f t="shared" si="616"/>
        <v>0</v>
      </c>
      <c r="V2802" s="15"/>
      <c r="W2802" s="15"/>
      <c r="X2802" s="15"/>
      <c r="Y2802" s="15"/>
      <c r="Z2802" s="16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>
        <f t="shared" si="608"/>
        <v>75</v>
      </c>
      <c r="CT2802" s="15">
        <f t="shared" si="609"/>
        <v>0</v>
      </c>
      <c r="CU2802" s="15">
        <f t="shared" si="610"/>
        <v>0</v>
      </c>
      <c r="CV2802" s="15">
        <f t="shared" si="611"/>
        <v>0</v>
      </c>
      <c r="CW2802" s="15"/>
      <c r="CX2802" s="15"/>
      <c r="CY2802" s="15">
        <f t="shared" si="612"/>
        <v>0</v>
      </c>
      <c r="CZ2802" s="15">
        <f>GG2802</f>
        <v>0</v>
      </c>
      <c r="DA2802" s="16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20"/>
      <c r="DY2802" s="15"/>
      <c r="DZ2802" s="20"/>
      <c r="EA2802" s="15"/>
      <c r="EB2802" s="20"/>
      <c r="EC2802" s="15"/>
      <c r="ED2802" s="20"/>
      <c r="EE2802" s="15"/>
      <c r="EF2802" s="20"/>
      <c r="EG2802" s="15"/>
      <c r="EH2802" s="20"/>
      <c r="EI2802" s="15"/>
      <c r="EJ2802" s="20"/>
      <c r="EK2802" s="15"/>
      <c r="EL2802" s="20"/>
      <c r="EM2802" s="15"/>
      <c r="EN2802" s="20"/>
      <c r="EY2802" s="15"/>
      <c r="EZ2802" s="20"/>
      <c r="FC2802" s="15"/>
      <c r="FD2802" s="20"/>
      <c r="FE2802" s="15">
        <v>75</v>
      </c>
      <c r="FF2802" s="20">
        <v>2</v>
      </c>
      <c r="FG2802" s="15"/>
      <c r="FH2802" s="20"/>
      <c r="FI2802" s="15"/>
      <c r="FJ2802" s="20"/>
      <c r="FK2802" s="15"/>
      <c r="FL2802" s="20"/>
      <c r="FM2802" s="15"/>
      <c r="FN2802" s="20"/>
      <c r="FO2802" s="15"/>
      <c r="FP2802" s="20"/>
      <c r="FQ2802" s="15"/>
      <c r="FR2802" s="20"/>
      <c r="FS2802" s="15"/>
      <c r="FT2802" s="20"/>
      <c r="FU2802" s="15"/>
      <c r="FV2802" s="20"/>
      <c r="FW2802" s="15"/>
      <c r="FX2802" s="20"/>
      <c r="FY2802" s="15"/>
      <c r="FZ2802" s="20"/>
      <c r="GA2802" s="15"/>
      <c r="GB2802" s="20"/>
      <c r="GC2802" s="15"/>
      <c r="GD2802" s="20"/>
      <c r="GE2802" s="15"/>
      <c r="GF2802" s="20"/>
      <c r="GG2802" s="226"/>
    </row>
    <row r="2803" spans="1:189" ht="15" customHeight="1" x14ac:dyDescent="0.3">
      <c r="A2803" s="15" t="s">
        <v>133</v>
      </c>
      <c r="B2803" s="15" t="s">
        <v>134</v>
      </c>
      <c r="C2803" s="15" t="s">
        <v>929</v>
      </c>
      <c r="D2803" s="15" t="s">
        <v>1146</v>
      </c>
      <c r="E2803" s="15" t="str">
        <f t="shared" si="606"/>
        <v>Henry Knight</v>
      </c>
      <c r="F2803" s="15" t="s">
        <v>135</v>
      </c>
      <c r="G2803" s="15">
        <v>999927486</v>
      </c>
      <c r="H2803" s="15">
        <f t="shared" si="607"/>
        <v>45</v>
      </c>
      <c r="I2803" s="15"/>
      <c r="J2803" s="15"/>
      <c r="K2803" s="16"/>
      <c r="L2803" s="15"/>
      <c r="M2803" s="15"/>
      <c r="N2803" s="15"/>
      <c r="O2803" s="15">
        <f t="shared" si="613"/>
        <v>0</v>
      </c>
      <c r="P2803" s="15">
        <v>0</v>
      </c>
      <c r="Q2803" s="15">
        <f t="shared" si="614"/>
        <v>0</v>
      </c>
      <c r="R2803" s="15">
        <v>0</v>
      </c>
      <c r="S2803" s="15">
        <v>0</v>
      </c>
      <c r="T2803" s="15">
        <f t="shared" si="615"/>
        <v>0</v>
      </c>
      <c r="U2803" s="15">
        <f t="shared" si="616"/>
        <v>0</v>
      </c>
      <c r="V2803" s="15"/>
      <c r="W2803" s="15"/>
      <c r="X2803" s="15"/>
      <c r="Y2803" s="15"/>
      <c r="Z2803" s="16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>
        <f t="shared" si="608"/>
        <v>0</v>
      </c>
      <c r="CT2803" s="15">
        <f t="shared" si="609"/>
        <v>45</v>
      </c>
      <c r="CU2803" s="15">
        <f t="shared" si="610"/>
        <v>1</v>
      </c>
      <c r="CV2803" s="15">
        <f t="shared" si="611"/>
        <v>0</v>
      </c>
      <c r="CW2803" s="15"/>
      <c r="CX2803" s="15"/>
      <c r="CY2803" s="15">
        <f t="shared" si="612"/>
        <v>0</v>
      </c>
      <c r="CZ2803" s="15">
        <f>GG2803</f>
        <v>0</v>
      </c>
      <c r="DA2803" s="16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20"/>
      <c r="DY2803" s="15"/>
      <c r="DZ2803" s="20"/>
      <c r="EA2803" s="15"/>
      <c r="EB2803" s="20"/>
      <c r="EC2803" s="15"/>
      <c r="ED2803" s="20"/>
      <c r="EE2803" s="15"/>
      <c r="EF2803" s="20"/>
      <c r="EG2803" s="15"/>
      <c r="EH2803" s="20"/>
      <c r="EI2803" s="15"/>
      <c r="EJ2803" s="20"/>
      <c r="EK2803" s="15"/>
      <c r="EL2803" s="20"/>
      <c r="EM2803" s="15"/>
      <c r="EN2803" s="20"/>
      <c r="EY2803" s="15"/>
      <c r="EZ2803" s="20"/>
      <c r="FC2803" s="15"/>
      <c r="FD2803" s="20"/>
      <c r="FE2803" s="15"/>
      <c r="FF2803" s="20"/>
      <c r="FG2803" s="15"/>
      <c r="FH2803" s="20"/>
      <c r="FI2803" s="15"/>
      <c r="FJ2803" s="20"/>
      <c r="FK2803" s="15"/>
      <c r="FL2803" s="20"/>
      <c r="FM2803" s="15"/>
      <c r="FN2803" s="20"/>
      <c r="FO2803" s="15"/>
      <c r="FP2803" s="20"/>
      <c r="FQ2803" s="15"/>
      <c r="FR2803" s="20"/>
      <c r="FS2803" s="15"/>
      <c r="FT2803" s="20"/>
      <c r="FU2803" s="15">
        <v>45</v>
      </c>
      <c r="FV2803" s="20">
        <v>2</v>
      </c>
      <c r="FW2803" s="15"/>
      <c r="FX2803" s="20"/>
      <c r="FY2803" s="15"/>
      <c r="FZ2803" s="20"/>
      <c r="GA2803" s="15"/>
      <c r="GB2803" s="20"/>
      <c r="GC2803" s="15"/>
      <c r="GD2803" s="20"/>
      <c r="GE2803" s="15"/>
      <c r="GF2803" s="20"/>
      <c r="GG2803" s="226"/>
    </row>
    <row r="2804" spans="1:189" ht="15" customHeight="1" x14ac:dyDescent="0.3">
      <c r="A2804" s="85" t="s">
        <v>133</v>
      </c>
      <c r="B2804" s="85" t="s">
        <v>134</v>
      </c>
      <c r="C2804" s="85" t="s">
        <v>3442</v>
      </c>
      <c r="D2804" s="85" t="s">
        <v>3443</v>
      </c>
      <c r="E2804" s="15" t="str">
        <f t="shared" si="606"/>
        <v>Saanvi PANGULE</v>
      </c>
      <c r="F2804" s="85" t="s">
        <v>128</v>
      </c>
      <c r="G2804" s="15">
        <v>999927487</v>
      </c>
      <c r="H2804" s="15">
        <f t="shared" si="607"/>
        <v>68</v>
      </c>
      <c r="I2804" s="15"/>
      <c r="J2804" s="15"/>
      <c r="K2804" s="16"/>
      <c r="L2804" s="15"/>
      <c r="M2804" s="15"/>
      <c r="N2804" s="15"/>
      <c r="O2804" s="15">
        <f t="shared" si="613"/>
        <v>0</v>
      </c>
      <c r="P2804" s="15">
        <v>0</v>
      </c>
      <c r="Q2804" s="15">
        <f t="shared" si="614"/>
        <v>0</v>
      </c>
      <c r="R2804" s="15">
        <v>0</v>
      </c>
      <c r="S2804" s="15">
        <v>0</v>
      </c>
      <c r="T2804" s="15">
        <f t="shared" si="615"/>
        <v>0</v>
      </c>
      <c r="U2804" s="15">
        <f t="shared" si="616"/>
        <v>0</v>
      </c>
      <c r="V2804" s="15"/>
      <c r="W2804" s="15"/>
      <c r="X2804" s="15"/>
      <c r="Y2804" s="15"/>
      <c r="Z2804" s="16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>
        <f t="shared" si="608"/>
        <v>0</v>
      </c>
      <c r="CT2804" s="15">
        <f t="shared" si="609"/>
        <v>68</v>
      </c>
      <c r="CU2804" s="15">
        <f t="shared" si="610"/>
        <v>1</v>
      </c>
      <c r="CV2804" s="15">
        <f t="shared" si="611"/>
        <v>0</v>
      </c>
      <c r="CW2804" s="15"/>
      <c r="CX2804" s="15"/>
      <c r="CY2804" s="15">
        <f t="shared" si="612"/>
        <v>0</v>
      </c>
      <c r="CZ2804" s="15">
        <f>GG2804</f>
        <v>0</v>
      </c>
      <c r="DA2804" s="16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20"/>
      <c r="DY2804" s="15"/>
      <c r="DZ2804" s="20"/>
      <c r="EA2804" s="15"/>
      <c r="EB2804" s="20"/>
      <c r="EC2804" s="15"/>
      <c r="ED2804" s="20"/>
      <c r="EE2804" s="15"/>
      <c r="EF2804" s="20"/>
      <c r="EG2804" s="15"/>
      <c r="EH2804" s="20"/>
      <c r="EI2804" s="15"/>
      <c r="EJ2804" s="20"/>
      <c r="EK2804" s="15"/>
      <c r="EL2804" s="20"/>
      <c r="EM2804" s="15"/>
      <c r="EN2804" s="20"/>
      <c r="EY2804" s="15"/>
      <c r="EZ2804" s="20"/>
      <c r="FC2804" s="15"/>
      <c r="FD2804" s="20"/>
      <c r="FE2804" s="15"/>
      <c r="FF2804" s="20"/>
      <c r="FG2804" s="15">
        <v>68</v>
      </c>
      <c r="FH2804" s="20">
        <v>3</v>
      </c>
      <c r="FI2804" s="15"/>
      <c r="FJ2804" s="20"/>
      <c r="FK2804" s="15"/>
      <c r="FL2804" s="20"/>
      <c r="FM2804" s="15"/>
      <c r="FN2804" s="20"/>
      <c r="FO2804" s="15"/>
      <c r="FP2804" s="20"/>
      <c r="FQ2804" s="15"/>
      <c r="FR2804" s="20"/>
      <c r="FS2804" s="15"/>
      <c r="FT2804" s="20"/>
      <c r="FU2804" s="15"/>
      <c r="FV2804" s="20"/>
      <c r="FW2804" s="15"/>
      <c r="FX2804" s="20"/>
      <c r="FY2804" s="15"/>
      <c r="FZ2804" s="20"/>
      <c r="GA2804" s="15"/>
      <c r="GB2804" s="20"/>
      <c r="GC2804" s="15"/>
      <c r="GD2804" s="20"/>
      <c r="GE2804" s="15"/>
      <c r="GF2804" s="20"/>
      <c r="GG2804" s="226"/>
    </row>
    <row r="2805" spans="1:189" ht="15" customHeight="1" x14ac:dyDescent="0.3">
      <c r="A2805" s="15" t="s">
        <v>133</v>
      </c>
      <c r="B2805" s="15" t="s">
        <v>126</v>
      </c>
      <c r="C2805" s="15" t="s">
        <v>326</v>
      </c>
      <c r="D2805" s="15" t="s">
        <v>3524</v>
      </c>
      <c r="E2805" s="15" t="str">
        <f t="shared" si="606"/>
        <v>Noah Guadiz</v>
      </c>
      <c r="F2805" s="15" t="s">
        <v>135</v>
      </c>
      <c r="G2805" s="15">
        <v>999927490</v>
      </c>
      <c r="H2805" s="15">
        <f t="shared" si="607"/>
        <v>60</v>
      </c>
      <c r="I2805" s="15"/>
      <c r="J2805" s="15"/>
      <c r="K2805" s="16"/>
      <c r="L2805" s="15"/>
      <c r="M2805" s="15"/>
      <c r="N2805" s="15"/>
      <c r="O2805" s="15">
        <f t="shared" si="613"/>
        <v>0</v>
      </c>
      <c r="P2805" s="15">
        <v>0</v>
      </c>
      <c r="Q2805" s="15">
        <f t="shared" si="614"/>
        <v>0</v>
      </c>
      <c r="R2805" s="15">
        <v>0</v>
      </c>
      <c r="S2805" s="15">
        <v>0</v>
      </c>
      <c r="T2805" s="15">
        <f t="shared" si="615"/>
        <v>0</v>
      </c>
      <c r="U2805" s="15">
        <f t="shared" si="616"/>
        <v>0</v>
      </c>
      <c r="V2805" s="15"/>
      <c r="W2805" s="15"/>
      <c r="X2805" s="15"/>
      <c r="Y2805" s="15"/>
      <c r="Z2805" s="16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>
        <f t="shared" si="608"/>
        <v>0</v>
      </c>
      <c r="CT2805" s="15">
        <f t="shared" si="609"/>
        <v>60</v>
      </c>
      <c r="CU2805" s="15">
        <f t="shared" si="610"/>
        <v>1</v>
      </c>
      <c r="CV2805" s="15">
        <f t="shared" si="611"/>
        <v>0</v>
      </c>
      <c r="CW2805" s="15"/>
      <c r="CX2805" s="15"/>
      <c r="CY2805" s="15">
        <f t="shared" si="612"/>
        <v>0</v>
      </c>
      <c r="CZ2805" s="15">
        <f>GG2805</f>
        <v>0</v>
      </c>
      <c r="DA2805" s="16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20"/>
      <c r="DY2805" s="15"/>
      <c r="DZ2805" s="20"/>
      <c r="EA2805" s="15"/>
      <c r="EB2805" s="20"/>
      <c r="EC2805" s="15"/>
      <c r="ED2805" s="20"/>
      <c r="EE2805" s="15"/>
      <c r="EF2805" s="20"/>
      <c r="EG2805" s="15"/>
      <c r="EH2805" s="20"/>
      <c r="EI2805" s="15"/>
      <c r="EJ2805" s="20"/>
      <c r="EK2805" s="15"/>
      <c r="EL2805" s="20"/>
      <c r="EM2805" s="15"/>
      <c r="EN2805" s="20"/>
      <c r="EY2805" s="15"/>
      <c r="EZ2805" s="20"/>
      <c r="FC2805" s="15"/>
      <c r="FD2805" s="20"/>
      <c r="FE2805" s="15"/>
      <c r="FF2805" s="20"/>
      <c r="FG2805" s="15"/>
      <c r="FH2805" s="20"/>
      <c r="FI2805" s="15"/>
      <c r="FJ2805" s="20"/>
      <c r="FK2805" s="15"/>
      <c r="FL2805" s="20"/>
      <c r="FM2805" s="15">
        <v>60</v>
      </c>
      <c r="FN2805" s="20">
        <v>1</v>
      </c>
      <c r="FO2805" s="15"/>
      <c r="FP2805" s="20"/>
      <c r="FQ2805" s="15"/>
      <c r="FR2805" s="20"/>
      <c r="FS2805" s="15"/>
      <c r="FT2805" s="20"/>
      <c r="FU2805" s="15"/>
      <c r="FV2805" s="20"/>
      <c r="FW2805" s="15"/>
      <c r="FX2805" s="20"/>
      <c r="FY2805" s="15"/>
      <c r="FZ2805" s="20"/>
      <c r="GA2805" s="15"/>
      <c r="GB2805" s="20"/>
      <c r="GC2805" s="15"/>
      <c r="GD2805" s="20"/>
      <c r="GE2805" s="15"/>
      <c r="GF2805" s="20"/>
      <c r="GG2805" s="226"/>
    </row>
    <row r="2806" spans="1:189" ht="15" customHeight="1" x14ac:dyDescent="0.3">
      <c r="A2806" s="85" t="s">
        <v>133</v>
      </c>
      <c r="B2806" s="85" t="s">
        <v>134</v>
      </c>
      <c r="C2806" s="85" t="s">
        <v>3936</v>
      </c>
      <c r="D2806" s="85" t="s">
        <v>3937</v>
      </c>
      <c r="E2806" s="15" t="str">
        <f t="shared" si="606"/>
        <v>Ettan Vijay</v>
      </c>
      <c r="F2806" s="85" t="s">
        <v>135</v>
      </c>
      <c r="G2806" s="15">
        <v>999927491</v>
      </c>
      <c r="H2806" s="15">
        <f t="shared" si="607"/>
        <v>68</v>
      </c>
      <c r="I2806" s="15"/>
      <c r="J2806" s="15"/>
      <c r="K2806" s="16"/>
      <c r="L2806" s="15"/>
      <c r="M2806" s="15"/>
      <c r="N2806" s="15"/>
      <c r="O2806" s="15">
        <f t="shared" si="613"/>
        <v>0</v>
      </c>
      <c r="P2806" s="15">
        <v>0</v>
      </c>
      <c r="Q2806" s="15">
        <f t="shared" si="614"/>
        <v>0</v>
      </c>
      <c r="R2806" s="15">
        <v>0</v>
      </c>
      <c r="S2806" s="15">
        <v>0</v>
      </c>
      <c r="T2806" s="15">
        <f t="shared" si="615"/>
        <v>0</v>
      </c>
      <c r="U2806" s="15">
        <f t="shared" si="616"/>
        <v>0</v>
      </c>
      <c r="V2806" s="15"/>
      <c r="W2806" s="15"/>
      <c r="X2806" s="15"/>
      <c r="Y2806" s="15"/>
      <c r="Z2806" s="16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>
        <f t="shared" si="608"/>
        <v>0</v>
      </c>
      <c r="CT2806" s="15">
        <f t="shared" si="609"/>
        <v>68</v>
      </c>
      <c r="CU2806" s="15">
        <f t="shared" si="610"/>
        <v>0</v>
      </c>
      <c r="CV2806" s="15">
        <f t="shared" si="611"/>
        <v>0</v>
      </c>
      <c r="CW2806" s="15"/>
      <c r="CX2806" s="15"/>
      <c r="CY2806" s="15">
        <f t="shared" si="612"/>
        <v>0</v>
      </c>
      <c r="CZ2806" s="15">
        <f>GG2806</f>
        <v>0</v>
      </c>
      <c r="DA2806" s="16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20"/>
      <c r="DY2806" s="15"/>
      <c r="DZ2806" s="20"/>
      <c r="EA2806" s="15"/>
      <c r="EB2806" s="20"/>
      <c r="EC2806" s="15"/>
      <c r="ED2806" s="20"/>
      <c r="EE2806" s="15"/>
      <c r="EF2806" s="20"/>
      <c r="EG2806" s="15"/>
      <c r="EH2806" s="20"/>
      <c r="EI2806" s="15"/>
      <c r="EJ2806" s="20"/>
      <c r="EK2806" s="15"/>
      <c r="EL2806" s="20"/>
      <c r="EM2806" s="15"/>
      <c r="EN2806" s="20"/>
      <c r="EY2806" s="15"/>
      <c r="EZ2806" s="20"/>
      <c r="FC2806" s="15"/>
      <c r="FD2806" s="20"/>
      <c r="FE2806" s="15"/>
      <c r="FF2806" s="20"/>
      <c r="FG2806" s="15"/>
      <c r="FH2806" s="20"/>
      <c r="FI2806" s="15"/>
      <c r="FJ2806" s="20"/>
      <c r="FK2806" s="15"/>
      <c r="FL2806" s="20"/>
      <c r="FM2806" s="15"/>
      <c r="FN2806" s="20"/>
      <c r="FO2806" s="15">
        <v>68</v>
      </c>
      <c r="FP2806" s="20"/>
      <c r="FQ2806" s="15"/>
      <c r="FR2806" s="20"/>
      <c r="FS2806" s="15"/>
      <c r="FT2806" s="20"/>
      <c r="FU2806" s="15"/>
      <c r="FV2806" s="20"/>
      <c r="FW2806" s="15"/>
      <c r="FX2806" s="20"/>
      <c r="FY2806" s="15"/>
      <c r="FZ2806" s="20"/>
      <c r="GA2806" s="15"/>
      <c r="GB2806" s="20"/>
      <c r="GC2806" s="15"/>
      <c r="GD2806" s="20"/>
      <c r="GE2806" s="15"/>
      <c r="GF2806" s="20"/>
      <c r="GG2806" s="226"/>
    </row>
    <row r="2807" spans="1:189" ht="15" customHeight="1" x14ac:dyDescent="0.3">
      <c r="A2807" s="85" t="s">
        <v>146</v>
      </c>
      <c r="B2807" s="85" t="s">
        <v>134</v>
      </c>
      <c r="C2807" s="85" t="s">
        <v>3932</v>
      </c>
      <c r="D2807" s="85" t="s">
        <v>3933</v>
      </c>
      <c r="E2807" s="15" t="str">
        <f t="shared" si="606"/>
        <v>Aadhavan Balamurugan</v>
      </c>
      <c r="F2807" s="85" t="s">
        <v>135</v>
      </c>
      <c r="G2807" s="15">
        <v>999927492</v>
      </c>
      <c r="H2807" s="15">
        <f t="shared" si="607"/>
        <v>54</v>
      </c>
      <c r="I2807" s="15"/>
      <c r="J2807" s="15"/>
      <c r="K2807" s="16"/>
      <c r="L2807" s="15"/>
      <c r="M2807" s="15"/>
      <c r="N2807" s="15"/>
      <c r="O2807" s="15">
        <f t="shared" si="613"/>
        <v>0</v>
      </c>
      <c r="P2807" s="15">
        <v>0</v>
      </c>
      <c r="Q2807" s="15">
        <f t="shared" si="614"/>
        <v>0</v>
      </c>
      <c r="R2807" s="15">
        <v>0</v>
      </c>
      <c r="S2807" s="15">
        <v>0</v>
      </c>
      <c r="T2807" s="15">
        <f t="shared" si="615"/>
        <v>0</v>
      </c>
      <c r="U2807" s="15">
        <f t="shared" si="616"/>
        <v>0</v>
      </c>
      <c r="V2807" s="15"/>
      <c r="W2807" s="15"/>
      <c r="X2807" s="15"/>
      <c r="Y2807" s="15"/>
      <c r="Z2807" s="16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>
        <f t="shared" si="608"/>
        <v>0</v>
      </c>
      <c r="CT2807" s="15">
        <f t="shared" si="609"/>
        <v>54</v>
      </c>
      <c r="CU2807" s="15">
        <f t="shared" si="610"/>
        <v>0</v>
      </c>
      <c r="CV2807" s="15">
        <f t="shared" si="611"/>
        <v>0</v>
      </c>
      <c r="CW2807" s="15"/>
      <c r="CX2807" s="15"/>
      <c r="CY2807" s="15">
        <f t="shared" si="612"/>
        <v>0</v>
      </c>
      <c r="CZ2807" s="15">
        <f>GG2807</f>
        <v>0</v>
      </c>
      <c r="DA2807" s="16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20"/>
      <c r="DY2807" s="15"/>
      <c r="DZ2807" s="20"/>
      <c r="EA2807" s="15"/>
      <c r="EB2807" s="20"/>
      <c r="EC2807" s="15"/>
      <c r="ED2807" s="20"/>
      <c r="EE2807" s="15"/>
      <c r="EF2807" s="20"/>
      <c r="EG2807" s="15"/>
      <c r="EH2807" s="20"/>
      <c r="EI2807" s="15"/>
      <c r="EJ2807" s="20"/>
      <c r="EK2807" s="15"/>
      <c r="EL2807" s="20"/>
      <c r="EM2807" s="15"/>
      <c r="EN2807" s="20"/>
      <c r="EY2807" s="15"/>
      <c r="EZ2807" s="20"/>
      <c r="FC2807" s="15"/>
      <c r="FD2807" s="20"/>
      <c r="FE2807" s="15"/>
      <c r="FF2807" s="20"/>
      <c r="FG2807" s="15"/>
      <c r="FH2807" s="20"/>
      <c r="FI2807" s="15"/>
      <c r="FJ2807" s="20"/>
      <c r="FK2807" s="15"/>
      <c r="FL2807" s="20"/>
      <c r="FM2807" s="15"/>
      <c r="FN2807" s="20"/>
      <c r="FO2807" s="15">
        <v>54</v>
      </c>
      <c r="FP2807" s="20"/>
      <c r="FQ2807" s="15"/>
      <c r="FR2807" s="20"/>
      <c r="FS2807" s="15"/>
      <c r="FT2807" s="20"/>
      <c r="FU2807" s="15"/>
      <c r="FV2807" s="20"/>
      <c r="FW2807" s="15"/>
      <c r="FX2807" s="20"/>
      <c r="FY2807" s="15"/>
      <c r="FZ2807" s="20"/>
      <c r="GA2807" s="15"/>
      <c r="GB2807" s="20"/>
      <c r="GC2807" s="15"/>
      <c r="GD2807" s="20"/>
      <c r="GE2807" s="15"/>
      <c r="GF2807" s="20"/>
      <c r="GG2807" s="226"/>
    </row>
    <row r="2808" spans="1:189" ht="15" customHeight="1" x14ac:dyDescent="0.3">
      <c r="A2808" s="85" t="s">
        <v>146</v>
      </c>
      <c r="B2808" s="85" t="s">
        <v>138</v>
      </c>
      <c r="C2808" s="85" t="s">
        <v>3977</v>
      </c>
      <c r="D2808" s="85" t="s">
        <v>3978</v>
      </c>
      <c r="E2808" s="15" t="str">
        <f t="shared" si="606"/>
        <v>Hetem Rexhepaj</v>
      </c>
      <c r="F2808" s="85" t="s">
        <v>135</v>
      </c>
      <c r="G2808" s="15">
        <v>999927494</v>
      </c>
      <c r="H2808" s="15">
        <f t="shared" si="607"/>
        <v>58</v>
      </c>
      <c r="I2808" s="15"/>
      <c r="J2808" s="15"/>
      <c r="K2808" s="16"/>
      <c r="L2808" s="15"/>
      <c r="M2808" s="15"/>
      <c r="N2808" s="15"/>
      <c r="O2808" s="15">
        <f t="shared" si="613"/>
        <v>0</v>
      </c>
      <c r="P2808" s="15">
        <v>0</v>
      </c>
      <c r="Q2808" s="15">
        <f t="shared" si="614"/>
        <v>0</v>
      </c>
      <c r="R2808" s="15">
        <v>0</v>
      </c>
      <c r="S2808" s="15">
        <v>0</v>
      </c>
      <c r="T2808" s="15">
        <f t="shared" si="615"/>
        <v>0</v>
      </c>
      <c r="U2808" s="15">
        <f t="shared" si="616"/>
        <v>0</v>
      </c>
      <c r="V2808" s="15"/>
      <c r="W2808" s="15"/>
      <c r="X2808" s="15"/>
      <c r="Y2808" s="15"/>
      <c r="Z2808" s="16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>
        <f t="shared" si="608"/>
        <v>0</v>
      </c>
      <c r="CT2808" s="15">
        <f t="shared" si="609"/>
        <v>58</v>
      </c>
      <c r="CU2808" s="15">
        <f t="shared" si="610"/>
        <v>0</v>
      </c>
      <c r="CV2808" s="15">
        <f t="shared" si="611"/>
        <v>0</v>
      </c>
      <c r="CW2808" s="15"/>
      <c r="CX2808" s="15"/>
      <c r="CY2808" s="15">
        <f t="shared" si="612"/>
        <v>0</v>
      </c>
      <c r="CZ2808" s="15">
        <f>GG2808</f>
        <v>0</v>
      </c>
      <c r="DA2808" s="16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20"/>
      <c r="DY2808" s="15"/>
      <c r="DZ2808" s="20"/>
      <c r="EA2808" s="15"/>
      <c r="EB2808" s="20"/>
      <c r="EC2808" s="15"/>
      <c r="ED2808" s="20"/>
      <c r="EE2808" s="15"/>
      <c r="EF2808" s="20"/>
      <c r="EG2808" s="15"/>
      <c r="EH2808" s="20"/>
      <c r="EI2808" s="15"/>
      <c r="EJ2808" s="20"/>
      <c r="EK2808" s="15"/>
      <c r="EL2808" s="20"/>
      <c r="EM2808" s="15"/>
      <c r="EN2808" s="20"/>
      <c r="EY2808" s="15"/>
      <c r="EZ2808" s="20"/>
      <c r="FC2808" s="15"/>
      <c r="FD2808" s="20"/>
      <c r="FE2808" s="15"/>
      <c r="FF2808" s="20"/>
      <c r="FG2808" s="15"/>
      <c r="FH2808" s="20"/>
      <c r="FI2808" s="15"/>
      <c r="FJ2808" s="20"/>
      <c r="FK2808" s="15"/>
      <c r="FL2808" s="20"/>
      <c r="FM2808" s="15"/>
      <c r="FN2808" s="16"/>
      <c r="FO2808" s="15">
        <v>58</v>
      </c>
      <c r="FP2808" s="20"/>
      <c r="FQ2808" s="15"/>
      <c r="FR2808" s="16"/>
      <c r="FS2808" s="15"/>
      <c r="FT2808" s="20"/>
      <c r="FU2808" s="15"/>
      <c r="FV2808" s="20"/>
      <c r="FW2808" s="15"/>
      <c r="FX2808" s="20"/>
      <c r="FY2808" s="15"/>
      <c r="FZ2808" s="20"/>
      <c r="GA2808" s="15"/>
      <c r="GB2808" s="20"/>
      <c r="GC2808" s="15"/>
      <c r="GD2808" s="20"/>
      <c r="GE2808" s="15"/>
      <c r="GF2808" s="20"/>
      <c r="GG2808" s="226"/>
    </row>
    <row r="2809" spans="1:189" ht="15" customHeight="1" x14ac:dyDescent="0.3">
      <c r="A2809" s="85" t="s">
        <v>130</v>
      </c>
      <c r="B2809" s="85" t="s">
        <v>142</v>
      </c>
      <c r="C2809" s="85" t="s">
        <v>822</v>
      </c>
      <c r="D2809" s="85" t="s">
        <v>3485</v>
      </c>
      <c r="E2809" s="15" t="str">
        <f t="shared" si="606"/>
        <v>Aditya KRUTHIVENTI</v>
      </c>
      <c r="F2809" s="85" t="s">
        <v>135</v>
      </c>
      <c r="G2809" s="15">
        <v>999927495</v>
      </c>
      <c r="H2809" s="15">
        <f t="shared" si="607"/>
        <v>68</v>
      </c>
      <c r="I2809" s="15"/>
      <c r="J2809" s="15"/>
      <c r="K2809" s="16"/>
      <c r="L2809" s="15"/>
      <c r="M2809" s="15"/>
      <c r="N2809" s="15"/>
      <c r="O2809" s="15">
        <f t="shared" si="613"/>
        <v>0</v>
      </c>
      <c r="P2809" s="15">
        <v>0</v>
      </c>
      <c r="Q2809" s="15">
        <f t="shared" si="614"/>
        <v>0</v>
      </c>
      <c r="R2809" s="15">
        <v>0</v>
      </c>
      <c r="S2809" s="15">
        <v>0</v>
      </c>
      <c r="T2809" s="15">
        <f t="shared" si="615"/>
        <v>0</v>
      </c>
      <c r="U2809" s="15">
        <f t="shared" si="616"/>
        <v>0</v>
      </c>
      <c r="V2809" s="15"/>
      <c r="W2809" s="15"/>
      <c r="X2809" s="15"/>
      <c r="Y2809" s="15"/>
      <c r="Z2809" s="16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>
        <f t="shared" si="608"/>
        <v>0</v>
      </c>
      <c r="CT2809" s="15">
        <f t="shared" si="609"/>
        <v>68</v>
      </c>
      <c r="CU2809" s="15">
        <f t="shared" si="610"/>
        <v>1</v>
      </c>
      <c r="CV2809" s="15">
        <f t="shared" si="611"/>
        <v>0</v>
      </c>
      <c r="CW2809" s="15"/>
      <c r="CX2809" s="15"/>
      <c r="CY2809" s="15">
        <f t="shared" si="612"/>
        <v>0</v>
      </c>
      <c r="CZ2809" s="15">
        <f>GG2809</f>
        <v>0</v>
      </c>
      <c r="DA2809" s="16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20"/>
      <c r="DY2809" s="15"/>
      <c r="DZ2809" s="20"/>
      <c r="EA2809" s="15"/>
      <c r="EB2809" s="20"/>
      <c r="EC2809" s="15"/>
      <c r="ED2809" s="20"/>
      <c r="EE2809" s="15"/>
      <c r="EF2809" s="20"/>
      <c r="EG2809" s="15"/>
      <c r="EH2809" s="20"/>
      <c r="EI2809" s="15"/>
      <c r="EJ2809" s="20"/>
      <c r="EK2809" s="15"/>
      <c r="EL2809" s="20"/>
      <c r="EM2809" s="15"/>
      <c r="EN2809" s="20"/>
      <c r="EY2809" s="15"/>
      <c r="EZ2809" s="20"/>
      <c r="FC2809" s="15"/>
      <c r="FD2809" s="20"/>
      <c r="FE2809" s="15"/>
      <c r="FF2809" s="20"/>
      <c r="FG2809" s="15">
        <v>68</v>
      </c>
      <c r="FH2809" s="20">
        <v>3</v>
      </c>
      <c r="FI2809" s="15"/>
      <c r="FJ2809" s="20"/>
      <c r="FK2809" s="15"/>
      <c r="FL2809" s="20"/>
      <c r="FM2809" s="15"/>
      <c r="FN2809" s="20"/>
      <c r="FO2809" s="15"/>
      <c r="FP2809" s="20"/>
      <c r="FQ2809" s="15"/>
      <c r="FR2809" s="20"/>
      <c r="FS2809" s="15"/>
      <c r="FT2809" s="20"/>
      <c r="FU2809" s="15"/>
      <c r="FV2809" s="20"/>
      <c r="FW2809" s="15"/>
      <c r="FX2809" s="20"/>
      <c r="FY2809" s="15"/>
      <c r="FZ2809" s="20"/>
      <c r="GA2809" s="15"/>
      <c r="GB2809" s="20"/>
      <c r="GC2809" s="15"/>
      <c r="GD2809" s="20"/>
      <c r="GE2809" s="15"/>
      <c r="GF2809" s="20"/>
      <c r="GG2809" s="226"/>
    </row>
    <row r="2810" spans="1:189" ht="15" customHeight="1" x14ac:dyDescent="0.3">
      <c r="A2810" s="85" t="s">
        <v>125</v>
      </c>
      <c r="B2810" s="85" t="s">
        <v>138</v>
      </c>
      <c r="C2810" s="85" t="s">
        <v>3440</v>
      </c>
      <c r="D2810" s="85" t="s">
        <v>1225</v>
      </c>
      <c r="E2810" s="15" t="str">
        <f t="shared" si="606"/>
        <v>Lami LEE</v>
      </c>
      <c r="F2810" s="85" t="s">
        <v>128</v>
      </c>
      <c r="G2810" s="15">
        <v>999927497</v>
      </c>
      <c r="H2810" s="15">
        <f t="shared" si="607"/>
        <v>60</v>
      </c>
      <c r="I2810" s="15"/>
      <c r="J2810" s="15"/>
      <c r="K2810" s="16"/>
      <c r="L2810" s="15"/>
      <c r="M2810" s="15"/>
      <c r="N2810" s="15"/>
      <c r="O2810" s="15">
        <f t="shared" si="613"/>
        <v>0</v>
      </c>
      <c r="P2810" s="15">
        <v>0</v>
      </c>
      <c r="Q2810" s="15">
        <f t="shared" si="614"/>
        <v>0</v>
      </c>
      <c r="R2810" s="15">
        <v>0</v>
      </c>
      <c r="S2810" s="15">
        <v>0</v>
      </c>
      <c r="T2810" s="15">
        <f t="shared" si="615"/>
        <v>0</v>
      </c>
      <c r="U2810" s="15">
        <f t="shared" si="616"/>
        <v>0</v>
      </c>
      <c r="V2810" s="15"/>
      <c r="W2810" s="15"/>
      <c r="X2810" s="15"/>
      <c r="Y2810" s="15"/>
      <c r="Z2810" s="16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>
        <f t="shared" si="608"/>
        <v>0</v>
      </c>
      <c r="CT2810" s="15">
        <f t="shared" si="609"/>
        <v>60</v>
      </c>
      <c r="CU2810" s="15">
        <f t="shared" si="610"/>
        <v>1</v>
      </c>
      <c r="CV2810" s="15">
        <f t="shared" si="611"/>
        <v>0</v>
      </c>
      <c r="CW2810" s="15"/>
      <c r="CX2810" s="15"/>
      <c r="CY2810" s="15">
        <f t="shared" si="612"/>
        <v>0</v>
      </c>
      <c r="CZ2810" s="15">
        <f>GG2810</f>
        <v>0</v>
      </c>
      <c r="DA2810" s="16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20"/>
      <c r="DY2810" s="15"/>
      <c r="DZ2810" s="20"/>
      <c r="EA2810" s="15"/>
      <c r="EB2810" s="20"/>
      <c r="EC2810" s="15"/>
      <c r="ED2810" s="20"/>
      <c r="EE2810" s="15"/>
      <c r="EF2810" s="20"/>
      <c r="EG2810" s="15"/>
      <c r="EH2810" s="20"/>
      <c r="EI2810" s="15"/>
      <c r="EJ2810" s="20"/>
      <c r="EK2810" s="15"/>
      <c r="EL2810" s="20"/>
      <c r="EM2810" s="15"/>
      <c r="EN2810" s="20"/>
      <c r="EY2810" s="15"/>
      <c r="EZ2810" s="20"/>
      <c r="FC2810" s="15"/>
      <c r="FD2810" s="20"/>
      <c r="FE2810" s="15"/>
      <c r="FF2810" s="20"/>
      <c r="FG2810" s="15">
        <v>30</v>
      </c>
      <c r="FH2810" s="20">
        <v>1</v>
      </c>
      <c r="FI2810" s="15"/>
      <c r="FJ2810" s="20"/>
      <c r="FK2810" s="15"/>
      <c r="FL2810" s="20"/>
      <c r="FM2810" s="15"/>
      <c r="FN2810" s="20"/>
      <c r="FO2810" s="15">
        <v>30</v>
      </c>
      <c r="FP2810" s="20"/>
      <c r="FQ2810" s="15"/>
      <c r="FR2810" s="20"/>
      <c r="FS2810" s="15"/>
      <c r="FT2810" s="20"/>
      <c r="FU2810" s="15"/>
      <c r="FV2810" s="20"/>
      <c r="FW2810" s="15"/>
      <c r="FX2810" s="20"/>
      <c r="FY2810" s="15"/>
      <c r="FZ2810" s="20"/>
      <c r="GA2810" s="15"/>
      <c r="GB2810" s="20"/>
      <c r="GC2810" s="15"/>
      <c r="GD2810" s="20"/>
      <c r="GE2810" s="15"/>
      <c r="GF2810" s="20"/>
      <c r="GG2810" s="226"/>
    </row>
    <row r="2811" spans="1:189" ht="15" customHeight="1" x14ac:dyDescent="0.3">
      <c r="A2811" s="17" t="s">
        <v>2903</v>
      </c>
      <c r="B2811" s="17" t="s">
        <v>126</v>
      </c>
      <c r="C2811" s="17" t="s">
        <v>3347</v>
      </c>
      <c r="D2811" s="17" t="s">
        <v>995</v>
      </c>
      <c r="E2811" s="15" t="str">
        <f t="shared" si="606"/>
        <v>Lenae Joe</v>
      </c>
      <c r="F2811" s="17" t="s">
        <v>128</v>
      </c>
      <c r="G2811" s="17">
        <v>999927501</v>
      </c>
      <c r="H2811" s="15">
        <f t="shared" si="607"/>
        <v>29</v>
      </c>
      <c r="I2811" s="15"/>
      <c r="J2811" s="15"/>
      <c r="K2811" s="16"/>
      <c r="L2811" s="15"/>
      <c r="M2811" s="15"/>
      <c r="N2811" s="15"/>
      <c r="O2811" s="15">
        <f t="shared" si="613"/>
        <v>0</v>
      </c>
      <c r="P2811" s="15">
        <v>0</v>
      </c>
      <c r="Q2811" s="15">
        <f t="shared" si="614"/>
        <v>0</v>
      </c>
      <c r="R2811" s="15">
        <v>0</v>
      </c>
      <c r="S2811" s="15">
        <v>0</v>
      </c>
      <c r="T2811" s="15">
        <f t="shared" si="615"/>
        <v>0</v>
      </c>
      <c r="U2811" s="15">
        <f t="shared" si="616"/>
        <v>0</v>
      </c>
      <c r="V2811" s="15"/>
      <c r="W2811" s="15"/>
      <c r="X2811" s="15"/>
      <c r="Y2811" s="15"/>
      <c r="Z2811" s="16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>
        <f t="shared" si="608"/>
        <v>29</v>
      </c>
      <c r="CT2811" s="15">
        <f t="shared" si="609"/>
        <v>0</v>
      </c>
      <c r="CU2811" s="15">
        <f t="shared" si="610"/>
        <v>0</v>
      </c>
      <c r="CV2811" s="15">
        <f t="shared" si="611"/>
        <v>0</v>
      </c>
      <c r="CW2811" s="15"/>
      <c r="CX2811" s="15"/>
      <c r="CY2811" s="15">
        <f t="shared" si="612"/>
        <v>0</v>
      </c>
      <c r="CZ2811" s="15">
        <f>GG2811</f>
        <v>0</v>
      </c>
      <c r="DA2811" s="16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20"/>
      <c r="DY2811" s="15"/>
      <c r="DZ2811" s="20"/>
      <c r="EA2811" s="15"/>
      <c r="EB2811" s="20"/>
      <c r="EC2811" s="15"/>
      <c r="ED2811" s="20"/>
      <c r="EE2811" s="15"/>
      <c r="EF2811" s="20"/>
      <c r="EG2811" s="15"/>
      <c r="EH2811" s="20"/>
      <c r="EI2811" s="15"/>
      <c r="EJ2811" s="20"/>
      <c r="EK2811" s="15"/>
      <c r="EL2811" s="20"/>
      <c r="EM2811" s="15"/>
      <c r="EN2811" s="20"/>
      <c r="EY2811" s="15"/>
      <c r="EZ2811" s="20"/>
      <c r="FC2811" s="15"/>
      <c r="FD2811" s="20"/>
      <c r="FE2811" s="15">
        <v>29</v>
      </c>
      <c r="FF2811" s="20" t="s">
        <v>168</v>
      </c>
      <c r="FG2811" s="15"/>
      <c r="FH2811" s="20"/>
      <c r="FI2811" s="15"/>
      <c r="FJ2811" s="20"/>
      <c r="FK2811" s="15"/>
      <c r="FL2811" s="20"/>
      <c r="FM2811" s="15"/>
      <c r="FN2811" s="20"/>
      <c r="FO2811" s="15"/>
      <c r="FP2811" s="20"/>
      <c r="FQ2811" s="15"/>
      <c r="FR2811" s="20"/>
      <c r="FS2811" s="15"/>
      <c r="FT2811" s="20"/>
      <c r="FU2811" s="15"/>
      <c r="FV2811" s="20"/>
      <c r="FW2811" s="15"/>
      <c r="FX2811" s="20"/>
      <c r="FY2811" s="15"/>
      <c r="FZ2811" s="20"/>
      <c r="GA2811" s="15"/>
      <c r="GB2811" s="20"/>
      <c r="GC2811" s="15"/>
      <c r="GD2811" s="20"/>
      <c r="GE2811" s="15"/>
      <c r="GF2811" s="20"/>
      <c r="GG2811" s="226"/>
    </row>
    <row r="2812" spans="1:189" ht="15" customHeight="1" x14ac:dyDescent="0.3">
      <c r="A2812" s="17" t="s">
        <v>2903</v>
      </c>
      <c r="B2812" s="17" t="s">
        <v>138</v>
      </c>
      <c r="C2812" s="17" t="s">
        <v>536</v>
      </c>
      <c r="D2812" s="17" t="s">
        <v>3427</v>
      </c>
      <c r="E2812" s="15" t="str">
        <f t="shared" si="606"/>
        <v>Julia Grilli</v>
      </c>
      <c r="F2812" s="17" t="s">
        <v>128</v>
      </c>
      <c r="G2812" s="17">
        <v>999927502</v>
      </c>
      <c r="H2812" s="15">
        <f t="shared" si="607"/>
        <v>38</v>
      </c>
      <c r="I2812" s="15"/>
      <c r="J2812" s="15"/>
      <c r="K2812" s="16"/>
      <c r="L2812" s="15"/>
      <c r="M2812" s="15"/>
      <c r="N2812" s="15"/>
      <c r="O2812" s="15">
        <f t="shared" si="613"/>
        <v>0</v>
      </c>
      <c r="P2812" s="15">
        <v>0</v>
      </c>
      <c r="Q2812" s="15">
        <f t="shared" si="614"/>
        <v>0</v>
      </c>
      <c r="R2812" s="15">
        <v>0</v>
      </c>
      <c r="S2812" s="15">
        <v>0</v>
      </c>
      <c r="T2812" s="15">
        <f t="shared" si="615"/>
        <v>0</v>
      </c>
      <c r="U2812" s="15">
        <f t="shared" si="616"/>
        <v>0</v>
      </c>
      <c r="V2812" s="15"/>
      <c r="W2812" s="15"/>
      <c r="X2812" s="15"/>
      <c r="Y2812" s="15"/>
      <c r="Z2812" s="16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>
        <f t="shared" si="608"/>
        <v>38</v>
      </c>
      <c r="CT2812" s="15">
        <f t="shared" si="609"/>
        <v>0</v>
      </c>
      <c r="CU2812" s="15">
        <f t="shared" si="610"/>
        <v>0</v>
      </c>
      <c r="CV2812" s="15">
        <f t="shared" si="611"/>
        <v>0</v>
      </c>
      <c r="CW2812" s="15"/>
      <c r="CX2812" s="15"/>
      <c r="CY2812" s="15">
        <f t="shared" si="612"/>
        <v>0</v>
      </c>
      <c r="CZ2812" s="15">
        <f>GG2812</f>
        <v>0</v>
      </c>
      <c r="DA2812" s="16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20"/>
      <c r="DY2812" s="15"/>
      <c r="DZ2812" s="20"/>
      <c r="EA2812" s="15"/>
      <c r="EB2812" s="20"/>
      <c r="EC2812" s="15"/>
      <c r="ED2812" s="20"/>
      <c r="EE2812" s="15"/>
      <c r="EF2812" s="20"/>
      <c r="EG2812" s="15"/>
      <c r="EH2812" s="20"/>
      <c r="EI2812" s="15"/>
      <c r="EJ2812" s="20"/>
      <c r="EK2812" s="15"/>
      <c r="EL2812" s="20"/>
      <c r="EM2812" s="15"/>
      <c r="EN2812" s="20"/>
      <c r="EY2812" s="15"/>
      <c r="EZ2812" s="20"/>
      <c r="FC2812" s="15"/>
      <c r="FD2812" s="20"/>
      <c r="FE2812" s="15">
        <v>38</v>
      </c>
      <c r="FF2812" s="20" t="s">
        <v>129</v>
      </c>
      <c r="FG2812" s="15"/>
      <c r="FH2812" s="20"/>
      <c r="FI2812" s="15"/>
      <c r="FJ2812" s="20"/>
      <c r="FK2812" s="15"/>
      <c r="FL2812" s="20"/>
      <c r="FM2812" s="15"/>
      <c r="FN2812" s="20"/>
      <c r="FO2812" s="15"/>
      <c r="FP2812" s="20"/>
      <c r="FQ2812" s="15"/>
      <c r="FR2812" s="20"/>
      <c r="FS2812" s="15"/>
      <c r="FT2812" s="20"/>
      <c r="FU2812" s="15"/>
      <c r="FV2812" s="20"/>
      <c r="FW2812" s="15"/>
      <c r="FX2812" s="20"/>
      <c r="FY2812" s="15"/>
      <c r="FZ2812" s="20"/>
      <c r="GA2812" s="15"/>
      <c r="GB2812" s="20"/>
      <c r="GC2812" s="15"/>
      <c r="GD2812" s="20"/>
      <c r="GE2812" s="15"/>
      <c r="GF2812" s="20"/>
      <c r="GG2812" s="226"/>
    </row>
    <row r="2813" spans="1:189" ht="15" customHeight="1" x14ac:dyDescent="0.3">
      <c r="A2813" s="17" t="s">
        <v>2903</v>
      </c>
      <c r="B2813" s="17" t="s">
        <v>126</v>
      </c>
      <c r="C2813" s="17" t="s">
        <v>763</v>
      </c>
      <c r="D2813" s="17" t="s">
        <v>1328</v>
      </c>
      <c r="E2813" s="15" t="str">
        <f t="shared" si="606"/>
        <v>Catherine Luu</v>
      </c>
      <c r="F2813" s="17" t="s">
        <v>128</v>
      </c>
      <c r="G2813" s="17">
        <v>999927506</v>
      </c>
      <c r="H2813" s="15">
        <f t="shared" si="607"/>
        <v>29</v>
      </c>
      <c r="I2813" s="15"/>
      <c r="J2813" s="15"/>
      <c r="K2813" s="16"/>
      <c r="L2813" s="15"/>
      <c r="M2813" s="15"/>
      <c r="N2813" s="15"/>
      <c r="O2813" s="15">
        <f t="shared" si="613"/>
        <v>0</v>
      </c>
      <c r="P2813" s="15">
        <v>0</v>
      </c>
      <c r="Q2813" s="15">
        <f t="shared" si="614"/>
        <v>0</v>
      </c>
      <c r="R2813" s="15">
        <v>0</v>
      </c>
      <c r="S2813" s="15">
        <v>0</v>
      </c>
      <c r="T2813" s="15">
        <f t="shared" si="615"/>
        <v>0</v>
      </c>
      <c r="U2813" s="15">
        <f t="shared" si="616"/>
        <v>0</v>
      </c>
      <c r="V2813" s="15"/>
      <c r="W2813" s="15"/>
      <c r="X2813" s="15"/>
      <c r="Y2813" s="15"/>
      <c r="Z2813" s="16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>
        <f t="shared" si="608"/>
        <v>29</v>
      </c>
      <c r="CT2813" s="15">
        <f t="shared" si="609"/>
        <v>0</v>
      </c>
      <c r="CU2813" s="15">
        <f t="shared" si="610"/>
        <v>0</v>
      </c>
      <c r="CV2813" s="15">
        <f t="shared" si="611"/>
        <v>0</v>
      </c>
      <c r="CW2813" s="15"/>
      <c r="CX2813" s="15"/>
      <c r="CY2813" s="15">
        <f t="shared" si="612"/>
        <v>0</v>
      </c>
      <c r="CZ2813" s="15">
        <f>GG2813</f>
        <v>0</v>
      </c>
      <c r="DA2813" s="16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20"/>
      <c r="DY2813" s="15"/>
      <c r="DZ2813" s="20"/>
      <c r="EA2813" s="15"/>
      <c r="EB2813" s="20"/>
      <c r="EC2813" s="15"/>
      <c r="ED2813" s="20"/>
      <c r="EE2813" s="15"/>
      <c r="EF2813" s="20"/>
      <c r="EG2813" s="15"/>
      <c r="EH2813" s="20"/>
      <c r="EI2813" s="15"/>
      <c r="EJ2813" s="20"/>
      <c r="EK2813" s="15"/>
      <c r="EL2813" s="20"/>
      <c r="EM2813" s="15"/>
      <c r="EN2813" s="20"/>
      <c r="EY2813" s="15"/>
      <c r="EZ2813" s="20"/>
      <c r="FC2813" s="15"/>
      <c r="FD2813" s="20"/>
      <c r="FE2813" s="15">
        <v>29</v>
      </c>
      <c r="FF2813" s="20" t="s">
        <v>168</v>
      </c>
      <c r="FG2813" s="15"/>
      <c r="FH2813" s="20"/>
      <c r="FI2813" s="15"/>
      <c r="FJ2813" s="20"/>
      <c r="FK2813" s="15"/>
      <c r="FL2813" s="20"/>
      <c r="FM2813" s="15"/>
      <c r="FN2813" s="20"/>
      <c r="FO2813" s="15"/>
      <c r="FP2813" s="20"/>
      <c r="FQ2813" s="15"/>
      <c r="FR2813" s="20"/>
      <c r="FS2813" s="15"/>
      <c r="FT2813" s="20"/>
      <c r="FU2813" s="15"/>
      <c r="FV2813" s="20"/>
      <c r="FW2813" s="15"/>
      <c r="FX2813" s="20"/>
      <c r="FY2813" s="15"/>
      <c r="FZ2813" s="20"/>
      <c r="GA2813" s="15"/>
      <c r="GB2813" s="20"/>
      <c r="GC2813" s="15"/>
      <c r="GD2813" s="20"/>
      <c r="GE2813" s="15"/>
      <c r="GF2813" s="20"/>
      <c r="GG2813" s="226"/>
    </row>
    <row r="2814" spans="1:189" ht="15" customHeight="1" x14ac:dyDescent="0.3">
      <c r="A2814" s="17" t="s">
        <v>2903</v>
      </c>
      <c r="B2814" s="17" t="s">
        <v>134</v>
      </c>
      <c r="C2814" s="17" t="s">
        <v>906</v>
      </c>
      <c r="D2814" s="17" t="s">
        <v>1475</v>
      </c>
      <c r="E2814" s="15" t="str">
        <f t="shared" si="606"/>
        <v>Christine Nguyen</v>
      </c>
      <c r="F2814" s="17" t="s">
        <v>128</v>
      </c>
      <c r="G2814" s="17">
        <v>999927507</v>
      </c>
      <c r="H2814" s="15">
        <f t="shared" si="607"/>
        <v>38</v>
      </c>
      <c r="I2814" s="15"/>
      <c r="J2814" s="15"/>
      <c r="K2814" s="16"/>
      <c r="L2814" s="15"/>
      <c r="M2814" s="15"/>
      <c r="N2814" s="15"/>
      <c r="O2814" s="15">
        <f t="shared" si="613"/>
        <v>0</v>
      </c>
      <c r="P2814" s="15">
        <v>0</v>
      </c>
      <c r="Q2814" s="15">
        <f t="shared" si="614"/>
        <v>0</v>
      </c>
      <c r="R2814" s="15">
        <v>0</v>
      </c>
      <c r="S2814" s="15">
        <v>0</v>
      </c>
      <c r="T2814" s="15">
        <f t="shared" si="615"/>
        <v>0</v>
      </c>
      <c r="U2814" s="15">
        <f t="shared" si="616"/>
        <v>0</v>
      </c>
      <c r="V2814" s="15"/>
      <c r="W2814" s="15"/>
      <c r="X2814" s="15"/>
      <c r="Y2814" s="15"/>
      <c r="Z2814" s="16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>
        <f t="shared" si="608"/>
        <v>38</v>
      </c>
      <c r="CT2814" s="15">
        <f t="shared" si="609"/>
        <v>0</v>
      </c>
      <c r="CU2814" s="15">
        <f t="shared" si="610"/>
        <v>0</v>
      </c>
      <c r="CV2814" s="15">
        <f t="shared" si="611"/>
        <v>0</v>
      </c>
      <c r="CW2814" s="15"/>
      <c r="CX2814" s="15"/>
      <c r="CY2814" s="15">
        <f t="shared" si="612"/>
        <v>0</v>
      </c>
      <c r="CZ2814" s="15">
        <f>GG2814</f>
        <v>0</v>
      </c>
      <c r="DA2814" s="16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20"/>
      <c r="DY2814" s="15"/>
      <c r="DZ2814" s="20"/>
      <c r="EA2814" s="15"/>
      <c r="EB2814" s="20"/>
      <c r="EC2814" s="15"/>
      <c r="ED2814" s="20"/>
      <c r="EE2814" s="15"/>
      <c r="EF2814" s="20"/>
      <c r="EG2814" s="15"/>
      <c r="EH2814" s="20"/>
      <c r="EI2814" s="15"/>
      <c r="EJ2814" s="20"/>
      <c r="EK2814" s="15"/>
      <c r="EL2814" s="20"/>
      <c r="EM2814" s="15"/>
      <c r="EN2814" s="20"/>
      <c r="EY2814" s="15"/>
      <c r="EZ2814" s="20"/>
      <c r="FC2814" s="15"/>
      <c r="FD2814" s="20"/>
      <c r="FE2814" s="15">
        <v>38</v>
      </c>
      <c r="FF2814" s="20" t="s">
        <v>129</v>
      </c>
      <c r="FG2814" s="15"/>
      <c r="FH2814" s="20"/>
      <c r="FI2814" s="15"/>
      <c r="FJ2814" s="20"/>
      <c r="FK2814" s="15"/>
      <c r="FL2814" s="20"/>
      <c r="FM2814" s="15"/>
      <c r="FN2814" s="20"/>
      <c r="FO2814" s="15"/>
      <c r="FP2814" s="20"/>
      <c r="FQ2814" s="15"/>
      <c r="FR2814" s="20"/>
      <c r="FS2814" s="15"/>
      <c r="FT2814" s="20"/>
      <c r="FU2814" s="15"/>
      <c r="FV2814" s="20"/>
      <c r="FW2814" s="15"/>
      <c r="FX2814" s="20"/>
      <c r="FY2814" s="15"/>
      <c r="FZ2814" s="20"/>
      <c r="GA2814" s="15"/>
      <c r="GB2814" s="20"/>
      <c r="GC2814" s="15"/>
      <c r="GD2814" s="20"/>
      <c r="GE2814" s="15"/>
      <c r="GF2814" s="20"/>
      <c r="GG2814" s="226"/>
    </row>
    <row r="2815" spans="1:189" ht="15" customHeight="1" x14ac:dyDescent="0.3">
      <c r="A2815" s="17" t="s">
        <v>133</v>
      </c>
      <c r="B2815" s="17" t="s">
        <v>138</v>
      </c>
      <c r="C2815" s="17" t="s">
        <v>3640</v>
      </c>
      <c r="D2815" s="17" t="s">
        <v>3641</v>
      </c>
      <c r="E2815" s="15" t="str">
        <f t="shared" si="606"/>
        <v>Edgar  Blanchard</v>
      </c>
      <c r="F2815" s="17" t="s">
        <v>135</v>
      </c>
      <c r="G2815" s="17">
        <v>999927509</v>
      </c>
      <c r="H2815" s="15">
        <f t="shared" si="607"/>
        <v>68</v>
      </c>
      <c r="I2815" s="15"/>
      <c r="J2815" s="15"/>
      <c r="K2815" s="16"/>
      <c r="L2815" s="15"/>
      <c r="M2815" s="15"/>
      <c r="N2815" s="15"/>
      <c r="O2815" s="15">
        <f t="shared" si="613"/>
        <v>0</v>
      </c>
      <c r="P2815" s="15">
        <v>0</v>
      </c>
      <c r="Q2815" s="15">
        <f t="shared" si="614"/>
        <v>0</v>
      </c>
      <c r="R2815" s="15">
        <v>0</v>
      </c>
      <c r="S2815" s="15">
        <v>0</v>
      </c>
      <c r="T2815" s="15">
        <f t="shared" si="615"/>
        <v>0</v>
      </c>
      <c r="U2815" s="15">
        <f t="shared" si="616"/>
        <v>0</v>
      </c>
      <c r="V2815" s="15"/>
      <c r="W2815" s="15"/>
      <c r="X2815" s="15"/>
      <c r="Y2815" s="15"/>
      <c r="Z2815" s="16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>
        <f t="shared" si="608"/>
        <v>0</v>
      </c>
      <c r="CT2815" s="15">
        <f t="shared" si="609"/>
        <v>68</v>
      </c>
      <c r="CU2815" s="15">
        <f t="shared" si="610"/>
        <v>1</v>
      </c>
      <c r="CV2815" s="15">
        <f t="shared" si="611"/>
        <v>0</v>
      </c>
      <c r="CW2815" s="15"/>
      <c r="CX2815" s="15"/>
      <c r="CY2815" s="15">
        <f t="shared" si="612"/>
        <v>0</v>
      </c>
      <c r="CZ2815" s="15">
        <f>GG2815</f>
        <v>0</v>
      </c>
      <c r="DA2815" s="16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20"/>
      <c r="DY2815" s="15"/>
      <c r="DZ2815" s="20"/>
      <c r="EA2815" s="15"/>
      <c r="EB2815" s="20"/>
      <c r="EC2815" s="15"/>
      <c r="ED2815" s="20"/>
      <c r="EE2815" s="15"/>
      <c r="EF2815" s="20"/>
      <c r="EG2815" s="15"/>
      <c r="EH2815" s="20"/>
      <c r="EI2815" s="15"/>
      <c r="EJ2815" s="20"/>
      <c r="EK2815" s="15"/>
      <c r="EL2815" s="20"/>
      <c r="EM2815" s="15"/>
      <c r="EN2815" s="20"/>
      <c r="EY2815" s="15"/>
      <c r="EZ2815" s="20"/>
      <c r="FC2815" s="15"/>
      <c r="FD2815" s="20"/>
      <c r="FE2815" s="15"/>
      <c r="FF2815" s="20"/>
      <c r="FG2815" s="15"/>
      <c r="FH2815" s="20"/>
      <c r="FI2815" s="15"/>
      <c r="FJ2815" s="20"/>
      <c r="FK2815" s="15"/>
      <c r="FL2815" s="20"/>
      <c r="FM2815" s="15"/>
      <c r="FN2815" s="20"/>
      <c r="FO2815" s="15"/>
      <c r="FP2815" s="20"/>
      <c r="FQ2815" s="15"/>
      <c r="FR2815" s="20"/>
      <c r="FS2815" s="15">
        <v>68</v>
      </c>
      <c r="FT2815" s="20">
        <v>4</v>
      </c>
      <c r="FU2815" s="15"/>
      <c r="FV2815" s="20"/>
      <c r="FW2815" s="15"/>
      <c r="FX2815" s="20"/>
      <c r="FY2815" s="15"/>
      <c r="FZ2815" s="20"/>
      <c r="GA2815" s="15"/>
      <c r="GB2815" s="20"/>
      <c r="GC2815" s="15"/>
      <c r="GD2815" s="20"/>
      <c r="GE2815" s="15"/>
      <c r="GF2815" s="20"/>
      <c r="GG2815" s="226"/>
    </row>
    <row r="2816" spans="1:189" ht="15" customHeight="1" x14ac:dyDescent="0.3">
      <c r="A2816" s="15" t="s">
        <v>125</v>
      </c>
      <c r="B2816" s="15" t="s">
        <v>142</v>
      </c>
      <c r="C2816" s="15" t="s">
        <v>3559</v>
      </c>
      <c r="D2816" s="15" t="s">
        <v>3560</v>
      </c>
      <c r="E2816" s="15" t="str">
        <f t="shared" si="606"/>
        <v>Kelton Fry</v>
      </c>
      <c r="F2816" s="15" t="s">
        <v>135</v>
      </c>
      <c r="G2816" s="15">
        <v>999927522</v>
      </c>
      <c r="H2816" s="15">
        <f t="shared" si="607"/>
        <v>45</v>
      </c>
      <c r="I2816" s="15"/>
      <c r="J2816" s="15"/>
      <c r="K2816" s="16"/>
      <c r="L2816" s="15"/>
      <c r="M2816" s="15"/>
      <c r="N2816" s="15"/>
      <c r="O2816" s="15">
        <f t="shared" si="613"/>
        <v>0</v>
      </c>
      <c r="P2816" s="15">
        <v>0</v>
      </c>
      <c r="Q2816" s="15">
        <f t="shared" si="614"/>
        <v>0</v>
      </c>
      <c r="R2816" s="15">
        <v>0</v>
      </c>
      <c r="S2816" s="15">
        <v>0</v>
      </c>
      <c r="T2816" s="15">
        <f t="shared" si="615"/>
        <v>0</v>
      </c>
      <c r="U2816" s="15">
        <f t="shared" si="616"/>
        <v>0</v>
      </c>
      <c r="V2816" s="15"/>
      <c r="W2816" s="15"/>
      <c r="X2816" s="15"/>
      <c r="Y2816" s="15"/>
      <c r="Z2816" s="16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>
        <f t="shared" si="608"/>
        <v>0</v>
      </c>
      <c r="CT2816" s="15">
        <f t="shared" si="609"/>
        <v>45</v>
      </c>
      <c r="CU2816" s="15">
        <f t="shared" si="610"/>
        <v>1</v>
      </c>
      <c r="CV2816" s="15">
        <f t="shared" si="611"/>
        <v>0</v>
      </c>
      <c r="CW2816" s="15"/>
      <c r="CX2816" s="15"/>
      <c r="CY2816" s="15">
        <f t="shared" si="612"/>
        <v>0</v>
      </c>
      <c r="CZ2816" s="15">
        <f>GG2816</f>
        <v>0</v>
      </c>
      <c r="DA2816" s="16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20"/>
      <c r="DY2816" s="15"/>
      <c r="DZ2816" s="20"/>
      <c r="EA2816" s="15"/>
      <c r="EB2816" s="20"/>
      <c r="EC2816" s="15"/>
      <c r="ED2816" s="20"/>
      <c r="EE2816" s="15"/>
      <c r="EF2816" s="20"/>
      <c r="EG2816" s="15"/>
      <c r="EH2816" s="20"/>
      <c r="EI2816" s="15"/>
      <c r="EJ2816" s="20"/>
      <c r="EK2816" s="15"/>
      <c r="EL2816" s="20"/>
      <c r="EM2816" s="15"/>
      <c r="EN2816" s="20"/>
      <c r="EY2816" s="15"/>
      <c r="EZ2816" s="20"/>
      <c r="FC2816" s="15"/>
      <c r="FD2816" s="20"/>
      <c r="FE2816" s="15"/>
      <c r="FF2816" s="20"/>
      <c r="FG2816" s="15"/>
      <c r="FH2816" s="20"/>
      <c r="FI2816" s="15"/>
      <c r="FJ2816" s="20"/>
      <c r="FK2816" s="15"/>
      <c r="FL2816" s="20"/>
      <c r="FM2816" s="15"/>
      <c r="FN2816" s="20"/>
      <c r="FO2816" s="15"/>
      <c r="FP2816" s="20"/>
      <c r="FQ2816" s="15">
        <v>45</v>
      </c>
      <c r="FR2816" s="20">
        <v>2</v>
      </c>
      <c r="FS2816" s="15"/>
      <c r="FT2816" s="20"/>
      <c r="FU2816" s="15"/>
      <c r="FV2816" s="20"/>
      <c r="FW2816" s="15"/>
      <c r="FX2816" s="20"/>
      <c r="FY2816" s="15"/>
      <c r="FZ2816" s="20"/>
      <c r="GA2816" s="15"/>
      <c r="GB2816" s="20"/>
      <c r="GC2816" s="15"/>
      <c r="GD2816" s="20"/>
      <c r="GE2816" s="15"/>
      <c r="GF2816" s="20"/>
      <c r="GG2816" s="226"/>
    </row>
    <row r="2817" spans="1:189" ht="15" customHeight="1" x14ac:dyDescent="0.3">
      <c r="A2817" s="85" t="s">
        <v>146</v>
      </c>
      <c r="B2817" s="85" t="s">
        <v>142</v>
      </c>
      <c r="C2817" s="85" t="s">
        <v>1224</v>
      </c>
      <c r="D2817" s="85" t="s">
        <v>395</v>
      </c>
      <c r="E2817" s="15" t="str">
        <f t="shared" si="606"/>
        <v>Alice Taylor</v>
      </c>
      <c r="F2817" s="85" t="s">
        <v>128</v>
      </c>
      <c r="G2817" s="15">
        <v>999927526</v>
      </c>
      <c r="H2817" s="15">
        <f t="shared" si="607"/>
        <v>68</v>
      </c>
      <c r="I2817" s="15"/>
      <c r="J2817" s="15"/>
      <c r="K2817" s="16"/>
      <c r="L2817" s="15"/>
      <c r="M2817" s="15"/>
      <c r="N2817" s="15"/>
      <c r="O2817" s="15">
        <f t="shared" si="613"/>
        <v>0</v>
      </c>
      <c r="P2817" s="15">
        <v>0</v>
      </c>
      <c r="Q2817" s="15">
        <f t="shared" si="614"/>
        <v>0</v>
      </c>
      <c r="R2817" s="15">
        <v>0</v>
      </c>
      <c r="S2817" s="15">
        <v>0</v>
      </c>
      <c r="T2817" s="15">
        <f t="shared" si="615"/>
        <v>0</v>
      </c>
      <c r="U2817" s="15">
        <f t="shared" si="616"/>
        <v>0</v>
      </c>
      <c r="V2817" s="15"/>
      <c r="W2817" s="15"/>
      <c r="X2817" s="15"/>
      <c r="Y2817" s="15"/>
      <c r="Z2817" s="16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>
        <f t="shared" si="608"/>
        <v>0</v>
      </c>
      <c r="CT2817" s="15">
        <f t="shared" si="609"/>
        <v>68</v>
      </c>
      <c r="CU2817" s="15">
        <f t="shared" si="610"/>
        <v>0</v>
      </c>
      <c r="CV2817" s="15">
        <f t="shared" si="611"/>
        <v>0</v>
      </c>
      <c r="CW2817" s="15"/>
      <c r="CX2817" s="15"/>
      <c r="CY2817" s="15">
        <f t="shared" si="612"/>
        <v>0</v>
      </c>
      <c r="CZ2817" s="15">
        <f>GG2817</f>
        <v>0</v>
      </c>
      <c r="DA2817" s="16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20"/>
      <c r="DY2817" s="15"/>
      <c r="DZ2817" s="20"/>
      <c r="EA2817" s="15"/>
      <c r="EB2817" s="20"/>
      <c r="EC2817" s="15"/>
      <c r="ED2817" s="20"/>
      <c r="EE2817" s="15"/>
      <c r="EF2817" s="20"/>
      <c r="EG2817" s="15"/>
      <c r="EH2817" s="20"/>
      <c r="EI2817" s="15"/>
      <c r="EJ2817" s="20"/>
      <c r="EK2817" s="15"/>
      <c r="EL2817" s="20"/>
      <c r="EM2817" s="15"/>
      <c r="EN2817" s="20"/>
      <c r="EY2817" s="15"/>
      <c r="EZ2817" s="20"/>
      <c r="FC2817" s="15"/>
      <c r="FD2817" s="20"/>
      <c r="FE2817" s="15"/>
      <c r="FF2817" s="20"/>
      <c r="FG2817" s="15"/>
      <c r="FH2817" s="20"/>
      <c r="FI2817" s="15"/>
      <c r="FJ2817" s="20"/>
      <c r="FK2817" s="15"/>
      <c r="FL2817" s="20"/>
      <c r="FM2817" s="15"/>
      <c r="FN2817" s="16"/>
      <c r="FO2817" s="15">
        <v>68</v>
      </c>
      <c r="FP2817" s="20"/>
      <c r="FQ2817" s="15"/>
      <c r="FR2817" s="16"/>
      <c r="FS2817" s="15"/>
      <c r="FT2817" s="20"/>
      <c r="FU2817" s="15"/>
      <c r="FV2817" s="20"/>
      <c r="FW2817" s="15"/>
      <c r="FX2817" s="20"/>
      <c r="FY2817" s="15"/>
      <c r="FZ2817" s="20"/>
      <c r="GA2817" s="15"/>
      <c r="GB2817" s="20"/>
      <c r="GC2817" s="15"/>
      <c r="GD2817" s="20"/>
      <c r="GE2817" s="15"/>
      <c r="GF2817" s="20"/>
      <c r="GG2817" s="226"/>
    </row>
    <row r="2818" spans="1:189" ht="15" customHeight="1" x14ac:dyDescent="0.3">
      <c r="A2818" s="17" t="s">
        <v>2903</v>
      </c>
      <c r="B2818" s="17" t="s">
        <v>142</v>
      </c>
      <c r="C2818" s="17" t="s">
        <v>375</v>
      </c>
      <c r="D2818" s="17" t="s">
        <v>1133</v>
      </c>
      <c r="E2818" s="15" t="str">
        <f t="shared" si="606"/>
        <v>Michael Song</v>
      </c>
      <c r="F2818" s="17" t="s">
        <v>135</v>
      </c>
      <c r="G2818" s="17">
        <v>999927529</v>
      </c>
      <c r="H2818" s="15">
        <f t="shared" si="607"/>
        <v>52</v>
      </c>
      <c r="I2818" s="15"/>
      <c r="J2818" s="15"/>
      <c r="K2818" s="16"/>
      <c r="L2818" s="15"/>
      <c r="M2818" s="15"/>
      <c r="N2818" s="15"/>
      <c r="O2818" s="15">
        <f t="shared" si="613"/>
        <v>0</v>
      </c>
      <c r="P2818" s="15">
        <v>0</v>
      </c>
      <c r="Q2818" s="15">
        <f t="shared" si="614"/>
        <v>0</v>
      </c>
      <c r="R2818" s="15">
        <v>0</v>
      </c>
      <c r="S2818" s="15">
        <v>0</v>
      </c>
      <c r="T2818" s="15">
        <f t="shared" si="615"/>
        <v>0</v>
      </c>
      <c r="U2818" s="15">
        <f t="shared" si="616"/>
        <v>0</v>
      </c>
      <c r="V2818" s="15"/>
      <c r="W2818" s="15"/>
      <c r="X2818" s="15"/>
      <c r="Y2818" s="15"/>
      <c r="Z2818" s="16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>
        <f t="shared" si="608"/>
        <v>52</v>
      </c>
      <c r="CT2818" s="15">
        <f t="shared" si="609"/>
        <v>0</v>
      </c>
      <c r="CU2818" s="15">
        <f t="shared" si="610"/>
        <v>0</v>
      </c>
      <c r="CV2818" s="15">
        <f t="shared" si="611"/>
        <v>0</v>
      </c>
      <c r="CW2818" s="15"/>
      <c r="CX2818" s="15"/>
      <c r="CY2818" s="15">
        <f t="shared" si="612"/>
        <v>0</v>
      </c>
      <c r="CZ2818" s="15">
        <f>GG2818</f>
        <v>0</v>
      </c>
      <c r="DA2818" s="16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20"/>
      <c r="DY2818" s="15"/>
      <c r="DZ2818" s="20"/>
      <c r="EA2818" s="15"/>
      <c r="EB2818" s="20"/>
      <c r="EC2818" s="15"/>
      <c r="ED2818" s="20"/>
      <c r="EE2818" s="15"/>
      <c r="EF2818" s="20"/>
      <c r="EG2818" s="15"/>
      <c r="EH2818" s="20"/>
      <c r="EI2818" s="15"/>
      <c r="EJ2818" s="20"/>
      <c r="EK2818" s="15"/>
      <c r="EL2818" s="20"/>
      <c r="EM2818" s="15"/>
      <c r="EN2818" s="20"/>
      <c r="EY2818" s="15"/>
      <c r="EZ2818" s="20"/>
      <c r="FC2818" s="15"/>
      <c r="FD2818" s="20"/>
      <c r="FE2818" s="15">
        <v>52</v>
      </c>
      <c r="FF2818" s="20">
        <v>5</v>
      </c>
      <c r="FG2818" s="15"/>
      <c r="FH2818" s="20"/>
      <c r="FI2818" s="15"/>
      <c r="FJ2818" s="20"/>
      <c r="FK2818" s="15"/>
      <c r="FL2818" s="20"/>
      <c r="FM2818" s="15"/>
      <c r="FN2818" s="20"/>
      <c r="FO2818" s="15"/>
      <c r="FP2818" s="20"/>
      <c r="FQ2818" s="15"/>
      <c r="FR2818" s="20"/>
      <c r="FS2818" s="15"/>
      <c r="FT2818" s="20"/>
      <c r="FU2818" s="15"/>
      <c r="FV2818" s="20"/>
      <c r="FW2818" s="15"/>
      <c r="FX2818" s="20"/>
      <c r="FY2818" s="15"/>
      <c r="FZ2818" s="20"/>
      <c r="GA2818" s="15"/>
      <c r="GB2818" s="20"/>
      <c r="GC2818" s="15"/>
      <c r="GD2818" s="20"/>
      <c r="GE2818" s="15"/>
      <c r="GF2818" s="20"/>
      <c r="GG2818" s="226"/>
    </row>
    <row r="2819" spans="1:189" ht="15" customHeight="1" x14ac:dyDescent="0.3">
      <c r="A2819" s="85" t="s">
        <v>133</v>
      </c>
      <c r="B2819" s="85" t="s">
        <v>142</v>
      </c>
      <c r="C2819" s="85" t="s">
        <v>4056</v>
      </c>
      <c r="D2819" s="85" t="s">
        <v>4057</v>
      </c>
      <c r="E2819" s="15" t="str">
        <f t="shared" si="606"/>
        <v>NIKAYLA RAMNATH</v>
      </c>
      <c r="F2819" s="85" t="s">
        <v>128</v>
      </c>
      <c r="G2819" s="15">
        <v>999927530</v>
      </c>
      <c r="H2819" s="15">
        <f t="shared" si="607"/>
        <v>38</v>
      </c>
      <c r="I2819" s="15"/>
      <c r="J2819" s="15"/>
      <c r="K2819" s="16"/>
      <c r="L2819" s="15"/>
      <c r="M2819" s="15"/>
      <c r="N2819" s="15"/>
      <c r="O2819" s="15">
        <f t="shared" si="613"/>
        <v>0</v>
      </c>
      <c r="P2819" s="15">
        <v>0</v>
      </c>
      <c r="Q2819" s="15">
        <f t="shared" si="614"/>
        <v>0</v>
      </c>
      <c r="R2819" s="15">
        <v>0</v>
      </c>
      <c r="S2819" s="15">
        <v>0</v>
      </c>
      <c r="T2819" s="15">
        <f t="shared" si="615"/>
        <v>0</v>
      </c>
      <c r="U2819" s="15">
        <f t="shared" si="616"/>
        <v>0</v>
      </c>
      <c r="V2819" s="15"/>
      <c r="W2819" s="15"/>
      <c r="X2819" s="15"/>
      <c r="Y2819" s="15"/>
      <c r="Z2819" s="16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>
        <f t="shared" si="608"/>
        <v>0</v>
      </c>
      <c r="CT2819" s="15">
        <f t="shared" si="609"/>
        <v>38</v>
      </c>
      <c r="CU2819" s="15">
        <f t="shared" si="610"/>
        <v>0</v>
      </c>
      <c r="CV2819" s="15">
        <f t="shared" si="611"/>
        <v>0</v>
      </c>
      <c r="CW2819" s="15"/>
      <c r="CX2819" s="15"/>
      <c r="CY2819" s="15">
        <f t="shared" si="612"/>
        <v>0</v>
      </c>
      <c r="CZ2819" s="15">
        <f>GG2819</f>
        <v>0</v>
      </c>
      <c r="DA2819" s="16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20"/>
      <c r="DY2819" s="15"/>
      <c r="DZ2819" s="20"/>
      <c r="EA2819" s="15"/>
      <c r="EB2819" s="20"/>
      <c r="EC2819" s="15"/>
      <c r="ED2819" s="20"/>
      <c r="EE2819" s="15"/>
      <c r="EF2819" s="20"/>
      <c r="EG2819" s="15"/>
      <c r="EH2819" s="20"/>
      <c r="EI2819" s="15"/>
      <c r="EJ2819" s="20"/>
      <c r="EK2819" s="15"/>
      <c r="EL2819" s="20"/>
      <c r="EM2819" s="15"/>
      <c r="EN2819" s="20"/>
      <c r="EY2819" s="15"/>
      <c r="EZ2819" s="20"/>
      <c r="FC2819" s="15"/>
      <c r="FD2819" s="20"/>
      <c r="FE2819" s="15"/>
      <c r="FF2819" s="20"/>
      <c r="FG2819" s="15"/>
      <c r="FH2819" s="20"/>
      <c r="FI2819" s="15"/>
      <c r="FJ2819" s="20"/>
      <c r="FK2819" s="15"/>
      <c r="FL2819" s="16"/>
      <c r="FM2819" s="15"/>
      <c r="FN2819" s="16"/>
      <c r="FO2819" s="15">
        <v>38</v>
      </c>
      <c r="FP2819" s="20"/>
      <c r="FQ2819" s="15"/>
      <c r="FR2819" s="16"/>
      <c r="FS2819" s="15"/>
      <c r="FT2819" s="20"/>
      <c r="FU2819" s="15"/>
      <c r="FV2819" s="20"/>
      <c r="FW2819" s="15"/>
      <c r="FX2819" s="20"/>
      <c r="FY2819" s="15"/>
      <c r="FZ2819" s="20"/>
      <c r="GA2819" s="15"/>
      <c r="GB2819" s="20"/>
      <c r="GC2819" s="15"/>
      <c r="GD2819" s="20"/>
      <c r="GE2819" s="15"/>
      <c r="GF2819" s="20"/>
      <c r="GG2819" s="226"/>
    </row>
    <row r="2820" spans="1:189" ht="15" customHeight="1" x14ac:dyDescent="0.3">
      <c r="A2820" s="83" t="s">
        <v>130</v>
      </c>
      <c r="B2820" s="83" t="s">
        <v>140</v>
      </c>
      <c r="C2820" s="83" t="s">
        <v>1069</v>
      </c>
      <c r="D2820" s="83" t="s">
        <v>3821</v>
      </c>
      <c r="E2820" s="15" t="str">
        <f t="shared" si="606"/>
        <v>Landon Viravong</v>
      </c>
      <c r="F2820" s="83" t="s">
        <v>135</v>
      </c>
      <c r="G2820" s="15">
        <v>999927532</v>
      </c>
      <c r="H2820" s="15">
        <f t="shared" si="607"/>
        <v>68</v>
      </c>
      <c r="I2820" s="15"/>
      <c r="J2820" s="15"/>
      <c r="K2820" s="16"/>
      <c r="L2820" s="15"/>
      <c r="M2820" s="15"/>
      <c r="N2820" s="15"/>
      <c r="O2820" s="15">
        <f t="shared" si="613"/>
        <v>0</v>
      </c>
      <c r="P2820" s="15">
        <v>0</v>
      </c>
      <c r="Q2820" s="15">
        <f t="shared" si="614"/>
        <v>0</v>
      </c>
      <c r="R2820" s="15">
        <v>0</v>
      </c>
      <c r="S2820" s="15">
        <v>0</v>
      </c>
      <c r="T2820" s="15">
        <f t="shared" si="615"/>
        <v>0</v>
      </c>
      <c r="U2820" s="15">
        <f t="shared" si="616"/>
        <v>0</v>
      </c>
      <c r="V2820" s="15"/>
      <c r="W2820" s="15"/>
      <c r="X2820" s="15"/>
      <c r="Y2820" s="15"/>
      <c r="Z2820" s="16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>
        <f t="shared" si="608"/>
        <v>0</v>
      </c>
      <c r="CT2820" s="15">
        <f t="shared" si="609"/>
        <v>68</v>
      </c>
      <c r="CU2820" s="15">
        <f t="shared" si="610"/>
        <v>1</v>
      </c>
      <c r="CV2820" s="15">
        <f t="shared" si="611"/>
        <v>0</v>
      </c>
      <c r="CW2820" s="15"/>
      <c r="CX2820" s="15"/>
      <c r="CY2820" s="15">
        <f t="shared" si="612"/>
        <v>0</v>
      </c>
      <c r="CZ2820" s="15">
        <f>GG2820</f>
        <v>0</v>
      </c>
      <c r="DA2820" s="16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20"/>
      <c r="DY2820" s="15"/>
      <c r="DZ2820" s="20"/>
      <c r="EA2820" s="15"/>
      <c r="EB2820" s="20"/>
      <c r="EC2820" s="15"/>
      <c r="ED2820" s="20"/>
      <c r="EE2820" s="15"/>
      <c r="EF2820" s="20"/>
      <c r="EG2820" s="15"/>
      <c r="EH2820" s="20"/>
      <c r="EI2820" s="24"/>
      <c r="EJ2820" s="20"/>
      <c r="EK2820" s="15"/>
      <c r="EL2820" s="20"/>
      <c r="EM2820" s="15"/>
      <c r="EN2820" s="20"/>
      <c r="EX2820" s="16"/>
      <c r="EY2820" s="15"/>
      <c r="EZ2820" s="20"/>
      <c r="FC2820" s="15"/>
      <c r="FD2820" s="20"/>
      <c r="FE2820" s="15"/>
      <c r="FF2820" s="20"/>
      <c r="FG2820" s="15"/>
      <c r="FH2820" s="20"/>
      <c r="FI2820" s="15"/>
      <c r="FJ2820" s="20"/>
      <c r="FK2820" s="15"/>
      <c r="FL2820" s="20"/>
      <c r="FM2820" s="15"/>
      <c r="FN2820" s="20"/>
      <c r="FO2820" s="15"/>
      <c r="FP2820" s="20"/>
      <c r="FQ2820" s="15"/>
      <c r="FR2820" s="20"/>
      <c r="FS2820" s="15"/>
      <c r="FT2820" s="20"/>
      <c r="FU2820" s="15">
        <v>68</v>
      </c>
      <c r="FV2820" s="20">
        <v>3</v>
      </c>
      <c r="FW2820" s="15"/>
      <c r="FX2820" s="20"/>
      <c r="FY2820" s="15"/>
      <c r="FZ2820" s="20"/>
      <c r="GA2820" s="15"/>
      <c r="GB2820" s="20"/>
      <c r="GC2820" s="15"/>
      <c r="GD2820" s="20"/>
      <c r="GE2820" s="15"/>
      <c r="GF2820" s="20"/>
      <c r="GG2820" s="226"/>
    </row>
    <row r="2821" spans="1:189" ht="15" customHeight="1" x14ac:dyDescent="0.3">
      <c r="A2821" s="83" t="s">
        <v>130</v>
      </c>
      <c r="B2821" s="83" t="s">
        <v>138</v>
      </c>
      <c r="C2821" s="83" t="s">
        <v>3827</v>
      </c>
      <c r="D2821" s="83" t="s">
        <v>3828</v>
      </c>
      <c r="E2821" s="15" t="str">
        <f t="shared" si="606"/>
        <v>Paolo Bernal</v>
      </c>
      <c r="F2821" s="83" t="s">
        <v>135</v>
      </c>
      <c r="G2821" s="83">
        <v>999927533</v>
      </c>
      <c r="H2821" s="15">
        <f t="shared" si="607"/>
        <v>68</v>
      </c>
      <c r="I2821" s="15"/>
      <c r="J2821" s="15"/>
      <c r="K2821" s="16"/>
      <c r="L2821" s="15"/>
      <c r="M2821" s="15"/>
      <c r="N2821" s="15"/>
      <c r="O2821" s="15">
        <f t="shared" si="613"/>
        <v>0</v>
      </c>
      <c r="P2821" s="15">
        <v>0</v>
      </c>
      <c r="Q2821" s="15">
        <f t="shared" si="614"/>
        <v>0</v>
      </c>
      <c r="R2821" s="15">
        <v>0</v>
      </c>
      <c r="S2821" s="15">
        <v>0</v>
      </c>
      <c r="T2821" s="15">
        <f t="shared" si="615"/>
        <v>0</v>
      </c>
      <c r="U2821" s="15">
        <f t="shared" si="616"/>
        <v>0</v>
      </c>
      <c r="V2821" s="15"/>
      <c r="W2821" s="15"/>
      <c r="X2821" s="15"/>
      <c r="Y2821" s="15"/>
      <c r="Z2821" s="16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>
        <f t="shared" si="608"/>
        <v>0</v>
      </c>
      <c r="CT2821" s="15">
        <f t="shared" si="609"/>
        <v>68</v>
      </c>
      <c r="CU2821" s="15">
        <f t="shared" si="610"/>
        <v>1</v>
      </c>
      <c r="CV2821" s="15">
        <f t="shared" si="611"/>
        <v>0</v>
      </c>
      <c r="CW2821" s="15"/>
      <c r="CX2821" s="15"/>
      <c r="CY2821" s="15">
        <f t="shared" si="612"/>
        <v>0</v>
      </c>
      <c r="CZ2821" s="15">
        <f>GG2821</f>
        <v>0</v>
      </c>
      <c r="DA2821" s="16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20"/>
      <c r="DY2821" s="15"/>
      <c r="DZ2821" s="20"/>
      <c r="EA2821" s="15"/>
      <c r="EB2821" s="20"/>
      <c r="EC2821" s="15"/>
      <c r="ED2821" s="20"/>
      <c r="EE2821" s="15"/>
      <c r="EF2821" s="20"/>
      <c r="EG2821" s="15"/>
      <c r="EH2821" s="20"/>
      <c r="EI2821" s="24"/>
      <c r="EJ2821" s="20"/>
      <c r="EK2821" s="15"/>
      <c r="EL2821" s="20"/>
      <c r="EM2821" s="15"/>
      <c r="EN2821" s="20"/>
      <c r="EX2821" s="16"/>
      <c r="EY2821" s="15"/>
      <c r="EZ2821" s="20"/>
      <c r="FC2821" s="15"/>
      <c r="FD2821" s="20"/>
      <c r="FE2821" s="15"/>
      <c r="FF2821" s="20"/>
      <c r="FG2821" s="15"/>
      <c r="FH2821" s="20"/>
      <c r="FI2821" s="15"/>
      <c r="FJ2821" s="20"/>
      <c r="FK2821" s="15"/>
      <c r="FL2821" s="20"/>
      <c r="FM2821" s="15"/>
      <c r="FN2821" s="20"/>
      <c r="FO2821" s="15"/>
      <c r="FP2821" s="20"/>
      <c r="FQ2821" s="15"/>
      <c r="FR2821" s="20"/>
      <c r="FS2821" s="15"/>
      <c r="FT2821" s="20"/>
      <c r="FU2821" s="15">
        <v>68</v>
      </c>
      <c r="FV2821" s="20">
        <v>4</v>
      </c>
      <c r="FW2821" s="15"/>
      <c r="FX2821" s="20"/>
      <c r="FY2821" s="15"/>
      <c r="FZ2821" s="20"/>
      <c r="GA2821" s="15"/>
      <c r="GB2821" s="20"/>
      <c r="GC2821" s="15"/>
      <c r="GD2821" s="20"/>
      <c r="GE2821" s="15"/>
      <c r="GF2821" s="20"/>
      <c r="GG2821" s="226"/>
    </row>
    <row r="2822" spans="1:189" ht="15" customHeight="1" x14ac:dyDescent="0.3">
      <c r="A2822" s="17" t="s">
        <v>133</v>
      </c>
      <c r="B2822" s="17" t="s">
        <v>134</v>
      </c>
      <c r="C2822" s="17" t="s">
        <v>3561</v>
      </c>
      <c r="D2822" s="17" t="s">
        <v>3612</v>
      </c>
      <c r="E2822" s="15" t="str">
        <f t="shared" ref="E2822:E2885" si="617">CONCATENATE(C2822, " ",D2822)</f>
        <v>Edwin Ross</v>
      </c>
      <c r="F2822" s="17" t="s">
        <v>135</v>
      </c>
      <c r="G2822" s="17">
        <v>999927541</v>
      </c>
      <c r="H2822" s="15">
        <f t="shared" ref="H2822:H2885" si="618">(L2822+M2822+N2822+O2822+P2822+R2822+S2822+T2822+U2822+V2822+X2822+Y2822+CT2822+CY2822+CS2822+CV2822)-J2822</f>
        <v>139</v>
      </c>
      <c r="I2822" s="15"/>
      <c r="J2822" s="15"/>
      <c r="K2822" s="16"/>
      <c r="L2822" s="15"/>
      <c r="M2822" s="15"/>
      <c r="N2822" s="15"/>
      <c r="O2822" s="15">
        <f t="shared" si="613"/>
        <v>0</v>
      </c>
      <c r="P2822" s="15">
        <v>0</v>
      </c>
      <c r="Q2822" s="15">
        <f t="shared" si="614"/>
        <v>0</v>
      </c>
      <c r="R2822" s="15">
        <v>0</v>
      </c>
      <c r="S2822" s="15">
        <v>0</v>
      </c>
      <c r="T2822" s="15">
        <f t="shared" si="615"/>
        <v>0</v>
      </c>
      <c r="U2822" s="15">
        <f t="shared" si="616"/>
        <v>0</v>
      </c>
      <c r="V2822" s="15"/>
      <c r="W2822" s="15"/>
      <c r="X2822" s="15"/>
      <c r="Y2822" s="15"/>
      <c r="Z2822" s="16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>
        <f t="shared" ref="CS2822:CS2885" si="619">SUM(FE2822)</f>
        <v>0</v>
      </c>
      <c r="CT2822" s="15">
        <f t="shared" ref="CT2822:CT2885" si="620">SUM(EQ2822,ES2822,EU2822,EW2822,FA2822,EY2822,FC2822,FG2822,FI2822,FK2822,FM2822,FQ2822,FS2822,FU2822,FW2822,FY2822,GA2822,FO2822)</f>
        <v>68</v>
      </c>
      <c r="CU2822" s="15">
        <f t="shared" ref="CU2822:CU2885" si="621">COUNT(ER2822,ET2822,EV2822,EX2822,FB2822,EZ2822,FD2822,FH2822,FJ2822,FL2822,FN2822,FR2822,FT2822,FV2822,FX2822,FZ2822,GB2822)</f>
        <v>1</v>
      </c>
      <c r="CV2822" s="15">
        <f t="shared" ref="CV2822:CV2885" si="622">GC2822+GE2822</f>
        <v>71</v>
      </c>
      <c r="CW2822" s="15"/>
      <c r="CX2822" s="15"/>
      <c r="CY2822" s="15">
        <f t="shared" ref="CY2822:CY2885" si="623">EO2822</f>
        <v>0</v>
      </c>
      <c r="CZ2822" s="15">
        <f>GG2822</f>
        <v>0</v>
      </c>
      <c r="DA2822" s="16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20"/>
      <c r="DY2822" s="15"/>
      <c r="DZ2822" s="20"/>
      <c r="EA2822" s="15"/>
      <c r="EB2822" s="20"/>
      <c r="EC2822" s="15"/>
      <c r="ED2822" s="20"/>
      <c r="EE2822" s="15"/>
      <c r="EF2822" s="20"/>
      <c r="EG2822" s="15"/>
      <c r="EH2822" s="20"/>
      <c r="EI2822" s="15"/>
      <c r="EJ2822" s="20"/>
      <c r="EK2822" s="15"/>
      <c r="EL2822" s="20"/>
      <c r="EM2822" s="15"/>
      <c r="EN2822" s="20"/>
      <c r="EY2822" s="15"/>
      <c r="EZ2822" s="20"/>
      <c r="FC2822" s="15"/>
      <c r="FD2822" s="20"/>
      <c r="FE2822" s="15"/>
      <c r="FF2822" s="20"/>
      <c r="FG2822" s="15"/>
      <c r="FH2822" s="20"/>
      <c r="FI2822" s="15"/>
      <c r="FJ2822" s="20"/>
      <c r="FK2822" s="15"/>
      <c r="FL2822" s="20"/>
      <c r="FM2822" s="15"/>
      <c r="FN2822" s="20"/>
      <c r="FO2822" s="15"/>
      <c r="FP2822" s="20"/>
      <c r="FQ2822" s="15"/>
      <c r="FR2822" s="20"/>
      <c r="FS2822" s="15">
        <v>68</v>
      </c>
      <c r="FT2822" s="20">
        <v>4</v>
      </c>
      <c r="FU2822" s="15"/>
      <c r="FV2822" s="20"/>
      <c r="FW2822" s="15"/>
      <c r="FX2822" s="20"/>
      <c r="FY2822" s="15"/>
      <c r="FZ2822" s="20"/>
      <c r="GA2822" s="15"/>
      <c r="GB2822" s="20"/>
      <c r="GC2822" s="15"/>
      <c r="GD2822" s="20"/>
      <c r="GE2822" s="15">
        <v>71</v>
      </c>
      <c r="GF2822" s="20">
        <v>5</v>
      </c>
      <c r="GG2822" s="226"/>
    </row>
    <row r="2823" spans="1:189" ht="15" customHeight="1" x14ac:dyDescent="0.3">
      <c r="A2823" s="17" t="s">
        <v>133</v>
      </c>
      <c r="B2823" s="17" t="s">
        <v>138</v>
      </c>
      <c r="C2823" s="17" t="s">
        <v>3701</v>
      </c>
      <c r="D2823" s="17" t="s">
        <v>3702</v>
      </c>
      <c r="E2823" s="15" t="str">
        <f t="shared" si="617"/>
        <v>Maisy MacFann</v>
      </c>
      <c r="F2823" s="17" t="s">
        <v>128</v>
      </c>
      <c r="G2823" s="17">
        <v>999927545</v>
      </c>
      <c r="H2823" s="15">
        <f t="shared" si="618"/>
        <v>58</v>
      </c>
      <c r="I2823" s="15"/>
      <c r="J2823" s="15"/>
      <c r="K2823" s="16"/>
      <c r="L2823" s="15"/>
      <c r="M2823" s="15"/>
      <c r="N2823" s="15"/>
      <c r="O2823" s="15">
        <f t="shared" si="613"/>
        <v>0</v>
      </c>
      <c r="P2823" s="15">
        <v>0</v>
      </c>
      <c r="Q2823" s="15">
        <f t="shared" si="614"/>
        <v>0</v>
      </c>
      <c r="R2823" s="15">
        <v>0</v>
      </c>
      <c r="S2823" s="15">
        <v>0</v>
      </c>
      <c r="T2823" s="15">
        <f t="shared" si="615"/>
        <v>0</v>
      </c>
      <c r="U2823" s="15">
        <f t="shared" si="616"/>
        <v>0</v>
      </c>
      <c r="V2823" s="15"/>
      <c r="W2823" s="15"/>
      <c r="X2823" s="15"/>
      <c r="Y2823" s="15"/>
      <c r="Z2823" s="16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>
        <f t="shared" si="619"/>
        <v>0</v>
      </c>
      <c r="CT2823" s="15">
        <f t="shared" si="620"/>
        <v>58</v>
      </c>
      <c r="CU2823" s="15">
        <f t="shared" si="621"/>
        <v>1</v>
      </c>
      <c r="CV2823" s="15">
        <f t="shared" si="622"/>
        <v>0</v>
      </c>
      <c r="CW2823" s="15"/>
      <c r="CX2823" s="15"/>
      <c r="CY2823" s="15">
        <f t="shared" si="623"/>
        <v>0</v>
      </c>
      <c r="CZ2823" s="15">
        <f>GG2823</f>
        <v>0</v>
      </c>
      <c r="DA2823" s="16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20"/>
      <c r="DY2823" s="15"/>
      <c r="DZ2823" s="20"/>
      <c r="EA2823" s="15"/>
      <c r="EB2823" s="20"/>
      <c r="EC2823" s="15"/>
      <c r="ED2823" s="20"/>
      <c r="EE2823" s="15"/>
      <c r="EF2823" s="20"/>
      <c r="EG2823" s="15"/>
      <c r="EH2823" s="20"/>
      <c r="EI2823" s="24"/>
      <c r="EJ2823" s="20"/>
      <c r="EK2823" s="15"/>
      <c r="EL2823" s="20"/>
      <c r="EM2823" s="15"/>
      <c r="EN2823" s="20"/>
      <c r="EX2823" s="16"/>
      <c r="EY2823" s="15"/>
      <c r="EZ2823" s="20"/>
      <c r="FC2823" s="15"/>
      <c r="FD2823" s="20"/>
      <c r="FE2823" s="15"/>
      <c r="FF2823" s="20"/>
      <c r="FG2823" s="15"/>
      <c r="FH2823" s="20"/>
      <c r="FI2823" s="15"/>
      <c r="FJ2823" s="20"/>
      <c r="FK2823" s="15"/>
      <c r="FL2823" s="20"/>
      <c r="FM2823" s="15"/>
      <c r="FN2823" s="20"/>
      <c r="FO2823" s="15"/>
      <c r="FP2823" s="20"/>
      <c r="FQ2823" s="15"/>
      <c r="FR2823" s="20"/>
      <c r="FS2823" s="15">
        <v>58</v>
      </c>
      <c r="FT2823" s="20">
        <v>6</v>
      </c>
      <c r="FU2823" s="15"/>
      <c r="FV2823" s="20"/>
      <c r="FW2823" s="15"/>
      <c r="FX2823" s="20"/>
      <c r="FY2823" s="15"/>
      <c r="FZ2823" s="20"/>
      <c r="GA2823" s="15"/>
      <c r="GB2823" s="20"/>
      <c r="GC2823" s="15"/>
      <c r="GD2823" s="20"/>
      <c r="GE2823" s="15"/>
      <c r="GF2823" s="20"/>
      <c r="GG2823" s="226"/>
    </row>
    <row r="2824" spans="1:189" ht="15" customHeight="1" x14ac:dyDescent="0.3">
      <c r="A2824" s="83" t="s">
        <v>130</v>
      </c>
      <c r="B2824" s="83" t="s">
        <v>142</v>
      </c>
      <c r="C2824" s="83" t="s">
        <v>3822</v>
      </c>
      <c r="D2824" s="83" t="s">
        <v>3823</v>
      </c>
      <c r="E2824" s="15" t="str">
        <f t="shared" si="617"/>
        <v xml:space="preserve">Giovanni  Arroyo Pérez </v>
      </c>
      <c r="F2824" s="83" t="s">
        <v>135</v>
      </c>
      <c r="G2824" s="15">
        <v>999927546</v>
      </c>
      <c r="H2824" s="15">
        <f t="shared" si="618"/>
        <v>30</v>
      </c>
      <c r="I2824" s="15"/>
      <c r="J2824" s="15"/>
      <c r="K2824" s="16"/>
      <c r="L2824" s="15"/>
      <c r="M2824" s="15"/>
      <c r="N2824" s="15"/>
      <c r="O2824" s="15">
        <f t="shared" si="613"/>
        <v>0</v>
      </c>
      <c r="P2824" s="15">
        <v>0</v>
      </c>
      <c r="Q2824" s="15">
        <f t="shared" si="614"/>
        <v>0</v>
      </c>
      <c r="R2824" s="15">
        <v>0</v>
      </c>
      <c r="S2824" s="15">
        <v>0</v>
      </c>
      <c r="T2824" s="15">
        <f t="shared" si="615"/>
        <v>0</v>
      </c>
      <c r="U2824" s="15">
        <f t="shared" si="616"/>
        <v>0</v>
      </c>
      <c r="V2824" s="15"/>
      <c r="W2824" s="15"/>
      <c r="X2824" s="15"/>
      <c r="Y2824" s="15"/>
      <c r="Z2824" s="16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>
        <f t="shared" si="619"/>
        <v>0</v>
      </c>
      <c r="CT2824" s="15">
        <f t="shared" si="620"/>
        <v>30</v>
      </c>
      <c r="CU2824" s="15">
        <f t="shared" si="621"/>
        <v>1</v>
      </c>
      <c r="CV2824" s="15">
        <f t="shared" si="622"/>
        <v>0</v>
      </c>
      <c r="CW2824" s="15"/>
      <c r="CX2824" s="15"/>
      <c r="CY2824" s="15">
        <f t="shared" si="623"/>
        <v>0</v>
      </c>
      <c r="CZ2824" s="15">
        <f>GG2824</f>
        <v>0</v>
      </c>
      <c r="DA2824" s="16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20"/>
      <c r="DY2824" s="15"/>
      <c r="DZ2824" s="20"/>
      <c r="EA2824" s="15"/>
      <c r="EB2824" s="20"/>
      <c r="EC2824" s="15"/>
      <c r="ED2824" s="20"/>
      <c r="EE2824" s="15"/>
      <c r="EF2824" s="20"/>
      <c r="EG2824" s="15"/>
      <c r="EH2824" s="20"/>
      <c r="EI2824" s="24"/>
      <c r="EJ2824" s="20"/>
      <c r="EK2824" s="15"/>
      <c r="EL2824" s="20"/>
      <c r="EM2824" s="15"/>
      <c r="EN2824" s="20"/>
      <c r="EX2824" s="16"/>
      <c r="EY2824" s="15"/>
      <c r="EZ2824" s="20"/>
      <c r="FC2824" s="15"/>
      <c r="FD2824" s="20"/>
      <c r="FE2824" s="15"/>
      <c r="FF2824" s="20"/>
      <c r="FG2824" s="15"/>
      <c r="FH2824" s="20"/>
      <c r="FI2824" s="15"/>
      <c r="FJ2824" s="20"/>
      <c r="FK2824" s="15"/>
      <c r="FL2824" s="20"/>
      <c r="FM2824" s="15"/>
      <c r="FN2824" s="20"/>
      <c r="FO2824" s="15"/>
      <c r="FP2824" s="20"/>
      <c r="FQ2824" s="15"/>
      <c r="FR2824" s="20"/>
      <c r="FS2824" s="15"/>
      <c r="FT2824" s="20"/>
      <c r="FU2824" s="15">
        <v>30</v>
      </c>
      <c r="FV2824" s="20">
        <v>1</v>
      </c>
      <c r="FW2824" s="15"/>
      <c r="FX2824" s="20"/>
      <c r="FY2824" s="15"/>
      <c r="FZ2824" s="20"/>
      <c r="GA2824" s="15"/>
      <c r="GB2824" s="20"/>
      <c r="GC2824" s="15"/>
      <c r="GD2824" s="20"/>
      <c r="GE2824" s="15"/>
      <c r="GF2824" s="20"/>
      <c r="GG2824" s="226"/>
    </row>
    <row r="2825" spans="1:189" ht="15" customHeight="1" x14ac:dyDescent="0.3">
      <c r="A2825" s="17" t="s">
        <v>2903</v>
      </c>
      <c r="B2825" s="17" t="s">
        <v>138</v>
      </c>
      <c r="C2825" s="17" t="s">
        <v>157</v>
      </c>
      <c r="D2825" s="17" t="s">
        <v>560</v>
      </c>
      <c r="E2825" s="15" t="str">
        <f t="shared" si="617"/>
        <v>Olivia Chu</v>
      </c>
      <c r="F2825" s="17" t="s">
        <v>128</v>
      </c>
      <c r="G2825" s="17">
        <v>999927548</v>
      </c>
      <c r="H2825" s="15">
        <f t="shared" si="618"/>
        <v>38</v>
      </c>
      <c r="I2825" s="15"/>
      <c r="J2825" s="15"/>
      <c r="K2825" s="16"/>
      <c r="L2825" s="15"/>
      <c r="M2825" s="15"/>
      <c r="N2825" s="15"/>
      <c r="O2825" s="15">
        <f t="shared" si="613"/>
        <v>0</v>
      </c>
      <c r="P2825" s="15">
        <v>0</v>
      </c>
      <c r="Q2825" s="15">
        <f t="shared" si="614"/>
        <v>0</v>
      </c>
      <c r="R2825" s="15">
        <v>0</v>
      </c>
      <c r="S2825" s="15">
        <v>0</v>
      </c>
      <c r="T2825" s="15">
        <f t="shared" si="615"/>
        <v>0</v>
      </c>
      <c r="U2825" s="15">
        <f t="shared" si="616"/>
        <v>0</v>
      </c>
      <c r="V2825" s="15"/>
      <c r="W2825" s="15"/>
      <c r="X2825" s="15"/>
      <c r="Y2825" s="15"/>
      <c r="Z2825" s="16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>
        <f t="shared" si="619"/>
        <v>38</v>
      </c>
      <c r="CT2825" s="15">
        <f t="shared" si="620"/>
        <v>0</v>
      </c>
      <c r="CU2825" s="15">
        <f t="shared" si="621"/>
        <v>0</v>
      </c>
      <c r="CV2825" s="15">
        <f t="shared" si="622"/>
        <v>0</v>
      </c>
      <c r="CW2825" s="15"/>
      <c r="CX2825" s="15"/>
      <c r="CY2825" s="15">
        <f t="shared" si="623"/>
        <v>0</v>
      </c>
      <c r="CZ2825" s="15">
        <f>GG2825</f>
        <v>0</v>
      </c>
      <c r="DA2825" s="16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20"/>
      <c r="DY2825" s="15"/>
      <c r="DZ2825" s="20"/>
      <c r="EA2825" s="15"/>
      <c r="EB2825" s="20"/>
      <c r="EC2825" s="15"/>
      <c r="ED2825" s="20"/>
      <c r="EE2825" s="15"/>
      <c r="EF2825" s="20"/>
      <c r="EG2825" s="15"/>
      <c r="EH2825" s="20"/>
      <c r="EI2825" s="15"/>
      <c r="EJ2825" s="20"/>
      <c r="EK2825" s="15"/>
      <c r="EL2825" s="20"/>
      <c r="EM2825" s="15"/>
      <c r="EN2825" s="20"/>
      <c r="EY2825" s="15"/>
      <c r="EZ2825" s="20"/>
      <c r="FC2825" s="15"/>
      <c r="FD2825" s="20"/>
      <c r="FE2825" s="15">
        <v>38</v>
      </c>
      <c r="FF2825" s="20" t="s">
        <v>129</v>
      </c>
      <c r="FG2825" s="15"/>
      <c r="FH2825" s="20"/>
      <c r="FI2825" s="15"/>
      <c r="FJ2825" s="20"/>
      <c r="FK2825" s="15"/>
      <c r="FL2825" s="20"/>
      <c r="FM2825" s="15"/>
      <c r="FN2825" s="20"/>
      <c r="FO2825" s="15"/>
      <c r="FP2825" s="20"/>
      <c r="FQ2825" s="15"/>
      <c r="FR2825" s="20"/>
      <c r="FS2825" s="15"/>
      <c r="FT2825" s="20"/>
      <c r="FU2825" s="15"/>
      <c r="FV2825" s="20"/>
      <c r="FW2825" s="15"/>
      <c r="FX2825" s="20"/>
      <c r="FY2825" s="15"/>
      <c r="FZ2825" s="20"/>
      <c r="GA2825" s="15"/>
      <c r="GB2825" s="20"/>
      <c r="GC2825" s="15"/>
      <c r="GD2825" s="20"/>
      <c r="GE2825" s="15"/>
      <c r="GF2825" s="20"/>
      <c r="GG2825" s="226"/>
    </row>
    <row r="2826" spans="1:189" ht="15" customHeight="1" x14ac:dyDescent="0.3">
      <c r="A2826" s="83" t="s">
        <v>133</v>
      </c>
      <c r="B2826" s="83" t="s">
        <v>142</v>
      </c>
      <c r="C2826" s="83" t="s">
        <v>3853</v>
      </c>
      <c r="D2826" s="83" t="s">
        <v>3854</v>
      </c>
      <c r="E2826" s="15" t="str">
        <f t="shared" si="617"/>
        <v>Ramses Arroyo-Perez</v>
      </c>
      <c r="F2826" s="83" t="s">
        <v>135</v>
      </c>
      <c r="G2826" s="83">
        <v>999927550</v>
      </c>
      <c r="H2826" s="15">
        <f t="shared" si="618"/>
        <v>45</v>
      </c>
      <c r="I2826" s="15"/>
      <c r="J2826" s="15"/>
      <c r="K2826" s="16"/>
      <c r="L2826" s="15"/>
      <c r="M2826" s="15"/>
      <c r="N2826" s="15"/>
      <c r="O2826" s="15">
        <f t="shared" si="613"/>
        <v>0</v>
      </c>
      <c r="P2826" s="15">
        <v>0</v>
      </c>
      <c r="Q2826" s="15">
        <f t="shared" si="614"/>
        <v>0</v>
      </c>
      <c r="R2826" s="15">
        <v>0</v>
      </c>
      <c r="S2826" s="15">
        <v>0</v>
      </c>
      <c r="T2826" s="15">
        <f t="shared" si="615"/>
        <v>0</v>
      </c>
      <c r="U2826" s="15">
        <f t="shared" si="616"/>
        <v>0</v>
      </c>
      <c r="V2826" s="15"/>
      <c r="W2826" s="15"/>
      <c r="X2826" s="15"/>
      <c r="Y2826" s="15"/>
      <c r="Z2826" s="16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>
        <f t="shared" si="619"/>
        <v>0</v>
      </c>
      <c r="CT2826" s="15">
        <f t="shared" si="620"/>
        <v>45</v>
      </c>
      <c r="CU2826" s="15">
        <f t="shared" si="621"/>
        <v>1</v>
      </c>
      <c r="CV2826" s="15">
        <f t="shared" si="622"/>
        <v>0</v>
      </c>
      <c r="CW2826" s="15"/>
      <c r="CX2826" s="15"/>
      <c r="CY2826" s="15">
        <f t="shared" si="623"/>
        <v>0</v>
      </c>
      <c r="CZ2826" s="15">
        <f>GG2826</f>
        <v>0</v>
      </c>
      <c r="DA2826" s="16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20"/>
      <c r="DY2826" s="15"/>
      <c r="DZ2826" s="20"/>
      <c r="EA2826" s="15"/>
      <c r="EB2826" s="20"/>
      <c r="EC2826" s="15"/>
      <c r="ED2826" s="20"/>
      <c r="EE2826" s="15"/>
      <c r="EF2826" s="20"/>
      <c r="EG2826" s="15"/>
      <c r="EH2826" s="20"/>
      <c r="EI2826" s="15"/>
      <c r="EJ2826" s="20"/>
      <c r="EK2826" s="15"/>
      <c r="EL2826" s="20"/>
      <c r="EM2826" s="15"/>
      <c r="EN2826" s="20"/>
      <c r="EY2826" s="15"/>
      <c r="EZ2826" s="20"/>
      <c r="FC2826" s="15"/>
      <c r="FD2826" s="20"/>
      <c r="FE2826" s="15"/>
      <c r="FF2826" s="20"/>
      <c r="FG2826" s="15"/>
      <c r="FH2826" s="20"/>
      <c r="FI2826" s="15"/>
      <c r="FJ2826" s="20"/>
      <c r="FK2826" s="15"/>
      <c r="FL2826" s="20"/>
      <c r="FM2826" s="15"/>
      <c r="FN2826" s="20"/>
      <c r="FO2826" s="15"/>
      <c r="FP2826" s="20"/>
      <c r="FQ2826" s="15"/>
      <c r="FR2826" s="20"/>
      <c r="FS2826" s="15"/>
      <c r="FT2826" s="20"/>
      <c r="FU2826" s="15">
        <v>45</v>
      </c>
      <c r="FV2826" s="20">
        <v>2</v>
      </c>
      <c r="FW2826" s="15"/>
      <c r="FX2826" s="20"/>
      <c r="FY2826" s="15"/>
      <c r="FZ2826" s="20"/>
      <c r="GA2826" s="15"/>
      <c r="GB2826" s="20"/>
      <c r="GC2826" s="15"/>
      <c r="GD2826" s="20"/>
      <c r="GE2826" s="15"/>
      <c r="GF2826" s="20"/>
      <c r="GG2826" s="226"/>
    </row>
    <row r="2827" spans="1:189" ht="15" customHeight="1" x14ac:dyDescent="0.3">
      <c r="A2827" s="85" t="s">
        <v>146</v>
      </c>
      <c r="B2827" s="85" t="s">
        <v>140</v>
      </c>
      <c r="C2827" s="85" t="s">
        <v>261</v>
      </c>
      <c r="D2827" s="85" t="s">
        <v>3476</v>
      </c>
      <c r="E2827" s="15" t="str">
        <f t="shared" si="617"/>
        <v>Christopher MALDONADO</v>
      </c>
      <c r="F2827" s="85" t="s">
        <v>135</v>
      </c>
      <c r="G2827" s="15">
        <v>999927557</v>
      </c>
      <c r="H2827" s="15">
        <f t="shared" si="618"/>
        <v>30</v>
      </c>
      <c r="I2827" s="15"/>
      <c r="J2827" s="15"/>
      <c r="K2827" s="16"/>
      <c r="L2827" s="15"/>
      <c r="M2827" s="15"/>
      <c r="N2827" s="15"/>
      <c r="O2827" s="15">
        <f t="shared" si="613"/>
        <v>0</v>
      </c>
      <c r="P2827" s="15">
        <v>0</v>
      </c>
      <c r="Q2827" s="15">
        <f t="shared" si="614"/>
        <v>0</v>
      </c>
      <c r="R2827" s="15">
        <v>0</v>
      </c>
      <c r="S2827" s="15">
        <v>0</v>
      </c>
      <c r="T2827" s="15">
        <f t="shared" si="615"/>
        <v>0</v>
      </c>
      <c r="U2827" s="15">
        <f t="shared" si="616"/>
        <v>0</v>
      </c>
      <c r="V2827" s="15"/>
      <c r="W2827" s="15"/>
      <c r="X2827" s="15"/>
      <c r="Y2827" s="15"/>
      <c r="Z2827" s="16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>
        <f t="shared" si="619"/>
        <v>0</v>
      </c>
      <c r="CT2827" s="15">
        <f t="shared" si="620"/>
        <v>30</v>
      </c>
      <c r="CU2827" s="15">
        <f t="shared" si="621"/>
        <v>1</v>
      </c>
      <c r="CV2827" s="15">
        <f t="shared" si="622"/>
        <v>0</v>
      </c>
      <c r="CW2827" s="15"/>
      <c r="CX2827" s="15"/>
      <c r="CY2827" s="15">
        <f t="shared" si="623"/>
        <v>0</v>
      </c>
      <c r="CZ2827" s="15">
        <f>GG2827</f>
        <v>0</v>
      </c>
      <c r="DA2827" s="16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20"/>
      <c r="DY2827" s="15"/>
      <c r="DZ2827" s="20"/>
      <c r="EA2827" s="15"/>
      <c r="EB2827" s="20"/>
      <c r="EC2827" s="15"/>
      <c r="ED2827" s="20"/>
      <c r="EE2827" s="15"/>
      <c r="EF2827" s="20"/>
      <c r="EG2827" s="15"/>
      <c r="EH2827" s="20"/>
      <c r="EI2827" s="15"/>
      <c r="EJ2827" s="20"/>
      <c r="EK2827" s="15"/>
      <c r="EL2827" s="20"/>
      <c r="EM2827" s="15"/>
      <c r="EN2827" s="20"/>
      <c r="EY2827" s="15"/>
      <c r="EZ2827" s="20"/>
      <c r="FC2827" s="15"/>
      <c r="FD2827" s="20"/>
      <c r="FE2827" s="15"/>
      <c r="FF2827" s="20"/>
      <c r="FG2827" s="15">
        <v>30</v>
      </c>
      <c r="FH2827" s="20">
        <v>1</v>
      </c>
      <c r="FI2827" s="15"/>
      <c r="FJ2827" s="20"/>
      <c r="FK2827" s="15"/>
      <c r="FL2827" s="20"/>
      <c r="FM2827" s="15"/>
      <c r="FN2827" s="20"/>
      <c r="FO2827" s="15"/>
      <c r="FP2827" s="20"/>
      <c r="FQ2827" s="15"/>
      <c r="FR2827" s="20"/>
      <c r="FS2827" s="15"/>
      <c r="FT2827" s="20"/>
      <c r="FU2827" s="15"/>
      <c r="FV2827" s="20"/>
      <c r="FW2827" s="15"/>
      <c r="FX2827" s="20"/>
      <c r="FY2827" s="15"/>
      <c r="FZ2827" s="20"/>
      <c r="GA2827" s="15"/>
      <c r="GB2827" s="20"/>
      <c r="GC2827" s="15"/>
      <c r="GD2827" s="20"/>
      <c r="GE2827" s="15"/>
      <c r="GF2827" s="20"/>
      <c r="GG2827" s="226"/>
    </row>
    <row r="2828" spans="1:189" ht="15" customHeight="1" x14ac:dyDescent="0.3">
      <c r="A2828" s="85" t="s">
        <v>130</v>
      </c>
      <c r="B2828" s="85" t="s">
        <v>142</v>
      </c>
      <c r="C2828" s="85" t="s">
        <v>3940</v>
      </c>
      <c r="D2828" s="85" t="s">
        <v>3941</v>
      </c>
      <c r="E2828" s="15" t="str">
        <f t="shared" si="617"/>
        <v>Kellan MacDermott</v>
      </c>
      <c r="F2828" s="85" t="s">
        <v>135</v>
      </c>
      <c r="G2828" s="15">
        <v>999927561</v>
      </c>
      <c r="H2828" s="15">
        <f t="shared" si="618"/>
        <v>38</v>
      </c>
      <c r="I2828" s="15"/>
      <c r="J2828" s="15"/>
      <c r="K2828" s="16"/>
      <c r="L2828" s="15"/>
      <c r="M2828" s="15"/>
      <c r="N2828" s="15"/>
      <c r="O2828" s="15">
        <f t="shared" si="613"/>
        <v>0</v>
      </c>
      <c r="P2828" s="15">
        <v>0</v>
      </c>
      <c r="Q2828" s="15">
        <f t="shared" si="614"/>
        <v>0</v>
      </c>
      <c r="R2828" s="15">
        <v>0</v>
      </c>
      <c r="S2828" s="15">
        <v>0</v>
      </c>
      <c r="T2828" s="15">
        <f t="shared" si="615"/>
        <v>0</v>
      </c>
      <c r="U2828" s="15">
        <f t="shared" si="616"/>
        <v>0</v>
      </c>
      <c r="V2828" s="15"/>
      <c r="W2828" s="15"/>
      <c r="X2828" s="15"/>
      <c r="Y2828" s="15"/>
      <c r="Z2828" s="16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>
        <f t="shared" si="619"/>
        <v>0</v>
      </c>
      <c r="CT2828" s="15">
        <f t="shared" si="620"/>
        <v>38</v>
      </c>
      <c r="CU2828" s="15">
        <f t="shared" si="621"/>
        <v>0</v>
      </c>
      <c r="CV2828" s="15">
        <f t="shared" si="622"/>
        <v>0</v>
      </c>
      <c r="CW2828" s="15"/>
      <c r="CX2828" s="15"/>
      <c r="CY2828" s="15">
        <f t="shared" si="623"/>
        <v>0</v>
      </c>
      <c r="CZ2828" s="15">
        <f>GG2828</f>
        <v>0</v>
      </c>
      <c r="DA2828" s="16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20"/>
      <c r="DY2828" s="15"/>
      <c r="DZ2828" s="20"/>
      <c r="EA2828" s="15"/>
      <c r="EB2828" s="20"/>
      <c r="EC2828" s="15"/>
      <c r="ED2828" s="20"/>
      <c r="EE2828" s="15"/>
      <c r="EF2828" s="20"/>
      <c r="EG2828" s="15"/>
      <c r="EH2828" s="20"/>
      <c r="EI2828" s="15"/>
      <c r="EJ2828" s="20"/>
      <c r="EK2828" s="15"/>
      <c r="EL2828" s="20"/>
      <c r="EM2828" s="15"/>
      <c r="EN2828" s="20"/>
      <c r="EY2828" s="15"/>
      <c r="EZ2828" s="20"/>
      <c r="FC2828" s="15"/>
      <c r="FD2828" s="20"/>
      <c r="FE2828" s="15"/>
      <c r="FF2828" s="20"/>
      <c r="FG2828" s="15"/>
      <c r="FH2828" s="20"/>
      <c r="FI2828" s="15"/>
      <c r="FJ2828" s="20"/>
      <c r="FK2828" s="15"/>
      <c r="FL2828" s="20"/>
      <c r="FM2828" s="15"/>
      <c r="FN2828" s="20"/>
      <c r="FO2828" s="15">
        <v>38</v>
      </c>
      <c r="FP2828" s="20"/>
      <c r="FQ2828" s="15"/>
      <c r="FR2828" s="20"/>
      <c r="FS2828" s="15"/>
      <c r="FT2828" s="20"/>
      <c r="FU2828" s="15"/>
      <c r="FV2828" s="20"/>
      <c r="FW2828" s="15"/>
      <c r="FX2828" s="20"/>
      <c r="FY2828" s="15"/>
      <c r="FZ2828" s="20"/>
      <c r="GA2828" s="15"/>
      <c r="GB2828" s="20"/>
      <c r="GC2828" s="15"/>
      <c r="GD2828" s="20"/>
      <c r="GE2828" s="15"/>
      <c r="GF2828" s="20"/>
      <c r="GG2828" s="226"/>
    </row>
    <row r="2829" spans="1:189" ht="15" customHeight="1" x14ac:dyDescent="0.3">
      <c r="A2829" s="17" t="s">
        <v>2903</v>
      </c>
      <c r="B2829" s="17" t="s">
        <v>138</v>
      </c>
      <c r="C2829" s="17" t="s">
        <v>1465</v>
      </c>
      <c r="D2829" s="17" t="s">
        <v>3320</v>
      </c>
      <c r="E2829" s="15" t="str">
        <f t="shared" si="617"/>
        <v>Elliott Rodgers</v>
      </c>
      <c r="F2829" s="17" t="s">
        <v>135</v>
      </c>
      <c r="G2829" s="17">
        <v>999927563</v>
      </c>
      <c r="H2829" s="15">
        <f t="shared" si="618"/>
        <v>38</v>
      </c>
      <c r="I2829" s="15"/>
      <c r="J2829" s="15"/>
      <c r="K2829" s="16"/>
      <c r="L2829" s="15"/>
      <c r="M2829" s="15"/>
      <c r="N2829" s="15"/>
      <c r="O2829" s="15">
        <f t="shared" si="613"/>
        <v>0</v>
      </c>
      <c r="P2829" s="15">
        <v>0</v>
      </c>
      <c r="Q2829" s="15">
        <f t="shared" si="614"/>
        <v>0</v>
      </c>
      <c r="R2829" s="15">
        <v>0</v>
      </c>
      <c r="S2829" s="15">
        <v>0</v>
      </c>
      <c r="T2829" s="15">
        <f t="shared" si="615"/>
        <v>0</v>
      </c>
      <c r="U2829" s="15">
        <f t="shared" si="616"/>
        <v>0</v>
      </c>
      <c r="V2829" s="15"/>
      <c r="W2829" s="15"/>
      <c r="X2829" s="15"/>
      <c r="Y2829" s="15"/>
      <c r="Z2829" s="16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>
        <f t="shared" si="619"/>
        <v>38</v>
      </c>
      <c r="CT2829" s="15">
        <f t="shared" si="620"/>
        <v>0</v>
      </c>
      <c r="CU2829" s="15">
        <f t="shared" si="621"/>
        <v>0</v>
      </c>
      <c r="CV2829" s="15">
        <f t="shared" si="622"/>
        <v>0</v>
      </c>
      <c r="CW2829" s="15"/>
      <c r="CX2829" s="15"/>
      <c r="CY2829" s="15">
        <f t="shared" si="623"/>
        <v>0</v>
      </c>
      <c r="CZ2829" s="15">
        <f>GG2829</f>
        <v>0</v>
      </c>
      <c r="DA2829" s="16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20"/>
      <c r="DY2829" s="15"/>
      <c r="DZ2829" s="20"/>
      <c r="EA2829" s="15"/>
      <c r="EB2829" s="20"/>
      <c r="EC2829" s="15"/>
      <c r="ED2829" s="20"/>
      <c r="EE2829" s="15"/>
      <c r="EF2829" s="20"/>
      <c r="EG2829" s="15"/>
      <c r="EH2829" s="20"/>
      <c r="EI2829" s="15"/>
      <c r="EJ2829" s="20"/>
      <c r="EK2829" s="15"/>
      <c r="EL2829" s="20"/>
      <c r="EM2829" s="15"/>
      <c r="EN2829" s="20"/>
      <c r="EY2829" s="15"/>
      <c r="EZ2829" s="20"/>
      <c r="FC2829" s="15"/>
      <c r="FD2829" s="20"/>
      <c r="FE2829" s="15">
        <v>38</v>
      </c>
      <c r="FF2829" s="20" t="s">
        <v>129</v>
      </c>
      <c r="FG2829" s="15"/>
      <c r="FH2829" s="20"/>
      <c r="FI2829" s="15"/>
      <c r="FJ2829" s="20"/>
      <c r="FK2829" s="15"/>
      <c r="FL2829" s="20"/>
      <c r="FM2829" s="15"/>
      <c r="FN2829" s="20"/>
      <c r="FO2829" s="15"/>
      <c r="FP2829" s="20"/>
      <c r="FQ2829" s="15"/>
      <c r="FR2829" s="20"/>
      <c r="FS2829" s="15"/>
      <c r="FT2829" s="20"/>
      <c r="FU2829" s="15"/>
      <c r="FV2829" s="20"/>
      <c r="FW2829" s="15"/>
      <c r="FX2829" s="20"/>
      <c r="FY2829" s="15"/>
      <c r="FZ2829" s="20"/>
      <c r="GA2829" s="15"/>
      <c r="GB2829" s="20"/>
      <c r="GC2829" s="15"/>
      <c r="GD2829" s="20"/>
      <c r="GE2829" s="15"/>
      <c r="GF2829" s="20"/>
      <c r="GG2829" s="226"/>
    </row>
    <row r="2830" spans="1:189" ht="15" customHeight="1" x14ac:dyDescent="0.3">
      <c r="A2830" s="15" t="s">
        <v>130</v>
      </c>
      <c r="B2830" s="15" t="s">
        <v>142</v>
      </c>
      <c r="C2830" s="15" t="s">
        <v>3777</v>
      </c>
      <c r="D2830" s="15" t="s">
        <v>3778</v>
      </c>
      <c r="E2830" s="15" t="str">
        <f t="shared" si="617"/>
        <v>Moukthika Reddy KONREDDY</v>
      </c>
      <c r="F2830" s="15" t="s">
        <v>128</v>
      </c>
      <c r="G2830" s="15">
        <v>999927565</v>
      </c>
      <c r="H2830" s="15">
        <f t="shared" si="618"/>
        <v>60</v>
      </c>
      <c r="I2830" s="15"/>
      <c r="J2830" s="15"/>
      <c r="K2830" s="16"/>
      <c r="L2830" s="15"/>
      <c r="M2830" s="15"/>
      <c r="N2830" s="15"/>
      <c r="O2830" s="15">
        <f t="shared" si="613"/>
        <v>0</v>
      </c>
      <c r="P2830" s="15">
        <v>0</v>
      </c>
      <c r="Q2830" s="15">
        <f t="shared" si="614"/>
        <v>0</v>
      </c>
      <c r="R2830" s="15">
        <v>0</v>
      </c>
      <c r="S2830" s="15">
        <v>0</v>
      </c>
      <c r="T2830" s="15">
        <f t="shared" si="615"/>
        <v>0</v>
      </c>
      <c r="U2830" s="15">
        <f t="shared" si="616"/>
        <v>0</v>
      </c>
      <c r="V2830" s="15"/>
      <c r="W2830" s="15"/>
      <c r="X2830" s="15"/>
      <c r="Y2830" s="15"/>
      <c r="Z2830" s="16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>
        <f t="shared" si="619"/>
        <v>0</v>
      </c>
      <c r="CT2830" s="15">
        <f t="shared" si="620"/>
        <v>60</v>
      </c>
      <c r="CU2830" s="15">
        <f t="shared" si="621"/>
        <v>1</v>
      </c>
      <c r="CV2830" s="15">
        <f t="shared" si="622"/>
        <v>0</v>
      </c>
      <c r="CW2830" s="15"/>
      <c r="CX2830" s="15"/>
      <c r="CY2830" s="15">
        <f t="shared" si="623"/>
        <v>0</v>
      </c>
      <c r="CZ2830" s="15">
        <f>GG2830</f>
        <v>0</v>
      </c>
      <c r="DA2830" s="16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20"/>
      <c r="DY2830" s="15"/>
      <c r="DZ2830" s="20"/>
      <c r="EA2830" s="15"/>
      <c r="EB2830" s="20"/>
      <c r="EC2830" s="15"/>
      <c r="ED2830" s="20"/>
      <c r="EE2830" s="15"/>
      <c r="EF2830" s="20"/>
      <c r="EG2830" s="15"/>
      <c r="EH2830" s="20"/>
      <c r="EI2830" s="15"/>
      <c r="EJ2830" s="20"/>
      <c r="EK2830" s="15"/>
      <c r="EL2830" s="20"/>
      <c r="EM2830" s="15"/>
      <c r="EN2830" s="20"/>
      <c r="EY2830" s="15"/>
      <c r="EZ2830" s="20"/>
      <c r="FC2830" s="15"/>
      <c r="FD2830" s="20"/>
      <c r="FE2830" s="15"/>
      <c r="FF2830" s="20"/>
      <c r="FG2830" s="15"/>
      <c r="FH2830" s="20"/>
      <c r="FI2830" s="15"/>
      <c r="FJ2830" s="20"/>
      <c r="FK2830" s="15"/>
      <c r="FL2830" s="20"/>
      <c r="FM2830" s="15"/>
      <c r="FN2830" s="20"/>
      <c r="FO2830" s="15"/>
      <c r="FP2830" s="20"/>
      <c r="FQ2830" s="15"/>
      <c r="FR2830" s="20"/>
      <c r="FS2830" s="15"/>
      <c r="FT2830" s="20"/>
      <c r="FU2830" s="15"/>
      <c r="FV2830" s="20"/>
      <c r="FW2830" s="15"/>
      <c r="FX2830" s="20"/>
      <c r="FY2830" s="15">
        <v>60</v>
      </c>
      <c r="FZ2830" s="20">
        <v>1</v>
      </c>
      <c r="GA2830" s="15"/>
      <c r="GB2830" s="20"/>
      <c r="GC2830" s="15"/>
      <c r="GD2830" s="20"/>
      <c r="GE2830" s="15"/>
      <c r="GF2830" s="20"/>
      <c r="GG2830" s="226"/>
    </row>
    <row r="2831" spans="1:189" ht="15" customHeight="1" x14ac:dyDescent="0.3">
      <c r="A2831" s="17" t="s">
        <v>2903</v>
      </c>
      <c r="B2831" s="17" t="s">
        <v>134</v>
      </c>
      <c r="C2831" s="17" t="s">
        <v>2570</v>
      </c>
      <c r="D2831" s="17" t="s">
        <v>1511</v>
      </c>
      <c r="E2831" s="15" t="str">
        <f t="shared" si="617"/>
        <v>Eathan Ong</v>
      </c>
      <c r="F2831" s="17" t="s">
        <v>135</v>
      </c>
      <c r="G2831" s="17">
        <v>999927566</v>
      </c>
      <c r="H2831" s="15">
        <f t="shared" si="618"/>
        <v>38</v>
      </c>
      <c r="I2831" s="15"/>
      <c r="J2831" s="15"/>
      <c r="K2831" s="16"/>
      <c r="L2831" s="15"/>
      <c r="M2831" s="15"/>
      <c r="N2831" s="15"/>
      <c r="O2831" s="15">
        <f t="shared" si="613"/>
        <v>0</v>
      </c>
      <c r="P2831" s="15">
        <v>0</v>
      </c>
      <c r="Q2831" s="15">
        <f t="shared" si="614"/>
        <v>0</v>
      </c>
      <c r="R2831" s="15">
        <v>0</v>
      </c>
      <c r="S2831" s="15">
        <v>0</v>
      </c>
      <c r="T2831" s="15">
        <f t="shared" si="615"/>
        <v>0</v>
      </c>
      <c r="U2831" s="15">
        <f t="shared" si="616"/>
        <v>0</v>
      </c>
      <c r="V2831" s="15"/>
      <c r="W2831" s="15"/>
      <c r="X2831" s="15"/>
      <c r="Y2831" s="15"/>
      <c r="Z2831" s="16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>
        <f t="shared" si="619"/>
        <v>38</v>
      </c>
      <c r="CT2831" s="15">
        <f t="shared" si="620"/>
        <v>0</v>
      </c>
      <c r="CU2831" s="15">
        <f t="shared" si="621"/>
        <v>0</v>
      </c>
      <c r="CV2831" s="15">
        <f t="shared" si="622"/>
        <v>0</v>
      </c>
      <c r="CW2831" s="15"/>
      <c r="CX2831" s="15"/>
      <c r="CY2831" s="15">
        <f t="shared" si="623"/>
        <v>0</v>
      </c>
      <c r="CZ2831" s="15">
        <f>GG2831</f>
        <v>0</v>
      </c>
      <c r="DA2831" s="16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20"/>
      <c r="DY2831" s="15"/>
      <c r="DZ2831" s="20"/>
      <c r="EA2831" s="15"/>
      <c r="EB2831" s="20"/>
      <c r="EC2831" s="15"/>
      <c r="ED2831" s="20"/>
      <c r="EE2831" s="15"/>
      <c r="EF2831" s="20"/>
      <c r="EG2831" s="15"/>
      <c r="EH2831" s="20"/>
      <c r="EI2831" s="15"/>
      <c r="EJ2831" s="20"/>
      <c r="EK2831" s="15"/>
      <c r="EL2831" s="20"/>
      <c r="EM2831" s="15"/>
      <c r="EN2831" s="20"/>
      <c r="EY2831" s="15"/>
      <c r="EZ2831" s="20"/>
      <c r="FC2831" s="15"/>
      <c r="FD2831" s="20"/>
      <c r="FE2831" s="15">
        <v>38</v>
      </c>
      <c r="FF2831" s="20" t="s">
        <v>129</v>
      </c>
      <c r="FG2831" s="15"/>
      <c r="FH2831" s="20"/>
      <c r="FI2831" s="15"/>
      <c r="FJ2831" s="20"/>
      <c r="FK2831" s="15"/>
      <c r="FL2831" s="20"/>
      <c r="FM2831" s="15"/>
      <c r="FN2831" s="20"/>
      <c r="FO2831" s="15"/>
      <c r="FP2831" s="20"/>
      <c r="FQ2831" s="15"/>
      <c r="FR2831" s="20"/>
      <c r="FS2831" s="15"/>
      <c r="FT2831" s="20"/>
      <c r="FU2831" s="15"/>
      <c r="FV2831" s="20"/>
      <c r="FW2831" s="15"/>
      <c r="FX2831" s="20"/>
      <c r="FY2831" s="15"/>
      <c r="FZ2831" s="20"/>
      <c r="GA2831" s="15"/>
      <c r="GB2831" s="20"/>
      <c r="GC2831" s="15"/>
      <c r="GD2831" s="20"/>
      <c r="GE2831" s="15"/>
      <c r="GF2831" s="20"/>
      <c r="GG2831" s="226"/>
    </row>
    <row r="2832" spans="1:189" ht="15" customHeight="1" x14ac:dyDescent="0.3">
      <c r="A2832" s="17" t="s">
        <v>146</v>
      </c>
      <c r="B2832" s="17" t="s">
        <v>138</v>
      </c>
      <c r="C2832" s="17" t="s">
        <v>3638</v>
      </c>
      <c r="D2832" s="17" t="s">
        <v>1437</v>
      </c>
      <c r="E2832" s="15" t="str">
        <f t="shared" si="617"/>
        <v>Bodhi Morin</v>
      </c>
      <c r="F2832" s="17" t="s">
        <v>135</v>
      </c>
      <c r="G2832" s="17">
        <v>999927569</v>
      </c>
      <c r="H2832" s="15">
        <f t="shared" si="618"/>
        <v>38</v>
      </c>
      <c r="I2832" s="15"/>
      <c r="J2832" s="15"/>
      <c r="K2832" s="16"/>
      <c r="L2832" s="15"/>
      <c r="M2832" s="15"/>
      <c r="N2832" s="15"/>
      <c r="O2832" s="15">
        <f t="shared" si="613"/>
        <v>0</v>
      </c>
      <c r="P2832" s="15">
        <v>0</v>
      </c>
      <c r="Q2832" s="15">
        <f t="shared" si="614"/>
        <v>0</v>
      </c>
      <c r="R2832" s="15">
        <v>0</v>
      </c>
      <c r="S2832" s="15">
        <v>0</v>
      </c>
      <c r="T2832" s="15">
        <f t="shared" si="615"/>
        <v>0</v>
      </c>
      <c r="U2832" s="15">
        <f t="shared" si="616"/>
        <v>0</v>
      </c>
      <c r="V2832" s="15"/>
      <c r="W2832" s="15"/>
      <c r="X2832" s="15"/>
      <c r="Y2832" s="15"/>
      <c r="Z2832" s="16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>
        <f t="shared" si="619"/>
        <v>0</v>
      </c>
      <c r="CT2832" s="15">
        <f t="shared" si="620"/>
        <v>38</v>
      </c>
      <c r="CU2832" s="15">
        <f t="shared" si="621"/>
        <v>0</v>
      </c>
      <c r="CV2832" s="15">
        <f t="shared" si="622"/>
        <v>0</v>
      </c>
      <c r="CW2832" s="15"/>
      <c r="CX2832" s="15"/>
      <c r="CY2832" s="15">
        <f t="shared" si="623"/>
        <v>0</v>
      </c>
      <c r="CZ2832" s="15">
        <f>GG2832</f>
        <v>0</v>
      </c>
      <c r="DA2832" s="16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20"/>
      <c r="DY2832" s="15"/>
      <c r="DZ2832" s="20"/>
      <c r="EA2832" s="15"/>
      <c r="EB2832" s="20"/>
      <c r="EC2832" s="15"/>
      <c r="ED2832" s="20"/>
      <c r="EE2832" s="15"/>
      <c r="EF2832" s="20"/>
      <c r="EG2832" s="15"/>
      <c r="EH2832" s="20"/>
      <c r="EI2832" s="15"/>
      <c r="EJ2832" s="20"/>
      <c r="EK2832" s="15"/>
      <c r="EL2832" s="20"/>
      <c r="EM2832" s="15"/>
      <c r="EN2832" s="20"/>
      <c r="EY2832" s="15"/>
      <c r="EZ2832" s="20"/>
      <c r="FC2832" s="15"/>
      <c r="FD2832" s="20"/>
      <c r="FE2832" s="15"/>
      <c r="FF2832" s="20"/>
      <c r="FG2832" s="15"/>
      <c r="FH2832" s="20"/>
      <c r="FI2832" s="15"/>
      <c r="FJ2832" s="20"/>
      <c r="FK2832" s="15"/>
      <c r="FL2832" s="20"/>
      <c r="FM2832" s="15"/>
      <c r="FN2832" s="20"/>
      <c r="FO2832" s="15"/>
      <c r="FP2832" s="20"/>
      <c r="FQ2832" s="15"/>
      <c r="FR2832" s="20"/>
      <c r="FS2832" s="15">
        <v>38</v>
      </c>
      <c r="FT2832" s="20" t="s">
        <v>129</v>
      </c>
      <c r="FU2832" s="15"/>
      <c r="FV2832" s="20"/>
      <c r="FW2832" s="15"/>
      <c r="FX2832" s="20"/>
      <c r="FY2832" s="15"/>
      <c r="FZ2832" s="20"/>
      <c r="GA2832" s="15"/>
      <c r="GB2832" s="20"/>
      <c r="GC2832" s="15"/>
      <c r="GD2832" s="20"/>
      <c r="GE2832" s="15"/>
      <c r="GF2832" s="20"/>
      <c r="GG2832" s="226"/>
    </row>
    <row r="2833" spans="1:189" ht="15" customHeight="1" x14ac:dyDescent="0.3">
      <c r="A2833" s="85" t="s">
        <v>146</v>
      </c>
      <c r="B2833" s="85" t="s">
        <v>142</v>
      </c>
      <c r="C2833" s="85" t="s">
        <v>4044</v>
      </c>
      <c r="D2833" s="85" t="s">
        <v>1978</v>
      </c>
      <c r="E2833" s="15" t="str">
        <f t="shared" si="617"/>
        <v>Josephine Yi</v>
      </c>
      <c r="F2833" s="85" t="s">
        <v>128</v>
      </c>
      <c r="G2833" s="15">
        <v>999927571</v>
      </c>
      <c r="H2833" s="15">
        <f t="shared" si="618"/>
        <v>63</v>
      </c>
      <c r="I2833" s="15"/>
      <c r="J2833" s="15"/>
      <c r="K2833" s="16"/>
      <c r="L2833" s="15"/>
      <c r="M2833" s="15"/>
      <c r="N2833" s="15"/>
      <c r="O2833" s="15">
        <f t="shared" si="613"/>
        <v>0</v>
      </c>
      <c r="P2833" s="15">
        <v>0</v>
      </c>
      <c r="Q2833" s="15">
        <f t="shared" si="614"/>
        <v>0</v>
      </c>
      <c r="R2833" s="15">
        <v>0</v>
      </c>
      <c r="S2833" s="15">
        <v>0</v>
      </c>
      <c r="T2833" s="15">
        <f t="shared" si="615"/>
        <v>0</v>
      </c>
      <c r="U2833" s="15">
        <f t="shared" si="616"/>
        <v>0</v>
      </c>
      <c r="V2833" s="15"/>
      <c r="W2833" s="15"/>
      <c r="X2833" s="15"/>
      <c r="Y2833" s="15"/>
      <c r="Z2833" s="16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>
        <f t="shared" si="619"/>
        <v>0</v>
      </c>
      <c r="CT2833" s="15">
        <f t="shared" si="620"/>
        <v>63</v>
      </c>
      <c r="CU2833" s="15">
        <f t="shared" si="621"/>
        <v>0</v>
      </c>
      <c r="CV2833" s="15">
        <f t="shared" si="622"/>
        <v>0</v>
      </c>
      <c r="CW2833" s="15"/>
      <c r="CX2833" s="15"/>
      <c r="CY2833" s="15">
        <f t="shared" si="623"/>
        <v>0</v>
      </c>
      <c r="CZ2833" s="15">
        <f>GG2833</f>
        <v>0</v>
      </c>
      <c r="DA2833" s="16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20"/>
      <c r="DY2833" s="15"/>
      <c r="DZ2833" s="20"/>
      <c r="EA2833" s="15"/>
      <c r="EB2833" s="20"/>
      <c r="EC2833" s="15"/>
      <c r="ED2833" s="20"/>
      <c r="EE2833" s="15"/>
      <c r="EF2833" s="20"/>
      <c r="EG2833" s="15"/>
      <c r="EH2833" s="20"/>
      <c r="EI2833" s="15"/>
      <c r="EJ2833" s="20"/>
      <c r="EK2833" s="15"/>
      <c r="EL2833" s="20"/>
      <c r="EM2833" s="15"/>
      <c r="EN2833" s="20"/>
      <c r="EY2833" s="15"/>
      <c r="EZ2833" s="20"/>
      <c r="FC2833" s="15"/>
      <c r="FD2833" s="20"/>
      <c r="FE2833" s="15"/>
      <c r="FF2833" s="20"/>
      <c r="FG2833" s="15"/>
      <c r="FH2833" s="20"/>
      <c r="FI2833" s="15"/>
      <c r="FJ2833" s="20"/>
      <c r="FK2833" s="15"/>
      <c r="FL2833" s="20"/>
      <c r="FM2833" s="15"/>
      <c r="FN2833" s="16"/>
      <c r="FO2833" s="15">
        <v>63</v>
      </c>
      <c r="FP2833" s="20"/>
      <c r="FQ2833" s="15"/>
      <c r="FR2833" s="16"/>
      <c r="FS2833" s="15"/>
      <c r="FT2833" s="20"/>
      <c r="FU2833" s="15"/>
      <c r="FV2833" s="20"/>
      <c r="FW2833" s="15"/>
      <c r="FX2833" s="20"/>
      <c r="FY2833" s="15"/>
      <c r="FZ2833" s="20"/>
      <c r="GA2833" s="15"/>
      <c r="GB2833" s="20"/>
      <c r="GC2833" s="15"/>
      <c r="GD2833" s="20"/>
      <c r="GE2833" s="15"/>
      <c r="GF2833" s="20"/>
      <c r="GG2833" s="226"/>
    </row>
    <row r="2834" spans="1:189" ht="15" customHeight="1" x14ac:dyDescent="0.3">
      <c r="A2834" s="15" t="s">
        <v>146</v>
      </c>
      <c r="B2834" s="15" t="s">
        <v>134</v>
      </c>
      <c r="C2834" s="15" t="s">
        <v>3708</v>
      </c>
      <c r="D2834" s="15" t="s">
        <v>3709</v>
      </c>
      <c r="E2834" s="15" t="str">
        <f t="shared" si="617"/>
        <v>Hezekiah Hearod</v>
      </c>
      <c r="F2834" s="15" t="s">
        <v>135</v>
      </c>
      <c r="G2834" s="15">
        <v>999927580</v>
      </c>
      <c r="H2834" s="15">
        <f t="shared" si="618"/>
        <v>30</v>
      </c>
      <c r="I2834" s="15"/>
      <c r="J2834" s="15"/>
      <c r="K2834" s="16"/>
      <c r="L2834" s="15"/>
      <c r="M2834" s="15"/>
      <c r="N2834" s="15"/>
      <c r="O2834" s="15">
        <f t="shared" si="613"/>
        <v>0</v>
      </c>
      <c r="P2834" s="15">
        <v>0</v>
      </c>
      <c r="Q2834" s="15">
        <f t="shared" si="614"/>
        <v>0</v>
      </c>
      <c r="R2834" s="15">
        <v>0</v>
      </c>
      <c r="S2834" s="15">
        <v>0</v>
      </c>
      <c r="T2834" s="15">
        <f t="shared" si="615"/>
        <v>0</v>
      </c>
      <c r="U2834" s="15">
        <f t="shared" si="616"/>
        <v>0</v>
      </c>
      <c r="V2834" s="15"/>
      <c r="W2834" s="15"/>
      <c r="X2834" s="15"/>
      <c r="Y2834" s="15"/>
      <c r="Z2834" s="16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>
        <f t="shared" si="619"/>
        <v>0</v>
      </c>
      <c r="CT2834" s="15">
        <f t="shared" si="620"/>
        <v>30</v>
      </c>
      <c r="CU2834" s="15">
        <f t="shared" si="621"/>
        <v>1</v>
      </c>
      <c r="CV2834" s="15">
        <f t="shared" si="622"/>
        <v>0</v>
      </c>
      <c r="CW2834" s="15"/>
      <c r="CX2834" s="15"/>
      <c r="CY2834" s="15">
        <f t="shared" si="623"/>
        <v>0</v>
      </c>
      <c r="CZ2834" s="15">
        <f>GG2834</f>
        <v>0</v>
      </c>
      <c r="DA2834" s="16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20"/>
      <c r="DY2834" s="15"/>
      <c r="DZ2834" s="20"/>
      <c r="EA2834" s="15"/>
      <c r="EB2834" s="20"/>
      <c r="EC2834" s="15"/>
      <c r="ED2834" s="20"/>
      <c r="EE2834" s="15"/>
      <c r="EF2834" s="20"/>
      <c r="EG2834" s="15"/>
      <c r="EH2834" s="20"/>
      <c r="EI2834" s="15"/>
      <c r="EJ2834" s="20"/>
      <c r="EK2834" s="15"/>
      <c r="EL2834" s="20"/>
      <c r="EM2834" s="15"/>
      <c r="EN2834" s="20"/>
      <c r="EY2834" s="15"/>
      <c r="EZ2834" s="20"/>
      <c r="FC2834" s="15"/>
      <c r="FD2834" s="20"/>
      <c r="FE2834" s="15"/>
      <c r="FF2834" s="20"/>
      <c r="FG2834" s="15"/>
      <c r="FH2834" s="20"/>
      <c r="FI2834" s="15"/>
      <c r="FJ2834" s="20"/>
      <c r="FK2834" s="15"/>
      <c r="FL2834" s="20"/>
      <c r="FM2834" s="15"/>
      <c r="FN2834" s="20"/>
      <c r="FO2834" s="15"/>
      <c r="FP2834" s="20"/>
      <c r="FQ2834" s="15"/>
      <c r="FR2834" s="20"/>
      <c r="FS2834" s="15"/>
      <c r="FT2834" s="20"/>
      <c r="FU2834" s="15">
        <v>30</v>
      </c>
      <c r="FV2834" s="20">
        <v>1</v>
      </c>
      <c r="FW2834" s="15"/>
      <c r="FX2834" s="20"/>
      <c r="FY2834" s="15"/>
      <c r="FZ2834" s="20"/>
      <c r="GA2834" s="15"/>
      <c r="GB2834" s="20"/>
      <c r="GC2834" s="15"/>
      <c r="GD2834" s="20"/>
      <c r="GE2834" s="15"/>
      <c r="GF2834" s="20"/>
      <c r="GG2834" s="226"/>
    </row>
    <row r="2835" spans="1:189" ht="15" customHeight="1" x14ac:dyDescent="0.3">
      <c r="A2835" s="85" t="s">
        <v>133</v>
      </c>
      <c r="B2835" s="85" t="s">
        <v>142</v>
      </c>
      <c r="C2835" s="85" t="s">
        <v>3589</v>
      </c>
      <c r="D2835" s="85" t="s">
        <v>480</v>
      </c>
      <c r="E2835" s="15" t="str">
        <f t="shared" si="617"/>
        <v>Tyson Chan</v>
      </c>
      <c r="F2835" s="85" t="s">
        <v>135</v>
      </c>
      <c r="G2835" s="15">
        <v>999927585</v>
      </c>
      <c r="H2835" s="15">
        <f t="shared" si="618"/>
        <v>58</v>
      </c>
      <c r="I2835" s="15"/>
      <c r="J2835" s="15"/>
      <c r="K2835" s="16"/>
      <c r="L2835" s="15"/>
      <c r="M2835" s="15"/>
      <c r="N2835" s="15"/>
      <c r="O2835" s="15">
        <f t="shared" si="613"/>
        <v>0</v>
      </c>
      <c r="P2835" s="15">
        <v>0</v>
      </c>
      <c r="Q2835" s="15">
        <f t="shared" si="614"/>
        <v>0</v>
      </c>
      <c r="R2835" s="15">
        <v>0</v>
      </c>
      <c r="S2835" s="15">
        <v>0</v>
      </c>
      <c r="T2835" s="15">
        <f t="shared" si="615"/>
        <v>0</v>
      </c>
      <c r="U2835" s="15">
        <f t="shared" si="616"/>
        <v>0</v>
      </c>
      <c r="V2835" s="15"/>
      <c r="W2835" s="15"/>
      <c r="X2835" s="15"/>
      <c r="Y2835" s="15"/>
      <c r="Z2835" s="16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>
        <f t="shared" si="619"/>
        <v>0</v>
      </c>
      <c r="CT2835" s="15">
        <f t="shared" si="620"/>
        <v>58</v>
      </c>
      <c r="CU2835" s="15">
        <f t="shared" si="621"/>
        <v>0</v>
      </c>
      <c r="CV2835" s="15">
        <f t="shared" si="622"/>
        <v>0</v>
      </c>
      <c r="CW2835" s="15"/>
      <c r="CX2835" s="15"/>
      <c r="CY2835" s="15">
        <f t="shared" si="623"/>
        <v>0</v>
      </c>
      <c r="CZ2835" s="15">
        <f>GG2835</f>
        <v>0</v>
      </c>
      <c r="DA2835" s="16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20"/>
      <c r="DY2835" s="15"/>
      <c r="DZ2835" s="20"/>
      <c r="EA2835" s="15"/>
      <c r="EB2835" s="20"/>
      <c r="EC2835" s="15"/>
      <c r="ED2835" s="20"/>
      <c r="EE2835" s="15"/>
      <c r="EF2835" s="20"/>
      <c r="EG2835" s="15"/>
      <c r="EH2835" s="20"/>
      <c r="EI2835" s="15"/>
      <c r="EJ2835" s="20"/>
      <c r="EK2835" s="15"/>
      <c r="EL2835" s="20"/>
      <c r="EM2835" s="15"/>
      <c r="EN2835" s="20"/>
      <c r="EY2835" s="15"/>
      <c r="EZ2835" s="20"/>
      <c r="FC2835" s="15"/>
      <c r="FD2835" s="20"/>
      <c r="FE2835" s="15"/>
      <c r="FF2835" s="20"/>
      <c r="FG2835" s="15"/>
      <c r="FH2835" s="20"/>
      <c r="FI2835" s="15"/>
      <c r="FJ2835" s="20"/>
      <c r="FK2835" s="15"/>
      <c r="FL2835" s="20"/>
      <c r="FM2835" s="15"/>
      <c r="FN2835" s="16"/>
      <c r="FO2835" s="15">
        <v>58</v>
      </c>
      <c r="FP2835" s="20"/>
      <c r="FQ2835" s="15"/>
      <c r="FR2835" s="16"/>
      <c r="FS2835" s="15"/>
      <c r="FT2835" s="20"/>
      <c r="FU2835" s="15"/>
      <c r="FV2835" s="20"/>
      <c r="FW2835" s="15"/>
      <c r="FX2835" s="20"/>
      <c r="FY2835" s="15"/>
      <c r="FZ2835" s="20"/>
      <c r="GA2835" s="15"/>
      <c r="GB2835" s="20"/>
      <c r="GC2835" s="15"/>
      <c r="GD2835" s="20"/>
      <c r="GE2835" s="15"/>
      <c r="GF2835" s="20"/>
      <c r="GG2835" s="226"/>
    </row>
    <row r="2836" spans="1:189" ht="15" customHeight="1" x14ac:dyDescent="0.3">
      <c r="A2836" s="85" t="s">
        <v>146</v>
      </c>
      <c r="B2836" s="85" t="s">
        <v>142</v>
      </c>
      <c r="C2836" s="85" t="s">
        <v>949</v>
      </c>
      <c r="D2836" s="85" t="s">
        <v>4042</v>
      </c>
      <c r="E2836" s="15" t="str">
        <f t="shared" si="617"/>
        <v>Eva Seepersaud</v>
      </c>
      <c r="F2836" s="85" t="s">
        <v>128</v>
      </c>
      <c r="G2836" s="15">
        <v>999927594</v>
      </c>
      <c r="H2836" s="15">
        <f t="shared" si="618"/>
        <v>38</v>
      </c>
      <c r="I2836" s="15"/>
      <c r="J2836" s="15"/>
      <c r="K2836" s="16"/>
      <c r="L2836" s="15"/>
      <c r="M2836" s="15"/>
      <c r="N2836" s="15"/>
      <c r="O2836" s="15">
        <f t="shared" si="613"/>
        <v>0</v>
      </c>
      <c r="P2836" s="15">
        <v>0</v>
      </c>
      <c r="Q2836" s="15">
        <f t="shared" si="614"/>
        <v>0</v>
      </c>
      <c r="R2836" s="15">
        <v>0</v>
      </c>
      <c r="S2836" s="15">
        <v>0</v>
      </c>
      <c r="T2836" s="15">
        <f t="shared" si="615"/>
        <v>0</v>
      </c>
      <c r="U2836" s="15">
        <f t="shared" si="616"/>
        <v>0</v>
      </c>
      <c r="V2836" s="15"/>
      <c r="W2836" s="15"/>
      <c r="X2836" s="15"/>
      <c r="Y2836" s="15"/>
      <c r="Z2836" s="16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>
        <f t="shared" si="619"/>
        <v>0</v>
      </c>
      <c r="CT2836" s="15">
        <f t="shared" si="620"/>
        <v>38</v>
      </c>
      <c r="CU2836" s="15">
        <f t="shared" si="621"/>
        <v>0</v>
      </c>
      <c r="CV2836" s="15">
        <f t="shared" si="622"/>
        <v>0</v>
      </c>
      <c r="CW2836" s="15"/>
      <c r="CX2836" s="15"/>
      <c r="CY2836" s="15">
        <f t="shared" si="623"/>
        <v>0</v>
      </c>
      <c r="CZ2836" s="15">
        <f>GG2836</f>
        <v>0</v>
      </c>
      <c r="DA2836" s="16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20"/>
      <c r="DY2836" s="15"/>
      <c r="DZ2836" s="20"/>
      <c r="EA2836" s="15"/>
      <c r="EB2836" s="20"/>
      <c r="EC2836" s="15"/>
      <c r="ED2836" s="20"/>
      <c r="EE2836" s="15"/>
      <c r="EF2836" s="20"/>
      <c r="EG2836" s="15"/>
      <c r="EH2836" s="20"/>
      <c r="EI2836" s="15"/>
      <c r="EJ2836" s="20"/>
      <c r="EK2836" s="15"/>
      <c r="EL2836" s="20"/>
      <c r="EM2836" s="15"/>
      <c r="EN2836" s="20"/>
      <c r="EY2836" s="15"/>
      <c r="EZ2836" s="20"/>
      <c r="FC2836" s="15"/>
      <c r="FD2836" s="20"/>
      <c r="FE2836" s="15"/>
      <c r="FF2836" s="20"/>
      <c r="FG2836" s="15"/>
      <c r="FH2836" s="20"/>
      <c r="FI2836" s="15"/>
      <c r="FJ2836" s="20"/>
      <c r="FK2836" s="15"/>
      <c r="FL2836" s="20"/>
      <c r="FM2836" s="15"/>
      <c r="FN2836" s="16"/>
      <c r="FO2836" s="15">
        <v>38</v>
      </c>
      <c r="FP2836" s="20"/>
      <c r="FQ2836" s="15"/>
      <c r="FR2836" s="16"/>
      <c r="FS2836" s="15"/>
      <c r="FT2836" s="20"/>
      <c r="FU2836" s="15"/>
      <c r="FV2836" s="20"/>
      <c r="FW2836" s="15"/>
      <c r="FX2836" s="20"/>
      <c r="FY2836" s="15"/>
      <c r="FZ2836" s="20"/>
      <c r="GA2836" s="15"/>
      <c r="GB2836" s="20"/>
      <c r="GC2836" s="15"/>
      <c r="GD2836" s="20"/>
      <c r="GE2836" s="15"/>
      <c r="GF2836" s="20"/>
      <c r="GG2836" s="226"/>
    </row>
    <row r="2837" spans="1:189" ht="15" customHeight="1" x14ac:dyDescent="0.3">
      <c r="A2837" s="85" t="s">
        <v>133</v>
      </c>
      <c r="B2837" s="85" t="s">
        <v>142</v>
      </c>
      <c r="C2837" s="85" t="s">
        <v>1991</v>
      </c>
      <c r="D2837" s="85" t="s">
        <v>3967</v>
      </c>
      <c r="E2837" s="15" t="str">
        <f t="shared" si="617"/>
        <v>JOSEPH GORDILLO</v>
      </c>
      <c r="F2837" s="85" t="s">
        <v>135</v>
      </c>
      <c r="G2837" s="15">
        <v>999927595</v>
      </c>
      <c r="H2837" s="15">
        <f t="shared" si="618"/>
        <v>38</v>
      </c>
      <c r="I2837" s="15"/>
      <c r="J2837" s="15"/>
      <c r="K2837" s="16"/>
      <c r="L2837" s="15"/>
      <c r="M2837" s="15"/>
      <c r="N2837" s="15"/>
      <c r="O2837" s="15">
        <f t="shared" si="613"/>
        <v>0</v>
      </c>
      <c r="P2837" s="15">
        <v>0</v>
      </c>
      <c r="Q2837" s="15">
        <f t="shared" si="614"/>
        <v>0</v>
      </c>
      <c r="R2837" s="15">
        <v>0</v>
      </c>
      <c r="S2837" s="15">
        <v>0</v>
      </c>
      <c r="T2837" s="15">
        <f t="shared" si="615"/>
        <v>0</v>
      </c>
      <c r="U2837" s="15">
        <f t="shared" si="616"/>
        <v>0</v>
      </c>
      <c r="V2837" s="15"/>
      <c r="W2837" s="15"/>
      <c r="X2837" s="15"/>
      <c r="Y2837" s="15"/>
      <c r="Z2837" s="16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>
        <f t="shared" si="619"/>
        <v>0</v>
      </c>
      <c r="CT2837" s="15">
        <f t="shared" si="620"/>
        <v>38</v>
      </c>
      <c r="CU2837" s="15">
        <f t="shared" si="621"/>
        <v>0</v>
      </c>
      <c r="CV2837" s="15">
        <f t="shared" si="622"/>
        <v>0</v>
      </c>
      <c r="CW2837" s="15"/>
      <c r="CX2837" s="15"/>
      <c r="CY2837" s="15">
        <f t="shared" si="623"/>
        <v>0</v>
      </c>
      <c r="CZ2837" s="15">
        <f>GG2837</f>
        <v>0</v>
      </c>
      <c r="DA2837" s="16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20"/>
      <c r="DY2837" s="15"/>
      <c r="DZ2837" s="20"/>
      <c r="EA2837" s="15"/>
      <c r="EB2837" s="20"/>
      <c r="EC2837" s="15"/>
      <c r="ED2837" s="20"/>
      <c r="EE2837" s="15"/>
      <c r="EF2837" s="20"/>
      <c r="EG2837" s="15"/>
      <c r="EH2837" s="20"/>
      <c r="EI2837" s="15"/>
      <c r="EJ2837" s="20"/>
      <c r="EK2837" s="15"/>
      <c r="EL2837" s="20"/>
      <c r="EM2837" s="15"/>
      <c r="EN2837" s="20"/>
      <c r="EY2837" s="15"/>
      <c r="EZ2837" s="20"/>
      <c r="FC2837" s="15"/>
      <c r="FD2837" s="20"/>
      <c r="FE2837" s="15"/>
      <c r="FF2837" s="20"/>
      <c r="FG2837" s="15"/>
      <c r="FH2837" s="20"/>
      <c r="FI2837" s="15"/>
      <c r="FJ2837" s="20"/>
      <c r="FK2837" s="15"/>
      <c r="FL2837" s="20"/>
      <c r="FM2837" s="15"/>
      <c r="FN2837" s="16"/>
      <c r="FO2837" s="15">
        <v>38</v>
      </c>
      <c r="FP2837" s="20"/>
      <c r="FQ2837" s="15"/>
      <c r="FR2837" s="16"/>
      <c r="FS2837" s="15"/>
      <c r="FT2837" s="20"/>
      <c r="FU2837" s="15"/>
      <c r="FV2837" s="20"/>
      <c r="FW2837" s="15"/>
      <c r="FX2837" s="20"/>
      <c r="FY2837" s="15"/>
      <c r="FZ2837" s="20"/>
      <c r="GA2837" s="15"/>
      <c r="GB2837" s="20"/>
      <c r="GC2837" s="15"/>
      <c r="GD2837" s="20"/>
      <c r="GE2837" s="15"/>
      <c r="GF2837" s="20"/>
      <c r="GG2837" s="226"/>
    </row>
    <row r="2838" spans="1:189" ht="15" customHeight="1" x14ac:dyDescent="0.3">
      <c r="A2838" s="15" t="s">
        <v>133</v>
      </c>
      <c r="B2838" s="15" t="s">
        <v>138</v>
      </c>
      <c r="C2838" s="15" t="s">
        <v>246</v>
      </c>
      <c r="D2838" s="15" t="s">
        <v>3570</v>
      </c>
      <c r="E2838" s="15" t="str">
        <f t="shared" si="617"/>
        <v>Pablo Loera</v>
      </c>
      <c r="F2838" s="15" t="s">
        <v>135</v>
      </c>
      <c r="G2838" s="15">
        <v>999927601</v>
      </c>
      <c r="H2838" s="15">
        <f t="shared" si="618"/>
        <v>45</v>
      </c>
      <c r="I2838" s="15"/>
      <c r="J2838" s="15"/>
      <c r="K2838" s="16"/>
      <c r="L2838" s="15"/>
      <c r="M2838" s="15"/>
      <c r="N2838" s="15"/>
      <c r="O2838" s="15">
        <f t="shared" si="613"/>
        <v>0</v>
      </c>
      <c r="P2838" s="15">
        <v>0</v>
      </c>
      <c r="Q2838" s="15">
        <f t="shared" si="614"/>
        <v>0</v>
      </c>
      <c r="R2838" s="15">
        <v>0</v>
      </c>
      <c r="S2838" s="15">
        <v>0</v>
      </c>
      <c r="T2838" s="15">
        <f t="shared" si="615"/>
        <v>0</v>
      </c>
      <c r="U2838" s="15">
        <f t="shared" si="616"/>
        <v>0</v>
      </c>
      <c r="V2838" s="15"/>
      <c r="W2838" s="15"/>
      <c r="X2838" s="15"/>
      <c r="Y2838" s="15"/>
      <c r="Z2838" s="16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>
        <f t="shared" si="619"/>
        <v>0</v>
      </c>
      <c r="CT2838" s="15">
        <f t="shared" si="620"/>
        <v>45</v>
      </c>
      <c r="CU2838" s="15">
        <f t="shared" si="621"/>
        <v>1</v>
      </c>
      <c r="CV2838" s="15">
        <f t="shared" si="622"/>
        <v>0</v>
      </c>
      <c r="CW2838" s="15"/>
      <c r="CX2838" s="15"/>
      <c r="CY2838" s="15">
        <f t="shared" si="623"/>
        <v>0</v>
      </c>
      <c r="CZ2838" s="15">
        <f>GG2838</f>
        <v>0</v>
      </c>
      <c r="DA2838" s="16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20"/>
      <c r="DY2838" s="15"/>
      <c r="DZ2838" s="20"/>
      <c r="EA2838" s="15"/>
      <c r="EB2838" s="20"/>
      <c r="EC2838" s="15"/>
      <c r="ED2838" s="20"/>
      <c r="EE2838" s="15"/>
      <c r="EF2838" s="20"/>
      <c r="EG2838" s="15"/>
      <c r="EH2838" s="20"/>
      <c r="EI2838" s="15"/>
      <c r="EJ2838" s="20"/>
      <c r="EK2838" s="15"/>
      <c r="EL2838" s="20"/>
      <c r="EM2838" s="15"/>
      <c r="EN2838" s="20"/>
      <c r="EY2838" s="15"/>
      <c r="EZ2838" s="20"/>
      <c r="FC2838" s="15"/>
      <c r="FD2838" s="20"/>
      <c r="FE2838" s="15"/>
      <c r="FF2838" s="20"/>
      <c r="FG2838" s="15"/>
      <c r="FH2838" s="20"/>
      <c r="FI2838" s="15"/>
      <c r="FJ2838" s="20"/>
      <c r="FK2838" s="15"/>
      <c r="FL2838" s="20"/>
      <c r="FM2838" s="15"/>
      <c r="FN2838" s="20"/>
      <c r="FO2838" s="15"/>
      <c r="FP2838" s="20"/>
      <c r="FQ2838" s="15">
        <v>45</v>
      </c>
      <c r="FR2838" s="20">
        <v>2</v>
      </c>
      <c r="FS2838" s="15"/>
      <c r="FT2838" s="20"/>
      <c r="FU2838" s="15"/>
      <c r="FV2838" s="20"/>
      <c r="FW2838" s="15"/>
      <c r="FX2838" s="20"/>
      <c r="FY2838" s="15"/>
      <c r="FZ2838" s="20"/>
      <c r="GA2838" s="15"/>
      <c r="GB2838" s="20"/>
      <c r="GC2838" s="15"/>
      <c r="GD2838" s="20"/>
      <c r="GE2838" s="15"/>
      <c r="GF2838" s="20"/>
      <c r="GG2838" s="226"/>
    </row>
    <row r="2839" spans="1:189" ht="15" customHeight="1" x14ac:dyDescent="0.3">
      <c r="A2839" s="83" t="s">
        <v>133</v>
      </c>
      <c r="B2839" s="83" t="s">
        <v>140</v>
      </c>
      <c r="C2839" s="83" t="s">
        <v>496</v>
      </c>
      <c r="D2839" s="83" t="s">
        <v>3882</v>
      </c>
      <c r="E2839" s="15" t="str">
        <f t="shared" si="617"/>
        <v>Serena Basulto</v>
      </c>
      <c r="F2839" s="83" t="s">
        <v>128</v>
      </c>
      <c r="G2839" s="83">
        <v>999927603</v>
      </c>
      <c r="H2839" s="15">
        <f t="shared" si="618"/>
        <v>60</v>
      </c>
      <c r="I2839" s="15"/>
      <c r="J2839" s="15"/>
      <c r="K2839" s="16"/>
      <c r="L2839" s="15"/>
      <c r="M2839" s="15"/>
      <c r="N2839" s="15"/>
      <c r="O2839" s="15">
        <f t="shared" si="613"/>
        <v>0</v>
      </c>
      <c r="P2839" s="15">
        <v>0</v>
      </c>
      <c r="Q2839" s="15">
        <f t="shared" si="614"/>
        <v>0</v>
      </c>
      <c r="R2839" s="15">
        <v>0</v>
      </c>
      <c r="S2839" s="15">
        <v>0</v>
      </c>
      <c r="T2839" s="15">
        <f t="shared" si="615"/>
        <v>0</v>
      </c>
      <c r="U2839" s="15">
        <f t="shared" si="616"/>
        <v>0</v>
      </c>
      <c r="V2839" s="15"/>
      <c r="W2839" s="15"/>
      <c r="X2839" s="15"/>
      <c r="Y2839" s="15"/>
      <c r="Z2839" s="16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>
        <f t="shared" si="619"/>
        <v>0</v>
      </c>
      <c r="CT2839" s="15">
        <f t="shared" si="620"/>
        <v>60</v>
      </c>
      <c r="CU2839" s="15">
        <f t="shared" si="621"/>
        <v>1</v>
      </c>
      <c r="CV2839" s="15">
        <f t="shared" si="622"/>
        <v>0</v>
      </c>
      <c r="CW2839" s="15"/>
      <c r="CX2839" s="15"/>
      <c r="CY2839" s="15">
        <f t="shared" si="623"/>
        <v>0</v>
      </c>
      <c r="CZ2839" s="15">
        <f>GG2839</f>
        <v>0</v>
      </c>
      <c r="DA2839" s="16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20"/>
      <c r="DY2839" s="15"/>
      <c r="DZ2839" s="20"/>
      <c r="EA2839" s="15"/>
      <c r="EB2839" s="20"/>
      <c r="EC2839" s="15"/>
      <c r="ED2839" s="20"/>
      <c r="EE2839" s="15"/>
      <c r="EF2839" s="20"/>
      <c r="EG2839" s="15"/>
      <c r="EH2839" s="20"/>
      <c r="EI2839" s="15"/>
      <c r="EJ2839" s="20"/>
      <c r="EK2839" s="15"/>
      <c r="EL2839" s="20"/>
      <c r="EM2839" s="15"/>
      <c r="EN2839" s="20"/>
      <c r="EY2839" s="15"/>
      <c r="EZ2839" s="20"/>
      <c r="FC2839" s="15"/>
      <c r="FD2839" s="20"/>
      <c r="FE2839" s="15"/>
      <c r="FF2839" s="20"/>
      <c r="FG2839" s="15"/>
      <c r="FH2839" s="20"/>
      <c r="FI2839" s="15"/>
      <c r="FJ2839" s="20"/>
      <c r="FK2839" s="15"/>
      <c r="FL2839" s="20"/>
      <c r="FM2839" s="15"/>
      <c r="FN2839" s="20"/>
      <c r="FO2839" s="15"/>
      <c r="FP2839" s="20"/>
      <c r="FQ2839" s="15"/>
      <c r="FR2839" s="20"/>
      <c r="FS2839" s="15"/>
      <c r="FT2839" s="20"/>
      <c r="FU2839" s="15">
        <v>60</v>
      </c>
      <c r="FV2839" s="20">
        <v>1</v>
      </c>
      <c r="FW2839" s="15"/>
      <c r="FX2839" s="20"/>
      <c r="FY2839" s="15"/>
      <c r="FZ2839" s="20"/>
      <c r="GA2839" s="15"/>
      <c r="GB2839" s="20"/>
      <c r="GC2839" s="15"/>
      <c r="GD2839" s="20"/>
      <c r="GE2839" s="15"/>
      <c r="GF2839" s="20"/>
      <c r="GG2839" s="226"/>
    </row>
    <row r="2840" spans="1:189" ht="15" customHeight="1" x14ac:dyDescent="0.3">
      <c r="A2840" s="15" t="s">
        <v>125</v>
      </c>
      <c r="B2840" s="15" t="s">
        <v>138</v>
      </c>
      <c r="C2840" s="15" t="s">
        <v>895</v>
      </c>
      <c r="D2840" s="15" t="s">
        <v>3710</v>
      </c>
      <c r="E2840" s="15" t="str">
        <f t="shared" si="617"/>
        <v>Christian Mills-Price</v>
      </c>
      <c r="F2840" s="15" t="s">
        <v>135</v>
      </c>
      <c r="G2840" s="15">
        <v>999927609</v>
      </c>
      <c r="H2840" s="15">
        <f t="shared" si="618"/>
        <v>30</v>
      </c>
      <c r="I2840" s="15"/>
      <c r="J2840" s="15"/>
      <c r="K2840" s="16"/>
      <c r="L2840" s="15"/>
      <c r="M2840" s="15"/>
      <c r="N2840" s="15"/>
      <c r="O2840" s="15">
        <f t="shared" si="613"/>
        <v>0</v>
      </c>
      <c r="P2840" s="15">
        <v>0</v>
      </c>
      <c r="Q2840" s="15">
        <f t="shared" si="614"/>
        <v>0</v>
      </c>
      <c r="R2840" s="15">
        <v>0</v>
      </c>
      <c r="S2840" s="15">
        <v>0</v>
      </c>
      <c r="T2840" s="15">
        <f t="shared" si="615"/>
        <v>0</v>
      </c>
      <c r="U2840" s="15">
        <f t="shared" si="616"/>
        <v>0</v>
      </c>
      <c r="V2840" s="15"/>
      <c r="W2840" s="15"/>
      <c r="X2840" s="15"/>
      <c r="Y2840" s="15"/>
      <c r="Z2840" s="16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>
        <f t="shared" si="619"/>
        <v>0</v>
      </c>
      <c r="CT2840" s="15">
        <f t="shared" si="620"/>
        <v>30</v>
      </c>
      <c r="CU2840" s="15">
        <f t="shared" si="621"/>
        <v>1</v>
      </c>
      <c r="CV2840" s="15">
        <f t="shared" si="622"/>
        <v>0</v>
      </c>
      <c r="CW2840" s="15"/>
      <c r="CX2840" s="15"/>
      <c r="CY2840" s="15">
        <f t="shared" si="623"/>
        <v>0</v>
      </c>
      <c r="CZ2840" s="15">
        <f>GG2840</f>
        <v>0</v>
      </c>
      <c r="DA2840" s="16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20"/>
      <c r="DY2840" s="15"/>
      <c r="DZ2840" s="20"/>
      <c r="EA2840" s="15"/>
      <c r="EB2840" s="20"/>
      <c r="EC2840" s="15"/>
      <c r="ED2840" s="20"/>
      <c r="EE2840" s="15"/>
      <c r="EF2840" s="20"/>
      <c r="EG2840" s="15"/>
      <c r="EH2840" s="20"/>
      <c r="EI2840" s="15"/>
      <c r="EJ2840" s="20"/>
      <c r="EK2840" s="15"/>
      <c r="EL2840" s="20"/>
      <c r="EM2840" s="15"/>
      <c r="EN2840" s="20"/>
      <c r="EY2840" s="15"/>
      <c r="EZ2840" s="20"/>
      <c r="FC2840" s="15"/>
      <c r="FD2840" s="20"/>
      <c r="FE2840" s="15"/>
      <c r="FF2840" s="20"/>
      <c r="FG2840" s="15"/>
      <c r="FH2840" s="20"/>
      <c r="FI2840" s="15"/>
      <c r="FJ2840" s="20"/>
      <c r="FK2840" s="15"/>
      <c r="FL2840" s="20"/>
      <c r="FM2840" s="15"/>
      <c r="FN2840" s="20"/>
      <c r="FO2840" s="15"/>
      <c r="FP2840" s="20"/>
      <c r="FQ2840" s="15"/>
      <c r="FR2840" s="20"/>
      <c r="FS2840" s="15"/>
      <c r="FT2840" s="20"/>
      <c r="FU2840" s="15">
        <v>30</v>
      </c>
      <c r="FV2840" s="20">
        <v>1</v>
      </c>
      <c r="FW2840" s="15"/>
      <c r="FX2840" s="20"/>
      <c r="FY2840" s="15"/>
      <c r="FZ2840" s="20"/>
      <c r="GA2840" s="15"/>
      <c r="GB2840" s="20"/>
      <c r="GC2840" s="15"/>
      <c r="GD2840" s="20"/>
      <c r="GE2840" s="15"/>
      <c r="GF2840" s="20"/>
      <c r="GG2840" s="226"/>
    </row>
    <row r="2841" spans="1:189" ht="15" customHeight="1" x14ac:dyDescent="0.3">
      <c r="A2841" s="15" t="s">
        <v>130</v>
      </c>
      <c r="B2841" s="15" t="s">
        <v>138</v>
      </c>
      <c r="C2841" s="15" t="s">
        <v>338</v>
      </c>
      <c r="D2841" s="15" t="s">
        <v>3710</v>
      </c>
      <c r="E2841" s="15" t="str">
        <f t="shared" si="617"/>
        <v>Nicholas Mills-Price</v>
      </c>
      <c r="F2841" s="15" t="s">
        <v>135</v>
      </c>
      <c r="G2841" s="15">
        <v>999927610</v>
      </c>
      <c r="H2841" s="15">
        <f t="shared" si="618"/>
        <v>120</v>
      </c>
      <c r="I2841" s="15"/>
      <c r="J2841" s="15"/>
      <c r="K2841" s="16"/>
      <c r="L2841" s="15"/>
      <c r="M2841" s="15"/>
      <c r="N2841" s="15"/>
      <c r="O2841" s="15">
        <f t="shared" si="613"/>
        <v>0</v>
      </c>
      <c r="P2841" s="15">
        <v>0</v>
      </c>
      <c r="Q2841" s="15">
        <f t="shared" si="614"/>
        <v>0</v>
      </c>
      <c r="R2841" s="15">
        <v>0</v>
      </c>
      <c r="S2841" s="15">
        <v>0</v>
      </c>
      <c r="T2841" s="15">
        <f t="shared" si="615"/>
        <v>0</v>
      </c>
      <c r="U2841" s="15">
        <f t="shared" si="616"/>
        <v>0</v>
      </c>
      <c r="V2841" s="15"/>
      <c r="W2841" s="15"/>
      <c r="X2841" s="15"/>
      <c r="Y2841" s="15"/>
      <c r="Z2841" s="16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>
        <f t="shared" si="619"/>
        <v>0</v>
      </c>
      <c r="CT2841" s="15">
        <f t="shared" si="620"/>
        <v>120</v>
      </c>
      <c r="CU2841" s="15">
        <f t="shared" si="621"/>
        <v>1</v>
      </c>
      <c r="CV2841" s="15">
        <f t="shared" si="622"/>
        <v>0</v>
      </c>
      <c r="CW2841" s="15"/>
      <c r="CX2841" s="15"/>
      <c r="CY2841" s="15">
        <f t="shared" si="623"/>
        <v>0</v>
      </c>
      <c r="CZ2841" s="15">
        <f>GG2841</f>
        <v>0</v>
      </c>
      <c r="DA2841" s="16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20"/>
      <c r="DY2841" s="15"/>
      <c r="DZ2841" s="20"/>
      <c r="EA2841" s="15"/>
      <c r="EB2841" s="20"/>
      <c r="EC2841" s="15"/>
      <c r="ED2841" s="20"/>
      <c r="EE2841" s="15"/>
      <c r="EF2841" s="20"/>
      <c r="EG2841" s="15"/>
      <c r="EH2841" s="20"/>
      <c r="EI2841" s="15"/>
      <c r="EJ2841" s="20"/>
      <c r="EK2841" s="15"/>
      <c r="EL2841" s="20"/>
      <c r="EM2841" s="15"/>
      <c r="EN2841" s="20"/>
      <c r="EY2841" s="15"/>
      <c r="EZ2841" s="20"/>
      <c r="FC2841" s="15"/>
      <c r="FD2841" s="20"/>
      <c r="FE2841" s="15"/>
      <c r="FF2841" s="20"/>
      <c r="FG2841" s="15"/>
      <c r="FH2841" s="20"/>
      <c r="FI2841" s="15"/>
      <c r="FJ2841" s="20"/>
      <c r="FK2841" s="15"/>
      <c r="FL2841" s="20"/>
      <c r="FM2841" s="15"/>
      <c r="FN2841" s="20"/>
      <c r="FO2841" s="15"/>
      <c r="FP2841" s="20"/>
      <c r="FQ2841" s="15"/>
      <c r="FR2841" s="20"/>
      <c r="FS2841" s="15"/>
      <c r="FT2841" s="20"/>
      <c r="FU2841" s="15">
        <v>120</v>
      </c>
      <c r="FV2841" s="20">
        <v>1</v>
      </c>
      <c r="FW2841" s="15"/>
      <c r="FX2841" s="20"/>
      <c r="FY2841" s="15"/>
      <c r="FZ2841" s="20"/>
      <c r="GA2841" s="15"/>
      <c r="GB2841" s="20"/>
      <c r="GC2841" s="15"/>
      <c r="GD2841" s="20"/>
      <c r="GE2841" s="15"/>
      <c r="GF2841" s="20"/>
      <c r="GG2841" s="226"/>
    </row>
    <row r="2842" spans="1:189" ht="15" customHeight="1" x14ac:dyDescent="0.3">
      <c r="A2842" s="83" t="s">
        <v>130</v>
      </c>
      <c r="B2842" s="83" t="s">
        <v>138</v>
      </c>
      <c r="C2842" s="83" t="s">
        <v>3862</v>
      </c>
      <c r="D2842" s="83" t="s">
        <v>3863</v>
      </c>
      <c r="E2842" s="15" t="str">
        <f t="shared" si="617"/>
        <v xml:space="preserve">seohyun back </v>
      </c>
      <c r="F2842" s="83" t="s">
        <v>128</v>
      </c>
      <c r="G2842" s="15">
        <v>999927613</v>
      </c>
      <c r="H2842" s="15">
        <f t="shared" si="618"/>
        <v>60</v>
      </c>
      <c r="I2842" s="15"/>
      <c r="J2842" s="15"/>
      <c r="K2842" s="16"/>
      <c r="L2842" s="15"/>
      <c r="M2842" s="15"/>
      <c r="N2842" s="15"/>
      <c r="O2842" s="15">
        <f t="shared" si="613"/>
        <v>0</v>
      </c>
      <c r="P2842" s="15">
        <v>0</v>
      </c>
      <c r="Q2842" s="15">
        <f t="shared" si="614"/>
        <v>0</v>
      </c>
      <c r="R2842" s="15">
        <v>0</v>
      </c>
      <c r="S2842" s="15">
        <v>0</v>
      </c>
      <c r="T2842" s="15">
        <f t="shared" si="615"/>
        <v>0</v>
      </c>
      <c r="U2842" s="15">
        <f t="shared" si="616"/>
        <v>0</v>
      </c>
      <c r="V2842" s="15"/>
      <c r="W2842" s="15"/>
      <c r="X2842" s="15"/>
      <c r="Y2842" s="15"/>
      <c r="Z2842" s="16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>
        <f t="shared" si="619"/>
        <v>0</v>
      </c>
      <c r="CT2842" s="15">
        <f t="shared" si="620"/>
        <v>60</v>
      </c>
      <c r="CU2842" s="15">
        <f t="shared" si="621"/>
        <v>1</v>
      </c>
      <c r="CV2842" s="15">
        <f t="shared" si="622"/>
        <v>0</v>
      </c>
      <c r="CW2842" s="15"/>
      <c r="CX2842" s="15"/>
      <c r="CY2842" s="15">
        <f t="shared" si="623"/>
        <v>0</v>
      </c>
      <c r="CZ2842" s="15">
        <f>GG2842</f>
        <v>0</v>
      </c>
      <c r="DA2842" s="16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20"/>
      <c r="DY2842" s="15"/>
      <c r="DZ2842" s="20"/>
      <c r="EA2842" s="15"/>
      <c r="EB2842" s="20"/>
      <c r="EC2842" s="15"/>
      <c r="ED2842" s="20"/>
      <c r="EE2842" s="15"/>
      <c r="EF2842" s="20"/>
      <c r="EG2842" s="15"/>
      <c r="EH2842" s="20"/>
      <c r="EI2842" s="15"/>
      <c r="EJ2842" s="20"/>
      <c r="EK2842" s="15"/>
      <c r="EL2842" s="20"/>
      <c r="EM2842" s="15"/>
      <c r="EN2842" s="20"/>
      <c r="EY2842" s="15"/>
      <c r="EZ2842" s="20"/>
      <c r="FC2842" s="15"/>
      <c r="FD2842" s="20"/>
      <c r="FE2842" s="15"/>
      <c r="FF2842" s="20"/>
      <c r="FG2842" s="15"/>
      <c r="FH2842" s="20"/>
      <c r="FI2842" s="15"/>
      <c r="FJ2842" s="20"/>
      <c r="FK2842" s="15"/>
      <c r="FL2842" s="20"/>
      <c r="FM2842" s="15"/>
      <c r="FN2842" s="20"/>
      <c r="FO2842" s="15"/>
      <c r="FP2842" s="20"/>
      <c r="FQ2842" s="15"/>
      <c r="FR2842" s="20"/>
      <c r="FS2842" s="15"/>
      <c r="FT2842" s="20"/>
      <c r="FU2842" s="15">
        <v>60</v>
      </c>
      <c r="FV2842" s="20">
        <v>1</v>
      </c>
      <c r="FW2842" s="15"/>
      <c r="FX2842" s="20"/>
      <c r="FY2842" s="15"/>
      <c r="FZ2842" s="20"/>
      <c r="GA2842" s="15"/>
      <c r="GB2842" s="20"/>
      <c r="GC2842" s="15"/>
      <c r="GD2842" s="20"/>
      <c r="GE2842" s="15"/>
      <c r="GF2842" s="20"/>
      <c r="GG2842" s="226"/>
    </row>
    <row r="2843" spans="1:189" ht="15" customHeight="1" x14ac:dyDescent="0.3">
      <c r="A2843" s="83" t="s">
        <v>133</v>
      </c>
      <c r="B2843" s="83" t="s">
        <v>138</v>
      </c>
      <c r="C2843" s="83" t="s">
        <v>3857</v>
      </c>
      <c r="D2843" s="83" t="s">
        <v>3858</v>
      </c>
      <c r="E2843" s="15" t="str">
        <f t="shared" si="617"/>
        <v>Dohyun Back</v>
      </c>
      <c r="F2843" s="83" t="s">
        <v>135</v>
      </c>
      <c r="G2843" s="83">
        <v>999927614</v>
      </c>
      <c r="H2843" s="15">
        <f t="shared" si="618"/>
        <v>30</v>
      </c>
      <c r="I2843" s="15"/>
      <c r="J2843" s="15"/>
      <c r="K2843" s="16"/>
      <c r="L2843" s="15"/>
      <c r="M2843" s="15"/>
      <c r="N2843" s="15"/>
      <c r="O2843" s="15">
        <f t="shared" si="613"/>
        <v>0</v>
      </c>
      <c r="P2843" s="15">
        <v>0</v>
      </c>
      <c r="Q2843" s="15">
        <f t="shared" si="614"/>
        <v>0</v>
      </c>
      <c r="R2843" s="15">
        <v>0</v>
      </c>
      <c r="S2843" s="15">
        <v>0</v>
      </c>
      <c r="T2843" s="15">
        <f t="shared" si="615"/>
        <v>0</v>
      </c>
      <c r="U2843" s="15">
        <f t="shared" si="616"/>
        <v>0</v>
      </c>
      <c r="V2843" s="15"/>
      <c r="W2843" s="15"/>
      <c r="X2843" s="15"/>
      <c r="Y2843" s="15"/>
      <c r="Z2843" s="16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>
        <f t="shared" si="619"/>
        <v>0</v>
      </c>
      <c r="CT2843" s="15">
        <f t="shared" si="620"/>
        <v>30</v>
      </c>
      <c r="CU2843" s="15">
        <f t="shared" si="621"/>
        <v>1</v>
      </c>
      <c r="CV2843" s="15">
        <f t="shared" si="622"/>
        <v>0</v>
      </c>
      <c r="CW2843" s="15"/>
      <c r="CX2843" s="15"/>
      <c r="CY2843" s="15">
        <f t="shared" si="623"/>
        <v>0</v>
      </c>
      <c r="CZ2843" s="15">
        <f>GG2843</f>
        <v>0</v>
      </c>
      <c r="DA2843" s="16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20"/>
      <c r="DY2843" s="15"/>
      <c r="DZ2843" s="20"/>
      <c r="EA2843" s="15"/>
      <c r="EB2843" s="20"/>
      <c r="EC2843" s="15"/>
      <c r="ED2843" s="20"/>
      <c r="EE2843" s="15"/>
      <c r="EF2843" s="20"/>
      <c r="EG2843" s="15"/>
      <c r="EH2843" s="20"/>
      <c r="EI2843" s="15"/>
      <c r="EJ2843" s="20"/>
      <c r="EK2843" s="15"/>
      <c r="EL2843" s="20"/>
      <c r="EM2843" s="15"/>
      <c r="EN2843" s="20"/>
      <c r="EY2843" s="15"/>
      <c r="EZ2843" s="20"/>
      <c r="FC2843" s="15"/>
      <c r="FD2843" s="20"/>
      <c r="FE2843" s="15"/>
      <c r="FF2843" s="20"/>
      <c r="FG2843" s="15"/>
      <c r="FH2843" s="20"/>
      <c r="FI2843" s="15"/>
      <c r="FJ2843" s="20"/>
      <c r="FK2843" s="15"/>
      <c r="FL2843" s="20"/>
      <c r="FM2843" s="15"/>
      <c r="FN2843" s="20"/>
      <c r="FO2843" s="15"/>
      <c r="FP2843" s="20"/>
      <c r="FQ2843" s="15"/>
      <c r="FR2843" s="20"/>
      <c r="FS2843" s="15"/>
      <c r="FT2843" s="20"/>
      <c r="FU2843" s="15">
        <v>30</v>
      </c>
      <c r="FV2843" s="20">
        <v>1</v>
      </c>
      <c r="FW2843" s="15"/>
      <c r="FX2843" s="20"/>
      <c r="FY2843" s="15"/>
      <c r="FZ2843" s="20"/>
      <c r="GA2843" s="15"/>
      <c r="GB2843" s="20"/>
      <c r="GC2843" s="15"/>
      <c r="GD2843" s="20"/>
      <c r="GE2843" s="15"/>
      <c r="GF2843" s="20"/>
      <c r="GG2843" s="226"/>
    </row>
    <row r="2844" spans="1:189" ht="15" customHeight="1" x14ac:dyDescent="0.3">
      <c r="A2844" s="85" t="s">
        <v>146</v>
      </c>
      <c r="B2844" s="85" t="s">
        <v>142</v>
      </c>
      <c r="C2844" s="85" t="s">
        <v>2934</v>
      </c>
      <c r="D2844" s="85" t="s">
        <v>546</v>
      </c>
      <c r="E2844" s="15" t="str">
        <f t="shared" si="617"/>
        <v>Andy Lin</v>
      </c>
      <c r="F2844" s="85" t="s">
        <v>135</v>
      </c>
      <c r="G2844" s="15">
        <v>999927615</v>
      </c>
      <c r="H2844" s="15">
        <f t="shared" si="618"/>
        <v>54</v>
      </c>
      <c r="I2844" s="15"/>
      <c r="J2844" s="15"/>
      <c r="K2844" s="16"/>
      <c r="L2844" s="15"/>
      <c r="M2844" s="15"/>
      <c r="N2844" s="15"/>
      <c r="O2844" s="15">
        <f t="shared" si="613"/>
        <v>0</v>
      </c>
      <c r="P2844" s="15">
        <v>0</v>
      </c>
      <c r="Q2844" s="15">
        <f t="shared" si="614"/>
        <v>0</v>
      </c>
      <c r="R2844" s="15">
        <v>0</v>
      </c>
      <c r="S2844" s="15">
        <v>0</v>
      </c>
      <c r="T2844" s="15">
        <f t="shared" si="615"/>
        <v>0</v>
      </c>
      <c r="U2844" s="15">
        <f t="shared" si="616"/>
        <v>0</v>
      </c>
      <c r="V2844" s="15"/>
      <c r="W2844" s="15"/>
      <c r="X2844" s="15"/>
      <c r="Y2844" s="15"/>
      <c r="Z2844" s="16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>
        <f t="shared" si="619"/>
        <v>0</v>
      </c>
      <c r="CT2844" s="15">
        <f t="shared" si="620"/>
        <v>54</v>
      </c>
      <c r="CU2844" s="15">
        <f t="shared" si="621"/>
        <v>0</v>
      </c>
      <c r="CV2844" s="15">
        <f t="shared" si="622"/>
        <v>0</v>
      </c>
      <c r="CW2844" s="15"/>
      <c r="CX2844" s="15"/>
      <c r="CY2844" s="15">
        <f t="shared" si="623"/>
        <v>0</v>
      </c>
      <c r="CZ2844" s="15">
        <f>GG2844</f>
        <v>0</v>
      </c>
      <c r="DA2844" s="16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20"/>
      <c r="DY2844" s="15"/>
      <c r="DZ2844" s="20"/>
      <c r="EA2844" s="15"/>
      <c r="EB2844" s="20"/>
      <c r="EC2844" s="15"/>
      <c r="ED2844" s="20"/>
      <c r="EE2844" s="15"/>
      <c r="EF2844" s="20"/>
      <c r="EG2844" s="15"/>
      <c r="EH2844" s="20"/>
      <c r="EI2844" s="15"/>
      <c r="EJ2844" s="20"/>
      <c r="EK2844" s="15"/>
      <c r="EL2844" s="20"/>
      <c r="EM2844" s="15"/>
      <c r="EN2844" s="20"/>
      <c r="EY2844" s="15"/>
      <c r="EZ2844" s="20"/>
      <c r="FC2844" s="15"/>
      <c r="FD2844" s="20"/>
      <c r="FE2844" s="15"/>
      <c r="FF2844" s="20"/>
      <c r="FG2844" s="15"/>
      <c r="FH2844" s="20"/>
      <c r="FI2844" s="15"/>
      <c r="FJ2844" s="20"/>
      <c r="FK2844" s="15"/>
      <c r="FL2844" s="20"/>
      <c r="FM2844" s="15"/>
      <c r="FN2844" s="20"/>
      <c r="FO2844" s="15">
        <v>54</v>
      </c>
      <c r="FP2844" s="20"/>
      <c r="FQ2844" s="15"/>
      <c r="FR2844" s="16"/>
      <c r="FS2844" s="15"/>
      <c r="FT2844" s="20"/>
      <c r="FU2844" s="15"/>
      <c r="FV2844" s="20"/>
      <c r="FW2844" s="15"/>
      <c r="FX2844" s="20"/>
      <c r="FY2844" s="15"/>
      <c r="FZ2844" s="20"/>
      <c r="GA2844" s="15"/>
      <c r="GB2844" s="20"/>
      <c r="GC2844" s="15"/>
      <c r="GD2844" s="20"/>
      <c r="GE2844" s="15"/>
      <c r="GF2844" s="20"/>
      <c r="GG2844" s="226"/>
    </row>
    <row r="2845" spans="1:189" ht="15" customHeight="1" x14ac:dyDescent="0.3">
      <c r="A2845" s="17" t="s">
        <v>2903</v>
      </c>
      <c r="B2845" s="17" t="s">
        <v>134</v>
      </c>
      <c r="C2845" s="17" t="s">
        <v>3385</v>
      </c>
      <c r="D2845" s="17" t="s">
        <v>3386</v>
      </c>
      <c r="E2845" s="15" t="str">
        <f t="shared" si="617"/>
        <v>Raynisha Fields</v>
      </c>
      <c r="F2845" s="17" t="s">
        <v>128</v>
      </c>
      <c r="G2845" s="17">
        <v>999927617</v>
      </c>
      <c r="H2845" s="15">
        <f t="shared" si="618"/>
        <v>38</v>
      </c>
      <c r="I2845" s="15"/>
      <c r="J2845" s="15"/>
      <c r="K2845" s="16"/>
      <c r="L2845" s="15"/>
      <c r="M2845" s="15"/>
      <c r="N2845" s="15"/>
      <c r="O2845" s="15">
        <f t="shared" ref="O2845:O2908" si="624">SUM(EE2845, EI2845, EK2845, EM2845)</f>
        <v>0</v>
      </c>
      <c r="P2845" s="15">
        <v>0</v>
      </c>
      <c r="Q2845" s="15">
        <f t="shared" ref="Q2845:Q2908" si="625">COUNT(DI2845:DV2845)</f>
        <v>0</v>
      </c>
      <c r="R2845" s="15">
        <v>0</v>
      </c>
      <c r="S2845" s="15">
        <v>0</v>
      </c>
      <c r="T2845" s="15">
        <f t="shared" ref="T2845:T2908" si="626">EC2845</f>
        <v>0</v>
      </c>
      <c r="U2845" s="15">
        <f t="shared" ref="U2845:U2908" si="627">SUM(EG2845)</f>
        <v>0</v>
      </c>
      <c r="V2845" s="15"/>
      <c r="W2845" s="15"/>
      <c r="X2845" s="15"/>
      <c r="Y2845" s="15"/>
      <c r="Z2845" s="16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>
        <f t="shared" si="619"/>
        <v>38</v>
      </c>
      <c r="CT2845" s="15">
        <f t="shared" si="620"/>
        <v>0</v>
      </c>
      <c r="CU2845" s="15">
        <f t="shared" si="621"/>
        <v>0</v>
      </c>
      <c r="CV2845" s="15">
        <f t="shared" si="622"/>
        <v>0</v>
      </c>
      <c r="CW2845" s="15"/>
      <c r="CX2845" s="15"/>
      <c r="CY2845" s="15">
        <f t="shared" si="623"/>
        <v>0</v>
      </c>
      <c r="CZ2845" s="15">
        <f>GG2845</f>
        <v>0</v>
      </c>
      <c r="DA2845" s="16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20"/>
      <c r="DY2845" s="15"/>
      <c r="DZ2845" s="20"/>
      <c r="EA2845" s="15"/>
      <c r="EB2845" s="20"/>
      <c r="EC2845" s="15"/>
      <c r="ED2845" s="20"/>
      <c r="EE2845" s="15"/>
      <c r="EF2845" s="20"/>
      <c r="EG2845" s="15"/>
      <c r="EH2845" s="20"/>
      <c r="EI2845" s="15"/>
      <c r="EJ2845" s="20"/>
      <c r="EK2845" s="15"/>
      <c r="EL2845" s="20"/>
      <c r="EM2845" s="15"/>
      <c r="EN2845" s="20"/>
      <c r="EY2845" s="15"/>
      <c r="EZ2845" s="20"/>
      <c r="FC2845" s="15"/>
      <c r="FD2845" s="20"/>
      <c r="FE2845" s="15">
        <v>38</v>
      </c>
      <c r="FF2845" s="20" t="s">
        <v>129</v>
      </c>
      <c r="FG2845" s="15"/>
      <c r="FH2845" s="20"/>
      <c r="FI2845" s="15"/>
      <c r="FJ2845" s="20"/>
      <c r="FK2845" s="15"/>
      <c r="FL2845" s="20"/>
      <c r="FM2845" s="15"/>
      <c r="FN2845" s="20"/>
      <c r="FO2845" s="15"/>
      <c r="FP2845" s="20"/>
      <c r="FQ2845" s="15"/>
      <c r="FR2845" s="20"/>
      <c r="FS2845" s="15"/>
      <c r="FT2845" s="20"/>
      <c r="FU2845" s="15"/>
      <c r="FV2845" s="20"/>
      <c r="FW2845" s="15"/>
      <c r="FX2845" s="20"/>
      <c r="FY2845" s="15"/>
      <c r="FZ2845" s="20"/>
      <c r="GA2845" s="15"/>
      <c r="GB2845" s="20"/>
      <c r="GC2845" s="15"/>
      <c r="GD2845" s="20"/>
      <c r="GE2845" s="15"/>
      <c r="GF2845" s="20"/>
      <c r="GG2845" s="226"/>
    </row>
    <row r="2846" spans="1:189" ht="15" customHeight="1" x14ac:dyDescent="0.3">
      <c r="A2846" s="17" t="s">
        <v>2903</v>
      </c>
      <c r="B2846" s="17" t="s">
        <v>134</v>
      </c>
      <c r="C2846" s="17" t="s">
        <v>633</v>
      </c>
      <c r="D2846" s="17" t="s">
        <v>3408</v>
      </c>
      <c r="E2846" s="15" t="str">
        <f t="shared" si="617"/>
        <v>Annabelle McCutcheon</v>
      </c>
      <c r="F2846" s="17" t="s">
        <v>128</v>
      </c>
      <c r="G2846" s="17">
        <v>999927618</v>
      </c>
      <c r="H2846" s="15">
        <f t="shared" si="618"/>
        <v>38</v>
      </c>
      <c r="I2846" s="15"/>
      <c r="J2846" s="15"/>
      <c r="K2846" s="16"/>
      <c r="L2846" s="15"/>
      <c r="M2846" s="15"/>
      <c r="N2846" s="15"/>
      <c r="O2846" s="15">
        <f t="shared" si="624"/>
        <v>0</v>
      </c>
      <c r="P2846" s="15">
        <v>0</v>
      </c>
      <c r="Q2846" s="15">
        <f t="shared" si="625"/>
        <v>0</v>
      </c>
      <c r="R2846" s="15">
        <v>0</v>
      </c>
      <c r="S2846" s="15">
        <v>0</v>
      </c>
      <c r="T2846" s="15">
        <f t="shared" si="626"/>
        <v>0</v>
      </c>
      <c r="U2846" s="15">
        <f t="shared" si="627"/>
        <v>0</v>
      </c>
      <c r="V2846" s="15"/>
      <c r="W2846" s="15"/>
      <c r="X2846" s="15"/>
      <c r="Y2846" s="15"/>
      <c r="Z2846" s="16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>
        <f t="shared" si="619"/>
        <v>38</v>
      </c>
      <c r="CT2846" s="15">
        <f t="shared" si="620"/>
        <v>0</v>
      </c>
      <c r="CU2846" s="15">
        <f t="shared" si="621"/>
        <v>0</v>
      </c>
      <c r="CV2846" s="15">
        <f t="shared" si="622"/>
        <v>0</v>
      </c>
      <c r="CW2846" s="15"/>
      <c r="CX2846" s="15"/>
      <c r="CY2846" s="15">
        <f t="shared" si="623"/>
        <v>0</v>
      </c>
      <c r="CZ2846" s="15">
        <f>GG2846</f>
        <v>0</v>
      </c>
      <c r="DA2846" s="16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20"/>
      <c r="DY2846" s="15"/>
      <c r="DZ2846" s="20"/>
      <c r="EA2846" s="15"/>
      <c r="EB2846" s="20"/>
      <c r="EC2846" s="15"/>
      <c r="ED2846" s="20"/>
      <c r="EE2846" s="15"/>
      <c r="EF2846" s="20"/>
      <c r="EG2846" s="15"/>
      <c r="EH2846" s="20"/>
      <c r="EI2846" s="15"/>
      <c r="EJ2846" s="20"/>
      <c r="EK2846" s="15"/>
      <c r="EL2846" s="20"/>
      <c r="EM2846" s="15"/>
      <c r="EN2846" s="20"/>
      <c r="EY2846" s="15"/>
      <c r="EZ2846" s="20"/>
      <c r="FC2846" s="15"/>
      <c r="FD2846" s="20"/>
      <c r="FE2846" s="15">
        <v>38</v>
      </c>
      <c r="FF2846" s="20" t="s">
        <v>129</v>
      </c>
      <c r="FG2846" s="15"/>
      <c r="FH2846" s="20"/>
      <c r="FI2846" s="15"/>
      <c r="FJ2846" s="20"/>
      <c r="FK2846" s="15"/>
      <c r="FL2846" s="20"/>
      <c r="FM2846" s="15"/>
      <c r="FN2846" s="20"/>
      <c r="FO2846" s="15"/>
      <c r="FP2846" s="20"/>
      <c r="FQ2846" s="15"/>
      <c r="FR2846" s="20"/>
      <c r="FS2846" s="15"/>
      <c r="FT2846" s="20"/>
      <c r="FU2846" s="15"/>
      <c r="FV2846" s="20"/>
      <c r="FW2846" s="15"/>
      <c r="FX2846" s="20"/>
      <c r="FY2846" s="15"/>
      <c r="FZ2846" s="20"/>
      <c r="GA2846" s="15"/>
      <c r="GB2846" s="20"/>
      <c r="GC2846" s="15"/>
      <c r="GD2846" s="20"/>
      <c r="GE2846" s="15"/>
      <c r="GF2846" s="20"/>
      <c r="GG2846" s="226"/>
    </row>
    <row r="2847" spans="1:189" ht="15" customHeight="1" x14ac:dyDescent="0.3">
      <c r="A2847" s="17" t="s">
        <v>125</v>
      </c>
      <c r="B2847" s="17" t="s">
        <v>126</v>
      </c>
      <c r="C2847" s="17" t="s">
        <v>956</v>
      </c>
      <c r="D2847" s="17" t="s">
        <v>540</v>
      </c>
      <c r="E2847" s="15" t="str">
        <f t="shared" si="617"/>
        <v>Yuna Choi</v>
      </c>
      <c r="F2847" s="17" t="s">
        <v>128</v>
      </c>
      <c r="G2847" s="17">
        <v>999927622</v>
      </c>
      <c r="H2847" s="15">
        <f t="shared" si="618"/>
        <v>38</v>
      </c>
      <c r="I2847" s="15"/>
      <c r="J2847" s="15"/>
      <c r="K2847" s="16"/>
      <c r="L2847" s="15"/>
      <c r="M2847" s="15"/>
      <c r="N2847" s="15"/>
      <c r="O2847" s="15">
        <f t="shared" si="624"/>
        <v>0</v>
      </c>
      <c r="P2847" s="15">
        <v>0</v>
      </c>
      <c r="Q2847" s="15">
        <f t="shared" si="625"/>
        <v>0</v>
      </c>
      <c r="R2847" s="15">
        <v>0</v>
      </c>
      <c r="S2847" s="15">
        <v>0</v>
      </c>
      <c r="T2847" s="15">
        <f t="shared" si="626"/>
        <v>0</v>
      </c>
      <c r="U2847" s="15">
        <f t="shared" si="627"/>
        <v>0</v>
      </c>
      <c r="V2847" s="15"/>
      <c r="W2847" s="15"/>
      <c r="X2847" s="15"/>
      <c r="Y2847" s="15"/>
      <c r="Z2847" s="16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>
        <f t="shared" si="619"/>
        <v>0</v>
      </c>
      <c r="CT2847" s="15">
        <f t="shared" si="620"/>
        <v>38</v>
      </c>
      <c r="CU2847" s="15">
        <f t="shared" si="621"/>
        <v>0</v>
      </c>
      <c r="CV2847" s="15">
        <f t="shared" si="622"/>
        <v>0</v>
      </c>
      <c r="CW2847" s="15"/>
      <c r="CX2847" s="15"/>
      <c r="CY2847" s="15">
        <f t="shared" si="623"/>
        <v>0</v>
      </c>
      <c r="CZ2847" s="15">
        <f>GG2847</f>
        <v>0</v>
      </c>
      <c r="DA2847" s="16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20"/>
      <c r="DY2847" s="15"/>
      <c r="DZ2847" s="20"/>
      <c r="EA2847" s="15"/>
      <c r="EB2847" s="20"/>
      <c r="EC2847" s="15"/>
      <c r="ED2847" s="20"/>
      <c r="EE2847" s="15"/>
      <c r="EF2847" s="20"/>
      <c r="EG2847" s="15"/>
      <c r="EH2847" s="20"/>
      <c r="EI2847" s="15"/>
      <c r="EJ2847" s="20"/>
      <c r="EK2847" s="15"/>
      <c r="EL2847" s="20"/>
      <c r="EM2847" s="15"/>
      <c r="EN2847" s="20"/>
      <c r="EY2847" s="15"/>
      <c r="EZ2847" s="20"/>
      <c r="FC2847" s="15"/>
      <c r="FD2847" s="20"/>
      <c r="FE2847" s="15"/>
      <c r="FF2847" s="20"/>
      <c r="FG2847" s="15"/>
      <c r="FH2847" s="20"/>
      <c r="FI2847" s="15"/>
      <c r="FJ2847" s="20"/>
      <c r="FK2847" s="15"/>
      <c r="FL2847" s="20"/>
      <c r="FM2847" s="15"/>
      <c r="FN2847" s="20"/>
      <c r="FO2847" s="15"/>
      <c r="FP2847" s="20"/>
      <c r="FQ2847" s="15"/>
      <c r="FR2847" s="20"/>
      <c r="FS2847" s="15">
        <v>38</v>
      </c>
      <c r="FT2847" s="20" t="s">
        <v>129</v>
      </c>
      <c r="FU2847" s="15"/>
      <c r="FV2847" s="20"/>
      <c r="FW2847" s="15"/>
      <c r="FX2847" s="20"/>
      <c r="FY2847" s="15"/>
      <c r="FZ2847" s="20"/>
      <c r="GA2847" s="15"/>
      <c r="GB2847" s="20"/>
      <c r="GC2847" s="15"/>
      <c r="GD2847" s="20"/>
      <c r="GE2847" s="15"/>
      <c r="GF2847" s="20"/>
      <c r="GG2847" s="226"/>
    </row>
    <row r="2848" spans="1:189" ht="15" customHeight="1" x14ac:dyDescent="0.3">
      <c r="A2848" s="15" t="s">
        <v>2903</v>
      </c>
      <c r="B2848" s="15" t="s">
        <v>126</v>
      </c>
      <c r="C2848" s="15" t="s">
        <v>3338</v>
      </c>
      <c r="D2848" s="15" t="s">
        <v>3779</v>
      </c>
      <c r="E2848" s="15" t="str">
        <f t="shared" si="617"/>
        <v>Eliza MIDDLETON</v>
      </c>
      <c r="F2848" s="15" t="s">
        <v>128</v>
      </c>
      <c r="G2848" s="15">
        <v>999927631</v>
      </c>
      <c r="H2848" s="15">
        <f t="shared" si="618"/>
        <v>45</v>
      </c>
      <c r="I2848" s="15"/>
      <c r="J2848" s="15"/>
      <c r="K2848" s="16"/>
      <c r="L2848" s="15"/>
      <c r="M2848" s="15"/>
      <c r="N2848" s="15"/>
      <c r="O2848" s="15">
        <f t="shared" si="624"/>
        <v>0</v>
      </c>
      <c r="P2848" s="15">
        <v>0</v>
      </c>
      <c r="Q2848" s="15">
        <f t="shared" si="625"/>
        <v>0</v>
      </c>
      <c r="R2848" s="15">
        <v>0</v>
      </c>
      <c r="S2848" s="15">
        <v>0</v>
      </c>
      <c r="T2848" s="15">
        <f t="shared" si="626"/>
        <v>0</v>
      </c>
      <c r="U2848" s="15">
        <f t="shared" si="627"/>
        <v>0</v>
      </c>
      <c r="V2848" s="15"/>
      <c r="W2848" s="15"/>
      <c r="X2848" s="15"/>
      <c r="Y2848" s="15"/>
      <c r="Z2848" s="16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>
        <f t="shared" si="619"/>
        <v>0</v>
      </c>
      <c r="CT2848" s="15">
        <f t="shared" si="620"/>
        <v>45</v>
      </c>
      <c r="CU2848" s="15">
        <f t="shared" si="621"/>
        <v>1</v>
      </c>
      <c r="CV2848" s="15">
        <f t="shared" si="622"/>
        <v>0</v>
      </c>
      <c r="CW2848" s="15"/>
      <c r="CX2848" s="15"/>
      <c r="CY2848" s="15">
        <f t="shared" si="623"/>
        <v>0</v>
      </c>
      <c r="CZ2848" s="15">
        <f>GG2848</f>
        <v>0</v>
      </c>
      <c r="DA2848" s="16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20"/>
      <c r="DY2848" s="15"/>
      <c r="DZ2848" s="20"/>
      <c r="EA2848" s="15"/>
      <c r="EB2848" s="20"/>
      <c r="EC2848" s="15"/>
      <c r="ED2848" s="20"/>
      <c r="EE2848" s="15"/>
      <c r="EF2848" s="20"/>
      <c r="EG2848" s="15"/>
      <c r="EH2848" s="20"/>
      <c r="EI2848" s="15"/>
      <c r="EJ2848" s="20"/>
      <c r="EK2848" s="15"/>
      <c r="EL2848" s="20"/>
      <c r="EM2848" s="15"/>
      <c r="EN2848" s="20"/>
      <c r="EY2848" s="15"/>
      <c r="EZ2848" s="20"/>
      <c r="FC2848" s="15"/>
      <c r="FD2848" s="20"/>
      <c r="FE2848" s="15"/>
      <c r="FF2848" s="20"/>
      <c r="FG2848" s="15"/>
      <c r="FH2848" s="20"/>
      <c r="FI2848" s="15"/>
      <c r="FJ2848" s="20"/>
      <c r="FK2848" s="15"/>
      <c r="FL2848" s="20"/>
      <c r="FM2848" s="15"/>
      <c r="FN2848" s="20"/>
      <c r="FO2848" s="15"/>
      <c r="FP2848" s="20"/>
      <c r="FQ2848" s="15"/>
      <c r="FR2848" s="20"/>
      <c r="FS2848" s="15"/>
      <c r="FT2848" s="20"/>
      <c r="FU2848" s="15"/>
      <c r="FV2848" s="20"/>
      <c r="FW2848" s="15"/>
      <c r="FX2848" s="20"/>
      <c r="FY2848" s="15">
        <v>45</v>
      </c>
      <c r="FZ2848" s="20">
        <v>2</v>
      </c>
      <c r="GA2848" s="15"/>
      <c r="GB2848" s="20"/>
      <c r="GC2848" s="15"/>
      <c r="GD2848" s="20"/>
      <c r="GE2848" s="15"/>
      <c r="GF2848" s="20"/>
      <c r="GG2848" s="226"/>
    </row>
    <row r="2849" spans="1:189" ht="15" customHeight="1" x14ac:dyDescent="0.3">
      <c r="A2849" s="17" t="s">
        <v>2903</v>
      </c>
      <c r="B2849" s="17" t="s">
        <v>126</v>
      </c>
      <c r="C2849" s="17" t="s">
        <v>3328</v>
      </c>
      <c r="D2849" s="17" t="s">
        <v>2147</v>
      </c>
      <c r="E2849" s="15" t="str">
        <f t="shared" si="617"/>
        <v>Coral Bishop</v>
      </c>
      <c r="F2849" s="17" t="s">
        <v>128</v>
      </c>
      <c r="G2849" s="17">
        <v>999927632</v>
      </c>
      <c r="H2849" s="15">
        <f t="shared" si="618"/>
        <v>29</v>
      </c>
      <c r="I2849" s="15"/>
      <c r="J2849" s="15"/>
      <c r="K2849" s="16"/>
      <c r="L2849" s="15"/>
      <c r="M2849" s="15"/>
      <c r="N2849" s="15"/>
      <c r="O2849" s="15">
        <f t="shared" si="624"/>
        <v>0</v>
      </c>
      <c r="P2849" s="15">
        <v>0</v>
      </c>
      <c r="Q2849" s="15">
        <f t="shared" si="625"/>
        <v>0</v>
      </c>
      <c r="R2849" s="15">
        <v>0</v>
      </c>
      <c r="S2849" s="15">
        <v>0</v>
      </c>
      <c r="T2849" s="15">
        <f t="shared" si="626"/>
        <v>0</v>
      </c>
      <c r="U2849" s="15">
        <f t="shared" si="627"/>
        <v>0</v>
      </c>
      <c r="V2849" s="15"/>
      <c r="W2849" s="15"/>
      <c r="X2849" s="15"/>
      <c r="Y2849" s="15"/>
      <c r="Z2849" s="16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>
        <f t="shared" si="619"/>
        <v>29</v>
      </c>
      <c r="CT2849" s="15">
        <f t="shared" si="620"/>
        <v>0</v>
      </c>
      <c r="CU2849" s="15">
        <f t="shared" si="621"/>
        <v>0</v>
      </c>
      <c r="CV2849" s="15">
        <f t="shared" si="622"/>
        <v>0</v>
      </c>
      <c r="CW2849" s="15"/>
      <c r="CX2849" s="15"/>
      <c r="CY2849" s="15">
        <f t="shared" si="623"/>
        <v>0</v>
      </c>
      <c r="CZ2849" s="15">
        <f>GG2849</f>
        <v>0</v>
      </c>
      <c r="DA2849" s="16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20"/>
      <c r="DY2849" s="15"/>
      <c r="DZ2849" s="20"/>
      <c r="EA2849" s="15"/>
      <c r="EB2849" s="20"/>
      <c r="EC2849" s="15"/>
      <c r="ED2849" s="20"/>
      <c r="EE2849" s="15"/>
      <c r="EF2849" s="20"/>
      <c r="EG2849" s="15"/>
      <c r="EH2849" s="20"/>
      <c r="EI2849" s="15"/>
      <c r="EJ2849" s="20"/>
      <c r="EK2849" s="15"/>
      <c r="EL2849" s="20"/>
      <c r="EM2849" s="15"/>
      <c r="EN2849" s="20"/>
      <c r="EY2849" s="15"/>
      <c r="EZ2849" s="20"/>
      <c r="FC2849" s="15"/>
      <c r="FD2849" s="20"/>
      <c r="FE2849" s="15">
        <v>29</v>
      </c>
      <c r="FF2849" s="20" t="s">
        <v>168</v>
      </c>
      <c r="FG2849" s="15"/>
      <c r="FH2849" s="20"/>
      <c r="FI2849" s="15"/>
      <c r="FJ2849" s="20"/>
      <c r="FK2849" s="15"/>
      <c r="FL2849" s="20"/>
      <c r="FM2849" s="15"/>
      <c r="FN2849" s="20"/>
      <c r="FO2849" s="15"/>
      <c r="FP2849" s="20"/>
      <c r="FQ2849" s="15"/>
      <c r="FR2849" s="20"/>
      <c r="FS2849" s="15"/>
      <c r="FT2849" s="20"/>
      <c r="FU2849" s="15"/>
      <c r="FV2849" s="20"/>
      <c r="FW2849" s="15"/>
      <c r="FX2849" s="20"/>
      <c r="FY2849" s="15"/>
      <c r="FZ2849" s="20"/>
      <c r="GA2849" s="15"/>
      <c r="GB2849" s="20"/>
      <c r="GC2849" s="15"/>
      <c r="GD2849" s="20"/>
      <c r="GE2849" s="15"/>
      <c r="GF2849" s="20"/>
      <c r="GG2849" s="226"/>
    </row>
    <row r="2850" spans="1:189" ht="15" customHeight="1" x14ac:dyDescent="0.3">
      <c r="A2850" s="15" t="s">
        <v>125</v>
      </c>
      <c r="B2850" s="15" t="s">
        <v>142</v>
      </c>
      <c r="C2850" s="15" t="s">
        <v>321</v>
      </c>
      <c r="D2850" s="15" t="s">
        <v>3067</v>
      </c>
      <c r="E2850" s="15" t="str">
        <f t="shared" si="617"/>
        <v>Giancarlo RAMIREZ</v>
      </c>
      <c r="F2850" s="15" t="s">
        <v>135</v>
      </c>
      <c r="G2850" s="15">
        <v>999927633</v>
      </c>
      <c r="H2850" s="15">
        <f t="shared" si="618"/>
        <v>68</v>
      </c>
      <c r="I2850" s="15"/>
      <c r="J2850" s="15"/>
      <c r="K2850" s="16"/>
      <c r="L2850" s="15"/>
      <c r="M2850" s="15"/>
      <c r="N2850" s="15"/>
      <c r="O2850" s="15">
        <f t="shared" si="624"/>
        <v>0</v>
      </c>
      <c r="P2850" s="15">
        <v>0</v>
      </c>
      <c r="Q2850" s="15">
        <f t="shared" si="625"/>
        <v>0</v>
      </c>
      <c r="R2850" s="15">
        <v>0</v>
      </c>
      <c r="S2850" s="15">
        <v>0</v>
      </c>
      <c r="T2850" s="15">
        <f t="shared" si="626"/>
        <v>0</v>
      </c>
      <c r="U2850" s="15">
        <f t="shared" si="627"/>
        <v>0</v>
      </c>
      <c r="V2850" s="15"/>
      <c r="W2850" s="15"/>
      <c r="X2850" s="15"/>
      <c r="Y2850" s="15"/>
      <c r="Z2850" s="16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>
        <f t="shared" si="619"/>
        <v>0</v>
      </c>
      <c r="CT2850" s="15">
        <f t="shared" si="620"/>
        <v>68</v>
      </c>
      <c r="CU2850" s="15">
        <f t="shared" si="621"/>
        <v>1</v>
      </c>
      <c r="CV2850" s="15">
        <f t="shared" si="622"/>
        <v>0</v>
      </c>
      <c r="CW2850" s="15"/>
      <c r="CX2850" s="15"/>
      <c r="CY2850" s="15">
        <f t="shared" si="623"/>
        <v>0</v>
      </c>
      <c r="CZ2850" s="15">
        <f>GG2850</f>
        <v>0</v>
      </c>
      <c r="DA2850" s="16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20"/>
      <c r="DY2850" s="15"/>
      <c r="DZ2850" s="20"/>
      <c r="EA2850" s="15"/>
      <c r="EB2850" s="20"/>
      <c r="EC2850" s="15"/>
      <c r="ED2850" s="20"/>
      <c r="EE2850" s="15"/>
      <c r="EF2850" s="20"/>
      <c r="EG2850" s="15"/>
      <c r="EH2850" s="20"/>
      <c r="EI2850" s="15"/>
      <c r="EJ2850" s="20"/>
      <c r="EK2850" s="15"/>
      <c r="EL2850" s="20"/>
      <c r="EM2850" s="15"/>
      <c r="EN2850" s="20"/>
      <c r="EY2850" s="15"/>
      <c r="EZ2850" s="20"/>
      <c r="FC2850" s="15"/>
      <c r="FD2850" s="20"/>
      <c r="FE2850" s="15"/>
      <c r="FF2850" s="20"/>
      <c r="FG2850" s="15"/>
      <c r="FH2850" s="20"/>
      <c r="FI2850" s="15"/>
      <c r="FJ2850" s="20"/>
      <c r="FK2850" s="15"/>
      <c r="FL2850" s="20"/>
      <c r="FM2850" s="15"/>
      <c r="FN2850" s="20"/>
      <c r="FO2850" s="15"/>
      <c r="FP2850" s="20"/>
      <c r="FQ2850" s="15"/>
      <c r="FR2850" s="20"/>
      <c r="FS2850" s="15"/>
      <c r="FT2850" s="20"/>
      <c r="FU2850" s="15"/>
      <c r="FV2850" s="20"/>
      <c r="FW2850" s="15"/>
      <c r="FX2850" s="20"/>
      <c r="FY2850" s="15">
        <v>68</v>
      </c>
      <c r="FZ2850" s="20">
        <v>3</v>
      </c>
      <c r="GA2850" s="15"/>
      <c r="GB2850" s="20"/>
      <c r="GC2850" s="15"/>
      <c r="GD2850" s="20"/>
      <c r="GE2850" s="15"/>
      <c r="GF2850" s="20"/>
      <c r="GG2850" s="226"/>
    </row>
    <row r="2851" spans="1:189" ht="15" customHeight="1" x14ac:dyDescent="0.3">
      <c r="A2851" s="15" t="s">
        <v>146</v>
      </c>
      <c r="B2851" s="15" t="s">
        <v>134</v>
      </c>
      <c r="C2851" s="15" t="s">
        <v>819</v>
      </c>
      <c r="D2851" s="15" t="s">
        <v>3416</v>
      </c>
      <c r="E2851" s="15" t="str">
        <f t="shared" si="617"/>
        <v>Hannah Yuen</v>
      </c>
      <c r="F2851" s="15" t="s">
        <v>128</v>
      </c>
      <c r="G2851" s="15">
        <v>999927637</v>
      </c>
      <c r="H2851" s="15">
        <f t="shared" si="618"/>
        <v>30</v>
      </c>
      <c r="I2851" s="15"/>
      <c r="J2851" s="15"/>
      <c r="K2851" s="16"/>
      <c r="L2851" s="15"/>
      <c r="M2851" s="15"/>
      <c r="N2851" s="15"/>
      <c r="O2851" s="15">
        <f t="shared" si="624"/>
        <v>0</v>
      </c>
      <c r="P2851" s="15">
        <v>0</v>
      </c>
      <c r="Q2851" s="15">
        <f t="shared" si="625"/>
        <v>0</v>
      </c>
      <c r="R2851" s="15">
        <v>0</v>
      </c>
      <c r="S2851" s="15">
        <v>0</v>
      </c>
      <c r="T2851" s="15">
        <f t="shared" si="626"/>
        <v>0</v>
      </c>
      <c r="U2851" s="15">
        <f t="shared" si="627"/>
        <v>0</v>
      </c>
      <c r="V2851" s="15"/>
      <c r="W2851" s="15"/>
      <c r="X2851" s="15"/>
      <c r="Y2851" s="15"/>
      <c r="Z2851" s="16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>
        <f t="shared" si="619"/>
        <v>0</v>
      </c>
      <c r="CT2851" s="15">
        <f t="shared" si="620"/>
        <v>30</v>
      </c>
      <c r="CU2851" s="15">
        <f t="shared" si="621"/>
        <v>1</v>
      </c>
      <c r="CV2851" s="15">
        <f t="shared" si="622"/>
        <v>0</v>
      </c>
      <c r="CW2851" s="15"/>
      <c r="CX2851" s="15"/>
      <c r="CY2851" s="15">
        <f t="shared" si="623"/>
        <v>0</v>
      </c>
      <c r="CZ2851" s="15">
        <f>GG2851</f>
        <v>0</v>
      </c>
      <c r="DA2851" s="16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20"/>
      <c r="DY2851" s="15"/>
      <c r="DZ2851" s="20"/>
      <c r="EA2851" s="15"/>
      <c r="EB2851" s="20"/>
      <c r="EC2851" s="15"/>
      <c r="ED2851" s="20"/>
      <c r="EE2851" s="15"/>
      <c r="EF2851" s="20"/>
      <c r="EG2851" s="15"/>
      <c r="EH2851" s="20"/>
      <c r="EI2851" s="15"/>
      <c r="EJ2851" s="20"/>
      <c r="EK2851" s="15"/>
      <c r="EL2851" s="20"/>
      <c r="EM2851" s="15"/>
      <c r="EN2851" s="20"/>
      <c r="EY2851" s="15"/>
      <c r="EZ2851" s="20"/>
      <c r="FC2851" s="15"/>
      <c r="FD2851" s="20"/>
      <c r="FE2851" s="15"/>
      <c r="FF2851" s="20"/>
      <c r="FG2851" s="15"/>
      <c r="FH2851" s="20"/>
      <c r="FI2851" s="15"/>
      <c r="FJ2851" s="20"/>
      <c r="FK2851" s="15"/>
      <c r="FL2851" s="20"/>
      <c r="FM2851" s="15"/>
      <c r="FN2851" s="20"/>
      <c r="FO2851" s="15"/>
      <c r="FP2851" s="20"/>
      <c r="FQ2851" s="15">
        <v>30</v>
      </c>
      <c r="FR2851" s="20">
        <v>1</v>
      </c>
      <c r="FS2851" s="15"/>
      <c r="FT2851" s="20"/>
      <c r="FU2851" s="15"/>
      <c r="FV2851" s="20"/>
      <c r="FW2851" s="15"/>
      <c r="FX2851" s="20"/>
      <c r="FY2851" s="15"/>
      <c r="FZ2851" s="20"/>
      <c r="GA2851" s="15"/>
      <c r="GB2851" s="20"/>
      <c r="GC2851" s="15"/>
      <c r="GD2851" s="20"/>
      <c r="GE2851" s="15"/>
      <c r="GF2851" s="20"/>
      <c r="GG2851" s="226"/>
    </row>
    <row r="2852" spans="1:189" ht="15" customHeight="1" x14ac:dyDescent="0.3">
      <c r="A2852" s="17" t="s">
        <v>146</v>
      </c>
      <c r="B2852" s="17" t="s">
        <v>140</v>
      </c>
      <c r="C2852" s="17" t="s">
        <v>3597</v>
      </c>
      <c r="D2852" s="17" t="s">
        <v>3598</v>
      </c>
      <c r="E2852" s="15" t="str">
        <f t="shared" si="617"/>
        <v>Marcel Dominguez</v>
      </c>
      <c r="F2852" s="17" t="s">
        <v>135</v>
      </c>
      <c r="G2852" s="17">
        <v>999927639</v>
      </c>
      <c r="H2852" s="15">
        <f t="shared" si="618"/>
        <v>45</v>
      </c>
      <c r="I2852" s="15"/>
      <c r="J2852" s="15"/>
      <c r="K2852" s="16"/>
      <c r="L2852" s="15"/>
      <c r="M2852" s="15"/>
      <c r="N2852" s="15"/>
      <c r="O2852" s="15">
        <f t="shared" si="624"/>
        <v>0</v>
      </c>
      <c r="P2852" s="15">
        <v>0</v>
      </c>
      <c r="Q2852" s="15">
        <f t="shared" si="625"/>
        <v>0</v>
      </c>
      <c r="R2852" s="15">
        <v>0</v>
      </c>
      <c r="S2852" s="15">
        <v>0</v>
      </c>
      <c r="T2852" s="15">
        <f t="shared" si="626"/>
        <v>0</v>
      </c>
      <c r="U2852" s="15">
        <f t="shared" si="627"/>
        <v>0</v>
      </c>
      <c r="V2852" s="15"/>
      <c r="W2852" s="15"/>
      <c r="X2852" s="15"/>
      <c r="Y2852" s="15"/>
      <c r="Z2852" s="16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>
        <f t="shared" si="619"/>
        <v>0</v>
      </c>
      <c r="CT2852" s="15">
        <f t="shared" si="620"/>
        <v>45</v>
      </c>
      <c r="CU2852" s="15">
        <f t="shared" si="621"/>
        <v>1</v>
      </c>
      <c r="CV2852" s="15">
        <f t="shared" si="622"/>
        <v>0</v>
      </c>
      <c r="CW2852" s="15"/>
      <c r="CX2852" s="15"/>
      <c r="CY2852" s="15">
        <f t="shared" si="623"/>
        <v>0</v>
      </c>
      <c r="CZ2852" s="15">
        <f>GG2852</f>
        <v>0</v>
      </c>
      <c r="DA2852" s="16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20"/>
      <c r="DY2852" s="15"/>
      <c r="DZ2852" s="20"/>
      <c r="EA2852" s="15"/>
      <c r="EB2852" s="20"/>
      <c r="EC2852" s="15"/>
      <c r="ED2852" s="20"/>
      <c r="EE2852" s="15"/>
      <c r="EF2852" s="20"/>
      <c r="EG2852" s="15"/>
      <c r="EH2852" s="20"/>
      <c r="EI2852" s="15"/>
      <c r="EJ2852" s="20"/>
      <c r="EK2852" s="15"/>
      <c r="EL2852" s="20"/>
      <c r="EM2852" s="15"/>
      <c r="EN2852" s="20"/>
      <c r="EY2852" s="15"/>
      <c r="EZ2852" s="20"/>
      <c r="FC2852" s="15"/>
      <c r="FD2852" s="20"/>
      <c r="FE2852" s="15"/>
      <c r="FF2852" s="20"/>
      <c r="FG2852" s="15"/>
      <c r="FH2852" s="20"/>
      <c r="FI2852" s="15"/>
      <c r="FJ2852" s="20"/>
      <c r="FK2852" s="15"/>
      <c r="FL2852" s="20"/>
      <c r="FM2852" s="15"/>
      <c r="FN2852" s="20"/>
      <c r="FO2852" s="15"/>
      <c r="FP2852" s="20"/>
      <c r="FQ2852" s="15"/>
      <c r="FR2852" s="20"/>
      <c r="FS2852" s="15">
        <v>45</v>
      </c>
      <c r="FT2852" s="20">
        <v>2</v>
      </c>
      <c r="FU2852" s="15"/>
      <c r="FV2852" s="20"/>
      <c r="FW2852" s="15"/>
      <c r="FX2852" s="20"/>
      <c r="FY2852" s="15"/>
      <c r="FZ2852" s="20"/>
      <c r="GA2852" s="15"/>
      <c r="GB2852" s="20"/>
      <c r="GC2852" s="15"/>
      <c r="GD2852" s="20"/>
      <c r="GE2852" s="15"/>
      <c r="GF2852" s="20"/>
      <c r="GG2852" s="226"/>
    </row>
    <row r="2853" spans="1:189" ht="15" customHeight="1" x14ac:dyDescent="0.3">
      <c r="A2853" s="17" t="s">
        <v>130</v>
      </c>
      <c r="B2853" s="17" t="s">
        <v>138</v>
      </c>
      <c r="C2853" s="17" t="s">
        <v>558</v>
      </c>
      <c r="D2853" s="17" t="s">
        <v>3689</v>
      </c>
      <c r="E2853" s="15" t="str">
        <f t="shared" si="617"/>
        <v>Zoey Dextre</v>
      </c>
      <c r="F2853" s="17" t="s">
        <v>128</v>
      </c>
      <c r="G2853" s="17">
        <v>999927640</v>
      </c>
      <c r="H2853" s="15">
        <f t="shared" si="618"/>
        <v>63</v>
      </c>
      <c r="I2853" s="15"/>
      <c r="J2853" s="15"/>
      <c r="K2853" s="16"/>
      <c r="L2853" s="15"/>
      <c r="M2853" s="15"/>
      <c r="N2853" s="15"/>
      <c r="O2853" s="15">
        <f t="shared" si="624"/>
        <v>0</v>
      </c>
      <c r="P2853" s="15">
        <v>0</v>
      </c>
      <c r="Q2853" s="15">
        <f t="shared" si="625"/>
        <v>0</v>
      </c>
      <c r="R2853" s="15">
        <v>0</v>
      </c>
      <c r="S2853" s="15">
        <v>0</v>
      </c>
      <c r="T2853" s="15">
        <f t="shared" si="626"/>
        <v>0</v>
      </c>
      <c r="U2853" s="15">
        <f t="shared" si="627"/>
        <v>0</v>
      </c>
      <c r="V2853" s="15"/>
      <c r="W2853" s="15"/>
      <c r="X2853" s="15"/>
      <c r="Y2853" s="15"/>
      <c r="Z2853" s="16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>
        <f t="shared" si="619"/>
        <v>0</v>
      </c>
      <c r="CT2853" s="15">
        <f t="shared" si="620"/>
        <v>63</v>
      </c>
      <c r="CU2853" s="15">
        <f t="shared" si="621"/>
        <v>1</v>
      </c>
      <c r="CV2853" s="15">
        <f t="shared" si="622"/>
        <v>0</v>
      </c>
      <c r="CW2853" s="15"/>
      <c r="CX2853" s="15"/>
      <c r="CY2853" s="15">
        <f t="shared" si="623"/>
        <v>0</v>
      </c>
      <c r="CZ2853" s="15">
        <f>GG2853</f>
        <v>0</v>
      </c>
      <c r="DA2853" s="16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20"/>
      <c r="DY2853" s="15"/>
      <c r="DZ2853" s="20"/>
      <c r="EA2853" s="15"/>
      <c r="EB2853" s="20"/>
      <c r="EC2853" s="15"/>
      <c r="ED2853" s="20"/>
      <c r="EE2853" s="15"/>
      <c r="EF2853" s="20"/>
      <c r="EG2853" s="15"/>
      <c r="EH2853" s="20"/>
      <c r="EI2853" s="24"/>
      <c r="EJ2853" s="20"/>
      <c r="EK2853" s="15"/>
      <c r="EL2853" s="20"/>
      <c r="EM2853" s="15"/>
      <c r="EN2853" s="20"/>
      <c r="EX2853" s="16"/>
      <c r="EY2853" s="15"/>
      <c r="EZ2853" s="20"/>
      <c r="FC2853" s="15"/>
      <c r="FD2853" s="20"/>
      <c r="FE2853" s="15"/>
      <c r="FF2853" s="20"/>
      <c r="FG2853" s="15"/>
      <c r="FH2853" s="20"/>
      <c r="FI2853" s="15"/>
      <c r="FJ2853" s="20"/>
      <c r="FK2853" s="15"/>
      <c r="FL2853" s="20"/>
      <c r="FM2853" s="15"/>
      <c r="FN2853" s="20"/>
      <c r="FO2853" s="15"/>
      <c r="FP2853" s="20"/>
      <c r="FQ2853" s="15"/>
      <c r="FR2853" s="20"/>
      <c r="FS2853" s="15">
        <v>63</v>
      </c>
      <c r="FT2853" s="20">
        <v>5</v>
      </c>
      <c r="FU2853" s="15"/>
      <c r="FV2853" s="20"/>
      <c r="FW2853" s="15"/>
      <c r="FX2853" s="20"/>
      <c r="FY2853" s="15"/>
      <c r="FZ2853" s="20"/>
      <c r="GA2853" s="15"/>
      <c r="GB2853" s="20"/>
      <c r="GC2853" s="15"/>
      <c r="GD2853" s="20"/>
      <c r="GE2853" s="15"/>
      <c r="GF2853" s="20"/>
      <c r="GG2853" s="226"/>
    </row>
    <row r="2854" spans="1:189" ht="15" customHeight="1" x14ac:dyDescent="0.3">
      <c r="A2854" s="85" t="s">
        <v>133</v>
      </c>
      <c r="B2854" s="85" t="s">
        <v>142</v>
      </c>
      <c r="C2854" s="85" t="s">
        <v>199</v>
      </c>
      <c r="D2854" s="85" t="s">
        <v>540</v>
      </c>
      <c r="E2854" s="15" t="str">
        <f t="shared" si="617"/>
        <v>Brandon Choi</v>
      </c>
      <c r="F2854" s="85" t="s">
        <v>135</v>
      </c>
      <c r="G2854" s="15">
        <v>999927643</v>
      </c>
      <c r="H2854" s="15">
        <f t="shared" si="618"/>
        <v>38</v>
      </c>
      <c r="I2854" s="15"/>
      <c r="J2854" s="15"/>
      <c r="K2854" s="16"/>
      <c r="L2854" s="15"/>
      <c r="M2854" s="15"/>
      <c r="N2854" s="15"/>
      <c r="O2854" s="15">
        <f t="shared" si="624"/>
        <v>0</v>
      </c>
      <c r="P2854" s="15">
        <v>0</v>
      </c>
      <c r="Q2854" s="15">
        <f t="shared" si="625"/>
        <v>0</v>
      </c>
      <c r="R2854" s="15">
        <v>0</v>
      </c>
      <c r="S2854" s="15">
        <v>0</v>
      </c>
      <c r="T2854" s="15">
        <f t="shared" si="626"/>
        <v>0</v>
      </c>
      <c r="U2854" s="15">
        <f t="shared" si="627"/>
        <v>0</v>
      </c>
      <c r="V2854" s="15"/>
      <c r="W2854" s="15"/>
      <c r="X2854" s="15"/>
      <c r="Y2854" s="15"/>
      <c r="Z2854" s="16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>
        <f t="shared" si="619"/>
        <v>0</v>
      </c>
      <c r="CT2854" s="15">
        <f t="shared" si="620"/>
        <v>38</v>
      </c>
      <c r="CU2854" s="15">
        <f t="shared" si="621"/>
        <v>0</v>
      </c>
      <c r="CV2854" s="15">
        <f t="shared" si="622"/>
        <v>0</v>
      </c>
      <c r="CW2854" s="15"/>
      <c r="CX2854" s="15"/>
      <c r="CY2854" s="15">
        <f t="shared" si="623"/>
        <v>0</v>
      </c>
      <c r="CZ2854" s="15">
        <f>GG2854</f>
        <v>0</v>
      </c>
      <c r="DA2854" s="16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20"/>
      <c r="DY2854" s="15"/>
      <c r="DZ2854" s="20"/>
      <c r="EA2854" s="15"/>
      <c r="EB2854" s="20"/>
      <c r="EC2854" s="15"/>
      <c r="ED2854" s="20"/>
      <c r="EE2854" s="15"/>
      <c r="EF2854" s="20"/>
      <c r="EG2854" s="15"/>
      <c r="EH2854" s="20"/>
      <c r="EI2854" s="15"/>
      <c r="EJ2854" s="20"/>
      <c r="EK2854" s="15"/>
      <c r="EL2854" s="20"/>
      <c r="EM2854" s="15"/>
      <c r="EN2854" s="20"/>
      <c r="EY2854" s="15"/>
      <c r="EZ2854" s="20"/>
      <c r="FC2854" s="15"/>
      <c r="FD2854" s="20"/>
      <c r="FE2854" s="15"/>
      <c r="FF2854" s="20"/>
      <c r="FG2854" s="15"/>
      <c r="FH2854" s="20"/>
      <c r="FI2854" s="15"/>
      <c r="FJ2854" s="20"/>
      <c r="FK2854" s="15"/>
      <c r="FL2854" s="20"/>
      <c r="FM2854" s="15"/>
      <c r="FN2854" s="16"/>
      <c r="FO2854" s="15">
        <v>38</v>
      </c>
      <c r="FP2854" s="20"/>
      <c r="FQ2854" s="15"/>
      <c r="FR2854" s="16"/>
      <c r="FS2854" s="15"/>
      <c r="FT2854" s="20"/>
      <c r="FU2854" s="15"/>
      <c r="FV2854" s="20"/>
      <c r="FW2854" s="15"/>
      <c r="FX2854" s="20"/>
      <c r="FY2854" s="15"/>
      <c r="FZ2854" s="20"/>
      <c r="GA2854" s="15"/>
      <c r="GB2854" s="20"/>
      <c r="GC2854" s="15"/>
      <c r="GD2854" s="20"/>
      <c r="GE2854" s="15"/>
      <c r="GF2854" s="20"/>
      <c r="GG2854" s="226"/>
    </row>
    <row r="2855" spans="1:189" ht="15" customHeight="1" x14ac:dyDescent="0.3">
      <c r="A2855" s="17" t="s">
        <v>2903</v>
      </c>
      <c r="B2855" s="17" t="s">
        <v>140</v>
      </c>
      <c r="C2855" s="17" t="s">
        <v>2106</v>
      </c>
      <c r="D2855" s="17" t="s">
        <v>3284</v>
      </c>
      <c r="E2855" s="15" t="str">
        <f t="shared" si="617"/>
        <v>Ricardo Carrillo</v>
      </c>
      <c r="F2855" s="17" t="s">
        <v>135</v>
      </c>
      <c r="G2855" s="17">
        <v>999927646</v>
      </c>
      <c r="H2855" s="15">
        <f t="shared" si="618"/>
        <v>100</v>
      </c>
      <c r="I2855" s="15"/>
      <c r="J2855" s="15"/>
      <c r="K2855" s="16"/>
      <c r="L2855" s="15"/>
      <c r="M2855" s="15"/>
      <c r="N2855" s="15"/>
      <c r="O2855" s="15">
        <f t="shared" si="624"/>
        <v>0</v>
      </c>
      <c r="P2855" s="15">
        <v>0</v>
      </c>
      <c r="Q2855" s="15">
        <f t="shared" si="625"/>
        <v>0</v>
      </c>
      <c r="R2855" s="15">
        <v>0</v>
      </c>
      <c r="S2855" s="15">
        <v>0</v>
      </c>
      <c r="T2855" s="15">
        <f t="shared" si="626"/>
        <v>0</v>
      </c>
      <c r="U2855" s="15">
        <f t="shared" si="627"/>
        <v>0</v>
      </c>
      <c r="V2855" s="15"/>
      <c r="W2855" s="15"/>
      <c r="X2855" s="15"/>
      <c r="Y2855" s="15"/>
      <c r="Z2855" s="16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>
        <f t="shared" si="619"/>
        <v>100</v>
      </c>
      <c r="CT2855" s="15">
        <f t="shared" si="620"/>
        <v>0</v>
      </c>
      <c r="CU2855" s="15">
        <f t="shared" si="621"/>
        <v>0</v>
      </c>
      <c r="CV2855" s="15">
        <f t="shared" si="622"/>
        <v>0</v>
      </c>
      <c r="CW2855" s="15"/>
      <c r="CX2855" s="15"/>
      <c r="CY2855" s="15">
        <f t="shared" si="623"/>
        <v>0</v>
      </c>
      <c r="CZ2855" s="15">
        <f>GG2855</f>
        <v>0</v>
      </c>
      <c r="DA2855" s="16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20"/>
      <c r="DY2855" s="15"/>
      <c r="DZ2855" s="20"/>
      <c r="EA2855" s="15"/>
      <c r="EB2855" s="20"/>
      <c r="EC2855" s="15"/>
      <c r="ED2855" s="20"/>
      <c r="EE2855" s="15"/>
      <c r="EF2855" s="20"/>
      <c r="EG2855" s="15"/>
      <c r="EH2855" s="20"/>
      <c r="EI2855" s="15"/>
      <c r="EJ2855" s="20"/>
      <c r="EK2855" s="15"/>
      <c r="EL2855" s="20"/>
      <c r="EM2855" s="15"/>
      <c r="EN2855" s="20"/>
      <c r="EY2855" s="15"/>
      <c r="EZ2855" s="20"/>
      <c r="FC2855" s="15"/>
      <c r="FD2855" s="20"/>
      <c r="FE2855" s="15">
        <v>100</v>
      </c>
      <c r="FF2855" s="20">
        <v>1</v>
      </c>
      <c r="FG2855" s="15"/>
      <c r="FH2855" s="20"/>
      <c r="FI2855" s="15"/>
      <c r="FJ2855" s="20"/>
      <c r="FK2855" s="15"/>
      <c r="FL2855" s="20"/>
      <c r="FM2855" s="15"/>
      <c r="FN2855" s="20"/>
      <c r="FO2855" s="15"/>
      <c r="FP2855" s="20"/>
      <c r="FQ2855" s="15"/>
      <c r="FR2855" s="20"/>
      <c r="FS2855" s="15"/>
      <c r="FT2855" s="20"/>
      <c r="FU2855" s="15"/>
      <c r="FV2855" s="20"/>
      <c r="FW2855" s="15"/>
      <c r="FX2855" s="20"/>
      <c r="FY2855" s="15"/>
      <c r="FZ2855" s="20"/>
      <c r="GA2855" s="15"/>
      <c r="GB2855" s="20"/>
      <c r="GC2855" s="15"/>
      <c r="GD2855" s="20"/>
      <c r="GE2855" s="15"/>
      <c r="GF2855" s="20"/>
      <c r="GG2855" s="226"/>
    </row>
    <row r="2856" spans="1:189" ht="15" customHeight="1" x14ac:dyDescent="0.3">
      <c r="A2856" s="17" t="s">
        <v>137</v>
      </c>
      <c r="B2856" s="17" t="s">
        <v>134</v>
      </c>
      <c r="C2856" s="17" t="s">
        <v>216</v>
      </c>
      <c r="D2856" s="17" t="s">
        <v>1820</v>
      </c>
      <c r="E2856" s="15" t="str">
        <f t="shared" si="617"/>
        <v>Ariana Terna</v>
      </c>
      <c r="F2856" s="17" t="s">
        <v>128</v>
      </c>
      <c r="G2856" s="17">
        <v>999927647</v>
      </c>
      <c r="H2856" s="15">
        <f t="shared" si="618"/>
        <v>69.5</v>
      </c>
      <c r="I2856" s="15"/>
      <c r="J2856" s="15"/>
      <c r="K2856" s="16"/>
      <c r="L2856" s="15"/>
      <c r="M2856" s="15"/>
      <c r="N2856" s="15"/>
      <c r="O2856" s="15">
        <f t="shared" si="624"/>
        <v>0</v>
      </c>
      <c r="P2856" s="15">
        <v>0</v>
      </c>
      <c r="Q2856" s="15">
        <f t="shared" si="625"/>
        <v>0</v>
      </c>
      <c r="R2856" s="15">
        <v>0</v>
      </c>
      <c r="S2856" s="15">
        <v>0</v>
      </c>
      <c r="T2856" s="15">
        <f t="shared" si="626"/>
        <v>0</v>
      </c>
      <c r="U2856" s="15">
        <f t="shared" si="627"/>
        <v>0</v>
      </c>
      <c r="V2856" s="15"/>
      <c r="W2856" s="15"/>
      <c r="X2856" s="15"/>
      <c r="Y2856" s="15"/>
      <c r="Z2856" s="16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>
        <f t="shared" si="619"/>
        <v>0</v>
      </c>
      <c r="CT2856" s="15">
        <f t="shared" si="620"/>
        <v>30</v>
      </c>
      <c r="CU2856" s="15">
        <f t="shared" si="621"/>
        <v>1</v>
      </c>
      <c r="CV2856" s="15">
        <f t="shared" si="622"/>
        <v>39.5</v>
      </c>
      <c r="CW2856" s="15"/>
      <c r="CX2856" s="15"/>
      <c r="CY2856" s="15">
        <f t="shared" si="623"/>
        <v>0</v>
      </c>
      <c r="CZ2856" s="15">
        <f>GG2856</f>
        <v>0</v>
      </c>
      <c r="DA2856" s="16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20"/>
      <c r="DY2856" s="15"/>
      <c r="DZ2856" s="20"/>
      <c r="EA2856" s="15"/>
      <c r="EB2856" s="20"/>
      <c r="EC2856" s="15"/>
      <c r="ED2856" s="20"/>
      <c r="EE2856" s="15"/>
      <c r="EF2856" s="20"/>
      <c r="EG2856" s="15"/>
      <c r="EH2856" s="20"/>
      <c r="EI2856" s="15"/>
      <c r="EJ2856" s="20"/>
      <c r="EK2856" s="15"/>
      <c r="EL2856" s="20"/>
      <c r="EM2856" s="15"/>
      <c r="EN2856" s="20"/>
      <c r="EY2856" s="15"/>
      <c r="EZ2856" s="20"/>
      <c r="FC2856" s="15"/>
      <c r="FD2856" s="20"/>
      <c r="FE2856" s="15"/>
      <c r="FF2856" s="20"/>
      <c r="FG2856" s="15"/>
      <c r="FH2856" s="20"/>
      <c r="FI2856" s="15"/>
      <c r="FJ2856" s="20"/>
      <c r="FK2856" s="15"/>
      <c r="FL2856" s="20"/>
      <c r="FM2856" s="15"/>
      <c r="FN2856" s="20"/>
      <c r="FO2856" s="15"/>
      <c r="FP2856" s="20"/>
      <c r="FQ2856" s="15"/>
      <c r="FR2856" s="20"/>
      <c r="FS2856" s="15">
        <v>30</v>
      </c>
      <c r="FT2856" s="20">
        <v>1</v>
      </c>
      <c r="FU2856" s="15"/>
      <c r="FV2856" s="20"/>
      <c r="FW2856" s="15"/>
      <c r="FX2856" s="20"/>
      <c r="FY2856" s="15"/>
      <c r="FZ2856" s="20"/>
      <c r="GA2856" s="15"/>
      <c r="GB2856" s="20"/>
      <c r="GC2856" s="15"/>
      <c r="GD2856" s="20"/>
      <c r="GE2856" s="15">
        <v>39.5</v>
      </c>
      <c r="GF2856" s="20">
        <v>3</v>
      </c>
      <c r="GG2856" s="226"/>
    </row>
    <row r="2857" spans="1:189" ht="15" customHeight="1" x14ac:dyDescent="0.3">
      <c r="A2857" s="17" t="s">
        <v>2903</v>
      </c>
      <c r="B2857" s="17" t="s">
        <v>126</v>
      </c>
      <c r="C2857" s="17" t="s">
        <v>3334</v>
      </c>
      <c r="D2857" s="17" t="s">
        <v>3335</v>
      </c>
      <c r="E2857" s="15" t="str">
        <f t="shared" si="617"/>
        <v>Geetha Jeyapragasan</v>
      </c>
      <c r="F2857" s="17" t="s">
        <v>128</v>
      </c>
      <c r="G2857" s="17">
        <v>999927648</v>
      </c>
      <c r="H2857" s="15">
        <f t="shared" si="618"/>
        <v>29</v>
      </c>
      <c r="I2857" s="15"/>
      <c r="J2857" s="15"/>
      <c r="K2857" s="16"/>
      <c r="L2857" s="15"/>
      <c r="M2857" s="15"/>
      <c r="N2857" s="15"/>
      <c r="O2857" s="15">
        <f t="shared" si="624"/>
        <v>0</v>
      </c>
      <c r="P2857" s="15">
        <v>0</v>
      </c>
      <c r="Q2857" s="15">
        <f t="shared" si="625"/>
        <v>0</v>
      </c>
      <c r="R2857" s="15">
        <v>0</v>
      </c>
      <c r="S2857" s="15">
        <v>0</v>
      </c>
      <c r="T2857" s="15">
        <f t="shared" si="626"/>
        <v>0</v>
      </c>
      <c r="U2857" s="15">
        <f t="shared" si="627"/>
        <v>0</v>
      </c>
      <c r="V2857" s="15"/>
      <c r="W2857" s="15"/>
      <c r="X2857" s="15"/>
      <c r="Y2857" s="15"/>
      <c r="Z2857" s="16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>
        <f t="shared" si="619"/>
        <v>29</v>
      </c>
      <c r="CT2857" s="15">
        <f t="shared" si="620"/>
        <v>0</v>
      </c>
      <c r="CU2857" s="15">
        <f t="shared" si="621"/>
        <v>0</v>
      </c>
      <c r="CV2857" s="15">
        <f t="shared" si="622"/>
        <v>0</v>
      </c>
      <c r="CW2857" s="15"/>
      <c r="CX2857" s="15"/>
      <c r="CY2857" s="15">
        <f t="shared" si="623"/>
        <v>0</v>
      </c>
      <c r="CZ2857" s="15">
        <f>GG2857</f>
        <v>0</v>
      </c>
      <c r="DA2857" s="16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20"/>
      <c r="DY2857" s="15"/>
      <c r="DZ2857" s="20"/>
      <c r="EA2857" s="15"/>
      <c r="EB2857" s="20"/>
      <c r="EC2857" s="15"/>
      <c r="ED2857" s="20"/>
      <c r="EE2857" s="15"/>
      <c r="EF2857" s="20"/>
      <c r="EG2857" s="15"/>
      <c r="EH2857" s="20"/>
      <c r="EI2857" s="15"/>
      <c r="EJ2857" s="20"/>
      <c r="EK2857" s="15"/>
      <c r="EL2857" s="20"/>
      <c r="EM2857" s="15"/>
      <c r="EN2857" s="20"/>
      <c r="EY2857" s="15"/>
      <c r="EZ2857" s="20"/>
      <c r="FC2857" s="15"/>
      <c r="FD2857" s="20"/>
      <c r="FE2857" s="15">
        <v>29</v>
      </c>
      <c r="FF2857" s="20" t="s">
        <v>168</v>
      </c>
      <c r="FG2857" s="15"/>
      <c r="FH2857" s="20"/>
      <c r="FI2857" s="15"/>
      <c r="FJ2857" s="20"/>
      <c r="FK2857" s="15"/>
      <c r="FL2857" s="20"/>
      <c r="FM2857" s="15"/>
      <c r="FN2857" s="20"/>
      <c r="FO2857" s="15"/>
      <c r="FP2857" s="20"/>
      <c r="FQ2857" s="15"/>
      <c r="FR2857" s="20"/>
      <c r="FS2857" s="15"/>
      <c r="FT2857" s="20"/>
      <c r="FU2857" s="15"/>
      <c r="FV2857" s="20"/>
      <c r="FW2857" s="15"/>
      <c r="FX2857" s="20"/>
      <c r="FY2857" s="15"/>
      <c r="FZ2857" s="20"/>
      <c r="GA2857" s="15"/>
      <c r="GB2857" s="20"/>
      <c r="GC2857" s="15"/>
      <c r="GD2857" s="20"/>
      <c r="GE2857" s="15"/>
      <c r="GF2857" s="20"/>
      <c r="GG2857" s="226"/>
    </row>
    <row r="2858" spans="1:189" ht="15" customHeight="1" x14ac:dyDescent="0.3">
      <c r="A2858" s="15" t="s">
        <v>2903</v>
      </c>
      <c r="B2858" s="15" t="s">
        <v>126</v>
      </c>
      <c r="C2858" s="15" t="s">
        <v>296</v>
      </c>
      <c r="D2858" s="15" t="s">
        <v>3792</v>
      </c>
      <c r="E2858" s="15" t="str">
        <f t="shared" si="617"/>
        <v>Samuel MCMURRAY</v>
      </c>
      <c r="F2858" s="15" t="s">
        <v>135</v>
      </c>
      <c r="G2858" s="15">
        <v>999927649</v>
      </c>
      <c r="H2858" s="15">
        <f t="shared" si="618"/>
        <v>45</v>
      </c>
      <c r="I2858" s="15"/>
      <c r="J2858" s="15"/>
      <c r="K2858" s="16"/>
      <c r="L2858" s="15"/>
      <c r="M2858" s="15"/>
      <c r="N2858" s="15"/>
      <c r="O2858" s="15">
        <f t="shared" si="624"/>
        <v>0</v>
      </c>
      <c r="P2858" s="15">
        <v>0</v>
      </c>
      <c r="Q2858" s="15">
        <f t="shared" si="625"/>
        <v>0</v>
      </c>
      <c r="R2858" s="15">
        <v>0</v>
      </c>
      <c r="S2858" s="15">
        <v>0</v>
      </c>
      <c r="T2858" s="15">
        <f t="shared" si="626"/>
        <v>0</v>
      </c>
      <c r="U2858" s="15">
        <f t="shared" si="627"/>
        <v>0</v>
      </c>
      <c r="V2858" s="15"/>
      <c r="W2858" s="15"/>
      <c r="X2858" s="15"/>
      <c r="Y2858" s="15"/>
      <c r="Z2858" s="16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>
        <f t="shared" si="619"/>
        <v>0</v>
      </c>
      <c r="CT2858" s="15">
        <f t="shared" si="620"/>
        <v>45</v>
      </c>
      <c r="CU2858" s="15">
        <f t="shared" si="621"/>
        <v>1</v>
      </c>
      <c r="CV2858" s="15">
        <f t="shared" si="622"/>
        <v>0</v>
      </c>
      <c r="CW2858" s="15"/>
      <c r="CX2858" s="15"/>
      <c r="CY2858" s="15">
        <f t="shared" si="623"/>
        <v>0</v>
      </c>
      <c r="CZ2858" s="15">
        <f>GG2858</f>
        <v>0</v>
      </c>
      <c r="DA2858" s="16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20"/>
      <c r="DY2858" s="15"/>
      <c r="DZ2858" s="20"/>
      <c r="EA2858" s="15"/>
      <c r="EB2858" s="20"/>
      <c r="EC2858" s="15"/>
      <c r="ED2858" s="20"/>
      <c r="EE2858" s="15"/>
      <c r="EF2858" s="20"/>
      <c r="EG2858" s="15"/>
      <c r="EH2858" s="20"/>
      <c r="EI2858" s="15"/>
      <c r="EJ2858" s="20"/>
      <c r="EK2858" s="15"/>
      <c r="EL2858" s="20"/>
      <c r="EM2858" s="15"/>
      <c r="EN2858" s="20"/>
      <c r="EY2858" s="15"/>
      <c r="EZ2858" s="20"/>
      <c r="FC2858" s="15"/>
      <c r="FD2858" s="20"/>
      <c r="FE2858" s="15"/>
      <c r="FF2858" s="20"/>
      <c r="FG2858" s="15"/>
      <c r="FH2858" s="20"/>
      <c r="FI2858" s="15"/>
      <c r="FJ2858" s="20"/>
      <c r="FK2858" s="15"/>
      <c r="FL2858" s="20"/>
      <c r="FM2858" s="15"/>
      <c r="FN2858" s="20"/>
      <c r="FO2858" s="15"/>
      <c r="FP2858" s="20"/>
      <c r="FQ2858" s="15"/>
      <c r="FR2858" s="20"/>
      <c r="FS2858" s="15"/>
      <c r="FT2858" s="20"/>
      <c r="FU2858" s="15"/>
      <c r="FV2858" s="20"/>
      <c r="FW2858" s="15"/>
      <c r="FX2858" s="20"/>
      <c r="FY2858" s="15"/>
      <c r="FZ2858" s="20"/>
      <c r="GA2858" s="15">
        <v>45</v>
      </c>
      <c r="GB2858" s="20">
        <v>2</v>
      </c>
      <c r="GC2858" s="15"/>
      <c r="GD2858" s="20"/>
      <c r="GE2858" s="15"/>
      <c r="GF2858" s="20"/>
      <c r="GG2858" s="226"/>
    </row>
    <row r="2859" spans="1:189" ht="15" customHeight="1" x14ac:dyDescent="0.3">
      <c r="A2859" s="85" t="s">
        <v>133</v>
      </c>
      <c r="B2859" s="85" t="s">
        <v>142</v>
      </c>
      <c r="C2859" s="85" t="s">
        <v>2201</v>
      </c>
      <c r="D2859" s="85" t="s">
        <v>1996</v>
      </c>
      <c r="E2859" s="15" t="str">
        <f t="shared" si="617"/>
        <v>Brycen Zheng</v>
      </c>
      <c r="F2859" s="85" t="s">
        <v>135</v>
      </c>
      <c r="G2859" s="15">
        <v>999927651</v>
      </c>
      <c r="H2859" s="15">
        <f t="shared" si="618"/>
        <v>38</v>
      </c>
      <c r="I2859" s="15"/>
      <c r="J2859" s="15"/>
      <c r="K2859" s="16"/>
      <c r="L2859" s="15"/>
      <c r="M2859" s="15"/>
      <c r="N2859" s="15"/>
      <c r="O2859" s="15">
        <f t="shared" si="624"/>
        <v>0</v>
      </c>
      <c r="P2859" s="15">
        <v>0</v>
      </c>
      <c r="Q2859" s="15">
        <f t="shared" si="625"/>
        <v>0</v>
      </c>
      <c r="R2859" s="15">
        <v>0</v>
      </c>
      <c r="S2859" s="15">
        <v>0</v>
      </c>
      <c r="T2859" s="15">
        <f t="shared" si="626"/>
        <v>0</v>
      </c>
      <c r="U2859" s="15">
        <f t="shared" si="627"/>
        <v>0</v>
      </c>
      <c r="V2859" s="15"/>
      <c r="W2859" s="15"/>
      <c r="X2859" s="15"/>
      <c r="Y2859" s="15"/>
      <c r="Z2859" s="16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>
        <f t="shared" si="619"/>
        <v>0</v>
      </c>
      <c r="CT2859" s="15">
        <f t="shared" si="620"/>
        <v>38</v>
      </c>
      <c r="CU2859" s="15">
        <f t="shared" si="621"/>
        <v>0</v>
      </c>
      <c r="CV2859" s="15">
        <f t="shared" si="622"/>
        <v>0</v>
      </c>
      <c r="CW2859" s="15"/>
      <c r="CX2859" s="15"/>
      <c r="CY2859" s="15">
        <f t="shared" si="623"/>
        <v>0</v>
      </c>
      <c r="CZ2859" s="15">
        <f>GG2859</f>
        <v>0</v>
      </c>
      <c r="DA2859" s="16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20"/>
      <c r="DY2859" s="15"/>
      <c r="DZ2859" s="20"/>
      <c r="EA2859" s="15"/>
      <c r="EB2859" s="20"/>
      <c r="EC2859" s="15"/>
      <c r="ED2859" s="20"/>
      <c r="EE2859" s="15"/>
      <c r="EF2859" s="20"/>
      <c r="EG2859" s="15"/>
      <c r="EH2859" s="20"/>
      <c r="EI2859" s="15"/>
      <c r="EJ2859" s="20"/>
      <c r="EK2859" s="15"/>
      <c r="EL2859" s="20"/>
      <c r="EM2859" s="15"/>
      <c r="EN2859" s="20"/>
      <c r="EY2859" s="15"/>
      <c r="EZ2859" s="20"/>
      <c r="FC2859" s="15"/>
      <c r="FD2859" s="20"/>
      <c r="FE2859" s="15"/>
      <c r="FF2859" s="20"/>
      <c r="FG2859" s="15"/>
      <c r="FH2859" s="20"/>
      <c r="FI2859" s="15"/>
      <c r="FJ2859" s="20"/>
      <c r="FK2859" s="15"/>
      <c r="FL2859" s="20"/>
      <c r="FM2859" s="15"/>
      <c r="FN2859" s="16"/>
      <c r="FO2859" s="15">
        <v>38</v>
      </c>
      <c r="FP2859" s="20"/>
      <c r="FQ2859" s="15"/>
      <c r="FR2859" s="16"/>
      <c r="FS2859" s="15"/>
      <c r="FT2859" s="20"/>
      <c r="FU2859" s="15"/>
      <c r="FV2859" s="20"/>
      <c r="FW2859" s="15"/>
      <c r="FX2859" s="20"/>
      <c r="FY2859" s="15"/>
      <c r="FZ2859" s="20"/>
      <c r="GA2859" s="15"/>
      <c r="GB2859" s="20"/>
      <c r="GC2859" s="15"/>
      <c r="GD2859" s="20"/>
      <c r="GE2859" s="15"/>
      <c r="GF2859" s="20"/>
      <c r="GG2859" s="226"/>
    </row>
    <row r="2860" spans="1:189" ht="15" customHeight="1" x14ac:dyDescent="0.3">
      <c r="A2860" s="85" t="s">
        <v>146</v>
      </c>
      <c r="B2860" s="85" t="s">
        <v>142</v>
      </c>
      <c r="C2860" s="85" t="s">
        <v>1826</v>
      </c>
      <c r="D2860" s="85" t="s">
        <v>1996</v>
      </c>
      <c r="E2860" s="15" t="str">
        <f t="shared" si="617"/>
        <v>Anson Zheng</v>
      </c>
      <c r="F2860" s="85" t="s">
        <v>135</v>
      </c>
      <c r="G2860" s="15">
        <v>999927652</v>
      </c>
      <c r="H2860" s="15">
        <f t="shared" si="618"/>
        <v>38</v>
      </c>
      <c r="I2860" s="15"/>
      <c r="J2860" s="15"/>
      <c r="K2860" s="16"/>
      <c r="L2860" s="15"/>
      <c r="M2860" s="15"/>
      <c r="N2860" s="15"/>
      <c r="O2860" s="15">
        <f t="shared" si="624"/>
        <v>0</v>
      </c>
      <c r="P2860" s="15">
        <v>0</v>
      </c>
      <c r="Q2860" s="15">
        <f t="shared" si="625"/>
        <v>0</v>
      </c>
      <c r="R2860" s="15">
        <v>0</v>
      </c>
      <c r="S2860" s="15">
        <v>0</v>
      </c>
      <c r="T2860" s="15">
        <f t="shared" si="626"/>
        <v>0</v>
      </c>
      <c r="U2860" s="15">
        <f t="shared" si="627"/>
        <v>0</v>
      </c>
      <c r="V2860" s="15"/>
      <c r="W2860" s="15"/>
      <c r="X2860" s="15"/>
      <c r="Y2860" s="15"/>
      <c r="Z2860" s="16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>
        <f t="shared" si="619"/>
        <v>0</v>
      </c>
      <c r="CT2860" s="15">
        <f t="shared" si="620"/>
        <v>38</v>
      </c>
      <c r="CU2860" s="15">
        <f t="shared" si="621"/>
        <v>0</v>
      </c>
      <c r="CV2860" s="15">
        <f t="shared" si="622"/>
        <v>0</v>
      </c>
      <c r="CW2860" s="15"/>
      <c r="CX2860" s="15"/>
      <c r="CY2860" s="15">
        <f t="shared" si="623"/>
        <v>0</v>
      </c>
      <c r="CZ2860" s="15">
        <f>GG2860</f>
        <v>0</v>
      </c>
      <c r="DA2860" s="16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20"/>
      <c r="DY2860" s="15"/>
      <c r="DZ2860" s="20"/>
      <c r="EA2860" s="15"/>
      <c r="EB2860" s="20"/>
      <c r="EC2860" s="15"/>
      <c r="ED2860" s="20"/>
      <c r="EE2860" s="15"/>
      <c r="EF2860" s="20"/>
      <c r="EG2860" s="15"/>
      <c r="EH2860" s="20"/>
      <c r="EI2860" s="15"/>
      <c r="EJ2860" s="20"/>
      <c r="EK2860" s="15"/>
      <c r="EL2860" s="20"/>
      <c r="EM2860" s="15"/>
      <c r="EN2860" s="20"/>
      <c r="EY2860" s="15"/>
      <c r="EZ2860" s="20"/>
      <c r="FC2860" s="15"/>
      <c r="FD2860" s="20"/>
      <c r="FE2860" s="15"/>
      <c r="FF2860" s="20"/>
      <c r="FG2860" s="15"/>
      <c r="FH2860" s="20"/>
      <c r="FI2860" s="15"/>
      <c r="FJ2860" s="20"/>
      <c r="FK2860" s="15"/>
      <c r="FL2860" s="20"/>
      <c r="FM2860" s="15"/>
      <c r="FN2860" s="20"/>
      <c r="FO2860" s="15">
        <v>38</v>
      </c>
      <c r="FP2860" s="20"/>
      <c r="FQ2860" s="15"/>
      <c r="FR2860" s="16"/>
      <c r="FS2860" s="15"/>
      <c r="FT2860" s="20"/>
      <c r="FU2860" s="15"/>
      <c r="FV2860" s="20"/>
      <c r="FW2860" s="15"/>
      <c r="FX2860" s="20"/>
      <c r="FY2860" s="15"/>
      <c r="FZ2860" s="20"/>
      <c r="GA2860" s="15"/>
      <c r="GB2860" s="20"/>
      <c r="GC2860" s="15"/>
      <c r="GD2860" s="20"/>
      <c r="GE2860" s="15"/>
      <c r="GF2860" s="20"/>
      <c r="GG2860" s="226"/>
    </row>
    <row r="2861" spans="1:189" ht="15" customHeight="1" x14ac:dyDescent="0.3">
      <c r="A2861" s="85" t="s">
        <v>146</v>
      </c>
      <c r="B2861" s="85" t="s">
        <v>140</v>
      </c>
      <c r="C2861" s="85" t="s">
        <v>4020</v>
      </c>
      <c r="D2861" s="85" t="s">
        <v>513</v>
      </c>
      <c r="E2861" s="15" t="str">
        <f t="shared" si="617"/>
        <v>Isabella Faith  Cheung</v>
      </c>
      <c r="F2861" s="85" t="s">
        <v>128</v>
      </c>
      <c r="G2861" s="15">
        <v>999927653</v>
      </c>
      <c r="H2861" s="15">
        <f t="shared" si="618"/>
        <v>68</v>
      </c>
      <c r="I2861" s="15"/>
      <c r="J2861" s="15"/>
      <c r="K2861" s="16"/>
      <c r="L2861" s="15"/>
      <c r="M2861" s="15"/>
      <c r="N2861" s="15"/>
      <c r="O2861" s="15">
        <f t="shared" si="624"/>
        <v>0</v>
      </c>
      <c r="P2861" s="15">
        <v>0</v>
      </c>
      <c r="Q2861" s="15">
        <f t="shared" si="625"/>
        <v>0</v>
      </c>
      <c r="R2861" s="15">
        <v>0</v>
      </c>
      <c r="S2861" s="15">
        <v>0</v>
      </c>
      <c r="T2861" s="15">
        <f t="shared" si="626"/>
        <v>0</v>
      </c>
      <c r="U2861" s="15">
        <f t="shared" si="627"/>
        <v>0</v>
      </c>
      <c r="V2861" s="15"/>
      <c r="W2861" s="15"/>
      <c r="X2861" s="15"/>
      <c r="Y2861" s="15"/>
      <c r="Z2861" s="16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>
        <f t="shared" si="619"/>
        <v>0</v>
      </c>
      <c r="CT2861" s="15">
        <f t="shared" si="620"/>
        <v>68</v>
      </c>
      <c r="CU2861" s="15">
        <f t="shared" si="621"/>
        <v>0</v>
      </c>
      <c r="CV2861" s="15">
        <f t="shared" si="622"/>
        <v>0</v>
      </c>
      <c r="CW2861" s="15"/>
      <c r="CX2861" s="15"/>
      <c r="CY2861" s="15">
        <f t="shared" si="623"/>
        <v>0</v>
      </c>
      <c r="CZ2861" s="15">
        <f>GG2861</f>
        <v>0</v>
      </c>
      <c r="DA2861" s="16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20"/>
      <c r="DY2861" s="15"/>
      <c r="DZ2861" s="20"/>
      <c r="EA2861" s="15"/>
      <c r="EB2861" s="20"/>
      <c r="EC2861" s="15"/>
      <c r="ED2861" s="20"/>
      <c r="EE2861" s="15"/>
      <c r="EF2861" s="20"/>
      <c r="EG2861" s="15"/>
      <c r="EH2861" s="20"/>
      <c r="EI2861" s="15"/>
      <c r="EJ2861" s="20"/>
      <c r="EK2861" s="15"/>
      <c r="EL2861" s="20"/>
      <c r="EM2861" s="15"/>
      <c r="EN2861" s="20"/>
      <c r="EY2861" s="15"/>
      <c r="EZ2861" s="20"/>
      <c r="FC2861" s="15"/>
      <c r="FD2861" s="20"/>
      <c r="FE2861" s="15"/>
      <c r="FF2861" s="20"/>
      <c r="FG2861" s="15"/>
      <c r="FH2861" s="20"/>
      <c r="FI2861" s="15"/>
      <c r="FJ2861" s="20"/>
      <c r="FK2861" s="15"/>
      <c r="FL2861" s="20"/>
      <c r="FM2861" s="15"/>
      <c r="FN2861" s="16"/>
      <c r="FO2861" s="15">
        <v>68</v>
      </c>
      <c r="FP2861" s="20"/>
      <c r="FQ2861" s="15"/>
      <c r="FR2861" s="16"/>
      <c r="FS2861" s="15"/>
      <c r="FT2861" s="20"/>
      <c r="FU2861" s="15"/>
      <c r="FV2861" s="20"/>
      <c r="FW2861" s="15"/>
      <c r="FX2861" s="20"/>
      <c r="FY2861" s="15"/>
      <c r="FZ2861" s="20"/>
      <c r="GA2861" s="15"/>
      <c r="GB2861" s="20"/>
      <c r="GC2861" s="15"/>
      <c r="GD2861" s="20"/>
      <c r="GE2861" s="15"/>
      <c r="GF2861" s="20"/>
      <c r="GG2861" s="226"/>
    </row>
    <row r="2862" spans="1:189" ht="15" customHeight="1" x14ac:dyDescent="0.3">
      <c r="A2862" s="85" t="s">
        <v>146</v>
      </c>
      <c r="B2862" s="85" t="s">
        <v>134</v>
      </c>
      <c r="C2862" s="85" t="s">
        <v>2439</v>
      </c>
      <c r="D2862" s="85" t="s">
        <v>546</v>
      </c>
      <c r="E2862" s="15" t="str">
        <f t="shared" si="617"/>
        <v>Rayna Lin</v>
      </c>
      <c r="F2862" s="85" t="s">
        <v>128</v>
      </c>
      <c r="G2862" s="15">
        <v>999927659</v>
      </c>
      <c r="H2862" s="15">
        <f t="shared" si="618"/>
        <v>63</v>
      </c>
      <c r="I2862" s="15"/>
      <c r="J2862" s="15"/>
      <c r="K2862" s="16"/>
      <c r="L2862" s="15"/>
      <c r="M2862" s="15"/>
      <c r="N2862" s="15"/>
      <c r="O2862" s="15">
        <f t="shared" si="624"/>
        <v>0</v>
      </c>
      <c r="P2862" s="15">
        <v>0</v>
      </c>
      <c r="Q2862" s="15">
        <f t="shared" si="625"/>
        <v>0</v>
      </c>
      <c r="R2862" s="15">
        <v>0</v>
      </c>
      <c r="S2862" s="15">
        <v>0</v>
      </c>
      <c r="T2862" s="15">
        <f t="shared" si="626"/>
        <v>0</v>
      </c>
      <c r="U2862" s="15">
        <f t="shared" si="627"/>
        <v>0</v>
      </c>
      <c r="V2862" s="15"/>
      <c r="W2862" s="15"/>
      <c r="X2862" s="15"/>
      <c r="Y2862" s="15"/>
      <c r="Z2862" s="16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>
        <f t="shared" si="619"/>
        <v>0</v>
      </c>
      <c r="CT2862" s="15">
        <f t="shared" si="620"/>
        <v>63</v>
      </c>
      <c r="CU2862" s="15">
        <f t="shared" si="621"/>
        <v>0</v>
      </c>
      <c r="CV2862" s="15">
        <f t="shared" si="622"/>
        <v>0</v>
      </c>
      <c r="CW2862" s="15"/>
      <c r="CX2862" s="15"/>
      <c r="CY2862" s="15">
        <f t="shared" si="623"/>
        <v>0</v>
      </c>
      <c r="CZ2862" s="15">
        <f>GG2862</f>
        <v>0</v>
      </c>
      <c r="DA2862" s="16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20"/>
      <c r="DY2862" s="15"/>
      <c r="DZ2862" s="20"/>
      <c r="EA2862" s="15"/>
      <c r="EB2862" s="20"/>
      <c r="EC2862" s="15"/>
      <c r="ED2862" s="20"/>
      <c r="EE2862" s="15"/>
      <c r="EF2862" s="20"/>
      <c r="EG2862" s="15"/>
      <c r="EH2862" s="20"/>
      <c r="EI2862" s="15"/>
      <c r="EJ2862" s="20"/>
      <c r="EK2862" s="15"/>
      <c r="EL2862" s="20"/>
      <c r="EM2862" s="15"/>
      <c r="EN2862" s="20"/>
      <c r="EY2862" s="15"/>
      <c r="EZ2862" s="20"/>
      <c r="FC2862" s="15"/>
      <c r="FD2862" s="20"/>
      <c r="FE2862" s="15"/>
      <c r="FF2862" s="20"/>
      <c r="FG2862" s="15"/>
      <c r="FH2862" s="20"/>
      <c r="FI2862" s="15"/>
      <c r="FJ2862" s="20"/>
      <c r="FK2862" s="15"/>
      <c r="FL2862" s="20"/>
      <c r="FM2862" s="15"/>
      <c r="FN2862" s="16"/>
      <c r="FO2862" s="15">
        <v>63</v>
      </c>
      <c r="FP2862" s="20"/>
      <c r="FQ2862" s="15"/>
      <c r="FR2862" s="16"/>
      <c r="FS2862" s="15"/>
      <c r="FT2862" s="20"/>
      <c r="FU2862" s="15"/>
      <c r="FV2862" s="20"/>
      <c r="FW2862" s="15"/>
      <c r="FX2862" s="20"/>
      <c r="FY2862" s="15"/>
      <c r="FZ2862" s="20"/>
      <c r="GA2862" s="15"/>
      <c r="GB2862" s="20"/>
      <c r="GC2862" s="15"/>
      <c r="GD2862" s="20"/>
      <c r="GE2862" s="15"/>
      <c r="GF2862" s="20"/>
      <c r="GG2862" s="226"/>
    </row>
    <row r="2863" spans="1:189" ht="15" customHeight="1" x14ac:dyDescent="0.3">
      <c r="A2863" s="85" t="s">
        <v>133</v>
      </c>
      <c r="B2863" s="85" t="s">
        <v>126</v>
      </c>
      <c r="C2863" s="85" t="s">
        <v>1729</v>
      </c>
      <c r="D2863" s="85" t="s">
        <v>3900</v>
      </c>
      <c r="E2863" s="15" t="str">
        <f t="shared" si="617"/>
        <v>Dennis Kovalski</v>
      </c>
      <c r="F2863" s="85" t="s">
        <v>135</v>
      </c>
      <c r="G2863" s="15">
        <v>999927663</v>
      </c>
      <c r="H2863" s="15">
        <f t="shared" si="618"/>
        <v>114</v>
      </c>
      <c r="I2863" s="15"/>
      <c r="J2863" s="15"/>
      <c r="K2863" s="16"/>
      <c r="L2863" s="15"/>
      <c r="M2863" s="15"/>
      <c r="N2863" s="15"/>
      <c r="O2863" s="15">
        <f t="shared" si="624"/>
        <v>0</v>
      </c>
      <c r="P2863" s="15">
        <v>0</v>
      </c>
      <c r="Q2863" s="15">
        <f t="shared" si="625"/>
        <v>0</v>
      </c>
      <c r="R2863" s="15">
        <v>0</v>
      </c>
      <c r="S2863" s="15">
        <v>0</v>
      </c>
      <c r="T2863" s="15">
        <f t="shared" si="626"/>
        <v>0</v>
      </c>
      <c r="U2863" s="15">
        <f t="shared" si="627"/>
        <v>0</v>
      </c>
      <c r="V2863" s="15"/>
      <c r="W2863" s="15"/>
      <c r="X2863" s="15"/>
      <c r="Y2863" s="15"/>
      <c r="Z2863" s="16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>
        <f t="shared" si="619"/>
        <v>29</v>
      </c>
      <c r="CT2863" s="15">
        <f t="shared" si="620"/>
        <v>85</v>
      </c>
      <c r="CU2863" s="15">
        <f t="shared" si="621"/>
        <v>1</v>
      </c>
      <c r="CV2863" s="15">
        <f t="shared" si="622"/>
        <v>0</v>
      </c>
      <c r="CW2863" s="15"/>
      <c r="CX2863" s="15"/>
      <c r="CY2863" s="15">
        <f t="shared" si="623"/>
        <v>0</v>
      </c>
      <c r="CZ2863" s="15">
        <f>GG2863</f>
        <v>0</v>
      </c>
      <c r="DA2863" s="16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20"/>
      <c r="DY2863" s="15"/>
      <c r="DZ2863" s="20"/>
      <c r="EA2863" s="15"/>
      <c r="EB2863" s="20"/>
      <c r="EC2863" s="15"/>
      <c r="ED2863" s="20"/>
      <c r="EE2863" s="15"/>
      <c r="EF2863" s="20"/>
      <c r="EG2863" s="15"/>
      <c r="EH2863" s="20"/>
      <c r="EI2863" s="15"/>
      <c r="EJ2863" s="20"/>
      <c r="EK2863" s="15"/>
      <c r="EL2863" s="20"/>
      <c r="EM2863" s="15"/>
      <c r="EN2863" s="20"/>
      <c r="EY2863" s="15"/>
      <c r="EZ2863" s="20"/>
      <c r="FC2863" s="15"/>
      <c r="FD2863" s="20"/>
      <c r="FE2863" s="15">
        <v>29</v>
      </c>
      <c r="FF2863" s="20" t="s">
        <v>168</v>
      </c>
      <c r="FG2863" s="15"/>
      <c r="FH2863" s="20"/>
      <c r="FI2863" s="15"/>
      <c r="FJ2863" s="20"/>
      <c r="FK2863" s="15"/>
      <c r="FL2863" s="20"/>
      <c r="FM2863" s="15"/>
      <c r="FN2863" s="20"/>
      <c r="FO2863" s="15">
        <v>51</v>
      </c>
      <c r="FP2863" s="20"/>
      <c r="FQ2863" s="15"/>
      <c r="FR2863" s="20"/>
      <c r="FS2863" s="15"/>
      <c r="FT2863" s="20"/>
      <c r="FU2863" s="15"/>
      <c r="FV2863" s="20"/>
      <c r="FW2863" s="15"/>
      <c r="FX2863" s="20"/>
      <c r="FY2863" s="15"/>
      <c r="FZ2863" s="20"/>
      <c r="GA2863" s="15">
        <v>34</v>
      </c>
      <c r="GB2863" s="20">
        <v>3</v>
      </c>
      <c r="GC2863" s="15"/>
      <c r="GD2863" s="20"/>
      <c r="GE2863" s="15"/>
      <c r="GF2863" s="20"/>
      <c r="GG2863" s="226"/>
    </row>
    <row r="2864" spans="1:189" ht="15" customHeight="1" x14ac:dyDescent="0.3">
      <c r="A2864" s="85" t="s">
        <v>146</v>
      </c>
      <c r="B2864" s="85" t="s">
        <v>126</v>
      </c>
      <c r="C2864" s="85" t="s">
        <v>225</v>
      </c>
      <c r="D2864" s="85" t="s">
        <v>3900</v>
      </c>
      <c r="E2864" s="15" t="str">
        <f t="shared" si="617"/>
        <v>Matthew Kovalski</v>
      </c>
      <c r="F2864" s="85" t="s">
        <v>135</v>
      </c>
      <c r="G2864" s="15">
        <v>999927664</v>
      </c>
      <c r="H2864" s="15">
        <f t="shared" si="618"/>
        <v>64</v>
      </c>
      <c r="I2864" s="15"/>
      <c r="J2864" s="15"/>
      <c r="K2864" s="16"/>
      <c r="L2864" s="15"/>
      <c r="M2864" s="15"/>
      <c r="N2864" s="15"/>
      <c r="O2864" s="15">
        <f t="shared" si="624"/>
        <v>0</v>
      </c>
      <c r="P2864" s="15">
        <v>0</v>
      </c>
      <c r="Q2864" s="15">
        <f t="shared" si="625"/>
        <v>0</v>
      </c>
      <c r="R2864" s="15">
        <v>0</v>
      </c>
      <c r="S2864" s="15">
        <v>0</v>
      </c>
      <c r="T2864" s="15">
        <f t="shared" si="626"/>
        <v>0</v>
      </c>
      <c r="U2864" s="15">
        <f t="shared" si="627"/>
        <v>0</v>
      </c>
      <c r="V2864" s="15"/>
      <c r="W2864" s="15"/>
      <c r="X2864" s="15"/>
      <c r="Y2864" s="15"/>
      <c r="Z2864" s="16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>
        <f t="shared" si="619"/>
        <v>0</v>
      </c>
      <c r="CT2864" s="15">
        <f t="shared" si="620"/>
        <v>64</v>
      </c>
      <c r="CU2864" s="15">
        <f t="shared" si="621"/>
        <v>1</v>
      </c>
      <c r="CV2864" s="15">
        <f t="shared" si="622"/>
        <v>0</v>
      </c>
      <c r="CW2864" s="15"/>
      <c r="CX2864" s="15"/>
      <c r="CY2864" s="15">
        <f t="shared" si="623"/>
        <v>0</v>
      </c>
      <c r="CZ2864" s="15">
        <f>GG2864</f>
        <v>0</v>
      </c>
      <c r="DA2864" s="16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20"/>
      <c r="DY2864" s="15"/>
      <c r="DZ2864" s="20"/>
      <c r="EA2864" s="15"/>
      <c r="EB2864" s="20"/>
      <c r="EC2864" s="15"/>
      <c r="ED2864" s="20"/>
      <c r="EE2864" s="15"/>
      <c r="EF2864" s="20"/>
      <c r="EG2864" s="15"/>
      <c r="EH2864" s="20"/>
      <c r="EI2864" s="15"/>
      <c r="EJ2864" s="20"/>
      <c r="EK2864" s="15"/>
      <c r="EL2864" s="20"/>
      <c r="EM2864" s="15"/>
      <c r="EN2864" s="20"/>
      <c r="EY2864" s="15"/>
      <c r="EZ2864" s="20"/>
      <c r="FC2864" s="15"/>
      <c r="FD2864" s="20"/>
      <c r="FE2864" s="15"/>
      <c r="FF2864" s="20"/>
      <c r="FG2864" s="15"/>
      <c r="FH2864" s="20"/>
      <c r="FI2864" s="15"/>
      <c r="FJ2864" s="20"/>
      <c r="FK2864" s="15"/>
      <c r="FL2864" s="20"/>
      <c r="FM2864" s="15"/>
      <c r="FN2864" s="20"/>
      <c r="FO2864" s="15">
        <v>34</v>
      </c>
      <c r="FP2864" s="20"/>
      <c r="FQ2864" s="15"/>
      <c r="FR2864" s="20"/>
      <c r="FS2864" s="15"/>
      <c r="FT2864" s="20"/>
      <c r="FU2864" s="15"/>
      <c r="FV2864" s="20"/>
      <c r="FW2864" s="15"/>
      <c r="FX2864" s="20"/>
      <c r="FY2864" s="15"/>
      <c r="FZ2864" s="20"/>
      <c r="GA2864" s="15">
        <v>30</v>
      </c>
      <c r="GB2864" s="20">
        <v>1</v>
      </c>
      <c r="GC2864" s="15"/>
      <c r="GD2864" s="20"/>
      <c r="GE2864" s="15"/>
      <c r="GF2864" s="20"/>
      <c r="GG2864" s="226"/>
    </row>
    <row r="2865" spans="1:189" ht="15" customHeight="1" x14ac:dyDescent="0.3">
      <c r="A2865" s="85" t="s">
        <v>146</v>
      </c>
      <c r="B2865" s="85" t="s">
        <v>142</v>
      </c>
      <c r="C2865" s="85" t="s">
        <v>2989</v>
      </c>
      <c r="D2865" s="85" t="s">
        <v>3948</v>
      </c>
      <c r="E2865" s="15" t="str">
        <f t="shared" si="617"/>
        <v>GABRIEL BOLANOS</v>
      </c>
      <c r="F2865" s="85" t="s">
        <v>135</v>
      </c>
      <c r="G2865" s="15">
        <v>999927669</v>
      </c>
      <c r="H2865" s="15">
        <f t="shared" si="618"/>
        <v>68</v>
      </c>
      <c r="I2865" s="15"/>
      <c r="J2865" s="15"/>
      <c r="K2865" s="16"/>
      <c r="L2865" s="15"/>
      <c r="M2865" s="15"/>
      <c r="N2865" s="15"/>
      <c r="O2865" s="15">
        <f t="shared" si="624"/>
        <v>0</v>
      </c>
      <c r="P2865" s="15">
        <v>0</v>
      </c>
      <c r="Q2865" s="15">
        <f t="shared" si="625"/>
        <v>0</v>
      </c>
      <c r="R2865" s="15">
        <v>0</v>
      </c>
      <c r="S2865" s="15">
        <v>0</v>
      </c>
      <c r="T2865" s="15">
        <f t="shared" si="626"/>
        <v>0</v>
      </c>
      <c r="U2865" s="15">
        <f t="shared" si="627"/>
        <v>0</v>
      </c>
      <c r="V2865" s="15"/>
      <c r="W2865" s="15"/>
      <c r="X2865" s="15"/>
      <c r="Y2865" s="15"/>
      <c r="Z2865" s="16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>
        <f t="shared" si="619"/>
        <v>0</v>
      </c>
      <c r="CT2865" s="15">
        <f t="shared" si="620"/>
        <v>68</v>
      </c>
      <c r="CU2865" s="15">
        <f t="shared" si="621"/>
        <v>0</v>
      </c>
      <c r="CV2865" s="15">
        <f t="shared" si="622"/>
        <v>0</v>
      </c>
      <c r="CW2865" s="15"/>
      <c r="CX2865" s="15"/>
      <c r="CY2865" s="15">
        <f t="shared" si="623"/>
        <v>0</v>
      </c>
      <c r="CZ2865" s="15">
        <f>GG2865</f>
        <v>0</v>
      </c>
      <c r="DA2865" s="16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20"/>
      <c r="DY2865" s="15"/>
      <c r="DZ2865" s="20"/>
      <c r="EA2865" s="15"/>
      <c r="EB2865" s="20"/>
      <c r="EC2865" s="15"/>
      <c r="ED2865" s="20"/>
      <c r="EE2865" s="15"/>
      <c r="EF2865" s="20"/>
      <c r="EG2865" s="15"/>
      <c r="EH2865" s="20"/>
      <c r="EI2865" s="15"/>
      <c r="EJ2865" s="20"/>
      <c r="EK2865" s="15"/>
      <c r="EL2865" s="20"/>
      <c r="EM2865" s="15"/>
      <c r="EN2865" s="20"/>
      <c r="EY2865" s="15"/>
      <c r="EZ2865" s="20"/>
      <c r="FC2865" s="15"/>
      <c r="FD2865" s="20"/>
      <c r="FE2865" s="15"/>
      <c r="FF2865" s="20"/>
      <c r="FG2865" s="15"/>
      <c r="FH2865" s="20"/>
      <c r="FI2865" s="15"/>
      <c r="FJ2865" s="20"/>
      <c r="FK2865" s="15"/>
      <c r="FL2865" s="20"/>
      <c r="FM2865" s="15"/>
      <c r="FN2865" s="20"/>
      <c r="FO2865" s="15">
        <v>68</v>
      </c>
      <c r="FP2865" s="20"/>
      <c r="FQ2865" s="15"/>
      <c r="FR2865" s="16"/>
      <c r="FS2865" s="15"/>
      <c r="FT2865" s="20"/>
      <c r="FU2865" s="15"/>
      <c r="FV2865" s="20"/>
      <c r="FW2865" s="15"/>
      <c r="FX2865" s="20"/>
      <c r="FY2865" s="15"/>
      <c r="FZ2865" s="20"/>
      <c r="GA2865" s="15"/>
      <c r="GB2865" s="20"/>
      <c r="GC2865" s="15"/>
      <c r="GD2865" s="20"/>
      <c r="GE2865" s="15"/>
      <c r="GF2865" s="20"/>
      <c r="GG2865" s="226"/>
    </row>
    <row r="2866" spans="1:189" ht="15" customHeight="1" x14ac:dyDescent="0.3">
      <c r="A2866" s="85" t="s">
        <v>130</v>
      </c>
      <c r="B2866" s="85" t="s">
        <v>142</v>
      </c>
      <c r="C2866" s="85" t="s">
        <v>438</v>
      </c>
      <c r="D2866" s="85" t="s">
        <v>1223</v>
      </c>
      <c r="E2866" s="15" t="str">
        <f t="shared" si="617"/>
        <v>Jack Lee</v>
      </c>
      <c r="F2866" s="85" t="s">
        <v>135</v>
      </c>
      <c r="G2866" s="15">
        <v>999927672</v>
      </c>
      <c r="H2866" s="15">
        <f t="shared" si="618"/>
        <v>54</v>
      </c>
      <c r="I2866" s="15"/>
      <c r="J2866" s="15"/>
      <c r="K2866" s="16"/>
      <c r="L2866" s="15"/>
      <c r="M2866" s="15"/>
      <c r="N2866" s="15"/>
      <c r="O2866" s="15">
        <f t="shared" si="624"/>
        <v>0</v>
      </c>
      <c r="P2866" s="15">
        <v>0</v>
      </c>
      <c r="Q2866" s="15">
        <f t="shared" si="625"/>
        <v>0</v>
      </c>
      <c r="R2866" s="15">
        <v>0</v>
      </c>
      <c r="S2866" s="15">
        <v>0</v>
      </c>
      <c r="T2866" s="15">
        <f t="shared" si="626"/>
        <v>0</v>
      </c>
      <c r="U2866" s="15">
        <f t="shared" si="627"/>
        <v>0</v>
      </c>
      <c r="V2866" s="15"/>
      <c r="W2866" s="15"/>
      <c r="X2866" s="15"/>
      <c r="Y2866" s="15"/>
      <c r="Z2866" s="16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>
        <f t="shared" si="619"/>
        <v>0</v>
      </c>
      <c r="CT2866" s="15">
        <f t="shared" si="620"/>
        <v>54</v>
      </c>
      <c r="CU2866" s="15">
        <f t="shared" si="621"/>
        <v>0</v>
      </c>
      <c r="CV2866" s="15">
        <f t="shared" si="622"/>
        <v>0</v>
      </c>
      <c r="CW2866" s="15"/>
      <c r="CX2866" s="15"/>
      <c r="CY2866" s="15">
        <f t="shared" si="623"/>
        <v>0</v>
      </c>
      <c r="CZ2866" s="15">
        <f>GG2866</f>
        <v>0</v>
      </c>
      <c r="DA2866" s="16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20"/>
      <c r="DY2866" s="15"/>
      <c r="DZ2866" s="20"/>
      <c r="EA2866" s="15"/>
      <c r="EB2866" s="20"/>
      <c r="EC2866" s="15"/>
      <c r="ED2866" s="20"/>
      <c r="EE2866" s="15"/>
      <c r="EF2866" s="20"/>
      <c r="EG2866" s="15"/>
      <c r="EH2866" s="20"/>
      <c r="EI2866" s="15"/>
      <c r="EJ2866" s="20"/>
      <c r="EK2866" s="15"/>
      <c r="EL2866" s="20"/>
      <c r="EM2866" s="15"/>
      <c r="EN2866" s="20"/>
      <c r="EY2866" s="15"/>
      <c r="EZ2866" s="20"/>
      <c r="FC2866" s="15"/>
      <c r="FD2866" s="20"/>
      <c r="FE2866" s="15"/>
      <c r="FF2866" s="20"/>
      <c r="FG2866" s="15"/>
      <c r="FH2866" s="20"/>
      <c r="FI2866" s="15"/>
      <c r="FJ2866" s="20"/>
      <c r="FK2866" s="15"/>
      <c r="FL2866" s="20"/>
      <c r="FM2866" s="15"/>
      <c r="FN2866" s="20"/>
      <c r="FO2866" s="15">
        <v>54</v>
      </c>
      <c r="FP2866" s="20"/>
      <c r="FQ2866" s="15"/>
      <c r="FR2866" s="16"/>
      <c r="FS2866" s="15"/>
      <c r="FT2866" s="20"/>
      <c r="FU2866" s="15"/>
      <c r="FV2866" s="20"/>
      <c r="FW2866" s="15"/>
      <c r="FX2866" s="20"/>
      <c r="FY2866" s="15"/>
      <c r="FZ2866" s="20"/>
      <c r="GA2866" s="15"/>
      <c r="GB2866" s="20"/>
      <c r="GC2866" s="15"/>
      <c r="GD2866" s="20"/>
      <c r="GE2866" s="15"/>
      <c r="GF2866" s="20"/>
      <c r="GG2866" s="226"/>
    </row>
    <row r="2867" spans="1:189" ht="15" customHeight="1" x14ac:dyDescent="0.3">
      <c r="A2867" s="15" t="s">
        <v>130</v>
      </c>
      <c r="B2867" s="15" t="s">
        <v>126</v>
      </c>
      <c r="C2867" s="15" t="s">
        <v>375</v>
      </c>
      <c r="D2867" s="15" t="s">
        <v>1953</v>
      </c>
      <c r="E2867" s="15" t="str">
        <f t="shared" si="617"/>
        <v>Michael Wilson</v>
      </c>
      <c r="F2867" s="15" t="s">
        <v>135</v>
      </c>
      <c r="G2867" s="15">
        <v>999927676</v>
      </c>
      <c r="H2867" s="15">
        <f t="shared" si="618"/>
        <v>60</v>
      </c>
      <c r="I2867" s="15"/>
      <c r="J2867" s="15"/>
      <c r="K2867" s="16"/>
      <c r="L2867" s="15"/>
      <c r="M2867" s="15"/>
      <c r="N2867" s="15"/>
      <c r="O2867" s="15">
        <f t="shared" si="624"/>
        <v>0</v>
      </c>
      <c r="P2867" s="15">
        <v>0</v>
      </c>
      <c r="Q2867" s="15">
        <f t="shared" si="625"/>
        <v>0</v>
      </c>
      <c r="R2867" s="15">
        <v>0</v>
      </c>
      <c r="S2867" s="15">
        <v>0</v>
      </c>
      <c r="T2867" s="15">
        <f t="shared" si="626"/>
        <v>0</v>
      </c>
      <c r="U2867" s="15">
        <f t="shared" si="627"/>
        <v>0</v>
      </c>
      <c r="V2867" s="15"/>
      <c r="W2867" s="15"/>
      <c r="X2867" s="15"/>
      <c r="Y2867" s="15"/>
      <c r="Z2867" s="16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>
        <f t="shared" si="619"/>
        <v>0</v>
      </c>
      <c r="CT2867" s="15">
        <f t="shared" si="620"/>
        <v>60</v>
      </c>
      <c r="CU2867" s="15">
        <f t="shared" si="621"/>
        <v>1</v>
      </c>
      <c r="CV2867" s="15">
        <f t="shared" si="622"/>
        <v>0</v>
      </c>
      <c r="CW2867" s="15"/>
      <c r="CX2867" s="15"/>
      <c r="CY2867" s="15">
        <f t="shared" si="623"/>
        <v>0</v>
      </c>
      <c r="CZ2867" s="15">
        <f>GG2867</f>
        <v>0</v>
      </c>
      <c r="DA2867" s="16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20"/>
      <c r="DY2867" s="15"/>
      <c r="DZ2867" s="20"/>
      <c r="EA2867" s="15"/>
      <c r="EB2867" s="20"/>
      <c r="EC2867" s="15"/>
      <c r="ED2867" s="20"/>
      <c r="EE2867" s="15"/>
      <c r="EF2867" s="20"/>
      <c r="EG2867" s="15"/>
      <c r="EH2867" s="20"/>
      <c r="EI2867" s="15"/>
      <c r="EJ2867" s="20"/>
      <c r="EK2867" s="15"/>
      <c r="EL2867" s="20"/>
      <c r="EM2867" s="15"/>
      <c r="EN2867" s="20"/>
      <c r="EY2867" s="15"/>
      <c r="EZ2867" s="20"/>
      <c r="FC2867" s="15"/>
      <c r="FD2867" s="20"/>
      <c r="FE2867" s="15"/>
      <c r="FF2867" s="20"/>
      <c r="FG2867" s="15"/>
      <c r="FH2867" s="20"/>
      <c r="FI2867" s="15"/>
      <c r="FJ2867" s="20"/>
      <c r="FK2867" s="15"/>
      <c r="FL2867" s="20"/>
      <c r="FM2867" s="15"/>
      <c r="FN2867" s="20"/>
      <c r="FO2867" s="15"/>
      <c r="FP2867" s="20"/>
      <c r="FQ2867" s="15"/>
      <c r="FR2867" s="20"/>
      <c r="FS2867" s="15"/>
      <c r="FT2867" s="20"/>
      <c r="FU2867" s="15"/>
      <c r="FV2867" s="20"/>
      <c r="FW2867" s="15">
        <v>60</v>
      </c>
      <c r="FX2867" s="20">
        <v>1</v>
      </c>
      <c r="FY2867" s="15"/>
      <c r="FZ2867" s="20"/>
      <c r="GA2867" s="15"/>
      <c r="GB2867" s="20"/>
      <c r="GC2867" s="15"/>
      <c r="GD2867" s="20"/>
      <c r="GE2867" s="15"/>
      <c r="GF2867" s="20"/>
      <c r="GG2867" s="226"/>
    </row>
    <row r="2868" spans="1:189" ht="15" customHeight="1" x14ac:dyDescent="0.3">
      <c r="A2868" s="85" t="s">
        <v>137</v>
      </c>
      <c r="B2868" s="85" t="s">
        <v>138</v>
      </c>
      <c r="C2868" s="85" t="s">
        <v>3724</v>
      </c>
      <c r="D2868" s="85" t="s">
        <v>4061</v>
      </c>
      <c r="E2868" s="15" t="str">
        <f t="shared" si="617"/>
        <v xml:space="preserve">Scarlett  Chen </v>
      </c>
      <c r="F2868" s="85" t="s">
        <v>128</v>
      </c>
      <c r="G2868" s="15">
        <v>999927677</v>
      </c>
      <c r="H2868" s="15">
        <f t="shared" si="618"/>
        <v>68</v>
      </c>
      <c r="I2868" s="15"/>
      <c r="J2868" s="15"/>
      <c r="K2868" s="16"/>
      <c r="L2868" s="15"/>
      <c r="M2868" s="15"/>
      <c r="N2868" s="15"/>
      <c r="O2868" s="15">
        <f t="shared" si="624"/>
        <v>0</v>
      </c>
      <c r="P2868" s="15">
        <v>0</v>
      </c>
      <c r="Q2868" s="15">
        <f t="shared" si="625"/>
        <v>0</v>
      </c>
      <c r="R2868" s="15">
        <v>0</v>
      </c>
      <c r="S2868" s="15">
        <v>0</v>
      </c>
      <c r="T2868" s="15">
        <f t="shared" si="626"/>
        <v>0</v>
      </c>
      <c r="U2868" s="15">
        <f t="shared" si="627"/>
        <v>0</v>
      </c>
      <c r="V2868" s="15"/>
      <c r="W2868" s="15"/>
      <c r="X2868" s="15"/>
      <c r="Y2868" s="15"/>
      <c r="Z2868" s="16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>
        <f t="shared" si="619"/>
        <v>0</v>
      </c>
      <c r="CT2868" s="15">
        <f t="shared" si="620"/>
        <v>68</v>
      </c>
      <c r="CU2868" s="15">
        <f t="shared" si="621"/>
        <v>0</v>
      </c>
      <c r="CV2868" s="15">
        <f t="shared" si="622"/>
        <v>0</v>
      </c>
      <c r="CW2868" s="15"/>
      <c r="CX2868" s="15"/>
      <c r="CY2868" s="15">
        <f t="shared" si="623"/>
        <v>0</v>
      </c>
      <c r="CZ2868" s="15">
        <f>GG2868</f>
        <v>0</v>
      </c>
      <c r="DA2868" s="16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20"/>
      <c r="DY2868" s="15"/>
      <c r="DZ2868" s="20"/>
      <c r="EA2868" s="15"/>
      <c r="EB2868" s="20"/>
      <c r="EC2868" s="15"/>
      <c r="ED2868" s="20"/>
      <c r="EE2868" s="15"/>
      <c r="EF2868" s="20"/>
      <c r="EG2868" s="15"/>
      <c r="EH2868" s="20"/>
      <c r="EI2868" s="15"/>
      <c r="EJ2868" s="20"/>
      <c r="EK2868" s="15"/>
      <c r="EL2868" s="20"/>
      <c r="EM2868" s="15"/>
      <c r="EN2868" s="20"/>
      <c r="EY2868" s="15"/>
      <c r="EZ2868" s="20"/>
      <c r="FC2868" s="15"/>
      <c r="FD2868" s="20"/>
      <c r="FE2868" s="15"/>
      <c r="FF2868" s="20"/>
      <c r="FG2868" s="15"/>
      <c r="FH2868" s="20"/>
      <c r="FI2868" s="15"/>
      <c r="FJ2868" s="20"/>
      <c r="FK2868" s="15"/>
      <c r="FL2868" s="16"/>
      <c r="FM2868" s="15"/>
      <c r="FN2868" s="16"/>
      <c r="FO2868" s="15">
        <v>68</v>
      </c>
      <c r="FP2868" s="20"/>
      <c r="FQ2868" s="15"/>
      <c r="FR2868" s="16"/>
      <c r="FS2868" s="15"/>
      <c r="FT2868" s="20"/>
      <c r="FU2868" s="15"/>
      <c r="FV2868" s="20"/>
      <c r="FW2868" s="15"/>
      <c r="FX2868" s="20"/>
      <c r="FY2868" s="15"/>
      <c r="FZ2868" s="20"/>
      <c r="GA2868" s="15"/>
      <c r="GB2868" s="20"/>
      <c r="GC2868" s="15"/>
      <c r="GD2868" s="20"/>
      <c r="GE2868" s="15"/>
      <c r="GF2868" s="20"/>
      <c r="GG2868" s="226"/>
    </row>
    <row r="2869" spans="1:189" ht="15" customHeight="1" x14ac:dyDescent="0.3">
      <c r="A2869" s="17" t="s">
        <v>133</v>
      </c>
      <c r="B2869" s="17" t="s">
        <v>140</v>
      </c>
      <c r="C2869" s="17" t="s">
        <v>285</v>
      </c>
      <c r="D2869" s="17" t="s">
        <v>466</v>
      </c>
      <c r="E2869" s="15" t="str">
        <f t="shared" si="617"/>
        <v>Zachary Caruso</v>
      </c>
      <c r="F2869" s="17" t="s">
        <v>135</v>
      </c>
      <c r="G2869" s="17">
        <v>999927684</v>
      </c>
      <c r="H2869" s="15">
        <f t="shared" si="618"/>
        <v>120</v>
      </c>
      <c r="I2869" s="15"/>
      <c r="J2869" s="15"/>
      <c r="K2869" s="16"/>
      <c r="L2869" s="15"/>
      <c r="M2869" s="15"/>
      <c r="N2869" s="15"/>
      <c r="O2869" s="15">
        <f t="shared" si="624"/>
        <v>0</v>
      </c>
      <c r="P2869" s="15">
        <v>0</v>
      </c>
      <c r="Q2869" s="15">
        <f t="shared" si="625"/>
        <v>0</v>
      </c>
      <c r="R2869" s="15">
        <v>0</v>
      </c>
      <c r="S2869" s="15">
        <v>0</v>
      </c>
      <c r="T2869" s="15">
        <f t="shared" si="626"/>
        <v>0</v>
      </c>
      <c r="U2869" s="15">
        <f t="shared" si="627"/>
        <v>0</v>
      </c>
      <c r="V2869" s="15"/>
      <c r="W2869" s="15"/>
      <c r="X2869" s="15"/>
      <c r="Y2869" s="15"/>
      <c r="Z2869" s="16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>
        <f t="shared" si="619"/>
        <v>0</v>
      </c>
      <c r="CT2869" s="15">
        <f t="shared" si="620"/>
        <v>120</v>
      </c>
      <c r="CU2869" s="15">
        <f t="shared" si="621"/>
        <v>1</v>
      </c>
      <c r="CV2869" s="15">
        <f t="shared" si="622"/>
        <v>0</v>
      </c>
      <c r="CW2869" s="15"/>
      <c r="CX2869" s="15"/>
      <c r="CY2869" s="15">
        <f t="shared" si="623"/>
        <v>0</v>
      </c>
      <c r="CZ2869" s="15">
        <f>GG2869</f>
        <v>0</v>
      </c>
      <c r="DA2869" s="16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20"/>
      <c r="DY2869" s="15"/>
      <c r="DZ2869" s="20"/>
      <c r="EA2869" s="15"/>
      <c r="EB2869" s="20"/>
      <c r="EC2869" s="15"/>
      <c r="ED2869" s="20"/>
      <c r="EE2869" s="15"/>
      <c r="EF2869" s="20"/>
      <c r="EG2869" s="15"/>
      <c r="EH2869" s="20"/>
      <c r="EI2869" s="15"/>
      <c r="EJ2869" s="20"/>
      <c r="EK2869" s="15"/>
      <c r="EL2869" s="20"/>
      <c r="EM2869" s="15"/>
      <c r="EN2869" s="20"/>
      <c r="EY2869" s="15"/>
      <c r="EZ2869" s="20"/>
      <c r="FC2869" s="15"/>
      <c r="FD2869" s="20"/>
      <c r="FE2869" s="15"/>
      <c r="FF2869" s="20"/>
      <c r="FG2869" s="15"/>
      <c r="FH2869" s="20"/>
      <c r="FI2869" s="15"/>
      <c r="FJ2869" s="20"/>
      <c r="FK2869" s="15"/>
      <c r="FL2869" s="20"/>
      <c r="FM2869" s="15"/>
      <c r="FN2869" s="20"/>
      <c r="FO2869" s="15"/>
      <c r="FP2869" s="20"/>
      <c r="FQ2869" s="15"/>
      <c r="FR2869" s="20"/>
      <c r="FS2869" s="15">
        <v>120</v>
      </c>
      <c r="FT2869" s="20">
        <v>1</v>
      </c>
      <c r="FU2869" s="15"/>
      <c r="FV2869" s="20"/>
      <c r="FW2869" s="15"/>
      <c r="FX2869" s="20"/>
      <c r="FY2869" s="15"/>
      <c r="FZ2869" s="20"/>
      <c r="GA2869" s="15"/>
      <c r="GB2869" s="20"/>
      <c r="GC2869" s="15"/>
      <c r="GD2869" s="20"/>
      <c r="GE2869" s="15"/>
      <c r="GF2869" s="20"/>
      <c r="GG2869" s="226"/>
    </row>
    <row r="2870" spans="1:189" ht="15" customHeight="1" x14ac:dyDescent="0.3">
      <c r="A2870" s="17" t="s">
        <v>146</v>
      </c>
      <c r="B2870" s="17" t="s">
        <v>138</v>
      </c>
      <c r="C2870" s="17" t="s">
        <v>1478</v>
      </c>
      <c r="D2870" s="17" t="s">
        <v>3631</v>
      </c>
      <c r="E2870" s="15" t="str">
        <f t="shared" si="617"/>
        <v>Bryce Kalinski</v>
      </c>
      <c r="F2870" s="17" t="s">
        <v>135</v>
      </c>
      <c r="G2870" s="17">
        <v>999927685</v>
      </c>
      <c r="H2870" s="15">
        <f t="shared" si="618"/>
        <v>68</v>
      </c>
      <c r="I2870" s="15"/>
      <c r="J2870" s="15"/>
      <c r="K2870" s="16"/>
      <c r="L2870" s="15"/>
      <c r="M2870" s="15"/>
      <c r="N2870" s="15"/>
      <c r="O2870" s="15">
        <f t="shared" si="624"/>
        <v>0</v>
      </c>
      <c r="P2870" s="15">
        <v>0</v>
      </c>
      <c r="Q2870" s="15">
        <f t="shared" si="625"/>
        <v>0</v>
      </c>
      <c r="R2870" s="15">
        <v>0</v>
      </c>
      <c r="S2870" s="15">
        <v>0</v>
      </c>
      <c r="T2870" s="15">
        <f t="shared" si="626"/>
        <v>0</v>
      </c>
      <c r="U2870" s="15">
        <f t="shared" si="627"/>
        <v>0</v>
      </c>
      <c r="V2870" s="15"/>
      <c r="W2870" s="15"/>
      <c r="X2870" s="15"/>
      <c r="Y2870" s="15"/>
      <c r="Z2870" s="16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>
        <f t="shared" si="619"/>
        <v>0</v>
      </c>
      <c r="CT2870" s="15">
        <f t="shared" si="620"/>
        <v>68</v>
      </c>
      <c r="CU2870" s="15">
        <f t="shared" si="621"/>
        <v>1</v>
      </c>
      <c r="CV2870" s="15">
        <f t="shared" si="622"/>
        <v>0</v>
      </c>
      <c r="CW2870" s="15"/>
      <c r="CX2870" s="15"/>
      <c r="CY2870" s="15">
        <f t="shared" si="623"/>
        <v>0</v>
      </c>
      <c r="CZ2870" s="15">
        <f>GG2870</f>
        <v>0</v>
      </c>
      <c r="DA2870" s="16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20"/>
      <c r="DY2870" s="15"/>
      <c r="DZ2870" s="20"/>
      <c r="EA2870" s="15"/>
      <c r="EB2870" s="20"/>
      <c r="EC2870" s="15"/>
      <c r="ED2870" s="20"/>
      <c r="EE2870" s="15"/>
      <c r="EF2870" s="20"/>
      <c r="EG2870" s="15"/>
      <c r="EH2870" s="20"/>
      <c r="EI2870" s="15"/>
      <c r="EJ2870" s="20"/>
      <c r="EK2870" s="15"/>
      <c r="EL2870" s="20"/>
      <c r="EM2870" s="15"/>
      <c r="EN2870" s="20"/>
      <c r="EY2870" s="15"/>
      <c r="EZ2870" s="20"/>
      <c r="FC2870" s="15"/>
      <c r="FD2870" s="20"/>
      <c r="FE2870" s="15"/>
      <c r="FF2870" s="20"/>
      <c r="FG2870" s="15"/>
      <c r="FH2870" s="20"/>
      <c r="FI2870" s="15"/>
      <c r="FJ2870" s="20"/>
      <c r="FK2870" s="15"/>
      <c r="FL2870" s="20"/>
      <c r="FM2870" s="15"/>
      <c r="FN2870" s="20"/>
      <c r="FO2870" s="15"/>
      <c r="FP2870" s="20"/>
      <c r="FQ2870" s="15"/>
      <c r="FR2870" s="20"/>
      <c r="FS2870" s="15">
        <v>68</v>
      </c>
      <c r="FT2870" s="20">
        <v>4</v>
      </c>
      <c r="FU2870" s="15"/>
      <c r="FV2870" s="20"/>
      <c r="FW2870" s="15"/>
      <c r="FX2870" s="20"/>
      <c r="FY2870" s="15"/>
      <c r="FZ2870" s="20"/>
      <c r="GA2870" s="15"/>
      <c r="GB2870" s="20"/>
      <c r="GC2870" s="15"/>
      <c r="GD2870" s="20"/>
      <c r="GE2870" s="15"/>
      <c r="GF2870" s="20"/>
      <c r="GG2870" s="226"/>
    </row>
    <row r="2871" spans="1:189" ht="15" customHeight="1" x14ac:dyDescent="0.3">
      <c r="A2871" s="17" t="s">
        <v>146</v>
      </c>
      <c r="B2871" s="17" t="s">
        <v>134</v>
      </c>
      <c r="C2871" s="17" t="s">
        <v>225</v>
      </c>
      <c r="D2871" s="17" t="s">
        <v>1631</v>
      </c>
      <c r="E2871" s="15" t="str">
        <f t="shared" si="617"/>
        <v>Matthew Rivera</v>
      </c>
      <c r="F2871" s="17" t="s">
        <v>135</v>
      </c>
      <c r="G2871" s="17">
        <v>999927686</v>
      </c>
      <c r="H2871" s="15">
        <f t="shared" si="618"/>
        <v>68</v>
      </c>
      <c r="I2871" s="15"/>
      <c r="J2871" s="15"/>
      <c r="K2871" s="16"/>
      <c r="L2871" s="15"/>
      <c r="M2871" s="15"/>
      <c r="N2871" s="15"/>
      <c r="O2871" s="15">
        <f t="shared" si="624"/>
        <v>0</v>
      </c>
      <c r="P2871" s="15">
        <v>0</v>
      </c>
      <c r="Q2871" s="15">
        <f t="shared" si="625"/>
        <v>0</v>
      </c>
      <c r="R2871" s="15">
        <v>0</v>
      </c>
      <c r="S2871" s="15">
        <v>0</v>
      </c>
      <c r="T2871" s="15">
        <f t="shared" si="626"/>
        <v>0</v>
      </c>
      <c r="U2871" s="15">
        <f t="shared" si="627"/>
        <v>0</v>
      </c>
      <c r="V2871" s="15"/>
      <c r="W2871" s="15"/>
      <c r="X2871" s="15"/>
      <c r="Y2871" s="15"/>
      <c r="Z2871" s="16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>
        <f t="shared" si="619"/>
        <v>0</v>
      </c>
      <c r="CT2871" s="15">
        <f t="shared" si="620"/>
        <v>68</v>
      </c>
      <c r="CU2871" s="15">
        <f t="shared" si="621"/>
        <v>1</v>
      </c>
      <c r="CV2871" s="15">
        <f t="shared" si="622"/>
        <v>0</v>
      </c>
      <c r="CW2871" s="15"/>
      <c r="CX2871" s="15"/>
      <c r="CY2871" s="15">
        <f t="shared" si="623"/>
        <v>0</v>
      </c>
      <c r="CZ2871" s="15">
        <f>GG2871</f>
        <v>0</v>
      </c>
      <c r="DA2871" s="16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20"/>
      <c r="DY2871" s="15"/>
      <c r="DZ2871" s="20"/>
      <c r="EA2871" s="15"/>
      <c r="EB2871" s="20"/>
      <c r="EC2871" s="15"/>
      <c r="ED2871" s="20"/>
      <c r="EE2871" s="15"/>
      <c r="EF2871" s="20"/>
      <c r="EG2871" s="15"/>
      <c r="EH2871" s="20"/>
      <c r="EI2871" s="15"/>
      <c r="EJ2871" s="20"/>
      <c r="EK2871" s="15"/>
      <c r="EL2871" s="20"/>
      <c r="EM2871" s="15"/>
      <c r="EN2871" s="20"/>
      <c r="EY2871" s="15"/>
      <c r="EZ2871" s="20"/>
      <c r="FC2871" s="15"/>
      <c r="FD2871" s="20"/>
      <c r="FE2871" s="15"/>
      <c r="FF2871" s="20"/>
      <c r="FG2871" s="15"/>
      <c r="FH2871" s="20"/>
      <c r="FI2871" s="15"/>
      <c r="FJ2871" s="20"/>
      <c r="FK2871" s="15"/>
      <c r="FL2871" s="20"/>
      <c r="FM2871" s="15"/>
      <c r="FN2871" s="20"/>
      <c r="FO2871" s="15"/>
      <c r="FP2871" s="20"/>
      <c r="FQ2871" s="15"/>
      <c r="FR2871" s="20"/>
      <c r="FS2871" s="15">
        <v>68</v>
      </c>
      <c r="FT2871" s="20">
        <v>3</v>
      </c>
      <c r="FU2871" s="15"/>
      <c r="FV2871" s="20"/>
      <c r="FW2871" s="15"/>
      <c r="FX2871" s="20"/>
      <c r="FY2871" s="15"/>
      <c r="FZ2871" s="20"/>
      <c r="GA2871" s="15"/>
      <c r="GB2871" s="20"/>
      <c r="GC2871" s="15"/>
      <c r="GD2871" s="20"/>
      <c r="GE2871" s="15"/>
      <c r="GF2871" s="20"/>
      <c r="GG2871" s="226"/>
    </row>
    <row r="2872" spans="1:189" ht="15" customHeight="1" x14ac:dyDescent="0.3">
      <c r="A2872" s="85" t="s">
        <v>146</v>
      </c>
      <c r="B2872" s="85" t="s">
        <v>140</v>
      </c>
      <c r="C2872" s="85" t="s">
        <v>265</v>
      </c>
      <c r="D2872" s="85" t="s">
        <v>3926</v>
      </c>
      <c r="E2872" s="15" t="str">
        <f t="shared" si="617"/>
        <v>Nathaniel Taiwo</v>
      </c>
      <c r="F2872" s="85" t="s">
        <v>135</v>
      </c>
      <c r="G2872" s="15">
        <v>999927689</v>
      </c>
      <c r="H2872" s="15">
        <f t="shared" si="618"/>
        <v>54</v>
      </c>
      <c r="I2872" s="15"/>
      <c r="J2872" s="15"/>
      <c r="K2872" s="16"/>
      <c r="L2872" s="15"/>
      <c r="M2872" s="15"/>
      <c r="N2872" s="15"/>
      <c r="O2872" s="15">
        <f t="shared" si="624"/>
        <v>0</v>
      </c>
      <c r="P2872" s="15">
        <v>0</v>
      </c>
      <c r="Q2872" s="15">
        <f t="shared" si="625"/>
        <v>0</v>
      </c>
      <c r="R2872" s="15">
        <v>0</v>
      </c>
      <c r="S2872" s="15">
        <v>0</v>
      </c>
      <c r="T2872" s="15">
        <f t="shared" si="626"/>
        <v>0</v>
      </c>
      <c r="U2872" s="15">
        <f t="shared" si="627"/>
        <v>0</v>
      </c>
      <c r="V2872" s="15"/>
      <c r="W2872" s="15"/>
      <c r="X2872" s="15"/>
      <c r="Y2872" s="15"/>
      <c r="Z2872" s="16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>
        <f t="shared" si="619"/>
        <v>0</v>
      </c>
      <c r="CT2872" s="15">
        <f t="shared" si="620"/>
        <v>54</v>
      </c>
      <c r="CU2872" s="15">
        <f t="shared" si="621"/>
        <v>0</v>
      </c>
      <c r="CV2872" s="15">
        <f t="shared" si="622"/>
        <v>0</v>
      </c>
      <c r="CW2872" s="15"/>
      <c r="CX2872" s="15"/>
      <c r="CY2872" s="15">
        <f t="shared" si="623"/>
        <v>0</v>
      </c>
      <c r="CZ2872" s="15">
        <f>GG2872</f>
        <v>0</v>
      </c>
      <c r="DA2872" s="16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20"/>
      <c r="DY2872" s="15"/>
      <c r="DZ2872" s="20"/>
      <c r="EA2872" s="15"/>
      <c r="EB2872" s="20"/>
      <c r="EC2872" s="15"/>
      <c r="ED2872" s="20"/>
      <c r="EE2872" s="15"/>
      <c r="EF2872" s="20"/>
      <c r="EG2872" s="15"/>
      <c r="EH2872" s="20"/>
      <c r="EI2872" s="15"/>
      <c r="EJ2872" s="20"/>
      <c r="EK2872" s="15"/>
      <c r="EL2872" s="20"/>
      <c r="EM2872" s="15"/>
      <c r="EN2872" s="20"/>
      <c r="EY2872" s="15"/>
      <c r="EZ2872" s="20"/>
      <c r="FC2872" s="15"/>
      <c r="FD2872" s="20"/>
      <c r="FE2872" s="15"/>
      <c r="FF2872" s="20"/>
      <c r="FG2872" s="15"/>
      <c r="FH2872" s="20"/>
      <c r="FI2872" s="15"/>
      <c r="FJ2872" s="20"/>
      <c r="FK2872" s="15"/>
      <c r="FL2872" s="20"/>
      <c r="FM2872" s="15"/>
      <c r="FN2872" s="20"/>
      <c r="FO2872" s="15">
        <v>54</v>
      </c>
      <c r="FP2872" s="20"/>
      <c r="FQ2872" s="15"/>
      <c r="FR2872" s="20"/>
      <c r="FS2872" s="15"/>
      <c r="FT2872" s="20"/>
      <c r="FU2872" s="15"/>
      <c r="FV2872" s="20"/>
      <c r="FW2872" s="15"/>
      <c r="FX2872" s="20"/>
      <c r="FY2872" s="15"/>
      <c r="FZ2872" s="20"/>
      <c r="GA2872" s="15"/>
      <c r="GB2872" s="20"/>
      <c r="GC2872" s="15"/>
      <c r="GD2872" s="20"/>
      <c r="GE2872" s="15"/>
      <c r="GF2872" s="20"/>
      <c r="GG2872" s="226"/>
    </row>
    <row r="2873" spans="1:189" ht="15" customHeight="1" x14ac:dyDescent="0.3">
      <c r="A2873" s="85" t="s">
        <v>146</v>
      </c>
      <c r="B2873" s="85" t="s">
        <v>140</v>
      </c>
      <c r="C2873" s="85" t="s">
        <v>1369</v>
      </c>
      <c r="D2873" s="85" t="s">
        <v>3919</v>
      </c>
      <c r="E2873" s="15" t="str">
        <f t="shared" si="617"/>
        <v>Luca Cangiano</v>
      </c>
      <c r="F2873" s="85" t="s">
        <v>135</v>
      </c>
      <c r="G2873" s="15">
        <v>999927694</v>
      </c>
      <c r="H2873" s="15">
        <f t="shared" si="618"/>
        <v>51</v>
      </c>
      <c r="I2873" s="15"/>
      <c r="J2873" s="15"/>
      <c r="K2873" s="16"/>
      <c r="L2873" s="15"/>
      <c r="M2873" s="15"/>
      <c r="N2873" s="15"/>
      <c r="O2873" s="15">
        <f t="shared" si="624"/>
        <v>0</v>
      </c>
      <c r="P2873" s="15">
        <v>0</v>
      </c>
      <c r="Q2873" s="15">
        <f t="shared" si="625"/>
        <v>0</v>
      </c>
      <c r="R2873" s="15">
        <v>0</v>
      </c>
      <c r="S2873" s="15">
        <v>0</v>
      </c>
      <c r="T2873" s="15">
        <f t="shared" si="626"/>
        <v>0</v>
      </c>
      <c r="U2873" s="15">
        <f t="shared" si="627"/>
        <v>0</v>
      </c>
      <c r="V2873" s="15"/>
      <c r="W2873" s="15"/>
      <c r="X2873" s="15"/>
      <c r="Y2873" s="15"/>
      <c r="Z2873" s="16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>
        <f t="shared" si="619"/>
        <v>0</v>
      </c>
      <c r="CT2873" s="15">
        <f t="shared" si="620"/>
        <v>51</v>
      </c>
      <c r="CU2873" s="15">
        <f t="shared" si="621"/>
        <v>0</v>
      </c>
      <c r="CV2873" s="15">
        <f t="shared" si="622"/>
        <v>0</v>
      </c>
      <c r="CW2873" s="15"/>
      <c r="CX2873" s="15"/>
      <c r="CY2873" s="15">
        <f t="shared" si="623"/>
        <v>0</v>
      </c>
      <c r="CZ2873" s="15">
        <f>GG2873</f>
        <v>0</v>
      </c>
      <c r="DA2873" s="16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20"/>
      <c r="DY2873" s="15"/>
      <c r="DZ2873" s="20"/>
      <c r="EA2873" s="15"/>
      <c r="EB2873" s="20"/>
      <c r="EC2873" s="15"/>
      <c r="ED2873" s="20"/>
      <c r="EE2873" s="15"/>
      <c r="EF2873" s="20"/>
      <c r="EG2873" s="15"/>
      <c r="EH2873" s="20"/>
      <c r="EI2873" s="15"/>
      <c r="EJ2873" s="20"/>
      <c r="EK2873" s="15"/>
      <c r="EL2873" s="20"/>
      <c r="EM2873" s="15"/>
      <c r="EN2873" s="20"/>
      <c r="EY2873" s="15"/>
      <c r="EZ2873" s="20"/>
      <c r="FC2873" s="15"/>
      <c r="FD2873" s="20"/>
      <c r="FE2873" s="15"/>
      <c r="FF2873" s="20"/>
      <c r="FG2873" s="15"/>
      <c r="FH2873" s="20"/>
      <c r="FI2873" s="15"/>
      <c r="FJ2873" s="20"/>
      <c r="FK2873" s="15"/>
      <c r="FL2873" s="20"/>
      <c r="FM2873" s="15"/>
      <c r="FN2873" s="20"/>
      <c r="FO2873" s="15">
        <v>51</v>
      </c>
      <c r="FP2873" s="20"/>
      <c r="FQ2873" s="15"/>
      <c r="FR2873" s="20"/>
      <c r="FS2873" s="15"/>
      <c r="FT2873" s="20"/>
      <c r="FU2873" s="15"/>
      <c r="FV2873" s="20"/>
      <c r="FW2873" s="15"/>
      <c r="FX2873" s="20"/>
      <c r="FY2873" s="15"/>
      <c r="FZ2873" s="20"/>
      <c r="GA2873" s="15"/>
      <c r="GB2873" s="20"/>
      <c r="GC2873" s="15"/>
      <c r="GD2873" s="20"/>
      <c r="GE2873" s="15"/>
      <c r="GF2873" s="20"/>
      <c r="GG2873" s="226"/>
    </row>
    <row r="2874" spans="1:189" ht="15" customHeight="1" x14ac:dyDescent="0.3">
      <c r="A2874" s="85" t="s">
        <v>146</v>
      </c>
      <c r="B2874" s="85" t="s">
        <v>142</v>
      </c>
      <c r="C2874" s="85" t="s">
        <v>4039</v>
      </c>
      <c r="D2874" s="85" t="s">
        <v>2130</v>
      </c>
      <c r="E2874" s="15" t="str">
        <f t="shared" si="617"/>
        <v>Kylee Calderon</v>
      </c>
      <c r="F2874" s="85" t="s">
        <v>128</v>
      </c>
      <c r="G2874" s="15">
        <v>999927695</v>
      </c>
      <c r="H2874" s="15">
        <f t="shared" si="618"/>
        <v>38</v>
      </c>
      <c r="I2874" s="15"/>
      <c r="J2874" s="15"/>
      <c r="K2874" s="16"/>
      <c r="L2874" s="15"/>
      <c r="M2874" s="15"/>
      <c r="N2874" s="15"/>
      <c r="O2874" s="15">
        <f t="shared" si="624"/>
        <v>0</v>
      </c>
      <c r="P2874" s="15">
        <v>0</v>
      </c>
      <c r="Q2874" s="15">
        <f t="shared" si="625"/>
        <v>0</v>
      </c>
      <c r="R2874" s="15">
        <v>0</v>
      </c>
      <c r="S2874" s="15">
        <v>0</v>
      </c>
      <c r="T2874" s="15">
        <f t="shared" si="626"/>
        <v>0</v>
      </c>
      <c r="U2874" s="15">
        <f t="shared" si="627"/>
        <v>0</v>
      </c>
      <c r="V2874" s="15"/>
      <c r="W2874" s="15"/>
      <c r="X2874" s="15"/>
      <c r="Y2874" s="15"/>
      <c r="Z2874" s="16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>
        <f t="shared" si="619"/>
        <v>0</v>
      </c>
      <c r="CT2874" s="15">
        <f t="shared" si="620"/>
        <v>38</v>
      </c>
      <c r="CU2874" s="15">
        <f t="shared" si="621"/>
        <v>0</v>
      </c>
      <c r="CV2874" s="15">
        <f t="shared" si="622"/>
        <v>0</v>
      </c>
      <c r="CW2874" s="15"/>
      <c r="CX2874" s="15"/>
      <c r="CY2874" s="15">
        <f t="shared" si="623"/>
        <v>0</v>
      </c>
      <c r="CZ2874" s="15">
        <f>GG2874</f>
        <v>0</v>
      </c>
      <c r="DA2874" s="16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20"/>
      <c r="DY2874" s="15"/>
      <c r="DZ2874" s="20"/>
      <c r="EA2874" s="15"/>
      <c r="EB2874" s="20"/>
      <c r="EC2874" s="15"/>
      <c r="ED2874" s="20"/>
      <c r="EE2874" s="15"/>
      <c r="EF2874" s="20"/>
      <c r="EG2874" s="15"/>
      <c r="EH2874" s="20"/>
      <c r="EI2874" s="15"/>
      <c r="EJ2874" s="20"/>
      <c r="EK2874" s="15"/>
      <c r="EL2874" s="20"/>
      <c r="EM2874" s="15"/>
      <c r="EN2874" s="20"/>
      <c r="EY2874" s="15"/>
      <c r="EZ2874" s="20"/>
      <c r="FC2874" s="15"/>
      <c r="FD2874" s="20"/>
      <c r="FE2874" s="15"/>
      <c r="FF2874" s="20"/>
      <c r="FG2874" s="15"/>
      <c r="FH2874" s="20"/>
      <c r="FI2874" s="15"/>
      <c r="FJ2874" s="20"/>
      <c r="FK2874" s="15"/>
      <c r="FL2874" s="20"/>
      <c r="FM2874" s="15"/>
      <c r="FN2874" s="16"/>
      <c r="FO2874" s="15">
        <v>38</v>
      </c>
      <c r="FP2874" s="20"/>
      <c r="FQ2874" s="15"/>
      <c r="FR2874" s="16"/>
      <c r="FS2874" s="15"/>
      <c r="FT2874" s="20"/>
      <c r="FU2874" s="15"/>
      <c r="FV2874" s="20"/>
      <c r="FW2874" s="15"/>
      <c r="FX2874" s="20"/>
      <c r="FY2874" s="15"/>
      <c r="FZ2874" s="20"/>
      <c r="GA2874" s="15"/>
      <c r="GB2874" s="20"/>
      <c r="GC2874" s="15"/>
      <c r="GD2874" s="20"/>
      <c r="GE2874" s="15"/>
      <c r="GF2874" s="20"/>
      <c r="GG2874" s="226"/>
    </row>
    <row r="2875" spans="1:189" ht="15" customHeight="1" x14ac:dyDescent="0.3">
      <c r="A2875" s="15" t="s">
        <v>125</v>
      </c>
      <c r="B2875" s="15" t="s">
        <v>134</v>
      </c>
      <c r="C2875" s="15" t="s">
        <v>1755</v>
      </c>
      <c r="D2875" s="15" t="s">
        <v>3775</v>
      </c>
      <c r="E2875" s="15" t="str">
        <f t="shared" si="617"/>
        <v>Sadie STEIN</v>
      </c>
      <c r="F2875" s="15" t="s">
        <v>128</v>
      </c>
      <c r="G2875" s="15">
        <v>999927697</v>
      </c>
      <c r="H2875" s="15">
        <f t="shared" si="618"/>
        <v>120</v>
      </c>
      <c r="I2875" s="15"/>
      <c r="J2875" s="15"/>
      <c r="K2875" s="16"/>
      <c r="L2875" s="15"/>
      <c r="M2875" s="15"/>
      <c r="N2875" s="15"/>
      <c r="O2875" s="15">
        <f t="shared" si="624"/>
        <v>0</v>
      </c>
      <c r="P2875" s="15">
        <v>0</v>
      </c>
      <c r="Q2875" s="15">
        <f t="shared" si="625"/>
        <v>0</v>
      </c>
      <c r="R2875" s="15">
        <v>0</v>
      </c>
      <c r="S2875" s="15">
        <v>0</v>
      </c>
      <c r="T2875" s="15">
        <f t="shared" si="626"/>
        <v>0</v>
      </c>
      <c r="U2875" s="15">
        <f t="shared" si="627"/>
        <v>0</v>
      </c>
      <c r="V2875" s="15"/>
      <c r="W2875" s="15"/>
      <c r="X2875" s="15"/>
      <c r="Y2875" s="15"/>
      <c r="Z2875" s="16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>
        <f t="shared" si="619"/>
        <v>0</v>
      </c>
      <c r="CT2875" s="15">
        <f t="shared" si="620"/>
        <v>120</v>
      </c>
      <c r="CU2875" s="15">
        <f t="shared" si="621"/>
        <v>1</v>
      </c>
      <c r="CV2875" s="15">
        <f t="shared" si="622"/>
        <v>0</v>
      </c>
      <c r="CW2875" s="15"/>
      <c r="CX2875" s="15"/>
      <c r="CY2875" s="15">
        <f t="shared" si="623"/>
        <v>0</v>
      </c>
      <c r="CZ2875" s="15">
        <f>GG2875</f>
        <v>0</v>
      </c>
      <c r="DA2875" s="16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20"/>
      <c r="DY2875" s="15"/>
      <c r="DZ2875" s="20"/>
      <c r="EA2875" s="15"/>
      <c r="EB2875" s="20"/>
      <c r="EC2875" s="15"/>
      <c r="ED2875" s="20"/>
      <c r="EE2875" s="15"/>
      <c r="EF2875" s="20"/>
      <c r="EG2875" s="15"/>
      <c r="EH2875" s="20"/>
      <c r="EI2875" s="15"/>
      <c r="EJ2875" s="20"/>
      <c r="EK2875" s="15"/>
      <c r="EL2875" s="20"/>
      <c r="EM2875" s="15"/>
      <c r="EN2875" s="20"/>
      <c r="EY2875" s="15"/>
      <c r="EZ2875" s="20"/>
      <c r="FC2875" s="15"/>
      <c r="FD2875" s="20"/>
      <c r="FE2875" s="15"/>
      <c r="FF2875" s="20"/>
      <c r="FG2875" s="15"/>
      <c r="FH2875" s="20"/>
      <c r="FI2875" s="15"/>
      <c r="FJ2875" s="20"/>
      <c r="FK2875" s="15"/>
      <c r="FL2875" s="20"/>
      <c r="FM2875" s="15"/>
      <c r="FN2875" s="20"/>
      <c r="FO2875" s="15"/>
      <c r="FP2875" s="20"/>
      <c r="FQ2875" s="15"/>
      <c r="FR2875" s="20"/>
      <c r="FS2875" s="15"/>
      <c r="FT2875" s="20"/>
      <c r="FU2875" s="15"/>
      <c r="FV2875" s="20"/>
      <c r="FW2875" s="15"/>
      <c r="FX2875" s="20"/>
      <c r="FY2875" s="15">
        <v>120</v>
      </c>
      <c r="FZ2875" s="20">
        <v>1</v>
      </c>
      <c r="GA2875" s="15"/>
      <c r="GB2875" s="20"/>
      <c r="GC2875" s="15"/>
      <c r="GD2875" s="20"/>
      <c r="GE2875" s="15"/>
      <c r="GF2875" s="20"/>
      <c r="GG2875" s="226"/>
    </row>
    <row r="2876" spans="1:189" ht="15" customHeight="1" x14ac:dyDescent="0.3">
      <c r="A2876" s="85" t="s">
        <v>125</v>
      </c>
      <c r="B2876" s="85" t="s">
        <v>142</v>
      </c>
      <c r="C2876" s="85" t="s">
        <v>656</v>
      </c>
      <c r="D2876" s="85" t="s">
        <v>1968</v>
      </c>
      <c r="E2876" s="15" t="str">
        <f t="shared" si="617"/>
        <v>Laura Yang</v>
      </c>
      <c r="F2876" s="85" t="s">
        <v>128</v>
      </c>
      <c r="G2876" s="15">
        <v>999927705</v>
      </c>
      <c r="H2876" s="15">
        <f t="shared" si="618"/>
        <v>90</v>
      </c>
      <c r="I2876" s="15"/>
      <c r="J2876" s="15"/>
      <c r="K2876" s="16"/>
      <c r="L2876" s="15"/>
      <c r="M2876" s="15"/>
      <c r="N2876" s="15"/>
      <c r="O2876" s="15">
        <f t="shared" si="624"/>
        <v>0</v>
      </c>
      <c r="P2876" s="15">
        <v>0</v>
      </c>
      <c r="Q2876" s="15">
        <f t="shared" si="625"/>
        <v>0</v>
      </c>
      <c r="R2876" s="15">
        <v>0</v>
      </c>
      <c r="S2876" s="15">
        <v>0</v>
      </c>
      <c r="T2876" s="15">
        <f t="shared" si="626"/>
        <v>0</v>
      </c>
      <c r="U2876" s="15">
        <f t="shared" si="627"/>
        <v>0</v>
      </c>
      <c r="V2876" s="15"/>
      <c r="W2876" s="15"/>
      <c r="X2876" s="15"/>
      <c r="Y2876" s="15"/>
      <c r="Z2876" s="16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>
        <f t="shared" si="619"/>
        <v>0</v>
      </c>
      <c r="CT2876" s="15">
        <f t="shared" si="620"/>
        <v>90</v>
      </c>
      <c r="CU2876" s="15">
        <f t="shared" si="621"/>
        <v>0</v>
      </c>
      <c r="CV2876" s="15">
        <f t="shared" si="622"/>
        <v>0</v>
      </c>
      <c r="CW2876" s="15"/>
      <c r="CX2876" s="15"/>
      <c r="CY2876" s="15">
        <f t="shared" si="623"/>
        <v>0</v>
      </c>
      <c r="CZ2876" s="15">
        <f>GG2876</f>
        <v>0</v>
      </c>
      <c r="DA2876" s="16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20"/>
      <c r="DY2876" s="15"/>
      <c r="DZ2876" s="20"/>
      <c r="EA2876" s="15"/>
      <c r="EB2876" s="20"/>
      <c r="EC2876" s="15"/>
      <c r="ED2876" s="20"/>
      <c r="EE2876" s="15"/>
      <c r="EF2876" s="20"/>
      <c r="EG2876" s="15"/>
      <c r="EH2876" s="20"/>
      <c r="EI2876" s="15"/>
      <c r="EJ2876" s="20"/>
      <c r="EK2876" s="15"/>
      <c r="EL2876" s="20"/>
      <c r="EM2876" s="15"/>
      <c r="EN2876" s="20"/>
      <c r="EY2876" s="15"/>
      <c r="EZ2876" s="20"/>
      <c r="FC2876" s="15"/>
      <c r="FD2876" s="20"/>
      <c r="FE2876" s="15"/>
      <c r="FF2876" s="20"/>
      <c r="FG2876" s="15"/>
      <c r="FH2876" s="20"/>
      <c r="FI2876" s="15"/>
      <c r="FJ2876" s="20"/>
      <c r="FK2876" s="15"/>
      <c r="FL2876" s="20"/>
      <c r="FM2876" s="15"/>
      <c r="FN2876" s="16"/>
      <c r="FO2876" s="15">
        <v>90</v>
      </c>
      <c r="FP2876" s="20"/>
      <c r="FQ2876" s="15"/>
      <c r="FR2876" s="16"/>
      <c r="FS2876" s="15"/>
      <c r="FT2876" s="20"/>
      <c r="FU2876" s="15"/>
      <c r="FV2876" s="20"/>
      <c r="FW2876" s="15"/>
      <c r="FX2876" s="20"/>
      <c r="FY2876" s="15"/>
      <c r="FZ2876" s="20"/>
      <c r="GA2876" s="15"/>
      <c r="GB2876" s="20"/>
      <c r="GC2876" s="15"/>
      <c r="GD2876" s="20"/>
      <c r="GE2876" s="15"/>
      <c r="GF2876" s="20"/>
      <c r="GG2876" s="226"/>
    </row>
    <row r="2877" spans="1:189" ht="15" customHeight="1" x14ac:dyDescent="0.3">
      <c r="A2877" s="17" t="s">
        <v>2903</v>
      </c>
      <c r="B2877" s="17" t="s">
        <v>126</v>
      </c>
      <c r="C2877" s="17" t="s">
        <v>374</v>
      </c>
      <c r="D2877" s="17" t="s">
        <v>230</v>
      </c>
      <c r="E2877" s="15" t="str">
        <f t="shared" si="617"/>
        <v>Sean Anderson</v>
      </c>
      <c r="F2877" s="17" t="s">
        <v>135</v>
      </c>
      <c r="G2877" s="17">
        <v>999927717</v>
      </c>
      <c r="H2877" s="15">
        <f t="shared" si="618"/>
        <v>29</v>
      </c>
      <c r="I2877" s="15"/>
      <c r="J2877" s="15"/>
      <c r="K2877" s="16"/>
      <c r="L2877" s="15"/>
      <c r="M2877" s="15"/>
      <c r="N2877" s="15"/>
      <c r="O2877" s="15">
        <f t="shared" si="624"/>
        <v>0</v>
      </c>
      <c r="P2877" s="15">
        <v>0</v>
      </c>
      <c r="Q2877" s="15">
        <f t="shared" si="625"/>
        <v>0</v>
      </c>
      <c r="R2877" s="15">
        <v>0</v>
      </c>
      <c r="S2877" s="15">
        <v>0</v>
      </c>
      <c r="T2877" s="15">
        <f t="shared" si="626"/>
        <v>0</v>
      </c>
      <c r="U2877" s="15">
        <f t="shared" si="627"/>
        <v>0</v>
      </c>
      <c r="V2877" s="15"/>
      <c r="W2877" s="15"/>
      <c r="X2877" s="15"/>
      <c r="Y2877" s="15"/>
      <c r="Z2877" s="16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>
        <f t="shared" si="619"/>
        <v>29</v>
      </c>
      <c r="CT2877" s="15">
        <f t="shared" si="620"/>
        <v>0</v>
      </c>
      <c r="CU2877" s="15">
        <f t="shared" si="621"/>
        <v>0</v>
      </c>
      <c r="CV2877" s="15">
        <f t="shared" si="622"/>
        <v>0</v>
      </c>
      <c r="CW2877" s="15"/>
      <c r="CX2877" s="15"/>
      <c r="CY2877" s="15">
        <f t="shared" si="623"/>
        <v>0</v>
      </c>
      <c r="CZ2877" s="15">
        <f>GG2877</f>
        <v>0</v>
      </c>
      <c r="DA2877" s="16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20"/>
      <c r="DY2877" s="15"/>
      <c r="DZ2877" s="20"/>
      <c r="EA2877" s="15"/>
      <c r="EB2877" s="20"/>
      <c r="EC2877" s="15"/>
      <c r="ED2877" s="20"/>
      <c r="EE2877" s="15"/>
      <c r="EF2877" s="20"/>
      <c r="EG2877" s="15"/>
      <c r="EH2877" s="20"/>
      <c r="EI2877" s="15"/>
      <c r="EJ2877" s="20"/>
      <c r="EK2877" s="15"/>
      <c r="EL2877" s="20"/>
      <c r="EM2877" s="15"/>
      <c r="EN2877" s="20"/>
      <c r="EY2877" s="15"/>
      <c r="EZ2877" s="20"/>
      <c r="FC2877" s="15"/>
      <c r="FD2877" s="20"/>
      <c r="FE2877" s="15">
        <v>29</v>
      </c>
      <c r="FF2877" s="20" t="s">
        <v>168</v>
      </c>
      <c r="FG2877" s="15"/>
      <c r="FH2877" s="20"/>
      <c r="FI2877" s="15"/>
      <c r="FJ2877" s="20"/>
      <c r="FK2877" s="15"/>
      <c r="FL2877" s="20"/>
      <c r="FM2877" s="15"/>
      <c r="FN2877" s="20"/>
      <c r="FO2877" s="15"/>
      <c r="FP2877" s="20"/>
      <c r="FQ2877" s="15"/>
      <c r="FR2877" s="20"/>
      <c r="FS2877" s="15"/>
      <c r="FT2877" s="20"/>
      <c r="FU2877" s="15"/>
      <c r="FV2877" s="20"/>
      <c r="FW2877" s="15"/>
      <c r="FX2877" s="20"/>
      <c r="FY2877" s="15"/>
      <c r="FZ2877" s="20"/>
      <c r="GA2877" s="15"/>
      <c r="GB2877" s="20"/>
      <c r="GC2877" s="15"/>
      <c r="GD2877" s="20"/>
      <c r="GE2877" s="15"/>
      <c r="GF2877" s="20"/>
      <c r="GG2877" s="226"/>
    </row>
    <row r="2878" spans="1:189" ht="15" customHeight="1" x14ac:dyDescent="0.3">
      <c r="A2878" s="17" t="s">
        <v>146</v>
      </c>
      <c r="B2878" s="17" t="s">
        <v>134</v>
      </c>
      <c r="C2878" s="17" t="s">
        <v>3606</v>
      </c>
      <c r="D2878" s="17" t="s">
        <v>3607</v>
      </c>
      <c r="E2878" s="15" t="str">
        <f t="shared" si="617"/>
        <v>Lincoln  Budreau</v>
      </c>
      <c r="F2878" s="17" t="s">
        <v>135</v>
      </c>
      <c r="G2878" s="17">
        <v>999927721</v>
      </c>
      <c r="H2878" s="15">
        <f t="shared" si="618"/>
        <v>63</v>
      </c>
      <c r="I2878" s="15"/>
      <c r="J2878" s="15"/>
      <c r="K2878" s="16"/>
      <c r="L2878" s="15"/>
      <c r="M2878" s="15"/>
      <c r="N2878" s="15"/>
      <c r="O2878" s="15">
        <f t="shared" si="624"/>
        <v>0</v>
      </c>
      <c r="P2878" s="15">
        <v>0</v>
      </c>
      <c r="Q2878" s="15">
        <f t="shared" si="625"/>
        <v>0</v>
      </c>
      <c r="R2878" s="15">
        <v>0</v>
      </c>
      <c r="S2878" s="15">
        <v>0</v>
      </c>
      <c r="T2878" s="15">
        <f t="shared" si="626"/>
        <v>0</v>
      </c>
      <c r="U2878" s="15">
        <f t="shared" si="627"/>
        <v>0</v>
      </c>
      <c r="V2878" s="15"/>
      <c r="W2878" s="15"/>
      <c r="X2878" s="15"/>
      <c r="Y2878" s="15"/>
      <c r="Z2878" s="16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>
        <f t="shared" si="619"/>
        <v>0</v>
      </c>
      <c r="CT2878" s="15">
        <f t="shared" si="620"/>
        <v>63</v>
      </c>
      <c r="CU2878" s="15">
        <f t="shared" si="621"/>
        <v>1</v>
      </c>
      <c r="CV2878" s="15">
        <f t="shared" si="622"/>
        <v>0</v>
      </c>
      <c r="CW2878" s="15"/>
      <c r="CX2878" s="15"/>
      <c r="CY2878" s="15">
        <f t="shared" si="623"/>
        <v>0</v>
      </c>
      <c r="CZ2878" s="15">
        <f>GG2878</f>
        <v>0</v>
      </c>
      <c r="DA2878" s="16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20"/>
      <c r="DY2878" s="15"/>
      <c r="DZ2878" s="20"/>
      <c r="EA2878" s="15"/>
      <c r="EB2878" s="20"/>
      <c r="EC2878" s="15"/>
      <c r="ED2878" s="20"/>
      <c r="EE2878" s="15"/>
      <c r="EF2878" s="20"/>
      <c r="EG2878" s="15"/>
      <c r="EH2878" s="20"/>
      <c r="EI2878" s="15"/>
      <c r="EJ2878" s="20"/>
      <c r="EK2878" s="15"/>
      <c r="EL2878" s="20"/>
      <c r="EM2878" s="15"/>
      <c r="EN2878" s="20"/>
      <c r="EY2878" s="15"/>
      <c r="EZ2878" s="20"/>
      <c r="FC2878" s="15"/>
      <c r="FD2878" s="20"/>
      <c r="FE2878" s="15"/>
      <c r="FF2878" s="20"/>
      <c r="FG2878" s="15"/>
      <c r="FH2878" s="20"/>
      <c r="FI2878" s="15"/>
      <c r="FJ2878" s="20"/>
      <c r="FK2878" s="15"/>
      <c r="FL2878" s="20"/>
      <c r="FM2878" s="15"/>
      <c r="FN2878" s="20"/>
      <c r="FO2878" s="15"/>
      <c r="FP2878" s="20"/>
      <c r="FQ2878" s="15"/>
      <c r="FR2878" s="20"/>
      <c r="FS2878" s="15">
        <v>63</v>
      </c>
      <c r="FT2878" s="20">
        <v>5</v>
      </c>
      <c r="FU2878" s="15"/>
      <c r="FV2878" s="20"/>
      <c r="FW2878" s="15"/>
      <c r="FX2878" s="20"/>
      <c r="FY2878" s="15"/>
      <c r="FZ2878" s="20"/>
      <c r="GA2878" s="15"/>
      <c r="GB2878" s="20"/>
      <c r="GC2878" s="15"/>
      <c r="GD2878" s="20"/>
      <c r="GE2878" s="15"/>
      <c r="GF2878" s="20"/>
      <c r="GG2878" s="226"/>
    </row>
    <row r="2879" spans="1:189" ht="15" customHeight="1" x14ac:dyDescent="0.3">
      <c r="A2879" s="85" t="s">
        <v>133</v>
      </c>
      <c r="B2879" s="85" t="s">
        <v>142</v>
      </c>
      <c r="C2879" s="85" t="s">
        <v>3970</v>
      </c>
      <c r="D2879" s="85" t="s">
        <v>3971</v>
      </c>
      <c r="E2879" s="15" t="str">
        <f t="shared" si="617"/>
        <v>Nikola Simic</v>
      </c>
      <c r="F2879" s="85" t="s">
        <v>135</v>
      </c>
      <c r="G2879" s="15">
        <v>999927728</v>
      </c>
      <c r="H2879" s="15">
        <f t="shared" si="618"/>
        <v>38</v>
      </c>
      <c r="I2879" s="15"/>
      <c r="J2879" s="15"/>
      <c r="K2879" s="16"/>
      <c r="L2879" s="15"/>
      <c r="M2879" s="15"/>
      <c r="N2879" s="15"/>
      <c r="O2879" s="15">
        <f t="shared" si="624"/>
        <v>0</v>
      </c>
      <c r="P2879" s="15">
        <v>0</v>
      </c>
      <c r="Q2879" s="15">
        <f t="shared" si="625"/>
        <v>0</v>
      </c>
      <c r="R2879" s="15">
        <v>0</v>
      </c>
      <c r="S2879" s="15">
        <v>0</v>
      </c>
      <c r="T2879" s="15">
        <f t="shared" si="626"/>
        <v>0</v>
      </c>
      <c r="U2879" s="15">
        <f t="shared" si="627"/>
        <v>0</v>
      </c>
      <c r="V2879" s="15"/>
      <c r="W2879" s="15"/>
      <c r="X2879" s="15"/>
      <c r="Y2879" s="15"/>
      <c r="Z2879" s="16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>
        <f t="shared" si="619"/>
        <v>0</v>
      </c>
      <c r="CT2879" s="15">
        <f t="shared" si="620"/>
        <v>38</v>
      </c>
      <c r="CU2879" s="15">
        <f t="shared" si="621"/>
        <v>0</v>
      </c>
      <c r="CV2879" s="15">
        <f t="shared" si="622"/>
        <v>0</v>
      </c>
      <c r="CW2879" s="15"/>
      <c r="CX2879" s="15"/>
      <c r="CY2879" s="15">
        <f t="shared" si="623"/>
        <v>0</v>
      </c>
      <c r="CZ2879" s="15">
        <f>GG2879</f>
        <v>0</v>
      </c>
      <c r="DA2879" s="16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20"/>
      <c r="DY2879" s="15"/>
      <c r="DZ2879" s="20"/>
      <c r="EA2879" s="15"/>
      <c r="EB2879" s="20"/>
      <c r="EC2879" s="15"/>
      <c r="ED2879" s="20"/>
      <c r="EE2879" s="15"/>
      <c r="EF2879" s="20"/>
      <c r="EG2879" s="15"/>
      <c r="EH2879" s="20"/>
      <c r="EI2879" s="15"/>
      <c r="EJ2879" s="20"/>
      <c r="EK2879" s="15"/>
      <c r="EL2879" s="20"/>
      <c r="EM2879" s="15"/>
      <c r="EN2879" s="20"/>
      <c r="EY2879" s="15"/>
      <c r="EZ2879" s="20"/>
      <c r="FC2879" s="15"/>
      <c r="FD2879" s="20"/>
      <c r="FE2879" s="15"/>
      <c r="FF2879" s="20"/>
      <c r="FG2879" s="15"/>
      <c r="FH2879" s="20"/>
      <c r="FI2879" s="15"/>
      <c r="FJ2879" s="20"/>
      <c r="FK2879" s="15"/>
      <c r="FL2879" s="20"/>
      <c r="FM2879" s="15"/>
      <c r="FN2879" s="16"/>
      <c r="FO2879" s="15">
        <v>38</v>
      </c>
      <c r="FP2879" s="20"/>
      <c r="FQ2879" s="15"/>
      <c r="FR2879" s="16"/>
      <c r="FS2879" s="15"/>
      <c r="FT2879" s="20"/>
      <c r="FU2879" s="15"/>
      <c r="FV2879" s="20"/>
      <c r="FW2879" s="15"/>
      <c r="FX2879" s="20"/>
      <c r="FY2879" s="15"/>
      <c r="FZ2879" s="20"/>
      <c r="GA2879" s="15"/>
      <c r="GB2879" s="20"/>
      <c r="GC2879" s="15"/>
      <c r="GD2879" s="20"/>
      <c r="GE2879" s="15"/>
      <c r="GF2879" s="20"/>
      <c r="GG2879" s="226"/>
    </row>
    <row r="2880" spans="1:189" ht="15" customHeight="1" x14ac:dyDescent="0.3">
      <c r="A2880" s="17" t="s">
        <v>146</v>
      </c>
      <c r="B2880" s="17" t="s">
        <v>142</v>
      </c>
      <c r="C2880" s="17" t="s">
        <v>221</v>
      </c>
      <c r="D2880" s="17" t="s">
        <v>3618</v>
      </c>
      <c r="E2880" s="15" t="str">
        <f t="shared" si="617"/>
        <v>Benjamin Weaver</v>
      </c>
      <c r="F2880" s="17" t="s">
        <v>135</v>
      </c>
      <c r="G2880" s="17">
        <v>999927734</v>
      </c>
      <c r="H2880" s="15">
        <f t="shared" si="618"/>
        <v>45</v>
      </c>
      <c r="I2880" s="15"/>
      <c r="J2880" s="15"/>
      <c r="K2880" s="16"/>
      <c r="L2880" s="15"/>
      <c r="M2880" s="15"/>
      <c r="N2880" s="15"/>
      <c r="O2880" s="15">
        <f t="shared" si="624"/>
        <v>0</v>
      </c>
      <c r="P2880" s="15">
        <v>0</v>
      </c>
      <c r="Q2880" s="15">
        <f t="shared" si="625"/>
        <v>0</v>
      </c>
      <c r="R2880" s="15">
        <v>0</v>
      </c>
      <c r="S2880" s="15">
        <v>0</v>
      </c>
      <c r="T2880" s="15">
        <f t="shared" si="626"/>
        <v>0</v>
      </c>
      <c r="U2880" s="15">
        <f t="shared" si="627"/>
        <v>0</v>
      </c>
      <c r="V2880" s="15"/>
      <c r="W2880" s="15"/>
      <c r="X2880" s="15"/>
      <c r="Y2880" s="15"/>
      <c r="Z2880" s="16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>
        <f t="shared" si="619"/>
        <v>0</v>
      </c>
      <c r="CT2880" s="15">
        <f t="shared" si="620"/>
        <v>45</v>
      </c>
      <c r="CU2880" s="15">
        <f t="shared" si="621"/>
        <v>1</v>
      </c>
      <c r="CV2880" s="15">
        <f t="shared" si="622"/>
        <v>0</v>
      </c>
      <c r="CW2880" s="15"/>
      <c r="CX2880" s="15"/>
      <c r="CY2880" s="15">
        <f t="shared" si="623"/>
        <v>0</v>
      </c>
      <c r="CZ2880" s="15">
        <f>GG2880</f>
        <v>0</v>
      </c>
      <c r="DA2880" s="16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20"/>
      <c r="DY2880" s="15"/>
      <c r="DZ2880" s="20"/>
      <c r="EA2880" s="15"/>
      <c r="EB2880" s="20"/>
      <c r="EC2880" s="15"/>
      <c r="ED2880" s="20"/>
      <c r="EE2880" s="15"/>
      <c r="EF2880" s="20"/>
      <c r="EG2880" s="15"/>
      <c r="EH2880" s="20"/>
      <c r="EI2880" s="15"/>
      <c r="EJ2880" s="20"/>
      <c r="EK2880" s="15"/>
      <c r="EL2880" s="20"/>
      <c r="EM2880" s="15"/>
      <c r="EN2880" s="20"/>
      <c r="EY2880" s="15"/>
      <c r="EZ2880" s="20"/>
      <c r="FC2880" s="15"/>
      <c r="FD2880" s="20"/>
      <c r="FE2880" s="15"/>
      <c r="FF2880" s="20"/>
      <c r="FG2880" s="15"/>
      <c r="FH2880" s="20"/>
      <c r="FI2880" s="15"/>
      <c r="FJ2880" s="20"/>
      <c r="FK2880" s="15"/>
      <c r="FL2880" s="20"/>
      <c r="FM2880" s="15"/>
      <c r="FN2880" s="20"/>
      <c r="FO2880" s="15"/>
      <c r="FP2880" s="20"/>
      <c r="FQ2880" s="15"/>
      <c r="FR2880" s="20"/>
      <c r="FS2880" s="15">
        <v>45</v>
      </c>
      <c r="FT2880" s="20">
        <v>2</v>
      </c>
      <c r="FU2880" s="15"/>
      <c r="FV2880" s="20"/>
      <c r="FW2880" s="15"/>
      <c r="FX2880" s="20"/>
      <c r="FY2880" s="15"/>
      <c r="FZ2880" s="20"/>
      <c r="GA2880" s="15"/>
      <c r="GB2880" s="20"/>
      <c r="GC2880" s="15"/>
      <c r="GD2880" s="20"/>
      <c r="GE2880" s="15"/>
      <c r="GF2880" s="20"/>
      <c r="GG2880" s="226"/>
    </row>
    <row r="2881" spans="1:189" ht="15" customHeight="1" x14ac:dyDescent="0.3">
      <c r="A2881" s="15" t="s">
        <v>125</v>
      </c>
      <c r="B2881" s="15" t="s">
        <v>126</v>
      </c>
      <c r="C2881" s="15" t="s">
        <v>3546</v>
      </c>
      <c r="D2881" s="15" t="s">
        <v>3547</v>
      </c>
      <c r="E2881" s="15" t="str">
        <f t="shared" si="617"/>
        <v>Dustin jackson</v>
      </c>
      <c r="F2881" s="15" t="s">
        <v>135</v>
      </c>
      <c r="G2881" s="15">
        <v>999927737</v>
      </c>
      <c r="H2881" s="15">
        <f t="shared" si="618"/>
        <v>45</v>
      </c>
      <c r="I2881" s="15"/>
      <c r="J2881" s="15"/>
      <c r="K2881" s="16"/>
      <c r="L2881" s="15"/>
      <c r="M2881" s="15"/>
      <c r="N2881" s="15"/>
      <c r="O2881" s="15">
        <f t="shared" si="624"/>
        <v>0</v>
      </c>
      <c r="P2881" s="15">
        <v>0</v>
      </c>
      <c r="Q2881" s="15">
        <f t="shared" si="625"/>
        <v>0</v>
      </c>
      <c r="R2881" s="15">
        <v>0</v>
      </c>
      <c r="S2881" s="15">
        <v>0</v>
      </c>
      <c r="T2881" s="15">
        <f t="shared" si="626"/>
        <v>0</v>
      </c>
      <c r="U2881" s="15">
        <f t="shared" si="627"/>
        <v>0</v>
      </c>
      <c r="V2881" s="15"/>
      <c r="W2881" s="15"/>
      <c r="X2881" s="15"/>
      <c r="Y2881" s="15"/>
      <c r="Z2881" s="16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>
        <f t="shared" si="619"/>
        <v>0</v>
      </c>
      <c r="CT2881" s="15">
        <f t="shared" si="620"/>
        <v>45</v>
      </c>
      <c r="CU2881" s="15">
        <f t="shared" si="621"/>
        <v>1</v>
      </c>
      <c r="CV2881" s="15">
        <f t="shared" si="622"/>
        <v>0</v>
      </c>
      <c r="CW2881" s="15"/>
      <c r="CX2881" s="15"/>
      <c r="CY2881" s="15">
        <f t="shared" si="623"/>
        <v>0</v>
      </c>
      <c r="CZ2881" s="15">
        <f>GG2881</f>
        <v>0</v>
      </c>
      <c r="DA2881" s="16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20"/>
      <c r="DY2881" s="15"/>
      <c r="DZ2881" s="20"/>
      <c r="EA2881" s="15"/>
      <c r="EB2881" s="20"/>
      <c r="EC2881" s="15"/>
      <c r="ED2881" s="20"/>
      <c r="EE2881" s="15"/>
      <c r="EF2881" s="20"/>
      <c r="EG2881" s="15"/>
      <c r="EH2881" s="20"/>
      <c r="EI2881" s="15"/>
      <c r="EJ2881" s="20"/>
      <c r="EK2881" s="15"/>
      <c r="EL2881" s="20"/>
      <c r="EM2881" s="15"/>
      <c r="EN2881" s="20"/>
      <c r="EY2881" s="15"/>
      <c r="EZ2881" s="20"/>
      <c r="FC2881" s="15"/>
      <c r="FD2881" s="20"/>
      <c r="FE2881" s="15"/>
      <c r="FF2881" s="20"/>
      <c r="FG2881" s="15"/>
      <c r="FH2881" s="20"/>
      <c r="FI2881" s="15"/>
      <c r="FJ2881" s="20"/>
      <c r="FK2881" s="15"/>
      <c r="FL2881" s="20"/>
      <c r="FM2881" s="15"/>
      <c r="FN2881" s="20"/>
      <c r="FO2881" s="15"/>
      <c r="FP2881" s="20"/>
      <c r="FQ2881" s="15">
        <v>45</v>
      </c>
      <c r="FR2881" s="20">
        <v>2</v>
      </c>
      <c r="FS2881" s="15"/>
      <c r="FT2881" s="20"/>
      <c r="FU2881" s="15"/>
      <c r="FV2881" s="20"/>
      <c r="FW2881" s="15"/>
      <c r="FX2881" s="20"/>
      <c r="FY2881" s="15"/>
      <c r="FZ2881" s="20"/>
      <c r="GA2881" s="15"/>
      <c r="GB2881" s="20"/>
      <c r="GC2881" s="15"/>
      <c r="GD2881" s="20"/>
      <c r="GE2881" s="15"/>
      <c r="GF2881" s="20"/>
      <c r="GG2881" s="226"/>
    </row>
    <row r="2882" spans="1:189" ht="15" customHeight="1" x14ac:dyDescent="0.3">
      <c r="A2882" s="85" t="s">
        <v>146</v>
      </c>
      <c r="B2882" s="85" t="s">
        <v>142</v>
      </c>
      <c r="C2882" s="85" t="s">
        <v>3300</v>
      </c>
      <c r="D2882" s="85" t="s">
        <v>546</v>
      </c>
      <c r="E2882" s="15" t="str">
        <f t="shared" si="617"/>
        <v>Jasper Lin</v>
      </c>
      <c r="F2882" s="85" t="s">
        <v>135</v>
      </c>
      <c r="G2882" s="15">
        <v>999927741</v>
      </c>
      <c r="H2882" s="15">
        <f t="shared" si="618"/>
        <v>38</v>
      </c>
      <c r="I2882" s="15"/>
      <c r="J2882" s="15"/>
      <c r="K2882" s="16"/>
      <c r="L2882" s="15"/>
      <c r="M2882" s="15"/>
      <c r="N2882" s="15"/>
      <c r="O2882" s="15">
        <f t="shared" si="624"/>
        <v>0</v>
      </c>
      <c r="P2882" s="15">
        <v>0</v>
      </c>
      <c r="Q2882" s="15">
        <f t="shared" si="625"/>
        <v>0</v>
      </c>
      <c r="R2882" s="15">
        <v>0</v>
      </c>
      <c r="S2882" s="15">
        <v>0</v>
      </c>
      <c r="T2882" s="15">
        <f t="shared" si="626"/>
        <v>0</v>
      </c>
      <c r="U2882" s="15">
        <f t="shared" si="627"/>
        <v>0</v>
      </c>
      <c r="V2882" s="15"/>
      <c r="W2882" s="15"/>
      <c r="X2882" s="15"/>
      <c r="Y2882" s="15"/>
      <c r="Z2882" s="16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>
        <f t="shared" si="619"/>
        <v>0</v>
      </c>
      <c r="CT2882" s="15">
        <f t="shared" si="620"/>
        <v>38</v>
      </c>
      <c r="CU2882" s="15">
        <f t="shared" si="621"/>
        <v>0</v>
      </c>
      <c r="CV2882" s="15">
        <f t="shared" si="622"/>
        <v>0</v>
      </c>
      <c r="CW2882" s="15"/>
      <c r="CX2882" s="15"/>
      <c r="CY2882" s="15">
        <f t="shared" si="623"/>
        <v>0</v>
      </c>
      <c r="CZ2882" s="15">
        <f>GG2882</f>
        <v>0</v>
      </c>
      <c r="DA2882" s="16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20"/>
      <c r="DY2882" s="15"/>
      <c r="DZ2882" s="20"/>
      <c r="EA2882" s="15"/>
      <c r="EB2882" s="20"/>
      <c r="EC2882" s="15"/>
      <c r="ED2882" s="20"/>
      <c r="EE2882" s="15"/>
      <c r="EF2882" s="20"/>
      <c r="EG2882" s="15"/>
      <c r="EH2882" s="20"/>
      <c r="EI2882" s="15"/>
      <c r="EJ2882" s="20"/>
      <c r="EK2882" s="15"/>
      <c r="EL2882" s="20"/>
      <c r="EM2882" s="15"/>
      <c r="EN2882" s="20"/>
      <c r="EY2882" s="15"/>
      <c r="EZ2882" s="20"/>
      <c r="FC2882" s="15"/>
      <c r="FD2882" s="20"/>
      <c r="FE2882" s="15"/>
      <c r="FF2882" s="20"/>
      <c r="FG2882" s="15"/>
      <c r="FH2882" s="20"/>
      <c r="FI2882" s="15"/>
      <c r="FJ2882" s="20"/>
      <c r="FK2882" s="15"/>
      <c r="FL2882" s="20"/>
      <c r="FM2882" s="15"/>
      <c r="FN2882" s="20"/>
      <c r="FO2882" s="15">
        <v>38</v>
      </c>
      <c r="FP2882" s="20"/>
      <c r="FQ2882" s="15"/>
      <c r="FR2882" s="16"/>
      <c r="FS2882" s="15"/>
      <c r="FT2882" s="20"/>
      <c r="FU2882" s="15"/>
      <c r="FV2882" s="20"/>
      <c r="FW2882" s="15"/>
      <c r="FX2882" s="20"/>
      <c r="FY2882" s="15"/>
      <c r="FZ2882" s="20"/>
      <c r="GA2882" s="15"/>
      <c r="GB2882" s="20"/>
      <c r="GC2882" s="15"/>
      <c r="GD2882" s="20"/>
      <c r="GE2882" s="15"/>
      <c r="GF2882" s="20"/>
      <c r="GG2882" s="226"/>
    </row>
    <row r="2883" spans="1:189" ht="15" customHeight="1" x14ac:dyDescent="0.3">
      <c r="A2883" s="85" t="s">
        <v>133</v>
      </c>
      <c r="B2883" s="85" t="s">
        <v>142</v>
      </c>
      <c r="C2883" s="85" t="s">
        <v>1053</v>
      </c>
      <c r="D2883" s="85" t="s">
        <v>1106</v>
      </c>
      <c r="E2883" s="15" t="str">
        <f t="shared" si="617"/>
        <v>Albert Kim</v>
      </c>
      <c r="F2883" s="85" t="s">
        <v>135</v>
      </c>
      <c r="G2883" s="15">
        <v>999927742</v>
      </c>
      <c r="H2883" s="15">
        <f t="shared" si="618"/>
        <v>38</v>
      </c>
      <c r="I2883" s="15"/>
      <c r="J2883" s="15"/>
      <c r="K2883" s="16"/>
      <c r="L2883" s="15"/>
      <c r="M2883" s="15"/>
      <c r="N2883" s="15"/>
      <c r="O2883" s="15">
        <f t="shared" si="624"/>
        <v>0</v>
      </c>
      <c r="P2883" s="15">
        <v>0</v>
      </c>
      <c r="Q2883" s="15">
        <f t="shared" si="625"/>
        <v>0</v>
      </c>
      <c r="R2883" s="15">
        <v>0</v>
      </c>
      <c r="S2883" s="15">
        <v>0</v>
      </c>
      <c r="T2883" s="15">
        <f t="shared" si="626"/>
        <v>0</v>
      </c>
      <c r="U2883" s="15">
        <f t="shared" si="627"/>
        <v>0</v>
      </c>
      <c r="V2883" s="15"/>
      <c r="W2883" s="15"/>
      <c r="X2883" s="15"/>
      <c r="Y2883" s="15"/>
      <c r="Z2883" s="16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>
        <f t="shared" si="619"/>
        <v>0</v>
      </c>
      <c r="CT2883" s="15">
        <f t="shared" si="620"/>
        <v>38</v>
      </c>
      <c r="CU2883" s="15">
        <f t="shared" si="621"/>
        <v>0</v>
      </c>
      <c r="CV2883" s="15">
        <f t="shared" si="622"/>
        <v>0</v>
      </c>
      <c r="CW2883" s="15"/>
      <c r="CX2883" s="15"/>
      <c r="CY2883" s="15">
        <f t="shared" si="623"/>
        <v>0</v>
      </c>
      <c r="CZ2883" s="15">
        <f>GG2883</f>
        <v>0</v>
      </c>
      <c r="DA2883" s="16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20"/>
      <c r="DY2883" s="15"/>
      <c r="DZ2883" s="20"/>
      <c r="EA2883" s="15"/>
      <c r="EB2883" s="20"/>
      <c r="EC2883" s="15"/>
      <c r="ED2883" s="20"/>
      <c r="EE2883" s="15"/>
      <c r="EF2883" s="20"/>
      <c r="EG2883" s="15"/>
      <c r="EH2883" s="20"/>
      <c r="EI2883" s="15"/>
      <c r="EJ2883" s="20"/>
      <c r="EK2883" s="15"/>
      <c r="EL2883" s="20"/>
      <c r="EM2883" s="15"/>
      <c r="EN2883" s="20"/>
      <c r="EY2883" s="15"/>
      <c r="EZ2883" s="20"/>
      <c r="FC2883" s="15"/>
      <c r="FD2883" s="20"/>
      <c r="FE2883" s="15"/>
      <c r="FF2883" s="20"/>
      <c r="FG2883" s="15"/>
      <c r="FH2883" s="20"/>
      <c r="FI2883" s="15"/>
      <c r="FJ2883" s="20"/>
      <c r="FK2883" s="15"/>
      <c r="FL2883" s="20"/>
      <c r="FM2883" s="15"/>
      <c r="FN2883" s="16"/>
      <c r="FO2883" s="15">
        <v>38</v>
      </c>
      <c r="FP2883" s="20"/>
      <c r="FQ2883" s="15"/>
      <c r="FR2883" s="16"/>
      <c r="FS2883" s="15"/>
      <c r="FT2883" s="20"/>
      <c r="FU2883" s="15"/>
      <c r="FV2883" s="20"/>
      <c r="FW2883" s="15"/>
      <c r="FX2883" s="20"/>
      <c r="FY2883" s="15"/>
      <c r="FZ2883" s="20"/>
      <c r="GA2883" s="15"/>
      <c r="GB2883" s="20"/>
      <c r="GC2883" s="15"/>
      <c r="GD2883" s="20"/>
      <c r="GE2883" s="15"/>
      <c r="GF2883" s="20"/>
      <c r="GG2883" s="226"/>
    </row>
    <row r="2884" spans="1:189" ht="15" customHeight="1" x14ac:dyDescent="0.3">
      <c r="A2884" s="85" t="s">
        <v>125</v>
      </c>
      <c r="B2884" s="85" t="s">
        <v>126</v>
      </c>
      <c r="C2884" s="85" t="s">
        <v>372</v>
      </c>
      <c r="D2884" s="85" t="s">
        <v>3907</v>
      </c>
      <c r="E2884" s="15" t="str">
        <f t="shared" si="617"/>
        <v xml:space="preserve">Cameron Vadnais </v>
      </c>
      <c r="F2884" s="85" t="s">
        <v>135</v>
      </c>
      <c r="G2884" s="15">
        <v>999927743</v>
      </c>
      <c r="H2884" s="15">
        <f t="shared" si="618"/>
        <v>98</v>
      </c>
      <c r="I2884" s="15"/>
      <c r="J2884" s="15"/>
      <c r="K2884" s="16"/>
      <c r="L2884" s="15"/>
      <c r="M2884" s="15"/>
      <c r="N2884" s="15"/>
      <c r="O2884" s="15">
        <f t="shared" si="624"/>
        <v>0</v>
      </c>
      <c r="P2884" s="15">
        <v>0</v>
      </c>
      <c r="Q2884" s="15">
        <f t="shared" si="625"/>
        <v>0</v>
      </c>
      <c r="R2884" s="15">
        <v>0</v>
      </c>
      <c r="S2884" s="15">
        <v>0</v>
      </c>
      <c r="T2884" s="15">
        <f t="shared" si="626"/>
        <v>0</v>
      </c>
      <c r="U2884" s="15">
        <f t="shared" si="627"/>
        <v>0</v>
      </c>
      <c r="V2884" s="15"/>
      <c r="W2884" s="15"/>
      <c r="X2884" s="15"/>
      <c r="Y2884" s="15"/>
      <c r="Z2884" s="16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>
        <f t="shared" si="619"/>
        <v>0</v>
      </c>
      <c r="CT2884" s="15">
        <f t="shared" si="620"/>
        <v>98</v>
      </c>
      <c r="CU2884" s="15">
        <f t="shared" si="621"/>
        <v>1</v>
      </c>
      <c r="CV2884" s="15">
        <f t="shared" si="622"/>
        <v>0</v>
      </c>
      <c r="CW2884" s="15"/>
      <c r="CX2884" s="15"/>
      <c r="CY2884" s="15">
        <f t="shared" si="623"/>
        <v>0</v>
      </c>
      <c r="CZ2884" s="15">
        <f>GG2884</f>
        <v>0</v>
      </c>
      <c r="DA2884" s="16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20"/>
      <c r="DY2884" s="15"/>
      <c r="DZ2884" s="20"/>
      <c r="EA2884" s="15"/>
      <c r="EB2884" s="20"/>
      <c r="EC2884" s="15"/>
      <c r="ED2884" s="20"/>
      <c r="EE2884" s="15"/>
      <c r="EF2884" s="20"/>
      <c r="EG2884" s="15"/>
      <c r="EH2884" s="20"/>
      <c r="EI2884" s="15"/>
      <c r="EJ2884" s="20"/>
      <c r="EK2884" s="15"/>
      <c r="EL2884" s="20"/>
      <c r="EM2884" s="15"/>
      <c r="EN2884" s="20"/>
      <c r="EY2884" s="15"/>
      <c r="EZ2884" s="20"/>
      <c r="FC2884" s="15"/>
      <c r="FD2884" s="20"/>
      <c r="FE2884" s="15"/>
      <c r="FF2884" s="20"/>
      <c r="FG2884" s="15"/>
      <c r="FH2884" s="20"/>
      <c r="FI2884" s="15"/>
      <c r="FJ2884" s="20"/>
      <c r="FK2884" s="15"/>
      <c r="FL2884" s="20"/>
      <c r="FM2884" s="15"/>
      <c r="FN2884" s="20"/>
      <c r="FO2884" s="15">
        <v>38</v>
      </c>
      <c r="FP2884" s="20"/>
      <c r="FQ2884" s="15"/>
      <c r="FR2884" s="20"/>
      <c r="FS2884" s="15"/>
      <c r="FT2884" s="20"/>
      <c r="FU2884" s="15"/>
      <c r="FV2884" s="20"/>
      <c r="FW2884" s="15"/>
      <c r="FX2884" s="20"/>
      <c r="FY2884" s="15"/>
      <c r="FZ2884" s="20"/>
      <c r="GA2884" s="15">
        <v>60</v>
      </c>
      <c r="GB2884" s="20">
        <v>1</v>
      </c>
      <c r="GC2884" s="15"/>
      <c r="GD2884" s="20"/>
      <c r="GE2884" s="15"/>
      <c r="GF2884" s="20"/>
      <c r="GG2884" s="226"/>
    </row>
    <row r="2885" spans="1:189" ht="15" customHeight="1" x14ac:dyDescent="0.3">
      <c r="A2885" s="83" t="s">
        <v>130</v>
      </c>
      <c r="B2885" s="83" t="s">
        <v>138</v>
      </c>
      <c r="C2885" s="83" t="s">
        <v>285</v>
      </c>
      <c r="D2885" s="83" t="s">
        <v>3829</v>
      </c>
      <c r="E2885" s="15" t="str">
        <f t="shared" si="617"/>
        <v>Zachary Stern</v>
      </c>
      <c r="F2885" s="83" t="s">
        <v>135</v>
      </c>
      <c r="G2885" s="83">
        <v>999927753</v>
      </c>
      <c r="H2885" s="15">
        <f t="shared" si="618"/>
        <v>60</v>
      </c>
      <c r="I2885" s="15"/>
      <c r="J2885" s="15"/>
      <c r="K2885" s="16"/>
      <c r="L2885" s="15"/>
      <c r="M2885" s="15"/>
      <c r="N2885" s="15"/>
      <c r="O2885" s="15">
        <f t="shared" si="624"/>
        <v>0</v>
      </c>
      <c r="P2885" s="15">
        <v>0</v>
      </c>
      <c r="Q2885" s="15">
        <f t="shared" si="625"/>
        <v>0</v>
      </c>
      <c r="R2885" s="15">
        <v>0</v>
      </c>
      <c r="S2885" s="15">
        <v>0</v>
      </c>
      <c r="T2885" s="15">
        <f t="shared" si="626"/>
        <v>0</v>
      </c>
      <c r="U2885" s="15">
        <f t="shared" si="627"/>
        <v>0</v>
      </c>
      <c r="V2885" s="15"/>
      <c r="W2885" s="15"/>
      <c r="X2885" s="15"/>
      <c r="Y2885" s="15"/>
      <c r="Z2885" s="16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>
        <f t="shared" si="619"/>
        <v>0</v>
      </c>
      <c r="CT2885" s="15">
        <f t="shared" si="620"/>
        <v>60</v>
      </c>
      <c r="CU2885" s="15">
        <f t="shared" si="621"/>
        <v>1</v>
      </c>
      <c r="CV2885" s="15">
        <f t="shared" si="622"/>
        <v>0</v>
      </c>
      <c r="CW2885" s="15"/>
      <c r="CX2885" s="15"/>
      <c r="CY2885" s="15">
        <f t="shared" si="623"/>
        <v>0</v>
      </c>
      <c r="CZ2885" s="15">
        <f>GG2885</f>
        <v>0</v>
      </c>
      <c r="DA2885" s="16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20"/>
      <c r="DY2885" s="15"/>
      <c r="DZ2885" s="20"/>
      <c r="EA2885" s="15"/>
      <c r="EB2885" s="20"/>
      <c r="EC2885" s="15"/>
      <c r="ED2885" s="20"/>
      <c r="EE2885" s="15"/>
      <c r="EF2885" s="20"/>
      <c r="EG2885" s="15"/>
      <c r="EH2885" s="20"/>
      <c r="EI2885" s="24"/>
      <c r="EJ2885" s="20"/>
      <c r="EK2885" s="15"/>
      <c r="EL2885" s="20"/>
      <c r="EM2885" s="15"/>
      <c r="EN2885" s="20"/>
      <c r="EX2885" s="16"/>
      <c r="EY2885" s="15"/>
      <c r="EZ2885" s="20"/>
      <c r="FC2885" s="15"/>
      <c r="FD2885" s="20"/>
      <c r="FE2885" s="15"/>
      <c r="FF2885" s="20"/>
      <c r="FG2885" s="15"/>
      <c r="FH2885" s="20"/>
      <c r="FI2885" s="15"/>
      <c r="FJ2885" s="20"/>
      <c r="FK2885" s="15"/>
      <c r="FL2885" s="20"/>
      <c r="FM2885" s="15"/>
      <c r="FN2885" s="20"/>
      <c r="FO2885" s="15"/>
      <c r="FP2885" s="20"/>
      <c r="FQ2885" s="15"/>
      <c r="FR2885" s="20"/>
      <c r="FS2885" s="15"/>
      <c r="FT2885" s="20"/>
      <c r="FU2885" s="15">
        <v>60</v>
      </c>
      <c r="FV2885" s="20">
        <v>1</v>
      </c>
      <c r="FW2885" s="15"/>
      <c r="FX2885" s="20"/>
      <c r="FY2885" s="15"/>
      <c r="FZ2885" s="20"/>
      <c r="GA2885" s="15"/>
      <c r="GB2885" s="20"/>
      <c r="GC2885" s="15"/>
      <c r="GD2885" s="20"/>
      <c r="GE2885" s="15"/>
      <c r="GF2885" s="20"/>
      <c r="GG2885" s="226"/>
    </row>
    <row r="2886" spans="1:189" ht="15" customHeight="1" x14ac:dyDescent="0.3">
      <c r="A2886" s="83" t="s">
        <v>146</v>
      </c>
      <c r="B2886" s="83" t="s">
        <v>140</v>
      </c>
      <c r="C2886" s="83" t="s">
        <v>202</v>
      </c>
      <c r="D2886" s="83" t="s">
        <v>1752</v>
      </c>
      <c r="E2886" s="15" t="str">
        <f t="shared" ref="E2886:E2949" si="628">CONCATENATE(C2886, " ",D2886)</f>
        <v>Sarah Smith</v>
      </c>
      <c r="F2886" s="83" t="s">
        <v>128</v>
      </c>
      <c r="G2886" s="83">
        <v>999927757</v>
      </c>
      <c r="H2886" s="15">
        <f t="shared" ref="H2886:H2949" si="629">(L2886+M2886+N2886+O2886+P2886+R2886+S2886+T2886+U2886+V2886+X2886+Y2886+CT2886+CY2886+CS2886+CV2886)-J2886</f>
        <v>60</v>
      </c>
      <c r="I2886" s="15"/>
      <c r="J2886" s="15"/>
      <c r="K2886" s="16"/>
      <c r="L2886" s="15"/>
      <c r="M2886" s="15"/>
      <c r="N2886" s="15"/>
      <c r="O2886" s="15">
        <f t="shared" si="624"/>
        <v>0</v>
      </c>
      <c r="P2886" s="15">
        <v>0</v>
      </c>
      <c r="Q2886" s="15">
        <f t="shared" si="625"/>
        <v>0</v>
      </c>
      <c r="R2886" s="15">
        <v>0</v>
      </c>
      <c r="S2886" s="15">
        <v>0</v>
      </c>
      <c r="T2886" s="15">
        <f t="shared" si="626"/>
        <v>0</v>
      </c>
      <c r="U2886" s="15">
        <f t="shared" si="627"/>
        <v>0</v>
      </c>
      <c r="V2886" s="15"/>
      <c r="W2886" s="15"/>
      <c r="X2886" s="15"/>
      <c r="Y2886" s="15"/>
      <c r="Z2886" s="16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>
        <f t="shared" ref="CS2886:CS2949" si="630">SUM(FE2886)</f>
        <v>0</v>
      </c>
      <c r="CT2886" s="15">
        <f t="shared" ref="CT2886:CT2949" si="631">SUM(EQ2886,ES2886,EU2886,EW2886,FA2886,EY2886,FC2886,FG2886,FI2886,FK2886,FM2886,FQ2886,FS2886,FU2886,FW2886,FY2886,GA2886,FO2886)</f>
        <v>60</v>
      </c>
      <c r="CU2886" s="15">
        <f t="shared" ref="CU2886:CU2949" si="632">COUNT(ER2886,ET2886,EV2886,EX2886,FB2886,EZ2886,FD2886,FH2886,FJ2886,FL2886,FN2886,FR2886,FT2886,FV2886,FX2886,FZ2886,GB2886)</f>
        <v>1</v>
      </c>
      <c r="CV2886" s="15">
        <f t="shared" ref="CV2886:CV2949" si="633">GC2886+GE2886</f>
        <v>0</v>
      </c>
      <c r="CW2886" s="15"/>
      <c r="CX2886" s="15"/>
      <c r="CY2886" s="15">
        <f t="shared" ref="CY2886:CY2949" si="634">EO2886</f>
        <v>0</v>
      </c>
      <c r="CZ2886" s="15">
        <f>GG2886</f>
        <v>0</v>
      </c>
      <c r="DA2886" s="16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20"/>
      <c r="DY2886" s="15"/>
      <c r="DZ2886" s="20"/>
      <c r="EA2886" s="15"/>
      <c r="EB2886" s="20"/>
      <c r="EC2886" s="15"/>
      <c r="ED2886" s="20"/>
      <c r="EE2886" s="15"/>
      <c r="EF2886" s="20"/>
      <c r="EG2886" s="15"/>
      <c r="EH2886" s="20"/>
      <c r="EI2886" s="15"/>
      <c r="EJ2886" s="20"/>
      <c r="EK2886" s="15"/>
      <c r="EL2886" s="20"/>
      <c r="EM2886" s="15"/>
      <c r="EN2886" s="20"/>
      <c r="EY2886" s="15"/>
      <c r="EZ2886" s="20"/>
      <c r="FC2886" s="15"/>
      <c r="FD2886" s="20"/>
      <c r="FE2886" s="15"/>
      <c r="FF2886" s="20"/>
      <c r="FG2886" s="15"/>
      <c r="FH2886" s="20"/>
      <c r="FI2886" s="15"/>
      <c r="FJ2886" s="20"/>
      <c r="FK2886" s="15"/>
      <c r="FL2886" s="20"/>
      <c r="FM2886" s="15"/>
      <c r="FN2886" s="20"/>
      <c r="FO2886" s="15"/>
      <c r="FP2886" s="20"/>
      <c r="FQ2886" s="15"/>
      <c r="FR2886" s="20"/>
      <c r="FS2886" s="15"/>
      <c r="FT2886" s="20"/>
      <c r="FU2886" s="15">
        <v>60</v>
      </c>
      <c r="FV2886" s="20">
        <v>1</v>
      </c>
      <c r="FW2886" s="15"/>
      <c r="FX2886" s="20"/>
      <c r="FY2886" s="15"/>
      <c r="FZ2886" s="20"/>
      <c r="GA2886" s="15"/>
      <c r="GB2886" s="20"/>
      <c r="GC2886" s="15"/>
      <c r="GD2886" s="20"/>
      <c r="GE2886" s="15"/>
      <c r="GF2886" s="20"/>
      <c r="GG2886" s="226"/>
    </row>
    <row r="2887" spans="1:189" ht="15" customHeight="1" x14ac:dyDescent="0.3">
      <c r="A2887" s="15" t="s">
        <v>133</v>
      </c>
      <c r="B2887" s="15" t="s">
        <v>138</v>
      </c>
      <c r="C2887" s="15" t="s">
        <v>455</v>
      </c>
      <c r="D2887" s="15" t="s">
        <v>3720</v>
      </c>
      <c r="E2887" s="15" t="str">
        <f t="shared" si="628"/>
        <v>Esteban Meneses</v>
      </c>
      <c r="F2887" s="15" t="s">
        <v>135</v>
      </c>
      <c r="G2887" s="15">
        <v>999927765</v>
      </c>
      <c r="H2887" s="15">
        <f t="shared" si="629"/>
        <v>30</v>
      </c>
      <c r="I2887" s="15"/>
      <c r="J2887" s="15"/>
      <c r="K2887" s="16"/>
      <c r="L2887" s="15"/>
      <c r="M2887" s="15"/>
      <c r="N2887" s="15"/>
      <c r="O2887" s="15">
        <f t="shared" si="624"/>
        <v>0</v>
      </c>
      <c r="P2887" s="15">
        <v>0</v>
      </c>
      <c r="Q2887" s="15">
        <f t="shared" si="625"/>
        <v>0</v>
      </c>
      <c r="R2887" s="15">
        <v>0</v>
      </c>
      <c r="S2887" s="15">
        <v>0</v>
      </c>
      <c r="T2887" s="15">
        <f t="shared" si="626"/>
        <v>0</v>
      </c>
      <c r="U2887" s="15">
        <f t="shared" si="627"/>
        <v>0</v>
      </c>
      <c r="V2887" s="15"/>
      <c r="W2887" s="15"/>
      <c r="X2887" s="15"/>
      <c r="Y2887" s="15"/>
      <c r="Z2887" s="16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>
        <f t="shared" si="630"/>
        <v>0</v>
      </c>
      <c r="CT2887" s="15">
        <f t="shared" si="631"/>
        <v>30</v>
      </c>
      <c r="CU2887" s="15">
        <f t="shared" si="632"/>
        <v>1</v>
      </c>
      <c r="CV2887" s="15">
        <f t="shared" si="633"/>
        <v>0</v>
      </c>
      <c r="CW2887" s="15"/>
      <c r="CX2887" s="15"/>
      <c r="CY2887" s="15">
        <f t="shared" si="634"/>
        <v>0</v>
      </c>
      <c r="CZ2887" s="15">
        <f>GG2887</f>
        <v>0</v>
      </c>
      <c r="DA2887" s="16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20"/>
      <c r="DY2887" s="15"/>
      <c r="DZ2887" s="20"/>
      <c r="EA2887" s="15"/>
      <c r="EB2887" s="20"/>
      <c r="EC2887" s="15"/>
      <c r="ED2887" s="20"/>
      <c r="EE2887" s="15"/>
      <c r="EF2887" s="20"/>
      <c r="EG2887" s="15"/>
      <c r="EH2887" s="20"/>
      <c r="EI2887" s="15"/>
      <c r="EJ2887" s="20"/>
      <c r="EK2887" s="15"/>
      <c r="EL2887" s="20"/>
      <c r="EM2887" s="15"/>
      <c r="EN2887" s="20"/>
      <c r="EY2887" s="15"/>
      <c r="EZ2887" s="20"/>
      <c r="FC2887" s="15"/>
      <c r="FD2887" s="20"/>
      <c r="FE2887" s="15"/>
      <c r="FF2887" s="20"/>
      <c r="FG2887" s="15"/>
      <c r="FH2887" s="20"/>
      <c r="FI2887" s="15"/>
      <c r="FJ2887" s="20"/>
      <c r="FK2887" s="15"/>
      <c r="FL2887" s="20"/>
      <c r="FM2887" s="15"/>
      <c r="FN2887" s="20"/>
      <c r="FO2887" s="15"/>
      <c r="FP2887" s="20"/>
      <c r="FQ2887" s="15"/>
      <c r="FR2887" s="20"/>
      <c r="FS2887" s="15"/>
      <c r="FT2887" s="20"/>
      <c r="FU2887" s="15"/>
      <c r="FV2887" s="20"/>
      <c r="FW2887" s="15">
        <v>30</v>
      </c>
      <c r="FX2887" s="20">
        <v>1</v>
      </c>
      <c r="FY2887" s="15"/>
      <c r="FZ2887" s="20"/>
      <c r="GA2887" s="15"/>
      <c r="GB2887" s="20"/>
      <c r="GC2887" s="15"/>
      <c r="GD2887" s="20"/>
      <c r="GE2887" s="15"/>
      <c r="GF2887" s="20"/>
      <c r="GG2887" s="226"/>
    </row>
    <row r="2888" spans="1:189" ht="15" customHeight="1" x14ac:dyDescent="0.3">
      <c r="A2888" s="17" t="s">
        <v>146</v>
      </c>
      <c r="B2888" s="17" t="s">
        <v>138</v>
      </c>
      <c r="C2888" s="17" t="s">
        <v>282</v>
      </c>
      <c r="D2888" s="17" t="s">
        <v>3695</v>
      </c>
      <c r="E2888" s="15" t="str">
        <f t="shared" si="628"/>
        <v>Elizabeth Righter</v>
      </c>
      <c r="F2888" s="17" t="s">
        <v>128</v>
      </c>
      <c r="G2888" s="17">
        <v>999927768</v>
      </c>
      <c r="H2888" s="15">
        <f t="shared" si="629"/>
        <v>58</v>
      </c>
      <c r="I2888" s="15"/>
      <c r="J2888" s="15"/>
      <c r="K2888" s="16"/>
      <c r="L2888" s="15"/>
      <c r="M2888" s="15"/>
      <c r="N2888" s="15"/>
      <c r="O2888" s="15">
        <f t="shared" si="624"/>
        <v>0</v>
      </c>
      <c r="P2888" s="15">
        <v>0</v>
      </c>
      <c r="Q2888" s="15">
        <f t="shared" si="625"/>
        <v>0</v>
      </c>
      <c r="R2888" s="15">
        <v>0</v>
      </c>
      <c r="S2888" s="15">
        <v>0</v>
      </c>
      <c r="T2888" s="15">
        <f t="shared" si="626"/>
        <v>0</v>
      </c>
      <c r="U2888" s="15">
        <f t="shared" si="627"/>
        <v>0</v>
      </c>
      <c r="V2888" s="15"/>
      <c r="W2888" s="15"/>
      <c r="X2888" s="15"/>
      <c r="Y2888" s="15"/>
      <c r="Z2888" s="16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>
        <f t="shared" si="630"/>
        <v>0</v>
      </c>
      <c r="CT2888" s="15">
        <f t="shared" si="631"/>
        <v>58</v>
      </c>
      <c r="CU2888" s="15">
        <f t="shared" si="632"/>
        <v>1</v>
      </c>
      <c r="CV2888" s="15">
        <f t="shared" si="633"/>
        <v>0</v>
      </c>
      <c r="CW2888" s="15"/>
      <c r="CX2888" s="15"/>
      <c r="CY2888" s="15">
        <f t="shared" si="634"/>
        <v>0</v>
      </c>
      <c r="CZ2888" s="15">
        <f>GG2888</f>
        <v>0</v>
      </c>
      <c r="DA2888" s="16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20"/>
      <c r="DY2888" s="15"/>
      <c r="DZ2888" s="20"/>
      <c r="EA2888" s="15"/>
      <c r="EB2888" s="20"/>
      <c r="EC2888" s="15"/>
      <c r="ED2888" s="20"/>
      <c r="EE2888" s="15"/>
      <c r="EF2888" s="20"/>
      <c r="EG2888" s="15"/>
      <c r="EH2888" s="20"/>
      <c r="EI2888" s="24"/>
      <c r="EJ2888" s="20"/>
      <c r="EK2888" s="15"/>
      <c r="EL2888" s="20"/>
      <c r="EM2888" s="15"/>
      <c r="EN2888" s="20"/>
      <c r="EX2888" s="16"/>
      <c r="EY2888" s="15"/>
      <c r="EZ2888" s="20"/>
      <c r="FC2888" s="15"/>
      <c r="FD2888" s="20"/>
      <c r="FE2888" s="15"/>
      <c r="FF2888" s="20"/>
      <c r="FG2888" s="15"/>
      <c r="FH2888" s="20"/>
      <c r="FI2888" s="15"/>
      <c r="FJ2888" s="20"/>
      <c r="FK2888" s="15"/>
      <c r="FL2888" s="20"/>
      <c r="FM2888" s="15"/>
      <c r="FN2888" s="20"/>
      <c r="FO2888" s="15"/>
      <c r="FP2888" s="20"/>
      <c r="FQ2888" s="15"/>
      <c r="FR2888" s="20"/>
      <c r="FS2888" s="15">
        <v>58</v>
      </c>
      <c r="FT2888" s="20">
        <v>6</v>
      </c>
      <c r="FU2888" s="15"/>
      <c r="FV2888" s="20"/>
      <c r="FW2888" s="15"/>
      <c r="FX2888" s="20"/>
      <c r="FY2888" s="15"/>
      <c r="FZ2888" s="20"/>
      <c r="GA2888" s="15"/>
      <c r="GB2888" s="20"/>
      <c r="GC2888" s="15"/>
      <c r="GD2888" s="20"/>
      <c r="GE2888" s="15"/>
      <c r="GF2888" s="20"/>
      <c r="GG2888" s="226"/>
    </row>
    <row r="2889" spans="1:189" ht="15" customHeight="1" x14ac:dyDescent="0.3">
      <c r="A2889" s="85" t="s">
        <v>130</v>
      </c>
      <c r="B2889" s="85" t="s">
        <v>142</v>
      </c>
      <c r="C2889" s="85" t="s">
        <v>1714</v>
      </c>
      <c r="D2889" s="85" t="s">
        <v>1962</v>
      </c>
      <c r="E2889" s="15" t="str">
        <f t="shared" si="628"/>
        <v>Milly Wu</v>
      </c>
      <c r="F2889" s="85" t="s">
        <v>128</v>
      </c>
      <c r="G2889" s="15">
        <v>999927770</v>
      </c>
      <c r="H2889" s="15">
        <f t="shared" si="629"/>
        <v>63</v>
      </c>
      <c r="I2889" s="15"/>
      <c r="J2889" s="15"/>
      <c r="K2889" s="16"/>
      <c r="L2889" s="15"/>
      <c r="M2889" s="15"/>
      <c r="N2889" s="15"/>
      <c r="O2889" s="15">
        <f t="shared" si="624"/>
        <v>0</v>
      </c>
      <c r="P2889" s="15">
        <v>0</v>
      </c>
      <c r="Q2889" s="15">
        <f t="shared" si="625"/>
        <v>0</v>
      </c>
      <c r="R2889" s="15">
        <v>0</v>
      </c>
      <c r="S2889" s="15">
        <v>0</v>
      </c>
      <c r="T2889" s="15">
        <f t="shared" si="626"/>
        <v>0</v>
      </c>
      <c r="U2889" s="15">
        <f t="shared" si="627"/>
        <v>0</v>
      </c>
      <c r="V2889" s="15"/>
      <c r="W2889" s="15"/>
      <c r="X2889" s="15"/>
      <c r="Y2889" s="15"/>
      <c r="Z2889" s="16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>
        <f t="shared" si="630"/>
        <v>0</v>
      </c>
      <c r="CT2889" s="15">
        <f t="shared" si="631"/>
        <v>63</v>
      </c>
      <c r="CU2889" s="15">
        <f t="shared" si="632"/>
        <v>0</v>
      </c>
      <c r="CV2889" s="15">
        <f t="shared" si="633"/>
        <v>0</v>
      </c>
      <c r="CW2889" s="15"/>
      <c r="CX2889" s="15"/>
      <c r="CY2889" s="15">
        <f t="shared" si="634"/>
        <v>0</v>
      </c>
      <c r="CZ2889" s="15">
        <f>GG2889</f>
        <v>0</v>
      </c>
      <c r="DA2889" s="16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20"/>
      <c r="DY2889" s="15"/>
      <c r="DZ2889" s="20"/>
      <c r="EA2889" s="15"/>
      <c r="EB2889" s="20"/>
      <c r="EC2889" s="15"/>
      <c r="ED2889" s="20"/>
      <c r="EE2889" s="15"/>
      <c r="EF2889" s="20"/>
      <c r="EG2889" s="15"/>
      <c r="EH2889" s="20"/>
      <c r="EI2889" s="15"/>
      <c r="EJ2889" s="20"/>
      <c r="EK2889" s="15"/>
      <c r="EL2889" s="20"/>
      <c r="EM2889" s="15"/>
      <c r="EN2889" s="20"/>
      <c r="EY2889" s="15"/>
      <c r="EZ2889" s="20"/>
      <c r="FC2889" s="15"/>
      <c r="FD2889" s="20"/>
      <c r="FE2889" s="15"/>
      <c r="FF2889" s="20"/>
      <c r="FG2889" s="15"/>
      <c r="FH2889" s="20"/>
      <c r="FI2889" s="15"/>
      <c r="FJ2889" s="20"/>
      <c r="FK2889" s="15"/>
      <c r="FL2889" s="20"/>
      <c r="FM2889" s="15"/>
      <c r="FN2889" s="16"/>
      <c r="FO2889" s="15">
        <v>63</v>
      </c>
      <c r="FP2889" s="20"/>
      <c r="FQ2889" s="15"/>
      <c r="FR2889" s="16"/>
      <c r="FS2889" s="15"/>
      <c r="FT2889" s="20"/>
      <c r="FU2889" s="15"/>
      <c r="FV2889" s="20"/>
      <c r="FW2889" s="15"/>
      <c r="FX2889" s="20"/>
      <c r="FY2889" s="15"/>
      <c r="FZ2889" s="20"/>
      <c r="GA2889" s="15"/>
      <c r="GB2889" s="20"/>
      <c r="GC2889" s="15"/>
      <c r="GD2889" s="20"/>
      <c r="GE2889" s="15"/>
      <c r="GF2889" s="20"/>
      <c r="GG2889" s="226"/>
    </row>
    <row r="2890" spans="1:189" ht="15" customHeight="1" x14ac:dyDescent="0.3">
      <c r="A2890" s="85" t="s">
        <v>137</v>
      </c>
      <c r="B2890" s="85" t="s">
        <v>142</v>
      </c>
      <c r="C2890" s="85" t="s">
        <v>3444</v>
      </c>
      <c r="D2890" s="85" t="s">
        <v>1972</v>
      </c>
      <c r="E2890" s="15" t="str">
        <f t="shared" si="628"/>
        <v>Malaya Yee</v>
      </c>
      <c r="F2890" s="85" t="s">
        <v>128</v>
      </c>
      <c r="G2890" s="15">
        <v>999927771</v>
      </c>
      <c r="H2890" s="15">
        <f t="shared" si="629"/>
        <v>45</v>
      </c>
      <c r="I2890" s="15"/>
      <c r="J2890" s="15"/>
      <c r="K2890" s="16"/>
      <c r="L2890" s="15"/>
      <c r="M2890" s="15"/>
      <c r="N2890" s="15"/>
      <c r="O2890" s="15">
        <f t="shared" si="624"/>
        <v>0</v>
      </c>
      <c r="P2890" s="15">
        <v>0</v>
      </c>
      <c r="Q2890" s="15">
        <f t="shared" si="625"/>
        <v>0</v>
      </c>
      <c r="R2890" s="15">
        <v>0</v>
      </c>
      <c r="S2890" s="15">
        <v>0</v>
      </c>
      <c r="T2890" s="15">
        <f t="shared" si="626"/>
        <v>0</v>
      </c>
      <c r="U2890" s="15">
        <f t="shared" si="627"/>
        <v>0</v>
      </c>
      <c r="V2890" s="15"/>
      <c r="W2890" s="15"/>
      <c r="X2890" s="15"/>
      <c r="Y2890" s="15"/>
      <c r="Z2890" s="16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>
        <f t="shared" si="630"/>
        <v>0</v>
      </c>
      <c r="CT2890" s="15">
        <f t="shared" si="631"/>
        <v>45</v>
      </c>
      <c r="CU2890" s="15">
        <f t="shared" si="632"/>
        <v>0</v>
      </c>
      <c r="CV2890" s="15">
        <f t="shared" si="633"/>
        <v>0</v>
      </c>
      <c r="CW2890" s="15"/>
      <c r="CX2890" s="15"/>
      <c r="CY2890" s="15">
        <f t="shared" si="634"/>
        <v>0</v>
      </c>
      <c r="CZ2890" s="15">
        <f>GG2890</f>
        <v>0</v>
      </c>
      <c r="DA2890" s="16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20"/>
      <c r="DY2890" s="15"/>
      <c r="DZ2890" s="20"/>
      <c r="EA2890" s="15"/>
      <c r="EB2890" s="20"/>
      <c r="EC2890" s="15"/>
      <c r="ED2890" s="20"/>
      <c r="EE2890" s="15"/>
      <c r="EF2890" s="20"/>
      <c r="EG2890" s="15"/>
      <c r="EH2890" s="20"/>
      <c r="EI2890" s="15"/>
      <c r="EJ2890" s="20"/>
      <c r="EK2890" s="15"/>
      <c r="EL2890" s="20"/>
      <c r="EM2890" s="15"/>
      <c r="EN2890" s="20"/>
      <c r="EY2890" s="15"/>
      <c r="EZ2890" s="20"/>
      <c r="FC2890" s="15"/>
      <c r="FD2890" s="20"/>
      <c r="FE2890" s="15"/>
      <c r="FF2890" s="20"/>
      <c r="FG2890" s="15"/>
      <c r="FH2890" s="20"/>
      <c r="FI2890" s="15"/>
      <c r="FJ2890" s="20"/>
      <c r="FK2890" s="15"/>
      <c r="FL2890" s="20"/>
      <c r="FM2890" s="15"/>
      <c r="FN2890" s="16"/>
      <c r="FO2890" s="15">
        <v>45</v>
      </c>
      <c r="FP2890" s="20"/>
      <c r="FQ2890" s="15"/>
      <c r="FR2890" s="16"/>
      <c r="FS2890" s="15"/>
      <c r="FT2890" s="20"/>
      <c r="FU2890" s="15"/>
      <c r="FV2890" s="20"/>
      <c r="FW2890" s="15"/>
      <c r="FX2890" s="20"/>
      <c r="FY2890" s="15"/>
      <c r="FZ2890" s="20"/>
      <c r="GA2890" s="15"/>
      <c r="GB2890" s="20"/>
      <c r="GC2890" s="15"/>
      <c r="GD2890" s="20"/>
      <c r="GE2890" s="15"/>
      <c r="GF2890" s="20"/>
      <c r="GG2890" s="226"/>
    </row>
    <row r="2891" spans="1:189" ht="15" customHeight="1" x14ac:dyDescent="0.3">
      <c r="A2891" s="85" t="s">
        <v>133</v>
      </c>
      <c r="B2891" s="85" t="s">
        <v>138</v>
      </c>
      <c r="C2891" s="85" t="s">
        <v>4016</v>
      </c>
      <c r="D2891" s="85" t="s">
        <v>4065</v>
      </c>
      <c r="E2891" s="15" t="str">
        <f t="shared" si="628"/>
        <v>Violet Siu</v>
      </c>
      <c r="F2891" s="85" t="s">
        <v>128</v>
      </c>
      <c r="G2891" s="15">
        <v>999927774</v>
      </c>
      <c r="H2891" s="15">
        <f t="shared" si="629"/>
        <v>68</v>
      </c>
      <c r="I2891" s="15"/>
      <c r="J2891" s="15"/>
      <c r="K2891" s="16"/>
      <c r="L2891" s="15"/>
      <c r="M2891" s="15"/>
      <c r="N2891" s="15"/>
      <c r="O2891" s="15">
        <f t="shared" si="624"/>
        <v>0</v>
      </c>
      <c r="P2891" s="15">
        <v>0</v>
      </c>
      <c r="Q2891" s="15">
        <f t="shared" si="625"/>
        <v>0</v>
      </c>
      <c r="R2891" s="15">
        <v>0</v>
      </c>
      <c r="S2891" s="15">
        <v>0</v>
      </c>
      <c r="T2891" s="15">
        <f t="shared" si="626"/>
        <v>0</v>
      </c>
      <c r="U2891" s="15">
        <f t="shared" si="627"/>
        <v>0</v>
      </c>
      <c r="V2891" s="15"/>
      <c r="W2891" s="15"/>
      <c r="X2891" s="15"/>
      <c r="Y2891" s="15"/>
      <c r="Z2891" s="16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>
        <f t="shared" si="630"/>
        <v>0</v>
      </c>
      <c r="CT2891" s="15">
        <f t="shared" si="631"/>
        <v>68</v>
      </c>
      <c r="CU2891" s="15">
        <f t="shared" si="632"/>
        <v>0</v>
      </c>
      <c r="CV2891" s="15">
        <f t="shared" si="633"/>
        <v>0</v>
      </c>
      <c r="CW2891" s="15"/>
      <c r="CX2891" s="15"/>
      <c r="CY2891" s="15">
        <f t="shared" si="634"/>
        <v>0</v>
      </c>
      <c r="CZ2891" s="15">
        <f>GG2891</f>
        <v>0</v>
      </c>
      <c r="DA2891" s="16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20"/>
      <c r="DY2891" s="15"/>
      <c r="DZ2891" s="20"/>
      <c r="EA2891" s="15"/>
      <c r="EB2891" s="20"/>
      <c r="EC2891" s="15"/>
      <c r="ED2891" s="20"/>
      <c r="EE2891" s="15"/>
      <c r="EF2891" s="20"/>
      <c r="EG2891" s="15"/>
      <c r="EH2891" s="20"/>
      <c r="EI2891" s="15"/>
      <c r="EJ2891" s="20"/>
      <c r="EK2891" s="15"/>
      <c r="EL2891" s="20"/>
      <c r="EM2891" s="15"/>
      <c r="EN2891" s="20"/>
      <c r="EY2891" s="15"/>
      <c r="EZ2891" s="20"/>
      <c r="FC2891" s="15"/>
      <c r="FD2891" s="20"/>
      <c r="FE2891" s="15"/>
      <c r="FF2891" s="20"/>
      <c r="FG2891" s="15"/>
      <c r="FH2891" s="20"/>
      <c r="FI2891" s="15"/>
      <c r="FJ2891" s="20"/>
      <c r="FK2891" s="15"/>
      <c r="FL2891" s="16"/>
      <c r="FM2891" s="15"/>
      <c r="FN2891" s="16"/>
      <c r="FO2891" s="15">
        <v>68</v>
      </c>
      <c r="FP2891" s="20"/>
      <c r="FQ2891" s="15"/>
      <c r="FR2891" s="16"/>
      <c r="FS2891" s="15"/>
      <c r="FT2891" s="20"/>
      <c r="FU2891" s="15"/>
      <c r="FV2891" s="20"/>
      <c r="FW2891" s="15"/>
      <c r="FX2891" s="20"/>
      <c r="FY2891" s="15"/>
      <c r="FZ2891" s="20"/>
      <c r="GA2891" s="15"/>
      <c r="GB2891" s="20"/>
      <c r="GC2891" s="15"/>
      <c r="GD2891" s="20"/>
      <c r="GE2891" s="15"/>
      <c r="GF2891" s="20"/>
      <c r="GG2891" s="226"/>
    </row>
    <row r="2892" spans="1:189" ht="15" customHeight="1" x14ac:dyDescent="0.3">
      <c r="A2892" s="15" t="s">
        <v>2903</v>
      </c>
      <c r="B2892" s="17" t="s">
        <v>126</v>
      </c>
      <c r="C2892" s="17" t="s">
        <v>1738</v>
      </c>
      <c r="D2892" s="17" t="s">
        <v>3659</v>
      </c>
      <c r="E2892" s="15" t="str">
        <f t="shared" si="628"/>
        <v>Silvia Knappe</v>
      </c>
      <c r="F2892" s="17" t="s">
        <v>128</v>
      </c>
      <c r="G2892" s="17">
        <v>999927775</v>
      </c>
      <c r="H2892" s="15">
        <f t="shared" si="629"/>
        <v>29</v>
      </c>
      <c r="I2892" s="15"/>
      <c r="J2892" s="15"/>
      <c r="K2892" s="16"/>
      <c r="L2892" s="15"/>
      <c r="M2892" s="15"/>
      <c r="N2892" s="15"/>
      <c r="O2892" s="15">
        <f t="shared" si="624"/>
        <v>0</v>
      </c>
      <c r="P2892" s="15">
        <v>0</v>
      </c>
      <c r="Q2892" s="15">
        <f t="shared" si="625"/>
        <v>0</v>
      </c>
      <c r="R2892" s="15">
        <v>0</v>
      </c>
      <c r="S2892" s="15">
        <v>0</v>
      </c>
      <c r="T2892" s="15">
        <f t="shared" si="626"/>
        <v>0</v>
      </c>
      <c r="U2892" s="15">
        <f t="shared" si="627"/>
        <v>0</v>
      </c>
      <c r="V2892" s="15"/>
      <c r="W2892" s="15"/>
      <c r="X2892" s="15"/>
      <c r="Y2892" s="15"/>
      <c r="Z2892" s="16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>
        <f t="shared" si="630"/>
        <v>0</v>
      </c>
      <c r="CT2892" s="15">
        <f t="shared" si="631"/>
        <v>29</v>
      </c>
      <c r="CU2892" s="15">
        <f t="shared" si="632"/>
        <v>0</v>
      </c>
      <c r="CV2892" s="15">
        <f t="shared" si="633"/>
        <v>0</v>
      </c>
      <c r="CW2892" s="15"/>
      <c r="CX2892" s="15"/>
      <c r="CY2892" s="15">
        <f t="shared" si="634"/>
        <v>0</v>
      </c>
      <c r="CZ2892" s="15">
        <f>GG2892</f>
        <v>0</v>
      </c>
      <c r="DA2892" s="16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20"/>
      <c r="DY2892" s="15"/>
      <c r="DZ2892" s="20"/>
      <c r="EA2892" s="15"/>
      <c r="EB2892" s="20"/>
      <c r="EC2892" s="15"/>
      <c r="ED2892" s="20"/>
      <c r="EE2892" s="15"/>
      <c r="EF2892" s="20"/>
      <c r="EG2892" s="15"/>
      <c r="EH2892" s="20"/>
      <c r="EI2892" s="15"/>
      <c r="EJ2892" s="20"/>
      <c r="EK2892" s="15"/>
      <c r="EL2892" s="20"/>
      <c r="EM2892" s="15"/>
      <c r="EN2892" s="20"/>
      <c r="EY2892" s="15"/>
      <c r="EZ2892" s="20"/>
      <c r="FC2892" s="15"/>
      <c r="FD2892" s="20"/>
      <c r="FE2892" s="15"/>
      <c r="FF2892" s="20"/>
      <c r="FG2892" s="15"/>
      <c r="FH2892" s="20"/>
      <c r="FI2892" s="15"/>
      <c r="FJ2892" s="20"/>
      <c r="FK2892" s="15"/>
      <c r="FL2892" s="20"/>
      <c r="FM2892" s="15"/>
      <c r="FN2892" s="20"/>
      <c r="FO2892" s="15"/>
      <c r="FP2892" s="20"/>
      <c r="FQ2892" s="15"/>
      <c r="FR2892" s="20"/>
      <c r="FS2892" s="15">
        <v>29</v>
      </c>
      <c r="FT2892" s="20" t="s">
        <v>168</v>
      </c>
      <c r="FU2892" s="15"/>
      <c r="FV2892" s="20"/>
      <c r="FW2892" s="15"/>
      <c r="FX2892" s="20"/>
      <c r="FY2892" s="15"/>
      <c r="FZ2892" s="20"/>
      <c r="GA2892" s="15"/>
      <c r="GB2892" s="20"/>
      <c r="GC2892" s="15"/>
      <c r="GD2892" s="20"/>
      <c r="GE2892" s="15"/>
      <c r="GF2892" s="20"/>
      <c r="GG2892" s="226"/>
    </row>
    <row r="2893" spans="1:189" ht="15" customHeight="1" x14ac:dyDescent="0.3">
      <c r="A2893" s="85" t="s">
        <v>146</v>
      </c>
      <c r="B2893" s="85" t="s">
        <v>138</v>
      </c>
      <c r="C2893" s="85" t="s">
        <v>3975</v>
      </c>
      <c r="D2893" s="85" t="s">
        <v>3976</v>
      </c>
      <c r="E2893" s="15" t="str">
        <f t="shared" si="628"/>
        <v>Dmitrii Munkozhapov</v>
      </c>
      <c r="F2893" s="85" t="s">
        <v>135</v>
      </c>
      <c r="G2893" s="15">
        <v>999927776</v>
      </c>
      <c r="H2893" s="15">
        <f t="shared" si="629"/>
        <v>38</v>
      </c>
      <c r="I2893" s="15"/>
      <c r="J2893" s="15"/>
      <c r="K2893" s="16"/>
      <c r="L2893" s="15"/>
      <c r="M2893" s="15"/>
      <c r="N2893" s="15"/>
      <c r="O2893" s="15">
        <f t="shared" si="624"/>
        <v>0</v>
      </c>
      <c r="P2893" s="15">
        <v>0</v>
      </c>
      <c r="Q2893" s="15">
        <f t="shared" si="625"/>
        <v>0</v>
      </c>
      <c r="R2893" s="15">
        <v>0</v>
      </c>
      <c r="S2893" s="15">
        <v>0</v>
      </c>
      <c r="T2893" s="15">
        <f t="shared" si="626"/>
        <v>0</v>
      </c>
      <c r="U2893" s="15">
        <f t="shared" si="627"/>
        <v>0</v>
      </c>
      <c r="V2893" s="15"/>
      <c r="W2893" s="15"/>
      <c r="X2893" s="15"/>
      <c r="Y2893" s="15"/>
      <c r="Z2893" s="16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>
        <f t="shared" si="630"/>
        <v>0</v>
      </c>
      <c r="CT2893" s="15">
        <f t="shared" si="631"/>
        <v>38</v>
      </c>
      <c r="CU2893" s="15">
        <f t="shared" si="632"/>
        <v>0</v>
      </c>
      <c r="CV2893" s="15">
        <f t="shared" si="633"/>
        <v>0</v>
      </c>
      <c r="CW2893" s="15"/>
      <c r="CX2893" s="15"/>
      <c r="CY2893" s="15">
        <f t="shared" si="634"/>
        <v>0</v>
      </c>
      <c r="CZ2893" s="15">
        <f>GG2893</f>
        <v>0</v>
      </c>
      <c r="DA2893" s="16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20"/>
      <c r="DY2893" s="15"/>
      <c r="DZ2893" s="20"/>
      <c r="EA2893" s="15"/>
      <c r="EB2893" s="20"/>
      <c r="EC2893" s="15"/>
      <c r="ED2893" s="20"/>
      <c r="EE2893" s="15"/>
      <c r="EF2893" s="20"/>
      <c r="EG2893" s="15"/>
      <c r="EH2893" s="20"/>
      <c r="EI2893" s="15"/>
      <c r="EJ2893" s="20"/>
      <c r="EK2893" s="15"/>
      <c r="EL2893" s="20"/>
      <c r="EM2893" s="15"/>
      <c r="EN2893" s="20"/>
      <c r="EY2893" s="15"/>
      <c r="EZ2893" s="20"/>
      <c r="FC2893" s="15"/>
      <c r="FD2893" s="20"/>
      <c r="FE2893" s="15"/>
      <c r="FF2893" s="20"/>
      <c r="FG2893" s="15"/>
      <c r="FH2893" s="20"/>
      <c r="FI2893" s="15"/>
      <c r="FJ2893" s="20"/>
      <c r="FK2893" s="15"/>
      <c r="FL2893" s="20"/>
      <c r="FM2893" s="15"/>
      <c r="FN2893" s="16"/>
      <c r="FO2893" s="15">
        <v>38</v>
      </c>
      <c r="FP2893" s="20"/>
      <c r="FQ2893" s="15"/>
      <c r="FR2893" s="16"/>
      <c r="FS2893" s="15"/>
      <c r="FT2893" s="20"/>
      <c r="FU2893" s="15"/>
      <c r="FV2893" s="20"/>
      <c r="FW2893" s="15"/>
      <c r="FX2893" s="20"/>
      <c r="FY2893" s="15"/>
      <c r="FZ2893" s="20"/>
      <c r="GA2893" s="15"/>
      <c r="GB2893" s="20"/>
      <c r="GC2893" s="15"/>
      <c r="GD2893" s="20"/>
      <c r="GE2893" s="15"/>
      <c r="GF2893" s="20"/>
      <c r="GG2893" s="226"/>
    </row>
    <row r="2894" spans="1:189" ht="15" customHeight="1" x14ac:dyDescent="0.3">
      <c r="A2894" s="83" t="s">
        <v>146</v>
      </c>
      <c r="B2894" s="83" t="s">
        <v>140</v>
      </c>
      <c r="C2894" s="83" t="s">
        <v>217</v>
      </c>
      <c r="D2894" s="83" t="s">
        <v>3872</v>
      </c>
      <c r="E2894" s="15" t="str">
        <f t="shared" si="628"/>
        <v>Leila Milanov</v>
      </c>
      <c r="F2894" s="83" t="s">
        <v>128</v>
      </c>
      <c r="G2894" s="83">
        <v>999927778</v>
      </c>
      <c r="H2894" s="15">
        <f t="shared" si="629"/>
        <v>34</v>
      </c>
      <c r="I2894" s="15"/>
      <c r="J2894" s="15"/>
      <c r="K2894" s="16"/>
      <c r="L2894" s="15"/>
      <c r="M2894" s="15"/>
      <c r="N2894" s="15"/>
      <c r="O2894" s="15">
        <f t="shared" si="624"/>
        <v>0</v>
      </c>
      <c r="P2894" s="15">
        <v>0</v>
      </c>
      <c r="Q2894" s="15">
        <f t="shared" si="625"/>
        <v>0</v>
      </c>
      <c r="R2894" s="15">
        <v>0</v>
      </c>
      <c r="S2894" s="15">
        <v>0</v>
      </c>
      <c r="T2894" s="15">
        <f t="shared" si="626"/>
        <v>0</v>
      </c>
      <c r="U2894" s="15">
        <f t="shared" si="627"/>
        <v>0</v>
      </c>
      <c r="V2894" s="15"/>
      <c r="W2894" s="15"/>
      <c r="X2894" s="15"/>
      <c r="Y2894" s="15"/>
      <c r="Z2894" s="16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>
        <f t="shared" si="630"/>
        <v>0</v>
      </c>
      <c r="CT2894" s="15">
        <f t="shared" si="631"/>
        <v>34</v>
      </c>
      <c r="CU2894" s="15">
        <f t="shared" si="632"/>
        <v>1</v>
      </c>
      <c r="CV2894" s="15">
        <f t="shared" si="633"/>
        <v>0</v>
      </c>
      <c r="CW2894" s="15"/>
      <c r="CX2894" s="15"/>
      <c r="CY2894" s="15">
        <f t="shared" si="634"/>
        <v>0</v>
      </c>
      <c r="CZ2894" s="15">
        <f>GG2894</f>
        <v>0</v>
      </c>
      <c r="DA2894" s="16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20"/>
      <c r="DY2894" s="15"/>
      <c r="DZ2894" s="20"/>
      <c r="EA2894" s="15"/>
      <c r="EB2894" s="20"/>
      <c r="EC2894" s="15"/>
      <c r="ED2894" s="20"/>
      <c r="EE2894" s="15"/>
      <c r="EF2894" s="20"/>
      <c r="EG2894" s="15"/>
      <c r="EH2894" s="20"/>
      <c r="EI2894" s="15"/>
      <c r="EJ2894" s="20"/>
      <c r="EK2894" s="15"/>
      <c r="EL2894" s="20"/>
      <c r="EM2894" s="15"/>
      <c r="EN2894" s="20"/>
      <c r="EY2894" s="15"/>
      <c r="EZ2894" s="20"/>
      <c r="FC2894" s="15"/>
      <c r="FD2894" s="20"/>
      <c r="FE2894" s="15"/>
      <c r="FF2894" s="20"/>
      <c r="FG2894" s="15"/>
      <c r="FH2894" s="20"/>
      <c r="FI2894" s="15"/>
      <c r="FJ2894" s="20"/>
      <c r="FK2894" s="15"/>
      <c r="FL2894" s="20"/>
      <c r="FM2894" s="15"/>
      <c r="FN2894" s="20"/>
      <c r="FO2894" s="15"/>
      <c r="FP2894" s="20"/>
      <c r="FQ2894" s="15"/>
      <c r="FR2894" s="20"/>
      <c r="FS2894" s="15"/>
      <c r="FT2894" s="20"/>
      <c r="FU2894" s="15">
        <v>34</v>
      </c>
      <c r="FV2894" s="20">
        <v>3</v>
      </c>
      <c r="FW2894" s="15"/>
      <c r="FX2894" s="20"/>
      <c r="FY2894" s="15"/>
      <c r="FZ2894" s="20"/>
      <c r="GA2894" s="15"/>
      <c r="GB2894" s="20"/>
      <c r="GC2894" s="15"/>
      <c r="GD2894" s="20"/>
      <c r="GE2894" s="15"/>
      <c r="GF2894" s="20"/>
      <c r="GG2894" s="226"/>
    </row>
    <row r="2895" spans="1:189" ht="15" customHeight="1" x14ac:dyDescent="0.3">
      <c r="A2895" s="85" t="s">
        <v>133</v>
      </c>
      <c r="B2895" s="85" t="s">
        <v>138</v>
      </c>
      <c r="C2895" s="85" t="s">
        <v>4064</v>
      </c>
      <c r="D2895" s="85" t="s">
        <v>1331</v>
      </c>
      <c r="E2895" s="15" t="str">
        <f t="shared" si="628"/>
        <v>Daphne Ma</v>
      </c>
      <c r="F2895" s="85" t="s">
        <v>128</v>
      </c>
      <c r="G2895" s="15">
        <v>999927781</v>
      </c>
      <c r="H2895" s="15">
        <f t="shared" si="629"/>
        <v>63</v>
      </c>
      <c r="I2895" s="15"/>
      <c r="J2895" s="15"/>
      <c r="K2895" s="16"/>
      <c r="L2895" s="15"/>
      <c r="M2895" s="15"/>
      <c r="N2895" s="15"/>
      <c r="O2895" s="15">
        <f t="shared" si="624"/>
        <v>0</v>
      </c>
      <c r="P2895" s="15">
        <v>0</v>
      </c>
      <c r="Q2895" s="15">
        <f t="shared" si="625"/>
        <v>0</v>
      </c>
      <c r="R2895" s="15">
        <v>0</v>
      </c>
      <c r="S2895" s="15">
        <v>0</v>
      </c>
      <c r="T2895" s="15">
        <f t="shared" si="626"/>
        <v>0</v>
      </c>
      <c r="U2895" s="15">
        <f t="shared" si="627"/>
        <v>0</v>
      </c>
      <c r="V2895" s="15"/>
      <c r="W2895" s="15"/>
      <c r="X2895" s="15"/>
      <c r="Y2895" s="15"/>
      <c r="Z2895" s="16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>
        <f t="shared" si="630"/>
        <v>0</v>
      </c>
      <c r="CT2895" s="15">
        <f t="shared" si="631"/>
        <v>63</v>
      </c>
      <c r="CU2895" s="15">
        <f t="shared" si="632"/>
        <v>0</v>
      </c>
      <c r="CV2895" s="15">
        <f t="shared" si="633"/>
        <v>0</v>
      </c>
      <c r="CW2895" s="15"/>
      <c r="CX2895" s="15"/>
      <c r="CY2895" s="15">
        <f t="shared" si="634"/>
        <v>0</v>
      </c>
      <c r="CZ2895" s="15">
        <f>GG2895</f>
        <v>0</v>
      </c>
      <c r="DA2895" s="16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20"/>
      <c r="DY2895" s="15"/>
      <c r="DZ2895" s="20"/>
      <c r="EA2895" s="15"/>
      <c r="EB2895" s="20"/>
      <c r="EC2895" s="15"/>
      <c r="ED2895" s="20"/>
      <c r="EE2895" s="15"/>
      <c r="EF2895" s="20"/>
      <c r="EG2895" s="15"/>
      <c r="EH2895" s="20"/>
      <c r="EI2895" s="15"/>
      <c r="EJ2895" s="20"/>
      <c r="EK2895" s="15"/>
      <c r="EL2895" s="20"/>
      <c r="EM2895" s="15"/>
      <c r="EN2895" s="20"/>
      <c r="EY2895" s="15"/>
      <c r="EZ2895" s="20"/>
      <c r="FC2895" s="15"/>
      <c r="FD2895" s="20"/>
      <c r="FE2895" s="15"/>
      <c r="FF2895" s="20"/>
      <c r="FG2895" s="15"/>
      <c r="FH2895" s="20"/>
      <c r="FI2895" s="15"/>
      <c r="FJ2895" s="20"/>
      <c r="FK2895" s="15"/>
      <c r="FL2895" s="16"/>
      <c r="FM2895" s="15"/>
      <c r="FN2895" s="16"/>
      <c r="FO2895" s="15">
        <v>63</v>
      </c>
      <c r="FP2895" s="20"/>
      <c r="FQ2895" s="15"/>
      <c r="FR2895" s="16"/>
      <c r="FS2895" s="15"/>
      <c r="FT2895" s="20"/>
      <c r="FU2895" s="15"/>
      <c r="FV2895" s="20"/>
      <c r="FW2895" s="15"/>
      <c r="FX2895" s="20"/>
      <c r="FY2895" s="15"/>
      <c r="FZ2895" s="20"/>
      <c r="GA2895" s="15"/>
      <c r="GB2895" s="20"/>
      <c r="GC2895" s="15"/>
      <c r="GD2895" s="20"/>
      <c r="GE2895" s="15"/>
      <c r="GF2895" s="20"/>
      <c r="GG2895" s="226"/>
    </row>
    <row r="2896" spans="1:189" ht="15" customHeight="1" x14ac:dyDescent="0.3">
      <c r="A2896" s="15" t="s">
        <v>146</v>
      </c>
      <c r="B2896" s="15" t="s">
        <v>138</v>
      </c>
      <c r="C2896" s="15" t="s">
        <v>3587</v>
      </c>
      <c r="D2896" s="15" t="s">
        <v>3588</v>
      </c>
      <c r="E2896" s="15" t="str">
        <f t="shared" si="628"/>
        <v>melanie caishpal</v>
      </c>
      <c r="F2896" s="15" t="s">
        <v>128</v>
      </c>
      <c r="G2896" s="15">
        <v>999927792</v>
      </c>
      <c r="H2896" s="15">
        <f t="shared" si="629"/>
        <v>68</v>
      </c>
      <c r="I2896" s="15"/>
      <c r="J2896" s="15"/>
      <c r="K2896" s="16"/>
      <c r="L2896" s="15"/>
      <c r="M2896" s="15"/>
      <c r="N2896" s="15"/>
      <c r="O2896" s="15">
        <f t="shared" si="624"/>
        <v>0</v>
      </c>
      <c r="P2896" s="15">
        <v>0</v>
      </c>
      <c r="Q2896" s="15">
        <f t="shared" si="625"/>
        <v>0</v>
      </c>
      <c r="R2896" s="15">
        <v>0</v>
      </c>
      <c r="S2896" s="15">
        <v>0</v>
      </c>
      <c r="T2896" s="15">
        <f t="shared" si="626"/>
        <v>0</v>
      </c>
      <c r="U2896" s="15">
        <f t="shared" si="627"/>
        <v>0</v>
      </c>
      <c r="V2896" s="15"/>
      <c r="W2896" s="15"/>
      <c r="X2896" s="15"/>
      <c r="Y2896" s="15"/>
      <c r="Z2896" s="16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>
        <f t="shared" si="630"/>
        <v>0</v>
      </c>
      <c r="CT2896" s="15">
        <f t="shared" si="631"/>
        <v>68</v>
      </c>
      <c r="CU2896" s="15">
        <f t="shared" si="632"/>
        <v>1</v>
      </c>
      <c r="CV2896" s="15">
        <f t="shared" si="633"/>
        <v>0</v>
      </c>
      <c r="CW2896" s="15"/>
      <c r="CX2896" s="15"/>
      <c r="CY2896" s="15">
        <f t="shared" si="634"/>
        <v>0</v>
      </c>
      <c r="CZ2896" s="15">
        <f>GG2896</f>
        <v>0</v>
      </c>
      <c r="DA2896" s="16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20"/>
      <c r="DY2896" s="15"/>
      <c r="DZ2896" s="20"/>
      <c r="EA2896" s="15"/>
      <c r="EB2896" s="20"/>
      <c r="EC2896" s="15"/>
      <c r="ED2896" s="20"/>
      <c r="EE2896" s="15"/>
      <c r="EF2896" s="20"/>
      <c r="EG2896" s="15"/>
      <c r="EH2896" s="20"/>
      <c r="EI2896" s="15"/>
      <c r="EJ2896" s="20"/>
      <c r="EK2896" s="15"/>
      <c r="EL2896" s="20"/>
      <c r="EM2896" s="15"/>
      <c r="EN2896" s="20"/>
      <c r="EY2896" s="15"/>
      <c r="EZ2896" s="20"/>
      <c r="FC2896" s="15"/>
      <c r="FD2896" s="20"/>
      <c r="FE2896" s="15"/>
      <c r="FF2896" s="20"/>
      <c r="FG2896" s="15"/>
      <c r="FH2896" s="20"/>
      <c r="FI2896" s="15"/>
      <c r="FJ2896" s="20"/>
      <c r="FK2896" s="15"/>
      <c r="FL2896" s="20"/>
      <c r="FM2896" s="15"/>
      <c r="FN2896" s="20"/>
      <c r="FO2896" s="15"/>
      <c r="FP2896" s="20"/>
      <c r="FQ2896" s="15">
        <v>68</v>
      </c>
      <c r="FR2896" s="20">
        <v>3</v>
      </c>
      <c r="FS2896" s="15"/>
      <c r="FT2896" s="20"/>
      <c r="FU2896" s="15"/>
      <c r="FV2896" s="20"/>
      <c r="FW2896" s="15"/>
      <c r="FX2896" s="20"/>
      <c r="FY2896" s="15"/>
      <c r="FZ2896" s="20"/>
      <c r="GA2896" s="15"/>
      <c r="GB2896" s="20"/>
      <c r="GC2896" s="15"/>
      <c r="GD2896" s="20"/>
      <c r="GE2896" s="15"/>
      <c r="GF2896" s="20"/>
      <c r="GG2896" s="226"/>
    </row>
    <row r="2897" spans="1:189" ht="15" customHeight="1" x14ac:dyDescent="0.3">
      <c r="A2897" s="15" t="s">
        <v>137</v>
      </c>
      <c r="B2897" s="15" t="s">
        <v>138</v>
      </c>
      <c r="C2897" s="15" t="s">
        <v>277</v>
      </c>
      <c r="D2897" s="15" t="s">
        <v>3727</v>
      </c>
      <c r="E2897" s="15" t="str">
        <f t="shared" si="628"/>
        <v>Reagan Holcomb</v>
      </c>
      <c r="F2897" s="15" t="s">
        <v>128</v>
      </c>
      <c r="G2897" s="15">
        <v>999927796</v>
      </c>
      <c r="H2897" s="15">
        <f t="shared" si="629"/>
        <v>45</v>
      </c>
      <c r="I2897" s="15"/>
      <c r="J2897" s="15"/>
      <c r="K2897" s="16"/>
      <c r="L2897" s="15"/>
      <c r="M2897" s="15"/>
      <c r="N2897" s="15"/>
      <c r="O2897" s="15">
        <f t="shared" si="624"/>
        <v>0</v>
      </c>
      <c r="P2897" s="15">
        <v>0</v>
      </c>
      <c r="Q2897" s="15">
        <f t="shared" si="625"/>
        <v>0</v>
      </c>
      <c r="R2897" s="15">
        <v>0</v>
      </c>
      <c r="S2897" s="15">
        <v>0</v>
      </c>
      <c r="T2897" s="15">
        <f t="shared" si="626"/>
        <v>0</v>
      </c>
      <c r="U2897" s="15">
        <f t="shared" si="627"/>
        <v>0</v>
      </c>
      <c r="V2897" s="15"/>
      <c r="W2897" s="15"/>
      <c r="X2897" s="15"/>
      <c r="Y2897" s="15"/>
      <c r="Z2897" s="16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>
        <f t="shared" si="630"/>
        <v>0</v>
      </c>
      <c r="CT2897" s="15">
        <f t="shared" si="631"/>
        <v>45</v>
      </c>
      <c r="CU2897" s="15">
        <f t="shared" si="632"/>
        <v>1</v>
      </c>
      <c r="CV2897" s="15">
        <f t="shared" si="633"/>
        <v>0</v>
      </c>
      <c r="CW2897" s="15"/>
      <c r="CX2897" s="15"/>
      <c r="CY2897" s="15">
        <f t="shared" si="634"/>
        <v>0</v>
      </c>
      <c r="CZ2897" s="15">
        <f>GG2897</f>
        <v>0</v>
      </c>
      <c r="DA2897" s="16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20"/>
      <c r="DY2897" s="15"/>
      <c r="DZ2897" s="20"/>
      <c r="EA2897" s="15"/>
      <c r="EB2897" s="20"/>
      <c r="EC2897" s="15"/>
      <c r="ED2897" s="20"/>
      <c r="EE2897" s="15"/>
      <c r="EF2897" s="20"/>
      <c r="EG2897" s="15"/>
      <c r="EH2897" s="20"/>
      <c r="EI2897" s="15"/>
      <c r="EJ2897" s="20"/>
      <c r="EK2897" s="15"/>
      <c r="EL2897" s="20"/>
      <c r="EM2897" s="15"/>
      <c r="EN2897" s="20"/>
      <c r="EY2897" s="15"/>
      <c r="EZ2897" s="20"/>
      <c r="FC2897" s="15"/>
      <c r="FD2897" s="20"/>
      <c r="FE2897" s="15"/>
      <c r="FF2897" s="20"/>
      <c r="FG2897" s="15"/>
      <c r="FH2897" s="20"/>
      <c r="FI2897" s="15"/>
      <c r="FJ2897" s="20"/>
      <c r="FK2897" s="15"/>
      <c r="FL2897" s="20"/>
      <c r="FM2897" s="15"/>
      <c r="FN2897" s="20"/>
      <c r="FO2897" s="15"/>
      <c r="FP2897" s="20"/>
      <c r="FQ2897" s="15"/>
      <c r="FR2897" s="20"/>
      <c r="FS2897" s="15"/>
      <c r="FT2897" s="20"/>
      <c r="FU2897" s="15"/>
      <c r="FV2897" s="20"/>
      <c r="FW2897" s="15">
        <v>45</v>
      </c>
      <c r="FX2897" s="20">
        <v>2</v>
      </c>
      <c r="FY2897" s="15"/>
      <c r="FZ2897" s="20"/>
      <c r="GA2897" s="15"/>
      <c r="GB2897" s="20"/>
      <c r="GC2897" s="15"/>
      <c r="GD2897" s="20"/>
      <c r="GE2897" s="15"/>
      <c r="GF2897" s="20"/>
      <c r="GG2897" s="226"/>
    </row>
    <row r="2898" spans="1:189" ht="15" customHeight="1" x14ac:dyDescent="0.3">
      <c r="A2898" s="15" t="s">
        <v>125</v>
      </c>
      <c r="B2898" s="15" t="s">
        <v>138</v>
      </c>
      <c r="C2898" s="15" t="s">
        <v>285</v>
      </c>
      <c r="D2898" s="15" t="s">
        <v>3711</v>
      </c>
      <c r="E2898" s="15" t="str">
        <f t="shared" si="628"/>
        <v>Zachary Pepper</v>
      </c>
      <c r="F2898" s="15" t="s">
        <v>135</v>
      </c>
      <c r="G2898" s="15">
        <v>999927798</v>
      </c>
      <c r="H2898" s="15">
        <f t="shared" si="629"/>
        <v>30</v>
      </c>
      <c r="I2898" s="15"/>
      <c r="J2898" s="15"/>
      <c r="K2898" s="16"/>
      <c r="L2898" s="15"/>
      <c r="M2898" s="15"/>
      <c r="N2898" s="15"/>
      <c r="O2898" s="15">
        <f t="shared" si="624"/>
        <v>0</v>
      </c>
      <c r="P2898" s="15">
        <v>0</v>
      </c>
      <c r="Q2898" s="15">
        <f t="shared" si="625"/>
        <v>0</v>
      </c>
      <c r="R2898" s="15">
        <v>0</v>
      </c>
      <c r="S2898" s="15">
        <v>0</v>
      </c>
      <c r="T2898" s="15">
        <f t="shared" si="626"/>
        <v>0</v>
      </c>
      <c r="U2898" s="15">
        <f t="shared" si="627"/>
        <v>0</v>
      </c>
      <c r="V2898" s="15"/>
      <c r="W2898" s="15"/>
      <c r="X2898" s="15"/>
      <c r="Y2898" s="15"/>
      <c r="Z2898" s="16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>
        <f t="shared" si="630"/>
        <v>0</v>
      </c>
      <c r="CT2898" s="15">
        <f t="shared" si="631"/>
        <v>30</v>
      </c>
      <c r="CU2898" s="15">
        <f t="shared" si="632"/>
        <v>1</v>
      </c>
      <c r="CV2898" s="15">
        <f t="shared" si="633"/>
        <v>0</v>
      </c>
      <c r="CW2898" s="15"/>
      <c r="CX2898" s="15"/>
      <c r="CY2898" s="15">
        <f t="shared" si="634"/>
        <v>0</v>
      </c>
      <c r="CZ2898" s="15">
        <f>GG2898</f>
        <v>0</v>
      </c>
      <c r="DA2898" s="16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20"/>
      <c r="DY2898" s="15"/>
      <c r="DZ2898" s="20"/>
      <c r="EA2898" s="15"/>
      <c r="EB2898" s="20"/>
      <c r="EC2898" s="15"/>
      <c r="ED2898" s="20"/>
      <c r="EE2898" s="15"/>
      <c r="EF2898" s="20"/>
      <c r="EG2898" s="15"/>
      <c r="EH2898" s="20"/>
      <c r="EI2898" s="15"/>
      <c r="EJ2898" s="20"/>
      <c r="EK2898" s="15"/>
      <c r="EL2898" s="20"/>
      <c r="EM2898" s="15"/>
      <c r="EN2898" s="20"/>
      <c r="EY2898" s="15"/>
      <c r="EZ2898" s="20"/>
      <c r="FC2898" s="15"/>
      <c r="FD2898" s="20"/>
      <c r="FE2898" s="15"/>
      <c r="FF2898" s="20"/>
      <c r="FG2898" s="15"/>
      <c r="FH2898" s="20"/>
      <c r="FI2898" s="15"/>
      <c r="FJ2898" s="20"/>
      <c r="FK2898" s="15"/>
      <c r="FL2898" s="20"/>
      <c r="FM2898" s="15"/>
      <c r="FN2898" s="20"/>
      <c r="FO2898" s="15"/>
      <c r="FP2898" s="20"/>
      <c r="FQ2898" s="15"/>
      <c r="FR2898" s="20"/>
      <c r="FS2898" s="15"/>
      <c r="FT2898" s="20"/>
      <c r="FU2898" s="15">
        <v>30</v>
      </c>
      <c r="FV2898" s="20">
        <v>1</v>
      </c>
      <c r="FW2898" s="15"/>
      <c r="FX2898" s="20"/>
      <c r="FY2898" s="15"/>
      <c r="FZ2898" s="20"/>
      <c r="GA2898" s="15"/>
      <c r="GB2898" s="20"/>
      <c r="GC2898" s="15"/>
      <c r="GD2898" s="20"/>
      <c r="GE2898" s="15"/>
      <c r="GF2898" s="20"/>
      <c r="GG2898" s="226"/>
    </row>
    <row r="2899" spans="1:189" ht="15" customHeight="1" x14ac:dyDescent="0.3">
      <c r="A2899" s="15" t="s">
        <v>130</v>
      </c>
      <c r="B2899" s="15" t="s">
        <v>138</v>
      </c>
      <c r="C2899" s="15" t="s">
        <v>585</v>
      </c>
      <c r="D2899" s="15" t="s">
        <v>3711</v>
      </c>
      <c r="E2899" s="15" t="str">
        <f t="shared" si="628"/>
        <v>Nathan Pepper</v>
      </c>
      <c r="F2899" s="15" t="s">
        <v>135</v>
      </c>
      <c r="G2899" s="15">
        <v>999927799</v>
      </c>
      <c r="H2899" s="15">
        <f t="shared" si="629"/>
        <v>90</v>
      </c>
      <c r="I2899" s="15"/>
      <c r="J2899" s="15"/>
      <c r="K2899" s="16"/>
      <c r="L2899" s="15"/>
      <c r="M2899" s="15"/>
      <c r="N2899" s="15"/>
      <c r="O2899" s="15">
        <f t="shared" si="624"/>
        <v>0</v>
      </c>
      <c r="P2899" s="15">
        <v>0</v>
      </c>
      <c r="Q2899" s="15">
        <f t="shared" si="625"/>
        <v>0</v>
      </c>
      <c r="R2899" s="15">
        <v>0</v>
      </c>
      <c r="S2899" s="15">
        <v>0</v>
      </c>
      <c r="T2899" s="15">
        <f t="shared" si="626"/>
        <v>0</v>
      </c>
      <c r="U2899" s="15">
        <f t="shared" si="627"/>
        <v>0</v>
      </c>
      <c r="V2899" s="15"/>
      <c r="W2899" s="15"/>
      <c r="X2899" s="15"/>
      <c r="Y2899" s="15"/>
      <c r="Z2899" s="16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>
        <f t="shared" si="630"/>
        <v>0</v>
      </c>
      <c r="CT2899" s="15">
        <f t="shared" si="631"/>
        <v>90</v>
      </c>
      <c r="CU2899" s="15">
        <f t="shared" si="632"/>
        <v>1</v>
      </c>
      <c r="CV2899" s="15">
        <f t="shared" si="633"/>
        <v>0</v>
      </c>
      <c r="CW2899" s="15"/>
      <c r="CX2899" s="15"/>
      <c r="CY2899" s="15">
        <f t="shared" si="634"/>
        <v>0</v>
      </c>
      <c r="CZ2899" s="15">
        <f>GG2899</f>
        <v>0</v>
      </c>
      <c r="DA2899" s="16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20"/>
      <c r="DY2899" s="15"/>
      <c r="DZ2899" s="20"/>
      <c r="EA2899" s="15"/>
      <c r="EB2899" s="20"/>
      <c r="EC2899" s="15"/>
      <c r="ED2899" s="20"/>
      <c r="EE2899" s="15"/>
      <c r="EF2899" s="20"/>
      <c r="EG2899" s="15"/>
      <c r="EH2899" s="20"/>
      <c r="EI2899" s="15"/>
      <c r="EJ2899" s="20"/>
      <c r="EK2899" s="15"/>
      <c r="EL2899" s="20"/>
      <c r="EM2899" s="15"/>
      <c r="EN2899" s="20"/>
      <c r="EY2899" s="15"/>
      <c r="EZ2899" s="20"/>
      <c r="FC2899" s="15"/>
      <c r="FD2899" s="20"/>
      <c r="FE2899" s="15"/>
      <c r="FF2899" s="20"/>
      <c r="FG2899" s="15"/>
      <c r="FH2899" s="20"/>
      <c r="FI2899" s="15"/>
      <c r="FJ2899" s="20"/>
      <c r="FK2899" s="15"/>
      <c r="FL2899" s="20"/>
      <c r="FM2899" s="15"/>
      <c r="FN2899" s="20"/>
      <c r="FO2899" s="15"/>
      <c r="FP2899" s="20"/>
      <c r="FQ2899" s="15"/>
      <c r="FR2899" s="20"/>
      <c r="FS2899" s="15"/>
      <c r="FT2899" s="20"/>
      <c r="FU2899" s="15">
        <v>90</v>
      </c>
      <c r="FV2899" s="20">
        <v>2</v>
      </c>
      <c r="FW2899" s="15"/>
      <c r="FX2899" s="20"/>
      <c r="FY2899" s="15"/>
      <c r="FZ2899" s="20"/>
      <c r="GA2899" s="15"/>
      <c r="GB2899" s="20"/>
      <c r="GC2899" s="15"/>
      <c r="GD2899" s="20"/>
      <c r="GE2899" s="15"/>
      <c r="GF2899" s="20"/>
      <c r="GG2899" s="226"/>
    </row>
    <row r="2900" spans="1:189" ht="15" customHeight="1" x14ac:dyDescent="0.3">
      <c r="A2900" s="15" t="s">
        <v>130</v>
      </c>
      <c r="B2900" s="15" t="s">
        <v>126</v>
      </c>
      <c r="C2900" s="15" t="s">
        <v>3544</v>
      </c>
      <c r="D2900" s="15" t="s">
        <v>3545</v>
      </c>
      <c r="E2900" s="15" t="str">
        <f t="shared" si="628"/>
        <v>Jimi Holliday</v>
      </c>
      <c r="F2900" s="15" t="s">
        <v>135</v>
      </c>
      <c r="G2900" s="15">
        <v>999927800</v>
      </c>
      <c r="H2900" s="15">
        <f t="shared" si="629"/>
        <v>63</v>
      </c>
      <c r="I2900" s="15"/>
      <c r="J2900" s="15"/>
      <c r="K2900" s="16"/>
      <c r="L2900" s="15"/>
      <c r="M2900" s="15"/>
      <c r="N2900" s="15"/>
      <c r="O2900" s="15">
        <f t="shared" si="624"/>
        <v>0</v>
      </c>
      <c r="P2900" s="15">
        <v>0</v>
      </c>
      <c r="Q2900" s="15">
        <f t="shared" si="625"/>
        <v>0</v>
      </c>
      <c r="R2900" s="15">
        <v>0</v>
      </c>
      <c r="S2900" s="15">
        <v>0</v>
      </c>
      <c r="T2900" s="15">
        <f t="shared" si="626"/>
        <v>0</v>
      </c>
      <c r="U2900" s="15">
        <f t="shared" si="627"/>
        <v>0</v>
      </c>
      <c r="V2900" s="15"/>
      <c r="W2900" s="15"/>
      <c r="X2900" s="15"/>
      <c r="Y2900" s="15"/>
      <c r="Z2900" s="16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>
        <f t="shared" si="630"/>
        <v>0</v>
      </c>
      <c r="CT2900" s="15">
        <f t="shared" si="631"/>
        <v>63</v>
      </c>
      <c r="CU2900" s="15">
        <f t="shared" si="632"/>
        <v>1</v>
      </c>
      <c r="CV2900" s="15">
        <f t="shared" si="633"/>
        <v>0</v>
      </c>
      <c r="CW2900" s="15"/>
      <c r="CX2900" s="15"/>
      <c r="CY2900" s="15">
        <f t="shared" si="634"/>
        <v>0</v>
      </c>
      <c r="CZ2900" s="15">
        <f>GG2900</f>
        <v>0</v>
      </c>
      <c r="DA2900" s="16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20"/>
      <c r="DY2900" s="15"/>
      <c r="DZ2900" s="20"/>
      <c r="EA2900" s="15"/>
      <c r="EB2900" s="20"/>
      <c r="EC2900" s="15"/>
      <c r="ED2900" s="20"/>
      <c r="EE2900" s="15"/>
      <c r="EF2900" s="20"/>
      <c r="EG2900" s="15"/>
      <c r="EH2900" s="20"/>
      <c r="EI2900" s="15"/>
      <c r="EJ2900" s="20"/>
      <c r="EK2900" s="15"/>
      <c r="EL2900" s="20"/>
      <c r="EM2900" s="15"/>
      <c r="EN2900" s="20"/>
      <c r="EY2900" s="15"/>
      <c r="EZ2900" s="20"/>
      <c r="FC2900" s="15"/>
      <c r="FD2900" s="20"/>
      <c r="FE2900" s="15"/>
      <c r="FF2900" s="20"/>
      <c r="FG2900" s="15"/>
      <c r="FH2900" s="20"/>
      <c r="FI2900" s="15"/>
      <c r="FJ2900" s="20"/>
      <c r="FK2900" s="15"/>
      <c r="FL2900" s="20"/>
      <c r="FM2900" s="15"/>
      <c r="FN2900" s="20"/>
      <c r="FO2900" s="15"/>
      <c r="FP2900" s="20"/>
      <c r="FQ2900" s="15">
        <v>63</v>
      </c>
      <c r="FR2900" s="20">
        <v>5</v>
      </c>
      <c r="FS2900" s="15"/>
      <c r="FT2900" s="20"/>
      <c r="FU2900" s="15"/>
      <c r="FV2900" s="20"/>
      <c r="FW2900" s="15"/>
      <c r="FX2900" s="20"/>
      <c r="FY2900" s="15"/>
      <c r="FZ2900" s="20"/>
      <c r="GA2900" s="15"/>
      <c r="GB2900" s="20"/>
      <c r="GC2900" s="15"/>
      <c r="GD2900" s="20"/>
      <c r="GE2900" s="15"/>
      <c r="GF2900" s="20"/>
      <c r="GG2900" s="226"/>
    </row>
    <row r="2901" spans="1:189" ht="15" customHeight="1" x14ac:dyDescent="0.3">
      <c r="A2901" s="15" t="s">
        <v>146</v>
      </c>
      <c r="B2901" s="15" t="s">
        <v>138</v>
      </c>
      <c r="C2901" s="15" t="s">
        <v>1790</v>
      </c>
      <c r="D2901" s="15" t="s">
        <v>3711</v>
      </c>
      <c r="E2901" s="15" t="str">
        <f t="shared" si="628"/>
        <v>Jeremy Pepper</v>
      </c>
      <c r="F2901" s="15" t="s">
        <v>135</v>
      </c>
      <c r="G2901" s="15">
        <v>999927801</v>
      </c>
      <c r="H2901" s="15">
        <f t="shared" si="629"/>
        <v>30</v>
      </c>
      <c r="I2901" s="15"/>
      <c r="J2901" s="15"/>
      <c r="K2901" s="16"/>
      <c r="L2901" s="15"/>
      <c r="M2901" s="15"/>
      <c r="N2901" s="15"/>
      <c r="O2901" s="15">
        <f t="shared" si="624"/>
        <v>0</v>
      </c>
      <c r="P2901" s="15">
        <v>0</v>
      </c>
      <c r="Q2901" s="15">
        <f t="shared" si="625"/>
        <v>0</v>
      </c>
      <c r="R2901" s="15">
        <v>0</v>
      </c>
      <c r="S2901" s="15">
        <v>0</v>
      </c>
      <c r="T2901" s="15">
        <f t="shared" si="626"/>
        <v>0</v>
      </c>
      <c r="U2901" s="15">
        <f t="shared" si="627"/>
        <v>0</v>
      </c>
      <c r="V2901" s="15"/>
      <c r="W2901" s="15"/>
      <c r="X2901" s="15"/>
      <c r="Y2901" s="15"/>
      <c r="Z2901" s="16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>
        <f t="shared" si="630"/>
        <v>0</v>
      </c>
      <c r="CT2901" s="15">
        <f t="shared" si="631"/>
        <v>30</v>
      </c>
      <c r="CU2901" s="15">
        <f t="shared" si="632"/>
        <v>1</v>
      </c>
      <c r="CV2901" s="15">
        <f t="shared" si="633"/>
        <v>0</v>
      </c>
      <c r="CW2901" s="15"/>
      <c r="CX2901" s="15"/>
      <c r="CY2901" s="15">
        <f t="shared" si="634"/>
        <v>0</v>
      </c>
      <c r="CZ2901" s="15">
        <f>GG2901</f>
        <v>0</v>
      </c>
      <c r="DA2901" s="16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20"/>
      <c r="DY2901" s="15"/>
      <c r="DZ2901" s="20"/>
      <c r="EA2901" s="15"/>
      <c r="EB2901" s="20"/>
      <c r="EC2901" s="15"/>
      <c r="ED2901" s="20"/>
      <c r="EE2901" s="15"/>
      <c r="EF2901" s="20"/>
      <c r="EG2901" s="15"/>
      <c r="EH2901" s="20"/>
      <c r="EI2901" s="15"/>
      <c r="EJ2901" s="20"/>
      <c r="EK2901" s="15"/>
      <c r="EL2901" s="20"/>
      <c r="EM2901" s="15"/>
      <c r="EN2901" s="20"/>
      <c r="EY2901" s="15"/>
      <c r="EZ2901" s="20"/>
      <c r="FC2901" s="15"/>
      <c r="FD2901" s="20"/>
      <c r="FE2901" s="15"/>
      <c r="FF2901" s="20"/>
      <c r="FG2901" s="15"/>
      <c r="FH2901" s="20"/>
      <c r="FI2901" s="15"/>
      <c r="FJ2901" s="20"/>
      <c r="FK2901" s="15"/>
      <c r="FL2901" s="20"/>
      <c r="FM2901" s="15"/>
      <c r="FN2901" s="20"/>
      <c r="FO2901" s="15"/>
      <c r="FP2901" s="20"/>
      <c r="FQ2901" s="15"/>
      <c r="FR2901" s="20"/>
      <c r="FS2901" s="15"/>
      <c r="FT2901" s="20"/>
      <c r="FU2901" s="15"/>
      <c r="FV2901" s="20"/>
      <c r="FW2901" s="15">
        <v>30</v>
      </c>
      <c r="FX2901" s="20">
        <v>1</v>
      </c>
      <c r="FY2901" s="15"/>
      <c r="FZ2901" s="20"/>
      <c r="GA2901" s="15"/>
      <c r="GB2901" s="20"/>
      <c r="GC2901" s="15"/>
      <c r="GD2901" s="20"/>
      <c r="GE2901" s="15"/>
      <c r="GF2901" s="20"/>
      <c r="GG2901" s="226"/>
    </row>
    <row r="2902" spans="1:189" ht="15" customHeight="1" x14ac:dyDescent="0.3">
      <c r="A2902" s="85" t="s">
        <v>130</v>
      </c>
      <c r="B2902" s="85" t="s">
        <v>142</v>
      </c>
      <c r="C2902" s="85" t="s">
        <v>169</v>
      </c>
      <c r="D2902" s="85" t="s">
        <v>1996</v>
      </c>
      <c r="E2902" s="15" t="str">
        <f t="shared" si="628"/>
        <v>Alina Zheng</v>
      </c>
      <c r="F2902" s="85" t="s">
        <v>128</v>
      </c>
      <c r="G2902" s="15">
        <v>999927802</v>
      </c>
      <c r="H2902" s="15">
        <f t="shared" si="629"/>
        <v>58</v>
      </c>
      <c r="I2902" s="15"/>
      <c r="J2902" s="15"/>
      <c r="K2902" s="16"/>
      <c r="L2902" s="15"/>
      <c r="M2902" s="15"/>
      <c r="N2902" s="15"/>
      <c r="O2902" s="15">
        <f t="shared" si="624"/>
        <v>0</v>
      </c>
      <c r="P2902" s="15">
        <v>0</v>
      </c>
      <c r="Q2902" s="15">
        <f t="shared" si="625"/>
        <v>0</v>
      </c>
      <c r="R2902" s="15">
        <v>0</v>
      </c>
      <c r="S2902" s="15">
        <v>0</v>
      </c>
      <c r="T2902" s="15">
        <f t="shared" si="626"/>
        <v>0</v>
      </c>
      <c r="U2902" s="15">
        <f t="shared" si="627"/>
        <v>0</v>
      </c>
      <c r="V2902" s="15"/>
      <c r="W2902" s="15"/>
      <c r="X2902" s="15"/>
      <c r="Y2902" s="15"/>
      <c r="Z2902" s="16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>
        <f t="shared" si="630"/>
        <v>0</v>
      </c>
      <c r="CT2902" s="15">
        <f t="shared" si="631"/>
        <v>58</v>
      </c>
      <c r="CU2902" s="15">
        <f t="shared" si="632"/>
        <v>0</v>
      </c>
      <c r="CV2902" s="15">
        <f t="shared" si="633"/>
        <v>0</v>
      </c>
      <c r="CW2902" s="15"/>
      <c r="CX2902" s="15"/>
      <c r="CY2902" s="15">
        <f t="shared" si="634"/>
        <v>0</v>
      </c>
      <c r="CZ2902" s="15">
        <f>GG2902</f>
        <v>0</v>
      </c>
      <c r="DA2902" s="16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20"/>
      <c r="DY2902" s="15"/>
      <c r="DZ2902" s="20"/>
      <c r="EA2902" s="15"/>
      <c r="EB2902" s="20"/>
      <c r="EC2902" s="15"/>
      <c r="ED2902" s="20"/>
      <c r="EE2902" s="15"/>
      <c r="EF2902" s="20"/>
      <c r="EG2902" s="15"/>
      <c r="EH2902" s="20"/>
      <c r="EI2902" s="15"/>
      <c r="EJ2902" s="20"/>
      <c r="EK2902" s="15"/>
      <c r="EL2902" s="20"/>
      <c r="EM2902" s="15"/>
      <c r="EN2902" s="20"/>
      <c r="EY2902" s="15"/>
      <c r="EZ2902" s="20"/>
      <c r="FC2902" s="15"/>
      <c r="FD2902" s="20"/>
      <c r="FE2902" s="15"/>
      <c r="FF2902" s="20"/>
      <c r="FG2902" s="15"/>
      <c r="FH2902" s="20"/>
      <c r="FI2902" s="15"/>
      <c r="FJ2902" s="20"/>
      <c r="FK2902" s="15"/>
      <c r="FL2902" s="20"/>
      <c r="FM2902" s="15"/>
      <c r="FN2902" s="16"/>
      <c r="FO2902" s="15">
        <v>58</v>
      </c>
      <c r="FP2902" s="20"/>
      <c r="FQ2902" s="15"/>
      <c r="FR2902" s="16"/>
      <c r="FS2902" s="15"/>
      <c r="FT2902" s="20"/>
      <c r="FU2902" s="15"/>
      <c r="FV2902" s="20"/>
      <c r="FW2902" s="15"/>
      <c r="FX2902" s="20"/>
      <c r="FY2902" s="15"/>
      <c r="FZ2902" s="20"/>
      <c r="GA2902" s="15"/>
      <c r="GB2902" s="20"/>
      <c r="GC2902" s="15"/>
      <c r="GD2902" s="20"/>
      <c r="GE2902" s="15"/>
      <c r="GF2902" s="20"/>
      <c r="GG2902" s="226"/>
    </row>
    <row r="2903" spans="1:189" ht="15" customHeight="1" x14ac:dyDescent="0.3">
      <c r="A2903" s="15" t="s">
        <v>137</v>
      </c>
      <c r="B2903" s="15" t="s">
        <v>138</v>
      </c>
      <c r="C2903" s="15" t="s">
        <v>1945</v>
      </c>
      <c r="D2903" s="15" t="s">
        <v>3711</v>
      </c>
      <c r="E2903" s="15" t="str">
        <f t="shared" si="628"/>
        <v>Thaddaeus Pepper</v>
      </c>
      <c r="F2903" s="15" t="s">
        <v>135</v>
      </c>
      <c r="G2903" s="15">
        <v>999927803</v>
      </c>
      <c r="H2903" s="15">
        <f t="shared" si="629"/>
        <v>68</v>
      </c>
      <c r="I2903" s="15"/>
      <c r="J2903" s="15"/>
      <c r="K2903" s="16"/>
      <c r="L2903" s="15"/>
      <c r="M2903" s="15"/>
      <c r="N2903" s="15"/>
      <c r="O2903" s="15">
        <f t="shared" si="624"/>
        <v>0</v>
      </c>
      <c r="P2903" s="15">
        <v>0</v>
      </c>
      <c r="Q2903" s="15">
        <f t="shared" si="625"/>
        <v>0</v>
      </c>
      <c r="R2903" s="15">
        <v>0</v>
      </c>
      <c r="S2903" s="15">
        <v>0</v>
      </c>
      <c r="T2903" s="15">
        <f t="shared" si="626"/>
        <v>0</v>
      </c>
      <c r="U2903" s="15">
        <f t="shared" si="627"/>
        <v>0</v>
      </c>
      <c r="V2903" s="15"/>
      <c r="W2903" s="15"/>
      <c r="X2903" s="15"/>
      <c r="Y2903" s="15"/>
      <c r="Z2903" s="16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>
        <f t="shared" si="630"/>
        <v>0</v>
      </c>
      <c r="CT2903" s="15">
        <f t="shared" si="631"/>
        <v>68</v>
      </c>
      <c r="CU2903" s="15">
        <f t="shared" si="632"/>
        <v>1</v>
      </c>
      <c r="CV2903" s="15">
        <f t="shared" si="633"/>
        <v>0</v>
      </c>
      <c r="CW2903" s="15"/>
      <c r="CX2903" s="15"/>
      <c r="CY2903" s="15">
        <f t="shared" si="634"/>
        <v>0</v>
      </c>
      <c r="CZ2903" s="15">
        <f>GG2903</f>
        <v>0</v>
      </c>
      <c r="DA2903" s="16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20"/>
      <c r="DY2903" s="15"/>
      <c r="DZ2903" s="20"/>
      <c r="EA2903" s="15"/>
      <c r="EB2903" s="20"/>
      <c r="EC2903" s="15"/>
      <c r="ED2903" s="20"/>
      <c r="EE2903" s="15"/>
      <c r="EF2903" s="20"/>
      <c r="EG2903" s="15"/>
      <c r="EH2903" s="20"/>
      <c r="EI2903" s="15"/>
      <c r="EJ2903" s="20"/>
      <c r="EK2903" s="15"/>
      <c r="EL2903" s="20"/>
      <c r="EM2903" s="15"/>
      <c r="EN2903" s="20"/>
      <c r="EY2903" s="15"/>
      <c r="EZ2903" s="20"/>
      <c r="FC2903" s="15"/>
      <c r="FD2903" s="20"/>
      <c r="FE2903" s="15"/>
      <c r="FF2903" s="20"/>
      <c r="FG2903" s="15"/>
      <c r="FH2903" s="20"/>
      <c r="FI2903" s="15"/>
      <c r="FJ2903" s="20"/>
      <c r="FK2903" s="15"/>
      <c r="FL2903" s="20"/>
      <c r="FM2903" s="15"/>
      <c r="FN2903" s="20"/>
      <c r="FO2903" s="15"/>
      <c r="FP2903" s="20"/>
      <c r="FQ2903" s="15"/>
      <c r="FR2903" s="20"/>
      <c r="FS2903" s="15"/>
      <c r="FT2903" s="20"/>
      <c r="FU2903" s="15">
        <v>68</v>
      </c>
      <c r="FV2903" s="20">
        <v>4</v>
      </c>
      <c r="FW2903" s="15"/>
      <c r="FX2903" s="20"/>
      <c r="FY2903" s="15"/>
      <c r="FZ2903" s="20"/>
      <c r="GA2903" s="15"/>
      <c r="GB2903" s="20"/>
      <c r="GC2903" s="15"/>
      <c r="GD2903" s="20"/>
      <c r="GE2903" s="15"/>
      <c r="GF2903" s="20"/>
      <c r="GG2903" s="226"/>
    </row>
    <row r="2904" spans="1:189" ht="15" customHeight="1" x14ac:dyDescent="0.3">
      <c r="A2904" s="85" t="s">
        <v>130</v>
      </c>
      <c r="B2904" s="85" t="s">
        <v>142</v>
      </c>
      <c r="C2904" s="85" t="s">
        <v>4036</v>
      </c>
      <c r="D2904" s="85" t="s">
        <v>1962</v>
      </c>
      <c r="E2904" s="15" t="str">
        <f t="shared" si="628"/>
        <v>Wenonah Wu</v>
      </c>
      <c r="F2904" s="85" t="s">
        <v>128</v>
      </c>
      <c r="G2904" s="15">
        <v>999927805</v>
      </c>
      <c r="H2904" s="15">
        <f t="shared" si="629"/>
        <v>54</v>
      </c>
      <c r="I2904" s="15"/>
      <c r="J2904" s="15"/>
      <c r="K2904" s="16"/>
      <c r="L2904" s="15"/>
      <c r="M2904" s="15"/>
      <c r="N2904" s="15"/>
      <c r="O2904" s="15">
        <f t="shared" si="624"/>
        <v>0</v>
      </c>
      <c r="P2904" s="15">
        <v>0</v>
      </c>
      <c r="Q2904" s="15">
        <f t="shared" si="625"/>
        <v>0</v>
      </c>
      <c r="R2904" s="15">
        <v>0</v>
      </c>
      <c r="S2904" s="15">
        <v>0</v>
      </c>
      <c r="T2904" s="15">
        <f t="shared" si="626"/>
        <v>0</v>
      </c>
      <c r="U2904" s="15">
        <f t="shared" si="627"/>
        <v>0</v>
      </c>
      <c r="V2904" s="15"/>
      <c r="W2904" s="15"/>
      <c r="X2904" s="15"/>
      <c r="Y2904" s="15"/>
      <c r="Z2904" s="16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>
        <f t="shared" si="630"/>
        <v>0</v>
      </c>
      <c r="CT2904" s="15">
        <f t="shared" si="631"/>
        <v>54</v>
      </c>
      <c r="CU2904" s="15">
        <f t="shared" si="632"/>
        <v>0</v>
      </c>
      <c r="CV2904" s="15">
        <f t="shared" si="633"/>
        <v>0</v>
      </c>
      <c r="CW2904" s="15"/>
      <c r="CX2904" s="15"/>
      <c r="CY2904" s="15">
        <f t="shared" si="634"/>
        <v>0</v>
      </c>
      <c r="CZ2904" s="15">
        <f>GG2904</f>
        <v>0</v>
      </c>
      <c r="DA2904" s="16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20"/>
      <c r="DY2904" s="15"/>
      <c r="DZ2904" s="20"/>
      <c r="EA2904" s="15"/>
      <c r="EB2904" s="20"/>
      <c r="EC2904" s="15"/>
      <c r="ED2904" s="20"/>
      <c r="EE2904" s="15"/>
      <c r="EF2904" s="20"/>
      <c r="EG2904" s="15"/>
      <c r="EH2904" s="20"/>
      <c r="EI2904" s="15"/>
      <c r="EJ2904" s="20"/>
      <c r="EK2904" s="15"/>
      <c r="EL2904" s="20"/>
      <c r="EM2904" s="15"/>
      <c r="EN2904" s="20"/>
      <c r="EY2904" s="15"/>
      <c r="EZ2904" s="20"/>
      <c r="FC2904" s="15"/>
      <c r="FD2904" s="20"/>
      <c r="FE2904" s="15"/>
      <c r="FF2904" s="20"/>
      <c r="FG2904" s="15"/>
      <c r="FH2904" s="20"/>
      <c r="FI2904" s="15"/>
      <c r="FJ2904" s="20"/>
      <c r="FK2904" s="15"/>
      <c r="FL2904" s="20"/>
      <c r="FM2904" s="15"/>
      <c r="FN2904" s="16"/>
      <c r="FO2904" s="15">
        <v>54</v>
      </c>
      <c r="FP2904" s="20"/>
      <c r="FQ2904" s="15"/>
      <c r="FR2904" s="16"/>
      <c r="FS2904" s="15"/>
      <c r="FT2904" s="20"/>
      <c r="FU2904" s="15"/>
      <c r="FV2904" s="20"/>
      <c r="FW2904" s="15"/>
      <c r="FX2904" s="20"/>
      <c r="FY2904" s="15"/>
      <c r="FZ2904" s="20"/>
      <c r="GA2904" s="15"/>
      <c r="GB2904" s="20"/>
      <c r="GC2904" s="15"/>
      <c r="GD2904" s="20"/>
      <c r="GE2904" s="15"/>
      <c r="GF2904" s="20"/>
      <c r="GG2904" s="226"/>
    </row>
    <row r="2905" spans="1:189" ht="15" customHeight="1" x14ac:dyDescent="0.3">
      <c r="A2905" s="85" t="s">
        <v>146</v>
      </c>
      <c r="B2905" s="85" t="s">
        <v>142</v>
      </c>
      <c r="C2905" s="85" t="s">
        <v>3960</v>
      </c>
      <c r="D2905" s="85" t="s">
        <v>1962</v>
      </c>
      <c r="E2905" s="15" t="str">
        <f t="shared" si="628"/>
        <v>Haochen Wu</v>
      </c>
      <c r="F2905" s="85" t="s">
        <v>135</v>
      </c>
      <c r="G2905" s="15">
        <v>999927806</v>
      </c>
      <c r="H2905" s="15">
        <f t="shared" si="629"/>
        <v>38</v>
      </c>
      <c r="I2905" s="15"/>
      <c r="J2905" s="15"/>
      <c r="K2905" s="16"/>
      <c r="L2905" s="15"/>
      <c r="M2905" s="15"/>
      <c r="N2905" s="15"/>
      <c r="O2905" s="15">
        <f t="shared" si="624"/>
        <v>0</v>
      </c>
      <c r="P2905" s="15">
        <v>0</v>
      </c>
      <c r="Q2905" s="15">
        <f t="shared" si="625"/>
        <v>0</v>
      </c>
      <c r="R2905" s="15">
        <v>0</v>
      </c>
      <c r="S2905" s="15">
        <v>0</v>
      </c>
      <c r="T2905" s="15">
        <f t="shared" si="626"/>
        <v>0</v>
      </c>
      <c r="U2905" s="15">
        <f t="shared" si="627"/>
        <v>0</v>
      </c>
      <c r="V2905" s="15"/>
      <c r="W2905" s="15"/>
      <c r="X2905" s="15"/>
      <c r="Y2905" s="15"/>
      <c r="Z2905" s="16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>
        <f t="shared" si="630"/>
        <v>0</v>
      </c>
      <c r="CT2905" s="15">
        <f t="shared" si="631"/>
        <v>38</v>
      </c>
      <c r="CU2905" s="15">
        <f t="shared" si="632"/>
        <v>0</v>
      </c>
      <c r="CV2905" s="15">
        <f t="shared" si="633"/>
        <v>0</v>
      </c>
      <c r="CW2905" s="15"/>
      <c r="CX2905" s="15"/>
      <c r="CY2905" s="15">
        <f t="shared" si="634"/>
        <v>0</v>
      </c>
      <c r="CZ2905" s="15">
        <f>GG2905</f>
        <v>0</v>
      </c>
      <c r="DA2905" s="16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20"/>
      <c r="DY2905" s="15"/>
      <c r="DZ2905" s="20"/>
      <c r="EA2905" s="15"/>
      <c r="EB2905" s="20"/>
      <c r="EC2905" s="15"/>
      <c r="ED2905" s="20"/>
      <c r="EE2905" s="15"/>
      <c r="EF2905" s="20"/>
      <c r="EG2905" s="15"/>
      <c r="EH2905" s="20"/>
      <c r="EI2905" s="15"/>
      <c r="EJ2905" s="20"/>
      <c r="EK2905" s="15"/>
      <c r="EL2905" s="20"/>
      <c r="EM2905" s="15"/>
      <c r="EN2905" s="20"/>
      <c r="EY2905" s="15"/>
      <c r="EZ2905" s="20"/>
      <c r="FC2905" s="15"/>
      <c r="FD2905" s="20"/>
      <c r="FE2905" s="15"/>
      <c r="FF2905" s="20"/>
      <c r="FG2905" s="15"/>
      <c r="FH2905" s="20"/>
      <c r="FI2905" s="15"/>
      <c r="FJ2905" s="20"/>
      <c r="FK2905" s="15"/>
      <c r="FL2905" s="20"/>
      <c r="FM2905" s="15"/>
      <c r="FN2905" s="16"/>
      <c r="FO2905" s="15">
        <v>38</v>
      </c>
      <c r="FP2905" s="20"/>
      <c r="FQ2905" s="15"/>
      <c r="FR2905" s="16"/>
      <c r="FS2905" s="15"/>
      <c r="FT2905" s="20"/>
      <c r="FU2905" s="15"/>
      <c r="FV2905" s="20"/>
      <c r="FW2905" s="15"/>
      <c r="FX2905" s="20"/>
      <c r="FY2905" s="15"/>
      <c r="FZ2905" s="20"/>
      <c r="GA2905" s="15"/>
      <c r="GB2905" s="20"/>
      <c r="GC2905" s="15"/>
      <c r="GD2905" s="20"/>
      <c r="GE2905" s="15"/>
      <c r="GF2905" s="20"/>
      <c r="GG2905" s="226"/>
    </row>
    <row r="2906" spans="1:189" ht="15" customHeight="1" x14ac:dyDescent="0.3">
      <c r="A2906" s="15" t="s">
        <v>125</v>
      </c>
      <c r="B2906" s="15" t="s">
        <v>142</v>
      </c>
      <c r="C2906" s="15" t="s">
        <v>570</v>
      </c>
      <c r="D2906" s="15" t="s">
        <v>390</v>
      </c>
      <c r="E2906" s="15" t="str">
        <f t="shared" si="628"/>
        <v>William Garrison</v>
      </c>
      <c r="F2906" s="15" t="s">
        <v>135</v>
      </c>
      <c r="G2906" s="15">
        <v>999927807</v>
      </c>
      <c r="H2906" s="15">
        <f t="shared" si="629"/>
        <v>60</v>
      </c>
      <c r="I2906" s="15"/>
      <c r="J2906" s="15"/>
      <c r="K2906" s="16"/>
      <c r="L2906" s="15"/>
      <c r="M2906" s="15"/>
      <c r="N2906" s="15"/>
      <c r="O2906" s="15">
        <f t="shared" si="624"/>
        <v>0</v>
      </c>
      <c r="P2906" s="15">
        <v>0</v>
      </c>
      <c r="Q2906" s="15">
        <f t="shared" si="625"/>
        <v>0</v>
      </c>
      <c r="R2906" s="15">
        <v>0</v>
      </c>
      <c r="S2906" s="15">
        <v>0</v>
      </c>
      <c r="T2906" s="15">
        <f t="shared" si="626"/>
        <v>0</v>
      </c>
      <c r="U2906" s="15">
        <f t="shared" si="627"/>
        <v>0</v>
      </c>
      <c r="V2906" s="15"/>
      <c r="W2906" s="15"/>
      <c r="X2906" s="15"/>
      <c r="Y2906" s="15"/>
      <c r="Z2906" s="16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>
        <f t="shared" si="630"/>
        <v>0</v>
      </c>
      <c r="CT2906" s="15">
        <f t="shared" si="631"/>
        <v>60</v>
      </c>
      <c r="CU2906" s="15">
        <f t="shared" si="632"/>
        <v>1</v>
      </c>
      <c r="CV2906" s="15">
        <f t="shared" si="633"/>
        <v>0</v>
      </c>
      <c r="CW2906" s="15"/>
      <c r="CX2906" s="15"/>
      <c r="CY2906" s="15">
        <f t="shared" si="634"/>
        <v>0</v>
      </c>
      <c r="CZ2906" s="15">
        <f>GG2906</f>
        <v>0</v>
      </c>
      <c r="DA2906" s="16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20"/>
      <c r="DY2906" s="15"/>
      <c r="DZ2906" s="20"/>
      <c r="EA2906" s="15"/>
      <c r="EB2906" s="20"/>
      <c r="EC2906" s="15"/>
      <c r="ED2906" s="20"/>
      <c r="EE2906" s="15"/>
      <c r="EF2906" s="20"/>
      <c r="EG2906" s="15"/>
      <c r="EH2906" s="20"/>
      <c r="EI2906" s="15"/>
      <c r="EJ2906" s="20"/>
      <c r="EK2906" s="15"/>
      <c r="EL2906" s="20"/>
      <c r="EM2906" s="15"/>
      <c r="EN2906" s="20"/>
      <c r="EY2906" s="15"/>
      <c r="EZ2906" s="20"/>
      <c r="FC2906" s="15"/>
      <c r="FD2906" s="20"/>
      <c r="FE2906" s="15"/>
      <c r="FF2906" s="20"/>
      <c r="FG2906" s="15"/>
      <c r="FH2906" s="20"/>
      <c r="FI2906" s="15"/>
      <c r="FJ2906" s="20"/>
      <c r="FK2906" s="15"/>
      <c r="FL2906" s="20"/>
      <c r="FM2906" s="15"/>
      <c r="FN2906" s="20"/>
      <c r="FO2906" s="15"/>
      <c r="FP2906" s="20"/>
      <c r="FQ2906" s="15">
        <v>60</v>
      </c>
      <c r="FR2906" s="20">
        <v>1</v>
      </c>
      <c r="FS2906" s="15"/>
      <c r="FT2906" s="20"/>
      <c r="FU2906" s="15"/>
      <c r="FV2906" s="20"/>
      <c r="FW2906" s="15"/>
      <c r="FX2906" s="20"/>
      <c r="FY2906" s="15"/>
      <c r="FZ2906" s="20"/>
      <c r="GA2906" s="15"/>
      <c r="GB2906" s="20"/>
      <c r="GC2906" s="15"/>
      <c r="GD2906" s="20"/>
      <c r="GE2906" s="15"/>
      <c r="GF2906" s="20"/>
      <c r="GG2906" s="226"/>
    </row>
    <row r="2907" spans="1:189" ht="15" customHeight="1" x14ac:dyDescent="0.3">
      <c r="A2907" s="15" t="s">
        <v>130</v>
      </c>
      <c r="B2907" s="15" t="s">
        <v>142</v>
      </c>
      <c r="C2907" s="15" t="s">
        <v>1081</v>
      </c>
      <c r="D2907" s="15" t="s">
        <v>390</v>
      </c>
      <c r="E2907" s="15" t="str">
        <f t="shared" si="628"/>
        <v>Robert Garrison</v>
      </c>
      <c r="F2907" s="15" t="s">
        <v>135</v>
      </c>
      <c r="G2907" s="15">
        <v>999927808</v>
      </c>
      <c r="H2907" s="15">
        <f t="shared" si="629"/>
        <v>68</v>
      </c>
      <c r="I2907" s="15"/>
      <c r="J2907" s="15"/>
      <c r="K2907" s="16"/>
      <c r="L2907" s="15"/>
      <c r="M2907" s="15"/>
      <c r="N2907" s="15"/>
      <c r="O2907" s="15">
        <f t="shared" si="624"/>
        <v>0</v>
      </c>
      <c r="P2907" s="15">
        <v>0</v>
      </c>
      <c r="Q2907" s="15">
        <f t="shared" si="625"/>
        <v>0</v>
      </c>
      <c r="R2907" s="15">
        <v>0</v>
      </c>
      <c r="S2907" s="15">
        <v>0</v>
      </c>
      <c r="T2907" s="15">
        <f t="shared" si="626"/>
        <v>0</v>
      </c>
      <c r="U2907" s="15">
        <f t="shared" si="627"/>
        <v>0</v>
      </c>
      <c r="V2907" s="15"/>
      <c r="W2907" s="15"/>
      <c r="X2907" s="15"/>
      <c r="Y2907" s="15"/>
      <c r="Z2907" s="16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>
        <f t="shared" si="630"/>
        <v>0</v>
      </c>
      <c r="CT2907" s="15">
        <f t="shared" si="631"/>
        <v>68</v>
      </c>
      <c r="CU2907" s="15">
        <f t="shared" si="632"/>
        <v>1</v>
      </c>
      <c r="CV2907" s="15">
        <f t="shared" si="633"/>
        <v>0</v>
      </c>
      <c r="CW2907" s="15"/>
      <c r="CX2907" s="15"/>
      <c r="CY2907" s="15">
        <f t="shared" si="634"/>
        <v>0</v>
      </c>
      <c r="CZ2907" s="15">
        <f>GG2907</f>
        <v>0</v>
      </c>
      <c r="DA2907" s="16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20"/>
      <c r="DY2907" s="15"/>
      <c r="DZ2907" s="20"/>
      <c r="EA2907" s="15"/>
      <c r="EB2907" s="20"/>
      <c r="EC2907" s="15"/>
      <c r="ED2907" s="20"/>
      <c r="EE2907" s="15"/>
      <c r="EF2907" s="20"/>
      <c r="EG2907" s="15"/>
      <c r="EH2907" s="20"/>
      <c r="EI2907" s="15"/>
      <c r="EJ2907" s="20"/>
      <c r="EK2907" s="15"/>
      <c r="EL2907" s="20"/>
      <c r="EM2907" s="15"/>
      <c r="EN2907" s="20"/>
      <c r="EY2907" s="15"/>
      <c r="EZ2907" s="20"/>
      <c r="FC2907" s="15"/>
      <c r="FD2907" s="20"/>
      <c r="FE2907" s="15"/>
      <c r="FF2907" s="20"/>
      <c r="FG2907" s="15"/>
      <c r="FH2907" s="20"/>
      <c r="FI2907" s="15"/>
      <c r="FJ2907" s="20"/>
      <c r="FK2907" s="15"/>
      <c r="FL2907" s="20"/>
      <c r="FM2907" s="15"/>
      <c r="FN2907" s="20"/>
      <c r="FO2907" s="15"/>
      <c r="FP2907" s="20"/>
      <c r="FQ2907" s="15">
        <v>68</v>
      </c>
      <c r="FR2907" s="20">
        <v>4</v>
      </c>
      <c r="FS2907" s="15"/>
      <c r="FT2907" s="20"/>
      <c r="FU2907" s="15"/>
      <c r="FV2907" s="20"/>
      <c r="FW2907" s="15"/>
      <c r="FX2907" s="20"/>
      <c r="FY2907" s="15"/>
      <c r="FZ2907" s="20"/>
      <c r="GA2907" s="15"/>
      <c r="GB2907" s="20"/>
      <c r="GC2907" s="15"/>
      <c r="GD2907" s="20"/>
      <c r="GE2907" s="15"/>
      <c r="GF2907" s="20"/>
      <c r="GG2907" s="226"/>
    </row>
    <row r="2908" spans="1:189" ht="15" customHeight="1" x14ac:dyDescent="0.3">
      <c r="A2908" s="15" t="s">
        <v>133</v>
      </c>
      <c r="B2908" s="15" t="s">
        <v>140</v>
      </c>
      <c r="C2908" s="15" t="s">
        <v>611</v>
      </c>
      <c r="D2908" s="15" t="s">
        <v>1903</v>
      </c>
      <c r="E2908" s="15" t="str">
        <f t="shared" si="628"/>
        <v>Mason Vierra</v>
      </c>
      <c r="F2908" s="15" t="s">
        <v>135</v>
      </c>
      <c r="G2908" s="15">
        <v>999927812</v>
      </c>
      <c r="H2908" s="15">
        <f t="shared" si="629"/>
        <v>45</v>
      </c>
      <c r="I2908" s="15"/>
      <c r="J2908" s="15"/>
      <c r="K2908" s="16"/>
      <c r="L2908" s="15"/>
      <c r="M2908" s="15"/>
      <c r="N2908" s="15"/>
      <c r="O2908" s="15">
        <f t="shared" si="624"/>
        <v>0</v>
      </c>
      <c r="P2908" s="15">
        <v>0</v>
      </c>
      <c r="Q2908" s="15">
        <f t="shared" si="625"/>
        <v>0</v>
      </c>
      <c r="R2908" s="15">
        <v>0</v>
      </c>
      <c r="S2908" s="15">
        <v>0</v>
      </c>
      <c r="T2908" s="15">
        <f t="shared" si="626"/>
        <v>0</v>
      </c>
      <c r="U2908" s="15">
        <f t="shared" si="627"/>
        <v>0</v>
      </c>
      <c r="V2908" s="15"/>
      <c r="W2908" s="15"/>
      <c r="X2908" s="15"/>
      <c r="Y2908" s="15"/>
      <c r="Z2908" s="16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>
        <f t="shared" si="630"/>
        <v>0</v>
      </c>
      <c r="CT2908" s="15">
        <f t="shared" si="631"/>
        <v>45</v>
      </c>
      <c r="CU2908" s="15">
        <f t="shared" si="632"/>
        <v>1</v>
      </c>
      <c r="CV2908" s="15">
        <f t="shared" si="633"/>
        <v>0</v>
      </c>
      <c r="CW2908" s="15"/>
      <c r="CX2908" s="15"/>
      <c r="CY2908" s="15">
        <f t="shared" si="634"/>
        <v>0</v>
      </c>
      <c r="CZ2908" s="15">
        <f>GG2908</f>
        <v>0</v>
      </c>
      <c r="DA2908" s="16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20"/>
      <c r="DY2908" s="15"/>
      <c r="DZ2908" s="20"/>
      <c r="EA2908" s="15"/>
      <c r="EB2908" s="20"/>
      <c r="EC2908" s="15"/>
      <c r="ED2908" s="20"/>
      <c r="EE2908" s="15"/>
      <c r="EF2908" s="20"/>
      <c r="EG2908" s="15"/>
      <c r="EH2908" s="20"/>
      <c r="EI2908" s="15"/>
      <c r="EJ2908" s="20"/>
      <c r="EK2908" s="15"/>
      <c r="EL2908" s="20"/>
      <c r="EM2908" s="15"/>
      <c r="EN2908" s="20"/>
      <c r="EY2908" s="15"/>
      <c r="EZ2908" s="20"/>
      <c r="FC2908" s="15"/>
      <c r="FD2908" s="20"/>
      <c r="FE2908" s="15"/>
      <c r="FF2908" s="20"/>
      <c r="FG2908" s="15"/>
      <c r="FH2908" s="20"/>
      <c r="FI2908" s="15"/>
      <c r="FJ2908" s="20"/>
      <c r="FK2908" s="15"/>
      <c r="FL2908" s="20"/>
      <c r="FM2908" s="15"/>
      <c r="FN2908" s="20"/>
      <c r="FO2908" s="15"/>
      <c r="FP2908" s="20"/>
      <c r="FQ2908" s="15"/>
      <c r="FR2908" s="20"/>
      <c r="FS2908" s="15"/>
      <c r="FT2908" s="20"/>
      <c r="FU2908" s="15">
        <v>45</v>
      </c>
      <c r="FV2908" s="20">
        <v>2</v>
      </c>
      <c r="FW2908" s="15"/>
      <c r="FX2908" s="20"/>
      <c r="FY2908" s="15"/>
      <c r="FZ2908" s="20"/>
      <c r="GA2908" s="15"/>
      <c r="GB2908" s="20"/>
      <c r="GC2908" s="15"/>
      <c r="GD2908" s="20"/>
      <c r="GE2908" s="15"/>
      <c r="GF2908" s="20"/>
      <c r="GG2908" s="226"/>
    </row>
    <row r="2909" spans="1:189" ht="15" customHeight="1" x14ac:dyDescent="0.3">
      <c r="A2909" s="17" t="s">
        <v>146</v>
      </c>
      <c r="B2909" s="17" t="s">
        <v>138</v>
      </c>
      <c r="C2909" s="17" t="s">
        <v>3628</v>
      </c>
      <c r="D2909" s="17" t="s">
        <v>3629</v>
      </c>
      <c r="E2909" s="15" t="str">
        <f t="shared" si="628"/>
        <v>Abir Dani</v>
      </c>
      <c r="F2909" s="17" t="s">
        <v>135</v>
      </c>
      <c r="G2909" s="17">
        <v>999927813</v>
      </c>
      <c r="H2909" s="15">
        <f t="shared" si="629"/>
        <v>54</v>
      </c>
      <c r="I2909" s="15"/>
      <c r="J2909" s="15"/>
      <c r="K2909" s="16"/>
      <c r="L2909" s="15"/>
      <c r="M2909" s="15"/>
      <c r="N2909" s="15"/>
      <c r="O2909" s="15">
        <f t="shared" ref="O2909:O2975" si="635">SUM(EE2909, EI2909, EK2909, EM2909)</f>
        <v>0</v>
      </c>
      <c r="P2909" s="15">
        <v>0</v>
      </c>
      <c r="Q2909" s="15">
        <f t="shared" ref="Q2909:Q2975" si="636">COUNT(DI2909:DV2909)</f>
        <v>0</v>
      </c>
      <c r="R2909" s="15">
        <v>0</v>
      </c>
      <c r="S2909" s="15">
        <v>0</v>
      </c>
      <c r="T2909" s="15">
        <f t="shared" ref="T2909:T2975" si="637">EC2909</f>
        <v>0</v>
      </c>
      <c r="U2909" s="15">
        <f t="shared" ref="U2909:U2975" si="638">SUM(EG2909)</f>
        <v>0</v>
      </c>
      <c r="V2909" s="15"/>
      <c r="W2909" s="15"/>
      <c r="X2909" s="15"/>
      <c r="Y2909" s="15"/>
      <c r="Z2909" s="16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>
        <f t="shared" si="630"/>
        <v>0</v>
      </c>
      <c r="CT2909" s="15">
        <f t="shared" si="631"/>
        <v>54</v>
      </c>
      <c r="CU2909" s="15">
        <f t="shared" si="632"/>
        <v>1</v>
      </c>
      <c r="CV2909" s="15">
        <f t="shared" si="633"/>
        <v>0</v>
      </c>
      <c r="CW2909" s="15"/>
      <c r="CX2909" s="15"/>
      <c r="CY2909" s="15">
        <f t="shared" si="634"/>
        <v>0</v>
      </c>
      <c r="CZ2909" s="15">
        <f>GG2909</f>
        <v>0</v>
      </c>
      <c r="DA2909" s="16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20"/>
      <c r="DY2909" s="15"/>
      <c r="DZ2909" s="20"/>
      <c r="EA2909" s="15"/>
      <c r="EB2909" s="20"/>
      <c r="EC2909" s="15"/>
      <c r="ED2909" s="20"/>
      <c r="EE2909" s="15"/>
      <c r="EF2909" s="20"/>
      <c r="EG2909" s="15"/>
      <c r="EH2909" s="20"/>
      <c r="EI2909" s="15"/>
      <c r="EJ2909" s="20"/>
      <c r="EK2909" s="15"/>
      <c r="EL2909" s="20"/>
      <c r="EM2909" s="15"/>
      <c r="EN2909" s="20"/>
      <c r="EY2909" s="15"/>
      <c r="EZ2909" s="20"/>
      <c r="FC2909" s="15"/>
      <c r="FD2909" s="20"/>
      <c r="FE2909" s="15"/>
      <c r="FF2909" s="20"/>
      <c r="FG2909" s="15"/>
      <c r="FH2909" s="20"/>
      <c r="FI2909" s="15"/>
      <c r="FJ2909" s="20"/>
      <c r="FK2909" s="15"/>
      <c r="FL2909" s="20"/>
      <c r="FM2909" s="15"/>
      <c r="FN2909" s="20"/>
      <c r="FO2909" s="15"/>
      <c r="FP2909" s="20"/>
      <c r="FQ2909" s="15"/>
      <c r="FR2909" s="20"/>
      <c r="FS2909" s="15">
        <v>54</v>
      </c>
      <c r="FT2909" s="20">
        <v>7</v>
      </c>
      <c r="FU2909" s="15"/>
      <c r="FV2909" s="20"/>
      <c r="FW2909" s="15"/>
      <c r="FX2909" s="20"/>
      <c r="FY2909" s="15"/>
      <c r="FZ2909" s="20"/>
      <c r="GA2909" s="15"/>
      <c r="GB2909" s="20"/>
      <c r="GC2909" s="15"/>
      <c r="GD2909" s="20"/>
      <c r="GE2909" s="15"/>
      <c r="GF2909" s="20"/>
      <c r="GG2909" s="226"/>
    </row>
    <row r="2910" spans="1:189" ht="15" customHeight="1" x14ac:dyDescent="0.3">
      <c r="A2910" s="15" t="s">
        <v>2905</v>
      </c>
      <c r="B2910" s="15" t="s">
        <v>134</v>
      </c>
      <c r="C2910" s="15" t="s">
        <v>273</v>
      </c>
      <c r="D2910" s="15" t="s">
        <v>4072</v>
      </c>
      <c r="E2910" s="15" t="str">
        <f t="shared" si="628"/>
        <v>Adam Barth</v>
      </c>
      <c r="F2910" s="15" t="s">
        <v>135</v>
      </c>
      <c r="G2910" s="15">
        <v>999927819</v>
      </c>
      <c r="H2910" s="15">
        <f t="shared" si="629"/>
        <v>35</v>
      </c>
      <c r="I2910" s="15"/>
      <c r="J2910" s="15"/>
      <c r="K2910" s="16"/>
      <c r="L2910" s="15"/>
      <c r="M2910" s="15"/>
      <c r="N2910" s="15"/>
      <c r="O2910" s="15">
        <f t="shared" si="635"/>
        <v>0</v>
      </c>
      <c r="P2910" s="15">
        <v>0</v>
      </c>
      <c r="Q2910" s="15">
        <f t="shared" si="636"/>
        <v>0</v>
      </c>
      <c r="R2910" s="15">
        <v>0</v>
      </c>
      <c r="S2910" s="15">
        <v>0</v>
      </c>
      <c r="T2910" s="15">
        <f t="shared" si="637"/>
        <v>0</v>
      </c>
      <c r="U2910" s="15">
        <f t="shared" si="638"/>
        <v>0</v>
      </c>
      <c r="V2910" s="15"/>
      <c r="W2910" s="15"/>
      <c r="X2910" s="15"/>
      <c r="Y2910" s="15"/>
      <c r="Z2910" s="16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>
        <f t="shared" si="630"/>
        <v>0</v>
      </c>
      <c r="CT2910" s="15">
        <f t="shared" si="631"/>
        <v>0</v>
      </c>
      <c r="CU2910" s="15">
        <f t="shared" si="632"/>
        <v>0</v>
      </c>
      <c r="CV2910" s="15">
        <f t="shared" si="633"/>
        <v>35</v>
      </c>
      <c r="CW2910" s="15"/>
      <c r="CX2910" s="15"/>
      <c r="CY2910" s="15">
        <f t="shared" si="634"/>
        <v>0</v>
      </c>
      <c r="CZ2910" s="15">
        <f>GG2910</f>
        <v>0</v>
      </c>
      <c r="DA2910" s="16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20"/>
      <c r="DY2910" s="15"/>
      <c r="DZ2910" s="20"/>
      <c r="EA2910" s="15"/>
      <c r="EB2910" s="20"/>
      <c r="EC2910" s="15"/>
      <c r="ED2910" s="20"/>
      <c r="EE2910" s="15"/>
      <c r="EF2910" s="20"/>
      <c r="EG2910" s="15"/>
      <c r="EH2910" s="20"/>
      <c r="EI2910" s="15"/>
      <c r="EJ2910" s="20"/>
      <c r="EK2910" s="15"/>
      <c r="EL2910" s="20"/>
      <c r="EM2910" s="15"/>
      <c r="EN2910" s="20"/>
      <c r="EY2910" s="15"/>
      <c r="EZ2910" s="16"/>
      <c r="FC2910" s="15"/>
      <c r="FD2910" s="16"/>
      <c r="FE2910" s="15"/>
      <c r="FF2910" s="16"/>
      <c r="FG2910" s="15"/>
      <c r="FH2910" s="16"/>
      <c r="FI2910" s="15"/>
      <c r="FJ2910" s="16"/>
      <c r="FK2910" s="15"/>
      <c r="FL2910" s="16"/>
      <c r="FM2910" s="15"/>
      <c r="FN2910" s="16"/>
      <c r="FO2910" s="15"/>
      <c r="FP2910" s="20"/>
      <c r="FQ2910" s="15"/>
      <c r="FR2910" s="16"/>
      <c r="FS2910" s="15"/>
      <c r="FT2910" s="16"/>
      <c r="FU2910" s="15"/>
      <c r="FV2910" s="16"/>
      <c r="FW2910" s="15"/>
      <c r="FX2910" s="16"/>
      <c r="FY2910" s="15"/>
      <c r="FZ2910" s="16"/>
      <c r="GA2910" s="15"/>
      <c r="GB2910" s="16"/>
      <c r="GC2910" s="15">
        <v>35</v>
      </c>
      <c r="GD2910" s="20">
        <v>1</v>
      </c>
      <c r="GE2910" s="15"/>
      <c r="GF2910" s="20"/>
      <c r="GG2910" s="226"/>
    </row>
    <row r="2911" spans="1:189" ht="15" customHeight="1" x14ac:dyDescent="0.3">
      <c r="A2911" s="85" t="s">
        <v>137</v>
      </c>
      <c r="B2911" s="85" t="s">
        <v>138</v>
      </c>
      <c r="C2911" s="85" t="s">
        <v>4062</v>
      </c>
      <c r="D2911" s="85" t="s">
        <v>1990</v>
      </c>
      <c r="E2911" s="15" t="str">
        <f t="shared" si="628"/>
        <v>Yiming Zhang</v>
      </c>
      <c r="F2911" s="85" t="s">
        <v>128</v>
      </c>
      <c r="G2911" s="15">
        <v>999927820</v>
      </c>
      <c r="H2911" s="15">
        <f t="shared" si="629"/>
        <v>58</v>
      </c>
      <c r="I2911" s="15"/>
      <c r="J2911" s="15"/>
      <c r="K2911" s="16"/>
      <c r="L2911" s="15"/>
      <c r="M2911" s="15"/>
      <c r="N2911" s="15"/>
      <c r="O2911" s="15">
        <f t="shared" si="635"/>
        <v>0</v>
      </c>
      <c r="P2911" s="15">
        <v>0</v>
      </c>
      <c r="Q2911" s="15">
        <f t="shared" si="636"/>
        <v>0</v>
      </c>
      <c r="R2911" s="15">
        <v>0</v>
      </c>
      <c r="S2911" s="15">
        <v>0</v>
      </c>
      <c r="T2911" s="15">
        <f t="shared" si="637"/>
        <v>0</v>
      </c>
      <c r="U2911" s="15">
        <f t="shared" si="638"/>
        <v>0</v>
      </c>
      <c r="V2911" s="15"/>
      <c r="W2911" s="15"/>
      <c r="X2911" s="15"/>
      <c r="Y2911" s="15"/>
      <c r="Z2911" s="16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>
        <f t="shared" si="630"/>
        <v>0</v>
      </c>
      <c r="CT2911" s="15">
        <f t="shared" si="631"/>
        <v>58</v>
      </c>
      <c r="CU2911" s="15">
        <f t="shared" si="632"/>
        <v>0</v>
      </c>
      <c r="CV2911" s="15">
        <f t="shared" si="633"/>
        <v>0</v>
      </c>
      <c r="CW2911" s="15"/>
      <c r="CX2911" s="15"/>
      <c r="CY2911" s="15">
        <f t="shared" si="634"/>
        <v>0</v>
      </c>
      <c r="CZ2911" s="15">
        <f>GG2911</f>
        <v>0</v>
      </c>
      <c r="DA2911" s="16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20"/>
      <c r="DY2911" s="15"/>
      <c r="DZ2911" s="20"/>
      <c r="EA2911" s="15"/>
      <c r="EB2911" s="20"/>
      <c r="EC2911" s="15"/>
      <c r="ED2911" s="20"/>
      <c r="EE2911" s="15"/>
      <c r="EF2911" s="20"/>
      <c r="EG2911" s="15"/>
      <c r="EH2911" s="20"/>
      <c r="EI2911" s="15"/>
      <c r="EJ2911" s="20"/>
      <c r="EK2911" s="15"/>
      <c r="EL2911" s="20"/>
      <c r="EM2911" s="15"/>
      <c r="EN2911" s="20"/>
      <c r="EY2911" s="15"/>
      <c r="EZ2911" s="20"/>
      <c r="FC2911" s="15"/>
      <c r="FD2911" s="20"/>
      <c r="FE2911" s="15"/>
      <c r="FF2911" s="20"/>
      <c r="FG2911" s="15"/>
      <c r="FH2911" s="20"/>
      <c r="FI2911" s="15"/>
      <c r="FJ2911" s="20"/>
      <c r="FK2911" s="15"/>
      <c r="FL2911" s="16"/>
      <c r="FM2911" s="15"/>
      <c r="FN2911" s="16"/>
      <c r="FO2911" s="15">
        <v>58</v>
      </c>
      <c r="FP2911" s="20"/>
      <c r="FQ2911" s="15"/>
      <c r="FR2911" s="16"/>
      <c r="FS2911" s="15"/>
      <c r="FT2911" s="20"/>
      <c r="FU2911" s="15"/>
      <c r="FV2911" s="20"/>
      <c r="FW2911" s="15"/>
      <c r="FX2911" s="20"/>
      <c r="FY2911" s="15"/>
      <c r="FZ2911" s="20"/>
      <c r="GA2911" s="15"/>
      <c r="GB2911" s="20"/>
      <c r="GC2911" s="15"/>
      <c r="GD2911" s="20"/>
      <c r="GE2911" s="15"/>
      <c r="GF2911" s="20"/>
      <c r="GG2911" s="226"/>
    </row>
    <row r="2912" spans="1:189" ht="15" customHeight="1" x14ac:dyDescent="0.3">
      <c r="A2912" s="85" t="s">
        <v>133</v>
      </c>
      <c r="B2912" s="85" t="s">
        <v>142</v>
      </c>
      <c r="C2912" s="85" t="s">
        <v>490</v>
      </c>
      <c r="D2912" s="85" t="s">
        <v>1532</v>
      </c>
      <c r="E2912" s="15" t="str">
        <f t="shared" si="628"/>
        <v>Claire Park</v>
      </c>
      <c r="F2912" s="85" t="s">
        <v>128</v>
      </c>
      <c r="G2912" s="15">
        <v>999927821</v>
      </c>
      <c r="H2912" s="15">
        <f t="shared" si="629"/>
        <v>199</v>
      </c>
      <c r="I2912" s="15"/>
      <c r="J2912" s="15"/>
      <c r="K2912" s="16"/>
      <c r="L2912" s="15"/>
      <c r="M2912" s="15"/>
      <c r="N2912" s="15"/>
      <c r="O2912" s="15">
        <f t="shared" si="635"/>
        <v>0</v>
      </c>
      <c r="P2912" s="15">
        <v>0</v>
      </c>
      <c r="Q2912" s="15">
        <f t="shared" si="636"/>
        <v>0</v>
      </c>
      <c r="R2912" s="15">
        <v>0</v>
      </c>
      <c r="S2912" s="15">
        <v>0</v>
      </c>
      <c r="T2912" s="15">
        <f t="shared" si="637"/>
        <v>0</v>
      </c>
      <c r="U2912" s="15">
        <f t="shared" si="638"/>
        <v>0</v>
      </c>
      <c r="V2912" s="15"/>
      <c r="W2912" s="15"/>
      <c r="X2912" s="15"/>
      <c r="Y2912" s="15"/>
      <c r="Z2912" s="16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>
        <f t="shared" si="630"/>
        <v>0</v>
      </c>
      <c r="CT2912" s="15">
        <f t="shared" si="631"/>
        <v>120</v>
      </c>
      <c r="CU2912" s="15">
        <f t="shared" si="632"/>
        <v>0</v>
      </c>
      <c r="CV2912" s="15">
        <f t="shared" si="633"/>
        <v>79</v>
      </c>
      <c r="CW2912" s="15"/>
      <c r="CX2912" s="15"/>
      <c r="CY2912" s="15">
        <f t="shared" si="634"/>
        <v>0</v>
      </c>
      <c r="CZ2912" s="15">
        <f>GG2912</f>
        <v>0</v>
      </c>
      <c r="DA2912" s="16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20"/>
      <c r="DY2912" s="15"/>
      <c r="DZ2912" s="20"/>
      <c r="EA2912" s="15"/>
      <c r="EB2912" s="20"/>
      <c r="EC2912" s="15"/>
      <c r="ED2912" s="20"/>
      <c r="EE2912" s="15"/>
      <c r="EF2912" s="20"/>
      <c r="EG2912" s="15"/>
      <c r="EH2912" s="20"/>
      <c r="EI2912" s="15"/>
      <c r="EJ2912" s="20"/>
      <c r="EK2912" s="15"/>
      <c r="EL2912" s="20"/>
      <c r="EM2912" s="15"/>
      <c r="EN2912" s="20"/>
      <c r="EY2912" s="15"/>
      <c r="EZ2912" s="20"/>
      <c r="FC2912" s="15"/>
      <c r="FD2912" s="20"/>
      <c r="FE2912" s="15"/>
      <c r="FF2912" s="20"/>
      <c r="FG2912" s="15"/>
      <c r="FH2912" s="20"/>
      <c r="FI2912" s="15"/>
      <c r="FJ2912" s="20"/>
      <c r="FK2912" s="15"/>
      <c r="FL2912" s="16"/>
      <c r="FM2912" s="15"/>
      <c r="FN2912" s="16"/>
      <c r="FO2912" s="15">
        <v>120</v>
      </c>
      <c r="FP2912" s="20"/>
      <c r="FQ2912" s="15"/>
      <c r="FR2912" s="16"/>
      <c r="FS2912" s="15"/>
      <c r="FT2912" s="20"/>
      <c r="FU2912" s="15"/>
      <c r="FV2912" s="20"/>
      <c r="FW2912" s="15"/>
      <c r="FX2912" s="20"/>
      <c r="FY2912" s="15"/>
      <c r="FZ2912" s="20"/>
      <c r="GA2912" s="15"/>
      <c r="GB2912" s="20"/>
      <c r="GC2912" s="15"/>
      <c r="GD2912" s="20"/>
      <c r="GE2912" s="15">
        <v>79</v>
      </c>
      <c r="GF2912" s="20">
        <v>3</v>
      </c>
      <c r="GG2912" s="226"/>
    </row>
    <row r="2913" spans="1:189" ht="15" customHeight="1" x14ac:dyDescent="0.3">
      <c r="A2913" s="85" t="s">
        <v>130</v>
      </c>
      <c r="B2913" s="85" t="s">
        <v>126</v>
      </c>
      <c r="C2913" s="85" t="s">
        <v>3904</v>
      </c>
      <c r="D2913" s="85" t="s">
        <v>3905</v>
      </c>
      <c r="E2913" s="15" t="str">
        <f t="shared" si="628"/>
        <v xml:space="preserve">Arthur  Herrera Furmanov </v>
      </c>
      <c r="F2913" s="85" t="s">
        <v>135</v>
      </c>
      <c r="G2913" s="15">
        <v>999927828</v>
      </c>
      <c r="H2913" s="15">
        <f t="shared" si="629"/>
        <v>97</v>
      </c>
      <c r="I2913" s="15"/>
      <c r="J2913" s="15"/>
      <c r="K2913" s="16"/>
      <c r="L2913" s="15"/>
      <c r="M2913" s="15"/>
      <c r="N2913" s="15"/>
      <c r="O2913" s="15">
        <f t="shared" si="635"/>
        <v>0</v>
      </c>
      <c r="P2913" s="15">
        <v>0</v>
      </c>
      <c r="Q2913" s="15">
        <f t="shared" si="636"/>
        <v>0</v>
      </c>
      <c r="R2913" s="15">
        <v>0</v>
      </c>
      <c r="S2913" s="15">
        <v>0</v>
      </c>
      <c r="T2913" s="15">
        <f t="shared" si="637"/>
        <v>0</v>
      </c>
      <c r="U2913" s="15">
        <f t="shared" si="638"/>
        <v>0</v>
      </c>
      <c r="V2913" s="15"/>
      <c r="W2913" s="15"/>
      <c r="X2913" s="15"/>
      <c r="Y2913" s="15"/>
      <c r="Z2913" s="16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>
        <f t="shared" si="630"/>
        <v>29</v>
      </c>
      <c r="CT2913" s="15">
        <f t="shared" si="631"/>
        <v>68</v>
      </c>
      <c r="CU2913" s="15">
        <f t="shared" si="632"/>
        <v>1</v>
      </c>
      <c r="CV2913" s="15">
        <f t="shared" si="633"/>
        <v>0</v>
      </c>
      <c r="CW2913" s="15"/>
      <c r="CX2913" s="15"/>
      <c r="CY2913" s="15">
        <f t="shared" si="634"/>
        <v>0</v>
      </c>
      <c r="CZ2913" s="15">
        <f>GG2913</f>
        <v>0</v>
      </c>
      <c r="DA2913" s="16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20"/>
      <c r="DY2913" s="15"/>
      <c r="DZ2913" s="20"/>
      <c r="EA2913" s="15"/>
      <c r="EB2913" s="20"/>
      <c r="EC2913" s="15"/>
      <c r="ED2913" s="20"/>
      <c r="EE2913" s="15"/>
      <c r="EF2913" s="20"/>
      <c r="EG2913" s="15"/>
      <c r="EH2913" s="20"/>
      <c r="EI2913" s="15"/>
      <c r="EJ2913" s="20"/>
      <c r="EK2913" s="15"/>
      <c r="EL2913" s="20"/>
      <c r="EM2913" s="15"/>
      <c r="EN2913" s="20"/>
      <c r="EY2913" s="15"/>
      <c r="EZ2913" s="20"/>
      <c r="FC2913" s="15"/>
      <c r="FD2913" s="20"/>
      <c r="FE2913" s="15">
        <v>29</v>
      </c>
      <c r="FF2913" s="20" t="s">
        <v>168</v>
      </c>
      <c r="FG2913" s="15"/>
      <c r="FH2913" s="20"/>
      <c r="FI2913" s="15"/>
      <c r="FJ2913" s="20"/>
      <c r="FK2913" s="15"/>
      <c r="FL2913" s="20"/>
      <c r="FM2913" s="15"/>
      <c r="FN2913" s="20"/>
      <c r="FO2913" s="15">
        <v>38</v>
      </c>
      <c r="FP2913" s="20"/>
      <c r="FQ2913" s="15"/>
      <c r="FR2913" s="20"/>
      <c r="FS2913" s="15"/>
      <c r="FT2913" s="20"/>
      <c r="FU2913" s="15"/>
      <c r="FV2913" s="20"/>
      <c r="FW2913" s="15"/>
      <c r="FX2913" s="20"/>
      <c r="FY2913" s="15"/>
      <c r="FZ2913" s="20"/>
      <c r="GA2913" s="15">
        <v>30</v>
      </c>
      <c r="GB2913" s="20">
        <v>1</v>
      </c>
      <c r="GC2913" s="15"/>
      <c r="GD2913" s="20"/>
      <c r="GE2913" s="15"/>
      <c r="GF2913" s="20"/>
      <c r="GG2913" s="226"/>
    </row>
    <row r="2914" spans="1:189" ht="15" customHeight="1" x14ac:dyDescent="0.3">
      <c r="A2914" s="85" t="s">
        <v>133</v>
      </c>
      <c r="B2914" s="85" t="s">
        <v>126</v>
      </c>
      <c r="C2914" s="85" t="s">
        <v>1497</v>
      </c>
      <c r="D2914" s="85" t="s">
        <v>3911</v>
      </c>
      <c r="E2914" s="15" t="str">
        <f t="shared" si="628"/>
        <v>Patrick Herrera Furmanov</v>
      </c>
      <c r="F2914" s="85" t="s">
        <v>135</v>
      </c>
      <c r="G2914" s="15">
        <v>999927829</v>
      </c>
      <c r="H2914" s="15">
        <f t="shared" si="629"/>
        <v>98</v>
      </c>
      <c r="I2914" s="15"/>
      <c r="J2914" s="15"/>
      <c r="K2914" s="16"/>
      <c r="L2914" s="15"/>
      <c r="M2914" s="15"/>
      <c r="N2914" s="15"/>
      <c r="O2914" s="15">
        <f t="shared" si="635"/>
        <v>0</v>
      </c>
      <c r="P2914" s="15">
        <v>0</v>
      </c>
      <c r="Q2914" s="15">
        <f t="shared" si="636"/>
        <v>0</v>
      </c>
      <c r="R2914" s="15">
        <v>0</v>
      </c>
      <c r="S2914" s="15">
        <v>0</v>
      </c>
      <c r="T2914" s="15">
        <f t="shared" si="637"/>
        <v>0</v>
      </c>
      <c r="U2914" s="15">
        <f t="shared" si="638"/>
        <v>0</v>
      </c>
      <c r="V2914" s="15"/>
      <c r="W2914" s="15"/>
      <c r="X2914" s="15"/>
      <c r="Y2914" s="15"/>
      <c r="Z2914" s="16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>
        <f t="shared" si="630"/>
        <v>0</v>
      </c>
      <c r="CT2914" s="15">
        <f t="shared" si="631"/>
        <v>98</v>
      </c>
      <c r="CU2914" s="15">
        <f t="shared" si="632"/>
        <v>1</v>
      </c>
      <c r="CV2914" s="15">
        <f t="shared" si="633"/>
        <v>0</v>
      </c>
      <c r="CW2914" s="15"/>
      <c r="CX2914" s="15"/>
      <c r="CY2914" s="15">
        <f t="shared" si="634"/>
        <v>0</v>
      </c>
      <c r="CZ2914" s="15">
        <f>GG2914</f>
        <v>0</v>
      </c>
      <c r="DA2914" s="16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20"/>
      <c r="DY2914" s="15"/>
      <c r="DZ2914" s="20"/>
      <c r="EA2914" s="15"/>
      <c r="EB2914" s="20"/>
      <c r="EC2914" s="15"/>
      <c r="ED2914" s="20"/>
      <c r="EE2914" s="15"/>
      <c r="EF2914" s="20"/>
      <c r="EG2914" s="15"/>
      <c r="EH2914" s="20"/>
      <c r="EI2914" s="15"/>
      <c r="EJ2914" s="20"/>
      <c r="EK2914" s="15"/>
      <c r="EL2914" s="20"/>
      <c r="EM2914" s="15"/>
      <c r="EN2914" s="20"/>
      <c r="EY2914" s="15"/>
      <c r="EZ2914" s="20"/>
      <c r="FC2914" s="15"/>
      <c r="FD2914" s="20"/>
      <c r="FE2914" s="15"/>
      <c r="FF2914" s="20"/>
      <c r="FG2914" s="15"/>
      <c r="FH2914" s="20"/>
      <c r="FI2914" s="15"/>
      <c r="FJ2914" s="20"/>
      <c r="FK2914" s="15"/>
      <c r="FL2914" s="20"/>
      <c r="FM2914" s="15"/>
      <c r="FN2914" s="20"/>
      <c r="FO2914" s="15">
        <v>38</v>
      </c>
      <c r="FP2914" s="20"/>
      <c r="FQ2914" s="15"/>
      <c r="FR2914" s="20"/>
      <c r="FS2914" s="15"/>
      <c r="FT2914" s="20"/>
      <c r="FU2914" s="15"/>
      <c r="FV2914" s="20"/>
      <c r="FW2914" s="15"/>
      <c r="FX2914" s="20"/>
      <c r="FY2914" s="15"/>
      <c r="FZ2914" s="20"/>
      <c r="GA2914" s="15">
        <v>60</v>
      </c>
      <c r="GB2914" s="20">
        <v>1</v>
      </c>
      <c r="GC2914" s="15"/>
      <c r="GD2914" s="20"/>
      <c r="GE2914" s="15"/>
      <c r="GF2914" s="20"/>
      <c r="GG2914" s="226"/>
    </row>
    <row r="2915" spans="1:189" ht="15" customHeight="1" x14ac:dyDescent="0.3">
      <c r="A2915" s="83" t="s">
        <v>146</v>
      </c>
      <c r="B2915" s="83" t="s">
        <v>142</v>
      </c>
      <c r="C2915" s="83" t="s">
        <v>434</v>
      </c>
      <c r="D2915" s="83" t="s">
        <v>1666</v>
      </c>
      <c r="E2915" s="15" t="str">
        <f t="shared" si="628"/>
        <v>Lucas Sanchez</v>
      </c>
      <c r="F2915" s="83" t="s">
        <v>135</v>
      </c>
      <c r="G2915" s="83">
        <v>999927831</v>
      </c>
      <c r="H2915" s="15">
        <f t="shared" si="629"/>
        <v>30</v>
      </c>
      <c r="I2915" s="15"/>
      <c r="J2915" s="15"/>
      <c r="K2915" s="16"/>
      <c r="L2915" s="15"/>
      <c r="M2915" s="15"/>
      <c r="N2915" s="15"/>
      <c r="O2915" s="15">
        <f t="shared" si="635"/>
        <v>0</v>
      </c>
      <c r="P2915" s="15">
        <v>0</v>
      </c>
      <c r="Q2915" s="15">
        <f t="shared" si="636"/>
        <v>0</v>
      </c>
      <c r="R2915" s="15">
        <v>0</v>
      </c>
      <c r="S2915" s="15">
        <v>0</v>
      </c>
      <c r="T2915" s="15">
        <f t="shared" si="637"/>
        <v>0</v>
      </c>
      <c r="U2915" s="15">
        <f t="shared" si="638"/>
        <v>0</v>
      </c>
      <c r="V2915" s="15"/>
      <c r="W2915" s="15"/>
      <c r="X2915" s="15"/>
      <c r="Y2915" s="15"/>
      <c r="Z2915" s="16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>
        <f t="shared" si="630"/>
        <v>0</v>
      </c>
      <c r="CT2915" s="15">
        <f t="shared" si="631"/>
        <v>30</v>
      </c>
      <c r="CU2915" s="15">
        <f t="shared" si="632"/>
        <v>1</v>
      </c>
      <c r="CV2915" s="15">
        <f t="shared" si="633"/>
        <v>0</v>
      </c>
      <c r="CW2915" s="15"/>
      <c r="CX2915" s="15"/>
      <c r="CY2915" s="15">
        <f t="shared" si="634"/>
        <v>0</v>
      </c>
      <c r="CZ2915" s="15">
        <f>GG2915</f>
        <v>0</v>
      </c>
      <c r="DA2915" s="16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20"/>
      <c r="DY2915" s="15"/>
      <c r="DZ2915" s="20"/>
      <c r="EA2915" s="15"/>
      <c r="EB2915" s="20"/>
      <c r="EC2915" s="15"/>
      <c r="ED2915" s="20"/>
      <c r="EE2915" s="15"/>
      <c r="EF2915" s="20"/>
      <c r="EG2915" s="15"/>
      <c r="EH2915" s="20"/>
      <c r="EI2915" s="24"/>
      <c r="EJ2915" s="20"/>
      <c r="EK2915" s="15"/>
      <c r="EL2915" s="20"/>
      <c r="EM2915" s="15"/>
      <c r="EN2915" s="20"/>
      <c r="EX2915" s="16"/>
      <c r="EY2915" s="15"/>
      <c r="EZ2915" s="20"/>
      <c r="FC2915" s="15"/>
      <c r="FD2915" s="20"/>
      <c r="FE2915" s="15"/>
      <c r="FF2915" s="20"/>
      <c r="FG2915" s="15"/>
      <c r="FH2915" s="20"/>
      <c r="FI2915" s="15"/>
      <c r="FJ2915" s="20"/>
      <c r="FK2915" s="15"/>
      <c r="FL2915" s="20"/>
      <c r="FM2915" s="15"/>
      <c r="FN2915" s="20"/>
      <c r="FO2915" s="15"/>
      <c r="FP2915" s="20"/>
      <c r="FQ2915" s="15"/>
      <c r="FR2915" s="20"/>
      <c r="FS2915" s="15"/>
      <c r="FT2915" s="20"/>
      <c r="FU2915" s="15">
        <v>30</v>
      </c>
      <c r="FV2915" s="20">
        <v>1</v>
      </c>
      <c r="FW2915" s="15"/>
      <c r="FX2915" s="20"/>
      <c r="FY2915" s="15"/>
      <c r="FZ2915" s="20"/>
      <c r="GA2915" s="15"/>
      <c r="GB2915" s="20"/>
      <c r="GC2915" s="15"/>
      <c r="GD2915" s="20"/>
      <c r="GE2915" s="15"/>
      <c r="GF2915" s="20"/>
      <c r="GG2915" s="226"/>
    </row>
    <row r="2916" spans="1:189" ht="15" customHeight="1" x14ac:dyDescent="0.3">
      <c r="A2916" s="85" t="s">
        <v>146</v>
      </c>
      <c r="B2916" s="85" t="s">
        <v>126</v>
      </c>
      <c r="C2916" s="85" t="s">
        <v>3987</v>
      </c>
      <c r="D2916" s="85" t="s">
        <v>3988</v>
      </c>
      <c r="E2916" s="15" t="str">
        <f t="shared" si="628"/>
        <v>JUAH YUN</v>
      </c>
      <c r="F2916" s="85" t="s">
        <v>128</v>
      </c>
      <c r="G2916" s="15">
        <v>999927832</v>
      </c>
      <c r="H2916" s="15">
        <f t="shared" si="629"/>
        <v>34</v>
      </c>
      <c r="I2916" s="15"/>
      <c r="J2916" s="15"/>
      <c r="K2916" s="16"/>
      <c r="L2916" s="15"/>
      <c r="M2916" s="15"/>
      <c r="N2916" s="15"/>
      <c r="O2916" s="15">
        <f t="shared" si="635"/>
        <v>0</v>
      </c>
      <c r="P2916" s="15">
        <v>0</v>
      </c>
      <c r="Q2916" s="15">
        <f t="shared" si="636"/>
        <v>0</v>
      </c>
      <c r="R2916" s="15">
        <v>0</v>
      </c>
      <c r="S2916" s="15">
        <v>0</v>
      </c>
      <c r="T2916" s="15">
        <f t="shared" si="637"/>
        <v>0</v>
      </c>
      <c r="U2916" s="15">
        <f t="shared" si="638"/>
        <v>0</v>
      </c>
      <c r="V2916" s="15"/>
      <c r="W2916" s="15"/>
      <c r="X2916" s="15"/>
      <c r="Y2916" s="15"/>
      <c r="Z2916" s="16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>
        <f t="shared" si="630"/>
        <v>0</v>
      </c>
      <c r="CT2916" s="15">
        <f t="shared" si="631"/>
        <v>34</v>
      </c>
      <c r="CU2916" s="15">
        <f t="shared" si="632"/>
        <v>0</v>
      </c>
      <c r="CV2916" s="15">
        <f t="shared" si="633"/>
        <v>0</v>
      </c>
      <c r="CW2916" s="15"/>
      <c r="CX2916" s="15"/>
      <c r="CY2916" s="15">
        <f t="shared" si="634"/>
        <v>0</v>
      </c>
      <c r="CZ2916" s="15">
        <f>GG2916</f>
        <v>0</v>
      </c>
      <c r="DA2916" s="16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20"/>
      <c r="DY2916" s="15"/>
      <c r="DZ2916" s="20"/>
      <c r="EA2916" s="15"/>
      <c r="EB2916" s="20"/>
      <c r="EC2916" s="15"/>
      <c r="ED2916" s="20"/>
      <c r="EE2916" s="15"/>
      <c r="EF2916" s="20"/>
      <c r="EG2916" s="15"/>
      <c r="EH2916" s="20"/>
      <c r="EI2916" s="15"/>
      <c r="EJ2916" s="20"/>
      <c r="EK2916" s="15"/>
      <c r="EL2916" s="20"/>
      <c r="EM2916" s="15"/>
      <c r="EN2916" s="20"/>
      <c r="EY2916" s="15"/>
      <c r="EZ2916" s="20"/>
      <c r="FC2916" s="15"/>
      <c r="FD2916" s="20"/>
      <c r="FE2916" s="15"/>
      <c r="FF2916" s="20"/>
      <c r="FG2916" s="15"/>
      <c r="FH2916" s="20"/>
      <c r="FI2916" s="15"/>
      <c r="FJ2916" s="20"/>
      <c r="FK2916" s="15"/>
      <c r="FL2916" s="20"/>
      <c r="FM2916" s="15"/>
      <c r="FN2916" s="16"/>
      <c r="FO2916" s="15">
        <v>34</v>
      </c>
      <c r="FP2916" s="20"/>
      <c r="FQ2916" s="15"/>
      <c r="FR2916" s="16"/>
      <c r="FS2916" s="15"/>
      <c r="FT2916" s="20"/>
      <c r="FU2916" s="15"/>
      <c r="FV2916" s="20"/>
      <c r="FW2916" s="15"/>
      <c r="FX2916" s="20"/>
      <c r="FY2916" s="15"/>
      <c r="FZ2916" s="20"/>
      <c r="GA2916" s="15"/>
      <c r="GB2916" s="20"/>
      <c r="GC2916" s="15"/>
      <c r="GD2916" s="20"/>
      <c r="GE2916" s="15"/>
      <c r="GF2916" s="20"/>
      <c r="GG2916" s="226"/>
    </row>
    <row r="2917" spans="1:189" ht="15" customHeight="1" x14ac:dyDescent="0.3">
      <c r="A2917" s="15" t="s">
        <v>2903</v>
      </c>
      <c r="B2917" s="15" t="s">
        <v>126</v>
      </c>
      <c r="C2917" s="15" t="s">
        <v>3548</v>
      </c>
      <c r="D2917" s="15" t="s">
        <v>1532</v>
      </c>
      <c r="E2917" s="15" t="str">
        <f t="shared" si="628"/>
        <v>Sehun Park</v>
      </c>
      <c r="F2917" s="15" t="s">
        <v>135</v>
      </c>
      <c r="G2917" s="15">
        <v>999927834</v>
      </c>
      <c r="H2917" s="15">
        <f t="shared" si="629"/>
        <v>45</v>
      </c>
      <c r="I2917" s="15"/>
      <c r="J2917" s="15"/>
      <c r="K2917" s="16"/>
      <c r="L2917" s="15"/>
      <c r="M2917" s="15"/>
      <c r="N2917" s="15"/>
      <c r="O2917" s="15">
        <f t="shared" si="635"/>
        <v>0</v>
      </c>
      <c r="P2917" s="15">
        <v>0</v>
      </c>
      <c r="Q2917" s="15">
        <f t="shared" si="636"/>
        <v>0</v>
      </c>
      <c r="R2917" s="15">
        <v>0</v>
      </c>
      <c r="S2917" s="15">
        <v>0</v>
      </c>
      <c r="T2917" s="15">
        <f t="shared" si="637"/>
        <v>0</v>
      </c>
      <c r="U2917" s="15">
        <f t="shared" si="638"/>
        <v>0</v>
      </c>
      <c r="V2917" s="15"/>
      <c r="W2917" s="15"/>
      <c r="X2917" s="15"/>
      <c r="Y2917" s="15"/>
      <c r="Z2917" s="16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>
        <f t="shared" si="630"/>
        <v>0</v>
      </c>
      <c r="CT2917" s="15">
        <f t="shared" si="631"/>
        <v>45</v>
      </c>
      <c r="CU2917" s="15">
        <f t="shared" si="632"/>
        <v>1</v>
      </c>
      <c r="CV2917" s="15">
        <f t="shared" si="633"/>
        <v>0</v>
      </c>
      <c r="CW2917" s="15"/>
      <c r="CX2917" s="15"/>
      <c r="CY2917" s="15">
        <f t="shared" si="634"/>
        <v>0</v>
      </c>
      <c r="CZ2917" s="15">
        <f>GG2917</f>
        <v>0</v>
      </c>
      <c r="DA2917" s="16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20"/>
      <c r="DY2917" s="15"/>
      <c r="DZ2917" s="20"/>
      <c r="EA2917" s="15"/>
      <c r="EB2917" s="20"/>
      <c r="EC2917" s="15"/>
      <c r="ED2917" s="20"/>
      <c r="EE2917" s="15"/>
      <c r="EF2917" s="20"/>
      <c r="EG2917" s="15"/>
      <c r="EH2917" s="20"/>
      <c r="EI2917" s="15"/>
      <c r="EJ2917" s="20"/>
      <c r="EK2917" s="15"/>
      <c r="EL2917" s="20"/>
      <c r="EM2917" s="15"/>
      <c r="EN2917" s="20"/>
      <c r="EY2917" s="15"/>
      <c r="EZ2917" s="20"/>
      <c r="FC2917" s="15"/>
      <c r="FD2917" s="20"/>
      <c r="FE2917" s="15"/>
      <c r="FF2917" s="20"/>
      <c r="FG2917" s="15"/>
      <c r="FH2917" s="20"/>
      <c r="FI2917" s="15"/>
      <c r="FJ2917" s="20"/>
      <c r="FK2917" s="15"/>
      <c r="FL2917" s="20"/>
      <c r="FM2917" s="15"/>
      <c r="FN2917" s="20"/>
      <c r="FO2917" s="15"/>
      <c r="FP2917" s="20"/>
      <c r="FQ2917" s="15">
        <v>45</v>
      </c>
      <c r="FR2917" s="20">
        <v>2</v>
      </c>
      <c r="FS2917" s="15"/>
      <c r="FT2917" s="20"/>
      <c r="FU2917" s="15"/>
      <c r="FV2917" s="20"/>
      <c r="FW2917" s="15"/>
      <c r="FX2917" s="20"/>
      <c r="FY2917" s="15"/>
      <c r="FZ2917" s="20"/>
      <c r="GA2917" s="15"/>
      <c r="GB2917" s="20"/>
      <c r="GC2917" s="15"/>
      <c r="GD2917" s="20"/>
      <c r="GE2917" s="15"/>
      <c r="GF2917" s="20"/>
      <c r="GG2917" s="226"/>
    </row>
    <row r="2918" spans="1:189" ht="15" customHeight="1" x14ac:dyDescent="0.3">
      <c r="A2918" s="17" t="s">
        <v>133</v>
      </c>
      <c r="B2918" s="17" t="s">
        <v>138</v>
      </c>
      <c r="C2918" s="17" t="s">
        <v>1462</v>
      </c>
      <c r="D2918" s="17" t="s">
        <v>3704</v>
      </c>
      <c r="E2918" s="15" t="str">
        <f t="shared" si="628"/>
        <v>Sahana Pothuganti</v>
      </c>
      <c r="F2918" s="17" t="s">
        <v>128</v>
      </c>
      <c r="G2918" s="17">
        <v>999927837</v>
      </c>
      <c r="H2918" s="15">
        <f t="shared" si="629"/>
        <v>63</v>
      </c>
      <c r="I2918" s="15"/>
      <c r="J2918" s="15"/>
      <c r="K2918" s="16"/>
      <c r="L2918" s="15"/>
      <c r="M2918" s="15"/>
      <c r="N2918" s="15"/>
      <c r="O2918" s="15">
        <f t="shared" si="635"/>
        <v>0</v>
      </c>
      <c r="P2918" s="15">
        <v>0</v>
      </c>
      <c r="Q2918" s="15">
        <f t="shared" si="636"/>
        <v>0</v>
      </c>
      <c r="R2918" s="15">
        <v>0</v>
      </c>
      <c r="S2918" s="15">
        <v>0</v>
      </c>
      <c r="T2918" s="15">
        <f t="shared" si="637"/>
        <v>0</v>
      </c>
      <c r="U2918" s="15">
        <f t="shared" si="638"/>
        <v>0</v>
      </c>
      <c r="V2918" s="15"/>
      <c r="W2918" s="15"/>
      <c r="X2918" s="15"/>
      <c r="Y2918" s="15"/>
      <c r="Z2918" s="16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>
        <f t="shared" si="630"/>
        <v>0</v>
      </c>
      <c r="CT2918" s="15">
        <f t="shared" si="631"/>
        <v>63</v>
      </c>
      <c r="CU2918" s="15">
        <f t="shared" si="632"/>
        <v>1</v>
      </c>
      <c r="CV2918" s="15">
        <f t="shared" si="633"/>
        <v>0</v>
      </c>
      <c r="CW2918" s="15"/>
      <c r="CX2918" s="15"/>
      <c r="CY2918" s="15">
        <f t="shared" si="634"/>
        <v>0</v>
      </c>
      <c r="CZ2918" s="15">
        <f>GG2918</f>
        <v>0</v>
      </c>
      <c r="DA2918" s="16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20"/>
      <c r="DY2918" s="15"/>
      <c r="DZ2918" s="20"/>
      <c r="EA2918" s="15"/>
      <c r="EB2918" s="20"/>
      <c r="EC2918" s="15"/>
      <c r="ED2918" s="20"/>
      <c r="EE2918" s="15"/>
      <c r="EF2918" s="20"/>
      <c r="EG2918" s="15"/>
      <c r="EH2918" s="20"/>
      <c r="EI2918" s="24"/>
      <c r="EJ2918" s="20"/>
      <c r="EK2918" s="15"/>
      <c r="EL2918" s="20"/>
      <c r="EM2918" s="15"/>
      <c r="EN2918" s="20"/>
      <c r="EX2918" s="16"/>
      <c r="EY2918" s="15"/>
      <c r="EZ2918" s="20"/>
      <c r="FC2918" s="15"/>
      <c r="FD2918" s="20"/>
      <c r="FE2918" s="15"/>
      <c r="FF2918" s="20"/>
      <c r="FG2918" s="15"/>
      <c r="FH2918" s="20"/>
      <c r="FI2918" s="15"/>
      <c r="FJ2918" s="20"/>
      <c r="FK2918" s="15"/>
      <c r="FL2918" s="20"/>
      <c r="FM2918" s="15"/>
      <c r="FN2918" s="20"/>
      <c r="FO2918" s="15"/>
      <c r="FP2918" s="20"/>
      <c r="FQ2918" s="15"/>
      <c r="FR2918" s="20"/>
      <c r="FS2918" s="15">
        <v>63</v>
      </c>
      <c r="FT2918" s="20">
        <v>5</v>
      </c>
      <c r="FU2918" s="15"/>
      <c r="FV2918" s="20"/>
      <c r="FW2918" s="15"/>
      <c r="FX2918" s="20"/>
      <c r="FY2918" s="15"/>
      <c r="FZ2918" s="20"/>
      <c r="GA2918" s="15"/>
      <c r="GB2918" s="20"/>
      <c r="GC2918" s="15"/>
      <c r="GD2918" s="20"/>
      <c r="GE2918" s="15"/>
      <c r="GF2918" s="20"/>
      <c r="GG2918" s="226"/>
    </row>
    <row r="2919" spans="1:189" ht="15" customHeight="1" x14ac:dyDescent="0.3">
      <c r="A2919" s="85" t="s">
        <v>133</v>
      </c>
      <c r="B2919" s="85" t="s">
        <v>142</v>
      </c>
      <c r="C2919" s="85" t="s">
        <v>895</v>
      </c>
      <c r="D2919" s="85" t="s">
        <v>3965</v>
      </c>
      <c r="E2919" s="15" t="str">
        <f t="shared" si="628"/>
        <v>Christian Abreu</v>
      </c>
      <c r="F2919" s="85" t="s">
        <v>135</v>
      </c>
      <c r="G2919" s="15">
        <v>999927842</v>
      </c>
      <c r="H2919" s="15">
        <f t="shared" si="629"/>
        <v>90</v>
      </c>
      <c r="I2919" s="15"/>
      <c r="J2919" s="15"/>
      <c r="K2919" s="16"/>
      <c r="L2919" s="15"/>
      <c r="M2919" s="15"/>
      <c r="N2919" s="15"/>
      <c r="O2919" s="15">
        <f t="shared" si="635"/>
        <v>0</v>
      </c>
      <c r="P2919" s="15">
        <v>0</v>
      </c>
      <c r="Q2919" s="15">
        <f t="shared" si="636"/>
        <v>0</v>
      </c>
      <c r="R2919" s="15">
        <v>0</v>
      </c>
      <c r="S2919" s="15">
        <v>0</v>
      </c>
      <c r="T2919" s="15">
        <f t="shared" si="637"/>
        <v>0</v>
      </c>
      <c r="U2919" s="15">
        <f t="shared" si="638"/>
        <v>0</v>
      </c>
      <c r="V2919" s="15"/>
      <c r="W2919" s="15"/>
      <c r="X2919" s="15"/>
      <c r="Y2919" s="15"/>
      <c r="Z2919" s="16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>
        <f t="shared" si="630"/>
        <v>0</v>
      </c>
      <c r="CT2919" s="15">
        <f t="shared" si="631"/>
        <v>90</v>
      </c>
      <c r="CU2919" s="15">
        <f t="shared" si="632"/>
        <v>0</v>
      </c>
      <c r="CV2919" s="15">
        <f t="shared" si="633"/>
        <v>0</v>
      </c>
      <c r="CW2919" s="15"/>
      <c r="CX2919" s="15"/>
      <c r="CY2919" s="15">
        <f t="shared" si="634"/>
        <v>0</v>
      </c>
      <c r="CZ2919" s="15">
        <f>GG2919</f>
        <v>0</v>
      </c>
      <c r="DA2919" s="16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20"/>
      <c r="DY2919" s="15"/>
      <c r="DZ2919" s="20"/>
      <c r="EA2919" s="15"/>
      <c r="EB2919" s="20"/>
      <c r="EC2919" s="15"/>
      <c r="ED2919" s="20"/>
      <c r="EE2919" s="15"/>
      <c r="EF2919" s="20"/>
      <c r="EG2919" s="15"/>
      <c r="EH2919" s="20"/>
      <c r="EI2919" s="15"/>
      <c r="EJ2919" s="20"/>
      <c r="EK2919" s="15"/>
      <c r="EL2919" s="20"/>
      <c r="EM2919" s="15"/>
      <c r="EN2919" s="20"/>
      <c r="EY2919" s="15"/>
      <c r="EZ2919" s="20"/>
      <c r="FC2919" s="15"/>
      <c r="FD2919" s="20"/>
      <c r="FE2919" s="15"/>
      <c r="FF2919" s="20"/>
      <c r="FG2919" s="15"/>
      <c r="FH2919" s="20"/>
      <c r="FI2919" s="15"/>
      <c r="FJ2919" s="20"/>
      <c r="FK2919" s="15"/>
      <c r="FL2919" s="20"/>
      <c r="FM2919" s="15"/>
      <c r="FN2919" s="16"/>
      <c r="FO2919" s="15">
        <v>90</v>
      </c>
      <c r="FP2919" s="20"/>
      <c r="FQ2919" s="15"/>
      <c r="FR2919" s="16"/>
      <c r="FS2919" s="15"/>
      <c r="FT2919" s="20"/>
      <c r="FU2919" s="15"/>
      <c r="FV2919" s="20"/>
      <c r="FW2919" s="15"/>
      <c r="FX2919" s="20"/>
      <c r="FY2919" s="15"/>
      <c r="FZ2919" s="20"/>
      <c r="GA2919" s="15"/>
      <c r="GB2919" s="20"/>
      <c r="GC2919" s="15"/>
      <c r="GD2919" s="20"/>
      <c r="GE2919" s="15"/>
      <c r="GF2919" s="20"/>
      <c r="GG2919" s="226"/>
    </row>
    <row r="2920" spans="1:189" ht="15" customHeight="1" x14ac:dyDescent="0.3">
      <c r="A2920" s="15" t="s">
        <v>130</v>
      </c>
      <c r="B2920" s="15" t="s">
        <v>134</v>
      </c>
      <c r="C2920" s="15" t="s">
        <v>503</v>
      </c>
      <c r="D2920" s="15" t="s">
        <v>4078</v>
      </c>
      <c r="E2920" s="15" t="str">
        <f t="shared" si="628"/>
        <v>Jayden Ribao</v>
      </c>
      <c r="F2920" s="15" t="s">
        <v>135</v>
      </c>
      <c r="G2920" s="15">
        <v>999927843</v>
      </c>
      <c r="H2920" s="15">
        <f t="shared" si="629"/>
        <v>70</v>
      </c>
      <c r="I2920" s="15"/>
      <c r="J2920" s="15"/>
      <c r="K2920" s="16"/>
      <c r="L2920" s="15"/>
      <c r="M2920" s="15"/>
      <c r="N2920" s="15"/>
      <c r="O2920" s="15">
        <f t="shared" si="635"/>
        <v>0</v>
      </c>
      <c r="P2920" s="15">
        <v>0</v>
      </c>
      <c r="Q2920" s="15">
        <f t="shared" si="636"/>
        <v>0</v>
      </c>
      <c r="R2920" s="15">
        <v>0</v>
      </c>
      <c r="S2920" s="15">
        <v>0</v>
      </c>
      <c r="T2920" s="15">
        <f t="shared" si="637"/>
        <v>0</v>
      </c>
      <c r="U2920" s="15">
        <f t="shared" si="638"/>
        <v>0</v>
      </c>
      <c r="V2920" s="15"/>
      <c r="W2920" s="15"/>
      <c r="X2920" s="15"/>
      <c r="Y2920" s="15"/>
      <c r="Z2920" s="16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>
        <f t="shared" si="630"/>
        <v>0</v>
      </c>
      <c r="CT2920" s="15">
        <f t="shared" si="631"/>
        <v>0</v>
      </c>
      <c r="CU2920" s="15">
        <f t="shared" si="632"/>
        <v>0</v>
      </c>
      <c r="CV2920" s="15">
        <f t="shared" si="633"/>
        <v>70</v>
      </c>
      <c r="CW2920" s="15"/>
      <c r="CX2920" s="15"/>
      <c r="CY2920" s="15">
        <f t="shared" si="634"/>
        <v>0</v>
      </c>
      <c r="CZ2920" s="15">
        <f>GG2920</f>
        <v>0</v>
      </c>
      <c r="DA2920" s="16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20"/>
      <c r="DY2920" s="15"/>
      <c r="DZ2920" s="20"/>
      <c r="EA2920" s="15"/>
      <c r="EB2920" s="20"/>
      <c r="EC2920" s="15"/>
      <c r="ED2920" s="20"/>
      <c r="EE2920" s="15"/>
      <c r="EF2920" s="20"/>
      <c r="EG2920" s="15"/>
      <c r="EH2920" s="20"/>
      <c r="EI2920" s="15"/>
      <c r="EJ2920" s="20"/>
      <c r="EK2920" s="15"/>
      <c r="EL2920" s="20"/>
      <c r="EM2920" s="15"/>
      <c r="EN2920" s="20"/>
      <c r="EY2920" s="15"/>
      <c r="EZ2920" s="16"/>
      <c r="FC2920" s="15"/>
      <c r="FD2920" s="16"/>
      <c r="FE2920" s="15"/>
      <c r="FF2920" s="16"/>
      <c r="FG2920" s="15"/>
      <c r="FH2920" s="16"/>
      <c r="FI2920" s="15"/>
      <c r="FJ2920" s="16"/>
      <c r="FK2920" s="15"/>
      <c r="FL2920" s="16"/>
      <c r="FM2920" s="15"/>
      <c r="FN2920" s="16"/>
      <c r="FO2920" s="15"/>
      <c r="FP2920" s="20"/>
      <c r="FQ2920" s="15"/>
      <c r="FR2920" s="16"/>
      <c r="FS2920" s="15"/>
      <c r="FT2920" s="16"/>
      <c r="FU2920" s="15"/>
      <c r="FV2920" s="16"/>
      <c r="FW2920" s="15"/>
      <c r="FX2920" s="16"/>
      <c r="FY2920" s="15"/>
      <c r="FZ2920" s="16"/>
      <c r="GA2920" s="15"/>
      <c r="GB2920" s="16"/>
      <c r="GC2920" s="15">
        <v>70</v>
      </c>
      <c r="GD2920" s="20">
        <v>1</v>
      </c>
      <c r="GE2920" s="15"/>
      <c r="GF2920" s="20"/>
      <c r="GG2920" s="226"/>
    </row>
    <row r="2921" spans="1:189" ht="15" customHeight="1" x14ac:dyDescent="0.3">
      <c r="A2921" s="83" t="s">
        <v>146</v>
      </c>
      <c r="B2921" s="83" t="s">
        <v>140</v>
      </c>
      <c r="C2921" s="83" t="s">
        <v>670</v>
      </c>
      <c r="D2921" s="83" t="s">
        <v>2548</v>
      </c>
      <c r="E2921" s="15" t="str">
        <f t="shared" si="628"/>
        <v>Madison Richardson</v>
      </c>
      <c r="F2921" s="83" t="s">
        <v>128</v>
      </c>
      <c r="G2921" s="83">
        <v>999927846</v>
      </c>
      <c r="H2921" s="15">
        <f t="shared" si="629"/>
        <v>45</v>
      </c>
      <c r="I2921" s="15"/>
      <c r="J2921" s="15"/>
      <c r="K2921" s="16"/>
      <c r="L2921" s="15"/>
      <c r="M2921" s="15"/>
      <c r="N2921" s="15"/>
      <c r="O2921" s="15">
        <f t="shared" si="635"/>
        <v>0</v>
      </c>
      <c r="P2921" s="15">
        <v>0</v>
      </c>
      <c r="Q2921" s="15">
        <f t="shared" si="636"/>
        <v>0</v>
      </c>
      <c r="R2921" s="15">
        <v>0</v>
      </c>
      <c r="S2921" s="15">
        <v>0</v>
      </c>
      <c r="T2921" s="15">
        <f t="shared" si="637"/>
        <v>0</v>
      </c>
      <c r="U2921" s="15">
        <f t="shared" si="638"/>
        <v>0</v>
      </c>
      <c r="V2921" s="15"/>
      <c r="W2921" s="15"/>
      <c r="X2921" s="15"/>
      <c r="Y2921" s="15"/>
      <c r="Z2921" s="16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>
        <f t="shared" si="630"/>
        <v>0</v>
      </c>
      <c r="CT2921" s="15">
        <f t="shared" si="631"/>
        <v>45</v>
      </c>
      <c r="CU2921" s="15">
        <f t="shared" si="632"/>
        <v>1</v>
      </c>
      <c r="CV2921" s="15">
        <f t="shared" si="633"/>
        <v>0</v>
      </c>
      <c r="CW2921" s="15"/>
      <c r="CX2921" s="15"/>
      <c r="CY2921" s="15">
        <f t="shared" si="634"/>
        <v>0</v>
      </c>
      <c r="CZ2921" s="15">
        <f>GG2921</f>
        <v>0</v>
      </c>
      <c r="DA2921" s="16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20"/>
      <c r="DY2921" s="15"/>
      <c r="DZ2921" s="20"/>
      <c r="EA2921" s="15"/>
      <c r="EB2921" s="20"/>
      <c r="EC2921" s="15"/>
      <c r="ED2921" s="20"/>
      <c r="EE2921" s="15"/>
      <c r="EF2921" s="20"/>
      <c r="EG2921" s="15"/>
      <c r="EH2921" s="20"/>
      <c r="EI2921" s="15"/>
      <c r="EJ2921" s="20"/>
      <c r="EK2921" s="15"/>
      <c r="EL2921" s="20"/>
      <c r="EM2921" s="15"/>
      <c r="EN2921" s="20"/>
      <c r="EY2921" s="15"/>
      <c r="EZ2921" s="20"/>
      <c r="FC2921" s="15"/>
      <c r="FD2921" s="20"/>
      <c r="FE2921" s="15"/>
      <c r="FF2921" s="20"/>
      <c r="FG2921" s="15"/>
      <c r="FH2921" s="20"/>
      <c r="FI2921" s="15"/>
      <c r="FJ2921" s="20"/>
      <c r="FK2921" s="15"/>
      <c r="FL2921" s="20"/>
      <c r="FM2921" s="15"/>
      <c r="FN2921" s="20"/>
      <c r="FO2921" s="15"/>
      <c r="FP2921" s="20"/>
      <c r="FQ2921" s="15"/>
      <c r="FR2921" s="20"/>
      <c r="FS2921" s="15"/>
      <c r="FT2921" s="20"/>
      <c r="FU2921" s="15">
        <v>45</v>
      </c>
      <c r="FV2921" s="20">
        <v>2</v>
      </c>
      <c r="FW2921" s="15"/>
      <c r="FX2921" s="20"/>
      <c r="FY2921" s="15"/>
      <c r="FZ2921" s="20"/>
      <c r="GA2921" s="15"/>
      <c r="GB2921" s="20"/>
      <c r="GC2921" s="15"/>
      <c r="GD2921" s="20"/>
      <c r="GE2921" s="15"/>
      <c r="GF2921" s="20"/>
      <c r="GG2921" s="226"/>
    </row>
    <row r="2922" spans="1:189" ht="15" customHeight="1" x14ac:dyDescent="0.3">
      <c r="A2922" s="85" t="s">
        <v>130</v>
      </c>
      <c r="B2922" s="85" t="s">
        <v>140</v>
      </c>
      <c r="C2922" s="85" t="s">
        <v>4014</v>
      </c>
      <c r="D2922" s="85" t="s">
        <v>1999</v>
      </c>
      <c r="E2922" s="15" t="str">
        <f t="shared" si="628"/>
        <v>Xinying Zhu</v>
      </c>
      <c r="F2922" s="85" t="s">
        <v>128</v>
      </c>
      <c r="G2922" s="15">
        <v>999927848</v>
      </c>
      <c r="H2922" s="15">
        <f t="shared" si="629"/>
        <v>68</v>
      </c>
      <c r="I2922" s="15"/>
      <c r="J2922" s="15"/>
      <c r="K2922" s="16"/>
      <c r="L2922" s="15"/>
      <c r="M2922" s="15"/>
      <c r="N2922" s="15"/>
      <c r="O2922" s="15">
        <f t="shared" si="635"/>
        <v>0</v>
      </c>
      <c r="P2922" s="15">
        <v>0</v>
      </c>
      <c r="Q2922" s="15">
        <f t="shared" si="636"/>
        <v>0</v>
      </c>
      <c r="R2922" s="15">
        <v>0</v>
      </c>
      <c r="S2922" s="15">
        <v>0</v>
      </c>
      <c r="T2922" s="15">
        <f t="shared" si="637"/>
        <v>0</v>
      </c>
      <c r="U2922" s="15">
        <f t="shared" si="638"/>
        <v>0</v>
      </c>
      <c r="V2922" s="15"/>
      <c r="W2922" s="15"/>
      <c r="X2922" s="15"/>
      <c r="Y2922" s="15"/>
      <c r="Z2922" s="16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>
        <f t="shared" si="630"/>
        <v>0</v>
      </c>
      <c r="CT2922" s="15">
        <f t="shared" si="631"/>
        <v>68</v>
      </c>
      <c r="CU2922" s="15">
        <f t="shared" si="632"/>
        <v>0</v>
      </c>
      <c r="CV2922" s="15">
        <f t="shared" si="633"/>
        <v>0</v>
      </c>
      <c r="CW2922" s="15"/>
      <c r="CX2922" s="15"/>
      <c r="CY2922" s="15">
        <f t="shared" si="634"/>
        <v>0</v>
      </c>
      <c r="CZ2922" s="15">
        <f>GG2922</f>
        <v>0</v>
      </c>
      <c r="DA2922" s="16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20"/>
      <c r="DY2922" s="15"/>
      <c r="DZ2922" s="20"/>
      <c r="EA2922" s="15"/>
      <c r="EB2922" s="20"/>
      <c r="EC2922" s="15"/>
      <c r="ED2922" s="20"/>
      <c r="EE2922" s="15"/>
      <c r="EF2922" s="20"/>
      <c r="EG2922" s="15"/>
      <c r="EH2922" s="20"/>
      <c r="EI2922" s="15"/>
      <c r="EJ2922" s="20"/>
      <c r="EK2922" s="15"/>
      <c r="EL2922" s="20"/>
      <c r="EM2922" s="15"/>
      <c r="EN2922" s="20"/>
      <c r="EY2922" s="15"/>
      <c r="EZ2922" s="20"/>
      <c r="FC2922" s="15"/>
      <c r="FD2922" s="20"/>
      <c r="FE2922" s="15"/>
      <c r="FF2922" s="20"/>
      <c r="FG2922" s="15"/>
      <c r="FH2922" s="20"/>
      <c r="FI2922" s="15"/>
      <c r="FJ2922" s="20"/>
      <c r="FK2922" s="15"/>
      <c r="FL2922" s="20"/>
      <c r="FM2922" s="15"/>
      <c r="FN2922" s="16"/>
      <c r="FO2922" s="15">
        <v>68</v>
      </c>
      <c r="FP2922" s="20"/>
      <c r="FQ2922" s="15"/>
      <c r="FR2922" s="16"/>
      <c r="FS2922" s="15"/>
      <c r="FT2922" s="20"/>
      <c r="FU2922" s="15"/>
      <c r="FV2922" s="20"/>
      <c r="FW2922" s="15"/>
      <c r="FX2922" s="20"/>
      <c r="FY2922" s="15"/>
      <c r="FZ2922" s="20"/>
      <c r="GA2922" s="15"/>
      <c r="GB2922" s="20"/>
      <c r="GC2922" s="15"/>
      <c r="GD2922" s="20"/>
      <c r="GE2922" s="15"/>
      <c r="GF2922" s="20"/>
      <c r="GG2922" s="226"/>
    </row>
    <row r="2923" spans="1:189" ht="15" customHeight="1" x14ac:dyDescent="0.3">
      <c r="A2923" s="85" t="s">
        <v>133</v>
      </c>
      <c r="B2923" s="85" t="s">
        <v>134</v>
      </c>
      <c r="C2923" s="85" t="s">
        <v>3938</v>
      </c>
      <c r="D2923" s="85" t="s">
        <v>3939</v>
      </c>
      <c r="E2923" s="15" t="str">
        <f t="shared" si="628"/>
        <v>Akira  Alvin</v>
      </c>
      <c r="F2923" s="85" t="s">
        <v>135</v>
      </c>
      <c r="G2923" s="15">
        <v>999927857</v>
      </c>
      <c r="H2923" s="15">
        <f t="shared" si="629"/>
        <v>68</v>
      </c>
      <c r="I2923" s="15"/>
      <c r="J2923" s="15"/>
      <c r="K2923" s="16"/>
      <c r="L2923" s="15"/>
      <c r="M2923" s="15"/>
      <c r="N2923" s="15"/>
      <c r="O2923" s="15">
        <f t="shared" si="635"/>
        <v>0</v>
      </c>
      <c r="P2923" s="15">
        <v>0</v>
      </c>
      <c r="Q2923" s="15">
        <f t="shared" si="636"/>
        <v>0</v>
      </c>
      <c r="R2923" s="15">
        <v>0</v>
      </c>
      <c r="S2923" s="15">
        <v>0</v>
      </c>
      <c r="T2923" s="15">
        <f t="shared" si="637"/>
        <v>0</v>
      </c>
      <c r="U2923" s="15">
        <f t="shared" si="638"/>
        <v>0</v>
      </c>
      <c r="V2923" s="15"/>
      <c r="W2923" s="15"/>
      <c r="X2923" s="15"/>
      <c r="Y2923" s="15"/>
      <c r="Z2923" s="16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>
        <f t="shared" si="630"/>
        <v>0</v>
      </c>
      <c r="CT2923" s="15">
        <f t="shared" si="631"/>
        <v>68</v>
      </c>
      <c r="CU2923" s="15">
        <f t="shared" si="632"/>
        <v>0</v>
      </c>
      <c r="CV2923" s="15">
        <f t="shared" si="633"/>
        <v>0</v>
      </c>
      <c r="CW2923" s="15"/>
      <c r="CX2923" s="15"/>
      <c r="CY2923" s="15">
        <f t="shared" si="634"/>
        <v>0</v>
      </c>
      <c r="CZ2923" s="15">
        <f>GG2923</f>
        <v>0</v>
      </c>
      <c r="DA2923" s="16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20"/>
      <c r="DY2923" s="15"/>
      <c r="DZ2923" s="20"/>
      <c r="EA2923" s="15"/>
      <c r="EB2923" s="20"/>
      <c r="EC2923" s="15"/>
      <c r="ED2923" s="20"/>
      <c r="EE2923" s="15"/>
      <c r="EF2923" s="20"/>
      <c r="EG2923" s="15"/>
      <c r="EH2923" s="20"/>
      <c r="EI2923" s="15"/>
      <c r="EJ2923" s="20"/>
      <c r="EK2923" s="15"/>
      <c r="EL2923" s="20"/>
      <c r="EM2923" s="15"/>
      <c r="EN2923" s="20"/>
      <c r="EY2923" s="15"/>
      <c r="EZ2923" s="20"/>
      <c r="FC2923" s="15"/>
      <c r="FD2923" s="20"/>
      <c r="FE2923" s="15"/>
      <c r="FF2923" s="20"/>
      <c r="FG2923" s="15"/>
      <c r="FH2923" s="20"/>
      <c r="FI2923" s="15"/>
      <c r="FJ2923" s="20"/>
      <c r="FK2923" s="15"/>
      <c r="FL2923" s="20"/>
      <c r="FM2923" s="15"/>
      <c r="FN2923" s="20"/>
      <c r="FO2923" s="15">
        <v>68</v>
      </c>
      <c r="FP2923" s="20"/>
      <c r="FQ2923" s="15"/>
      <c r="FR2923" s="20"/>
      <c r="FS2923" s="15"/>
      <c r="FT2923" s="20"/>
      <c r="FU2923" s="15"/>
      <c r="FV2923" s="20"/>
      <c r="FW2923" s="15"/>
      <c r="FX2923" s="20"/>
      <c r="FY2923" s="15"/>
      <c r="FZ2923" s="20"/>
      <c r="GA2923" s="15"/>
      <c r="GB2923" s="20"/>
      <c r="GC2923" s="15"/>
      <c r="GD2923" s="20"/>
      <c r="GE2923" s="15"/>
      <c r="GF2923" s="20"/>
      <c r="GG2923" s="226"/>
    </row>
    <row r="2924" spans="1:189" ht="15" customHeight="1" x14ac:dyDescent="0.3">
      <c r="A2924" s="15" t="s">
        <v>125</v>
      </c>
      <c r="B2924" s="15" t="s">
        <v>142</v>
      </c>
      <c r="C2924" s="15" t="s">
        <v>428</v>
      </c>
      <c r="D2924" s="15" t="s">
        <v>888</v>
      </c>
      <c r="E2924" s="15" t="str">
        <f t="shared" si="628"/>
        <v>Brayden Ha</v>
      </c>
      <c r="F2924" s="15" t="s">
        <v>135</v>
      </c>
      <c r="G2924" s="15">
        <v>999927858</v>
      </c>
      <c r="H2924" s="15">
        <f t="shared" si="629"/>
        <v>34</v>
      </c>
      <c r="I2924" s="15"/>
      <c r="J2924" s="15"/>
      <c r="K2924" s="16"/>
      <c r="L2924" s="15"/>
      <c r="M2924" s="15"/>
      <c r="N2924" s="15"/>
      <c r="O2924" s="15">
        <f t="shared" si="635"/>
        <v>0</v>
      </c>
      <c r="P2924" s="15">
        <v>0</v>
      </c>
      <c r="Q2924" s="15">
        <f t="shared" si="636"/>
        <v>0</v>
      </c>
      <c r="R2924" s="15">
        <v>0</v>
      </c>
      <c r="S2924" s="15">
        <v>0</v>
      </c>
      <c r="T2924" s="15">
        <f t="shared" si="637"/>
        <v>0</v>
      </c>
      <c r="U2924" s="15">
        <f t="shared" si="638"/>
        <v>0</v>
      </c>
      <c r="V2924" s="15"/>
      <c r="W2924" s="15"/>
      <c r="X2924" s="15"/>
      <c r="Y2924" s="15"/>
      <c r="Z2924" s="16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>
        <f t="shared" si="630"/>
        <v>0</v>
      </c>
      <c r="CT2924" s="15">
        <f t="shared" si="631"/>
        <v>34</v>
      </c>
      <c r="CU2924" s="15">
        <f t="shared" si="632"/>
        <v>1</v>
      </c>
      <c r="CV2924" s="15">
        <f t="shared" si="633"/>
        <v>0</v>
      </c>
      <c r="CW2924" s="15"/>
      <c r="CX2924" s="15"/>
      <c r="CY2924" s="15">
        <f t="shared" si="634"/>
        <v>0</v>
      </c>
      <c r="CZ2924" s="15">
        <f>GG2924</f>
        <v>0</v>
      </c>
      <c r="DA2924" s="16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20"/>
      <c r="DY2924" s="15"/>
      <c r="DZ2924" s="20"/>
      <c r="EA2924" s="15"/>
      <c r="EB2924" s="20"/>
      <c r="EC2924" s="15"/>
      <c r="ED2924" s="20"/>
      <c r="EE2924" s="15"/>
      <c r="EF2924" s="20"/>
      <c r="EG2924" s="15"/>
      <c r="EH2924" s="20"/>
      <c r="EI2924" s="15"/>
      <c r="EJ2924" s="20"/>
      <c r="EK2924" s="15"/>
      <c r="EL2924" s="20"/>
      <c r="EM2924" s="15"/>
      <c r="EN2924" s="20"/>
      <c r="EY2924" s="15"/>
      <c r="EZ2924" s="20"/>
      <c r="FC2924" s="15"/>
      <c r="FD2924" s="20"/>
      <c r="FE2924" s="15"/>
      <c r="FF2924" s="20"/>
      <c r="FG2924" s="15"/>
      <c r="FH2924" s="20"/>
      <c r="FI2924" s="15"/>
      <c r="FJ2924" s="20"/>
      <c r="FK2924" s="15"/>
      <c r="FL2924" s="20"/>
      <c r="FM2924" s="15"/>
      <c r="FN2924" s="20"/>
      <c r="FO2924" s="15"/>
      <c r="FP2924" s="20"/>
      <c r="FQ2924" s="15">
        <v>34</v>
      </c>
      <c r="FR2924" s="20">
        <v>3</v>
      </c>
      <c r="FS2924" s="15"/>
      <c r="FT2924" s="20"/>
      <c r="FU2924" s="15"/>
      <c r="FV2924" s="20"/>
      <c r="FW2924" s="15"/>
      <c r="FX2924" s="20"/>
      <c r="FY2924" s="15"/>
      <c r="FZ2924" s="20"/>
      <c r="GA2924" s="15"/>
      <c r="GB2924" s="20"/>
      <c r="GC2924" s="15"/>
      <c r="GD2924" s="20"/>
      <c r="GE2924" s="15"/>
      <c r="GF2924" s="20"/>
      <c r="GG2924" s="226"/>
    </row>
    <row r="2925" spans="1:189" ht="15" customHeight="1" x14ac:dyDescent="0.3">
      <c r="A2925" s="15" t="s">
        <v>130</v>
      </c>
      <c r="B2925" s="15" t="s">
        <v>142</v>
      </c>
      <c r="C2925" s="15" t="s">
        <v>1539</v>
      </c>
      <c r="D2925" s="15" t="s">
        <v>888</v>
      </c>
      <c r="E2925" s="15" t="str">
        <f t="shared" si="628"/>
        <v>Lena Ha</v>
      </c>
      <c r="F2925" s="15" t="s">
        <v>128</v>
      </c>
      <c r="G2925" s="15">
        <v>999927859</v>
      </c>
      <c r="H2925" s="15">
        <f t="shared" si="629"/>
        <v>63</v>
      </c>
      <c r="I2925" s="15"/>
      <c r="J2925" s="15"/>
      <c r="K2925" s="16"/>
      <c r="L2925" s="15"/>
      <c r="M2925" s="15"/>
      <c r="N2925" s="15"/>
      <c r="O2925" s="15">
        <f t="shared" si="635"/>
        <v>0</v>
      </c>
      <c r="P2925" s="15">
        <v>0</v>
      </c>
      <c r="Q2925" s="15">
        <f t="shared" si="636"/>
        <v>0</v>
      </c>
      <c r="R2925" s="15">
        <v>0</v>
      </c>
      <c r="S2925" s="15">
        <v>0</v>
      </c>
      <c r="T2925" s="15">
        <f t="shared" si="637"/>
        <v>0</v>
      </c>
      <c r="U2925" s="15">
        <f t="shared" si="638"/>
        <v>0</v>
      </c>
      <c r="V2925" s="15"/>
      <c r="W2925" s="15"/>
      <c r="X2925" s="15"/>
      <c r="Y2925" s="15"/>
      <c r="Z2925" s="16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>
        <f t="shared" si="630"/>
        <v>0</v>
      </c>
      <c r="CT2925" s="15">
        <f t="shared" si="631"/>
        <v>63</v>
      </c>
      <c r="CU2925" s="15">
        <f t="shared" si="632"/>
        <v>1</v>
      </c>
      <c r="CV2925" s="15">
        <f t="shared" si="633"/>
        <v>0</v>
      </c>
      <c r="CW2925" s="15"/>
      <c r="CX2925" s="15"/>
      <c r="CY2925" s="15">
        <f t="shared" si="634"/>
        <v>0</v>
      </c>
      <c r="CZ2925" s="15">
        <f>GG2925</f>
        <v>0</v>
      </c>
      <c r="DA2925" s="16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20"/>
      <c r="DY2925" s="15"/>
      <c r="DZ2925" s="20"/>
      <c r="EA2925" s="15"/>
      <c r="EB2925" s="20"/>
      <c r="EC2925" s="15"/>
      <c r="ED2925" s="20"/>
      <c r="EE2925" s="15"/>
      <c r="EF2925" s="20"/>
      <c r="EG2925" s="15"/>
      <c r="EH2925" s="20"/>
      <c r="EI2925" s="15"/>
      <c r="EJ2925" s="20"/>
      <c r="EK2925" s="15"/>
      <c r="EL2925" s="20"/>
      <c r="EM2925" s="15"/>
      <c r="EN2925" s="20"/>
      <c r="EY2925" s="15"/>
      <c r="EZ2925" s="20"/>
      <c r="FC2925" s="15"/>
      <c r="FD2925" s="20"/>
      <c r="FE2925" s="15"/>
      <c r="FF2925" s="20"/>
      <c r="FG2925" s="15"/>
      <c r="FH2925" s="20"/>
      <c r="FI2925" s="15"/>
      <c r="FJ2925" s="20"/>
      <c r="FK2925" s="15"/>
      <c r="FL2925" s="20"/>
      <c r="FM2925" s="15"/>
      <c r="FN2925" s="20"/>
      <c r="FO2925" s="15"/>
      <c r="FP2925" s="20"/>
      <c r="FQ2925" s="15">
        <v>63</v>
      </c>
      <c r="FR2925" s="20">
        <v>5</v>
      </c>
      <c r="FS2925" s="15"/>
      <c r="FT2925" s="20"/>
      <c r="FU2925" s="15"/>
      <c r="FV2925" s="20"/>
      <c r="FW2925" s="15"/>
      <c r="FX2925" s="20"/>
      <c r="FY2925" s="15"/>
      <c r="FZ2925" s="20"/>
      <c r="GA2925" s="15"/>
      <c r="GB2925" s="20"/>
      <c r="GC2925" s="15"/>
      <c r="GD2925" s="20"/>
      <c r="GE2925" s="15"/>
      <c r="GF2925" s="20"/>
      <c r="GG2925" s="226"/>
    </row>
    <row r="2926" spans="1:189" ht="15" customHeight="1" x14ac:dyDescent="0.3">
      <c r="A2926" s="15" t="s">
        <v>130</v>
      </c>
      <c r="B2926" s="15" t="s">
        <v>138</v>
      </c>
      <c r="C2926" s="15" t="s">
        <v>3769</v>
      </c>
      <c r="D2926" s="15" t="s">
        <v>3770</v>
      </c>
      <c r="E2926" s="15" t="str">
        <f t="shared" si="628"/>
        <v>Maylie MILES</v>
      </c>
      <c r="F2926" s="15" t="s">
        <v>128</v>
      </c>
      <c r="G2926" s="15">
        <v>999927860</v>
      </c>
      <c r="H2926" s="15">
        <f t="shared" si="629"/>
        <v>60</v>
      </c>
      <c r="I2926" s="15"/>
      <c r="J2926" s="15"/>
      <c r="K2926" s="16"/>
      <c r="L2926" s="15"/>
      <c r="M2926" s="15"/>
      <c r="N2926" s="15"/>
      <c r="O2926" s="15">
        <f t="shared" si="635"/>
        <v>0</v>
      </c>
      <c r="P2926" s="15">
        <v>0</v>
      </c>
      <c r="Q2926" s="15">
        <f t="shared" si="636"/>
        <v>0</v>
      </c>
      <c r="R2926" s="15">
        <v>0</v>
      </c>
      <c r="S2926" s="15">
        <v>0</v>
      </c>
      <c r="T2926" s="15">
        <f t="shared" si="637"/>
        <v>0</v>
      </c>
      <c r="U2926" s="15">
        <f t="shared" si="638"/>
        <v>0</v>
      </c>
      <c r="V2926" s="15"/>
      <c r="W2926" s="15"/>
      <c r="X2926" s="15"/>
      <c r="Y2926" s="15"/>
      <c r="Z2926" s="16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>
        <f t="shared" si="630"/>
        <v>0</v>
      </c>
      <c r="CT2926" s="15">
        <f t="shared" si="631"/>
        <v>60</v>
      </c>
      <c r="CU2926" s="15">
        <f t="shared" si="632"/>
        <v>1</v>
      </c>
      <c r="CV2926" s="15">
        <f t="shared" si="633"/>
        <v>0</v>
      </c>
      <c r="CW2926" s="15"/>
      <c r="CX2926" s="15"/>
      <c r="CY2926" s="15">
        <f t="shared" si="634"/>
        <v>0</v>
      </c>
      <c r="CZ2926" s="15">
        <f>GG2926</f>
        <v>0</v>
      </c>
      <c r="DA2926" s="16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20"/>
      <c r="DY2926" s="15"/>
      <c r="DZ2926" s="20"/>
      <c r="EA2926" s="15"/>
      <c r="EB2926" s="20"/>
      <c r="EC2926" s="15"/>
      <c r="ED2926" s="20"/>
      <c r="EE2926" s="15"/>
      <c r="EF2926" s="20"/>
      <c r="EG2926" s="15"/>
      <c r="EH2926" s="20"/>
      <c r="EI2926" s="15"/>
      <c r="EJ2926" s="20"/>
      <c r="EK2926" s="15"/>
      <c r="EL2926" s="20"/>
      <c r="EM2926" s="15"/>
      <c r="EN2926" s="20"/>
      <c r="EY2926" s="15"/>
      <c r="EZ2926" s="20"/>
      <c r="FC2926" s="15"/>
      <c r="FD2926" s="20"/>
      <c r="FE2926" s="15"/>
      <c r="FF2926" s="20"/>
      <c r="FG2926" s="15"/>
      <c r="FH2926" s="20"/>
      <c r="FI2926" s="15"/>
      <c r="FJ2926" s="20"/>
      <c r="FK2926" s="15"/>
      <c r="FL2926" s="20"/>
      <c r="FM2926" s="15"/>
      <c r="FN2926" s="20"/>
      <c r="FO2926" s="15"/>
      <c r="FP2926" s="20"/>
      <c r="FQ2926" s="15"/>
      <c r="FR2926" s="20"/>
      <c r="FS2926" s="15"/>
      <c r="FT2926" s="20"/>
      <c r="FU2926" s="15"/>
      <c r="FV2926" s="20"/>
      <c r="FW2926" s="15"/>
      <c r="FX2926" s="20"/>
      <c r="FY2926" s="15">
        <v>60</v>
      </c>
      <c r="FZ2926" s="20">
        <v>1</v>
      </c>
      <c r="GA2926" s="15"/>
      <c r="GB2926" s="20"/>
      <c r="GC2926" s="15"/>
      <c r="GD2926" s="20"/>
      <c r="GE2926" s="15"/>
      <c r="GF2926" s="20"/>
      <c r="GG2926" s="226"/>
    </row>
    <row r="2927" spans="1:189" ht="15" customHeight="1" x14ac:dyDescent="0.3">
      <c r="A2927" s="85" t="s">
        <v>130</v>
      </c>
      <c r="B2927" s="85" t="s">
        <v>126</v>
      </c>
      <c r="C2927" s="85" t="s">
        <v>444</v>
      </c>
      <c r="D2927" s="85" t="s">
        <v>3994</v>
      </c>
      <c r="E2927" s="15" t="str">
        <f t="shared" si="628"/>
        <v>Gabriella Leibowitz</v>
      </c>
      <c r="F2927" s="85" t="s">
        <v>128</v>
      </c>
      <c r="G2927" s="15">
        <v>999927861</v>
      </c>
      <c r="H2927" s="15">
        <f t="shared" si="629"/>
        <v>58</v>
      </c>
      <c r="I2927" s="15"/>
      <c r="J2927" s="15"/>
      <c r="K2927" s="16"/>
      <c r="L2927" s="15"/>
      <c r="M2927" s="15"/>
      <c r="N2927" s="15"/>
      <c r="O2927" s="15">
        <f t="shared" si="635"/>
        <v>0</v>
      </c>
      <c r="P2927" s="15">
        <v>0</v>
      </c>
      <c r="Q2927" s="15">
        <f t="shared" si="636"/>
        <v>0</v>
      </c>
      <c r="R2927" s="15">
        <v>0</v>
      </c>
      <c r="S2927" s="15">
        <v>0</v>
      </c>
      <c r="T2927" s="15">
        <f t="shared" si="637"/>
        <v>0</v>
      </c>
      <c r="U2927" s="15">
        <f t="shared" si="638"/>
        <v>0</v>
      </c>
      <c r="V2927" s="15"/>
      <c r="W2927" s="15"/>
      <c r="X2927" s="15"/>
      <c r="Y2927" s="15"/>
      <c r="Z2927" s="16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>
        <f t="shared" si="630"/>
        <v>0</v>
      </c>
      <c r="CT2927" s="15">
        <f t="shared" si="631"/>
        <v>58</v>
      </c>
      <c r="CU2927" s="15">
        <f t="shared" si="632"/>
        <v>0</v>
      </c>
      <c r="CV2927" s="15">
        <f t="shared" si="633"/>
        <v>0</v>
      </c>
      <c r="CW2927" s="15"/>
      <c r="CX2927" s="15"/>
      <c r="CY2927" s="15">
        <f t="shared" si="634"/>
        <v>0</v>
      </c>
      <c r="CZ2927" s="15">
        <f>GG2927</f>
        <v>0</v>
      </c>
      <c r="DA2927" s="16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20"/>
      <c r="DY2927" s="15"/>
      <c r="DZ2927" s="20"/>
      <c r="EA2927" s="15"/>
      <c r="EB2927" s="20"/>
      <c r="EC2927" s="15"/>
      <c r="ED2927" s="20"/>
      <c r="EE2927" s="15"/>
      <c r="EF2927" s="20"/>
      <c r="EG2927" s="15"/>
      <c r="EH2927" s="20"/>
      <c r="EI2927" s="15"/>
      <c r="EJ2927" s="20"/>
      <c r="EK2927" s="15"/>
      <c r="EL2927" s="20"/>
      <c r="EM2927" s="15"/>
      <c r="EN2927" s="20"/>
      <c r="EY2927" s="15"/>
      <c r="EZ2927" s="20"/>
      <c r="FC2927" s="15"/>
      <c r="FD2927" s="20"/>
      <c r="FE2927" s="15"/>
      <c r="FF2927" s="20"/>
      <c r="FG2927" s="15"/>
      <c r="FH2927" s="20"/>
      <c r="FI2927" s="15"/>
      <c r="FJ2927" s="20"/>
      <c r="FK2927" s="15"/>
      <c r="FL2927" s="20"/>
      <c r="FM2927" s="15"/>
      <c r="FN2927" s="16"/>
      <c r="FO2927" s="15">
        <v>58</v>
      </c>
      <c r="FP2927" s="20"/>
      <c r="FQ2927" s="15"/>
      <c r="FR2927" s="16"/>
      <c r="FS2927" s="15"/>
      <c r="FT2927" s="20"/>
      <c r="FU2927" s="15"/>
      <c r="FV2927" s="20"/>
      <c r="FW2927" s="15"/>
      <c r="FX2927" s="20"/>
      <c r="FY2927" s="15"/>
      <c r="FZ2927" s="20"/>
      <c r="GA2927" s="15"/>
      <c r="GB2927" s="20"/>
      <c r="GC2927" s="15"/>
      <c r="GD2927" s="20"/>
      <c r="GE2927" s="15"/>
      <c r="GF2927" s="20"/>
      <c r="GG2927" s="226"/>
    </row>
    <row r="2928" spans="1:189" ht="15" customHeight="1" x14ac:dyDescent="0.3">
      <c r="A2928" s="15" t="s">
        <v>130</v>
      </c>
      <c r="B2928" s="15" t="s">
        <v>142</v>
      </c>
      <c r="C2928" s="15" t="s">
        <v>326</v>
      </c>
      <c r="D2928" s="15" t="s">
        <v>477</v>
      </c>
      <c r="E2928" s="15" t="str">
        <f t="shared" si="628"/>
        <v>Noah Chae</v>
      </c>
      <c r="F2928" s="15" t="s">
        <v>135</v>
      </c>
      <c r="G2928" s="15">
        <v>999927873</v>
      </c>
      <c r="H2928" s="15">
        <f t="shared" si="629"/>
        <v>45</v>
      </c>
      <c r="I2928" s="15"/>
      <c r="J2928" s="15"/>
      <c r="K2928" s="16"/>
      <c r="L2928" s="15"/>
      <c r="M2928" s="15"/>
      <c r="N2928" s="15"/>
      <c r="O2928" s="15">
        <f t="shared" si="635"/>
        <v>0</v>
      </c>
      <c r="P2928" s="15">
        <v>0</v>
      </c>
      <c r="Q2928" s="15">
        <f t="shared" si="636"/>
        <v>0</v>
      </c>
      <c r="R2928" s="15">
        <v>0</v>
      </c>
      <c r="S2928" s="15">
        <v>0</v>
      </c>
      <c r="T2928" s="15">
        <f t="shared" si="637"/>
        <v>0</v>
      </c>
      <c r="U2928" s="15">
        <f t="shared" si="638"/>
        <v>0</v>
      </c>
      <c r="V2928" s="15"/>
      <c r="W2928" s="15"/>
      <c r="X2928" s="15"/>
      <c r="Y2928" s="15"/>
      <c r="Z2928" s="16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>
        <f t="shared" si="630"/>
        <v>0</v>
      </c>
      <c r="CT2928" s="15">
        <f t="shared" si="631"/>
        <v>45</v>
      </c>
      <c r="CU2928" s="15">
        <f t="shared" si="632"/>
        <v>1</v>
      </c>
      <c r="CV2928" s="15">
        <f t="shared" si="633"/>
        <v>0</v>
      </c>
      <c r="CW2928" s="15"/>
      <c r="CX2928" s="15"/>
      <c r="CY2928" s="15">
        <f t="shared" si="634"/>
        <v>0</v>
      </c>
      <c r="CZ2928" s="15">
        <f>GG2928</f>
        <v>0</v>
      </c>
      <c r="DA2928" s="16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20"/>
      <c r="DY2928" s="15"/>
      <c r="DZ2928" s="20"/>
      <c r="EA2928" s="15"/>
      <c r="EB2928" s="20"/>
      <c r="EC2928" s="15"/>
      <c r="ED2928" s="20"/>
      <c r="EE2928" s="15"/>
      <c r="EF2928" s="20"/>
      <c r="EG2928" s="15"/>
      <c r="EH2928" s="20"/>
      <c r="EI2928" s="15"/>
      <c r="EJ2928" s="20"/>
      <c r="EK2928" s="15"/>
      <c r="EL2928" s="20"/>
      <c r="EM2928" s="15"/>
      <c r="EN2928" s="20"/>
      <c r="EY2928" s="15"/>
      <c r="EZ2928" s="20"/>
      <c r="FC2928" s="15"/>
      <c r="FD2928" s="20"/>
      <c r="FE2928" s="15"/>
      <c r="FF2928" s="20"/>
      <c r="FG2928" s="15"/>
      <c r="FH2928" s="20"/>
      <c r="FI2928" s="15"/>
      <c r="FJ2928" s="20"/>
      <c r="FK2928" s="15"/>
      <c r="FL2928" s="20"/>
      <c r="FM2928" s="15"/>
      <c r="FN2928" s="20"/>
      <c r="FO2928" s="15"/>
      <c r="FP2928" s="20"/>
      <c r="FQ2928" s="15"/>
      <c r="FR2928" s="20"/>
      <c r="FS2928" s="15"/>
      <c r="FT2928" s="20"/>
      <c r="FU2928" s="15"/>
      <c r="FV2928" s="20"/>
      <c r="FW2928" s="15">
        <v>45</v>
      </c>
      <c r="FX2928" s="20">
        <v>2</v>
      </c>
      <c r="FY2928" s="15"/>
      <c r="FZ2928" s="20"/>
      <c r="GA2928" s="15"/>
      <c r="GB2928" s="20"/>
      <c r="GC2928" s="15"/>
      <c r="GD2928" s="20"/>
      <c r="GE2928" s="15"/>
      <c r="GF2928" s="20"/>
      <c r="GG2928" s="226"/>
    </row>
    <row r="2929" spans="1:189" ht="15" customHeight="1" x14ac:dyDescent="0.3">
      <c r="A2929" s="15" t="s">
        <v>133</v>
      </c>
      <c r="B2929" s="15" t="s">
        <v>138</v>
      </c>
      <c r="C2929" s="15" t="s">
        <v>1372</v>
      </c>
      <c r="D2929" s="15" t="s">
        <v>3719</v>
      </c>
      <c r="E2929" s="15" t="str">
        <f t="shared" si="628"/>
        <v>Charles Garman</v>
      </c>
      <c r="F2929" s="15" t="s">
        <v>135</v>
      </c>
      <c r="G2929" s="15">
        <v>999927875</v>
      </c>
      <c r="H2929" s="15">
        <f t="shared" si="629"/>
        <v>30</v>
      </c>
      <c r="I2929" s="15"/>
      <c r="J2929" s="15"/>
      <c r="K2929" s="16"/>
      <c r="L2929" s="15"/>
      <c r="M2929" s="15"/>
      <c r="N2929" s="15"/>
      <c r="O2929" s="15">
        <f t="shared" si="635"/>
        <v>0</v>
      </c>
      <c r="P2929" s="15">
        <v>0</v>
      </c>
      <c r="Q2929" s="15">
        <f t="shared" si="636"/>
        <v>0</v>
      </c>
      <c r="R2929" s="15">
        <v>0</v>
      </c>
      <c r="S2929" s="15">
        <v>0</v>
      </c>
      <c r="T2929" s="15">
        <f t="shared" si="637"/>
        <v>0</v>
      </c>
      <c r="U2929" s="15">
        <f t="shared" si="638"/>
        <v>0</v>
      </c>
      <c r="V2929" s="15"/>
      <c r="W2929" s="15"/>
      <c r="X2929" s="15"/>
      <c r="Y2929" s="15"/>
      <c r="Z2929" s="16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>
        <f t="shared" si="630"/>
        <v>0</v>
      </c>
      <c r="CT2929" s="15">
        <f t="shared" si="631"/>
        <v>30</v>
      </c>
      <c r="CU2929" s="15">
        <f t="shared" si="632"/>
        <v>1</v>
      </c>
      <c r="CV2929" s="15">
        <f t="shared" si="633"/>
        <v>0</v>
      </c>
      <c r="CW2929" s="15"/>
      <c r="CX2929" s="15"/>
      <c r="CY2929" s="15">
        <f t="shared" si="634"/>
        <v>0</v>
      </c>
      <c r="CZ2929" s="15">
        <f>GG2929</f>
        <v>0</v>
      </c>
      <c r="DA2929" s="16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20"/>
      <c r="DY2929" s="15"/>
      <c r="DZ2929" s="20"/>
      <c r="EA2929" s="15"/>
      <c r="EB2929" s="20"/>
      <c r="EC2929" s="15"/>
      <c r="ED2929" s="20"/>
      <c r="EE2929" s="15"/>
      <c r="EF2929" s="20"/>
      <c r="EG2929" s="15"/>
      <c r="EH2929" s="20"/>
      <c r="EI2929" s="15"/>
      <c r="EJ2929" s="20"/>
      <c r="EK2929" s="15"/>
      <c r="EL2929" s="20"/>
      <c r="EM2929" s="15"/>
      <c r="EN2929" s="20"/>
      <c r="EY2929" s="15"/>
      <c r="EZ2929" s="20"/>
      <c r="FC2929" s="15"/>
      <c r="FD2929" s="20"/>
      <c r="FE2929" s="15"/>
      <c r="FF2929" s="20"/>
      <c r="FG2929" s="15"/>
      <c r="FH2929" s="20"/>
      <c r="FI2929" s="15"/>
      <c r="FJ2929" s="20"/>
      <c r="FK2929" s="15"/>
      <c r="FL2929" s="20"/>
      <c r="FM2929" s="15"/>
      <c r="FN2929" s="20"/>
      <c r="FO2929" s="15"/>
      <c r="FP2929" s="20"/>
      <c r="FQ2929" s="15"/>
      <c r="FR2929" s="20"/>
      <c r="FS2929" s="15"/>
      <c r="FT2929" s="20"/>
      <c r="FU2929" s="15"/>
      <c r="FV2929" s="20"/>
      <c r="FW2929" s="15">
        <v>30</v>
      </c>
      <c r="FX2929" s="20">
        <v>1</v>
      </c>
      <c r="FY2929" s="15"/>
      <c r="FZ2929" s="20"/>
      <c r="GA2929" s="15"/>
      <c r="GB2929" s="20"/>
      <c r="GC2929" s="15"/>
      <c r="GD2929" s="20"/>
      <c r="GE2929" s="15"/>
      <c r="GF2929" s="20"/>
      <c r="GG2929" s="226"/>
    </row>
    <row r="2930" spans="1:189" ht="15" customHeight="1" x14ac:dyDescent="0.3">
      <c r="A2930" s="15" t="s">
        <v>130</v>
      </c>
      <c r="B2930" s="15" t="s">
        <v>134</v>
      </c>
      <c r="C2930" s="15" t="s">
        <v>3579</v>
      </c>
      <c r="D2930" s="15" t="s">
        <v>150</v>
      </c>
      <c r="E2930" s="15" t="str">
        <f t="shared" si="628"/>
        <v>Jerena King</v>
      </c>
      <c r="F2930" s="15" t="s">
        <v>128</v>
      </c>
      <c r="G2930" s="15">
        <v>999927878</v>
      </c>
      <c r="H2930" s="15">
        <f t="shared" si="629"/>
        <v>45</v>
      </c>
      <c r="I2930" s="15"/>
      <c r="J2930" s="15"/>
      <c r="K2930" s="16"/>
      <c r="L2930" s="15"/>
      <c r="M2930" s="15"/>
      <c r="N2930" s="15"/>
      <c r="O2930" s="15">
        <f t="shared" si="635"/>
        <v>0</v>
      </c>
      <c r="P2930" s="15">
        <v>0</v>
      </c>
      <c r="Q2930" s="15">
        <f t="shared" si="636"/>
        <v>0</v>
      </c>
      <c r="R2930" s="15">
        <v>0</v>
      </c>
      <c r="S2930" s="15">
        <v>0</v>
      </c>
      <c r="T2930" s="15">
        <f t="shared" si="637"/>
        <v>0</v>
      </c>
      <c r="U2930" s="15">
        <f t="shared" si="638"/>
        <v>0</v>
      </c>
      <c r="V2930" s="15"/>
      <c r="W2930" s="15"/>
      <c r="X2930" s="15"/>
      <c r="Y2930" s="15"/>
      <c r="Z2930" s="16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>
        <f t="shared" si="630"/>
        <v>0</v>
      </c>
      <c r="CT2930" s="15">
        <f t="shared" si="631"/>
        <v>45</v>
      </c>
      <c r="CU2930" s="15">
        <f t="shared" si="632"/>
        <v>1</v>
      </c>
      <c r="CV2930" s="15">
        <f t="shared" si="633"/>
        <v>0</v>
      </c>
      <c r="CW2930" s="15"/>
      <c r="CX2930" s="15"/>
      <c r="CY2930" s="15">
        <f t="shared" si="634"/>
        <v>0</v>
      </c>
      <c r="CZ2930" s="15">
        <f>GG2930</f>
        <v>0</v>
      </c>
      <c r="DA2930" s="16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20"/>
      <c r="DY2930" s="15"/>
      <c r="DZ2930" s="20"/>
      <c r="EA2930" s="15"/>
      <c r="EB2930" s="20"/>
      <c r="EC2930" s="15"/>
      <c r="ED2930" s="20"/>
      <c r="EE2930" s="15"/>
      <c r="EF2930" s="20"/>
      <c r="EG2930" s="15"/>
      <c r="EH2930" s="20"/>
      <c r="EI2930" s="15"/>
      <c r="EJ2930" s="20"/>
      <c r="EK2930" s="15"/>
      <c r="EL2930" s="20"/>
      <c r="EM2930" s="15"/>
      <c r="EN2930" s="20"/>
      <c r="EY2930" s="15"/>
      <c r="EZ2930" s="20"/>
      <c r="FC2930" s="15"/>
      <c r="FD2930" s="20"/>
      <c r="FE2930" s="15"/>
      <c r="FF2930" s="20"/>
      <c r="FG2930" s="15"/>
      <c r="FH2930" s="20"/>
      <c r="FI2930" s="15"/>
      <c r="FJ2930" s="20"/>
      <c r="FK2930" s="15"/>
      <c r="FL2930" s="20"/>
      <c r="FM2930" s="15"/>
      <c r="FN2930" s="20"/>
      <c r="FO2930" s="15"/>
      <c r="FP2930" s="20"/>
      <c r="FQ2930" s="15">
        <v>45</v>
      </c>
      <c r="FR2930" s="20">
        <v>2</v>
      </c>
      <c r="FS2930" s="15"/>
      <c r="FT2930" s="20"/>
      <c r="FU2930" s="15"/>
      <c r="FV2930" s="20"/>
      <c r="FW2930" s="15"/>
      <c r="FX2930" s="20"/>
      <c r="FY2930" s="15"/>
      <c r="FZ2930" s="20"/>
      <c r="GA2930" s="15"/>
      <c r="GB2930" s="20"/>
      <c r="GC2930" s="15"/>
      <c r="GD2930" s="20"/>
      <c r="GE2930" s="15"/>
      <c r="GF2930" s="20"/>
      <c r="GG2930" s="226"/>
    </row>
    <row r="2931" spans="1:189" ht="15" customHeight="1" x14ac:dyDescent="0.3">
      <c r="A2931" s="15" t="s">
        <v>133</v>
      </c>
      <c r="B2931" s="15" t="s">
        <v>134</v>
      </c>
      <c r="C2931" s="15" t="s">
        <v>3554</v>
      </c>
      <c r="D2931" s="15" t="s">
        <v>150</v>
      </c>
      <c r="E2931" s="15" t="str">
        <f t="shared" si="628"/>
        <v>Korbyn King</v>
      </c>
      <c r="F2931" s="15" t="s">
        <v>135</v>
      </c>
      <c r="G2931" s="15">
        <v>999927879</v>
      </c>
      <c r="H2931" s="15">
        <f t="shared" si="629"/>
        <v>45</v>
      </c>
      <c r="I2931" s="15"/>
      <c r="J2931" s="15"/>
      <c r="K2931" s="16"/>
      <c r="L2931" s="15"/>
      <c r="M2931" s="15"/>
      <c r="N2931" s="15"/>
      <c r="O2931" s="15">
        <f t="shared" si="635"/>
        <v>0</v>
      </c>
      <c r="P2931" s="15">
        <v>0</v>
      </c>
      <c r="Q2931" s="15">
        <f t="shared" si="636"/>
        <v>0</v>
      </c>
      <c r="R2931" s="15">
        <v>0</v>
      </c>
      <c r="S2931" s="15">
        <v>0</v>
      </c>
      <c r="T2931" s="15">
        <f t="shared" si="637"/>
        <v>0</v>
      </c>
      <c r="U2931" s="15">
        <f t="shared" si="638"/>
        <v>0</v>
      </c>
      <c r="V2931" s="15"/>
      <c r="W2931" s="15"/>
      <c r="X2931" s="15"/>
      <c r="Y2931" s="15"/>
      <c r="Z2931" s="16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>
        <f t="shared" si="630"/>
        <v>0</v>
      </c>
      <c r="CT2931" s="15">
        <f t="shared" si="631"/>
        <v>45</v>
      </c>
      <c r="CU2931" s="15">
        <f t="shared" si="632"/>
        <v>1</v>
      </c>
      <c r="CV2931" s="15">
        <f t="shared" si="633"/>
        <v>0</v>
      </c>
      <c r="CW2931" s="15"/>
      <c r="CX2931" s="15"/>
      <c r="CY2931" s="15">
        <f t="shared" si="634"/>
        <v>0</v>
      </c>
      <c r="CZ2931" s="15">
        <f>GG2931</f>
        <v>0</v>
      </c>
      <c r="DA2931" s="16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20"/>
      <c r="DY2931" s="15"/>
      <c r="DZ2931" s="20"/>
      <c r="EA2931" s="15"/>
      <c r="EB2931" s="20"/>
      <c r="EC2931" s="15"/>
      <c r="ED2931" s="20"/>
      <c r="EE2931" s="15"/>
      <c r="EF2931" s="20"/>
      <c r="EG2931" s="15"/>
      <c r="EH2931" s="20"/>
      <c r="EI2931" s="15"/>
      <c r="EJ2931" s="20"/>
      <c r="EK2931" s="15"/>
      <c r="EL2931" s="20"/>
      <c r="EM2931" s="15"/>
      <c r="EN2931" s="20"/>
      <c r="EY2931" s="15"/>
      <c r="EZ2931" s="20"/>
      <c r="FC2931" s="15"/>
      <c r="FD2931" s="20"/>
      <c r="FE2931" s="15"/>
      <c r="FF2931" s="20"/>
      <c r="FG2931" s="15"/>
      <c r="FH2931" s="20"/>
      <c r="FI2931" s="15"/>
      <c r="FJ2931" s="20"/>
      <c r="FK2931" s="15"/>
      <c r="FL2931" s="20"/>
      <c r="FM2931" s="15"/>
      <c r="FN2931" s="20"/>
      <c r="FO2931" s="15"/>
      <c r="FP2931" s="20"/>
      <c r="FQ2931" s="15">
        <v>45</v>
      </c>
      <c r="FR2931" s="20">
        <v>2</v>
      </c>
      <c r="FS2931" s="15"/>
      <c r="FT2931" s="20"/>
      <c r="FU2931" s="15"/>
      <c r="FV2931" s="20"/>
      <c r="FW2931" s="15"/>
      <c r="FX2931" s="20"/>
      <c r="FY2931" s="15"/>
      <c r="FZ2931" s="20"/>
      <c r="GA2931" s="15"/>
      <c r="GB2931" s="20"/>
      <c r="GC2931" s="15"/>
      <c r="GD2931" s="20"/>
      <c r="GE2931" s="15"/>
      <c r="GF2931" s="20"/>
      <c r="GG2931" s="226"/>
    </row>
    <row r="2932" spans="1:189" ht="15" customHeight="1" x14ac:dyDescent="0.3">
      <c r="A2932" s="15" t="s">
        <v>137</v>
      </c>
      <c r="B2932" s="15" t="s">
        <v>1948</v>
      </c>
      <c r="C2932" s="15" t="s">
        <v>3583</v>
      </c>
      <c r="D2932" s="15" t="s">
        <v>150</v>
      </c>
      <c r="E2932" s="15" t="str">
        <f t="shared" si="628"/>
        <v>Kaizley King</v>
      </c>
      <c r="F2932" s="15" t="s">
        <v>128</v>
      </c>
      <c r="G2932" s="15">
        <v>999927880</v>
      </c>
      <c r="H2932" s="15">
        <f t="shared" si="629"/>
        <v>30</v>
      </c>
      <c r="I2932" s="15"/>
      <c r="J2932" s="15"/>
      <c r="K2932" s="16"/>
      <c r="L2932" s="15"/>
      <c r="M2932" s="15"/>
      <c r="N2932" s="15"/>
      <c r="O2932" s="15">
        <f t="shared" si="635"/>
        <v>0</v>
      </c>
      <c r="P2932" s="15">
        <v>0</v>
      </c>
      <c r="Q2932" s="15">
        <f t="shared" si="636"/>
        <v>0</v>
      </c>
      <c r="R2932" s="15">
        <v>0</v>
      </c>
      <c r="S2932" s="15">
        <v>0</v>
      </c>
      <c r="T2932" s="15">
        <f t="shared" si="637"/>
        <v>0</v>
      </c>
      <c r="U2932" s="15">
        <f t="shared" si="638"/>
        <v>0</v>
      </c>
      <c r="V2932" s="15"/>
      <c r="W2932" s="15"/>
      <c r="X2932" s="15"/>
      <c r="Y2932" s="15"/>
      <c r="Z2932" s="16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>
        <f t="shared" si="630"/>
        <v>0</v>
      </c>
      <c r="CT2932" s="15">
        <f t="shared" si="631"/>
        <v>30</v>
      </c>
      <c r="CU2932" s="15">
        <f t="shared" si="632"/>
        <v>1</v>
      </c>
      <c r="CV2932" s="15">
        <f t="shared" si="633"/>
        <v>0</v>
      </c>
      <c r="CW2932" s="15"/>
      <c r="CX2932" s="15"/>
      <c r="CY2932" s="15">
        <f t="shared" si="634"/>
        <v>0</v>
      </c>
      <c r="CZ2932" s="15">
        <f>GG2932</f>
        <v>0</v>
      </c>
      <c r="DA2932" s="16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20"/>
      <c r="DY2932" s="15"/>
      <c r="DZ2932" s="20"/>
      <c r="EA2932" s="15"/>
      <c r="EB2932" s="20"/>
      <c r="EC2932" s="15"/>
      <c r="ED2932" s="20"/>
      <c r="EE2932" s="15"/>
      <c r="EF2932" s="20"/>
      <c r="EG2932" s="15"/>
      <c r="EH2932" s="20"/>
      <c r="EI2932" s="15"/>
      <c r="EJ2932" s="20"/>
      <c r="EK2932" s="15"/>
      <c r="EL2932" s="20"/>
      <c r="EM2932" s="15"/>
      <c r="EN2932" s="20"/>
      <c r="EY2932" s="15"/>
      <c r="EZ2932" s="20"/>
      <c r="FC2932" s="15"/>
      <c r="FD2932" s="20"/>
      <c r="FE2932" s="15"/>
      <c r="FF2932" s="20"/>
      <c r="FG2932" s="15"/>
      <c r="FH2932" s="20"/>
      <c r="FI2932" s="15"/>
      <c r="FJ2932" s="20"/>
      <c r="FK2932" s="15"/>
      <c r="FL2932" s="20"/>
      <c r="FM2932" s="15"/>
      <c r="FN2932" s="20"/>
      <c r="FO2932" s="15"/>
      <c r="FP2932" s="20"/>
      <c r="FQ2932" s="15">
        <v>30</v>
      </c>
      <c r="FR2932" s="20">
        <v>1</v>
      </c>
      <c r="FS2932" s="15"/>
      <c r="FT2932" s="20"/>
      <c r="FU2932" s="15"/>
      <c r="FV2932" s="20"/>
      <c r="FW2932" s="15"/>
      <c r="FX2932" s="20"/>
      <c r="FY2932" s="15"/>
      <c r="FZ2932" s="20"/>
      <c r="GA2932" s="15"/>
      <c r="GB2932" s="20"/>
      <c r="GC2932" s="15"/>
      <c r="GD2932" s="20"/>
      <c r="GE2932" s="15"/>
      <c r="GF2932" s="20"/>
      <c r="GG2932" s="226"/>
    </row>
    <row r="2933" spans="1:189" ht="15" customHeight="1" x14ac:dyDescent="0.3">
      <c r="A2933" s="85" t="s">
        <v>133</v>
      </c>
      <c r="B2933" s="85" t="s">
        <v>126</v>
      </c>
      <c r="C2933" s="85" t="s">
        <v>3915</v>
      </c>
      <c r="D2933" s="85" t="s">
        <v>3916</v>
      </c>
      <c r="E2933" s="15" t="str">
        <f t="shared" si="628"/>
        <v>eden coppola</v>
      </c>
      <c r="F2933" s="85" t="s">
        <v>135</v>
      </c>
      <c r="G2933" s="15">
        <v>999927887</v>
      </c>
      <c r="H2933" s="15">
        <f t="shared" si="629"/>
        <v>38</v>
      </c>
      <c r="I2933" s="15"/>
      <c r="J2933" s="15"/>
      <c r="K2933" s="16"/>
      <c r="L2933" s="15"/>
      <c r="M2933" s="15"/>
      <c r="N2933" s="15"/>
      <c r="O2933" s="15">
        <f t="shared" si="635"/>
        <v>0</v>
      </c>
      <c r="P2933" s="15">
        <v>0</v>
      </c>
      <c r="Q2933" s="15">
        <f t="shared" si="636"/>
        <v>0</v>
      </c>
      <c r="R2933" s="15">
        <v>0</v>
      </c>
      <c r="S2933" s="15">
        <v>0</v>
      </c>
      <c r="T2933" s="15">
        <f t="shared" si="637"/>
        <v>0</v>
      </c>
      <c r="U2933" s="15">
        <f t="shared" si="638"/>
        <v>0</v>
      </c>
      <c r="V2933" s="15"/>
      <c r="W2933" s="15"/>
      <c r="X2933" s="15"/>
      <c r="Y2933" s="15"/>
      <c r="Z2933" s="16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>
        <f t="shared" si="630"/>
        <v>0</v>
      </c>
      <c r="CT2933" s="15">
        <f t="shared" si="631"/>
        <v>38</v>
      </c>
      <c r="CU2933" s="15">
        <f t="shared" si="632"/>
        <v>0</v>
      </c>
      <c r="CV2933" s="15">
        <f t="shared" si="633"/>
        <v>0</v>
      </c>
      <c r="CW2933" s="15"/>
      <c r="CX2933" s="15"/>
      <c r="CY2933" s="15">
        <f t="shared" si="634"/>
        <v>0</v>
      </c>
      <c r="CZ2933" s="15">
        <f>GG2933</f>
        <v>0</v>
      </c>
      <c r="DA2933" s="16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20"/>
      <c r="DY2933" s="15"/>
      <c r="DZ2933" s="20"/>
      <c r="EA2933" s="15"/>
      <c r="EB2933" s="20"/>
      <c r="EC2933" s="15"/>
      <c r="ED2933" s="20"/>
      <c r="EE2933" s="15"/>
      <c r="EF2933" s="20"/>
      <c r="EG2933" s="15"/>
      <c r="EH2933" s="20"/>
      <c r="EI2933" s="15"/>
      <c r="EJ2933" s="20"/>
      <c r="EK2933" s="15"/>
      <c r="EL2933" s="20"/>
      <c r="EM2933" s="15"/>
      <c r="EN2933" s="20"/>
      <c r="EY2933" s="15"/>
      <c r="EZ2933" s="20"/>
      <c r="FC2933" s="15"/>
      <c r="FD2933" s="20"/>
      <c r="FE2933" s="15"/>
      <c r="FF2933" s="20"/>
      <c r="FG2933" s="15"/>
      <c r="FH2933" s="20"/>
      <c r="FI2933" s="15"/>
      <c r="FJ2933" s="20"/>
      <c r="FK2933" s="15"/>
      <c r="FL2933" s="20"/>
      <c r="FM2933" s="15"/>
      <c r="FN2933" s="20"/>
      <c r="FO2933" s="15">
        <v>38</v>
      </c>
      <c r="FP2933" s="20"/>
      <c r="FQ2933" s="15"/>
      <c r="FR2933" s="20"/>
      <c r="FS2933" s="15"/>
      <c r="FT2933" s="20"/>
      <c r="FU2933" s="15"/>
      <c r="FV2933" s="20"/>
      <c r="FW2933" s="15"/>
      <c r="FX2933" s="20"/>
      <c r="FY2933" s="15"/>
      <c r="FZ2933" s="20"/>
      <c r="GA2933" s="15"/>
      <c r="GB2933" s="20"/>
      <c r="GC2933" s="15"/>
      <c r="GD2933" s="20"/>
      <c r="GE2933" s="15"/>
      <c r="GF2933" s="20"/>
      <c r="GG2933" s="226"/>
    </row>
    <row r="2934" spans="1:189" ht="15" customHeight="1" x14ac:dyDescent="0.3">
      <c r="A2934" s="85" t="s">
        <v>137</v>
      </c>
      <c r="B2934" s="85" t="s">
        <v>138</v>
      </c>
      <c r="C2934" s="85" t="s">
        <v>3973</v>
      </c>
      <c r="D2934" s="85" t="s">
        <v>1223</v>
      </c>
      <c r="E2934" s="15" t="str">
        <f t="shared" si="628"/>
        <v>Miles Lee</v>
      </c>
      <c r="F2934" s="85" t="s">
        <v>135</v>
      </c>
      <c r="G2934" s="15">
        <v>999927888</v>
      </c>
      <c r="H2934" s="15">
        <f t="shared" si="629"/>
        <v>68</v>
      </c>
      <c r="I2934" s="15"/>
      <c r="J2934" s="15"/>
      <c r="K2934" s="16"/>
      <c r="L2934" s="15"/>
      <c r="M2934" s="15"/>
      <c r="N2934" s="15"/>
      <c r="O2934" s="15">
        <f t="shared" si="635"/>
        <v>0</v>
      </c>
      <c r="P2934" s="15">
        <v>0</v>
      </c>
      <c r="Q2934" s="15">
        <f t="shared" si="636"/>
        <v>0</v>
      </c>
      <c r="R2934" s="15">
        <v>0</v>
      </c>
      <c r="S2934" s="15">
        <v>0</v>
      </c>
      <c r="T2934" s="15">
        <f t="shared" si="637"/>
        <v>0</v>
      </c>
      <c r="U2934" s="15">
        <f t="shared" si="638"/>
        <v>0</v>
      </c>
      <c r="V2934" s="15"/>
      <c r="W2934" s="15"/>
      <c r="X2934" s="15"/>
      <c r="Y2934" s="15"/>
      <c r="Z2934" s="16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>
        <f t="shared" si="630"/>
        <v>0</v>
      </c>
      <c r="CT2934" s="15">
        <f t="shared" si="631"/>
        <v>68</v>
      </c>
      <c r="CU2934" s="15">
        <f t="shared" si="632"/>
        <v>0</v>
      </c>
      <c r="CV2934" s="15">
        <f t="shared" si="633"/>
        <v>0</v>
      </c>
      <c r="CW2934" s="15"/>
      <c r="CX2934" s="15"/>
      <c r="CY2934" s="15">
        <f t="shared" si="634"/>
        <v>0</v>
      </c>
      <c r="CZ2934" s="15">
        <f>GG2934</f>
        <v>0</v>
      </c>
      <c r="DA2934" s="16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20"/>
      <c r="DY2934" s="15"/>
      <c r="DZ2934" s="20"/>
      <c r="EA2934" s="15"/>
      <c r="EB2934" s="20"/>
      <c r="EC2934" s="15"/>
      <c r="ED2934" s="20"/>
      <c r="EE2934" s="15"/>
      <c r="EF2934" s="20"/>
      <c r="EG2934" s="15"/>
      <c r="EH2934" s="20"/>
      <c r="EI2934" s="15"/>
      <c r="EJ2934" s="20"/>
      <c r="EK2934" s="15"/>
      <c r="EL2934" s="20"/>
      <c r="EM2934" s="15"/>
      <c r="EN2934" s="20"/>
      <c r="EY2934" s="15"/>
      <c r="EZ2934" s="20"/>
      <c r="FC2934" s="15"/>
      <c r="FD2934" s="20"/>
      <c r="FE2934" s="15"/>
      <c r="FF2934" s="20"/>
      <c r="FG2934" s="15"/>
      <c r="FH2934" s="20"/>
      <c r="FI2934" s="15"/>
      <c r="FJ2934" s="20"/>
      <c r="FK2934" s="15"/>
      <c r="FL2934" s="20"/>
      <c r="FM2934" s="15"/>
      <c r="FN2934" s="16"/>
      <c r="FO2934" s="15">
        <v>68</v>
      </c>
      <c r="FP2934" s="20"/>
      <c r="FQ2934" s="15"/>
      <c r="FR2934" s="16"/>
      <c r="FS2934" s="15"/>
      <c r="FT2934" s="20"/>
      <c r="FU2934" s="15"/>
      <c r="FV2934" s="20"/>
      <c r="FW2934" s="15"/>
      <c r="FX2934" s="20"/>
      <c r="FY2934" s="15"/>
      <c r="FZ2934" s="20"/>
      <c r="GA2934" s="15"/>
      <c r="GB2934" s="20"/>
      <c r="GC2934" s="15"/>
      <c r="GD2934" s="20"/>
      <c r="GE2934" s="15"/>
      <c r="GF2934" s="20"/>
      <c r="GG2934" s="226"/>
    </row>
    <row r="2935" spans="1:189" ht="15" customHeight="1" x14ac:dyDescent="0.3">
      <c r="A2935" s="85" t="s">
        <v>137</v>
      </c>
      <c r="B2935" s="85" t="s">
        <v>142</v>
      </c>
      <c r="C2935" s="85" t="s">
        <v>316</v>
      </c>
      <c r="D2935" s="85" t="s">
        <v>424</v>
      </c>
      <c r="E2935" s="15" t="str">
        <f t="shared" si="628"/>
        <v>Jordan Butler</v>
      </c>
      <c r="F2935" s="85" t="s">
        <v>135</v>
      </c>
      <c r="G2935" s="15">
        <v>999927889</v>
      </c>
      <c r="H2935" s="15">
        <f t="shared" si="629"/>
        <v>30</v>
      </c>
      <c r="I2935" s="15"/>
      <c r="J2935" s="15"/>
      <c r="K2935" s="16"/>
      <c r="L2935" s="15"/>
      <c r="M2935" s="15"/>
      <c r="N2935" s="15"/>
      <c r="O2935" s="15">
        <f t="shared" si="635"/>
        <v>0</v>
      </c>
      <c r="P2935" s="15">
        <v>0</v>
      </c>
      <c r="Q2935" s="15">
        <f t="shared" si="636"/>
        <v>0</v>
      </c>
      <c r="R2935" s="15">
        <v>0</v>
      </c>
      <c r="S2935" s="15">
        <v>0</v>
      </c>
      <c r="T2935" s="15">
        <f t="shared" si="637"/>
        <v>0</v>
      </c>
      <c r="U2935" s="15">
        <f t="shared" si="638"/>
        <v>0</v>
      </c>
      <c r="V2935" s="15"/>
      <c r="W2935" s="15"/>
      <c r="X2935" s="15"/>
      <c r="Y2935" s="15"/>
      <c r="Z2935" s="16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>
        <f t="shared" si="630"/>
        <v>0</v>
      </c>
      <c r="CT2935" s="15">
        <f t="shared" si="631"/>
        <v>30</v>
      </c>
      <c r="CU2935" s="15">
        <f t="shared" si="632"/>
        <v>0</v>
      </c>
      <c r="CV2935" s="15">
        <f t="shared" si="633"/>
        <v>0</v>
      </c>
      <c r="CW2935" s="15"/>
      <c r="CX2935" s="15"/>
      <c r="CY2935" s="15">
        <f t="shared" si="634"/>
        <v>0</v>
      </c>
      <c r="CZ2935" s="15">
        <f>GG2935</f>
        <v>0</v>
      </c>
      <c r="DA2935" s="16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20"/>
      <c r="DY2935" s="15"/>
      <c r="DZ2935" s="20"/>
      <c r="EA2935" s="15"/>
      <c r="EB2935" s="20"/>
      <c r="EC2935" s="15"/>
      <c r="ED2935" s="20"/>
      <c r="EE2935" s="15"/>
      <c r="EF2935" s="20"/>
      <c r="EG2935" s="15"/>
      <c r="EH2935" s="20"/>
      <c r="EI2935" s="15"/>
      <c r="EJ2935" s="20"/>
      <c r="EK2935" s="15"/>
      <c r="EL2935" s="20"/>
      <c r="EM2935" s="15"/>
      <c r="EN2935" s="20"/>
      <c r="EY2935" s="15"/>
      <c r="EZ2935" s="20"/>
      <c r="FC2935" s="15"/>
      <c r="FD2935" s="20"/>
      <c r="FE2935" s="15"/>
      <c r="FF2935" s="20"/>
      <c r="FG2935" s="15"/>
      <c r="FH2935" s="20"/>
      <c r="FI2935" s="15"/>
      <c r="FJ2935" s="20"/>
      <c r="FK2935" s="15"/>
      <c r="FL2935" s="20"/>
      <c r="FM2935" s="15"/>
      <c r="FN2935" s="20"/>
      <c r="FO2935" s="15">
        <v>30</v>
      </c>
      <c r="FP2935" s="20"/>
      <c r="FQ2935" s="15"/>
      <c r="FR2935" s="16"/>
      <c r="FS2935" s="15"/>
      <c r="FT2935" s="20"/>
      <c r="FU2935" s="15"/>
      <c r="FV2935" s="20"/>
      <c r="FW2935" s="15"/>
      <c r="FX2935" s="20"/>
      <c r="FY2935" s="15"/>
      <c r="FZ2935" s="20"/>
      <c r="GA2935" s="15"/>
      <c r="GB2935" s="20"/>
      <c r="GC2935" s="15"/>
      <c r="GD2935" s="20"/>
      <c r="GE2935" s="15"/>
      <c r="GF2935" s="20"/>
      <c r="GG2935" s="226"/>
    </row>
    <row r="2936" spans="1:189" ht="15" customHeight="1" x14ac:dyDescent="0.3">
      <c r="A2936" s="15" t="s">
        <v>146</v>
      </c>
      <c r="B2936" s="15" t="s">
        <v>142</v>
      </c>
      <c r="C2936" s="15" t="s">
        <v>895</v>
      </c>
      <c r="D2936" s="15" t="s">
        <v>2114</v>
      </c>
      <c r="E2936" s="15" t="str">
        <f t="shared" si="628"/>
        <v>Christian Palmer</v>
      </c>
      <c r="F2936" s="15" t="s">
        <v>135</v>
      </c>
      <c r="G2936" s="15">
        <v>999927890</v>
      </c>
      <c r="H2936" s="15">
        <f t="shared" si="629"/>
        <v>45</v>
      </c>
      <c r="I2936" s="15"/>
      <c r="J2936" s="15"/>
      <c r="K2936" s="16"/>
      <c r="L2936" s="15"/>
      <c r="M2936" s="15"/>
      <c r="N2936" s="15"/>
      <c r="O2936" s="15">
        <f t="shared" si="635"/>
        <v>0</v>
      </c>
      <c r="P2936" s="15">
        <v>0</v>
      </c>
      <c r="Q2936" s="15">
        <f t="shared" si="636"/>
        <v>0</v>
      </c>
      <c r="R2936" s="15">
        <v>0</v>
      </c>
      <c r="S2936" s="15">
        <v>0</v>
      </c>
      <c r="T2936" s="15">
        <f t="shared" si="637"/>
        <v>0</v>
      </c>
      <c r="U2936" s="15">
        <f t="shared" si="638"/>
        <v>0</v>
      </c>
      <c r="V2936" s="15"/>
      <c r="W2936" s="15"/>
      <c r="X2936" s="15"/>
      <c r="Y2936" s="15"/>
      <c r="Z2936" s="16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>
        <f t="shared" si="630"/>
        <v>0</v>
      </c>
      <c r="CT2936" s="15">
        <f t="shared" si="631"/>
        <v>45</v>
      </c>
      <c r="CU2936" s="15">
        <f t="shared" si="632"/>
        <v>1</v>
      </c>
      <c r="CV2936" s="15">
        <f t="shared" si="633"/>
        <v>0</v>
      </c>
      <c r="CW2936" s="15"/>
      <c r="CX2936" s="15"/>
      <c r="CY2936" s="15">
        <f t="shared" si="634"/>
        <v>0</v>
      </c>
      <c r="CZ2936" s="15">
        <f>GG2936</f>
        <v>0</v>
      </c>
      <c r="DA2936" s="16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20"/>
      <c r="DY2936" s="15"/>
      <c r="DZ2936" s="20"/>
      <c r="EA2936" s="15"/>
      <c r="EB2936" s="20"/>
      <c r="EC2936" s="15"/>
      <c r="ED2936" s="20"/>
      <c r="EE2936" s="15"/>
      <c r="EF2936" s="20"/>
      <c r="EG2936" s="15"/>
      <c r="EH2936" s="20"/>
      <c r="EI2936" s="15"/>
      <c r="EJ2936" s="20"/>
      <c r="EK2936" s="15"/>
      <c r="EL2936" s="20"/>
      <c r="EM2936" s="15"/>
      <c r="EN2936" s="20"/>
      <c r="EY2936" s="15"/>
      <c r="EZ2936" s="20"/>
      <c r="FC2936" s="15"/>
      <c r="FD2936" s="20"/>
      <c r="FE2936" s="15"/>
      <c r="FF2936" s="20"/>
      <c r="FG2936" s="15"/>
      <c r="FH2936" s="20"/>
      <c r="FI2936" s="15"/>
      <c r="FJ2936" s="20"/>
      <c r="FK2936" s="15"/>
      <c r="FL2936" s="20"/>
      <c r="FM2936" s="15"/>
      <c r="FN2936" s="20"/>
      <c r="FO2936" s="15"/>
      <c r="FP2936" s="20"/>
      <c r="FQ2936" s="15">
        <v>45</v>
      </c>
      <c r="FR2936" s="20">
        <v>2</v>
      </c>
      <c r="FS2936" s="15"/>
      <c r="FT2936" s="20"/>
      <c r="FU2936" s="15"/>
      <c r="FV2936" s="20"/>
      <c r="FW2936" s="15"/>
      <c r="FX2936" s="20"/>
      <c r="FY2936" s="15"/>
      <c r="FZ2936" s="20"/>
      <c r="GA2936" s="15"/>
      <c r="GB2936" s="20"/>
      <c r="GC2936" s="15"/>
      <c r="GD2936" s="20"/>
      <c r="GE2936" s="15"/>
      <c r="GF2936" s="20"/>
      <c r="GG2936" s="226"/>
    </row>
    <row r="2937" spans="1:189" ht="15" customHeight="1" x14ac:dyDescent="0.3">
      <c r="A2937" s="85" t="s">
        <v>146</v>
      </c>
      <c r="B2937" s="85" t="s">
        <v>142</v>
      </c>
      <c r="C2937" s="85" t="s">
        <v>1280</v>
      </c>
      <c r="D2937" s="85" t="s">
        <v>3959</v>
      </c>
      <c r="E2937" s="15" t="str">
        <f t="shared" si="628"/>
        <v>Carson Sukhotsky-Rodriguez</v>
      </c>
      <c r="F2937" s="85" t="s">
        <v>135</v>
      </c>
      <c r="G2937" s="15">
        <v>999927894</v>
      </c>
      <c r="H2937" s="15">
        <f t="shared" si="629"/>
        <v>38</v>
      </c>
      <c r="I2937" s="15"/>
      <c r="J2937" s="15"/>
      <c r="K2937" s="16"/>
      <c r="L2937" s="15"/>
      <c r="M2937" s="15"/>
      <c r="N2937" s="15"/>
      <c r="O2937" s="15">
        <f t="shared" si="635"/>
        <v>0</v>
      </c>
      <c r="P2937" s="15">
        <v>0</v>
      </c>
      <c r="Q2937" s="15">
        <f t="shared" si="636"/>
        <v>0</v>
      </c>
      <c r="R2937" s="15">
        <v>0</v>
      </c>
      <c r="S2937" s="15">
        <v>0</v>
      </c>
      <c r="T2937" s="15">
        <f t="shared" si="637"/>
        <v>0</v>
      </c>
      <c r="U2937" s="15">
        <f t="shared" si="638"/>
        <v>0</v>
      </c>
      <c r="V2937" s="15"/>
      <c r="W2937" s="15"/>
      <c r="X2937" s="15"/>
      <c r="Y2937" s="15"/>
      <c r="Z2937" s="16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>
        <f t="shared" si="630"/>
        <v>0</v>
      </c>
      <c r="CT2937" s="15">
        <f t="shared" si="631"/>
        <v>38</v>
      </c>
      <c r="CU2937" s="15">
        <f t="shared" si="632"/>
        <v>0</v>
      </c>
      <c r="CV2937" s="15">
        <f t="shared" si="633"/>
        <v>0</v>
      </c>
      <c r="CW2937" s="15"/>
      <c r="CX2937" s="15"/>
      <c r="CY2937" s="15">
        <f t="shared" si="634"/>
        <v>0</v>
      </c>
      <c r="CZ2937" s="15">
        <f>GG2937</f>
        <v>0</v>
      </c>
      <c r="DA2937" s="16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20"/>
      <c r="DY2937" s="15"/>
      <c r="DZ2937" s="20"/>
      <c r="EA2937" s="15"/>
      <c r="EB2937" s="20"/>
      <c r="EC2937" s="15"/>
      <c r="ED2937" s="20"/>
      <c r="EE2937" s="15"/>
      <c r="EF2937" s="20"/>
      <c r="EG2937" s="15"/>
      <c r="EH2937" s="20"/>
      <c r="EI2937" s="15"/>
      <c r="EJ2937" s="20"/>
      <c r="EK2937" s="15"/>
      <c r="EL2937" s="20"/>
      <c r="EM2937" s="15"/>
      <c r="EN2937" s="20"/>
      <c r="EY2937" s="15"/>
      <c r="EZ2937" s="20"/>
      <c r="FC2937" s="15"/>
      <c r="FD2937" s="20"/>
      <c r="FE2937" s="15"/>
      <c r="FF2937" s="20"/>
      <c r="FG2937" s="15"/>
      <c r="FH2937" s="20"/>
      <c r="FI2937" s="15"/>
      <c r="FJ2937" s="20"/>
      <c r="FK2937" s="15"/>
      <c r="FL2937" s="20"/>
      <c r="FM2937" s="15"/>
      <c r="FN2937" s="16"/>
      <c r="FO2937" s="15">
        <v>38</v>
      </c>
      <c r="FP2937" s="20"/>
      <c r="FQ2937" s="15"/>
      <c r="FR2937" s="16"/>
      <c r="FS2937" s="15"/>
      <c r="FT2937" s="20"/>
      <c r="FU2937" s="15"/>
      <c r="FV2937" s="20"/>
      <c r="FW2937" s="15"/>
      <c r="FX2937" s="20"/>
      <c r="FY2937" s="15"/>
      <c r="FZ2937" s="20"/>
      <c r="GA2937" s="15"/>
      <c r="GB2937" s="20"/>
      <c r="GC2937" s="15"/>
      <c r="GD2937" s="20"/>
      <c r="GE2937" s="15"/>
      <c r="GF2937" s="20"/>
      <c r="GG2937" s="226"/>
    </row>
    <row r="2938" spans="1:189" ht="15" customHeight="1" x14ac:dyDescent="0.3">
      <c r="A2938" s="15" t="s">
        <v>146</v>
      </c>
      <c r="B2938" s="15" t="s">
        <v>138</v>
      </c>
      <c r="C2938" s="15" t="s">
        <v>3568</v>
      </c>
      <c r="D2938" s="15" t="s">
        <v>852</v>
      </c>
      <c r="E2938" s="15" t="str">
        <f t="shared" si="628"/>
        <v>Junnior Gonzalez</v>
      </c>
      <c r="F2938" s="15" t="s">
        <v>135</v>
      </c>
      <c r="G2938" s="15">
        <v>999927897</v>
      </c>
      <c r="H2938" s="15">
        <f t="shared" si="629"/>
        <v>60</v>
      </c>
      <c r="I2938" s="15"/>
      <c r="J2938" s="15"/>
      <c r="K2938" s="16"/>
      <c r="L2938" s="15"/>
      <c r="M2938" s="15"/>
      <c r="N2938" s="15"/>
      <c r="O2938" s="15">
        <f t="shared" si="635"/>
        <v>0</v>
      </c>
      <c r="P2938" s="15">
        <v>0</v>
      </c>
      <c r="Q2938" s="15">
        <f t="shared" si="636"/>
        <v>0</v>
      </c>
      <c r="R2938" s="15">
        <v>0</v>
      </c>
      <c r="S2938" s="15">
        <v>0</v>
      </c>
      <c r="T2938" s="15">
        <f t="shared" si="637"/>
        <v>0</v>
      </c>
      <c r="U2938" s="15">
        <f t="shared" si="638"/>
        <v>0</v>
      </c>
      <c r="V2938" s="15"/>
      <c r="W2938" s="15"/>
      <c r="X2938" s="15"/>
      <c r="Y2938" s="15"/>
      <c r="Z2938" s="16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>
        <f t="shared" si="630"/>
        <v>0</v>
      </c>
      <c r="CT2938" s="15">
        <f t="shared" si="631"/>
        <v>60</v>
      </c>
      <c r="CU2938" s="15">
        <f t="shared" si="632"/>
        <v>1</v>
      </c>
      <c r="CV2938" s="15">
        <f t="shared" si="633"/>
        <v>0</v>
      </c>
      <c r="CW2938" s="15"/>
      <c r="CX2938" s="15"/>
      <c r="CY2938" s="15">
        <f t="shared" si="634"/>
        <v>0</v>
      </c>
      <c r="CZ2938" s="15">
        <f>GG2938</f>
        <v>0</v>
      </c>
      <c r="DA2938" s="16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20"/>
      <c r="DY2938" s="15"/>
      <c r="DZ2938" s="20"/>
      <c r="EA2938" s="15"/>
      <c r="EB2938" s="20"/>
      <c r="EC2938" s="15"/>
      <c r="ED2938" s="20"/>
      <c r="EE2938" s="15"/>
      <c r="EF2938" s="20"/>
      <c r="EG2938" s="15"/>
      <c r="EH2938" s="20"/>
      <c r="EI2938" s="15"/>
      <c r="EJ2938" s="20"/>
      <c r="EK2938" s="15"/>
      <c r="EL2938" s="20"/>
      <c r="EM2938" s="15"/>
      <c r="EN2938" s="20"/>
      <c r="EY2938" s="15"/>
      <c r="EZ2938" s="20"/>
      <c r="FC2938" s="15"/>
      <c r="FD2938" s="20"/>
      <c r="FE2938" s="15"/>
      <c r="FF2938" s="20"/>
      <c r="FG2938" s="15"/>
      <c r="FH2938" s="20"/>
      <c r="FI2938" s="15"/>
      <c r="FJ2938" s="20"/>
      <c r="FK2938" s="15"/>
      <c r="FL2938" s="20"/>
      <c r="FM2938" s="15"/>
      <c r="FN2938" s="20"/>
      <c r="FO2938" s="15"/>
      <c r="FP2938" s="20"/>
      <c r="FQ2938" s="15">
        <v>60</v>
      </c>
      <c r="FR2938" s="20">
        <v>1</v>
      </c>
      <c r="FS2938" s="15"/>
      <c r="FT2938" s="20"/>
      <c r="FU2938" s="15"/>
      <c r="FV2938" s="20"/>
      <c r="FW2938" s="15"/>
      <c r="FX2938" s="20"/>
      <c r="FY2938" s="15"/>
      <c r="FZ2938" s="20"/>
      <c r="GA2938" s="15"/>
      <c r="GB2938" s="20"/>
      <c r="GC2938" s="15"/>
      <c r="GD2938" s="20"/>
      <c r="GE2938" s="15"/>
      <c r="GF2938" s="20"/>
      <c r="GG2938" s="226"/>
    </row>
    <row r="2939" spans="1:189" ht="15" customHeight="1" x14ac:dyDescent="0.3">
      <c r="A2939" s="15" t="s">
        <v>137</v>
      </c>
      <c r="B2939" s="15" t="s">
        <v>138</v>
      </c>
      <c r="C2939" s="15" t="s">
        <v>3564</v>
      </c>
      <c r="D2939" s="15" t="s">
        <v>3565</v>
      </c>
      <c r="E2939" s="15" t="str">
        <f t="shared" si="628"/>
        <v>Zaiden Vinson</v>
      </c>
      <c r="F2939" s="15" t="s">
        <v>135</v>
      </c>
      <c r="G2939" s="15">
        <v>999927900</v>
      </c>
      <c r="H2939" s="15">
        <f t="shared" si="629"/>
        <v>30</v>
      </c>
      <c r="I2939" s="15"/>
      <c r="J2939" s="15"/>
      <c r="K2939" s="16"/>
      <c r="L2939" s="15"/>
      <c r="M2939" s="15"/>
      <c r="N2939" s="15"/>
      <c r="O2939" s="15">
        <f t="shared" si="635"/>
        <v>0</v>
      </c>
      <c r="P2939" s="15">
        <v>0</v>
      </c>
      <c r="Q2939" s="15">
        <f t="shared" si="636"/>
        <v>0</v>
      </c>
      <c r="R2939" s="15">
        <v>0</v>
      </c>
      <c r="S2939" s="15">
        <v>0</v>
      </c>
      <c r="T2939" s="15">
        <f t="shared" si="637"/>
        <v>0</v>
      </c>
      <c r="U2939" s="15">
        <f t="shared" si="638"/>
        <v>0</v>
      </c>
      <c r="V2939" s="15"/>
      <c r="W2939" s="15"/>
      <c r="X2939" s="15"/>
      <c r="Y2939" s="15"/>
      <c r="Z2939" s="16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>
        <f t="shared" si="630"/>
        <v>0</v>
      </c>
      <c r="CT2939" s="15">
        <f t="shared" si="631"/>
        <v>30</v>
      </c>
      <c r="CU2939" s="15">
        <f t="shared" si="632"/>
        <v>1</v>
      </c>
      <c r="CV2939" s="15">
        <f t="shared" si="633"/>
        <v>0</v>
      </c>
      <c r="CW2939" s="15"/>
      <c r="CX2939" s="15"/>
      <c r="CY2939" s="15">
        <f t="shared" si="634"/>
        <v>0</v>
      </c>
      <c r="CZ2939" s="15">
        <f>GG2939</f>
        <v>0</v>
      </c>
      <c r="DA2939" s="16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20"/>
      <c r="DY2939" s="15"/>
      <c r="DZ2939" s="20"/>
      <c r="EA2939" s="15"/>
      <c r="EB2939" s="20"/>
      <c r="EC2939" s="15"/>
      <c r="ED2939" s="20"/>
      <c r="EE2939" s="15"/>
      <c r="EF2939" s="20"/>
      <c r="EG2939" s="15"/>
      <c r="EH2939" s="20"/>
      <c r="EI2939" s="15"/>
      <c r="EJ2939" s="20"/>
      <c r="EK2939" s="15"/>
      <c r="EL2939" s="20"/>
      <c r="EM2939" s="15"/>
      <c r="EN2939" s="20"/>
      <c r="EY2939" s="15"/>
      <c r="EZ2939" s="20"/>
      <c r="FC2939" s="15"/>
      <c r="FD2939" s="20"/>
      <c r="FE2939" s="15"/>
      <c r="FF2939" s="20"/>
      <c r="FG2939" s="15"/>
      <c r="FH2939" s="20"/>
      <c r="FI2939" s="15"/>
      <c r="FJ2939" s="20"/>
      <c r="FK2939" s="15"/>
      <c r="FL2939" s="20"/>
      <c r="FM2939" s="15"/>
      <c r="FN2939" s="20"/>
      <c r="FO2939" s="15"/>
      <c r="FP2939" s="20"/>
      <c r="FQ2939" s="15">
        <v>30</v>
      </c>
      <c r="FR2939" s="20">
        <v>1</v>
      </c>
      <c r="FS2939" s="15"/>
      <c r="FT2939" s="20"/>
      <c r="FU2939" s="15"/>
      <c r="FV2939" s="20"/>
      <c r="FW2939" s="15"/>
      <c r="FX2939" s="20"/>
      <c r="FY2939" s="15"/>
      <c r="FZ2939" s="20"/>
      <c r="GA2939" s="15"/>
      <c r="GB2939" s="20"/>
      <c r="GC2939" s="15"/>
      <c r="GD2939" s="20"/>
      <c r="GE2939" s="15"/>
      <c r="GF2939" s="20"/>
      <c r="GG2939" s="226"/>
    </row>
    <row r="2940" spans="1:189" ht="15" customHeight="1" x14ac:dyDescent="0.3">
      <c r="A2940" s="85" t="s">
        <v>146</v>
      </c>
      <c r="B2940" s="85" t="s">
        <v>142</v>
      </c>
      <c r="C2940" s="85" t="s">
        <v>3953</v>
      </c>
      <c r="D2940" s="85" t="s">
        <v>3954</v>
      </c>
      <c r="E2940" s="15" t="str">
        <f t="shared" si="628"/>
        <v>Aleksander Golec</v>
      </c>
      <c r="F2940" s="85" t="s">
        <v>135</v>
      </c>
      <c r="G2940" s="15">
        <v>999927901</v>
      </c>
      <c r="H2940" s="15">
        <f t="shared" si="629"/>
        <v>38</v>
      </c>
      <c r="I2940" s="15"/>
      <c r="J2940" s="15"/>
      <c r="K2940" s="16"/>
      <c r="L2940" s="15"/>
      <c r="M2940" s="15"/>
      <c r="N2940" s="15"/>
      <c r="O2940" s="15">
        <f t="shared" si="635"/>
        <v>0</v>
      </c>
      <c r="P2940" s="15">
        <v>0</v>
      </c>
      <c r="Q2940" s="15">
        <f t="shared" si="636"/>
        <v>0</v>
      </c>
      <c r="R2940" s="15">
        <v>0</v>
      </c>
      <c r="S2940" s="15">
        <v>0</v>
      </c>
      <c r="T2940" s="15">
        <f t="shared" si="637"/>
        <v>0</v>
      </c>
      <c r="U2940" s="15">
        <f t="shared" si="638"/>
        <v>0</v>
      </c>
      <c r="V2940" s="15"/>
      <c r="W2940" s="15"/>
      <c r="X2940" s="15"/>
      <c r="Y2940" s="15"/>
      <c r="Z2940" s="16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>
        <f t="shared" si="630"/>
        <v>0</v>
      </c>
      <c r="CT2940" s="15">
        <f t="shared" si="631"/>
        <v>38</v>
      </c>
      <c r="CU2940" s="15">
        <f t="shared" si="632"/>
        <v>0</v>
      </c>
      <c r="CV2940" s="15">
        <f t="shared" si="633"/>
        <v>0</v>
      </c>
      <c r="CW2940" s="15"/>
      <c r="CX2940" s="15"/>
      <c r="CY2940" s="15">
        <f t="shared" si="634"/>
        <v>0</v>
      </c>
      <c r="CZ2940" s="15">
        <f>GG2940</f>
        <v>0</v>
      </c>
      <c r="DA2940" s="16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20"/>
      <c r="DY2940" s="15"/>
      <c r="DZ2940" s="20"/>
      <c r="EA2940" s="15"/>
      <c r="EB2940" s="20"/>
      <c r="EC2940" s="15"/>
      <c r="ED2940" s="20"/>
      <c r="EE2940" s="15"/>
      <c r="EF2940" s="20"/>
      <c r="EG2940" s="15"/>
      <c r="EH2940" s="20"/>
      <c r="EI2940" s="15"/>
      <c r="EJ2940" s="20"/>
      <c r="EK2940" s="15"/>
      <c r="EL2940" s="20"/>
      <c r="EM2940" s="15"/>
      <c r="EN2940" s="20"/>
      <c r="EY2940" s="15"/>
      <c r="EZ2940" s="20"/>
      <c r="FC2940" s="15"/>
      <c r="FD2940" s="20"/>
      <c r="FE2940" s="15"/>
      <c r="FF2940" s="20"/>
      <c r="FG2940" s="15"/>
      <c r="FH2940" s="20"/>
      <c r="FI2940" s="15"/>
      <c r="FJ2940" s="20"/>
      <c r="FK2940" s="15"/>
      <c r="FL2940" s="20"/>
      <c r="FM2940" s="15"/>
      <c r="FN2940" s="20"/>
      <c r="FO2940" s="15">
        <v>38</v>
      </c>
      <c r="FP2940" s="20"/>
      <c r="FQ2940" s="15"/>
      <c r="FR2940" s="16"/>
      <c r="FS2940" s="15"/>
      <c r="FT2940" s="20"/>
      <c r="FU2940" s="15"/>
      <c r="FV2940" s="20"/>
      <c r="FW2940" s="15"/>
      <c r="FX2940" s="20"/>
      <c r="FY2940" s="15"/>
      <c r="FZ2940" s="20"/>
      <c r="GA2940" s="15"/>
      <c r="GB2940" s="20"/>
      <c r="GC2940" s="15"/>
      <c r="GD2940" s="20"/>
      <c r="GE2940" s="15"/>
      <c r="GF2940" s="20"/>
      <c r="GG2940" s="226"/>
    </row>
    <row r="2941" spans="1:189" ht="15" customHeight="1" x14ac:dyDescent="0.3">
      <c r="A2941" s="85" t="s">
        <v>125</v>
      </c>
      <c r="B2941" s="85" t="s">
        <v>126</v>
      </c>
      <c r="C2941" s="85" t="s">
        <v>183</v>
      </c>
      <c r="D2941" s="85" t="s">
        <v>3903</v>
      </c>
      <c r="E2941" s="15" t="str">
        <f t="shared" si="628"/>
        <v>Ethan Djakow Quixtner</v>
      </c>
      <c r="F2941" s="85" t="s">
        <v>135</v>
      </c>
      <c r="G2941" s="15">
        <v>999927902</v>
      </c>
      <c r="H2941" s="15">
        <f t="shared" si="629"/>
        <v>68</v>
      </c>
      <c r="I2941" s="15"/>
      <c r="J2941" s="15"/>
      <c r="K2941" s="16"/>
      <c r="L2941" s="15"/>
      <c r="M2941" s="15"/>
      <c r="N2941" s="15"/>
      <c r="O2941" s="15">
        <f t="shared" si="635"/>
        <v>0</v>
      </c>
      <c r="P2941" s="15">
        <v>0</v>
      </c>
      <c r="Q2941" s="15">
        <f t="shared" si="636"/>
        <v>0</v>
      </c>
      <c r="R2941" s="15">
        <v>0</v>
      </c>
      <c r="S2941" s="15">
        <v>0</v>
      </c>
      <c r="T2941" s="15">
        <f t="shared" si="637"/>
        <v>0</v>
      </c>
      <c r="U2941" s="15">
        <f t="shared" si="638"/>
        <v>0</v>
      </c>
      <c r="V2941" s="15"/>
      <c r="W2941" s="15"/>
      <c r="X2941" s="15"/>
      <c r="Y2941" s="15"/>
      <c r="Z2941" s="16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>
        <f t="shared" si="630"/>
        <v>0</v>
      </c>
      <c r="CT2941" s="15">
        <f t="shared" si="631"/>
        <v>68</v>
      </c>
      <c r="CU2941" s="15">
        <f t="shared" si="632"/>
        <v>1</v>
      </c>
      <c r="CV2941" s="15">
        <f t="shared" si="633"/>
        <v>0</v>
      </c>
      <c r="CW2941" s="15"/>
      <c r="CX2941" s="15"/>
      <c r="CY2941" s="15">
        <f t="shared" si="634"/>
        <v>0</v>
      </c>
      <c r="CZ2941" s="15">
        <f>GG2941</f>
        <v>0</v>
      </c>
      <c r="DA2941" s="16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20"/>
      <c r="DY2941" s="15"/>
      <c r="DZ2941" s="20"/>
      <c r="EA2941" s="15"/>
      <c r="EB2941" s="20"/>
      <c r="EC2941" s="15"/>
      <c r="ED2941" s="20"/>
      <c r="EE2941" s="15"/>
      <c r="EF2941" s="20"/>
      <c r="EG2941" s="15"/>
      <c r="EH2941" s="20"/>
      <c r="EI2941" s="15"/>
      <c r="EJ2941" s="20"/>
      <c r="EK2941" s="15"/>
      <c r="EL2941" s="20"/>
      <c r="EM2941" s="15"/>
      <c r="EN2941" s="20"/>
      <c r="EY2941" s="15"/>
      <c r="EZ2941" s="20"/>
      <c r="FC2941" s="15"/>
      <c r="FD2941" s="20"/>
      <c r="FE2941" s="15"/>
      <c r="FF2941" s="20"/>
      <c r="FG2941" s="15"/>
      <c r="FH2941" s="20"/>
      <c r="FI2941" s="15"/>
      <c r="FJ2941" s="20"/>
      <c r="FK2941" s="15"/>
      <c r="FL2941" s="20"/>
      <c r="FM2941" s="15"/>
      <c r="FN2941" s="20"/>
      <c r="FO2941" s="15">
        <v>38</v>
      </c>
      <c r="FP2941" s="20"/>
      <c r="FQ2941" s="15"/>
      <c r="FR2941" s="20"/>
      <c r="FS2941" s="15"/>
      <c r="FT2941" s="20"/>
      <c r="FU2941" s="15"/>
      <c r="FV2941" s="20"/>
      <c r="FW2941" s="15"/>
      <c r="FX2941" s="20"/>
      <c r="FY2941" s="15"/>
      <c r="FZ2941" s="20"/>
      <c r="GA2941" s="15">
        <v>30</v>
      </c>
      <c r="GB2941" s="20">
        <v>1</v>
      </c>
      <c r="GC2941" s="15"/>
      <c r="GD2941" s="20"/>
      <c r="GE2941" s="15"/>
      <c r="GF2941" s="20"/>
      <c r="GG2941" s="226"/>
    </row>
    <row r="2942" spans="1:189" ht="15" customHeight="1" x14ac:dyDescent="0.3">
      <c r="A2942" s="15" t="s">
        <v>130</v>
      </c>
      <c r="B2942" s="15" t="s">
        <v>134</v>
      </c>
      <c r="C2942" s="15" t="s">
        <v>3552</v>
      </c>
      <c r="D2942" s="15" t="s">
        <v>3553</v>
      </c>
      <c r="E2942" s="15" t="str">
        <f t="shared" si="628"/>
        <v>Timothy Joseph Barles</v>
      </c>
      <c r="F2942" s="15" t="s">
        <v>135</v>
      </c>
      <c r="G2942" s="15">
        <v>999927904</v>
      </c>
      <c r="H2942" s="15">
        <f t="shared" si="629"/>
        <v>30</v>
      </c>
      <c r="I2942" s="15"/>
      <c r="J2942" s="15"/>
      <c r="K2942" s="16"/>
      <c r="L2942" s="15"/>
      <c r="M2942" s="15"/>
      <c r="N2942" s="15"/>
      <c r="O2942" s="15">
        <f t="shared" si="635"/>
        <v>0</v>
      </c>
      <c r="P2942" s="15">
        <v>0</v>
      </c>
      <c r="Q2942" s="15">
        <f t="shared" si="636"/>
        <v>0</v>
      </c>
      <c r="R2942" s="15">
        <v>0</v>
      </c>
      <c r="S2942" s="15">
        <v>0</v>
      </c>
      <c r="T2942" s="15">
        <f t="shared" si="637"/>
        <v>0</v>
      </c>
      <c r="U2942" s="15">
        <f t="shared" si="638"/>
        <v>0</v>
      </c>
      <c r="V2942" s="15"/>
      <c r="W2942" s="15"/>
      <c r="X2942" s="15"/>
      <c r="Y2942" s="15"/>
      <c r="Z2942" s="16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>
        <f t="shared" si="630"/>
        <v>0</v>
      </c>
      <c r="CT2942" s="15">
        <f t="shared" si="631"/>
        <v>30</v>
      </c>
      <c r="CU2942" s="15">
        <f t="shared" si="632"/>
        <v>1</v>
      </c>
      <c r="CV2942" s="15">
        <f t="shared" si="633"/>
        <v>0</v>
      </c>
      <c r="CW2942" s="15"/>
      <c r="CX2942" s="15"/>
      <c r="CY2942" s="15">
        <f t="shared" si="634"/>
        <v>0</v>
      </c>
      <c r="CZ2942" s="15">
        <f>GG2942</f>
        <v>0</v>
      </c>
      <c r="DA2942" s="16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20"/>
      <c r="DY2942" s="15"/>
      <c r="DZ2942" s="20"/>
      <c r="EA2942" s="15"/>
      <c r="EB2942" s="20"/>
      <c r="EC2942" s="15"/>
      <c r="ED2942" s="20"/>
      <c r="EE2942" s="15"/>
      <c r="EF2942" s="20"/>
      <c r="EG2942" s="15"/>
      <c r="EH2942" s="20"/>
      <c r="EI2942" s="15"/>
      <c r="EJ2942" s="20"/>
      <c r="EK2942" s="15"/>
      <c r="EL2942" s="20"/>
      <c r="EM2942" s="15"/>
      <c r="EN2942" s="20"/>
      <c r="EY2942" s="15"/>
      <c r="EZ2942" s="20"/>
      <c r="FC2942" s="15"/>
      <c r="FD2942" s="20"/>
      <c r="FE2942" s="15"/>
      <c r="FF2942" s="20"/>
      <c r="FG2942" s="15"/>
      <c r="FH2942" s="20"/>
      <c r="FI2942" s="15"/>
      <c r="FJ2942" s="20"/>
      <c r="FK2942" s="15"/>
      <c r="FL2942" s="20"/>
      <c r="FM2942" s="15"/>
      <c r="FN2942" s="20"/>
      <c r="FO2942" s="15"/>
      <c r="FP2942" s="20"/>
      <c r="FQ2942" s="15">
        <v>30</v>
      </c>
      <c r="FR2942" s="20">
        <v>1</v>
      </c>
      <c r="FS2942" s="15"/>
      <c r="FT2942" s="20"/>
      <c r="FU2942" s="15"/>
      <c r="FV2942" s="20"/>
      <c r="FW2942" s="15"/>
      <c r="FX2942" s="20"/>
      <c r="FY2942" s="15"/>
      <c r="FZ2942" s="20"/>
      <c r="GA2942" s="15"/>
      <c r="GB2942" s="20"/>
      <c r="GC2942" s="15"/>
      <c r="GD2942" s="20"/>
      <c r="GE2942" s="15"/>
      <c r="GF2942" s="20"/>
      <c r="GG2942" s="226"/>
    </row>
    <row r="2943" spans="1:189" ht="15" customHeight="1" x14ac:dyDescent="0.3">
      <c r="A2943" s="85" t="s">
        <v>130</v>
      </c>
      <c r="B2943" s="85" t="s">
        <v>126</v>
      </c>
      <c r="C2943" s="85" t="s">
        <v>3902</v>
      </c>
      <c r="D2943" s="85" t="s">
        <v>3903</v>
      </c>
      <c r="E2943" s="15" t="str">
        <f t="shared" si="628"/>
        <v>Eliott Djakow Quixtner</v>
      </c>
      <c r="F2943" s="85" t="s">
        <v>135</v>
      </c>
      <c r="G2943" s="15">
        <v>999927905</v>
      </c>
      <c r="H2943" s="15">
        <f t="shared" si="629"/>
        <v>83</v>
      </c>
      <c r="I2943" s="15"/>
      <c r="J2943" s="15"/>
      <c r="K2943" s="16"/>
      <c r="L2943" s="15"/>
      <c r="M2943" s="15"/>
      <c r="N2943" s="15"/>
      <c r="O2943" s="15">
        <f t="shared" si="635"/>
        <v>0</v>
      </c>
      <c r="P2943" s="15">
        <v>0</v>
      </c>
      <c r="Q2943" s="15">
        <f t="shared" si="636"/>
        <v>0</v>
      </c>
      <c r="R2943" s="15">
        <v>0</v>
      </c>
      <c r="S2943" s="15">
        <v>0</v>
      </c>
      <c r="T2943" s="15">
        <f t="shared" si="637"/>
        <v>0</v>
      </c>
      <c r="U2943" s="15">
        <f t="shared" si="638"/>
        <v>0</v>
      </c>
      <c r="V2943" s="15"/>
      <c r="W2943" s="15"/>
      <c r="X2943" s="15"/>
      <c r="Y2943" s="15"/>
      <c r="Z2943" s="16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>
        <f t="shared" si="630"/>
        <v>0</v>
      </c>
      <c r="CT2943" s="15">
        <f t="shared" si="631"/>
        <v>83</v>
      </c>
      <c r="CU2943" s="15">
        <f t="shared" si="632"/>
        <v>1</v>
      </c>
      <c r="CV2943" s="15">
        <f t="shared" si="633"/>
        <v>0</v>
      </c>
      <c r="CW2943" s="15"/>
      <c r="CX2943" s="15"/>
      <c r="CY2943" s="15">
        <f t="shared" si="634"/>
        <v>0</v>
      </c>
      <c r="CZ2943" s="15">
        <f>GG2943</f>
        <v>0</v>
      </c>
      <c r="DA2943" s="16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20"/>
      <c r="DY2943" s="15"/>
      <c r="DZ2943" s="20"/>
      <c r="EA2943" s="15"/>
      <c r="EB2943" s="20"/>
      <c r="EC2943" s="15"/>
      <c r="ED2943" s="20"/>
      <c r="EE2943" s="15"/>
      <c r="EF2943" s="20"/>
      <c r="EG2943" s="15"/>
      <c r="EH2943" s="20"/>
      <c r="EI2943" s="15"/>
      <c r="EJ2943" s="20"/>
      <c r="EK2943" s="15"/>
      <c r="EL2943" s="20"/>
      <c r="EM2943" s="15"/>
      <c r="EN2943" s="20"/>
      <c r="EY2943" s="15"/>
      <c r="EZ2943" s="20"/>
      <c r="FC2943" s="15"/>
      <c r="FD2943" s="20"/>
      <c r="FE2943" s="15"/>
      <c r="FF2943" s="20"/>
      <c r="FG2943" s="15"/>
      <c r="FH2943" s="20"/>
      <c r="FI2943" s="15"/>
      <c r="FJ2943" s="20"/>
      <c r="FK2943" s="15"/>
      <c r="FL2943" s="20"/>
      <c r="FM2943" s="15"/>
      <c r="FN2943" s="20"/>
      <c r="FO2943" s="15">
        <v>38</v>
      </c>
      <c r="FP2943" s="20"/>
      <c r="FQ2943" s="15"/>
      <c r="FR2943" s="20"/>
      <c r="FS2943" s="15"/>
      <c r="FT2943" s="20"/>
      <c r="FU2943" s="15"/>
      <c r="FV2943" s="20"/>
      <c r="FW2943" s="15"/>
      <c r="FX2943" s="20"/>
      <c r="FY2943" s="15"/>
      <c r="FZ2943" s="20"/>
      <c r="GA2943" s="15">
        <v>45</v>
      </c>
      <c r="GB2943" s="20">
        <v>2</v>
      </c>
      <c r="GC2943" s="15"/>
      <c r="GD2943" s="20"/>
      <c r="GE2943" s="15"/>
      <c r="GF2943" s="20"/>
      <c r="GG2943" s="226"/>
    </row>
    <row r="2944" spans="1:189" ht="15" customHeight="1" x14ac:dyDescent="0.3">
      <c r="A2944" s="15" t="s">
        <v>133</v>
      </c>
      <c r="B2944" s="15" t="s">
        <v>140</v>
      </c>
      <c r="C2944" s="15" t="s">
        <v>387</v>
      </c>
      <c r="D2944" s="15" t="s">
        <v>996</v>
      </c>
      <c r="E2944" s="15" t="str">
        <f t="shared" si="628"/>
        <v>Kenneth Irvin</v>
      </c>
      <c r="F2944" s="15" t="s">
        <v>135</v>
      </c>
      <c r="G2944" s="15">
        <v>999927908</v>
      </c>
      <c r="H2944" s="15">
        <f t="shared" si="629"/>
        <v>30</v>
      </c>
      <c r="I2944" s="15"/>
      <c r="J2944" s="15"/>
      <c r="K2944" s="16"/>
      <c r="L2944" s="15"/>
      <c r="M2944" s="15"/>
      <c r="N2944" s="15"/>
      <c r="O2944" s="15">
        <f t="shared" si="635"/>
        <v>0</v>
      </c>
      <c r="P2944" s="15">
        <v>0</v>
      </c>
      <c r="Q2944" s="15">
        <f t="shared" si="636"/>
        <v>0</v>
      </c>
      <c r="R2944" s="15">
        <v>0</v>
      </c>
      <c r="S2944" s="15">
        <v>0</v>
      </c>
      <c r="T2944" s="15">
        <f t="shared" si="637"/>
        <v>0</v>
      </c>
      <c r="U2944" s="15">
        <f t="shared" si="638"/>
        <v>0</v>
      </c>
      <c r="V2944" s="15"/>
      <c r="W2944" s="15"/>
      <c r="X2944" s="15"/>
      <c r="Y2944" s="15"/>
      <c r="Z2944" s="16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>
        <f t="shared" si="630"/>
        <v>0</v>
      </c>
      <c r="CT2944" s="15">
        <f t="shared" si="631"/>
        <v>30</v>
      </c>
      <c r="CU2944" s="15">
        <f t="shared" si="632"/>
        <v>1</v>
      </c>
      <c r="CV2944" s="15">
        <f t="shared" si="633"/>
        <v>0</v>
      </c>
      <c r="CW2944" s="15"/>
      <c r="CX2944" s="15"/>
      <c r="CY2944" s="15">
        <f t="shared" si="634"/>
        <v>0</v>
      </c>
      <c r="CZ2944" s="15">
        <f>GG2944</f>
        <v>0</v>
      </c>
      <c r="DA2944" s="16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20"/>
      <c r="DY2944" s="15"/>
      <c r="DZ2944" s="20"/>
      <c r="EA2944" s="15"/>
      <c r="EB2944" s="20"/>
      <c r="EC2944" s="15"/>
      <c r="ED2944" s="20"/>
      <c r="EE2944" s="15"/>
      <c r="EF2944" s="20"/>
      <c r="EG2944" s="15"/>
      <c r="EH2944" s="20"/>
      <c r="EI2944" s="15"/>
      <c r="EJ2944" s="20"/>
      <c r="EK2944" s="15"/>
      <c r="EL2944" s="20"/>
      <c r="EM2944" s="15"/>
      <c r="EN2944" s="20"/>
      <c r="EY2944" s="15"/>
      <c r="EZ2944" s="20"/>
      <c r="FC2944" s="15"/>
      <c r="FD2944" s="20"/>
      <c r="FE2944" s="15"/>
      <c r="FF2944" s="20"/>
      <c r="FG2944" s="15"/>
      <c r="FH2944" s="20"/>
      <c r="FI2944" s="15"/>
      <c r="FJ2944" s="20"/>
      <c r="FK2944" s="15"/>
      <c r="FL2944" s="20"/>
      <c r="FM2944" s="15"/>
      <c r="FN2944" s="20"/>
      <c r="FO2944" s="15"/>
      <c r="FP2944" s="20"/>
      <c r="FQ2944" s="15">
        <v>30</v>
      </c>
      <c r="FR2944" s="20">
        <v>1</v>
      </c>
      <c r="FS2944" s="15"/>
      <c r="FT2944" s="20"/>
      <c r="FU2944" s="15"/>
      <c r="FV2944" s="20"/>
      <c r="FW2944" s="15"/>
      <c r="FX2944" s="20"/>
      <c r="FY2944" s="15"/>
      <c r="FZ2944" s="20"/>
      <c r="GA2944" s="15"/>
      <c r="GB2944" s="20"/>
      <c r="GC2944" s="15"/>
      <c r="GD2944" s="20"/>
      <c r="GE2944" s="15"/>
      <c r="GF2944" s="20"/>
      <c r="GG2944" s="226"/>
    </row>
    <row r="2945" spans="1:189" ht="15" customHeight="1" x14ac:dyDescent="0.3">
      <c r="A2945" s="15" t="s">
        <v>2903</v>
      </c>
      <c r="B2945" s="83" t="s">
        <v>126</v>
      </c>
      <c r="C2945" s="83" t="s">
        <v>2401</v>
      </c>
      <c r="D2945" s="83" t="s">
        <v>3874</v>
      </c>
      <c r="E2945" s="15" t="str">
        <f t="shared" si="628"/>
        <v>Denise Forney</v>
      </c>
      <c r="F2945" s="83" t="s">
        <v>128</v>
      </c>
      <c r="G2945" s="83">
        <v>999927909</v>
      </c>
      <c r="H2945" s="15">
        <f t="shared" si="629"/>
        <v>30</v>
      </c>
      <c r="I2945" s="15"/>
      <c r="J2945" s="15"/>
      <c r="K2945" s="16"/>
      <c r="L2945" s="15"/>
      <c r="M2945" s="15"/>
      <c r="N2945" s="15"/>
      <c r="O2945" s="15">
        <f t="shared" si="635"/>
        <v>0</v>
      </c>
      <c r="P2945" s="15">
        <v>0</v>
      </c>
      <c r="Q2945" s="15">
        <f t="shared" si="636"/>
        <v>0</v>
      </c>
      <c r="R2945" s="15">
        <v>0</v>
      </c>
      <c r="S2945" s="15">
        <v>0</v>
      </c>
      <c r="T2945" s="15">
        <f t="shared" si="637"/>
        <v>0</v>
      </c>
      <c r="U2945" s="15">
        <f t="shared" si="638"/>
        <v>0</v>
      </c>
      <c r="V2945" s="15"/>
      <c r="W2945" s="15"/>
      <c r="X2945" s="15"/>
      <c r="Y2945" s="15"/>
      <c r="Z2945" s="16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>
        <f t="shared" si="630"/>
        <v>0</v>
      </c>
      <c r="CT2945" s="15">
        <f t="shared" si="631"/>
        <v>30</v>
      </c>
      <c r="CU2945" s="15">
        <f t="shared" si="632"/>
        <v>1</v>
      </c>
      <c r="CV2945" s="15">
        <f t="shared" si="633"/>
        <v>0</v>
      </c>
      <c r="CW2945" s="15"/>
      <c r="CX2945" s="15"/>
      <c r="CY2945" s="15">
        <f t="shared" si="634"/>
        <v>0</v>
      </c>
      <c r="CZ2945" s="15">
        <f>GG2945</f>
        <v>0</v>
      </c>
      <c r="DA2945" s="16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20"/>
      <c r="DY2945" s="15"/>
      <c r="DZ2945" s="20"/>
      <c r="EA2945" s="15"/>
      <c r="EB2945" s="20"/>
      <c r="EC2945" s="15"/>
      <c r="ED2945" s="20"/>
      <c r="EE2945" s="15"/>
      <c r="EF2945" s="20"/>
      <c r="EG2945" s="15"/>
      <c r="EH2945" s="20"/>
      <c r="EI2945" s="15"/>
      <c r="EJ2945" s="20"/>
      <c r="EK2945" s="15"/>
      <c r="EL2945" s="20"/>
      <c r="EM2945" s="15"/>
      <c r="EN2945" s="20"/>
      <c r="EY2945" s="15"/>
      <c r="EZ2945" s="20"/>
      <c r="FC2945" s="15"/>
      <c r="FD2945" s="20"/>
      <c r="FE2945" s="15"/>
      <c r="FF2945" s="20"/>
      <c r="FG2945" s="15"/>
      <c r="FH2945" s="20"/>
      <c r="FI2945" s="15"/>
      <c r="FJ2945" s="20"/>
      <c r="FK2945" s="15"/>
      <c r="FL2945" s="20"/>
      <c r="FM2945" s="15"/>
      <c r="FN2945" s="20"/>
      <c r="FO2945" s="15"/>
      <c r="FP2945" s="20"/>
      <c r="FQ2945" s="15"/>
      <c r="FR2945" s="20"/>
      <c r="FS2945" s="15"/>
      <c r="FT2945" s="20"/>
      <c r="FU2945" s="15">
        <v>30</v>
      </c>
      <c r="FV2945" s="20">
        <v>1</v>
      </c>
      <c r="FW2945" s="15"/>
      <c r="FX2945" s="20"/>
      <c r="FY2945" s="15"/>
      <c r="FZ2945" s="20"/>
      <c r="GA2945" s="15"/>
      <c r="GB2945" s="20"/>
      <c r="GC2945" s="15"/>
      <c r="GD2945" s="20"/>
      <c r="GE2945" s="15"/>
      <c r="GF2945" s="20"/>
      <c r="GG2945" s="226"/>
    </row>
    <row r="2946" spans="1:189" ht="15" customHeight="1" x14ac:dyDescent="0.3">
      <c r="A2946" s="15" t="s">
        <v>146</v>
      </c>
      <c r="B2946" s="15" t="s">
        <v>138</v>
      </c>
      <c r="C2946" s="15" t="s">
        <v>3728</v>
      </c>
      <c r="D2946" s="15" t="s">
        <v>3729</v>
      </c>
      <c r="E2946" s="15" t="str">
        <f t="shared" si="628"/>
        <v>Blayke Goodlin</v>
      </c>
      <c r="F2946" s="15" t="s">
        <v>128</v>
      </c>
      <c r="G2946" s="15">
        <v>999927911</v>
      </c>
      <c r="H2946" s="15">
        <f t="shared" si="629"/>
        <v>60</v>
      </c>
      <c r="I2946" s="15"/>
      <c r="J2946" s="15"/>
      <c r="K2946" s="16"/>
      <c r="L2946" s="15"/>
      <c r="M2946" s="15"/>
      <c r="N2946" s="15"/>
      <c r="O2946" s="15">
        <f t="shared" si="635"/>
        <v>0</v>
      </c>
      <c r="P2946" s="15">
        <v>0</v>
      </c>
      <c r="Q2946" s="15">
        <f t="shared" si="636"/>
        <v>0</v>
      </c>
      <c r="R2946" s="15">
        <v>0</v>
      </c>
      <c r="S2946" s="15">
        <v>0</v>
      </c>
      <c r="T2946" s="15">
        <f t="shared" si="637"/>
        <v>0</v>
      </c>
      <c r="U2946" s="15">
        <f t="shared" si="638"/>
        <v>0</v>
      </c>
      <c r="V2946" s="15"/>
      <c r="W2946" s="15"/>
      <c r="X2946" s="15"/>
      <c r="Y2946" s="15"/>
      <c r="Z2946" s="16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>
        <f t="shared" si="630"/>
        <v>0</v>
      </c>
      <c r="CT2946" s="15">
        <f t="shared" si="631"/>
        <v>60</v>
      </c>
      <c r="CU2946" s="15">
        <f t="shared" si="632"/>
        <v>1</v>
      </c>
      <c r="CV2946" s="15">
        <f t="shared" si="633"/>
        <v>0</v>
      </c>
      <c r="CW2946" s="15"/>
      <c r="CX2946" s="15"/>
      <c r="CY2946" s="15">
        <f t="shared" si="634"/>
        <v>0</v>
      </c>
      <c r="CZ2946" s="15">
        <f>GG2946</f>
        <v>0</v>
      </c>
      <c r="DA2946" s="16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20"/>
      <c r="DY2946" s="15"/>
      <c r="DZ2946" s="20"/>
      <c r="EA2946" s="15"/>
      <c r="EB2946" s="20"/>
      <c r="EC2946" s="15"/>
      <c r="ED2946" s="20"/>
      <c r="EE2946" s="15"/>
      <c r="EF2946" s="20"/>
      <c r="EG2946" s="15"/>
      <c r="EH2946" s="20"/>
      <c r="EI2946" s="15"/>
      <c r="EJ2946" s="20"/>
      <c r="EK2946" s="15"/>
      <c r="EL2946" s="20"/>
      <c r="EM2946" s="15"/>
      <c r="EN2946" s="20"/>
      <c r="EY2946" s="15"/>
      <c r="EZ2946" s="20"/>
      <c r="FC2946" s="15"/>
      <c r="FD2946" s="20"/>
      <c r="FE2946" s="15"/>
      <c r="FF2946" s="20"/>
      <c r="FG2946" s="15"/>
      <c r="FH2946" s="20"/>
      <c r="FI2946" s="15"/>
      <c r="FJ2946" s="20"/>
      <c r="FK2946" s="15"/>
      <c r="FL2946" s="20"/>
      <c r="FM2946" s="15"/>
      <c r="FN2946" s="20"/>
      <c r="FO2946" s="15"/>
      <c r="FP2946" s="20"/>
      <c r="FQ2946" s="15"/>
      <c r="FR2946" s="20"/>
      <c r="FS2946" s="15"/>
      <c r="FT2946" s="20"/>
      <c r="FU2946" s="15"/>
      <c r="FV2946" s="20"/>
      <c r="FW2946" s="15">
        <v>60</v>
      </c>
      <c r="FX2946" s="20">
        <v>1</v>
      </c>
      <c r="FY2946" s="15"/>
      <c r="FZ2946" s="20"/>
      <c r="GA2946" s="15"/>
      <c r="GB2946" s="20"/>
      <c r="GC2946" s="15"/>
      <c r="GD2946" s="20"/>
      <c r="GE2946" s="15"/>
      <c r="GF2946" s="20"/>
      <c r="GG2946" s="226"/>
    </row>
    <row r="2947" spans="1:189" ht="15" customHeight="1" x14ac:dyDescent="0.3">
      <c r="A2947" s="85" t="s">
        <v>133</v>
      </c>
      <c r="B2947" s="85" t="s">
        <v>138</v>
      </c>
      <c r="C2947" s="85" t="s">
        <v>3094</v>
      </c>
      <c r="D2947" s="85" t="s">
        <v>3983</v>
      </c>
      <c r="E2947" s="15" t="str">
        <f t="shared" si="628"/>
        <v>Reyansh Sarna</v>
      </c>
      <c r="F2947" s="85" t="s">
        <v>135</v>
      </c>
      <c r="G2947" s="15">
        <v>999927912</v>
      </c>
      <c r="H2947" s="15">
        <f t="shared" si="629"/>
        <v>68</v>
      </c>
      <c r="I2947" s="15"/>
      <c r="J2947" s="15"/>
      <c r="K2947" s="16"/>
      <c r="L2947" s="15"/>
      <c r="M2947" s="15"/>
      <c r="N2947" s="15"/>
      <c r="O2947" s="15">
        <f t="shared" si="635"/>
        <v>0</v>
      </c>
      <c r="P2947" s="15">
        <v>0</v>
      </c>
      <c r="Q2947" s="15">
        <f t="shared" si="636"/>
        <v>0</v>
      </c>
      <c r="R2947" s="15">
        <v>0</v>
      </c>
      <c r="S2947" s="15">
        <v>0</v>
      </c>
      <c r="T2947" s="15">
        <f t="shared" si="637"/>
        <v>0</v>
      </c>
      <c r="U2947" s="15">
        <f t="shared" si="638"/>
        <v>0</v>
      </c>
      <c r="V2947" s="15"/>
      <c r="W2947" s="15"/>
      <c r="X2947" s="15"/>
      <c r="Y2947" s="15"/>
      <c r="Z2947" s="16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>
        <f t="shared" si="630"/>
        <v>0</v>
      </c>
      <c r="CT2947" s="15">
        <f t="shared" si="631"/>
        <v>68</v>
      </c>
      <c r="CU2947" s="15">
        <f t="shared" si="632"/>
        <v>0</v>
      </c>
      <c r="CV2947" s="15">
        <f t="shared" si="633"/>
        <v>0</v>
      </c>
      <c r="CW2947" s="15"/>
      <c r="CX2947" s="15"/>
      <c r="CY2947" s="15">
        <f t="shared" si="634"/>
        <v>0</v>
      </c>
      <c r="CZ2947" s="15">
        <f>GG2947</f>
        <v>0</v>
      </c>
      <c r="DA2947" s="16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20"/>
      <c r="DY2947" s="15"/>
      <c r="DZ2947" s="20"/>
      <c r="EA2947" s="15"/>
      <c r="EB2947" s="20"/>
      <c r="EC2947" s="15"/>
      <c r="ED2947" s="20"/>
      <c r="EE2947" s="15"/>
      <c r="EF2947" s="20"/>
      <c r="EG2947" s="15"/>
      <c r="EH2947" s="20"/>
      <c r="EI2947" s="15"/>
      <c r="EJ2947" s="20"/>
      <c r="EK2947" s="15"/>
      <c r="EL2947" s="20"/>
      <c r="EM2947" s="15"/>
      <c r="EN2947" s="20"/>
      <c r="EY2947" s="15"/>
      <c r="EZ2947" s="20"/>
      <c r="FC2947" s="15"/>
      <c r="FD2947" s="20"/>
      <c r="FE2947" s="15"/>
      <c r="FF2947" s="20"/>
      <c r="FG2947" s="15"/>
      <c r="FH2947" s="20"/>
      <c r="FI2947" s="15"/>
      <c r="FJ2947" s="20"/>
      <c r="FK2947" s="15"/>
      <c r="FL2947" s="20"/>
      <c r="FM2947" s="15"/>
      <c r="FN2947" s="16"/>
      <c r="FO2947" s="15">
        <v>68</v>
      </c>
      <c r="FP2947" s="20"/>
      <c r="FQ2947" s="15"/>
      <c r="FR2947" s="16"/>
      <c r="FS2947" s="15"/>
      <c r="FT2947" s="20"/>
      <c r="FU2947" s="15"/>
      <c r="FV2947" s="20"/>
      <c r="FW2947" s="15"/>
      <c r="FX2947" s="20"/>
      <c r="FY2947" s="15"/>
      <c r="FZ2947" s="20"/>
      <c r="GA2947" s="15"/>
      <c r="GB2947" s="20"/>
      <c r="GC2947" s="15"/>
      <c r="GD2947" s="20"/>
      <c r="GE2947" s="15"/>
      <c r="GF2947" s="20"/>
      <c r="GG2947" s="226"/>
    </row>
    <row r="2948" spans="1:189" ht="15" customHeight="1" x14ac:dyDescent="0.3">
      <c r="A2948" s="83" t="s">
        <v>133</v>
      </c>
      <c r="B2948" s="83" t="s">
        <v>142</v>
      </c>
      <c r="C2948" s="83" t="s">
        <v>3851</v>
      </c>
      <c r="D2948" s="83" t="s">
        <v>3852</v>
      </c>
      <c r="E2948" s="15" t="str">
        <f t="shared" si="628"/>
        <v>Derek Tristan Bugauisan</v>
      </c>
      <c r="F2948" s="83" t="s">
        <v>135</v>
      </c>
      <c r="G2948" s="83">
        <v>999927913</v>
      </c>
      <c r="H2948" s="15">
        <f t="shared" si="629"/>
        <v>60</v>
      </c>
      <c r="I2948" s="15"/>
      <c r="J2948" s="15"/>
      <c r="K2948" s="16"/>
      <c r="L2948" s="15"/>
      <c r="M2948" s="15"/>
      <c r="N2948" s="15"/>
      <c r="O2948" s="15">
        <f t="shared" si="635"/>
        <v>0</v>
      </c>
      <c r="P2948" s="15">
        <v>0</v>
      </c>
      <c r="Q2948" s="15">
        <f t="shared" si="636"/>
        <v>0</v>
      </c>
      <c r="R2948" s="15">
        <v>0</v>
      </c>
      <c r="S2948" s="15">
        <v>0</v>
      </c>
      <c r="T2948" s="15">
        <f t="shared" si="637"/>
        <v>0</v>
      </c>
      <c r="U2948" s="15">
        <f t="shared" si="638"/>
        <v>0</v>
      </c>
      <c r="V2948" s="15"/>
      <c r="W2948" s="15"/>
      <c r="X2948" s="15"/>
      <c r="Y2948" s="15"/>
      <c r="Z2948" s="16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>
        <f t="shared" si="630"/>
        <v>0</v>
      </c>
      <c r="CT2948" s="15">
        <f t="shared" si="631"/>
        <v>60</v>
      </c>
      <c r="CU2948" s="15">
        <f t="shared" si="632"/>
        <v>1</v>
      </c>
      <c r="CV2948" s="15">
        <f t="shared" si="633"/>
        <v>0</v>
      </c>
      <c r="CW2948" s="15"/>
      <c r="CX2948" s="15"/>
      <c r="CY2948" s="15">
        <f t="shared" si="634"/>
        <v>0</v>
      </c>
      <c r="CZ2948" s="15">
        <f>GG2948</f>
        <v>0</v>
      </c>
      <c r="DA2948" s="16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20"/>
      <c r="DY2948" s="15"/>
      <c r="DZ2948" s="20"/>
      <c r="EA2948" s="15"/>
      <c r="EB2948" s="20"/>
      <c r="EC2948" s="15"/>
      <c r="ED2948" s="20"/>
      <c r="EE2948" s="15"/>
      <c r="EF2948" s="20"/>
      <c r="EG2948" s="15"/>
      <c r="EH2948" s="20"/>
      <c r="EI2948" s="15"/>
      <c r="EJ2948" s="20"/>
      <c r="EK2948" s="15"/>
      <c r="EL2948" s="20"/>
      <c r="EM2948" s="15"/>
      <c r="EN2948" s="20"/>
      <c r="EY2948" s="15"/>
      <c r="EZ2948" s="20"/>
      <c r="FC2948" s="15"/>
      <c r="FD2948" s="20"/>
      <c r="FE2948" s="15"/>
      <c r="FF2948" s="20"/>
      <c r="FG2948" s="15"/>
      <c r="FH2948" s="20"/>
      <c r="FI2948" s="15"/>
      <c r="FJ2948" s="20"/>
      <c r="FK2948" s="15"/>
      <c r="FL2948" s="20"/>
      <c r="FM2948" s="15"/>
      <c r="FN2948" s="20"/>
      <c r="FO2948" s="15"/>
      <c r="FP2948" s="20"/>
      <c r="FQ2948" s="15"/>
      <c r="FR2948" s="20"/>
      <c r="FS2948" s="15"/>
      <c r="FT2948" s="20"/>
      <c r="FU2948" s="15">
        <v>60</v>
      </c>
      <c r="FV2948" s="20">
        <v>1</v>
      </c>
      <c r="FW2948" s="15"/>
      <c r="FX2948" s="20"/>
      <c r="FY2948" s="15"/>
      <c r="FZ2948" s="20"/>
      <c r="GA2948" s="15"/>
      <c r="GB2948" s="20"/>
      <c r="GC2948" s="15"/>
      <c r="GD2948" s="20"/>
      <c r="GE2948" s="15"/>
      <c r="GF2948" s="20"/>
      <c r="GG2948" s="226"/>
    </row>
    <row r="2949" spans="1:189" ht="15" customHeight="1" x14ac:dyDescent="0.3">
      <c r="A2949" s="17" t="s">
        <v>125</v>
      </c>
      <c r="B2949" s="17" t="s">
        <v>140</v>
      </c>
      <c r="C2949" s="17" t="s">
        <v>1520</v>
      </c>
      <c r="D2949" s="17" t="s">
        <v>3596</v>
      </c>
      <c r="E2949" s="15" t="str">
        <f t="shared" si="628"/>
        <v>Iker Moncada cruz</v>
      </c>
      <c r="F2949" s="17" t="s">
        <v>135</v>
      </c>
      <c r="G2949" s="17">
        <v>999927917</v>
      </c>
      <c r="H2949" s="15">
        <f t="shared" si="629"/>
        <v>30</v>
      </c>
      <c r="I2949" s="15"/>
      <c r="J2949" s="15"/>
      <c r="K2949" s="16"/>
      <c r="L2949" s="15"/>
      <c r="M2949" s="15"/>
      <c r="N2949" s="15"/>
      <c r="O2949" s="15">
        <f t="shared" si="635"/>
        <v>0</v>
      </c>
      <c r="P2949" s="15">
        <v>0</v>
      </c>
      <c r="Q2949" s="15">
        <f t="shared" si="636"/>
        <v>0</v>
      </c>
      <c r="R2949" s="15">
        <v>0</v>
      </c>
      <c r="S2949" s="15">
        <v>0</v>
      </c>
      <c r="T2949" s="15">
        <f t="shared" si="637"/>
        <v>0</v>
      </c>
      <c r="U2949" s="15">
        <f t="shared" si="638"/>
        <v>0</v>
      </c>
      <c r="V2949" s="15"/>
      <c r="W2949" s="15"/>
      <c r="X2949" s="15"/>
      <c r="Y2949" s="15"/>
      <c r="Z2949" s="16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>
        <f t="shared" si="630"/>
        <v>0</v>
      </c>
      <c r="CT2949" s="15">
        <f t="shared" si="631"/>
        <v>30</v>
      </c>
      <c r="CU2949" s="15">
        <f t="shared" si="632"/>
        <v>1</v>
      </c>
      <c r="CV2949" s="15">
        <f t="shared" si="633"/>
        <v>0</v>
      </c>
      <c r="CW2949" s="15"/>
      <c r="CX2949" s="15"/>
      <c r="CY2949" s="15">
        <f t="shared" si="634"/>
        <v>0</v>
      </c>
      <c r="CZ2949" s="15">
        <f>GG2949</f>
        <v>0</v>
      </c>
      <c r="DA2949" s="16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20"/>
      <c r="DY2949" s="15"/>
      <c r="DZ2949" s="20"/>
      <c r="EA2949" s="15"/>
      <c r="EB2949" s="20"/>
      <c r="EC2949" s="15"/>
      <c r="ED2949" s="20"/>
      <c r="EE2949" s="15"/>
      <c r="EF2949" s="20"/>
      <c r="EG2949" s="15"/>
      <c r="EH2949" s="20"/>
      <c r="EI2949" s="15"/>
      <c r="EJ2949" s="20"/>
      <c r="EK2949" s="15"/>
      <c r="EL2949" s="20"/>
      <c r="EM2949" s="15"/>
      <c r="EN2949" s="20"/>
      <c r="EY2949" s="15"/>
      <c r="EZ2949" s="20"/>
      <c r="FC2949" s="15"/>
      <c r="FD2949" s="20"/>
      <c r="FE2949" s="15"/>
      <c r="FF2949" s="20"/>
      <c r="FG2949" s="15"/>
      <c r="FH2949" s="20"/>
      <c r="FI2949" s="15"/>
      <c r="FJ2949" s="20"/>
      <c r="FK2949" s="15"/>
      <c r="FL2949" s="20"/>
      <c r="FM2949" s="15"/>
      <c r="FN2949" s="20"/>
      <c r="FO2949" s="15"/>
      <c r="FP2949" s="20"/>
      <c r="FQ2949" s="15"/>
      <c r="FR2949" s="20"/>
      <c r="FS2949" s="15">
        <v>30</v>
      </c>
      <c r="FT2949" s="20">
        <v>1</v>
      </c>
      <c r="FU2949" s="15"/>
      <c r="FV2949" s="20"/>
      <c r="FW2949" s="15"/>
      <c r="FX2949" s="20"/>
      <c r="FY2949" s="15"/>
      <c r="FZ2949" s="20"/>
      <c r="GA2949" s="15"/>
      <c r="GB2949" s="20"/>
      <c r="GC2949" s="15"/>
      <c r="GD2949" s="20"/>
      <c r="GE2949" s="15"/>
      <c r="GF2949" s="20"/>
      <c r="GG2949" s="226"/>
    </row>
    <row r="2950" spans="1:189" ht="15" customHeight="1" x14ac:dyDescent="0.3">
      <c r="A2950" s="15" t="s">
        <v>133</v>
      </c>
      <c r="B2950" s="15" t="s">
        <v>138</v>
      </c>
      <c r="C2950" s="15" t="s">
        <v>3214</v>
      </c>
      <c r="D2950" s="15" t="s">
        <v>3715</v>
      </c>
      <c r="E2950" s="15" t="str">
        <f t="shared" ref="E2950:E3013" si="639">CONCATENATE(C2950, " ",D2950)</f>
        <v>Amira Savidge</v>
      </c>
      <c r="F2950" s="15" t="s">
        <v>128</v>
      </c>
      <c r="G2950" s="15">
        <v>999927918</v>
      </c>
      <c r="H2950" s="15">
        <f t="shared" ref="H2950:H3013" si="640">(L2950+M2950+N2950+O2950+P2950+R2950+S2950+T2950+U2950+V2950+X2950+Y2950+CT2950+CY2950+CS2950+CV2950)-J2950</f>
        <v>68</v>
      </c>
      <c r="I2950" s="15"/>
      <c r="J2950" s="15"/>
      <c r="K2950" s="16"/>
      <c r="L2950" s="15"/>
      <c r="M2950" s="15"/>
      <c r="N2950" s="15"/>
      <c r="O2950" s="15">
        <f t="shared" si="635"/>
        <v>0</v>
      </c>
      <c r="P2950" s="15">
        <v>0</v>
      </c>
      <c r="Q2950" s="15">
        <f t="shared" si="636"/>
        <v>0</v>
      </c>
      <c r="R2950" s="15">
        <v>0</v>
      </c>
      <c r="S2950" s="15">
        <v>0</v>
      </c>
      <c r="T2950" s="15">
        <f t="shared" si="637"/>
        <v>0</v>
      </c>
      <c r="U2950" s="15">
        <f t="shared" si="638"/>
        <v>0</v>
      </c>
      <c r="V2950" s="15"/>
      <c r="W2950" s="15"/>
      <c r="X2950" s="15"/>
      <c r="Y2950" s="15"/>
      <c r="Z2950" s="16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>
        <f t="shared" ref="CS2950:CS3013" si="641">SUM(FE2950)</f>
        <v>0</v>
      </c>
      <c r="CT2950" s="15">
        <f t="shared" ref="CT2950:CT3013" si="642">SUM(EQ2950,ES2950,EU2950,EW2950,FA2950,EY2950,FC2950,FG2950,FI2950,FK2950,FM2950,FQ2950,FS2950,FU2950,FW2950,FY2950,GA2950,FO2950)</f>
        <v>68</v>
      </c>
      <c r="CU2950" s="15">
        <f t="shared" ref="CU2950:CU3013" si="643">COUNT(ER2950,ET2950,EV2950,EX2950,FB2950,EZ2950,FD2950,FH2950,FJ2950,FL2950,FN2950,FR2950,FT2950,FV2950,FX2950,FZ2950,GB2950)</f>
        <v>1</v>
      </c>
      <c r="CV2950" s="15">
        <f t="shared" ref="CV2950:CV3013" si="644">GC2950+GE2950</f>
        <v>0</v>
      </c>
      <c r="CW2950" s="15"/>
      <c r="CX2950" s="15"/>
      <c r="CY2950" s="15">
        <f t="shared" ref="CY2950:CY3013" si="645">EO2950</f>
        <v>0</v>
      </c>
      <c r="CZ2950" s="15">
        <f>GG2950</f>
        <v>0</v>
      </c>
      <c r="DA2950" s="16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20"/>
      <c r="DY2950" s="15"/>
      <c r="DZ2950" s="20"/>
      <c r="EA2950" s="15"/>
      <c r="EB2950" s="20"/>
      <c r="EC2950" s="15"/>
      <c r="ED2950" s="20"/>
      <c r="EE2950" s="15"/>
      <c r="EF2950" s="20"/>
      <c r="EG2950" s="15"/>
      <c r="EH2950" s="20"/>
      <c r="EI2950" s="15"/>
      <c r="EJ2950" s="20"/>
      <c r="EK2950" s="15"/>
      <c r="EL2950" s="20"/>
      <c r="EM2950" s="15"/>
      <c r="EN2950" s="20"/>
      <c r="EY2950" s="15"/>
      <c r="EZ2950" s="20"/>
      <c r="FC2950" s="15"/>
      <c r="FD2950" s="20"/>
      <c r="FE2950" s="15"/>
      <c r="FF2950" s="20"/>
      <c r="FG2950" s="15"/>
      <c r="FH2950" s="20"/>
      <c r="FI2950" s="15"/>
      <c r="FJ2950" s="20"/>
      <c r="FK2950" s="15"/>
      <c r="FL2950" s="20"/>
      <c r="FM2950" s="15"/>
      <c r="FN2950" s="20"/>
      <c r="FO2950" s="15"/>
      <c r="FP2950" s="20"/>
      <c r="FQ2950" s="15"/>
      <c r="FR2950" s="20"/>
      <c r="FS2950" s="15"/>
      <c r="FT2950" s="20"/>
      <c r="FU2950" s="15"/>
      <c r="FV2950" s="20"/>
      <c r="FW2950" s="15">
        <v>68</v>
      </c>
      <c r="FX2950" s="20">
        <v>3</v>
      </c>
      <c r="FY2950" s="15"/>
      <c r="FZ2950" s="20"/>
      <c r="GA2950" s="15"/>
      <c r="GB2950" s="20"/>
      <c r="GC2950" s="15"/>
      <c r="GD2950" s="20"/>
      <c r="GE2950" s="15"/>
      <c r="GF2950" s="20"/>
      <c r="GG2950" s="226"/>
    </row>
    <row r="2951" spans="1:189" ht="15" customHeight="1" x14ac:dyDescent="0.3">
      <c r="A2951" s="15" t="s">
        <v>146</v>
      </c>
      <c r="B2951" s="15" t="s">
        <v>138</v>
      </c>
      <c r="C2951" s="15" t="s">
        <v>3714</v>
      </c>
      <c r="D2951" s="15" t="s">
        <v>3715</v>
      </c>
      <c r="E2951" s="15" t="str">
        <f t="shared" si="639"/>
        <v>Koa Savidge</v>
      </c>
      <c r="F2951" s="15" t="s">
        <v>135</v>
      </c>
      <c r="G2951" s="15">
        <v>999927919</v>
      </c>
      <c r="H2951" s="15">
        <f t="shared" si="640"/>
        <v>30</v>
      </c>
      <c r="I2951" s="15"/>
      <c r="J2951" s="15"/>
      <c r="K2951" s="16"/>
      <c r="L2951" s="15"/>
      <c r="M2951" s="15"/>
      <c r="N2951" s="15"/>
      <c r="O2951" s="15">
        <f t="shared" si="635"/>
        <v>0</v>
      </c>
      <c r="P2951" s="15">
        <v>0</v>
      </c>
      <c r="Q2951" s="15">
        <f t="shared" si="636"/>
        <v>0</v>
      </c>
      <c r="R2951" s="15">
        <v>0</v>
      </c>
      <c r="S2951" s="15">
        <v>0</v>
      </c>
      <c r="T2951" s="15">
        <f t="shared" si="637"/>
        <v>0</v>
      </c>
      <c r="U2951" s="15">
        <f t="shared" si="638"/>
        <v>0</v>
      </c>
      <c r="V2951" s="15"/>
      <c r="W2951" s="15"/>
      <c r="X2951" s="15"/>
      <c r="Y2951" s="15"/>
      <c r="Z2951" s="16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>
        <f t="shared" si="641"/>
        <v>0</v>
      </c>
      <c r="CT2951" s="15">
        <f t="shared" si="642"/>
        <v>30</v>
      </c>
      <c r="CU2951" s="15">
        <f t="shared" si="643"/>
        <v>1</v>
      </c>
      <c r="CV2951" s="15">
        <f t="shared" si="644"/>
        <v>0</v>
      </c>
      <c r="CW2951" s="15"/>
      <c r="CX2951" s="15"/>
      <c r="CY2951" s="15">
        <f t="shared" si="645"/>
        <v>0</v>
      </c>
      <c r="CZ2951" s="15">
        <f>GG2951</f>
        <v>0</v>
      </c>
      <c r="DA2951" s="16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20"/>
      <c r="DY2951" s="15"/>
      <c r="DZ2951" s="20"/>
      <c r="EA2951" s="15"/>
      <c r="EB2951" s="20"/>
      <c r="EC2951" s="15"/>
      <c r="ED2951" s="20"/>
      <c r="EE2951" s="15"/>
      <c r="EF2951" s="20"/>
      <c r="EG2951" s="15"/>
      <c r="EH2951" s="20"/>
      <c r="EI2951" s="15"/>
      <c r="EJ2951" s="20"/>
      <c r="EK2951" s="15"/>
      <c r="EL2951" s="20"/>
      <c r="EM2951" s="15"/>
      <c r="EN2951" s="20"/>
      <c r="EY2951" s="15"/>
      <c r="EZ2951" s="20"/>
      <c r="FC2951" s="15"/>
      <c r="FD2951" s="20"/>
      <c r="FE2951" s="15"/>
      <c r="FF2951" s="20"/>
      <c r="FG2951" s="15"/>
      <c r="FH2951" s="20"/>
      <c r="FI2951" s="15"/>
      <c r="FJ2951" s="20"/>
      <c r="FK2951" s="15"/>
      <c r="FL2951" s="20"/>
      <c r="FM2951" s="15"/>
      <c r="FN2951" s="20"/>
      <c r="FO2951" s="15"/>
      <c r="FP2951" s="20"/>
      <c r="FQ2951" s="15"/>
      <c r="FR2951" s="20"/>
      <c r="FS2951" s="15"/>
      <c r="FT2951" s="20"/>
      <c r="FU2951" s="15"/>
      <c r="FV2951" s="20"/>
      <c r="FW2951" s="15">
        <v>30</v>
      </c>
      <c r="FX2951" s="20">
        <v>1</v>
      </c>
      <c r="FY2951" s="15"/>
      <c r="FZ2951" s="20"/>
      <c r="GA2951" s="15"/>
      <c r="GB2951" s="20"/>
      <c r="GC2951" s="15"/>
      <c r="GD2951" s="20"/>
      <c r="GE2951" s="15"/>
      <c r="GF2951" s="20"/>
      <c r="GG2951" s="226"/>
    </row>
    <row r="2952" spans="1:189" ht="15" customHeight="1" x14ac:dyDescent="0.3">
      <c r="A2952" s="15" t="s">
        <v>137</v>
      </c>
      <c r="B2952" s="15" t="s">
        <v>138</v>
      </c>
      <c r="C2952" s="15" t="s">
        <v>3585</v>
      </c>
      <c r="D2952" s="15" t="s">
        <v>308</v>
      </c>
      <c r="E2952" s="15" t="str">
        <f t="shared" si="639"/>
        <v>Tia Thomas</v>
      </c>
      <c r="F2952" s="15" t="s">
        <v>128</v>
      </c>
      <c r="G2952" s="15">
        <v>999927920</v>
      </c>
      <c r="H2952" s="15">
        <f t="shared" si="640"/>
        <v>45</v>
      </c>
      <c r="I2952" s="15"/>
      <c r="J2952" s="15"/>
      <c r="K2952" s="16"/>
      <c r="L2952" s="15"/>
      <c r="M2952" s="15"/>
      <c r="N2952" s="15"/>
      <c r="O2952" s="15">
        <f t="shared" si="635"/>
        <v>0</v>
      </c>
      <c r="P2952" s="15">
        <v>0</v>
      </c>
      <c r="Q2952" s="15">
        <f t="shared" si="636"/>
        <v>0</v>
      </c>
      <c r="R2952" s="15">
        <v>0</v>
      </c>
      <c r="S2952" s="15">
        <v>0</v>
      </c>
      <c r="T2952" s="15">
        <f t="shared" si="637"/>
        <v>0</v>
      </c>
      <c r="U2952" s="15">
        <f t="shared" si="638"/>
        <v>0</v>
      </c>
      <c r="V2952" s="15"/>
      <c r="W2952" s="15"/>
      <c r="X2952" s="15"/>
      <c r="Y2952" s="15"/>
      <c r="Z2952" s="16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>
        <f t="shared" si="641"/>
        <v>0</v>
      </c>
      <c r="CT2952" s="15">
        <f t="shared" si="642"/>
        <v>45</v>
      </c>
      <c r="CU2952" s="15">
        <f t="shared" si="643"/>
        <v>1</v>
      </c>
      <c r="CV2952" s="15">
        <f t="shared" si="644"/>
        <v>0</v>
      </c>
      <c r="CW2952" s="15"/>
      <c r="CX2952" s="15"/>
      <c r="CY2952" s="15">
        <f t="shared" si="645"/>
        <v>0</v>
      </c>
      <c r="CZ2952" s="15">
        <f>GG2952</f>
        <v>0</v>
      </c>
      <c r="DA2952" s="16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20"/>
      <c r="DY2952" s="15"/>
      <c r="DZ2952" s="20"/>
      <c r="EA2952" s="15"/>
      <c r="EB2952" s="20"/>
      <c r="EC2952" s="15"/>
      <c r="ED2952" s="20"/>
      <c r="EE2952" s="15"/>
      <c r="EF2952" s="20"/>
      <c r="EG2952" s="15"/>
      <c r="EH2952" s="20"/>
      <c r="EI2952" s="15"/>
      <c r="EJ2952" s="20"/>
      <c r="EK2952" s="15"/>
      <c r="EL2952" s="20"/>
      <c r="EM2952" s="15"/>
      <c r="EN2952" s="20"/>
      <c r="EY2952" s="15"/>
      <c r="EZ2952" s="20"/>
      <c r="FC2952" s="15"/>
      <c r="FD2952" s="20"/>
      <c r="FE2952" s="15"/>
      <c r="FF2952" s="20"/>
      <c r="FG2952" s="15"/>
      <c r="FH2952" s="20"/>
      <c r="FI2952" s="15"/>
      <c r="FJ2952" s="20"/>
      <c r="FK2952" s="15"/>
      <c r="FL2952" s="20"/>
      <c r="FM2952" s="15"/>
      <c r="FN2952" s="20"/>
      <c r="FO2952" s="15"/>
      <c r="FP2952" s="20"/>
      <c r="FQ2952" s="15">
        <v>45</v>
      </c>
      <c r="FR2952" s="20">
        <v>2</v>
      </c>
      <c r="FS2952" s="15"/>
      <c r="FT2952" s="20"/>
      <c r="FU2952" s="15"/>
      <c r="FV2952" s="20"/>
      <c r="FW2952" s="15"/>
      <c r="FX2952" s="20"/>
      <c r="FY2952" s="15"/>
      <c r="FZ2952" s="20"/>
      <c r="GA2952" s="15"/>
      <c r="GB2952" s="20"/>
      <c r="GC2952" s="15"/>
      <c r="GD2952" s="20"/>
      <c r="GE2952" s="15"/>
      <c r="GF2952" s="20"/>
      <c r="GG2952" s="226"/>
    </row>
    <row r="2953" spans="1:189" ht="15" customHeight="1" x14ac:dyDescent="0.3">
      <c r="A2953" s="15" t="s">
        <v>133</v>
      </c>
      <c r="B2953" s="15" t="s">
        <v>140</v>
      </c>
      <c r="C2953" s="15" t="s">
        <v>1484</v>
      </c>
      <c r="D2953" s="15" t="s">
        <v>1475</v>
      </c>
      <c r="E2953" s="15" t="str">
        <f t="shared" si="639"/>
        <v>Treyton Nguyen</v>
      </c>
      <c r="F2953" s="15" t="s">
        <v>135</v>
      </c>
      <c r="G2953" s="15">
        <v>999927925</v>
      </c>
      <c r="H2953" s="15">
        <f t="shared" si="640"/>
        <v>45</v>
      </c>
      <c r="I2953" s="15"/>
      <c r="J2953" s="15"/>
      <c r="K2953" s="16"/>
      <c r="L2953" s="15"/>
      <c r="M2953" s="15"/>
      <c r="N2953" s="15"/>
      <c r="O2953" s="15">
        <f t="shared" si="635"/>
        <v>0</v>
      </c>
      <c r="P2953" s="15">
        <v>0</v>
      </c>
      <c r="Q2953" s="15">
        <f t="shared" si="636"/>
        <v>0</v>
      </c>
      <c r="R2953" s="15">
        <v>0</v>
      </c>
      <c r="S2953" s="15">
        <v>0</v>
      </c>
      <c r="T2953" s="15">
        <f t="shared" si="637"/>
        <v>0</v>
      </c>
      <c r="U2953" s="15">
        <f t="shared" si="638"/>
        <v>0</v>
      </c>
      <c r="V2953" s="15"/>
      <c r="W2953" s="15"/>
      <c r="X2953" s="15"/>
      <c r="Y2953" s="15"/>
      <c r="Z2953" s="16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>
        <f t="shared" si="641"/>
        <v>0</v>
      </c>
      <c r="CT2953" s="15">
        <f t="shared" si="642"/>
        <v>45</v>
      </c>
      <c r="CU2953" s="15">
        <f t="shared" si="643"/>
        <v>1</v>
      </c>
      <c r="CV2953" s="15">
        <f t="shared" si="644"/>
        <v>0</v>
      </c>
      <c r="CW2953" s="15"/>
      <c r="CX2953" s="15"/>
      <c r="CY2953" s="15">
        <f t="shared" si="645"/>
        <v>0</v>
      </c>
      <c r="CZ2953" s="15">
        <f>GG2953</f>
        <v>0</v>
      </c>
      <c r="DA2953" s="16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20"/>
      <c r="DY2953" s="15"/>
      <c r="DZ2953" s="20"/>
      <c r="EA2953" s="15"/>
      <c r="EB2953" s="20"/>
      <c r="EC2953" s="15"/>
      <c r="ED2953" s="20"/>
      <c r="EE2953" s="15"/>
      <c r="EF2953" s="20"/>
      <c r="EG2953" s="15"/>
      <c r="EH2953" s="20"/>
      <c r="EI2953" s="15"/>
      <c r="EJ2953" s="20"/>
      <c r="EK2953" s="15"/>
      <c r="EL2953" s="20"/>
      <c r="EM2953" s="15"/>
      <c r="EN2953" s="20"/>
      <c r="EY2953" s="15"/>
      <c r="EZ2953" s="20"/>
      <c r="FC2953" s="15"/>
      <c r="FD2953" s="20"/>
      <c r="FE2953" s="15"/>
      <c r="FF2953" s="20"/>
      <c r="FG2953" s="15"/>
      <c r="FH2953" s="20"/>
      <c r="FI2953" s="15"/>
      <c r="FJ2953" s="20"/>
      <c r="FK2953" s="15"/>
      <c r="FL2953" s="20"/>
      <c r="FM2953" s="15"/>
      <c r="FN2953" s="20"/>
      <c r="FO2953" s="15"/>
      <c r="FP2953" s="20"/>
      <c r="FQ2953" s="15"/>
      <c r="FR2953" s="20"/>
      <c r="FS2953" s="15"/>
      <c r="FT2953" s="20"/>
      <c r="FU2953" s="15"/>
      <c r="FV2953" s="20"/>
      <c r="FW2953" s="15">
        <v>45</v>
      </c>
      <c r="FX2953" s="20">
        <v>2</v>
      </c>
      <c r="FY2953" s="15"/>
      <c r="FZ2953" s="20"/>
      <c r="GA2953" s="15"/>
      <c r="GB2953" s="20"/>
      <c r="GC2953" s="15"/>
      <c r="GD2953" s="20"/>
      <c r="GE2953" s="15"/>
      <c r="GF2953" s="20"/>
      <c r="GG2953" s="226"/>
    </row>
    <row r="2954" spans="1:189" ht="15" customHeight="1" x14ac:dyDescent="0.3">
      <c r="A2954" s="15" t="s">
        <v>133</v>
      </c>
      <c r="B2954" s="15" t="s">
        <v>142</v>
      </c>
      <c r="C2954" s="15" t="s">
        <v>1970</v>
      </c>
      <c r="D2954" s="15" t="s">
        <v>1906</v>
      </c>
      <c r="E2954" s="15" t="str">
        <f t="shared" si="639"/>
        <v>Skyla Vilain</v>
      </c>
      <c r="F2954" s="15" t="s">
        <v>128</v>
      </c>
      <c r="G2954" s="15">
        <v>999927931</v>
      </c>
      <c r="H2954" s="15">
        <f t="shared" si="640"/>
        <v>87</v>
      </c>
      <c r="I2954" s="15"/>
      <c r="J2954" s="15"/>
      <c r="K2954" s="16"/>
      <c r="L2954" s="15"/>
      <c r="M2954" s="15"/>
      <c r="N2954" s="15"/>
      <c r="O2954" s="15">
        <f t="shared" si="635"/>
        <v>0</v>
      </c>
      <c r="P2954" s="15">
        <v>0</v>
      </c>
      <c r="Q2954" s="15">
        <f t="shared" si="636"/>
        <v>0</v>
      </c>
      <c r="R2954" s="15">
        <v>0</v>
      </c>
      <c r="S2954" s="15">
        <v>0</v>
      </c>
      <c r="T2954" s="15">
        <f t="shared" si="637"/>
        <v>0</v>
      </c>
      <c r="U2954" s="15">
        <f t="shared" si="638"/>
        <v>0</v>
      </c>
      <c r="V2954" s="15"/>
      <c r="W2954" s="15"/>
      <c r="X2954" s="15"/>
      <c r="Y2954" s="15"/>
      <c r="Z2954" s="16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>
        <f t="shared" si="641"/>
        <v>29</v>
      </c>
      <c r="CT2954" s="15">
        <f t="shared" si="642"/>
        <v>58</v>
      </c>
      <c r="CU2954" s="15">
        <f t="shared" si="643"/>
        <v>1</v>
      </c>
      <c r="CV2954" s="15">
        <f t="shared" si="644"/>
        <v>0</v>
      </c>
      <c r="CW2954" s="15"/>
      <c r="CX2954" s="15"/>
      <c r="CY2954" s="15">
        <f t="shared" si="645"/>
        <v>0</v>
      </c>
      <c r="CZ2954" s="15">
        <f>GG2954</f>
        <v>0</v>
      </c>
      <c r="DA2954" s="16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20"/>
      <c r="DY2954" s="15"/>
      <c r="DZ2954" s="20"/>
      <c r="EA2954" s="15"/>
      <c r="EB2954" s="20"/>
      <c r="EC2954" s="15"/>
      <c r="ED2954" s="20"/>
      <c r="EE2954" s="15"/>
      <c r="EF2954" s="20"/>
      <c r="EG2954" s="15"/>
      <c r="EH2954" s="20"/>
      <c r="EI2954" s="15"/>
      <c r="EJ2954" s="20"/>
      <c r="EK2954" s="15"/>
      <c r="EL2954" s="20"/>
      <c r="EM2954" s="15"/>
      <c r="EN2954" s="20"/>
      <c r="EY2954" s="15"/>
      <c r="EZ2954" s="20"/>
      <c r="FC2954" s="15"/>
      <c r="FD2954" s="20"/>
      <c r="FE2954" s="15">
        <v>29</v>
      </c>
      <c r="FF2954" s="20" t="s">
        <v>168</v>
      </c>
      <c r="FG2954" s="15"/>
      <c r="FH2954" s="20"/>
      <c r="FI2954" s="15"/>
      <c r="FJ2954" s="20"/>
      <c r="FK2954" s="15"/>
      <c r="FL2954" s="20"/>
      <c r="FM2954" s="15"/>
      <c r="FN2954" s="20"/>
      <c r="FO2954" s="15"/>
      <c r="FP2954" s="20"/>
      <c r="FQ2954" s="15"/>
      <c r="FR2954" s="20"/>
      <c r="FS2954" s="15"/>
      <c r="FT2954" s="20"/>
      <c r="FU2954" s="15"/>
      <c r="FV2954" s="20"/>
      <c r="FW2954" s="15"/>
      <c r="FX2954" s="20"/>
      <c r="FY2954" s="15">
        <v>58</v>
      </c>
      <c r="FZ2954" s="20">
        <v>6</v>
      </c>
      <c r="GA2954" s="15"/>
      <c r="GB2954" s="20"/>
      <c r="GC2954" s="15"/>
      <c r="GD2954" s="20"/>
      <c r="GE2954" s="15"/>
      <c r="GF2954" s="20"/>
      <c r="GG2954" s="226"/>
    </row>
    <row r="2955" spans="1:189" ht="15" customHeight="1" x14ac:dyDescent="0.3">
      <c r="A2955" s="15" t="s">
        <v>125</v>
      </c>
      <c r="B2955" s="15" t="s">
        <v>138</v>
      </c>
      <c r="C2955" s="15" t="s">
        <v>3566</v>
      </c>
      <c r="D2955" s="15" t="s">
        <v>3567</v>
      </c>
      <c r="E2955" s="15" t="str">
        <f t="shared" si="639"/>
        <v>jorge oronia JR</v>
      </c>
      <c r="F2955" s="15" t="s">
        <v>135</v>
      </c>
      <c r="G2955" s="15">
        <v>999927933</v>
      </c>
      <c r="H2955" s="15">
        <f t="shared" si="640"/>
        <v>30</v>
      </c>
      <c r="I2955" s="15"/>
      <c r="J2955" s="15"/>
      <c r="K2955" s="16"/>
      <c r="L2955" s="15"/>
      <c r="M2955" s="15"/>
      <c r="N2955" s="15"/>
      <c r="O2955" s="15">
        <f t="shared" si="635"/>
        <v>0</v>
      </c>
      <c r="P2955" s="15">
        <v>0</v>
      </c>
      <c r="Q2955" s="15">
        <f t="shared" si="636"/>
        <v>0</v>
      </c>
      <c r="R2955" s="15">
        <v>0</v>
      </c>
      <c r="S2955" s="15">
        <v>0</v>
      </c>
      <c r="T2955" s="15">
        <f t="shared" si="637"/>
        <v>0</v>
      </c>
      <c r="U2955" s="15">
        <f t="shared" si="638"/>
        <v>0</v>
      </c>
      <c r="V2955" s="15"/>
      <c r="W2955" s="15"/>
      <c r="X2955" s="15"/>
      <c r="Y2955" s="15"/>
      <c r="Z2955" s="16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>
        <f t="shared" si="641"/>
        <v>0</v>
      </c>
      <c r="CT2955" s="15">
        <f t="shared" si="642"/>
        <v>30</v>
      </c>
      <c r="CU2955" s="15">
        <f t="shared" si="643"/>
        <v>1</v>
      </c>
      <c r="CV2955" s="15">
        <f t="shared" si="644"/>
        <v>0</v>
      </c>
      <c r="CW2955" s="15"/>
      <c r="CX2955" s="15"/>
      <c r="CY2955" s="15">
        <f t="shared" si="645"/>
        <v>0</v>
      </c>
      <c r="CZ2955" s="15">
        <f>GG2955</f>
        <v>0</v>
      </c>
      <c r="DA2955" s="16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20"/>
      <c r="DY2955" s="15"/>
      <c r="DZ2955" s="20"/>
      <c r="EA2955" s="15"/>
      <c r="EB2955" s="20"/>
      <c r="EC2955" s="15"/>
      <c r="ED2955" s="20"/>
      <c r="EE2955" s="15"/>
      <c r="EF2955" s="20"/>
      <c r="EG2955" s="15"/>
      <c r="EH2955" s="20"/>
      <c r="EI2955" s="15"/>
      <c r="EJ2955" s="20"/>
      <c r="EK2955" s="15"/>
      <c r="EL2955" s="20"/>
      <c r="EM2955" s="15"/>
      <c r="EN2955" s="20"/>
      <c r="EY2955" s="15"/>
      <c r="EZ2955" s="20"/>
      <c r="FC2955" s="15"/>
      <c r="FD2955" s="20"/>
      <c r="FE2955" s="15"/>
      <c r="FF2955" s="20"/>
      <c r="FG2955" s="15"/>
      <c r="FH2955" s="20"/>
      <c r="FI2955" s="15"/>
      <c r="FJ2955" s="20"/>
      <c r="FK2955" s="15"/>
      <c r="FL2955" s="20"/>
      <c r="FM2955" s="15"/>
      <c r="FN2955" s="20"/>
      <c r="FO2955" s="15"/>
      <c r="FP2955" s="20"/>
      <c r="FQ2955" s="15">
        <v>30</v>
      </c>
      <c r="FR2955" s="20">
        <v>1</v>
      </c>
      <c r="FS2955" s="15"/>
      <c r="FT2955" s="20"/>
      <c r="FU2955" s="15"/>
      <c r="FV2955" s="20"/>
      <c r="FW2955" s="15"/>
      <c r="FX2955" s="20"/>
      <c r="FY2955" s="15"/>
      <c r="FZ2955" s="20"/>
      <c r="GA2955" s="15"/>
      <c r="GB2955" s="20"/>
      <c r="GC2955" s="15"/>
      <c r="GD2955" s="20"/>
      <c r="GE2955" s="15"/>
      <c r="GF2955" s="20"/>
      <c r="GG2955" s="226"/>
    </row>
    <row r="2956" spans="1:189" ht="15" customHeight="1" x14ac:dyDescent="0.3">
      <c r="A2956" s="15" t="s">
        <v>133</v>
      </c>
      <c r="B2956" s="15" t="s">
        <v>142</v>
      </c>
      <c r="C2956" s="15" t="s">
        <v>2943</v>
      </c>
      <c r="D2956" s="15" t="s">
        <v>1225</v>
      </c>
      <c r="E2956" s="15" t="str">
        <f t="shared" si="639"/>
        <v>BRANDON LEE</v>
      </c>
      <c r="F2956" s="15" t="s">
        <v>135</v>
      </c>
      <c r="G2956" s="15">
        <v>999927937</v>
      </c>
      <c r="H2956" s="15">
        <f t="shared" si="640"/>
        <v>60</v>
      </c>
      <c r="I2956" s="15"/>
      <c r="J2956" s="15"/>
      <c r="K2956" s="16"/>
      <c r="L2956" s="15"/>
      <c r="M2956" s="15"/>
      <c r="N2956" s="15"/>
      <c r="O2956" s="15">
        <f t="shared" si="635"/>
        <v>0</v>
      </c>
      <c r="P2956" s="15">
        <v>0</v>
      </c>
      <c r="Q2956" s="15">
        <f t="shared" si="636"/>
        <v>0</v>
      </c>
      <c r="R2956" s="15">
        <v>0</v>
      </c>
      <c r="S2956" s="15">
        <v>0</v>
      </c>
      <c r="T2956" s="15">
        <f t="shared" si="637"/>
        <v>0</v>
      </c>
      <c r="U2956" s="15">
        <f t="shared" si="638"/>
        <v>0</v>
      </c>
      <c r="V2956" s="15"/>
      <c r="W2956" s="15"/>
      <c r="X2956" s="15"/>
      <c r="Y2956" s="15"/>
      <c r="Z2956" s="16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>
        <f t="shared" si="641"/>
        <v>0</v>
      </c>
      <c r="CT2956" s="15">
        <f t="shared" si="642"/>
        <v>60</v>
      </c>
      <c r="CU2956" s="15">
        <f t="shared" si="643"/>
        <v>1</v>
      </c>
      <c r="CV2956" s="15">
        <f t="shared" si="644"/>
        <v>0</v>
      </c>
      <c r="CW2956" s="15"/>
      <c r="CX2956" s="15"/>
      <c r="CY2956" s="15">
        <f t="shared" si="645"/>
        <v>0</v>
      </c>
      <c r="CZ2956" s="15">
        <f>GG2956</f>
        <v>0</v>
      </c>
      <c r="DA2956" s="16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20"/>
      <c r="DY2956" s="15"/>
      <c r="DZ2956" s="20"/>
      <c r="EA2956" s="15"/>
      <c r="EB2956" s="20"/>
      <c r="EC2956" s="15"/>
      <c r="ED2956" s="20"/>
      <c r="EE2956" s="15"/>
      <c r="EF2956" s="20"/>
      <c r="EG2956" s="15"/>
      <c r="EH2956" s="20"/>
      <c r="EI2956" s="15"/>
      <c r="EJ2956" s="20"/>
      <c r="EK2956" s="15"/>
      <c r="EL2956" s="20"/>
      <c r="EM2956" s="15"/>
      <c r="EN2956" s="20"/>
      <c r="EY2956" s="15"/>
      <c r="EZ2956" s="20"/>
      <c r="FC2956" s="15"/>
      <c r="FD2956" s="20"/>
      <c r="FE2956" s="15"/>
      <c r="FF2956" s="20"/>
      <c r="FG2956" s="15"/>
      <c r="FH2956" s="20"/>
      <c r="FI2956" s="15"/>
      <c r="FJ2956" s="20"/>
      <c r="FK2956" s="15"/>
      <c r="FL2956" s="20"/>
      <c r="FM2956" s="15"/>
      <c r="FN2956" s="20"/>
      <c r="FO2956" s="15"/>
      <c r="FP2956" s="20"/>
      <c r="FQ2956" s="15">
        <v>60</v>
      </c>
      <c r="FR2956" s="20">
        <v>1</v>
      </c>
      <c r="FS2956" s="15"/>
      <c r="FT2956" s="20"/>
      <c r="FU2956" s="15"/>
      <c r="FV2956" s="20"/>
      <c r="FW2956" s="15"/>
      <c r="FX2956" s="20"/>
      <c r="FY2956" s="15"/>
      <c r="FZ2956" s="20"/>
      <c r="GA2956" s="15"/>
      <c r="GB2956" s="20"/>
      <c r="GC2956" s="15"/>
      <c r="GD2956" s="20"/>
      <c r="GE2956" s="15"/>
      <c r="GF2956" s="20"/>
      <c r="GG2956" s="226"/>
    </row>
    <row r="2957" spans="1:189" ht="15" customHeight="1" x14ac:dyDescent="0.3">
      <c r="A2957" s="83" t="s">
        <v>133</v>
      </c>
      <c r="B2957" s="83" t="s">
        <v>138</v>
      </c>
      <c r="C2957" s="83" t="s">
        <v>1379</v>
      </c>
      <c r="D2957" s="83" t="s">
        <v>934</v>
      </c>
      <c r="E2957" s="15" t="str">
        <f t="shared" si="639"/>
        <v>Miguel Hernandez</v>
      </c>
      <c r="F2957" s="83" t="s">
        <v>135</v>
      </c>
      <c r="G2957" s="83">
        <v>999927940</v>
      </c>
      <c r="H2957" s="15">
        <f t="shared" si="640"/>
        <v>60</v>
      </c>
      <c r="I2957" s="15"/>
      <c r="J2957" s="15"/>
      <c r="K2957" s="16"/>
      <c r="L2957" s="15"/>
      <c r="M2957" s="15"/>
      <c r="N2957" s="15"/>
      <c r="O2957" s="15">
        <f t="shared" si="635"/>
        <v>0</v>
      </c>
      <c r="P2957" s="15">
        <v>0</v>
      </c>
      <c r="Q2957" s="15">
        <f t="shared" si="636"/>
        <v>0</v>
      </c>
      <c r="R2957" s="15">
        <v>0</v>
      </c>
      <c r="S2957" s="15">
        <v>0</v>
      </c>
      <c r="T2957" s="15">
        <f t="shared" si="637"/>
        <v>0</v>
      </c>
      <c r="U2957" s="15">
        <f t="shared" si="638"/>
        <v>0</v>
      </c>
      <c r="V2957" s="15"/>
      <c r="W2957" s="15"/>
      <c r="X2957" s="15"/>
      <c r="Y2957" s="15"/>
      <c r="Z2957" s="16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>
        <f t="shared" si="641"/>
        <v>0</v>
      </c>
      <c r="CT2957" s="15">
        <f t="shared" si="642"/>
        <v>60</v>
      </c>
      <c r="CU2957" s="15">
        <f t="shared" si="643"/>
        <v>1</v>
      </c>
      <c r="CV2957" s="15">
        <f t="shared" si="644"/>
        <v>0</v>
      </c>
      <c r="CW2957" s="15"/>
      <c r="CX2957" s="15"/>
      <c r="CY2957" s="15">
        <f t="shared" si="645"/>
        <v>0</v>
      </c>
      <c r="CZ2957" s="15">
        <f>GG2957</f>
        <v>0</v>
      </c>
      <c r="DA2957" s="16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20"/>
      <c r="DY2957" s="15"/>
      <c r="DZ2957" s="20"/>
      <c r="EA2957" s="15"/>
      <c r="EB2957" s="20"/>
      <c r="EC2957" s="15"/>
      <c r="ED2957" s="20"/>
      <c r="EE2957" s="15"/>
      <c r="EF2957" s="20"/>
      <c r="EG2957" s="15"/>
      <c r="EH2957" s="20"/>
      <c r="EI2957" s="15"/>
      <c r="EJ2957" s="20"/>
      <c r="EK2957" s="15"/>
      <c r="EL2957" s="20"/>
      <c r="EM2957" s="15"/>
      <c r="EN2957" s="20"/>
      <c r="EY2957" s="15"/>
      <c r="EZ2957" s="20"/>
      <c r="FC2957" s="15"/>
      <c r="FD2957" s="20"/>
      <c r="FE2957" s="15"/>
      <c r="FF2957" s="20"/>
      <c r="FG2957" s="15"/>
      <c r="FH2957" s="20"/>
      <c r="FI2957" s="15"/>
      <c r="FJ2957" s="20"/>
      <c r="FK2957" s="15"/>
      <c r="FL2957" s="20"/>
      <c r="FM2957" s="15"/>
      <c r="FN2957" s="20"/>
      <c r="FO2957" s="15"/>
      <c r="FP2957" s="20"/>
      <c r="FQ2957" s="15"/>
      <c r="FR2957" s="20"/>
      <c r="FS2957" s="15"/>
      <c r="FT2957" s="20"/>
      <c r="FU2957" s="15">
        <v>60</v>
      </c>
      <c r="FV2957" s="20">
        <v>1</v>
      </c>
      <c r="FW2957" s="15"/>
      <c r="FX2957" s="20"/>
      <c r="FY2957" s="15"/>
      <c r="FZ2957" s="20"/>
      <c r="GA2957" s="15"/>
      <c r="GB2957" s="20"/>
      <c r="GC2957" s="15"/>
      <c r="GD2957" s="20"/>
      <c r="GE2957" s="15"/>
      <c r="GF2957" s="20"/>
      <c r="GG2957" s="226"/>
    </row>
    <row r="2958" spans="1:189" ht="15" customHeight="1" x14ac:dyDescent="0.3">
      <c r="A2958" s="17" t="s">
        <v>133</v>
      </c>
      <c r="B2958" s="17" t="s">
        <v>134</v>
      </c>
      <c r="C2958" s="17" t="s">
        <v>3609</v>
      </c>
      <c r="D2958" s="17" t="s">
        <v>3610</v>
      </c>
      <c r="E2958" s="15" t="str">
        <f t="shared" si="639"/>
        <v>Erik Cleary</v>
      </c>
      <c r="F2958" s="17" t="s">
        <v>135</v>
      </c>
      <c r="G2958" s="17">
        <v>999927941</v>
      </c>
      <c r="H2958" s="15">
        <f t="shared" si="640"/>
        <v>63</v>
      </c>
      <c r="I2958" s="15"/>
      <c r="J2958" s="15"/>
      <c r="K2958" s="16"/>
      <c r="L2958" s="15"/>
      <c r="M2958" s="15"/>
      <c r="N2958" s="15"/>
      <c r="O2958" s="15">
        <f t="shared" si="635"/>
        <v>0</v>
      </c>
      <c r="P2958" s="15">
        <v>0</v>
      </c>
      <c r="Q2958" s="15">
        <f t="shared" si="636"/>
        <v>0</v>
      </c>
      <c r="R2958" s="15">
        <v>0</v>
      </c>
      <c r="S2958" s="15">
        <v>0</v>
      </c>
      <c r="T2958" s="15">
        <f t="shared" si="637"/>
        <v>0</v>
      </c>
      <c r="U2958" s="15">
        <f t="shared" si="638"/>
        <v>0</v>
      </c>
      <c r="V2958" s="15"/>
      <c r="W2958" s="15"/>
      <c r="X2958" s="15"/>
      <c r="Y2958" s="15"/>
      <c r="Z2958" s="16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>
        <f t="shared" si="641"/>
        <v>0</v>
      </c>
      <c r="CT2958" s="15">
        <f t="shared" si="642"/>
        <v>63</v>
      </c>
      <c r="CU2958" s="15">
        <f t="shared" si="643"/>
        <v>1</v>
      </c>
      <c r="CV2958" s="15">
        <f t="shared" si="644"/>
        <v>0</v>
      </c>
      <c r="CW2958" s="15"/>
      <c r="CX2958" s="15"/>
      <c r="CY2958" s="15">
        <f t="shared" si="645"/>
        <v>0</v>
      </c>
      <c r="CZ2958" s="15">
        <f>GG2958</f>
        <v>0</v>
      </c>
      <c r="DA2958" s="16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20"/>
      <c r="DY2958" s="15"/>
      <c r="DZ2958" s="20"/>
      <c r="EA2958" s="15"/>
      <c r="EB2958" s="20"/>
      <c r="EC2958" s="15"/>
      <c r="ED2958" s="20"/>
      <c r="EE2958" s="15"/>
      <c r="EF2958" s="20"/>
      <c r="EG2958" s="15"/>
      <c r="EH2958" s="20"/>
      <c r="EI2958" s="15"/>
      <c r="EJ2958" s="20"/>
      <c r="EK2958" s="15"/>
      <c r="EL2958" s="20"/>
      <c r="EM2958" s="15"/>
      <c r="EN2958" s="20"/>
      <c r="EY2958" s="15"/>
      <c r="EZ2958" s="20"/>
      <c r="FC2958" s="15"/>
      <c r="FD2958" s="20"/>
      <c r="FE2958" s="15"/>
      <c r="FF2958" s="20"/>
      <c r="FG2958" s="15"/>
      <c r="FH2958" s="20"/>
      <c r="FI2958" s="15"/>
      <c r="FJ2958" s="20"/>
      <c r="FK2958" s="15"/>
      <c r="FL2958" s="20"/>
      <c r="FM2958" s="15"/>
      <c r="FN2958" s="20"/>
      <c r="FO2958" s="15"/>
      <c r="FP2958" s="20"/>
      <c r="FQ2958" s="15"/>
      <c r="FR2958" s="20"/>
      <c r="FS2958" s="15">
        <v>63</v>
      </c>
      <c r="FT2958" s="20">
        <v>5</v>
      </c>
      <c r="FU2958" s="15"/>
      <c r="FV2958" s="20"/>
      <c r="FW2958" s="15"/>
      <c r="FX2958" s="20"/>
      <c r="FY2958" s="15"/>
      <c r="FZ2958" s="20"/>
      <c r="GA2958" s="15"/>
      <c r="GB2958" s="20"/>
      <c r="GC2958" s="15"/>
      <c r="GD2958" s="20"/>
      <c r="GE2958" s="15"/>
      <c r="GF2958" s="20"/>
      <c r="GG2958" s="226"/>
    </row>
    <row r="2959" spans="1:189" ht="15" customHeight="1" x14ac:dyDescent="0.3">
      <c r="A2959" s="17" t="s">
        <v>133</v>
      </c>
      <c r="B2959" s="17" t="s">
        <v>134</v>
      </c>
      <c r="C2959" s="17" t="s">
        <v>1644</v>
      </c>
      <c r="D2959" s="17" t="s">
        <v>3611</v>
      </c>
      <c r="E2959" s="15" t="str">
        <f t="shared" si="639"/>
        <v>Julien Ostrov</v>
      </c>
      <c r="F2959" s="17" t="s">
        <v>135</v>
      </c>
      <c r="G2959" s="17">
        <v>999927942</v>
      </c>
      <c r="H2959" s="15">
        <f t="shared" si="640"/>
        <v>58</v>
      </c>
      <c r="I2959" s="15"/>
      <c r="J2959" s="15"/>
      <c r="K2959" s="16"/>
      <c r="L2959" s="15"/>
      <c r="M2959" s="15"/>
      <c r="N2959" s="15"/>
      <c r="O2959" s="15">
        <f t="shared" si="635"/>
        <v>0</v>
      </c>
      <c r="P2959" s="15">
        <v>0</v>
      </c>
      <c r="Q2959" s="15">
        <f t="shared" si="636"/>
        <v>0</v>
      </c>
      <c r="R2959" s="15">
        <v>0</v>
      </c>
      <c r="S2959" s="15">
        <v>0</v>
      </c>
      <c r="T2959" s="15">
        <f t="shared" si="637"/>
        <v>0</v>
      </c>
      <c r="U2959" s="15">
        <f t="shared" si="638"/>
        <v>0</v>
      </c>
      <c r="V2959" s="15"/>
      <c r="W2959" s="15"/>
      <c r="X2959" s="15"/>
      <c r="Y2959" s="15"/>
      <c r="Z2959" s="16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>
        <f t="shared" si="641"/>
        <v>0</v>
      </c>
      <c r="CT2959" s="15">
        <f t="shared" si="642"/>
        <v>58</v>
      </c>
      <c r="CU2959" s="15">
        <f t="shared" si="643"/>
        <v>1</v>
      </c>
      <c r="CV2959" s="15">
        <f t="shared" si="644"/>
        <v>0</v>
      </c>
      <c r="CW2959" s="15"/>
      <c r="CX2959" s="15"/>
      <c r="CY2959" s="15">
        <f t="shared" si="645"/>
        <v>0</v>
      </c>
      <c r="CZ2959" s="15">
        <f>GG2959</f>
        <v>0</v>
      </c>
      <c r="DA2959" s="16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20"/>
      <c r="DY2959" s="15"/>
      <c r="DZ2959" s="20"/>
      <c r="EA2959" s="15"/>
      <c r="EB2959" s="20"/>
      <c r="EC2959" s="15"/>
      <c r="ED2959" s="20"/>
      <c r="EE2959" s="15"/>
      <c r="EF2959" s="20"/>
      <c r="EG2959" s="15"/>
      <c r="EH2959" s="20"/>
      <c r="EI2959" s="15"/>
      <c r="EJ2959" s="20"/>
      <c r="EK2959" s="15"/>
      <c r="EL2959" s="20"/>
      <c r="EM2959" s="15"/>
      <c r="EN2959" s="20"/>
      <c r="EY2959" s="15"/>
      <c r="EZ2959" s="20"/>
      <c r="FC2959" s="15"/>
      <c r="FD2959" s="20"/>
      <c r="FE2959" s="15"/>
      <c r="FF2959" s="20"/>
      <c r="FG2959" s="15"/>
      <c r="FH2959" s="20"/>
      <c r="FI2959" s="15"/>
      <c r="FJ2959" s="20"/>
      <c r="FK2959" s="15"/>
      <c r="FL2959" s="20"/>
      <c r="FM2959" s="15"/>
      <c r="FN2959" s="20"/>
      <c r="FO2959" s="15"/>
      <c r="FP2959" s="20"/>
      <c r="FQ2959" s="15"/>
      <c r="FR2959" s="20"/>
      <c r="FS2959" s="15">
        <v>58</v>
      </c>
      <c r="FT2959" s="20">
        <v>6</v>
      </c>
      <c r="FU2959" s="15"/>
      <c r="FV2959" s="20"/>
      <c r="FW2959" s="15"/>
      <c r="FX2959" s="20"/>
      <c r="FY2959" s="15"/>
      <c r="FZ2959" s="20"/>
      <c r="GA2959" s="15"/>
      <c r="GB2959" s="20"/>
      <c r="GC2959" s="15"/>
      <c r="GD2959" s="20"/>
      <c r="GE2959" s="15"/>
      <c r="GF2959" s="20"/>
      <c r="GG2959" s="226"/>
    </row>
    <row r="2960" spans="1:189" ht="15" customHeight="1" x14ac:dyDescent="0.3">
      <c r="A2960" s="17" t="s">
        <v>133</v>
      </c>
      <c r="B2960" s="17" t="s">
        <v>138</v>
      </c>
      <c r="C2960" s="17" t="s">
        <v>3699</v>
      </c>
      <c r="D2960" s="17" t="s">
        <v>3700</v>
      </c>
      <c r="E2960" s="15" t="str">
        <f t="shared" si="639"/>
        <v>Ah-In Eun</v>
      </c>
      <c r="F2960" s="17" t="s">
        <v>128</v>
      </c>
      <c r="G2960" s="17">
        <v>999927943</v>
      </c>
      <c r="H2960" s="15">
        <f t="shared" si="640"/>
        <v>120</v>
      </c>
      <c r="I2960" s="15"/>
      <c r="J2960" s="15"/>
      <c r="K2960" s="16"/>
      <c r="L2960" s="15"/>
      <c r="M2960" s="15"/>
      <c r="N2960" s="15"/>
      <c r="O2960" s="15">
        <f t="shared" si="635"/>
        <v>0</v>
      </c>
      <c r="P2960" s="15">
        <v>0</v>
      </c>
      <c r="Q2960" s="15">
        <f t="shared" si="636"/>
        <v>0</v>
      </c>
      <c r="R2960" s="15">
        <v>0</v>
      </c>
      <c r="S2960" s="15">
        <v>0</v>
      </c>
      <c r="T2960" s="15">
        <f t="shared" si="637"/>
        <v>0</v>
      </c>
      <c r="U2960" s="15">
        <f t="shared" si="638"/>
        <v>0</v>
      </c>
      <c r="V2960" s="15"/>
      <c r="W2960" s="15"/>
      <c r="X2960" s="15"/>
      <c r="Y2960" s="15"/>
      <c r="Z2960" s="16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>
        <f t="shared" si="641"/>
        <v>0</v>
      </c>
      <c r="CT2960" s="15">
        <f t="shared" si="642"/>
        <v>120</v>
      </c>
      <c r="CU2960" s="15">
        <f t="shared" si="643"/>
        <v>1</v>
      </c>
      <c r="CV2960" s="15">
        <f t="shared" si="644"/>
        <v>0</v>
      </c>
      <c r="CW2960" s="15"/>
      <c r="CX2960" s="15"/>
      <c r="CY2960" s="15">
        <f t="shared" si="645"/>
        <v>0</v>
      </c>
      <c r="CZ2960" s="15">
        <f>GG2960</f>
        <v>0</v>
      </c>
      <c r="DA2960" s="16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20"/>
      <c r="DY2960" s="15"/>
      <c r="DZ2960" s="20"/>
      <c r="EA2960" s="15"/>
      <c r="EB2960" s="20"/>
      <c r="EC2960" s="15"/>
      <c r="ED2960" s="20"/>
      <c r="EE2960" s="15"/>
      <c r="EF2960" s="20"/>
      <c r="EG2960" s="15"/>
      <c r="EH2960" s="20"/>
      <c r="EI2960" s="24"/>
      <c r="EJ2960" s="20"/>
      <c r="EK2960" s="15"/>
      <c r="EL2960" s="20"/>
      <c r="EM2960" s="15"/>
      <c r="EN2960" s="20"/>
      <c r="EX2960" s="16"/>
      <c r="EY2960" s="15"/>
      <c r="EZ2960" s="20"/>
      <c r="FC2960" s="15"/>
      <c r="FD2960" s="20"/>
      <c r="FE2960" s="15"/>
      <c r="FF2960" s="20"/>
      <c r="FG2960" s="15"/>
      <c r="FH2960" s="20"/>
      <c r="FI2960" s="15"/>
      <c r="FJ2960" s="20"/>
      <c r="FK2960" s="15"/>
      <c r="FL2960" s="20"/>
      <c r="FM2960" s="15"/>
      <c r="FN2960" s="20"/>
      <c r="FO2960" s="15"/>
      <c r="FP2960" s="20"/>
      <c r="FQ2960" s="15"/>
      <c r="FR2960" s="20"/>
      <c r="FS2960" s="15">
        <v>120</v>
      </c>
      <c r="FT2960" s="20">
        <v>1</v>
      </c>
      <c r="FU2960" s="15"/>
      <c r="FV2960" s="20"/>
      <c r="FW2960" s="15"/>
      <c r="FX2960" s="20"/>
      <c r="FY2960" s="15"/>
      <c r="FZ2960" s="20"/>
      <c r="GA2960" s="15"/>
      <c r="GB2960" s="20"/>
      <c r="GC2960" s="15"/>
      <c r="GD2960" s="20"/>
      <c r="GE2960" s="15"/>
      <c r="GF2960" s="20"/>
      <c r="GG2960" s="226"/>
    </row>
    <row r="2961" spans="1:189" ht="15" customHeight="1" x14ac:dyDescent="0.3">
      <c r="A2961" s="83" t="s">
        <v>146</v>
      </c>
      <c r="B2961" s="83" t="s">
        <v>138</v>
      </c>
      <c r="C2961" s="83" t="s">
        <v>3836</v>
      </c>
      <c r="D2961" s="83" t="s">
        <v>3837</v>
      </c>
      <c r="E2961" s="15" t="str">
        <f t="shared" si="639"/>
        <v>Gonzalo Astudillo</v>
      </c>
      <c r="F2961" s="83" t="s">
        <v>135</v>
      </c>
      <c r="G2961" s="83">
        <v>999927949</v>
      </c>
      <c r="H2961" s="15">
        <f t="shared" si="640"/>
        <v>60</v>
      </c>
      <c r="I2961" s="15"/>
      <c r="J2961" s="15"/>
      <c r="K2961" s="16"/>
      <c r="L2961" s="15"/>
      <c r="M2961" s="15"/>
      <c r="N2961" s="15"/>
      <c r="O2961" s="15">
        <f t="shared" si="635"/>
        <v>0</v>
      </c>
      <c r="P2961" s="15">
        <v>0</v>
      </c>
      <c r="Q2961" s="15">
        <f t="shared" si="636"/>
        <v>0</v>
      </c>
      <c r="R2961" s="15">
        <v>0</v>
      </c>
      <c r="S2961" s="15">
        <v>0</v>
      </c>
      <c r="T2961" s="15">
        <f t="shared" si="637"/>
        <v>0</v>
      </c>
      <c r="U2961" s="15">
        <f t="shared" si="638"/>
        <v>0</v>
      </c>
      <c r="V2961" s="15"/>
      <c r="W2961" s="15"/>
      <c r="X2961" s="15"/>
      <c r="Y2961" s="15"/>
      <c r="Z2961" s="16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>
        <f t="shared" si="641"/>
        <v>0</v>
      </c>
      <c r="CT2961" s="15">
        <f t="shared" si="642"/>
        <v>60</v>
      </c>
      <c r="CU2961" s="15">
        <f t="shared" si="643"/>
        <v>1</v>
      </c>
      <c r="CV2961" s="15">
        <f t="shared" si="644"/>
        <v>0</v>
      </c>
      <c r="CW2961" s="15"/>
      <c r="CX2961" s="15"/>
      <c r="CY2961" s="15">
        <f t="shared" si="645"/>
        <v>0</v>
      </c>
      <c r="CZ2961" s="15">
        <f>GG2961</f>
        <v>0</v>
      </c>
      <c r="DA2961" s="16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20"/>
      <c r="DY2961" s="15"/>
      <c r="DZ2961" s="20"/>
      <c r="EA2961" s="15"/>
      <c r="EB2961" s="20"/>
      <c r="EC2961" s="15"/>
      <c r="ED2961" s="20"/>
      <c r="EE2961" s="15"/>
      <c r="EF2961" s="20"/>
      <c r="EG2961" s="15"/>
      <c r="EH2961" s="20"/>
      <c r="EI2961" s="24"/>
      <c r="EJ2961" s="20"/>
      <c r="EK2961" s="15"/>
      <c r="EL2961" s="20"/>
      <c r="EM2961" s="15"/>
      <c r="EN2961" s="20"/>
      <c r="EX2961" s="16"/>
      <c r="EY2961" s="15"/>
      <c r="EZ2961" s="20"/>
      <c r="FC2961" s="15"/>
      <c r="FD2961" s="20"/>
      <c r="FE2961" s="15"/>
      <c r="FF2961" s="20"/>
      <c r="FG2961" s="15"/>
      <c r="FH2961" s="20"/>
      <c r="FI2961" s="15"/>
      <c r="FJ2961" s="20"/>
      <c r="FK2961" s="15"/>
      <c r="FL2961" s="20"/>
      <c r="FM2961" s="15"/>
      <c r="FN2961" s="20"/>
      <c r="FO2961" s="15"/>
      <c r="FP2961" s="20"/>
      <c r="FQ2961" s="15"/>
      <c r="FR2961" s="20"/>
      <c r="FS2961" s="15"/>
      <c r="FT2961" s="20"/>
      <c r="FU2961" s="15">
        <v>60</v>
      </c>
      <c r="FV2961" s="20">
        <v>1</v>
      </c>
      <c r="FW2961" s="15"/>
      <c r="FX2961" s="20"/>
      <c r="FY2961" s="15"/>
      <c r="FZ2961" s="20"/>
      <c r="GA2961" s="15"/>
      <c r="GB2961" s="20"/>
      <c r="GC2961" s="15"/>
      <c r="GD2961" s="20"/>
      <c r="GE2961" s="15"/>
      <c r="GF2961" s="20"/>
      <c r="GG2961" s="226"/>
    </row>
    <row r="2962" spans="1:189" ht="15" customHeight="1" x14ac:dyDescent="0.3">
      <c r="A2962" s="15" t="s">
        <v>133</v>
      </c>
      <c r="B2962" s="15" t="s">
        <v>138</v>
      </c>
      <c r="C2962" s="15" t="s">
        <v>2321</v>
      </c>
      <c r="D2962" s="15" t="s">
        <v>3569</v>
      </c>
      <c r="E2962" s="15" t="str">
        <f t="shared" si="639"/>
        <v>Thiago Chacon</v>
      </c>
      <c r="F2962" s="15" t="s">
        <v>135</v>
      </c>
      <c r="G2962" s="15">
        <v>999927950</v>
      </c>
      <c r="H2962" s="15">
        <f t="shared" si="640"/>
        <v>60</v>
      </c>
      <c r="I2962" s="15"/>
      <c r="J2962" s="15"/>
      <c r="K2962" s="16"/>
      <c r="L2962" s="15"/>
      <c r="M2962" s="15"/>
      <c r="N2962" s="15"/>
      <c r="O2962" s="15">
        <f t="shared" si="635"/>
        <v>0</v>
      </c>
      <c r="P2962" s="15">
        <v>0</v>
      </c>
      <c r="Q2962" s="15">
        <f t="shared" si="636"/>
        <v>0</v>
      </c>
      <c r="R2962" s="15">
        <v>0</v>
      </c>
      <c r="S2962" s="15">
        <v>0</v>
      </c>
      <c r="T2962" s="15">
        <f t="shared" si="637"/>
        <v>0</v>
      </c>
      <c r="U2962" s="15">
        <f t="shared" si="638"/>
        <v>0</v>
      </c>
      <c r="V2962" s="15"/>
      <c r="W2962" s="15"/>
      <c r="X2962" s="15"/>
      <c r="Y2962" s="15"/>
      <c r="Z2962" s="16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>
        <f t="shared" si="641"/>
        <v>0</v>
      </c>
      <c r="CT2962" s="15">
        <f t="shared" si="642"/>
        <v>60</v>
      </c>
      <c r="CU2962" s="15">
        <f t="shared" si="643"/>
        <v>1</v>
      </c>
      <c r="CV2962" s="15">
        <f t="shared" si="644"/>
        <v>0</v>
      </c>
      <c r="CW2962" s="15"/>
      <c r="CX2962" s="15"/>
      <c r="CY2962" s="15">
        <f t="shared" si="645"/>
        <v>0</v>
      </c>
      <c r="CZ2962" s="15">
        <f>GG2962</f>
        <v>0</v>
      </c>
      <c r="DA2962" s="16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20"/>
      <c r="DY2962" s="15"/>
      <c r="DZ2962" s="20"/>
      <c r="EA2962" s="15"/>
      <c r="EB2962" s="20"/>
      <c r="EC2962" s="15"/>
      <c r="ED2962" s="20"/>
      <c r="EE2962" s="15"/>
      <c r="EF2962" s="20"/>
      <c r="EG2962" s="15"/>
      <c r="EH2962" s="20"/>
      <c r="EI2962" s="15"/>
      <c r="EJ2962" s="20"/>
      <c r="EK2962" s="15"/>
      <c r="EL2962" s="20"/>
      <c r="EM2962" s="15"/>
      <c r="EN2962" s="20"/>
      <c r="EY2962" s="15"/>
      <c r="EZ2962" s="20"/>
      <c r="FC2962" s="15"/>
      <c r="FD2962" s="20"/>
      <c r="FE2962" s="15"/>
      <c r="FF2962" s="20"/>
      <c r="FG2962" s="15"/>
      <c r="FH2962" s="20"/>
      <c r="FI2962" s="15"/>
      <c r="FJ2962" s="20"/>
      <c r="FK2962" s="15"/>
      <c r="FL2962" s="20"/>
      <c r="FM2962" s="15"/>
      <c r="FN2962" s="20"/>
      <c r="FO2962" s="15"/>
      <c r="FP2962" s="20"/>
      <c r="FQ2962" s="15">
        <v>60</v>
      </c>
      <c r="FR2962" s="20">
        <v>1</v>
      </c>
      <c r="FS2962" s="15"/>
      <c r="FT2962" s="20"/>
      <c r="FU2962" s="15"/>
      <c r="FV2962" s="20"/>
      <c r="FW2962" s="15"/>
      <c r="FX2962" s="20"/>
      <c r="FY2962" s="15"/>
      <c r="FZ2962" s="20"/>
      <c r="GA2962" s="15"/>
      <c r="GB2962" s="20"/>
      <c r="GC2962" s="15"/>
      <c r="GD2962" s="20"/>
      <c r="GE2962" s="15"/>
      <c r="GF2962" s="20"/>
      <c r="GG2962" s="226"/>
    </row>
    <row r="2963" spans="1:189" ht="15" customHeight="1" x14ac:dyDescent="0.3">
      <c r="A2963" s="83" t="s">
        <v>125</v>
      </c>
      <c r="B2963" s="83" t="s">
        <v>142</v>
      </c>
      <c r="C2963" s="83" t="s">
        <v>3868</v>
      </c>
      <c r="D2963" s="83" t="s">
        <v>3833</v>
      </c>
      <c r="E2963" s="15" t="str">
        <f t="shared" si="639"/>
        <v>adriana  alexandre</v>
      </c>
      <c r="F2963" s="83" t="s">
        <v>128</v>
      </c>
      <c r="G2963" s="83">
        <v>999927951</v>
      </c>
      <c r="H2963" s="15">
        <f t="shared" si="640"/>
        <v>60</v>
      </c>
      <c r="I2963" s="15"/>
      <c r="J2963" s="15"/>
      <c r="K2963" s="16"/>
      <c r="L2963" s="15"/>
      <c r="M2963" s="15"/>
      <c r="N2963" s="15"/>
      <c r="O2963" s="15">
        <f t="shared" si="635"/>
        <v>0</v>
      </c>
      <c r="P2963" s="15">
        <v>0</v>
      </c>
      <c r="Q2963" s="15">
        <f t="shared" si="636"/>
        <v>0</v>
      </c>
      <c r="R2963" s="15">
        <v>0</v>
      </c>
      <c r="S2963" s="15">
        <v>0</v>
      </c>
      <c r="T2963" s="15">
        <f t="shared" si="637"/>
        <v>0</v>
      </c>
      <c r="U2963" s="15">
        <f t="shared" si="638"/>
        <v>0</v>
      </c>
      <c r="V2963" s="15"/>
      <c r="W2963" s="15"/>
      <c r="X2963" s="15"/>
      <c r="Y2963" s="15"/>
      <c r="Z2963" s="16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>
        <f t="shared" si="641"/>
        <v>0</v>
      </c>
      <c r="CT2963" s="15">
        <f t="shared" si="642"/>
        <v>60</v>
      </c>
      <c r="CU2963" s="15">
        <f t="shared" si="643"/>
        <v>1</v>
      </c>
      <c r="CV2963" s="15">
        <f t="shared" si="644"/>
        <v>0</v>
      </c>
      <c r="CW2963" s="15"/>
      <c r="CX2963" s="15"/>
      <c r="CY2963" s="15">
        <f t="shared" si="645"/>
        <v>0</v>
      </c>
      <c r="CZ2963" s="15">
        <f>GG2963</f>
        <v>0</v>
      </c>
      <c r="DA2963" s="16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20"/>
      <c r="DY2963" s="15"/>
      <c r="DZ2963" s="20"/>
      <c r="EA2963" s="15"/>
      <c r="EB2963" s="20"/>
      <c r="EC2963" s="15"/>
      <c r="ED2963" s="20"/>
      <c r="EE2963" s="15"/>
      <c r="EF2963" s="20"/>
      <c r="EG2963" s="15"/>
      <c r="EH2963" s="20"/>
      <c r="EI2963" s="15"/>
      <c r="EJ2963" s="20"/>
      <c r="EK2963" s="15"/>
      <c r="EL2963" s="20"/>
      <c r="EM2963" s="15"/>
      <c r="EN2963" s="20"/>
      <c r="EY2963" s="15"/>
      <c r="EZ2963" s="20"/>
      <c r="FC2963" s="15"/>
      <c r="FD2963" s="20"/>
      <c r="FE2963" s="15"/>
      <c r="FF2963" s="20"/>
      <c r="FG2963" s="15"/>
      <c r="FH2963" s="20"/>
      <c r="FI2963" s="15"/>
      <c r="FJ2963" s="20"/>
      <c r="FK2963" s="15"/>
      <c r="FL2963" s="20"/>
      <c r="FM2963" s="15"/>
      <c r="FN2963" s="20"/>
      <c r="FO2963" s="15"/>
      <c r="FP2963" s="20"/>
      <c r="FQ2963" s="15"/>
      <c r="FR2963" s="20"/>
      <c r="FS2963" s="15"/>
      <c r="FT2963" s="20"/>
      <c r="FU2963" s="15">
        <v>60</v>
      </c>
      <c r="FV2963" s="20">
        <v>1</v>
      </c>
      <c r="FW2963" s="15"/>
      <c r="FX2963" s="20"/>
      <c r="FY2963" s="15"/>
      <c r="FZ2963" s="20"/>
      <c r="GA2963" s="15"/>
      <c r="GB2963" s="20"/>
      <c r="GC2963" s="15"/>
      <c r="GD2963" s="20"/>
      <c r="GE2963" s="15"/>
      <c r="GF2963" s="20"/>
      <c r="GG2963" s="226"/>
    </row>
    <row r="2964" spans="1:189" ht="15" customHeight="1" x14ac:dyDescent="0.3">
      <c r="A2964" s="83" t="s">
        <v>125</v>
      </c>
      <c r="B2964" s="83" t="s">
        <v>142</v>
      </c>
      <c r="C2964" s="83" t="s">
        <v>3832</v>
      </c>
      <c r="D2964" s="83" t="s">
        <v>3833</v>
      </c>
      <c r="E2964" s="15" t="str">
        <f t="shared" si="639"/>
        <v>joshua alexandre</v>
      </c>
      <c r="F2964" s="83" t="s">
        <v>135</v>
      </c>
      <c r="G2964" s="83">
        <v>999927952</v>
      </c>
      <c r="H2964" s="15">
        <f t="shared" si="640"/>
        <v>60</v>
      </c>
      <c r="I2964" s="15"/>
      <c r="J2964" s="15"/>
      <c r="K2964" s="16"/>
      <c r="L2964" s="15"/>
      <c r="M2964" s="15"/>
      <c r="N2964" s="15"/>
      <c r="O2964" s="15">
        <f t="shared" si="635"/>
        <v>0</v>
      </c>
      <c r="P2964" s="15">
        <v>0</v>
      </c>
      <c r="Q2964" s="15">
        <f t="shared" si="636"/>
        <v>0</v>
      </c>
      <c r="R2964" s="15">
        <v>0</v>
      </c>
      <c r="S2964" s="15">
        <v>0</v>
      </c>
      <c r="T2964" s="15">
        <f t="shared" si="637"/>
        <v>0</v>
      </c>
      <c r="U2964" s="15">
        <f t="shared" si="638"/>
        <v>0</v>
      </c>
      <c r="V2964" s="15"/>
      <c r="W2964" s="15"/>
      <c r="X2964" s="15"/>
      <c r="Y2964" s="15"/>
      <c r="Z2964" s="16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>
        <f t="shared" si="641"/>
        <v>0</v>
      </c>
      <c r="CT2964" s="15">
        <f t="shared" si="642"/>
        <v>60</v>
      </c>
      <c r="CU2964" s="15">
        <f t="shared" si="643"/>
        <v>1</v>
      </c>
      <c r="CV2964" s="15">
        <f t="shared" si="644"/>
        <v>0</v>
      </c>
      <c r="CW2964" s="15"/>
      <c r="CX2964" s="15"/>
      <c r="CY2964" s="15">
        <f t="shared" si="645"/>
        <v>0</v>
      </c>
      <c r="CZ2964" s="15">
        <f>GG2964</f>
        <v>0</v>
      </c>
      <c r="DA2964" s="16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20"/>
      <c r="DY2964" s="15"/>
      <c r="DZ2964" s="20"/>
      <c r="EA2964" s="15"/>
      <c r="EB2964" s="20"/>
      <c r="EC2964" s="15"/>
      <c r="ED2964" s="20"/>
      <c r="EE2964" s="15"/>
      <c r="EF2964" s="20"/>
      <c r="EG2964" s="15"/>
      <c r="EH2964" s="20"/>
      <c r="EI2964" s="24"/>
      <c r="EJ2964" s="20"/>
      <c r="EK2964" s="15"/>
      <c r="EL2964" s="20"/>
      <c r="EM2964" s="15"/>
      <c r="EN2964" s="20"/>
      <c r="EX2964" s="16"/>
      <c r="EY2964" s="15"/>
      <c r="EZ2964" s="20"/>
      <c r="FC2964" s="15"/>
      <c r="FD2964" s="20"/>
      <c r="FE2964" s="15"/>
      <c r="FF2964" s="20"/>
      <c r="FG2964" s="15"/>
      <c r="FH2964" s="20"/>
      <c r="FI2964" s="15"/>
      <c r="FJ2964" s="20"/>
      <c r="FK2964" s="15"/>
      <c r="FL2964" s="20"/>
      <c r="FM2964" s="15"/>
      <c r="FN2964" s="20"/>
      <c r="FO2964" s="15"/>
      <c r="FP2964" s="20"/>
      <c r="FQ2964" s="15"/>
      <c r="FR2964" s="20"/>
      <c r="FS2964" s="15"/>
      <c r="FT2964" s="20"/>
      <c r="FU2964" s="15">
        <v>60</v>
      </c>
      <c r="FV2964" s="20">
        <v>1</v>
      </c>
      <c r="FW2964" s="15"/>
      <c r="FX2964" s="20"/>
      <c r="FY2964" s="15"/>
      <c r="FZ2964" s="20"/>
      <c r="GA2964" s="15"/>
      <c r="GB2964" s="20"/>
      <c r="GC2964" s="15"/>
      <c r="GD2964" s="20"/>
      <c r="GE2964" s="15"/>
      <c r="GF2964" s="20"/>
      <c r="GG2964" s="226"/>
    </row>
    <row r="2965" spans="1:189" ht="15" customHeight="1" x14ac:dyDescent="0.3">
      <c r="A2965" s="15" t="s">
        <v>133</v>
      </c>
      <c r="B2965" s="15" t="s">
        <v>142</v>
      </c>
      <c r="C2965" s="15" t="s">
        <v>194</v>
      </c>
      <c r="D2965" s="15" t="s">
        <v>3562</v>
      </c>
      <c r="E2965" s="15" t="str">
        <f t="shared" si="639"/>
        <v>Owen Dane</v>
      </c>
      <c r="F2965" s="15" t="s">
        <v>135</v>
      </c>
      <c r="G2965" s="15">
        <v>999927953</v>
      </c>
      <c r="H2965" s="15">
        <f t="shared" si="640"/>
        <v>45</v>
      </c>
      <c r="I2965" s="15"/>
      <c r="J2965" s="15"/>
      <c r="K2965" s="16"/>
      <c r="L2965" s="15"/>
      <c r="M2965" s="15"/>
      <c r="N2965" s="15"/>
      <c r="O2965" s="15">
        <f t="shared" si="635"/>
        <v>0</v>
      </c>
      <c r="P2965" s="15">
        <v>0</v>
      </c>
      <c r="Q2965" s="15">
        <f t="shared" si="636"/>
        <v>0</v>
      </c>
      <c r="R2965" s="15">
        <v>0</v>
      </c>
      <c r="S2965" s="15">
        <v>0</v>
      </c>
      <c r="T2965" s="15">
        <f t="shared" si="637"/>
        <v>0</v>
      </c>
      <c r="U2965" s="15">
        <f t="shared" si="638"/>
        <v>0</v>
      </c>
      <c r="V2965" s="15"/>
      <c r="W2965" s="15"/>
      <c r="X2965" s="15"/>
      <c r="Y2965" s="15"/>
      <c r="Z2965" s="16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>
        <f t="shared" si="641"/>
        <v>0</v>
      </c>
      <c r="CT2965" s="15">
        <f t="shared" si="642"/>
        <v>45</v>
      </c>
      <c r="CU2965" s="15">
        <f t="shared" si="643"/>
        <v>1</v>
      </c>
      <c r="CV2965" s="15">
        <f t="shared" si="644"/>
        <v>0</v>
      </c>
      <c r="CW2965" s="15"/>
      <c r="CX2965" s="15"/>
      <c r="CY2965" s="15">
        <f t="shared" si="645"/>
        <v>0</v>
      </c>
      <c r="CZ2965" s="15">
        <f>GG2965</f>
        <v>0</v>
      </c>
      <c r="DA2965" s="16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20"/>
      <c r="DY2965" s="15"/>
      <c r="DZ2965" s="20"/>
      <c r="EA2965" s="15"/>
      <c r="EB2965" s="20"/>
      <c r="EC2965" s="15"/>
      <c r="ED2965" s="20"/>
      <c r="EE2965" s="15"/>
      <c r="EF2965" s="20"/>
      <c r="EG2965" s="15"/>
      <c r="EH2965" s="20"/>
      <c r="EI2965" s="15"/>
      <c r="EJ2965" s="20"/>
      <c r="EK2965" s="15"/>
      <c r="EL2965" s="20"/>
      <c r="EM2965" s="15"/>
      <c r="EN2965" s="20"/>
      <c r="EY2965" s="15"/>
      <c r="EZ2965" s="20"/>
      <c r="FC2965" s="15"/>
      <c r="FD2965" s="20"/>
      <c r="FE2965" s="15"/>
      <c r="FF2965" s="20"/>
      <c r="FG2965" s="15"/>
      <c r="FH2965" s="20"/>
      <c r="FI2965" s="15"/>
      <c r="FJ2965" s="20"/>
      <c r="FK2965" s="15"/>
      <c r="FL2965" s="20"/>
      <c r="FM2965" s="15"/>
      <c r="FN2965" s="20"/>
      <c r="FO2965" s="15"/>
      <c r="FP2965" s="20"/>
      <c r="FQ2965" s="15">
        <v>45</v>
      </c>
      <c r="FR2965" s="20">
        <v>2</v>
      </c>
      <c r="FS2965" s="15"/>
      <c r="FT2965" s="20"/>
      <c r="FU2965" s="15"/>
      <c r="FV2965" s="20"/>
      <c r="FW2965" s="15"/>
      <c r="FX2965" s="20"/>
      <c r="FY2965" s="15"/>
      <c r="FZ2965" s="20"/>
      <c r="GA2965" s="15"/>
      <c r="GB2965" s="20"/>
      <c r="GC2965" s="15"/>
      <c r="GD2965" s="20"/>
      <c r="GE2965" s="15"/>
      <c r="GF2965" s="20"/>
      <c r="GG2965" s="226"/>
    </row>
    <row r="2966" spans="1:189" ht="15" customHeight="1" x14ac:dyDescent="0.3">
      <c r="A2966" s="15" t="s">
        <v>146</v>
      </c>
      <c r="B2966" s="15" t="s">
        <v>126</v>
      </c>
      <c r="C2966" s="15" t="s">
        <v>1373</v>
      </c>
      <c r="D2966" s="15" t="s">
        <v>3745</v>
      </c>
      <c r="E2966" s="15" t="str">
        <f t="shared" si="639"/>
        <v>Lauren Svaglic</v>
      </c>
      <c r="F2966" s="15" t="s">
        <v>128</v>
      </c>
      <c r="G2966" s="15">
        <v>999927955</v>
      </c>
      <c r="H2966" s="15">
        <f t="shared" si="640"/>
        <v>38</v>
      </c>
      <c r="I2966" s="15"/>
      <c r="J2966" s="15"/>
      <c r="K2966" s="16"/>
      <c r="L2966" s="15"/>
      <c r="M2966" s="15"/>
      <c r="N2966" s="15"/>
      <c r="O2966" s="15">
        <f t="shared" si="635"/>
        <v>0</v>
      </c>
      <c r="P2966" s="15">
        <v>0</v>
      </c>
      <c r="Q2966" s="15">
        <f t="shared" si="636"/>
        <v>0</v>
      </c>
      <c r="R2966" s="15">
        <v>0</v>
      </c>
      <c r="S2966" s="15">
        <v>0</v>
      </c>
      <c r="T2966" s="15">
        <f t="shared" si="637"/>
        <v>0</v>
      </c>
      <c r="U2966" s="15">
        <f t="shared" si="638"/>
        <v>0</v>
      </c>
      <c r="V2966" s="15"/>
      <c r="W2966" s="15"/>
      <c r="X2966" s="15"/>
      <c r="Y2966" s="15"/>
      <c r="Z2966" s="16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>
        <f t="shared" si="641"/>
        <v>0</v>
      </c>
      <c r="CT2966" s="15">
        <f t="shared" si="642"/>
        <v>38</v>
      </c>
      <c r="CU2966" s="15">
        <f t="shared" si="643"/>
        <v>0</v>
      </c>
      <c r="CV2966" s="15">
        <f t="shared" si="644"/>
        <v>0</v>
      </c>
      <c r="CW2966" s="15"/>
      <c r="CX2966" s="15"/>
      <c r="CY2966" s="15">
        <f t="shared" si="645"/>
        <v>0</v>
      </c>
      <c r="CZ2966" s="15">
        <f>GG2966</f>
        <v>0</v>
      </c>
      <c r="DA2966" s="16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20"/>
      <c r="DY2966" s="15"/>
      <c r="DZ2966" s="20"/>
      <c r="EA2966" s="15"/>
      <c r="EB2966" s="20"/>
      <c r="EC2966" s="15"/>
      <c r="ED2966" s="20"/>
      <c r="EE2966" s="15"/>
      <c r="EF2966" s="20"/>
      <c r="EG2966" s="15"/>
      <c r="EH2966" s="20"/>
      <c r="EI2966" s="15"/>
      <c r="EJ2966" s="20"/>
      <c r="EK2966" s="15"/>
      <c r="EL2966" s="20"/>
      <c r="EM2966" s="15"/>
      <c r="EN2966" s="20"/>
      <c r="EY2966" s="15"/>
      <c r="EZ2966" s="20"/>
      <c r="FC2966" s="15"/>
      <c r="FD2966" s="20"/>
      <c r="FE2966" s="15"/>
      <c r="FF2966" s="20"/>
      <c r="FG2966" s="15"/>
      <c r="FH2966" s="20"/>
      <c r="FI2966" s="15"/>
      <c r="FJ2966" s="20"/>
      <c r="FK2966" s="15"/>
      <c r="FL2966" s="20"/>
      <c r="FM2966" s="15"/>
      <c r="FN2966" s="20"/>
      <c r="FO2966" s="15"/>
      <c r="FP2966" s="20"/>
      <c r="FQ2966" s="15"/>
      <c r="FR2966" s="20"/>
      <c r="FS2966" s="15"/>
      <c r="FT2966" s="20"/>
      <c r="FU2966" s="15"/>
      <c r="FV2966" s="20"/>
      <c r="FW2966" s="15"/>
      <c r="FX2966" s="20"/>
      <c r="FY2966" s="15">
        <v>38</v>
      </c>
      <c r="FZ2966" s="20" t="s">
        <v>3887</v>
      </c>
      <c r="GA2966" s="15"/>
      <c r="GB2966" s="20"/>
      <c r="GC2966" s="15"/>
      <c r="GD2966" s="20"/>
      <c r="GE2966" s="15"/>
      <c r="GF2966" s="20"/>
      <c r="GG2966" s="226"/>
    </row>
    <row r="2967" spans="1:189" ht="15" customHeight="1" x14ac:dyDescent="0.3">
      <c r="A2967" s="15" t="s">
        <v>137</v>
      </c>
      <c r="B2967" s="15" t="s">
        <v>134</v>
      </c>
      <c r="C2967" s="15" t="s">
        <v>1038</v>
      </c>
      <c r="D2967" s="15" t="s">
        <v>4083</v>
      </c>
      <c r="E2967" s="15" t="str">
        <f t="shared" si="639"/>
        <v>Millie Teoh</v>
      </c>
      <c r="F2967" s="15" t="s">
        <v>128</v>
      </c>
      <c r="G2967" s="15">
        <v>999927959</v>
      </c>
      <c r="H2967" s="15">
        <f t="shared" si="640"/>
        <v>52.5</v>
      </c>
      <c r="I2967" s="15"/>
      <c r="J2967" s="15"/>
      <c r="K2967" s="16"/>
      <c r="L2967" s="15"/>
      <c r="M2967" s="15"/>
      <c r="N2967" s="15"/>
      <c r="O2967" s="15">
        <f t="shared" si="635"/>
        <v>0</v>
      </c>
      <c r="P2967" s="15">
        <v>0</v>
      </c>
      <c r="Q2967" s="15">
        <f t="shared" si="636"/>
        <v>0</v>
      </c>
      <c r="R2967" s="15">
        <v>0</v>
      </c>
      <c r="S2967" s="15">
        <v>0</v>
      </c>
      <c r="T2967" s="15">
        <f t="shared" si="637"/>
        <v>0</v>
      </c>
      <c r="U2967" s="15">
        <f t="shared" si="638"/>
        <v>0</v>
      </c>
      <c r="V2967" s="15"/>
      <c r="W2967" s="15"/>
      <c r="X2967" s="15"/>
      <c r="Y2967" s="15"/>
      <c r="Z2967" s="16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>
        <f t="shared" si="641"/>
        <v>0</v>
      </c>
      <c r="CT2967" s="15">
        <f t="shared" si="642"/>
        <v>0</v>
      </c>
      <c r="CU2967" s="15">
        <f t="shared" si="643"/>
        <v>0</v>
      </c>
      <c r="CV2967" s="15">
        <f t="shared" si="644"/>
        <v>52.5</v>
      </c>
      <c r="CW2967" s="15"/>
      <c r="CX2967" s="15"/>
      <c r="CY2967" s="15">
        <f t="shared" si="645"/>
        <v>0</v>
      </c>
      <c r="CZ2967" s="15">
        <f>GG2967</f>
        <v>0</v>
      </c>
      <c r="DA2967" s="16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20"/>
      <c r="DY2967" s="15"/>
      <c r="DZ2967" s="20"/>
      <c r="EA2967" s="15"/>
      <c r="EB2967" s="20"/>
      <c r="EC2967" s="15"/>
      <c r="ED2967" s="20"/>
      <c r="EE2967" s="15"/>
      <c r="EF2967" s="20"/>
      <c r="EG2967" s="15"/>
      <c r="EH2967" s="20"/>
      <c r="EI2967" s="15"/>
      <c r="EJ2967" s="20"/>
      <c r="EK2967" s="15"/>
      <c r="EL2967" s="20"/>
      <c r="EM2967" s="15"/>
      <c r="EN2967" s="20"/>
      <c r="EY2967" s="15"/>
      <c r="EZ2967" s="16"/>
      <c r="FC2967" s="15"/>
      <c r="FD2967" s="16"/>
      <c r="FE2967" s="15"/>
      <c r="FF2967" s="16"/>
      <c r="FG2967" s="15"/>
      <c r="FH2967" s="16"/>
      <c r="FI2967" s="15"/>
      <c r="FJ2967" s="16"/>
      <c r="FK2967" s="15"/>
      <c r="FL2967" s="16"/>
      <c r="FM2967" s="15"/>
      <c r="FN2967" s="16"/>
      <c r="FO2967" s="15"/>
      <c r="FP2967" s="20"/>
      <c r="FQ2967" s="15"/>
      <c r="FR2967" s="16"/>
      <c r="FS2967" s="15"/>
      <c r="FT2967" s="16"/>
      <c r="FU2967" s="15"/>
      <c r="FV2967" s="16"/>
      <c r="FW2967" s="15"/>
      <c r="FX2967" s="16"/>
      <c r="FY2967" s="15"/>
      <c r="FZ2967" s="16"/>
      <c r="GA2967" s="15"/>
      <c r="GB2967" s="16"/>
      <c r="GC2967" s="15">
        <v>52.5</v>
      </c>
      <c r="GD2967" s="20">
        <v>2</v>
      </c>
      <c r="GE2967" s="15"/>
      <c r="GF2967" s="20"/>
      <c r="GG2967" s="226"/>
    </row>
    <row r="2968" spans="1:189" ht="15" customHeight="1" x14ac:dyDescent="0.3">
      <c r="A2968" s="15" t="s">
        <v>2904</v>
      </c>
      <c r="B2968" s="15" t="s">
        <v>142</v>
      </c>
      <c r="C2968" s="15" t="s">
        <v>227</v>
      </c>
      <c r="D2968" s="15" t="s">
        <v>1039</v>
      </c>
      <c r="E2968" s="15" t="str">
        <f t="shared" si="639"/>
        <v>Daniel Jones</v>
      </c>
      <c r="F2968" s="15" t="s">
        <v>135</v>
      </c>
      <c r="G2968" s="15">
        <v>999927963</v>
      </c>
      <c r="H2968" s="15">
        <f t="shared" si="640"/>
        <v>54</v>
      </c>
      <c r="I2968" s="15"/>
      <c r="J2968" s="15"/>
      <c r="K2968" s="16"/>
      <c r="L2968" s="15"/>
      <c r="M2968" s="15"/>
      <c r="N2968" s="15"/>
      <c r="O2968" s="15">
        <f t="shared" si="635"/>
        <v>0</v>
      </c>
      <c r="P2968" s="15">
        <v>0</v>
      </c>
      <c r="Q2968" s="15">
        <f t="shared" si="636"/>
        <v>0</v>
      </c>
      <c r="R2968" s="15">
        <v>0</v>
      </c>
      <c r="S2968" s="15">
        <v>0</v>
      </c>
      <c r="T2968" s="15">
        <f t="shared" si="637"/>
        <v>0</v>
      </c>
      <c r="U2968" s="15">
        <f t="shared" si="638"/>
        <v>0</v>
      </c>
      <c r="V2968" s="15"/>
      <c r="W2968" s="15"/>
      <c r="X2968" s="15"/>
      <c r="Y2968" s="15"/>
      <c r="Z2968" s="16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>
        <f t="shared" si="641"/>
        <v>0</v>
      </c>
      <c r="CT2968" s="15">
        <f t="shared" si="642"/>
        <v>54</v>
      </c>
      <c r="CU2968" s="15">
        <f t="shared" si="643"/>
        <v>1</v>
      </c>
      <c r="CV2968" s="15">
        <f t="shared" si="644"/>
        <v>0</v>
      </c>
      <c r="CW2968" s="15"/>
      <c r="CX2968" s="15"/>
      <c r="CY2968" s="15">
        <f t="shared" si="645"/>
        <v>0</v>
      </c>
      <c r="CZ2968" s="15">
        <f>GG2968</f>
        <v>0</v>
      </c>
      <c r="DA2968" s="16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20"/>
      <c r="DY2968" s="15"/>
      <c r="DZ2968" s="20"/>
      <c r="EA2968" s="15"/>
      <c r="EB2968" s="20"/>
      <c r="EC2968" s="15"/>
      <c r="ED2968" s="20"/>
      <c r="EE2968" s="15"/>
      <c r="EF2968" s="20"/>
      <c r="EG2968" s="15"/>
      <c r="EH2968" s="20"/>
      <c r="EI2968" s="15"/>
      <c r="EJ2968" s="20"/>
      <c r="EK2968" s="15"/>
      <c r="EL2968" s="20"/>
      <c r="EM2968" s="15"/>
      <c r="EN2968" s="20"/>
      <c r="EY2968" s="15"/>
      <c r="EZ2968" s="20"/>
      <c r="FC2968" s="15"/>
      <c r="FD2968" s="20"/>
      <c r="FE2968" s="15"/>
      <c r="FF2968" s="20"/>
      <c r="FG2968" s="15"/>
      <c r="FH2968" s="20"/>
      <c r="FI2968" s="15"/>
      <c r="FJ2968" s="20"/>
      <c r="FK2968" s="15"/>
      <c r="FL2968" s="20"/>
      <c r="FM2968" s="15"/>
      <c r="FN2968" s="20"/>
      <c r="FO2968" s="15"/>
      <c r="FP2968" s="20"/>
      <c r="FQ2968" s="15"/>
      <c r="FR2968" s="20"/>
      <c r="FS2968" s="15"/>
      <c r="FT2968" s="20"/>
      <c r="FU2968" s="15"/>
      <c r="FV2968" s="20"/>
      <c r="FW2968" s="15"/>
      <c r="FX2968" s="20"/>
      <c r="FY2968" s="15">
        <v>54</v>
      </c>
      <c r="FZ2968" s="20">
        <v>7</v>
      </c>
      <c r="GA2968" s="15"/>
      <c r="GB2968" s="20"/>
      <c r="GC2968" s="15"/>
      <c r="GD2968" s="20"/>
      <c r="GE2968" s="15"/>
      <c r="GF2968" s="20"/>
      <c r="GG2968" s="226"/>
    </row>
    <row r="2969" spans="1:189" ht="15" customHeight="1" x14ac:dyDescent="0.3">
      <c r="A2969" s="15" t="s">
        <v>125</v>
      </c>
      <c r="B2969" s="15" t="s">
        <v>142</v>
      </c>
      <c r="C2969" s="15" t="s">
        <v>1369</v>
      </c>
      <c r="D2969" s="15" t="s">
        <v>3742</v>
      </c>
      <c r="E2969" s="15" t="str">
        <f t="shared" si="639"/>
        <v>Luca Ardanaz</v>
      </c>
      <c r="F2969" s="15" t="s">
        <v>135</v>
      </c>
      <c r="G2969" s="15">
        <v>999927965</v>
      </c>
      <c r="H2969" s="15">
        <f t="shared" si="640"/>
        <v>68</v>
      </c>
      <c r="I2969" s="15"/>
      <c r="J2969" s="15"/>
      <c r="K2969" s="16"/>
      <c r="L2969" s="15"/>
      <c r="M2969" s="15"/>
      <c r="N2969" s="15"/>
      <c r="O2969" s="15">
        <f t="shared" si="635"/>
        <v>0</v>
      </c>
      <c r="P2969" s="15">
        <v>0</v>
      </c>
      <c r="Q2969" s="15">
        <f t="shared" si="636"/>
        <v>0</v>
      </c>
      <c r="R2969" s="15">
        <v>0</v>
      </c>
      <c r="S2969" s="15">
        <v>0</v>
      </c>
      <c r="T2969" s="15">
        <f t="shared" si="637"/>
        <v>0</v>
      </c>
      <c r="U2969" s="15">
        <f t="shared" si="638"/>
        <v>0</v>
      </c>
      <c r="V2969" s="15"/>
      <c r="W2969" s="15"/>
      <c r="X2969" s="15"/>
      <c r="Y2969" s="15"/>
      <c r="Z2969" s="16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>
        <f t="shared" si="641"/>
        <v>0</v>
      </c>
      <c r="CT2969" s="15">
        <f t="shared" si="642"/>
        <v>68</v>
      </c>
      <c r="CU2969" s="15">
        <f t="shared" si="643"/>
        <v>1</v>
      </c>
      <c r="CV2969" s="15">
        <f t="shared" si="644"/>
        <v>0</v>
      </c>
      <c r="CW2969" s="15"/>
      <c r="CX2969" s="15"/>
      <c r="CY2969" s="15">
        <f t="shared" si="645"/>
        <v>0</v>
      </c>
      <c r="CZ2969" s="15">
        <f>GG2969</f>
        <v>0</v>
      </c>
      <c r="DA2969" s="16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20"/>
      <c r="DY2969" s="15"/>
      <c r="DZ2969" s="20"/>
      <c r="EA2969" s="15"/>
      <c r="EB2969" s="20"/>
      <c r="EC2969" s="15"/>
      <c r="ED2969" s="20"/>
      <c r="EE2969" s="15"/>
      <c r="EF2969" s="20"/>
      <c r="EG2969" s="15"/>
      <c r="EH2969" s="20"/>
      <c r="EI2969" s="15"/>
      <c r="EJ2969" s="20"/>
      <c r="EK2969" s="15"/>
      <c r="EL2969" s="20"/>
      <c r="EM2969" s="15"/>
      <c r="EN2969" s="20"/>
      <c r="EY2969" s="15"/>
      <c r="EZ2969" s="20"/>
      <c r="FC2969" s="15"/>
      <c r="FD2969" s="20"/>
      <c r="FE2969" s="15"/>
      <c r="FF2969" s="20"/>
      <c r="FG2969" s="15"/>
      <c r="FH2969" s="20"/>
      <c r="FI2969" s="15"/>
      <c r="FJ2969" s="20"/>
      <c r="FK2969" s="15"/>
      <c r="FL2969" s="20"/>
      <c r="FM2969" s="15"/>
      <c r="FN2969" s="20"/>
      <c r="FO2969" s="15"/>
      <c r="FP2969" s="20"/>
      <c r="FQ2969" s="15"/>
      <c r="FR2969" s="20"/>
      <c r="FS2969" s="15"/>
      <c r="FT2969" s="20"/>
      <c r="FU2969" s="15"/>
      <c r="FV2969" s="20"/>
      <c r="FW2969" s="15"/>
      <c r="FX2969" s="20"/>
      <c r="FY2969" s="15">
        <v>68</v>
      </c>
      <c r="FZ2969" s="20">
        <v>3</v>
      </c>
      <c r="GA2969" s="15"/>
      <c r="GB2969" s="20"/>
      <c r="GC2969" s="15"/>
      <c r="GD2969" s="20"/>
      <c r="GE2969" s="15"/>
      <c r="GF2969" s="20"/>
      <c r="GG2969" s="226"/>
    </row>
    <row r="2970" spans="1:189" ht="15" customHeight="1" x14ac:dyDescent="0.3">
      <c r="A2970" s="15" t="s">
        <v>130</v>
      </c>
      <c r="B2970" s="15" t="s">
        <v>142</v>
      </c>
      <c r="C2970" s="15" t="s">
        <v>569</v>
      </c>
      <c r="D2970" s="15" t="s">
        <v>3742</v>
      </c>
      <c r="E2970" s="15" t="str">
        <f t="shared" si="639"/>
        <v>Victor Ardanaz</v>
      </c>
      <c r="F2970" s="15" t="s">
        <v>135</v>
      </c>
      <c r="G2970" s="15">
        <v>999927966</v>
      </c>
      <c r="H2970" s="15">
        <f t="shared" si="640"/>
        <v>30</v>
      </c>
      <c r="I2970" s="15"/>
      <c r="J2970" s="15"/>
      <c r="K2970" s="16"/>
      <c r="L2970" s="15"/>
      <c r="M2970" s="15"/>
      <c r="N2970" s="15"/>
      <c r="O2970" s="15">
        <f t="shared" si="635"/>
        <v>0</v>
      </c>
      <c r="P2970" s="15">
        <v>0</v>
      </c>
      <c r="Q2970" s="15">
        <f t="shared" si="636"/>
        <v>0</v>
      </c>
      <c r="R2970" s="15">
        <v>0</v>
      </c>
      <c r="S2970" s="15">
        <v>0</v>
      </c>
      <c r="T2970" s="15">
        <f t="shared" si="637"/>
        <v>0</v>
      </c>
      <c r="U2970" s="15">
        <f t="shared" si="638"/>
        <v>0</v>
      </c>
      <c r="V2970" s="15"/>
      <c r="W2970" s="15"/>
      <c r="X2970" s="15"/>
      <c r="Y2970" s="15"/>
      <c r="Z2970" s="16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>
        <f t="shared" si="641"/>
        <v>0</v>
      </c>
      <c r="CT2970" s="15">
        <f t="shared" si="642"/>
        <v>30</v>
      </c>
      <c r="CU2970" s="15">
        <f t="shared" si="643"/>
        <v>1</v>
      </c>
      <c r="CV2970" s="15">
        <f t="shared" si="644"/>
        <v>0</v>
      </c>
      <c r="CW2970" s="15"/>
      <c r="CX2970" s="15"/>
      <c r="CY2970" s="15">
        <f t="shared" si="645"/>
        <v>0</v>
      </c>
      <c r="CZ2970" s="15">
        <f>GG2970</f>
        <v>0</v>
      </c>
      <c r="DA2970" s="16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20"/>
      <c r="DY2970" s="15"/>
      <c r="DZ2970" s="20"/>
      <c r="EA2970" s="15"/>
      <c r="EB2970" s="20"/>
      <c r="EC2970" s="15"/>
      <c r="ED2970" s="20"/>
      <c r="EE2970" s="15"/>
      <c r="EF2970" s="20"/>
      <c r="EG2970" s="15"/>
      <c r="EH2970" s="20"/>
      <c r="EI2970" s="15"/>
      <c r="EJ2970" s="20"/>
      <c r="EK2970" s="15"/>
      <c r="EL2970" s="20"/>
      <c r="EM2970" s="15"/>
      <c r="EN2970" s="20"/>
      <c r="EY2970" s="15"/>
      <c r="EZ2970" s="20"/>
      <c r="FC2970" s="15"/>
      <c r="FD2970" s="20"/>
      <c r="FE2970" s="15"/>
      <c r="FF2970" s="20"/>
      <c r="FG2970" s="15"/>
      <c r="FH2970" s="20"/>
      <c r="FI2970" s="15"/>
      <c r="FJ2970" s="20"/>
      <c r="FK2970" s="15"/>
      <c r="FL2970" s="20"/>
      <c r="FM2970" s="15"/>
      <c r="FN2970" s="20"/>
      <c r="FO2970" s="15"/>
      <c r="FP2970" s="20"/>
      <c r="FQ2970" s="15"/>
      <c r="FR2970" s="20"/>
      <c r="FS2970" s="15"/>
      <c r="FT2970" s="20"/>
      <c r="FU2970" s="15"/>
      <c r="FV2970" s="20"/>
      <c r="FW2970" s="15">
        <v>30</v>
      </c>
      <c r="FX2970" s="20">
        <v>1</v>
      </c>
      <c r="FY2970" s="15"/>
      <c r="FZ2970" s="20"/>
      <c r="GA2970" s="15"/>
      <c r="GB2970" s="20"/>
      <c r="GC2970" s="15"/>
      <c r="GD2970" s="20"/>
      <c r="GE2970" s="15"/>
      <c r="GF2970" s="20"/>
      <c r="GG2970" s="226"/>
    </row>
    <row r="2971" spans="1:189" ht="15" customHeight="1" x14ac:dyDescent="0.3">
      <c r="A2971" s="15" t="s">
        <v>130</v>
      </c>
      <c r="B2971" s="15" t="s">
        <v>142</v>
      </c>
      <c r="C2971" s="15" t="s">
        <v>774</v>
      </c>
      <c r="D2971" s="15" t="s">
        <v>1752</v>
      </c>
      <c r="E2971" s="15" t="str">
        <f t="shared" si="639"/>
        <v>Stella Smith</v>
      </c>
      <c r="F2971" s="15" t="s">
        <v>128</v>
      </c>
      <c r="G2971" s="15">
        <v>999927968</v>
      </c>
      <c r="H2971" s="15">
        <f t="shared" si="640"/>
        <v>38</v>
      </c>
      <c r="I2971" s="15"/>
      <c r="J2971" s="15"/>
      <c r="K2971" s="16"/>
      <c r="L2971" s="15"/>
      <c r="M2971" s="15"/>
      <c r="N2971" s="15"/>
      <c r="O2971" s="15">
        <f t="shared" si="635"/>
        <v>0</v>
      </c>
      <c r="P2971" s="15">
        <v>0</v>
      </c>
      <c r="Q2971" s="15">
        <f t="shared" si="636"/>
        <v>0</v>
      </c>
      <c r="R2971" s="15">
        <v>0</v>
      </c>
      <c r="S2971" s="15">
        <v>0</v>
      </c>
      <c r="T2971" s="15">
        <f t="shared" si="637"/>
        <v>0</v>
      </c>
      <c r="U2971" s="15">
        <f t="shared" si="638"/>
        <v>0</v>
      </c>
      <c r="V2971" s="15"/>
      <c r="W2971" s="15"/>
      <c r="X2971" s="15"/>
      <c r="Y2971" s="15"/>
      <c r="Z2971" s="16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>
        <f t="shared" si="641"/>
        <v>0</v>
      </c>
      <c r="CT2971" s="15">
        <f t="shared" si="642"/>
        <v>38</v>
      </c>
      <c r="CU2971" s="15">
        <f t="shared" si="643"/>
        <v>0</v>
      </c>
      <c r="CV2971" s="15">
        <f t="shared" si="644"/>
        <v>0</v>
      </c>
      <c r="CW2971" s="15"/>
      <c r="CX2971" s="15"/>
      <c r="CY2971" s="15">
        <f t="shared" si="645"/>
        <v>0</v>
      </c>
      <c r="CZ2971" s="15">
        <f>GG2971</f>
        <v>0</v>
      </c>
      <c r="DA2971" s="16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20"/>
      <c r="DY2971" s="15"/>
      <c r="DZ2971" s="20"/>
      <c r="EA2971" s="15"/>
      <c r="EB2971" s="20"/>
      <c r="EC2971" s="15"/>
      <c r="ED2971" s="20"/>
      <c r="EE2971" s="15"/>
      <c r="EF2971" s="20"/>
      <c r="EG2971" s="15"/>
      <c r="EH2971" s="20"/>
      <c r="EI2971" s="15"/>
      <c r="EJ2971" s="20"/>
      <c r="EK2971" s="15"/>
      <c r="EL2971" s="20"/>
      <c r="EM2971" s="15"/>
      <c r="EN2971" s="20"/>
      <c r="EY2971" s="15"/>
      <c r="EZ2971" s="20"/>
      <c r="FC2971" s="15"/>
      <c r="FD2971" s="20"/>
      <c r="FE2971" s="15"/>
      <c r="FF2971" s="20"/>
      <c r="FG2971" s="15"/>
      <c r="FH2971" s="20"/>
      <c r="FI2971" s="15"/>
      <c r="FJ2971" s="20"/>
      <c r="FK2971" s="15"/>
      <c r="FL2971" s="20"/>
      <c r="FM2971" s="15"/>
      <c r="FN2971" s="20"/>
      <c r="FO2971" s="15"/>
      <c r="FP2971" s="20"/>
      <c r="FQ2971" s="15"/>
      <c r="FR2971" s="20"/>
      <c r="FS2971" s="15"/>
      <c r="FT2971" s="20"/>
      <c r="FU2971" s="15"/>
      <c r="FV2971" s="20"/>
      <c r="FW2971" s="15"/>
      <c r="FX2971" s="20"/>
      <c r="FY2971" s="15">
        <v>38</v>
      </c>
      <c r="FZ2971" s="20" t="s">
        <v>129</v>
      </c>
      <c r="GA2971" s="15"/>
      <c r="GB2971" s="20"/>
      <c r="GC2971" s="15"/>
      <c r="GD2971" s="20"/>
      <c r="GE2971" s="15"/>
      <c r="GF2971" s="20"/>
      <c r="GG2971" s="226"/>
    </row>
    <row r="2972" spans="1:189" ht="15" customHeight="1" x14ac:dyDescent="0.3">
      <c r="A2972" s="15" t="s">
        <v>133</v>
      </c>
      <c r="B2972" s="15" t="s">
        <v>140</v>
      </c>
      <c r="C2972" s="15" t="s">
        <v>3758</v>
      </c>
      <c r="D2972" s="15" t="s">
        <v>3759</v>
      </c>
      <c r="E2972" s="15" t="str">
        <f t="shared" si="639"/>
        <v>Valerie  Annand</v>
      </c>
      <c r="F2972" s="15" t="s">
        <v>128</v>
      </c>
      <c r="G2972" s="15">
        <v>999927971</v>
      </c>
      <c r="H2972" s="15">
        <f t="shared" si="640"/>
        <v>45</v>
      </c>
      <c r="I2972" s="15"/>
      <c r="J2972" s="15"/>
      <c r="K2972" s="16"/>
      <c r="L2972" s="15"/>
      <c r="M2972" s="15"/>
      <c r="N2972" s="15"/>
      <c r="O2972" s="15">
        <f t="shared" si="635"/>
        <v>0</v>
      </c>
      <c r="P2972" s="15">
        <v>0</v>
      </c>
      <c r="Q2972" s="15">
        <f t="shared" si="636"/>
        <v>0</v>
      </c>
      <c r="R2972" s="15">
        <v>0</v>
      </c>
      <c r="S2972" s="15">
        <v>0</v>
      </c>
      <c r="T2972" s="15">
        <f t="shared" si="637"/>
        <v>0</v>
      </c>
      <c r="U2972" s="15">
        <f t="shared" si="638"/>
        <v>0</v>
      </c>
      <c r="V2972" s="15"/>
      <c r="W2972" s="15"/>
      <c r="X2972" s="15"/>
      <c r="Y2972" s="15"/>
      <c r="Z2972" s="16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>
        <f t="shared" si="641"/>
        <v>0</v>
      </c>
      <c r="CT2972" s="15">
        <f t="shared" si="642"/>
        <v>45</v>
      </c>
      <c r="CU2972" s="15">
        <f t="shared" si="643"/>
        <v>1</v>
      </c>
      <c r="CV2972" s="15">
        <f t="shared" si="644"/>
        <v>0</v>
      </c>
      <c r="CW2972" s="15"/>
      <c r="CX2972" s="15"/>
      <c r="CY2972" s="15">
        <f t="shared" si="645"/>
        <v>0</v>
      </c>
      <c r="CZ2972" s="15">
        <f>GG2972</f>
        <v>0</v>
      </c>
      <c r="DA2972" s="16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20"/>
      <c r="DY2972" s="15"/>
      <c r="DZ2972" s="20"/>
      <c r="EA2972" s="15"/>
      <c r="EB2972" s="20"/>
      <c r="EC2972" s="15"/>
      <c r="ED2972" s="20"/>
      <c r="EE2972" s="15"/>
      <c r="EF2972" s="20"/>
      <c r="EG2972" s="15"/>
      <c r="EH2972" s="20"/>
      <c r="EI2972" s="15"/>
      <c r="EJ2972" s="20"/>
      <c r="EK2972" s="15"/>
      <c r="EL2972" s="20"/>
      <c r="EM2972" s="15"/>
      <c r="EN2972" s="20"/>
      <c r="EY2972" s="15"/>
      <c r="EZ2972" s="20"/>
      <c r="FC2972" s="15"/>
      <c r="FD2972" s="20"/>
      <c r="FE2972" s="15"/>
      <c r="FF2972" s="20"/>
      <c r="FG2972" s="15"/>
      <c r="FH2972" s="20"/>
      <c r="FI2972" s="15"/>
      <c r="FJ2972" s="20"/>
      <c r="FK2972" s="15"/>
      <c r="FL2972" s="20"/>
      <c r="FM2972" s="15"/>
      <c r="FN2972" s="20"/>
      <c r="FO2972" s="15"/>
      <c r="FP2972" s="20"/>
      <c r="FQ2972" s="15"/>
      <c r="FR2972" s="20"/>
      <c r="FS2972" s="15"/>
      <c r="FT2972" s="20"/>
      <c r="FU2972" s="15"/>
      <c r="FV2972" s="20"/>
      <c r="FW2972" s="15"/>
      <c r="FX2972" s="20"/>
      <c r="FY2972" s="15">
        <v>45</v>
      </c>
      <c r="FZ2972" s="20">
        <v>2</v>
      </c>
      <c r="GA2972" s="15"/>
      <c r="GB2972" s="20"/>
      <c r="GC2972" s="15"/>
      <c r="GD2972" s="20"/>
      <c r="GE2972" s="15"/>
      <c r="GF2972" s="20"/>
      <c r="GG2972" s="226"/>
    </row>
    <row r="2973" spans="1:189" ht="15" customHeight="1" x14ac:dyDescent="0.3">
      <c r="A2973" s="15" t="s">
        <v>130</v>
      </c>
      <c r="B2973" s="15" t="s">
        <v>134</v>
      </c>
      <c r="C2973" s="15" t="s">
        <v>3762</v>
      </c>
      <c r="D2973" s="15" t="s">
        <v>3763</v>
      </c>
      <c r="E2973" s="15" t="str">
        <f t="shared" si="639"/>
        <v>Hayeong Peloquin</v>
      </c>
      <c r="F2973" s="15" t="s">
        <v>128</v>
      </c>
      <c r="G2973" s="15">
        <v>999927972</v>
      </c>
      <c r="H2973" s="15">
        <f t="shared" si="640"/>
        <v>30</v>
      </c>
      <c r="I2973" s="15"/>
      <c r="J2973" s="15"/>
      <c r="K2973" s="16"/>
      <c r="L2973" s="15"/>
      <c r="M2973" s="15"/>
      <c r="N2973" s="15"/>
      <c r="O2973" s="15">
        <f t="shared" si="635"/>
        <v>0</v>
      </c>
      <c r="P2973" s="15">
        <v>0</v>
      </c>
      <c r="Q2973" s="15">
        <f t="shared" si="636"/>
        <v>0</v>
      </c>
      <c r="R2973" s="15">
        <v>0</v>
      </c>
      <c r="S2973" s="15">
        <v>0</v>
      </c>
      <c r="T2973" s="15">
        <f t="shared" si="637"/>
        <v>0</v>
      </c>
      <c r="U2973" s="15">
        <f t="shared" si="638"/>
        <v>0</v>
      </c>
      <c r="V2973" s="15"/>
      <c r="W2973" s="15"/>
      <c r="X2973" s="15"/>
      <c r="Y2973" s="15"/>
      <c r="Z2973" s="16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>
        <f t="shared" si="641"/>
        <v>0</v>
      </c>
      <c r="CT2973" s="15">
        <f t="shared" si="642"/>
        <v>30</v>
      </c>
      <c r="CU2973" s="15">
        <f t="shared" si="643"/>
        <v>1</v>
      </c>
      <c r="CV2973" s="15">
        <f t="shared" si="644"/>
        <v>0</v>
      </c>
      <c r="CW2973" s="15"/>
      <c r="CX2973" s="15"/>
      <c r="CY2973" s="15">
        <f t="shared" si="645"/>
        <v>0</v>
      </c>
      <c r="CZ2973" s="15">
        <f>GG2973</f>
        <v>0</v>
      </c>
      <c r="DA2973" s="16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20"/>
      <c r="DY2973" s="15"/>
      <c r="DZ2973" s="20"/>
      <c r="EA2973" s="15"/>
      <c r="EB2973" s="20"/>
      <c r="EC2973" s="15"/>
      <c r="ED2973" s="20"/>
      <c r="EE2973" s="15"/>
      <c r="EF2973" s="20"/>
      <c r="EG2973" s="15"/>
      <c r="EH2973" s="20"/>
      <c r="EI2973" s="15"/>
      <c r="EJ2973" s="20"/>
      <c r="EK2973" s="15"/>
      <c r="EL2973" s="20"/>
      <c r="EM2973" s="15"/>
      <c r="EN2973" s="20"/>
      <c r="EY2973" s="15"/>
      <c r="EZ2973" s="20"/>
      <c r="FC2973" s="15"/>
      <c r="FD2973" s="20"/>
      <c r="FE2973" s="15"/>
      <c r="FF2973" s="20"/>
      <c r="FG2973" s="15"/>
      <c r="FH2973" s="20"/>
      <c r="FI2973" s="15"/>
      <c r="FJ2973" s="20"/>
      <c r="FK2973" s="15"/>
      <c r="FL2973" s="20"/>
      <c r="FM2973" s="15"/>
      <c r="FN2973" s="20"/>
      <c r="FO2973" s="15"/>
      <c r="FP2973" s="20"/>
      <c r="FQ2973" s="15"/>
      <c r="FR2973" s="20"/>
      <c r="FS2973" s="15"/>
      <c r="FT2973" s="20"/>
      <c r="FU2973" s="15"/>
      <c r="FV2973" s="20"/>
      <c r="FW2973" s="15"/>
      <c r="FX2973" s="20"/>
      <c r="FY2973" s="15">
        <v>30</v>
      </c>
      <c r="FZ2973" s="20">
        <v>1</v>
      </c>
      <c r="GA2973" s="15"/>
      <c r="GB2973" s="20"/>
      <c r="GC2973" s="15"/>
      <c r="GD2973" s="20"/>
      <c r="GE2973" s="15"/>
      <c r="GF2973" s="20"/>
      <c r="GG2973" s="226"/>
    </row>
    <row r="2974" spans="1:189" ht="15" customHeight="1" x14ac:dyDescent="0.3">
      <c r="A2974" s="15" t="s">
        <v>130</v>
      </c>
      <c r="B2974" s="15" t="s">
        <v>126</v>
      </c>
      <c r="C2974" s="15" t="s">
        <v>4088</v>
      </c>
      <c r="D2974" s="15" t="s">
        <v>4089</v>
      </c>
      <c r="E2974" s="15" t="str">
        <f t="shared" si="639"/>
        <v>Yashwant Yerra</v>
      </c>
      <c r="F2974" s="15" t="s">
        <v>135</v>
      </c>
      <c r="G2974" s="15">
        <v>999927976</v>
      </c>
      <c r="H2974" s="15">
        <f t="shared" si="640"/>
        <v>44</v>
      </c>
      <c r="I2974" s="15"/>
      <c r="J2974" s="15"/>
      <c r="K2974" s="16"/>
      <c r="L2974" s="15"/>
      <c r="M2974" s="15"/>
      <c r="N2974" s="15"/>
      <c r="O2974" s="15">
        <f t="shared" si="635"/>
        <v>0</v>
      </c>
      <c r="P2974" s="15">
        <v>0</v>
      </c>
      <c r="Q2974" s="15">
        <f t="shared" si="636"/>
        <v>0</v>
      </c>
      <c r="R2974" s="15">
        <v>0</v>
      </c>
      <c r="S2974" s="15">
        <v>0</v>
      </c>
      <c r="T2974" s="15">
        <f t="shared" si="637"/>
        <v>0</v>
      </c>
      <c r="U2974" s="15">
        <f t="shared" si="638"/>
        <v>0</v>
      </c>
      <c r="V2974" s="15"/>
      <c r="W2974" s="15"/>
      <c r="X2974" s="15"/>
      <c r="Y2974" s="15"/>
      <c r="Z2974" s="16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>
        <f t="shared" si="641"/>
        <v>0</v>
      </c>
      <c r="CT2974" s="15">
        <f t="shared" si="642"/>
        <v>0</v>
      </c>
      <c r="CU2974" s="15">
        <f t="shared" si="643"/>
        <v>0</v>
      </c>
      <c r="CV2974" s="15">
        <f t="shared" si="644"/>
        <v>44</v>
      </c>
      <c r="CW2974" s="15"/>
      <c r="CX2974" s="15"/>
      <c r="CY2974" s="15">
        <f t="shared" si="645"/>
        <v>0</v>
      </c>
      <c r="CZ2974" s="15">
        <f>GG2974</f>
        <v>0</v>
      </c>
      <c r="DA2974" s="16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20"/>
      <c r="DY2974" s="15"/>
      <c r="DZ2974" s="20"/>
      <c r="EA2974" s="15"/>
      <c r="EB2974" s="20"/>
      <c r="EC2974" s="15"/>
      <c r="ED2974" s="20"/>
      <c r="EE2974" s="15"/>
      <c r="EF2974" s="20"/>
      <c r="EG2974" s="15"/>
      <c r="EH2974" s="20"/>
      <c r="EI2974" s="15"/>
      <c r="EJ2974" s="20"/>
      <c r="EK2974" s="15"/>
      <c r="EL2974" s="20"/>
      <c r="EM2974" s="15"/>
      <c r="EN2974" s="20"/>
      <c r="EY2974" s="15"/>
      <c r="EZ2974" s="16"/>
      <c r="FC2974" s="15"/>
      <c r="FD2974" s="16"/>
      <c r="FE2974" s="15"/>
      <c r="FF2974" s="16"/>
      <c r="FG2974" s="15"/>
      <c r="FH2974" s="16"/>
      <c r="FI2974" s="15"/>
      <c r="FJ2974" s="16"/>
      <c r="FK2974" s="15"/>
      <c r="FL2974" s="16"/>
      <c r="FM2974" s="15"/>
      <c r="FN2974" s="16"/>
      <c r="FO2974" s="15"/>
      <c r="FP2974" s="20"/>
      <c r="FQ2974" s="15"/>
      <c r="FR2974" s="16"/>
      <c r="FS2974" s="15"/>
      <c r="FT2974" s="16"/>
      <c r="FU2974" s="15"/>
      <c r="FV2974" s="16"/>
      <c r="FW2974" s="15"/>
      <c r="FX2974" s="16"/>
      <c r="FY2974" s="15"/>
      <c r="FZ2974" s="16"/>
      <c r="GA2974" s="15"/>
      <c r="GB2974" s="16"/>
      <c r="GC2974" s="15">
        <v>44</v>
      </c>
      <c r="GD2974" s="20" t="s">
        <v>129</v>
      </c>
      <c r="GE2974" s="15"/>
      <c r="GF2974" s="20"/>
      <c r="GG2974" s="226"/>
    </row>
    <row r="2975" spans="1:189" ht="15" customHeight="1" x14ac:dyDescent="0.3">
      <c r="A2975" s="17" t="s">
        <v>130</v>
      </c>
      <c r="B2975" s="17" t="s">
        <v>134</v>
      </c>
      <c r="C2975" s="17" t="s">
        <v>2934</v>
      </c>
      <c r="D2975" s="17" t="s">
        <v>1721</v>
      </c>
      <c r="E2975" s="15" t="str">
        <f t="shared" si="639"/>
        <v>Andy Shin</v>
      </c>
      <c r="F2975" s="17" t="s">
        <v>135</v>
      </c>
      <c r="G2975" s="17">
        <v>999927977</v>
      </c>
      <c r="H2975" s="15">
        <f t="shared" si="640"/>
        <v>68</v>
      </c>
      <c r="I2975" s="15"/>
      <c r="J2975" s="15"/>
      <c r="K2975" s="16"/>
      <c r="L2975" s="15"/>
      <c r="M2975" s="15"/>
      <c r="N2975" s="15"/>
      <c r="O2975" s="15">
        <f t="shared" si="635"/>
        <v>0</v>
      </c>
      <c r="P2975" s="15">
        <v>0</v>
      </c>
      <c r="Q2975" s="15">
        <f t="shared" si="636"/>
        <v>0</v>
      </c>
      <c r="R2975" s="15">
        <v>0</v>
      </c>
      <c r="S2975" s="15">
        <v>0</v>
      </c>
      <c r="T2975" s="15">
        <f t="shared" si="637"/>
        <v>0</v>
      </c>
      <c r="U2975" s="15">
        <f t="shared" si="638"/>
        <v>0</v>
      </c>
      <c r="V2975" s="15"/>
      <c r="W2975" s="15"/>
      <c r="X2975" s="15"/>
      <c r="Y2975" s="15"/>
      <c r="Z2975" s="16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>
        <f t="shared" si="641"/>
        <v>0</v>
      </c>
      <c r="CT2975" s="15">
        <f t="shared" si="642"/>
        <v>68</v>
      </c>
      <c r="CU2975" s="15">
        <f t="shared" si="643"/>
        <v>1</v>
      </c>
      <c r="CV2975" s="15">
        <f t="shared" si="644"/>
        <v>0</v>
      </c>
      <c r="CW2975" s="15"/>
      <c r="CX2975" s="15"/>
      <c r="CY2975" s="15">
        <f t="shared" si="645"/>
        <v>0</v>
      </c>
      <c r="CZ2975" s="15">
        <f>GG2975</f>
        <v>0</v>
      </c>
      <c r="DA2975" s="16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20"/>
      <c r="DY2975" s="15"/>
      <c r="DZ2975" s="20"/>
      <c r="EA2975" s="15"/>
      <c r="EB2975" s="20"/>
      <c r="EC2975" s="15"/>
      <c r="ED2975" s="20"/>
      <c r="EE2975" s="15"/>
      <c r="EF2975" s="20"/>
      <c r="EG2975" s="15"/>
      <c r="EH2975" s="20"/>
      <c r="EI2975" s="15"/>
      <c r="EJ2975" s="20"/>
      <c r="EK2975" s="15"/>
      <c r="EL2975" s="20"/>
      <c r="EM2975" s="15"/>
      <c r="EN2975" s="20"/>
      <c r="EY2975" s="15"/>
      <c r="EZ2975" s="20"/>
      <c r="FC2975" s="15"/>
      <c r="FD2975" s="20"/>
      <c r="FE2975" s="15"/>
      <c r="FF2975" s="20"/>
      <c r="FG2975" s="15"/>
      <c r="FH2975" s="20"/>
      <c r="FI2975" s="15"/>
      <c r="FJ2975" s="20"/>
      <c r="FK2975" s="15"/>
      <c r="FL2975" s="20"/>
      <c r="FM2975" s="15"/>
      <c r="FN2975" s="20"/>
      <c r="FO2975" s="15"/>
      <c r="FP2975" s="20"/>
      <c r="FQ2975" s="15"/>
      <c r="FR2975" s="20"/>
      <c r="FS2975" s="15">
        <v>68</v>
      </c>
      <c r="FT2975" s="20">
        <v>4</v>
      </c>
      <c r="FU2975" s="15"/>
      <c r="FV2975" s="20"/>
      <c r="FW2975" s="15"/>
      <c r="FX2975" s="20"/>
      <c r="FY2975" s="15"/>
      <c r="FZ2975" s="20"/>
      <c r="GA2975" s="15"/>
      <c r="GB2975" s="20"/>
      <c r="GC2975" s="15"/>
      <c r="GD2975" s="20"/>
      <c r="GE2975" s="15"/>
      <c r="GF2975" s="20"/>
      <c r="GG2975" s="226"/>
    </row>
    <row r="2976" spans="1:189" ht="15" customHeight="1" x14ac:dyDescent="0.3">
      <c r="A2976" s="15" t="s">
        <v>125</v>
      </c>
      <c r="B2976" s="15" t="s">
        <v>138</v>
      </c>
      <c r="C2976" s="15" t="s">
        <v>4132</v>
      </c>
      <c r="D2976" s="15" t="s">
        <v>1106</v>
      </c>
      <c r="E2976" s="15" t="str">
        <f t="shared" si="639"/>
        <v>Saber Kim</v>
      </c>
      <c r="F2976" s="15" t="s">
        <v>135</v>
      </c>
      <c r="G2976" s="15">
        <v>999927980</v>
      </c>
      <c r="H2976" s="15">
        <f t="shared" si="640"/>
        <v>70</v>
      </c>
      <c r="I2976" s="15"/>
      <c r="J2976" s="15"/>
      <c r="K2976" s="16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6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>
        <f t="shared" si="641"/>
        <v>0</v>
      </c>
      <c r="CT2976" s="15">
        <f t="shared" si="642"/>
        <v>0</v>
      </c>
      <c r="CU2976" s="15">
        <f t="shared" si="643"/>
        <v>0</v>
      </c>
      <c r="CV2976" s="15">
        <f t="shared" si="644"/>
        <v>70</v>
      </c>
      <c r="CW2976" s="15"/>
      <c r="CX2976" s="15"/>
      <c r="CY2976" s="15">
        <f t="shared" si="645"/>
        <v>0</v>
      </c>
      <c r="CZ2976" s="15">
        <f>GG2976</f>
        <v>0</v>
      </c>
      <c r="DA2976" s="16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20"/>
      <c r="DY2976" s="15"/>
      <c r="DZ2976" s="20"/>
      <c r="EA2976" s="15"/>
      <c r="EB2976" s="20"/>
      <c r="EC2976" s="15"/>
      <c r="ED2976" s="20"/>
      <c r="EE2976" s="15"/>
      <c r="EF2976" s="20"/>
      <c r="EG2976" s="15"/>
      <c r="EH2976" s="20"/>
      <c r="EI2976" s="15"/>
      <c r="EJ2976" s="20"/>
      <c r="EK2976" s="15"/>
      <c r="EL2976" s="20"/>
      <c r="EM2976" s="15"/>
      <c r="EN2976" s="20"/>
      <c r="EY2976" s="15"/>
      <c r="EZ2976" s="16"/>
      <c r="FC2976" s="15"/>
      <c r="FD2976" s="16"/>
      <c r="FE2976" s="15"/>
      <c r="FF2976" s="16"/>
      <c r="FG2976" s="15"/>
      <c r="FH2976" s="16"/>
      <c r="FI2976" s="15"/>
      <c r="FJ2976" s="16"/>
      <c r="FK2976" s="15"/>
      <c r="FL2976" s="16"/>
      <c r="FM2976" s="15"/>
      <c r="FN2976" s="16"/>
      <c r="FO2976" s="15"/>
      <c r="FP2976" s="20"/>
      <c r="FQ2976" s="15"/>
      <c r="FR2976" s="16"/>
      <c r="FS2976" s="15"/>
      <c r="FT2976" s="16"/>
      <c r="FU2976" s="15"/>
      <c r="FV2976" s="16"/>
      <c r="FW2976" s="15"/>
      <c r="FX2976" s="16"/>
      <c r="FY2976" s="15"/>
      <c r="FZ2976" s="16"/>
      <c r="GA2976" s="15"/>
      <c r="GB2976" s="16"/>
      <c r="GC2976" s="15"/>
      <c r="GD2976" s="20"/>
      <c r="GE2976" s="15">
        <v>70</v>
      </c>
      <c r="GF2976" s="20">
        <v>1</v>
      </c>
      <c r="GG2976" s="226"/>
    </row>
    <row r="2977" spans="1:189" ht="15" customHeight="1" x14ac:dyDescent="0.3">
      <c r="A2977" s="15" t="s">
        <v>146</v>
      </c>
      <c r="B2977" s="15" t="s">
        <v>138</v>
      </c>
      <c r="C2977" s="15" t="s">
        <v>1302</v>
      </c>
      <c r="D2977" s="15" t="s">
        <v>4166</v>
      </c>
      <c r="E2977" s="15" t="str">
        <f t="shared" si="639"/>
        <v>Jeremiah Jaekle</v>
      </c>
      <c r="F2977" s="15" t="s">
        <v>135</v>
      </c>
      <c r="G2977" s="15">
        <v>999927981</v>
      </c>
      <c r="H2977" s="15">
        <f t="shared" si="640"/>
        <v>105</v>
      </c>
      <c r="I2977" s="15"/>
      <c r="J2977" s="15"/>
      <c r="K2977" s="16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6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>
        <f t="shared" si="641"/>
        <v>0</v>
      </c>
      <c r="CT2977" s="15">
        <f t="shared" si="642"/>
        <v>0</v>
      </c>
      <c r="CU2977" s="15">
        <f t="shared" si="643"/>
        <v>0</v>
      </c>
      <c r="CV2977" s="15">
        <f t="shared" si="644"/>
        <v>105</v>
      </c>
      <c r="CW2977" s="15"/>
      <c r="CX2977" s="15"/>
      <c r="CY2977" s="15">
        <f t="shared" si="645"/>
        <v>0</v>
      </c>
      <c r="CZ2977" s="15">
        <f>GG2977</f>
        <v>0</v>
      </c>
      <c r="DA2977" s="16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20"/>
      <c r="DY2977" s="15"/>
      <c r="DZ2977" s="20"/>
      <c r="EA2977" s="15"/>
      <c r="EB2977" s="20"/>
      <c r="EC2977" s="15"/>
      <c r="ED2977" s="20"/>
      <c r="EE2977" s="15"/>
      <c r="EF2977" s="20"/>
      <c r="EG2977" s="15"/>
      <c r="EH2977" s="20"/>
      <c r="EI2977" s="15"/>
      <c r="EJ2977" s="20"/>
      <c r="EK2977" s="15"/>
      <c r="EL2977" s="20"/>
      <c r="EM2977" s="15"/>
      <c r="EN2977" s="20"/>
      <c r="EY2977" s="15"/>
      <c r="EZ2977" s="16"/>
      <c r="FC2977" s="15"/>
      <c r="FD2977" s="16"/>
      <c r="FE2977" s="15"/>
      <c r="FF2977" s="16"/>
      <c r="FG2977" s="15"/>
      <c r="FH2977" s="16"/>
      <c r="FI2977" s="15"/>
      <c r="FJ2977" s="16"/>
      <c r="FK2977" s="15"/>
      <c r="FL2977" s="16"/>
      <c r="FM2977" s="15"/>
      <c r="FN2977" s="16"/>
      <c r="FO2977" s="15"/>
      <c r="FP2977" s="20"/>
      <c r="FQ2977" s="15"/>
      <c r="FR2977" s="16"/>
      <c r="FS2977" s="15"/>
      <c r="FT2977" s="16"/>
      <c r="FU2977" s="15"/>
      <c r="FV2977" s="16"/>
      <c r="FW2977" s="15"/>
      <c r="FX2977" s="16"/>
      <c r="FY2977" s="15"/>
      <c r="FZ2977" s="16"/>
      <c r="GA2977" s="15"/>
      <c r="GB2977" s="16"/>
      <c r="GC2977" s="15"/>
      <c r="GD2977" s="20"/>
      <c r="GE2977" s="15">
        <v>105</v>
      </c>
      <c r="GF2977" s="20">
        <v>2</v>
      </c>
      <c r="GG2977" s="226"/>
    </row>
    <row r="2978" spans="1:189" ht="15" customHeight="1" x14ac:dyDescent="0.3">
      <c r="A2978" s="15" t="s">
        <v>133</v>
      </c>
      <c r="B2978" s="15" t="s">
        <v>138</v>
      </c>
      <c r="C2978" s="15" t="s">
        <v>345</v>
      </c>
      <c r="D2978" s="15" t="s">
        <v>4149</v>
      </c>
      <c r="E2978" s="15" t="str">
        <f t="shared" si="639"/>
        <v>Grace Traum</v>
      </c>
      <c r="F2978" s="15" t="s">
        <v>128</v>
      </c>
      <c r="G2978" s="15">
        <v>999927982</v>
      </c>
      <c r="H2978" s="15">
        <f t="shared" si="640"/>
        <v>105</v>
      </c>
      <c r="I2978" s="15"/>
      <c r="J2978" s="15"/>
      <c r="K2978" s="16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6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>
        <f t="shared" si="641"/>
        <v>0</v>
      </c>
      <c r="CT2978" s="15">
        <f t="shared" si="642"/>
        <v>0</v>
      </c>
      <c r="CU2978" s="15">
        <f t="shared" si="643"/>
        <v>0</v>
      </c>
      <c r="CV2978" s="15">
        <f t="shared" si="644"/>
        <v>105</v>
      </c>
      <c r="CW2978" s="15"/>
      <c r="CX2978" s="15"/>
      <c r="CY2978" s="15">
        <f t="shared" si="645"/>
        <v>0</v>
      </c>
      <c r="CZ2978" s="15">
        <f>GG2978</f>
        <v>0</v>
      </c>
      <c r="DA2978" s="16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20"/>
      <c r="DY2978" s="15"/>
      <c r="DZ2978" s="20"/>
      <c r="EA2978" s="15"/>
      <c r="EB2978" s="20"/>
      <c r="EC2978" s="15"/>
      <c r="ED2978" s="20"/>
      <c r="EE2978" s="15"/>
      <c r="EF2978" s="20"/>
      <c r="EG2978" s="15"/>
      <c r="EH2978" s="20"/>
      <c r="EI2978" s="15"/>
      <c r="EJ2978" s="20"/>
      <c r="EK2978" s="15"/>
      <c r="EL2978" s="20"/>
      <c r="EM2978" s="15"/>
      <c r="EN2978" s="20"/>
      <c r="EY2978" s="15"/>
      <c r="EZ2978" s="16"/>
      <c r="FC2978" s="15"/>
      <c r="FD2978" s="16"/>
      <c r="FE2978" s="15"/>
      <c r="FF2978" s="16"/>
      <c r="FG2978" s="15"/>
      <c r="FH2978" s="16"/>
      <c r="FI2978" s="15"/>
      <c r="FJ2978" s="16"/>
      <c r="FK2978" s="15"/>
      <c r="FL2978" s="16"/>
      <c r="FM2978" s="15"/>
      <c r="FN2978" s="16"/>
      <c r="FO2978" s="15"/>
      <c r="FP2978" s="20"/>
      <c r="FQ2978" s="15"/>
      <c r="FR2978" s="16"/>
      <c r="FS2978" s="15"/>
      <c r="FT2978" s="16"/>
      <c r="FU2978" s="15"/>
      <c r="FV2978" s="16"/>
      <c r="FW2978" s="15"/>
      <c r="FX2978" s="16"/>
      <c r="FY2978" s="15"/>
      <c r="FZ2978" s="16"/>
      <c r="GA2978" s="15"/>
      <c r="GB2978" s="16"/>
      <c r="GC2978" s="15"/>
      <c r="GD2978" s="20"/>
      <c r="GE2978" s="15">
        <v>105</v>
      </c>
      <c r="GF2978" s="20">
        <v>2</v>
      </c>
      <c r="GG2978" s="226"/>
    </row>
    <row r="2979" spans="1:189" ht="15" customHeight="1" x14ac:dyDescent="0.3">
      <c r="A2979" s="17" t="s">
        <v>130</v>
      </c>
      <c r="B2979" s="17" t="s">
        <v>134</v>
      </c>
      <c r="C2979" s="17" t="s">
        <v>232</v>
      </c>
      <c r="D2979" s="17" t="s">
        <v>3604</v>
      </c>
      <c r="E2979" s="15" t="str">
        <f t="shared" si="639"/>
        <v>Liam McCann</v>
      </c>
      <c r="F2979" s="17" t="s">
        <v>135</v>
      </c>
      <c r="G2979" s="17">
        <v>999927985</v>
      </c>
      <c r="H2979" s="15">
        <f t="shared" si="640"/>
        <v>120</v>
      </c>
      <c r="I2979" s="15"/>
      <c r="J2979" s="15"/>
      <c r="K2979" s="16"/>
      <c r="L2979" s="15"/>
      <c r="M2979" s="15"/>
      <c r="N2979" s="15"/>
      <c r="O2979" s="15">
        <f t="shared" ref="O2979:O2998" si="646">SUM(EE2979, EI2979, EK2979, EM2979)</f>
        <v>0</v>
      </c>
      <c r="P2979" s="15">
        <v>0</v>
      </c>
      <c r="Q2979" s="15">
        <f t="shared" ref="Q2979:Q2998" si="647">COUNT(DI2979:DV2979)</f>
        <v>0</v>
      </c>
      <c r="R2979" s="15">
        <v>0</v>
      </c>
      <c r="S2979" s="15">
        <v>0</v>
      </c>
      <c r="T2979" s="15">
        <f t="shared" ref="T2979:T2998" si="648">EC2979</f>
        <v>0</v>
      </c>
      <c r="U2979" s="15">
        <f t="shared" ref="U2979:U2998" si="649">SUM(EG2979)</f>
        <v>0</v>
      </c>
      <c r="V2979" s="15"/>
      <c r="W2979" s="15"/>
      <c r="X2979" s="15"/>
      <c r="Y2979" s="15"/>
      <c r="Z2979" s="16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>
        <f t="shared" si="641"/>
        <v>0</v>
      </c>
      <c r="CT2979" s="15">
        <f t="shared" si="642"/>
        <v>120</v>
      </c>
      <c r="CU2979" s="15">
        <f t="shared" si="643"/>
        <v>1</v>
      </c>
      <c r="CV2979" s="15">
        <f t="shared" si="644"/>
        <v>0</v>
      </c>
      <c r="CW2979" s="15"/>
      <c r="CX2979" s="15"/>
      <c r="CY2979" s="15">
        <f t="shared" si="645"/>
        <v>0</v>
      </c>
      <c r="CZ2979" s="15">
        <f>GG2979</f>
        <v>0</v>
      </c>
      <c r="DA2979" s="16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20"/>
      <c r="DY2979" s="15"/>
      <c r="DZ2979" s="20"/>
      <c r="EA2979" s="15"/>
      <c r="EB2979" s="20"/>
      <c r="EC2979" s="15"/>
      <c r="ED2979" s="20"/>
      <c r="EE2979" s="15"/>
      <c r="EF2979" s="20"/>
      <c r="EG2979" s="15"/>
      <c r="EH2979" s="20"/>
      <c r="EI2979" s="15"/>
      <c r="EJ2979" s="20"/>
      <c r="EK2979" s="15"/>
      <c r="EL2979" s="20"/>
      <c r="EM2979" s="15"/>
      <c r="EN2979" s="20"/>
      <c r="EY2979" s="15"/>
      <c r="EZ2979" s="20"/>
      <c r="FC2979" s="15"/>
      <c r="FD2979" s="20"/>
      <c r="FE2979" s="15"/>
      <c r="FF2979" s="20"/>
      <c r="FG2979" s="15"/>
      <c r="FH2979" s="20"/>
      <c r="FI2979" s="15"/>
      <c r="FJ2979" s="20"/>
      <c r="FK2979" s="15"/>
      <c r="FL2979" s="20"/>
      <c r="FM2979" s="15"/>
      <c r="FN2979" s="20"/>
      <c r="FO2979" s="15"/>
      <c r="FP2979" s="20"/>
      <c r="FQ2979" s="15"/>
      <c r="FR2979" s="20"/>
      <c r="FS2979" s="15">
        <v>120</v>
      </c>
      <c r="FT2979" s="20">
        <v>1</v>
      </c>
      <c r="FU2979" s="15"/>
      <c r="FV2979" s="20"/>
      <c r="FW2979" s="15"/>
      <c r="FX2979" s="20"/>
      <c r="FY2979" s="15"/>
      <c r="FZ2979" s="20"/>
      <c r="GA2979" s="15"/>
      <c r="GB2979" s="20"/>
      <c r="GC2979" s="15"/>
      <c r="GD2979" s="20"/>
      <c r="GE2979" s="15"/>
      <c r="GF2979" s="20"/>
      <c r="GG2979" s="226"/>
    </row>
    <row r="2980" spans="1:189" ht="15" customHeight="1" x14ac:dyDescent="0.3">
      <c r="A2980" s="17" t="s">
        <v>130</v>
      </c>
      <c r="B2980" s="17" t="s">
        <v>142</v>
      </c>
      <c r="C2980" s="17" t="s">
        <v>1424</v>
      </c>
      <c r="D2980" s="17" t="s">
        <v>3613</v>
      </c>
      <c r="E2980" s="15" t="str">
        <f t="shared" si="639"/>
        <v>Rohan Munshi</v>
      </c>
      <c r="F2980" s="17" t="s">
        <v>135</v>
      </c>
      <c r="G2980" s="17">
        <v>999927987</v>
      </c>
      <c r="H2980" s="15">
        <f t="shared" si="640"/>
        <v>58</v>
      </c>
      <c r="I2980" s="15"/>
      <c r="J2980" s="15"/>
      <c r="K2980" s="16"/>
      <c r="L2980" s="15"/>
      <c r="M2980" s="15"/>
      <c r="N2980" s="15"/>
      <c r="O2980" s="15">
        <f t="shared" si="646"/>
        <v>0</v>
      </c>
      <c r="P2980" s="15">
        <v>0</v>
      </c>
      <c r="Q2980" s="15">
        <f t="shared" si="647"/>
        <v>0</v>
      </c>
      <c r="R2980" s="15">
        <v>0</v>
      </c>
      <c r="S2980" s="15">
        <v>0</v>
      </c>
      <c r="T2980" s="15">
        <f t="shared" si="648"/>
        <v>0</v>
      </c>
      <c r="U2980" s="15">
        <f t="shared" si="649"/>
        <v>0</v>
      </c>
      <c r="V2980" s="15"/>
      <c r="W2980" s="15"/>
      <c r="X2980" s="15"/>
      <c r="Y2980" s="15"/>
      <c r="Z2980" s="16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>
        <f t="shared" si="641"/>
        <v>0</v>
      </c>
      <c r="CT2980" s="15">
        <f t="shared" si="642"/>
        <v>58</v>
      </c>
      <c r="CU2980" s="15">
        <f t="shared" si="643"/>
        <v>1</v>
      </c>
      <c r="CV2980" s="15">
        <f t="shared" si="644"/>
        <v>0</v>
      </c>
      <c r="CW2980" s="15"/>
      <c r="CX2980" s="15"/>
      <c r="CY2980" s="15">
        <f t="shared" si="645"/>
        <v>0</v>
      </c>
      <c r="CZ2980" s="15">
        <f>GG2980</f>
        <v>0</v>
      </c>
      <c r="DA2980" s="16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20"/>
      <c r="DY2980" s="15"/>
      <c r="DZ2980" s="20"/>
      <c r="EA2980" s="15"/>
      <c r="EB2980" s="20"/>
      <c r="EC2980" s="15"/>
      <c r="ED2980" s="20"/>
      <c r="EE2980" s="15"/>
      <c r="EF2980" s="20"/>
      <c r="EG2980" s="15"/>
      <c r="EH2980" s="20"/>
      <c r="EI2980" s="15"/>
      <c r="EJ2980" s="20"/>
      <c r="EK2980" s="15"/>
      <c r="EL2980" s="20"/>
      <c r="EM2980" s="15"/>
      <c r="EN2980" s="20"/>
      <c r="EY2980" s="15"/>
      <c r="EZ2980" s="20"/>
      <c r="FC2980" s="15"/>
      <c r="FD2980" s="20"/>
      <c r="FE2980" s="15"/>
      <c r="FF2980" s="20"/>
      <c r="FG2980" s="15"/>
      <c r="FH2980" s="20"/>
      <c r="FI2980" s="15"/>
      <c r="FJ2980" s="20"/>
      <c r="FK2980" s="15"/>
      <c r="FL2980" s="20"/>
      <c r="FM2980" s="15"/>
      <c r="FN2980" s="20"/>
      <c r="FO2980" s="15"/>
      <c r="FP2980" s="20"/>
      <c r="FQ2980" s="15"/>
      <c r="FR2980" s="20"/>
      <c r="FS2980" s="15">
        <v>58</v>
      </c>
      <c r="FT2980" s="20">
        <v>6</v>
      </c>
      <c r="FU2980" s="15"/>
      <c r="FV2980" s="20"/>
      <c r="FW2980" s="15"/>
      <c r="FX2980" s="20"/>
      <c r="FY2980" s="15"/>
      <c r="FZ2980" s="20"/>
      <c r="GA2980" s="15"/>
      <c r="GB2980" s="20"/>
      <c r="GC2980" s="15"/>
      <c r="GD2980" s="20"/>
      <c r="GE2980" s="15"/>
      <c r="GF2980" s="20"/>
      <c r="GG2980" s="226"/>
    </row>
    <row r="2981" spans="1:189" ht="15" customHeight="1" x14ac:dyDescent="0.3">
      <c r="A2981" s="17" t="s">
        <v>133</v>
      </c>
      <c r="B2981" s="17" t="s">
        <v>138</v>
      </c>
      <c r="C2981" s="17" t="s">
        <v>1029</v>
      </c>
      <c r="D2981" s="17" t="s">
        <v>3642</v>
      </c>
      <c r="E2981" s="15" t="str">
        <f t="shared" si="639"/>
        <v>Kevin Orlick</v>
      </c>
      <c r="F2981" s="17" t="s">
        <v>135</v>
      </c>
      <c r="G2981" s="17">
        <v>999927994</v>
      </c>
      <c r="H2981" s="15">
        <f t="shared" si="640"/>
        <v>68</v>
      </c>
      <c r="I2981" s="15"/>
      <c r="J2981" s="15"/>
      <c r="K2981" s="16"/>
      <c r="L2981" s="15"/>
      <c r="M2981" s="15"/>
      <c r="N2981" s="15"/>
      <c r="O2981" s="15">
        <f t="shared" si="646"/>
        <v>0</v>
      </c>
      <c r="P2981" s="15">
        <v>0</v>
      </c>
      <c r="Q2981" s="15">
        <f t="shared" si="647"/>
        <v>0</v>
      </c>
      <c r="R2981" s="15">
        <v>0</v>
      </c>
      <c r="S2981" s="15">
        <v>0</v>
      </c>
      <c r="T2981" s="15">
        <f t="shared" si="648"/>
        <v>0</v>
      </c>
      <c r="U2981" s="15">
        <f t="shared" si="649"/>
        <v>0</v>
      </c>
      <c r="V2981" s="15"/>
      <c r="W2981" s="15"/>
      <c r="X2981" s="15"/>
      <c r="Y2981" s="15"/>
      <c r="Z2981" s="16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>
        <f t="shared" si="641"/>
        <v>0</v>
      </c>
      <c r="CT2981" s="15">
        <f t="shared" si="642"/>
        <v>68</v>
      </c>
      <c r="CU2981" s="15">
        <f t="shared" si="643"/>
        <v>1</v>
      </c>
      <c r="CV2981" s="15">
        <f t="shared" si="644"/>
        <v>0</v>
      </c>
      <c r="CW2981" s="15"/>
      <c r="CX2981" s="15"/>
      <c r="CY2981" s="15">
        <f t="shared" si="645"/>
        <v>0</v>
      </c>
      <c r="CZ2981" s="15">
        <f>GG2981</f>
        <v>0</v>
      </c>
      <c r="DA2981" s="16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20"/>
      <c r="DY2981" s="15"/>
      <c r="DZ2981" s="20"/>
      <c r="EA2981" s="15"/>
      <c r="EB2981" s="20"/>
      <c r="EC2981" s="15"/>
      <c r="ED2981" s="20"/>
      <c r="EE2981" s="15"/>
      <c r="EF2981" s="20"/>
      <c r="EG2981" s="15"/>
      <c r="EH2981" s="20"/>
      <c r="EI2981" s="15"/>
      <c r="EJ2981" s="20"/>
      <c r="EK2981" s="15"/>
      <c r="EL2981" s="20"/>
      <c r="EM2981" s="15"/>
      <c r="EN2981" s="20"/>
      <c r="EY2981" s="15"/>
      <c r="EZ2981" s="20"/>
      <c r="FC2981" s="15"/>
      <c r="FD2981" s="20"/>
      <c r="FE2981" s="15"/>
      <c r="FF2981" s="20"/>
      <c r="FG2981" s="15"/>
      <c r="FH2981" s="20"/>
      <c r="FI2981" s="15"/>
      <c r="FJ2981" s="20"/>
      <c r="FK2981" s="15"/>
      <c r="FL2981" s="20"/>
      <c r="FM2981" s="15"/>
      <c r="FN2981" s="20"/>
      <c r="FO2981" s="15"/>
      <c r="FP2981" s="20"/>
      <c r="FQ2981" s="15"/>
      <c r="FR2981" s="20"/>
      <c r="FS2981" s="15">
        <v>68</v>
      </c>
      <c r="FT2981" s="20">
        <v>3</v>
      </c>
      <c r="FU2981" s="15"/>
      <c r="FV2981" s="20"/>
      <c r="FW2981" s="15"/>
      <c r="FX2981" s="20"/>
      <c r="FY2981" s="15"/>
      <c r="FZ2981" s="20"/>
      <c r="GA2981" s="15"/>
      <c r="GB2981" s="20"/>
      <c r="GC2981" s="15"/>
      <c r="GD2981" s="20"/>
      <c r="GE2981" s="15"/>
      <c r="GF2981" s="20"/>
      <c r="GG2981" s="226"/>
    </row>
    <row r="2982" spans="1:189" ht="15" customHeight="1" x14ac:dyDescent="0.3">
      <c r="A2982" s="83" t="s">
        <v>146</v>
      </c>
      <c r="B2982" s="83" t="s">
        <v>138</v>
      </c>
      <c r="C2982" s="83" t="s">
        <v>433</v>
      </c>
      <c r="D2982" s="83" t="s">
        <v>3838</v>
      </c>
      <c r="E2982" s="15" t="str">
        <f t="shared" si="639"/>
        <v>David Coro</v>
      </c>
      <c r="F2982" s="83" t="s">
        <v>135</v>
      </c>
      <c r="G2982" s="83">
        <v>999927995</v>
      </c>
      <c r="H2982" s="15">
        <f t="shared" si="640"/>
        <v>45</v>
      </c>
      <c r="I2982" s="15"/>
      <c r="J2982" s="15"/>
      <c r="K2982" s="16"/>
      <c r="L2982" s="15"/>
      <c r="M2982" s="15"/>
      <c r="N2982" s="15"/>
      <c r="O2982" s="15">
        <f t="shared" si="646"/>
        <v>0</v>
      </c>
      <c r="P2982" s="15">
        <v>0</v>
      </c>
      <c r="Q2982" s="15">
        <f t="shared" si="647"/>
        <v>0</v>
      </c>
      <c r="R2982" s="15">
        <v>0</v>
      </c>
      <c r="S2982" s="15">
        <v>0</v>
      </c>
      <c r="T2982" s="15">
        <f t="shared" si="648"/>
        <v>0</v>
      </c>
      <c r="U2982" s="15">
        <f t="shared" si="649"/>
        <v>0</v>
      </c>
      <c r="V2982" s="15"/>
      <c r="W2982" s="15"/>
      <c r="X2982" s="15"/>
      <c r="Y2982" s="15"/>
      <c r="Z2982" s="16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>
        <f t="shared" si="641"/>
        <v>0</v>
      </c>
      <c r="CT2982" s="15">
        <f t="shared" si="642"/>
        <v>45</v>
      </c>
      <c r="CU2982" s="15">
        <f t="shared" si="643"/>
        <v>1</v>
      </c>
      <c r="CV2982" s="15">
        <f t="shared" si="644"/>
        <v>0</v>
      </c>
      <c r="CW2982" s="15"/>
      <c r="CX2982" s="15"/>
      <c r="CY2982" s="15">
        <f t="shared" si="645"/>
        <v>0</v>
      </c>
      <c r="CZ2982" s="15">
        <f>GG2982</f>
        <v>0</v>
      </c>
      <c r="DA2982" s="16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20"/>
      <c r="DY2982" s="15"/>
      <c r="DZ2982" s="20"/>
      <c r="EA2982" s="15"/>
      <c r="EB2982" s="20"/>
      <c r="EC2982" s="15"/>
      <c r="ED2982" s="20"/>
      <c r="EE2982" s="15"/>
      <c r="EF2982" s="20"/>
      <c r="EG2982" s="15"/>
      <c r="EH2982" s="20"/>
      <c r="EI2982" s="24"/>
      <c r="EJ2982" s="20"/>
      <c r="EK2982" s="15"/>
      <c r="EL2982" s="20"/>
      <c r="EM2982" s="15"/>
      <c r="EN2982" s="20"/>
      <c r="EX2982" s="16"/>
      <c r="EY2982" s="15"/>
      <c r="EZ2982" s="20"/>
      <c r="FC2982" s="15"/>
      <c r="FD2982" s="20"/>
      <c r="FE2982" s="15"/>
      <c r="FF2982" s="20"/>
      <c r="FG2982" s="15"/>
      <c r="FH2982" s="20"/>
      <c r="FI2982" s="15"/>
      <c r="FJ2982" s="20"/>
      <c r="FK2982" s="15"/>
      <c r="FL2982" s="20"/>
      <c r="FM2982" s="15"/>
      <c r="FN2982" s="20"/>
      <c r="FO2982" s="15"/>
      <c r="FP2982" s="20"/>
      <c r="FQ2982" s="15"/>
      <c r="FR2982" s="20"/>
      <c r="FS2982" s="15"/>
      <c r="FT2982" s="20"/>
      <c r="FU2982" s="15">
        <v>45</v>
      </c>
      <c r="FV2982" s="20">
        <v>2</v>
      </c>
      <c r="FW2982" s="15"/>
      <c r="FX2982" s="20"/>
      <c r="FY2982" s="15"/>
      <c r="FZ2982" s="20"/>
      <c r="GA2982" s="15"/>
      <c r="GB2982" s="20"/>
      <c r="GC2982" s="15"/>
      <c r="GD2982" s="20"/>
      <c r="GE2982" s="15"/>
      <c r="GF2982" s="20"/>
      <c r="GG2982" s="226"/>
    </row>
    <row r="2983" spans="1:189" ht="15" customHeight="1" x14ac:dyDescent="0.3">
      <c r="A2983" s="17" t="s">
        <v>133</v>
      </c>
      <c r="B2983" s="17" t="s">
        <v>138</v>
      </c>
      <c r="C2983" s="17" t="s">
        <v>249</v>
      </c>
      <c r="D2983" s="17" t="s">
        <v>1631</v>
      </c>
      <c r="E2983" s="15" t="str">
        <f t="shared" si="639"/>
        <v>Sebastian Rivera</v>
      </c>
      <c r="F2983" s="17" t="s">
        <v>135</v>
      </c>
      <c r="G2983" s="17">
        <v>999928007</v>
      </c>
      <c r="H2983" s="15">
        <f t="shared" si="640"/>
        <v>120</v>
      </c>
      <c r="I2983" s="15"/>
      <c r="J2983" s="15"/>
      <c r="K2983" s="16"/>
      <c r="L2983" s="15"/>
      <c r="M2983" s="15"/>
      <c r="N2983" s="15"/>
      <c r="O2983" s="15">
        <f t="shared" si="646"/>
        <v>0</v>
      </c>
      <c r="P2983" s="15">
        <v>0</v>
      </c>
      <c r="Q2983" s="15">
        <f t="shared" si="647"/>
        <v>0</v>
      </c>
      <c r="R2983" s="15">
        <v>0</v>
      </c>
      <c r="S2983" s="15">
        <v>0</v>
      </c>
      <c r="T2983" s="15">
        <f t="shared" si="648"/>
        <v>0</v>
      </c>
      <c r="U2983" s="15">
        <f t="shared" si="649"/>
        <v>0</v>
      </c>
      <c r="V2983" s="15"/>
      <c r="W2983" s="15"/>
      <c r="X2983" s="15"/>
      <c r="Y2983" s="15"/>
      <c r="Z2983" s="16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>
        <f t="shared" si="641"/>
        <v>0</v>
      </c>
      <c r="CT2983" s="15">
        <f t="shared" si="642"/>
        <v>120</v>
      </c>
      <c r="CU2983" s="15">
        <f t="shared" si="643"/>
        <v>1</v>
      </c>
      <c r="CV2983" s="15">
        <f t="shared" si="644"/>
        <v>0</v>
      </c>
      <c r="CW2983" s="15"/>
      <c r="CX2983" s="15"/>
      <c r="CY2983" s="15">
        <f t="shared" si="645"/>
        <v>0</v>
      </c>
      <c r="CZ2983" s="15">
        <f>GG2983</f>
        <v>0</v>
      </c>
      <c r="DA2983" s="16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20"/>
      <c r="DY2983" s="15"/>
      <c r="DZ2983" s="20"/>
      <c r="EA2983" s="15"/>
      <c r="EB2983" s="20"/>
      <c r="EC2983" s="15"/>
      <c r="ED2983" s="20"/>
      <c r="EE2983" s="15"/>
      <c r="EF2983" s="20"/>
      <c r="EG2983" s="15"/>
      <c r="EH2983" s="20"/>
      <c r="EI2983" s="15"/>
      <c r="EJ2983" s="20"/>
      <c r="EK2983" s="15"/>
      <c r="EL2983" s="20"/>
      <c r="EM2983" s="15"/>
      <c r="EN2983" s="20"/>
      <c r="EY2983" s="15"/>
      <c r="EZ2983" s="20"/>
      <c r="FC2983" s="15"/>
      <c r="FD2983" s="20"/>
      <c r="FE2983" s="15"/>
      <c r="FF2983" s="20"/>
      <c r="FG2983" s="15"/>
      <c r="FH2983" s="20"/>
      <c r="FI2983" s="15"/>
      <c r="FJ2983" s="20"/>
      <c r="FK2983" s="15"/>
      <c r="FL2983" s="20"/>
      <c r="FM2983" s="15"/>
      <c r="FN2983" s="20"/>
      <c r="FO2983" s="15"/>
      <c r="FP2983" s="20"/>
      <c r="FQ2983" s="15"/>
      <c r="FR2983" s="20"/>
      <c r="FS2983" s="15">
        <v>120</v>
      </c>
      <c r="FT2983" s="20">
        <v>1</v>
      </c>
      <c r="FU2983" s="15"/>
      <c r="FV2983" s="20"/>
      <c r="FW2983" s="15"/>
      <c r="FX2983" s="20"/>
      <c r="FY2983" s="15"/>
      <c r="FZ2983" s="20"/>
      <c r="GA2983" s="15"/>
      <c r="GB2983" s="20"/>
      <c r="GC2983" s="15"/>
      <c r="GD2983" s="20"/>
      <c r="GE2983" s="15"/>
      <c r="GF2983" s="20"/>
      <c r="GG2983" s="226"/>
    </row>
    <row r="2984" spans="1:189" ht="15" customHeight="1" x14ac:dyDescent="0.3">
      <c r="A2984" s="85" t="s">
        <v>130</v>
      </c>
      <c r="B2984" s="85" t="s">
        <v>142</v>
      </c>
      <c r="C2984" s="85" t="s">
        <v>3945</v>
      </c>
      <c r="D2984" s="85" t="s">
        <v>3946</v>
      </c>
      <c r="E2984" s="15" t="str">
        <f t="shared" si="639"/>
        <v>derek weng</v>
      </c>
      <c r="F2984" s="85" t="s">
        <v>135</v>
      </c>
      <c r="G2984" s="15">
        <v>999928009</v>
      </c>
      <c r="H2984" s="15">
        <f t="shared" si="640"/>
        <v>38</v>
      </c>
      <c r="I2984" s="15"/>
      <c r="J2984" s="15"/>
      <c r="K2984" s="16"/>
      <c r="L2984" s="15"/>
      <c r="M2984" s="15"/>
      <c r="N2984" s="15"/>
      <c r="O2984" s="15">
        <f t="shared" si="646"/>
        <v>0</v>
      </c>
      <c r="P2984" s="15">
        <v>0</v>
      </c>
      <c r="Q2984" s="15">
        <f t="shared" si="647"/>
        <v>0</v>
      </c>
      <c r="R2984" s="15">
        <v>0</v>
      </c>
      <c r="S2984" s="15">
        <v>0</v>
      </c>
      <c r="T2984" s="15">
        <f t="shared" si="648"/>
        <v>0</v>
      </c>
      <c r="U2984" s="15">
        <f t="shared" si="649"/>
        <v>0</v>
      </c>
      <c r="V2984" s="15"/>
      <c r="W2984" s="15"/>
      <c r="X2984" s="15"/>
      <c r="Y2984" s="15"/>
      <c r="Z2984" s="16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>
        <f t="shared" si="641"/>
        <v>0</v>
      </c>
      <c r="CT2984" s="15">
        <f t="shared" si="642"/>
        <v>38</v>
      </c>
      <c r="CU2984" s="15">
        <f t="shared" si="643"/>
        <v>0</v>
      </c>
      <c r="CV2984" s="15">
        <f t="shared" si="644"/>
        <v>0</v>
      </c>
      <c r="CW2984" s="15"/>
      <c r="CX2984" s="15"/>
      <c r="CY2984" s="15">
        <f t="shared" si="645"/>
        <v>0</v>
      </c>
      <c r="CZ2984" s="15">
        <f>GG2984</f>
        <v>0</v>
      </c>
      <c r="DA2984" s="16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20"/>
      <c r="DY2984" s="15"/>
      <c r="DZ2984" s="20"/>
      <c r="EA2984" s="15"/>
      <c r="EB2984" s="20"/>
      <c r="EC2984" s="15"/>
      <c r="ED2984" s="20"/>
      <c r="EE2984" s="15"/>
      <c r="EF2984" s="20"/>
      <c r="EG2984" s="15"/>
      <c r="EH2984" s="20"/>
      <c r="EI2984" s="15"/>
      <c r="EJ2984" s="20"/>
      <c r="EK2984" s="15"/>
      <c r="EL2984" s="20"/>
      <c r="EM2984" s="15"/>
      <c r="EN2984" s="20"/>
      <c r="EY2984" s="15"/>
      <c r="EZ2984" s="20"/>
      <c r="FC2984" s="15"/>
      <c r="FD2984" s="20"/>
      <c r="FE2984" s="15"/>
      <c r="FF2984" s="20"/>
      <c r="FG2984" s="15"/>
      <c r="FH2984" s="20"/>
      <c r="FI2984" s="15"/>
      <c r="FJ2984" s="20"/>
      <c r="FK2984" s="15"/>
      <c r="FL2984" s="20"/>
      <c r="FM2984" s="15"/>
      <c r="FN2984" s="20"/>
      <c r="FO2984" s="15">
        <v>38</v>
      </c>
      <c r="FP2984" s="20"/>
      <c r="FQ2984" s="15"/>
      <c r="FR2984" s="16"/>
      <c r="FS2984" s="15"/>
      <c r="FT2984" s="20"/>
      <c r="FU2984" s="15"/>
      <c r="FV2984" s="20"/>
      <c r="FW2984" s="15"/>
      <c r="FX2984" s="20"/>
      <c r="FY2984" s="15"/>
      <c r="FZ2984" s="20"/>
      <c r="GA2984" s="15"/>
      <c r="GB2984" s="20"/>
      <c r="GC2984" s="15"/>
      <c r="GD2984" s="20"/>
      <c r="GE2984" s="15"/>
      <c r="GF2984" s="20"/>
      <c r="GG2984" s="226"/>
    </row>
    <row r="2985" spans="1:189" ht="15" customHeight="1" x14ac:dyDescent="0.3">
      <c r="A2985" s="85" t="s">
        <v>133</v>
      </c>
      <c r="B2985" s="85" t="s">
        <v>142</v>
      </c>
      <c r="C2985" s="85" t="s">
        <v>3972</v>
      </c>
      <c r="D2985" s="85" t="s">
        <v>3946</v>
      </c>
      <c r="E2985" s="15" t="str">
        <f t="shared" si="639"/>
        <v>elvis weng</v>
      </c>
      <c r="F2985" s="85" t="s">
        <v>135</v>
      </c>
      <c r="G2985" s="15">
        <v>999928010</v>
      </c>
      <c r="H2985" s="15">
        <f t="shared" si="640"/>
        <v>38</v>
      </c>
      <c r="I2985" s="15"/>
      <c r="J2985" s="15"/>
      <c r="K2985" s="16"/>
      <c r="L2985" s="15"/>
      <c r="M2985" s="15"/>
      <c r="N2985" s="15"/>
      <c r="O2985" s="15">
        <f t="shared" si="646"/>
        <v>0</v>
      </c>
      <c r="P2985" s="15">
        <v>0</v>
      </c>
      <c r="Q2985" s="15">
        <f t="shared" si="647"/>
        <v>0</v>
      </c>
      <c r="R2985" s="15">
        <v>0</v>
      </c>
      <c r="S2985" s="15">
        <v>0</v>
      </c>
      <c r="T2985" s="15">
        <f t="shared" si="648"/>
        <v>0</v>
      </c>
      <c r="U2985" s="15">
        <f t="shared" si="649"/>
        <v>0</v>
      </c>
      <c r="V2985" s="15"/>
      <c r="W2985" s="15"/>
      <c r="X2985" s="15"/>
      <c r="Y2985" s="15"/>
      <c r="Z2985" s="16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>
        <f t="shared" si="641"/>
        <v>0</v>
      </c>
      <c r="CT2985" s="15">
        <f t="shared" si="642"/>
        <v>38</v>
      </c>
      <c r="CU2985" s="15">
        <f t="shared" si="643"/>
        <v>0</v>
      </c>
      <c r="CV2985" s="15">
        <f t="shared" si="644"/>
        <v>0</v>
      </c>
      <c r="CW2985" s="15"/>
      <c r="CX2985" s="15"/>
      <c r="CY2985" s="15">
        <f t="shared" si="645"/>
        <v>0</v>
      </c>
      <c r="CZ2985" s="15">
        <f>GG2985</f>
        <v>0</v>
      </c>
      <c r="DA2985" s="16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20"/>
      <c r="DY2985" s="15"/>
      <c r="DZ2985" s="20"/>
      <c r="EA2985" s="15"/>
      <c r="EB2985" s="20"/>
      <c r="EC2985" s="15"/>
      <c r="ED2985" s="20"/>
      <c r="EE2985" s="15"/>
      <c r="EF2985" s="20"/>
      <c r="EG2985" s="15"/>
      <c r="EH2985" s="20"/>
      <c r="EI2985" s="15"/>
      <c r="EJ2985" s="20"/>
      <c r="EK2985" s="15"/>
      <c r="EL2985" s="20"/>
      <c r="EM2985" s="15"/>
      <c r="EN2985" s="20"/>
      <c r="EY2985" s="15"/>
      <c r="EZ2985" s="20"/>
      <c r="FC2985" s="15"/>
      <c r="FD2985" s="20"/>
      <c r="FE2985" s="15"/>
      <c r="FF2985" s="20"/>
      <c r="FG2985" s="15"/>
      <c r="FH2985" s="20"/>
      <c r="FI2985" s="15"/>
      <c r="FJ2985" s="20"/>
      <c r="FK2985" s="15"/>
      <c r="FL2985" s="20"/>
      <c r="FM2985" s="15"/>
      <c r="FN2985" s="16"/>
      <c r="FO2985" s="15">
        <v>38</v>
      </c>
      <c r="FP2985" s="20"/>
      <c r="FQ2985" s="15"/>
      <c r="FR2985" s="16"/>
      <c r="FS2985" s="15"/>
      <c r="FT2985" s="20"/>
      <c r="FU2985" s="15"/>
      <c r="FV2985" s="20"/>
      <c r="FW2985" s="15"/>
      <c r="FX2985" s="20"/>
      <c r="FY2985" s="15"/>
      <c r="FZ2985" s="20"/>
      <c r="GA2985" s="15"/>
      <c r="GB2985" s="20"/>
      <c r="GC2985" s="15"/>
      <c r="GD2985" s="20"/>
      <c r="GE2985" s="15"/>
      <c r="GF2985" s="20"/>
      <c r="GG2985" s="226"/>
    </row>
    <row r="2986" spans="1:189" ht="15" customHeight="1" x14ac:dyDescent="0.3">
      <c r="A2986" s="15" t="s">
        <v>2904</v>
      </c>
      <c r="B2986" s="15" t="s">
        <v>3556</v>
      </c>
      <c r="C2986" s="15" t="s">
        <v>3580</v>
      </c>
      <c r="D2986" s="15" t="s">
        <v>3581</v>
      </c>
      <c r="E2986" s="15" t="str">
        <f t="shared" si="639"/>
        <v xml:space="preserve">Sabrin  Abu-Seir </v>
      </c>
      <c r="F2986" s="15" t="s">
        <v>128</v>
      </c>
      <c r="G2986" s="15">
        <v>999928016</v>
      </c>
      <c r="H2986" s="15">
        <f t="shared" si="640"/>
        <v>30</v>
      </c>
      <c r="I2986" s="15"/>
      <c r="J2986" s="15"/>
      <c r="K2986" s="16"/>
      <c r="L2986" s="15"/>
      <c r="M2986" s="15"/>
      <c r="N2986" s="15"/>
      <c r="O2986" s="15">
        <f t="shared" si="646"/>
        <v>0</v>
      </c>
      <c r="P2986" s="15">
        <v>0</v>
      </c>
      <c r="Q2986" s="15">
        <f t="shared" si="647"/>
        <v>0</v>
      </c>
      <c r="R2986" s="15">
        <v>0</v>
      </c>
      <c r="S2986" s="15">
        <v>0</v>
      </c>
      <c r="T2986" s="15">
        <f t="shared" si="648"/>
        <v>0</v>
      </c>
      <c r="U2986" s="15">
        <f t="shared" si="649"/>
        <v>0</v>
      </c>
      <c r="V2986" s="15"/>
      <c r="W2986" s="15"/>
      <c r="X2986" s="15"/>
      <c r="Y2986" s="15"/>
      <c r="Z2986" s="16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>
        <f t="shared" si="641"/>
        <v>0</v>
      </c>
      <c r="CT2986" s="15">
        <f t="shared" si="642"/>
        <v>30</v>
      </c>
      <c r="CU2986" s="15">
        <f t="shared" si="643"/>
        <v>1</v>
      </c>
      <c r="CV2986" s="15">
        <f t="shared" si="644"/>
        <v>0</v>
      </c>
      <c r="CW2986" s="15"/>
      <c r="CX2986" s="15"/>
      <c r="CY2986" s="15">
        <f t="shared" si="645"/>
        <v>0</v>
      </c>
      <c r="CZ2986" s="15">
        <f>GG2986</f>
        <v>0</v>
      </c>
      <c r="DA2986" s="16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20"/>
      <c r="DY2986" s="15"/>
      <c r="DZ2986" s="20"/>
      <c r="EA2986" s="15"/>
      <c r="EB2986" s="20"/>
      <c r="EC2986" s="15"/>
      <c r="ED2986" s="20"/>
      <c r="EE2986" s="15"/>
      <c r="EF2986" s="20"/>
      <c r="EG2986" s="15"/>
      <c r="EH2986" s="20"/>
      <c r="EI2986" s="15"/>
      <c r="EJ2986" s="20"/>
      <c r="EK2986" s="15"/>
      <c r="EL2986" s="20"/>
      <c r="EM2986" s="15"/>
      <c r="EN2986" s="20"/>
      <c r="EY2986" s="15"/>
      <c r="EZ2986" s="20"/>
      <c r="FC2986" s="15"/>
      <c r="FD2986" s="20"/>
      <c r="FE2986" s="15"/>
      <c r="FF2986" s="20"/>
      <c r="FG2986" s="15"/>
      <c r="FH2986" s="20"/>
      <c r="FI2986" s="15"/>
      <c r="FJ2986" s="20"/>
      <c r="FK2986" s="15"/>
      <c r="FL2986" s="20"/>
      <c r="FM2986" s="15"/>
      <c r="FN2986" s="20"/>
      <c r="FO2986" s="15"/>
      <c r="FP2986" s="20"/>
      <c r="FQ2986" s="15">
        <v>30</v>
      </c>
      <c r="FR2986" s="20">
        <v>1</v>
      </c>
      <c r="FS2986" s="15"/>
      <c r="FT2986" s="20"/>
      <c r="FU2986" s="15"/>
      <c r="FV2986" s="20"/>
      <c r="FW2986" s="15"/>
      <c r="FX2986" s="20"/>
      <c r="FY2986" s="15"/>
      <c r="FZ2986" s="20"/>
      <c r="GA2986" s="15"/>
      <c r="GB2986" s="20"/>
      <c r="GC2986" s="15"/>
      <c r="GD2986" s="20"/>
      <c r="GE2986" s="15"/>
      <c r="GF2986" s="20"/>
      <c r="GG2986" s="226"/>
    </row>
    <row r="2987" spans="1:189" ht="15" customHeight="1" x14ac:dyDescent="0.3">
      <c r="A2987" s="15" t="s">
        <v>2904</v>
      </c>
      <c r="B2987" s="15" t="s">
        <v>3556</v>
      </c>
      <c r="C2987" s="15" t="s">
        <v>3582</v>
      </c>
      <c r="D2987" s="15" t="s">
        <v>3581</v>
      </c>
      <c r="E2987" s="15" t="str">
        <f t="shared" si="639"/>
        <v xml:space="preserve">Shierin  Abu-Seir </v>
      </c>
      <c r="F2987" s="15" t="s">
        <v>128</v>
      </c>
      <c r="G2987" s="15">
        <v>999928017</v>
      </c>
      <c r="H2987" s="15">
        <f t="shared" si="640"/>
        <v>30</v>
      </c>
      <c r="I2987" s="15"/>
      <c r="J2987" s="15"/>
      <c r="K2987" s="16"/>
      <c r="L2987" s="15"/>
      <c r="M2987" s="15"/>
      <c r="N2987" s="15"/>
      <c r="O2987" s="15">
        <f t="shared" si="646"/>
        <v>0</v>
      </c>
      <c r="P2987" s="15">
        <v>0</v>
      </c>
      <c r="Q2987" s="15">
        <f t="shared" si="647"/>
        <v>0</v>
      </c>
      <c r="R2987" s="15">
        <v>0</v>
      </c>
      <c r="S2987" s="15">
        <v>0</v>
      </c>
      <c r="T2987" s="15">
        <f t="shared" si="648"/>
        <v>0</v>
      </c>
      <c r="U2987" s="15">
        <f t="shared" si="649"/>
        <v>0</v>
      </c>
      <c r="V2987" s="15"/>
      <c r="W2987" s="15"/>
      <c r="X2987" s="15"/>
      <c r="Y2987" s="15"/>
      <c r="Z2987" s="16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>
        <f t="shared" si="641"/>
        <v>0</v>
      </c>
      <c r="CT2987" s="15">
        <f t="shared" si="642"/>
        <v>30</v>
      </c>
      <c r="CU2987" s="15">
        <f t="shared" si="643"/>
        <v>1</v>
      </c>
      <c r="CV2987" s="15">
        <f t="shared" si="644"/>
        <v>0</v>
      </c>
      <c r="CW2987" s="15"/>
      <c r="CX2987" s="15"/>
      <c r="CY2987" s="15">
        <f t="shared" si="645"/>
        <v>0</v>
      </c>
      <c r="CZ2987" s="15">
        <f>GG2987</f>
        <v>0</v>
      </c>
      <c r="DA2987" s="16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20"/>
      <c r="DY2987" s="15"/>
      <c r="DZ2987" s="20"/>
      <c r="EA2987" s="15"/>
      <c r="EB2987" s="20"/>
      <c r="EC2987" s="15"/>
      <c r="ED2987" s="20"/>
      <c r="EE2987" s="15"/>
      <c r="EF2987" s="20"/>
      <c r="EG2987" s="15"/>
      <c r="EH2987" s="20"/>
      <c r="EI2987" s="15"/>
      <c r="EJ2987" s="20"/>
      <c r="EK2987" s="15"/>
      <c r="EL2987" s="20"/>
      <c r="EM2987" s="15"/>
      <c r="EN2987" s="20"/>
      <c r="EY2987" s="15"/>
      <c r="EZ2987" s="20"/>
      <c r="FC2987" s="15"/>
      <c r="FD2987" s="20"/>
      <c r="FE2987" s="15"/>
      <c r="FF2987" s="20"/>
      <c r="FG2987" s="15"/>
      <c r="FH2987" s="20"/>
      <c r="FI2987" s="15"/>
      <c r="FJ2987" s="20"/>
      <c r="FK2987" s="15"/>
      <c r="FL2987" s="20"/>
      <c r="FM2987" s="15"/>
      <c r="FN2987" s="20"/>
      <c r="FO2987" s="15"/>
      <c r="FP2987" s="20"/>
      <c r="FQ2987" s="15">
        <v>30</v>
      </c>
      <c r="FR2987" s="20">
        <v>1</v>
      </c>
      <c r="FS2987" s="15"/>
      <c r="FT2987" s="20"/>
      <c r="FU2987" s="15"/>
      <c r="FV2987" s="20"/>
      <c r="FW2987" s="15"/>
      <c r="FX2987" s="20"/>
      <c r="FY2987" s="15"/>
      <c r="FZ2987" s="20"/>
      <c r="GA2987" s="15"/>
      <c r="GB2987" s="20"/>
      <c r="GC2987" s="15"/>
      <c r="GD2987" s="20"/>
      <c r="GE2987" s="15"/>
      <c r="GF2987" s="20"/>
      <c r="GG2987" s="226"/>
    </row>
    <row r="2988" spans="1:189" ht="15" customHeight="1" x14ac:dyDescent="0.3">
      <c r="A2988" s="17" t="s">
        <v>125</v>
      </c>
      <c r="B2988" s="17" t="s">
        <v>126</v>
      </c>
      <c r="C2988" s="17" t="s">
        <v>3648</v>
      </c>
      <c r="D2988" s="17" t="s">
        <v>686</v>
      </c>
      <c r="E2988" s="15" t="str">
        <f t="shared" si="639"/>
        <v>Jinna Do</v>
      </c>
      <c r="F2988" s="17" t="s">
        <v>128</v>
      </c>
      <c r="G2988" s="17">
        <v>999928020</v>
      </c>
      <c r="H2988" s="15">
        <f t="shared" si="640"/>
        <v>38</v>
      </c>
      <c r="I2988" s="15"/>
      <c r="J2988" s="15"/>
      <c r="K2988" s="16"/>
      <c r="L2988" s="15"/>
      <c r="M2988" s="15"/>
      <c r="N2988" s="15"/>
      <c r="O2988" s="15">
        <f t="shared" si="646"/>
        <v>0</v>
      </c>
      <c r="P2988" s="15">
        <v>0</v>
      </c>
      <c r="Q2988" s="15">
        <f t="shared" si="647"/>
        <v>0</v>
      </c>
      <c r="R2988" s="15">
        <v>0</v>
      </c>
      <c r="S2988" s="15">
        <v>0</v>
      </c>
      <c r="T2988" s="15">
        <f t="shared" si="648"/>
        <v>0</v>
      </c>
      <c r="U2988" s="15">
        <f t="shared" si="649"/>
        <v>0</v>
      </c>
      <c r="V2988" s="15"/>
      <c r="W2988" s="15"/>
      <c r="X2988" s="15"/>
      <c r="Y2988" s="15"/>
      <c r="Z2988" s="16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>
        <f t="shared" si="641"/>
        <v>0</v>
      </c>
      <c r="CT2988" s="15">
        <f t="shared" si="642"/>
        <v>38</v>
      </c>
      <c r="CU2988" s="15">
        <f t="shared" si="643"/>
        <v>0</v>
      </c>
      <c r="CV2988" s="15">
        <f t="shared" si="644"/>
        <v>0</v>
      </c>
      <c r="CW2988" s="15"/>
      <c r="CX2988" s="15"/>
      <c r="CY2988" s="15">
        <f t="shared" si="645"/>
        <v>0</v>
      </c>
      <c r="CZ2988" s="15">
        <f>GG2988</f>
        <v>0</v>
      </c>
      <c r="DA2988" s="16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20"/>
      <c r="DY2988" s="15"/>
      <c r="DZ2988" s="20"/>
      <c r="EA2988" s="15"/>
      <c r="EB2988" s="20"/>
      <c r="EC2988" s="15"/>
      <c r="ED2988" s="20"/>
      <c r="EE2988" s="15"/>
      <c r="EF2988" s="20"/>
      <c r="EG2988" s="15"/>
      <c r="EH2988" s="20"/>
      <c r="EI2988" s="15"/>
      <c r="EJ2988" s="20"/>
      <c r="EK2988" s="15"/>
      <c r="EL2988" s="20"/>
      <c r="EM2988" s="15"/>
      <c r="EN2988" s="20"/>
      <c r="EY2988" s="15"/>
      <c r="EZ2988" s="20"/>
      <c r="FC2988" s="15"/>
      <c r="FD2988" s="20"/>
      <c r="FE2988" s="15"/>
      <c r="FF2988" s="20"/>
      <c r="FG2988" s="15"/>
      <c r="FH2988" s="20"/>
      <c r="FI2988" s="15"/>
      <c r="FJ2988" s="20"/>
      <c r="FK2988" s="15"/>
      <c r="FL2988" s="20"/>
      <c r="FM2988" s="15"/>
      <c r="FN2988" s="20"/>
      <c r="FO2988" s="15"/>
      <c r="FP2988" s="20"/>
      <c r="FQ2988" s="15"/>
      <c r="FR2988" s="20"/>
      <c r="FS2988" s="15">
        <v>38</v>
      </c>
      <c r="FT2988" s="20" t="s">
        <v>129</v>
      </c>
      <c r="FU2988" s="15"/>
      <c r="FV2988" s="20"/>
      <c r="FW2988" s="15"/>
      <c r="FX2988" s="20"/>
      <c r="FY2988" s="15"/>
      <c r="FZ2988" s="20"/>
      <c r="GA2988" s="15"/>
      <c r="GB2988" s="20"/>
      <c r="GC2988" s="15"/>
      <c r="GD2988" s="20"/>
      <c r="GE2988" s="15"/>
      <c r="GF2988" s="20"/>
      <c r="GG2988" s="226"/>
    </row>
    <row r="2989" spans="1:189" ht="15" customHeight="1" x14ac:dyDescent="0.3">
      <c r="A2989" s="15" t="s">
        <v>146</v>
      </c>
      <c r="B2989" s="15" t="s">
        <v>134</v>
      </c>
      <c r="C2989" s="15" t="s">
        <v>3706</v>
      </c>
      <c r="D2989" s="15" t="s">
        <v>3707</v>
      </c>
      <c r="E2989" s="15" t="str">
        <f t="shared" si="639"/>
        <v>Ronin Elias  Derossett</v>
      </c>
      <c r="F2989" s="15" t="s">
        <v>135</v>
      </c>
      <c r="G2989" s="15">
        <v>999928024</v>
      </c>
      <c r="H2989" s="15">
        <f t="shared" si="640"/>
        <v>30</v>
      </c>
      <c r="I2989" s="15"/>
      <c r="J2989" s="15"/>
      <c r="K2989" s="16"/>
      <c r="L2989" s="15"/>
      <c r="M2989" s="15"/>
      <c r="N2989" s="15"/>
      <c r="O2989" s="15">
        <f t="shared" si="646"/>
        <v>0</v>
      </c>
      <c r="P2989" s="15">
        <v>0</v>
      </c>
      <c r="Q2989" s="15">
        <f t="shared" si="647"/>
        <v>0</v>
      </c>
      <c r="R2989" s="15">
        <v>0</v>
      </c>
      <c r="S2989" s="15">
        <v>0</v>
      </c>
      <c r="T2989" s="15">
        <f t="shared" si="648"/>
        <v>0</v>
      </c>
      <c r="U2989" s="15">
        <f t="shared" si="649"/>
        <v>0</v>
      </c>
      <c r="V2989" s="15"/>
      <c r="W2989" s="15"/>
      <c r="X2989" s="15"/>
      <c r="Y2989" s="15"/>
      <c r="Z2989" s="16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>
        <f t="shared" si="641"/>
        <v>0</v>
      </c>
      <c r="CT2989" s="15">
        <f t="shared" si="642"/>
        <v>30</v>
      </c>
      <c r="CU2989" s="15">
        <f t="shared" si="643"/>
        <v>1</v>
      </c>
      <c r="CV2989" s="15">
        <f t="shared" si="644"/>
        <v>0</v>
      </c>
      <c r="CW2989" s="15"/>
      <c r="CX2989" s="15"/>
      <c r="CY2989" s="15">
        <f t="shared" si="645"/>
        <v>0</v>
      </c>
      <c r="CZ2989" s="15">
        <f>GG2989</f>
        <v>0</v>
      </c>
      <c r="DA2989" s="16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20"/>
      <c r="DY2989" s="15"/>
      <c r="DZ2989" s="20"/>
      <c r="EA2989" s="15"/>
      <c r="EB2989" s="20"/>
      <c r="EC2989" s="15"/>
      <c r="ED2989" s="20"/>
      <c r="EE2989" s="15"/>
      <c r="EF2989" s="20"/>
      <c r="EG2989" s="15"/>
      <c r="EH2989" s="20"/>
      <c r="EI2989" s="15"/>
      <c r="EJ2989" s="20"/>
      <c r="EK2989" s="15"/>
      <c r="EL2989" s="20"/>
      <c r="EM2989" s="15"/>
      <c r="EN2989" s="20"/>
      <c r="EY2989" s="15"/>
      <c r="EZ2989" s="20"/>
      <c r="FC2989" s="15"/>
      <c r="FD2989" s="20"/>
      <c r="FE2989" s="15"/>
      <c r="FF2989" s="20"/>
      <c r="FG2989" s="15"/>
      <c r="FH2989" s="20"/>
      <c r="FI2989" s="15"/>
      <c r="FJ2989" s="20"/>
      <c r="FK2989" s="15"/>
      <c r="FL2989" s="20"/>
      <c r="FM2989" s="15"/>
      <c r="FN2989" s="20"/>
      <c r="FO2989" s="15"/>
      <c r="FP2989" s="20"/>
      <c r="FQ2989" s="15"/>
      <c r="FR2989" s="20"/>
      <c r="FS2989" s="15"/>
      <c r="FT2989" s="20"/>
      <c r="FU2989" s="15">
        <v>30</v>
      </c>
      <c r="FV2989" s="20">
        <v>1</v>
      </c>
      <c r="FW2989" s="15"/>
      <c r="FX2989" s="20"/>
      <c r="FY2989" s="15"/>
      <c r="FZ2989" s="20"/>
      <c r="GA2989" s="15"/>
      <c r="GB2989" s="20"/>
      <c r="GC2989" s="15"/>
      <c r="GD2989" s="20"/>
      <c r="GE2989" s="15"/>
      <c r="GF2989" s="20"/>
      <c r="GG2989" s="226"/>
    </row>
    <row r="2990" spans="1:189" ht="15" customHeight="1" x14ac:dyDescent="0.3">
      <c r="A2990" s="15" t="s">
        <v>137</v>
      </c>
      <c r="B2990" s="15" t="s">
        <v>140</v>
      </c>
      <c r="C2990" s="15" t="s">
        <v>3574</v>
      </c>
      <c r="D2990" s="15" t="s">
        <v>3575</v>
      </c>
      <c r="E2990" s="15" t="str">
        <f t="shared" si="639"/>
        <v>Chevelle Elkins</v>
      </c>
      <c r="F2990" s="15" t="s">
        <v>128</v>
      </c>
      <c r="G2990" s="15">
        <v>999928041</v>
      </c>
      <c r="H2990" s="15">
        <f t="shared" si="640"/>
        <v>30</v>
      </c>
      <c r="I2990" s="15"/>
      <c r="J2990" s="15"/>
      <c r="K2990" s="16"/>
      <c r="L2990" s="15"/>
      <c r="M2990" s="15"/>
      <c r="N2990" s="15"/>
      <c r="O2990" s="15">
        <f t="shared" si="646"/>
        <v>0</v>
      </c>
      <c r="P2990" s="15">
        <v>0</v>
      </c>
      <c r="Q2990" s="15">
        <f t="shared" si="647"/>
        <v>0</v>
      </c>
      <c r="R2990" s="15">
        <v>0</v>
      </c>
      <c r="S2990" s="15">
        <v>0</v>
      </c>
      <c r="T2990" s="15">
        <f t="shared" si="648"/>
        <v>0</v>
      </c>
      <c r="U2990" s="15">
        <f t="shared" si="649"/>
        <v>0</v>
      </c>
      <c r="V2990" s="15"/>
      <c r="W2990" s="15"/>
      <c r="X2990" s="15"/>
      <c r="Y2990" s="15"/>
      <c r="Z2990" s="16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>
        <f t="shared" si="641"/>
        <v>0</v>
      </c>
      <c r="CT2990" s="15">
        <f t="shared" si="642"/>
        <v>30</v>
      </c>
      <c r="CU2990" s="15">
        <f t="shared" si="643"/>
        <v>1</v>
      </c>
      <c r="CV2990" s="15">
        <f t="shared" si="644"/>
        <v>0</v>
      </c>
      <c r="CW2990" s="15"/>
      <c r="CX2990" s="15"/>
      <c r="CY2990" s="15">
        <f t="shared" si="645"/>
        <v>0</v>
      </c>
      <c r="CZ2990" s="15">
        <f>GG2990</f>
        <v>0</v>
      </c>
      <c r="DA2990" s="16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20"/>
      <c r="DY2990" s="15"/>
      <c r="DZ2990" s="20"/>
      <c r="EA2990" s="15"/>
      <c r="EB2990" s="20"/>
      <c r="EC2990" s="15"/>
      <c r="ED2990" s="20"/>
      <c r="EE2990" s="15"/>
      <c r="EF2990" s="20"/>
      <c r="EG2990" s="15"/>
      <c r="EH2990" s="20"/>
      <c r="EI2990" s="15"/>
      <c r="EJ2990" s="20"/>
      <c r="EK2990" s="15"/>
      <c r="EL2990" s="20"/>
      <c r="EM2990" s="15"/>
      <c r="EN2990" s="20"/>
      <c r="EY2990" s="15"/>
      <c r="EZ2990" s="20"/>
      <c r="FC2990" s="15"/>
      <c r="FD2990" s="20"/>
      <c r="FE2990" s="15"/>
      <c r="FF2990" s="20"/>
      <c r="FG2990" s="15"/>
      <c r="FH2990" s="20"/>
      <c r="FI2990" s="15"/>
      <c r="FJ2990" s="20"/>
      <c r="FK2990" s="15"/>
      <c r="FL2990" s="20"/>
      <c r="FM2990" s="15"/>
      <c r="FN2990" s="20"/>
      <c r="FO2990" s="15"/>
      <c r="FP2990" s="20"/>
      <c r="FQ2990" s="15">
        <v>30</v>
      </c>
      <c r="FR2990" s="20">
        <v>1</v>
      </c>
      <c r="FS2990" s="15"/>
      <c r="FT2990" s="20"/>
      <c r="FU2990" s="15"/>
      <c r="FV2990" s="20"/>
      <c r="FW2990" s="15"/>
      <c r="FX2990" s="20"/>
      <c r="FY2990" s="15"/>
      <c r="FZ2990" s="20"/>
      <c r="GA2990" s="15"/>
      <c r="GB2990" s="20"/>
      <c r="GC2990" s="15"/>
      <c r="GD2990" s="20"/>
      <c r="GE2990" s="15"/>
      <c r="GF2990" s="20"/>
      <c r="GG2990" s="226"/>
    </row>
    <row r="2991" spans="1:189" ht="15" customHeight="1" x14ac:dyDescent="0.3">
      <c r="A2991" s="17" t="s">
        <v>125</v>
      </c>
      <c r="B2991" s="17" t="s">
        <v>126</v>
      </c>
      <c r="C2991" s="17" t="s">
        <v>3651</v>
      </c>
      <c r="D2991" s="17" t="s">
        <v>3652</v>
      </c>
      <c r="E2991" s="15" t="str">
        <f t="shared" si="639"/>
        <v>Angelica Mendieta</v>
      </c>
      <c r="F2991" s="17" t="s">
        <v>128</v>
      </c>
      <c r="G2991" s="17">
        <v>999928045</v>
      </c>
      <c r="H2991" s="15">
        <f t="shared" si="640"/>
        <v>38</v>
      </c>
      <c r="I2991" s="15"/>
      <c r="J2991" s="15"/>
      <c r="K2991" s="16"/>
      <c r="L2991" s="15"/>
      <c r="M2991" s="15"/>
      <c r="N2991" s="15"/>
      <c r="O2991" s="15">
        <f t="shared" si="646"/>
        <v>0</v>
      </c>
      <c r="P2991" s="15">
        <v>0</v>
      </c>
      <c r="Q2991" s="15">
        <f t="shared" si="647"/>
        <v>0</v>
      </c>
      <c r="R2991" s="15">
        <v>0</v>
      </c>
      <c r="S2991" s="15">
        <v>0</v>
      </c>
      <c r="T2991" s="15">
        <f t="shared" si="648"/>
        <v>0</v>
      </c>
      <c r="U2991" s="15">
        <f t="shared" si="649"/>
        <v>0</v>
      </c>
      <c r="V2991" s="15"/>
      <c r="W2991" s="15"/>
      <c r="X2991" s="15"/>
      <c r="Y2991" s="15"/>
      <c r="Z2991" s="16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>
        <f t="shared" si="641"/>
        <v>0</v>
      </c>
      <c r="CT2991" s="15">
        <f t="shared" si="642"/>
        <v>38</v>
      </c>
      <c r="CU2991" s="15">
        <f t="shared" si="643"/>
        <v>0</v>
      </c>
      <c r="CV2991" s="15">
        <f t="shared" si="644"/>
        <v>0</v>
      </c>
      <c r="CW2991" s="15"/>
      <c r="CX2991" s="15"/>
      <c r="CY2991" s="15">
        <f t="shared" si="645"/>
        <v>0</v>
      </c>
      <c r="CZ2991" s="15">
        <f>GG2991</f>
        <v>0</v>
      </c>
      <c r="DA2991" s="16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20"/>
      <c r="DY2991" s="15"/>
      <c r="DZ2991" s="20"/>
      <c r="EA2991" s="15"/>
      <c r="EB2991" s="20"/>
      <c r="EC2991" s="15"/>
      <c r="ED2991" s="20"/>
      <c r="EE2991" s="15"/>
      <c r="EF2991" s="20"/>
      <c r="EG2991" s="15"/>
      <c r="EH2991" s="20"/>
      <c r="EI2991" s="15"/>
      <c r="EJ2991" s="20"/>
      <c r="EK2991" s="15"/>
      <c r="EL2991" s="20"/>
      <c r="EM2991" s="15"/>
      <c r="EN2991" s="20"/>
      <c r="EY2991" s="15"/>
      <c r="EZ2991" s="20"/>
      <c r="FC2991" s="15"/>
      <c r="FD2991" s="20"/>
      <c r="FE2991" s="15"/>
      <c r="FF2991" s="20"/>
      <c r="FG2991" s="15"/>
      <c r="FH2991" s="20"/>
      <c r="FI2991" s="15"/>
      <c r="FJ2991" s="20"/>
      <c r="FK2991" s="15"/>
      <c r="FL2991" s="20"/>
      <c r="FM2991" s="15"/>
      <c r="FN2991" s="20"/>
      <c r="FO2991" s="15"/>
      <c r="FP2991" s="20"/>
      <c r="FQ2991" s="15"/>
      <c r="FR2991" s="20"/>
      <c r="FS2991" s="15">
        <v>38</v>
      </c>
      <c r="FT2991" s="20" t="s">
        <v>129</v>
      </c>
      <c r="FU2991" s="15"/>
      <c r="FV2991" s="20"/>
      <c r="FW2991" s="15"/>
      <c r="FX2991" s="20"/>
      <c r="FY2991" s="15"/>
      <c r="FZ2991" s="20"/>
      <c r="GA2991" s="15"/>
      <c r="GB2991" s="20"/>
      <c r="GC2991" s="15"/>
      <c r="GD2991" s="20"/>
      <c r="GE2991" s="15"/>
      <c r="GF2991" s="20"/>
      <c r="GG2991" s="226"/>
    </row>
    <row r="2992" spans="1:189" ht="15" customHeight="1" x14ac:dyDescent="0.3">
      <c r="A2992" s="17" t="s">
        <v>133</v>
      </c>
      <c r="B2992" s="17" t="s">
        <v>140</v>
      </c>
      <c r="C2992" s="17" t="s">
        <v>3601</v>
      </c>
      <c r="D2992" s="17" t="s">
        <v>3602</v>
      </c>
      <c r="E2992" s="15" t="str">
        <f t="shared" si="639"/>
        <v xml:space="preserve">Rodrigo  Mendieta </v>
      </c>
      <c r="F2992" s="17" t="s">
        <v>135</v>
      </c>
      <c r="G2992" s="17">
        <v>999928046</v>
      </c>
      <c r="H2992" s="15">
        <f t="shared" si="640"/>
        <v>68</v>
      </c>
      <c r="I2992" s="15"/>
      <c r="J2992" s="15"/>
      <c r="K2992" s="16"/>
      <c r="L2992" s="15"/>
      <c r="M2992" s="15"/>
      <c r="N2992" s="15"/>
      <c r="O2992" s="15">
        <f t="shared" si="646"/>
        <v>0</v>
      </c>
      <c r="P2992" s="15">
        <v>0</v>
      </c>
      <c r="Q2992" s="15">
        <f t="shared" si="647"/>
        <v>0</v>
      </c>
      <c r="R2992" s="15">
        <v>0</v>
      </c>
      <c r="S2992" s="15">
        <v>0</v>
      </c>
      <c r="T2992" s="15">
        <f t="shared" si="648"/>
        <v>0</v>
      </c>
      <c r="U2992" s="15">
        <f t="shared" si="649"/>
        <v>0</v>
      </c>
      <c r="V2992" s="15"/>
      <c r="W2992" s="15"/>
      <c r="X2992" s="15"/>
      <c r="Y2992" s="15"/>
      <c r="Z2992" s="16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>
        <f t="shared" si="641"/>
        <v>0</v>
      </c>
      <c r="CT2992" s="15">
        <f t="shared" si="642"/>
        <v>68</v>
      </c>
      <c r="CU2992" s="15">
        <f t="shared" si="643"/>
        <v>1</v>
      </c>
      <c r="CV2992" s="15">
        <f t="shared" si="644"/>
        <v>0</v>
      </c>
      <c r="CW2992" s="15"/>
      <c r="CX2992" s="15"/>
      <c r="CY2992" s="15">
        <f t="shared" si="645"/>
        <v>0</v>
      </c>
      <c r="CZ2992" s="15">
        <f>GG2992</f>
        <v>0</v>
      </c>
      <c r="DA2992" s="16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20"/>
      <c r="DY2992" s="15"/>
      <c r="DZ2992" s="20"/>
      <c r="EA2992" s="15"/>
      <c r="EB2992" s="20"/>
      <c r="EC2992" s="15"/>
      <c r="ED2992" s="20"/>
      <c r="EE2992" s="15"/>
      <c r="EF2992" s="20"/>
      <c r="EG2992" s="15"/>
      <c r="EH2992" s="20"/>
      <c r="EI2992" s="15"/>
      <c r="EJ2992" s="20"/>
      <c r="EK2992" s="15"/>
      <c r="EL2992" s="20"/>
      <c r="EM2992" s="15"/>
      <c r="EN2992" s="20"/>
      <c r="EY2992" s="15"/>
      <c r="EZ2992" s="20"/>
      <c r="FC2992" s="15"/>
      <c r="FD2992" s="20"/>
      <c r="FE2992" s="15"/>
      <c r="FF2992" s="20"/>
      <c r="FG2992" s="15"/>
      <c r="FH2992" s="20"/>
      <c r="FI2992" s="15"/>
      <c r="FJ2992" s="20"/>
      <c r="FK2992" s="15"/>
      <c r="FL2992" s="20"/>
      <c r="FM2992" s="15"/>
      <c r="FN2992" s="20"/>
      <c r="FO2992" s="15"/>
      <c r="FP2992" s="20"/>
      <c r="FQ2992" s="15"/>
      <c r="FR2992" s="20"/>
      <c r="FS2992" s="15">
        <v>68</v>
      </c>
      <c r="FT2992" s="20">
        <v>3</v>
      </c>
      <c r="FU2992" s="15"/>
      <c r="FV2992" s="20"/>
      <c r="FW2992" s="15"/>
      <c r="FX2992" s="20"/>
      <c r="FY2992" s="15"/>
      <c r="FZ2992" s="20"/>
      <c r="GA2992" s="15"/>
      <c r="GB2992" s="20"/>
      <c r="GC2992" s="15"/>
      <c r="GD2992" s="20"/>
      <c r="GE2992" s="15"/>
      <c r="GF2992" s="20"/>
      <c r="GG2992" s="226"/>
    </row>
    <row r="2993" spans="1:189" ht="15" customHeight="1" x14ac:dyDescent="0.3">
      <c r="A2993" s="17" t="s">
        <v>130</v>
      </c>
      <c r="B2993" s="17" t="s">
        <v>142</v>
      </c>
      <c r="C2993" s="17" t="s">
        <v>250</v>
      </c>
      <c r="D2993" s="17" t="s">
        <v>1223</v>
      </c>
      <c r="E2993" s="15" t="str">
        <f t="shared" si="639"/>
        <v>Dean Lee</v>
      </c>
      <c r="F2993" s="17" t="s">
        <v>135</v>
      </c>
      <c r="G2993" s="17">
        <v>999928048</v>
      </c>
      <c r="H2993" s="15">
        <f t="shared" si="640"/>
        <v>54</v>
      </c>
      <c r="I2993" s="15"/>
      <c r="J2993" s="15"/>
      <c r="K2993" s="16"/>
      <c r="L2993" s="15"/>
      <c r="M2993" s="15"/>
      <c r="N2993" s="15"/>
      <c r="O2993" s="15">
        <f t="shared" si="646"/>
        <v>0</v>
      </c>
      <c r="P2993" s="15">
        <v>0</v>
      </c>
      <c r="Q2993" s="15">
        <f t="shared" si="647"/>
        <v>0</v>
      </c>
      <c r="R2993" s="15">
        <v>0</v>
      </c>
      <c r="S2993" s="15">
        <v>0</v>
      </c>
      <c r="T2993" s="15">
        <f t="shared" si="648"/>
        <v>0</v>
      </c>
      <c r="U2993" s="15">
        <f t="shared" si="649"/>
        <v>0</v>
      </c>
      <c r="V2993" s="15"/>
      <c r="W2993" s="15"/>
      <c r="X2993" s="15"/>
      <c r="Y2993" s="15"/>
      <c r="Z2993" s="16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>
        <f t="shared" si="641"/>
        <v>0</v>
      </c>
      <c r="CT2993" s="15">
        <f t="shared" si="642"/>
        <v>54</v>
      </c>
      <c r="CU2993" s="15">
        <f t="shared" si="643"/>
        <v>1</v>
      </c>
      <c r="CV2993" s="15">
        <f t="shared" si="644"/>
        <v>0</v>
      </c>
      <c r="CW2993" s="15"/>
      <c r="CX2993" s="15"/>
      <c r="CY2993" s="15">
        <f t="shared" si="645"/>
        <v>0</v>
      </c>
      <c r="CZ2993" s="15">
        <f>GG2993</f>
        <v>0</v>
      </c>
      <c r="DA2993" s="16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20"/>
      <c r="DY2993" s="15"/>
      <c r="DZ2993" s="20"/>
      <c r="EA2993" s="15"/>
      <c r="EB2993" s="20"/>
      <c r="EC2993" s="15"/>
      <c r="ED2993" s="20"/>
      <c r="EE2993" s="15"/>
      <c r="EF2993" s="20"/>
      <c r="EG2993" s="15"/>
      <c r="EH2993" s="20"/>
      <c r="EI2993" s="15"/>
      <c r="EJ2993" s="20"/>
      <c r="EK2993" s="15"/>
      <c r="EL2993" s="20"/>
      <c r="EM2993" s="15"/>
      <c r="EN2993" s="20"/>
      <c r="EY2993" s="15"/>
      <c r="EZ2993" s="20"/>
      <c r="FC2993" s="15"/>
      <c r="FD2993" s="20"/>
      <c r="FE2993" s="15"/>
      <c r="FF2993" s="20"/>
      <c r="FG2993" s="15"/>
      <c r="FH2993" s="20"/>
      <c r="FI2993" s="15"/>
      <c r="FJ2993" s="20"/>
      <c r="FK2993" s="15"/>
      <c r="FL2993" s="20"/>
      <c r="FM2993" s="15"/>
      <c r="FN2993" s="20"/>
      <c r="FO2993" s="15"/>
      <c r="FP2993" s="20"/>
      <c r="FQ2993" s="15"/>
      <c r="FR2993" s="20"/>
      <c r="FS2993" s="15">
        <v>54</v>
      </c>
      <c r="FT2993" s="20">
        <v>7</v>
      </c>
      <c r="FU2993" s="15"/>
      <c r="FV2993" s="20"/>
      <c r="FW2993" s="15"/>
      <c r="FX2993" s="20"/>
      <c r="FY2993" s="15"/>
      <c r="FZ2993" s="20"/>
      <c r="GA2993" s="15"/>
      <c r="GB2993" s="20"/>
      <c r="GC2993" s="15"/>
      <c r="GD2993" s="20"/>
      <c r="GE2993" s="15"/>
      <c r="GF2993" s="20"/>
      <c r="GG2993" s="226"/>
    </row>
    <row r="2994" spans="1:189" ht="15" customHeight="1" x14ac:dyDescent="0.3">
      <c r="A2994" s="15" t="s">
        <v>130</v>
      </c>
      <c r="B2994" s="15" t="s">
        <v>142</v>
      </c>
      <c r="C2994" s="15" t="s">
        <v>3557</v>
      </c>
      <c r="D2994" s="15" t="s">
        <v>3558</v>
      </c>
      <c r="E2994" s="15" t="str">
        <f t="shared" si="639"/>
        <v>Marco  Arriaga</v>
      </c>
      <c r="F2994" s="15" t="s">
        <v>135</v>
      </c>
      <c r="G2994" s="15">
        <v>999928052</v>
      </c>
      <c r="H2994" s="15">
        <f t="shared" si="640"/>
        <v>63</v>
      </c>
      <c r="I2994" s="15"/>
      <c r="J2994" s="15"/>
      <c r="K2994" s="16"/>
      <c r="L2994" s="15"/>
      <c r="M2994" s="15"/>
      <c r="N2994" s="15"/>
      <c r="O2994" s="15">
        <f t="shared" si="646"/>
        <v>0</v>
      </c>
      <c r="P2994" s="15">
        <v>0</v>
      </c>
      <c r="Q2994" s="15">
        <f t="shared" si="647"/>
        <v>0</v>
      </c>
      <c r="R2994" s="15">
        <v>0</v>
      </c>
      <c r="S2994" s="15">
        <v>0</v>
      </c>
      <c r="T2994" s="15">
        <f t="shared" si="648"/>
        <v>0</v>
      </c>
      <c r="U2994" s="15">
        <f t="shared" si="649"/>
        <v>0</v>
      </c>
      <c r="V2994" s="15"/>
      <c r="W2994" s="15"/>
      <c r="X2994" s="15"/>
      <c r="Y2994" s="15"/>
      <c r="Z2994" s="16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>
        <f t="shared" si="641"/>
        <v>0</v>
      </c>
      <c r="CT2994" s="15">
        <f t="shared" si="642"/>
        <v>63</v>
      </c>
      <c r="CU2994" s="15">
        <f t="shared" si="643"/>
        <v>1</v>
      </c>
      <c r="CV2994" s="15">
        <f t="shared" si="644"/>
        <v>0</v>
      </c>
      <c r="CW2994" s="15"/>
      <c r="CX2994" s="15"/>
      <c r="CY2994" s="15">
        <f t="shared" si="645"/>
        <v>0</v>
      </c>
      <c r="CZ2994" s="15">
        <f>GG2994</f>
        <v>0</v>
      </c>
      <c r="DA2994" s="16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20"/>
      <c r="DY2994" s="15"/>
      <c r="DZ2994" s="20"/>
      <c r="EA2994" s="15"/>
      <c r="EB2994" s="20"/>
      <c r="EC2994" s="15"/>
      <c r="ED2994" s="20"/>
      <c r="EE2994" s="15"/>
      <c r="EF2994" s="20"/>
      <c r="EG2994" s="15"/>
      <c r="EH2994" s="20"/>
      <c r="EI2994" s="15"/>
      <c r="EJ2994" s="20"/>
      <c r="EK2994" s="15"/>
      <c r="EL2994" s="20"/>
      <c r="EM2994" s="15"/>
      <c r="EN2994" s="20"/>
      <c r="EY2994" s="15"/>
      <c r="EZ2994" s="20"/>
      <c r="FC2994" s="15"/>
      <c r="FD2994" s="20"/>
      <c r="FE2994" s="15"/>
      <c r="FF2994" s="20"/>
      <c r="FG2994" s="15"/>
      <c r="FH2994" s="20"/>
      <c r="FI2994" s="15"/>
      <c r="FJ2994" s="20"/>
      <c r="FK2994" s="15"/>
      <c r="FL2994" s="20"/>
      <c r="FM2994" s="15"/>
      <c r="FN2994" s="20"/>
      <c r="FO2994" s="15"/>
      <c r="FP2994" s="20"/>
      <c r="FQ2994" s="15">
        <v>63</v>
      </c>
      <c r="FR2994" s="20">
        <v>5</v>
      </c>
      <c r="FS2994" s="15"/>
      <c r="FT2994" s="20"/>
      <c r="FU2994" s="15"/>
      <c r="FV2994" s="20"/>
      <c r="FW2994" s="15"/>
      <c r="FX2994" s="20"/>
      <c r="FY2994" s="15"/>
      <c r="FZ2994" s="20"/>
      <c r="GA2994" s="15"/>
      <c r="GB2994" s="20"/>
      <c r="GC2994" s="15"/>
      <c r="GD2994" s="20"/>
      <c r="GE2994" s="15"/>
      <c r="GF2994" s="20"/>
      <c r="GG2994" s="226"/>
    </row>
    <row r="2995" spans="1:189" ht="15" customHeight="1" x14ac:dyDescent="0.3">
      <c r="A2995" s="17" t="s">
        <v>130</v>
      </c>
      <c r="B2995" s="17" t="s">
        <v>142</v>
      </c>
      <c r="C2995" s="17" t="s">
        <v>956</v>
      </c>
      <c r="D2995" s="17" t="s">
        <v>3680</v>
      </c>
      <c r="E2995" s="15" t="str">
        <f t="shared" si="639"/>
        <v>Yuna Swierk</v>
      </c>
      <c r="F2995" s="17" t="s">
        <v>128</v>
      </c>
      <c r="G2995" s="17">
        <v>999928056</v>
      </c>
      <c r="H2995" s="15">
        <f t="shared" si="640"/>
        <v>68</v>
      </c>
      <c r="I2995" s="15"/>
      <c r="J2995" s="15"/>
      <c r="K2995" s="16"/>
      <c r="L2995" s="15"/>
      <c r="M2995" s="15"/>
      <c r="N2995" s="15"/>
      <c r="O2995" s="15">
        <f t="shared" si="646"/>
        <v>0</v>
      </c>
      <c r="P2995" s="15">
        <v>0</v>
      </c>
      <c r="Q2995" s="15">
        <f t="shared" si="647"/>
        <v>0</v>
      </c>
      <c r="R2995" s="15">
        <v>0</v>
      </c>
      <c r="S2995" s="15">
        <v>0</v>
      </c>
      <c r="T2995" s="15">
        <f t="shared" si="648"/>
        <v>0</v>
      </c>
      <c r="U2995" s="15">
        <f t="shared" si="649"/>
        <v>0</v>
      </c>
      <c r="V2995" s="15"/>
      <c r="W2995" s="15"/>
      <c r="X2995" s="15"/>
      <c r="Y2995" s="15"/>
      <c r="Z2995" s="16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>
        <f t="shared" si="641"/>
        <v>0</v>
      </c>
      <c r="CT2995" s="15">
        <f t="shared" si="642"/>
        <v>68</v>
      </c>
      <c r="CU2995" s="15">
        <f t="shared" si="643"/>
        <v>1</v>
      </c>
      <c r="CV2995" s="15">
        <f t="shared" si="644"/>
        <v>0</v>
      </c>
      <c r="CW2995" s="15"/>
      <c r="CX2995" s="15"/>
      <c r="CY2995" s="15">
        <f t="shared" si="645"/>
        <v>0</v>
      </c>
      <c r="CZ2995" s="15">
        <f>GG2995</f>
        <v>0</v>
      </c>
      <c r="DA2995" s="16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20"/>
      <c r="DY2995" s="15"/>
      <c r="DZ2995" s="20"/>
      <c r="EA2995" s="15"/>
      <c r="EB2995" s="20"/>
      <c r="EC2995" s="15"/>
      <c r="ED2995" s="20"/>
      <c r="EE2995" s="15"/>
      <c r="EF2995" s="20"/>
      <c r="EG2995" s="15"/>
      <c r="EH2995" s="20"/>
      <c r="EI2995" s="24"/>
      <c r="EJ2995" s="20"/>
      <c r="EK2995" s="15"/>
      <c r="EL2995" s="20"/>
      <c r="EM2995" s="15"/>
      <c r="EN2995" s="20"/>
      <c r="EX2995" s="16"/>
      <c r="EY2995" s="15"/>
      <c r="EZ2995" s="20"/>
      <c r="FC2995" s="15"/>
      <c r="FD2995" s="20"/>
      <c r="FE2995" s="15"/>
      <c r="FF2995" s="20"/>
      <c r="FG2995" s="15"/>
      <c r="FH2995" s="20"/>
      <c r="FI2995" s="15"/>
      <c r="FJ2995" s="20"/>
      <c r="FK2995" s="15"/>
      <c r="FL2995" s="20"/>
      <c r="FM2995" s="15"/>
      <c r="FN2995" s="20"/>
      <c r="FO2995" s="15"/>
      <c r="FP2995" s="20"/>
      <c r="FQ2995" s="15"/>
      <c r="FR2995" s="20"/>
      <c r="FS2995" s="15">
        <v>68</v>
      </c>
      <c r="FT2995" s="20">
        <v>4</v>
      </c>
      <c r="FU2995" s="15"/>
      <c r="FV2995" s="20"/>
      <c r="FW2995" s="15"/>
      <c r="FX2995" s="20"/>
      <c r="FY2995" s="15"/>
      <c r="FZ2995" s="20"/>
      <c r="GA2995" s="15"/>
      <c r="GB2995" s="20"/>
      <c r="GC2995" s="15"/>
      <c r="GD2995" s="20"/>
      <c r="GE2995" s="15"/>
      <c r="GF2995" s="20"/>
      <c r="GG2995" s="226"/>
    </row>
    <row r="2996" spans="1:189" ht="15" customHeight="1" x14ac:dyDescent="0.3">
      <c r="A2996" s="17" t="s">
        <v>130</v>
      </c>
      <c r="B2996" s="17" t="s">
        <v>138</v>
      </c>
      <c r="C2996" s="17" t="s">
        <v>3686</v>
      </c>
      <c r="D2996" s="17" t="s">
        <v>3687</v>
      </c>
      <c r="E2996" s="15" t="str">
        <f t="shared" si="639"/>
        <v>Mayameen Ahmed</v>
      </c>
      <c r="F2996" s="17" t="s">
        <v>128</v>
      </c>
      <c r="G2996" s="17">
        <v>999928066</v>
      </c>
      <c r="H2996" s="15">
        <f t="shared" si="640"/>
        <v>90</v>
      </c>
      <c r="I2996" s="15"/>
      <c r="J2996" s="15"/>
      <c r="K2996" s="16"/>
      <c r="L2996" s="15"/>
      <c r="M2996" s="15"/>
      <c r="N2996" s="15"/>
      <c r="O2996" s="15">
        <f t="shared" si="646"/>
        <v>0</v>
      </c>
      <c r="P2996" s="15">
        <v>0</v>
      </c>
      <c r="Q2996" s="15">
        <f t="shared" si="647"/>
        <v>0</v>
      </c>
      <c r="R2996" s="15">
        <v>0</v>
      </c>
      <c r="S2996" s="15">
        <v>0</v>
      </c>
      <c r="T2996" s="15">
        <f t="shared" si="648"/>
        <v>0</v>
      </c>
      <c r="U2996" s="15">
        <f t="shared" si="649"/>
        <v>0</v>
      </c>
      <c r="V2996" s="15"/>
      <c r="W2996" s="15"/>
      <c r="X2996" s="15"/>
      <c r="Y2996" s="15"/>
      <c r="Z2996" s="16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>
        <f t="shared" si="641"/>
        <v>0</v>
      </c>
      <c r="CT2996" s="15">
        <f t="shared" si="642"/>
        <v>90</v>
      </c>
      <c r="CU2996" s="15">
        <f t="shared" si="643"/>
        <v>1</v>
      </c>
      <c r="CV2996" s="15">
        <f t="shared" si="644"/>
        <v>0</v>
      </c>
      <c r="CW2996" s="15"/>
      <c r="CX2996" s="15"/>
      <c r="CY2996" s="15">
        <f t="shared" si="645"/>
        <v>0</v>
      </c>
      <c r="CZ2996" s="15">
        <f>GG2996</f>
        <v>0</v>
      </c>
      <c r="DA2996" s="16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20"/>
      <c r="DY2996" s="15"/>
      <c r="DZ2996" s="20"/>
      <c r="EA2996" s="15"/>
      <c r="EB2996" s="20"/>
      <c r="EC2996" s="15"/>
      <c r="ED2996" s="20"/>
      <c r="EE2996" s="15"/>
      <c r="EF2996" s="20"/>
      <c r="EG2996" s="15"/>
      <c r="EH2996" s="20"/>
      <c r="EI2996" s="24"/>
      <c r="EJ2996" s="20"/>
      <c r="EK2996" s="15"/>
      <c r="EL2996" s="20"/>
      <c r="EM2996" s="15"/>
      <c r="EN2996" s="20"/>
      <c r="EX2996" s="16"/>
      <c r="EY2996" s="15"/>
      <c r="EZ2996" s="20"/>
      <c r="FC2996" s="15"/>
      <c r="FD2996" s="20"/>
      <c r="FE2996" s="15"/>
      <c r="FF2996" s="20"/>
      <c r="FG2996" s="15"/>
      <c r="FH2996" s="20"/>
      <c r="FI2996" s="15"/>
      <c r="FJ2996" s="20"/>
      <c r="FK2996" s="15"/>
      <c r="FL2996" s="20"/>
      <c r="FM2996" s="15"/>
      <c r="FN2996" s="20"/>
      <c r="FO2996" s="15"/>
      <c r="FP2996" s="20"/>
      <c r="FQ2996" s="15"/>
      <c r="FR2996" s="20"/>
      <c r="FS2996" s="15">
        <v>90</v>
      </c>
      <c r="FT2996" s="20">
        <v>2</v>
      </c>
      <c r="FU2996" s="15"/>
      <c r="FV2996" s="20"/>
      <c r="FW2996" s="15"/>
      <c r="FX2996" s="20"/>
      <c r="FY2996" s="15"/>
      <c r="FZ2996" s="20"/>
      <c r="GA2996" s="15"/>
      <c r="GB2996" s="20"/>
      <c r="GC2996" s="15"/>
      <c r="GD2996" s="20"/>
      <c r="GE2996" s="15"/>
      <c r="GF2996" s="20"/>
      <c r="GG2996" s="226"/>
    </row>
    <row r="2997" spans="1:189" ht="15" customHeight="1" x14ac:dyDescent="0.3">
      <c r="A2997" s="15" t="s">
        <v>2903</v>
      </c>
      <c r="B2997" s="17" t="s">
        <v>126</v>
      </c>
      <c r="C2997" s="17" t="s">
        <v>229</v>
      </c>
      <c r="D2997" s="17" t="s">
        <v>3593</v>
      </c>
      <c r="E2997" s="15" t="str">
        <f t="shared" si="639"/>
        <v>Ben Yee-Paulson</v>
      </c>
      <c r="F2997" s="17" t="s">
        <v>135</v>
      </c>
      <c r="G2997" s="17">
        <v>999928067</v>
      </c>
      <c r="H2997" s="15">
        <f t="shared" si="640"/>
        <v>38</v>
      </c>
      <c r="I2997" s="15"/>
      <c r="J2997" s="15"/>
      <c r="K2997" s="16"/>
      <c r="L2997" s="15"/>
      <c r="M2997" s="15"/>
      <c r="N2997" s="15"/>
      <c r="O2997" s="15">
        <f t="shared" si="646"/>
        <v>0</v>
      </c>
      <c r="P2997" s="15">
        <v>0</v>
      </c>
      <c r="Q2997" s="15">
        <f t="shared" si="647"/>
        <v>0</v>
      </c>
      <c r="R2997" s="15">
        <v>0</v>
      </c>
      <c r="S2997" s="15">
        <v>0</v>
      </c>
      <c r="T2997" s="15">
        <f t="shared" si="648"/>
        <v>0</v>
      </c>
      <c r="U2997" s="15">
        <f t="shared" si="649"/>
        <v>0</v>
      </c>
      <c r="V2997" s="15"/>
      <c r="W2997" s="15"/>
      <c r="X2997" s="15"/>
      <c r="Y2997" s="15"/>
      <c r="Z2997" s="16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>
        <f t="shared" si="641"/>
        <v>0</v>
      </c>
      <c r="CT2997" s="15">
        <f t="shared" si="642"/>
        <v>38</v>
      </c>
      <c r="CU2997" s="15">
        <f t="shared" si="643"/>
        <v>0</v>
      </c>
      <c r="CV2997" s="15">
        <f t="shared" si="644"/>
        <v>0</v>
      </c>
      <c r="CW2997" s="15"/>
      <c r="CX2997" s="15"/>
      <c r="CY2997" s="15">
        <f t="shared" si="645"/>
        <v>0</v>
      </c>
      <c r="CZ2997" s="15">
        <f>GG2997</f>
        <v>0</v>
      </c>
      <c r="DA2997" s="16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20"/>
      <c r="DY2997" s="15"/>
      <c r="DZ2997" s="20"/>
      <c r="EA2997" s="15"/>
      <c r="EB2997" s="20"/>
      <c r="EC2997" s="15"/>
      <c r="ED2997" s="20"/>
      <c r="EE2997" s="15"/>
      <c r="EF2997" s="20"/>
      <c r="EG2997" s="15"/>
      <c r="EH2997" s="20"/>
      <c r="EI2997" s="15"/>
      <c r="EJ2997" s="20"/>
      <c r="EK2997" s="15"/>
      <c r="EL2997" s="20"/>
      <c r="EM2997" s="15"/>
      <c r="EN2997" s="20"/>
      <c r="EY2997" s="15"/>
      <c r="EZ2997" s="20"/>
      <c r="FC2997" s="15"/>
      <c r="FD2997" s="20"/>
      <c r="FE2997" s="15"/>
      <c r="FF2997" s="20"/>
      <c r="FG2997" s="15"/>
      <c r="FH2997" s="20"/>
      <c r="FI2997" s="15"/>
      <c r="FJ2997" s="20"/>
      <c r="FK2997" s="15"/>
      <c r="FL2997" s="20"/>
      <c r="FM2997" s="15"/>
      <c r="FN2997" s="20"/>
      <c r="FO2997" s="15"/>
      <c r="FP2997" s="20"/>
      <c r="FQ2997" s="15"/>
      <c r="FR2997" s="20"/>
      <c r="FS2997" s="15">
        <v>38</v>
      </c>
      <c r="FT2997" s="20" t="s">
        <v>129</v>
      </c>
      <c r="FU2997" s="15"/>
      <c r="FV2997" s="20"/>
      <c r="FW2997" s="15"/>
      <c r="FX2997" s="20"/>
      <c r="FY2997" s="15"/>
      <c r="FZ2997" s="20"/>
      <c r="GA2997" s="15"/>
      <c r="GB2997" s="20"/>
      <c r="GC2997" s="15"/>
      <c r="GD2997" s="20"/>
      <c r="GE2997" s="15"/>
      <c r="GF2997" s="20"/>
      <c r="GG2997" s="226"/>
    </row>
    <row r="2998" spans="1:189" ht="15" customHeight="1" x14ac:dyDescent="0.3">
      <c r="A2998" s="17" t="s">
        <v>130</v>
      </c>
      <c r="B2998" s="17" t="s">
        <v>142</v>
      </c>
      <c r="C2998" s="17" t="s">
        <v>593</v>
      </c>
      <c r="D2998" s="17" t="s">
        <v>594</v>
      </c>
      <c r="E2998" s="15" t="str">
        <f t="shared" si="639"/>
        <v>Lucia Coppola</v>
      </c>
      <c r="F2998" s="17" t="s">
        <v>128</v>
      </c>
      <c r="G2998" s="17">
        <v>999928071</v>
      </c>
      <c r="H2998" s="15">
        <f t="shared" si="640"/>
        <v>54</v>
      </c>
      <c r="I2998" s="15"/>
      <c r="J2998" s="15"/>
      <c r="K2998" s="16"/>
      <c r="L2998" s="15"/>
      <c r="M2998" s="15"/>
      <c r="N2998" s="15"/>
      <c r="O2998" s="15">
        <f t="shared" si="646"/>
        <v>0</v>
      </c>
      <c r="P2998" s="15">
        <v>0</v>
      </c>
      <c r="Q2998" s="15">
        <f t="shared" si="647"/>
        <v>0</v>
      </c>
      <c r="R2998" s="15">
        <v>0</v>
      </c>
      <c r="S2998" s="15">
        <v>0</v>
      </c>
      <c r="T2998" s="15">
        <f t="shared" si="648"/>
        <v>0</v>
      </c>
      <c r="U2998" s="15">
        <f t="shared" si="649"/>
        <v>0</v>
      </c>
      <c r="V2998" s="15"/>
      <c r="W2998" s="15"/>
      <c r="X2998" s="15"/>
      <c r="Y2998" s="15"/>
      <c r="Z2998" s="16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>
        <f t="shared" si="641"/>
        <v>0</v>
      </c>
      <c r="CT2998" s="15">
        <f t="shared" si="642"/>
        <v>54</v>
      </c>
      <c r="CU2998" s="15">
        <f t="shared" si="643"/>
        <v>1</v>
      </c>
      <c r="CV2998" s="15">
        <f t="shared" si="644"/>
        <v>0</v>
      </c>
      <c r="CW2998" s="15"/>
      <c r="CX2998" s="15"/>
      <c r="CY2998" s="15">
        <f t="shared" si="645"/>
        <v>0</v>
      </c>
      <c r="CZ2998" s="15">
        <f>GG2998</f>
        <v>0</v>
      </c>
      <c r="DA2998" s="16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20"/>
      <c r="DY2998" s="15"/>
      <c r="DZ2998" s="20"/>
      <c r="EA2998" s="15"/>
      <c r="EB2998" s="20"/>
      <c r="EC2998" s="15"/>
      <c r="ED2998" s="20"/>
      <c r="EE2998" s="15"/>
      <c r="EF2998" s="20"/>
      <c r="EG2998" s="15"/>
      <c r="EH2998" s="20"/>
      <c r="EI2998" s="15"/>
      <c r="EJ2998" s="20"/>
      <c r="EK2998" s="15"/>
      <c r="EL2998" s="20"/>
      <c r="EM2998" s="15"/>
      <c r="EN2998" s="20"/>
      <c r="EY2998" s="15"/>
      <c r="EZ2998" s="20"/>
      <c r="FC2998" s="15"/>
      <c r="FD2998" s="20"/>
      <c r="FE2998" s="15"/>
      <c r="FF2998" s="20"/>
      <c r="FG2998" s="15"/>
      <c r="FH2998" s="20"/>
      <c r="FI2998" s="15"/>
      <c r="FJ2998" s="20"/>
      <c r="FK2998" s="15"/>
      <c r="FL2998" s="20"/>
      <c r="FM2998" s="15"/>
      <c r="FN2998" s="20"/>
      <c r="FO2998" s="15"/>
      <c r="FP2998" s="20"/>
      <c r="FQ2998" s="15"/>
      <c r="FR2998" s="20"/>
      <c r="FS2998" s="15">
        <v>54</v>
      </c>
      <c r="FT2998" s="20">
        <v>7</v>
      </c>
      <c r="FU2998" s="15"/>
      <c r="FV2998" s="20"/>
      <c r="FW2998" s="15"/>
      <c r="FX2998" s="20"/>
      <c r="FY2998" s="15"/>
      <c r="FZ2998" s="20"/>
      <c r="GA2998" s="15"/>
      <c r="GB2998" s="20"/>
      <c r="GC2998" s="15"/>
      <c r="GD2998" s="20"/>
      <c r="GE2998" s="15"/>
      <c r="GF2998" s="20"/>
      <c r="GG2998" s="226"/>
    </row>
    <row r="2999" spans="1:189" ht="15" customHeight="1" x14ac:dyDescent="0.3">
      <c r="A2999" s="15" t="s">
        <v>130</v>
      </c>
      <c r="B2999" s="15" t="s">
        <v>126</v>
      </c>
      <c r="C2999" s="15" t="s">
        <v>535</v>
      </c>
      <c r="D2999" s="15" t="s">
        <v>1106</v>
      </c>
      <c r="E2999" s="15" t="str">
        <f t="shared" si="639"/>
        <v>Ian Kim</v>
      </c>
      <c r="F2999" s="15" t="s">
        <v>135</v>
      </c>
      <c r="G2999" s="15">
        <v>999928081</v>
      </c>
      <c r="H2999" s="15">
        <f t="shared" si="640"/>
        <v>44</v>
      </c>
      <c r="I2999" s="15"/>
      <c r="J2999" s="15"/>
      <c r="K2999" s="16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6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>
        <f t="shared" si="641"/>
        <v>0</v>
      </c>
      <c r="CT2999" s="15">
        <f t="shared" si="642"/>
        <v>0</v>
      </c>
      <c r="CU2999" s="15">
        <f t="shared" si="643"/>
        <v>0</v>
      </c>
      <c r="CV2999" s="15">
        <f t="shared" si="644"/>
        <v>44</v>
      </c>
      <c r="CW2999" s="15"/>
      <c r="CX2999" s="15"/>
      <c r="CY2999" s="15">
        <f t="shared" si="645"/>
        <v>0</v>
      </c>
      <c r="CZ2999" s="15">
        <f>GG2999</f>
        <v>0</v>
      </c>
      <c r="DA2999" s="16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20"/>
      <c r="DY2999" s="15"/>
      <c r="DZ2999" s="20"/>
      <c r="EA2999" s="15"/>
      <c r="EB2999" s="20"/>
      <c r="EC2999" s="15"/>
      <c r="ED2999" s="20"/>
      <c r="EE2999" s="15"/>
      <c r="EF2999" s="20"/>
      <c r="EG2999" s="15"/>
      <c r="EH2999" s="20"/>
      <c r="EI2999" s="15"/>
      <c r="EJ2999" s="20"/>
      <c r="EK2999" s="15"/>
      <c r="EL2999" s="20"/>
      <c r="EM2999" s="15"/>
      <c r="EN2999" s="20"/>
      <c r="EY2999" s="15"/>
      <c r="EZ2999" s="16"/>
      <c r="FC2999" s="15"/>
      <c r="FD2999" s="16"/>
      <c r="FE2999" s="15"/>
      <c r="FF2999" s="16"/>
      <c r="FG2999" s="15"/>
      <c r="FH2999" s="16"/>
      <c r="FI2999" s="15"/>
      <c r="FJ2999" s="16"/>
      <c r="FK2999" s="15"/>
      <c r="FL2999" s="16"/>
      <c r="FM2999" s="15"/>
      <c r="FN2999" s="16"/>
      <c r="FO2999" s="15"/>
      <c r="FP2999" s="20"/>
      <c r="FQ2999" s="15"/>
      <c r="FR2999" s="16"/>
      <c r="FS2999" s="15"/>
      <c r="FT2999" s="16"/>
      <c r="FU2999" s="15"/>
      <c r="FV2999" s="16"/>
      <c r="FW2999" s="15"/>
      <c r="FX2999" s="16"/>
      <c r="FY2999" s="15"/>
      <c r="FZ2999" s="16"/>
      <c r="GA2999" s="15"/>
      <c r="GB2999" s="16"/>
      <c r="GC2999" s="15"/>
      <c r="GD2999" s="20"/>
      <c r="GE2999" s="15">
        <v>44</v>
      </c>
      <c r="GF2999" s="20" t="s">
        <v>129</v>
      </c>
      <c r="GG2999" s="226"/>
    </row>
    <row r="3000" spans="1:189" ht="15" customHeight="1" x14ac:dyDescent="0.3">
      <c r="A3000" s="15" t="s">
        <v>2904</v>
      </c>
      <c r="B3000" s="17" t="s">
        <v>134</v>
      </c>
      <c r="C3000" s="17" t="s">
        <v>357</v>
      </c>
      <c r="D3000" s="17" t="s">
        <v>3677</v>
      </c>
      <c r="E3000" s="15" t="str">
        <f t="shared" si="639"/>
        <v>Juhi Parekh</v>
      </c>
      <c r="F3000" s="17" t="s">
        <v>128</v>
      </c>
      <c r="G3000" s="17">
        <v>999928083</v>
      </c>
      <c r="H3000" s="15">
        <f t="shared" si="640"/>
        <v>30</v>
      </c>
      <c r="I3000" s="15"/>
      <c r="J3000" s="15"/>
      <c r="K3000" s="16"/>
      <c r="L3000" s="15"/>
      <c r="M3000" s="15"/>
      <c r="N3000" s="15"/>
      <c r="O3000" s="15">
        <f t="shared" ref="O3000:O3024" si="650">SUM(EE3000, EI3000, EK3000, EM3000)</f>
        <v>0</v>
      </c>
      <c r="P3000" s="15">
        <v>0</v>
      </c>
      <c r="Q3000" s="15">
        <f t="shared" ref="Q3000:Q3024" si="651">COUNT(DI3000:DV3000)</f>
        <v>0</v>
      </c>
      <c r="R3000" s="15">
        <v>0</v>
      </c>
      <c r="S3000" s="15">
        <v>0</v>
      </c>
      <c r="T3000" s="15">
        <f t="shared" ref="T3000:T3024" si="652">EC3000</f>
        <v>0</v>
      </c>
      <c r="U3000" s="15">
        <f t="shared" ref="U3000:U3024" si="653">SUM(EG3000)</f>
        <v>0</v>
      </c>
      <c r="V3000" s="15"/>
      <c r="W3000" s="15"/>
      <c r="X3000" s="15"/>
      <c r="Y3000" s="15"/>
      <c r="Z3000" s="16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>
        <f t="shared" si="641"/>
        <v>0</v>
      </c>
      <c r="CT3000" s="15">
        <f t="shared" si="642"/>
        <v>30</v>
      </c>
      <c r="CU3000" s="15">
        <f t="shared" si="643"/>
        <v>1</v>
      </c>
      <c r="CV3000" s="15">
        <f t="shared" si="644"/>
        <v>0</v>
      </c>
      <c r="CW3000" s="15"/>
      <c r="CX3000" s="15"/>
      <c r="CY3000" s="15">
        <f t="shared" si="645"/>
        <v>0</v>
      </c>
      <c r="CZ3000" s="15">
        <f>GG3000</f>
        <v>0</v>
      </c>
      <c r="DA3000" s="16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20"/>
      <c r="DY3000" s="15"/>
      <c r="DZ3000" s="20"/>
      <c r="EA3000" s="15"/>
      <c r="EB3000" s="20"/>
      <c r="EC3000" s="15"/>
      <c r="ED3000" s="20"/>
      <c r="EE3000" s="15"/>
      <c r="EF3000" s="20"/>
      <c r="EG3000" s="15"/>
      <c r="EH3000" s="20"/>
      <c r="EI3000" s="15"/>
      <c r="EJ3000" s="20"/>
      <c r="EK3000" s="15"/>
      <c r="EL3000" s="20"/>
      <c r="EM3000" s="15"/>
      <c r="EN3000" s="20"/>
      <c r="EY3000" s="15"/>
      <c r="EZ3000" s="20"/>
      <c r="FC3000" s="15"/>
      <c r="FD3000" s="20"/>
      <c r="FE3000" s="15"/>
      <c r="FF3000" s="20"/>
      <c r="FG3000" s="15"/>
      <c r="FH3000" s="20"/>
      <c r="FI3000" s="15"/>
      <c r="FJ3000" s="20"/>
      <c r="FK3000" s="15"/>
      <c r="FL3000" s="20"/>
      <c r="FM3000" s="15"/>
      <c r="FN3000" s="20"/>
      <c r="FO3000" s="15"/>
      <c r="FP3000" s="20"/>
      <c r="FQ3000" s="15"/>
      <c r="FR3000" s="20"/>
      <c r="FS3000" s="15">
        <v>30</v>
      </c>
      <c r="FT3000" s="20">
        <v>1</v>
      </c>
      <c r="FU3000" s="15"/>
      <c r="FV3000" s="20"/>
      <c r="FW3000" s="15"/>
      <c r="FX3000" s="20"/>
      <c r="FY3000" s="15"/>
      <c r="FZ3000" s="20"/>
      <c r="GA3000" s="15"/>
      <c r="GB3000" s="20"/>
      <c r="GC3000" s="15"/>
      <c r="GD3000" s="20"/>
      <c r="GE3000" s="15"/>
      <c r="GF3000" s="20"/>
      <c r="GG3000" s="226"/>
    </row>
    <row r="3001" spans="1:189" ht="15" customHeight="1" x14ac:dyDescent="0.3">
      <c r="A3001" s="17" t="s">
        <v>146</v>
      </c>
      <c r="B3001" s="17" t="s">
        <v>138</v>
      </c>
      <c r="C3001" s="17" t="s">
        <v>3651</v>
      </c>
      <c r="D3001" s="17" t="s">
        <v>1773</v>
      </c>
      <c r="E3001" s="15" t="str">
        <f t="shared" si="639"/>
        <v>Angelica Souza</v>
      </c>
      <c r="F3001" s="17" t="s">
        <v>128</v>
      </c>
      <c r="G3001" s="17">
        <v>999928085</v>
      </c>
      <c r="H3001" s="15">
        <f t="shared" si="640"/>
        <v>68</v>
      </c>
      <c r="I3001" s="15"/>
      <c r="J3001" s="15"/>
      <c r="K3001" s="16"/>
      <c r="L3001" s="15"/>
      <c r="M3001" s="15"/>
      <c r="N3001" s="15"/>
      <c r="O3001" s="15">
        <f t="shared" si="650"/>
        <v>0</v>
      </c>
      <c r="P3001" s="15">
        <v>0</v>
      </c>
      <c r="Q3001" s="15">
        <f t="shared" si="651"/>
        <v>0</v>
      </c>
      <c r="R3001" s="15">
        <v>0</v>
      </c>
      <c r="S3001" s="15">
        <v>0</v>
      </c>
      <c r="T3001" s="15">
        <f t="shared" si="652"/>
        <v>0</v>
      </c>
      <c r="U3001" s="15">
        <f t="shared" si="653"/>
        <v>0</v>
      </c>
      <c r="V3001" s="15"/>
      <c r="W3001" s="15"/>
      <c r="X3001" s="15"/>
      <c r="Y3001" s="15"/>
      <c r="Z3001" s="16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>
        <f t="shared" si="641"/>
        <v>0</v>
      </c>
      <c r="CT3001" s="15">
        <f t="shared" si="642"/>
        <v>68</v>
      </c>
      <c r="CU3001" s="15">
        <f t="shared" si="643"/>
        <v>1</v>
      </c>
      <c r="CV3001" s="15">
        <f t="shared" si="644"/>
        <v>0</v>
      </c>
      <c r="CW3001" s="15"/>
      <c r="CX3001" s="15"/>
      <c r="CY3001" s="15">
        <f t="shared" si="645"/>
        <v>0</v>
      </c>
      <c r="CZ3001" s="15">
        <f>GG3001</f>
        <v>0</v>
      </c>
      <c r="DA3001" s="16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20"/>
      <c r="DY3001" s="15"/>
      <c r="DZ3001" s="20"/>
      <c r="EA3001" s="15"/>
      <c r="EB3001" s="20"/>
      <c r="EC3001" s="15"/>
      <c r="ED3001" s="20"/>
      <c r="EE3001" s="15"/>
      <c r="EF3001" s="20"/>
      <c r="EG3001" s="15"/>
      <c r="EH3001" s="20"/>
      <c r="EI3001" s="24"/>
      <c r="EJ3001" s="20"/>
      <c r="EK3001" s="15"/>
      <c r="EL3001" s="20"/>
      <c r="EM3001" s="15"/>
      <c r="EN3001" s="20"/>
      <c r="EX3001" s="16"/>
      <c r="EY3001" s="15"/>
      <c r="EZ3001" s="20"/>
      <c r="FC3001" s="15"/>
      <c r="FD3001" s="20"/>
      <c r="FE3001" s="15"/>
      <c r="FF3001" s="20"/>
      <c r="FG3001" s="15"/>
      <c r="FH3001" s="20"/>
      <c r="FI3001" s="15"/>
      <c r="FJ3001" s="20"/>
      <c r="FK3001" s="15"/>
      <c r="FL3001" s="20"/>
      <c r="FM3001" s="15"/>
      <c r="FN3001" s="20"/>
      <c r="FO3001" s="15"/>
      <c r="FP3001" s="20"/>
      <c r="FQ3001" s="15"/>
      <c r="FR3001" s="20"/>
      <c r="FS3001" s="15">
        <v>68</v>
      </c>
      <c r="FT3001" s="20">
        <v>3</v>
      </c>
      <c r="FU3001" s="15"/>
      <c r="FV3001" s="20"/>
      <c r="FW3001" s="15"/>
      <c r="FX3001" s="20"/>
      <c r="FY3001" s="15"/>
      <c r="FZ3001" s="20"/>
      <c r="GA3001" s="15"/>
      <c r="GB3001" s="20"/>
      <c r="GC3001" s="15"/>
      <c r="GD3001" s="20"/>
      <c r="GE3001" s="15"/>
      <c r="GF3001" s="20"/>
      <c r="GG3001" s="226"/>
    </row>
    <row r="3002" spans="1:189" ht="15" customHeight="1" x14ac:dyDescent="0.3">
      <c r="A3002" s="17" t="s">
        <v>130</v>
      </c>
      <c r="B3002" s="17" t="s">
        <v>138</v>
      </c>
      <c r="C3002" s="17" t="s">
        <v>158</v>
      </c>
      <c r="D3002" s="17" t="s">
        <v>1773</v>
      </c>
      <c r="E3002" s="15" t="str">
        <f t="shared" si="639"/>
        <v>Sophia Souza</v>
      </c>
      <c r="F3002" s="17" t="s">
        <v>128</v>
      </c>
      <c r="G3002" s="17">
        <v>999928086</v>
      </c>
      <c r="H3002" s="15">
        <f t="shared" si="640"/>
        <v>68</v>
      </c>
      <c r="I3002" s="15"/>
      <c r="J3002" s="15"/>
      <c r="K3002" s="16"/>
      <c r="L3002" s="15"/>
      <c r="M3002" s="15"/>
      <c r="N3002" s="15"/>
      <c r="O3002" s="15">
        <f t="shared" si="650"/>
        <v>0</v>
      </c>
      <c r="P3002" s="15">
        <v>0</v>
      </c>
      <c r="Q3002" s="15">
        <f t="shared" si="651"/>
        <v>0</v>
      </c>
      <c r="R3002" s="15">
        <v>0</v>
      </c>
      <c r="S3002" s="15">
        <v>0</v>
      </c>
      <c r="T3002" s="15">
        <f t="shared" si="652"/>
        <v>0</v>
      </c>
      <c r="U3002" s="15">
        <f t="shared" si="653"/>
        <v>0</v>
      </c>
      <c r="V3002" s="15"/>
      <c r="W3002" s="15"/>
      <c r="X3002" s="15"/>
      <c r="Y3002" s="15"/>
      <c r="Z3002" s="16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>
        <f t="shared" si="641"/>
        <v>0</v>
      </c>
      <c r="CT3002" s="15">
        <f t="shared" si="642"/>
        <v>68</v>
      </c>
      <c r="CU3002" s="15">
        <f t="shared" si="643"/>
        <v>1</v>
      </c>
      <c r="CV3002" s="15">
        <f t="shared" si="644"/>
        <v>0</v>
      </c>
      <c r="CW3002" s="15"/>
      <c r="CX3002" s="15"/>
      <c r="CY3002" s="15">
        <f t="shared" si="645"/>
        <v>0</v>
      </c>
      <c r="CZ3002" s="15">
        <f>GG3002</f>
        <v>0</v>
      </c>
      <c r="DA3002" s="16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20"/>
      <c r="DY3002" s="15"/>
      <c r="DZ3002" s="20"/>
      <c r="EA3002" s="15"/>
      <c r="EB3002" s="20"/>
      <c r="EC3002" s="15"/>
      <c r="ED3002" s="20"/>
      <c r="EE3002" s="15"/>
      <c r="EF3002" s="20"/>
      <c r="EG3002" s="15"/>
      <c r="EH3002" s="20"/>
      <c r="EI3002" s="24"/>
      <c r="EJ3002" s="20"/>
      <c r="EK3002" s="15"/>
      <c r="EL3002" s="20"/>
      <c r="EM3002" s="15"/>
      <c r="EN3002" s="20"/>
      <c r="EX3002" s="16"/>
      <c r="EY3002" s="15"/>
      <c r="EZ3002" s="20"/>
      <c r="FC3002" s="15"/>
      <c r="FD3002" s="20"/>
      <c r="FE3002" s="15"/>
      <c r="FF3002" s="20"/>
      <c r="FG3002" s="15"/>
      <c r="FH3002" s="20"/>
      <c r="FI3002" s="15"/>
      <c r="FJ3002" s="20"/>
      <c r="FK3002" s="15"/>
      <c r="FL3002" s="20"/>
      <c r="FM3002" s="15"/>
      <c r="FN3002" s="20"/>
      <c r="FO3002" s="15"/>
      <c r="FP3002" s="20"/>
      <c r="FQ3002" s="15"/>
      <c r="FR3002" s="20"/>
      <c r="FS3002" s="15">
        <v>68</v>
      </c>
      <c r="FT3002" s="20">
        <v>3</v>
      </c>
      <c r="FU3002" s="15"/>
      <c r="FV3002" s="20"/>
      <c r="FW3002" s="15"/>
      <c r="FX3002" s="20"/>
      <c r="FY3002" s="15"/>
      <c r="FZ3002" s="20"/>
      <c r="GA3002" s="15"/>
      <c r="GB3002" s="20"/>
      <c r="GC3002" s="15"/>
      <c r="GD3002" s="20"/>
      <c r="GE3002" s="15"/>
      <c r="GF3002" s="20"/>
      <c r="GG3002" s="226"/>
    </row>
    <row r="3003" spans="1:189" ht="15" customHeight="1" x14ac:dyDescent="0.3">
      <c r="A3003" s="17" t="s">
        <v>130</v>
      </c>
      <c r="B3003" s="17" t="s">
        <v>138</v>
      </c>
      <c r="C3003" s="17" t="s">
        <v>471</v>
      </c>
      <c r="D3003" s="17" t="s">
        <v>3621</v>
      </c>
      <c r="E3003" s="15" t="str">
        <f t="shared" si="639"/>
        <v>Alex De Souza Jr.</v>
      </c>
      <c r="F3003" s="17" t="s">
        <v>135</v>
      </c>
      <c r="G3003" s="17">
        <v>999928087</v>
      </c>
      <c r="H3003" s="15">
        <f t="shared" si="640"/>
        <v>120</v>
      </c>
      <c r="I3003" s="15"/>
      <c r="J3003" s="15"/>
      <c r="K3003" s="16"/>
      <c r="L3003" s="15"/>
      <c r="M3003" s="15"/>
      <c r="N3003" s="15"/>
      <c r="O3003" s="15">
        <f t="shared" si="650"/>
        <v>0</v>
      </c>
      <c r="P3003" s="15">
        <v>0</v>
      </c>
      <c r="Q3003" s="15">
        <f t="shared" si="651"/>
        <v>0</v>
      </c>
      <c r="R3003" s="15">
        <v>0</v>
      </c>
      <c r="S3003" s="15">
        <v>0</v>
      </c>
      <c r="T3003" s="15">
        <f t="shared" si="652"/>
        <v>0</v>
      </c>
      <c r="U3003" s="15">
        <f t="shared" si="653"/>
        <v>0</v>
      </c>
      <c r="V3003" s="15"/>
      <c r="W3003" s="15"/>
      <c r="X3003" s="15"/>
      <c r="Y3003" s="15"/>
      <c r="Z3003" s="16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>
        <f t="shared" si="641"/>
        <v>0</v>
      </c>
      <c r="CT3003" s="15">
        <f t="shared" si="642"/>
        <v>120</v>
      </c>
      <c r="CU3003" s="15">
        <f t="shared" si="643"/>
        <v>1</v>
      </c>
      <c r="CV3003" s="15">
        <f t="shared" si="644"/>
        <v>0</v>
      </c>
      <c r="CW3003" s="15"/>
      <c r="CX3003" s="15"/>
      <c r="CY3003" s="15">
        <f t="shared" si="645"/>
        <v>0</v>
      </c>
      <c r="CZ3003" s="15">
        <f>GG3003</f>
        <v>0</v>
      </c>
      <c r="DA3003" s="16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20"/>
      <c r="DY3003" s="15"/>
      <c r="DZ3003" s="20"/>
      <c r="EA3003" s="15"/>
      <c r="EB3003" s="20"/>
      <c r="EC3003" s="15"/>
      <c r="ED3003" s="20"/>
      <c r="EE3003" s="15"/>
      <c r="EF3003" s="20"/>
      <c r="EG3003" s="15"/>
      <c r="EH3003" s="20"/>
      <c r="EI3003" s="15"/>
      <c r="EJ3003" s="20"/>
      <c r="EK3003" s="15"/>
      <c r="EL3003" s="20"/>
      <c r="EM3003" s="15"/>
      <c r="EN3003" s="20"/>
      <c r="EY3003" s="15"/>
      <c r="EZ3003" s="20"/>
      <c r="FC3003" s="15"/>
      <c r="FD3003" s="20"/>
      <c r="FE3003" s="15"/>
      <c r="FF3003" s="20"/>
      <c r="FG3003" s="15"/>
      <c r="FH3003" s="20"/>
      <c r="FI3003" s="15"/>
      <c r="FJ3003" s="20"/>
      <c r="FK3003" s="15"/>
      <c r="FL3003" s="20"/>
      <c r="FM3003" s="15"/>
      <c r="FN3003" s="20"/>
      <c r="FO3003" s="15"/>
      <c r="FP3003" s="20"/>
      <c r="FQ3003" s="15"/>
      <c r="FR3003" s="20"/>
      <c r="FS3003" s="15">
        <v>120</v>
      </c>
      <c r="FT3003" s="20">
        <v>1</v>
      </c>
      <c r="FU3003" s="15"/>
      <c r="FV3003" s="20"/>
      <c r="FW3003" s="15"/>
      <c r="FX3003" s="20"/>
      <c r="FY3003" s="15"/>
      <c r="FZ3003" s="20"/>
      <c r="GA3003" s="15"/>
      <c r="GB3003" s="20"/>
      <c r="GC3003" s="15"/>
      <c r="GD3003" s="20"/>
      <c r="GE3003" s="15"/>
      <c r="GF3003" s="20"/>
      <c r="GG3003" s="226"/>
    </row>
    <row r="3004" spans="1:189" ht="15" customHeight="1" x14ac:dyDescent="0.3">
      <c r="A3004" s="83" t="s">
        <v>130</v>
      </c>
      <c r="B3004" s="83" t="s">
        <v>134</v>
      </c>
      <c r="C3004" s="83" t="s">
        <v>1580</v>
      </c>
      <c r="D3004" s="83" t="s">
        <v>511</v>
      </c>
      <c r="E3004" s="15" t="str">
        <f t="shared" si="639"/>
        <v>Alisa Cheng</v>
      </c>
      <c r="F3004" s="83" t="s">
        <v>128</v>
      </c>
      <c r="G3004" s="83">
        <v>999928088</v>
      </c>
      <c r="H3004" s="15">
        <f t="shared" si="640"/>
        <v>120</v>
      </c>
      <c r="I3004" s="15"/>
      <c r="J3004" s="15"/>
      <c r="K3004" s="16"/>
      <c r="L3004" s="15"/>
      <c r="M3004" s="15"/>
      <c r="N3004" s="15"/>
      <c r="O3004" s="15">
        <f t="shared" si="650"/>
        <v>0</v>
      </c>
      <c r="P3004" s="15">
        <v>0</v>
      </c>
      <c r="Q3004" s="15">
        <f t="shared" si="651"/>
        <v>0</v>
      </c>
      <c r="R3004" s="15">
        <v>0</v>
      </c>
      <c r="S3004" s="15">
        <v>0</v>
      </c>
      <c r="T3004" s="15">
        <f t="shared" si="652"/>
        <v>0</v>
      </c>
      <c r="U3004" s="15">
        <f t="shared" si="653"/>
        <v>0</v>
      </c>
      <c r="V3004" s="15"/>
      <c r="W3004" s="15"/>
      <c r="X3004" s="15"/>
      <c r="Y3004" s="15"/>
      <c r="Z3004" s="16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>
        <f t="shared" si="641"/>
        <v>0</v>
      </c>
      <c r="CT3004" s="15">
        <f t="shared" si="642"/>
        <v>120</v>
      </c>
      <c r="CU3004" s="15">
        <f t="shared" si="643"/>
        <v>1</v>
      </c>
      <c r="CV3004" s="15">
        <f t="shared" si="644"/>
        <v>0</v>
      </c>
      <c r="CW3004" s="15"/>
      <c r="CX3004" s="15"/>
      <c r="CY3004" s="15">
        <f t="shared" si="645"/>
        <v>0</v>
      </c>
      <c r="CZ3004" s="15">
        <f>GG3004</f>
        <v>0</v>
      </c>
      <c r="DA3004" s="16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20"/>
      <c r="DY3004" s="15"/>
      <c r="DZ3004" s="20"/>
      <c r="EA3004" s="15"/>
      <c r="EB3004" s="20"/>
      <c r="EC3004" s="15"/>
      <c r="ED3004" s="20"/>
      <c r="EE3004" s="15"/>
      <c r="EF3004" s="20"/>
      <c r="EG3004" s="15"/>
      <c r="EH3004" s="20"/>
      <c r="EI3004" s="15"/>
      <c r="EJ3004" s="20"/>
      <c r="EK3004" s="15"/>
      <c r="EL3004" s="20"/>
      <c r="EM3004" s="15"/>
      <c r="EN3004" s="20"/>
      <c r="EY3004" s="15"/>
      <c r="EZ3004" s="20"/>
      <c r="FC3004" s="15"/>
      <c r="FD3004" s="20"/>
      <c r="FE3004" s="15"/>
      <c r="FF3004" s="20"/>
      <c r="FG3004" s="15"/>
      <c r="FH3004" s="20"/>
      <c r="FI3004" s="15"/>
      <c r="FJ3004" s="20"/>
      <c r="FK3004" s="15"/>
      <c r="FL3004" s="20"/>
      <c r="FM3004" s="15"/>
      <c r="FN3004" s="20"/>
      <c r="FO3004" s="15"/>
      <c r="FP3004" s="20"/>
      <c r="FQ3004" s="15"/>
      <c r="FR3004" s="20"/>
      <c r="FS3004" s="15"/>
      <c r="FT3004" s="20"/>
      <c r="FU3004" s="15">
        <v>120</v>
      </c>
      <c r="FV3004" s="20">
        <v>1</v>
      </c>
      <c r="FW3004" s="15"/>
      <c r="FX3004" s="20"/>
      <c r="FY3004" s="15"/>
      <c r="FZ3004" s="20"/>
      <c r="GA3004" s="15"/>
      <c r="GB3004" s="20"/>
      <c r="GC3004" s="15"/>
      <c r="GD3004" s="20"/>
      <c r="GE3004" s="15"/>
      <c r="GF3004" s="20"/>
      <c r="GG3004" s="226"/>
    </row>
    <row r="3005" spans="1:189" ht="15" customHeight="1" x14ac:dyDescent="0.3">
      <c r="A3005" s="15" t="s">
        <v>146</v>
      </c>
      <c r="B3005" s="15" t="s">
        <v>140</v>
      </c>
      <c r="C3005" s="15" t="s">
        <v>3550</v>
      </c>
      <c r="D3005" s="15" t="s">
        <v>3551</v>
      </c>
      <c r="E3005" s="15" t="str">
        <f t="shared" si="639"/>
        <v>Ronan  Tester</v>
      </c>
      <c r="F3005" s="15" t="s">
        <v>135</v>
      </c>
      <c r="G3005" s="15">
        <v>999928090</v>
      </c>
      <c r="H3005" s="15">
        <f t="shared" si="640"/>
        <v>30</v>
      </c>
      <c r="I3005" s="15"/>
      <c r="J3005" s="15"/>
      <c r="K3005" s="16"/>
      <c r="L3005" s="15"/>
      <c r="M3005" s="15"/>
      <c r="N3005" s="15"/>
      <c r="O3005" s="15">
        <f t="shared" si="650"/>
        <v>0</v>
      </c>
      <c r="P3005" s="15">
        <v>0</v>
      </c>
      <c r="Q3005" s="15">
        <f t="shared" si="651"/>
        <v>0</v>
      </c>
      <c r="R3005" s="15">
        <v>0</v>
      </c>
      <c r="S3005" s="15">
        <v>0</v>
      </c>
      <c r="T3005" s="15">
        <f t="shared" si="652"/>
        <v>0</v>
      </c>
      <c r="U3005" s="15">
        <f t="shared" si="653"/>
        <v>0</v>
      </c>
      <c r="V3005" s="15"/>
      <c r="W3005" s="15"/>
      <c r="X3005" s="15"/>
      <c r="Y3005" s="15"/>
      <c r="Z3005" s="16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>
        <f t="shared" si="641"/>
        <v>0</v>
      </c>
      <c r="CT3005" s="15">
        <f t="shared" si="642"/>
        <v>30</v>
      </c>
      <c r="CU3005" s="15">
        <f t="shared" si="643"/>
        <v>1</v>
      </c>
      <c r="CV3005" s="15">
        <f t="shared" si="644"/>
        <v>0</v>
      </c>
      <c r="CW3005" s="15"/>
      <c r="CX3005" s="15"/>
      <c r="CY3005" s="15">
        <f t="shared" si="645"/>
        <v>0</v>
      </c>
      <c r="CZ3005" s="15">
        <f>GG3005</f>
        <v>0</v>
      </c>
      <c r="DA3005" s="16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20"/>
      <c r="DY3005" s="15"/>
      <c r="DZ3005" s="20"/>
      <c r="EA3005" s="15"/>
      <c r="EB3005" s="20"/>
      <c r="EC3005" s="15"/>
      <c r="ED3005" s="20"/>
      <c r="EE3005" s="15"/>
      <c r="EF3005" s="20"/>
      <c r="EG3005" s="15"/>
      <c r="EH3005" s="20"/>
      <c r="EI3005" s="15"/>
      <c r="EJ3005" s="20"/>
      <c r="EK3005" s="15"/>
      <c r="EL3005" s="20"/>
      <c r="EM3005" s="15"/>
      <c r="EN3005" s="20"/>
      <c r="EY3005" s="15"/>
      <c r="EZ3005" s="20"/>
      <c r="FC3005" s="15"/>
      <c r="FD3005" s="20"/>
      <c r="FE3005" s="15"/>
      <c r="FF3005" s="20"/>
      <c r="FG3005" s="15"/>
      <c r="FH3005" s="20"/>
      <c r="FI3005" s="15"/>
      <c r="FJ3005" s="20"/>
      <c r="FK3005" s="15"/>
      <c r="FL3005" s="20"/>
      <c r="FM3005" s="15"/>
      <c r="FN3005" s="20"/>
      <c r="FO3005" s="15"/>
      <c r="FP3005" s="20"/>
      <c r="FQ3005" s="15">
        <v>30</v>
      </c>
      <c r="FR3005" s="20">
        <v>1</v>
      </c>
      <c r="FS3005" s="15"/>
      <c r="FT3005" s="20"/>
      <c r="FU3005" s="15"/>
      <c r="FV3005" s="20"/>
      <c r="FW3005" s="15"/>
      <c r="FX3005" s="20"/>
      <c r="FY3005" s="15"/>
      <c r="FZ3005" s="20"/>
      <c r="GA3005" s="15"/>
      <c r="GB3005" s="20"/>
      <c r="GC3005" s="15"/>
      <c r="GD3005" s="20"/>
      <c r="GE3005" s="15"/>
      <c r="GF3005" s="20"/>
      <c r="GG3005" s="226"/>
    </row>
    <row r="3006" spans="1:189" ht="15" customHeight="1" x14ac:dyDescent="0.3">
      <c r="A3006" s="15" t="s">
        <v>137</v>
      </c>
      <c r="B3006" s="15" t="s">
        <v>142</v>
      </c>
      <c r="C3006" s="15" t="s">
        <v>3563</v>
      </c>
      <c r="D3006" s="15" t="s">
        <v>3551</v>
      </c>
      <c r="E3006" s="15" t="str">
        <f t="shared" si="639"/>
        <v>Conan  Tester</v>
      </c>
      <c r="F3006" s="15" t="s">
        <v>135</v>
      </c>
      <c r="G3006" s="15">
        <v>999928091</v>
      </c>
      <c r="H3006" s="15">
        <f t="shared" si="640"/>
        <v>30</v>
      </c>
      <c r="I3006" s="15"/>
      <c r="J3006" s="15"/>
      <c r="K3006" s="16"/>
      <c r="L3006" s="15"/>
      <c r="M3006" s="15"/>
      <c r="N3006" s="15"/>
      <c r="O3006" s="15">
        <f t="shared" si="650"/>
        <v>0</v>
      </c>
      <c r="P3006" s="15">
        <v>0</v>
      </c>
      <c r="Q3006" s="15">
        <f t="shared" si="651"/>
        <v>0</v>
      </c>
      <c r="R3006" s="15">
        <v>0</v>
      </c>
      <c r="S3006" s="15">
        <v>0</v>
      </c>
      <c r="T3006" s="15">
        <f t="shared" si="652"/>
        <v>0</v>
      </c>
      <c r="U3006" s="15">
        <f t="shared" si="653"/>
        <v>0</v>
      </c>
      <c r="V3006" s="15"/>
      <c r="W3006" s="15"/>
      <c r="X3006" s="15"/>
      <c r="Y3006" s="15"/>
      <c r="Z3006" s="16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>
        <f t="shared" si="641"/>
        <v>0</v>
      </c>
      <c r="CT3006" s="15">
        <f t="shared" si="642"/>
        <v>30</v>
      </c>
      <c r="CU3006" s="15">
        <f t="shared" si="643"/>
        <v>1</v>
      </c>
      <c r="CV3006" s="15">
        <f t="shared" si="644"/>
        <v>0</v>
      </c>
      <c r="CW3006" s="15"/>
      <c r="CX3006" s="15"/>
      <c r="CY3006" s="15">
        <f t="shared" si="645"/>
        <v>0</v>
      </c>
      <c r="CZ3006" s="15">
        <f>GG3006</f>
        <v>0</v>
      </c>
      <c r="DA3006" s="16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20"/>
      <c r="DY3006" s="15"/>
      <c r="DZ3006" s="20"/>
      <c r="EA3006" s="15"/>
      <c r="EB3006" s="20"/>
      <c r="EC3006" s="15"/>
      <c r="ED3006" s="20"/>
      <c r="EE3006" s="15"/>
      <c r="EF3006" s="20"/>
      <c r="EG3006" s="15"/>
      <c r="EH3006" s="20"/>
      <c r="EI3006" s="15"/>
      <c r="EJ3006" s="20"/>
      <c r="EK3006" s="15"/>
      <c r="EL3006" s="20"/>
      <c r="EM3006" s="15"/>
      <c r="EN3006" s="20"/>
      <c r="EY3006" s="15"/>
      <c r="EZ3006" s="20"/>
      <c r="FC3006" s="15"/>
      <c r="FD3006" s="20"/>
      <c r="FE3006" s="15"/>
      <c r="FF3006" s="20"/>
      <c r="FG3006" s="15"/>
      <c r="FH3006" s="20"/>
      <c r="FI3006" s="15"/>
      <c r="FJ3006" s="20"/>
      <c r="FK3006" s="15"/>
      <c r="FL3006" s="20"/>
      <c r="FM3006" s="15"/>
      <c r="FN3006" s="20"/>
      <c r="FO3006" s="15"/>
      <c r="FP3006" s="20"/>
      <c r="FQ3006" s="15">
        <v>30</v>
      </c>
      <c r="FR3006" s="20">
        <v>1</v>
      </c>
      <c r="FS3006" s="15"/>
      <c r="FT3006" s="20"/>
      <c r="FU3006" s="15"/>
      <c r="FV3006" s="20"/>
      <c r="FW3006" s="15"/>
      <c r="FX3006" s="20"/>
      <c r="FY3006" s="15"/>
      <c r="FZ3006" s="20"/>
      <c r="GA3006" s="15"/>
      <c r="GB3006" s="20"/>
      <c r="GC3006" s="15"/>
      <c r="GD3006" s="20"/>
      <c r="GE3006" s="15"/>
      <c r="GF3006" s="20"/>
      <c r="GG3006" s="226"/>
    </row>
    <row r="3007" spans="1:189" ht="15" customHeight="1" x14ac:dyDescent="0.3">
      <c r="A3007" s="17" t="s">
        <v>133</v>
      </c>
      <c r="B3007" s="17" t="s">
        <v>138</v>
      </c>
      <c r="C3007" s="17" t="s">
        <v>227</v>
      </c>
      <c r="D3007" s="17" t="s">
        <v>3643</v>
      </c>
      <c r="E3007" s="15" t="str">
        <f t="shared" si="639"/>
        <v>Daniel Stankard</v>
      </c>
      <c r="F3007" s="17" t="s">
        <v>135</v>
      </c>
      <c r="G3007" s="17">
        <v>999928096</v>
      </c>
      <c r="H3007" s="15">
        <f t="shared" si="640"/>
        <v>63</v>
      </c>
      <c r="I3007" s="15"/>
      <c r="J3007" s="15"/>
      <c r="K3007" s="16"/>
      <c r="L3007" s="15"/>
      <c r="M3007" s="15"/>
      <c r="N3007" s="15"/>
      <c r="O3007" s="15">
        <f t="shared" si="650"/>
        <v>0</v>
      </c>
      <c r="P3007" s="15">
        <v>0</v>
      </c>
      <c r="Q3007" s="15">
        <f t="shared" si="651"/>
        <v>0</v>
      </c>
      <c r="R3007" s="15">
        <v>0</v>
      </c>
      <c r="S3007" s="15">
        <v>0</v>
      </c>
      <c r="T3007" s="15">
        <f t="shared" si="652"/>
        <v>0</v>
      </c>
      <c r="U3007" s="15">
        <f t="shared" si="653"/>
        <v>0</v>
      </c>
      <c r="V3007" s="15"/>
      <c r="W3007" s="15"/>
      <c r="X3007" s="15"/>
      <c r="Y3007" s="15"/>
      <c r="Z3007" s="16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>
        <f t="shared" si="641"/>
        <v>0</v>
      </c>
      <c r="CT3007" s="15">
        <f t="shared" si="642"/>
        <v>63</v>
      </c>
      <c r="CU3007" s="15">
        <f t="shared" si="643"/>
        <v>1</v>
      </c>
      <c r="CV3007" s="15">
        <f t="shared" si="644"/>
        <v>0</v>
      </c>
      <c r="CW3007" s="15"/>
      <c r="CX3007" s="15"/>
      <c r="CY3007" s="15">
        <f t="shared" si="645"/>
        <v>0</v>
      </c>
      <c r="CZ3007" s="15">
        <f>GG3007</f>
        <v>0</v>
      </c>
      <c r="DA3007" s="16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20"/>
      <c r="DY3007" s="15"/>
      <c r="DZ3007" s="20"/>
      <c r="EA3007" s="15"/>
      <c r="EB3007" s="20"/>
      <c r="EC3007" s="15"/>
      <c r="ED3007" s="20"/>
      <c r="EE3007" s="15"/>
      <c r="EF3007" s="20"/>
      <c r="EG3007" s="15"/>
      <c r="EH3007" s="20"/>
      <c r="EI3007" s="15"/>
      <c r="EJ3007" s="20"/>
      <c r="EK3007" s="15"/>
      <c r="EL3007" s="20"/>
      <c r="EM3007" s="15"/>
      <c r="EN3007" s="20"/>
      <c r="EY3007" s="15"/>
      <c r="EZ3007" s="20"/>
      <c r="FC3007" s="15"/>
      <c r="FD3007" s="20"/>
      <c r="FE3007" s="15"/>
      <c r="FF3007" s="20"/>
      <c r="FG3007" s="15"/>
      <c r="FH3007" s="20"/>
      <c r="FI3007" s="15"/>
      <c r="FJ3007" s="20"/>
      <c r="FK3007" s="15"/>
      <c r="FL3007" s="20"/>
      <c r="FM3007" s="15"/>
      <c r="FN3007" s="20"/>
      <c r="FO3007" s="15"/>
      <c r="FP3007" s="20"/>
      <c r="FQ3007" s="15"/>
      <c r="FR3007" s="20"/>
      <c r="FS3007" s="15">
        <v>63</v>
      </c>
      <c r="FT3007" s="20">
        <v>5</v>
      </c>
      <c r="FU3007" s="15"/>
      <c r="FV3007" s="20"/>
      <c r="FW3007" s="15"/>
      <c r="FX3007" s="20"/>
      <c r="FY3007" s="15"/>
      <c r="FZ3007" s="20"/>
      <c r="GA3007" s="15"/>
      <c r="GB3007" s="20"/>
      <c r="GC3007" s="15"/>
      <c r="GD3007" s="20"/>
      <c r="GE3007" s="15"/>
      <c r="GF3007" s="20"/>
      <c r="GG3007" s="226"/>
    </row>
    <row r="3008" spans="1:189" ht="15" customHeight="1" x14ac:dyDescent="0.3">
      <c r="A3008" s="17" t="s">
        <v>133</v>
      </c>
      <c r="B3008" s="17" t="s">
        <v>140</v>
      </c>
      <c r="C3008" s="17" t="s">
        <v>3673</v>
      </c>
      <c r="D3008" s="17" t="s">
        <v>3674</v>
      </c>
      <c r="E3008" s="15" t="str">
        <f t="shared" si="639"/>
        <v>Lillian  Morrison</v>
      </c>
      <c r="F3008" s="17" t="s">
        <v>128</v>
      </c>
      <c r="G3008" s="17">
        <v>999928101</v>
      </c>
      <c r="H3008" s="15">
        <f t="shared" si="640"/>
        <v>68</v>
      </c>
      <c r="I3008" s="15"/>
      <c r="J3008" s="15"/>
      <c r="K3008" s="16"/>
      <c r="L3008" s="15"/>
      <c r="M3008" s="15"/>
      <c r="N3008" s="15"/>
      <c r="O3008" s="15">
        <f t="shared" si="650"/>
        <v>0</v>
      </c>
      <c r="P3008" s="15">
        <v>0</v>
      </c>
      <c r="Q3008" s="15">
        <f t="shared" si="651"/>
        <v>0</v>
      </c>
      <c r="R3008" s="15">
        <v>0</v>
      </c>
      <c r="S3008" s="15">
        <v>0</v>
      </c>
      <c r="T3008" s="15">
        <f t="shared" si="652"/>
        <v>0</v>
      </c>
      <c r="U3008" s="15">
        <f t="shared" si="653"/>
        <v>0</v>
      </c>
      <c r="V3008" s="15"/>
      <c r="W3008" s="15"/>
      <c r="X3008" s="15"/>
      <c r="Y3008" s="15"/>
      <c r="Z3008" s="16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>
        <f t="shared" si="641"/>
        <v>0</v>
      </c>
      <c r="CT3008" s="15">
        <f t="shared" si="642"/>
        <v>68</v>
      </c>
      <c r="CU3008" s="15">
        <f t="shared" si="643"/>
        <v>1</v>
      </c>
      <c r="CV3008" s="15">
        <f t="shared" si="644"/>
        <v>0</v>
      </c>
      <c r="CW3008" s="15"/>
      <c r="CX3008" s="15"/>
      <c r="CY3008" s="15">
        <f t="shared" si="645"/>
        <v>0</v>
      </c>
      <c r="CZ3008" s="15">
        <f>GG3008</f>
        <v>0</v>
      </c>
      <c r="DA3008" s="16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20"/>
      <c r="DY3008" s="15"/>
      <c r="DZ3008" s="20"/>
      <c r="EA3008" s="15"/>
      <c r="EB3008" s="20"/>
      <c r="EC3008" s="15"/>
      <c r="ED3008" s="20"/>
      <c r="EE3008" s="15"/>
      <c r="EF3008" s="20"/>
      <c r="EG3008" s="15"/>
      <c r="EH3008" s="20"/>
      <c r="EI3008" s="15"/>
      <c r="EJ3008" s="20"/>
      <c r="EK3008" s="15"/>
      <c r="EL3008" s="20"/>
      <c r="EM3008" s="15"/>
      <c r="EN3008" s="20"/>
      <c r="EY3008" s="15"/>
      <c r="EZ3008" s="20"/>
      <c r="FC3008" s="15"/>
      <c r="FD3008" s="20"/>
      <c r="FE3008" s="15"/>
      <c r="FF3008" s="20"/>
      <c r="FG3008" s="15"/>
      <c r="FH3008" s="20"/>
      <c r="FI3008" s="15"/>
      <c r="FJ3008" s="20"/>
      <c r="FK3008" s="15"/>
      <c r="FL3008" s="20"/>
      <c r="FM3008" s="15"/>
      <c r="FN3008" s="20"/>
      <c r="FO3008" s="15"/>
      <c r="FP3008" s="20"/>
      <c r="FQ3008" s="15"/>
      <c r="FR3008" s="20"/>
      <c r="FS3008" s="15">
        <v>68</v>
      </c>
      <c r="FT3008" s="20">
        <v>3</v>
      </c>
      <c r="FU3008" s="15"/>
      <c r="FV3008" s="20"/>
      <c r="FW3008" s="15"/>
      <c r="FX3008" s="20"/>
      <c r="FY3008" s="15"/>
      <c r="FZ3008" s="20"/>
      <c r="GA3008" s="15"/>
      <c r="GB3008" s="20"/>
      <c r="GC3008" s="15"/>
      <c r="GD3008" s="20"/>
      <c r="GE3008" s="15"/>
      <c r="GF3008" s="20"/>
      <c r="GG3008" s="226"/>
    </row>
    <row r="3009" spans="1:189" ht="15" customHeight="1" x14ac:dyDescent="0.3">
      <c r="A3009" s="83" t="s">
        <v>133</v>
      </c>
      <c r="B3009" s="83" t="s">
        <v>140</v>
      </c>
      <c r="C3009" s="83" t="s">
        <v>583</v>
      </c>
      <c r="D3009" s="83" t="s">
        <v>3848</v>
      </c>
      <c r="E3009" s="15" t="str">
        <f t="shared" si="639"/>
        <v>Cohen Stacy</v>
      </c>
      <c r="F3009" s="83" t="s">
        <v>135</v>
      </c>
      <c r="G3009" s="83">
        <v>999928102</v>
      </c>
      <c r="H3009" s="15">
        <f t="shared" si="640"/>
        <v>90</v>
      </c>
      <c r="I3009" s="15"/>
      <c r="J3009" s="15"/>
      <c r="K3009" s="16"/>
      <c r="L3009" s="15"/>
      <c r="M3009" s="15"/>
      <c r="N3009" s="15"/>
      <c r="O3009" s="15">
        <f t="shared" si="650"/>
        <v>0</v>
      </c>
      <c r="P3009" s="15">
        <v>0</v>
      </c>
      <c r="Q3009" s="15">
        <f t="shared" si="651"/>
        <v>0</v>
      </c>
      <c r="R3009" s="15">
        <v>0</v>
      </c>
      <c r="S3009" s="15">
        <v>0</v>
      </c>
      <c r="T3009" s="15">
        <f t="shared" si="652"/>
        <v>0</v>
      </c>
      <c r="U3009" s="15">
        <f t="shared" si="653"/>
        <v>0</v>
      </c>
      <c r="V3009" s="15"/>
      <c r="W3009" s="15"/>
      <c r="X3009" s="15"/>
      <c r="Y3009" s="15"/>
      <c r="Z3009" s="16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>
        <f t="shared" si="641"/>
        <v>0</v>
      </c>
      <c r="CT3009" s="15">
        <f t="shared" si="642"/>
        <v>90</v>
      </c>
      <c r="CU3009" s="15">
        <f t="shared" si="643"/>
        <v>1</v>
      </c>
      <c r="CV3009" s="15">
        <f t="shared" si="644"/>
        <v>0</v>
      </c>
      <c r="CW3009" s="15"/>
      <c r="CX3009" s="15"/>
      <c r="CY3009" s="15">
        <f t="shared" si="645"/>
        <v>0</v>
      </c>
      <c r="CZ3009" s="15">
        <f>GG3009</f>
        <v>0</v>
      </c>
      <c r="DA3009" s="16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20"/>
      <c r="DY3009" s="15"/>
      <c r="DZ3009" s="20"/>
      <c r="EA3009" s="15"/>
      <c r="EB3009" s="20"/>
      <c r="EC3009" s="15"/>
      <c r="ED3009" s="20"/>
      <c r="EE3009" s="15"/>
      <c r="EF3009" s="20"/>
      <c r="EG3009" s="15"/>
      <c r="EH3009" s="20"/>
      <c r="EI3009" s="15"/>
      <c r="EJ3009" s="20"/>
      <c r="EK3009" s="15"/>
      <c r="EL3009" s="20"/>
      <c r="EM3009" s="15"/>
      <c r="EN3009" s="20"/>
      <c r="EY3009" s="15"/>
      <c r="EZ3009" s="20"/>
      <c r="FC3009" s="15"/>
      <c r="FD3009" s="20"/>
      <c r="FE3009" s="15"/>
      <c r="FF3009" s="20"/>
      <c r="FG3009" s="15"/>
      <c r="FH3009" s="20"/>
      <c r="FI3009" s="15"/>
      <c r="FJ3009" s="20"/>
      <c r="FK3009" s="15"/>
      <c r="FL3009" s="20"/>
      <c r="FM3009" s="15"/>
      <c r="FN3009" s="20"/>
      <c r="FO3009" s="15"/>
      <c r="FP3009" s="20"/>
      <c r="FQ3009" s="15"/>
      <c r="FR3009" s="20"/>
      <c r="FS3009" s="15"/>
      <c r="FT3009" s="20"/>
      <c r="FU3009" s="15">
        <v>90</v>
      </c>
      <c r="FV3009" s="20">
        <v>2</v>
      </c>
      <c r="FW3009" s="15"/>
      <c r="FX3009" s="20"/>
      <c r="FY3009" s="15"/>
      <c r="FZ3009" s="20"/>
      <c r="GA3009" s="15"/>
      <c r="GB3009" s="20"/>
      <c r="GC3009" s="15"/>
      <c r="GD3009" s="20"/>
      <c r="GE3009" s="15"/>
      <c r="GF3009" s="20"/>
      <c r="GG3009" s="226"/>
    </row>
    <row r="3010" spans="1:189" ht="15" customHeight="1" x14ac:dyDescent="0.3">
      <c r="A3010" s="83" t="s">
        <v>130</v>
      </c>
      <c r="B3010" s="83" t="s">
        <v>138</v>
      </c>
      <c r="C3010" s="83" t="s">
        <v>982</v>
      </c>
      <c r="D3010" s="83" t="s">
        <v>3826</v>
      </c>
      <c r="E3010" s="15" t="str">
        <f t="shared" si="639"/>
        <v>Timothy Kuemerle-Pinillos</v>
      </c>
      <c r="F3010" s="83" t="s">
        <v>135</v>
      </c>
      <c r="G3010" s="83">
        <v>999928109</v>
      </c>
      <c r="H3010" s="15">
        <f t="shared" si="640"/>
        <v>68</v>
      </c>
      <c r="I3010" s="15"/>
      <c r="J3010" s="15"/>
      <c r="K3010" s="16"/>
      <c r="L3010" s="15"/>
      <c r="M3010" s="15"/>
      <c r="N3010" s="15"/>
      <c r="O3010" s="15">
        <f t="shared" si="650"/>
        <v>0</v>
      </c>
      <c r="P3010" s="15">
        <v>0</v>
      </c>
      <c r="Q3010" s="15">
        <f t="shared" si="651"/>
        <v>0</v>
      </c>
      <c r="R3010" s="15">
        <v>0</v>
      </c>
      <c r="S3010" s="15">
        <v>0</v>
      </c>
      <c r="T3010" s="15">
        <f t="shared" si="652"/>
        <v>0</v>
      </c>
      <c r="U3010" s="15">
        <f t="shared" si="653"/>
        <v>0</v>
      </c>
      <c r="V3010" s="15"/>
      <c r="W3010" s="15"/>
      <c r="X3010" s="15"/>
      <c r="Y3010" s="15"/>
      <c r="Z3010" s="16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>
        <f t="shared" si="641"/>
        <v>0</v>
      </c>
      <c r="CT3010" s="15">
        <f t="shared" si="642"/>
        <v>68</v>
      </c>
      <c r="CU3010" s="15">
        <f t="shared" si="643"/>
        <v>1</v>
      </c>
      <c r="CV3010" s="15">
        <f t="shared" si="644"/>
        <v>0</v>
      </c>
      <c r="CW3010" s="15"/>
      <c r="CX3010" s="15"/>
      <c r="CY3010" s="15">
        <f t="shared" si="645"/>
        <v>0</v>
      </c>
      <c r="CZ3010" s="15">
        <f>GG3010</f>
        <v>0</v>
      </c>
      <c r="DA3010" s="16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20"/>
      <c r="DY3010" s="15"/>
      <c r="DZ3010" s="20"/>
      <c r="EA3010" s="15"/>
      <c r="EB3010" s="20"/>
      <c r="EC3010" s="15"/>
      <c r="ED3010" s="20"/>
      <c r="EE3010" s="15"/>
      <c r="EF3010" s="20"/>
      <c r="EG3010" s="15"/>
      <c r="EH3010" s="20"/>
      <c r="EI3010" s="24"/>
      <c r="EJ3010" s="20"/>
      <c r="EK3010" s="15"/>
      <c r="EL3010" s="20"/>
      <c r="EM3010" s="15"/>
      <c r="EN3010" s="20"/>
      <c r="EX3010" s="16"/>
      <c r="EY3010" s="15"/>
      <c r="EZ3010" s="20"/>
      <c r="FC3010" s="15"/>
      <c r="FD3010" s="20"/>
      <c r="FE3010" s="15"/>
      <c r="FF3010" s="20"/>
      <c r="FG3010" s="15"/>
      <c r="FH3010" s="20"/>
      <c r="FI3010" s="15"/>
      <c r="FJ3010" s="20"/>
      <c r="FK3010" s="15"/>
      <c r="FL3010" s="20"/>
      <c r="FM3010" s="15"/>
      <c r="FN3010" s="20"/>
      <c r="FO3010" s="15"/>
      <c r="FP3010" s="20"/>
      <c r="FQ3010" s="15"/>
      <c r="FR3010" s="20"/>
      <c r="FS3010" s="15"/>
      <c r="FT3010" s="20"/>
      <c r="FU3010" s="15">
        <v>68</v>
      </c>
      <c r="FV3010" s="20">
        <v>3</v>
      </c>
      <c r="FW3010" s="15"/>
      <c r="FX3010" s="20"/>
      <c r="FY3010" s="15"/>
      <c r="FZ3010" s="20"/>
      <c r="GA3010" s="15"/>
      <c r="GB3010" s="20"/>
      <c r="GC3010" s="15"/>
      <c r="GD3010" s="20"/>
      <c r="GE3010" s="15"/>
      <c r="GF3010" s="20"/>
      <c r="GG3010" s="226"/>
    </row>
    <row r="3011" spans="1:189" ht="15" customHeight="1" x14ac:dyDescent="0.3">
      <c r="A3011" s="17" t="s">
        <v>125</v>
      </c>
      <c r="B3011" s="17" t="s">
        <v>140</v>
      </c>
      <c r="C3011" s="17" t="s">
        <v>794</v>
      </c>
      <c r="D3011" s="17" t="s">
        <v>3666</v>
      </c>
      <c r="E3011" s="15" t="str">
        <f t="shared" si="639"/>
        <v>Kimberly Concepcion</v>
      </c>
      <c r="F3011" s="17" t="s">
        <v>128</v>
      </c>
      <c r="G3011" s="17">
        <v>999928125</v>
      </c>
      <c r="H3011" s="15">
        <f t="shared" si="640"/>
        <v>45</v>
      </c>
      <c r="I3011" s="15"/>
      <c r="J3011" s="15"/>
      <c r="K3011" s="16"/>
      <c r="L3011" s="15"/>
      <c r="M3011" s="15"/>
      <c r="N3011" s="15"/>
      <c r="O3011" s="15">
        <f t="shared" si="650"/>
        <v>0</v>
      </c>
      <c r="P3011" s="15">
        <v>0</v>
      </c>
      <c r="Q3011" s="15">
        <f t="shared" si="651"/>
        <v>0</v>
      </c>
      <c r="R3011" s="15">
        <v>0</v>
      </c>
      <c r="S3011" s="15">
        <v>0</v>
      </c>
      <c r="T3011" s="15">
        <f t="shared" si="652"/>
        <v>0</v>
      </c>
      <c r="U3011" s="15">
        <f t="shared" si="653"/>
        <v>0</v>
      </c>
      <c r="V3011" s="15"/>
      <c r="W3011" s="15"/>
      <c r="X3011" s="15"/>
      <c r="Y3011" s="15"/>
      <c r="Z3011" s="16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>
        <f t="shared" si="641"/>
        <v>0</v>
      </c>
      <c r="CT3011" s="15">
        <f t="shared" si="642"/>
        <v>45</v>
      </c>
      <c r="CU3011" s="15">
        <f t="shared" si="643"/>
        <v>1</v>
      </c>
      <c r="CV3011" s="15">
        <f t="shared" si="644"/>
        <v>0</v>
      </c>
      <c r="CW3011" s="15"/>
      <c r="CX3011" s="15"/>
      <c r="CY3011" s="15">
        <f t="shared" si="645"/>
        <v>0</v>
      </c>
      <c r="CZ3011" s="15">
        <f>GG3011</f>
        <v>0</v>
      </c>
      <c r="DA3011" s="16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20"/>
      <c r="DY3011" s="15"/>
      <c r="DZ3011" s="20"/>
      <c r="EA3011" s="15"/>
      <c r="EB3011" s="20"/>
      <c r="EC3011" s="15"/>
      <c r="ED3011" s="20"/>
      <c r="EE3011" s="15"/>
      <c r="EF3011" s="20"/>
      <c r="EG3011" s="15"/>
      <c r="EH3011" s="20"/>
      <c r="EI3011" s="15"/>
      <c r="EJ3011" s="20"/>
      <c r="EK3011" s="15"/>
      <c r="EL3011" s="20"/>
      <c r="EM3011" s="15"/>
      <c r="EN3011" s="20"/>
      <c r="EY3011" s="15"/>
      <c r="EZ3011" s="20"/>
      <c r="FC3011" s="15"/>
      <c r="FD3011" s="20"/>
      <c r="FE3011" s="15"/>
      <c r="FF3011" s="20"/>
      <c r="FG3011" s="15"/>
      <c r="FH3011" s="20"/>
      <c r="FI3011" s="15"/>
      <c r="FJ3011" s="20"/>
      <c r="FK3011" s="15"/>
      <c r="FL3011" s="20"/>
      <c r="FM3011" s="15"/>
      <c r="FN3011" s="20"/>
      <c r="FO3011" s="15"/>
      <c r="FP3011" s="20"/>
      <c r="FQ3011" s="15"/>
      <c r="FR3011" s="20"/>
      <c r="FS3011" s="15">
        <v>45</v>
      </c>
      <c r="FT3011" s="20">
        <v>2</v>
      </c>
      <c r="FU3011" s="15"/>
      <c r="FV3011" s="20"/>
      <c r="FW3011" s="15"/>
      <c r="FX3011" s="20"/>
      <c r="FY3011" s="15"/>
      <c r="FZ3011" s="20"/>
      <c r="GA3011" s="15"/>
      <c r="GB3011" s="20"/>
      <c r="GC3011" s="15"/>
      <c r="GD3011" s="20"/>
      <c r="GE3011" s="15"/>
      <c r="GF3011" s="20"/>
      <c r="GG3011" s="226"/>
    </row>
    <row r="3012" spans="1:189" ht="15" customHeight="1" x14ac:dyDescent="0.3">
      <c r="A3012" s="17" t="s">
        <v>133</v>
      </c>
      <c r="B3012" s="17" t="s">
        <v>142</v>
      </c>
      <c r="C3012" s="17" t="s">
        <v>3685</v>
      </c>
      <c r="D3012" s="17" t="s">
        <v>1968</v>
      </c>
      <c r="E3012" s="15" t="str">
        <f t="shared" si="639"/>
        <v>Elsa Yang</v>
      </c>
      <c r="F3012" s="17" t="s">
        <v>128</v>
      </c>
      <c r="G3012" s="17">
        <v>999928126</v>
      </c>
      <c r="H3012" s="15">
        <f t="shared" si="640"/>
        <v>45</v>
      </c>
      <c r="I3012" s="15"/>
      <c r="J3012" s="15"/>
      <c r="K3012" s="16"/>
      <c r="L3012" s="15"/>
      <c r="M3012" s="15"/>
      <c r="N3012" s="15"/>
      <c r="O3012" s="15">
        <f t="shared" si="650"/>
        <v>0</v>
      </c>
      <c r="P3012" s="15">
        <v>0</v>
      </c>
      <c r="Q3012" s="15">
        <f t="shared" si="651"/>
        <v>0</v>
      </c>
      <c r="R3012" s="15">
        <v>0</v>
      </c>
      <c r="S3012" s="15">
        <v>0</v>
      </c>
      <c r="T3012" s="15">
        <f t="shared" si="652"/>
        <v>0</v>
      </c>
      <c r="U3012" s="15">
        <f t="shared" si="653"/>
        <v>0</v>
      </c>
      <c r="V3012" s="15"/>
      <c r="W3012" s="15"/>
      <c r="X3012" s="15"/>
      <c r="Y3012" s="15"/>
      <c r="Z3012" s="16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>
        <f t="shared" si="641"/>
        <v>0</v>
      </c>
      <c r="CT3012" s="15">
        <f t="shared" si="642"/>
        <v>45</v>
      </c>
      <c r="CU3012" s="15">
        <f t="shared" si="643"/>
        <v>1</v>
      </c>
      <c r="CV3012" s="15">
        <f t="shared" si="644"/>
        <v>0</v>
      </c>
      <c r="CW3012" s="15"/>
      <c r="CX3012" s="15"/>
      <c r="CY3012" s="15">
        <f t="shared" si="645"/>
        <v>0</v>
      </c>
      <c r="CZ3012" s="15">
        <f>GG3012</f>
        <v>0</v>
      </c>
      <c r="DA3012" s="16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20"/>
      <c r="DY3012" s="15"/>
      <c r="DZ3012" s="20"/>
      <c r="EA3012" s="15"/>
      <c r="EB3012" s="20"/>
      <c r="EC3012" s="15"/>
      <c r="ED3012" s="20"/>
      <c r="EE3012" s="15"/>
      <c r="EF3012" s="20"/>
      <c r="EG3012" s="15"/>
      <c r="EH3012" s="20"/>
      <c r="EI3012" s="24"/>
      <c r="EJ3012" s="20"/>
      <c r="EK3012" s="15"/>
      <c r="EL3012" s="20"/>
      <c r="EM3012" s="15"/>
      <c r="EN3012" s="20"/>
      <c r="EX3012" s="16"/>
      <c r="EY3012" s="15"/>
      <c r="EZ3012" s="20"/>
      <c r="FC3012" s="15"/>
      <c r="FD3012" s="20"/>
      <c r="FE3012" s="15"/>
      <c r="FF3012" s="20"/>
      <c r="FG3012" s="15"/>
      <c r="FH3012" s="20"/>
      <c r="FI3012" s="15"/>
      <c r="FJ3012" s="20"/>
      <c r="FK3012" s="15"/>
      <c r="FL3012" s="20"/>
      <c r="FM3012" s="15"/>
      <c r="FN3012" s="20"/>
      <c r="FO3012" s="15"/>
      <c r="FP3012" s="20"/>
      <c r="FQ3012" s="15"/>
      <c r="FR3012" s="20"/>
      <c r="FS3012" s="15">
        <v>45</v>
      </c>
      <c r="FT3012" s="20">
        <v>2</v>
      </c>
      <c r="FU3012" s="15"/>
      <c r="FV3012" s="20"/>
      <c r="FW3012" s="15"/>
      <c r="FX3012" s="20"/>
      <c r="FY3012" s="15"/>
      <c r="FZ3012" s="20"/>
      <c r="GA3012" s="15"/>
      <c r="GB3012" s="20"/>
      <c r="GC3012" s="15"/>
      <c r="GD3012" s="20"/>
      <c r="GE3012" s="15"/>
      <c r="GF3012" s="20"/>
      <c r="GG3012" s="226"/>
    </row>
    <row r="3013" spans="1:189" ht="15" customHeight="1" x14ac:dyDescent="0.3">
      <c r="A3013" s="83" t="s">
        <v>133</v>
      </c>
      <c r="B3013" s="83" t="s">
        <v>140</v>
      </c>
      <c r="C3013" s="83" t="s">
        <v>2412</v>
      </c>
      <c r="D3013" s="83" t="s">
        <v>3881</v>
      </c>
      <c r="E3013" s="15" t="str">
        <f t="shared" si="639"/>
        <v>Anastasia Masserini</v>
      </c>
      <c r="F3013" s="83" t="s">
        <v>128</v>
      </c>
      <c r="G3013" s="15">
        <v>999928130</v>
      </c>
      <c r="H3013" s="15">
        <f t="shared" si="640"/>
        <v>45</v>
      </c>
      <c r="I3013" s="15"/>
      <c r="J3013" s="15"/>
      <c r="K3013" s="16"/>
      <c r="L3013" s="15"/>
      <c r="M3013" s="15"/>
      <c r="N3013" s="15"/>
      <c r="O3013" s="15">
        <f t="shared" si="650"/>
        <v>0</v>
      </c>
      <c r="P3013" s="15">
        <v>0</v>
      </c>
      <c r="Q3013" s="15">
        <f t="shared" si="651"/>
        <v>0</v>
      </c>
      <c r="R3013" s="15">
        <v>0</v>
      </c>
      <c r="S3013" s="15">
        <v>0</v>
      </c>
      <c r="T3013" s="15">
        <f t="shared" si="652"/>
        <v>0</v>
      </c>
      <c r="U3013" s="15">
        <f t="shared" si="653"/>
        <v>0</v>
      </c>
      <c r="V3013" s="15"/>
      <c r="W3013" s="15"/>
      <c r="X3013" s="15"/>
      <c r="Y3013" s="15"/>
      <c r="Z3013" s="16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>
        <f t="shared" si="641"/>
        <v>0</v>
      </c>
      <c r="CT3013" s="15">
        <f t="shared" si="642"/>
        <v>45</v>
      </c>
      <c r="CU3013" s="15">
        <f t="shared" si="643"/>
        <v>1</v>
      </c>
      <c r="CV3013" s="15">
        <f t="shared" si="644"/>
        <v>0</v>
      </c>
      <c r="CW3013" s="15"/>
      <c r="CX3013" s="15"/>
      <c r="CY3013" s="15">
        <f t="shared" si="645"/>
        <v>0</v>
      </c>
      <c r="CZ3013" s="15">
        <f>GG3013</f>
        <v>0</v>
      </c>
      <c r="DA3013" s="16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20"/>
      <c r="DY3013" s="15"/>
      <c r="DZ3013" s="20"/>
      <c r="EA3013" s="15"/>
      <c r="EB3013" s="20"/>
      <c r="EC3013" s="15"/>
      <c r="ED3013" s="20"/>
      <c r="EE3013" s="15"/>
      <c r="EF3013" s="20"/>
      <c r="EG3013" s="15"/>
      <c r="EH3013" s="20"/>
      <c r="EI3013" s="15"/>
      <c r="EJ3013" s="20"/>
      <c r="EK3013" s="15"/>
      <c r="EL3013" s="20"/>
      <c r="EM3013" s="15"/>
      <c r="EN3013" s="20"/>
      <c r="EY3013" s="15"/>
      <c r="EZ3013" s="20"/>
      <c r="FC3013" s="15"/>
      <c r="FD3013" s="20"/>
      <c r="FE3013" s="15"/>
      <c r="FF3013" s="20"/>
      <c r="FG3013" s="15"/>
      <c r="FH3013" s="20"/>
      <c r="FI3013" s="15"/>
      <c r="FJ3013" s="20"/>
      <c r="FK3013" s="15"/>
      <c r="FL3013" s="20"/>
      <c r="FM3013" s="15"/>
      <c r="FN3013" s="20"/>
      <c r="FO3013" s="15"/>
      <c r="FP3013" s="20"/>
      <c r="FQ3013" s="15"/>
      <c r="FR3013" s="20"/>
      <c r="FS3013" s="15"/>
      <c r="FT3013" s="20"/>
      <c r="FU3013" s="15">
        <v>45</v>
      </c>
      <c r="FV3013" s="20">
        <v>2</v>
      </c>
      <c r="FW3013" s="15"/>
      <c r="FX3013" s="20"/>
      <c r="FY3013" s="15"/>
      <c r="FZ3013" s="20"/>
      <c r="GA3013" s="15"/>
      <c r="GB3013" s="20"/>
      <c r="GC3013" s="15"/>
      <c r="GD3013" s="20"/>
      <c r="GE3013" s="15"/>
      <c r="GF3013" s="20"/>
      <c r="GG3013" s="226"/>
    </row>
    <row r="3014" spans="1:189" ht="15" customHeight="1" x14ac:dyDescent="0.3">
      <c r="A3014" s="83" t="s">
        <v>130</v>
      </c>
      <c r="B3014" s="83" t="s">
        <v>142</v>
      </c>
      <c r="C3014" s="83" t="s">
        <v>3824</v>
      </c>
      <c r="D3014" s="83" t="s">
        <v>3825</v>
      </c>
      <c r="E3014" s="15" t="str">
        <f t="shared" ref="E3014:E3058" si="654">CONCATENATE(C3014, " ",D3014)</f>
        <v xml:space="preserve">Ulyses  Cabrera </v>
      </c>
      <c r="F3014" s="83" t="s">
        <v>135</v>
      </c>
      <c r="G3014" s="83">
        <v>999928134</v>
      </c>
      <c r="H3014" s="15">
        <f t="shared" ref="H3014:H3058" si="655">(L3014+M3014+N3014+O3014+P3014+R3014+S3014+T3014+U3014+V3014+X3014+Y3014+CT3014+CY3014+CS3014+CV3014)-J3014</f>
        <v>90</v>
      </c>
      <c r="I3014" s="15"/>
      <c r="J3014" s="15"/>
      <c r="K3014" s="16"/>
      <c r="L3014" s="15"/>
      <c r="M3014" s="15"/>
      <c r="N3014" s="15"/>
      <c r="O3014" s="15">
        <f t="shared" si="650"/>
        <v>0</v>
      </c>
      <c r="P3014" s="15">
        <v>0</v>
      </c>
      <c r="Q3014" s="15">
        <f t="shared" si="651"/>
        <v>0</v>
      </c>
      <c r="R3014" s="15">
        <v>0</v>
      </c>
      <c r="S3014" s="15">
        <v>0</v>
      </c>
      <c r="T3014" s="15">
        <f t="shared" si="652"/>
        <v>0</v>
      </c>
      <c r="U3014" s="15">
        <f t="shared" si="653"/>
        <v>0</v>
      </c>
      <c r="V3014" s="15"/>
      <c r="W3014" s="15"/>
      <c r="X3014" s="15"/>
      <c r="Y3014" s="15"/>
      <c r="Z3014" s="16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>
        <f t="shared" ref="CS3014:CS3058" si="656">SUM(FE3014)</f>
        <v>0</v>
      </c>
      <c r="CT3014" s="15">
        <f t="shared" ref="CT3014:CT3058" si="657">SUM(EQ3014,ES3014,EU3014,EW3014,FA3014,EY3014,FC3014,FG3014,FI3014,FK3014,FM3014,FQ3014,FS3014,FU3014,FW3014,FY3014,GA3014,FO3014)</f>
        <v>90</v>
      </c>
      <c r="CU3014" s="15">
        <f t="shared" ref="CU3014:CU3058" si="658">COUNT(ER3014,ET3014,EV3014,EX3014,FB3014,EZ3014,FD3014,FH3014,FJ3014,FL3014,FN3014,FR3014,FT3014,FV3014,FX3014,FZ3014,GB3014)</f>
        <v>1</v>
      </c>
      <c r="CV3014" s="15">
        <f t="shared" ref="CV3014:CV3058" si="659">GC3014+GE3014</f>
        <v>0</v>
      </c>
      <c r="CW3014" s="15"/>
      <c r="CX3014" s="15"/>
      <c r="CY3014" s="15">
        <f t="shared" ref="CY3014:CY3058" si="660">EO3014</f>
        <v>0</v>
      </c>
      <c r="CZ3014" s="15">
        <f>GG3014</f>
        <v>0</v>
      </c>
      <c r="DA3014" s="16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20"/>
      <c r="DY3014" s="15"/>
      <c r="DZ3014" s="20"/>
      <c r="EA3014" s="15"/>
      <c r="EB3014" s="20"/>
      <c r="EC3014" s="15"/>
      <c r="ED3014" s="20"/>
      <c r="EE3014" s="15"/>
      <c r="EF3014" s="20"/>
      <c r="EG3014" s="15"/>
      <c r="EH3014" s="20"/>
      <c r="EI3014" s="24"/>
      <c r="EJ3014" s="20"/>
      <c r="EK3014" s="15"/>
      <c r="EL3014" s="20"/>
      <c r="EM3014" s="15"/>
      <c r="EN3014" s="20"/>
      <c r="EX3014" s="16"/>
      <c r="EY3014" s="15"/>
      <c r="EZ3014" s="20"/>
      <c r="FC3014" s="15"/>
      <c r="FD3014" s="20"/>
      <c r="FE3014" s="15"/>
      <c r="FF3014" s="20"/>
      <c r="FG3014" s="15"/>
      <c r="FH3014" s="20"/>
      <c r="FI3014" s="15"/>
      <c r="FJ3014" s="20"/>
      <c r="FK3014" s="15"/>
      <c r="FL3014" s="20"/>
      <c r="FM3014" s="15"/>
      <c r="FN3014" s="20"/>
      <c r="FO3014" s="15"/>
      <c r="FP3014" s="20"/>
      <c r="FQ3014" s="15"/>
      <c r="FR3014" s="20"/>
      <c r="FS3014" s="15"/>
      <c r="FT3014" s="20"/>
      <c r="FU3014" s="15">
        <v>90</v>
      </c>
      <c r="FV3014" s="20">
        <v>2</v>
      </c>
      <c r="FW3014" s="15"/>
      <c r="FX3014" s="20"/>
      <c r="FY3014" s="15"/>
      <c r="FZ3014" s="20"/>
      <c r="GA3014" s="15"/>
      <c r="GB3014" s="20"/>
      <c r="GC3014" s="15"/>
      <c r="GD3014" s="20"/>
      <c r="GE3014" s="15"/>
      <c r="GF3014" s="20"/>
      <c r="GG3014" s="226"/>
    </row>
    <row r="3015" spans="1:189" ht="15" customHeight="1" x14ac:dyDescent="0.3">
      <c r="A3015" s="83" t="s">
        <v>133</v>
      </c>
      <c r="B3015" s="83" t="s">
        <v>140</v>
      </c>
      <c r="C3015" s="83" t="s">
        <v>3849</v>
      </c>
      <c r="D3015" s="83" t="s">
        <v>3850</v>
      </c>
      <c r="E3015" s="15" t="str">
        <f t="shared" si="654"/>
        <v>Wayne Carr</v>
      </c>
      <c r="F3015" s="83" t="s">
        <v>135</v>
      </c>
      <c r="G3015" s="83">
        <v>999928135</v>
      </c>
      <c r="H3015" s="15">
        <f t="shared" si="655"/>
        <v>68</v>
      </c>
      <c r="I3015" s="15"/>
      <c r="J3015" s="15"/>
      <c r="K3015" s="16"/>
      <c r="L3015" s="15"/>
      <c r="M3015" s="15"/>
      <c r="N3015" s="15"/>
      <c r="O3015" s="15">
        <f t="shared" si="650"/>
        <v>0</v>
      </c>
      <c r="P3015" s="15">
        <v>0</v>
      </c>
      <c r="Q3015" s="15">
        <f t="shared" si="651"/>
        <v>0</v>
      </c>
      <c r="R3015" s="15">
        <v>0</v>
      </c>
      <c r="S3015" s="15">
        <v>0</v>
      </c>
      <c r="T3015" s="15">
        <f t="shared" si="652"/>
        <v>0</v>
      </c>
      <c r="U3015" s="15">
        <f t="shared" si="653"/>
        <v>0</v>
      </c>
      <c r="V3015" s="15"/>
      <c r="W3015" s="15"/>
      <c r="X3015" s="15"/>
      <c r="Y3015" s="15"/>
      <c r="Z3015" s="16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>
        <f t="shared" si="656"/>
        <v>0</v>
      </c>
      <c r="CT3015" s="15">
        <f t="shared" si="657"/>
        <v>68</v>
      </c>
      <c r="CU3015" s="15">
        <f t="shared" si="658"/>
        <v>1</v>
      </c>
      <c r="CV3015" s="15">
        <f t="shared" si="659"/>
        <v>0</v>
      </c>
      <c r="CW3015" s="15"/>
      <c r="CX3015" s="15"/>
      <c r="CY3015" s="15">
        <f t="shared" si="660"/>
        <v>0</v>
      </c>
      <c r="CZ3015" s="15">
        <f>GG3015</f>
        <v>0</v>
      </c>
      <c r="DA3015" s="16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20"/>
      <c r="DY3015" s="15"/>
      <c r="DZ3015" s="20"/>
      <c r="EA3015" s="15"/>
      <c r="EB3015" s="20"/>
      <c r="EC3015" s="15"/>
      <c r="ED3015" s="20"/>
      <c r="EE3015" s="15"/>
      <c r="EF3015" s="20"/>
      <c r="EG3015" s="15"/>
      <c r="EH3015" s="20"/>
      <c r="EI3015" s="15"/>
      <c r="EJ3015" s="20"/>
      <c r="EK3015" s="15"/>
      <c r="EL3015" s="20"/>
      <c r="EM3015" s="15"/>
      <c r="EN3015" s="20"/>
      <c r="EY3015" s="15"/>
      <c r="EZ3015" s="20"/>
      <c r="FC3015" s="15"/>
      <c r="FD3015" s="20"/>
      <c r="FE3015" s="15"/>
      <c r="FF3015" s="20"/>
      <c r="FG3015" s="15"/>
      <c r="FH3015" s="20"/>
      <c r="FI3015" s="15"/>
      <c r="FJ3015" s="20"/>
      <c r="FK3015" s="15"/>
      <c r="FL3015" s="20"/>
      <c r="FM3015" s="15"/>
      <c r="FN3015" s="20"/>
      <c r="FO3015" s="15"/>
      <c r="FP3015" s="20"/>
      <c r="FQ3015" s="15"/>
      <c r="FR3015" s="20"/>
      <c r="FS3015" s="15"/>
      <c r="FT3015" s="20"/>
      <c r="FU3015" s="15">
        <v>68</v>
      </c>
      <c r="FV3015" s="20">
        <v>3</v>
      </c>
      <c r="FW3015" s="15"/>
      <c r="FX3015" s="20"/>
      <c r="FY3015" s="15"/>
      <c r="FZ3015" s="20"/>
      <c r="GA3015" s="15"/>
      <c r="GB3015" s="20"/>
      <c r="GC3015" s="15"/>
      <c r="GD3015" s="20"/>
      <c r="GE3015" s="15"/>
      <c r="GF3015" s="20"/>
      <c r="GG3015" s="226"/>
    </row>
    <row r="3016" spans="1:189" ht="15" customHeight="1" x14ac:dyDescent="0.3">
      <c r="A3016" s="17" t="s">
        <v>146</v>
      </c>
      <c r="B3016" s="17" t="s">
        <v>138</v>
      </c>
      <c r="C3016" s="17" t="s">
        <v>3696</v>
      </c>
      <c r="D3016" s="17" t="s">
        <v>3697</v>
      </c>
      <c r="E3016" s="15" t="str">
        <f t="shared" si="654"/>
        <v>Aarna Shinde</v>
      </c>
      <c r="F3016" s="17" t="s">
        <v>128</v>
      </c>
      <c r="G3016" s="17">
        <v>999928142</v>
      </c>
      <c r="H3016" s="15">
        <f t="shared" si="655"/>
        <v>68</v>
      </c>
      <c r="I3016" s="15"/>
      <c r="J3016" s="15"/>
      <c r="K3016" s="16"/>
      <c r="L3016" s="15"/>
      <c r="M3016" s="15"/>
      <c r="N3016" s="15"/>
      <c r="O3016" s="15">
        <f t="shared" si="650"/>
        <v>0</v>
      </c>
      <c r="P3016" s="15">
        <v>0</v>
      </c>
      <c r="Q3016" s="15">
        <f t="shared" si="651"/>
        <v>0</v>
      </c>
      <c r="R3016" s="15">
        <v>0</v>
      </c>
      <c r="S3016" s="15">
        <v>0</v>
      </c>
      <c r="T3016" s="15">
        <f t="shared" si="652"/>
        <v>0</v>
      </c>
      <c r="U3016" s="15">
        <f t="shared" si="653"/>
        <v>0</v>
      </c>
      <c r="V3016" s="15"/>
      <c r="W3016" s="15"/>
      <c r="X3016" s="15"/>
      <c r="Y3016" s="15"/>
      <c r="Z3016" s="16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>
        <f t="shared" si="656"/>
        <v>0</v>
      </c>
      <c r="CT3016" s="15">
        <f t="shared" si="657"/>
        <v>68</v>
      </c>
      <c r="CU3016" s="15">
        <f t="shared" si="658"/>
        <v>1</v>
      </c>
      <c r="CV3016" s="15">
        <f t="shared" si="659"/>
        <v>0</v>
      </c>
      <c r="CW3016" s="15"/>
      <c r="CX3016" s="15"/>
      <c r="CY3016" s="15">
        <f t="shared" si="660"/>
        <v>0</v>
      </c>
      <c r="CZ3016" s="15">
        <f>GG3016</f>
        <v>0</v>
      </c>
      <c r="DA3016" s="16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20"/>
      <c r="DY3016" s="15"/>
      <c r="DZ3016" s="20"/>
      <c r="EA3016" s="15"/>
      <c r="EB3016" s="20"/>
      <c r="EC3016" s="15"/>
      <c r="ED3016" s="20"/>
      <c r="EE3016" s="15"/>
      <c r="EF3016" s="20"/>
      <c r="EG3016" s="15"/>
      <c r="EH3016" s="20"/>
      <c r="EI3016" s="24"/>
      <c r="EJ3016" s="20"/>
      <c r="EK3016" s="15"/>
      <c r="EL3016" s="20"/>
      <c r="EM3016" s="15"/>
      <c r="EN3016" s="20"/>
      <c r="EX3016" s="16"/>
      <c r="EY3016" s="15"/>
      <c r="EZ3016" s="20"/>
      <c r="FC3016" s="15"/>
      <c r="FD3016" s="20"/>
      <c r="FE3016" s="15"/>
      <c r="FF3016" s="20"/>
      <c r="FG3016" s="15"/>
      <c r="FH3016" s="20"/>
      <c r="FI3016" s="15"/>
      <c r="FJ3016" s="20"/>
      <c r="FK3016" s="15"/>
      <c r="FL3016" s="20"/>
      <c r="FM3016" s="15"/>
      <c r="FN3016" s="20"/>
      <c r="FO3016" s="15"/>
      <c r="FP3016" s="20"/>
      <c r="FQ3016" s="15"/>
      <c r="FR3016" s="20"/>
      <c r="FS3016" s="15">
        <v>68</v>
      </c>
      <c r="FT3016" s="20">
        <v>4</v>
      </c>
      <c r="FU3016" s="15"/>
      <c r="FV3016" s="20"/>
      <c r="FW3016" s="15"/>
      <c r="FX3016" s="20"/>
      <c r="FY3016" s="15"/>
      <c r="FZ3016" s="20"/>
      <c r="GA3016" s="15"/>
      <c r="GB3016" s="20"/>
      <c r="GC3016" s="15"/>
      <c r="GD3016" s="20"/>
      <c r="GE3016" s="15"/>
      <c r="GF3016" s="20"/>
      <c r="GG3016" s="226"/>
    </row>
    <row r="3017" spans="1:189" ht="15" customHeight="1" x14ac:dyDescent="0.3">
      <c r="A3017" s="83" t="s">
        <v>130</v>
      </c>
      <c r="B3017" s="83" t="s">
        <v>126</v>
      </c>
      <c r="C3017" s="83" t="s">
        <v>441</v>
      </c>
      <c r="D3017" s="83" t="s">
        <v>3820</v>
      </c>
      <c r="E3017" s="15" t="str">
        <f t="shared" si="654"/>
        <v>George Koulmentas</v>
      </c>
      <c r="F3017" s="83" t="s">
        <v>135</v>
      </c>
      <c r="G3017" s="83">
        <v>999928144</v>
      </c>
      <c r="H3017" s="15">
        <f t="shared" si="655"/>
        <v>90</v>
      </c>
      <c r="I3017" s="15"/>
      <c r="J3017" s="15"/>
      <c r="K3017" s="16"/>
      <c r="L3017" s="15"/>
      <c r="M3017" s="15"/>
      <c r="N3017" s="15"/>
      <c r="O3017" s="15">
        <f t="shared" si="650"/>
        <v>0</v>
      </c>
      <c r="P3017" s="15">
        <v>0</v>
      </c>
      <c r="Q3017" s="15">
        <f t="shared" si="651"/>
        <v>0</v>
      </c>
      <c r="R3017" s="15">
        <v>0</v>
      </c>
      <c r="S3017" s="15">
        <v>0</v>
      </c>
      <c r="T3017" s="15">
        <f t="shared" si="652"/>
        <v>0</v>
      </c>
      <c r="U3017" s="15">
        <f t="shared" si="653"/>
        <v>0</v>
      </c>
      <c r="V3017" s="15"/>
      <c r="W3017" s="15"/>
      <c r="X3017" s="15"/>
      <c r="Y3017" s="15"/>
      <c r="Z3017" s="16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>
        <f t="shared" si="656"/>
        <v>0</v>
      </c>
      <c r="CT3017" s="15">
        <f t="shared" si="657"/>
        <v>90</v>
      </c>
      <c r="CU3017" s="15">
        <f t="shared" si="658"/>
        <v>3</v>
      </c>
      <c r="CV3017" s="15">
        <f t="shared" si="659"/>
        <v>0</v>
      </c>
      <c r="CW3017" s="15"/>
      <c r="CX3017" s="15"/>
      <c r="CY3017" s="15">
        <f t="shared" si="660"/>
        <v>0</v>
      </c>
      <c r="CZ3017" s="15">
        <f>GG3017</f>
        <v>0</v>
      </c>
      <c r="DA3017" s="16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20"/>
      <c r="DY3017" s="15"/>
      <c r="DZ3017" s="20"/>
      <c r="EA3017" s="15"/>
      <c r="EB3017" s="20"/>
      <c r="EC3017" s="15"/>
      <c r="ED3017" s="20"/>
      <c r="EE3017" s="15"/>
      <c r="EF3017" s="20"/>
      <c r="EG3017" s="15"/>
      <c r="EH3017" s="20"/>
      <c r="EI3017" s="24"/>
      <c r="EJ3017" s="20"/>
      <c r="EK3017" s="15"/>
      <c r="EL3017" s="20"/>
      <c r="EM3017" s="15"/>
      <c r="EN3017" s="20"/>
      <c r="EX3017" s="16">
        <v>68</v>
      </c>
      <c r="EY3017" s="15"/>
      <c r="EZ3017" s="20">
        <v>4</v>
      </c>
      <c r="FC3017" s="15"/>
      <c r="FD3017" s="20"/>
      <c r="FE3017" s="15"/>
      <c r="FF3017" s="20"/>
      <c r="FG3017" s="15"/>
      <c r="FH3017" s="20"/>
      <c r="FI3017" s="15"/>
      <c r="FJ3017" s="20"/>
      <c r="FK3017" s="15"/>
      <c r="FL3017" s="20"/>
      <c r="FM3017" s="15"/>
      <c r="FN3017" s="20"/>
      <c r="FO3017" s="15"/>
      <c r="FP3017" s="20"/>
      <c r="FQ3017" s="15"/>
      <c r="FR3017" s="20"/>
      <c r="FS3017" s="15"/>
      <c r="FT3017" s="20"/>
      <c r="FU3017" s="15">
        <v>90</v>
      </c>
      <c r="FV3017" s="20">
        <v>2</v>
      </c>
      <c r="FW3017" s="15"/>
      <c r="FX3017" s="20"/>
      <c r="FY3017" s="15"/>
      <c r="FZ3017" s="20"/>
      <c r="GA3017" s="15"/>
      <c r="GB3017" s="20"/>
      <c r="GC3017" s="15"/>
      <c r="GD3017" s="20"/>
      <c r="GE3017" s="15"/>
      <c r="GF3017" s="20"/>
      <c r="GG3017" s="226"/>
    </row>
    <row r="3018" spans="1:189" ht="15" customHeight="1" x14ac:dyDescent="0.3">
      <c r="A3018" s="17" t="s">
        <v>130</v>
      </c>
      <c r="B3018" s="17" t="s">
        <v>138</v>
      </c>
      <c r="C3018" s="17" t="s">
        <v>3622</v>
      </c>
      <c r="D3018" s="17" t="s">
        <v>3623</v>
      </c>
      <c r="E3018" s="15" t="str">
        <f t="shared" si="654"/>
        <v>Shiva Vikyath Vadde</v>
      </c>
      <c r="F3018" s="17" t="s">
        <v>135</v>
      </c>
      <c r="G3018" s="17">
        <v>999928147</v>
      </c>
      <c r="H3018" s="15">
        <f t="shared" si="655"/>
        <v>90</v>
      </c>
      <c r="I3018" s="15"/>
      <c r="J3018" s="15"/>
      <c r="K3018" s="16"/>
      <c r="L3018" s="15"/>
      <c r="M3018" s="15"/>
      <c r="N3018" s="15"/>
      <c r="O3018" s="15">
        <f t="shared" si="650"/>
        <v>0</v>
      </c>
      <c r="P3018" s="15">
        <v>0</v>
      </c>
      <c r="Q3018" s="15">
        <f t="shared" si="651"/>
        <v>0</v>
      </c>
      <c r="R3018" s="15">
        <v>0</v>
      </c>
      <c r="S3018" s="15">
        <v>0</v>
      </c>
      <c r="T3018" s="15">
        <f t="shared" si="652"/>
        <v>0</v>
      </c>
      <c r="U3018" s="15">
        <f t="shared" si="653"/>
        <v>0</v>
      </c>
      <c r="V3018" s="15"/>
      <c r="W3018" s="15"/>
      <c r="X3018" s="15"/>
      <c r="Y3018" s="15"/>
      <c r="Z3018" s="16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>
        <f t="shared" si="656"/>
        <v>0</v>
      </c>
      <c r="CT3018" s="15">
        <f t="shared" si="657"/>
        <v>90</v>
      </c>
      <c r="CU3018" s="15">
        <f t="shared" si="658"/>
        <v>1</v>
      </c>
      <c r="CV3018" s="15">
        <f t="shared" si="659"/>
        <v>0</v>
      </c>
      <c r="CW3018" s="15"/>
      <c r="CX3018" s="15"/>
      <c r="CY3018" s="15">
        <f t="shared" si="660"/>
        <v>0</v>
      </c>
      <c r="CZ3018" s="15">
        <f>GG3018</f>
        <v>0</v>
      </c>
      <c r="DA3018" s="16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20"/>
      <c r="DY3018" s="15"/>
      <c r="DZ3018" s="20"/>
      <c r="EA3018" s="15"/>
      <c r="EB3018" s="20"/>
      <c r="EC3018" s="15"/>
      <c r="ED3018" s="20"/>
      <c r="EE3018" s="15"/>
      <c r="EF3018" s="20"/>
      <c r="EG3018" s="15"/>
      <c r="EH3018" s="20"/>
      <c r="EI3018" s="15"/>
      <c r="EJ3018" s="20"/>
      <c r="EK3018" s="15"/>
      <c r="EL3018" s="20"/>
      <c r="EM3018" s="15"/>
      <c r="EN3018" s="20"/>
      <c r="EY3018" s="15"/>
      <c r="EZ3018" s="20"/>
      <c r="FC3018" s="15"/>
      <c r="FD3018" s="20"/>
      <c r="FE3018" s="15"/>
      <c r="FF3018" s="20"/>
      <c r="FG3018" s="15"/>
      <c r="FH3018" s="20"/>
      <c r="FI3018" s="15"/>
      <c r="FJ3018" s="20"/>
      <c r="FK3018" s="15"/>
      <c r="FL3018" s="20"/>
      <c r="FM3018" s="15"/>
      <c r="FN3018" s="20"/>
      <c r="FO3018" s="15"/>
      <c r="FP3018" s="20"/>
      <c r="FQ3018" s="15"/>
      <c r="FR3018" s="20"/>
      <c r="FS3018" s="15">
        <v>90</v>
      </c>
      <c r="FT3018" s="20">
        <v>2</v>
      </c>
      <c r="FU3018" s="15"/>
      <c r="FV3018" s="20"/>
      <c r="FW3018" s="15"/>
      <c r="FX3018" s="20"/>
      <c r="FY3018" s="15"/>
      <c r="FZ3018" s="20"/>
      <c r="GA3018" s="15"/>
      <c r="GB3018" s="20"/>
      <c r="GC3018" s="15"/>
      <c r="GD3018" s="20"/>
      <c r="GE3018" s="15"/>
      <c r="GF3018" s="20"/>
      <c r="GG3018" s="226"/>
    </row>
    <row r="3019" spans="1:189" ht="15" customHeight="1" x14ac:dyDescent="0.3">
      <c r="A3019" s="17" t="s">
        <v>146</v>
      </c>
      <c r="B3019" s="17" t="s">
        <v>138</v>
      </c>
      <c r="C3019" s="17" t="s">
        <v>2984</v>
      </c>
      <c r="D3019" s="17" t="s">
        <v>3639</v>
      </c>
      <c r="E3019" s="15" t="str">
        <f t="shared" si="654"/>
        <v>Bronson Weagle</v>
      </c>
      <c r="F3019" s="17" t="s">
        <v>135</v>
      </c>
      <c r="G3019" s="17">
        <v>999928150</v>
      </c>
      <c r="H3019" s="15">
        <f t="shared" si="655"/>
        <v>38</v>
      </c>
      <c r="I3019" s="15"/>
      <c r="J3019" s="15"/>
      <c r="K3019" s="16"/>
      <c r="L3019" s="15"/>
      <c r="M3019" s="15"/>
      <c r="N3019" s="15"/>
      <c r="O3019" s="15">
        <f t="shared" si="650"/>
        <v>0</v>
      </c>
      <c r="P3019" s="15">
        <v>0</v>
      </c>
      <c r="Q3019" s="15">
        <f t="shared" si="651"/>
        <v>0</v>
      </c>
      <c r="R3019" s="15">
        <v>0</v>
      </c>
      <c r="S3019" s="15">
        <v>0</v>
      </c>
      <c r="T3019" s="15">
        <f t="shared" si="652"/>
        <v>0</v>
      </c>
      <c r="U3019" s="15">
        <f t="shared" si="653"/>
        <v>0</v>
      </c>
      <c r="V3019" s="15"/>
      <c r="W3019" s="15"/>
      <c r="X3019" s="15"/>
      <c r="Y3019" s="15"/>
      <c r="Z3019" s="16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>
        <f t="shared" si="656"/>
        <v>0</v>
      </c>
      <c r="CT3019" s="15">
        <f t="shared" si="657"/>
        <v>38</v>
      </c>
      <c r="CU3019" s="15">
        <f t="shared" si="658"/>
        <v>0</v>
      </c>
      <c r="CV3019" s="15">
        <f t="shared" si="659"/>
        <v>0</v>
      </c>
      <c r="CW3019" s="15"/>
      <c r="CX3019" s="15"/>
      <c r="CY3019" s="15">
        <f t="shared" si="660"/>
        <v>0</v>
      </c>
      <c r="CZ3019" s="15">
        <f>GG3019</f>
        <v>0</v>
      </c>
      <c r="DA3019" s="16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20"/>
      <c r="DY3019" s="15"/>
      <c r="DZ3019" s="20"/>
      <c r="EA3019" s="15"/>
      <c r="EB3019" s="20"/>
      <c r="EC3019" s="15"/>
      <c r="ED3019" s="20"/>
      <c r="EE3019" s="15"/>
      <c r="EF3019" s="20"/>
      <c r="EG3019" s="15"/>
      <c r="EH3019" s="20"/>
      <c r="EI3019" s="15"/>
      <c r="EJ3019" s="20"/>
      <c r="EK3019" s="15"/>
      <c r="EL3019" s="20"/>
      <c r="EM3019" s="15"/>
      <c r="EN3019" s="20"/>
      <c r="EY3019" s="15"/>
      <c r="EZ3019" s="20"/>
      <c r="FC3019" s="15"/>
      <c r="FD3019" s="20"/>
      <c r="FE3019" s="15"/>
      <c r="FF3019" s="20"/>
      <c r="FG3019" s="15"/>
      <c r="FH3019" s="20"/>
      <c r="FI3019" s="15"/>
      <c r="FJ3019" s="20"/>
      <c r="FK3019" s="15"/>
      <c r="FL3019" s="20"/>
      <c r="FM3019" s="15"/>
      <c r="FN3019" s="20"/>
      <c r="FO3019" s="15"/>
      <c r="FP3019" s="20"/>
      <c r="FQ3019" s="15"/>
      <c r="FR3019" s="20"/>
      <c r="FS3019" s="15">
        <v>38</v>
      </c>
      <c r="FT3019" s="20" t="s">
        <v>129</v>
      </c>
      <c r="FU3019" s="15"/>
      <c r="FV3019" s="20"/>
      <c r="FW3019" s="15"/>
      <c r="FX3019" s="20"/>
      <c r="FY3019" s="15"/>
      <c r="FZ3019" s="20"/>
      <c r="GA3019" s="15"/>
      <c r="GB3019" s="20"/>
      <c r="GC3019" s="15"/>
      <c r="GD3019" s="20"/>
      <c r="GE3019" s="15"/>
      <c r="GF3019" s="20"/>
      <c r="GG3019" s="226"/>
    </row>
    <row r="3020" spans="1:189" ht="15" customHeight="1" x14ac:dyDescent="0.3">
      <c r="A3020" s="15" t="s">
        <v>133</v>
      </c>
      <c r="B3020" s="15" t="s">
        <v>134</v>
      </c>
      <c r="C3020" s="15" t="s">
        <v>3773</v>
      </c>
      <c r="D3020" s="15" t="s">
        <v>3774</v>
      </c>
      <c r="E3020" s="15" t="str">
        <f t="shared" si="654"/>
        <v>Anoushka RAGHAVAN</v>
      </c>
      <c r="F3020" s="15" t="s">
        <v>128</v>
      </c>
      <c r="G3020" s="15">
        <v>999928154</v>
      </c>
      <c r="H3020" s="15">
        <f t="shared" si="655"/>
        <v>30</v>
      </c>
      <c r="I3020" s="15"/>
      <c r="J3020" s="15"/>
      <c r="K3020" s="16"/>
      <c r="L3020" s="15"/>
      <c r="M3020" s="15"/>
      <c r="N3020" s="15"/>
      <c r="O3020" s="15">
        <f t="shared" si="650"/>
        <v>0</v>
      </c>
      <c r="P3020" s="15">
        <v>0</v>
      </c>
      <c r="Q3020" s="15">
        <f t="shared" si="651"/>
        <v>0</v>
      </c>
      <c r="R3020" s="15">
        <v>0</v>
      </c>
      <c r="S3020" s="15">
        <v>0</v>
      </c>
      <c r="T3020" s="15">
        <f t="shared" si="652"/>
        <v>0</v>
      </c>
      <c r="U3020" s="15">
        <f t="shared" si="653"/>
        <v>0</v>
      </c>
      <c r="V3020" s="15"/>
      <c r="W3020" s="15"/>
      <c r="X3020" s="15"/>
      <c r="Y3020" s="15"/>
      <c r="Z3020" s="16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>
        <f t="shared" si="656"/>
        <v>0</v>
      </c>
      <c r="CT3020" s="15">
        <f t="shared" si="657"/>
        <v>30</v>
      </c>
      <c r="CU3020" s="15">
        <f t="shared" si="658"/>
        <v>1</v>
      </c>
      <c r="CV3020" s="15">
        <f t="shared" si="659"/>
        <v>0</v>
      </c>
      <c r="CW3020" s="15"/>
      <c r="CX3020" s="15"/>
      <c r="CY3020" s="15">
        <f t="shared" si="660"/>
        <v>0</v>
      </c>
      <c r="CZ3020" s="15">
        <f>GG3020</f>
        <v>0</v>
      </c>
      <c r="DA3020" s="16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20"/>
      <c r="DY3020" s="15"/>
      <c r="DZ3020" s="20"/>
      <c r="EA3020" s="15"/>
      <c r="EB3020" s="20"/>
      <c r="EC3020" s="15"/>
      <c r="ED3020" s="20"/>
      <c r="EE3020" s="15"/>
      <c r="EF3020" s="20"/>
      <c r="EG3020" s="15"/>
      <c r="EH3020" s="20"/>
      <c r="EI3020" s="15"/>
      <c r="EJ3020" s="20"/>
      <c r="EK3020" s="15"/>
      <c r="EL3020" s="20"/>
      <c r="EM3020" s="15"/>
      <c r="EN3020" s="20"/>
      <c r="EY3020" s="15"/>
      <c r="EZ3020" s="20"/>
      <c r="FC3020" s="15"/>
      <c r="FD3020" s="20"/>
      <c r="FE3020" s="15"/>
      <c r="FF3020" s="20"/>
      <c r="FG3020" s="15"/>
      <c r="FH3020" s="20"/>
      <c r="FI3020" s="15"/>
      <c r="FJ3020" s="20"/>
      <c r="FK3020" s="15"/>
      <c r="FL3020" s="20"/>
      <c r="FM3020" s="15"/>
      <c r="FN3020" s="20"/>
      <c r="FO3020" s="15"/>
      <c r="FP3020" s="20"/>
      <c r="FQ3020" s="15"/>
      <c r="FR3020" s="20"/>
      <c r="FS3020" s="15"/>
      <c r="FT3020" s="20"/>
      <c r="FU3020" s="15"/>
      <c r="FV3020" s="20"/>
      <c r="FW3020" s="15"/>
      <c r="FX3020" s="20"/>
      <c r="FY3020" s="15">
        <v>30</v>
      </c>
      <c r="FZ3020" s="20">
        <v>1</v>
      </c>
      <c r="GA3020" s="15"/>
      <c r="GB3020" s="20"/>
      <c r="GC3020" s="15"/>
      <c r="GD3020" s="20"/>
      <c r="GE3020" s="15"/>
      <c r="GF3020" s="20"/>
      <c r="GG3020" s="226"/>
    </row>
    <row r="3021" spans="1:189" ht="15" customHeight="1" x14ac:dyDescent="0.3">
      <c r="A3021" s="17" t="s">
        <v>146</v>
      </c>
      <c r="B3021" s="17" t="s">
        <v>138</v>
      </c>
      <c r="C3021" s="17" t="s">
        <v>1547</v>
      </c>
      <c r="D3021" s="17" t="s">
        <v>1166</v>
      </c>
      <c r="E3021" s="15" t="str">
        <f t="shared" si="654"/>
        <v>Vivaan Kumar</v>
      </c>
      <c r="F3021" s="17" t="s">
        <v>135</v>
      </c>
      <c r="G3021" s="17">
        <v>999928155</v>
      </c>
      <c r="H3021" s="15">
        <f t="shared" si="655"/>
        <v>120</v>
      </c>
      <c r="I3021" s="15"/>
      <c r="J3021" s="15"/>
      <c r="K3021" s="16"/>
      <c r="L3021" s="15"/>
      <c r="M3021" s="15"/>
      <c r="N3021" s="15"/>
      <c r="O3021" s="15">
        <f t="shared" si="650"/>
        <v>0</v>
      </c>
      <c r="P3021" s="15">
        <v>0</v>
      </c>
      <c r="Q3021" s="15">
        <f t="shared" si="651"/>
        <v>0</v>
      </c>
      <c r="R3021" s="15">
        <v>0</v>
      </c>
      <c r="S3021" s="15">
        <v>0</v>
      </c>
      <c r="T3021" s="15">
        <f t="shared" si="652"/>
        <v>0</v>
      </c>
      <c r="U3021" s="15">
        <f t="shared" si="653"/>
        <v>0</v>
      </c>
      <c r="V3021" s="15"/>
      <c r="W3021" s="15"/>
      <c r="X3021" s="15"/>
      <c r="Y3021" s="15"/>
      <c r="Z3021" s="16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>
        <f t="shared" si="656"/>
        <v>0</v>
      </c>
      <c r="CT3021" s="15">
        <f t="shared" si="657"/>
        <v>120</v>
      </c>
      <c r="CU3021" s="15">
        <f t="shared" si="658"/>
        <v>1</v>
      </c>
      <c r="CV3021" s="15">
        <f t="shared" si="659"/>
        <v>0</v>
      </c>
      <c r="CW3021" s="15"/>
      <c r="CX3021" s="15"/>
      <c r="CY3021" s="15">
        <f t="shared" si="660"/>
        <v>0</v>
      </c>
      <c r="CZ3021" s="15">
        <f>GG3021</f>
        <v>0</v>
      </c>
      <c r="DA3021" s="16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20"/>
      <c r="DY3021" s="15"/>
      <c r="DZ3021" s="20"/>
      <c r="EA3021" s="15"/>
      <c r="EB3021" s="20"/>
      <c r="EC3021" s="15"/>
      <c r="ED3021" s="20"/>
      <c r="EE3021" s="15"/>
      <c r="EF3021" s="20"/>
      <c r="EG3021" s="15"/>
      <c r="EH3021" s="20"/>
      <c r="EI3021" s="15"/>
      <c r="EJ3021" s="20"/>
      <c r="EK3021" s="15"/>
      <c r="EL3021" s="20"/>
      <c r="EM3021" s="15"/>
      <c r="EN3021" s="20"/>
      <c r="EY3021" s="15"/>
      <c r="EZ3021" s="20"/>
      <c r="FC3021" s="15"/>
      <c r="FD3021" s="20"/>
      <c r="FE3021" s="15"/>
      <c r="FF3021" s="20"/>
      <c r="FG3021" s="15"/>
      <c r="FH3021" s="20"/>
      <c r="FI3021" s="15"/>
      <c r="FJ3021" s="20"/>
      <c r="FK3021" s="15"/>
      <c r="FL3021" s="20"/>
      <c r="FM3021" s="15"/>
      <c r="FN3021" s="20"/>
      <c r="FO3021" s="15"/>
      <c r="FP3021" s="20"/>
      <c r="FQ3021" s="15"/>
      <c r="FR3021" s="20"/>
      <c r="FS3021" s="15">
        <v>120</v>
      </c>
      <c r="FT3021" s="20">
        <v>1</v>
      </c>
      <c r="FU3021" s="15"/>
      <c r="FV3021" s="20"/>
      <c r="FW3021" s="15"/>
      <c r="FX3021" s="20"/>
      <c r="FY3021" s="15"/>
      <c r="FZ3021" s="20"/>
      <c r="GA3021" s="15"/>
      <c r="GB3021" s="20"/>
      <c r="GC3021" s="15"/>
      <c r="GD3021" s="20"/>
      <c r="GE3021" s="15"/>
      <c r="GF3021" s="20"/>
      <c r="GG3021" s="226"/>
    </row>
    <row r="3022" spans="1:189" ht="15" customHeight="1" x14ac:dyDescent="0.3">
      <c r="A3022" s="17" t="s">
        <v>146</v>
      </c>
      <c r="B3022" s="17" t="s">
        <v>138</v>
      </c>
      <c r="C3022" s="17" t="s">
        <v>127</v>
      </c>
      <c r="D3022" s="17" t="s">
        <v>3694</v>
      </c>
      <c r="E3022" s="15" t="str">
        <f t="shared" si="654"/>
        <v>Sydney Kushins</v>
      </c>
      <c r="F3022" s="17" t="s">
        <v>128</v>
      </c>
      <c r="G3022" s="17">
        <v>999928158</v>
      </c>
      <c r="H3022" s="15">
        <f t="shared" si="655"/>
        <v>68</v>
      </c>
      <c r="I3022" s="15"/>
      <c r="J3022" s="15"/>
      <c r="K3022" s="16"/>
      <c r="L3022" s="15"/>
      <c r="M3022" s="15"/>
      <c r="N3022" s="15"/>
      <c r="O3022" s="15">
        <f t="shared" si="650"/>
        <v>0</v>
      </c>
      <c r="P3022" s="15">
        <v>0</v>
      </c>
      <c r="Q3022" s="15">
        <f t="shared" si="651"/>
        <v>0</v>
      </c>
      <c r="R3022" s="15">
        <v>0</v>
      </c>
      <c r="S3022" s="15">
        <v>0</v>
      </c>
      <c r="T3022" s="15">
        <f t="shared" si="652"/>
        <v>0</v>
      </c>
      <c r="U3022" s="15">
        <f t="shared" si="653"/>
        <v>0</v>
      </c>
      <c r="V3022" s="15"/>
      <c r="W3022" s="15"/>
      <c r="X3022" s="15"/>
      <c r="Y3022" s="15"/>
      <c r="Z3022" s="16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>
        <f t="shared" si="656"/>
        <v>0</v>
      </c>
      <c r="CT3022" s="15">
        <f t="shared" si="657"/>
        <v>68</v>
      </c>
      <c r="CU3022" s="15">
        <f t="shared" si="658"/>
        <v>1</v>
      </c>
      <c r="CV3022" s="15">
        <f t="shared" si="659"/>
        <v>0</v>
      </c>
      <c r="CW3022" s="15"/>
      <c r="CX3022" s="15"/>
      <c r="CY3022" s="15">
        <f t="shared" si="660"/>
        <v>0</v>
      </c>
      <c r="CZ3022" s="15">
        <f>GG3022</f>
        <v>0</v>
      </c>
      <c r="DA3022" s="16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20"/>
      <c r="DY3022" s="15"/>
      <c r="DZ3022" s="20"/>
      <c r="EA3022" s="15"/>
      <c r="EB3022" s="20"/>
      <c r="EC3022" s="15"/>
      <c r="ED3022" s="20"/>
      <c r="EE3022" s="15"/>
      <c r="EF3022" s="20"/>
      <c r="EG3022" s="15"/>
      <c r="EH3022" s="20"/>
      <c r="EI3022" s="24"/>
      <c r="EJ3022" s="20"/>
      <c r="EK3022" s="15"/>
      <c r="EL3022" s="20"/>
      <c r="EM3022" s="15"/>
      <c r="EN3022" s="20"/>
      <c r="EX3022" s="16"/>
      <c r="EY3022" s="15"/>
      <c r="EZ3022" s="20"/>
      <c r="FC3022" s="15"/>
      <c r="FD3022" s="20"/>
      <c r="FE3022" s="15"/>
      <c r="FF3022" s="20"/>
      <c r="FG3022" s="15"/>
      <c r="FH3022" s="20"/>
      <c r="FI3022" s="15"/>
      <c r="FJ3022" s="20"/>
      <c r="FK3022" s="15"/>
      <c r="FL3022" s="20"/>
      <c r="FM3022" s="15"/>
      <c r="FN3022" s="20"/>
      <c r="FO3022" s="15"/>
      <c r="FP3022" s="20"/>
      <c r="FQ3022" s="15"/>
      <c r="FR3022" s="20"/>
      <c r="FS3022" s="15">
        <v>68</v>
      </c>
      <c r="FT3022" s="20">
        <v>4</v>
      </c>
      <c r="FU3022" s="15"/>
      <c r="FV3022" s="20"/>
      <c r="FW3022" s="15"/>
      <c r="FX3022" s="20"/>
      <c r="FY3022" s="15"/>
      <c r="FZ3022" s="20"/>
      <c r="GA3022" s="15"/>
      <c r="GB3022" s="20"/>
      <c r="GC3022" s="15"/>
      <c r="GD3022" s="20"/>
      <c r="GE3022" s="15"/>
      <c r="GF3022" s="20"/>
      <c r="GG3022" s="226"/>
    </row>
    <row r="3023" spans="1:189" ht="15" customHeight="1" x14ac:dyDescent="0.3">
      <c r="A3023" s="17" t="s">
        <v>133</v>
      </c>
      <c r="B3023" s="17" t="s">
        <v>134</v>
      </c>
      <c r="C3023" s="17" t="s">
        <v>3678</v>
      </c>
      <c r="D3023" s="17" t="s">
        <v>3679</v>
      </c>
      <c r="E3023" s="15" t="str">
        <f t="shared" si="654"/>
        <v>Anisha Maricherla</v>
      </c>
      <c r="F3023" s="17" t="s">
        <v>128</v>
      </c>
      <c r="G3023" s="17">
        <v>999928159</v>
      </c>
      <c r="H3023" s="15">
        <f t="shared" si="655"/>
        <v>60</v>
      </c>
      <c r="I3023" s="15"/>
      <c r="J3023" s="15"/>
      <c r="K3023" s="16"/>
      <c r="L3023" s="15"/>
      <c r="M3023" s="15"/>
      <c r="N3023" s="15"/>
      <c r="O3023" s="15">
        <f t="shared" si="650"/>
        <v>0</v>
      </c>
      <c r="P3023" s="15">
        <v>0</v>
      </c>
      <c r="Q3023" s="15">
        <f t="shared" si="651"/>
        <v>0</v>
      </c>
      <c r="R3023" s="15">
        <v>0</v>
      </c>
      <c r="S3023" s="15">
        <v>0</v>
      </c>
      <c r="T3023" s="15">
        <f t="shared" si="652"/>
        <v>0</v>
      </c>
      <c r="U3023" s="15">
        <f t="shared" si="653"/>
        <v>0</v>
      </c>
      <c r="V3023" s="15"/>
      <c r="W3023" s="15"/>
      <c r="X3023" s="15"/>
      <c r="Y3023" s="15"/>
      <c r="Z3023" s="16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>
        <f t="shared" si="656"/>
        <v>0</v>
      </c>
      <c r="CT3023" s="15">
        <f t="shared" si="657"/>
        <v>60</v>
      </c>
      <c r="CU3023" s="15">
        <f t="shared" si="658"/>
        <v>1</v>
      </c>
      <c r="CV3023" s="15">
        <f t="shared" si="659"/>
        <v>0</v>
      </c>
      <c r="CW3023" s="15"/>
      <c r="CX3023" s="15"/>
      <c r="CY3023" s="15">
        <f t="shared" si="660"/>
        <v>0</v>
      </c>
      <c r="CZ3023" s="15">
        <f>GG3023</f>
        <v>0</v>
      </c>
      <c r="DA3023" s="16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20"/>
      <c r="DY3023" s="15"/>
      <c r="DZ3023" s="20"/>
      <c r="EA3023" s="15"/>
      <c r="EB3023" s="20"/>
      <c r="EC3023" s="15"/>
      <c r="ED3023" s="20"/>
      <c r="EE3023" s="15"/>
      <c r="EF3023" s="20"/>
      <c r="EG3023" s="15"/>
      <c r="EH3023" s="20"/>
      <c r="EI3023" s="15"/>
      <c r="EJ3023" s="20"/>
      <c r="EK3023" s="15"/>
      <c r="EL3023" s="20"/>
      <c r="EM3023" s="15"/>
      <c r="EN3023" s="20"/>
      <c r="EY3023" s="15"/>
      <c r="EZ3023" s="20"/>
      <c r="FC3023" s="15"/>
      <c r="FD3023" s="20"/>
      <c r="FE3023" s="15"/>
      <c r="FF3023" s="20"/>
      <c r="FG3023" s="15"/>
      <c r="FH3023" s="20"/>
      <c r="FI3023" s="15"/>
      <c r="FJ3023" s="20"/>
      <c r="FK3023" s="15"/>
      <c r="FL3023" s="20"/>
      <c r="FM3023" s="15"/>
      <c r="FN3023" s="20"/>
      <c r="FO3023" s="15"/>
      <c r="FP3023" s="20"/>
      <c r="FQ3023" s="15"/>
      <c r="FR3023" s="20"/>
      <c r="FS3023" s="15">
        <v>60</v>
      </c>
      <c r="FT3023" s="20">
        <v>1</v>
      </c>
      <c r="FU3023" s="15"/>
      <c r="FV3023" s="20"/>
      <c r="FW3023" s="15"/>
      <c r="FX3023" s="20"/>
      <c r="FY3023" s="15"/>
      <c r="FZ3023" s="20"/>
      <c r="GA3023" s="15"/>
      <c r="GB3023" s="20"/>
      <c r="GC3023" s="15"/>
      <c r="GD3023" s="20"/>
      <c r="GE3023" s="15"/>
      <c r="GF3023" s="20"/>
      <c r="GG3023" s="226"/>
    </row>
    <row r="3024" spans="1:189" ht="15" customHeight="1" x14ac:dyDescent="0.3">
      <c r="A3024" s="17" t="s">
        <v>125</v>
      </c>
      <c r="B3024" s="17" t="s">
        <v>134</v>
      </c>
      <c r="C3024" s="17" t="s">
        <v>1456</v>
      </c>
      <c r="D3024" s="17" t="s">
        <v>3605</v>
      </c>
      <c r="E3024" s="15" t="str">
        <f t="shared" si="654"/>
        <v>Mustafa Kheir</v>
      </c>
      <c r="F3024" s="17" t="s">
        <v>135</v>
      </c>
      <c r="G3024" s="17">
        <v>999928161</v>
      </c>
      <c r="H3024" s="15">
        <f t="shared" si="655"/>
        <v>30</v>
      </c>
      <c r="I3024" s="15"/>
      <c r="J3024" s="15"/>
      <c r="K3024" s="16"/>
      <c r="L3024" s="15"/>
      <c r="M3024" s="15"/>
      <c r="N3024" s="15"/>
      <c r="O3024" s="15">
        <f t="shared" si="650"/>
        <v>0</v>
      </c>
      <c r="P3024" s="15">
        <v>0</v>
      </c>
      <c r="Q3024" s="15">
        <f t="shared" si="651"/>
        <v>0</v>
      </c>
      <c r="R3024" s="15">
        <v>0</v>
      </c>
      <c r="S3024" s="15">
        <v>0</v>
      </c>
      <c r="T3024" s="15">
        <f t="shared" si="652"/>
        <v>0</v>
      </c>
      <c r="U3024" s="15">
        <f t="shared" si="653"/>
        <v>0</v>
      </c>
      <c r="V3024" s="15"/>
      <c r="W3024" s="15"/>
      <c r="X3024" s="15"/>
      <c r="Y3024" s="15"/>
      <c r="Z3024" s="16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>
        <f t="shared" si="656"/>
        <v>0</v>
      </c>
      <c r="CT3024" s="15">
        <f t="shared" si="657"/>
        <v>30</v>
      </c>
      <c r="CU3024" s="15">
        <f t="shared" si="658"/>
        <v>1</v>
      </c>
      <c r="CV3024" s="15">
        <f t="shared" si="659"/>
        <v>0</v>
      </c>
      <c r="CW3024" s="15"/>
      <c r="CX3024" s="15"/>
      <c r="CY3024" s="15">
        <f t="shared" si="660"/>
        <v>0</v>
      </c>
      <c r="CZ3024" s="15">
        <f>GG3024</f>
        <v>0</v>
      </c>
      <c r="DA3024" s="16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20"/>
      <c r="DY3024" s="15"/>
      <c r="DZ3024" s="20"/>
      <c r="EA3024" s="15"/>
      <c r="EB3024" s="20"/>
      <c r="EC3024" s="15"/>
      <c r="ED3024" s="20"/>
      <c r="EE3024" s="15"/>
      <c r="EF3024" s="20"/>
      <c r="EG3024" s="15"/>
      <c r="EH3024" s="20"/>
      <c r="EI3024" s="15"/>
      <c r="EJ3024" s="20"/>
      <c r="EK3024" s="15"/>
      <c r="EL3024" s="20"/>
      <c r="EM3024" s="15"/>
      <c r="EN3024" s="20"/>
      <c r="EY3024" s="15"/>
      <c r="EZ3024" s="20"/>
      <c r="FC3024" s="15"/>
      <c r="FD3024" s="20"/>
      <c r="FE3024" s="15"/>
      <c r="FF3024" s="20"/>
      <c r="FG3024" s="15"/>
      <c r="FH3024" s="20"/>
      <c r="FI3024" s="15"/>
      <c r="FJ3024" s="20"/>
      <c r="FK3024" s="15"/>
      <c r="FL3024" s="20"/>
      <c r="FM3024" s="15"/>
      <c r="FN3024" s="20"/>
      <c r="FO3024" s="15"/>
      <c r="FP3024" s="20"/>
      <c r="FQ3024" s="15"/>
      <c r="FR3024" s="20"/>
      <c r="FS3024" s="15">
        <v>30</v>
      </c>
      <c r="FT3024" s="20">
        <v>1</v>
      </c>
      <c r="FU3024" s="15"/>
      <c r="FV3024" s="20"/>
      <c r="FW3024" s="15"/>
      <c r="FX3024" s="20"/>
      <c r="FY3024" s="15"/>
      <c r="FZ3024" s="20"/>
      <c r="GA3024" s="15"/>
      <c r="GB3024" s="20"/>
      <c r="GC3024" s="15"/>
      <c r="GD3024" s="20"/>
      <c r="GE3024" s="15"/>
      <c r="GF3024" s="20"/>
      <c r="GG3024" s="226"/>
    </row>
    <row r="3025" spans="1:189" ht="15" customHeight="1" x14ac:dyDescent="0.3">
      <c r="A3025" s="15" t="s">
        <v>125</v>
      </c>
      <c r="B3025" s="15" t="s">
        <v>126</v>
      </c>
      <c r="C3025" s="15" t="s">
        <v>4162</v>
      </c>
      <c r="D3025" s="15" t="s">
        <v>1106</v>
      </c>
      <c r="E3025" s="15" t="str">
        <f t="shared" si="654"/>
        <v>Joon  Kim</v>
      </c>
      <c r="F3025" s="15" t="s">
        <v>135</v>
      </c>
      <c r="G3025" s="15">
        <v>999928162</v>
      </c>
      <c r="H3025" s="15">
        <f t="shared" si="655"/>
        <v>33</v>
      </c>
      <c r="I3025" s="15"/>
      <c r="J3025" s="15"/>
      <c r="K3025" s="16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6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>
        <f t="shared" si="656"/>
        <v>0</v>
      </c>
      <c r="CT3025" s="15">
        <f t="shared" si="657"/>
        <v>0</v>
      </c>
      <c r="CU3025" s="15">
        <f t="shared" si="658"/>
        <v>0</v>
      </c>
      <c r="CV3025" s="15">
        <f t="shared" si="659"/>
        <v>33</v>
      </c>
      <c r="CW3025" s="15"/>
      <c r="CX3025" s="15"/>
      <c r="CY3025" s="15">
        <f t="shared" si="660"/>
        <v>0</v>
      </c>
      <c r="CZ3025" s="15">
        <f>GG3025</f>
        <v>0</v>
      </c>
      <c r="DA3025" s="16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20"/>
      <c r="DY3025" s="15"/>
      <c r="DZ3025" s="20"/>
      <c r="EA3025" s="15"/>
      <c r="EB3025" s="20"/>
      <c r="EC3025" s="15"/>
      <c r="ED3025" s="20"/>
      <c r="EE3025" s="15"/>
      <c r="EF3025" s="20"/>
      <c r="EG3025" s="15"/>
      <c r="EH3025" s="20"/>
      <c r="EI3025" s="15"/>
      <c r="EJ3025" s="20"/>
      <c r="EK3025" s="15"/>
      <c r="EL3025" s="20"/>
      <c r="EM3025" s="15"/>
      <c r="EN3025" s="20"/>
      <c r="EY3025" s="15"/>
      <c r="EZ3025" s="16"/>
      <c r="FC3025" s="15"/>
      <c r="FD3025" s="16"/>
      <c r="FE3025" s="15"/>
      <c r="FF3025" s="16"/>
      <c r="FG3025" s="15"/>
      <c r="FH3025" s="16"/>
      <c r="FI3025" s="15"/>
      <c r="FJ3025" s="16"/>
      <c r="FK3025" s="15"/>
      <c r="FL3025" s="16"/>
      <c r="FM3025" s="15"/>
      <c r="FN3025" s="16"/>
      <c r="FO3025" s="15"/>
      <c r="FP3025" s="20"/>
      <c r="FQ3025" s="15"/>
      <c r="FR3025" s="16"/>
      <c r="FS3025" s="15"/>
      <c r="FT3025" s="16"/>
      <c r="FU3025" s="15"/>
      <c r="FV3025" s="16"/>
      <c r="FW3025" s="15"/>
      <c r="FX3025" s="16"/>
      <c r="FY3025" s="15"/>
      <c r="FZ3025" s="16"/>
      <c r="GA3025" s="15"/>
      <c r="GB3025" s="16"/>
      <c r="GC3025" s="15"/>
      <c r="GD3025" s="20"/>
      <c r="GE3025" s="15">
        <v>33</v>
      </c>
      <c r="GF3025" s="20" t="s">
        <v>168</v>
      </c>
      <c r="GG3025" s="226"/>
    </row>
    <row r="3026" spans="1:189" ht="15" customHeight="1" x14ac:dyDescent="0.3">
      <c r="A3026" s="15" t="s">
        <v>130</v>
      </c>
      <c r="B3026" s="15" t="s">
        <v>126</v>
      </c>
      <c r="C3026" s="15" t="s">
        <v>4171</v>
      </c>
      <c r="D3026" s="15" t="s">
        <v>1223</v>
      </c>
      <c r="E3026" s="15" t="str">
        <f t="shared" si="654"/>
        <v>Milla Lee</v>
      </c>
      <c r="F3026" s="15" t="s">
        <v>128</v>
      </c>
      <c r="G3026" s="15">
        <v>999928165</v>
      </c>
      <c r="H3026" s="15">
        <f t="shared" si="655"/>
        <v>33</v>
      </c>
      <c r="I3026" s="15"/>
      <c r="J3026" s="15"/>
      <c r="K3026" s="16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6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>
        <f t="shared" si="656"/>
        <v>0</v>
      </c>
      <c r="CT3026" s="15">
        <f t="shared" si="657"/>
        <v>0</v>
      </c>
      <c r="CU3026" s="15">
        <f t="shared" si="658"/>
        <v>0</v>
      </c>
      <c r="CV3026" s="15">
        <f t="shared" si="659"/>
        <v>33</v>
      </c>
      <c r="CW3026" s="15"/>
      <c r="CX3026" s="15"/>
      <c r="CY3026" s="15">
        <f t="shared" si="660"/>
        <v>0</v>
      </c>
      <c r="CZ3026" s="15">
        <f>GG3026</f>
        <v>0</v>
      </c>
      <c r="DA3026" s="16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20"/>
      <c r="DY3026" s="15"/>
      <c r="DZ3026" s="20"/>
      <c r="EA3026" s="15"/>
      <c r="EB3026" s="20"/>
      <c r="EC3026" s="15"/>
      <c r="ED3026" s="20"/>
      <c r="EE3026" s="15"/>
      <c r="EF3026" s="20"/>
      <c r="EG3026" s="15"/>
      <c r="EH3026" s="20"/>
      <c r="EI3026" s="15"/>
      <c r="EJ3026" s="20"/>
      <c r="EK3026" s="15"/>
      <c r="EL3026" s="20"/>
      <c r="EM3026" s="15"/>
      <c r="EN3026" s="20"/>
      <c r="EY3026" s="15"/>
      <c r="EZ3026" s="16"/>
      <c r="FC3026" s="15"/>
      <c r="FD3026" s="16"/>
      <c r="FE3026" s="15"/>
      <c r="FF3026" s="16"/>
      <c r="FG3026" s="15"/>
      <c r="FH3026" s="16"/>
      <c r="FI3026" s="15"/>
      <c r="FJ3026" s="16"/>
      <c r="FK3026" s="15"/>
      <c r="FL3026" s="16"/>
      <c r="FM3026" s="15"/>
      <c r="FN3026" s="16"/>
      <c r="FO3026" s="15"/>
      <c r="FP3026" s="20"/>
      <c r="FQ3026" s="15"/>
      <c r="FR3026" s="16"/>
      <c r="FS3026" s="15"/>
      <c r="FT3026" s="16"/>
      <c r="FU3026" s="15"/>
      <c r="FV3026" s="16"/>
      <c r="FW3026" s="15"/>
      <c r="FX3026" s="16"/>
      <c r="FY3026" s="15"/>
      <c r="FZ3026" s="16"/>
      <c r="GA3026" s="15"/>
      <c r="GB3026" s="16"/>
      <c r="GC3026" s="15"/>
      <c r="GD3026" s="20"/>
      <c r="GE3026" s="15">
        <v>33</v>
      </c>
      <c r="GF3026" s="20" t="s">
        <v>168</v>
      </c>
      <c r="GG3026" s="226"/>
    </row>
    <row r="3027" spans="1:189" ht="15" customHeight="1" x14ac:dyDescent="0.3">
      <c r="A3027" s="15" t="s">
        <v>133</v>
      </c>
      <c r="B3027" s="15" t="s">
        <v>126</v>
      </c>
      <c r="C3027" s="15" t="s">
        <v>611</v>
      </c>
      <c r="D3027" s="15" t="s">
        <v>1223</v>
      </c>
      <c r="E3027" s="15" t="str">
        <f t="shared" si="654"/>
        <v>Mason Lee</v>
      </c>
      <c r="F3027" s="15" t="s">
        <v>135</v>
      </c>
      <c r="G3027" s="15">
        <v>999928166</v>
      </c>
      <c r="H3027" s="15">
        <f t="shared" si="655"/>
        <v>71</v>
      </c>
      <c r="I3027" s="15"/>
      <c r="J3027" s="15"/>
      <c r="K3027" s="16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6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>
        <f t="shared" si="656"/>
        <v>0</v>
      </c>
      <c r="CT3027" s="15">
        <f t="shared" si="657"/>
        <v>0</v>
      </c>
      <c r="CU3027" s="15">
        <f t="shared" si="658"/>
        <v>0</v>
      </c>
      <c r="CV3027" s="15">
        <f t="shared" si="659"/>
        <v>71</v>
      </c>
      <c r="CW3027" s="15"/>
      <c r="CX3027" s="15"/>
      <c r="CY3027" s="15">
        <f t="shared" si="660"/>
        <v>0</v>
      </c>
      <c r="CZ3027" s="15">
        <f>GG3027</f>
        <v>0</v>
      </c>
      <c r="DA3027" s="16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20"/>
      <c r="DY3027" s="15"/>
      <c r="DZ3027" s="20"/>
      <c r="EA3027" s="15"/>
      <c r="EB3027" s="20"/>
      <c r="EC3027" s="15"/>
      <c r="ED3027" s="20"/>
      <c r="EE3027" s="15"/>
      <c r="EF3027" s="20"/>
      <c r="EG3027" s="15"/>
      <c r="EH3027" s="20"/>
      <c r="EI3027" s="15"/>
      <c r="EJ3027" s="20"/>
      <c r="EK3027" s="15"/>
      <c r="EL3027" s="20"/>
      <c r="EM3027" s="15"/>
      <c r="EN3027" s="20"/>
      <c r="EY3027" s="15"/>
      <c r="EZ3027" s="16"/>
      <c r="FC3027" s="15"/>
      <c r="FD3027" s="16"/>
      <c r="FE3027" s="15"/>
      <c r="FF3027" s="16"/>
      <c r="FG3027" s="15"/>
      <c r="FH3027" s="16"/>
      <c r="FI3027" s="15"/>
      <c r="FJ3027" s="16"/>
      <c r="FK3027" s="15"/>
      <c r="FL3027" s="16"/>
      <c r="FM3027" s="15"/>
      <c r="FN3027" s="16"/>
      <c r="FO3027" s="15"/>
      <c r="FP3027" s="20"/>
      <c r="FQ3027" s="15"/>
      <c r="FR3027" s="16"/>
      <c r="FS3027" s="15"/>
      <c r="FT3027" s="16"/>
      <c r="FU3027" s="15"/>
      <c r="FV3027" s="16"/>
      <c r="FW3027" s="15"/>
      <c r="FX3027" s="16"/>
      <c r="FY3027" s="15"/>
      <c r="FZ3027" s="16"/>
      <c r="GA3027" s="15"/>
      <c r="GB3027" s="16"/>
      <c r="GC3027" s="15"/>
      <c r="GD3027" s="20"/>
      <c r="GE3027" s="15">
        <v>71</v>
      </c>
      <c r="GF3027" s="20">
        <v>5</v>
      </c>
      <c r="GG3027" s="226"/>
    </row>
    <row r="3028" spans="1:189" ht="15" customHeight="1" x14ac:dyDescent="0.3">
      <c r="A3028" s="15" t="s">
        <v>146</v>
      </c>
      <c r="B3028" s="15" t="s">
        <v>138</v>
      </c>
      <c r="C3028" s="15" t="s">
        <v>4169</v>
      </c>
      <c r="D3028" s="15" t="s">
        <v>4170</v>
      </c>
      <c r="E3028" s="15" t="str">
        <f t="shared" si="654"/>
        <v>J Francesco Clements</v>
      </c>
      <c r="F3028" s="15" t="s">
        <v>135</v>
      </c>
      <c r="G3028" s="15">
        <v>999928169</v>
      </c>
      <c r="H3028" s="15">
        <f t="shared" si="655"/>
        <v>71</v>
      </c>
      <c r="I3028" s="15"/>
      <c r="J3028" s="15"/>
      <c r="K3028" s="16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6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>
        <f t="shared" si="656"/>
        <v>0</v>
      </c>
      <c r="CT3028" s="15">
        <f t="shared" si="657"/>
        <v>0</v>
      </c>
      <c r="CU3028" s="15">
        <f t="shared" si="658"/>
        <v>0</v>
      </c>
      <c r="CV3028" s="15">
        <f t="shared" si="659"/>
        <v>71</v>
      </c>
      <c r="CW3028" s="15"/>
      <c r="CX3028" s="15"/>
      <c r="CY3028" s="15">
        <f t="shared" si="660"/>
        <v>0</v>
      </c>
      <c r="CZ3028" s="15">
        <f>GG3028</f>
        <v>0</v>
      </c>
      <c r="DA3028" s="16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20"/>
      <c r="DY3028" s="15"/>
      <c r="DZ3028" s="20"/>
      <c r="EA3028" s="15"/>
      <c r="EB3028" s="20"/>
      <c r="EC3028" s="15"/>
      <c r="ED3028" s="20"/>
      <c r="EE3028" s="15"/>
      <c r="EF3028" s="20"/>
      <c r="EG3028" s="15"/>
      <c r="EH3028" s="20"/>
      <c r="EI3028" s="15"/>
      <c r="EJ3028" s="20"/>
      <c r="EK3028" s="15"/>
      <c r="EL3028" s="20"/>
      <c r="EM3028" s="15"/>
      <c r="EN3028" s="20"/>
      <c r="EY3028" s="15"/>
      <c r="EZ3028" s="16"/>
      <c r="FC3028" s="15"/>
      <c r="FD3028" s="16"/>
      <c r="FE3028" s="15"/>
      <c r="FF3028" s="16"/>
      <c r="FG3028" s="15"/>
      <c r="FH3028" s="16"/>
      <c r="FI3028" s="15"/>
      <c r="FJ3028" s="16"/>
      <c r="FK3028" s="15"/>
      <c r="FL3028" s="16"/>
      <c r="FM3028" s="15"/>
      <c r="FN3028" s="16"/>
      <c r="FO3028" s="15"/>
      <c r="FP3028" s="20"/>
      <c r="FQ3028" s="15"/>
      <c r="FR3028" s="16"/>
      <c r="FS3028" s="15"/>
      <c r="FT3028" s="16"/>
      <c r="FU3028" s="15"/>
      <c r="FV3028" s="16"/>
      <c r="FW3028" s="15"/>
      <c r="FX3028" s="16"/>
      <c r="FY3028" s="15"/>
      <c r="FZ3028" s="16"/>
      <c r="GA3028" s="15"/>
      <c r="GB3028" s="16"/>
      <c r="GC3028" s="15"/>
      <c r="GD3028" s="20"/>
      <c r="GE3028" s="15">
        <v>71</v>
      </c>
      <c r="GF3028" s="20">
        <v>5</v>
      </c>
      <c r="GG3028" s="226"/>
    </row>
    <row r="3029" spans="1:189" ht="15" customHeight="1" x14ac:dyDescent="0.3">
      <c r="A3029" s="15" t="s">
        <v>133</v>
      </c>
      <c r="B3029" s="15" t="s">
        <v>140</v>
      </c>
      <c r="C3029" s="15" t="s">
        <v>158</v>
      </c>
      <c r="D3029" s="15" t="s">
        <v>4148</v>
      </c>
      <c r="E3029" s="15" t="str">
        <f t="shared" si="654"/>
        <v>Sophia Hedrih</v>
      </c>
      <c r="F3029" s="15" t="s">
        <v>128</v>
      </c>
      <c r="G3029" s="15">
        <v>999928174</v>
      </c>
      <c r="H3029" s="15">
        <f t="shared" si="655"/>
        <v>70</v>
      </c>
      <c r="I3029" s="15"/>
      <c r="J3029" s="15"/>
      <c r="K3029" s="16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6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>
        <f t="shared" si="656"/>
        <v>0</v>
      </c>
      <c r="CT3029" s="15">
        <f t="shared" si="657"/>
        <v>0</v>
      </c>
      <c r="CU3029" s="15">
        <f t="shared" si="658"/>
        <v>0</v>
      </c>
      <c r="CV3029" s="15">
        <f t="shared" si="659"/>
        <v>70</v>
      </c>
      <c r="CW3029" s="15"/>
      <c r="CX3029" s="15"/>
      <c r="CY3029" s="15">
        <f t="shared" si="660"/>
        <v>0</v>
      </c>
      <c r="CZ3029" s="15">
        <f>GG3029</f>
        <v>0</v>
      </c>
      <c r="DA3029" s="16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20"/>
      <c r="DY3029" s="15"/>
      <c r="DZ3029" s="20"/>
      <c r="EA3029" s="15"/>
      <c r="EB3029" s="20"/>
      <c r="EC3029" s="15"/>
      <c r="ED3029" s="20"/>
      <c r="EE3029" s="15"/>
      <c r="EF3029" s="20"/>
      <c r="EG3029" s="15"/>
      <c r="EH3029" s="20"/>
      <c r="EI3029" s="15"/>
      <c r="EJ3029" s="20"/>
      <c r="EK3029" s="15"/>
      <c r="EL3029" s="20"/>
      <c r="EM3029" s="15"/>
      <c r="EN3029" s="20"/>
      <c r="EY3029" s="15"/>
      <c r="EZ3029" s="16"/>
      <c r="FC3029" s="15"/>
      <c r="FD3029" s="16"/>
      <c r="FE3029" s="15"/>
      <c r="FF3029" s="16"/>
      <c r="FG3029" s="15"/>
      <c r="FH3029" s="16"/>
      <c r="FI3029" s="15"/>
      <c r="FJ3029" s="16"/>
      <c r="FK3029" s="15"/>
      <c r="FL3029" s="16"/>
      <c r="FM3029" s="15"/>
      <c r="FN3029" s="16"/>
      <c r="FO3029" s="15"/>
      <c r="FP3029" s="20"/>
      <c r="FQ3029" s="15"/>
      <c r="FR3029" s="16"/>
      <c r="FS3029" s="15"/>
      <c r="FT3029" s="16"/>
      <c r="FU3029" s="15"/>
      <c r="FV3029" s="16"/>
      <c r="FW3029" s="15"/>
      <c r="FX3029" s="16"/>
      <c r="FY3029" s="15"/>
      <c r="FZ3029" s="16"/>
      <c r="GA3029" s="15"/>
      <c r="GB3029" s="16"/>
      <c r="GC3029" s="15"/>
      <c r="GD3029" s="20"/>
      <c r="GE3029" s="15">
        <v>70</v>
      </c>
      <c r="GF3029" s="20">
        <v>1</v>
      </c>
      <c r="GG3029" s="226"/>
    </row>
    <row r="3030" spans="1:189" ht="15" customHeight="1" x14ac:dyDescent="0.3">
      <c r="A3030" s="15" t="s">
        <v>146</v>
      </c>
      <c r="B3030" s="15" t="s">
        <v>138</v>
      </c>
      <c r="C3030" s="15" t="s">
        <v>4167</v>
      </c>
      <c r="D3030" s="15" t="s">
        <v>1779</v>
      </c>
      <c r="E3030" s="15" t="str">
        <f t="shared" si="654"/>
        <v>Sourav Srikrishna</v>
      </c>
      <c r="F3030" s="15" t="s">
        <v>135</v>
      </c>
      <c r="G3030" s="15">
        <v>999928183</v>
      </c>
      <c r="H3030" s="15">
        <f t="shared" si="655"/>
        <v>79</v>
      </c>
      <c r="I3030" s="15"/>
      <c r="J3030" s="15"/>
      <c r="K3030" s="16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6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>
        <f t="shared" si="656"/>
        <v>0</v>
      </c>
      <c r="CT3030" s="15">
        <f t="shared" si="657"/>
        <v>0</v>
      </c>
      <c r="CU3030" s="15">
        <f t="shared" si="658"/>
        <v>0</v>
      </c>
      <c r="CV3030" s="15">
        <f t="shared" si="659"/>
        <v>79</v>
      </c>
      <c r="CW3030" s="15"/>
      <c r="CX3030" s="15"/>
      <c r="CY3030" s="15">
        <f t="shared" si="660"/>
        <v>0</v>
      </c>
      <c r="CZ3030" s="15">
        <f>GG3030</f>
        <v>0</v>
      </c>
      <c r="DA3030" s="16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20"/>
      <c r="DY3030" s="15"/>
      <c r="DZ3030" s="20"/>
      <c r="EA3030" s="15"/>
      <c r="EB3030" s="20"/>
      <c r="EC3030" s="15"/>
      <c r="ED3030" s="20"/>
      <c r="EE3030" s="15"/>
      <c r="EF3030" s="20"/>
      <c r="EG3030" s="15"/>
      <c r="EH3030" s="20"/>
      <c r="EI3030" s="15"/>
      <c r="EJ3030" s="20"/>
      <c r="EK3030" s="15"/>
      <c r="EL3030" s="20"/>
      <c r="EM3030" s="15"/>
      <c r="EN3030" s="20"/>
      <c r="EY3030" s="15"/>
      <c r="EZ3030" s="16"/>
      <c r="FC3030" s="15"/>
      <c r="FD3030" s="16"/>
      <c r="FE3030" s="15"/>
      <c r="FF3030" s="16"/>
      <c r="FG3030" s="15"/>
      <c r="FH3030" s="16"/>
      <c r="FI3030" s="15"/>
      <c r="FJ3030" s="16"/>
      <c r="FK3030" s="15"/>
      <c r="FL3030" s="16"/>
      <c r="FM3030" s="15"/>
      <c r="FN3030" s="16"/>
      <c r="FO3030" s="15"/>
      <c r="FP3030" s="20"/>
      <c r="FQ3030" s="15"/>
      <c r="FR3030" s="16"/>
      <c r="FS3030" s="15"/>
      <c r="FT3030" s="16"/>
      <c r="FU3030" s="15"/>
      <c r="FV3030" s="16"/>
      <c r="FW3030" s="15"/>
      <c r="FX3030" s="16"/>
      <c r="FY3030" s="15"/>
      <c r="FZ3030" s="16"/>
      <c r="GA3030" s="15"/>
      <c r="GB3030" s="16"/>
      <c r="GC3030" s="15"/>
      <c r="GD3030" s="20"/>
      <c r="GE3030" s="15">
        <v>79</v>
      </c>
      <c r="GF3030" s="20">
        <v>3</v>
      </c>
      <c r="GG3030" s="226"/>
    </row>
    <row r="3031" spans="1:189" ht="15" customHeight="1" x14ac:dyDescent="0.3">
      <c r="A3031" s="15" t="s">
        <v>133</v>
      </c>
      <c r="B3031" s="15" t="s">
        <v>138</v>
      </c>
      <c r="C3031" s="15" t="s">
        <v>420</v>
      </c>
      <c r="D3031" s="15" t="s">
        <v>4126</v>
      </c>
      <c r="E3031" s="15" t="str">
        <f t="shared" si="654"/>
        <v>Wyatt Echevarria</v>
      </c>
      <c r="F3031" s="15" t="s">
        <v>135</v>
      </c>
      <c r="G3031" s="15">
        <v>999928190</v>
      </c>
      <c r="H3031" s="15">
        <f t="shared" si="655"/>
        <v>52.5</v>
      </c>
      <c r="I3031" s="15"/>
      <c r="J3031" s="15"/>
      <c r="K3031" s="16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6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>
        <f t="shared" si="656"/>
        <v>0</v>
      </c>
      <c r="CT3031" s="15">
        <f t="shared" si="657"/>
        <v>0</v>
      </c>
      <c r="CU3031" s="15">
        <f t="shared" si="658"/>
        <v>0</v>
      </c>
      <c r="CV3031" s="15">
        <f t="shared" si="659"/>
        <v>52.5</v>
      </c>
      <c r="CW3031" s="15"/>
      <c r="CX3031" s="15"/>
      <c r="CY3031" s="15">
        <f t="shared" si="660"/>
        <v>0</v>
      </c>
      <c r="CZ3031" s="15">
        <f>GG3031</f>
        <v>0</v>
      </c>
      <c r="DA3031" s="16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20"/>
      <c r="DY3031" s="15"/>
      <c r="DZ3031" s="20"/>
      <c r="EA3031" s="15"/>
      <c r="EB3031" s="20"/>
      <c r="EC3031" s="15"/>
      <c r="ED3031" s="20"/>
      <c r="EE3031" s="15"/>
      <c r="EF3031" s="20"/>
      <c r="EG3031" s="15"/>
      <c r="EH3031" s="20"/>
      <c r="EI3031" s="15"/>
      <c r="EJ3031" s="20"/>
      <c r="EK3031" s="15"/>
      <c r="EL3031" s="20"/>
      <c r="EM3031" s="15"/>
      <c r="EN3031" s="20"/>
      <c r="EY3031" s="15"/>
      <c r="EZ3031" s="16"/>
      <c r="FC3031" s="15"/>
      <c r="FD3031" s="16"/>
      <c r="FE3031" s="15"/>
      <c r="FF3031" s="16"/>
      <c r="FG3031" s="15"/>
      <c r="FH3031" s="16"/>
      <c r="FI3031" s="15"/>
      <c r="FJ3031" s="16"/>
      <c r="FK3031" s="15"/>
      <c r="FL3031" s="16"/>
      <c r="FM3031" s="15"/>
      <c r="FN3031" s="16"/>
      <c r="FO3031" s="15"/>
      <c r="FP3031" s="20"/>
      <c r="FQ3031" s="15"/>
      <c r="FR3031" s="16"/>
      <c r="FS3031" s="15"/>
      <c r="FT3031" s="16"/>
      <c r="FU3031" s="15"/>
      <c r="FV3031" s="16"/>
      <c r="FW3031" s="15"/>
      <c r="FX3031" s="16"/>
      <c r="FY3031" s="15"/>
      <c r="FZ3031" s="16"/>
      <c r="GA3031" s="15"/>
      <c r="GB3031" s="16"/>
      <c r="GC3031" s="15"/>
      <c r="GD3031" s="20"/>
      <c r="GE3031" s="15">
        <v>52.5</v>
      </c>
      <c r="GF3031" s="20">
        <v>2</v>
      </c>
      <c r="GG3031" s="226"/>
    </row>
    <row r="3032" spans="1:189" ht="15" customHeight="1" x14ac:dyDescent="0.3">
      <c r="A3032" s="15" t="s">
        <v>130</v>
      </c>
      <c r="B3032" s="15" t="s">
        <v>138</v>
      </c>
      <c r="C3032" s="15" t="s">
        <v>570</v>
      </c>
      <c r="D3032" s="15" t="s">
        <v>4131</v>
      </c>
      <c r="E3032" s="15" t="str">
        <f t="shared" si="654"/>
        <v>William Merten</v>
      </c>
      <c r="F3032" s="15" t="s">
        <v>135</v>
      </c>
      <c r="G3032" s="15">
        <v>999928196</v>
      </c>
      <c r="H3032" s="15">
        <f t="shared" si="655"/>
        <v>63</v>
      </c>
      <c r="I3032" s="15"/>
      <c r="J3032" s="15"/>
      <c r="K3032" s="16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6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>
        <f t="shared" si="656"/>
        <v>0</v>
      </c>
      <c r="CT3032" s="15">
        <f t="shared" si="657"/>
        <v>0</v>
      </c>
      <c r="CU3032" s="15">
        <f t="shared" si="658"/>
        <v>0</v>
      </c>
      <c r="CV3032" s="15">
        <f t="shared" si="659"/>
        <v>63</v>
      </c>
      <c r="CW3032" s="15"/>
      <c r="CX3032" s="15"/>
      <c r="CY3032" s="15">
        <f t="shared" si="660"/>
        <v>0</v>
      </c>
      <c r="CZ3032" s="15">
        <f>GG3032</f>
        <v>0</v>
      </c>
      <c r="DA3032" s="16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20"/>
      <c r="DY3032" s="15"/>
      <c r="DZ3032" s="20"/>
      <c r="EA3032" s="15"/>
      <c r="EB3032" s="20"/>
      <c r="EC3032" s="15"/>
      <c r="ED3032" s="20"/>
      <c r="EE3032" s="15"/>
      <c r="EF3032" s="20"/>
      <c r="EG3032" s="15"/>
      <c r="EH3032" s="20"/>
      <c r="EI3032" s="15"/>
      <c r="EJ3032" s="20"/>
      <c r="EK3032" s="15"/>
      <c r="EL3032" s="20"/>
      <c r="EM3032" s="15"/>
      <c r="EN3032" s="20"/>
      <c r="EY3032" s="15"/>
      <c r="EZ3032" s="16"/>
      <c r="FC3032" s="15"/>
      <c r="FD3032" s="16"/>
      <c r="FE3032" s="15"/>
      <c r="FF3032" s="16"/>
      <c r="FG3032" s="15"/>
      <c r="FH3032" s="16"/>
      <c r="FI3032" s="15"/>
      <c r="FJ3032" s="16"/>
      <c r="FK3032" s="15"/>
      <c r="FL3032" s="16"/>
      <c r="FM3032" s="15"/>
      <c r="FN3032" s="16"/>
      <c r="FO3032" s="15"/>
      <c r="FP3032" s="20"/>
      <c r="FQ3032" s="15"/>
      <c r="FR3032" s="16"/>
      <c r="FS3032" s="15"/>
      <c r="FT3032" s="16"/>
      <c r="FU3032" s="15"/>
      <c r="FV3032" s="16"/>
      <c r="FW3032" s="15"/>
      <c r="FX3032" s="16"/>
      <c r="FY3032" s="15"/>
      <c r="FZ3032" s="16"/>
      <c r="GA3032" s="15"/>
      <c r="GB3032" s="16"/>
      <c r="GC3032" s="15"/>
      <c r="GD3032" s="20"/>
      <c r="GE3032" s="15">
        <v>63</v>
      </c>
      <c r="GF3032" s="20">
        <v>7</v>
      </c>
      <c r="GG3032" s="226"/>
    </row>
    <row r="3033" spans="1:189" ht="15" customHeight="1" x14ac:dyDescent="0.3">
      <c r="A3033" s="15" t="s">
        <v>125</v>
      </c>
      <c r="B3033" s="15" t="s">
        <v>138</v>
      </c>
      <c r="C3033" s="15" t="s">
        <v>4133</v>
      </c>
      <c r="D3033" s="15" t="s">
        <v>4134</v>
      </c>
      <c r="E3033" s="15" t="str">
        <f t="shared" si="654"/>
        <v>Dakota "Nico" Hamilton</v>
      </c>
      <c r="F3033" s="15" t="s">
        <v>135</v>
      </c>
      <c r="G3033" s="15">
        <v>999928199</v>
      </c>
      <c r="H3033" s="15">
        <f t="shared" si="655"/>
        <v>52.5</v>
      </c>
      <c r="I3033" s="15"/>
      <c r="J3033" s="15"/>
      <c r="K3033" s="16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6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>
        <f t="shared" si="656"/>
        <v>0</v>
      </c>
      <c r="CT3033" s="15">
        <f t="shared" si="657"/>
        <v>0</v>
      </c>
      <c r="CU3033" s="15">
        <f t="shared" si="658"/>
        <v>0</v>
      </c>
      <c r="CV3033" s="15">
        <f t="shared" si="659"/>
        <v>52.5</v>
      </c>
      <c r="CW3033" s="15"/>
      <c r="CX3033" s="15"/>
      <c r="CY3033" s="15">
        <f t="shared" si="660"/>
        <v>0</v>
      </c>
      <c r="CZ3033" s="15">
        <f>GG3033</f>
        <v>0</v>
      </c>
      <c r="DA3033" s="16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20"/>
      <c r="DY3033" s="15"/>
      <c r="DZ3033" s="20"/>
      <c r="EA3033" s="15"/>
      <c r="EB3033" s="20"/>
      <c r="EC3033" s="15"/>
      <c r="ED3033" s="20"/>
      <c r="EE3033" s="15"/>
      <c r="EF3033" s="20"/>
      <c r="EG3033" s="15"/>
      <c r="EH3033" s="20"/>
      <c r="EI3033" s="15"/>
      <c r="EJ3033" s="20"/>
      <c r="EK3033" s="15"/>
      <c r="EL3033" s="20"/>
      <c r="EM3033" s="15"/>
      <c r="EN3033" s="20"/>
      <c r="EY3033" s="15"/>
      <c r="EZ3033" s="16"/>
      <c r="FC3033" s="15"/>
      <c r="FD3033" s="16"/>
      <c r="FE3033" s="15"/>
      <c r="FF3033" s="16"/>
      <c r="FG3033" s="15"/>
      <c r="FH3033" s="16"/>
      <c r="FI3033" s="15"/>
      <c r="FJ3033" s="16"/>
      <c r="FK3033" s="15"/>
      <c r="FL3033" s="16"/>
      <c r="FM3033" s="15"/>
      <c r="FN3033" s="16"/>
      <c r="FO3033" s="15"/>
      <c r="FP3033" s="20"/>
      <c r="FQ3033" s="15"/>
      <c r="FR3033" s="16"/>
      <c r="FS3033" s="15"/>
      <c r="FT3033" s="16"/>
      <c r="FU3033" s="15"/>
      <c r="FV3033" s="16"/>
      <c r="FW3033" s="15"/>
      <c r="FX3033" s="16"/>
      <c r="FY3033" s="15"/>
      <c r="FZ3033" s="16"/>
      <c r="GA3033" s="15"/>
      <c r="GB3033" s="16"/>
      <c r="GC3033" s="15"/>
      <c r="GD3033" s="20"/>
      <c r="GE3033" s="15">
        <v>52.5</v>
      </c>
      <c r="GF3033" s="20">
        <v>2</v>
      </c>
      <c r="GG3033" s="226"/>
    </row>
    <row r="3034" spans="1:189" ht="15" customHeight="1" x14ac:dyDescent="0.3">
      <c r="A3034" s="15" t="s">
        <v>130</v>
      </c>
      <c r="B3034" s="15" t="s">
        <v>138</v>
      </c>
      <c r="C3034" s="15" t="s">
        <v>4129</v>
      </c>
      <c r="D3034" s="15" t="s">
        <v>255</v>
      </c>
      <c r="E3034" s="15" t="str">
        <f t="shared" si="654"/>
        <v>Helios Arias</v>
      </c>
      <c r="F3034" s="15" t="s">
        <v>135</v>
      </c>
      <c r="G3034" s="15">
        <v>999928200</v>
      </c>
      <c r="H3034" s="15">
        <f t="shared" si="655"/>
        <v>79</v>
      </c>
      <c r="I3034" s="15"/>
      <c r="J3034" s="15"/>
      <c r="K3034" s="16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6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>
        <f t="shared" si="656"/>
        <v>0</v>
      </c>
      <c r="CT3034" s="15">
        <f t="shared" si="657"/>
        <v>0</v>
      </c>
      <c r="CU3034" s="15">
        <f t="shared" si="658"/>
        <v>0</v>
      </c>
      <c r="CV3034" s="15">
        <f t="shared" si="659"/>
        <v>79</v>
      </c>
      <c r="CW3034" s="15"/>
      <c r="CX3034" s="15"/>
      <c r="CY3034" s="15">
        <f t="shared" si="660"/>
        <v>0</v>
      </c>
      <c r="CZ3034" s="15">
        <f>GG3034</f>
        <v>0</v>
      </c>
      <c r="DA3034" s="16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20"/>
      <c r="DY3034" s="15"/>
      <c r="DZ3034" s="20"/>
      <c r="EA3034" s="15"/>
      <c r="EB3034" s="20"/>
      <c r="EC3034" s="15"/>
      <c r="ED3034" s="20"/>
      <c r="EE3034" s="15"/>
      <c r="EF3034" s="20"/>
      <c r="EG3034" s="15"/>
      <c r="EH3034" s="20"/>
      <c r="EI3034" s="15"/>
      <c r="EJ3034" s="20"/>
      <c r="EK3034" s="15"/>
      <c r="EL3034" s="20"/>
      <c r="EM3034" s="15"/>
      <c r="EN3034" s="20"/>
      <c r="EY3034" s="15"/>
      <c r="EZ3034" s="16"/>
      <c r="FC3034" s="15"/>
      <c r="FD3034" s="16"/>
      <c r="FE3034" s="15"/>
      <c r="FF3034" s="16"/>
      <c r="FG3034" s="15"/>
      <c r="FH3034" s="16"/>
      <c r="FI3034" s="15"/>
      <c r="FJ3034" s="16"/>
      <c r="FK3034" s="15"/>
      <c r="FL3034" s="16"/>
      <c r="FM3034" s="15"/>
      <c r="FN3034" s="16"/>
      <c r="FO3034" s="15"/>
      <c r="FP3034" s="20"/>
      <c r="FQ3034" s="15"/>
      <c r="FR3034" s="16"/>
      <c r="FS3034" s="15"/>
      <c r="FT3034" s="16"/>
      <c r="FU3034" s="15"/>
      <c r="FV3034" s="16"/>
      <c r="FW3034" s="15"/>
      <c r="FX3034" s="16"/>
      <c r="FY3034" s="15"/>
      <c r="FZ3034" s="16"/>
      <c r="GA3034" s="15"/>
      <c r="GB3034" s="16"/>
      <c r="GC3034" s="15"/>
      <c r="GD3034" s="20"/>
      <c r="GE3034" s="15">
        <v>79</v>
      </c>
      <c r="GF3034" s="20">
        <v>4</v>
      </c>
      <c r="GG3034" s="226"/>
    </row>
    <row r="3035" spans="1:189" ht="15" customHeight="1" x14ac:dyDescent="0.3">
      <c r="A3035" s="15" t="s">
        <v>130</v>
      </c>
      <c r="B3035" s="15" t="s">
        <v>138</v>
      </c>
      <c r="C3035" s="15" t="s">
        <v>4127</v>
      </c>
      <c r="D3035" s="15" t="s">
        <v>4128</v>
      </c>
      <c r="E3035" s="15" t="str">
        <f t="shared" si="654"/>
        <v>Henry Morgan Wenzel</v>
      </c>
      <c r="F3035" s="15" t="s">
        <v>135</v>
      </c>
      <c r="G3035" s="15">
        <v>999928201</v>
      </c>
      <c r="H3035" s="15">
        <f t="shared" si="655"/>
        <v>105</v>
      </c>
      <c r="I3035" s="15"/>
      <c r="J3035" s="15"/>
      <c r="K3035" s="16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6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>
        <f t="shared" si="656"/>
        <v>0</v>
      </c>
      <c r="CT3035" s="15">
        <f t="shared" si="657"/>
        <v>0</v>
      </c>
      <c r="CU3035" s="15">
        <f t="shared" si="658"/>
        <v>0</v>
      </c>
      <c r="CV3035" s="15">
        <f t="shared" si="659"/>
        <v>105</v>
      </c>
      <c r="CW3035" s="15"/>
      <c r="CX3035" s="15"/>
      <c r="CY3035" s="15">
        <f t="shared" si="660"/>
        <v>0</v>
      </c>
      <c r="CZ3035" s="15">
        <f>GG3035</f>
        <v>0</v>
      </c>
      <c r="DA3035" s="16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20"/>
      <c r="DY3035" s="15"/>
      <c r="DZ3035" s="20"/>
      <c r="EA3035" s="15"/>
      <c r="EB3035" s="20"/>
      <c r="EC3035" s="15"/>
      <c r="ED3035" s="20"/>
      <c r="EE3035" s="15"/>
      <c r="EF3035" s="20"/>
      <c r="EG3035" s="15"/>
      <c r="EH3035" s="20"/>
      <c r="EI3035" s="15"/>
      <c r="EJ3035" s="20"/>
      <c r="EK3035" s="15"/>
      <c r="EL3035" s="20"/>
      <c r="EM3035" s="15"/>
      <c r="EN3035" s="20"/>
      <c r="EY3035" s="15"/>
      <c r="EZ3035" s="16"/>
      <c r="FC3035" s="15"/>
      <c r="FD3035" s="16"/>
      <c r="FE3035" s="15"/>
      <c r="FF3035" s="16"/>
      <c r="FG3035" s="15"/>
      <c r="FH3035" s="16"/>
      <c r="FI3035" s="15"/>
      <c r="FJ3035" s="16"/>
      <c r="FK3035" s="15"/>
      <c r="FL3035" s="16"/>
      <c r="FM3035" s="15"/>
      <c r="FN3035" s="16"/>
      <c r="FO3035" s="15"/>
      <c r="FP3035" s="20"/>
      <c r="FQ3035" s="15"/>
      <c r="FR3035" s="16"/>
      <c r="FS3035" s="15"/>
      <c r="FT3035" s="16"/>
      <c r="FU3035" s="15"/>
      <c r="FV3035" s="16"/>
      <c r="FW3035" s="15"/>
      <c r="FX3035" s="16"/>
      <c r="FY3035" s="15"/>
      <c r="FZ3035" s="16"/>
      <c r="GA3035" s="15"/>
      <c r="GB3035" s="16"/>
      <c r="GC3035" s="15"/>
      <c r="GD3035" s="20"/>
      <c r="GE3035" s="15">
        <v>105</v>
      </c>
      <c r="GF3035" s="20">
        <v>2</v>
      </c>
      <c r="GG3035" s="226"/>
    </row>
    <row r="3036" spans="1:189" ht="15" customHeight="1" x14ac:dyDescent="0.3">
      <c r="A3036" s="15" t="s">
        <v>133</v>
      </c>
      <c r="B3036" s="15" t="s">
        <v>138</v>
      </c>
      <c r="C3036" s="15" t="s">
        <v>278</v>
      </c>
      <c r="D3036" s="15" t="s">
        <v>1953</v>
      </c>
      <c r="E3036" s="15" t="str">
        <f t="shared" si="654"/>
        <v>Avery Wilson</v>
      </c>
      <c r="F3036" s="15" t="s">
        <v>128</v>
      </c>
      <c r="G3036" s="15">
        <v>999928202</v>
      </c>
      <c r="H3036" s="15">
        <f t="shared" si="655"/>
        <v>79</v>
      </c>
      <c r="I3036" s="15"/>
      <c r="J3036" s="15"/>
      <c r="K3036" s="16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6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>
        <f t="shared" si="656"/>
        <v>0</v>
      </c>
      <c r="CT3036" s="15">
        <f t="shared" si="657"/>
        <v>0</v>
      </c>
      <c r="CU3036" s="15">
        <f t="shared" si="658"/>
        <v>0</v>
      </c>
      <c r="CV3036" s="15">
        <f t="shared" si="659"/>
        <v>79</v>
      </c>
      <c r="CW3036" s="15"/>
      <c r="CX3036" s="15"/>
      <c r="CY3036" s="15">
        <f t="shared" si="660"/>
        <v>0</v>
      </c>
      <c r="CZ3036" s="15">
        <f>GG3036</f>
        <v>0</v>
      </c>
      <c r="DA3036" s="16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20"/>
      <c r="DY3036" s="15"/>
      <c r="DZ3036" s="20"/>
      <c r="EA3036" s="15"/>
      <c r="EB3036" s="20"/>
      <c r="EC3036" s="15"/>
      <c r="ED3036" s="20"/>
      <c r="EE3036" s="15"/>
      <c r="EF3036" s="20"/>
      <c r="EG3036" s="15"/>
      <c r="EH3036" s="20"/>
      <c r="EI3036" s="15"/>
      <c r="EJ3036" s="20"/>
      <c r="EK3036" s="15"/>
      <c r="EL3036" s="20"/>
      <c r="EM3036" s="15"/>
      <c r="EN3036" s="20"/>
      <c r="EY3036" s="15"/>
      <c r="EZ3036" s="16"/>
      <c r="FC3036" s="15"/>
      <c r="FD3036" s="16"/>
      <c r="FE3036" s="15"/>
      <c r="FF3036" s="16"/>
      <c r="FG3036" s="15"/>
      <c r="FH3036" s="16"/>
      <c r="FI3036" s="15"/>
      <c r="FJ3036" s="16"/>
      <c r="FK3036" s="15"/>
      <c r="FL3036" s="16"/>
      <c r="FM3036" s="15"/>
      <c r="FN3036" s="16"/>
      <c r="FO3036" s="15"/>
      <c r="FP3036" s="20"/>
      <c r="FQ3036" s="15"/>
      <c r="FR3036" s="16"/>
      <c r="FS3036" s="15"/>
      <c r="FT3036" s="16"/>
      <c r="FU3036" s="15"/>
      <c r="FV3036" s="16"/>
      <c r="FW3036" s="15"/>
      <c r="FX3036" s="16"/>
      <c r="FY3036" s="15"/>
      <c r="FZ3036" s="16"/>
      <c r="GA3036" s="15"/>
      <c r="GB3036" s="16"/>
      <c r="GC3036" s="15"/>
      <c r="GD3036" s="20"/>
      <c r="GE3036" s="15">
        <v>79</v>
      </c>
      <c r="GF3036" s="20">
        <v>3</v>
      </c>
      <c r="GG3036" s="226"/>
    </row>
    <row r="3037" spans="1:189" ht="15" customHeight="1" x14ac:dyDescent="0.3">
      <c r="A3037" s="15" t="s">
        <v>133</v>
      </c>
      <c r="B3037" s="15" t="s">
        <v>138</v>
      </c>
      <c r="C3037" s="15" t="s">
        <v>4150</v>
      </c>
      <c r="D3037" s="15" t="s">
        <v>4151</v>
      </c>
      <c r="E3037" s="15" t="str">
        <f t="shared" si="654"/>
        <v>Floria Mosa</v>
      </c>
      <c r="F3037" s="15" t="s">
        <v>128</v>
      </c>
      <c r="G3037" s="15">
        <v>999928203</v>
      </c>
      <c r="H3037" s="15">
        <f t="shared" si="655"/>
        <v>79</v>
      </c>
      <c r="I3037" s="15"/>
      <c r="J3037" s="15"/>
      <c r="K3037" s="16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6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>
        <f t="shared" si="656"/>
        <v>0</v>
      </c>
      <c r="CT3037" s="15">
        <f t="shared" si="657"/>
        <v>0</v>
      </c>
      <c r="CU3037" s="15">
        <f t="shared" si="658"/>
        <v>0</v>
      </c>
      <c r="CV3037" s="15">
        <f t="shared" si="659"/>
        <v>79</v>
      </c>
      <c r="CW3037" s="15"/>
      <c r="CX3037" s="15"/>
      <c r="CY3037" s="15">
        <f t="shared" si="660"/>
        <v>0</v>
      </c>
      <c r="CZ3037" s="15">
        <f>GG3037</f>
        <v>0</v>
      </c>
      <c r="DA3037" s="16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20"/>
      <c r="DY3037" s="15"/>
      <c r="DZ3037" s="20"/>
      <c r="EA3037" s="15"/>
      <c r="EB3037" s="20"/>
      <c r="EC3037" s="15"/>
      <c r="ED3037" s="20"/>
      <c r="EE3037" s="15"/>
      <c r="EF3037" s="20"/>
      <c r="EG3037" s="15"/>
      <c r="EH3037" s="20"/>
      <c r="EI3037" s="15"/>
      <c r="EJ3037" s="20"/>
      <c r="EK3037" s="15"/>
      <c r="EL3037" s="20"/>
      <c r="EM3037" s="15"/>
      <c r="EN3037" s="20"/>
      <c r="EY3037" s="15"/>
      <c r="EZ3037" s="16"/>
      <c r="FC3037" s="15"/>
      <c r="FD3037" s="16"/>
      <c r="FE3037" s="15"/>
      <c r="FF3037" s="16"/>
      <c r="FG3037" s="15"/>
      <c r="FH3037" s="16"/>
      <c r="FI3037" s="15"/>
      <c r="FJ3037" s="16"/>
      <c r="FK3037" s="15"/>
      <c r="FL3037" s="16"/>
      <c r="FM3037" s="15"/>
      <c r="FN3037" s="16"/>
      <c r="FO3037" s="15"/>
      <c r="FP3037" s="20"/>
      <c r="FQ3037" s="15"/>
      <c r="FR3037" s="16"/>
      <c r="FS3037" s="15"/>
      <c r="FT3037" s="16"/>
      <c r="FU3037" s="15"/>
      <c r="FV3037" s="16"/>
      <c r="FW3037" s="15"/>
      <c r="FX3037" s="16"/>
      <c r="FY3037" s="15"/>
      <c r="FZ3037" s="16"/>
      <c r="GA3037" s="15"/>
      <c r="GB3037" s="16"/>
      <c r="GC3037" s="15"/>
      <c r="GD3037" s="20"/>
      <c r="GE3037" s="15">
        <v>79</v>
      </c>
      <c r="GF3037" s="20">
        <v>4</v>
      </c>
      <c r="GG3037" s="226"/>
    </row>
    <row r="3038" spans="1:189" ht="15" customHeight="1" x14ac:dyDescent="0.3">
      <c r="A3038" s="15" t="s">
        <v>125</v>
      </c>
      <c r="B3038" s="15" t="s">
        <v>138</v>
      </c>
      <c r="C3038" s="15" t="s">
        <v>4156</v>
      </c>
      <c r="D3038" s="15" t="s">
        <v>308</v>
      </c>
      <c r="E3038" s="15" t="str">
        <f t="shared" si="654"/>
        <v>Julianna Thomas</v>
      </c>
      <c r="F3038" s="15" t="s">
        <v>128</v>
      </c>
      <c r="G3038" s="15">
        <v>999928204</v>
      </c>
      <c r="H3038" s="15">
        <f t="shared" si="655"/>
        <v>35</v>
      </c>
      <c r="I3038" s="15"/>
      <c r="J3038" s="15"/>
      <c r="K3038" s="16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6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>
        <f t="shared" si="656"/>
        <v>0</v>
      </c>
      <c r="CT3038" s="15">
        <f t="shared" si="657"/>
        <v>0</v>
      </c>
      <c r="CU3038" s="15">
        <f t="shared" si="658"/>
        <v>0</v>
      </c>
      <c r="CV3038" s="15">
        <f t="shared" si="659"/>
        <v>35</v>
      </c>
      <c r="CW3038" s="15"/>
      <c r="CX3038" s="15"/>
      <c r="CY3038" s="15">
        <f t="shared" si="660"/>
        <v>0</v>
      </c>
      <c r="CZ3038" s="15">
        <f>GG3038</f>
        <v>0</v>
      </c>
      <c r="DA3038" s="16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20"/>
      <c r="DY3038" s="15"/>
      <c r="DZ3038" s="20"/>
      <c r="EA3038" s="15"/>
      <c r="EB3038" s="20"/>
      <c r="EC3038" s="15"/>
      <c r="ED3038" s="20"/>
      <c r="EE3038" s="15"/>
      <c r="EF3038" s="20"/>
      <c r="EG3038" s="15"/>
      <c r="EH3038" s="20"/>
      <c r="EI3038" s="15"/>
      <c r="EJ3038" s="20"/>
      <c r="EK3038" s="15"/>
      <c r="EL3038" s="20"/>
      <c r="EM3038" s="15"/>
      <c r="EN3038" s="20"/>
      <c r="EY3038" s="15"/>
      <c r="EZ3038" s="16"/>
      <c r="FC3038" s="15"/>
      <c r="FD3038" s="16"/>
      <c r="FE3038" s="15"/>
      <c r="FF3038" s="16"/>
      <c r="FG3038" s="15"/>
      <c r="FH3038" s="16"/>
      <c r="FI3038" s="15"/>
      <c r="FJ3038" s="16"/>
      <c r="FK3038" s="15"/>
      <c r="FL3038" s="16"/>
      <c r="FM3038" s="15"/>
      <c r="FN3038" s="16"/>
      <c r="FO3038" s="15"/>
      <c r="FP3038" s="20"/>
      <c r="FQ3038" s="15"/>
      <c r="FR3038" s="16"/>
      <c r="FS3038" s="15"/>
      <c r="FT3038" s="16"/>
      <c r="FU3038" s="15"/>
      <c r="FV3038" s="16"/>
      <c r="FW3038" s="15"/>
      <c r="FX3038" s="16"/>
      <c r="FY3038" s="15"/>
      <c r="FZ3038" s="16"/>
      <c r="GA3038" s="15"/>
      <c r="GB3038" s="16"/>
      <c r="GC3038" s="15"/>
      <c r="GD3038" s="20"/>
      <c r="GE3038" s="15">
        <v>35</v>
      </c>
      <c r="GF3038" s="20">
        <v>1</v>
      </c>
      <c r="GG3038" s="226"/>
    </row>
    <row r="3039" spans="1:189" ht="15" customHeight="1" x14ac:dyDescent="0.3">
      <c r="A3039" s="15" t="s">
        <v>2903</v>
      </c>
      <c r="B3039" s="15" t="s">
        <v>142</v>
      </c>
      <c r="C3039" s="15" t="s">
        <v>307</v>
      </c>
      <c r="D3039" s="15" t="s">
        <v>4104</v>
      </c>
      <c r="E3039" s="15" t="str">
        <f t="shared" si="654"/>
        <v>Connor Ball</v>
      </c>
      <c r="F3039" s="15" t="s">
        <v>135</v>
      </c>
      <c r="G3039" s="15">
        <v>999928205</v>
      </c>
      <c r="H3039" s="15">
        <f t="shared" si="655"/>
        <v>70</v>
      </c>
      <c r="I3039" s="15"/>
      <c r="J3039" s="15"/>
      <c r="K3039" s="16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6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>
        <f t="shared" si="656"/>
        <v>0</v>
      </c>
      <c r="CT3039" s="15">
        <f t="shared" si="657"/>
        <v>0</v>
      </c>
      <c r="CU3039" s="15">
        <f t="shared" si="658"/>
        <v>0</v>
      </c>
      <c r="CV3039" s="15">
        <f t="shared" si="659"/>
        <v>70</v>
      </c>
      <c r="CW3039" s="15"/>
      <c r="CX3039" s="15"/>
      <c r="CY3039" s="15">
        <f t="shared" si="660"/>
        <v>0</v>
      </c>
      <c r="CZ3039" s="15">
        <f>GG3039</f>
        <v>0</v>
      </c>
      <c r="DA3039" s="16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20"/>
      <c r="DY3039" s="15"/>
      <c r="DZ3039" s="20"/>
      <c r="EA3039" s="15"/>
      <c r="EB3039" s="20"/>
      <c r="EC3039" s="15"/>
      <c r="ED3039" s="20"/>
      <c r="EE3039" s="15"/>
      <c r="EF3039" s="20"/>
      <c r="EG3039" s="15"/>
      <c r="EH3039" s="20"/>
      <c r="EI3039" s="15"/>
      <c r="EJ3039" s="20"/>
      <c r="EK3039" s="15"/>
      <c r="EL3039" s="20"/>
      <c r="EM3039" s="15"/>
      <c r="EN3039" s="20"/>
      <c r="EY3039" s="15"/>
      <c r="EZ3039" s="16"/>
      <c r="FC3039" s="15"/>
      <c r="FD3039" s="16"/>
      <c r="FE3039" s="15"/>
      <c r="FF3039" s="16"/>
      <c r="FG3039" s="15"/>
      <c r="FH3039" s="16"/>
      <c r="FI3039" s="15"/>
      <c r="FJ3039" s="16"/>
      <c r="FK3039" s="15"/>
      <c r="FL3039" s="16"/>
      <c r="FM3039" s="15"/>
      <c r="FN3039" s="16"/>
      <c r="FO3039" s="15"/>
      <c r="FP3039" s="20"/>
      <c r="FQ3039" s="15"/>
      <c r="FR3039" s="16"/>
      <c r="FS3039" s="15"/>
      <c r="FT3039" s="16"/>
      <c r="FU3039" s="15"/>
      <c r="FV3039" s="16"/>
      <c r="FW3039" s="15"/>
      <c r="FX3039" s="16"/>
      <c r="FY3039" s="15"/>
      <c r="FZ3039" s="16"/>
      <c r="GA3039" s="15"/>
      <c r="GB3039" s="16"/>
      <c r="GC3039" s="15"/>
      <c r="GD3039" s="20"/>
      <c r="GE3039" s="15">
        <v>70</v>
      </c>
      <c r="GF3039" s="20">
        <v>1</v>
      </c>
      <c r="GG3039" s="226"/>
    </row>
    <row r="3040" spans="1:189" ht="15" customHeight="1" x14ac:dyDescent="0.3">
      <c r="A3040" s="15" t="s">
        <v>125</v>
      </c>
      <c r="B3040" s="15" t="s">
        <v>126</v>
      </c>
      <c r="C3040" s="15" t="s">
        <v>1290</v>
      </c>
      <c r="D3040" s="15" t="s">
        <v>1106</v>
      </c>
      <c r="E3040" s="15" t="str">
        <f t="shared" si="654"/>
        <v>Joanna Kim</v>
      </c>
      <c r="F3040" s="15" t="s">
        <v>128</v>
      </c>
      <c r="G3040" s="15">
        <v>999928206</v>
      </c>
      <c r="H3040" s="15">
        <f t="shared" si="655"/>
        <v>33</v>
      </c>
      <c r="I3040" s="15"/>
      <c r="J3040" s="15"/>
      <c r="K3040" s="16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6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>
        <f t="shared" si="656"/>
        <v>0</v>
      </c>
      <c r="CT3040" s="15">
        <f t="shared" si="657"/>
        <v>0</v>
      </c>
      <c r="CU3040" s="15">
        <f t="shared" si="658"/>
        <v>0</v>
      </c>
      <c r="CV3040" s="15">
        <f t="shared" si="659"/>
        <v>33</v>
      </c>
      <c r="CW3040" s="15"/>
      <c r="CX3040" s="15"/>
      <c r="CY3040" s="15">
        <f t="shared" si="660"/>
        <v>0</v>
      </c>
      <c r="CZ3040" s="15">
        <f>GG3040</f>
        <v>0</v>
      </c>
      <c r="DA3040" s="16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20"/>
      <c r="DY3040" s="15"/>
      <c r="DZ3040" s="20"/>
      <c r="EA3040" s="15"/>
      <c r="EB3040" s="20"/>
      <c r="EC3040" s="15"/>
      <c r="ED3040" s="20"/>
      <c r="EE3040" s="15"/>
      <c r="EF3040" s="20"/>
      <c r="EG3040" s="15"/>
      <c r="EH3040" s="20"/>
      <c r="EI3040" s="15"/>
      <c r="EJ3040" s="20"/>
      <c r="EK3040" s="15"/>
      <c r="EL3040" s="20"/>
      <c r="EM3040" s="15"/>
      <c r="EN3040" s="20"/>
      <c r="EY3040" s="15"/>
      <c r="EZ3040" s="16"/>
      <c r="FC3040" s="15"/>
      <c r="FD3040" s="16"/>
      <c r="FE3040" s="15"/>
      <c r="FF3040" s="16"/>
      <c r="FG3040" s="15"/>
      <c r="FH3040" s="16"/>
      <c r="FI3040" s="15"/>
      <c r="FJ3040" s="16"/>
      <c r="FK3040" s="15"/>
      <c r="FL3040" s="16"/>
      <c r="FM3040" s="15"/>
      <c r="FN3040" s="16"/>
      <c r="FO3040" s="15"/>
      <c r="FP3040" s="20"/>
      <c r="FQ3040" s="15"/>
      <c r="FR3040" s="16"/>
      <c r="FS3040" s="15"/>
      <c r="FT3040" s="16"/>
      <c r="FU3040" s="15"/>
      <c r="FV3040" s="16"/>
      <c r="FW3040" s="15"/>
      <c r="FX3040" s="16"/>
      <c r="FY3040" s="15"/>
      <c r="FZ3040" s="16"/>
      <c r="GA3040" s="15"/>
      <c r="GB3040" s="16"/>
      <c r="GC3040" s="15"/>
      <c r="GD3040" s="20"/>
      <c r="GE3040" s="15">
        <v>33</v>
      </c>
      <c r="GF3040" s="20" t="s">
        <v>168</v>
      </c>
      <c r="GG3040" s="226"/>
    </row>
    <row r="3041" spans="1:189" ht="15" customHeight="1" x14ac:dyDescent="0.3">
      <c r="A3041" s="15" t="s">
        <v>125</v>
      </c>
      <c r="B3041" s="15" t="s">
        <v>134</v>
      </c>
      <c r="C3041" s="15" t="s">
        <v>389</v>
      </c>
      <c r="D3041" s="15" t="s">
        <v>4125</v>
      </c>
      <c r="E3041" s="15" t="str">
        <f t="shared" si="654"/>
        <v>Oliver McEvilley</v>
      </c>
      <c r="F3041" s="15" t="s">
        <v>135</v>
      </c>
      <c r="G3041" s="15">
        <v>999928211</v>
      </c>
      <c r="H3041" s="15">
        <f t="shared" si="655"/>
        <v>35</v>
      </c>
      <c r="I3041" s="15"/>
      <c r="J3041" s="15"/>
      <c r="K3041" s="16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6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>
        <f t="shared" si="656"/>
        <v>0</v>
      </c>
      <c r="CT3041" s="15">
        <f t="shared" si="657"/>
        <v>0</v>
      </c>
      <c r="CU3041" s="15">
        <f t="shared" si="658"/>
        <v>0</v>
      </c>
      <c r="CV3041" s="15">
        <f t="shared" si="659"/>
        <v>35</v>
      </c>
      <c r="CW3041" s="15"/>
      <c r="CX3041" s="15"/>
      <c r="CY3041" s="15">
        <f t="shared" si="660"/>
        <v>0</v>
      </c>
      <c r="CZ3041" s="15">
        <f>GG3041</f>
        <v>0</v>
      </c>
      <c r="DA3041" s="16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20"/>
      <c r="DY3041" s="15"/>
      <c r="DZ3041" s="20"/>
      <c r="EA3041" s="15"/>
      <c r="EB3041" s="20"/>
      <c r="EC3041" s="15"/>
      <c r="ED3041" s="20"/>
      <c r="EE3041" s="15"/>
      <c r="EF3041" s="20"/>
      <c r="EG3041" s="15"/>
      <c r="EH3041" s="20"/>
      <c r="EI3041" s="15"/>
      <c r="EJ3041" s="20"/>
      <c r="EK3041" s="15"/>
      <c r="EL3041" s="20"/>
      <c r="EM3041" s="15"/>
      <c r="EN3041" s="20"/>
      <c r="EY3041" s="15"/>
      <c r="EZ3041" s="16"/>
      <c r="FC3041" s="15"/>
      <c r="FD3041" s="16"/>
      <c r="FE3041" s="15"/>
      <c r="FF3041" s="16"/>
      <c r="FG3041" s="15"/>
      <c r="FH3041" s="16"/>
      <c r="FI3041" s="15"/>
      <c r="FJ3041" s="16"/>
      <c r="FK3041" s="15"/>
      <c r="FL3041" s="16"/>
      <c r="FM3041" s="15"/>
      <c r="FN3041" s="16"/>
      <c r="FO3041" s="15"/>
      <c r="FP3041" s="20"/>
      <c r="FQ3041" s="15"/>
      <c r="FR3041" s="16"/>
      <c r="FS3041" s="15"/>
      <c r="FT3041" s="16"/>
      <c r="FU3041" s="15"/>
      <c r="FV3041" s="16"/>
      <c r="FW3041" s="15"/>
      <c r="FX3041" s="16"/>
      <c r="FY3041" s="15"/>
      <c r="FZ3041" s="16"/>
      <c r="GA3041" s="15"/>
      <c r="GB3041" s="16"/>
      <c r="GC3041" s="15"/>
      <c r="GD3041" s="20"/>
      <c r="GE3041" s="15">
        <v>35</v>
      </c>
      <c r="GF3041" s="20">
        <v>1</v>
      </c>
      <c r="GG3041" s="226"/>
    </row>
    <row r="3042" spans="1:189" ht="15" customHeight="1" x14ac:dyDescent="0.3">
      <c r="A3042" s="15" t="s">
        <v>130</v>
      </c>
      <c r="B3042" s="15" t="s">
        <v>142</v>
      </c>
      <c r="C3042" s="15" t="s">
        <v>4114</v>
      </c>
      <c r="D3042" s="15" t="s">
        <v>4115</v>
      </c>
      <c r="E3042" s="15" t="str">
        <f t="shared" si="654"/>
        <v xml:space="preserve">Keaton  Ehlinger </v>
      </c>
      <c r="F3042" s="15" t="s">
        <v>135</v>
      </c>
      <c r="G3042" s="15">
        <v>999928225</v>
      </c>
      <c r="H3042" s="15">
        <f t="shared" si="655"/>
        <v>44</v>
      </c>
      <c r="I3042" s="15"/>
      <c r="J3042" s="15"/>
      <c r="K3042" s="16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6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>
        <f t="shared" si="656"/>
        <v>0</v>
      </c>
      <c r="CT3042" s="15">
        <f t="shared" si="657"/>
        <v>0</v>
      </c>
      <c r="CU3042" s="15">
        <f t="shared" si="658"/>
        <v>0</v>
      </c>
      <c r="CV3042" s="15">
        <f t="shared" si="659"/>
        <v>44</v>
      </c>
      <c r="CW3042" s="15"/>
      <c r="CX3042" s="15"/>
      <c r="CY3042" s="15">
        <f t="shared" si="660"/>
        <v>0</v>
      </c>
      <c r="CZ3042" s="15">
        <f>GG3042</f>
        <v>0</v>
      </c>
      <c r="DA3042" s="16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20"/>
      <c r="DY3042" s="15"/>
      <c r="DZ3042" s="20"/>
      <c r="EA3042" s="15"/>
      <c r="EB3042" s="20"/>
      <c r="EC3042" s="15"/>
      <c r="ED3042" s="20"/>
      <c r="EE3042" s="15"/>
      <c r="EF3042" s="20"/>
      <c r="EG3042" s="15"/>
      <c r="EH3042" s="20"/>
      <c r="EI3042" s="15"/>
      <c r="EJ3042" s="20"/>
      <c r="EK3042" s="15"/>
      <c r="EL3042" s="20"/>
      <c r="EM3042" s="15"/>
      <c r="EN3042" s="20"/>
      <c r="EY3042" s="15"/>
      <c r="EZ3042" s="16"/>
      <c r="FC3042" s="15"/>
      <c r="FD3042" s="16"/>
      <c r="FE3042" s="15"/>
      <c r="FF3042" s="16"/>
      <c r="FG3042" s="15"/>
      <c r="FH3042" s="16"/>
      <c r="FI3042" s="15"/>
      <c r="FJ3042" s="16"/>
      <c r="FK3042" s="15"/>
      <c r="FL3042" s="16"/>
      <c r="FM3042" s="15"/>
      <c r="FN3042" s="16"/>
      <c r="FO3042" s="15"/>
      <c r="FP3042" s="20"/>
      <c r="FQ3042" s="15"/>
      <c r="FR3042" s="16"/>
      <c r="FS3042" s="15"/>
      <c r="FT3042" s="16"/>
      <c r="FU3042" s="15"/>
      <c r="FV3042" s="16"/>
      <c r="FW3042" s="15"/>
      <c r="FX3042" s="16"/>
      <c r="FY3042" s="15"/>
      <c r="FZ3042" s="16"/>
      <c r="GA3042" s="15"/>
      <c r="GB3042" s="16"/>
      <c r="GC3042" s="15"/>
      <c r="GD3042" s="20"/>
      <c r="GE3042" s="15">
        <v>44</v>
      </c>
      <c r="GF3042" s="20" t="s">
        <v>129</v>
      </c>
      <c r="GG3042" s="226"/>
    </row>
    <row r="3043" spans="1:189" ht="15" customHeight="1" x14ac:dyDescent="0.3">
      <c r="A3043" s="15" t="s">
        <v>125</v>
      </c>
      <c r="B3043" s="15" t="s">
        <v>142</v>
      </c>
      <c r="C3043" s="15" t="s">
        <v>4147</v>
      </c>
      <c r="D3043" s="15" t="s">
        <v>1717</v>
      </c>
      <c r="E3043" s="15" t="str">
        <f t="shared" si="654"/>
        <v>Nancy Shi</v>
      </c>
      <c r="F3043" s="15" t="s">
        <v>128</v>
      </c>
      <c r="G3043" s="15">
        <v>999928232</v>
      </c>
      <c r="H3043" s="15">
        <f t="shared" si="655"/>
        <v>52.5</v>
      </c>
      <c r="I3043" s="15"/>
      <c r="J3043" s="15"/>
      <c r="K3043" s="16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6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>
        <f t="shared" si="656"/>
        <v>0</v>
      </c>
      <c r="CT3043" s="15">
        <f t="shared" si="657"/>
        <v>0</v>
      </c>
      <c r="CU3043" s="15">
        <f t="shared" si="658"/>
        <v>0</v>
      </c>
      <c r="CV3043" s="15">
        <f t="shared" si="659"/>
        <v>52.5</v>
      </c>
      <c r="CW3043" s="15"/>
      <c r="CX3043" s="15"/>
      <c r="CY3043" s="15">
        <f t="shared" si="660"/>
        <v>0</v>
      </c>
      <c r="CZ3043" s="15">
        <f>GG3043</f>
        <v>0</v>
      </c>
      <c r="DA3043" s="16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20"/>
      <c r="DY3043" s="15"/>
      <c r="DZ3043" s="20"/>
      <c r="EA3043" s="15"/>
      <c r="EB3043" s="20"/>
      <c r="EC3043" s="15"/>
      <c r="ED3043" s="20"/>
      <c r="EE3043" s="15"/>
      <c r="EF3043" s="20"/>
      <c r="EG3043" s="15"/>
      <c r="EH3043" s="20"/>
      <c r="EI3043" s="15"/>
      <c r="EJ3043" s="20"/>
      <c r="EK3043" s="15"/>
      <c r="EL3043" s="20"/>
      <c r="EM3043" s="15"/>
      <c r="EN3043" s="20"/>
      <c r="EY3043" s="15"/>
      <c r="EZ3043" s="16"/>
      <c r="FC3043" s="15"/>
      <c r="FD3043" s="16"/>
      <c r="FE3043" s="15"/>
      <c r="FF3043" s="16"/>
      <c r="FG3043" s="15"/>
      <c r="FH3043" s="16"/>
      <c r="FI3043" s="15"/>
      <c r="FJ3043" s="16"/>
      <c r="FK3043" s="15"/>
      <c r="FL3043" s="16"/>
      <c r="FM3043" s="15"/>
      <c r="FN3043" s="16"/>
      <c r="FO3043" s="15"/>
      <c r="FP3043" s="20"/>
      <c r="FQ3043" s="15"/>
      <c r="FR3043" s="16"/>
      <c r="FS3043" s="15"/>
      <c r="FT3043" s="16"/>
      <c r="FU3043" s="15"/>
      <c r="FV3043" s="16"/>
      <c r="FW3043" s="15"/>
      <c r="FX3043" s="16"/>
      <c r="FY3043" s="15"/>
      <c r="FZ3043" s="16"/>
      <c r="GA3043" s="15"/>
      <c r="GB3043" s="16"/>
      <c r="GC3043" s="15"/>
      <c r="GD3043" s="20"/>
      <c r="GE3043" s="15">
        <v>52.5</v>
      </c>
      <c r="GF3043" s="20">
        <v>2</v>
      </c>
      <c r="GG3043" s="226"/>
    </row>
    <row r="3044" spans="1:189" ht="15" customHeight="1" x14ac:dyDescent="0.3">
      <c r="A3044" s="15" t="s">
        <v>130</v>
      </c>
      <c r="B3044" s="15" t="s">
        <v>126</v>
      </c>
      <c r="C3044" s="15" t="s">
        <v>4157</v>
      </c>
      <c r="D3044" s="15" t="s">
        <v>4158</v>
      </c>
      <c r="E3044" s="15" t="str">
        <f t="shared" si="654"/>
        <v>Darek Paxton</v>
      </c>
      <c r="F3044" s="15" t="s">
        <v>135</v>
      </c>
      <c r="G3044" s="15">
        <v>999928236</v>
      </c>
      <c r="H3044" s="15">
        <f t="shared" si="655"/>
        <v>33</v>
      </c>
      <c r="I3044" s="15"/>
      <c r="J3044" s="15"/>
      <c r="K3044" s="16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6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>
        <f t="shared" si="656"/>
        <v>0</v>
      </c>
      <c r="CT3044" s="15">
        <f t="shared" si="657"/>
        <v>0</v>
      </c>
      <c r="CU3044" s="15">
        <f t="shared" si="658"/>
        <v>0</v>
      </c>
      <c r="CV3044" s="15">
        <f t="shared" si="659"/>
        <v>33</v>
      </c>
      <c r="CW3044" s="15"/>
      <c r="CX3044" s="15"/>
      <c r="CY3044" s="15">
        <f t="shared" si="660"/>
        <v>0</v>
      </c>
      <c r="CZ3044" s="15">
        <f>GG3044</f>
        <v>0</v>
      </c>
      <c r="DA3044" s="16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20"/>
      <c r="DY3044" s="15"/>
      <c r="DZ3044" s="20"/>
      <c r="EA3044" s="15"/>
      <c r="EB3044" s="20"/>
      <c r="EC3044" s="15"/>
      <c r="ED3044" s="20"/>
      <c r="EE3044" s="15"/>
      <c r="EF3044" s="20"/>
      <c r="EG3044" s="15"/>
      <c r="EH3044" s="20"/>
      <c r="EI3044" s="15"/>
      <c r="EJ3044" s="20"/>
      <c r="EK3044" s="15"/>
      <c r="EL3044" s="20"/>
      <c r="EM3044" s="15"/>
      <c r="EN3044" s="20"/>
      <c r="EY3044" s="15"/>
      <c r="EZ3044" s="16"/>
      <c r="FC3044" s="15"/>
      <c r="FD3044" s="16"/>
      <c r="FE3044" s="15"/>
      <c r="FF3044" s="16"/>
      <c r="FG3044" s="15"/>
      <c r="FH3044" s="16"/>
      <c r="FI3044" s="15"/>
      <c r="FJ3044" s="16"/>
      <c r="FK3044" s="15"/>
      <c r="FL3044" s="16"/>
      <c r="FM3044" s="15"/>
      <c r="FN3044" s="16"/>
      <c r="FO3044" s="15"/>
      <c r="FP3044" s="20"/>
      <c r="FQ3044" s="15"/>
      <c r="FR3044" s="16"/>
      <c r="FS3044" s="15"/>
      <c r="FT3044" s="16"/>
      <c r="FU3044" s="15"/>
      <c r="FV3044" s="16"/>
      <c r="FW3044" s="15"/>
      <c r="FX3044" s="16"/>
      <c r="FY3044" s="15"/>
      <c r="FZ3044" s="16"/>
      <c r="GA3044" s="15"/>
      <c r="GB3044" s="16"/>
      <c r="GC3044" s="15"/>
      <c r="GD3044" s="20"/>
      <c r="GE3044" s="15">
        <v>33</v>
      </c>
      <c r="GF3044" s="20" t="s">
        <v>168</v>
      </c>
      <c r="GG3044" s="226"/>
    </row>
    <row r="3045" spans="1:189" ht="15" customHeight="1" x14ac:dyDescent="0.3">
      <c r="A3045" s="15" t="s">
        <v>125</v>
      </c>
      <c r="B3045" s="15" t="s">
        <v>126</v>
      </c>
      <c r="C3045" s="15" t="s">
        <v>459</v>
      </c>
      <c r="D3045" s="15" t="s">
        <v>4163</v>
      </c>
      <c r="E3045" s="15" t="str">
        <f t="shared" si="654"/>
        <v>Kyle Erfurt</v>
      </c>
      <c r="F3045" s="15" t="s">
        <v>135</v>
      </c>
      <c r="G3045" s="15">
        <v>999928240</v>
      </c>
      <c r="H3045" s="15">
        <f t="shared" si="655"/>
        <v>33</v>
      </c>
      <c r="I3045" s="15"/>
      <c r="J3045" s="15"/>
      <c r="K3045" s="16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6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>
        <f t="shared" si="656"/>
        <v>0</v>
      </c>
      <c r="CT3045" s="15">
        <f t="shared" si="657"/>
        <v>0</v>
      </c>
      <c r="CU3045" s="15">
        <f t="shared" si="658"/>
        <v>0</v>
      </c>
      <c r="CV3045" s="15">
        <f t="shared" si="659"/>
        <v>33</v>
      </c>
      <c r="CW3045" s="15"/>
      <c r="CX3045" s="15"/>
      <c r="CY3045" s="15">
        <f t="shared" si="660"/>
        <v>0</v>
      </c>
      <c r="CZ3045" s="15">
        <f>GG3045</f>
        <v>0</v>
      </c>
      <c r="DA3045" s="16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20"/>
      <c r="DY3045" s="15"/>
      <c r="DZ3045" s="20"/>
      <c r="EA3045" s="15"/>
      <c r="EB3045" s="20"/>
      <c r="EC3045" s="15"/>
      <c r="ED3045" s="20"/>
      <c r="EE3045" s="15"/>
      <c r="EF3045" s="20"/>
      <c r="EG3045" s="15"/>
      <c r="EH3045" s="20"/>
      <c r="EI3045" s="15"/>
      <c r="EJ3045" s="20"/>
      <c r="EK3045" s="15"/>
      <c r="EL3045" s="20"/>
      <c r="EM3045" s="15"/>
      <c r="EN3045" s="20"/>
      <c r="EY3045" s="15"/>
      <c r="EZ3045" s="16"/>
      <c r="FC3045" s="15"/>
      <c r="FD3045" s="16"/>
      <c r="FE3045" s="15"/>
      <c r="FF3045" s="16"/>
      <c r="FG3045" s="15"/>
      <c r="FH3045" s="16"/>
      <c r="FI3045" s="15"/>
      <c r="FJ3045" s="16"/>
      <c r="FK3045" s="15"/>
      <c r="FL3045" s="16"/>
      <c r="FM3045" s="15"/>
      <c r="FN3045" s="16"/>
      <c r="FO3045" s="15"/>
      <c r="FP3045" s="20"/>
      <c r="FQ3045" s="15"/>
      <c r="FR3045" s="16"/>
      <c r="FS3045" s="15"/>
      <c r="FT3045" s="16"/>
      <c r="FU3045" s="15"/>
      <c r="FV3045" s="16"/>
      <c r="FW3045" s="15"/>
      <c r="FX3045" s="16"/>
      <c r="FY3045" s="15"/>
      <c r="FZ3045" s="16"/>
      <c r="GA3045" s="15"/>
      <c r="GB3045" s="16"/>
      <c r="GC3045" s="15"/>
      <c r="GD3045" s="20"/>
      <c r="GE3045" s="15">
        <v>33</v>
      </c>
      <c r="GF3045" s="20" t="s">
        <v>168</v>
      </c>
      <c r="GG3045" s="226"/>
    </row>
    <row r="3046" spans="1:189" ht="15" customHeight="1" x14ac:dyDescent="0.3">
      <c r="A3046" s="15" t="s">
        <v>130</v>
      </c>
      <c r="B3046" s="15" t="s">
        <v>126</v>
      </c>
      <c r="C3046" s="15" t="s">
        <v>3442</v>
      </c>
      <c r="D3046" s="15" t="s">
        <v>4172</v>
      </c>
      <c r="E3046" s="15" t="str">
        <f t="shared" si="654"/>
        <v>Saanvi Shukla</v>
      </c>
      <c r="F3046" s="15" t="s">
        <v>128</v>
      </c>
      <c r="G3046" s="15">
        <v>999928246</v>
      </c>
      <c r="H3046" s="15">
        <f t="shared" si="655"/>
        <v>33</v>
      </c>
      <c r="I3046" s="15"/>
      <c r="J3046" s="15"/>
      <c r="K3046" s="16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6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>
        <f t="shared" si="656"/>
        <v>0</v>
      </c>
      <c r="CT3046" s="15">
        <f t="shared" si="657"/>
        <v>0</v>
      </c>
      <c r="CU3046" s="15">
        <f t="shared" si="658"/>
        <v>0</v>
      </c>
      <c r="CV3046" s="15">
        <f t="shared" si="659"/>
        <v>33</v>
      </c>
      <c r="CW3046" s="15"/>
      <c r="CX3046" s="15"/>
      <c r="CY3046" s="15">
        <f t="shared" si="660"/>
        <v>0</v>
      </c>
      <c r="CZ3046" s="15">
        <f>GG3046</f>
        <v>0</v>
      </c>
      <c r="DA3046" s="16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20"/>
      <c r="DY3046" s="15"/>
      <c r="DZ3046" s="20"/>
      <c r="EA3046" s="15"/>
      <c r="EB3046" s="20"/>
      <c r="EC3046" s="15"/>
      <c r="ED3046" s="20"/>
      <c r="EE3046" s="15"/>
      <c r="EF3046" s="20"/>
      <c r="EG3046" s="15"/>
      <c r="EH3046" s="20"/>
      <c r="EI3046" s="15"/>
      <c r="EJ3046" s="20"/>
      <c r="EK3046" s="15"/>
      <c r="EL3046" s="20"/>
      <c r="EM3046" s="15"/>
      <c r="EN3046" s="20"/>
      <c r="EY3046" s="15"/>
      <c r="EZ3046" s="16"/>
      <c r="FC3046" s="15"/>
      <c r="FD3046" s="16"/>
      <c r="FE3046" s="15"/>
      <c r="FF3046" s="16"/>
      <c r="FG3046" s="15"/>
      <c r="FH3046" s="16"/>
      <c r="FI3046" s="15"/>
      <c r="FJ3046" s="16"/>
      <c r="FK3046" s="15"/>
      <c r="FL3046" s="16"/>
      <c r="FM3046" s="15"/>
      <c r="FN3046" s="16"/>
      <c r="FO3046" s="15"/>
      <c r="FP3046" s="20"/>
      <c r="FQ3046" s="15"/>
      <c r="FR3046" s="16"/>
      <c r="FS3046" s="15"/>
      <c r="FT3046" s="16"/>
      <c r="FU3046" s="15"/>
      <c r="FV3046" s="16"/>
      <c r="FW3046" s="15"/>
      <c r="FX3046" s="16"/>
      <c r="FY3046" s="15"/>
      <c r="FZ3046" s="16"/>
      <c r="GA3046" s="15"/>
      <c r="GB3046" s="16"/>
      <c r="GC3046" s="15"/>
      <c r="GD3046" s="20"/>
      <c r="GE3046" s="15">
        <v>33</v>
      </c>
      <c r="GF3046" s="20" t="s">
        <v>168</v>
      </c>
      <c r="GG3046" s="226"/>
    </row>
    <row r="3047" spans="1:189" ht="15" customHeight="1" x14ac:dyDescent="0.3">
      <c r="A3047" s="15" t="s">
        <v>130</v>
      </c>
      <c r="B3047" s="15" t="s">
        <v>138</v>
      </c>
      <c r="C3047" s="15" t="s">
        <v>4154</v>
      </c>
      <c r="D3047" s="15" t="s">
        <v>4155</v>
      </c>
      <c r="E3047" s="15" t="str">
        <f t="shared" si="654"/>
        <v>MÃ­a Vasquez</v>
      </c>
      <c r="F3047" s="15" t="s">
        <v>128</v>
      </c>
      <c r="G3047" s="15">
        <v>999928247</v>
      </c>
      <c r="H3047" s="15">
        <f t="shared" si="655"/>
        <v>52.5</v>
      </c>
      <c r="I3047" s="15"/>
      <c r="J3047" s="15"/>
      <c r="K3047" s="16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6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>
        <f t="shared" si="656"/>
        <v>0</v>
      </c>
      <c r="CT3047" s="15">
        <f t="shared" si="657"/>
        <v>0</v>
      </c>
      <c r="CU3047" s="15">
        <f t="shared" si="658"/>
        <v>0</v>
      </c>
      <c r="CV3047" s="15">
        <f t="shared" si="659"/>
        <v>52.5</v>
      </c>
      <c r="CW3047" s="15"/>
      <c r="CX3047" s="15"/>
      <c r="CY3047" s="15">
        <f t="shared" si="660"/>
        <v>0</v>
      </c>
      <c r="CZ3047" s="15">
        <f>GG3047</f>
        <v>0</v>
      </c>
      <c r="DA3047" s="16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20"/>
      <c r="DY3047" s="15"/>
      <c r="DZ3047" s="20"/>
      <c r="EA3047" s="15"/>
      <c r="EB3047" s="20"/>
      <c r="EC3047" s="15"/>
      <c r="ED3047" s="20"/>
      <c r="EE3047" s="15"/>
      <c r="EF3047" s="20"/>
      <c r="EG3047" s="15"/>
      <c r="EH3047" s="20"/>
      <c r="EI3047" s="15"/>
      <c r="EJ3047" s="20"/>
      <c r="EK3047" s="15"/>
      <c r="EL3047" s="20"/>
      <c r="EM3047" s="15"/>
      <c r="EN3047" s="20"/>
      <c r="EY3047" s="15"/>
      <c r="EZ3047" s="16"/>
      <c r="FC3047" s="15"/>
      <c r="FD3047" s="16"/>
      <c r="FE3047" s="15"/>
      <c r="FF3047" s="16"/>
      <c r="FG3047" s="15"/>
      <c r="FH3047" s="16"/>
      <c r="FI3047" s="15"/>
      <c r="FJ3047" s="16"/>
      <c r="FK3047" s="15"/>
      <c r="FL3047" s="16"/>
      <c r="FM3047" s="15"/>
      <c r="FN3047" s="16"/>
      <c r="FO3047" s="15"/>
      <c r="FP3047" s="20"/>
      <c r="FQ3047" s="15"/>
      <c r="FR3047" s="16"/>
      <c r="FS3047" s="15"/>
      <c r="FT3047" s="16"/>
      <c r="FU3047" s="15"/>
      <c r="FV3047" s="16"/>
      <c r="FW3047" s="15"/>
      <c r="FX3047" s="16"/>
      <c r="FY3047" s="15"/>
      <c r="FZ3047" s="16"/>
      <c r="GA3047" s="15"/>
      <c r="GB3047" s="16"/>
      <c r="GC3047" s="15"/>
      <c r="GD3047" s="20"/>
      <c r="GE3047" s="15">
        <v>52.5</v>
      </c>
      <c r="GF3047" s="20">
        <v>2</v>
      </c>
      <c r="GG3047" s="226"/>
    </row>
    <row r="3048" spans="1:189" ht="15" customHeight="1" x14ac:dyDescent="0.3">
      <c r="A3048" s="15" t="s">
        <v>130</v>
      </c>
      <c r="B3048" s="15" t="s">
        <v>138</v>
      </c>
      <c r="C3048" s="15" t="s">
        <v>4152</v>
      </c>
      <c r="D3048" s="15" t="s">
        <v>4153</v>
      </c>
      <c r="E3048" s="15" t="str">
        <f t="shared" si="654"/>
        <v>Arianni FernÃ¡ndez</v>
      </c>
      <c r="F3048" s="15" t="s">
        <v>128</v>
      </c>
      <c r="G3048" s="15">
        <v>999928248</v>
      </c>
      <c r="H3048" s="15">
        <f t="shared" si="655"/>
        <v>70</v>
      </c>
      <c r="I3048" s="15"/>
      <c r="J3048" s="15"/>
      <c r="K3048" s="16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6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>
        <f t="shared" si="656"/>
        <v>0</v>
      </c>
      <c r="CT3048" s="15">
        <f t="shared" si="657"/>
        <v>0</v>
      </c>
      <c r="CU3048" s="15">
        <f t="shared" si="658"/>
        <v>0</v>
      </c>
      <c r="CV3048" s="15">
        <f t="shared" si="659"/>
        <v>70</v>
      </c>
      <c r="CW3048" s="15"/>
      <c r="CX3048" s="15"/>
      <c r="CY3048" s="15">
        <f t="shared" si="660"/>
        <v>0</v>
      </c>
      <c r="CZ3048" s="15">
        <f>GG3048</f>
        <v>0</v>
      </c>
      <c r="DA3048" s="16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20"/>
      <c r="DY3048" s="15"/>
      <c r="DZ3048" s="20"/>
      <c r="EA3048" s="15"/>
      <c r="EB3048" s="20"/>
      <c r="EC3048" s="15"/>
      <c r="ED3048" s="20"/>
      <c r="EE3048" s="15"/>
      <c r="EF3048" s="20"/>
      <c r="EG3048" s="15"/>
      <c r="EH3048" s="20"/>
      <c r="EI3048" s="15"/>
      <c r="EJ3048" s="20"/>
      <c r="EK3048" s="15"/>
      <c r="EL3048" s="20"/>
      <c r="EM3048" s="15"/>
      <c r="EN3048" s="20"/>
      <c r="EY3048" s="15"/>
      <c r="EZ3048" s="16"/>
      <c r="FC3048" s="15"/>
      <c r="FD3048" s="16"/>
      <c r="FE3048" s="15"/>
      <c r="FF3048" s="16"/>
      <c r="FG3048" s="15"/>
      <c r="FH3048" s="16"/>
      <c r="FI3048" s="15"/>
      <c r="FJ3048" s="16"/>
      <c r="FK3048" s="15"/>
      <c r="FL3048" s="16"/>
      <c r="FM3048" s="15"/>
      <c r="FN3048" s="16"/>
      <c r="FO3048" s="15"/>
      <c r="FP3048" s="20"/>
      <c r="FQ3048" s="15"/>
      <c r="FR3048" s="16"/>
      <c r="FS3048" s="15"/>
      <c r="FT3048" s="16"/>
      <c r="FU3048" s="15"/>
      <c r="FV3048" s="16"/>
      <c r="FW3048" s="15"/>
      <c r="FX3048" s="16"/>
      <c r="FY3048" s="15"/>
      <c r="FZ3048" s="16"/>
      <c r="GA3048" s="15"/>
      <c r="GB3048" s="16"/>
      <c r="GC3048" s="15"/>
      <c r="GD3048" s="20"/>
      <c r="GE3048" s="15">
        <v>70</v>
      </c>
      <c r="GF3048" s="20">
        <v>1</v>
      </c>
      <c r="GG3048" s="226"/>
    </row>
    <row r="3049" spans="1:189" ht="15" customHeight="1" x14ac:dyDescent="0.3">
      <c r="A3049" s="15" t="s">
        <v>146</v>
      </c>
      <c r="B3049" s="15" t="s">
        <v>142</v>
      </c>
      <c r="C3049" s="15" t="s">
        <v>4164</v>
      </c>
      <c r="D3049" s="15" t="s">
        <v>4165</v>
      </c>
      <c r="E3049" s="15" t="str">
        <f t="shared" si="654"/>
        <v>JAKE HWANG</v>
      </c>
      <c r="F3049" s="15" t="s">
        <v>135</v>
      </c>
      <c r="G3049" s="15">
        <v>999928254</v>
      </c>
      <c r="H3049" s="15">
        <f t="shared" si="655"/>
        <v>52.5</v>
      </c>
      <c r="I3049" s="15"/>
      <c r="J3049" s="15"/>
      <c r="K3049" s="16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6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>
        <f t="shared" si="656"/>
        <v>0</v>
      </c>
      <c r="CT3049" s="15">
        <f t="shared" si="657"/>
        <v>0</v>
      </c>
      <c r="CU3049" s="15">
        <f t="shared" si="658"/>
        <v>0</v>
      </c>
      <c r="CV3049" s="15">
        <f t="shared" si="659"/>
        <v>52.5</v>
      </c>
      <c r="CW3049" s="15"/>
      <c r="CX3049" s="15"/>
      <c r="CY3049" s="15">
        <f t="shared" si="660"/>
        <v>0</v>
      </c>
      <c r="CZ3049" s="15">
        <f>GG3049</f>
        <v>0</v>
      </c>
      <c r="DA3049" s="16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20"/>
      <c r="DY3049" s="15"/>
      <c r="DZ3049" s="20"/>
      <c r="EA3049" s="15"/>
      <c r="EB3049" s="20"/>
      <c r="EC3049" s="15"/>
      <c r="ED3049" s="20"/>
      <c r="EE3049" s="15"/>
      <c r="EF3049" s="20"/>
      <c r="EG3049" s="15"/>
      <c r="EH3049" s="20"/>
      <c r="EI3049" s="15"/>
      <c r="EJ3049" s="20"/>
      <c r="EK3049" s="15"/>
      <c r="EL3049" s="20"/>
      <c r="EM3049" s="15"/>
      <c r="EN3049" s="20"/>
      <c r="EY3049" s="15"/>
      <c r="EZ3049" s="16"/>
      <c r="FC3049" s="15"/>
      <c r="FD3049" s="16"/>
      <c r="FE3049" s="15"/>
      <c r="FF3049" s="16"/>
      <c r="FG3049" s="15"/>
      <c r="FH3049" s="16"/>
      <c r="FI3049" s="15"/>
      <c r="FJ3049" s="16"/>
      <c r="FK3049" s="15"/>
      <c r="FL3049" s="16"/>
      <c r="FM3049" s="15"/>
      <c r="FN3049" s="16"/>
      <c r="FO3049" s="15"/>
      <c r="FP3049" s="20"/>
      <c r="FQ3049" s="15"/>
      <c r="FR3049" s="16"/>
      <c r="FS3049" s="15"/>
      <c r="FT3049" s="16"/>
      <c r="FU3049" s="15"/>
      <c r="FV3049" s="16"/>
      <c r="FW3049" s="15"/>
      <c r="FX3049" s="16"/>
      <c r="FY3049" s="15"/>
      <c r="FZ3049" s="16"/>
      <c r="GA3049" s="15"/>
      <c r="GB3049" s="16"/>
      <c r="GC3049" s="15"/>
      <c r="GD3049" s="20"/>
      <c r="GE3049" s="15">
        <v>52.5</v>
      </c>
      <c r="GF3049" s="20">
        <v>2</v>
      </c>
      <c r="GG3049" s="226"/>
    </row>
    <row r="3050" spans="1:189" ht="15" customHeight="1" x14ac:dyDescent="0.3">
      <c r="A3050" s="15" t="s">
        <v>125</v>
      </c>
      <c r="B3050" s="15" t="s">
        <v>126</v>
      </c>
      <c r="C3050" s="15" t="s">
        <v>303</v>
      </c>
      <c r="D3050" s="15" t="s">
        <v>1501</v>
      </c>
      <c r="E3050" s="15" t="str">
        <f t="shared" si="654"/>
        <v>Jessica Oh</v>
      </c>
      <c r="F3050" s="15" t="s">
        <v>128</v>
      </c>
      <c r="G3050" s="15">
        <v>999928255</v>
      </c>
      <c r="H3050" s="15">
        <f t="shared" si="655"/>
        <v>33</v>
      </c>
      <c r="I3050" s="15"/>
      <c r="J3050" s="15"/>
      <c r="K3050" s="16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6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>
        <f t="shared" si="656"/>
        <v>0</v>
      </c>
      <c r="CT3050" s="15">
        <f t="shared" si="657"/>
        <v>0</v>
      </c>
      <c r="CU3050" s="15">
        <f t="shared" si="658"/>
        <v>0</v>
      </c>
      <c r="CV3050" s="15">
        <f t="shared" si="659"/>
        <v>33</v>
      </c>
      <c r="CW3050" s="15"/>
      <c r="CX3050" s="15"/>
      <c r="CY3050" s="15">
        <f t="shared" si="660"/>
        <v>0</v>
      </c>
      <c r="CZ3050" s="15">
        <f>GG3050</f>
        <v>0</v>
      </c>
      <c r="DA3050" s="16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20"/>
      <c r="DY3050" s="15"/>
      <c r="DZ3050" s="20"/>
      <c r="EA3050" s="15"/>
      <c r="EB3050" s="20"/>
      <c r="EC3050" s="15"/>
      <c r="ED3050" s="20"/>
      <c r="EE3050" s="15"/>
      <c r="EF3050" s="20"/>
      <c r="EG3050" s="15"/>
      <c r="EH3050" s="20"/>
      <c r="EI3050" s="15"/>
      <c r="EJ3050" s="20"/>
      <c r="EK3050" s="15"/>
      <c r="EL3050" s="20"/>
      <c r="EM3050" s="15"/>
      <c r="EN3050" s="20"/>
      <c r="EY3050" s="15"/>
      <c r="EZ3050" s="16"/>
      <c r="FC3050" s="15"/>
      <c r="FD3050" s="16"/>
      <c r="FE3050" s="15"/>
      <c r="FF3050" s="16"/>
      <c r="FG3050" s="15"/>
      <c r="FH3050" s="16"/>
      <c r="FI3050" s="15"/>
      <c r="FJ3050" s="16"/>
      <c r="FK3050" s="15"/>
      <c r="FL3050" s="16"/>
      <c r="FM3050" s="15"/>
      <c r="FN3050" s="16"/>
      <c r="FO3050" s="15"/>
      <c r="FP3050" s="20"/>
      <c r="FQ3050" s="15"/>
      <c r="FR3050" s="16"/>
      <c r="FS3050" s="15"/>
      <c r="FT3050" s="16"/>
      <c r="FU3050" s="15"/>
      <c r="FV3050" s="16"/>
      <c r="FW3050" s="15"/>
      <c r="FX3050" s="16"/>
      <c r="FY3050" s="15"/>
      <c r="FZ3050" s="16"/>
      <c r="GA3050" s="15"/>
      <c r="GB3050" s="16"/>
      <c r="GC3050" s="15"/>
      <c r="GD3050" s="20"/>
      <c r="GE3050" s="15">
        <v>33</v>
      </c>
      <c r="GF3050" s="20" t="s">
        <v>168</v>
      </c>
      <c r="GG3050" s="226"/>
    </row>
    <row r="3051" spans="1:189" ht="15" customHeight="1" x14ac:dyDescent="0.3">
      <c r="A3051" s="15" t="s">
        <v>133</v>
      </c>
      <c r="B3051" s="15" t="s">
        <v>126</v>
      </c>
      <c r="C3051" s="15" t="s">
        <v>4144</v>
      </c>
      <c r="D3051" s="15" t="s">
        <v>4145</v>
      </c>
      <c r="E3051" s="15" t="str">
        <f t="shared" si="654"/>
        <v>Kori Tsang</v>
      </c>
      <c r="F3051" s="15" t="s">
        <v>128</v>
      </c>
      <c r="G3051" s="15">
        <v>999928262</v>
      </c>
      <c r="H3051" s="15">
        <f t="shared" si="655"/>
        <v>105</v>
      </c>
      <c r="I3051" s="15"/>
      <c r="J3051" s="15"/>
      <c r="K3051" s="16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6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>
        <f t="shared" si="656"/>
        <v>0</v>
      </c>
      <c r="CT3051" s="15">
        <f t="shared" si="657"/>
        <v>0</v>
      </c>
      <c r="CU3051" s="15">
        <f t="shared" si="658"/>
        <v>0</v>
      </c>
      <c r="CV3051" s="15">
        <f t="shared" si="659"/>
        <v>105</v>
      </c>
      <c r="CW3051" s="15"/>
      <c r="CX3051" s="15"/>
      <c r="CY3051" s="15">
        <f t="shared" si="660"/>
        <v>0</v>
      </c>
      <c r="CZ3051" s="15">
        <f>GG3051</f>
        <v>0</v>
      </c>
      <c r="DA3051" s="16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20"/>
      <c r="DY3051" s="15"/>
      <c r="DZ3051" s="20"/>
      <c r="EA3051" s="15"/>
      <c r="EB3051" s="20"/>
      <c r="EC3051" s="15"/>
      <c r="ED3051" s="20"/>
      <c r="EE3051" s="15"/>
      <c r="EF3051" s="20"/>
      <c r="EG3051" s="15"/>
      <c r="EH3051" s="20"/>
      <c r="EI3051" s="15"/>
      <c r="EJ3051" s="20"/>
      <c r="EK3051" s="15"/>
      <c r="EL3051" s="20"/>
      <c r="EM3051" s="15"/>
      <c r="EN3051" s="20"/>
      <c r="EY3051" s="15"/>
      <c r="EZ3051" s="16"/>
      <c r="FC3051" s="15"/>
      <c r="FD3051" s="16"/>
      <c r="FE3051" s="15"/>
      <c r="FF3051" s="16"/>
      <c r="FG3051" s="15"/>
      <c r="FH3051" s="16"/>
      <c r="FI3051" s="15"/>
      <c r="FJ3051" s="16"/>
      <c r="FK3051" s="15"/>
      <c r="FL3051" s="16"/>
      <c r="FM3051" s="15"/>
      <c r="FN3051" s="16"/>
      <c r="FO3051" s="15"/>
      <c r="FP3051" s="20"/>
      <c r="FQ3051" s="15"/>
      <c r="FR3051" s="16"/>
      <c r="FS3051" s="15"/>
      <c r="FT3051" s="16"/>
      <c r="FU3051" s="15"/>
      <c r="FV3051" s="16"/>
      <c r="FW3051" s="15"/>
      <c r="FX3051" s="16"/>
      <c r="FY3051" s="15"/>
      <c r="FZ3051" s="16"/>
      <c r="GA3051" s="15"/>
      <c r="GB3051" s="16"/>
      <c r="GC3051" s="15"/>
      <c r="GD3051" s="20"/>
      <c r="GE3051" s="15">
        <v>105</v>
      </c>
      <c r="GF3051" s="20">
        <v>2</v>
      </c>
      <c r="GG3051" s="226"/>
    </row>
    <row r="3052" spans="1:189" ht="15" customHeight="1" x14ac:dyDescent="0.3">
      <c r="A3052" s="15" t="s">
        <v>146</v>
      </c>
      <c r="B3052" s="15" t="s">
        <v>138</v>
      </c>
      <c r="C3052" s="15" t="s">
        <v>439</v>
      </c>
      <c r="D3052" s="15" t="s">
        <v>4168</v>
      </c>
      <c r="E3052" s="15" t="str">
        <f t="shared" si="654"/>
        <v>Evan Fazica</v>
      </c>
      <c r="F3052" s="15" t="s">
        <v>135</v>
      </c>
      <c r="G3052" s="15">
        <v>999928263</v>
      </c>
      <c r="H3052" s="15">
        <f t="shared" si="655"/>
        <v>79</v>
      </c>
      <c r="I3052" s="15"/>
      <c r="J3052" s="15"/>
      <c r="K3052" s="16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6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>
        <f t="shared" si="656"/>
        <v>0</v>
      </c>
      <c r="CT3052" s="15">
        <f t="shared" si="657"/>
        <v>0</v>
      </c>
      <c r="CU3052" s="15">
        <f t="shared" si="658"/>
        <v>0</v>
      </c>
      <c r="CV3052" s="15">
        <f t="shared" si="659"/>
        <v>79</v>
      </c>
      <c r="CW3052" s="15"/>
      <c r="CX3052" s="15"/>
      <c r="CY3052" s="15">
        <f t="shared" si="660"/>
        <v>0</v>
      </c>
      <c r="CZ3052" s="15">
        <f>GG3052</f>
        <v>0</v>
      </c>
      <c r="DA3052" s="16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20"/>
      <c r="DY3052" s="15"/>
      <c r="DZ3052" s="20"/>
      <c r="EA3052" s="15"/>
      <c r="EB3052" s="20"/>
      <c r="EC3052" s="15"/>
      <c r="ED3052" s="20"/>
      <c r="EE3052" s="15"/>
      <c r="EF3052" s="20"/>
      <c r="EG3052" s="15"/>
      <c r="EH3052" s="20"/>
      <c r="EI3052" s="15"/>
      <c r="EJ3052" s="20"/>
      <c r="EK3052" s="15"/>
      <c r="EL3052" s="20"/>
      <c r="EM3052" s="15"/>
      <c r="EN3052" s="20"/>
      <c r="EY3052" s="15"/>
      <c r="EZ3052" s="16"/>
      <c r="FC3052" s="15"/>
      <c r="FD3052" s="16"/>
      <c r="FE3052" s="15"/>
      <c r="FF3052" s="16"/>
      <c r="FG3052" s="15"/>
      <c r="FH3052" s="16"/>
      <c r="FI3052" s="15"/>
      <c r="FJ3052" s="16"/>
      <c r="FK3052" s="15"/>
      <c r="FL3052" s="16"/>
      <c r="FM3052" s="15"/>
      <c r="FN3052" s="16"/>
      <c r="FO3052" s="15"/>
      <c r="FP3052" s="20"/>
      <c r="FQ3052" s="15"/>
      <c r="FR3052" s="16"/>
      <c r="FS3052" s="15"/>
      <c r="FT3052" s="16"/>
      <c r="FU3052" s="15"/>
      <c r="FV3052" s="16"/>
      <c r="FW3052" s="15"/>
      <c r="FX3052" s="16"/>
      <c r="FY3052" s="15"/>
      <c r="FZ3052" s="16"/>
      <c r="GA3052" s="15"/>
      <c r="GB3052" s="16"/>
      <c r="GC3052" s="15"/>
      <c r="GD3052" s="20"/>
      <c r="GE3052" s="15">
        <v>79</v>
      </c>
      <c r="GF3052" s="20">
        <v>4</v>
      </c>
      <c r="GG3052" s="226"/>
    </row>
    <row r="3053" spans="1:189" ht="15" customHeight="1" x14ac:dyDescent="0.3">
      <c r="A3053" s="15" t="s">
        <v>125</v>
      </c>
      <c r="B3053" s="15" t="s">
        <v>126</v>
      </c>
      <c r="C3053" s="15" t="s">
        <v>1094</v>
      </c>
      <c r="D3053" s="15" t="s">
        <v>4178</v>
      </c>
      <c r="E3053" s="15" t="str">
        <f t="shared" si="654"/>
        <v>Tanvi Batchu</v>
      </c>
      <c r="F3053" s="15" t="s">
        <v>128</v>
      </c>
      <c r="G3053" s="15">
        <v>999928265</v>
      </c>
      <c r="H3053" s="15">
        <f t="shared" si="655"/>
        <v>33</v>
      </c>
      <c r="I3053" s="15"/>
      <c r="J3053" s="15"/>
      <c r="K3053" s="16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6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>
        <f t="shared" si="656"/>
        <v>0</v>
      </c>
      <c r="CT3053" s="15">
        <f t="shared" si="657"/>
        <v>0</v>
      </c>
      <c r="CU3053" s="15">
        <f t="shared" si="658"/>
        <v>0</v>
      </c>
      <c r="CV3053" s="15">
        <f t="shared" si="659"/>
        <v>33</v>
      </c>
      <c r="CW3053" s="15"/>
      <c r="CX3053" s="15"/>
      <c r="CY3053" s="15">
        <f t="shared" si="660"/>
        <v>0</v>
      </c>
      <c r="CZ3053" s="15">
        <f>GG3053</f>
        <v>0</v>
      </c>
      <c r="DA3053" s="16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20"/>
      <c r="DY3053" s="15"/>
      <c r="DZ3053" s="20"/>
      <c r="EA3053" s="15"/>
      <c r="EB3053" s="20"/>
      <c r="EC3053" s="15"/>
      <c r="ED3053" s="20"/>
      <c r="EE3053" s="15"/>
      <c r="EF3053" s="20"/>
      <c r="EG3053" s="15"/>
      <c r="EH3053" s="20"/>
      <c r="EI3053" s="15"/>
      <c r="EJ3053" s="20"/>
      <c r="EK3053" s="15"/>
      <c r="EL3053" s="20"/>
      <c r="EM3053" s="15"/>
      <c r="EN3053" s="20"/>
      <c r="EY3053" s="15"/>
      <c r="EZ3053" s="16"/>
      <c r="FC3053" s="15"/>
      <c r="FD3053" s="16"/>
      <c r="FE3053" s="15"/>
      <c r="FF3053" s="16"/>
      <c r="FG3053" s="15"/>
      <c r="FH3053" s="16"/>
      <c r="FI3053" s="15"/>
      <c r="FJ3053" s="16"/>
      <c r="FK3053" s="15"/>
      <c r="FL3053" s="16"/>
      <c r="FM3053" s="15"/>
      <c r="FN3053" s="16"/>
      <c r="FO3053" s="15"/>
      <c r="FP3053" s="20"/>
      <c r="FQ3053" s="15"/>
      <c r="FR3053" s="16"/>
      <c r="FS3053" s="15"/>
      <c r="FT3053" s="16"/>
      <c r="FU3053" s="15"/>
      <c r="FV3053" s="16"/>
      <c r="FW3053" s="15"/>
      <c r="FX3053" s="16"/>
      <c r="FY3053" s="15"/>
      <c r="FZ3053" s="16"/>
      <c r="GA3053" s="15"/>
      <c r="GB3053" s="16"/>
      <c r="GC3053" s="15"/>
      <c r="GD3053" s="20"/>
      <c r="GE3053" s="15">
        <v>33</v>
      </c>
      <c r="GF3053" s="20" t="s">
        <v>168</v>
      </c>
      <c r="GG3053" s="226"/>
    </row>
    <row r="3054" spans="1:189" ht="15" customHeight="1" x14ac:dyDescent="0.3">
      <c r="A3054" s="15" t="s">
        <v>133</v>
      </c>
      <c r="B3054" s="15" t="s">
        <v>142</v>
      </c>
      <c r="C3054" s="15" t="s">
        <v>157</v>
      </c>
      <c r="D3054" s="15" t="s">
        <v>796</v>
      </c>
      <c r="E3054" s="15" t="str">
        <f t="shared" si="654"/>
        <v>Olivia Fu</v>
      </c>
      <c r="F3054" s="15" t="s">
        <v>128</v>
      </c>
      <c r="G3054" s="15">
        <v>999928266</v>
      </c>
      <c r="H3054" s="15">
        <f t="shared" si="655"/>
        <v>67</v>
      </c>
      <c r="I3054" s="15"/>
      <c r="J3054" s="15"/>
      <c r="K3054" s="16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6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>
        <f t="shared" si="656"/>
        <v>0</v>
      </c>
      <c r="CT3054" s="15">
        <f t="shared" si="657"/>
        <v>0</v>
      </c>
      <c r="CU3054" s="15">
        <f t="shared" si="658"/>
        <v>0</v>
      </c>
      <c r="CV3054" s="15">
        <f t="shared" si="659"/>
        <v>67</v>
      </c>
      <c r="CW3054" s="15"/>
      <c r="CX3054" s="15"/>
      <c r="CY3054" s="15">
        <f t="shared" si="660"/>
        <v>0</v>
      </c>
      <c r="CZ3054" s="15">
        <f>GG3054</f>
        <v>0</v>
      </c>
      <c r="DA3054" s="16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20"/>
      <c r="DY3054" s="15"/>
      <c r="DZ3054" s="20"/>
      <c r="EA3054" s="15"/>
      <c r="EB3054" s="20"/>
      <c r="EC3054" s="15"/>
      <c r="ED3054" s="20"/>
      <c r="EE3054" s="15"/>
      <c r="EF3054" s="20"/>
      <c r="EG3054" s="15"/>
      <c r="EH3054" s="20"/>
      <c r="EI3054" s="15"/>
      <c r="EJ3054" s="20"/>
      <c r="EK3054" s="15"/>
      <c r="EL3054" s="20"/>
      <c r="EM3054" s="15"/>
      <c r="EN3054" s="20"/>
      <c r="EY3054" s="15"/>
      <c r="EZ3054" s="16"/>
      <c r="FC3054" s="15"/>
      <c r="FD3054" s="16"/>
      <c r="FE3054" s="15"/>
      <c r="FF3054" s="16"/>
      <c r="FG3054" s="15"/>
      <c r="FH3054" s="16"/>
      <c r="FI3054" s="15"/>
      <c r="FJ3054" s="16"/>
      <c r="FK3054" s="15"/>
      <c r="FL3054" s="16"/>
      <c r="FM3054" s="15"/>
      <c r="FN3054" s="16"/>
      <c r="FO3054" s="15"/>
      <c r="FP3054" s="20"/>
      <c r="FQ3054" s="15"/>
      <c r="FR3054" s="16"/>
      <c r="FS3054" s="15"/>
      <c r="FT3054" s="16"/>
      <c r="FU3054" s="15"/>
      <c r="FV3054" s="16"/>
      <c r="FW3054" s="15"/>
      <c r="FX3054" s="16"/>
      <c r="FY3054" s="15"/>
      <c r="FZ3054" s="16"/>
      <c r="GA3054" s="15"/>
      <c r="GB3054" s="16"/>
      <c r="GC3054" s="15"/>
      <c r="GD3054" s="20"/>
      <c r="GE3054" s="15">
        <v>67</v>
      </c>
      <c r="GF3054" s="20">
        <v>6</v>
      </c>
      <c r="GG3054" s="226"/>
    </row>
    <row r="3055" spans="1:189" ht="15" customHeight="1" x14ac:dyDescent="0.3">
      <c r="A3055" s="15" t="s">
        <v>146</v>
      </c>
      <c r="B3055" s="15" t="s">
        <v>142</v>
      </c>
      <c r="C3055" s="15" t="s">
        <v>4179</v>
      </c>
      <c r="D3055" s="15" t="s">
        <v>4178</v>
      </c>
      <c r="E3055" s="15" t="str">
        <f t="shared" si="654"/>
        <v>Avani Batchu</v>
      </c>
      <c r="F3055" s="15" t="s">
        <v>128</v>
      </c>
      <c r="G3055" s="15">
        <v>999928271</v>
      </c>
      <c r="H3055" s="15">
        <f t="shared" si="655"/>
        <v>79</v>
      </c>
      <c r="I3055" s="15"/>
      <c r="J3055" s="15"/>
      <c r="K3055" s="16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6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>
        <f t="shared" si="656"/>
        <v>0</v>
      </c>
      <c r="CT3055" s="15">
        <f t="shared" si="657"/>
        <v>0</v>
      </c>
      <c r="CU3055" s="15">
        <f t="shared" si="658"/>
        <v>0</v>
      </c>
      <c r="CV3055" s="15">
        <f t="shared" si="659"/>
        <v>79</v>
      </c>
      <c r="CW3055" s="15"/>
      <c r="CX3055" s="15"/>
      <c r="CY3055" s="15">
        <f t="shared" si="660"/>
        <v>0</v>
      </c>
      <c r="CZ3055" s="15">
        <f>GG3055</f>
        <v>0</v>
      </c>
      <c r="DA3055" s="16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20"/>
      <c r="DY3055" s="15"/>
      <c r="DZ3055" s="20"/>
      <c r="EA3055" s="15"/>
      <c r="EB3055" s="20"/>
      <c r="EC3055" s="15"/>
      <c r="ED3055" s="20"/>
      <c r="EE3055" s="15"/>
      <c r="EF3055" s="20"/>
      <c r="EG3055" s="15"/>
      <c r="EH3055" s="20"/>
      <c r="EI3055" s="15"/>
      <c r="EJ3055" s="20"/>
      <c r="EK3055" s="15"/>
      <c r="EL3055" s="20"/>
      <c r="EM3055" s="15"/>
      <c r="EN3055" s="20"/>
      <c r="EY3055" s="15"/>
      <c r="EZ3055" s="16"/>
      <c r="FC3055" s="15"/>
      <c r="FD3055" s="16"/>
      <c r="FE3055" s="15"/>
      <c r="FF3055" s="16"/>
      <c r="FG3055" s="15"/>
      <c r="FH3055" s="16"/>
      <c r="FI3055" s="15"/>
      <c r="FJ3055" s="16"/>
      <c r="FK3055" s="15"/>
      <c r="FL3055" s="16"/>
      <c r="FM3055" s="15"/>
      <c r="FN3055" s="16"/>
      <c r="FO3055" s="15"/>
      <c r="FP3055" s="20"/>
      <c r="FQ3055" s="15"/>
      <c r="FR3055" s="16"/>
      <c r="FS3055" s="15"/>
      <c r="FT3055" s="16"/>
      <c r="FU3055" s="15"/>
      <c r="FV3055" s="16"/>
      <c r="FW3055" s="15"/>
      <c r="FX3055" s="16"/>
      <c r="FY3055" s="15"/>
      <c r="FZ3055" s="16"/>
      <c r="GA3055" s="15"/>
      <c r="GB3055" s="16"/>
      <c r="GC3055" s="15"/>
      <c r="GD3055" s="20"/>
      <c r="GE3055" s="15">
        <v>79</v>
      </c>
      <c r="GF3055" s="20">
        <v>4</v>
      </c>
      <c r="GG3055" s="226"/>
    </row>
    <row r="3056" spans="1:189" ht="15" customHeight="1" x14ac:dyDescent="0.3">
      <c r="A3056" s="15" t="s">
        <v>130</v>
      </c>
      <c r="B3056" s="15" t="s">
        <v>138</v>
      </c>
      <c r="C3056" s="15" t="s">
        <v>472</v>
      </c>
      <c r="D3056" s="15" t="s">
        <v>4130</v>
      </c>
      <c r="E3056" s="15" t="str">
        <f t="shared" si="654"/>
        <v>Justin Molina</v>
      </c>
      <c r="F3056" s="15" t="s">
        <v>135</v>
      </c>
      <c r="G3056" s="15">
        <v>999928272</v>
      </c>
      <c r="H3056" s="15">
        <f t="shared" si="655"/>
        <v>71</v>
      </c>
      <c r="I3056" s="15"/>
      <c r="J3056" s="15"/>
      <c r="K3056" s="16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6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>
        <f t="shared" si="656"/>
        <v>0</v>
      </c>
      <c r="CT3056" s="15">
        <f t="shared" si="657"/>
        <v>0</v>
      </c>
      <c r="CU3056" s="15">
        <f t="shared" si="658"/>
        <v>0</v>
      </c>
      <c r="CV3056" s="15">
        <f t="shared" si="659"/>
        <v>71</v>
      </c>
      <c r="CW3056" s="15"/>
      <c r="CX3056" s="15"/>
      <c r="CY3056" s="15">
        <f t="shared" si="660"/>
        <v>0</v>
      </c>
      <c r="CZ3056" s="15">
        <f>GG3056</f>
        <v>0</v>
      </c>
      <c r="DA3056" s="16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20"/>
      <c r="DY3056" s="15"/>
      <c r="DZ3056" s="20"/>
      <c r="EA3056" s="15"/>
      <c r="EB3056" s="20"/>
      <c r="EC3056" s="15"/>
      <c r="ED3056" s="20"/>
      <c r="EE3056" s="15"/>
      <c r="EF3056" s="20"/>
      <c r="EG3056" s="15"/>
      <c r="EH3056" s="20"/>
      <c r="EI3056" s="15"/>
      <c r="EJ3056" s="20"/>
      <c r="EK3056" s="15"/>
      <c r="EL3056" s="20"/>
      <c r="EM3056" s="15"/>
      <c r="EN3056" s="20"/>
      <c r="EY3056" s="15"/>
      <c r="EZ3056" s="16"/>
      <c r="FC3056" s="15"/>
      <c r="FD3056" s="16"/>
      <c r="FE3056" s="15"/>
      <c r="FF3056" s="16"/>
      <c r="FG3056" s="15"/>
      <c r="FH3056" s="16"/>
      <c r="FI3056" s="15"/>
      <c r="FJ3056" s="16"/>
      <c r="FK3056" s="15"/>
      <c r="FL3056" s="16"/>
      <c r="FM3056" s="15"/>
      <c r="FN3056" s="16"/>
      <c r="FO3056" s="15"/>
      <c r="FP3056" s="20"/>
      <c r="FQ3056" s="15"/>
      <c r="FR3056" s="16"/>
      <c r="FS3056" s="15"/>
      <c r="FT3056" s="16"/>
      <c r="FU3056" s="15"/>
      <c r="FV3056" s="16"/>
      <c r="FW3056" s="15"/>
      <c r="FX3056" s="16"/>
      <c r="FY3056" s="15"/>
      <c r="FZ3056" s="16"/>
      <c r="GA3056" s="15"/>
      <c r="GB3056" s="16"/>
      <c r="GC3056" s="15"/>
      <c r="GD3056" s="20"/>
      <c r="GE3056" s="15">
        <v>71</v>
      </c>
      <c r="GF3056" s="20">
        <v>5</v>
      </c>
      <c r="GG3056" s="226"/>
    </row>
    <row r="3057" spans="1:189" ht="15" customHeight="1" x14ac:dyDescent="0.3">
      <c r="A3057" s="15" t="s">
        <v>2903</v>
      </c>
      <c r="B3057" s="15" t="s">
        <v>134</v>
      </c>
      <c r="C3057" s="15" t="s">
        <v>4107</v>
      </c>
      <c r="D3057" s="15" t="s">
        <v>4108</v>
      </c>
      <c r="E3057" s="15" t="str">
        <f t="shared" si="654"/>
        <v>Meriah Gannon</v>
      </c>
      <c r="F3057" s="15" t="s">
        <v>128</v>
      </c>
      <c r="G3057" s="15">
        <v>999928278</v>
      </c>
      <c r="H3057" s="15">
        <f t="shared" si="655"/>
        <v>35</v>
      </c>
      <c r="I3057" s="15"/>
      <c r="J3057" s="15"/>
      <c r="K3057" s="16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6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>
        <f t="shared" si="656"/>
        <v>0</v>
      </c>
      <c r="CT3057" s="15">
        <f t="shared" si="657"/>
        <v>0</v>
      </c>
      <c r="CU3057" s="15">
        <f t="shared" si="658"/>
        <v>0</v>
      </c>
      <c r="CV3057" s="15">
        <f t="shared" si="659"/>
        <v>35</v>
      </c>
      <c r="CW3057" s="15"/>
      <c r="CX3057" s="15"/>
      <c r="CY3057" s="15">
        <f t="shared" si="660"/>
        <v>0</v>
      </c>
      <c r="CZ3057" s="15">
        <f>GG3057</f>
        <v>0</v>
      </c>
      <c r="DA3057" s="16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20"/>
      <c r="DY3057" s="15"/>
      <c r="DZ3057" s="20"/>
      <c r="EA3057" s="15"/>
      <c r="EB3057" s="20"/>
      <c r="EC3057" s="15"/>
      <c r="ED3057" s="20"/>
      <c r="EE3057" s="15"/>
      <c r="EF3057" s="20"/>
      <c r="EG3057" s="15"/>
      <c r="EH3057" s="20"/>
      <c r="EI3057" s="15"/>
      <c r="EJ3057" s="20"/>
      <c r="EK3057" s="15"/>
      <c r="EL3057" s="20"/>
      <c r="EM3057" s="15"/>
      <c r="EN3057" s="20"/>
      <c r="EY3057" s="15"/>
      <c r="EZ3057" s="16"/>
      <c r="FC3057" s="15"/>
      <c r="FD3057" s="16"/>
      <c r="FE3057" s="15"/>
      <c r="FF3057" s="16"/>
      <c r="FG3057" s="15"/>
      <c r="FH3057" s="16"/>
      <c r="FI3057" s="15"/>
      <c r="FJ3057" s="16"/>
      <c r="FK3057" s="15"/>
      <c r="FL3057" s="16"/>
      <c r="FM3057" s="15"/>
      <c r="FN3057" s="16"/>
      <c r="FO3057" s="15"/>
      <c r="FP3057" s="20"/>
      <c r="FQ3057" s="15"/>
      <c r="FR3057" s="16"/>
      <c r="FS3057" s="15"/>
      <c r="FT3057" s="16"/>
      <c r="FU3057" s="15"/>
      <c r="FV3057" s="16"/>
      <c r="FW3057" s="15"/>
      <c r="FX3057" s="16"/>
      <c r="FY3057" s="15"/>
      <c r="FZ3057" s="16"/>
      <c r="GA3057" s="15"/>
      <c r="GB3057" s="16"/>
      <c r="GC3057" s="15"/>
      <c r="GD3057" s="20"/>
      <c r="GE3057" s="15">
        <v>35</v>
      </c>
      <c r="GF3057" s="20">
        <v>1</v>
      </c>
      <c r="GG3057" s="226"/>
    </row>
    <row r="3058" spans="1:189" ht="15" customHeight="1" x14ac:dyDescent="0.3">
      <c r="A3058" s="15" t="s">
        <v>125</v>
      </c>
      <c r="B3058" s="15" t="s">
        <v>126</v>
      </c>
      <c r="C3058" s="15" t="s">
        <v>570</v>
      </c>
      <c r="D3058" s="15" t="s">
        <v>1957</v>
      </c>
      <c r="E3058" s="15" t="str">
        <f t="shared" si="654"/>
        <v>William Wong</v>
      </c>
      <c r="F3058" s="15" t="s">
        <v>135</v>
      </c>
      <c r="G3058" s="15">
        <v>999928282</v>
      </c>
      <c r="H3058" s="15">
        <f t="shared" si="655"/>
        <v>33</v>
      </c>
      <c r="I3058" s="15"/>
      <c r="J3058" s="15"/>
      <c r="K3058" s="16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6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>
        <f t="shared" si="656"/>
        <v>0</v>
      </c>
      <c r="CT3058" s="15">
        <f t="shared" si="657"/>
        <v>0</v>
      </c>
      <c r="CU3058" s="15">
        <f t="shared" si="658"/>
        <v>0</v>
      </c>
      <c r="CV3058" s="15">
        <f t="shared" si="659"/>
        <v>33</v>
      </c>
      <c r="CW3058" s="15"/>
      <c r="CX3058" s="15"/>
      <c r="CY3058" s="15">
        <f t="shared" si="660"/>
        <v>0</v>
      </c>
      <c r="CZ3058" s="15">
        <f>GG3058</f>
        <v>0</v>
      </c>
      <c r="DA3058" s="16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20"/>
      <c r="DY3058" s="15"/>
      <c r="DZ3058" s="20"/>
      <c r="EA3058" s="15"/>
      <c r="EB3058" s="20"/>
      <c r="EC3058" s="15"/>
      <c r="ED3058" s="20"/>
      <c r="EE3058" s="15"/>
      <c r="EF3058" s="20"/>
      <c r="EG3058" s="15"/>
      <c r="EH3058" s="20"/>
      <c r="EI3058" s="15"/>
      <c r="EJ3058" s="20"/>
      <c r="EK3058" s="15"/>
      <c r="EL3058" s="20"/>
      <c r="EM3058" s="15"/>
      <c r="EN3058" s="20"/>
      <c r="EY3058" s="15"/>
      <c r="EZ3058" s="16"/>
      <c r="FC3058" s="15"/>
      <c r="FD3058" s="16"/>
      <c r="FE3058" s="15"/>
      <c r="FF3058" s="16"/>
      <c r="FG3058" s="15"/>
      <c r="FH3058" s="16"/>
      <c r="FI3058" s="15"/>
      <c r="FJ3058" s="16"/>
      <c r="FK3058" s="15"/>
      <c r="FL3058" s="16"/>
      <c r="FM3058" s="15"/>
      <c r="FN3058" s="16"/>
      <c r="FO3058" s="15"/>
      <c r="FP3058" s="20"/>
      <c r="FQ3058" s="15"/>
      <c r="FR3058" s="16"/>
      <c r="FS3058" s="15"/>
      <c r="FT3058" s="16"/>
      <c r="FU3058" s="15"/>
      <c r="FV3058" s="16"/>
      <c r="FW3058" s="15"/>
      <c r="FX3058" s="16"/>
      <c r="FY3058" s="15"/>
      <c r="FZ3058" s="16"/>
      <c r="GA3058" s="15"/>
      <c r="GB3058" s="16"/>
      <c r="GC3058" s="15"/>
      <c r="GD3058" s="20"/>
      <c r="GE3058" s="15">
        <v>33</v>
      </c>
      <c r="GF3058" s="20" t="s">
        <v>168</v>
      </c>
      <c r="GG3058" s="226"/>
    </row>
    <row r="3059" spans="1:189" ht="15" customHeight="1" x14ac:dyDescent="0.3">
      <c r="A3059" s="17" t="s">
        <v>2903</v>
      </c>
      <c r="B3059" s="17" t="s">
        <v>126</v>
      </c>
      <c r="C3059" s="17" t="s">
        <v>3281</v>
      </c>
      <c r="D3059" s="17" t="s">
        <v>3282</v>
      </c>
      <c r="E3059" s="15" t="str">
        <f t="shared" ref="E3059" si="661">CONCATENATE(C3059, " ",D3059)</f>
        <v>WESLAND UNG</v>
      </c>
      <c r="F3059" s="17" t="s">
        <v>135</v>
      </c>
      <c r="G3059" s="17">
        <v>999907657</v>
      </c>
      <c r="H3059" s="15">
        <f t="shared" ref="H3059" si="662">(L3059+M3059+N3059+O3059+P3059+R3059+S3059+T3059+U3059+V3059+X3059+Y3059+CT3059+CY3059+CS3059+CV3059+CZ3059)-J3059</f>
        <v>158.5</v>
      </c>
      <c r="I3059" s="15"/>
      <c r="J3059" s="17">
        <f>(O3059+P3059+R3059+S3059+T3059+U3059)/2</f>
        <v>25.5</v>
      </c>
      <c r="K3059" s="16"/>
      <c r="L3059" s="15"/>
      <c r="M3059" s="15"/>
      <c r="N3059" s="15"/>
      <c r="O3059" s="15">
        <f t="shared" ref="O3059" si="663">SUM(EE3059, EI3059, EK3059, EM3059)</f>
        <v>0</v>
      </c>
      <c r="P3059" s="15">
        <v>0</v>
      </c>
      <c r="Q3059" s="15">
        <f t="shared" ref="Q3059" si="664">COUNT(DI3059:DV3059)</f>
        <v>0</v>
      </c>
      <c r="R3059" s="15">
        <v>0</v>
      </c>
      <c r="S3059" s="15">
        <v>0</v>
      </c>
      <c r="T3059" s="15">
        <f t="shared" ref="T3059" si="665">EC3059</f>
        <v>51</v>
      </c>
      <c r="U3059" s="15">
        <f t="shared" ref="U3059" si="666">SUM(EG3059)</f>
        <v>0</v>
      </c>
      <c r="V3059" s="15"/>
      <c r="W3059" s="15"/>
      <c r="X3059" s="15"/>
      <c r="Y3059" s="15"/>
      <c r="Z3059" s="16"/>
      <c r="AA3059" s="15"/>
      <c r="AB3059" s="24"/>
      <c r="AC3059" s="15"/>
      <c r="AD3059" s="15"/>
      <c r="AE3059" s="15"/>
      <c r="AF3059" s="15"/>
      <c r="AG3059" s="15"/>
      <c r="AH3059" s="24"/>
      <c r="AI3059" s="15"/>
      <c r="AJ3059" s="15"/>
      <c r="AK3059" s="15"/>
      <c r="AL3059" s="15"/>
      <c r="AM3059" s="15"/>
      <c r="AN3059" s="24"/>
      <c r="AO3059" s="15"/>
      <c r="AP3059" s="24"/>
      <c r="AQ3059" s="15"/>
      <c r="AR3059" s="24"/>
      <c r="AS3059" s="15"/>
      <c r="AT3059" s="24"/>
      <c r="AU3059" s="15"/>
      <c r="AV3059" s="24"/>
      <c r="AW3059" s="15"/>
      <c r="AX3059" s="24"/>
      <c r="AY3059" s="15"/>
      <c r="AZ3059" s="15"/>
      <c r="BA3059" s="15"/>
      <c r="BB3059" s="15"/>
      <c r="BC3059" s="15"/>
      <c r="BD3059" s="15"/>
      <c r="BE3059" s="15"/>
      <c r="BF3059" s="24"/>
      <c r="BG3059" s="15"/>
      <c r="BH3059" s="24"/>
      <c r="BI3059" s="15"/>
      <c r="BJ3059" s="24"/>
      <c r="BK3059" s="15"/>
      <c r="BL3059" s="24"/>
      <c r="BM3059" s="15"/>
      <c r="BN3059" s="24"/>
      <c r="BO3059" s="15"/>
      <c r="BP3059" s="24"/>
      <c r="BQ3059" s="15"/>
      <c r="BR3059" s="24"/>
      <c r="BS3059" s="15">
        <v>79</v>
      </c>
      <c r="BT3059" s="24">
        <v>3</v>
      </c>
      <c r="BU3059" s="15"/>
      <c r="BV3059" s="24"/>
      <c r="BW3059" s="15"/>
      <c r="BX3059" s="24"/>
      <c r="BY3059" s="15"/>
      <c r="BZ3059" s="24"/>
      <c r="CA3059" s="15">
        <v>51</v>
      </c>
      <c r="CB3059" s="24"/>
      <c r="CC3059" s="15"/>
      <c r="CD3059" s="24"/>
      <c r="CE3059" s="15"/>
      <c r="CF3059" s="24"/>
      <c r="CG3059" s="15"/>
      <c r="CH3059" s="25"/>
      <c r="CI3059" s="15"/>
      <c r="CJ3059" s="25"/>
      <c r="CK3059" s="15"/>
      <c r="CL3059" s="25"/>
      <c r="CM3059" s="15"/>
      <c r="CN3059" s="25"/>
      <c r="CO3059" s="15"/>
      <c r="CP3059" s="24"/>
      <c r="CQ3059" s="15"/>
      <c r="CR3059" s="24"/>
      <c r="CS3059" s="15">
        <f t="shared" ref="CS3059" si="667">SUM(FE3059)</f>
        <v>32</v>
      </c>
      <c r="CT3059" s="15">
        <f t="shared" ref="CT3059" si="668">SUM(EQ3059,ES3059,EU3059,EW3059,FA3059,EY3059,FC3059,FG3059,FI3059,FK3059,FM3059,FQ3059,FS3059,FU3059,FW3059,FY3059,GA3059,FO3059)</f>
        <v>68</v>
      </c>
      <c r="CU3059" s="15">
        <f t="shared" ref="CU3059" si="669">COUNT(ER3059,ET3059,EV3059,EX3059,FB3059,EZ3059,FD3059,FH3059,FJ3059,FL3059,FN3059,FR3059,FT3059,FV3059,FX3059,FZ3059,GB3059)</f>
        <v>0</v>
      </c>
      <c r="CV3059" s="15">
        <f t="shared" ref="CV3059" si="670">GC3059+GE3059</f>
        <v>33</v>
      </c>
      <c r="CW3059" s="15"/>
      <c r="CX3059" s="15"/>
      <c r="CY3059" s="15">
        <f t="shared" ref="CY3059" si="671">EO3059</f>
        <v>0</v>
      </c>
      <c r="CZ3059" s="15">
        <f>GG3059</f>
        <v>0</v>
      </c>
      <c r="DA3059" s="20"/>
      <c r="DB3059" s="17">
        <v>48</v>
      </c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7"/>
      <c r="DQ3059" s="15"/>
      <c r="DR3059" s="15"/>
      <c r="DS3059" s="15"/>
      <c r="DT3059" s="15"/>
      <c r="DU3059" s="15"/>
      <c r="DV3059" s="15"/>
      <c r="DW3059" s="15"/>
      <c r="DX3059" s="20"/>
      <c r="DY3059" s="15"/>
      <c r="DZ3059" s="20"/>
      <c r="EA3059" s="15">
        <v>70</v>
      </c>
      <c r="EB3059" s="20">
        <v>1</v>
      </c>
      <c r="EC3059" s="15">
        <v>51</v>
      </c>
      <c r="ED3059" s="20" t="s">
        <v>129</v>
      </c>
      <c r="EE3059" s="15"/>
      <c r="EF3059" s="20"/>
      <c r="EG3059" s="15"/>
      <c r="EH3059" s="20"/>
      <c r="EI3059" s="15"/>
      <c r="EJ3059" s="20"/>
      <c r="EK3059" s="15"/>
      <c r="EL3059" s="20"/>
      <c r="EM3059" s="15"/>
      <c r="EN3059" s="20"/>
      <c r="EW3059" s="15">
        <v>68</v>
      </c>
      <c r="EY3059" s="15"/>
      <c r="EZ3059" s="20"/>
      <c r="FC3059" s="15"/>
      <c r="FD3059" s="20"/>
      <c r="FE3059" s="15">
        <v>32</v>
      </c>
      <c r="FF3059" s="20"/>
      <c r="FG3059" s="15"/>
      <c r="FH3059" s="20"/>
      <c r="FI3059" s="15"/>
      <c r="FJ3059" s="20"/>
      <c r="FK3059" s="15"/>
      <c r="FL3059" s="20"/>
      <c r="FM3059" s="15"/>
      <c r="FN3059" s="20"/>
      <c r="FO3059" s="15"/>
      <c r="FP3059" s="20"/>
      <c r="FQ3059" s="15"/>
      <c r="FR3059" s="20"/>
      <c r="FS3059" s="15"/>
      <c r="FT3059" s="20"/>
      <c r="FU3059" s="15"/>
      <c r="FV3059" s="20"/>
      <c r="FW3059" s="15"/>
      <c r="FX3059" s="20"/>
      <c r="FY3059" s="15"/>
      <c r="FZ3059" s="20"/>
      <c r="GA3059" s="15"/>
      <c r="GB3059" s="20"/>
      <c r="GC3059" s="15"/>
      <c r="GD3059" s="20"/>
      <c r="GE3059" s="15">
        <v>33</v>
      </c>
      <c r="GF3059" s="20" t="s">
        <v>168</v>
      </c>
      <c r="GG3059" s="170"/>
    </row>
    <row r="3060" spans="1:189" ht="15" customHeight="1" x14ac:dyDescent="0.35">
      <c r="A3060"/>
      <c r="B3060"/>
      <c r="C3060"/>
      <c r="D3060"/>
      <c r="E3060"/>
      <c r="F3060"/>
      <c r="G3060"/>
      <c r="H3060"/>
    </row>
    <row r="3061" spans="1:189" ht="15" customHeight="1" x14ac:dyDescent="0.35">
      <c r="A3061"/>
      <c r="B3061"/>
      <c r="C3061"/>
      <c r="D3061"/>
      <c r="E3061"/>
      <c r="F3061"/>
      <c r="G3061"/>
      <c r="H3061"/>
    </row>
    <row r="3062" spans="1:189" ht="15" customHeight="1" x14ac:dyDescent="0.35">
      <c r="A3062"/>
      <c r="B3062"/>
      <c r="C3062"/>
      <c r="D3062"/>
      <c r="E3062"/>
      <c r="F3062"/>
      <c r="G3062"/>
      <c r="H3062"/>
    </row>
    <row r="3063" spans="1:189" ht="15" customHeight="1" x14ac:dyDescent="0.35">
      <c r="A3063"/>
      <c r="B3063"/>
      <c r="C3063"/>
      <c r="D3063"/>
      <c r="E3063"/>
      <c r="F3063"/>
      <c r="G3063"/>
      <c r="H3063"/>
    </row>
    <row r="3064" spans="1:189" ht="15" customHeight="1" x14ac:dyDescent="0.35">
      <c r="A3064"/>
      <c r="B3064"/>
      <c r="C3064"/>
      <c r="D3064"/>
      <c r="E3064"/>
      <c r="F3064"/>
      <c r="G3064"/>
      <c r="H3064"/>
    </row>
    <row r="3065" spans="1:189" ht="15" customHeight="1" x14ac:dyDescent="0.35">
      <c r="A3065"/>
      <c r="B3065"/>
      <c r="C3065"/>
      <c r="D3065"/>
      <c r="E3065"/>
      <c r="F3065"/>
      <c r="G3065"/>
      <c r="H3065"/>
    </row>
    <row r="3066" spans="1:189" ht="15" customHeight="1" x14ac:dyDescent="0.35">
      <c r="A3066"/>
      <c r="B3066"/>
      <c r="C3066"/>
      <c r="D3066"/>
      <c r="E3066"/>
      <c r="F3066"/>
      <c r="G3066"/>
      <c r="H3066"/>
    </row>
    <row r="3067" spans="1:189" ht="15" customHeight="1" x14ac:dyDescent="0.35">
      <c r="A3067"/>
      <c r="B3067"/>
      <c r="C3067"/>
      <c r="D3067"/>
      <c r="E3067"/>
      <c r="F3067"/>
      <c r="G3067"/>
      <c r="H3067"/>
    </row>
    <row r="3068" spans="1:189" ht="15" customHeight="1" x14ac:dyDescent="0.35">
      <c r="A3068"/>
      <c r="B3068"/>
      <c r="C3068"/>
      <c r="D3068"/>
      <c r="E3068"/>
      <c r="F3068"/>
      <c r="G3068"/>
      <c r="H3068"/>
    </row>
    <row r="3069" spans="1:189" ht="15" customHeight="1" x14ac:dyDescent="0.35">
      <c r="A3069"/>
      <c r="B3069"/>
      <c r="C3069"/>
      <c r="D3069"/>
      <c r="E3069"/>
      <c r="F3069"/>
      <c r="G3069"/>
      <c r="H3069"/>
    </row>
    <row r="3070" spans="1:189" ht="15" customHeight="1" x14ac:dyDescent="0.35">
      <c r="A3070"/>
      <c r="B3070"/>
      <c r="C3070"/>
      <c r="D3070"/>
      <c r="E3070"/>
      <c r="F3070"/>
      <c r="G3070"/>
      <c r="H3070"/>
    </row>
    <row r="3071" spans="1:189" ht="15" customHeight="1" x14ac:dyDescent="0.35">
      <c r="A3071"/>
      <c r="B3071"/>
      <c r="C3071"/>
      <c r="D3071"/>
      <c r="E3071"/>
      <c r="F3071"/>
      <c r="G3071"/>
      <c r="H3071"/>
    </row>
    <row r="3072" spans="1:189" ht="15" customHeight="1" x14ac:dyDescent="0.35">
      <c r="A3072"/>
      <c r="B3072"/>
      <c r="C3072"/>
      <c r="D3072"/>
      <c r="E3072"/>
      <c r="F3072"/>
      <c r="G3072"/>
      <c r="H3072"/>
    </row>
    <row r="3073" spans="1:8" ht="15" customHeight="1" x14ac:dyDescent="0.35">
      <c r="A3073"/>
      <c r="B3073"/>
      <c r="C3073"/>
      <c r="D3073"/>
      <c r="E3073"/>
      <c r="F3073"/>
      <c r="G3073"/>
      <c r="H3073"/>
    </row>
    <row r="3074" spans="1:8" ht="15" customHeight="1" x14ac:dyDescent="0.35">
      <c r="A3074"/>
      <c r="B3074"/>
      <c r="C3074"/>
      <c r="D3074"/>
      <c r="E3074"/>
      <c r="F3074"/>
      <c r="G3074"/>
      <c r="H3074"/>
    </row>
    <row r="3075" spans="1:8" ht="15" customHeight="1" x14ac:dyDescent="0.35">
      <c r="A3075"/>
      <c r="B3075"/>
      <c r="C3075"/>
      <c r="D3075"/>
      <c r="E3075"/>
      <c r="F3075"/>
      <c r="G3075"/>
      <c r="H3075"/>
    </row>
    <row r="3076" spans="1:8" ht="15" customHeight="1" x14ac:dyDescent="0.35">
      <c r="A3076"/>
      <c r="B3076"/>
      <c r="C3076"/>
      <c r="D3076"/>
      <c r="E3076"/>
      <c r="F3076"/>
      <c r="G3076"/>
      <c r="H3076"/>
    </row>
    <row r="3077" spans="1:8" ht="15" customHeight="1" x14ac:dyDescent="0.35">
      <c r="A3077"/>
      <c r="B3077"/>
      <c r="C3077"/>
      <c r="D3077"/>
      <c r="E3077"/>
      <c r="F3077"/>
      <c r="G3077"/>
      <c r="H3077"/>
    </row>
    <row r="3078" spans="1:8" ht="15" customHeight="1" x14ac:dyDescent="0.35">
      <c r="A3078"/>
      <c r="B3078"/>
      <c r="C3078"/>
      <c r="D3078"/>
      <c r="E3078"/>
      <c r="F3078"/>
      <c r="G3078"/>
      <c r="H3078"/>
    </row>
    <row r="3079" spans="1:8" ht="15" customHeight="1" x14ac:dyDescent="0.35">
      <c r="A3079"/>
      <c r="B3079"/>
      <c r="C3079"/>
      <c r="D3079"/>
      <c r="E3079"/>
      <c r="F3079"/>
      <c r="G3079"/>
      <c r="H3079"/>
    </row>
    <row r="3080" spans="1:8" ht="15" customHeight="1" x14ac:dyDescent="0.35">
      <c r="A3080"/>
      <c r="B3080"/>
      <c r="C3080"/>
      <c r="D3080"/>
      <c r="E3080"/>
      <c r="F3080"/>
      <c r="G3080"/>
      <c r="H3080"/>
    </row>
    <row r="3081" spans="1:8" ht="15" customHeight="1" x14ac:dyDescent="0.35">
      <c r="A3081"/>
      <c r="B3081"/>
      <c r="C3081"/>
      <c r="D3081"/>
      <c r="E3081"/>
      <c r="F3081"/>
      <c r="G3081"/>
      <c r="H3081"/>
    </row>
    <row r="3082" spans="1:8" ht="15" customHeight="1" x14ac:dyDescent="0.35">
      <c r="A3082"/>
      <c r="B3082"/>
      <c r="C3082"/>
      <c r="D3082"/>
      <c r="E3082"/>
      <c r="F3082"/>
      <c r="G3082"/>
      <c r="H3082"/>
    </row>
    <row r="3083" spans="1:8" ht="15" customHeight="1" x14ac:dyDescent="0.35">
      <c r="A3083"/>
      <c r="B3083"/>
      <c r="C3083"/>
      <c r="D3083"/>
      <c r="E3083"/>
      <c r="F3083"/>
      <c r="G3083"/>
      <c r="H3083"/>
    </row>
    <row r="3084" spans="1:8" ht="15" customHeight="1" x14ac:dyDescent="0.35">
      <c r="A3084"/>
      <c r="B3084"/>
      <c r="C3084"/>
      <c r="D3084"/>
      <c r="E3084"/>
      <c r="F3084"/>
      <c r="G3084"/>
      <c r="H3084"/>
    </row>
    <row r="3085" spans="1:8" ht="15" customHeight="1" x14ac:dyDescent="0.35">
      <c r="A3085"/>
      <c r="B3085"/>
      <c r="C3085"/>
      <c r="D3085"/>
      <c r="E3085"/>
      <c r="F3085"/>
      <c r="G3085"/>
      <c r="H3085"/>
    </row>
    <row r="3086" spans="1:8" ht="15" customHeight="1" x14ac:dyDescent="0.35">
      <c r="A3086"/>
      <c r="B3086"/>
      <c r="C3086"/>
      <c r="D3086"/>
      <c r="E3086"/>
      <c r="F3086"/>
      <c r="G3086"/>
      <c r="H3086"/>
    </row>
    <row r="3087" spans="1:8" ht="15" customHeight="1" x14ac:dyDescent="0.35">
      <c r="A3087"/>
      <c r="B3087"/>
      <c r="C3087"/>
      <c r="D3087"/>
      <c r="E3087"/>
      <c r="F3087"/>
      <c r="G3087"/>
      <c r="H3087"/>
    </row>
    <row r="3088" spans="1:8" ht="15" customHeight="1" x14ac:dyDescent="0.35">
      <c r="A3088"/>
      <c r="B3088"/>
      <c r="C3088"/>
      <c r="D3088"/>
      <c r="E3088"/>
      <c r="F3088"/>
      <c r="G3088"/>
      <c r="H3088"/>
    </row>
    <row r="3089" spans="1:8" ht="15" customHeight="1" x14ac:dyDescent="0.35">
      <c r="A3089"/>
      <c r="B3089"/>
      <c r="C3089"/>
      <c r="D3089"/>
      <c r="E3089"/>
      <c r="F3089"/>
      <c r="G3089"/>
      <c r="H3089"/>
    </row>
    <row r="3090" spans="1:8" ht="15" customHeight="1" x14ac:dyDescent="0.35">
      <c r="A3090"/>
      <c r="B3090"/>
      <c r="C3090"/>
      <c r="D3090"/>
      <c r="E3090"/>
      <c r="F3090"/>
      <c r="G3090"/>
      <c r="H3090"/>
    </row>
    <row r="3091" spans="1:8" ht="15" customHeight="1" x14ac:dyDescent="0.35">
      <c r="A3091"/>
      <c r="B3091"/>
      <c r="C3091"/>
      <c r="D3091"/>
      <c r="E3091"/>
      <c r="F3091"/>
      <c r="G3091"/>
      <c r="H3091"/>
    </row>
    <row r="3092" spans="1:8" ht="15" customHeight="1" x14ac:dyDescent="0.35">
      <c r="A3092"/>
      <c r="B3092"/>
      <c r="C3092"/>
      <c r="D3092"/>
      <c r="E3092"/>
      <c r="F3092"/>
      <c r="G3092"/>
      <c r="H3092"/>
    </row>
    <row r="3093" spans="1:8" ht="15" customHeight="1" x14ac:dyDescent="0.35">
      <c r="A3093"/>
      <c r="B3093"/>
      <c r="C3093"/>
      <c r="D3093"/>
      <c r="E3093"/>
      <c r="F3093"/>
      <c r="G3093"/>
      <c r="H3093"/>
    </row>
    <row r="3094" spans="1:8" ht="15" customHeight="1" x14ac:dyDescent="0.35">
      <c r="A3094"/>
      <c r="B3094"/>
      <c r="C3094"/>
      <c r="D3094"/>
      <c r="E3094"/>
      <c r="F3094"/>
      <c r="G3094"/>
      <c r="H3094"/>
    </row>
    <row r="3095" spans="1:8" ht="15" customHeight="1" x14ac:dyDescent="0.35">
      <c r="A3095"/>
      <c r="B3095"/>
      <c r="C3095"/>
      <c r="D3095"/>
      <c r="E3095"/>
      <c r="F3095"/>
      <c r="G3095"/>
      <c r="H3095"/>
    </row>
    <row r="3096" spans="1:8" ht="15" customHeight="1" x14ac:dyDescent="0.35">
      <c r="A3096"/>
      <c r="B3096"/>
      <c r="C3096"/>
      <c r="D3096"/>
      <c r="E3096"/>
      <c r="F3096"/>
      <c r="G3096"/>
      <c r="H3096"/>
    </row>
    <row r="3097" spans="1:8" ht="15" customHeight="1" x14ac:dyDescent="0.35">
      <c r="A3097"/>
      <c r="B3097"/>
      <c r="C3097"/>
      <c r="D3097"/>
      <c r="E3097"/>
      <c r="F3097"/>
      <c r="G3097"/>
      <c r="H3097"/>
    </row>
    <row r="3098" spans="1:8" ht="15" customHeight="1" x14ac:dyDescent="0.35">
      <c r="A3098"/>
      <c r="B3098"/>
      <c r="C3098"/>
      <c r="D3098"/>
      <c r="E3098"/>
      <c r="F3098"/>
      <c r="G3098"/>
      <c r="H3098"/>
    </row>
    <row r="3099" spans="1:8" ht="15" customHeight="1" x14ac:dyDescent="0.35">
      <c r="A3099"/>
      <c r="B3099"/>
      <c r="C3099"/>
      <c r="D3099"/>
      <c r="E3099"/>
      <c r="F3099"/>
      <c r="G3099"/>
      <c r="H3099"/>
    </row>
    <row r="3100" spans="1:8" ht="15" customHeight="1" x14ac:dyDescent="0.35">
      <c r="A3100"/>
      <c r="B3100"/>
      <c r="C3100"/>
      <c r="D3100"/>
      <c r="E3100"/>
      <c r="F3100"/>
      <c r="G3100"/>
      <c r="H3100"/>
    </row>
    <row r="3101" spans="1:8" ht="15" customHeight="1" x14ac:dyDescent="0.35">
      <c r="A3101"/>
      <c r="B3101"/>
      <c r="C3101"/>
      <c r="D3101"/>
      <c r="E3101"/>
      <c r="F3101"/>
      <c r="G3101"/>
      <c r="H3101"/>
    </row>
    <row r="3102" spans="1:8" ht="15" customHeight="1" x14ac:dyDescent="0.35">
      <c r="A3102"/>
      <c r="B3102"/>
      <c r="C3102"/>
      <c r="D3102"/>
      <c r="E3102"/>
      <c r="F3102"/>
      <c r="G3102"/>
      <c r="H3102"/>
    </row>
    <row r="3103" spans="1:8" ht="15" customHeight="1" x14ac:dyDescent="0.35">
      <c r="A3103"/>
      <c r="B3103"/>
      <c r="C3103"/>
      <c r="D3103"/>
      <c r="E3103"/>
      <c r="F3103"/>
      <c r="G3103"/>
      <c r="H3103"/>
    </row>
    <row r="3104" spans="1:8" ht="15" customHeight="1" x14ac:dyDescent="0.35">
      <c r="A3104"/>
      <c r="B3104"/>
      <c r="C3104"/>
      <c r="D3104"/>
      <c r="E3104"/>
      <c r="F3104"/>
      <c r="G3104"/>
      <c r="H3104"/>
    </row>
    <row r="3105" spans="1:8" ht="15" customHeight="1" x14ac:dyDescent="0.35">
      <c r="A3105"/>
      <c r="B3105"/>
      <c r="C3105"/>
      <c r="D3105"/>
      <c r="E3105"/>
      <c r="F3105"/>
      <c r="G3105"/>
      <c r="H3105"/>
    </row>
    <row r="3106" spans="1:8" ht="15" customHeight="1" x14ac:dyDescent="0.35">
      <c r="A3106"/>
      <c r="B3106"/>
      <c r="C3106"/>
      <c r="D3106"/>
      <c r="E3106"/>
      <c r="F3106"/>
      <c r="G3106"/>
      <c r="H3106"/>
    </row>
    <row r="3107" spans="1:8" ht="15" customHeight="1" x14ac:dyDescent="0.35">
      <c r="A3107"/>
      <c r="B3107"/>
      <c r="C3107"/>
      <c r="D3107"/>
      <c r="E3107"/>
      <c r="F3107"/>
      <c r="G3107"/>
      <c r="H3107"/>
    </row>
    <row r="3108" spans="1:8" ht="15" customHeight="1" x14ac:dyDescent="0.35">
      <c r="A3108"/>
      <c r="B3108"/>
      <c r="C3108"/>
      <c r="D3108"/>
      <c r="E3108"/>
      <c r="F3108"/>
      <c r="G3108"/>
      <c r="H3108"/>
    </row>
    <row r="3109" spans="1:8" ht="15" customHeight="1" x14ac:dyDescent="0.35">
      <c r="A3109"/>
      <c r="B3109"/>
      <c r="C3109"/>
      <c r="D3109"/>
      <c r="E3109"/>
      <c r="F3109"/>
      <c r="G3109"/>
      <c r="H3109"/>
    </row>
    <row r="3110" spans="1:8" ht="15" customHeight="1" x14ac:dyDescent="0.35">
      <c r="A3110"/>
      <c r="B3110"/>
      <c r="C3110"/>
      <c r="D3110"/>
      <c r="E3110"/>
      <c r="F3110"/>
      <c r="G3110"/>
      <c r="H3110"/>
    </row>
    <row r="3111" spans="1:8" ht="15" customHeight="1" x14ac:dyDescent="0.35">
      <c r="A3111"/>
      <c r="B3111"/>
      <c r="C3111"/>
      <c r="D3111"/>
      <c r="E3111"/>
      <c r="F3111"/>
      <c r="G3111"/>
      <c r="H3111"/>
    </row>
    <row r="3112" spans="1:8" ht="15" customHeight="1" x14ac:dyDescent="0.35">
      <c r="A3112"/>
      <c r="B3112"/>
      <c r="C3112"/>
      <c r="D3112"/>
      <c r="E3112"/>
      <c r="F3112"/>
      <c r="G3112"/>
      <c r="H3112"/>
    </row>
    <row r="3113" spans="1:8" ht="15" customHeight="1" x14ac:dyDescent="0.35">
      <c r="A3113"/>
      <c r="B3113"/>
      <c r="C3113"/>
      <c r="D3113"/>
      <c r="E3113"/>
      <c r="F3113"/>
      <c r="G3113"/>
      <c r="H3113"/>
    </row>
    <row r="3114" spans="1:8" ht="15" customHeight="1" x14ac:dyDescent="0.35">
      <c r="A3114"/>
      <c r="B3114"/>
      <c r="C3114"/>
      <c r="D3114"/>
      <c r="E3114"/>
      <c r="F3114"/>
      <c r="G3114"/>
      <c r="H3114"/>
    </row>
    <row r="3115" spans="1:8" ht="15" customHeight="1" x14ac:dyDescent="0.35">
      <c r="A3115"/>
      <c r="B3115"/>
      <c r="C3115"/>
      <c r="D3115"/>
      <c r="E3115"/>
      <c r="F3115"/>
      <c r="G3115"/>
      <c r="H3115"/>
    </row>
    <row r="3116" spans="1:8" ht="15" customHeight="1" x14ac:dyDescent="0.35">
      <c r="A3116"/>
      <c r="B3116"/>
      <c r="C3116"/>
      <c r="D3116"/>
      <c r="E3116"/>
      <c r="F3116"/>
      <c r="G3116"/>
      <c r="H3116"/>
    </row>
    <row r="3117" spans="1:8" ht="15" customHeight="1" x14ac:dyDescent="0.35">
      <c r="A3117"/>
      <c r="B3117"/>
      <c r="C3117"/>
      <c r="D3117"/>
      <c r="E3117"/>
      <c r="F3117"/>
      <c r="G3117"/>
      <c r="H3117"/>
    </row>
    <row r="3118" spans="1:8" ht="15" customHeight="1" x14ac:dyDescent="0.35">
      <c r="A3118"/>
      <c r="B3118"/>
      <c r="C3118"/>
      <c r="D3118"/>
      <c r="E3118"/>
      <c r="F3118"/>
      <c r="G3118"/>
      <c r="H3118"/>
    </row>
    <row r="3119" spans="1:8" ht="15" customHeight="1" x14ac:dyDescent="0.35">
      <c r="A3119"/>
      <c r="B3119"/>
      <c r="C3119"/>
      <c r="D3119"/>
      <c r="E3119"/>
      <c r="F3119"/>
      <c r="G3119"/>
      <c r="H3119"/>
    </row>
    <row r="3120" spans="1:8" ht="15" customHeight="1" x14ac:dyDescent="0.35">
      <c r="A3120"/>
      <c r="B3120"/>
      <c r="C3120"/>
      <c r="D3120"/>
      <c r="E3120"/>
      <c r="F3120"/>
      <c r="G3120"/>
      <c r="H3120"/>
    </row>
    <row r="3121" spans="1:8" ht="15" customHeight="1" x14ac:dyDescent="0.35">
      <c r="A3121"/>
      <c r="B3121"/>
      <c r="C3121"/>
      <c r="D3121"/>
      <c r="E3121"/>
      <c r="F3121"/>
      <c r="G3121"/>
      <c r="H3121"/>
    </row>
    <row r="3122" spans="1:8" ht="15" customHeight="1" x14ac:dyDescent="0.35">
      <c r="A3122"/>
      <c r="B3122"/>
      <c r="C3122"/>
      <c r="D3122"/>
      <c r="E3122"/>
      <c r="F3122"/>
      <c r="G3122"/>
      <c r="H3122"/>
    </row>
    <row r="3123" spans="1:8" ht="15" customHeight="1" x14ac:dyDescent="0.35">
      <c r="A3123"/>
      <c r="B3123"/>
      <c r="C3123"/>
      <c r="D3123"/>
      <c r="E3123"/>
      <c r="F3123"/>
      <c r="G3123"/>
      <c r="H3123"/>
    </row>
    <row r="3124" spans="1:8" ht="15" customHeight="1" x14ac:dyDescent="0.35">
      <c r="A3124"/>
      <c r="B3124"/>
      <c r="C3124"/>
      <c r="D3124"/>
      <c r="E3124"/>
      <c r="F3124"/>
      <c r="G3124"/>
      <c r="H3124"/>
    </row>
    <row r="3125" spans="1:8" ht="15" customHeight="1" x14ac:dyDescent="0.35">
      <c r="A3125"/>
      <c r="B3125"/>
      <c r="C3125"/>
      <c r="D3125"/>
      <c r="E3125"/>
      <c r="F3125"/>
      <c r="G3125"/>
      <c r="H3125"/>
    </row>
    <row r="3126" spans="1:8" ht="15" customHeight="1" x14ac:dyDescent="0.35">
      <c r="A3126"/>
      <c r="B3126"/>
      <c r="C3126"/>
      <c r="D3126"/>
      <c r="E3126"/>
      <c r="F3126"/>
      <c r="G3126"/>
      <c r="H3126"/>
    </row>
    <row r="3127" spans="1:8" ht="15" customHeight="1" x14ac:dyDescent="0.35">
      <c r="A3127"/>
      <c r="B3127"/>
      <c r="C3127"/>
      <c r="D3127"/>
      <c r="E3127"/>
      <c r="F3127"/>
      <c r="G3127"/>
      <c r="H3127"/>
    </row>
    <row r="3128" spans="1:8" ht="15" customHeight="1" x14ac:dyDescent="0.35">
      <c r="A3128"/>
      <c r="B3128"/>
      <c r="C3128"/>
      <c r="D3128"/>
      <c r="E3128"/>
      <c r="F3128"/>
      <c r="G3128"/>
      <c r="H3128"/>
    </row>
    <row r="3129" spans="1:8" ht="15" customHeight="1" x14ac:dyDescent="0.35">
      <c r="A3129"/>
      <c r="B3129"/>
      <c r="C3129"/>
      <c r="D3129"/>
      <c r="E3129"/>
      <c r="F3129"/>
      <c r="G3129"/>
      <c r="H3129"/>
    </row>
    <row r="3130" spans="1:8" ht="15" customHeight="1" x14ac:dyDescent="0.35">
      <c r="A3130"/>
      <c r="B3130"/>
      <c r="C3130"/>
      <c r="D3130"/>
      <c r="E3130"/>
      <c r="F3130"/>
      <c r="G3130"/>
      <c r="H3130"/>
    </row>
    <row r="3131" spans="1:8" ht="15" customHeight="1" x14ac:dyDescent="0.35">
      <c r="A3131"/>
      <c r="B3131"/>
      <c r="C3131"/>
      <c r="D3131"/>
      <c r="E3131"/>
      <c r="F3131"/>
      <c r="G3131"/>
      <c r="H3131"/>
    </row>
    <row r="3132" spans="1:8" ht="15" customHeight="1" x14ac:dyDescent="0.35">
      <c r="A3132"/>
      <c r="B3132"/>
      <c r="C3132"/>
      <c r="D3132"/>
      <c r="E3132"/>
      <c r="F3132"/>
      <c r="G3132"/>
      <c r="H3132"/>
    </row>
    <row r="3133" spans="1:8" ht="15" customHeight="1" x14ac:dyDescent="0.35">
      <c r="A3133"/>
      <c r="B3133"/>
      <c r="C3133"/>
      <c r="D3133"/>
      <c r="E3133"/>
      <c r="F3133"/>
      <c r="G3133"/>
      <c r="H3133"/>
    </row>
    <row r="3134" spans="1:8" ht="15" customHeight="1" x14ac:dyDescent="0.35">
      <c r="A3134"/>
      <c r="B3134"/>
      <c r="C3134"/>
      <c r="D3134"/>
      <c r="E3134"/>
      <c r="F3134"/>
      <c r="G3134"/>
      <c r="H3134"/>
    </row>
    <row r="3135" spans="1:8" ht="15" customHeight="1" x14ac:dyDescent="0.35">
      <c r="A3135"/>
      <c r="B3135"/>
      <c r="C3135"/>
      <c r="D3135"/>
      <c r="E3135"/>
      <c r="F3135"/>
      <c r="G3135"/>
      <c r="H3135"/>
    </row>
    <row r="3136" spans="1:8" ht="15" customHeight="1" x14ac:dyDescent="0.35">
      <c r="A3136"/>
      <c r="B3136"/>
      <c r="C3136"/>
      <c r="D3136"/>
      <c r="E3136"/>
      <c r="F3136"/>
      <c r="G3136"/>
      <c r="H3136"/>
    </row>
    <row r="3137" spans="1:8" ht="15" customHeight="1" x14ac:dyDescent="0.35">
      <c r="A3137"/>
      <c r="B3137"/>
      <c r="C3137"/>
      <c r="D3137"/>
      <c r="E3137"/>
      <c r="F3137"/>
      <c r="G3137"/>
      <c r="H3137"/>
    </row>
    <row r="3138" spans="1:8" ht="15" customHeight="1" x14ac:dyDescent="0.35">
      <c r="A3138"/>
      <c r="B3138"/>
      <c r="C3138"/>
      <c r="D3138"/>
      <c r="E3138"/>
      <c r="F3138"/>
      <c r="G3138"/>
      <c r="H3138"/>
    </row>
    <row r="3139" spans="1:8" ht="15" customHeight="1" x14ac:dyDescent="0.35">
      <c r="A3139"/>
      <c r="B3139"/>
      <c r="C3139"/>
      <c r="D3139"/>
      <c r="E3139"/>
      <c r="F3139"/>
      <c r="G3139"/>
      <c r="H3139"/>
    </row>
    <row r="3140" spans="1:8" ht="15" customHeight="1" x14ac:dyDescent="0.35">
      <c r="A3140"/>
      <c r="B3140"/>
      <c r="C3140"/>
      <c r="D3140"/>
      <c r="E3140"/>
      <c r="F3140"/>
      <c r="G3140"/>
      <c r="H3140"/>
    </row>
    <row r="3141" spans="1:8" ht="15" customHeight="1" x14ac:dyDescent="0.35">
      <c r="A3141"/>
      <c r="B3141"/>
      <c r="C3141"/>
      <c r="D3141"/>
      <c r="E3141"/>
      <c r="F3141"/>
      <c r="G3141"/>
      <c r="H3141"/>
    </row>
    <row r="3142" spans="1:8" ht="15" customHeight="1" x14ac:dyDescent="0.35">
      <c r="A3142"/>
      <c r="B3142"/>
      <c r="C3142"/>
      <c r="D3142"/>
      <c r="E3142"/>
      <c r="F3142"/>
      <c r="G3142"/>
      <c r="H3142"/>
    </row>
    <row r="3143" spans="1:8" ht="15" customHeight="1" x14ac:dyDescent="0.35">
      <c r="A3143"/>
      <c r="B3143"/>
      <c r="C3143"/>
      <c r="D3143"/>
      <c r="E3143"/>
      <c r="F3143"/>
      <c r="G3143"/>
      <c r="H3143"/>
    </row>
    <row r="3144" spans="1:8" ht="15" customHeight="1" x14ac:dyDescent="0.35">
      <c r="A3144"/>
      <c r="B3144"/>
      <c r="C3144"/>
      <c r="D3144"/>
      <c r="E3144"/>
      <c r="F3144"/>
      <c r="G3144"/>
      <c r="H3144"/>
    </row>
    <row r="3145" spans="1:8" ht="15" customHeight="1" x14ac:dyDescent="0.35">
      <c r="A3145"/>
      <c r="B3145"/>
      <c r="C3145"/>
      <c r="D3145"/>
      <c r="E3145"/>
      <c r="F3145"/>
      <c r="G3145"/>
      <c r="H3145"/>
    </row>
    <row r="3146" spans="1:8" ht="15" customHeight="1" x14ac:dyDescent="0.35">
      <c r="A3146"/>
      <c r="B3146"/>
      <c r="C3146"/>
      <c r="D3146"/>
      <c r="E3146"/>
      <c r="F3146"/>
      <c r="G3146"/>
      <c r="H3146"/>
    </row>
    <row r="3147" spans="1:8" ht="15" customHeight="1" x14ac:dyDescent="0.35">
      <c r="A3147"/>
      <c r="B3147"/>
      <c r="C3147"/>
      <c r="D3147"/>
      <c r="E3147"/>
      <c r="F3147"/>
      <c r="G3147"/>
      <c r="H3147"/>
    </row>
    <row r="3148" spans="1:8" ht="15" customHeight="1" x14ac:dyDescent="0.35">
      <c r="A3148"/>
      <c r="B3148"/>
      <c r="C3148"/>
      <c r="D3148"/>
      <c r="E3148"/>
      <c r="F3148"/>
      <c r="G3148"/>
      <c r="H3148"/>
    </row>
    <row r="3149" spans="1:8" ht="15" customHeight="1" x14ac:dyDescent="0.35">
      <c r="A3149"/>
      <c r="B3149"/>
      <c r="C3149"/>
      <c r="D3149"/>
      <c r="E3149"/>
      <c r="F3149"/>
      <c r="G3149"/>
      <c r="H3149"/>
    </row>
    <row r="3150" spans="1:8" ht="15" customHeight="1" x14ac:dyDescent="0.35">
      <c r="A3150"/>
      <c r="B3150"/>
      <c r="C3150"/>
      <c r="D3150"/>
      <c r="E3150"/>
      <c r="F3150"/>
      <c r="G3150"/>
      <c r="H3150"/>
    </row>
    <row r="3151" spans="1:8" ht="15" customHeight="1" x14ac:dyDescent="0.35">
      <c r="A3151"/>
      <c r="B3151"/>
      <c r="C3151"/>
      <c r="D3151"/>
      <c r="E3151"/>
      <c r="F3151"/>
      <c r="G3151"/>
      <c r="H3151"/>
    </row>
    <row r="3152" spans="1:8" ht="15" customHeight="1" x14ac:dyDescent="0.35">
      <c r="A3152"/>
      <c r="B3152"/>
      <c r="C3152"/>
      <c r="D3152"/>
      <c r="E3152"/>
      <c r="F3152"/>
      <c r="G3152"/>
      <c r="H3152"/>
    </row>
    <row r="3153" spans="1:8" ht="15" customHeight="1" x14ac:dyDescent="0.35">
      <c r="A3153"/>
      <c r="B3153"/>
      <c r="C3153"/>
      <c r="D3153"/>
      <c r="E3153"/>
      <c r="F3153"/>
      <c r="G3153"/>
      <c r="H3153"/>
    </row>
    <row r="3154" spans="1:8" ht="15" customHeight="1" x14ac:dyDescent="0.35">
      <c r="A3154"/>
      <c r="B3154"/>
      <c r="C3154"/>
      <c r="D3154"/>
      <c r="E3154"/>
      <c r="F3154"/>
      <c r="G3154"/>
      <c r="H3154"/>
    </row>
    <row r="3155" spans="1:8" ht="15" customHeight="1" x14ac:dyDescent="0.35">
      <c r="A3155"/>
      <c r="B3155"/>
      <c r="C3155"/>
      <c r="D3155"/>
      <c r="E3155"/>
      <c r="F3155"/>
      <c r="G3155"/>
      <c r="H3155"/>
    </row>
    <row r="3156" spans="1:8" ht="15" customHeight="1" x14ac:dyDescent="0.35">
      <c r="A3156"/>
      <c r="B3156"/>
      <c r="C3156"/>
      <c r="D3156"/>
      <c r="E3156"/>
      <c r="F3156"/>
      <c r="G3156"/>
      <c r="H3156"/>
    </row>
    <row r="3157" spans="1:8" ht="15" customHeight="1" x14ac:dyDescent="0.35">
      <c r="A3157"/>
      <c r="B3157"/>
      <c r="C3157"/>
      <c r="D3157"/>
      <c r="E3157"/>
      <c r="F3157"/>
      <c r="G3157"/>
      <c r="H3157"/>
    </row>
    <row r="3158" spans="1:8" ht="15" customHeight="1" x14ac:dyDescent="0.35">
      <c r="A3158"/>
      <c r="B3158"/>
      <c r="C3158"/>
      <c r="D3158"/>
      <c r="E3158"/>
      <c r="F3158"/>
      <c r="G3158"/>
      <c r="H3158"/>
    </row>
    <row r="3159" spans="1:8" ht="15" customHeight="1" x14ac:dyDescent="0.35">
      <c r="A3159"/>
      <c r="B3159"/>
      <c r="C3159"/>
      <c r="D3159"/>
      <c r="E3159"/>
      <c r="F3159"/>
      <c r="G3159"/>
      <c r="H3159"/>
    </row>
    <row r="3160" spans="1:8" ht="15" customHeight="1" x14ac:dyDescent="0.35">
      <c r="A3160"/>
      <c r="B3160"/>
      <c r="C3160"/>
      <c r="D3160"/>
      <c r="E3160"/>
      <c r="F3160"/>
      <c r="G3160"/>
      <c r="H3160"/>
    </row>
    <row r="3161" spans="1:8" ht="15" customHeight="1" x14ac:dyDescent="0.35">
      <c r="A3161"/>
      <c r="B3161"/>
      <c r="C3161"/>
      <c r="D3161"/>
      <c r="E3161"/>
      <c r="F3161"/>
      <c r="G3161"/>
      <c r="H3161"/>
    </row>
    <row r="3162" spans="1:8" ht="15" customHeight="1" x14ac:dyDescent="0.35">
      <c r="A3162"/>
      <c r="B3162"/>
      <c r="C3162"/>
      <c r="D3162"/>
      <c r="E3162"/>
      <c r="F3162"/>
      <c r="G3162"/>
      <c r="H3162"/>
    </row>
    <row r="3163" spans="1:8" ht="15" customHeight="1" x14ac:dyDescent="0.35">
      <c r="A3163"/>
      <c r="B3163"/>
      <c r="C3163"/>
      <c r="D3163"/>
      <c r="E3163"/>
      <c r="F3163"/>
      <c r="G3163"/>
      <c r="H3163"/>
    </row>
    <row r="3164" spans="1:8" ht="15" customHeight="1" x14ac:dyDescent="0.35">
      <c r="A3164"/>
      <c r="B3164"/>
      <c r="C3164"/>
      <c r="D3164"/>
      <c r="E3164"/>
      <c r="F3164"/>
      <c r="G3164"/>
      <c r="H3164"/>
    </row>
    <row r="3165" spans="1:8" ht="15" customHeight="1" x14ac:dyDescent="0.35">
      <c r="A3165"/>
      <c r="B3165"/>
      <c r="C3165"/>
      <c r="D3165"/>
      <c r="E3165"/>
      <c r="F3165"/>
      <c r="G3165"/>
      <c r="H3165"/>
    </row>
    <row r="3166" spans="1:8" ht="15" customHeight="1" x14ac:dyDescent="0.35">
      <c r="A3166"/>
      <c r="B3166"/>
      <c r="C3166"/>
      <c r="D3166"/>
      <c r="E3166"/>
      <c r="F3166"/>
      <c r="G3166"/>
      <c r="H3166"/>
    </row>
    <row r="3167" spans="1:8" ht="15" customHeight="1" x14ac:dyDescent="0.35">
      <c r="A3167"/>
      <c r="B3167"/>
      <c r="C3167"/>
      <c r="D3167"/>
      <c r="E3167"/>
      <c r="F3167"/>
      <c r="G3167"/>
      <c r="H3167"/>
    </row>
    <row r="3168" spans="1:8" ht="15" customHeight="1" x14ac:dyDescent="0.35">
      <c r="A3168"/>
      <c r="B3168"/>
      <c r="C3168"/>
      <c r="D3168"/>
      <c r="E3168"/>
      <c r="F3168"/>
      <c r="G3168"/>
      <c r="H3168"/>
    </row>
    <row r="3169" spans="1:8" ht="15" customHeight="1" x14ac:dyDescent="0.35">
      <c r="A3169"/>
      <c r="B3169"/>
      <c r="C3169"/>
      <c r="D3169"/>
      <c r="E3169"/>
      <c r="F3169"/>
      <c r="G3169"/>
      <c r="H3169"/>
    </row>
    <row r="3170" spans="1:8" ht="15" customHeight="1" x14ac:dyDescent="0.35">
      <c r="A3170"/>
      <c r="B3170"/>
      <c r="C3170"/>
      <c r="D3170"/>
      <c r="E3170"/>
      <c r="F3170"/>
      <c r="G3170"/>
      <c r="H3170"/>
    </row>
    <row r="3171" spans="1:8" ht="15" customHeight="1" x14ac:dyDescent="0.35">
      <c r="A3171"/>
      <c r="B3171"/>
      <c r="C3171"/>
      <c r="D3171"/>
      <c r="E3171"/>
      <c r="F3171"/>
      <c r="G3171"/>
      <c r="H3171"/>
    </row>
    <row r="3172" spans="1:8" ht="15" customHeight="1" x14ac:dyDescent="0.35">
      <c r="A3172"/>
      <c r="B3172"/>
      <c r="C3172"/>
      <c r="D3172"/>
      <c r="E3172"/>
      <c r="F3172"/>
      <c r="G3172"/>
      <c r="H3172"/>
    </row>
    <row r="3173" spans="1:8" ht="15" customHeight="1" x14ac:dyDescent="0.35">
      <c r="A3173"/>
      <c r="B3173"/>
      <c r="C3173"/>
      <c r="D3173"/>
      <c r="E3173"/>
      <c r="F3173"/>
      <c r="G3173"/>
      <c r="H3173"/>
    </row>
    <row r="3174" spans="1:8" ht="15" customHeight="1" x14ac:dyDescent="0.35">
      <c r="A3174"/>
      <c r="B3174"/>
      <c r="C3174"/>
      <c r="D3174"/>
      <c r="E3174"/>
      <c r="F3174"/>
      <c r="G3174"/>
      <c r="H3174"/>
    </row>
    <row r="3175" spans="1:8" ht="15" customHeight="1" x14ac:dyDescent="0.35">
      <c r="A3175"/>
      <c r="B3175"/>
      <c r="C3175"/>
      <c r="D3175"/>
      <c r="E3175"/>
      <c r="F3175"/>
      <c r="G3175"/>
      <c r="H3175"/>
    </row>
    <row r="3176" spans="1:8" ht="15" customHeight="1" x14ac:dyDescent="0.35">
      <c r="A3176"/>
      <c r="B3176"/>
      <c r="C3176"/>
      <c r="D3176"/>
      <c r="E3176"/>
      <c r="F3176"/>
      <c r="G3176"/>
      <c r="H3176"/>
    </row>
    <row r="3177" spans="1:8" ht="15" customHeight="1" x14ac:dyDescent="0.35">
      <c r="A3177"/>
      <c r="B3177"/>
      <c r="C3177"/>
      <c r="D3177"/>
      <c r="E3177"/>
      <c r="F3177"/>
      <c r="G3177"/>
      <c r="H3177"/>
    </row>
    <row r="3178" spans="1:8" ht="15" customHeight="1" x14ac:dyDescent="0.35">
      <c r="A3178"/>
      <c r="B3178"/>
      <c r="C3178"/>
      <c r="D3178"/>
      <c r="E3178"/>
      <c r="F3178"/>
      <c r="G3178"/>
      <c r="H3178"/>
    </row>
    <row r="3179" spans="1:8" ht="15" customHeight="1" x14ac:dyDescent="0.35">
      <c r="A3179"/>
      <c r="B3179"/>
      <c r="C3179"/>
      <c r="D3179"/>
      <c r="E3179"/>
      <c r="F3179"/>
      <c r="G3179"/>
      <c r="H3179"/>
    </row>
    <row r="3180" spans="1:8" ht="15" customHeight="1" x14ac:dyDescent="0.35">
      <c r="A3180"/>
      <c r="B3180"/>
      <c r="C3180"/>
      <c r="D3180"/>
      <c r="E3180"/>
      <c r="F3180"/>
      <c r="G3180"/>
      <c r="H3180"/>
    </row>
    <row r="3181" spans="1:8" ht="15" customHeight="1" x14ac:dyDescent="0.35">
      <c r="A3181"/>
      <c r="B3181"/>
      <c r="C3181"/>
      <c r="D3181"/>
      <c r="E3181"/>
      <c r="F3181"/>
      <c r="G3181"/>
      <c r="H3181"/>
    </row>
    <row r="3182" spans="1:8" ht="15" customHeight="1" x14ac:dyDescent="0.35">
      <c r="A3182"/>
      <c r="B3182"/>
      <c r="C3182"/>
      <c r="D3182"/>
      <c r="E3182"/>
      <c r="F3182"/>
      <c r="G3182"/>
      <c r="H3182"/>
    </row>
    <row r="3183" spans="1:8" ht="15" customHeight="1" x14ac:dyDescent="0.35">
      <c r="A3183"/>
      <c r="B3183"/>
      <c r="C3183"/>
      <c r="D3183"/>
      <c r="E3183"/>
      <c r="F3183"/>
      <c r="G3183"/>
      <c r="H3183"/>
    </row>
    <row r="3184" spans="1:8" ht="15" customHeight="1" x14ac:dyDescent="0.35">
      <c r="A3184"/>
      <c r="B3184"/>
      <c r="C3184"/>
      <c r="D3184"/>
      <c r="E3184"/>
      <c r="F3184"/>
      <c r="G3184"/>
      <c r="H3184"/>
    </row>
    <row r="3185" spans="1:8" ht="15" customHeight="1" x14ac:dyDescent="0.35">
      <c r="A3185"/>
      <c r="B3185"/>
      <c r="C3185"/>
      <c r="D3185"/>
      <c r="E3185"/>
      <c r="F3185"/>
      <c r="G3185"/>
      <c r="H3185"/>
    </row>
    <row r="3186" spans="1:8" ht="15" customHeight="1" x14ac:dyDescent="0.35">
      <c r="A3186"/>
      <c r="B3186"/>
      <c r="C3186"/>
      <c r="D3186"/>
      <c r="E3186"/>
      <c r="F3186"/>
      <c r="G3186"/>
      <c r="H3186"/>
    </row>
    <row r="3187" spans="1:8" ht="15" customHeight="1" x14ac:dyDescent="0.35">
      <c r="A3187"/>
      <c r="B3187"/>
      <c r="C3187"/>
      <c r="D3187"/>
      <c r="E3187"/>
      <c r="F3187"/>
      <c r="G3187"/>
      <c r="H3187"/>
    </row>
    <row r="3188" spans="1:8" ht="15" customHeight="1" x14ac:dyDescent="0.35">
      <c r="A3188"/>
      <c r="B3188"/>
      <c r="C3188"/>
      <c r="D3188"/>
      <c r="E3188"/>
      <c r="F3188"/>
      <c r="G3188"/>
      <c r="H3188"/>
    </row>
    <row r="3189" spans="1:8" ht="15" customHeight="1" x14ac:dyDescent="0.35">
      <c r="A3189"/>
      <c r="B3189"/>
      <c r="C3189"/>
      <c r="D3189"/>
      <c r="E3189"/>
      <c r="F3189"/>
      <c r="G3189"/>
      <c r="H3189"/>
    </row>
    <row r="3190" spans="1:8" ht="15" customHeight="1" x14ac:dyDescent="0.35">
      <c r="A3190"/>
      <c r="B3190"/>
      <c r="C3190"/>
      <c r="D3190"/>
      <c r="E3190"/>
      <c r="F3190"/>
      <c r="G3190"/>
      <c r="H3190"/>
    </row>
    <row r="3191" spans="1:8" ht="15" customHeight="1" x14ac:dyDescent="0.35">
      <c r="A3191"/>
      <c r="B3191"/>
      <c r="C3191"/>
      <c r="D3191"/>
      <c r="E3191"/>
      <c r="F3191"/>
      <c r="G3191"/>
      <c r="H3191"/>
    </row>
    <row r="3192" spans="1:8" ht="15" customHeight="1" x14ac:dyDescent="0.35">
      <c r="A3192"/>
      <c r="B3192"/>
      <c r="C3192"/>
      <c r="D3192"/>
      <c r="E3192"/>
      <c r="F3192"/>
      <c r="G3192"/>
      <c r="H3192"/>
    </row>
    <row r="3193" spans="1:8" ht="15" customHeight="1" x14ac:dyDescent="0.35">
      <c r="A3193"/>
      <c r="B3193"/>
      <c r="C3193"/>
      <c r="D3193"/>
      <c r="E3193"/>
      <c r="F3193"/>
      <c r="G3193"/>
      <c r="H3193"/>
    </row>
    <row r="3194" spans="1:8" ht="15" customHeight="1" x14ac:dyDescent="0.35">
      <c r="A3194"/>
      <c r="B3194"/>
      <c r="C3194"/>
      <c r="D3194"/>
      <c r="E3194"/>
      <c r="F3194"/>
      <c r="G3194"/>
      <c r="H3194"/>
    </row>
    <row r="3195" spans="1:8" ht="15" customHeight="1" x14ac:dyDescent="0.35">
      <c r="A3195"/>
      <c r="B3195"/>
      <c r="C3195"/>
      <c r="D3195"/>
      <c r="E3195"/>
      <c r="F3195"/>
      <c r="G3195"/>
      <c r="H3195"/>
    </row>
    <row r="3196" spans="1:8" ht="15" customHeight="1" x14ac:dyDescent="0.35">
      <c r="A3196"/>
      <c r="B3196"/>
      <c r="C3196"/>
      <c r="D3196"/>
      <c r="E3196"/>
      <c r="F3196"/>
      <c r="G3196"/>
      <c r="H3196"/>
    </row>
    <row r="3197" spans="1:8" ht="15" customHeight="1" x14ac:dyDescent="0.35">
      <c r="A3197"/>
      <c r="B3197"/>
      <c r="C3197"/>
      <c r="D3197"/>
      <c r="E3197"/>
      <c r="F3197"/>
      <c r="G3197"/>
      <c r="H3197"/>
    </row>
    <row r="3198" spans="1:8" ht="15" customHeight="1" x14ac:dyDescent="0.35">
      <c r="A3198"/>
      <c r="B3198"/>
      <c r="C3198"/>
      <c r="D3198"/>
      <c r="E3198"/>
      <c r="F3198"/>
      <c r="G3198"/>
      <c r="H3198"/>
    </row>
    <row r="3199" spans="1:8" ht="15" customHeight="1" x14ac:dyDescent="0.35">
      <c r="A3199"/>
      <c r="B3199"/>
      <c r="C3199"/>
      <c r="D3199"/>
      <c r="E3199"/>
      <c r="F3199"/>
      <c r="G3199"/>
      <c r="H3199"/>
    </row>
    <row r="3200" spans="1:8" ht="15" customHeight="1" x14ac:dyDescent="0.35">
      <c r="A3200"/>
      <c r="B3200"/>
      <c r="C3200"/>
      <c r="D3200"/>
      <c r="E3200"/>
      <c r="F3200"/>
      <c r="G3200"/>
      <c r="H3200"/>
    </row>
    <row r="3201" spans="1:8" ht="15" customHeight="1" x14ac:dyDescent="0.35">
      <c r="A3201"/>
      <c r="B3201"/>
      <c r="C3201"/>
      <c r="D3201"/>
      <c r="E3201"/>
      <c r="F3201"/>
      <c r="G3201"/>
      <c r="H3201"/>
    </row>
    <row r="3202" spans="1:8" ht="15" customHeight="1" x14ac:dyDescent="0.35">
      <c r="A3202"/>
      <c r="B3202"/>
      <c r="C3202"/>
      <c r="D3202"/>
      <c r="E3202"/>
      <c r="F3202"/>
      <c r="G3202"/>
      <c r="H3202"/>
    </row>
    <row r="3203" spans="1:8" ht="15" customHeight="1" x14ac:dyDescent="0.35">
      <c r="A3203"/>
      <c r="B3203"/>
      <c r="C3203"/>
      <c r="D3203"/>
      <c r="E3203"/>
      <c r="F3203"/>
      <c r="G3203"/>
      <c r="H3203"/>
    </row>
    <row r="3204" spans="1:8" ht="15" customHeight="1" x14ac:dyDescent="0.35">
      <c r="A3204"/>
      <c r="B3204"/>
      <c r="C3204"/>
      <c r="D3204"/>
      <c r="E3204"/>
      <c r="F3204"/>
      <c r="G3204"/>
      <c r="H3204"/>
    </row>
    <row r="3205" spans="1:8" ht="15" customHeight="1" x14ac:dyDescent="0.35">
      <c r="A3205"/>
      <c r="B3205"/>
      <c r="C3205"/>
      <c r="D3205"/>
      <c r="E3205"/>
      <c r="F3205"/>
      <c r="G3205"/>
      <c r="H3205"/>
    </row>
    <row r="3206" spans="1:8" ht="15" customHeight="1" x14ac:dyDescent="0.35">
      <c r="A3206"/>
      <c r="B3206"/>
      <c r="C3206"/>
      <c r="D3206"/>
      <c r="E3206"/>
      <c r="F3206"/>
      <c r="G3206"/>
      <c r="H3206"/>
    </row>
    <row r="3207" spans="1:8" ht="15" customHeight="1" x14ac:dyDescent="0.35">
      <c r="A3207"/>
      <c r="B3207"/>
      <c r="C3207"/>
      <c r="D3207"/>
      <c r="E3207"/>
      <c r="F3207"/>
      <c r="G3207"/>
      <c r="H3207"/>
    </row>
    <row r="3208" spans="1:8" ht="15" customHeight="1" x14ac:dyDescent="0.35">
      <c r="A3208"/>
      <c r="B3208"/>
      <c r="C3208"/>
      <c r="D3208"/>
      <c r="E3208"/>
      <c r="F3208"/>
      <c r="G3208"/>
      <c r="H3208"/>
    </row>
    <row r="3209" spans="1:8" ht="15" customHeight="1" x14ac:dyDescent="0.35">
      <c r="A3209"/>
      <c r="B3209"/>
      <c r="C3209"/>
      <c r="D3209"/>
      <c r="E3209"/>
      <c r="F3209"/>
      <c r="G3209"/>
      <c r="H3209"/>
    </row>
    <row r="3210" spans="1:8" ht="15" customHeight="1" x14ac:dyDescent="0.35">
      <c r="A3210"/>
      <c r="B3210"/>
      <c r="C3210"/>
      <c r="D3210"/>
      <c r="E3210"/>
      <c r="F3210"/>
      <c r="G3210"/>
      <c r="H3210"/>
    </row>
    <row r="3211" spans="1:8" ht="15" customHeight="1" x14ac:dyDescent="0.35">
      <c r="A3211"/>
      <c r="B3211"/>
      <c r="C3211"/>
      <c r="D3211"/>
      <c r="E3211"/>
      <c r="F3211"/>
      <c r="G3211"/>
      <c r="H3211"/>
    </row>
    <row r="3212" spans="1:8" ht="15" customHeight="1" x14ac:dyDescent="0.35">
      <c r="A3212"/>
      <c r="B3212"/>
      <c r="C3212"/>
      <c r="D3212"/>
      <c r="E3212"/>
      <c r="F3212"/>
      <c r="G3212"/>
      <c r="H3212"/>
    </row>
    <row r="3213" spans="1:8" ht="15" customHeight="1" x14ac:dyDescent="0.35">
      <c r="A3213"/>
      <c r="B3213"/>
      <c r="C3213"/>
      <c r="D3213"/>
      <c r="E3213"/>
      <c r="F3213"/>
      <c r="G3213"/>
      <c r="H3213"/>
    </row>
    <row r="3214" spans="1:8" ht="15" customHeight="1" x14ac:dyDescent="0.35">
      <c r="A3214"/>
      <c r="B3214"/>
      <c r="C3214"/>
      <c r="D3214"/>
      <c r="E3214"/>
      <c r="F3214"/>
      <c r="G3214"/>
      <c r="H3214"/>
    </row>
    <row r="3215" spans="1:8" ht="15" customHeight="1" x14ac:dyDescent="0.35">
      <c r="A3215"/>
      <c r="B3215"/>
      <c r="C3215"/>
      <c r="D3215"/>
      <c r="E3215"/>
      <c r="F3215"/>
      <c r="G3215"/>
      <c r="H3215"/>
    </row>
    <row r="3216" spans="1:8" ht="15" customHeight="1" x14ac:dyDescent="0.35">
      <c r="A3216"/>
      <c r="B3216"/>
      <c r="C3216"/>
      <c r="D3216"/>
      <c r="E3216"/>
      <c r="F3216"/>
      <c r="G3216"/>
      <c r="H3216"/>
    </row>
    <row r="3217" spans="1:8" ht="15" customHeight="1" x14ac:dyDescent="0.35">
      <c r="A3217"/>
      <c r="B3217"/>
      <c r="C3217"/>
      <c r="D3217"/>
      <c r="E3217"/>
      <c r="F3217"/>
      <c r="G3217"/>
      <c r="H3217"/>
    </row>
    <row r="3218" spans="1:8" ht="15" customHeight="1" x14ac:dyDescent="0.35">
      <c r="A3218"/>
      <c r="B3218"/>
      <c r="C3218"/>
      <c r="D3218"/>
      <c r="E3218"/>
      <c r="F3218"/>
      <c r="G3218"/>
      <c r="H3218"/>
    </row>
    <row r="3219" spans="1:8" ht="15" customHeight="1" x14ac:dyDescent="0.35">
      <c r="A3219"/>
      <c r="B3219"/>
      <c r="C3219"/>
      <c r="D3219"/>
      <c r="E3219"/>
      <c r="F3219"/>
      <c r="G3219"/>
      <c r="H3219"/>
    </row>
    <row r="3220" spans="1:8" ht="15" customHeight="1" x14ac:dyDescent="0.35">
      <c r="A3220"/>
      <c r="B3220"/>
      <c r="C3220"/>
      <c r="D3220"/>
      <c r="E3220"/>
      <c r="F3220"/>
      <c r="G3220"/>
      <c r="H3220"/>
    </row>
    <row r="3221" spans="1:8" ht="15" customHeight="1" x14ac:dyDescent="0.35">
      <c r="A3221"/>
      <c r="B3221"/>
      <c r="C3221"/>
      <c r="D3221"/>
      <c r="E3221"/>
      <c r="F3221"/>
      <c r="G3221"/>
      <c r="H3221"/>
    </row>
    <row r="3222" spans="1:8" ht="15" customHeight="1" x14ac:dyDescent="0.35">
      <c r="A3222"/>
      <c r="B3222"/>
      <c r="C3222"/>
      <c r="D3222"/>
      <c r="E3222"/>
      <c r="F3222"/>
      <c r="G3222"/>
      <c r="H3222"/>
    </row>
    <row r="3223" spans="1:8" ht="15" customHeight="1" x14ac:dyDescent="0.35">
      <c r="A3223"/>
      <c r="B3223"/>
      <c r="C3223"/>
      <c r="D3223"/>
      <c r="E3223"/>
      <c r="F3223"/>
      <c r="G3223"/>
      <c r="H3223"/>
    </row>
    <row r="3224" spans="1:8" ht="15" customHeight="1" x14ac:dyDescent="0.35">
      <c r="A3224"/>
      <c r="B3224"/>
      <c r="C3224"/>
      <c r="D3224"/>
      <c r="E3224"/>
      <c r="F3224"/>
      <c r="G3224"/>
      <c r="H3224"/>
    </row>
    <row r="3225" spans="1:8" ht="15" customHeight="1" x14ac:dyDescent="0.35">
      <c r="A3225"/>
      <c r="B3225"/>
      <c r="C3225"/>
      <c r="D3225"/>
      <c r="E3225"/>
      <c r="F3225"/>
      <c r="G3225"/>
      <c r="H3225"/>
    </row>
    <row r="3226" spans="1:8" ht="15" customHeight="1" x14ac:dyDescent="0.35">
      <c r="A3226"/>
      <c r="B3226"/>
      <c r="C3226"/>
      <c r="D3226"/>
      <c r="E3226"/>
      <c r="F3226"/>
      <c r="G3226"/>
      <c r="H3226"/>
    </row>
    <row r="3227" spans="1:8" ht="15" customHeight="1" x14ac:dyDescent="0.35">
      <c r="A3227"/>
      <c r="B3227"/>
      <c r="C3227"/>
      <c r="D3227"/>
      <c r="E3227"/>
      <c r="F3227"/>
      <c r="G3227"/>
      <c r="H3227"/>
    </row>
    <row r="3228" spans="1:8" ht="15" customHeight="1" x14ac:dyDescent="0.35">
      <c r="A3228"/>
      <c r="B3228"/>
      <c r="C3228"/>
      <c r="D3228"/>
      <c r="E3228"/>
      <c r="F3228"/>
      <c r="G3228"/>
      <c r="H3228"/>
    </row>
    <row r="3229" spans="1:8" ht="15" customHeight="1" x14ac:dyDescent="0.35">
      <c r="A3229"/>
      <c r="B3229"/>
      <c r="C3229"/>
      <c r="D3229"/>
      <c r="E3229"/>
      <c r="F3229"/>
      <c r="G3229"/>
      <c r="H3229"/>
    </row>
    <row r="3230" spans="1:8" ht="15" customHeight="1" x14ac:dyDescent="0.35">
      <c r="A3230"/>
      <c r="B3230"/>
      <c r="C3230"/>
      <c r="D3230"/>
      <c r="E3230"/>
      <c r="F3230"/>
      <c r="G3230"/>
      <c r="H3230"/>
    </row>
    <row r="3231" spans="1:8" ht="15" customHeight="1" x14ac:dyDescent="0.35">
      <c r="A3231"/>
      <c r="B3231"/>
      <c r="C3231"/>
      <c r="D3231"/>
      <c r="E3231"/>
      <c r="F3231"/>
      <c r="G3231"/>
      <c r="H3231"/>
    </row>
    <row r="3232" spans="1:8" ht="15" customHeight="1" x14ac:dyDescent="0.35">
      <c r="A3232"/>
      <c r="B3232"/>
      <c r="C3232"/>
      <c r="D3232"/>
      <c r="E3232"/>
      <c r="F3232"/>
      <c r="G3232"/>
      <c r="H3232"/>
    </row>
    <row r="3233" spans="1:8" ht="15" customHeight="1" x14ac:dyDescent="0.35">
      <c r="A3233"/>
      <c r="B3233"/>
      <c r="C3233"/>
      <c r="D3233"/>
      <c r="E3233"/>
      <c r="F3233"/>
      <c r="G3233"/>
      <c r="H3233"/>
    </row>
    <row r="3234" spans="1:8" ht="15" customHeight="1" x14ac:dyDescent="0.35">
      <c r="A3234"/>
      <c r="B3234"/>
      <c r="C3234"/>
      <c r="D3234"/>
      <c r="E3234"/>
      <c r="F3234"/>
      <c r="G3234"/>
      <c r="H3234"/>
    </row>
    <row r="3235" spans="1:8" ht="15" customHeight="1" x14ac:dyDescent="0.35">
      <c r="A3235"/>
      <c r="B3235"/>
      <c r="C3235"/>
      <c r="D3235"/>
      <c r="E3235"/>
      <c r="F3235"/>
      <c r="G3235"/>
      <c r="H3235"/>
    </row>
    <row r="3236" spans="1:8" ht="15" customHeight="1" x14ac:dyDescent="0.35">
      <c r="A3236"/>
      <c r="B3236"/>
      <c r="C3236"/>
      <c r="D3236"/>
      <c r="E3236"/>
      <c r="F3236"/>
      <c r="G3236"/>
      <c r="H3236"/>
    </row>
    <row r="3237" spans="1:8" ht="15" customHeight="1" x14ac:dyDescent="0.35">
      <c r="A3237"/>
      <c r="B3237"/>
      <c r="C3237"/>
      <c r="D3237"/>
      <c r="E3237"/>
      <c r="F3237"/>
      <c r="G3237"/>
      <c r="H3237"/>
    </row>
    <row r="3238" spans="1:8" ht="15" customHeight="1" x14ac:dyDescent="0.35">
      <c r="A3238"/>
      <c r="B3238"/>
      <c r="C3238"/>
      <c r="D3238"/>
      <c r="E3238"/>
      <c r="F3238"/>
      <c r="G3238"/>
      <c r="H3238"/>
    </row>
    <row r="3239" spans="1:8" ht="15" customHeight="1" x14ac:dyDescent="0.35">
      <c r="A3239"/>
      <c r="B3239"/>
      <c r="C3239"/>
      <c r="D3239"/>
      <c r="E3239"/>
      <c r="F3239"/>
      <c r="G3239"/>
      <c r="H3239"/>
    </row>
    <row r="3240" spans="1:8" ht="15" customHeight="1" x14ac:dyDescent="0.35">
      <c r="A3240"/>
      <c r="B3240"/>
      <c r="C3240"/>
      <c r="D3240"/>
      <c r="E3240"/>
      <c r="F3240"/>
      <c r="G3240"/>
      <c r="H3240"/>
    </row>
    <row r="3241" spans="1:8" ht="15" customHeight="1" x14ac:dyDescent="0.35">
      <c r="A3241"/>
      <c r="B3241"/>
      <c r="C3241"/>
      <c r="D3241"/>
      <c r="E3241"/>
      <c r="F3241"/>
      <c r="G3241"/>
      <c r="H3241"/>
    </row>
    <row r="3242" spans="1:8" ht="15" customHeight="1" x14ac:dyDescent="0.35">
      <c r="A3242"/>
      <c r="B3242"/>
      <c r="C3242"/>
      <c r="D3242"/>
      <c r="E3242"/>
      <c r="F3242"/>
      <c r="G3242"/>
      <c r="H3242"/>
    </row>
    <row r="3243" spans="1:8" ht="15" customHeight="1" x14ac:dyDescent="0.35">
      <c r="A3243"/>
      <c r="B3243"/>
      <c r="C3243"/>
      <c r="D3243"/>
      <c r="E3243"/>
      <c r="F3243"/>
      <c r="G3243"/>
      <c r="H3243"/>
    </row>
    <row r="3244" spans="1:8" ht="15" customHeight="1" x14ac:dyDescent="0.35">
      <c r="A3244"/>
      <c r="B3244"/>
      <c r="C3244"/>
      <c r="D3244"/>
      <c r="E3244"/>
      <c r="F3244"/>
      <c r="G3244"/>
      <c r="H3244"/>
    </row>
    <row r="3245" spans="1:8" ht="15" customHeight="1" x14ac:dyDescent="0.35">
      <c r="A3245"/>
      <c r="B3245"/>
      <c r="C3245"/>
      <c r="D3245"/>
      <c r="E3245"/>
      <c r="F3245"/>
      <c r="G3245"/>
      <c r="H3245"/>
    </row>
    <row r="3246" spans="1:8" ht="15" customHeight="1" x14ac:dyDescent="0.35">
      <c r="A3246"/>
      <c r="B3246"/>
      <c r="C3246"/>
      <c r="D3246"/>
      <c r="E3246"/>
      <c r="F3246"/>
      <c r="G3246"/>
      <c r="H3246"/>
    </row>
    <row r="3247" spans="1:8" ht="15" customHeight="1" x14ac:dyDescent="0.35">
      <c r="A3247"/>
      <c r="B3247"/>
      <c r="C3247"/>
      <c r="D3247"/>
      <c r="E3247"/>
      <c r="F3247"/>
      <c r="G3247"/>
      <c r="H3247"/>
    </row>
    <row r="3248" spans="1:8" ht="15" customHeight="1" x14ac:dyDescent="0.35">
      <c r="A3248"/>
      <c r="B3248"/>
      <c r="C3248"/>
      <c r="D3248"/>
      <c r="E3248"/>
      <c r="F3248"/>
      <c r="G3248"/>
      <c r="H3248"/>
    </row>
    <row r="3249" spans="1:8" ht="15" customHeight="1" x14ac:dyDescent="0.35">
      <c r="A3249"/>
      <c r="B3249"/>
      <c r="C3249"/>
      <c r="D3249"/>
      <c r="E3249"/>
      <c r="F3249"/>
      <c r="G3249"/>
      <c r="H3249"/>
    </row>
    <row r="3250" spans="1:8" ht="15" customHeight="1" x14ac:dyDescent="0.35">
      <c r="A3250"/>
      <c r="B3250"/>
      <c r="C3250"/>
      <c r="D3250"/>
      <c r="E3250"/>
      <c r="F3250"/>
      <c r="G3250"/>
      <c r="H3250"/>
    </row>
    <row r="3251" spans="1:8" ht="15" customHeight="1" x14ac:dyDescent="0.35">
      <c r="A3251"/>
      <c r="B3251"/>
      <c r="C3251"/>
      <c r="D3251"/>
      <c r="E3251"/>
      <c r="F3251"/>
      <c r="G3251"/>
      <c r="H3251"/>
    </row>
    <row r="3252" spans="1:8" ht="15" customHeight="1" x14ac:dyDescent="0.35">
      <c r="A3252"/>
      <c r="B3252"/>
      <c r="C3252"/>
      <c r="D3252"/>
      <c r="E3252"/>
      <c r="F3252"/>
      <c r="G3252"/>
      <c r="H3252"/>
    </row>
    <row r="3253" spans="1:8" ht="15" customHeight="1" x14ac:dyDescent="0.35">
      <c r="A3253"/>
      <c r="B3253"/>
      <c r="C3253"/>
      <c r="D3253"/>
      <c r="E3253"/>
      <c r="F3253"/>
      <c r="G3253"/>
      <c r="H3253"/>
    </row>
    <row r="3254" spans="1:8" ht="15" customHeight="1" x14ac:dyDescent="0.35">
      <c r="A3254"/>
      <c r="B3254"/>
      <c r="C3254"/>
      <c r="D3254"/>
      <c r="E3254"/>
      <c r="F3254"/>
      <c r="G3254"/>
      <c r="H3254"/>
    </row>
    <row r="3255" spans="1:8" ht="15" customHeight="1" x14ac:dyDescent="0.35">
      <c r="A3255"/>
      <c r="B3255"/>
      <c r="C3255"/>
      <c r="D3255"/>
      <c r="E3255"/>
      <c r="F3255"/>
      <c r="G3255"/>
      <c r="H3255"/>
    </row>
    <row r="3256" spans="1:8" ht="15" customHeight="1" x14ac:dyDescent="0.35">
      <c r="A3256"/>
      <c r="B3256"/>
      <c r="C3256"/>
      <c r="D3256"/>
      <c r="E3256"/>
      <c r="F3256"/>
      <c r="G3256"/>
      <c r="H3256"/>
    </row>
    <row r="3257" spans="1:8" ht="15" customHeight="1" x14ac:dyDescent="0.35">
      <c r="A3257"/>
      <c r="B3257"/>
      <c r="C3257"/>
      <c r="D3257"/>
      <c r="E3257"/>
      <c r="F3257"/>
      <c r="G3257"/>
      <c r="H3257"/>
    </row>
    <row r="3258" spans="1:8" ht="15" customHeight="1" x14ac:dyDescent="0.35">
      <c r="A3258"/>
      <c r="B3258"/>
      <c r="C3258"/>
      <c r="D3258"/>
      <c r="E3258"/>
      <c r="F3258"/>
      <c r="G3258"/>
      <c r="H3258"/>
    </row>
    <row r="3259" spans="1:8" ht="15" customHeight="1" x14ac:dyDescent="0.35">
      <c r="A3259"/>
      <c r="B3259"/>
      <c r="C3259"/>
      <c r="D3259"/>
      <c r="E3259"/>
      <c r="F3259"/>
      <c r="G3259"/>
      <c r="H3259"/>
    </row>
    <row r="3260" spans="1:8" ht="15" customHeight="1" x14ac:dyDescent="0.35">
      <c r="A3260"/>
      <c r="B3260"/>
      <c r="C3260"/>
      <c r="D3260"/>
      <c r="E3260"/>
      <c r="F3260"/>
      <c r="G3260"/>
      <c r="H3260"/>
    </row>
    <row r="3261" spans="1:8" ht="15" customHeight="1" x14ac:dyDescent="0.35">
      <c r="A3261"/>
      <c r="B3261"/>
      <c r="C3261"/>
      <c r="D3261"/>
      <c r="E3261"/>
      <c r="F3261"/>
      <c r="G3261"/>
      <c r="H3261"/>
    </row>
    <row r="3262" spans="1:8" ht="15" customHeight="1" x14ac:dyDescent="0.35">
      <c r="A3262"/>
      <c r="B3262"/>
      <c r="C3262"/>
      <c r="D3262"/>
      <c r="E3262"/>
      <c r="F3262"/>
      <c r="G3262"/>
      <c r="H3262"/>
    </row>
    <row r="3263" spans="1:8" ht="15" customHeight="1" x14ac:dyDescent="0.35">
      <c r="A3263"/>
      <c r="B3263"/>
      <c r="C3263"/>
      <c r="D3263"/>
      <c r="E3263"/>
      <c r="F3263"/>
      <c r="G3263"/>
      <c r="H3263"/>
    </row>
    <row r="3264" spans="1:8" ht="15" customHeight="1" x14ac:dyDescent="0.35">
      <c r="A3264"/>
      <c r="B3264"/>
      <c r="C3264"/>
      <c r="D3264"/>
      <c r="E3264"/>
      <c r="F3264"/>
      <c r="G3264"/>
      <c r="H3264"/>
    </row>
    <row r="3265" spans="1:8" ht="15" customHeight="1" x14ac:dyDescent="0.35">
      <c r="A3265"/>
      <c r="B3265"/>
      <c r="C3265"/>
      <c r="D3265"/>
      <c r="E3265"/>
      <c r="F3265"/>
      <c r="G3265"/>
      <c r="H3265"/>
    </row>
    <row r="3266" spans="1:8" ht="15" customHeight="1" x14ac:dyDescent="0.35">
      <c r="A3266"/>
      <c r="B3266"/>
      <c r="C3266"/>
      <c r="D3266"/>
      <c r="E3266"/>
      <c r="F3266"/>
      <c r="G3266"/>
      <c r="H3266"/>
    </row>
    <row r="3267" spans="1:8" ht="15" customHeight="1" x14ac:dyDescent="0.35">
      <c r="A3267"/>
      <c r="B3267"/>
      <c r="C3267"/>
      <c r="D3267"/>
      <c r="E3267"/>
      <c r="F3267"/>
      <c r="G3267"/>
      <c r="H3267"/>
    </row>
    <row r="3268" spans="1:8" ht="15" customHeight="1" x14ac:dyDescent="0.35">
      <c r="A3268"/>
      <c r="B3268"/>
      <c r="C3268"/>
      <c r="D3268"/>
      <c r="E3268"/>
      <c r="F3268"/>
      <c r="G3268"/>
      <c r="H3268"/>
    </row>
    <row r="3269" spans="1:8" ht="15" customHeight="1" x14ac:dyDescent="0.35">
      <c r="A3269"/>
      <c r="B3269"/>
      <c r="C3269"/>
      <c r="D3269"/>
      <c r="E3269"/>
      <c r="F3269"/>
      <c r="G3269"/>
      <c r="H3269"/>
    </row>
    <row r="3270" spans="1:8" ht="15" customHeight="1" x14ac:dyDescent="0.35">
      <c r="A3270"/>
      <c r="B3270"/>
      <c r="C3270"/>
      <c r="D3270"/>
      <c r="E3270"/>
      <c r="F3270"/>
      <c r="G3270"/>
      <c r="H3270"/>
    </row>
    <row r="3271" spans="1:8" ht="15" customHeight="1" x14ac:dyDescent="0.35">
      <c r="A3271"/>
      <c r="B3271"/>
      <c r="C3271"/>
      <c r="D3271"/>
      <c r="E3271"/>
      <c r="F3271"/>
      <c r="G3271"/>
      <c r="H3271"/>
    </row>
    <row r="3272" spans="1:8" ht="15" customHeight="1" x14ac:dyDescent="0.35">
      <c r="A3272"/>
      <c r="B3272"/>
      <c r="C3272"/>
      <c r="D3272"/>
      <c r="E3272"/>
      <c r="F3272"/>
      <c r="G3272"/>
      <c r="H3272"/>
    </row>
    <row r="3273" spans="1:8" ht="15" customHeight="1" x14ac:dyDescent="0.35">
      <c r="A3273"/>
      <c r="B3273"/>
      <c r="C3273"/>
      <c r="D3273"/>
      <c r="E3273"/>
      <c r="F3273"/>
      <c r="G3273"/>
      <c r="H3273"/>
    </row>
    <row r="3274" spans="1:8" ht="15" customHeight="1" x14ac:dyDescent="0.35">
      <c r="A3274"/>
      <c r="B3274"/>
      <c r="C3274"/>
      <c r="D3274"/>
      <c r="E3274"/>
      <c r="F3274"/>
      <c r="G3274"/>
      <c r="H3274"/>
    </row>
    <row r="3275" spans="1:8" ht="15" customHeight="1" x14ac:dyDescent="0.35">
      <c r="A3275"/>
      <c r="B3275"/>
      <c r="C3275"/>
      <c r="D3275"/>
      <c r="E3275"/>
      <c r="F3275"/>
      <c r="G3275"/>
      <c r="H3275"/>
    </row>
    <row r="3276" spans="1:8" ht="15" customHeight="1" x14ac:dyDescent="0.35">
      <c r="A3276"/>
      <c r="B3276"/>
      <c r="C3276"/>
      <c r="D3276"/>
      <c r="E3276"/>
      <c r="F3276"/>
      <c r="G3276"/>
      <c r="H3276"/>
    </row>
    <row r="3277" spans="1:8" ht="15" customHeight="1" x14ac:dyDescent="0.35">
      <c r="A3277"/>
      <c r="B3277"/>
      <c r="C3277"/>
      <c r="D3277"/>
      <c r="E3277"/>
      <c r="F3277"/>
      <c r="G3277"/>
      <c r="H3277"/>
    </row>
    <row r="3278" spans="1:8" ht="15" customHeight="1" x14ac:dyDescent="0.35">
      <c r="A3278"/>
      <c r="B3278"/>
      <c r="C3278"/>
      <c r="D3278"/>
      <c r="E3278"/>
      <c r="F3278"/>
      <c r="G3278"/>
      <c r="H3278"/>
    </row>
    <row r="3279" spans="1:8" ht="15" customHeight="1" x14ac:dyDescent="0.35">
      <c r="A3279"/>
      <c r="B3279"/>
      <c r="C3279"/>
      <c r="D3279"/>
      <c r="E3279"/>
      <c r="F3279"/>
      <c r="G3279"/>
      <c r="H3279"/>
    </row>
    <row r="3280" spans="1:8" ht="15" customHeight="1" x14ac:dyDescent="0.35">
      <c r="A3280"/>
      <c r="B3280"/>
      <c r="C3280"/>
      <c r="D3280"/>
      <c r="E3280"/>
      <c r="F3280"/>
      <c r="G3280"/>
      <c r="H3280"/>
    </row>
    <row r="3281" spans="1:8" ht="15" customHeight="1" x14ac:dyDescent="0.35">
      <c r="A3281"/>
      <c r="B3281"/>
      <c r="C3281"/>
      <c r="D3281"/>
      <c r="E3281"/>
      <c r="F3281"/>
      <c r="G3281"/>
      <c r="H3281"/>
    </row>
    <row r="3282" spans="1:8" ht="15" customHeight="1" x14ac:dyDescent="0.35">
      <c r="A3282"/>
      <c r="B3282"/>
      <c r="C3282"/>
      <c r="D3282"/>
      <c r="E3282"/>
      <c r="F3282"/>
      <c r="G3282"/>
      <c r="H3282"/>
    </row>
    <row r="3283" spans="1:8" ht="15" customHeight="1" x14ac:dyDescent="0.35">
      <c r="A3283"/>
      <c r="B3283"/>
      <c r="C3283"/>
      <c r="D3283"/>
      <c r="E3283"/>
      <c r="F3283"/>
      <c r="G3283"/>
      <c r="H3283"/>
    </row>
    <row r="3284" spans="1:8" ht="15" customHeight="1" x14ac:dyDescent="0.35">
      <c r="A3284"/>
      <c r="B3284"/>
      <c r="C3284"/>
      <c r="D3284"/>
      <c r="E3284"/>
      <c r="F3284"/>
      <c r="G3284"/>
      <c r="H3284"/>
    </row>
    <row r="3285" spans="1:8" ht="15" customHeight="1" x14ac:dyDescent="0.35">
      <c r="A3285"/>
      <c r="B3285"/>
      <c r="C3285"/>
      <c r="D3285"/>
      <c r="E3285"/>
      <c r="F3285"/>
      <c r="G3285"/>
      <c r="H3285"/>
    </row>
    <row r="3286" spans="1:8" ht="15" customHeight="1" x14ac:dyDescent="0.35">
      <c r="A3286"/>
      <c r="B3286"/>
      <c r="C3286"/>
      <c r="D3286"/>
      <c r="E3286"/>
      <c r="F3286"/>
      <c r="G3286"/>
      <c r="H3286"/>
    </row>
    <row r="3287" spans="1:8" ht="15" customHeight="1" x14ac:dyDescent="0.35">
      <c r="A3287"/>
      <c r="B3287"/>
      <c r="C3287"/>
      <c r="D3287"/>
      <c r="E3287"/>
      <c r="F3287"/>
      <c r="G3287"/>
      <c r="H3287"/>
    </row>
    <row r="3288" spans="1:8" ht="15" customHeight="1" x14ac:dyDescent="0.35">
      <c r="A3288"/>
      <c r="B3288"/>
      <c r="C3288"/>
      <c r="D3288"/>
      <c r="E3288"/>
      <c r="F3288"/>
      <c r="G3288"/>
      <c r="H3288"/>
    </row>
    <row r="3289" spans="1:8" ht="15" customHeight="1" x14ac:dyDescent="0.35">
      <c r="A3289"/>
      <c r="B3289"/>
      <c r="C3289"/>
      <c r="D3289"/>
      <c r="E3289"/>
      <c r="F3289"/>
      <c r="G3289"/>
      <c r="H3289"/>
    </row>
    <row r="3290" spans="1:8" ht="15" customHeight="1" x14ac:dyDescent="0.35">
      <c r="A3290"/>
      <c r="B3290"/>
      <c r="C3290"/>
      <c r="D3290"/>
      <c r="E3290"/>
      <c r="F3290"/>
      <c r="G3290"/>
      <c r="H3290"/>
    </row>
  </sheetData>
  <autoFilter ref="A5:GG3059" xr:uid="{00000000-0001-0000-0000-000000000000}"/>
  <sortState xmlns:xlrd2="http://schemas.microsoft.com/office/spreadsheetml/2017/richdata2" ref="A6:GB2928">
    <sortCondition descending="1" ref="F6:F2928"/>
    <sortCondition ref="B6:B2928"/>
    <sortCondition ref="A6:A2928"/>
    <sortCondition descending="1" ref="H6:H2928"/>
  </sortState>
  <mergeCells count="96">
    <mergeCell ref="GC1:GD1"/>
    <mergeCell ref="GC2:GD2"/>
    <mergeCell ref="GC3:GD3"/>
    <mergeCell ref="GE1:GF1"/>
    <mergeCell ref="GE2:GF2"/>
    <mergeCell ref="GE3:GF3"/>
    <mergeCell ref="J1:J4"/>
    <mergeCell ref="Q1:Q4"/>
    <mergeCell ref="CU1:CU4"/>
    <mergeCell ref="EQ1:ER1"/>
    <mergeCell ref="EQ2:ER2"/>
    <mergeCell ref="EQ3:ER3"/>
    <mergeCell ref="EO1:EP1"/>
    <mergeCell ref="EO2:EP2"/>
    <mergeCell ref="EO3:EP3"/>
    <mergeCell ref="EM1:EN1"/>
    <mergeCell ref="EM2:EN2"/>
    <mergeCell ref="EM3:EN3"/>
    <mergeCell ref="EK1:EL1"/>
    <mergeCell ref="EK2:EL2"/>
    <mergeCell ref="EK3:EL3"/>
    <mergeCell ref="EI1:EJ1"/>
    <mergeCell ref="ES1:ET1"/>
    <mergeCell ref="ES2:ET2"/>
    <mergeCell ref="ES3:ET3"/>
    <mergeCell ref="EU1:EV1"/>
    <mergeCell ref="EU2:EV2"/>
    <mergeCell ref="EU3:EV3"/>
    <mergeCell ref="EW1:EX1"/>
    <mergeCell ref="EW2:EX2"/>
    <mergeCell ref="EW3:EX3"/>
    <mergeCell ref="FA1:FB1"/>
    <mergeCell ref="FA2:FB2"/>
    <mergeCell ref="FA3:FB3"/>
    <mergeCell ref="EY3:EZ3"/>
    <mergeCell ref="EY1:EZ1"/>
    <mergeCell ref="EY2:EZ2"/>
    <mergeCell ref="EI2:EJ2"/>
    <mergeCell ref="EI3:EJ3"/>
    <mergeCell ref="EG1:EH1"/>
    <mergeCell ref="EG2:EH2"/>
    <mergeCell ref="EG3:EH3"/>
    <mergeCell ref="EE1:EF1"/>
    <mergeCell ref="EE2:EF2"/>
    <mergeCell ref="EE3:EF3"/>
    <mergeCell ref="EC1:ED1"/>
    <mergeCell ref="EC2:ED2"/>
    <mergeCell ref="EC3:ED3"/>
    <mergeCell ref="DW1:DX1"/>
    <mergeCell ref="DW2:DX2"/>
    <mergeCell ref="DW3:DX3"/>
    <mergeCell ref="EA1:EB1"/>
    <mergeCell ref="EA2:EB2"/>
    <mergeCell ref="EA3:EB3"/>
    <mergeCell ref="DY1:DZ1"/>
    <mergeCell ref="DY2:DZ2"/>
    <mergeCell ref="DY3:DZ3"/>
    <mergeCell ref="FQ3:FR3"/>
    <mergeCell ref="FS3:FT3"/>
    <mergeCell ref="FU3:FV3"/>
    <mergeCell ref="FC3:FD3"/>
    <mergeCell ref="FE3:FF3"/>
    <mergeCell ref="FG3:FH3"/>
    <mergeCell ref="FI3:FJ3"/>
    <mergeCell ref="FI2:FJ2"/>
    <mergeCell ref="FG2:FH2"/>
    <mergeCell ref="FC2:FD2"/>
    <mergeCell ref="FE2:FF2"/>
    <mergeCell ref="FC1:FD1"/>
    <mergeCell ref="FE1:FF1"/>
    <mergeCell ref="FG1:FH1"/>
    <mergeCell ref="FI1:FJ1"/>
    <mergeCell ref="FO1:FP1"/>
    <mergeCell ref="FO2:FP2"/>
    <mergeCell ref="FO3:FP3"/>
    <mergeCell ref="FY1:FZ1"/>
    <mergeCell ref="FK1:FL1"/>
    <mergeCell ref="FM1:FN1"/>
    <mergeCell ref="FQ1:FR1"/>
    <mergeCell ref="FS1:FT1"/>
    <mergeCell ref="FU1:FV1"/>
    <mergeCell ref="FU2:FV2"/>
    <mergeCell ref="FS2:FT2"/>
    <mergeCell ref="FQ2:FR2"/>
    <mergeCell ref="FM2:FN2"/>
    <mergeCell ref="FK2:FL2"/>
    <mergeCell ref="FK3:FL3"/>
    <mergeCell ref="FM3:FN3"/>
    <mergeCell ref="GA1:GB1"/>
    <mergeCell ref="GA2:GB2"/>
    <mergeCell ref="FY2:FZ2"/>
    <mergeCell ref="FW2:FX2"/>
    <mergeCell ref="FW3:FX3"/>
    <mergeCell ref="FY3:FZ3"/>
    <mergeCell ref="GA3:GB3"/>
    <mergeCell ref="FW1:FX1"/>
  </mergeCells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CBE0A-F703-4F90-BDB6-B0A2C7EB49FE}">
  <dimension ref="A1:H69"/>
  <sheetViews>
    <sheetView workbookViewId="0">
      <selection activeCell="L12" sqref="L12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90625" bestFit="1" customWidth="1"/>
    <col min="4" max="4" width="18.6328125" bestFit="1" customWidth="1"/>
    <col min="5" max="5" width="26.816406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85" t="s">
        <v>2905</v>
      </c>
      <c r="B2" s="85" t="s">
        <v>126</v>
      </c>
      <c r="C2" s="85" t="s">
        <v>375</v>
      </c>
      <c r="D2" s="85" t="s">
        <v>834</v>
      </c>
      <c r="E2" s="15" t="s">
        <v>7100</v>
      </c>
      <c r="F2" s="85" t="s">
        <v>135</v>
      </c>
      <c r="G2" s="15">
        <v>999927158</v>
      </c>
      <c r="H2" s="15">
        <v>105</v>
      </c>
    </row>
    <row r="3" spans="1:8" x14ac:dyDescent="0.35">
      <c r="A3" s="15" t="s">
        <v>2905</v>
      </c>
      <c r="B3" s="15" t="s">
        <v>126</v>
      </c>
      <c r="C3" s="15" t="s">
        <v>2946</v>
      </c>
      <c r="D3" s="15" t="s">
        <v>1023</v>
      </c>
      <c r="E3" s="15" t="s">
        <v>7097</v>
      </c>
      <c r="F3" s="15" t="s">
        <v>135</v>
      </c>
      <c r="G3" s="15">
        <v>999926811</v>
      </c>
      <c r="H3" s="15">
        <v>60</v>
      </c>
    </row>
    <row r="4" spans="1:8" x14ac:dyDescent="0.35">
      <c r="A4" s="15" t="s">
        <v>2905</v>
      </c>
      <c r="B4" s="83" t="s">
        <v>126</v>
      </c>
      <c r="C4" s="83" t="s">
        <v>3843</v>
      </c>
      <c r="D4" s="83" t="s">
        <v>3844</v>
      </c>
      <c r="E4" s="15" t="s">
        <v>7088</v>
      </c>
      <c r="F4" s="83" t="s">
        <v>135</v>
      </c>
      <c r="G4" s="15">
        <v>999924489</v>
      </c>
      <c r="H4" s="15">
        <v>30</v>
      </c>
    </row>
    <row r="5" spans="1:8" x14ac:dyDescent="0.35">
      <c r="A5" s="15" t="s">
        <v>2905</v>
      </c>
      <c r="B5" s="15" t="s">
        <v>126</v>
      </c>
      <c r="C5" s="15" t="s">
        <v>3263</v>
      </c>
      <c r="D5" s="15" t="s">
        <v>1225</v>
      </c>
      <c r="E5" s="15" t="s">
        <v>7076</v>
      </c>
      <c r="F5" s="15" t="s">
        <v>135</v>
      </c>
      <c r="G5" s="15">
        <v>999920427</v>
      </c>
      <c r="H5" s="15">
        <v>68</v>
      </c>
    </row>
    <row r="6" spans="1:8" x14ac:dyDescent="0.35">
      <c r="A6" s="15" t="s">
        <v>2905</v>
      </c>
      <c r="B6" s="15" t="s">
        <v>126</v>
      </c>
      <c r="C6" s="15" t="s">
        <v>1817</v>
      </c>
      <c r="D6" s="15" t="s">
        <v>1818</v>
      </c>
      <c r="E6" s="15" t="s">
        <v>7075</v>
      </c>
      <c r="F6" s="15" t="s">
        <v>135</v>
      </c>
      <c r="G6" s="15">
        <v>999920344</v>
      </c>
      <c r="H6" s="15">
        <v>72</v>
      </c>
    </row>
    <row r="7" spans="1:8" x14ac:dyDescent="0.35">
      <c r="A7" s="15" t="s">
        <v>2905</v>
      </c>
      <c r="B7" s="15" t="s">
        <v>126</v>
      </c>
      <c r="C7" s="15" t="s">
        <v>1047</v>
      </c>
      <c r="D7" s="15" t="s">
        <v>1223</v>
      </c>
      <c r="E7" s="15" t="s">
        <v>7067</v>
      </c>
      <c r="F7" s="15" t="s">
        <v>135</v>
      </c>
      <c r="G7" s="15">
        <v>999916658</v>
      </c>
      <c r="H7" s="15">
        <v>99</v>
      </c>
    </row>
    <row r="8" spans="1:8" x14ac:dyDescent="0.35">
      <c r="A8" s="15" t="s">
        <v>2905</v>
      </c>
      <c r="B8" s="83" t="s">
        <v>126</v>
      </c>
      <c r="C8" s="83" t="s">
        <v>491</v>
      </c>
      <c r="D8" s="83" t="s">
        <v>1972</v>
      </c>
      <c r="E8" s="15" t="s">
        <v>7066</v>
      </c>
      <c r="F8" s="83" t="s">
        <v>135</v>
      </c>
      <c r="G8" s="83">
        <v>999916376</v>
      </c>
      <c r="H8" s="15">
        <v>60</v>
      </c>
    </row>
    <row r="9" spans="1:8" x14ac:dyDescent="0.35">
      <c r="A9" s="15" t="s">
        <v>2905</v>
      </c>
      <c r="B9" s="15" t="s">
        <v>126</v>
      </c>
      <c r="C9" s="15" t="s">
        <v>1497</v>
      </c>
      <c r="D9" s="15" t="s">
        <v>1769</v>
      </c>
      <c r="E9" s="15" t="s">
        <v>7057</v>
      </c>
      <c r="F9" s="15" t="s">
        <v>135</v>
      </c>
      <c r="G9" s="15">
        <v>999887609</v>
      </c>
      <c r="H9" s="15">
        <v>45</v>
      </c>
    </row>
    <row r="10" spans="1:8" x14ac:dyDescent="0.35">
      <c r="A10" s="15" t="s">
        <v>2905</v>
      </c>
      <c r="B10" s="15" t="s">
        <v>126</v>
      </c>
      <c r="C10" s="15" t="s">
        <v>1034</v>
      </c>
      <c r="D10" s="15" t="s">
        <v>1106</v>
      </c>
      <c r="E10" s="15" t="s">
        <v>7047</v>
      </c>
      <c r="F10" s="15" t="s">
        <v>135</v>
      </c>
      <c r="G10" s="15">
        <v>999818697</v>
      </c>
      <c r="H10" s="15">
        <v>232</v>
      </c>
    </row>
    <row r="11" spans="1:8" x14ac:dyDescent="0.35">
      <c r="A11" s="15" t="s">
        <v>2905</v>
      </c>
      <c r="B11" s="15" t="s">
        <v>126</v>
      </c>
      <c r="C11" s="15" t="s">
        <v>1969</v>
      </c>
      <c r="D11" s="15" t="s">
        <v>1968</v>
      </c>
      <c r="E11" s="15" t="s">
        <v>382</v>
      </c>
      <c r="F11" s="15" t="s">
        <v>135</v>
      </c>
      <c r="G11" s="15">
        <v>999773830</v>
      </c>
      <c r="H11" s="15">
        <v>580</v>
      </c>
    </row>
    <row r="12" spans="1:8" x14ac:dyDescent="0.35">
      <c r="A12" s="15" t="s">
        <v>2905</v>
      </c>
      <c r="B12" s="15" t="s">
        <v>126</v>
      </c>
      <c r="C12" s="15" t="s">
        <v>890</v>
      </c>
      <c r="D12" s="15" t="s">
        <v>888</v>
      </c>
      <c r="E12" s="15" t="s">
        <v>529</v>
      </c>
      <c r="F12" s="15" t="s">
        <v>135</v>
      </c>
      <c r="G12" s="15">
        <v>999737595</v>
      </c>
      <c r="H12" s="15">
        <v>310</v>
      </c>
    </row>
    <row r="13" spans="1:8" x14ac:dyDescent="0.35">
      <c r="A13" s="15" t="s">
        <v>2905</v>
      </c>
      <c r="B13" s="15" t="s">
        <v>126</v>
      </c>
      <c r="C13" s="15" t="s">
        <v>955</v>
      </c>
      <c r="D13" s="15" t="s">
        <v>954</v>
      </c>
      <c r="E13" s="15" t="s">
        <v>7046</v>
      </c>
      <c r="F13" s="15" t="s">
        <v>135</v>
      </c>
      <c r="G13" s="15">
        <v>999736633</v>
      </c>
      <c r="H13" s="15">
        <v>113</v>
      </c>
    </row>
    <row r="14" spans="1:8" x14ac:dyDescent="0.35">
      <c r="A14" s="15" t="s">
        <v>2905</v>
      </c>
      <c r="B14" s="15" t="s">
        <v>126</v>
      </c>
      <c r="C14" s="15" t="s">
        <v>1476</v>
      </c>
      <c r="D14" s="15" t="s">
        <v>1475</v>
      </c>
      <c r="E14" s="15" t="s">
        <v>7045</v>
      </c>
      <c r="F14" s="15" t="s">
        <v>135</v>
      </c>
      <c r="G14" s="15">
        <v>999733675</v>
      </c>
      <c r="H14" s="15">
        <v>203</v>
      </c>
    </row>
    <row r="15" spans="1:8" x14ac:dyDescent="0.35">
      <c r="A15" s="15" t="s">
        <v>2905</v>
      </c>
      <c r="B15" s="15" t="s">
        <v>126</v>
      </c>
      <c r="C15" s="15" t="s">
        <v>1596</v>
      </c>
      <c r="D15" s="15" t="s">
        <v>1597</v>
      </c>
      <c r="E15" s="15" t="s">
        <v>7044</v>
      </c>
      <c r="F15" s="15" t="s">
        <v>135</v>
      </c>
      <c r="G15" s="15">
        <v>999727284</v>
      </c>
      <c r="H15" s="15">
        <v>274</v>
      </c>
    </row>
    <row r="16" spans="1:8" x14ac:dyDescent="0.35">
      <c r="A16" s="15" t="s">
        <v>2905</v>
      </c>
      <c r="B16" s="15" t="s">
        <v>126</v>
      </c>
      <c r="C16" s="15" t="s">
        <v>472</v>
      </c>
      <c r="D16" s="15" t="s">
        <v>1932</v>
      </c>
      <c r="E16" s="15" t="s">
        <v>7042</v>
      </c>
      <c r="F16" s="15" t="s">
        <v>135</v>
      </c>
      <c r="G16" s="15">
        <v>999713548</v>
      </c>
      <c r="H16" s="15">
        <v>120</v>
      </c>
    </row>
    <row r="17" spans="1:8" x14ac:dyDescent="0.35">
      <c r="A17" s="15" t="s">
        <v>2905</v>
      </c>
      <c r="B17" s="15" t="s">
        <v>126</v>
      </c>
      <c r="C17" s="15" t="s">
        <v>338</v>
      </c>
      <c r="D17" s="15" t="s">
        <v>437</v>
      </c>
      <c r="E17" s="15" t="s">
        <v>7041</v>
      </c>
      <c r="F17" s="15" t="s">
        <v>135</v>
      </c>
      <c r="G17" s="15">
        <v>999708469</v>
      </c>
      <c r="H17" s="15">
        <v>447</v>
      </c>
    </row>
    <row r="18" spans="1:8" x14ac:dyDescent="0.35">
      <c r="A18" s="15" t="s">
        <v>2905</v>
      </c>
      <c r="B18" s="15" t="s">
        <v>126</v>
      </c>
      <c r="C18" s="15" t="s">
        <v>375</v>
      </c>
      <c r="D18" s="15" t="s">
        <v>1766</v>
      </c>
      <c r="E18" s="15" t="s">
        <v>7039</v>
      </c>
      <c r="F18" s="15" t="s">
        <v>135</v>
      </c>
      <c r="G18" s="15">
        <v>999702413</v>
      </c>
      <c r="H18" s="15">
        <v>30</v>
      </c>
    </row>
    <row r="19" spans="1:8" x14ac:dyDescent="0.35">
      <c r="A19" s="15" t="s">
        <v>2905</v>
      </c>
      <c r="B19" s="15" t="s">
        <v>134</v>
      </c>
      <c r="C19" s="15" t="s">
        <v>273</v>
      </c>
      <c r="D19" s="15" t="s">
        <v>4072</v>
      </c>
      <c r="E19" s="15" t="s">
        <v>7101</v>
      </c>
      <c r="F19" s="15" t="s">
        <v>135</v>
      </c>
      <c r="G19" s="15">
        <v>999927819</v>
      </c>
      <c r="H19" s="15">
        <v>35</v>
      </c>
    </row>
    <row r="20" spans="1:8" x14ac:dyDescent="0.35">
      <c r="A20" s="15" t="s">
        <v>2905</v>
      </c>
      <c r="B20" s="15" t="s">
        <v>142</v>
      </c>
      <c r="C20" s="15" t="s">
        <v>491</v>
      </c>
      <c r="D20" s="15" t="s">
        <v>1271</v>
      </c>
      <c r="E20" s="15" t="s">
        <v>7085</v>
      </c>
      <c r="F20" s="15" t="s">
        <v>135</v>
      </c>
      <c r="G20" s="15">
        <v>999922764</v>
      </c>
      <c r="H20" s="15">
        <v>54</v>
      </c>
    </row>
    <row r="21" spans="1:8" x14ac:dyDescent="0.35">
      <c r="A21" s="85" t="s">
        <v>2905</v>
      </c>
      <c r="B21" s="85" t="s">
        <v>142</v>
      </c>
      <c r="C21" s="85" t="s">
        <v>356</v>
      </c>
      <c r="D21" s="85" t="s">
        <v>3963</v>
      </c>
      <c r="E21" s="15" t="s">
        <v>7081</v>
      </c>
      <c r="F21" s="85" t="s">
        <v>135</v>
      </c>
      <c r="G21" s="15">
        <v>999921362</v>
      </c>
      <c r="H21" s="15">
        <v>30</v>
      </c>
    </row>
    <row r="22" spans="1:8" x14ac:dyDescent="0.35">
      <c r="A22" s="15" t="s">
        <v>2905</v>
      </c>
      <c r="B22" s="15" t="s">
        <v>142</v>
      </c>
      <c r="C22" s="15" t="s">
        <v>1483</v>
      </c>
      <c r="D22" s="15" t="s">
        <v>1585</v>
      </c>
      <c r="E22" s="15" t="s">
        <v>7078</v>
      </c>
      <c r="F22" s="15" t="s">
        <v>135</v>
      </c>
      <c r="G22" s="15">
        <v>999920671</v>
      </c>
      <c r="H22" s="15">
        <v>51</v>
      </c>
    </row>
    <row r="23" spans="1:8" x14ac:dyDescent="0.35">
      <c r="A23" s="15" t="s">
        <v>2905</v>
      </c>
      <c r="B23" s="15" t="s">
        <v>142</v>
      </c>
      <c r="C23" s="15" t="s">
        <v>433</v>
      </c>
      <c r="D23" s="15" t="s">
        <v>1527</v>
      </c>
      <c r="E23" s="15" t="s">
        <v>7069</v>
      </c>
      <c r="F23" s="15" t="s">
        <v>135</v>
      </c>
      <c r="G23" s="15">
        <v>999917815</v>
      </c>
      <c r="H23" s="15">
        <v>60</v>
      </c>
    </row>
    <row r="24" spans="1:8" x14ac:dyDescent="0.35">
      <c r="A24" s="15" t="s">
        <v>2905</v>
      </c>
      <c r="B24" s="15" t="s">
        <v>138</v>
      </c>
      <c r="C24" s="15" t="s">
        <v>2983</v>
      </c>
      <c r="D24" s="15" t="s">
        <v>2978</v>
      </c>
      <c r="E24" s="15" t="s">
        <v>7096</v>
      </c>
      <c r="F24" s="15" t="s">
        <v>135</v>
      </c>
      <c r="G24" s="15">
        <v>999926751</v>
      </c>
      <c r="H24" s="15">
        <v>95</v>
      </c>
    </row>
    <row r="25" spans="1:8" x14ac:dyDescent="0.35">
      <c r="A25" s="15" t="s">
        <v>2905</v>
      </c>
      <c r="B25" s="15" t="s">
        <v>138</v>
      </c>
      <c r="C25" s="15" t="s">
        <v>2123</v>
      </c>
      <c r="D25" s="15" t="s">
        <v>2124</v>
      </c>
      <c r="E25" s="15" t="s">
        <v>7079</v>
      </c>
      <c r="F25" s="15" t="s">
        <v>135</v>
      </c>
      <c r="G25" s="15">
        <v>999921221</v>
      </c>
      <c r="H25" s="15">
        <v>40</v>
      </c>
    </row>
    <row r="26" spans="1:8" x14ac:dyDescent="0.35">
      <c r="A26" s="85" t="s">
        <v>2905</v>
      </c>
      <c r="B26" s="85" t="s">
        <v>126</v>
      </c>
      <c r="C26" s="85" t="s">
        <v>4005</v>
      </c>
      <c r="D26" s="85" t="s">
        <v>4006</v>
      </c>
      <c r="E26" s="15" t="s">
        <v>7099</v>
      </c>
      <c r="F26" s="85" t="s">
        <v>128</v>
      </c>
      <c r="G26" s="15">
        <v>999927125</v>
      </c>
      <c r="H26" s="15">
        <v>34</v>
      </c>
    </row>
    <row r="27" spans="1:8" x14ac:dyDescent="0.35">
      <c r="A27" s="85" t="s">
        <v>2905</v>
      </c>
      <c r="B27" s="85" t="s">
        <v>126</v>
      </c>
      <c r="C27" s="85" t="s">
        <v>4007</v>
      </c>
      <c r="D27" s="85" t="s">
        <v>4008</v>
      </c>
      <c r="E27" s="15" t="s">
        <v>7092</v>
      </c>
      <c r="F27" s="85" t="s">
        <v>128</v>
      </c>
      <c r="G27" s="15">
        <v>999925759</v>
      </c>
      <c r="H27" s="15">
        <v>45</v>
      </c>
    </row>
    <row r="28" spans="1:8" x14ac:dyDescent="0.35">
      <c r="A28" s="15" t="s">
        <v>2905</v>
      </c>
      <c r="B28" s="15" t="s">
        <v>126</v>
      </c>
      <c r="C28" s="15" t="s">
        <v>2125</v>
      </c>
      <c r="D28" s="15" t="s">
        <v>2126</v>
      </c>
      <c r="E28" s="15" t="s">
        <v>7082</v>
      </c>
      <c r="F28" s="15" t="s">
        <v>128</v>
      </c>
      <c r="G28" s="15">
        <v>999921370</v>
      </c>
      <c r="H28" s="15">
        <v>51</v>
      </c>
    </row>
    <row r="29" spans="1:8" x14ac:dyDescent="0.35">
      <c r="A29" s="15" t="s">
        <v>2905</v>
      </c>
      <c r="B29" s="17" t="s">
        <v>126</v>
      </c>
      <c r="C29" s="17" t="s">
        <v>238</v>
      </c>
      <c r="D29" s="17" t="s">
        <v>3663</v>
      </c>
      <c r="E29" s="15" t="s">
        <v>7077</v>
      </c>
      <c r="F29" s="17" t="s">
        <v>128</v>
      </c>
      <c r="G29" s="17">
        <v>999920484</v>
      </c>
      <c r="H29" s="15">
        <v>107</v>
      </c>
    </row>
    <row r="30" spans="1:8" x14ac:dyDescent="0.35">
      <c r="A30" s="15" t="s">
        <v>2905</v>
      </c>
      <c r="B30" s="17" t="s">
        <v>126</v>
      </c>
      <c r="C30" s="17" t="s">
        <v>2014</v>
      </c>
      <c r="D30" s="17" t="s">
        <v>2015</v>
      </c>
      <c r="E30" s="15" t="s">
        <v>7074</v>
      </c>
      <c r="F30" s="17" t="s">
        <v>128</v>
      </c>
      <c r="G30" s="17">
        <v>999919785</v>
      </c>
      <c r="H30" s="15">
        <v>254</v>
      </c>
    </row>
    <row r="31" spans="1:8" x14ac:dyDescent="0.35">
      <c r="A31" s="15" t="s">
        <v>2905</v>
      </c>
      <c r="B31" s="15" t="s">
        <v>126</v>
      </c>
      <c r="C31" s="15" t="s">
        <v>528</v>
      </c>
      <c r="D31" s="15" t="s">
        <v>3261</v>
      </c>
      <c r="E31" s="15" t="s">
        <v>7073</v>
      </c>
      <c r="F31" s="15" t="s">
        <v>128</v>
      </c>
      <c r="G31" s="15">
        <v>999919500</v>
      </c>
      <c r="H31" s="15">
        <v>68</v>
      </c>
    </row>
    <row r="32" spans="1:8" x14ac:dyDescent="0.35">
      <c r="A32" s="15" t="s">
        <v>2905</v>
      </c>
      <c r="B32" s="15" t="s">
        <v>126</v>
      </c>
      <c r="C32" s="15" t="s">
        <v>1268</v>
      </c>
      <c r="D32" s="15" t="s">
        <v>1688</v>
      </c>
      <c r="E32" s="15" t="s">
        <v>7070</v>
      </c>
      <c r="F32" s="15" t="s">
        <v>128</v>
      </c>
      <c r="G32" s="15">
        <v>999918201</v>
      </c>
      <c r="H32" s="15">
        <v>85</v>
      </c>
    </row>
    <row r="33" spans="1:8" x14ac:dyDescent="0.35">
      <c r="A33" s="15" t="s">
        <v>2905</v>
      </c>
      <c r="B33" s="15" t="s">
        <v>126</v>
      </c>
      <c r="C33" s="17" t="s">
        <v>454</v>
      </c>
      <c r="D33" s="17" t="s">
        <v>1035</v>
      </c>
      <c r="E33" s="15" t="s">
        <v>6416</v>
      </c>
      <c r="F33" s="17" t="s">
        <v>128</v>
      </c>
      <c r="G33" s="15">
        <v>999917353</v>
      </c>
      <c r="H33" s="15">
        <v>60</v>
      </c>
    </row>
    <row r="34" spans="1:8" x14ac:dyDescent="0.35">
      <c r="A34" s="15" t="s">
        <v>2905</v>
      </c>
      <c r="B34" s="15" t="s">
        <v>126</v>
      </c>
      <c r="C34" s="15" t="s">
        <v>515</v>
      </c>
      <c r="D34" s="15" t="s">
        <v>513</v>
      </c>
      <c r="E34" s="15" t="s">
        <v>7068</v>
      </c>
      <c r="F34" s="15" t="s">
        <v>128</v>
      </c>
      <c r="G34" s="15">
        <v>999917173</v>
      </c>
      <c r="H34" s="15">
        <v>490</v>
      </c>
    </row>
    <row r="35" spans="1:8" x14ac:dyDescent="0.35">
      <c r="A35" s="15" t="s">
        <v>2905</v>
      </c>
      <c r="B35" s="15" t="s">
        <v>126</v>
      </c>
      <c r="C35" s="15" t="s">
        <v>553</v>
      </c>
      <c r="D35" s="15" t="s">
        <v>554</v>
      </c>
      <c r="E35" s="15" t="s">
        <v>7065</v>
      </c>
      <c r="F35" s="15" t="s">
        <v>128</v>
      </c>
      <c r="G35" s="15">
        <v>999912985</v>
      </c>
      <c r="H35" s="15">
        <v>51</v>
      </c>
    </row>
    <row r="36" spans="1:8" x14ac:dyDescent="0.35">
      <c r="A36" s="15" t="s">
        <v>2905</v>
      </c>
      <c r="B36" s="15" t="s">
        <v>126</v>
      </c>
      <c r="C36" s="15" t="s">
        <v>336</v>
      </c>
      <c r="D36" s="15" t="s">
        <v>1192</v>
      </c>
      <c r="E36" s="15" t="s">
        <v>7064</v>
      </c>
      <c r="F36" s="15" t="s">
        <v>128</v>
      </c>
      <c r="G36" s="15">
        <v>999910502</v>
      </c>
      <c r="H36" s="15">
        <v>220</v>
      </c>
    </row>
    <row r="37" spans="1:8" x14ac:dyDescent="0.35">
      <c r="A37" s="15" t="s">
        <v>2905</v>
      </c>
      <c r="B37" s="85" t="s">
        <v>126</v>
      </c>
      <c r="C37" s="85" t="s">
        <v>3461</v>
      </c>
      <c r="D37" s="85" t="s">
        <v>3453</v>
      </c>
      <c r="E37" s="15" t="s">
        <v>7063</v>
      </c>
      <c r="F37" s="85" t="s">
        <v>128</v>
      </c>
      <c r="G37" s="15">
        <v>999909827</v>
      </c>
      <c r="H37" s="15">
        <v>30</v>
      </c>
    </row>
    <row r="38" spans="1:8" x14ac:dyDescent="0.35">
      <c r="A38" s="15" t="s">
        <v>2905</v>
      </c>
      <c r="B38" s="15" t="s">
        <v>126</v>
      </c>
      <c r="C38" s="15" t="s">
        <v>2281</v>
      </c>
      <c r="D38" s="15" t="s">
        <v>702</v>
      </c>
      <c r="E38" s="15" t="s">
        <v>7062</v>
      </c>
      <c r="F38" s="15" t="s">
        <v>128</v>
      </c>
      <c r="G38" s="15">
        <v>999905292</v>
      </c>
      <c r="H38" s="15">
        <v>37.5</v>
      </c>
    </row>
    <row r="39" spans="1:8" x14ac:dyDescent="0.35">
      <c r="A39" s="15" t="s">
        <v>2905</v>
      </c>
      <c r="B39" s="15" t="s">
        <v>126</v>
      </c>
      <c r="C39" s="15" t="s">
        <v>3262</v>
      </c>
      <c r="D39" s="15" t="s">
        <v>693</v>
      </c>
      <c r="E39" s="15" t="s">
        <v>7061</v>
      </c>
      <c r="F39" s="15" t="s">
        <v>128</v>
      </c>
      <c r="G39" s="15">
        <v>999901969</v>
      </c>
      <c r="H39" s="15">
        <v>34</v>
      </c>
    </row>
    <row r="40" spans="1:8" x14ac:dyDescent="0.35">
      <c r="A40" s="15" t="s">
        <v>2905</v>
      </c>
      <c r="B40" s="15" t="s">
        <v>126</v>
      </c>
      <c r="C40" s="15" t="s">
        <v>946</v>
      </c>
      <c r="D40" s="15" t="s">
        <v>947</v>
      </c>
      <c r="E40" s="15" t="s">
        <v>7060</v>
      </c>
      <c r="F40" s="15" t="s">
        <v>128</v>
      </c>
      <c r="G40" s="15">
        <v>999897957</v>
      </c>
      <c r="H40" s="15">
        <v>241</v>
      </c>
    </row>
    <row r="41" spans="1:8" x14ac:dyDescent="0.35">
      <c r="A41" s="15" t="s">
        <v>2905</v>
      </c>
      <c r="B41" s="15" t="s">
        <v>126</v>
      </c>
      <c r="C41" s="15" t="s">
        <v>946</v>
      </c>
      <c r="D41" s="15" t="s">
        <v>1077</v>
      </c>
      <c r="E41" s="15" t="s">
        <v>7059</v>
      </c>
      <c r="F41" s="15" t="s">
        <v>128</v>
      </c>
      <c r="G41" s="15">
        <v>999895211</v>
      </c>
      <c r="H41" s="15">
        <v>321</v>
      </c>
    </row>
    <row r="42" spans="1:8" x14ac:dyDescent="0.35">
      <c r="A42" s="15" t="s">
        <v>2905</v>
      </c>
      <c r="B42" s="15" t="s">
        <v>126</v>
      </c>
      <c r="C42" s="15" t="s">
        <v>177</v>
      </c>
      <c r="D42" s="15" t="s">
        <v>818</v>
      </c>
      <c r="E42" s="15" t="s">
        <v>7058</v>
      </c>
      <c r="F42" s="15" t="s">
        <v>128</v>
      </c>
      <c r="G42" s="15">
        <v>999895150</v>
      </c>
      <c r="H42" s="15">
        <v>159</v>
      </c>
    </row>
    <row r="43" spans="1:8" x14ac:dyDescent="0.35">
      <c r="A43" s="15" t="s">
        <v>2905</v>
      </c>
      <c r="B43" s="15" t="s">
        <v>126</v>
      </c>
      <c r="C43" s="15" t="s">
        <v>1248</v>
      </c>
      <c r="D43" s="15" t="s">
        <v>1223</v>
      </c>
      <c r="E43" s="15" t="s">
        <v>430</v>
      </c>
      <c r="F43" s="15" t="s">
        <v>128</v>
      </c>
      <c r="G43" s="15">
        <v>999891063</v>
      </c>
      <c r="H43" s="15">
        <v>480</v>
      </c>
    </row>
    <row r="44" spans="1:8" x14ac:dyDescent="0.35">
      <c r="A44" s="15" t="s">
        <v>2905</v>
      </c>
      <c r="B44" s="15" t="s">
        <v>126</v>
      </c>
      <c r="C44" s="15" t="s">
        <v>688</v>
      </c>
      <c r="D44" s="15" t="s">
        <v>686</v>
      </c>
      <c r="E44" s="15" t="s">
        <v>7056</v>
      </c>
      <c r="F44" s="15" t="s">
        <v>128</v>
      </c>
      <c r="G44" s="15">
        <v>999885463</v>
      </c>
      <c r="H44" s="15">
        <v>453</v>
      </c>
    </row>
    <row r="45" spans="1:8" x14ac:dyDescent="0.35">
      <c r="A45" s="15" t="s">
        <v>2905</v>
      </c>
      <c r="B45" s="15" t="s">
        <v>126</v>
      </c>
      <c r="C45" s="15" t="s">
        <v>763</v>
      </c>
      <c r="D45" s="15" t="s">
        <v>764</v>
      </c>
      <c r="E45" s="15" t="s">
        <v>7055</v>
      </c>
      <c r="F45" s="15" t="s">
        <v>128</v>
      </c>
      <c r="G45" s="15">
        <v>999882124</v>
      </c>
      <c r="H45" s="15">
        <v>185</v>
      </c>
    </row>
    <row r="46" spans="1:8" x14ac:dyDescent="0.35">
      <c r="A46" s="15" t="s">
        <v>2905</v>
      </c>
      <c r="B46" s="15" t="s">
        <v>126</v>
      </c>
      <c r="C46" s="15" t="s">
        <v>2994</v>
      </c>
      <c r="D46" s="15" t="s">
        <v>2995</v>
      </c>
      <c r="E46" s="15" t="s">
        <v>7054</v>
      </c>
      <c r="F46" s="15" t="s">
        <v>128</v>
      </c>
      <c r="G46" s="15">
        <v>999880821</v>
      </c>
      <c r="H46" s="15">
        <v>45</v>
      </c>
    </row>
    <row r="47" spans="1:8" x14ac:dyDescent="0.35">
      <c r="A47" s="15" t="s">
        <v>2905</v>
      </c>
      <c r="B47" s="15" t="s">
        <v>126</v>
      </c>
      <c r="C47" s="15" t="s">
        <v>1760</v>
      </c>
      <c r="D47" s="15" t="s">
        <v>1759</v>
      </c>
      <c r="E47" s="15" t="s">
        <v>7053</v>
      </c>
      <c r="F47" s="15" t="s">
        <v>128</v>
      </c>
      <c r="G47" s="15">
        <v>999859441</v>
      </c>
      <c r="H47" s="15">
        <v>204</v>
      </c>
    </row>
    <row r="48" spans="1:8" x14ac:dyDescent="0.35">
      <c r="A48" s="15" t="s">
        <v>2905</v>
      </c>
      <c r="B48" s="17" t="s">
        <v>126</v>
      </c>
      <c r="C48" s="17" t="s">
        <v>1632</v>
      </c>
      <c r="D48" s="17" t="s">
        <v>3662</v>
      </c>
      <c r="E48" s="15" t="s">
        <v>7052</v>
      </c>
      <c r="F48" s="17" t="s">
        <v>128</v>
      </c>
      <c r="G48" s="17">
        <v>999857180</v>
      </c>
      <c r="H48" s="15">
        <v>135</v>
      </c>
    </row>
    <row r="49" spans="1:8" x14ac:dyDescent="0.35">
      <c r="A49" s="15" t="s">
        <v>2905</v>
      </c>
      <c r="B49" s="15" t="s">
        <v>126</v>
      </c>
      <c r="C49" s="15" t="s">
        <v>1023</v>
      </c>
      <c r="D49" s="15" t="s">
        <v>1532</v>
      </c>
      <c r="E49" s="15" t="s">
        <v>7051</v>
      </c>
      <c r="F49" s="15" t="s">
        <v>128</v>
      </c>
      <c r="G49" s="15">
        <v>999856766</v>
      </c>
      <c r="H49" s="15">
        <v>93</v>
      </c>
    </row>
    <row r="50" spans="1:8" x14ac:dyDescent="0.35">
      <c r="A50" s="15" t="s">
        <v>2905</v>
      </c>
      <c r="B50" s="15" t="s">
        <v>126</v>
      </c>
      <c r="C50" s="15" t="s">
        <v>1473</v>
      </c>
      <c r="D50" s="15" t="s">
        <v>1474</v>
      </c>
      <c r="E50" s="15" t="s">
        <v>7050</v>
      </c>
      <c r="F50" s="15" t="s">
        <v>128</v>
      </c>
      <c r="G50" s="15">
        <v>999856717</v>
      </c>
      <c r="H50" s="15">
        <v>244.5</v>
      </c>
    </row>
    <row r="51" spans="1:8" x14ac:dyDescent="0.35">
      <c r="A51" s="15" t="s">
        <v>2905</v>
      </c>
      <c r="B51" s="15" t="s">
        <v>126</v>
      </c>
      <c r="C51" s="15" t="s">
        <v>1136</v>
      </c>
      <c r="D51" s="15" t="s">
        <v>1106</v>
      </c>
      <c r="E51" s="15" t="s">
        <v>7049</v>
      </c>
      <c r="F51" s="15" t="s">
        <v>128</v>
      </c>
      <c r="G51" s="15">
        <v>999846042</v>
      </c>
      <c r="H51" s="15">
        <v>286</v>
      </c>
    </row>
    <row r="52" spans="1:8" x14ac:dyDescent="0.35">
      <c r="A52" s="15" t="s">
        <v>2905</v>
      </c>
      <c r="B52" s="15" t="s">
        <v>126</v>
      </c>
      <c r="C52" s="15" t="s">
        <v>1220</v>
      </c>
      <c r="D52" s="15" t="s">
        <v>1216</v>
      </c>
      <c r="E52" s="15" t="s">
        <v>7048</v>
      </c>
      <c r="F52" s="15" t="s">
        <v>128</v>
      </c>
      <c r="G52" s="15">
        <v>999831658</v>
      </c>
      <c r="H52" s="15">
        <v>140</v>
      </c>
    </row>
    <row r="53" spans="1:8" x14ac:dyDescent="0.35">
      <c r="A53" s="15" t="s">
        <v>2905</v>
      </c>
      <c r="B53" s="15" t="s">
        <v>126</v>
      </c>
      <c r="C53" s="15" t="s">
        <v>689</v>
      </c>
      <c r="D53" s="15" t="s">
        <v>686</v>
      </c>
      <c r="E53" s="15" t="s">
        <v>210</v>
      </c>
      <c r="F53" s="15" t="s">
        <v>128</v>
      </c>
      <c r="G53" s="15">
        <v>999742820</v>
      </c>
      <c r="H53" s="15">
        <v>700</v>
      </c>
    </row>
    <row r="54" spans="1:8" x14ac:dyDescent="0.35">
      <c r="A54" s="15" t="s">
        <v>2905</v>
      </c>
      <c r="B54" s="15" t="s">
        <v>126</v>
      </c>
      <c r="C54" s="15" t="s">
        <v>1206</v>
      </c>
      <c r="D54" s="15" t="s">
        <v>1207</v>
      </c>
      <c r="E54" s="15" t="s">
        <v>7043</v>
      </c>
      <c r="F54" s="15" t="s">
        <v>128</v>
      </c>
      <c r="G54" s="15">
        <v>999718964</v>
      </c>
      <c r="H54" s="15">
        <v>209</v>
      </c>
    </row>
    <row r="55" spans="1:8" x14ac:dyDescent="0.35">
      <c r="A55" s="15" t="s">
        <v>2905</v>
      </c>
      <c r="B55" s="83" t="s">
        <v>126</v>
      </c>
      <c r="C55" s="83" t="s">
        <v>3877</v>
      </c>
      <c r="D55" s="83" t="s">
        <v>3878</v>
      </c>
      <c r="E55" s="15" t="s">
        <v>7040</v>
      </c>
      <c r="F55" s="83" t="s">
        <v>128</v>
      </c>
      <c r="G55" s="83">
        <v>999703218</v>
      </c>
      <c r="H55" s="15">
        <v>90</v>
      </c>
    </row>
    <row r="56" spans="1:8" x14ac:dyDescent="0.35">
      <c r="A56" s="15" t="s">
        <v>2905</v>
      </c>
      <c r="B56" s="15" t="s">
        <v>140</v>
      </c>
      <c r="C56" s="15" t="s">
        <v>2128</v>
      </c>
      <c r="D56" s="15" t="s">
        <v>2129</v>
      </c>
      <c r="E56" s="15" t="s">
        <v>7087</v>
      </c>
      <c r="F56" s="15" t="s">
        <v>128</v>
      </c>
      <c r="G56" s="15">
        <v>999923831</v>
      </c>
      <c r="H56" s="15">
        <v>67</v>
      </c>
    </row>
    <row r="57" spans="1:8" x14ac:dyDescent="0.35">
      <c r="A57" s="15" t="s">
        <v>2905</v>
      </c>
      <c r="B57" s="15" t="s">
        <v>140</v>
      </c>
      <c r="C57" s="15" t="s">
        <v>2092</v>
      </c>
      <c r="D57" s="15" t="s">
        <v>2093</v>
      </c>
      <c r="E57" s="15" t="s">
        <v>7086</v>
      </c>
      <c r="F57" s="17" t="s">
        <v>128</v>
      </c>
      <c r="G57" s="15">
        <v>999923241</v>
      </c>
      <c r="H57" s="15">
        <v>46</v>
      </c>
    </row>
    <row r="58" spans="1:8" x14ac:dyDescent="0.35">
      <c r="A58" s="15" t="s">
        <v>2905</v>
      </c>
      <c r="B58" s="15" t="s">
        <v>140</v>
      </c>
      <c r="C58" s="15" t="s">
        <v>721</v>
      </c>
      <c r="D58" s="15" t="s">
        <v>722</v>
      </c>
      <c r="E58" s="15" t="s">
        <v>7083</v>
      </c>
      <c r="F58" s="15" t="s">
        <v>128</v>
      </c>
      <c r="G58" s="15">
        <v>999921742</v>
      </c>
      <c r="H58" s="15">
        <v>59</v>
      </c>
    </row>
    <row r="59" spans="1:8" x14ac:dyDescent="0.35">
      <c r="A59" s="15" t="s">
        <v>2905</v>
      </c>
      <c r="B59" s="84" t="s">
        <v>134</v>
      </c>
      <c r="C59" s="84" t="s">
        <v>508</v>
      </c>
      <c r="D59" s="84" t="s">
        <v>2576</v>
      </c>
      <c r="E59" s="15" t="s">
        <v>7095</v>
      </c>
      <c r="F59" s="84" t="s">
        <v>128</v>
      </c>
      <c r="G59" s="84">
        <v>999926241</v>
      </c>
      <c r="H59" s="15">
        <v>30</v>
      </c>
    </row>
    <row r="60" spans="1:8" x14ac:dyDescent="0.35">
      <c r="A60" s="15" t="s">
        <v>2905</v>
      </c>
      <c r="B60" s="85" t="s">
        <v>134</v>
      </c>
      <c r="C60" s="85" t="s">
        <v>639</v>
      </c>
      <c r="D60" s="85" t="s">
        <v>3446</v>
      </c>
      <c r="E60" s="15" t="s">
        <v>7094</v>
      </c>
      <c r="F60" s="85" t="s">
        <v>128</v>
      </c>
      <c r="G60" s="15">
        <v>999925827</v>
      </c>
      <c r="H60" s="15">
        <v>30</v>
      </c>
    </row>
    <row r="61" spans="1:8" x14ac:dyDescent="0.35">
      <c r="A61" s="15" t="s">
        <v>2905</v>
      </c>
      <c r="B61" s="15" t="s">
        <v>134</v>
      </c>
      <c r="C61" s="15" t="s">
        <v>916</v>
      </c>
      <c r="D61" s="15" t="s">
        <v>2440</v>
      </c>
      <c r="E61" s="15" t="s">
        <v>7089</v>
      </c>
      <c r="F61" s="15" t="s">
        <v>128</v>
      </c>
      <c r="G61" s="15">
        <v>999924619</v>
      </c>
      <c r="H61" s="15">
        <v>57</v>
      </c>
    </row>
    <row r="62" spans="1:8" x14ac:dyDescent="0.35">
      <c r="A62" s="85" t="s">
        <v>2905</v>
      </c>
      <c r="B62" s="85" t="s">
        <v>142</v>
      </c>
      <c r="C62" s="85" t="s">
        <v>590</v>
      </c>
      <c r="D62" s="85" t="s">
        <v>2768</v>
      </c>
      <c r="E62" s="15" t="s">
        <v>7098</v>
      </c>
      <c r="F62" s="85" t="s">
        <v>128</v>
      </c>
      <c r="G62" s="15">
        <v>999926835</v>
      </c>
      <c r="H62" s="15">
        <v>45</v>
      </c>
    </row>
    <row r="63" spans="1:8" x14ac:dyDescent="0.35">
      <c r="A63" s="15" t="s">
        <v>2905</v>
      </c>
      <c r="B63" s="84" t="s">
        <v>142</v>
      </c>
      <c r="C63" s="84" t="s">
        <v>1126</v>
      </c>
      <c r="D63" s="84" t="s">
        <v>1948</v>
      </c>
      <c r="E63" s="15" t="s">
        <v>7091</v>
      </c>
      <c r="F63" s="84" t="s">
        <v>128</v>
      </c>
      <c r="G63" s="84">
        <v>999925743</v>
      </c>
      <c r="H63" s="15">
        <v>47</v>
      </c>
    </row>
    <row r="64" spans="1:8" x14ac:dyDescent="0.35">
      <c r="A64" s="15" t="s">
        <v>2905</v>
      </c>
      <c r="B64" s="17" t="s">
        <v>142</v>
      </c>
      <c r="C64" s="17" t="s">
        <v>1687</v>
      </c>
      <c r="D64" s="17" t="s">
        <v>2038</v>
      </c>
      <c r="E64" s="15" t="s">
        <v>7084</v>
      </c>
      <c r="F64" s="17" t="s">
        <v>128</v>
      </c>
      <c r="G64" s="17">
        <v>999922002</v>
      </c>
      <c r="H64" s="15">
        <v>60</v>
      </c>
    </row>
    <row r="65" spans="1:8" x14ac:dyDescent="0.35">
      <c r="A65" s="85" t="s">
        <v>2905</v>
      </c>
      <c r="B65" s="85" t="s">
        <v>142</v>
      </c>
      <c r="C65" s="85" t="s">
        <v>4048</v>
      </c>
      <c r="D65" s="85" t="s">
        <v>4049</v>
      </c>
      <c r="E65" s="15" t="s">
        <v>7080</v>
      </c>
      <c r="F65" s="85" t="s">
        <v>128</v>
      </c>
      <c r="G65" s="15">
        <v>999921361</v>
      </c>
      <c r="H65" s="15">
        <v>60</v>
      </c>
    </row>
    <row r="66" spans="1:8" x14ac:dyDescent="0.35">
      <c r="A66" s="15" t="s">
        <v>2905</v>
      </c>
      <c r="B66" s="15" t="s">
        <v>142</v>
      </c>
      <c r="C66" s="15" t="s">
        <v>1904</v>
      </c>
      <c r="D66" s="15" t="s">
        <v>1905</v>
      </c>
      <c r="E66" s="15" t="s">
        <v>7071</v>
      </c>
      <c r="F66" s="15" t="s">
        <v>128</v>
      </c>
      <c r="G66" s="15">
        <v>999919243</v>
      </c>
      <c r="H66" s="15">
        <v>30</v>
      </c>
    </row>
    <row r="67" spans="1:8" x14ac:dyDescent="0.35">
      <c r="A67" s="15" t="s">
        <v>2905</v>
      </c>
      <c r="B67" s="15" t="s">
        <v>138</v>
      </c>
      <c r="C67" s="15" t="s">
        <v>282</v>
      </c>
      <c r="D67" s="15" t="s">
        <v>901</v>
      </c>
      <c r="E67" s="15" t="s">
        <v>7093</v>
      </c>
      <c r="F67" s="15" t="s">
        <v>128</v>
      </c>
      <c r="G67" s="15">
        <v>999925779</v>
      </c>
      <c r="H67" s="15">
        <v>30</v>
      </c>
    </row>
    <row r="68" spans="1:8" x14ac:dyDescent="0.35">
      <c r="A68" s="15" t="s">
        <v>2905</v>
      </c>
      <c r="B68" s="15" t="s">
        <v>138</v>
      </c>
      <c r="C68" s="15" t="s">
        <v>2555</v>
      </c>
      <c r="D68" s="15" t="s">
        <v>1577</v>
      </c>
      <c r="E68" s="15" t="s">
        <v>7090</v>
      </c>
      <c r="F68" s="15" t="s">
        <v>128</v>
      </c>
      <c r="G68" s="15">
        <v>999925574</v>
      </c>
      <c r="H68" s="15">
        <v>30</v>
      </c>
    </row>
    <row r="69" spans="1:8" x14ac:dyDescent="0.35">
      <c r="A69" s="15" t="s">
        <v>2905</v>
      </c>
      <c r="B69" s="17" t="s">
        <v>138</v>
      </c>
      <c r="C69" s="17" t="s">
        <v>1454</v>
      </c>
      <c r="D69" s="17" t="s">
        <v>2013</v>
      </c>
      <c r="E69" s="15" t="s">
        <v>7072</v>
      </c>
      <c r="F69" s="17" t="s">
        <v>128</v>
      </c>
      <c r="G69" s="17">
        <v>999919422</v>
      </c>
      <c r="H69" s="15">
        <v>45</v>
      </c>
    </row>
  </sheetData>
  <sortState xmlns:xlrd2="http://schemas.microsoft.com/office/spreadsheetml/2017/richdata2" ref="A2:H69">
    <sortCondition descending="1" ref="F2:F69"/>
    <sortCondition ref="B2:B69"/>
    <sortCondition descending="1" ref="G2:G6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33525-6F2B-4951-BC64-378FCD14B38B}">
  <dimension ref="A1:H62"/>
  <sheetViews>
    <sheetView workbookViewId="0">
      <selection activeCell="M15" sqref="M15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29.26953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2906</v>
      </c>
      <c r="B2" s="15" t="s">
        <v>126</v>
      </c>
      <c r="C2" s="15" t="s">
        <v>1510</v>
      </c>
      <c r="D2" s="15" t="s">
        <v>1511</v>
      </c>
      <c r="E2" s="15" t="s">
        <v>408</v>
      </c>
      <c r="F2" s="15" t="s">
        <v>135</v>
      </c>
      <c r="G2" s="15">
        <v>999793933</v>
      </c>
      <c r="H2" s="15">
        <v>493</v>
      </c>
    </row>
    <row r="3" spans="1:8" x14ac:dyDescent="0.35">
      <c r="A3" s="15" t="s">
        <v>2906</v>
      </c>
      <c r="B3" s="15" t="s">
        <v>126</v>
      </c>
      <c r="C3" s="15" t="s">
        <v>1184</v>
      </c>
      <c r="D3" s="15" t="s">
        <v>1185</v>
      </c>
      <c r="E3" s="15" t="s">
        <v>181</v>
      </c>
      <c r="F3" s="15" t="s">
        <v>135</v>
      </c>
      <c r="G3" s="15">
        <v>999916683</v>
      </c>
      <c r="H3" s="15">
        <v>466</v>
      </c>
    </row>
    <row r="4" spans="1:8" x14ac:dyDescent="0.35">
      <c r="A4" s="15" t="s">
        <v>2906</v>
      </c>
      <c r="B4" s="15" t="s">
        <v>126</v>
      </c>
      <c r="C4" s="15" t="s">
        <v>891</v>
      </c>
      <c r="D4" s="15" t="s">
        <v>886</v>
      </c>
      <c r="E4" s="15" t="s">
        <v>7122</v>
      </c>
      <c r="F4" s="15" t="s">
        <v>135</v>
      </c>
      <c r="G4" s="15">
        <v>999865482</v>
      </c>
      <c r="H4" s="15">
        <v>437</v>
      </c>
    </row>
    <row r="5" spans="1:8" x14ac:dyDescent="0.35">
      <c r="A5" s="15" t="s">
        <v>2906</v>
      </c>
      <c r="B5" s="15" t="s">
        <v>126</v>
      </c>
      <c r="C5" s="15" t="s">
        <v>1059</v>
      </c>
      <c r="D5" s="15" t="s">
        <v>1049</v>
      </c>
      <c r="E5" s="15" t="s">
        <v>7105</v>
      </c>
      <c r="F5" s="15" t="s">
        <v>135</v>
      </c>
      <c r="G5" s="15">
        <v>999701966</v>
      </c>
      <c r="H5" s="15">
        <v>420</v>
      </c>
    </row>
    <row r="6" spans="1:8" x14ac:dyDescent="0.35">
      <c r="A6" s="15" t="s">
        <v>2906</v>
      </c>
      <c r="B6" s="15" t="s">
        <v>126</v>
      </c>
      <c r="C6" s="15" t="s">
        <v>1745</v>
      </c>
      <c r="D6" s="15" t="s">
        <v>1746</v>
      </c>
      <c r="E6" s="15" t="s">
        <v>7130</v>
      </c>
      <c r="F6" s="15" t="s">
        <v>135</v>
      </c>
      <c r="G6" s="15">
        <v>999884977</v>
      </c>
      <c r="H6" s="15">
        <v>412.5</v>
      </c>
    </row>
    <row r="7" spans="1:8" x14ac:dyDescent="0.35">
      <c r="A7" s="15" t="s">
        <v>2906</v>
      </c>
      <c r="B7" s="15" t="s">
        <v>126</v>
      </c>
      <c r="C7" s="15" t="s">
        <v>1122</v>
      </c>
      <c r="D7" s="15" t="s">
        <v>1106</v>
      </c>
      <c r="E7" s="15" t="s">
        <v>7116</v>
      </c>
      <c r="F7" s="15" t="s">
        <v>135</v>
      </c>
      <c r="G7" s="15">
        <v>999798829</v>
      </c>
      <c r="H7" s="15">
        <v>384</v>
      </c>
    </row>
    <row r="8" spans="1:8" x14ac:dyDescent="0.35">
      <c r="A8" s="15" t="s">
        <v>2906</v>
      </c>
      <c r="B8" s="15" t="s">
        <v>126</v>
      </c>
      <c r="C8" s="15" t="s">
        <v>1295</v>
      </c>
      <c r="D8" s="15" t="s">
        <v>1296</v>
      </c>
      <c r="E8" s="15" t="s">
        <v>7106</v>
      </c>
      <c r="F8" s="15" t="s">
        <v>135</v>
      </c>
      <c r="G8" s="15">
        <v>999703937</v>
      </c>
      <c r="H8" s="15">
        <v>298</v>
      </c>
    </row>
    <row r="9" spans="1:8" x14ac:dyDescent="0.35">
      <c r="A9" s="15" t="s">
        <v>2906</v>
      </c>
      <c r="B9" s="15" t="s">
        <v>126</v>
      </c>
      <c r="C9" s="15" t="s">
        <v>592</v>
      </c>
      <c r="D9" s="15" t="s">
        <v>591</v>
      </c>
      <c r="E9" s="15" t="s">
        <v>7102</v>
      </c>
      <c r="F9" s="15" t="s">
        <v>135</v>
      </c>
      <c r="G9" s="15">
        <v>999014069</v>
      </c>
      <c r="H9" s="15">
        <v>251</v>
      </c>
    </row>
    <row r="10" spans="1:8" x14ac:dyDescent="0.35">
      <c r="A10" s="15" t="s">
        <v>2906</v>
      </c>
      <c r="B10" s="15" t="s">
        <v>126</v>
      </c>
      <c r="C10" s="17" t="s">
        <v>1310</v>
      </c>
      <c r="D10" s="17" t="s">
        <v>2215</v>
      </c>
      <c r="E10" s="15" t="s">
        <v>7144</v>
      </c>
      <c r="F10" s="17" t="s">
        <v>135</v>
      </c>
      <c r="G10" s="15">
        <v>999920886</v>
      </c>
      <c r="H10" s="15">
        <v>249</v>
      </c>
    </row>
    <row r="11" spans="1:8" x14ac:dyDescent="0.35">
      <c r="A11" s="15" t="s">
        <v>2906</v>
      </c>
      <c r="B11" s="15" t="s">
        <v>126</v>
      </c>
      <c r="C11" s="15" t="s">
        <v>393</v>
      </c>
      <c r="D11" s="15" t="s">
        <v>394</v>
      </c>
      <c r="E11" s="15" t="s">
        <v>7126</v>
      </c>
      <c r="F11" s="15" t="s">
        <v>135</v>
      </c>
      <c r="G11" s="15">
        <v>999869990</v>
      </c>
      <c r="H11" s="15">
        <v>232</v>
      </c>
    </row>
    <row r="12" spans="1:8" x14ac:dyDescent="0.35">
      <c r="A12" s="15" t="s">
        <v>2906</v>
      </c>
      <c r="B12" s="15" t="s">
        <v>126</v>
      </c>
      <c r="C12" s="17" t="s">
        <v>1081</v>
      </c>
      <c r="D12" s="17" t="s">
        <v>1082</v>
      </c>
      <c r="E12" s="15" t="s">
        <v>7151</v>
      </c>
      <c r="F12" s="17" t="s">
        <v>135</v>
      </c>
      <c r="G12" s="17">
        <v>999922634</v>
      </c>
      <c r="H12" s="15">
        <v>232</v>
      </c>
    </row>
    <row r="13" spans="1:8" x14ac:dyDescent="0.35">
      <c r="A13" s="15" t="s">
        <v>2906</v>
      </c>
      <c r="B13" s="15" t="s">
        <v>126</v>
      </c>
      <c r="C13" s="15" t="s">
        <v>1436</v>
      </c>
      <c r="D13" s="15" t="s">
        <v>1437</v>
      </c>
      <c r="E13" s="15" t="s">
        <v>7125</v>
      </c>
      <c r="F13" s="15" t="s">
        <v>135</v>
      </c>
      <c r="G13" s="15">
        <v>999869973</v>
      </c>
      <c r="H13" s="15">
        <v>215</v>
      </c>
    </row>
    <row r="14" spans="1:8" x14ac:dyDescent="0.35">
      <c r="A14" s="15" t="s">
        <v>2906</v>
      </c>
      <c r="B14" s="15" t="s">
        <v>126</v>
      </c>
      <c r="C14" s="15" t="s">
        <v>244</v>
      </c>
      <c r="D14" s="15" t="s">
        <v>245</v>
      </c>
      <c r="E14" s="15" t="s">
        <v>7115</v>
      </c>
      <c r="F14" s="15" t="s">
        <v>135</v>
      </c>
      <c r="G14" s="15">
        <v>999796666</v>
      </c>
      <c r="H14" s="15">
        <v>180</v>
      </c>
    </row>
    <row r="15" spans="1:8" x14ac:dyDescent="0.35">
      <c r="A15" s="15" t="s">
        <v>2906</v>
      </c>
      <c r="B15" s="15" t="s">
        <v>126</v>
      </c>
      <c r="C15" s="15" t="s">
        <v>1696</v>
      </c>
      <c r="D15" s="15" t="s">
        <v>1728</v>
      </c>
      <c r="E15" s="15" t="s">
        <v>7128</v>
      </c>
      <c r="F15" s="15" t="s">
        <v>135</v>
      </c>
      <c r="G15" s="15">
        <v>999879405</v>
      </c>
      <c r="H15" s="15">
        <v>106</v>
      </c>
    </row>
    <row r="16" spans="1:8" x14ac:dyDescent="0.35">
      <c r="A16" s="15" t="s">
        <v>2906</v>
      </c>
      <c r="B16" s="15" t="s">
        <v>126</v>
      </c>
      <c r="C16" s="15" t="s">
        <v>4070</v>
      </c>
      <c r="D16" s="15" t="s">
        <v>1225</v>
      </c>
      <c r="E16" s="15" t="s">
        <v>7117</v>
      </c>
      <c r="F16" s="15" t="s">
        <v>135</v>
      </c>
      <c r="G16" s="15">
        <v>999826254</v>
      </c>
      <c r="H16" s="15">
        <v>105</v>
      </c>
    </row>
    <row r="17" spans="1:8" x14ac:dyDescent="0.35">
      <c r="A17" s="15" t="s">
        <v>2906</v>
      </c>
      <c r="B17" s="85" t="s">
        <v>126</v>
      </c>
      <c r="C17" s="85" t="s">
        <v>1959</v>
      </c>
      <c r="D17" s="85" t="s">
        <v>2602</v>
      </c>
      <c r="E17" s="15" t="s">
        <v>7153</v>
      </c>
      <c r="F17" s="85" t="s">
        <v>135</v>
      </c>
      <c r="G17" s="15">
        <v>999925700</v>
      </c>
      <c r="H17" s="15">
        <v>105</v>
      </c>
    </row>
    <row r="18" spans="1:8" x14ac:dyDescent="0.35">
      <c r="A18" s="15" t="s">
        <v>2906</v>
      </c>
      <c r="B18" s="15" t="s">
        <v>126</v>
      </c>
      <c r="C18" s="15" t="s">
        <v>3264</v>
      </c>
      <c r="D18" s="15" t="s">
        <v>1108</v>
      </c>
      <c r="E18" s="15" t="s">
        <v>7108</v>
      </c>
      <c r="F18" s="15" t="s">
        <v>135</v>
      </c>
      <c r="G18" s="15">
        <v>999726952</v>
      </c>
      <c r="H18" s="15">
        <v>101</v>
      </c>
    </row>
    <row r="19" spans="1:8" x14ac:dyDescent="0.35">
      <c r="A19" s="15" t="s">
        <v>2906</v>
      </c>
      <c r="B19" s="15" t="s">
        <v>126</v>
      </c>
      <c r="C19" s="15" t="s">
        <v>1780</v>
      </c>
      <c r="D19" s="15" t="s">
        <v>1781</v>
      </c>
      <c r="E19" s="15" t="s">
        <v>7124</v>
      </c>
      <c r="F19" s="15" t="s">
        <v>135</v>
      </c>
      <c r="G19" s="15">
        <v>999869725</v>
      </c>
      <c r="H19" s="15">
        <v>97</v>
      </c>
    </row>
    <row r="20" spans="1:8" x14ac:dyDescent="0.35">
      <c r="A20" s="15" t="s">
        <v>2906</v>
      </c>
      <c r="B20" s="15" t="s">
        <v>126</v>
      </c>
      <c r="C20" s="81" t="s">
        <v>2339</v>
      </c>
      <c r="D20" s="15" t="s">
        <v>1023</v>
      </c>
      <c r="E20" s="15" t="s">
        <v>7114</v>
      </c>
      <c r="F20" s="15" t="s">
        <v>135</v>
      </c>
      <c r="G20" s="81">
        <v>999773562</v>
      </c>
      <c r="H20" s="15">
        <v>93</v>
      </c>
    </row>
    <row r="21" spans="1:8" x14ac:dyDescent="0.35">
      <c r="A21" s="15" t="s">
        <v>2906</v>
      </c>
      <c r="B21" s="15" t="s">
        <v>126</v>
      </c>
      <c r="C21" s="15" t="s">
        <v>1103</v>
      </c>
      <c r="D21" s="15" t="s">
        <v>1102</v>
      </c>
      <c r="E21" s="15" t="s">
        <v>7138</v>
      </c>
      <c r="F21" s="15" t="s">
        <v>135</v>
      </c>
      <c r="G21" s="15">
        <v>999917196</v>
      </c>
      <c r="H21" s="15">
        <v>75</v>
      </c>
    </row>
    <row r="22" spans="1:8" x14ac:dyDescent="0.35">
      <c r="A22" s="15" t="s">
        <v>2906</v>
      </c>
      <c r="B22" s="15" t="s">
        <v>126</v>
      </c>
      <c r="C22" s="15" t="s">
        <v>2933</v>
      </c>
      <c r="D22" s="15" t="s">
        <v>1084</v>
      </c>
      <c r="E22" s="15" t="s">
        <v>7104</v>
      </c>
      <c r="F22" s="15" t="s">
        <v>135</v>
      </c>
      <c r="G22" s="15">
        <v>999016445</v>
      </c>
      <c r="H22" s="15">
        <v>60</v>
      </c>
    </row>
    <row r="23" spans="1:8" x14ac:dyDescent="0.35">
      <c r="A23" s="15" t="s">
        <v>2906</v>
      </c>
      <c r="B23" s="83" t="s">
        <v>126</v>
      </c>
      <c r="C23" s="83" t="s">
        <v>648</v>
      </c>
      <c r="D23" s="83" t="s">
        <v>3845</v>
      </c>
      <c r="E23" s="15" t="s">
        <v>7132</v>
      </c>
      <c r="F23" s="83" t="s">
        <v>135</v>
      </c>
      <c r="G23" s="83">
        <v>999891586</v>
      </c>
      <c r="H23" s="15">
        <v>45</v>
      </c>
    </row>
    <row r="24" spans="1:8" x14ac:dyDescent="0.35">
      <c r="A24" s="15" t="s">
        <v>2906</v>
      </c>
      <c r="B24" s="85" t="s">
        <v>126</v>
      </c>
      <c r="C24" s="85" t="s">
        <v>253</v>
      </c>
      <c r="D24" s="85" t="s">
        <v>2603</v>
      </c>
      <c r="E24" s="15" t="s">
        <v>7155</v>
      </c>
      <c r="F24" s="85" t="s">
        <v>135</v>
      </c>
      <c r="G24" s="15">
        <v>999926229</v>
      </c>
      <c r="H24" s="15">
        <v>45</v>
      </c>
    </row>
    <row r="25" spans="1:8" x14ac:dyDescent="0.35">
      <c r="A25" s="15" t="s">
        <v>2906</v>
      </c>
      <c r="B25" s="15" t="s">
        <v>126</v>
      </c>
      <c r="C25" s="15" t="s">
        <v>980</v>
      </c>
      <c r="D25" s="15" t="s">
        <v>978</v>
      </c>
      <c r="E25" s="15" t="s">
        <v>7109</v>
      </c>
      <c r="F25" s="15" t="s">
        <v>135</v>
      </c>
      <c r="G25" s="15">
        <v>999727356</v>
      </c>
      <c r="H25" s="15">
        <v>37.5</v>
      </c>
    </row>
    <row r="26" spans="1:8" x14ac:dyDescent="0.35">
      <c r="A26" s="15" t="s">
        <v>2906</v>
      </c>
      <c r="B26" s="83" t="s">
        <v>126</v>
      </c>
      <c r="C26" s="83" t="s">
        <v>3846</v>
      </c>
      <c r="D26" s="83" t="s">
        <v>3227</v>
      </c>
      <c r="E26" s="15" t="s">
        <v>7112</v>
      </c>
      <c r="F26" s="83" t="s">
        <v>135</v>
      </c>
      <c r="G26" s="83">
        <v>999744372</v>
      </c>
      <c r="H26" s="15">
        <v>34</v>
      </c>
    </row>
    <row r="27" spans="1:8" x14ac:dyDescent="0.35">
      <c r="A27" s="15" t="s">
        <v>2906</v>
      </c>
      <c r="B27" s="17" t="s">
        <v>126</v>
      </c>
      <c r="C27" s="17" t="s">
        <v>1654</v>
      </c>
      <c r="D27" s="17" t="s">
        <v>1860</v>
      </c>
      <c r="E27" s="15" t="s">
        <v>7137</v>
      </c>
      <c r="F27" s="17" t="s">
        <v>135</v>
      </c>
      <c r="G27" s="17">
        <v>999916416</v>
      </c>
      <c r="H27" s="15">
        <v>34</v>
      </c>
    </row>
    <row r="28" spans="1:8" x14ac:dyDescent="0.35">
      <c r="A28" s="15" t="s">
        <v>2906</v>
      </c>
      <c r="B28" s="15" t="s">
        <v>126</v>
      </c>
      <c r="C28" s="15" t="s">
        <v>1991</v>
      </c>
      <c r="D28" s="15" t="s">
        <v>2947</v>
      </c>
      <c r="E28" s="15" t="s">
        <v>7152</v>
      </c>
      <c r="F28" s="15" t="s">
        <v>135</v>
      </c>
      <c r="G28" s="15">
        <v>999925458</v>
      </c>
      <c r="H28" s="15">
        <v>34</v>
      </c>
    </row>
    <row r="29" spans="1:8" x14ac:dyDescent="0.35">
      <c r="A29" s="15" t="s">
        <v>2906</v>
      </c>
      <c r="B29" s="15" t="s">
        <v>140</v>
      </c>
      <c r="C29" s="15" t="s">
        <v>870</v>
      </c>
      <c r="D29" s="15" t="s">
        <v>871</v>
      </c>
      <c r="E29" s="15" t="s">
        <v>7150</v>
      </c>
      <c r="F29" s="15" t="s">
        <v>135</v>
      </c>
      <c r="G29" s="15">
        <v>999922198</v>
      </c>
      <c r="H29" s="15">
        <v>62</v>
      </c>
    </row>
    <row r="30" spans="1:8" x14ac:dyDescent="0.35">
      <c r="A30" s="15" t="s">
        <v>2906</v>
      </c>
      <c r="B30" s="15" t="s">
        <v>140</v>
      </c>
      <c r="C30" s="15" t="s">
        <v>3515</v>
      </c>
      <c r="D30" s="15" t="s">
        <v>3516</v>
      </c>
      <c r="E30" s="15" t="s">
        <v>7156</v>
      </c>
      <c r="F30" s="15" t="s">
        <v>135</v>
      </c>
      <c r="G30" s="15">
        <v>999926562</v>
      </c>
      <c r="H30" s="15">
        <v>30</v>
      </c>
    </row>
    <row r="31" spans="1:8" x14ac:dyDescent="0.35">
      <c r="A31" s="15" t="s">
        <v>2906</v>
      </c>
      <c r="B31" s="15" t="s">
        <v>134</v>
      </c>
      <c r="C31" s="17" t="s">
        <v>2057</v>
      </c>
      <c r="D31" s="17" t="s">
        <v>1216</v>
      </c>
      <c r="E31" s="15" t="s">
        <v>7143</v>
      </c>
      <c r="F31" s="17" t="s">
        <v>135</v>
      </c>
      <c r="G31" s="15">
        <v>999920301</v>
      </c>
      <c r="H31" s="15">
        <v>110</v>
      </c>
    </row>
    <row r="32" spans="1:8" x14ac:dyDescent="0.35">
      <c r="A32" s="15" t="s">
        <v>2906</v>
      </c>
      <c r="B32" s="15" t="s">
        <v>134</v>
      </c>
      <c r="C32" s="15" t="s">
        <v>491</v>
      </c>
      <c r="D32" s="15" t="s">
        <v>607</v>
      </c>
      <c r="E32" s="15" t="s">
        <v>7146</v>
      </c>
      <c r="F32" s="15" t="s">
        <v>135</v>
      </c>
      <c r="G32" s="15">
        <v>999921583</v>
      </c>
      <c r="H32" s="15">
        <v>71</v>
      </c>
    </row>
    <row r="33" spans="1:8" x14ac:dyDescent="0.35">
      <c r="A33" s="15" t="s">
        <v>2906</v>
      </c>
      <c r="B33" s="15" t="s">
        <v>134</v>
      </c>
      <c r="C33" s="15" t="s">
        <v>646</v>
      </c>
      <c r="D33" s="15" t="s">
        <v>1595</v>
      </c>
      <c r="E33" s="15" t="s">
        <v>7140</v>
      </c>
      <c r="F33" s="15" t="s">
        <v>135</v>
      </c>
      <c r="G33" s="15">
        <v>999918018</v>
      </c>
      <c r="H33" s="15">
        <v>30</v>
      </c>
    </row>
    <row r="34" spans="1:8" x14ac:dyDescent="0.35">
      <c r="A34" s="15" t="s">
        <v>2906</v>
      </c>
      <c r="B34" s="17" t="s">
        <v>142</v>
      </c>
      <c r="C34" s="17" t="s">
        <v>1168</v>
      </c>
      <c r="D34" s="17" t="s">
        <v>1475</v>
      </c>
      <c r="E34" s="15" t="s">
        <v>7145</v>
      </c>
      <c r="F34" s="17" t="s">
        <v>135</v>
      </c>
      <c r="G34" s="17">
        <v>999921216</v>
      </c>
      <c r="H34" s="15">
        <v>95</v>
      </c>
    </row>
    <row r="35" spans="1:8" x14ac:dyDescent="0.35">
      <c r="A35" s="15" t="s">
        <v>2906</v>
      </c>
      <c r="B35" s="17" t="s">
        <v>142</v>
      </c>
      <c r="C35" s="17" t="s">
        <v>227</v>
      </c>
      <c r="D35" s="17" t="s">
        <v>2010</v>
      </c>
      <c r="E35" s="15" t="s">
        <v>7148</v>
      </c>
      <c r="F35" s="17" t="s">
        <v>135</v>
      </c>
      <c r="G35" s="17">
        <v>999921845</v>
      </c>
      <c r="H35" s="15">
        <v>41</v>
      </c>
    </row>
    <row r="36" spans="1:8" x14ac:dyDescent="0.35">
      <c r="A36" s="85" t="s">
        <v>2906</v>
      </c>
      <c r="B36" s="85" t="s">
        <v>142</v>
      </c>
      <c r="C36" s="85" t="s">
        <v>3964</v>
      </c>
      <c r="D36" s="85" t="s">
        <v>1133</v>
      </c>
      <c r="E36" s="15" t="s">
        <v>7154</v>
      </c>
      <c r="F36" s="85" t="s">
        <v>135</v>
      </c>
      <c r="G36" s="15">
        <v>999926064</v>
      </c>
      <c r="H36" s="15">
        <v>30</v>
      </c>
    </row>
    <row r="37" spans="1:8" x14ac:dyDescent="0.35">
      <c r="A37" s="15" t="s">
        <v>2906</v>
      </c>
      <c r="B37" s="15" t="s">
        <v>126</v>
      </c>
      <c r="C37" s="15" t="s">
        <v>156</v>
      </c>
      <c r="D37" s="15" t="s">
        <v>154</v>
      </c>
      <c r="E37" s="15" t="s">
        <v>7103</v>
      </c>
      <c r="F37" s="15" t="s">
        <v>128</v>
      </c>
      <c r="G37" s="15">
        <v>999015822</v>
      </c>
      <c r="H37" s="15">
        <v>560</v>
      </c>
    </row>
    <row r="38" spans="1:8" x14ac:dyDescent="0.35">
      <c r="A38" s="15" t="s">
        <v>2906</v>
      </c>
      <c r="B38" s="15" t="s">
        <v>126</v>
      </c>
      <c r="C38" s="15" t="s">
        <v>1838</v>
      </c>
      <c r="D38" s="15" t="s">
        <v>1837</v>
      </c>
      <c r="E38" s="15" t="s">
        <v>7135</v>
      </c>
      <c r="F38" s="15" t="s">
        <v>128</v>
      </c>
      <c r="G38" s="15">
        <v>999906996</v>
      </c>
      <c r="H38" s="15">
        <v>489</v>
      </c>
    </row>
    <row r="39" spans="1:8" x14ac:dyDescent="0.35">
      <c r="A39" s="15" t="s">
        <v>2906</v>
      </c>
      <c r="B39" s="15" t="s">
        <v>126</v>
      </c>
      <c r="C39" s="15" t="s">
        <v>705</v>
      </c>
      <c r="D39" s="15" t="s">
        <v>704</v>
      </c>
      <c r="E39" s="15" t="s">
        <v>7110</v>
      </c>
      <c r="F39" s="15" t="s">
        <v>128</v>
      </c>
      <c r="G39" s="15">
        <v>999730680</v>
      </c>
      <c r="H39" s="15">
        <v>479</v>
      </c>
    </row>
    <row r="40" spans="1:8" x14ac:dyDescent="0.35">
      <c r="A40" s="15" t="s">
        <v>2906</v>
      </c>
      <c r="B40" s="15" t="s">
        <v>126</v>
      </c>
      <c r="C40" s="15" t="s">
        <v>1856</v>
      </c>
      <c r="D40" s="15" t="s">
        <v>1857</v>
      </c>
      <c r="E40" s="15" t="s">
        <v>7119</v>
      </c>
      <c r="F40" s="15" t="s">
        <v>128</v>
      </c>
      <c r="G40" s="15">
        <v>999829178</v>
      </c>
      <c r="H40" s="15">
        <v>410.5</v>
      </c>
    </row>
    <row r="41" spans="1:8" x14ac:dyDescent="0.35">
      <c r="A41" s="15" t="s">
        <v>2906</v>
      </c>
      <c r="B41" s="15" t="s">
        <v>126</v>
      </c>
      <c r="C41" s="15" t="s">
        <v>1132</v>
      </c>
      <c r="D41" s="15" t="s">
        <v>1106</v>
      </c>
      <c r="E41" s="15" t="s">
        <v>7129</v>
      </c>
      <c r="F41" s="15" t="s">
        <v>128</v>
      </c>
      <c r="G41" s="15">
        <v>999881211</v>
      </c>
      <c r="H41" s="15">
        <v>357</v>
      </c>
    </row>
    <row r="42" spans="1:8" x14ac:dyDescent="0.35">
      <c r="A42" s="15" t="s">
        <v>2906</v>
      </c>
      <c r="B42" s="15" t="s">
        <v>126</v>
      </c>
      <c r="C42" s="15" t="s">
        <v>1872</v>
      </c>
      <c r="D42" s="15" t="s">
        <v>1873</v>
      </c>
      <c r="E42" s="15" t="s">
        <v>7118</v>
      </c>
      <c r="F42" s="15" t="s">
        <v>128</v>
      </c>
      <c r="G42" s="15">
        <v>999827297</v>
      </c>
      <c r="H42" s="15">
        <v>330</v>
      </c>
    </row>
    <row r="43" spans="1:8" x14ac:dyDescent="0.35">
      <c r="A43" s="15" t="s">
        <v>2906</v>
      </c>
      <c r="B43" s="15" t="s">
        <v>126</v>
      </c>
      <c r="C43" s="15" t="s">
        <v>1211</v>
      </c>
      <c r="D43" s="15" t="s">
        <v>1212</v>
      </c>
      <c r="E43" s="15" t="s">
        <v>7139</v>
      </c>
      <c r="F43" s="15" t="s">
        <v>128</v>
      </c>
      <c r="G43" s="15">
        <v>999917226</v>
      </c>
      <c r="H43" s="15">
        <v>226.75</v>
      </c>
    </row>
    <row r="44" spans="1:8" x14ac:dyDescent="0.35">
      <c r="A44" s="15" t="s">
        <v>2906</v>
      </c>
      <c r="B44" s="15" t="s">
        <v>126</v>
      </c>
      <c r="C44" s="15" t="s">
        <v>294</v>
      </c>
      <c r="D44" s="15" t="s">
        <v>847</v>
      </c>
      <c r="E44" s="15" t="s">
        <v>7121</v>
      </c>
      <c r="F44" s="15" t="s">
        <v>128</v>
      </c>
      <c r="G44" s="15">
        <v>999861830</v>
      </c>
      <c r="H44" s="15">
        <v>183</v>
      </c>
    </row>
    <row r="45" spans="1:8" x14ac:dyDescent="0.35">
      <c r="A45" s="15" t="s">
        <v>2906</v>
      </c>
      <c r="B45" s="15" t="s">
        <v>126</v>
      </c>
      <c r="C45" s="15" t="s">
        <v>618</v>
      </c>
      <c r="D45" s="15" t="s">
        <v>619</v>
      </c>
      <c r="E45" s="15" t="s">
        <v>7120</v>
      </c>
      <c r="F45" s="15" t="s">
        <v>128</v>
      </c>
      <c r="G45" s="15">
        <v>999858847</v>
      </c>
      <c r="H45" s="15">
        <v>130</v>
      </c>
    </row>
    <row r="46" spans="1:8" x14ac:dyDescent="0.35">
      <c r="A46" s="15" t="s">
        <v>2906</v>
      </c>
      <c r="B46" s="15" t="s">
        <v>126</v>
      </c>
      <c r="C46" s="15" t="s">
        <v>2127</v>
      </c>
      <c r="D46" s="15" t="s">
        <v>1078</v>
      </c>
      <c r="E46" s="15" t="s">
        <v>7147</v>
      </c>
      <c r="F46" s="15" t="s">
        <v>128</v>
      </c>
      <c r="G46" s="15">
        <v>999921657</v>
      </c>
      <c r="H46" s="15">
        <v>126.5</v>
      </c>
    </row>
    <row r="47" spans="1:8" x14ac:dyDescent="0.35">
      <c r="A47" s="15" t="s">
        <v>2906</v>
      </c>
      <c r="B47" s="17" t="s">
        <v>126</v>
      </c>
      <c r="C47" s="17" t="s">
        <v>1632</v>
      </c>
      <c r="D47" s="17" t="s">
        <v>1633</v>
      </c>
      <c r="E47" s="15" t="s">
        <v>7113</v>
      </c>
      <c r="F47" s="17" t="s">
        <v>128</v>
      </c>
      <c r="G47" s="17">
        <v>999748249</v>
      </c>
      <c r="H47" s="15">
        <v>111</v>
      </c>
    </row>
    <row r="48" spans="1:8" x14ac:dyDescent="0.35">
      <c r="A48" s="15" t="s">
        <v>2906</v>
      </c>
      <c r="B48" s="15" t="s">
        <v>126</v>
      </c>
      <c r="C48" s="15" t="s">
        <v>1495</v>
      </c>
      <c r="D48" s="15" t="s">
        <v>1496</v>
      </c>
      <c r="E48" s="15" t="s">
        <v>7123</v>
      </c>
      <c r="F48" s="15" t="s">
        <v>128</v>
      </c>
      <c r="G48" s="15">
        <v>999867688</v>
      </c>
      <c r="H48" s="15">
        <v>101</v>
      </c>
    </row>
    <row r="49" spans="1:8" x14ac:dyDescent="0.35">
      <c r="A49" s="15" t="s">
        <v>2906</v>
      </c>
      <c r="B49" s="15" t="s">
        <v>126</v>
      </c>
      <c r="C49" s="15" t="s">
        <v>226</v>
      </c>
      <c r="D49" s="15" t="s">
        <v>222</v>
      </c>
      <c r="E49" s="15" t="s">
        <v>7111</v>
      </c>
      <c r="F49" s="15" t="s">
        <v>128</v>
      </c>
      <c r="G49" s="15">
        <v>999735975</v>
      </c>
      <c r="H49" s="15">
        <v>99</v>
      </c>
    </row>
    <row r="50" spans="1:8" x14ac:dyDescent="0.35">
      <c r="A50" s="15" t="s">
        <v>2906</v>
      </c>
      <c r="B50" s="15" t="s">
        <v>126</v>
      </c>
      <c r="C50" s="15" t="s">
        <v>1482</v>
      </c>
      <c r="D50" s="15" t="s">
        <v>1475</v>
      </c>
      <c r="E50" s="15" t="s">
        <v>7107</v>
      </c>
      <c r="F50" s="15" t="s">
        <v>128</v>
      </c>
      <c r="G50" s="15">
        <v>999721781</v>
      </c>
      <c r="H50" s="15">
        <v>90</v>
      </c>
    </row>
    <row r="51" spans="1:8" x14ac:dyDescent="0.35">
      <c r="A51" s="15" t="s">
        <v>2906</v>
      </c>
      <c r="B51" s="15" t="s">
        <v>126</v>
      </c>
      <c r="C51" s="15" t="s">
        <v>3751</v>
      </c>
      <c r="D51" s="15" t="s">
        <v>1800</v>
      </c>
      <c r="E51" s="15" t="s">
        <v>7141</v>
      </c>
      <c r="F51" s="15" t="s">
        <v>128</v>
      </c>
      <c r="G51" s="15">
        <v>999918366</v>
      </c>
      <c r="H51" s="15">
        <v>90</v>
      </c>
    </row>
    <row r="52" spans="1:8" x14ac:dyDescent="0.35">
      <c r="A52" s="15" t="s">
        <v>2906</v>
      </c>
      <c r="B52" s="83" t="s">
        <v>126</v>
      </c>
      <c r="C52" s="83" t="s">
        <v>449</v>
      </c>
      <c r="D52" s="83" t="s">
        <v>3879</v>
      </c>
      <c r="E52" s="15" t="s">
        <v>7158</v>
      </c>
      <c r="F52" s="83" t="s">
        <v>128</v>
      </c>
      <c r="G52" s="83">
        <v>999926576</v>
      </c>
      <c r="H52" s="15">
        <v>68</v>
      </c>
    </row>
    <row r="53" spans="1:8" x14ac:dyDescent="0.35">
      <c r="A53" s="15" t="s">
        <v>2906</v>
      </c>
      <c r="B53" s="15" t="s">
        <v>126</v>
      </c>
      <c r="C53" s="15" t="s">
        <v>1603</v>
      </c>
      <c r="D53" s="15" t="s">
        <v>1602</v>
      </c>
      <c r="E53" s="15" t="s">
        <v>7127</v>
      </c>
      <c r="F53" s="15" t="s">
        <v>128</v>
      </c>
      <c r="G53" s="15">
        <v>999873964</v>
      </c>
      <c r="H53" s="15">
        <v>51</v>
      </c>
    </row>
    <row r="54" spans="1:8" x14ac:dyDescent="0.35">
      <c r="A54" s="15" t="s">
        <v>2906</v>
      </c>
      <c r="B54" s="15" t="s">
        <v>126</v>
      </c>
      <c r="C54" s="15" t="s">
        <v>282</v>
      </c>
      <c r="D54" s="15" t="s">
        <v>283</v>
      </c>
      <c r="E54" s="15" t="s">
        <v>7133</v>
      </c>
      <c r="F54" s="15" t="s">
        <v>128</v>
      </c>
      <c r="G54" s="15">
        <v>999898718</v>
      </c>
      <c r="H54" s="15">
        <v>51</v>
      </c>
    </row>
    <row r="55" spans="1:8" x14ac:dyDescent="0.35">
      <c r="A55" s="15" t="s">
        <v>2906</v>
      </c>
      <c r="B55" s="15" t="s">
        <v>126</v>
      </c>
      <c r="C55" s="17" t="s">
        <v>750</v>
      </c>
      <c r="D55" s="17" t="s">
        <v>2156</v>
      </c>
      <c r="E55" s="15" t="s">
        <v>7136</v>
      </c>
      <c r="F55" s="17" t="s">
        <v>128</v>
      </c>
      <c r="G55" s="15">
        <v>999907210</v>
      </c>
      <c r="H55" s="15">
        <v>51</v>
      </c>
    </row>
    <row r="56" spans="1:8" x14ac:dyDescent="0.35">
      <c r="A56" s="15" t="s">
        <v>2906</v>
      </c>
      <c r="B56" s="17" t="s">
        <v>126</v>
      </c>
      <c r="C56" s="17" t="s">
        <v>1349</v>
      </c>
      <c r="D56" s="17" t="s">
        <v>1348</v>
      </c>
      <c r="E56" s="15" t="s">
        <v>7131</v>
      </c>
      <c r="F56" s="17" t="s">
        <v>128</v>
      </c>
      <c r="G56" s="17">
        <v>999887245</v>
      </c>
      <c r="H56" s="15">
        <v>30</v>
      </c>
    </row>
    <row r="57" spans="1:8" x14ac:dyDescent="0.35">
      <c r="A57" s="15" t="s">
        <v>2906</v>
      </c>
      <c r="B57" s="15" t="s">
        <v>126</v>
      </c>
      <c r="C57" s="15" t="s">
        <v>405</v>
      </c>
      <c r="D57" s="15" t="s">
        <v>406</v>
      </c>
      <c r="E57" s="15" t="s">
        <v>7142</v>
      </c>
      <c r="F57" s="15" t="s">
        <v>128</v>
      </c>
      <c r="G57" s="15">
        <v>999919589</v>
      </c>
      <c r="H57" s="15">
        <v>30</v>
      </c>
    </row>
    <row r="58" spans="1:8" x14ac:dyDescent="0.35">
      <c r="A58" s="85" t="s">
        <v>2906</v>
      </c>
      <c r="B58" s="85" t="s">
        <v>140</v>
      </c>
      <c r="C58" s="85" t="s">
        <v>4023</v>
      </c>
      <c r="D58" s="85" t="s">
        <v>4024</v>
      </c>
      <c r="E58" s="15" t="s">
        <v>7160</v>
      </c>
      <c r="F58" s="85" t="s">
        <v>128</v>
      </c>
      <c r="G58" s="15">
        <v>999926890</v>
      </c>
      <c r="H58" s="15">
        <v>30</v>
      </c>
    </row>
    <row r="59" spans="1:8" x14ac:dyDescent="0.35">
      <c r="A59" s="15" t="s">
        <v>2906</v>
      </c>
      <c r="B59" s="15" t="s">
        <v>142</v>
      </c>
      <c r="C59" s="15" t="s">
        <v>409</v>
      </c>
      <c r="D59" s="15" t="s">
        <v>410</v>
      </c>
      <c r="E59" s="15" t="s">
        <v>7134</v>
      </c>
      <c r="F59" s="15" t="s">
        <v>128</v>
      </c>
      <c r="G59" s="15">
        <v>999902895</v>
      </c>
      <c r="H59" s="15">
        <v>40</v>
      </c>
    </row>
    <row r="60" spans="1:8" x14ac:dyDescent="0.35">
      <c r="A60" s="15" t="s">
        <v>2906</v>
      </c>
      <c r="B60" s="15" t="s">
        <v>142</v>
      </c>
      <c r="C60" s="15" t="s">
        <v>3224</v>
      </c>
      <c r="D60" s="15" t="s">
        <v>1325</v>
      </c>
      <c r="E60" s="15" t="s">
        <v>7159</v>
      </c>
      <c r="F60" s="15" t="s">
        <v>128</v>
      </c>
      <c r="G60" s="15">
        <v>999926647</v>
      </c>
      <c r="H60" s="15">
        <v>30</v>
      </c>
    </row>
    <row r="61" spans="1:8" x14ac:dyDescent="0.35">
      <c r="A61" s="85" t="s">
        <v>2906</v>
      </c>
      <c r="B61" s="85" t="s">
        <v>138</v>
      </c>
      <c r="C61" s="85" t="s">
        <v>4063</v>
      </c>
      <c r="D61" s="85" t="s">
        <v>540</v>
      </c>
      <c r="E61" s="15" t="s">
        <v>7149</v>
      </c>
      <c r="F61" s="85" t="s">
        <v>128</v>
      </c>
      <c r="G61" s="15">
        <v>999921884</v>
      </c>
      <c r="H61" s="15">
        <v>30</v>
      </c>
    </row>
    <row r="62" spans="1:8" x14ac:dyDescent="0.35">
      <c r="A62" s="15" t="s">
        <v>2906</v>
      </c>
      <c r="B62" s="17" t="s">
        <v>138</v>
      </c>
      <c r="C62" s="17" t="s">
        <v>483</v>
      </c>
      <c r="D62" s="17" t="s">
        <v>3698</v>
      </c>
      <c r="E62" s="15" t="s">
        <v>7157</v>
      </c>
      <c r="F62" s="17" t="s">
        <v>128</v>
      </c>
      <c r="G62" s="17">
        <v>999926566</v>
      </c>
      <c r="H62" s="15">
        <v>30</v>
      </c>
    </row>
  </sheetData>
  <sortState xmlns:xlrd2="http://schemas.microsoft.com/office/spreadsheetml/2017/richdata2" ref="A2:H62">
    <sortCondition descending="1" ref="F2:F62"/>
    <sortCondition ref="B2:B62"/>
    <sortCondition descending="1" ref="H2:H6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973C-9D63-4D93-BD0D-20D31088F913}">
  <dimension ref="A1:H14"/>
  <sheetViews>
    <sheetView workbookViewId="0">
      <selection activeCell="M19" sqref="M19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2" bestFit="1" customWidth="1"/>
    <col min="5" max="5" width="20.179687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2907</v>
      </c>
      <c r="B2" s="15" t="s">
        <v>126</v>
      </c>
      <c r="C2" s="15" t="s">
        <v>356</v>
      </c>
      <c r="D2" s="15" t="s">
        <v>1532</v>
      </c>
      <c r="E2" s="15" t="s">
        <v>1533</v>
      </c>
      <c r="F2" s="15" t="s">
        <v>135</v>
      </c>
      <c r="G2" s="15">
        <v>999862739</v>
      </c>
      <c r="H2" s="15">
        <v>690</v>
      </c>
    </row>
    <row r="3" spans="1:8" x14ac:dyDescent="0.35">
      <c r="A3" s="15" t="s">
        <v>2907</v>
      </c>
      <c r="B3" s="15" t="s">
        <v>126</v>
      </c>
      <c r="C3" s="15" t="s">
        <v>1287</v>
      </c>
      <c r="D3" s="15" t="s">
        <v>1951</v>
      </c>
      <c r="E3" s="15" t="s">
        <v>7161</v>
      </c>
      <c r="F3" s="15" t="s">
        <v>135</v>
      </c>
      <c r="G3" s="15">
        <v>111940078</v>
      </c>
      <c r="H3" s="15">
        <v>435.5</v>
      </c>
    </row>
    <row r="4" spans="1:8" x14ac:dyDescent="0.35">
      <c r="A4" s="15" t="s">
        <v>2907</v>
      </c>
      <c r="B4" s="15" t="s">
        <v>126</v>
      </c>
      <c r="C4" s="15" t="s">
        <v>514</v>
      </c>
      <c r="D4" s="15" t="s">
        <v>602</v>
      </c>
      <c r="E4" s="15" t="s">
        <v>7164</v>
      </c>
      <c r="F4" s="15" t="s">
        <v>135</v>
      </c>
      <c r="G4" s="15">
        <v>999845260</v>
      </c>
      <c r="H4" s="15">
        <v>398.5</v>
      </c>
    </row>
    <row r="5" spans="1:8" x14ac:dyDescent="0.35">
      <c r="A5" s="15" t="s">
        <v>2907</v>
      </c>
      <c r="B5" s="15" t="s">
        <v>126</v>
      </c>
      <c r="C5" s="15" t="s">
        <v>1771</v>
      </c>
      <c r="D5" s="15" t="s">
        <v>1772</v>
      </c>
      <c r="E5" s="15" t="s">
        <v>7162</v>
      </c>
      <c r="F5" s="15" t="s">
        <v>135</v>
      </c>
      <c r="G5" s="15">
        <v>999704318</v>
      </c>
      <c r="H5" s="15">
        <v>348.5</v>
      </c>
    </row>
    <row r="6" spans="1:8" x14ac:dyDescent="0.35">
      <c r="A6" s="15" t="s">
        <v>2907</v>
      </c>
      <c r="B6" s="15" t="s">
        <v>126</v>
      </c>
      <c r="C6" s="15" t="s">
        <v>308</v>
      </c>
      <c r="D6" s="15" t="s">
        <v>928</v>
      </c>
      <c r="E6" s="15" t="s">
        <v>7168</v>
      </c>
      <c r="F6" s="15" t="s">
        <v>135</v>
      </c>
      <c r="G6" s="15">
        <v>999914405</v>
      </c>
      <c r="H6" s="15">
        <v>114</v>
      </c>
    </row>
    <row r="7" spans="1:8" x14ac:dyDescent="0.35">
      <c r="A7" s="15" t="s">
        <v>2907</v>
      </c>
      <c r="B7" s="15" t="s">
        <v>126</v>
      </c>
      <c r="C7" s="15" t="s">
        <v>639</v>
      </c>
      <c r="D7" s="15" t="s">
        <v>640</v>
      </c>
      <c r="E7" s="15" t="s">
        <v>7167</v>
      </c>
      <c r="F7" s="15" t="s">
        <v>128</v>
      </c>
      <c r="G7" s="15">
        <v>999869588</v>
      </c>
      <c r="H7" s="15">
        <v>382.5</v>
      </c>
    </row>
    <row r="8" spans="1:8" x14ac:dyDescent="0.35">
      <c r="A8" s="15" t="s">
        <v>2907</v>
      </c>
      <c r="B8" s="15" t="s">
        <v>126</v>
      </c>
      <c r="C8" s="15" t="s">
        <v>993</v>
      </c>
      <c r="D8" s="15" t="s">
        <v>994</v>
      </c>
      <c r="E8" s="15" t="s">
        <v>7169</v>
      </c>
      <c r="F8" s="15" t="s">
        <v>128</v>
      </c>
      <c r="G8" s="15">
        <v>999917960</v>
      </c>
      <c r="H8" s="15">
        <v>311</v>
      </c>
    </row>
    <row r="9" spans="1:8" x14ac:dyDescent="0.35">
      <c r="A9" s="15" t="s">
        <v>2907</v>
      </c>
      <c r="B9" s="15" t="s">
        <v>126</v>
      </c>
      <c r="C9" s="15" t="s">
        <v>1844</v>
      </c>
      <c r="D9" s="15" t="s">
        <v>1845</v>
      </c>
      <c r="E9" s="15" t="s">
        <v>7163</v>
      </c>
      <c r="F9" s="15" t="s">
        <v>128</v>
      </c>
      <c r="G9" s="15">
        <v>999787132</v>
      </c>
      <c r="H9" s="15">
        <v>288.25</v>
      </c>
    </row>
    <row r="10" spans="1:8" x14ac:dyDescent="0.35">
      <c r="A10" s="15" t="s">
        <v>2907</v>
      </c>
      <c r="B10" s="15" t="s">
        <v>126</v>
      </c>
      <c r="C10" s="17" t="s">
        <v>461</v>
      </c>
      <c r="D10" s="17" t="s">
        <v>1752</v>
      </c>
      <c r="E10" s="15" t="s">
        <v>6968</v>
      </c>
      <c r="F10" s="17" t="s">
        <v>128</v>
      </c>
      <c r="G10" s="15">
        <v>999877150</v>
      </c>
      <c r="H10" s="15">
        <v>195.5</v>
      </c>
    </row>
    <row r="11" spans="1:8" x14ac:dyDescent="0.35">
      <c r="A11" s="15" t="s">
        <v>2907</v>
      </c>
      <c r="B11" s="15" t="s">
        <v>126</v>
      </c>
      <c r="C11" s="15" t="s">
        <v>724</v>
      </c>
      <c r="D11" s="15" t="s">
        <v>3265</v>
      </c>
      <c r="E11" s="15" t="s">
        <v>7166</v>
      </c>
      <c r="F11" s="15" t="s">
        <v>128</v>
      </c>
      <c r="G11" s="15">
        <v>999866051</v>
      </c>
      <c r="H11" s="15">
        <v>45</v>
      </c>
    </row>
    <row r="12" spans="1:8" x14ac:dyDescent="0.35">
      <c r="A12" s="15" t="s">
        <v>2907</v>
      </c>
      <c r="B12" s="15" t="s">
        <v>126</v>
      </c>
      <c r="C12" s="15" t="s">
        <v>1284</v>
      </c>
      <c r="D12" s="15" t="s">
        <v>1285</v>
      </c>
      <c r="E12" s="15" t="s">
        <v>7165</v>
      </c>
      <c r="F12" s="15" t="s">
        <v>128</v>
      </c>
      <c r="G12" s="15">
        <v>999860746</v>
      </c>
      <c r="H12" s="15">
        <v>30</v>
      </c>
    </row>
    <row r="13" spans="1:8" x14ac:dyDescent="0.35">
      <c r="A13" s="15" t="s">
        <v>2907</v>
      </c>
      <c r="B13" s="17" t="s">
        <v>126</v>
      </c>
      <c r="C13" s="17" t="s">
        <v>689</v>
      </c>
      <c r="D13" s="17" t="s">
        <v>1921</v>
      </c>
      <c r="E13" s="15" t="s">
        <v>7170</v>
      </c>
      <c r="F13" s="17" t="s">
        <v>128</v>
      </c>
      <c r="G13" s="17">
        <v>999922018</v>
      </c>
      <c r="H13" s="15">
        <v>30</v>
      </c>
    </row>
    <row r="14" spans="1:8" x14ac:dyDescent="0.35">
      <c r="A14" s="15" t="s">
        <v>2907</v>
      </c>
      <c r="B14" s="15" t="s">
        <v>138</v>
      </c>
      <c r="C14" s="15" t="s">
        <v>4073</v>
      </c>
      <c r="D14" s="15" t="s">
        <v>720</v>
      </c>
      <c r="E14" s="15" t="s">
        <v>7171</v>
      </c>
      <c r="F14" s="15" t="s">
        <v>128</v>
      </c>
      <c r="G14" s="15">
        <v>999925298</v>
      </c>
      <c r="H14" s="15">
        <v>35</v>
      </c>
    </row>
  </sheetData>
  <sortState xmlns:xlrd2="http://schemas.microsoft.com/office/spreadsheetml/2017/richdata2" ref="A2:H14">
    <sortCondition descending="1" ref="F2:F14"/>
    <sortCondition ref="B2:B14"/>
    <sortCondition descending="1" ref="H2:H1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AFC34-68C6-4173-BDE2-6542D7711873}">
  <dimension ref="A1:H25"/>
  <sheetViews>
    <sheetView workbookViewId="0">
      <selection activeCell="A19" sqref="A19:H25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1.81640625" bestFit="1" customWidth="1"/>
    <col min="5" max="5" width="20.36328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2908</v>
      </c>
      <c r="B2" s="15" t="s">
        <v>126</v>
      </c>
      <c r="C2" s="15" t="s">
        <v>1524</v>
      </c>
      <c r="D2" s="15" t="s">
        <v>1525</v>
      </c>
      <c r="E2" s="15" t="s">
        <v>7183</v>
      </c>
      <c r="F2" s="15" t="s">
        <v>135</v>
      </c>
      <c r="G2" s="15">
        <v>999897758</v>
      </c>
      <c r="H2" s="15">
        <v>430</v>
      </c>
    </row>
    <row r="3" spans="1:8" x14ac:dyDescent="0.35">
      <c r="A3" s="15" t="s">
        <v>2908</v>
      </c>
      <c r="B3" s="15" t="s">
        <v>126</v>
      </c>
      <c r="C3" s="15" t="s">
        <v>516</v>
      </c>
      <c r="D3" s="15" t="s">
        <v>715</v>
      </c>
      <c r="E3" s="15" t="s">
        <v>7172</v>
      </c>
      <c r="F3" s="15" t="s">
        <v>135</v>
      </c>
      <c r="G3" s="15">
        <v>999013484</v>
      </c>
      <c r="H3" s="15">
        <v>360</v>
      </c>
    </row>
    <row r="4" spans="1:8" x14ac:dyDescent="0.35">
      <c r="A4" s="15" t="s">
        <v>2908</v>
      </c>
      <c r="B4" s="15" t="s">
        <v>126</v>
      </c>
      <c r="C4" s="15" t="s">
        <v>677</v>
      </c>
      <c r="D4" s="15" t="s">
        <v>678</v>
      </c>
      <c r="E4" s="15" t="s">
        <v>7173</v>
      </c>
      <c r="F4" s="15" t="s">
        <v>135</v>
      </c>
      <c r="G4" s="15">
        <v>999032557</v>
      </c>
      <c r="H4" s="15">
        <v>317</v>
      </c>
    </row>
    <row r="5" spans="1:8" x14ac:dyDescent="0.35">
      <c r="A5" s="15" t="s">
        <v>2908</v>
      </c>
      <c r="B5" s="15" t="s">
        <v>126</v>
      </c>
      <c r="C5" s="15" t="s">
        <v>600</v>
      </c>
      <c r="D5" s="15" t="s">
        <v>601</v>
      </c>
      <c r="E5" s="15" t="s">
        <v>7175</v>
      </c>
      <c r="F5" s="15" t="s">
        <v>135</v>
      </c>
      <c r="G5" s="15">
        <v>999713520</v>
      </c>
      <c r="H5" s="15">
        <v>233</v>
      </c>
    </row>
    <row r="6" spans="1:8" x14ac:dyDescent="0.35">
      <c r="A6" s="15" t="s">
        <v>2908</v>
      </c>
      <c r="B6" s="15" t="s">
        <v>126</v>
      </c>
      <c r="C6" s="15" t="s">
        <v>648</v>
      </c>
      <c r="D6" s="15" t="s">
        <v>649</v>
      </c>
      <c r="E6" s="15" t="s">
        <v>7184</v>
      </c>
      <c r="F6" s="15" t="s">
        <v>135</v>
      </c>
      <c r="G6" s="15">
        <v>999904655</v>
      </c>
      <c r="H6" s="15">
        <v>206</v>
      </c>
    </row>
    <row r="7" spans="1:8" x14ac:dyDescent="0.35">
      <c r="A7" s="15" t="s">
        <v>2908</v>
      </c>
      <c r="B7" s="15" t="s">
        <v>126</v>
      </c>
      <c r="C7" s="15" t="s">
        <v>227</v>
      </c>
      <c r="D7" s="15" t="s">
        <v>1953</v>
      </c>
      <c r="E7" s="15" t="s">
        <v>7180</v>
      </c>
      <c r="F7" s="15" t="s">
        <v>135</v>
      </c>
      <c r="G7" s="15">
        <v>999870762</v>
      </c>
      <c r="H7" s="15">
        <v>101.5</v>
      </c>
    </row>
    <row r="8" spans="1:8" x14ac:dyDescent="0.35">
      <c r="A8" s="15" t="s">
        <v>2908</v>
      </c>
      <c r="B8" s="15" t="s">
        <v>126</v>
      </c>
      <c r="C8" s="15" t="s">
        <v>951</v>
      </c>
      <c r="D8" s="15" t="s">
        <v>952</v>
      </c>
      <c r="E8" s="15" t="s">
        <v>7178</v>
      </c>
      <c r="F8" s="15" t="s">
        <v>135</v>
      </c>
      <c r="G8" s="15">
        <v>999849835</v>
      </c>
      <c r="H8" s="15">
        <v>90</v>
      </c>
    </row>
    <row r="9" spans="1:8" x14ac:dyDescent="0.35">
      <c r="A9" s="15" t="s">
        <v>2908</v>
      </c>
      <c r="B9" s="15" t="s">
        <v>126</v>
      </c>
      <c r="C9" s="15" t="s">
        <v>240</v>
      </c>
      <c r="D9" s="15" t="s">
        <v>241</v>
      </c>
      <c r="E9" s="15" t="s">
        <v>7182</v>
      </c>
      <c r="F9" s="15" t="s">
        <v>135</v>
      </c>
      <c r="G9" s="15">
        <v>999887130</v>
      </c>
      <c r="H9" s="15">
        <v>90</v>
      </c>
    </row>
    <row r="10" spans="1:8" x14ac:dyDescent="0.35">
      <c r="A10" s="15" t="s">
        <v>2908</v>
      </c>
      <c r="B10" s="15" t="s">
        <v>126</v>
      </c>
      <c r="C10" s="15" t="s">
        <v>736</v>
      </c>
      <c r="D10" s="15" t="s">
        <v>1854</v>
      </c>
      <c r="E10" s="15" t="s">
        <v>7176</v>
      </c>
      <c r="F10" s="15" t="s">
        <v>128</v>
      </c>
      <c r="G10" s="15">
        <v>999735941</v>
      </c>
      <c r="H10" s="15">
        <v>530</v>
      </c>
    </row>
    <row r="11" spans="1:8" x14ac:dyDescent="0.35">
      <c r="A11" s="15" t="s">
        <v>2908</v>
      </c>
      <c r="B11" s="15" t="s">
        <v>126</v>
      </c>
      <c r="C11" s="15" t="s">
        <v>1486</v>
      </c>
      <c r="D11" s="15" t="s">
        <v>1475</v>
      </c>
      <c r="E11" s="15" t="s">
        <v>7174</v>
      </c>
      <c r="F11" s="15" t="s">
        <v>128</v>
      </c>
      <c r="G11" s="15">
        <v>999045493</v>
      </c>
      <c r="H11" s="15">
        <v>445</v>
      </c>
    </row>
    <row r="12" spans="1:8" x14ac:dyDescent="0.35">
      <c r="A12" s="15" t="s">
        <v>2908</v>
      </c>
      <c r="B12" s="15" t="s">
        <v>126</v>
      </c>
      <c r="C12" s="15" t="s">
        <v>167</v>
      </c>
      <c r="D12" s="15" t="s">
        <v>1283</v>
      </c>
      <c r="E12" s="15" t="s">
        <v>7177</v>
      </c>
      <c r="F12" s="15" t="s">
        <v>128</v>
      </c>
      <c r="G12" s="15">
        <v>999797966</v>
      </c>
      <c r="H12" s="15">
        <v>314.5</v>
      </c>
    </row>
    <row r="13" spans="1:8" x14ac:dyDescent="0.35">
      <c r="A13" s="15" t="s">
        <v>2908</v>
      </c>
      <c r="B13" s="15" t="s">
        <v>126</v>
      </c>
      <c r="C13" s="15" t="s">
        <v>590</v>
      </c>
      <c r="D13" s="15" t="s">
        <v>591</v>
      </c>
      <c r="E13" s="15" t="s">
        <v>7185</v>
      </c>
      <c r="F13" s="15" t="s">
        <v>128</v>
      </c>
      <c r="G13" s="15">
        <v>999907463</v>
      </c>
      <c r="H13" s="15">
        <v>285.5</v>
      </c>
    </row>
    <row r="14" spans="1:8" x14ac:dyDescent="0.35">
      <c r="A14" s="15" t="s">
        <v>2908</v>
      </c>
      <c r="B14" s="15" t="s">
        <v>126</v>
      </c>
      <c r="C14" s="15" t="s">
        <v>449</v>
      </c>
      <c r="D14" s="15" t="s">
        <v>877</v>
      </c>
      <c r="E14" s="15" t="s">
        <v>7186</v>
      </c>
      <c r="F14" s="15" t="s">
        <v>128</v>
      </c>
      <c r="G14" s="15">
        <v>999921206</v>
      </c>
      <c r="H14" s="15">
        <v>144</v>
      </c>
    </row>
    <row r="15" spans="1:8" x14ac:dyDescent="0.35">
      <c r="A15" s="15" t="s">
        <v>2908</v>
      </c>
      <c r="B15" s="15" t="s">
        <v>126</v>
      </c>
      <c r="C15" s="15" t="s">
        <v>906</v>
      </c>
      <c r="D15" s="15" t="s">
        <v>941</v>
      </c>
      <c r="E15" s="15" t="s">
        <v>7181</v>
      </c>
      <c r="F15" s="15" t="s">
        <v>128</v>
      </c>
      <c r="G15" s="15">
        <v>999878668</v>
      </c>
      <c r="H15" s="15">
        <v>82.5</v>
      </c>
    </row>
    <row r="16" spans="1:8" x14ac:dyDescent="0.35">
      <c r="A16" s="15" t="s">
        <v>2908</v>
      </c>
      <c r="B16" s="17" t="s">
        <v>126</v>
      </c>
      <c r="C16" s="17" t="s">
        <v>3657</v>
      </c>
      <c r="D16" s="17" t="s">
        <v>3658</v>
      </c>
      <c r="E16" s="15" t="s">
        <v>7179</v>
      </c>
      <c r="F16" s="17" t="s">
        <v>128</v>
      </c>
      <c r="G16" s="17">
        <v>999869601</v>
      </c>
      <c r="H16" s="15">
        <v>45</v>
      </c>
    </row>
    <row r="17" spans="1:8" x14ac:dyDescent="0.35">
      <c r="A17" s="15" t="s">
        <v>2908</v>
      </c>
      <c r="B17" s="15" t="s">
        <v>138</v>
      </c>
      <c r="C17" s="15" t="s">
        <v>4109</v>
      </c>
      <c r="D17" s="15" t="s">
        <v>1039</v>
      </c>
      <c r="E17" s="15" t="s">
        <v>7187</v>
      </c>
      <c r="F17" s="15" t="s">
        <v>128</v>
      </c>
      <c r="G17" s="15">
        <v>999924210</v>
      </c>
      <c r="H17" s="15">
        <v>35</v>
      </c>
    </row>
    <row r="19" spans="1:8" x14ac:dyDescent="0.35">
      <c r="A19" s="97" t="s">
        <v>117</v>
      </c>
      <c r="B19" s="97" t="s">
        <v>118</v>
      </c>
      <c r="C19" s="97" t="s">
        <v>119</v>
      </c>
      <c r="D19" s="97" t="s">
        <v>120</v>
      </c>
      <c r="E19" s="97" t="s">
        <v>121</v>
      </c>
      <c r="F19" s="97" t="s">
        <v>122</v>
      </c>
      <c r="G19" s="97" t="s">
        <v>2663</v>
      </c>
      <c r="H19" s="97" t="s">
        <v>123</v>
      </c>
    </row>
    <row r="20" spans="1:8" x14ac:dyDescent="0.35">
      <c r="A20" s="15" t="s">
        <v>2909</v>
      </c>
      <c r="B20" s="15" t="s">
        <v>126</v>
      </c>
      <c r="C20" s="15" t="s">
        <v>1524</v>
      </c>
      <c r="D20" s="15" t="s">
        <v>1525</v>
      </c>
      <c r="E20" s="15" t="s">
        <v>7183</v>
      </c>
      <c r="F20" s="15" t="s">
        <v>135</v>
      </c>
      <c r="G20" s="15">
        <v>999897758</v>
      </c>
      <c r="H20" s="15">
        <v>440</v>
      </c>
    </row>
    <row r="21" spans="1:8" x14ac:dyDescent="0.35">
      <c r="A21" s="17" t="s">
        <v>2909</v>
      </c>
      <c r="B21" s="17" t="s">
        <v>126</v>
      </c>
      <c r="C21" s="17" t="s">
        <v>679</v>
      </c>
      <c r="D21" s="17" t="s">
        <v>680</v>
      </c>
      <c r="E21" s="15" t="s">
        <v>7188</v>
      </c>
      <c r="F21" s="17" t="s">
        <v>135</v>
      </c>
      <c r="G21" s="17">
        <v>999032557</v>
      </c>
      <c r="H21" s="15">
        <v>293</v>
      </c>
    </row>
    <row r="22" spans="1:8" x14ac:dyDescent="0.35">
      <c r="A22" s="15" t="s">
        <v>2909</v>
      </c>
      <c r="B22" s="15" t="s">
        <v>126</v>
      </c>
      <c r="C22" s="15" t="s">
        <v>646</v>
      </c>
      <c r="D22" s="15" t="s">
        <v>647</v>
      </c>
      <c r="E22" s="15" t="s">
        <v>7189</v>
      </c>
      <c r="F22" s="15" t="s">
        <v>135</v>
      </c>
      <c r="G22" s="15">
        <v>999904655</v>
      </c>
      <c r="H22" s="15">
        <v>199.5</v>
      </c>
    </row>
    <row r="23" spans="1:8" x14ac:dyDescent="0.35">
      <c r="A23" s="15" t="s">
        <v>2909</v>
      </c>
      <c r="B23" s="15" t="s">
        <v>126</v>
      </c>
      <c r="C23" s="15" t="s">
        <v>516</v>
      </c>
      <c r="D23" s="15" t="s">
        <v>715</v>
      </c>
      <c r="E23" s="15" t="s">
        <v>7172</v>
      </c>
      <c r="F23" s="15" t="s">
        <v>135</v>
      </c>
      <c r="G23" s="15">
        <v>999013484</v>
      </c>
      <c r="H23" s="15">
        <v>150</v>
      </c>
    </row>
    <row r="24" spans="1:8" x14ac:dyDescent="0.35">
      <c r="A24" s="15" t="s">
        <v>2909</v>
      </c>
      <c r="B24" s="15" t="s">
        <v>126</v>
      </c>
      <c r="C24" s="15" t="s">
        <v>1486</v>
      </c>
      <c r="D24" s="15" t="s">
        <v>1475</v>
      </c>
      <c r="E24" s="15" t="s">
        <v>7174</v>
      </c>
      <c r="F24" s="15" t="s">
        <v>128</v>
      </c>
      <c r="G24" s="15">
        <v>999045493</v>
      </c>
      <c r="H24" s="15">
        <v>150</v>
      </c>
    </row>
    <row r="25" spans="1:8" x14ac:dyDescent="0.35">
      <c r="A25" s="15" t="s">
        <v>2909</v>
      </c>
      <c r="B25" s="15" t="s">
        <v>126</v>
      </c>
      <c r="C25" s="15" t="s">
        <v>167</v>
      </c>
      <c r="D25" s="15" t="s">
        <v>1283</v>
      </c>
      <c r="E25" s="15" t="s">
        <v>7177</v>
      </c>
      <c r="F25" s="15" t="s">
        <v>128</v>
      </c>
      <c r="G25" s="15">
        <v>999797966</v>
      </c>
      <c r="H25" s="15">
        <v>120</v>
      </c>
    </row>
  </sheetData>
  <sortState xmlns:xlrd2="http://schemas.microsoft.com/office/spreadsheetml/2017/richdata2" ref="A20:H25">
    <sortCondition descending="1" ref="F20:F25"/>
    <sortCondition ref="B20:B25"/>
    <sortCondition descending="1" ref="H20:H2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E70F-3059-4211-8D70-4A8DF0F85710}">
  <dimension ref="A1:I5"/>
  <sheetViews>
    <sheetView workbookViewId="0">
      <selection activeCell="K18" sqref="K18"/>
    </sheetView>
  </sheetViews>
  <sheetFormatPr defaultRowHeight="14.5" x14ac:dyDescent="0.35"/>
  <cols>
    <col min="1" max="1" width="14.1796875" bestFit="1" customWidth="1"/>
    <col min="2" max="2" width="9.6328125" bestFit="1" customWidth="1"/>
    <col min="3" max="3" width="6.54296875" bestFit="1" customWidth="1"/>
    <col min="4" max="4" width="16.6328125" bestFit="1" customWidth="1"/>
    <col min="5" max="5" width="12.26953125" bestFit="1" customWidth="1"/>
    <col min="6" max="6" width="21.7265625" bestFit="1" customWidth="1"/>
    <col min="7" max="7" width="8.81640625" bestFit="1" customWidth="1"/>
    <col min="8" max="8" width="14.1796875" bestFit="1" customWidth="1"/>
    <col min="9" max="9" width="9.36328125" bestFit="1" customWidth="1"/>
  </cols>
  <sheetData>
    <row r="1" spans="1:9" ht="46.5" x14ac:dyDescent="0.35">
      <c r="A1" s="171" t="s">
        <v>2223</v>
      </c>
      <c r="B1" s="171" t="s">
        <v>117</v>
      </c>
      <c r="C1" s="171" t="s">
        <v>118</v>
      </c>
      <c r="D1" s="171" t="s">
        <v>119</v>
      </c>
      <c r="E1" s="171" t="s">
        <v>120</v>
      </c>
      <c r="F1" s="171" t="s">
        <v>121</v>
      </c>
      <c r="G1" s="171" t="s">
        <v>122</v>
      </c>
      <c r="H1" s="171" t="s">
        <v>2223</v>
      </c>
      <c r="I1" s="172" t="s">
        <v>2224</v>
      </c>
    </row>
    <row r="2" spans="1:9" ht="15.5" x14ac:dyDescent="0.35">
      <c r="A2" s="173">
        <v>999909516</v>
      </c>
      <c r="B2" s="173" t="s">
        <v>133</v>
      </c>
      <c r="C2" s="173" t="s">
        <v>126</v>
      </c>
      <c r="D2" s="173" t="s">
        <v>943</v>
      </c>
      <c r="E2" s="173" t="s">
        <v>2266</v>
      </c>
      <c r="F2" s="173" t="s">
        <v>7190</v>
      </c>
      <c r="G2" s="173" t="s">
        <v>135</v>
      </c>
      <c r="H2" s="173">
        <v>999909516</v>
      </c>
      <c r="I2" s="57">
        <v>245</v>
      </c>
    </row>
    <row r="3" spans="1:9" ht="15.5" x14ac:dyDescent="0.35">
      <c r="A3" s="173">
        <v>999915402</v>
      </c>
      <c r="B3" s="173" t="s">
        <v>133</v>
      </c>
      <c r="C3" s="173" t="s">
        <v>126</v>
      </c>
      <c r="D3" s="173" t="s">
        <v>2271</v>
      </c>
      <c r="E3" s="173" t="s">
        <v>1475</v>
      </c>
      <c r="F3" s="173" t="s">
        <v>7192</v>
      </c>
      <c r="G3" s="173" t="s">
        <v>135</v>
      </c>
      <c r="H3" s="173">
        <v>999915402</v>
      </c>
      <c r="I3" s="57">
        <v>91.5</v>
      </c>
    </row>
    <row r="4" spans="1:9" ht="15.5" x14ac:dyDescent="0.35">
      <c r="A4" s="173">
        <v>999869113</v>
      </c>
      <c r="B4" s="173" t="s">
        <v>133</v>
      </c>
      <c r="C4" s="173" t="s">
        <v>126</v>
      </c>
      <c r="D4" s="176" t="s">
        <v>874</v>
      </c>
      <c r="E4" s="176" t="s">
        <v>875</v>
      </c>
      <c r="F4" s="173" t="s">
        <v>4695</v>
      </c>
      <c r="G4" s="173" t="s">
        <v>135</v>
      </c>
      <c r="H4" s="173">
        <v>999869113</v>
      </c>
      <c r="I4" s="57">
        <v>80</v>
      </c>
    </row>
    <row r="5" spans="1:9" ht="15.5" x14ac:dyDescent="0.35">
      <c r="A5" s="173">
        <v>999919356</v>
      </c>
      <c r="B5" s="173" t="s">
        <v>133</v>
      </c>
      <c r="C5" s="173" t="s">
        <v>126</v>
      </c>
      <c r="D5" s="173" t="s">
        <v>2267</v>
      </c>
      <c r="E5" s="173" t="s">
        <v>1515</v>
      </c>
      <c r="F5" s="173" t="s">
        <v>7191</v>
      </c>
      <c r="G5" s="173" t="s">
        <v>128</v>
      </c>
      <c r="H5" s="173">
        <v>999919356</v>
      </c>
      <c r="I5" s="57">
        <v>170</v>
      </c>
    </row>
  </sheetData>
  <sortState xmlns:xlrd2="http://schemas.microsoft.com/office/spreadsheetml/2017/richdata2" ref="A2:I5">
    <sortCondition descending="1" ref="G2:G5"/>
    <sortCondition descending="1" ref="I2:I5"/>
  </sortState>
  <conditionalFormatting sqref="A1:A5">
    <cfRule type="duplicateValues" dxfId="51" priority="1"/>
  </conditionalFormatting>
  <conditionalFormatting sqref="A1:A5">
    <cfRule type="duplicateValues" dxfId="50" priority="3"/>
    <cfRule type="duplicateValues" dxfId="49" priority="4"/>
  </conditionalFormatting>
  <conditionalFormatting sqref="A1:A5">
    <cfRule type="duplicateValues" dxfId="48" priority="2"/>
  </conditionalFormatting>
  <conditionalFormatting sqref="H1:H5">
    <cfRule type="duplicateValues" dxfId="47" priority="5"/>
  </conditionalFormatting>
  <conditionalFormatting sqref="H1:H5">
    <cfRule type="duplicateValues" dxfId="46" priority="6"/>
  </conditionalFormatting>
  <conditionalFormatting sqref="H1:H5">
    <cfRule type="duplicateValues" dxfId="45" priority="7"/>
    <cfRule type="duplicateValues" dxfId="44" priority="8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6973-2954-401A-9941-836578948A23}">
  <dimension ref="A1:I63"/>
  <sheetViews>
    <sheetView tabSelected="1" workbookViewId="0">
      <selection activeCell="M20" sqref="M20"/>
    </sheetView>
  </sheetViews>
  <sheetFormatPr defaultRowHeight="14.5" x14ac:dyDescent="0.35"/>
  <cols>
    <col min="1" max="1" width="14.1796875" bestFit="1" customWidth="1"/>
    <col min="2" max="2" width="22" bestFit="1" customWidth="1"/>
    <col min="3" max="3" width="6.54296875" bestFit="1" customWidth="1"/>
    <col min="4" max="4" width="13.1796875" bestFit="1" customWidth="1"/>
    <col min="5" max="5" width="16.36328125" bestFit="1" customWidth="1"/>
    <col min="6" max="6" width="29.26953125" bestFit="1" customWidth="1"/>
    <col min="7" max="7" width="8.81640625" bestFit="1" customWidth="1"/>
    <col min="8" max="8" width="14.1796875" bestFit="1" customWidth="1"/>
    <col min="9" max="9" width="9.36328125" bestFit="1" customWidth="1"/>
  </cols>
  <sheetData>
    <row r="1" spans="1:9" ht="46.5" x14ac:dyDescent="0.35">
      <c r="A1" s="171" t="s">
        <v>2223</v>
      </c>
      <c r="B1" s="171" t="s">
        <v>117</v>
      </c>
      <c r="C1" s="171" t="s">
        <v>118</v>
      </c>
      <c r="D1" s="171" t="s">
        <v>119</v>
      </c>
      <c r="E1" s="171" t="s">
        <v>120</v>
      </c>
      <c r="F1" s="171" t="s">
        <v>121</v>
      </c>
      <c r="G1" s="171" t="s">
        <v>122</v>
      </c>
      <c r="H1" s="171" t="s">
        <v>2223</v>
      </c>
      <c r="I1" s="172" t="s">
        <v>2224</v>
      </c>
    </row>
    <row r="2" spans="1:9" ht="15.5" x14ac:dyDescent="0.35">
      <c r="A2" s="173">
        <v>999899289</v>
      </c>
      <c r="B2" s="173" t="s">
        <v>2226</v>
      </c>
      <c r="C2" s="173" t="s">
        <v>126</v>
      </c>
      <c r="D2" s="173" t="s">
        <v>183</v>
      </c>
      <c r="E2" s="173" t="s">
        <v>499</v>
      </c>
      <c r="F2" s="173" t="s">
        <v>5094</v>
      </c>
      <c r="G2" s="173" t="s">
        <v>135</v>
      </c>
      <c r="H2" s="173">
        <v>999899289</v>
      </c>
      <c r="I2" s="57">
        <v>629.5</v>
      </c>
    </row>
    <row r="3" spans="1:9" ht="15.5" x14ac:dyDescent="0.35">
      <c r="A3" s="173">
        <v>999874481</v>
      </c>
      <c r="B3" s="173" t="s">
        <v>2226</v>
      </c>
      <c r="C3" s="173" t="s">
        <v>126</v>
      </c>
      <c r="D3" s="173" t="s">
        <v>1812</v>
      </c>
      <c r="E3" s="173" t="s">
        <v>1813</v>
      </c>
      <c r="F3" s="173" t="s">
        <v>5982</v>
      </c>
      <c r="G3" s="173" t="s">
        <v>135</v>
      </c>
      <c r="H3" s="173">
        <v>999874481</v>
      </c>
      <c r="I3" s="57">
        <v>495</v>
      </c>
    </row>
    <row r="4" spans="1:9" ht="15.5" x14ac:dyDescent="0.35">
      <c r="A4" s="173">
        <v>999914392</v>
      </c>
      <c r="B4" s="173" t="s">
        <v>2226</v>
      </c>
      <c r="C4" s="173" t="s">
        <v>126</v>
      </c>
      <c r="D4" s="173" t="s">
        <v>275</v>
      </c>
      <c r="E4" s="173" t="s">
        <v>1734</v>
      </c>
      <c r="F4" s="173" t="s">
        <v>7193</v>
      </c>
      <c r="G4" s="173" t="s">
        <v>135</v>
      </c>
      <c r="H4" s="173">
        <v>999914392</v>
      </c>
      <c r="I4" s="57">
        <v>432</v>
      </c>
    </row>
    <row r="5" spans="1:9" ht="15.5" x14ac:dyDescent="0.35">
      <c r="A5" s="173">
        <v>999891237</v>
      </c>
      <c r="B5" s="173" t="s">
        <v>2226</v>
      </c>
      <c r="C5" s="173" t="s">
        <v>126</v>
      </c>
      <c r="D5" s="173" t="s">
        <v>2227</v>
      </c>
      <c r="E5" s="173" t="s">
        <v>2228</v>
      </c>
      <c r="F5" s="173" t="s">
        <v>7194</v>
      </c>
      <c r="G5" s="173" t="s">
        <v>135</v>
      </c>
      <c r="H5" s="173">
        <v>999891237</v>
      </c>
      <c r="I5" s="57">
        <v>429</v>
      </c>
    </row>
    <row r="6" spans="1:9" ht="15.5" x14ac:dyDescent="0.35">
      <c r="A6" s="173">
        <v>999891253</v>
      </c>
      <c r="B6" s="173" t="s">
        <v>2226</v>
      </c>
      <c r="C6" s="173" t="s">
        <v>126</v>
      </c>
      <c r="D6" s="173" t="s">
        <v>2229</v>
      </c>
      <c r="E6" s="173" t="s">
        <v>2228</v>
      </c>
      <c r="F6" s="173" t="s">
        <v>7196</v>
      </c>
      <c r="G6" s="173" t="s">
        <v>135</v>
      </c>
      <c r="H6" s="173">
        <v>999891253</v>
      </c>
      <c r="I6" s="57">
        <v>410</v>
      </c>
    </row>
    <row r="7" spans="1:9" ht="15.5" x14ac:dyDescent="0.35">
      <c r="A7" s="173">
        <v>999916452</v>
      </c>
      <c r="B7" s="173" t="s">
        <v>2226</v>
      </c>
      <c r="C7" s="173" t="s">
        <v>126</v>
      </c>
      <c r="D7" s="173" t="s">
        <v>375</v>
      </c>
      <c r="E7" s="173" t="s">
        <v>376</v>
      </c>
      <c r="F7" s="173" t="s">
        <v>6163</v>
      </c>
      <c r="G7" s="173" t="s">
        <v>135</v>
      </c>
      <c r="H7" s="173">
        <v>999916452</v>
      </c>
      <c r="I7" s="57">
        <v>342</v>
      </c>
    </row>
    <row r="8" spans="1:9" ht="15.5" x14ac:dyDescent="0.35">
      <c r="A8" s="173">
        <v>999899842</v>
      </c>
      <c r="B8" s="173" t="s">
        <v>2226</v>
      </c>
      <c r="C8" s="173" t="s">
        <v>126</v>
      </c>
      <c r="D8" s="173" t="s">
        <v>1219</v>
      </c>
      <c r="E8" s="173" t="s">
        <v>1223</v>
      </c>
      <c r="F8" s="173" t="s">
        <v>6064</v>
      </c>
      <c r="G8" s="173" t="s">
        <v>135</v>
      </c>
      <c r="H8" s="173">
        <v>999899842</v>
      </c>
      <c r="I8" s="57">
        <v>333</v>
      </c>
    </row>
    <row r="9" spans="1:9" ht="15.5" x14ac:dyDescent="0.35">
      <c r="A9" s="173">
        <v>999859082</v>
      </c>
      <c r="B9" s="173" t="s">
        <v>2226</v>
      </c>
      <c r="C9" s="173" t="s">
        <v>126</v>
      </c>
      <c r="D9" s="173" t="s">
        <v>183</v>
      </c>
      <c r="E9" s="173" t="s">
        <v>1106</v>
      </c>
      <c r="F9" s="173" t="s">
        <v>5552</v>
      </c>
      <c r="G9" s="173" t="s">
        <v>135</v>
      </c>
      <c r="H9" s="173">
        <v>999859082</v>
      </c>
      <c r="I9" s="57">
        <v>324</v>
      </c>
    </row>
    <row r="10" spans="1:9" ht="15.5" x14ac:dyDescent="0.35">
      <c r="A10" s="173">
        <v>999915401</v>
      </c>
      <c r="B10" s="173" t="s">
        <v>2226</v>
      </c>
      <c r="C10" s="173" t="s">
        <v>126</v>
      </c>
      <c r="D10" s="173" t="s">
        <v>1485</v>
      </c>
      <c r="E10" s="173" t="s">
        <v>1475</v>
      </c>
      <c r="F10" s="173" t="s">
        <v>7201</v>
      </c>
      <c r="G10" s="173" t="s">
        <v>135</v>
      </c>
      <c r="H10" s="173">
        <v>999915401</v>
      </c>
      <c r="I10" s="57">
        <v>301</v>
      </c>
    </row>
    <row r="11" spans="1:9" ht="15.5" x14ac:dyDescent="0.35">
      <c r="A11" s="173">
        <v>999888871</v>
      </c>
      <c r="B11" s="173" t="s">
        <v>2226</v>
      </c>
      <c r="C11" s="173" t="s">
        <v>126</v>
      </c>
      <c r="D11" s="173" t="s">
        <v>2256</v>
      </c>
      <c r="E11" s="173" t="s">
        <v>2257</v>
      </c>
      <c r="F11" s="173" t="s">
        <v>7208</v>
      </c>
      <c r="G11" s="173" t="s">
        <v>135</v>
      </c>
      <c r="H11" s="173">
        <v>999888871</v>
      </c>
      <c r="I11" s="57">
        <v>300</v>
      </c>
    </row>
    <row r="12" spans="1:9" ht="15.5" x14ac:dyDescent="0.35">
      <c r="A12" s="173">
        <v>999915445</v>
      </c>
      <c r="B12" s="173" t="s">
        <v>2226</v>
      </c>
      <c r="C12" s="173" t="s">
        <v>126</v>
      </c>
      <c r="D12" s="173" t="s">
        <v>2242</v>
      </c>
      <c r="E12" s="173" t="s">
        <v>1865</v>
      </c>
      <c r="F12" s="173" t="s">
        <v>7200</v>
      </c>
      <c r="G12" s="173" t="s">
        <v>135</v>
      </c>
      <c r="H12" s="173">
        <v>999915445</v>
      </c>
      <c r="I12" s="57">
        <v>270</v>
      </c>
    </row>
    <row r="13" spans="1:9" ht="15.5" x14ac:dyDescent="0.35">
      <c r="A13" s="173">
        <v>999902693</v>
      </c>
      <c r="B13" s="173" t="s">
        <v>2226</v>
      </c>
      <c r="C13" s="173" t="s">
        <v>126</v>
      </c>
      <c r="D13" s="173" t="s">
        <v>2243</v>
      </c>
      <c r="E13" s="173" t="s">
        <v>1968</v>
      </c>
      <c r="F13" s="173" t="s">
        <v>6072</v>
      </c>
      <c r="G13" s="173" t="s">
        <v>135</v>
      </c>
      <c r="H13" s="173">
        <v>999902693</v>
      </c>
      <c r="I13" s="57">
        <v>253</v>
      </c>
    </row>
    <row r="14" spans="1:9" ht="15.5" x14ac:dyDescent="0.35">
      <c r="A14" s="173">
        <v>999863322</v>
      </c>
      <c r="B14" s="173" t="s">
        <v>2226</v>
      </c>
      <c r="C14" s="173" t="s">
        <v>126</v>
      </c>
      <c r="D14" s="173" t="s">
        <v>208</v>
      </c>
      <c r="E14" s="173" t="s">
        <v>546</v>
      </c>
      <c r="F14" s="173" t="s">
        <v>7216</v>
      </c>
      <c r="G14" s="173" t="s">
        <v>135</v>
      </c>
      <c r="H14" s="173">
        <v>999863322</v>
      </c>
      <c r="I14" s="57">
        <v>240</v>
      </c>
    </row>
    <row r="15" spans="1:9" ht="15.5" x14ac:dyDescent="0.35">
      <c r="A15" s="173">
        <v>999883596</v>
      </c>
      <c r="B15" s="173" t="s">
        <v>2226</v>
      </c>
      <c r="C15" s="173" t="s">
        <v>126</v>
      </c>
      <c r="D15" s="173" t="s">
        <v>2268</v>
      </c>
      <c r="E15" s="173" t="s">
        <v>1532</v>
      </c>
      <c r="F15" s="173" t="s">
        <v>7213</v>
      </c>
      <c r="G15" s="173" t="s">
        <v>135</v>
      </c>
      <c r="H15" s="173">
        <v>999883596</v>
      </c>
      <c r="I15" s="57">
        <v>235</v>
      </c>
    </row>
    <row r="16" spans="1:9" ht="15.5" x14ac:dyDescent="0.35">
      <c r="A16" s="173">
        <v>999919930</v>
      </c>
      <c r="B16" s="173" t="s">
        <v>2226</v>
      </c>
      <c r="C16" s="173" t="s">
        <v>126</v>
      </c>
      <c r="D16" s="173" t="s">
        <v>1142</v>
      </c>
      <c r="E16" s="173" t="s">
        <v>1143</v>
      </c>
      <c r="F16" s="173" t="s">
        <v>5471</v>
      </c>
      <c r="G16" s="173" t="s">
        <v>135</v>
      </c>
      <c r="H16" s="173">
        <v>999919930</v>
      </c>
      <c r="I16" s="57">
        <v>194</v>
      </c>
    </row>
    <row r="17" spans="1:9" ht="15.5" x14ac:dyDescent="0.35">
      <c r="A17" s="173">
        <v>999914315</v>
      </c>
      <c r="B17" s="173" t="s">
        <v>2226</v>
      </c>
      <c r="C17" s="173" t="s">
        <v>126</v>
      </c>
      <c r="D17" s="173" t="s">
        <v>2272</v>
      </c>
      <c r="E17" s="173" t="s">
        <v>1106</v>
      </c>
      <c r="F17" s="173" t="s">
        <v>7215</v>
      </c>
      <c r="G17" s="173" t="s">
        <v>135</v>
      </c>
      <c r="H17" s="173">
        <v>999914315</v>
      </c>
      <c r="I17" s="57">
        <v>191</v>
      </c>
    </row>
    <row r="18" spans="1:9" ht="15.5" x14ac:dyDescent="0.35">
      <c r="A18" s="173">
        <v>999902691</v>
      </c>
      <c r="B18" s="173" t="s">
        <v>2226</v>
      </c>
      <c r="C18" s="173" t="s">
        <v>126</v>
      </c>
      <c r="D18" s="173" t="s">
        <v>1959</v>
      </c>
      <c r="E18" s="173" t="s">
        <v>1968</v>
      </c>
      <c r="F18" s="173" t="s">
        <v>6071</v>
      </c>
      <c r="G18" s="173" t="s">
        <v>135</v>
      </c>
      <c r="H18" s="173">
        <v>999902691</v>
      </c>
      <c r="I18" s="57">
        <v>159</v>
      </c>
    </row>
    <row r="19" spans="1:9" ht="15.5" x14ac:dyDescent="0.35">
      <c r="A19" s="173">
        <v>999914881</v>
      </c>
      <c r="B19" s="173" t="s">
        <v>2226</v>
      </c>
      <c r="C19" s="173" t="s">
        <v>126</v>
      </c>
      <c r="D19" s="173" t="s">
        <v>471</v>
      </c>
      <c r="E19" s="173" t="s">
        <v>2504</v>
      </c>
      <c r="F19" s="173" t="s">
        <v>7217</v>
      </c>
      <c r="G19" s="173" t="s">
        <v>135</v>
      </c>
      <c r="H19" s="173">
        <v>999914881</v>
      </c>
      <c r="I19" s="57">
        <v>159</v>
      </c>
    </row>
    <row r="20" spans="1:9" ht="15.5" x14ac:dyDescent="0.35">
      <c r="A20" s="173">
        <v>999917646</v>
      </c>
      <c r="B20" s="173" t="s">
        <v>2226</v>
      </c>
      <c r="C20" s="173" t="s">
        <v>126</v>
      </c>
      <c r="D20" s="173" t="s">
        <v>329</v>
      </c>
      <c r="E20" s="173" t="s">
        <v>799</v>
      </c>
      <c r="F20" s="173" t="s">
        <v>5395</v>
      </c>
      <c r="G20" s="173" t="s">
        <v>135</v>
      </c>
      <c r="H20" s="173">
        <v>999917646</v>
      </c>
      <c r="I20" s="57">
        <v>127</v>
      </c>
    </row>
    <row r="21" spans="1:9" ht="15.5" x14ac:dyDescent="0.35">
      <c r="A21" s="173">
        <v>999905066</v>
      </c>
      <c r="B21" s="173" t="s">
        <v>2226</v>
      </c>
      <c r="C21" s="173" t="s">
        <v>126</v>
      </c>
      <c r="D21" s="173" t="s">
        <v>2244</v>
      </c>
      <c r="E21" s="173" t="s">
        <v>2228</v>
      </c>
      <c r="F21" s="173" t="s">
        <v>7202</v>
      </c>
      <c r="G21" s="173" t="s">
        <v>135</v>
      </c>
      <c r="H21" s="173">
        <v>999905066</v>
      </c>
      <c r="I21" s="57">
        <v>125</v>
      </c>
    </row>
    <row r="22" spans="1:9" ht="15.5" x14ac:dyDescent="0.35">
      <c r="A22" s="173"/>
      <c r="B22" s="173" t="s">
        <v>2226</v>
      </c>
      <c r="C22" s="173" t="s">
        <v>126</v>
      </c>
      <c r="D22" s="173" t="s">
        <v>301</v>
      </c>
      <c r="E22" s="173" t="s">
        <v>1271</v>
      </c>
      <c r="F22" s="173" t="s">
        <v>5512</v>
      </c>
      <c r="G22" s="173" t="s">
        <v>135</v>
      </c>
      <c r="H22" s="173"/>
      <c r="I22" s="57">
        <v>108</v>
      </c>
    </row>
    <row r="23" spans="1:9" ht="15.5" x14ac:dyDescent="0.35">
      <c r="A23" s="173">
        <v>999919966</v>
      </c>
      <c r="B23" s="173" t="s">
        <v>2226</v>
      </c>
      <c r="C23" s="173" t="s">
        <v>126</v>
      </c>
      <c r="D23" s="173" t="s">
        <v>3891</v>
      </c>
      <c r="E23" s="173" t="s">
        <v>1806</v>
      </c>
      <c r="F23" s="173" t="s">
        <v>7219</v>
      </c>
      <c r="G23" s="173" t="s">
        <v>135</v>
      </c>
      <c r="H23" s="173">
        <v>999919966</v>
      </c>
      <c r="I23" s="57">
        <v>104</v>
      </c>
    </row>
    <row r="24" spans="1:9" ht="15.5" x14ac:dyDescent="0.35">
      <c r="A24" s="173">
        <v>999905785</v>
      </c>
      <c r="B24" s="173" t="s">
        <v>2226</v>
      </c>
      <c r="C24" s="173" t="s">
        <v>126</v>
      </c>
      <c r="D24" s="173" t="s">
        <v>712</v>
      </c>
      <c r="E24" s="173" t="s">
        <v>2265</v>
      </c>
      <c r="F24" s="173" t="s">
        <v>7212</v>
      </c>
      <c r="G24" s="173" t="s">
        <v>135</v>
      </c>
      <c r="H24" s="173">
        <v>999905785</v>
      </c>
      <c r="I24" s="57">
        <v>95</v>
      </c>
    </row>
    <row r="25" spans="1:9" ht="15.5" x14ac:dyDescent="0.35">
      <c r="A25" s="173">
        <v>999909550</v>
      </c>
      <c r="B25" s="173" t="s">
        <v>2226</v>
      </c>
      <c r="C25" s="173" t="s">
        <v>126</v>
      </c>
      <c r="D25" s="173" t="s">
        <v>586</v>
      </c>
      <c r="E25" s="173" t="s">
        <v>587</v>
      </c>
      <c r="F25" s="173" t="s">
        <v>6114</v>
      </c>
      <c r="G25" s="173" t="s">
        <v>135</v>
      </c>
      <c r="H25" s="173">
        <v>999909550</v>
      </c>
      <c r="I25" s="57">
        <v>95</v>
      </c>
    </row>
    <row r="26" spans="1:9" ht="15.5" x14ac:dyDescent="0.35">
      <c r="A26" s="173">
        <v>999915753</v>
      </c>
      <c r="B26" s="173" t="s">
        <v>2226</v>
      </c>
      <c r="C26" s="173" t="s">
        <v>126</v>
      </c>
      <c r="D26" s="173" t="s">
        <v>372</v>
      </c>
      <c r="E26" s="173" t="s">
        <v>373</v>
      </c>
      <c r="F26" s="173" t="s">
        <v>6158</v>
      </c>
      <c r="G26" s="173" t="s">
        <v>135</v>
      </c>
      <c r="H26" s="173">
        <v>999915753</v>
      </c>
      <c r="I26" s="57">
        <v>85</v>
      </c>
    </row>
    <row r="27" spans="1:9" ht="15.5" x14ac:dyDescent="0.35">
      <c r="A27" s="173">
        <v>999895910</v>
      </c>
      <c r="B27" s="173" t="s">
        <v>2226</v>
      </c>
      <c r="C27" s="173" t="s">
        <v>126</v>
      </c>
      <c r="D27" s="173" t="s">
        <v>943</v>
      </c>
      <c r="E27" s="173" t="s">
        <v>942</v>
      </c>
      <c r="F27" s="173" t="s">
        <v>7199</v>
      </c>
      <c r="G27" s="173" t="s">
        <v>135</v>
      </c>
      <c r="H27" s="173">
        <v>999895910</v>
      </c>
      <c r="I27" s="57">
        <v>71</v>
      </c>
    </row>
    <row r="28" spans="1:9" ht="15.5" x14ac:dyDescent="0.35">
      <c r="A28" s="173">
        <v>999928106</v>
      </c>
      <c r="B28" s="173" t="s">
        <v>2226</v>
      </c>
      <c r="C28" s="173" t="s">
        <v>126</v>
      </c>
      <c r="D28" s="173" t="s">
        <v>266</v>
      </c>
      <c r="E28" s="173" t="s">
        <v>1978</v>
      </c>
      <c r="F28" s="173" t="s">
        <v>7222</v>
      </c>
      <c r="G28" s="173" t="s">
        <v>135</v>
      </c>
      <c r="H28" s="173">
        <v>999928106</v>
      </c>
      <c r="I28" s="57">
        <v>63</v>
      </c>
    </row>
    <row r="29" spans="1:9" ht="15.5" x14ac:dyDescent="0.35">
      <c r="A29" s="173">
        <v>999922842</v>
      </c>
      <c r="B29" s="173" t="s">
        <v>2226</v>
      </c>
      <c r="C29" s="173" t="s">
        <v>126</v>
      </c>
      <c r="D29" s="173" t="s">
        <v>2150</v>
      </c>
      <c r="E29" s="173" t="s">
        <v>2603</v>
      </c>
      <c r="F29" s="173" t="s">
        <v>7220</v>
      </c>
      <c r="G29" s="173" t="s">
        <v>135</v>
      </c>
      <c r="H29" s="173">
        <v>999922842</v>
      </c>
      <c r="I29" s="57">
        <v>54</v>
      </c>
    </row>
    <row r="30" spans="1:9" ht="15.5" x14ac:dyDescent="0.35">
      <c r="A30" s="173">
        <v>999906557</v>
      </c>
      <c r="B30" s="173" t="s">
        <v>2226</v>
      </c>
      <c r="C30" s="173" t="s">
        <v>126</v>
      </c>
      <c r="D30" s="173" t="s">
        <v>2258</v>
      </c>
      <c r="E30" s="173" t="s">
        <v>2259</v>
      </c>
      <c r="F30" s="173" t="s">
        <v>7209</v>
      </c>
      <c r="G30" s="173" t="s">
        <v>135</v>
      </c>
      <c r="H30" s="173">
        <v>999906557</v>
      </c>
      <c r="I30" s="57">
        <v>47.5</v>
      </c>
    </row>
    <row r="31" spans="1:9" ht="15.5" x14ac:dyDescent="0.35">
      <c r="A31" s="173">
        <v>999919965</v>
      </c>
      <c r="B31" s="173" t="s">
        <v>2226</v>
      </c>
      <c r="C31" s="173" t="s">
        <v>126</v>
      </c>
      <c r="D31" s="173" t="s">
        <v>1805</v>
      </c>
      <c r="E31" s="173" t="s">
        <v>1806</v>
      </c>
      <c r="F31" s="173" t="s">
        <v>5472</v>
      </c>
      <c r="G31" s="173" t="s">
        <v>135</v>
      </c>
      <c r="H31" s="173">
        <v>999919965</v>
      </c>
      <c r="I31" s="57">
        <v>45</v>
      </c>
    </row>
    <row r="32" spans="1:9" ht="15.5" x14ac:dyDescent="0.35">
      <c r="A32" s="173">
        <v>999908656</v>
      </c>
      <c r="B32" s="173" t="s">
        <v>2226</v>
      </c>
      <c r="C32" s="173" t="s">
        <v>126</v>
      </c>
      <c r="D32" s="173" t="s">
        <v>148</v>
      </c>
      <c r="E32" s="173" t="s">
        <v>1000</v>
      </c>
      <c r="F32" s="173" t="s">
        <v>5312</v>
      </c>
      <c r="G32" s="173" t="s">
        <v>135</v>
      </c>
      <c r="H32" s="173">
        <v>999908656</v>
      </c>
      <c r="I32" s="57">
        <v>44</v>
      </c>
    </row>
    <row r="33" spans="1:9" ht="15.5" x14ac:dyDescent="0.35">
      <c r="A33" s="173">
        <v>999909627</v>
      </c>
      <c r="B33" s="173" t="s">
        <v>2226</v>
      </c>
      <c r="C33" s="173" t="s">
        <v>126</v>
      </c>
      <c r="D33" s="173" t="s">
        <v>671</v>
      </c>
      <c r="E33" s="173" t="s">
        <v>1223</v>
      </c>
      <c r="F33" s="173" t="s">
        <v>7223</v>
      </c>
      <c r="G33" s="173" t="s">
        <v>135</v>
      </c>
      <c r="H33" s="173">
        <v>999909627</v>
      </c>
      <c r="I33" s="57">
        <v>44</v>
      </c>
    </row>
    <row r="34" spans="1:9" ht="15.5" x14ac:dyDescent="0.35">
      <c r="A34" s="173">
        <v>999919583</v>
      </c>
      <c r="B34" s="173" t="s">
        <v>2226</v>
      </c>
      <c r="C34" s="173" t="s">
        <v>126</v>
      </c>
      <c r="D34" s="173" t="s">
        <v>2270</v>
      </c>
      <c r="E34" s="173" t="s">
        <v>1192</v>
      </c>
      <c r="F34" s="173" t="s">
        <v>7214</v>
      </c>
      <c r="G34" s="173" t="s">
        <v>135</v>
      </c>
      <c r="H34" s="173">
        <v>999919583</v>
      </c>
      <c r="I34" s="57">
        <v>37.5</v>
      </c>
    </row>
    <row r="35" spans="1:9" ht="15.5" x14ac:dyDescent="0.35">
      <c r="A35" s="173">
        <v>999919689</v>
      </c>
      <c r="B35" s="173" t="s">
        <v>2226</v>
      </c>
      <c r="C35" s="185" t="s">
        <v>126</v>
      </c>
      <c r="D35" s="185" t="s">
        <v>1383</v>
      </c>
      <c r="E35" s="185" t="s">
        <v>1501</v>
      </c>
      <c r="F35" s="173" t="s">
        <v>5457</v>
      </c>
      <c r="G35" s="185" t="s">
        <v>135</v>
      </c>
      <c r="H35" s="173">
        <v>999919689</v>
      </c>
      <c r="I35" s="57">
        <v>30</v>
      </c>
    </row>
    <row r="36" spans="1:9" ht="15.5" x14ac:dyDescent="0.35">
      <c r="A36" s="173">
        <v>999885178</v>
      </c>
      <c r="B36" s="173" t="s">
        <v>2226</v>
      </c>
      <c r="C36" s="173" t="s">
        <v>126</v>
      </c>
      <c r="D36" s="173" t="s">
        <v>1991</v>
      </c>
      <c r="E36" s="173" t="s">
        <v>1108</v>
      </c>
      <c r="F36" s="173" t="s">
        <v>7204</v>
      </c>
      <c r="G36" s="173" t="s">
        <v>135</v>
      </c>
      <c r="H36" s="173">
        <v>999885178</v>
      </c>
      <c r="I36" s="57">
        <v>28</v>
      </c>
    </row>
    <row r="37" spans="1:9" ht="15.5" x14ac:dyDescent="0.35">
      <c r="A37" s="173">
        <v>999864531</v>
      </c>
      <c r="B37" s="173" t="s">
        <v>2226</v>
      </c>
      <c r="C37" s="173" t="s">
        <v>126</v>
      </c>
      <c r="D37" s="173" t="s">
        <v>832</v>
      </c>
      <c r="E37" s="173" t="s">
        <v>833</v>
      </c>
      <c r="F37" s="173" t="s">
        <v>5971</v>
      </c>
      <c r="G37" s="173" t="s">
        <v>128</v>
      </c>
      <c r="H37" s="173">
        <v>999864531</v>
      </c>
      <c r="I37" s="57">
        <v>880</v>
      </c>
    </row>
    <row r="38" spans="1:9" ht="15.5" x14ac:dyDescent="0.35">
      <c r="A38" s="173">
        <v>999914329</v>
      </c>
      <c r="B38" s="173" t="s">
        <v>2226</v>
      </c>
      <c r="C38" s="173" t="s">
        <v>126</v>
      </c>
      <c r="D38" s="173" t="s">
        <v>762</v>
      </c>
      <c r="E38" s="173" t="s">
        <v>934</v>
      </c>
      <c r="F38" s="173" t="s">
        <v>6145</v>
      </c>
      <c r="G38" s="173" t="s">
        <v>128</v>
      </c>
      <c r="H38" s="173">
        <v>999914329</v>
      </c>
      <c r="I38" s="57">
        <v>728</v>
      </c>
    </row>
    <row r="39" spans="1:9" ht="15.5" x14ac:dyDescent="0.35">
      <c r="A39" s="173">
        <v>999905352</v>
      </c>
      <c r="B39" s="173" t="s">
        <v>2226</v>
      </c>
      <c r="C39" s="173" t="s">
        <v>126</v>
      </c>
      <c r="D39" s="173" t="s">
        <v>256</v>
      </c>
      <c r="E39" s="173" t="s">
        <v>257</v>
      </c>
      <c r="F39" s="173" t="s">
        <v>5283</v>
      </c>
      <c r="G39" s="173" t="s">
        <v>128</v>
      </c>
      <c r="H39" s="173">
        <v>999905352</v>
      </c>
      <c r="I39" s="57">
        <v>558</v>
      </c>
    </row>
    <row r="40" spans="1:9" ht="15.5" x14ac:dyDescent="0.35">
      <c r="A40" s="180">
        <v>999899298</v>
      </c>
      <c r="B40" s="173" t="s">
        <v>2226</v>
      </c>
      <c r="C40" s="173" t="s">
        <v>126</v>
      </c>
      <c r="D40" s="180" t="s">
        <v>2251</v>
      </c>
      <c r="E40" s="180" t="s">
        <v>1537</v>
      </c>
      <c r="F40" s="173" t="s">
        <v>7205</v>
      </c>
      <c r="G40" s="180" t="s">
        <v>128</v>
      </c>
      <c r="H40" s="180">
        <v>999899298</v>
      </c>
      <c r="I40" s="57">
        <v>549</v>
      </c>
    </row>
    <row r="41" spans="1:9" ht="15.5" x14ac:dyDescent="0.35">
      <c r="A41" s="173">
        <v>999856117</v>
      </c>
      <c r="B41" s="173" t="s">
        <v>2226</v>
      </c>
      <c r="C41" s="173" t="s">
        <v>126</v>
      </c>
      <c r="D41" s="173" t="s">
        <v>1250</v>
      </c>
      <c r="E41" s="173" t="s">
        <v>1251</v>
      </c>
      <c r="F41" s="173" t="s">
        <v>5964</v>
      </c>
      <c r="G41" s="173" t="s">
        <v>128</v>
      </c>
      <c r="H41" s="173">
        <v>999856117</v>
      </c>
      <c r="I41" s="57">
        <v>415</v>
      </c>
    </row>
    <row r="42" spans="1:9" ht="15.5" x14ac:dyDescent="0.35">
      <c r="A42" s="173">
        <v>999887096</v>
      </c>
      <c r="B42" s="173" t="s">
        <v>2226</v>
      </c>
      <c r="C42" s="173" t="s">
        <v>126</v>
      </c>
      <c r="D42" s="173" t="s">
        <v>1919</v>
      </c>
      <c r="E42" s="173" t="s">
        <v>1918</v>
      </c>
      <c r="F42" s="173" t="s">
        <v>7197</v>
      </c>
      <c r="G42" s="173" t="s">
        <v>128</v>
      </c>
      <c r="H42" s="173">
        <v>999887096</v>
      </c>
      <c r="I42" s="57">
        <v>334</v>
      </c>
    </row>
    <row r="43" spans="1:9" ht="15.5" x14ac:dyDescent="0.35">
      <c r="A43" s="173">
        <v>999905064</v>
      </c>
      <c r="B43" s="173" t="s">
        <v>2226</v>
      </c>
      <c r="C43" s="173" t="s">
        <v>126</v>
      </c>
      <c r="D43" s="173" t="s">
        <v>2245</v>
      </c>
      <c r="E43" s="173" t="s">
        <v>2228</v>
      </c>
      <c r="F43" s="173" t="s">
        <v>7203</v>
      </c>
      <c r="G43" s="173" t="s">
        <v>128</v>
      </c>
      <c r="H43" s="173">
        <v>999905064</v>
      </c>
      <c r="I43" s="57">
        <v>323</v>
      </c>
    </row>
    <row r="44" spans="1:9" ht="15.5" x14ac:dyDescent="0.35">
      <c r="A44" s="173">
        <v>999885325</v>
      </c>
      <c r="B44" s="173" t="s">
        <v>2226</v>
      </c>
      <c r="C44" s="173" t="s">
        <v>126</v>
      </c>
      <c r="D44" s="173" t="s">
        <v>622</v>
      </c>
      <c r="E44" s="173" t="s">
        <v>625</v>
      </c>
      <c r="F44" s="173" t="s">
        <v>6009</v>
      </c>
      <c r="G44" s="173" t="s">
        <v>128</v>
      </c>
      <c r="H44" s="173">
        <v>999885325</v>
      </c>
      <c r="I44" s="57">
        <v>308</v>
      </c>
    </row>
    <row r="45" spans="1:9" ht="15.5" x14ac:dyDescent="0.35">
      <c r="A45" s="173">
        <v>999916953</v>
      </c>
      <c r="B45" s="173" t="s">
        <v>2226</v>
      </c>
      <c r="C45" s="173" t="s">
        <v>126</v>
      </c>
      <c r="D45" s="173" t="s">
        <v>867</v>
      </c>
      <c r="E45" s="173" t="s">
        <v>868</v>
      </c>
      <c r="F45" s="173" t="s">
        <v>6171</v>
      </c>
      <c r="G45" s="173" t="s">
        <v>128</v>
      </c>
      <c r="H45" s="173">
        <v>999916953</v>
      </c>
      <c r="I45" s="57">
        <v>306</v>
      </c>
    </row>
    <row r="46" spans="1:9" ht="15.5" x14ac:dyDescent="0.35">
      <c r="A46" s="173">
        <v>999892267</v>
      </c>
      <c r="B46" s="173" t="s">
        <v>2226</v>
      </c>
      <c r="C46" s="173" t="s">
        <v>126</v>
      </c>
      <c r="D46" s="173" t="s">
        <v>900</v>
      </c>
      <c r="E46" s="173" t="s">
        <v>2228</v>
      </c>
      <c r="F46" s="173" t="s">
        <v>7195</v>
      </c>
      <c r="G46" s="173" t="s">
        <v>128</v>
      </c>
      <c r="H46" s="173">
        <v>999892267</v>
      </c>
      <c r="I46" s="57">
        <v>295</v>
      </c>
    </row>
    <row r="47" spans="1:9" ht="15.5" x14ac:dyDescent="0.35">
      <c r="A47" s="173">
        <v>999899250</v>
      </c>
      <c r="B47" s="173" t="s">
        <v>2226</v>
      </c>
      <c r="C47" s="173" t="s">
        <v>126</v>
      </c>
      <c r="D47" s="173" t="s">
        <v>2255</v>
      </c>
      <c r="E47" s="173" t="s">
        <v>1218</v>
      </c>
      <c r="F47" s="173" t="s">
        <v>7207</v>
      </c>
      <c r="G47" s="173" t="s">
        <v>128</v>
      </c>
      <c r="H47" s="173">
        <v>999899250</v>
      </c>
      <c r="I47" s="57">
        <v>285.5</v>
      </c>
    </row>
    <row r="48" spans="1:9" ht="15.5" x14ac:dyDescent="0.35">
      <c r="A48" s="173">
        <v>999914801</v>
      </c>
      <c r="B48" s="173" t="s">
        <v>2226</v>
      </c>
      <c r="C48" s="173" t="s">
        <v>126</v>
      </c>
      <c r="D48" s="173" t="s">
        <v>1507</v>
      </c>
      <c r="E48" s="173" t="s">
        <v>2262</v>
      </c>
      <c r="F48" s="173" t="s">
        <v>7211</v>
      </c>
      <c r="G48" s="173" t="s">
        <v>128</v>
      </c>
      <c r="H48" s="173">
        <v>999914801</v>
      </c>
      <c r="I48" s="57">
        <v>277.5</v>
      </c>
    </row>
    <row r="49" spans="1:9" ht="15.5" x14ac:dyDescent="0.35">
      <c r="A49" s="173">
        <v>999891087</v>
      </c>
      <c r="B49" s="173" t="s">
        <v>2226</v>
      </c>
      <c r="C49" s="173" t="s">
        <v>126</v>
      </c>
      <c r="D49" s="173" t="s">
        <v>1432</v>
      </c>
      <c r="E49" s="173" t="s">
        <v>1500</v>
      </c>
      <c r="F49" s="173" t="s">
        <v>6024</v>
      </c>
      <c r="G49" s="173" t="s">
        <v>128</v>
      </c>
      <c r="H49" s="173">
        <v>999891087</v>
      </c>
      <c r="I49" s="57">
        <v>227</v>
      </c>
    </row>
    <row r="50" spans="1:9" ht="15.5" x14ac:dyDescent="0.35">
      <c r="A50" s="173">
        <v>999896589</v>
      </c>
      <c r="B50" s="173" t="s">
        <v>2226</v>
      </c>
      <c r="C50" s="173" t="s">
        <v>126</v>
      </c>
      <c r="D50" s="173" t="s">
        <v>1901</v>
      </c>
      <c r="E50" s="173" t="s">
        <v>1902</v>
      </c>
      <c r="F50" s="173" t="s">
        <v>6040</v>
      </c>
      <c r="G50" s="173" t="s">
        <v>128</v>
      </c>
      <c r="H50" s="173">
        <v>999896589</v>
      </c>
      <c r="I50" s="57">
        <v>201</v>
      </c>
    </row>
    <row r="51" spans="1:9" ht="15.5" x14ac:dyDescent="0.35">
      <c r="A51" s="173">
        <v>999914467</v>
      </c>
      <c r="B51" s="173" t="s">
        <v>2226</v>
      </c>
      <c r="C51" s="173" t="s">
        <v>126</v>
      </c>
      <c r="D51" s="173" t="s">
        <v>706</v>
      </c>
      <c r="E51" s="173" t="s">
        <v>707</v>
      </c>
      <c r="F51" s="173" t="s">
        <v>5341</v>
      </c>
      <c r="G51" s="173" t="s">
        <v>128</v>
      </c>
      <c r="H51" s="173">
        <v>999914467</v>
      </c>
      <c r="I51" s="57">
        <v>172.25</v>
      </c>
    </row>
    <row r="52" spans="1:9" ht="15.5" x14ac:dyDescent="0.35">
      <c r="A52" s="231">
        <v>999873834</v>
      </c>
      <c r="B52" s="173" t="s">
        <v>2226</v>
      </c>
      <c r="C52" s="173" t="s">
        <v>126</v>
      </c>
      <c r="D52" s="173" t="s">
        <v>313</v>
      </c>
      <c r="E52" s="173" t="s">
        <v>314</v>
      </c>
      <c r="F52" s="173" t="s">
        <v>5980</v>
      </c>
      <c r="G52" s="173" t="s">
        <v>128</v>
      </c>
      <c r="H52" s="231">
        <v>999873834</v>
      </c>
      <c r="I52" s="57">
        <v>154.5</v>
      </c>
    </row>
    <row r="53" spans="1:9" ht="15.5" x14ac:dyDescent="0.35">
      <c r="A53" s="173">
        <v>999924921</v>
      </c>
      <c r="B53" s="173" t="s">
        <v>2226</v>
      </c>
      <c r="C53" s="173" t="s">
        <v>126</v>
      </c>
      <c r="D53" s="173" t="s">
        <v>903</v>
      </c>
      <c r="E53" s="173" t="s">
        <v>3234</v>
      </c>
      <c r="F53" s="173" t="s">
        <v>5701</v>
      </c>
      <c r="G53" s="173" t="s">
        <v>128</v>
      </c>
      <c r="H53" s="173">
        <v>999924921</v>
      </c>
      <c r="I53" s="57">
        <v>151</v>
      </c>
    </row>
    <row r="54" spans="1:9" ht="15.5" x14ac:dyDescent="0.35">
      <c r="A54" s="233">
        <v>999844867</v>
      </c>
      <c r="B54" s="173" t="s">
        <v>2226</v>
      </c>
      <c r="C54" s="233" t="s">
        <v>126</v>
      </c>
      <c r="D54" s="233" t="s">
        <v>537</v>
      </c>
      <c r="E54" s="233" t="s">
        <v>1106</v>
      </c>
      <c r="F54" s="173" t="s">
        <v>7198</v>
      </c>
      <c r="G54" s="233" t="s">
        <v>128</v>
      </c>
      <c r="H54" s="233">
        <v>999844867</v>
      </c>
      <c r="I54" s="57">
        <v>143</v>
      </c>
    </row>
    <row r="55" spans="1:9" ht="15.5" x14ac:dyDescent="0.35">
      <c r="A55" s="231">
        <v>999908516</v>
      </c>
      <c r="B55" s="173" t="s">
        <v>2226</v>
      </c>
      <c r="C55" s="231" t="s">
        <v>126</v>
      </c>
      <c r="D55" s="231" t="s">
        <v>1479</v>
      </c>
      <c r="E55" s="231" t="s">
        <v>1475</v>
      </c>
      <c r="F55" s="173" t="s">
        <v>6099</v>
      </c>
      <c r="G55" s="231" t="s">
        <v>128</v>
      </c>
      <c r="H55" s="231">
        <v>999908516</v>
      </c>
      <c r="I55" s="57">
        <v>125</v>
      </c>
    </row>
    <row r="56" spans="1:9" ht="15.5" x14ac:dyDescent="0.35">
      <c r="A56" s="231">
        <v>999915092</v>
      </c>
      <c r="B56" s="173" t="s">
        <v>2226</v>
      </c>
      <c r="C56" s="231" t="s">
        <v>126</v>
      </c>
      <c r="D56" s="231" t="s">
        <v>2260</v>
      </c>
      <c r="E56" s="231" t="s">
        <v>2261</v>
      </c>
      <c r="F56" s="173" t="s">
        <v>7210</v>
      </c>
      <c r="G56" s="231" t="s">
        <v>128</v>
      </c>
      <c r="H56" s="231">
        <v>999915092</v>
      </c>
      <c r="I56" s="57">
        <v>118</v>
      </c>
    </row>
    <row r="57" spans="1:9" ht="15.5" x14ac:dyDescent="0.35">
      <c r="A57" s="231">
        <v>999914369</v>
      </c>
      <c r="B57" s="173" t="s">
        <v>2226</v>
      </c>
      <c r="C57" s="231" t="s">
        <v>126</v>
      </c>
      <c r="D57" s="231" t="s">
        <v>2253</v>
      </c>
      <c r="E57" s="231" t="s">
        <v>2254</v>
      </c>
      <c r="F57" s="173" t="s">
        <v>7206</v>
      </c>
      <c r="G57" s="231" t="s">
        <v>128</v>
      </c>
      <c r="H57" s="231">
        <v>999914369</v>
      </c>
      <c r="I57" s="57">
        <v>114</v>
      </c>
    </row>
    <row r="58" spans="1:9" ht="15.5" x14ac:dyDescent="0.35">
      <c r="A58" s="231">
        <v>999919870</v>
      </c>
      <c r="B58" s="173" t="s">
        <v>2226</v>
      </c>
      <c r="C58" s="231" t="s">
        <v>126</v>
      </c>
      <c r="D58" s="231" t="s">
        <v>1863</v>
      </c>
      <c r="E58" s="231" t="s">
        <v>1864</v>
      </c>
      <c r="F58" s="173" t="s">
        <v>5469</v>
      </c>
      <c r="G58" s="231" t="s">
        <v>128</v>
      </c>
      <c r="H58" s="231">
        <v>999919870</v>
      </c>
      <c r="I58" s="57">
        <v>110</v>
      </c>
    </row>
    <row r="59" spans="1:9" ht="15.5" x14ac:dyDescent="0.35">
      <c r="A59" s="232">
        <v>999907991</v>
      </c>
      <c r="B59" s="173" t="s">
        <v>2226</v>
      </c>
      <c r="C59" s="232" t="s">
        <v>126</v>
      </c>
      <c r="D59" s="232" t="s">
        <v>2902</v>
      </c>
      <c r="E59" s="232" t="s">
        <v>1925</v>
      </c>
      <c r="F59" s="173" t="s">
        <v>7218</v>
      </c>
      <c r="G59" s="232" t="s">
        <v>128</v>
      </c>
      <c r="H59" s="232">
        <v>999907991</v>
      </c>
      <c r="I59" s="57">
        <v>93</v>
      </c>
    </row>
    <row r="60" spans="1:9" ht="15.5" x14ac:dyDescent="0.35">
      <c r="A60" s="173">
        <v>999925888</v>
      </c>
      <c r="B60" s="173" t="s">
        <v>2226</v>
      </c>
      <c r="C60" s="173" t="s">
        <v>126</v>
      </c>
      <c r="D60" s="173" t="s">
        <v>336</v>
      </c>
      <c r="E60" s="173" t="s">
        <v>886</v>
      </c>
      <c r="F60" s="173" t="s">
        <v>7224</v>
      </c>
      <c r="G60" s="173" t="s">
        <v>128</v>
      </c>
      <c r="H60" s="173">
        <v>999925888</v>
      </c>
      <c r="I60" s="57">
        <v>63</v>
      </c>
    </row>
    <row r="61" spans="1:9" ht="15.5" x14ac:dyDescent="0.35">
      <c r="A61" s="173">
        <v>999908721</v>
      </c>
      <c r="B61" s="173" t="s">
        <v>2226</v>
      </c>
      <c r="C61" s="173" t="s">
        <v>126</v>
      </c>
      <c r="D61" s="173" t="s">
        <v>753</v>
      </c>
      <c r="E61" s="173" t="s">
        <v>1106</v>
      </c>
      <c r="F61" s="173" t="s">
        <v>5313</v>
      </c>
      <c r="G61" s="173" t="s">
        <v>128</v>
      </c>
      <c r="H61" s="173">
        <v>999908721</v>
      </c>
      <c r="I61" s="57">
        <v>44</v>
      </c>
    </row>
    <row r="62" spans="1:9" ht="15.5" x14ac:dyDescent="0.35">
      <c r="A62" s="173">
        <v>999927096</v>
      </c>
      <c r="B62" s="173" t="s">
        <v>2226</v>
      </c>
      <c r="C62" s="173" t="s">
        <v>126</v>
      </c>
      <c r="D62" s="173" t="s">
        <v>4173</v>
      </c>
      <c r="E62" s="173" t="s">
        <v>4174</v>
      </c>
      <c r="F62" s="173" t="s">
        <v>5872</v>
      </c>
      <c r="G62" s="173" t="s">
        <v>128</v>
      </c>
      <c r="H62" s="173">
        <v>999927096</v>
      </c>
      <c r="I62" s="57">
        <v>44</v>
      </c>
    </row>
    <row r="63" spans="1:9" ht="15.5" x14ac:dyDescent="0.35">
      <c r="A63" s="173">
        <v>999914453</v>
      </c>
      <c r="B63" s="173" t="s">
        <v>2226</v>
      </c>
      <c r="C63" s="173" t="s">
        <v>126</v>
      </c>
      <c r="D63" s="173" t="s">
        <v>3895</v>
      </c>
      <c r="E63" s="173" t="s">
        <v>3046</v>
      </c>
      <c r="F63" s="173" t="s">
        <v>7221</v>
      </c>
      <c r="G63" s="173" t="s">
        <v>128</v>
      </c>
      <c r="H63" s="173">
        <v>999914453</v>
      </c>
      <c r="I63" s="57">
        <v>34</v>
      </c>
    </row>
  </sheetData>
  <sortState xmlns:xlrd2="http://schemas.microsoft.com/office/spreadsheetml/2017/richdata2" ref="A2:I63">
    <sortCondition descending="1" ref="G2:G63"/>
    <sortCondition descending="1" ref="I2:I63"/>
  </sortState>
  <conditionalFormatting sqref="A1:A63">
    <cfRule type="duplicateValues" dxfId="43" priority="13"/>
  </conditionalFormatting>
  <conditionalFormatting sqref="A60:A63 A1:A52">
    <cfRule type="duplicateValues" dxfId="42" priority="15"/>
    <cfRule type="duplicateValues" dxfId="41" priority="16"/>
  </conditionalFormatting>
  <conditionalFormatting sqref="A60:A63 A1:A57">
    <cfRule type="duplicateValues" dxfId="40" priority="14"/>
  </conditionalFormatting>
  <conditionalFormatting sqref="H1:H60">
    <cfRule type="duplicateValues" dxfId="39" priority="17"/>
  </conditionalFormatting>
  <conditionalFormatting sqref="H60 H1:H57">
    <cfRule type="duplicateValues" dxfId="38" priority="18"/>
  </conditionalFormatting>
  <conditionalFormatting sqref="H60 H1:H52">
    <cfRule type="duplicateValues" dxfId="37" priority="19"/>
    <cfRule type="duplicateValues" dxfId="36" priority="20"/>
  </conditionalFormatting>
  <conditionalFormatting sqref="H61">
    <cfRule type="duplicateValues" dxfId="35" priority="9"/>
    <cfRule type="duplicateValues" dxfId="34" priority="10"/>
    <cfRule type="duplicateValues" dxfId="33" priority="11"/>
    <cfRule type="duplicateValues" dxfId="32" priority="12"/>
  </conditionalFormatting>
  <conditionalFormatting sqref="H62">
    <cfRule type="duplicateValues" dxfId="31" priority="5"/>
    <cfRule type="duplicateValues" dxfId="30" priority="6"/>
    <cfRule type="duplicateValues" dxfId="29" priority="7"/>
    <cfRule type="duplicateValues" dxfId="28" priority="8"/>
  </conditionalFormatting>
  <conditionalFormatting sqref="H63">
    <cfRule type="duplicateValues" dxfId="27" priority="1"/>
    <cfRule type="duplicateValues" dxfId="26" priority="2"/>
    <cfRule type="duplicateValues" dxfId="25" priority="3"/>
    <cfRule type="duplicateValues" dxfId="24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F87E-AAFA-4BC8-A097-91FFCC5448CF}">
  <dimension ref="A1:I54"/>
  <sheetViews>
    <sheetView workbookViewId="0">
      <selection activeCell="L9" sqref="L9"/>
    </sheetView>
  </sheetViews>
  <sheetFormatPr defaultRowHeight="14.5" x14ac:dyDescent="0.35"/>
  <cols>
    <col min="1" max="1" width="14.1796875" bestFit="1" customWidth="1"/>
    <col min="2" max="2" width="20.54296875" bestFit="1" customWidth="1"/>
    <col min="3" max="3" width="6.54296875" bestFit="1" customWidth="1"/>
    <col min="4" max="4" width="17.26953125" bestFit="1" customWidth="1"/>
    <col min="5" max="5" width="15.6328125" bestFit="1" customWidth="1"/>
    <col min="6" max="6" width="31.90625" bestFit="1" customWidth="1"/>
    <col min="7" max="7" width="8.81640625" bestFit="1" customWidth="1"/>
    <col min="8" max="8" width="14.1796875" bestFit="1" customWidth="1"/>
    <col min="9" max="9" width="9.36328125" bestFit="1" customWidth="1"/>
  </cols>
  <sheetData>
    <row r="1" spans="1:9" ht="46.5" x14ac:dyDescent="0.35">
      <c r="A1" s="171" t="s">
        <v>2223</v>
      </c>
      <c r="B1" s="171" t="s">
        <v>117</v>
      </c>
      <c r="C1" s="171" t="s">
        <v>118</v>
      </c>
      <c r="D1" s="171" t="s">
        <v>119</v>
      </c>
      <c r="E1" s="171" t="s">
        <v>120</v>
      </c>
      <c r="F1" s="171" t="s">
        <v>121</v>
      </c>
      <c r="G1" s="171" t="s">
        <v>122</v>
      </c>
      <c r="H1" s="171" t="s">
        <v>2223</v>
      </c>
      <c r="I1" s="172" t="s">
        <v>2224</v>
      </c>
    </row>
    <row r="2" spans="1:9" ht="15.5" x14ac:dyDescent="0.35">
      <c r="A2" s="173">
        <v>999887095</v>
      </c>
      <c r="B2" s="173" t="s">
        <v>2225</v>
      </c>
      <c r="C2" s="173" t="s">
        <v>126</v>
      </c>
      <c r="D2" s="173" t="s">
        <v>433</v>
      </c>
      <c r="E2" s="173" t="s">
        <v>1918</v>
      </c>
      <c r="F2" s="173" t="s">
        <v>7232</v>
      </c>
      <c r="G2" s="173" t="s">
        <v>135</v>
      </c>
      <c r="H2" s="173">
        <v>999887095</v>
      </c>
      <c r="I2" s="57">
        <v>569</v>
      </c>
    </row>
    <row r="3" spans="1:9" ht="15.5" x14ac:dyDescent="0.35">
      <c r="A3" s="173">
        <v>999862946</v>
      </c>
      <c r="B3" s="173" t="s">
        <v>2225</v>
      </c>
      <c r="C3" s="173" t="s">
        <v>126</v>
      </c>
      <c r="D3" s="173" t="s">
        <v>751</v>
      </c>
      <c r="E3" s="173" t="s">
        <v>1995</v>
      </c>
      <c r="F3" s="173" t="s">
        <v>6473</v>
      </c>
      <c r="G3" s="173" t="s">
        <v>135</v>
      </c>
      <c r="H3" s="173">
        <v>999862946</v>
      </c>
      <c r="I3" s="57">
        <v>520.5</v>
      </c>
    </row>
    <row r="4" spans="1:9" ht="15.5" x14ac:dyDescent="0.35">
      <c r="A4" s="173">
        <v>999869686</v>
      </c>
      <c r="B4" s="173" t="s">
        <v>2225</v>
      </c>
      <c r="C4" s="173" t="s">
        <v>126</v>
      </c>
      <c r="D4" s="173" t="s">
        <v>1110</v>
      </c>
      <c r="E4" s="173" t="s">
        <v>1106</v>
      </c>
      <c r="F4" s="173" t="s">
        <v>6479</v>
      </c>
      <c r="G4" s="173" t="s">
        <v>135</v>
      </c>
      <c r="H4" s="173">
        <v>999869686</v>
      </c>
      <c r="I4" s="57">
        <v>416</v>
      </c>
    </row>
    <row r="5" spans="1:9" ht="15.5" x14ac:dyDescent="0.35">
      <c r="A5" s="173">
        <v>999844170</v>
      </c>
      <c r="B5" s="173" t="s">
        <v>2225</v>
      </c>
      <c r="C5" s="173" t="s">
        <v>126</v>
      </c>
      <c r="D5" s="173" t="s">
        <v>646</v>
      </c>
      <c r="E5" s="173" t="s">
        <v>686</v>
      </c>
      <c r="F5" s="173" t="s">
        <v>7231</v>
      </c>
      <c r="G5" s="173" t="s">
        <v>135</v>
      </c>
      <c r="H5" s="173">
        <v>999844170</v>
      </c>
      <c r="I5" s="57">
        <v>403.75</v>
      </c>
    </row>
    <row r="6" spans="1:9" ht="15.5" x14ac:dyDescent="0.35">
      <c r="A6" s="173">
        <v>999885683</v>
      </c>
      <c r="B6" s="173" t="s">
        <v>2225</v>
      </c>
      <c r="C6" s="173" t="s">
        <v>126</v>
      </c>
      <c r="D6" s="173" t="s">
        <v>315</v>
      </c>
      <c r="E6" s="173" t="s">
        <v>615</v>
      </c>
      <c r="F6" s="173" t="s">
        <v>6516</v>
      </c>
      <c r="G6" s="173" t="s">
        <v>135</v>
      </c>
      <c r="H6" s="173">
        <v>999885683</v>
      </c>
      <c r="I6" s="57">
        <v>380</v>
      </c>
    </row>
    <row r="7" spans="1:9" ht="15.5" x14ac:dyDescent="0.35">
      <c r="A7" s="182">
        <v>999800767</v>
      </c>
      <c r="B7" s="173" t="s">
        <v>2225</v>
      </c>
      <c r="C7" s="173" t="s">
        <v>126</v>
      </c>
      <c r="D7" s="182" t="s">
        <v>2246</v>
      </c>
      <c r="E7" s="182" t="s">
        <v>2247</v>
      </c>
      <c r="F7" s="173" t="s">
        <v>7238</v>
      </c>
      <c r="G7" s="182" t="s">
        <v>135</v>
      </c>
      <c r="H7" s="182">
        <v>999800767</v>
      </c>
      <c r="I7" s="57">
        <v>375</v>
      </c>
    </row>
    <row r="8" spans="1:9" ht="15.5" x14ac:dyDescent="0.35">
      <c r="A8" s="173">
        <v>999861466</v>
      </c>
      <c r="B8" s="173" t="s">
        <v>2225</v>
      </c>
      <c r="C8" s="173" t="s">
        <v>126</v>
      </c>
      <c r="D8" s="173" t="s">
        <v>315</v>
      </c>
      <c r="E8" s="173" t="s">
        <v>314</v>
      </c>
      <c r="F8" s="173" t="s">
        <v>6467</v>
      </c>
      <c r="G8" s="173" t="s">
        <v>135</v>
      </c>
      <c r="H8" s="173">
        <v>999861466</v>
      </c>
      <c r="I8" s="57">
        <v>330</v>
      </c>
    </row>
    <row r="9" spans="1:9" ht="15.5" x14ac:dyDescent="0.35">
      <c r="A9" s="173">
        <v>999908800</v>
      </c>
      <c r="B9" s="173" t="s">
        <v>2225</v>
      </c>
      <c r="C9" s="173" t="s">
        <v>126</v>
      </c>
      <c r="D9" s="173" t="s">
        <v>510</v>
      </c>
      <c r="E9" s="173" t="s">
        <v>499</v>
      </c>
      <c r="F9" s="173" t="s">
        <v>6568</v>
      </c>
      <c r="G9" s="173" t="s">
        <v>135</v>
      </c>
      <c r="H9" s="173">
        <v>999908800</v>
      </c>
      <c r="I9" s="57">
        <v>291.5</v>
      </c>
    </row>
    <row r="10" spans="1:9" ht="15.5" x14ac:dyDescent="0.35">
      <c r="A10" s="173">
        <v>999853858</v>
      </c>
      <c r="B10" s="173" t="s">
        <v>2225</v>
      </c>
      <c r="C10" s="173" t="s">
        <v>126</v>
      </c>
      <c r="D10" s="173" t="s">
        <v>487</v>
      </c>
      <c r="E10" s="173" t="s">
        <v>803</v>
      </c>
      <c r="F10" s="173" t="s">
        <v>7228</v>
      </c>
      <c r="G10" s="173" t="s">
        <v>135</v>
      </c>
      <c r="H10" s="173">
        <v>999853858</v>
      </c>
      <c r="I10" s="57">
        <v>282</v>
      </c>
    </row>
    <row r="11" spans="1:9" ht="15.5" x14ac:dyDescent="0.35">
      <c r="A11" s="173">
        <v>999903669</v>
      </c>
      <c r="B11" s="173" t="s">
        <v>2225</v>
      </c>
      <c r="C11" s="173" t="s">
        <v>126</v>
      </c>
      <c r="D11" s="173" t="s">
        <v>472</v>
      </c>
      <c r="E11" s="173" t="s">
        <v>1216</v>
      </c>
      <c r="F11" s="173" t="s">
        <v>6557</v>
      </c>
      <c r="G11" s="173" t="s">
        <v>135</v>
      </c>
      <c r="H11" s="173">
        <v>999903669</v>
      </c>
      <c r="I11" s="57">
        <v>265</v>
      </c>
    </row>
    <row r="12" spans="1:9" ht="15.5" x14ac:dyDescent="0.35">
      <c r="A12" s="173">
        <v>999891370</v>
      </c>
      <c r="B12" s="173" t="s">
        <v>2225</v>
      </c>
      <c r="C12" s="173" t="s">
        <v>126</v>
      </c>
      <c r="D12" s="173" t="s">
        <v>225</v>
      </c>
      <c r="E12" s="173" t="s">
        <v>1599</v>
      </c>
      <c r="F12" s="173" t="s">
        <v>6527</v>
      </c>
      <c r="G12" s="173" t="s">
        <v>135</v>
      </c>
      <c r="H12" s="173">
        <v>999891370</v>
      </c>
      <c r="I12" s="57">
        <v>255</v>
      </c>
    </row>
    <row r="13" spans="1:9" ht="15.5" x14ac:dyDescent="0.35">
      <c r="A13" s="173">
        <v>999906063</v>
      </c>
      <c r="B13" s="173" t="s">
        <v>2225</v>
      </c>
      <c r="C13" s="173" t="s">
        <v>126</v>
      </c>
      <c r="D13" s="173" t="s">
        <v>2252</v>
      </c>
      <c r="E13" s="173" t="s">
        <v>1438</v>
      </c>
      <c r="F13" s="173" t="s">
        <v>7241</v>
      </c>
      <c r="G13" s="173" t="s">
        <v>135</v>
      </c>
      <c r="H13" s="173">
        <v>999906063</v>
      </c>
      <c r="I13" s="57">
        <v>255</v>
      </c>
    </row>
    <row r="14" spans="1:9" ht="15.5" x14ac:dyDescent="0.35">
      <c r="A14" s="173">
        <v>999916448</v>
      </c>
      <c r="B14" s="173" t="s">
        <v>2225</v>
      </c>
      <c r="C14" s="173" t="s">
        <v>126</v>
      </c>
      <c r="D14" s="173" t="s">
        <v>1249</v>
      </c>
      <c r="E14" s="173" t="s">
        <v>1223</v>
      </c>
      <c r="F14" s="173" t="s">
        <v>377</v>
      </c>
      <c r="G14" s="173" t="s">
        <v>135</v>
      </c>
      <c r="H14" s="173">
        <v>999916448</v>
      </c>
      <c r="I14" s="57">
        <v>204</v>
      </c>
    </row>
    <row r="15" spans="1:9" ht="15.5" x14ac:dyDescent="0.35">
      <c r="A15" s="173">
        <v>999910026</v>
      </c>
      <c r="B15" s="173" t="s">
        <v>2225</v>
      </c>
      <c r="C15" s="173" t="s">
        <v>126</v>
      </c>
      <c r="D15" s="173" t="s">
        <v>790</v>
      </c>
      <c r="E15" s="173" t="s">
        <v>2231</v>
      </c>
      <c r="F15" s="173" t="s">
        <v>7229</v>
      </c>
      <c r="G15" s="173" t="s">
        <v>135</v>
      </c>
      <c r="H15" s="173">
        <v>999910026</v>
      </c>
      <c r="I15" s="57">
        <v>201</v>
      </c>
    </row>
    <row r="16" spans="1:9" ht="15.5" x14ac:dyDescent="0.35">
      <c r="A16" s="173">
        <v>999800755</v>
      </c>
      <c r="B16" s="173" t="s">
        <v>2225</v>
      </c>
      <c r="C16" s="173" t="s">
        <v>126</v>
      </c>
      <c r="D16" s="173" t="s">
        <v>636</v>
      </c>
      <c r="E16" s="173" t="s">
        <v>643</v>
      </c>
      <c r="F16" s="173" t="s">
        <v>7225</v>
      </c>
      <c r="G16" s="173" t="s">
        <v>135</v>
      </c>
      <c r="H16" s="173">
        <v>999800755</v>
      </c>
      <c r="I16" s="57">
        <v>160</v>
      </c>
    </row>
    <row r="17" spans="1:9" ht="15.5" x14ac:dyDescent="0.35">
      <c r="A17" s="173">
        <v>999886039</v>
      </c>
      <c r="B17" s="173" t="s">
        <v>2225</v>
      </c>
      <c r="C17" s="173" t="s">
        <v>126</v>
      </c>
      <c r="D17" s="173" t="s">
        <v>375</v>
      </c>
      <c r="E17" s="173" t="s">
        <v>1782</v>
      </c>
      <c r="F17" s="173" t="s">
        <v>7236</v>
      </c>
      <c r="G17" s="173" t="s">
        <v>135</v>
      </c>
      <c r="H17" s="173">
        <v>999886039</v>
      </c>
      <c r="I17" s="57">
        <v>147</v>
      </c>
    </row>
    <row r="18" spans="1:9" ht="15.5" x14ac:dyDescent="0.35">
      <c r="A18" s="173">
        <v>999917367</v>
      </c>
      <c r="B18" s="173" t="s">
        <v>2225</v>
      </c>
      <c r="C18" s="173" t="s">
        <v>126</v>
      </c>
      <c r="D18" s="173" t="s">
        <v>726</v>
      </c>
      <c r="E18" s="173" t="s">
        <v>727</v>
      </c>
      <c r="F18" s="173" t="s">
        <v>6606</v>
      </c>
      <c r="G18" s="173" t="s">
        <v>135</v>
      </c>
      <c r="H18" s="173">
        <v>999917367</v>
      </c>
      <c r="I18" s="57">
        <v>130</v>
      </c>
    </row>
    <row r="19" spans="1:9" ht="15.5" x14ac:dyDescent="0.35">
      <c r="A19" s="173">
        <v>999844868</v>
      </c>
      <c r="B19" s="173" t="s">
        <v>2225</v>
      </c>
      <c r="C19" s="173" t="s">
        <v>126</v>
      </c>
      <c r="D19" s="173" t="s">
        <v>301</v>
      </c>
      <c r="E19" s="173" t="s">
        <v>1106</v>
      </c>
      <c r="F19" s="173" t="s">
        <v>7234</v>
      </c>
      <c r="G19" s="173" t="s">
        <v>135</v>
      </c>
      <c r="H19" s="173">
        <v>999844868</v>
      </c>
      <c r="I19" s="57">
        <v>126.5</v>
      </c>
    </row>
    <row r="20" spans="1:9" ht="15.5" x14ac:dyDescent="0.35">
      <c r="A20" s="173">
        <v>999907657</v>
      </c>
      <c r="B20" s="173" t="s">
        <v>2225</v>
      </c>
      <c r="C20" s="173" t="s">
        <v>126</v>
      </c>
      <c r="D20" s="173" t="s">
        <v>4183</v>
      </c>
      <c r="E20" s="173" t="s">
        <v>1874</v>
      </c>
      <c r="F20" s="173" t="s">
        <v>7248</v>
      </c>
      <c r="G20" s="173" t="s">
        <v>135</v>
      </c>
      <c r="H20" s="173">
        <v>999907657</v>
      </c>
      <c r="I20" s="57">
        <v>124</v>
      </c>
    </row>
    <row r="21" spans="1:9" ht="15.5" x14ac:dyDescent="0.35">
      <c r="A21" s="173">
        <v>999881755</v>
      </c>
      <c r="B21" s="173" t="s">
        <v>2225</v>
      </c>
      <c r="C21" s="173" t="s">
        <v>126</v>
      </c>
      <c r="D21" s="173" t="s">
        <v>291</v>
      </c>
      <c r="E21" s="173" t="s">
        <v>1492</v>
      </c>
      <c r="F21" s="173" t="s">
        <v>6508</v>
      </c>
      <c r="G21" s="173" t="s">
        <v>135</v>
      </c>
      <c r="H21" s="173">
        <v>999881755</v>
      </c>
      <c r="I21" s="57">
        <v>122</v>
      </c>
    </row>
    <row r="22" spans="1:9" ht="15.5" x14ac:dyDescent="0.35">
      <c r="A22" s="173">
        <v>999860298</v>
      </c>
      <c r="B22" s="173" t="s">
        <v>2225</v>
      </c>
      <c r="C22" s="173" t="s">
        <v>126</v>
      </c>
      <c r="D22" s="173" t="s">
        <v>498</v>
      </c>
      <c r="E22" s="173" t="s">
        <v>561</v>
      </c>
      <c r="F22" s="173" t="s">
        <v>6462</v>
      </c>
      <c r="G22" s="173" t="s">
        <v>135</v>
      </c>
      <c r="H22" s="173">
        <v>999860298</v>
      </c>
      <c r="I22" s="57">
        <v>122</v>
      </c>
    </row>
    <row r="23" spans="1:9" ht="15.5" x14ac:dyDescent="0.35">
      <c r="A23" s="173">
        <v>999881753</v>
      </c>
      <c r="B23" s="173" t="s">
        <v>2225</v>
      </c>
      <c r="C23" s="173" t="s">
        <v>126</v>
      </c>
      <c r="D23" s="173" t="s">
        <v>677</v>
      </c>
      <c r="E23" s="173" t="s">
        <v>1492</v>
      </c>
      <c r="F23" s="173" t="s">
        <v>6507</v>
      </c>
      <c r="G23" s="173" t="s">
        <v>135</v>
      </c>
      <c r="H23" s="173">
        <v>999881753</v>
      </c>
      <c r="I23" s="57">
        <v>118</v>
      </c>
    </row>
    <row r="24" spans="1:9" ht="15.5" x14ac:dyDescent="0.35">
      <c r="A24" s="180">
        <v>999882146</v>
      </c>
      <c r="B24" s="173" t="s">
        <v>2225</v>
      </c>
      <c r="C24" s="173" t="s">
        <v>126</v>
      </c>
      <c r="D24" s="180" t="s">
        <v>2248</v>
      </c>
      <c r="E24" s="180" t="s">
        <v>2249</v>
      </c>
      <c r="F24" s="173" t="s">
        <v>7239</v>
      </c>
      <c r="G24" s="180" t="s">
        <v>135</v>
      </c>
      <c r="H24" s="180">
        <v>999882146</v>
      </c>
      <c r="I24" s="57">
        <v>116</v>
      </c>
    </row>
    <row r="25" spans="1:9" ht="15.5" x14ac:dyDescent="0.35">
      <c r="A25" s="173">
        <v>999708469</v>
      </c>
      <c r="B25" s="173" t="s">
        <v>2225</v>
      </c>
      <c r="C25" s="173" t="s">
        <v>126</v>
      </c>
      <c r="D25" s="173" t="s">
        <v>2258</v>
      </c>
      <c r="E25" s="173" t="s">
        <v>2901</v>
      </c>
      <c r="F25" s="173" t="s">
        <v>7246</v>
      </c>
      <c r="G25" s="173" t="s">
        <v>135</v>
      </c>
      <c r="H25" s="173">
        <v>999708469</v>
      </c>
      <c r="I25" s="57">
        <v>113</v>
      </c>
    </row>
    <row r="26" spans="1:9" ht="15.5" x14ac:dyDescent="0.35">
      <c r="A26" s="173">
        <v>999925542</v>
      </c>
      <c r="B26" s="173" t="s">
        <v>2225</v>
      </c>
      <c r="C26" s="185" t="s">
        <v>126</v>
      </c>
      <c r="D26" s="185" t="s">
        <v>146</v>
      </c>
      <c r="E26" s="185" t="s">
        <v>222</v>
      </c>
      <c r="F26" s="173" t="s">
        <v>7247</v>
      </c>
      <c r="G26" s="185" t="s">
        <v>135</v>
      </c>
      <c r="H26" s="173">
        <v>999925542</v>
      </c>
      <c r="I26" s="57">
        <v>105</v>
      </c>
    </row>
    <row r="27" spans="1:9" ht="15.5" x14ac:dyDescent="0.35">
      <c r="A27" s="173">
        <v>999903678</v>
      </c>
      <c r="B27" s="173" t="s">
        <v>2225</v>
      </c>
      <c r="C27" s="173" t="s">
        <v>126</v>
      </c>
      <c r="D27" s="173" t="s">
        <v>1330</v>
      </c>
      <c r="E27" s="173" t="s">
        <v>1331</v>
      </c>
      <c r="F27" s="173" t="s">
        <v>6558</v>
      </c>
      <c r="G27" s="173" t="s">
        <v>135</v>
      </c>
      <c r="H27" s="173">
        <v>999903678</v>
      </c>
      <c r="I27" s="57">
        <v>104</v>
      </c>
    </row>
    <row r="28" spans="1:9" ht="15.5" x14ac:dyDescent="0.35">
      <c r="A28" s="173">
        <v>999862032</v>
      </c>
      <c r="B28" s="173" t="s">
        <v>2225</v>
      </c>
      <c r="C28" s="173" t="s">
        <v>126</v>
      </c>
      <c r="D28" s="173" t="s">
        <v>174</v>
      </c>
      <c r="E28" s="173" t="s">
        <v>1177</v>
      </c>
      <c r="F28" s="173" t="s">
        <v>6469</v>
      </c>
      <c r="G28" s="173" t="s">
        <v>135</v>
      </c>
      <c r="H28" s="173">
        <v>999862032</v>
      </c>
      <c r="I28" s="57">
        <v>79</v>
      </c>
    </row>
    <row r="29" spans="1:9" ht="15.5" x14ac:dyDescent="0.35">
      <c r="A29" s="173">
        <v>999778486</v>
      </c>
      <c r="B29" s="173" t="s">
        <v>2225</v>
      </c>
      <c r="C29" s="173" t="s">
        <v>126</v>
      </c>
      <c r="D29" s="173" t="s">
        <v>1958</v>
      </c>
      <c r="E29" s="173" t="s">
        <v>1957</v>
      </c>
      <c r="F29" s="173" t="s">
        <v>7233</v>
      </c>
      <c r="G29" s="173" t="s">
        <v>135</v>
      </c>
      <c r="H29" s="173">
        <v>999778486</v>
      </c>
      <c r="I29" s="57">
        <v>79</v>
      </c>
    </row>
    <row r="30" spans="1:9" ht="15.5" x14ac:dyDescent="0.35">
      <c r="A30" s="173">
        <v>999853810</v>
      </c>
      <c r="B30" s="173" t="s">
        <v>2225</v>
      </c>
      <c r="C30" s="173" t="s">
        <v>126</v>
      </c>
      <c r="D30" s="173" t="s">
        <v>472</v>
      </c>
      <c r="E30" s="173" t="s">
        <v>473</v>
      </c>
      <c r="F30" s="173" t="s">
        <v>6454</v>
      </c>
      <c r="G30" s="173" t="s">
        <v>135</v>
      </c>
      <c r="H30" s="173">
        <v>999853810</v>
      </c>
      <c r="I30" s="57">
        <v>79</v>
      </c>
    </row>
    <row r="31" spans="1:9" ht="15.5" x14ac:dyDescent="0.35">
      <c r="A31" s="173">
        <v>999736875</v>
      </c>
      <c r="B31" s="173" t="s">
        <v>2225</v>
      </c>
      <c r="C31" s="173" t="s">
        <v>126</v>
      </c>
      <c r="D31" s="173" t="s">
        <v>514</v>
      </c>
      <c r="E31" s="173" t="s">
        <v>1982</v>
      </c>
      <c r="F31" s="173" t="s">
        <v>6423</v>
      </c>
      <c r="G31" s="173" t="s">
        <v>135</v>
      </c>
      <c r="H31" s="173">
        <v>999736875</v>
      </c>
      <c r="I31" s="57">
        <v>72</v>
      </c>
    </row>
    <row r="32" spans="1:9" ht="15.5" x14ac:dyDescent="0.35">
      <c r="A32" s="173">
        <v>999797023</v>
      </c>
      <c r="B32" s="173" t="s">
        <v>2225</v>
      </c>
      <c r="C32" s="173" t="s">
        <v>126</v>
      </c>
      <c r="D32" s="173" t="s">
        <v>2230</v>
      </c>
      <c r="E32" s="173" t="s">
        <v>803</v>
      </c>
      <c r="F32" s="173" t="s">
        <v>7227</v>
      </c>
      <c r="G32" s="173" t="s">
        <v>135</v>
      </c>
      <c r="H32" s="173">
        <v>999797023</v>
      </c>
      <c r="I32" s="57">
        <v>67</v>
      </c>
    </row>
    <row r="33" spans="1:9" ht="15.5" x14ac:dyDescent="0.35">
      <c r="A33" s="173"/>
      <c r="B33" s="173" t="s">
        <v>2225</v>
      </c>
      <c r="C33" s="173" t="s">
        <v>126</v>
      </c>
      <c r="D33" s="173" t="s">
        <v>2502</v>
      </c>
      <c r="E33" s="173" t="s">
        <v>2503</v>
      </c>
      <c r="F33" s="173" t="s">
        <v>7245</v>
      </c>
      <c r="G33" s="173" t="s">
        <v>135</v>
      </c>
      <c r="H33" s="173"/>
      <c r="I33" s="57">
        <v>64</v>
      </c>
    </row>
    <row r="34" spans="1:9" ht="15.5" x14ac:dyDescent="0.35">
      <c r="A34" s="173">
        <v>999905809</v>
      </c>
      <c r="B34" s="173" t="s">
        <v>2225</v>
      </c>
      <c r="C34" s="173" t="s">
        <v>126</v>
      </c>
      <c r="D34" s="173" t="s">
        <v>199</v>
      </c>
      <c r="E34" s="173" t="s">
        <v>829</v>
      </c>
      <c r="F34" s="173" t="s">
        <v>6559</v>
      </c>
      <c r="G34" s="173" t="s">
        <v>135</v>
      </c>
      <c r="H34" s="173">
        <v>999905809</v>
      </c>
      <c r="I34" s="57">
        <v>59</v>
      </c>
    </row>
    <row r="35" spans="1:9" ht="15.5" x14ac:dyDescent="0.35">
      <c r="A35" s="173">
        <v>999874192</v>
      </c>
      <c r="B35" s="173" t="s">
        <v>2225</v>
      </c>
      <c r="C35" s="173" t="s">
        <v>126</v>
      </c>
      <c r="D35" s="173" t="s">
        <v>484</v>
      </c>
      <c r="E35" s="173" t="s">
        <v>480</v>
      </c>
      <c r="F35" s="173" t="s">
        <v>6493</v>
      </c>
      <c r="G35" s="173" t="s">
        <v>128</v>
      </c>
      <c r="H35" s="173">
        <v>999874192</v>
      </c>
      <c r="I35" s="57">
        <v>711.5</v>
      </c>
    </row>
    <row r="36" spans="1:9" ht="15.5" x14ac:dyDescent="0.35">
      <c r="A36" s="173">
        <v>999871574</v>
      </c>
      <c r="B36" s="173" t="s">
        <v>2225</v>
      </c>
      <c r="C36" s="173" t="s">
        <v>126</v>
      </c>
      <c r="D36" s="173" t="s">
        <v>2161</v>
      </c>
      <c r="E36" s="173" t="s">
        <v>2162</v>
      </c>
      <c r="F36" s="173" t="s">
        <v>6979</v>
      </c>
      <c r="G36" s="173" t="s">
        <v>128</v>
      </c>
      <c r="H36" s="173">
        <v>999871574</v>
      </c>
      <c r="I36" s="57">
        <v>451</v>
      </c>
    </row>
    <row r="37" spans="1:9" ht="15.5" x14ac:dyDescent="0.35">
      <c r="A37" s="173">
        <v>999865190</v>
      </c>
      <c r="B37" s="173" t="s">
        <v>2225</v>
      </c>
      <c r="C37" s="173" t="s">
        <v>126</v>
      </c>
      <c r="D37" s="173" t="s">
        <v>512</v>
      </c>
      <c r="E37" s="173" t="s">
        <v>643</v>
      </c>
      <c r="F37" s="173" t="s">
        <v>6476</v>
      </c>
      <c r="G37" s="173" t="s">
        <v>128</v>
      </c>
      <c r="H37" s="173">
        <v>999865190</v>
      </c>
      <c r="I37" s="57">
        <v>395</v>
      </c>
    </row>
    <row r="38" spans="1:9" ht="15.5" x14ac:dyDescent="0.35">
      <c r="A38" s="173">
        <v>999874595</v>
      </c>
      <c r="B38" s="173" t="s">
        <v>2225</v>
      </c>
      <c r="C38" s="173" t="s">
        <v>126</v>
      </c>
      <c r="D38" s="173" t="s">
        <v>1536</v>
      </c>
      <c r="E38" s="173" t="s">
        <v>1532</v>
      </c>
      <c r="F38" s="173" t="s">
        <v>6496</v>
      </c>
      <c r="G38" s="173" t="s">
        <v>128</v>
      </c>
      <c r="H38" s="173">
        <v>999874595</v>
      </c>
      <c r="I38" s="57">
        <v>363</v>
      </c>
    </row>
    <row r="39" spans="1:9" ht="15.5" x14ac:dyDescent="0.35">
      <c r="A39" s="173">
        <v>999895211</v>
      </c>
      <c r="B39" s="173" t="s">
        <v>2225</v>
      </c>
      <c r="C39" s="173" t="s">
        <v>126</v>
      </c>
      <c r="D39" s="173" t="s">
        <v>946</v>
      </c>
      <c r="E39" s="173" t="s">
        <v>1077</v>
      </c>
      <c r="F39" s="173" t="s">
        <v>7059</v>
      </c>
      <c r="G39" s="173" t="s">
        <v>128</v>
      </c>
      <c r="H39" s="173">
        <v>999895211</v>
      </c>
      <c r="I39" s="57">
        <v>342.5</v>
      </c>
    </row>
    <row r="40" spans="1:9" ht="15.5" x14ac:dyDescent="0.35">
      <c r="A40" s="173">
        <v>999793744</v>
      </c>
      <c r="B40" s="173" t="s">
        <v>2225</v>
      </c>
      <c r="C40" s="173" t="s">
        <v>126</v>
      </c>
      <c r="D40" s="173" t="s">
        <v>1120</v>
      </c>
      <c r="E40" s="173" t="s">
        <v>1106</v>
      </c>
      <c r="F40" s="173" t="s">
        <v>4734</v>
      </c>
      <c r="G40" s="175" t="s">
        <v>128</v>
      </c>
      <c r="H40" s="173">
        <v>999793744</v>
      </c>
      <c r="I40" s="57">
        <v>271</v>
      </c>
    </row>
    <row r="41" spans="1:9" ht="15.5" x14ac:dyDescent="0.35">
      <c r="A41" s="173">
        <v>999853591</v>
      </c>
      <c r="B41" s="173" t="s">
        <v>2225</v>
      </c>
      <c r="C41" s="173" t="s">
        <v>126</v>
      </c>
      <c r="D41" s="173" t="s">
        <v>819</v>
      </c>
      <c r="E41" s="173" t="s">
        <v>1490</v>
      </c>
      <c r="F41" s="173" t="s">
        <v>6453</v>
      </c>
      <c r="G41" s="173" t="s">
        <v>128</v>
      </c>
      <c r="H41" s="173">
        <v>999853591</v>
      </c>
      <c r="I41" s="57">
        <v>248</v>
      </c>
    </row>
    <row r="42" spans="1:9" ht="15.5" x14ac:dyDescent="0.35">
      <c r="A42" s="173">
        <v>999860725</v>
      </c>
      <c r="B42" s="173" t="s">
        <v>2225</v>
      </c>
      <c r="C42" s="173" t="s">
        <v>126</v>
      </c>
      <c r="D42" s="173" t="s">
        <v>1445</v>
      </c>
      <c r="E42" s="173" t="s">
        <v>1446</v>
      </c>
      <c r="F42" s="173" t="s">
        <v>7235</v>
      </c>
      <c r="G42" s="173" t="s">
        <v>128</v>
      </c>
      <c r="H42" s="173">
        <v>999860725</v>
      </c>
      <c r="I42" s="57">
        <v>160</v>
      </c>
    </row>
    <row r="43" spans="1:9" ht="15.5" x14ac:dyDescent="0.35">
      <c r="A43" s="173">
        <v>999883151</v>
      </c>
      <c r="B43" s="173" t="s">
        <v>2225</v>
      </c>
      <c r="C43" s="173" t="s">
        <v>126</v>
      </c>
      <c r="D43" s="173" t="s">
        <v>127</v>
      </c>
      <c r="E43" s="173" t="s">
        <v>1431</v>
      </c>
      <c r="F43" s="173" t="s">
        <v>7226</v>
      </c>
      <c r="G43" s="173" t="s">
        <v>128</v>
      </c>
      <c r="H43" s="173">
        <v>999883151</v>
      </c>
      <c r="I43" s="57">
        <v>148.5</v>
      </c>
    </row>
    <row r="44" spans="1:9" ht="15.5" x14ac:dyDescent="0.35">
      <c r="A44" s="173">
        <v>999909779</v>
      </c>
      <c r="B44" s="173" t="s">
        <v>2225</v>
      </c>
      <c r="C44" s="173" t="s">
        <v>126</v>
      </c>
      <c r="D44" s="173" t="s">
        <v>1581</v>
      </c>
      <c r="E44" s="173" t="s">
        <v>769</v>
      </c>
      <c r="F44" s="173" t="s">
        <v>7237</v>
      </c>
      <c r="G44" s="173" t="s">
        <v>128</v>
      </c>
      <c r="H44" s="173">
        <v>999909779</v>
      </c>
      <c r="I44" s="57">
        <v>136.5</v>
      </c>
    </row>
    <row r="45" spans="1:9" ht="15.5" x14ac:dyDescent="0.35">
      <c r="A45" s="173">
        <v>999889159</v>
      </c>
      <c r="B45" s="173" t="s">
        <v>2225</v>
      </c>
      <c r="C45" s="173" t="s">
        <v>126</v>
      </c>
      <c r="D45" s="173" t="s">
        <v>1156</v>
      </c>
      <c r="E45" s="173" t="s">
        <v>2269</v>
      </c>
      <c r="F45" s="173" t="s">
        <v>7243</v>
      </c>
      <c r="G45" s="173" t="s">
        <v>128</v>
      </c>
      <c r="H45" s="173">
        <v>999889159</v>
      </c>
      <c r="I45" s="57">
        <v>88.5</v>
      </c>
    </row>
    <row r="46" spans="1:9" ht="15.5" x14ac:dyDescent="0.35">
      <c r="A46" s="173">
        <v>999808980</v>
      </c>
      <c r="B46" s="173" t="s">
        <v>2225</v>
      </c>
      <c r="C46" s="173" t="s">
        <v>126</v>
      </c>
      <c r="D46" s="173" t="s">
        <v>2468</v>
      </c>
      <c r="E46" s="173" t="s">
        <v>2469</v>
      </c>
      <c r="F46" s="173" t="s">
        <v>7244</v>
      </c>
      <c r="G46" s="173" t="s">
        <v>128</v>
      </c>
      <c r="H46" s="173">
        <v>999808980</v>
      </c>
      <c r="I46" s="57">
        <v>85</v>
      </c>
    </row>
    <row r="47" spans="1:9" ht="15.5" x14ac:dyDescent="0.35">
      <c r="A47" s="173">
        <v>999915444</v>
      </c>
      <c r="B47" s="173" t="s">
        <v>2225</v>
      </c>
      <c r="C47" s="173" t="s">
        <v>126</v>
      </c>
      <c r="D47" s="173" t="s">
        <v>2263</v>
      </c>
      <c r="E47" s="173" t="s">
        <v>2264</v>
      </c>
      <c r="F47" s="173" t="s">
        <v>7242</v>
      </c>
      <c r="G47" s="173" t="s">
        <v>128</v>
      </c>
      <c r="H47" s="173">
        <v>999915444</v>
      </c>
      <c r="I47" s="57">
        <v>80</v>
      </c>
    </row>
    <row r="48" spans="1:9" ht="15.5" x14ac:dyDescent="0.35">
      <c r="A48" s="173">
        <v>999872061</v>
      </c>
      <c r="B48" s="173" t="s">
        <v>2225</v>
      </c>
      <c r="C48" s="173" t="s">
        <v>126</v>
      </c>
      <c r="D48" s="173" t="s">
        <v>1448</v>
      </c>
      <c r="E48" s="173" t="s">
        <v>1446</v>
      </c>
      <c r="F48" s="173" t="s">
        <v>6487</v>
      </c>
      <c r="G48" s="173" t="s">
        <v>128</v>
      </c>
      <c r="H48" s="173">
        <v>999872061</v>
      </c>
      <c r="I48" s="57">
        <v>78</v>
      </c>
    </row>
    <row r="49" spans="1:9" ht="15.5" x14ac:dyDescent="0.35">
      <c r="A49" s="173">
        <v>999862102</v>
      </c>
      <c r="B49" s="173" t="s">
        <v>2225</v>
      </c>
      <c r="C49" s="173" t="s">
        <v>126</v>
      </c>
      <c r="D49" s="173" t="s">
        <v>687</v>
      </c>
      <c r="E49" s="173" t="s">
        <v>1751</v>
      </c>
      <c r="F49" s="173" t="s">
        <v>6470</v>
      </c>
      <c r="G49" s="173" t="s">
        <v>128</v>
      </c>
      <c r="H49" s="173">
        <v>999862102</v>
      </c>
      <c r="I49" s="57">
        <v>72</v>
      </c>
    </row>
    <row r="50" spans="1:9" ht="15.5" x14ac:dyDescent="0.35">
      <c r="A50" s="182">
        <v>999883318</v>
      </c>
      <c r="B50" s="173" t="s">
        <v>2225</v>
      </c>
      <c r="C50" s="173" t="s">
        <v>126</v>
      </c>
      <c r="D50" s="182" t="s">
        <v>2023</v>
      </c>
      <c r="E50" s="182" t="s">
        <v>2250</v>
      </c>
      <c r="F50" s="173" t="s">
        <v>7240</v>
      </c>
      <c r="G50" s="182" t="s">
        <v>128</v>
      </c>
      <c r="H50" s="182">
        <v>999883318</v>
      </c>
      <c r="I50" s="57">
        <v>70</v>
      </c>
    </row>
    <row r="51" spans="1:9" ht="15.5" x14ac:dyDescent="0.35">
      <c r="A51" s="173">
        <v>999891979</v>
      </c>
      <c r="B51" s="173" t="s">
        <v>2225</v>
      </c>
      <c r="C51" s="173" t="s">
        <v>126</v>
      </c>
      <c r="D51" s="173" t="s">
        <v>238</v>
      </c>
      <c r="E51" s="173" t="s">
        <v>1616</v>
      </c>
      <c r="F51" s="173" t="s">
        <v>7230</v>
      </c>
      <c r="G51" s="173" t="s">
        <v>128</v>
      </c>
      <c r="H51" s="173">
        <v>999891979</v>
      </c>
      <c r="I51" s="57">
        <v>45</v>
      </c>
    </row>
    <row r="52" spans="1:9" ht="15.5" x14ac:dyDescent="0.35">
      <c r="A52" s="173">
        <v>999876788</v>
      </c>
      <c r="B52" s="173" t="s">
        <v>2225</v>
      </c>
      <c r="C52" s="173" t="s">
        <v>126</v>
      </c>
      <c r="D52" s="173" t="s">
        <v>1121</v>
      </c>
      <c r="E52" s="173" t="s">
        <v>1106</v>
      </c>
      <c r="F52" s="173" t="s">
        <v>6500</v>
      </c>
      <c r="G52" s="173" t="s">
        <v>128</v>
      </c>
      <c r="H52" s="173">
        <v>999876788</v>
      </c>
      <c r="I52" s="57">
        <v>32</v>
      </c>
    </row>
    <row r="53" spans="1:9" ht="15.5" x14ac:dyDescent="0.35">
      <c r="A53" s="173">
        <v>999873351</v>
      </c>
      <c r="B53" s="173" t="s">
        <v>2225</v>
      </c>
      <c r="C53" s="173" t="s">
        <v>126</v>
      </c>
      <c r="D53" s="173" t="s">
        <v>1373</v>
      </c>
      <c r="E53" s="173" t="s">
        <v>1374</v>
      </c>
      <c r="F53" s="173" t="s">
        <v>6491</v>
      </c>
      <c r="G53" s="173" t="s">
        <v>128</v>
      </c>
      <c r="H53" s="173">
        <v>999873351</v>
      </c>
      <c r="I53" s="57">
        <v>31.5</v>
      </c>
    </row>
    <row r="54" spans="1:9" ht="15.5" x14ac:dyDescent="0.35">
      <c r="A54" s="173">
        <v>999923216</v>
      </c>
      <c r="B54" s="173" t="s">
        <v>2225</v>
      </c>
      <c r="C54" s="173" t="s">
        <v>126</v>
      </c>
      <c r="D54" s="173" t="s">
        <v>705</v>
      </c>
      <c r="E54" s="173" t="s">
        <v>1568</v>
      </c>
      <c r="F54" s="173" t="s">
        <v>6767</v>
      </c>
      <c r="G54" s="173" t="s">
        <v>128</v>
      </c>
      <c r="H54" s="173">
        <v>999923216</v>
      </c>
      <c r="I54" s="57">
        <v>15</v>
      </c>
    </row>
  </sheetData>
  <sortState xmlns:xlrd2="http://schemas.microsoft.com/office/spreadsheetml/2017/richdata2" ref="A2:I54">
    <sortCondition descending="1" ref="G2:G54"/>
    <sortCondition descending="1" ref="I2:I54"/>
  </sortState>
  <conditionalFormatting sqref="A1:A54">
    <cfRule type="duplicateValues" dxfId="11" priority="5"/>
  </conditionalFormatting>
  <conditionalFormatting sqref="A54 A1:A51">
    <cfRule type="duplicateValues" dxfId="10" priority="7"/>
    <cfRule type="duplicateValues" dxfId="9" priority="8"/>
  </conditionalFormatting>
  <conditionalFormatting sqref="A1:A54">
    <cfRule type="duplicateValues" dxfId="8" priority="6"/>
  </conditionalFormatting>
  <conditionalFormatting sqref="H1:H53">
    <cfRule type="duplicateValues" dxfId="7" priority="9"/>
  </conditionalFormatting>
  <conditionalFormatting sqref="H1:H53">
    <cfRule type="duplicateValues" dxfId="6" priority="10"/>
  </conditionalFormatting>
  <conditionalFormatting sqref="H1:H51">
    <cfRule type="duplicateValues" dxfId="5" priority="11"/>
    <cfRule type="duplicateValues" dxfId="4" priority="12"/>
  </conditionalFormatting>
  <conditionalFormatting sqref="H5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97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13" sqref="E13"/>
    </sheetView>
  </sheetViews>
  <sheetFormatPr defaultColWidth="14.453125" defaultRowHeight="15" customHeight="1" x14ac:dyDescent="0.35"/>
  <cols>
    <col min="1" max="1" width="19.453125" style="2" customWidth="1"/>
    <col min="2" max="2" width="22.7265625" style="2" customWidth="1"/>
    <col min="3" max="3" width="6.81640625" style="2" customWidth="1"/>
    <col min="4" max="4" width="25.453125" style="2" customWidth="1"/>
    <col min="5" max="5" width="14.54296875" style="2" customWidth="1"/>
    <col min="6" max="6" width="31.7265625" style="2" customWidth="1"/>
    <col min="7" max="7" width="9.26953125" style="2" customWidth="1"/>
    <col min="8" max="8" width="19.453125" style="2" customWidth="1"/>
    <col min="9" max="9" width="10.453125" style="2" customWidth="1"/>
    <col min="10" max="10" width="14.81640625" style="2" customWidth="1"/>
    <col min="11" max="11" width="3.453125" style="2" customWidth="1"/>
    <col min="12" max="12" width="13.1796875" style="2" hidden="1" customWidth="1"/>
    <col min="13" max="13" width="15.7265625" style="2" hidden="1" customWidth="1"/>
    <col min="14" max="14" width="19.1796875" style="2" hidden="1" customWidth="1"/>
    <col min="15" max="15" width="18.7265625" style="2" hidden="1" customWidth="1"/>
    <col min="16" max="16" width="11.54296875" style="2" customWidth="1"/>
    <col min="17" max="17" width="10.7265625" style="2" customWidth="1"/>
    <col min="18" max="18" width="14.54296875" style="2" customWidth="1"/>
    <col min="19" max="22" width="12.453125" style="2" customWidth="1"/>
    <col min="23" max="23" width="3.1796875" style="2" customWidth="1"/>
    <col min="24" max="25" width="8.81640625" style="2" customWidth="1"/>
    <col min="26" max="26" width="11.26953125" style="2" customWidth="1"/>
    <col min="27" max="27" width="8.81640625" style="2" customWidth="1"/>
    <col min="28" max="28" width="8" style="2" customWidth="1"/>
    <col min="29" max="29" width="8.26953125" style="2" customWidth="1"/>
    <col min="30" max="30" width="8.54296875" style="2" customWidth="1"/>
    <col min="31" max="31" width="3.1796875" style="2" customWidth="1"/>
    <col min="32" max="32" width="0" style="2" hidden="1" customWidth="1"/>
    <col min="33" max="33" width="17.81640625" style="2" hidden="1" customWidth="1"/>
    <col min="34" max="34" width="19.26953125" style="2" hidden="1" customWidth="1"/>
    <col min="35" max="35" width="18.81640625" style="2" hidden="1" customWidth="1"/>
    <col min="36" max="36" width="19" style="2" hidden="1" customWidth="1"/>
    <col min="37" max="37" width="17.7265625" style="2" hidden="1" customWidth="1"/>
    <col min="38" max="38" width="18.26953125" style="2" hidden="1" customWidth="1"/>
    <col min="39" max="39" width="18.54296875" style="2" hidden="1" customWidth="1"/>
    <col min="40" max="40" width="16.81640625" style="2" hidden="1" customWidth="1"/>
    <col min="41" max="41" width="17.453125" style="2" hidden="1" customWidth="1"/>
    <col min="42" max="42" width="16.54296875" style="2" hidden="1" customWidth="1"/>
    <col min="43" max="43" width="18.7265625" style="2" hidden="1" customWidth="1"/>
    <col min="44" max="44" width="18.26953125" style="2" hidden="1" customWidth="1"/>
    <col min="45" max="47" width="14.453125" style="2"/>
    <col min="48" max="48" width="17.54296875" style="2" customWidth="1"/>
    <col min="49" max="53" width="14.453125" style="2"/>
    <col min="54" max="54" width="14.453125" style="78"/>
    <col min="55" max="55" width="14.7265625" style="2" customWidth="1"/>
    <col min="56" max="56" width="15" style="2" customWidth="1"/>
    <col min="57" max="57" width="15.7265625" style="2" customWidth="1"/>
    <col min="58" max="59" width="15" style="2" customWidth="1"/>
    <col min="60" max="60" width="15.1796875" style="2" customWidth="1"/>
    <col min="61" max="62" width="14.453125" style="2"/>
    <col min="63" max="63" width="14.453125" style="3"/>
    <col min="64" max="16384" width="14.453125" style="2"/>
  </cols>
  <sheetData>
    <row r="1" spans="1:69" ht="117.65" customHeight="1" x14ac:dyDescent="0.35">
      <c r="A1" s="7"/>
      <c r="B1" s="7"/>
      <c r="C1" s="7"/>
      <c r="D1" s="7"/>
      <c r="E1" s="7"/>
      <c r="F1" s="7"/>
      <c r="G1" s="7"/>
      <c r="H1" s="7"/>
      <c r="I1" s="28"/>
      <c r="J1" s="222" t="s">
        <v>0</v>
      </c>
      <c r="K1" s="28"/>
      <c r="L1" s="30" t="s">
        <v>3</v>
      </c>
      <c r="M1" s="31" t="s">
        <v>2221</v>
      </c>
      <c r="N1" s="32" t="s">
        <v>4</v>
      </c>
      <c r="O1" s="32" t="s">
        <v>5</v>
      </c>
      <c r="P1" s="33" t="s">
        <v>13</v>
      </c>
      <c r="Q1" s="34" t="s">
        <v>13</v>
      </c>
      <c r="R1" s="224" t="s">
        <v>2</v>
      </c>
      <c r="S1" s="35" t="s">
        <v>13</v>
      </c>
      <c r="T1" s="36" t="s">
        <v>13</v>
      </c>
      <c r="U1" s="37" t="s">
        <v>13</v>
      </c>
      <c r="V1" s="38" t="s">
        <v>13</v>
      </c>
      <c r="W1" s="28"/>
      <c r="X1" s="29" t="s">
        <v>2499</v>
      </c>
      <c r="Y1" s="29" t="s">
        <v>2499</v>
      </c>
      <c r="Z1" s="222" t="s">
        <v>2</v>
      </c>
      <c r="AA1" s="29" t="s">
        <v>2499</v>
      </c>
      <c r="AB1" s="29" t="s">
        <v>2499</v>
      </c>
      <c r="AC1" s="29" t="s">
        <v>2499</v>
      </c>
      <c r="AD1" s="39" t="s">
        <v>2499</v>
      </c>
      <c r="AE1" s="28"/>
      <c r="AF1" s="40" t="s">
        <v>69</v>
      </c>
      <c r="AG1" s="34" t="s">
        <v>70</v>
      </c>
      <c r="AH1" s="34" t="s">
        <v>71</v>
      </c>
      <c r="AI1" s="34" t="s">
        <v>72</v>
      </c>
      <c r="AJ1" s="34" t="s">
        <v>2526</v>
      </c>
      <c r="AK1" s="34" t="s">
        <v>83</v>
      </c>
      <c r="AL1" s="34" t="s">
        <v>84</v>
      </c>
      <c r="AM1" s="34" t="s">
        <v>75</v>
      </c>
      <c r="AN1" s="34" t="s">
        <v>76</v>
      </c>
      <c r="AO1" s="34" t="s">
        <v>86</v>
      </c>
      <c r="AP1" s="34" t="s">
        <v>85</v>
      </c>
      <c r="AQ1" s="41" t="s">
        <v>2222</v>
      </c>
      <c r="AR1" s="34" t="s">
        <v>80</v>
      </c>
      <c r="AS1" s="35" t="s">
        <v>8</v>
      </c>
      <c r="AT1" s="35" t="s">
        <v>7</v>
      </c>
      <c r="AU1" s="35" t="s">
        <v>6</v>
      </c>
      <c r="AV1" s="42" t="s">
        <v>89</v>
      </c>
      <c r="AW1" s="43" t="s">
        <v>36</v>
      </c>
      <c r="AX1" s="9" t="s">
        <v>2273</v>
      </c>
      <c r="AY1" s="9" t="s">
        <v>12</v>
      </c>
      <c r="AZ1" s="9" t="s">
        <v>11</v>
      </c>
      <c r="BA1" s="12" t="s">
        <v>69</v>
      </c>
      <c r="BB1" s="44"/>
      <c r="BC1" s="45" t="s">
        <v>2896</v>
      </c>
      <c r="BD1" s="45" t="s">
        <v>2897</v>
      </c>
      <c r="BE1" s="45" t="s">
        <v>2898</v>
      </c>
      <c r="BF1" s="45" t="s">
        <v>2899</v>
      </c>
      <c r="BG1" s="45" t="s">
        <v>49</v>
      </c>
      <c r="BH1" s="45" t="s">
        <v>2900</v>
      </c>
      <c r="BI1" s="45" t="s">
        <v>3892</v>
      </c>
      <c r="BJ1" s="45" t="s">
        <v>3893</v>
      </c>
      <c r="BK1" s="45" t="s">
        <v>3898</v>
      </c>
      <c r="BL1" s="45" t="s">
        <v>3894</v>
      </c>
      <c r="BM1" s="45" t="s">
        <v>3896</v>
      </c>
      <c r="BN1" s="45" t="s">
        <v>3897</v>
      </c>
      <c r="BO1" s="188" t="s">
        <v>4066</v>
      </c>
      <c r="BP1" s="188" t="s">
        <v>4068</v>
      </c>
      <c r="BQ1" s="189" t="s">
        <v>4184</v>
      </c>
    </row>
    <row r="2" spans="1:69" ht="15.75" customHeight="1" x14ac:dyDescent="0.35">
      <c r="A2" s="7"/>
      <c r="B2" s="7"/>
      <c r="C2" s="7"/>
      <c r="D2" s="7"/>
      <c r="E2" s="7"/>
      <c r="F2" s="7"/>
      <c r="G2" s="7"/>
      <c r="H2" s="7"/>
      <c r="I2" s="28"/>
      <c r="J2" s="223"/>
      <c r="K2" s="28"/>
      <c r="L2" s="46">
        <v>44060</v>
      </c>
      <c r="M2" s="47">
        <v>44151</v>
      </c>
      <c r="N2" s="48">
        <v>44177</v>
      </c>
      <c r="O2" s="49">
        <v>44185</v>
      </c>
      <c r="P2" s="50"/>
      <c r="Q2" s="51"/>
      <c r="R2" s="223"/>
      <c r="S2" s="52"/>
      <c r="T2" s="53"/>
      <c r="U2" s="54"/>
      <c r="V2" s="55"/>
      <c r="W2" s="56"/>
      <c r="X2" s="57"/>
      <c r="Y2" s="57"/>
      <c r="Z2" s="223"/>
      <c r="AA2" s="57"/>
      <c r="AB2" s="57"/>
      <c r="AC2" s="57"/>
      <c r="AD2" s="58"/>
      <c r="AE2" s="56"/>
      <c r="AF2" s="59">
        <v>44988</v>
      </c>
      <c r="AG2" s="60">
        <v>45003</v>
      </c>
      <c r="AH2" s="60">
        <v>45003</v>
      </c>
      <c r="AI2" s="60">
        <v>45010</v>
      </c>
      <c r="AJ2" s="60">
        <v>45010</v>
      </c>
      <c r="AK2" s="61">
        <v>45010</v>
      </c>
      <c r="AL2" s="60">
        <v>45017</v>
      </c>
      <c r="AM2" s="60">
        <v>45018</v>
      </c>
      <c r="AN2" s="60">
        <v>45031</v>
      </c>
      <c r="AO2" s="62">
        <v>45039</v>
      </c>
      <c r="AP2" s="62">
        <v>45039</v>
      </c>
      <c r="AQ2" s="63">
        <v>45040</v>
      </c>
      <c r="AR2" s="64"/>
      <c r="AS2" s="65">
        <v>45060</v>
      </c>
      <c r="AT2" s="65">
        <v>45088</v>
      </c>
      <c r="AU2" s="65">
        <v>45074</v>
      </c>
      <c r="AV2" s="66">
        <v>45117</v>
      </c>
      <c r="AW2" s="67">
        <v>45193</v>
      </c>
      <c r="AX2" s="10">
        <v>45206</v>
      </c>
      <c r="AY2" s="10">
        <v>45213</v>
      </c>
      <c r="AZ2" s="10">
        <v>45249</v>
      </c>
      <c r="BA2" s="13">
        <v>45338</v>
      </c>
      <c r="BB2" s="68"/>
      <c r="BC2" s="69">
        <v>45346</v>
      </c>
      <c r="BD2" s="69">
        <v>45360</v>
      </c>
      <c r="BE2" s="69">
        <v>45361</v>
      </c>
      <c r="BF2" s="26" t="s">
        <v>2884</v>
      </c>
      <c r="BG2" s="69">
        <v>45374</v>
      </c>
      <c r="BH2" s="69">
        <v>45381</v>
      </c>
      <c r="BI2" s="94">
        <v>45388</v>
      </c>
      <c r="BJ2" s="94">
        <v>45395</v>
      </c>
      <c r="BK2" s="96">
        <v>45402</v>
      </c>
      <c r="BL2" s="94">
        <v>45402</v>
      </c>
      <c r="BM2" s="94">
        <v>45409</v>
      </c>
      <c r="BN2" s="94">
        <v>45409</v>
      </c>
      <c r="BO2" s="190" t="s">
        <v>4067</v>
      </c>
      <c r="BP2" s="190" t="s">
        <v>4069</v>
      </c>
      <c r="BQ2" s="191">
        <v>45413</v>
      </c>
    </row>
    <row r="3" spans="1:69" ht="64.5" customHeight="1" x14ac:dyDescent="0.35">
      <c r="A3" s="7"/>
      <c r="B3" s="70"/>
      <c r="C3" s="70"/>
      <c r="D3" s="70"/>
      <c r="E3" s="70"/>
      <c r="F3" s="70"/>
      <c r="G3" s="70"/>
      <c r="H3" s="7"/>
      <c r="I3" s="7"/>
      <c r="J3" s="223"/>
      <c r="K3" s="7"/>
      <c r="L3" s="71" t="s">
        <v>102</v>
      </c>
      <c r="M3" s="72" t="s">
        <v>102</v>
      </c>
      <c r="N3" s="32" t="s">
        <v>103</v>
      </c>
      <c r="O3" s="73" t="s">
        <v>103</v>
      </c>
      <c r="P3" s="33" t="s">
        <v>94</v>
      </c>
      <c r="Q3" s="34" t="s">
        <v>95</v>
      </c>
      <c r="R3" s="223"/>
      <c r="S3" s="35" t="s">
        <v>96</v>
      </c>
      <c r="T3" s="36" t="s">
        <v>104</v>
      </c>
      <c r="U3" s="37" t="s">
        <v>92</v>
      </c>
      <c r="V3" s="38" t="s">
        <v>99</v>
      </c>
      <c r="W3" s="7"/>
      <c r="X3" s="29" t="s">
        <v>94</v>
      </c>
      <c r="Y3" s="29" t="s">
        <v>95</v>
      </c>
      <c r="Z3" s="223"/>
      <c r="AA3" s="29" t="s">
        <v>96</v>
      </c>
      <c r="AB3" s="29" t="s">
        <v>104</v>
      </c>
      <c r="AC3" s="29" t="s">
        <v>92</v>
      </c>
      <c r="AD3" s="39" t="s">
        <v>99</v>
      </c>
      <c r="AE3" s="7"/>
      <c r="AF3" s="40" t="s">
        <v>102</v>
      </c>
      <c r="AG3" s="74" t="s">
        <v>102</v>
      </c>
      <c r="AH3" s="74" t="s">
        <v>102</v>
      </c>
      <c r="AI3" s="74" t="s">
        <v>102</v>
      </c>
      <c r="AJ3" s="74" t="s">
        <v>102</v>
      </c>
      <c r="AK3" s="74" t="s">
        <v>102</v>
      </c>
      <c r="AL3" s="74" t="s">
        <v>102</v>
      </c>
      <c r="AM3" s="74" t="s">
        <v>102</v>
      </c>
      <c r="AN3" s="74" t="s">
        <v>102</v>
      </c>
      <c r="AO3" s="74" t="s">
        <v>102</v>
      </c>
      <c r="AP3" s="74" t="s">
        <v>102</v>
      </c>
      <c r="AQ3" s="75" t="s">
        <v>102</v>
      </c>
      <c r="AR3" s="74" t="s">
        <v>102</v>
      </c>
      <c r="AS3" s="76" t="s">
        <v>102</v>
      </c>
      <c r="AT3" s="76" t="s">
        <v>102</v>
      </c>
      <c r="AU3" s="76" t="s">
        <v>102</v>
      </c>
      <c r="AV3" s="72" t="s">
        <v>102</v>
      </c>
      <c r="AW3" s="77" t="s">
        <v>102</v>
      </c>
      <c r="AX3" s="11" t="s">
        <v>102</v>
      </c>
      <c r="AY3" s="11" t="s">
        <v>102</v>
      </c>
      <c r="AZ3" s="11" t="s">
        <v>102</v>
      </c>
      <c r="BA3" s="12"/>
      <c r="BB3" s="68"/>
      <c r="BC3" s="27" t="s">
        <v>102</v>
      </c>
      <c r="BD3" s="27" t="s">
        <v>102</v>
      </c>
      <c r="BE3" s="27" t="s">
        <v>102</v>
      </c>
      <c r="BF3" s="27" t="s">
        <v>102</v>
      </c>
      <c r="BG3" s="27" t="s">
        <v>102</v>
      </c>
      <c r="BH3" s="27" t="s">
        <v>102</v>
      </c>
      <c r="BI3" s="27" t="s">
        <v>102</v>
      </c>
      <c r="BJ3" s="27" t="s">
        <v>102</v>
      </c>
      <c r="BK3" s="27" t="s">
        <v>102</v>
      </c>
      <c r="BL3" s="27" t="s">
        <v>102</v>
      </c>
      <c r="BM3" s="27" t="s">
        <v>102</v>
      </c>
      <c r="BN3" s="27" t="s">
        <v>102</v>
      </c>
      <c r="BO3" s="190" t="s">
        <v>102</v>
      </c>
      <c r="BP3" s="190" t="s">
        <v>102</v>
      </c>
      <c r="BQ3" s="192"/>
    </row>
    <row r="4" spans="1:69" ht="15.75" customHeight="1" x14ac:dyDescent="0.35">
      <c r="A4" s="7"/>
      <c r="B4" s="70"/>
      <c r="C4" s="70"/>
      <c r="D4" s="70"/>
      <c r="E4" s="70"/>
      <c r="F4" s="70"/>
      <c r="G4" s="70"/>
      <c r="H4" s="7"/>
      <c r="I4" s="7"/>
      <c r="J4" s="223"/>
      <c r="K4" s="7"/>
      <c r="L4" s="71" t="s">
        <v>106</v>
      </c>
      <c r="M4" s="72" t="s">
        <v>108</v>
      </c>
      <c r="N4" s="32" t="s">
        <v>109</v>
      </c>
      <c r="O4" s="73" t="s">
        <v>110</v>
      </c>
      <c r="P4" s="50"/>
      <c r="Q4" s="51"/>
      <c r="R4" s="223"/>
      <c r="S4" s="52"/>
      <c r="T4" s="53"/>
      <c r="U4" s="54"/>
      <c r="V4" s="55"/>
      <c r="W4" s="7"/>
      <c r="X4" s="57"/>
      <c r="Y4" s="57"/>
      <c r="Z4" s="223"/>
      <c r="AA4" s="57"/>
      <c r="AB4" s="57"/>
      <c r="AC4" s="57"/>
      <c r="AD4" s="58"/>
      <c r="AE4" s="7"/>
      <c r="AF4" s="40" t="s">
        <v>115</v>
      </c>
      <c r="AG4" s="74" t="s">
        <v>111</v>
      </c>
      <c r="AH4" s="74" t="s">
        <v>111</v>
      </c>
      <c r="AI4" s="74" t="s">
        <v>111</v>
      </c>
      <c r="AJ4" s="74" t="s">
        <v>111</v>
      </c>
      <c r="AK4" s="74" t="s">
        <v>111</v>
      </c>
      <c r="AL4" s="74" t="s">
        <v>111</v>
      </c>
      <c r="AM4" s="74" t="s">
        <v>111</v>
      </c>
      <c r="AN4" s="74" t="s">
        <v>111</v>
      </c>
      <c r="AO4" s="74" t="s">
        <v>111</v>
      </c>
      <c r="AP4" s="74" t="s">
        <v>111</v>
      </c>
      <c r="AQ4" s="75"/>
      <c r="AR4" s="74" t="s">
        <v>111</v>
      </c>
      <c r="AS4" s="76" t="s">
        <v>112</v>
      </c>
      <c r="AT4" s="76" t="s">
        <v>112</v>
      </c>
      <c r="AU4" s="76" t="s">
        <v>112</v>
      </c>
      <c r="AV4" s="72" t="s">
        <v>108</v>
      </c>
      <c r="AW4" s="77" t="s">
        <v>115</v>
      </c>
      <c r="AX4" s="11" t="s">
        <v>113</v>
      </c>
      <c r="AY4" s="11" t="s">
        <v>113</v>
      </c>
      <c r="AZ4" s="11" t="s">
        <v>113</v>
      </c>
      <c r="BA4" s="12" t="s">
        <v>115</v>
      </c>
      <c r="BB4" s="68"/>
      <c r="BC4" s="15" t="s">
        <v>111</v>
      </c>
      <c r="BD4" s="15" t="s">
        <v>111</v>
      </c>
      <c r="BE4" s="15" t="s">
        <v>111</v>
      </c>
      <c r="BF4" s="15" t="s">
        <v>111</v>
      </c>
      <c r="BG4" s="15" t="s">
        <v>111</v>
      </c>
      <c r="BH4" s="15" t="s">
        <v>111</v>
      </c>
      <c r="BI4" s="15" t="s">
        <v>111</v>
      </c>
      <c r="BJ4" s="15" t="s">
        <v>111</v>
      </c>
      <c r="BK4" s="15" t="s">
        <v>111</v>
      </c>
      <c r="BL4" s="15" t="s">
        <v>111</v>
      </c>
      <c r="BM4" s="15" t="s">
        <v>111</v>
      </c>
      <c r="BN4" s="15" t="s">
        <v>111</v>
      </c>
      <c r="BO4" s="190" t="s">
        <v>112</v>
      </c>
      <c r="BP4" s="190" t="s">
        <v>112</v>
      </c>
      <c r="BQ4" s="192" t="s">
        <v>4181</v>
      </c>
    </row>
    <row r="5" spans="1:69" ht="15.75" customHeight="1" x14ac:dyDescent="0.3">
      <c r="A5" s="171" t="s">
        <v>2223</v>
      </c>
      <c r="B5" s="171" t="s">
        <v>117</v>
      </c>
      <c r="C5" s="171" t="s">
        <v>118</v>
      </c>
      <c r="D5" s="171" t="s">
        <v>119</v>
      </c>
      <c r="E5" s="171" t="s">
        <v>120</v>
      </c>
      <c r="F5" s="171" t="s">
        <v>121</v>
      </c>
      <c r="G5" s="171" t="s">
        <v>122</v>
      </c>
      <c r="H5" s="171" t="s">
        <v>2223</v>
      </c>
      <c r="I5" s="172" t="s">
        <v>2224</v>
      </c>
      <c r="J5" s="172"/>
      <c r="K5" s="172"/>
      <c r="L5" s="171"/>
      <c r="M5" s="171"/>
      <c r="N5" s="172"/>
      <c r="O5" s="171"/>
      <c r="P5" s="171"/>
      <c r="Q5" s="171"/>
      <c r="R5" s="171"/>
      <c r="S5" s="171"/>
      <c r="T5" s="171"/>
      <c r="U5" s="171"/>
      <c r="V5" s="171"/>
      <c r="W5" s="171"/>
      <c r="X5" s="57"/>
      <c r="Y5" s="57"/>
      <c r="Z5" s="57"/>
      <c r="AA5" s="57"/>
      <c r="AB5" s="57"/>
      <c r="AC5" s="57"/>
      <c r="AD5" s="57"/>
      <c r="AE5" s="171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4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</row>
    <row r="6" spans="1:69" ht="15.75" customHeight="1" x14ac:dyDescent="0.3">
      <c r="A6" s="173">
        <v>999891370</v>
      </c>
      <c r="B6" s="173" t="s">
        <v>2225</v>
      </c>
      <c r="C6" s="173" t="s">
        <v>126</v>
      </c>
      <c r="D6" s="173" t="s">
        <v>225</v>
      </c>
      <c r="E6" s="173" t="s">
        <v>1599</v>
      </c>
      <c r="F6" s="173" t="str">
        <f t="shared" ref="F6:F69" si="0">CONCATENATE(D6," ",E6)</f>
        <v>Matthew Ra</v>
      </c>
      <c r="G6" s="173" t="s">
        <v>135</v>
      </c>
      <c r="H6" s="173">
        <v>999891370</v>
      </c>
      <c r="I6" s="57">
        <f t="shared" ref="I6:I69" si="1">(P6+Q6+S6+T6+U6+V6+X6+Y6+AA6+AB6+AC6+AD6)-J6</f>
        <v>255</v>
      </c>
      <c r="J6" s="57"/>
      <c r="K6" s="177"/>
      <c r="L6" s="173">
        <v>34</v>
      </c>
      <c r="M6" s="173">
        <v>72</v>
      </c>
      <c r="N6" s="173"/>
      <c r="O6" s="173"/>
      <c r="P6" s="173">
        <f>AX6+AY6+AZ6</f>
        <v>0</v>
      </c>
      <c r="Q6" s="173">
        <v>0</v>
      </c>
      <c r="R6" s="173"/>
      <c r="S6" s="173">
        <f>SUM(AS6, AT6, AU6)</f>
        <v>105</v>
      </c>
      <c r="T6" s="173">
        <f t="shared" ref="T6:T12" si="2">AP6</f>
        <v>0</v>
      </c>
      <c r="U6" s="173">
        <f t="shared" ref="U6:U163" si="3">AV6</f>
        <v>90</v>
      </c>
      <c r="V6" s="173">
        <f>SUM(AW6)</f>
        <v>0</v>
      </c>
      <c r="W6" s="178"/>
      <c r="X6" s="173"/>
      <c r="Y6" s="173">
        <f>SUM(BC6,BD6,BE6,BF6,BH6,BG6,BI6,BJ6,BK6,BL6,BM6,BN6)</f>
        <v>60</v>
      </c>
      <c r="Z6" s="173">
        <f>COUNT(BC6,BD6,BE6,BF6,BH6,BG6,BI6,BJ6,BK6,BL6,BM6,BN6)</f>
        <v>1</v>
      </c>
      <c r="AA6" s="173">
        <f>BO6+BP6</f>
        <v>0</v>
      </c>
      <c r="AB6" s="173"/>
      <c r="AC6" s="173"/>
      <c r="AD6" s="173">
        <f>BA6</f>
        <v>0</v>
      </c>
      <c r="AE6" s="178"/>
      <c r="AF6" s="176">
        <v>64</v>
      </c>
      <c r="AG6" s="176">
        <v>45</v>
      </c>
      <c r="AH6" s="173"/>
      <c r="AI6" s="173"/>
      <c r="AJ6" s="176">
        <v>60</v>
      </c>
      <c r="AK6" s="173"/>
      <c r="AL6" s="173"/>
      <c r="AM6" s="173"/>
      <c r="AN6" s="173"/>
      <c r="AO6" s="173"/>
      <c r="AP6" s="173"/>
      <c r="AQ6" s="173"/>
      <c r="AR6" s="173"/>
      <c r="AS6" s="173">
        <v>105</v>
      </c>
      <c r="AT6" s="173"/>
      <c r="AU6" s="173"/>
      <c r="AV6" s="173">
        <v>90</v>
      </c>
      <c r="AW6" s="173"/>
      <c r="AX6" s="173"/>
      <c r="AY6" s="173"/>
      <c r="AZ6" s="173"/>
      <c r="BA6" s="173"/>
      <c r="BB6" s="179"/>
      <c r="BC6" s="173"/>
      <c r="BD6" s="173"/>
      <c r="BE6" s="173"/>
      <c r="BF6" s="173"/>
      <c r="BG6" s="173"/>
      <c r="BH6" s="173"/>
      <c r="BI6" s="173"/>
      <c r="BJ6" s="173"/>
      <c r="BK6" s="173">
        <v>60</v>
      </c>
      <c r="BL6" s="173"/>
      <c r="BM6" s="173"/>
      <c r="BN6" s="173"/>
      <c r="BO6" s="173"/>
      <c r="BP6" s="173"/>
    </row>
    <row r="7" spans="1:69" ht="15.75" customHeight="1" x14ac:dyDescent="0.3">
      <c r="A7" s="173">
        <v>999891368</v>
      </c>
      <c r="B7" s="173" t="s">
        <v>2225</v>
      </c>
      <c r="C7" s="173" t="s">
        <v>126</v>
      </c>
      <c r="D7" s="173" t="s">
        <v>266</v>
      </c>
      <c r="E7" s="173" t="s">
        <v>1599</v>
      </c>
      <c r="F7" s="173" t="str">
        <f t="shared" si="0"/>
        <v>Luke Ra</v>
      </c>
      <c r="G7" s="173" t="s">
        <v>135</v>
      </c>
      <c r="H7" s="173">
        <v>999891368</v>
      </c>
      <c r="I7" s="57">
        <f t="shared" si="1"/>
        <v>0</v>
      </c>
      <c r="J7" s="57"/>
      <c r="K7" s="177"/>
      <c r="L7" s="173"/>
      <c r="M7" s="173"/>
      <c r="N7" s="173"/>
      <c r="O7" s="173"/>
      <c r="P7" s="173">
        <f t="shared" ref="P7:P70" si="4">AX7+AY7+AZ7</f>
        <v>0</v>
      </c>
      <c r="Q7" s="173">
        <v>0</v>
      </c>
      <c r="R7" s="173"/>
      <c r="S7" s="173">
        <f t="shared" ref="S7:S70" si="5">SUM(AS7, AT7, AU7)</f>
        <v>0</v>
      </c>
      <c r="T7" s="173">
        <f t="shared" si="2"/>
        <v>0</v>
      </c>
      <c r="U7" s="173">
        <f t="shared" si="3"/>
        <v>0</v>
      </c>
      <c r="V7" s="173">
        <f t="shared" ref="V7:V70" si="6">SUM(AW7)</f>
        <v>0</v>
      </c>
      <c r="W7" s="178"/>
      <c r="X7" s="173"/>
      <c r="Y7" s="173">
        <f t="shared" ref="Y7:Y70" si="7">SUM(BC7,BD7,BE7,BF7,BH7,BG7,BI7,BJ7,BK7,BL7,BM7,BN7)</f>
        <v>0</v>
      </c>
      <c r="Z7" s="173">
        <f t="shared" ref="Z7:Z70" si="8">COUNT(BC7,BD7,BE7,BF7,BH7,BG7,BI7,BJ7,BK7,BL7,BM7,BN7)</f>
        <v>0</v>
      </c>
      <c r="AA7" s="173">
        <f t="shared" ref="AA7:AA70" si="9">BO7+BP7</f>
        <v>0</v>
      </c>
      <c r="AB7" s="173"/>
      <c r="AC7" s="173"/>
      <c r="AD7" s="173">
        <f t="shared" ref="AD7:AD70" si="10">BA7</f>
        <v>0</v>
      </c>
      <c r="AE7" s="178"/>
      <c r="AF7" s="173"/>
      <c r="AG7" s="176">
        <v>34</v>
      </c>
      <c r="AH7" s="173"/>
      <c r="AI7" s="173"/>
      <c r="AJ7" s="176">
        <v>45</v>
      </c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9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</row>
    <row r="8" spans="1:69" ht="15.75" customHeight="1" x14ac:dyDescent="0.3">
      <c r="A8" s="173">
        <v>999895211</v>
      </c>
      <c r="B8" s="173" t="s">
        <v>2225</v>
      </c>
      <c r="C8" s="173" t="s">
        <v>126</v>
      </c>
      <c r="D8" s="173" t="s">
        <v>946</v>
      </c>
      <c r="E8" s="173" t="s">
        <v>1077</v>
      </c>
      <c r="F8" s="173" t="str">
        <f t="shared" si="0"/>
        <v>Shannon Kaul</v>
      </c>
      <c r="G8" s="173" t="s">
        <v>128</v>
      </c>
      <c r="H8" s="173">
        <v>999895211</v>
      </c>
      <c r="I8" s="57">
        <f t="shared" si="1"/>
        <v>342.5</v>
      </c>
      <c r="J8" s="57"/>
      <c r="K8" s="177"/>
      <c r="L8" s="173">
        <v>40</v>
      </c>
      <c r="M8" s="173">
        <v>90</v>
      </c>
      <c r="N8" s="173"/>
      <c r="O8" s="173"/>
      <c r="P8" s="173">
        <f t="shared" si="4"/>
        <v>0</v>
      </c>
      <c r="Q8" s="173">
        <v>0</v>
      </c>
      <c r="R8" s="173"/>
      <c r="S8" s="173">
        <f t="shared" si="5"/>
        <v>70</v>
      </c>
      <c r="T8" s="173">
        <f t="shared" si="2"/>
        <v>0</v>
      </c>
      <c r="U8" s="173">
        <f t="shared" si="3"/>
        <v>90</v>
      </c>
      <c r="V8" s="173">
        <f t="shared" si="6"/>
        <v>113</v>
      </c>
      <c r="W8" s="178"/>
      <c r="X8" s="173"/>
      <c r="Y8" s="173">
        <f t="shared" si="7"/>
        <v>30</v>
      </c>
      <c r="Z8" s="173">
        <f t="shared" si="8"/>
        <v>1</v>
      </c>
      <c r="AA8" s="173">
        <f t="shared" si="9"/>
        <v>39.5</v>
      </c>
      <c r="AB8" s="173"/>
      <c r="AC8" s="173"/>
      <c r="AD8" s="173">
        <f t="shared" si="10"/>
        <v>0</v>
      </c>
      <c r="AE8" s="178"/>
      <c r="AF8" s="176">
        <v>64</v>
      </c>
      <c r="AG8" s="173"/>
      <c r="AH8" s="173"/>
      <c r="AI8" s="173"/>
      <c r="AJ8" s="173"/>
      <c r="AK8" s="173"/>
      <c r="AL8" s="173"/>
      <c r="AM8" s="173"/>
      <c r="AN8" s="173"/>
      <c r="AO8" s="176">
        <v>30</v>
      </c>
      <c r="AP8" s="173"/>
      <c r="AQ8" s="173"/>
      <c r="AR8" s="173"/>
      <c r="AS8" s="173"/>
      <c r="AT8" s="173">
        <v>70</v>
      </c>
      <c r="AU8" s="173"/>
      <c r="AV8" s="173">
        <v>90</v>
      </c>
      <c r="AW8" s="173">
        <v>113</v>
      </c>
      <c r="AX8" s="173"/>
      <c r="AY8" s="173"/>
      <c r="AZ8" s="173"/>
      <c r="BA8" s="173"/>
      <c r="BB8" s="179"/>
      <c r="BC8" s="173"/>
      <c r="BD8" s="173"/>
      <c r="BE8" s="173"/>
      <c r="BF8" s="173"/>
      <c r="BG8" s="173"/>
      <c r="BH8" s="173">
        <v>30</v>
      </c>
      <c r="BI8" s="173"/>
      <c r="BJ8" s="173"/>
      <c r="BK8" s="173"/>
      <c r="BL8" s="173"/>
      <c r="BM8" s="173"/>
      <c r="BN8" s="173"/>
      <c r="BO8" s="173"/>
      <c r="BP8" s="173">
        <v>39.5</v>
      </c>
    </row>
    <row r="9" spans="1:69" ht="15.75" customHeight="1" x14ac:dyDescent="0.3">
      <c r="A9" s="173">
        <v>999849947</v>
      </c>
      <c r="B9" s="173" t="s">
        <v>2226</v>
      </c>
      <c r="C9" s="173" t="s">
        <v>126</v>
      </c>
      <c r="D9" s="173" t="s">
        <v>307</v>
      </c>
      <c r="E9" s="173" t="s">
        <v>1819</v>
      </c>
      <c r="F9" s="173" t="str">
        <f t="shared" si="0"/>
        <v>Connor Tector</v>
      </c>
      <c r="G9" s="173" t="s">
        <v>135</v>
      </c>
      <c r="H9" s="173">
        <v>999849947</v>
      </c>
      <c r="I9" s="57">
        <f t="shared" si="1"/>
        <v>0</v>
      </c>
      <c r="J9" s="57"/>
      <c r="K9" s="177"/>
      <c r="L9" s="173"/>
      <c r="M9" s="173"/>
      <c r="N9" s="173"/>
      <c r="O9" s="173"/>
      <c r="P9" s="173">
        <f t="shared" si="4"/>
        <v>0</v>
      </c>
      <c r="Q9" s="173">
        <v>0</v>
      </c>
      <c r="R9" s="173"/>
      <c r="S9" s="173">
        <f t="shared" si="5"/>
        <v>0</v>
      </c>
      <c r="T9" s="173">
        <f t="shared" si="2"/>
        <v>0</v>
      </c>
      <c r="U9" s="173">
        <f t="shared" si="3"/>
        <v>0</v>
      </c>
      <c r="V9" s="173">
        <f t="shared" si="6"/>
        <v>0</v>
      </c>
      <c r="W9" s="178"/>
      <c r="X9" s="173"/>
      <c r="Y9" s="173">
        <f t="shared" si="7"/>
        <v>0</v>
      </c>
      <c r="Z9" s="173">
        <f t="shared" si="8"/>
        <v>0</v>
      </c>
      <c r="AA9" s="173">
        <f t="shared" si="9"/>
        <v>0</v>
      </c>
      <c r="AB9" s="173"/>
      <c r="AC9" s="173"/>
      <c r="AD9" s="173">
        <f t="shared" si="10"/>
        <v>0</v>
      </c>
      <c r="AE9" s="178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9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</row>
    <row r="10" spans="1:69" ht="15.75" customHeight="1" x14ac:dyDescent="0.3">
      <c r="A10" s="173">
        <v>999800755</v>
      </c>
      <c r="B10" s="173" t="s">
        <v>2225</v>
      </c>
      <c r="C10" s="173" t="s">
        <v>126</v>
      </c>
      <c r="D10" s="173" t="s">
        <v>636</v>
      </c>
      <c r="E10" s="173" t="s">
        <v>643</v>
      </c>
      <c r="F10" s="173" t="str">
        <f t="shared" si="0"/>
        <v>Jake Evan Deguzman</v>
      </c>
      <c r="G10" s="173" t="s">
        <v>135</v>
      </c>
      <c r="H10" s="173">
        <v>999800755</v>
      </c>
      <c r="I10" s="57">
        <f t="shared" si="1"/>
        <v>160</v>
      </c>
      <c r="J10" s="173"/>
      <c r="K10" s="177"/>
      <c r="L10" s="173">
        <v>80</v>
      </c>
      <c r="M10" s="173">
        <v>160</v>
      </c>
      <c r="N10" s="173"/>
      <c r="O10" s="173">
        <f>15*3</f>
        <v>45</v>
      </c>
      <c r="P10" s="173">
        <f t="shared" si="4"/>
        <v>0</v>
      </c>
      <c r="Q10" s="173">
        <v>0</v>
      </c>
      <c r="R10" s="173"/>
      <c r="S10" s="173">
        <f t="shared" si="5"/>
        <v>0</v>
      </c>
      <c r="T10" s="173">
        <f t="shared" si="2"/>
        <v>0</v>
      </c>
      <c r="U10" s="173">
        <f t="shared" si="3"/>
        <v>160</v>
      </c>
      <c r="V10" s="173">
        <f t="shared" si="6"/>
        <v>0</v>
      </c>
      <c r="W10" s="178"/>
      <c r="X10" s="173"/>
      <c r="Y10" s="173">
        <f t="shared" si="7"/>
        <v>0</v>
      </c>
      <c r="Z10" s="173">
        <f t="shared" si="8"/>
        <v>0</v>
      </c>
      <c r="AA10" s="173">
        <f t="shared" si="9"/>
        <v>0</v>
      </c>
      <c r="AB10" s="173"/>
      <c r="AC10" s="173"/>
      <c r="AD10" s="173">
        <f t="shared" si="10"/>
        <v>0</v>
      </c>
      <c r="AE10" s="178"/>
      <c r="AF10" s="173"/>
      <c r="AG10" s="176">
        <v>60</v>
      </c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>
        <v>160</v>
      </c>
      <c r="AW10" s="173"/>
      <c r="AX10" s="173"/>
      <c r="AY10" s="173"/>
      <c r="AZ10" s="173"/>
      <c r="BA10" s="173"/>
      <c r="BB10" s="179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</row>
    <row r="11" spans="1:69" ht="15.75" customHeight="1" x14ac:dyDescent="0.3">
      <c r="A11" s="173">
        <v>999900113</v>
      </c>
      <c r="B11" s="173" t="s">
        <v>2225</v>
      </c>
      <c r="C11" s="173" t="s">
        <v>126</v>
      </c>
      <c r="D11" s="173" t="s">
        <v>1247</v>
      </c>
      <c r="E11" s="173" t="s">
        <v>1223</v>
      </c>
      <c r="F11" s="173" t="str">
        <f t="shared" si="0"/>
        <v>Samuel Kim Lee</v>
      </c>
      <c r="G11" s="173" t="s">
        <v>135</v>
      </c>
      <c r="H11" s="173">
        <v>999900113</v>
      </c>
      <c r="I11" s="57">
        <f t="shared" si="1"/>
        <v>0</v>
      </c>
      <c r="J11" s="57"/>
      <c r="K11" s="177"/>
      <c r="L11" s="173"/>
      <c r="M11" s="173"/>
      <c r="N11" s="173"/>
      <c r="O11" s="173"/>
      <c r="P11" s="173">
        <f t="shared" si="4"/>
        <v>0</v>
      </c>
      <c r="Q11" s="173">
        <v>0</v>
      </c>
      <c r="R11" s="173"/>
      <c r="S11" s="173">
        <f t="shared" si="5"/>
        <v>0</v>
      </c>
      <c r="T11" s="173">
        <f t="shared" si="2"/>
        <v>0</v>
      </c>
      <c r="U11" s="173">
        <f t="shared" si="3"/>
        <v>0</v>
      </c>
      <c r="V11" s="173">
        <f t="shared" si="6"/>
        <v>0</v>
      </c>
      <c r="W11" s="178"/>
      <c r="X11" s="173"/>
      <c r="Y11" s="173">
        <f t="shared" si="7"/>
        <v>0</v>
      </c>
      <c r="Z11" s="173">
        <f t="shared" si="8"/>
        <v>0</v>
      </c>
      <c r="AA11" s="173">
        <f t="shared" si="9"/>
        <v>0</v>
      </c>
      <c r="AB11" s="173"/>
      <c r="AC11" s="173"/>
      <c r="AD11" s="173">
        <f t="shared" si="10"/>
        <v>0</v>
      </c>
      <c r="AE11" s="178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9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</row>
    <row r="12" spans="1:69" ht="15.75" customHeight="1" x14ac:dyDescent="0.3">
      <c r="A12" s="173">
        <v>999890050</v>
      </c>
      <c r="B12" s="173" t="s">
        <v>2225</v>
      </c>
      <c r="C12" s="173" t="s">
        <v>126</v>
      </c>
      <c r="D12" s="173" t="s">
        <v>282</v>
      </c>
      <c r="E12" s="173" t="s">
        <v>2001</v>
      </c>
      <c r="F12" s="173" t="str">
        <f t="shared" si="0"/>
        <v>Elizabeth Zou</v>
      </c>
      <c r="G12" s="173" t="s">
        <v>128</v>
      </c>
      <c r="H12" s="173">
        <v>999890050</v>
      </c>
      <c r="I12" s="57">
        <f t="shared" si="1"/>
        <v>0</v>
      </c>
      <c r="J12" s="173"/>
      <c r="K12" s="178"/>
      <c r="L12" s="173"/>
      <c r="M12" s="173"/>
      <c r="N12" s="173"/>
      <c r="O12" s="173"/>
      <c r="P12" s="173">
        <f t="shared" si="4"/>
        <v>0</v>
      </c>
      <c r="Q12" s="173">
        <v>0</v>
      </c>
      <c r="R12" s="173"/>
      <c r="S12" s="173">
        <f t="shared" si="5"/>
        <v>0</v>
      </c>
      <c r="T12" s="173">
        <f t="shared" si="2"/>
        <v>0</v>
      </c>
      <c r="U12" s="173">
        <f t="shared" si="3"/>
        <v>0</v>
      </c>
      <c r="V12" s="173">
        <f t="shared" si="6"/>
        <v>0</v>
      </c>
      <c r="W12" s="178"/>
      <c r="X12" s="173"/>
      <c r="Y12" s="173">
        <f t="shared" si="7"/>
        <v>0</v>
      </c>
      <c r="Z12" s="173">
        <f t="shared" si="8"/>
        <v>0</v>
      </c>
      <c r="AA12" s="173">
        <f t="shared" si="9"/>
        <v>0</v>
      </c>
      <c r="AB12" s="173"/>
      <c r="AC12" s="173"/>
      <c r="AD12" s="173">
        <f t="shared" si="10"/>
        <v>0</v>
      </c>
      <c r="AE12" s="178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9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</row>
    <row r="13" spans="1:69" ht="15.75" customHeight="1" x14ac:dyDescent="0.3">
      <c r="A13" s="173">
        <v>999876248</v>
      </c>
      <c r="B13" s="173" t="s">
        <v>2225</v>
      </c>
      <c r="C13" s="173" t="s">
        <v>126</v>
      </c>
      <c r="D13" s="173" t="s">
        <v>253</v>
      </c>
      <c r="E13" s="173" t="s">
        <v>973</v>
      </c>
      <c r="F13" s="173" t="str">
        <f t="shared" si="0"/>
        <v>Andrew Hurd</v>
      </c>
      <c r="G13" s="173" t="s">
        <v>135</v>
      </c>
      <c r="H13" s="173">
        <v>999876248</v>
      </c>
      <c r="I13" s="57">
        <f t="shared" si="1"/>
        <v>0</v>
      </c>
      <c r="J13" s="57"/>
      <c r="K13" s="177"/>
      <c r="L13" s="173">
        <v>60</v>
      </c>
      <c r="M13" s="173">
        <v>120</v>
      </c>
      <c r="N13" s="173"/>
      <c r="O13" s="173"/>
      <c r="P13" s="173">
        <f t="shared" si="4"/>
        <v>0</v>
      </c>
      <c r="Q13" s="173">
        <v>0</v>
      </c>
      <c r="R13" s="173"/>
      <c r="S13" s="173">
        <f t="shared" si="5"/>
        <v>0</v>
      </c>
      <c r="T13" s="173">
        <f t="shared" ref="T13:T15" si="11">AQ13</f>
        <v>0</v>
      </c>
      <c r="U13" s="173">
        <f t="shared" si="3"/>
        <v>0</v>
      </c>
      <c r="V13" s="173">
        <f t="shared" si="6"/>
        <v>0</v>
      </c>
      <c r="W13" s="178"/>
      <c r="X13" s="173"/>
      <c r="Y13" s="173">
        <f t="shared" si="7"/>
        <v>0</v>
      </c>
      <c r="Z13" s="173">
        <f t="shared" si="8"/>
        <v>0</v>
      </c>
      <c r="AA13" s="173">
        <f t="shared" si="9"/>
        <v>0</v>
      </c>
      <c r="AB13" s="173"/>
      <c r="AC13" s="173"/>
      <c r="AD13" s="173">
        <f t="shared" si="10"/>
        <v>0</v>
      </c>
      <c r="AE13" s="178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9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</row>
    <row r="14" spans="1:69" ht="15.75" customHeight="1" x14ac:dyDescent="0.3">
      <c r="A14" s="173">
        <v>999914392</v>
      </c>
      <c r="B14" s="173" t="s">
        <v>2226</v>
      </c>
      <c r="C14" s="173" t="s">
        <v>126</v>
      </c>
      <c r="D14" s="173" t="s">
        <v>275</v>
      </c>
      <c r="E14" s="173" t="s">
        <v>1734</v>
      </c>
      <c r="F14" s="173" t="str">
        <f t="shared" si="0"/>
        <v>Logan Silbaugh</v>
      </c>
      <c r="G14" s="173" t="s">
        <v>135</v>
      </c>
      <c r="H14" s="173">
        <v>999914392</v>
      </c>
      <c r="I14" s="57">
        <f t="shared" si="1"/>
        <v>432</v>
      </c>
      <c r="J14" s="57"/>
      <c r="K14" s="177"/>
      <c r="L14" s="173"/>
      <c r="M14" s="173"/>
      <c r="N14" s="173"/>
      <c r="O14" s="173"/>
      <c r="P14" s="173">
        <f t="shared" si="4"/>
        <v>50</v>
      </c>
      <c r="Q14" s="173">
        <v>0</v>
      </c>
      <c r="R14" s="173"/>
      <c r="S14" s="173">
        <f t="shared" si="5"/>
        <v>44</v>
      </c>
      <c r="T14" s="173">
        <f t="shared" si="11"/>
        <v>0</v>
      </c>
      <c r="U14" s="173">
        <f t="shared" si="3"/>
        <v>90</v>
      </c>
      <c r="V14" s="173">
        <f t="shared" si="6"/>
        <v>64</v>
      </c>
      <c r="W14" s="178"/>
      <c r="X14" s="173"/>
      <c r="Y14" s="173">
        <f t="shared" si="7"/>
        <v>120</v>
      </c>
      <c r="Z14" s="173">
        <f t="shared" si="8"/>
        <v>1</v>
      </c>
      <c r="AA14" s="173">
        <f t="shared" si="9"/>
        <v>0</v>
      </c>
      <c r="AB14" s="173"/>
      <c r="AC14" s="173"/>
      <c r="AD14" s="173">
        <f t="shared" si="10"/>
        <v>64</v>
      </c>
      <c r="AE14" s="178"/>
      <c r="AF14" s="176">
        <v>64</v>
      </c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73"/>
      <c r="AT14" s="173"/>
      <c r="AU14" s="173">
        <v>44</v>
      </c>
      <c r="AV14" s="173">
        <v>90</v>
      </c>
      <c r="AW14" s="173">
        <v>64</v>
      </c>
      <c r="AX14" s="173"/>
      <c r="AY14" s="173"/>
      <c r="AZ14" s="173">
        <v>50</v>
      </c>
      <c r="BA14" s="173">
        <v>64</v>
      </c>
      <c r="BB14" s="179" t="s">
        <v>129</v>
      </c>
      <c r="BC14" s="173"/>
      <c r="BD14" s="173"/>
      <c r="BE14" s="173"/>
      <c r="BF14" s="173"/>
      <c r="BG14" s="173"/>
      <c r="BH14" s="173"/>
      <c r="BI14" s="173">
        <v>120</v>
      </c>
      <c r="BJ14" s="173"/>
      <c r="BK14" s="173"/>
      <c r="BL14" s="173"/>
      <c r="BM14" s="173"/>
      <c r="BN14" s="173"/>
      <c r="BO14" s="173"/>
      <c r="BP14" s="173"/>
    </row>
    <row r="15" spans="1:69" ht="15.75" customHeight="1" x14ac:dyDescent="0.3">
      <c r="A15" s="173">
        <v>999846132</v>
      </c>
      <c r="B15" s="173" t="s">
        <v>2225</v>
      </c>
      <c r="C15" s="173" t="s">
        <v>126</v>
      </c>
      <c r="D15" s="173" t="s">
        <v>183</v>
      </c>
      <c r="E15" s="173" t="s">
        <v>1792</v>
      </c>
      <c r="F15" s="173" t="str">
        <f t="shared" si="0"/>
        <v>Ethan Sun</v>
      </c>
      <c r="G15" s="173" t="s">
        <v>135</v>
      </c>
      <c r="H15" s="173">
        <v>999846132</v>
      </c>
      <c r="I15" s="57">
        <f t="shared" si="1"/>
        <v>0</v>
      </c>
      <c r="J15" s="173"/>
      <c r="K15" s="178"/>
      <c r="L15" s="173"/>
      <c r="M15" s="173"/>
      <c r="N15" s="173"/>
      <c r="O15" s="173"/>
      <c r="P15" s="173">
        <f t="shared" si="4"/>
        <v>0</v>
      </c>
      <c r="Q15" s="173">
        <v>0</v>
      </c>
      <c r="R15" s="173"/>
      <c r="S15" s="173">
        <f t="shared" si="5"/>
        <v>0</v>
      </c>
      <c r="T15" s="173">
        <f t="shared" si="11"/>
        <v>0</v>
      </c>
      <c r="U15" s="173">
        <f t="shared" si="3"/>
        <v>0</v>
      </c>
      <c r="V15" s="173">
        <f t="shared" si="6"/>
        <v>0</v>
      </c>
      <c r="W15" s="178"/>
      <c r="X15" s="173"/>
      <c r="Y15" s="173">
        <f t="shared" si="7"/>
        <v>0</v>
      </c>
      <c r="Z15" s="173">
        <f t="shared" si="8"/>
        <v>0</v>
      </c>
      <c r="AA15" s="173">
        <f t="shared" si="9"/>
        <v>0</v>
      </c>
      <c r="AB15" s="173"/>
      <c r="AC15" s="173"/>
      <c r="AD15" s="173">
        <f t="shared" si="10"/>
        <v>0</v>
      </c>
      <c r="AE15" s="178"/>
      <c r="AF15" s="176">
        <v>64</v>
      </c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9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</row>
    <row r="16" spans="1:69" ht="15.75" customHeight="1" x14ac:dyDescent="0.3">
      <c r="A16" s="173">
        <v>999865190</v>
      </c>
      <c r="B16" s="173" t="s">
        <v>2225</v>
      </c>
      <c r="C16" s="173" t="s">
        <v>126</v>
      </c>
      <c r="D16" s="173" t="s">
        <v>512</v>
      </c>
      <c r="E16" s="173" t="s">
        <v>643</v>
      </c>
      <c r="F16" s="173" t="str">
        <f t="shared" si="0"/>
        <v>Allison Deguzman</v>
      </c>
      <c r="G16" s="173" t="s">
        <v>128</v>
      </c>
      <c r="H16" s="173">
        <v>999865190</v>
      </c>
      <c r="I16" s="57">
        <f t="shared" si="1"/>
        <v>395</v>
      </c>
      <c r="J16" s="57"/>
      <c r="K16" s="177"/>
      <c r="L16" s="173">
        <v>45</v>
      </c>
      <c r="M16" s="173">
        <v>120</v>
      </c>
      <c r="N16" s="173"/>
      <c r="O16" s="173"/>
      <c r="P16" s="173">
        <f t="shared" si="4"/>
        <v>0</v>
      </c>
      <c r="Q16" s="173">
        <v>0</v>
      </c>
      <c r="R16" s="173"/>
      <c r="S16" s="173">
        <f t="shared" si="5"/>
        <v>140</v>
      </c>
      <c r="T16" s="173">
        <f t="shared" ref="T16:T23" si="12">AP16</f>
        <v>0</v>
      </c>
      <c r="U16" s="173">
        <f t="shared" si="3"/>
        <v>0</v>
      </c>
      <c r="V16" s="173">
        <f t="shared" si="6"/>
        <v>150</v>
      </c>
      <c r="W16" s="178"/>
      <c r="X16" s="173"/>
      <c r="Y16" s="173">
        <f t="shared" si="7"/>
        <v>0</v>
      </c>
      <c r="Z16" s="173">
        <f t="shared" si="8"/>
        <v>0</v>
      </c>
      <c r="AA16" s="173">
        <f t="shared" si="9"/>
        <v>105</v>
      </c>
      <c r="AB16" s="173"/>
      <c r="AC16" s="173"/>
      <c r="AD16" s="173">
        <f t="shared" si="10"/>
        <v>0</v>
      </c>
      <c r="AE16" s="178"/>
      <c r="AF16" s="176">
        <v>150</v>
      </c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>
        <v>140</v>
      </c>
      <c r="AV16" s="173"/>
      <c r="AW16" s="173">
        <v>150</v>
      </c>
      <c r="AX16" s="173"/>
      <c r="AY16" s="173"/>
      <c r="AZ16" s="173"/>
      <c r="BA16" s="173"/>
      <c r="BB16" s="179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>
        <v>105</v>
      </c>
      <c r="BP16" s="173"/>
      <c r="BQ16" s="2">
        <v>250</v>
      </c>
    </row>
    <row r="17" spans="1:68" ht="15.75" customHeight="1" x14ac:dyDescent="0.3">
      <c r="A17" s="173">
        <v>999891087</v>
      </c>
      <c r="B17" s="173" t="s">
        <v>2226</v>
      </c>
      <c r="C17" s="173" t="s">
        <v>126</v>
      </c>
      <c r="D17" s="173" t="s">
        <v>1432</v>
      </c>
      <c r="E17" s="173" t="s">
        <v>1500</v>
      </c>
      <c r="F17" s="173" t="str">
        <f t="shared" si="0"/>
        <v>Camryn Ogawa</v>
      </c>
      <c r="G17" s="173" t="s">
        <v>128</v>
      </c>
      <c r="H17" s="173">
        <v>999891087</v>
      </c>
      <c r="I17" s="57">
        <f t="shared" si="1"/>
        <v>227</v>
      </c>
      <c r="J17" s="57"/>
      <c r="K17" s="177"/>
      <c r="L17" s="173"/>
      <c r="M17" s="173"/>
      <c r="N17" s="173"/>
      <c r="O17" s="173"/>
      <c r="P17" s="173">
        <f t="shared" si="4"/>
        <v>0</v>
      </c>
      <c r="Q17" s="173">
        <v>0</v>
      </c>
      <c r="R17" s="173"/>
      <c r="S17" s="173">
        <f t="shared" si="5"/>
        <v>44</v>
      </c>
      <c r="T17" s="173">
        <f t="shared" si="12"/>
        <v>0</v>
      </c>
      <c r="U17" s="173">
        <f t="shared" si="3"/>
        <v>51</v>
      </c>
      <c r="V17" s="173">
        <f t="shared" si="6"/>
        <v>64</v>
      </c>
      <c r="W17" s="178"/>
      <c r="X17" s="173"/>
      <c r="Y17" s="173">
        <f t="shared" si="7"/>
        <v>68</v>
      </c>
      <c r="Z17" s="173">
        <f t="shared" si="8"/>
        <v>1</v>
      </c>
      <c r="AA17" s="173">
        <f t="shared" si="9"/>
        <v>0</v>
      </c>
      <c r="AB17" s="173"/>
      <c r="AC17" s="173"/>
      <c r="AD17" s="173">
        <f t="shared" si="10"/>
        <v>0</v>
      </c>
      <c r="AE17" s="178"/>
      <c r="AF17" s="176">
        <v>64</v>
      </c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>
        <v>44</v>
      </c>
      <c r="AV17" s="173">
        <v>51</v>
      </c>
      <c r="AW17" s="173">
        <v>64</v>
      </c>
      <c r="AX17" s="173"/>
      <c r="AY17" s="173"/>
      <c r="AZ17" s="173"/>
      <c r="BA17" s="173"/>
      <c r="BB17" s="181"/>
      <c r="BC17" s="173"/>
      <c r="BD17" s="173"/>
      <c r="BE17" s="173"/>
      <c r="BF17" s="173"/>
      <c r="BG17" s="173"/>
      <c r="BH17" s="173"/>
      <c r="BI17" s="173">
        <v>68</v>
      </c>
      <c r="BJ17" s="173"/>
      <c r="BK17" s="173"/>
      <c r="BL17" s="173"/>
      <c r="BM17" s="173"/>
      <c r="BN17" s="173"/>
      <c r="BO17" s="173"/>
      <c r="BP17" s="173"/>
    </row>
    <row r="18" spans="1:68" ht="15.75" customHeight="1" x14ac:dyDescent="0.3">
      <c r="A18" s="173">
        <v>999891237</v>
      </c>
      <c r="B18" s="173" t="s">
        <v>2226</v>
      </c>
      <c r="C18" s="173" t="s">
        <v>126</v>
      </c>
      <c r="D18" s="173" t="s">
        <v>2227</v>
      </c>
      <c r="E18" s="173" t="s">
        <v>2228</v>
      </c>
      <c r="F18" s="173" t="str">
        <f t="shared" si="0"/>
        <v>Landon  Her</v>
      </c>
      <c r="G18" s="173" t="s">
        <v>135</v>
      </c>
      <c r="H18" s="173">
        <v>999891237</v>
      </c>
      <c r="I18" s="57">
        <f t="shared" si="1"/>
        <v>429</v>
      </c>
      <c r="J18" s="173"/>
      <c r="K18" s="177"/>
      <c r="L18" s="173"/>
      <c r="M18" s="173"/>
      <c r="N18" s="173"/>
      <c r="O18" s="173"/>
      <c r="P18" s="173">
        <f t="shared" si="4"/>
        <v>0</v>
      </c>
      <c r="Q18" s="173">
        <v>0</v>
      </c>
      <c r="R18" s="173"/>
      <c r="S18" s="173">
        <f t="shared" si="5"/>
        <v>71</v>
      </c>
      <c r="T18" s="173">
        <f t="shared" si="12"/>
        <v>0</v>
      </c>
      <c r="U18" s="173">
        <f t="shared" si="3"/>
        <v>51</v>
      </c>
      <c r="V18" s="173">
        <f t="shared" si="6"/>
        <v>99</v>
      </c>
      <c r="W18" s="178"/>
      <c r="X18" s="173"/>
      <c r="Y18" s="173">
        <f t="shared" si="7"/>
        <v>68</v>
      </c>
      <c r="Z18" s="173">
        <f t="shared" si="8"/>
        <v>1</v>
      </c>
      <c r="AA18" s="173">
        <f t="shared" si="9"/>
        <v>140</v>
      </c>
      <c r="AB18" s="173"/>
      <c r="AC18" s="173"/>
      <c r="AD18" s="173">
        <f t="shared" si="10"/>
        <v>0</v>
      </c>
      <c r="AE18" s="178"/>
      <c r="AF18" s="176">
        <v>64</v>
      </c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>
        <v>71</v>
      </c>
      <c r="AV18" s="173">
        <v>51</v>
      </c>
      <c r="AW18" s="173">
        <v>99</v>
      </c>
      <c r="AX18" s="173"/>
      <c r="AY18" s="173"/>
      <c r="AZ18" s="173"/>
      <c r="BA18" s="173"/>
      <c r="BB18" s="181"/>
      <c r="BC18" s="173"/>
      <c r="BD18" s="173"/>
      <c r="BE18" s="173"/>
      <c r="BF18" s="173"/>
      <c r="BG18" s="173"/>
      <c r="BH18" s="173"/>
      <c r="BI18" s="173">
        <v>68</v>
      </c>
      <c r="BJ18" s="173"/>
      <c r="BK18" s="173"/>
      <c r="BL18" s="173"/>
      <c r="BM18" s="173"/>
      <c r="BN18" s="173"/>
      <c r="BO18" s="173">
        <v>140</v>
      </c>
      <c r="BP18" s="173"/>
    </row>
    <row r="19" spans="1:68" ht="15.75" customHeight="1" x14ac:dyDescent="0.3">
      <c r="A19" s="173">
        <v>999892267</v>
      </c>
      <c r="B19" s="173" t="s">
        <v>2226</v>
      </c>
      <c r="C19" s="173" t="s">
        <v>126</v>
      </c>
      <c r="D19" s="173" t="s">
        <v>900</v>
      </c>
      <c r="E19" s="173" t="s">
        <v>2228</v>
      </c>
      <c r="F19" s="173" t="str">
        <f t="shared" si="0"/>
        <v>Haley Her</v>
      </c>
      <c r="G19" s="173" t="s">
        <v>128</v>
      </c>
      <c r="H19" s="173">
        <v>999892267</v>
      </c>
      <c r="I19" s="57">
        <f t="shared" si="1"/>
        <v>295</v>
      </c>
      <c r="J19" s="173"/>
      <c r="K19" s="177"/>
      <c r="L19" s="173"/>
      <c r="M19" s="173"/>
      <c r="N19" s="173"/>
      <c r="O19" s="173"/>
      <c r="P19" s="173">
        <f t="shared" si="4"/>
        <v>0</v>
      </c>
      <c r="Q19" s="173">
        <v>0</v>
      </c>
      <c r="R19" s="173"/>
      <c r="S19" s="173">
        <f t="shared" si="5"/>
        <v>59</v>
      </c>
      <c r="T19" s="173">
        <f t="shared" si="12"/>
        <v>0</v>
      </c>
      <c r="U19" s="173">
        <f t="shared" si="3"/>
        <v>51</v>
      </c>
      <c r="V19" s="173">
        <f t="shared" si="6"/>
        <v>64</v>
      </c>
      <c r="W19" s="178"/>
      <c r="X19" s="173"/>
      <c r="Y19" s="173">
        <f t="shared" si="7"/>
        <v>58</v>
      </c>
      <c r="Z19" s="173">
        <f t="shared" si="8"/>
        <v>1</v>
      </c>
      <c r="AA19" s="173">
        <f t="shared" si="9"/>
        <v>63</v>
      </c>
      <c r="AB19" s="173"/>
      <c r="AC19" s="173"/>
      <c r="AD19" s="173">
        <f t="shared" si="10"/>
        <v>0</v>
      </c>
      <c r="AE19" s="178"/>
      <c r="AF19" s="176">
        <v>64</v>
      </c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>
        <v>59</v>
      </c>
      <c r="AV19" s="173">
        <v>51</v>
      </c>
      <c r="AW19" s="173">
        <v>64</v>
      </c>
      <c r="AX19" s="173"/>
      <c r="AY19" s="173"/>
      <c r="AZ19" s="173"/>
      <c r="BA19" s="173"/>
      <c r="BB19" s="181"/>
      <c r="BC19" s="173"/>
      <c r="BD19" s="173"/>
      <c r="BE19" s="173"/>
      <c r="BF19" s="173"/>
      <c r="BG19" s="173"/>
      <c r="BH19" s="173"/>
      <c r="BI19" s="173">
        <v>58</v>
      </c>
      <c r="BJ19" s="173"/>
      <c r="BK19" s="173"/>
      <c r="BL19" s="173"/>
      <c r="BM19" s="173"/>
      <c r="BN19" s="173"/>
      <c r="BO19" s="173">
        <v>63</v>
      </c>
      <c r="BP19" s="173"/>
    </row>
    <row r="20" spans="1:68" ht="15.75" customHeight="1" x14ac:dyDescent="0.3">
      <c r="A20" s="173">
        <v>999891253</v>
      </c>
      <c r="B20" s="173" t="s">
        <v>2226</v>
      </c>
      <c r="C20" s="173" t="s">
        <v>126</v>
      </c>
      <c r="D20" s="173" t="s">
        <v>2229</v>
      </c>
      <c r="E20" s="173" t="s">
        <v>2228</v>
      </c>
      <c r="F20" s="173" t="str">
        <f t="shared" si="0"/>
        <v>Higan Her</v>
      </c>
      <c r="G20" s="173" t="s">
        <v>135</v>
      </c>
      <c r="H20" s="173">
        <v>999891253</v>
      </c>
      <c r="I20" s="57">
        <f t="shared" si="1"/>
        <v>410</v>
      </c>
      <c r="J20" s="173"/>
      <c r="K20" s="177"/>
      <c r="L20" s="173"/>
      <c r="M20" s="173"/>
      <c r="N20" s="173"/>
      <c r="O20" s="173"/>
      <c r="P20" s="173">
        <f t="shared" si="4"/>
        <v>0</v>
      </c>
      <c r="Q20" s="173">
        <v>0</v>
      </c>
      <c r="R20" s="173"/>
      <c r="S20" s="173">
        <f t="shared" si="5"/>
        <v>67</v>
      </c>
      <c r="T20" s="173">
        <f t="shared" si="12"/>
        <v>0</v>
      </c>
      <c r="U20" s="173">
        <f t="shared" si="3"/>
        <v>84</v>
      </c>
      <c r="V20" s="173">
        <f t="shared" si="6"/>
        <v>64</v>
      </c>
      <c r="W20" s="178"/>
      <c r="X20" s="173"/>
      <c r="Y20" s="173">
        <f t="shared" si="7"/>
        <v>90</v>
      </c>
      <c r="Z20" s="173">
        <f t="shared" si="8"/>
        <v>1</v>
      </c>
      <c r="AA20" s="173">
        <f t="shared" si="9"/>
        <v>105</v>
      </c>
      <c r="AB20" s="173"/>
      <c r="AC20" s="173"/>
      <c r="AD20" s="173">
        <f t="shared" si="10"/>
        <v>0</v>
      </c>
      <c r="AE20" s="178"/>
      <c r="AF20" s="176">
        <v>64</v>
      </c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>
        <v>67</v>
      </c>
      <c r="AV20" s="173">
        <v>84</v>
      </c>
      <c r="AW20" s="173">
        <v>64</v>
      </c>
      <c r="AX20" s="173"/>
      <c r="AY20" s="173"/>
      <c r="AZ20" s="173"/>
      <c r="BA20" s="173"/>
      <c r="BB20" s="181"/>
      <c r="BC20" s="173"/>
      <c r="BD20" s="173"/>
      <c r="BE20" s="173"/>
      <c r="BF20" s="173"/>
      <c r="BG20" s="173"/>
      <c r="BH20" s="173"/>
      <c r="BI20" s="173">
        <v>90</v>
      </c>
      <c r="BJ20" s="173"/>
      <c r="BK20" s="173"/>
      <c r="BL20" s="173"/>
      <c r="BM20" s="173"/>
      <c r="BN20" s="173"/>
      <c r="BO20" s="173">
        <v>105</v>
      </c>
      <c r="BP20" s="173"/>
    </row>
    <row r="21" spans="1:68" ht="15.75" customHeight="1" x14ac:dyDescent="0.3">
      <c r="A21" s="173">
        <v>999883151</v>
      </c>
      <c r="B21" s="173" t="s">
        <v>2225</v>
      </c>
      <c r="C21" s="173" t="s">
        <v>126</v>
      </c>
      <c r="D21" s="173" t="s">
        <v>127</v>
      </c>
      <c r="E21" s="173" t="s">
        <v>1431</v>
      </c>
      <c r="F21" s="173" t="str">
        <f t="shared" si="0"/>
        <v>Sydney Moon</v>
      </c>
      <c r="G21" s="173" t="s">
        <v>128</v>
      </c>
      <c r="H21" s="173">
        <v>999883151</v>
      </c>
      <c r="I21" s="57">
        <f t="shared" si="1"/>
        <v>148.5</v>
      </c>
      <c r="J21" s="57">
        <f>(P21+Q21+S21+T21+U21+V21)*0.5</f>
        <v>84.5</v>
      </c>
      <c r="K21" s="177"/>
      <c r="L21" s="173"/>
      <c r="M21" s="173">
        <v>72</v>
      </c>
      <c r="N21" s="173"/>
      <c r="O21" s="173"/>
      <c r="P21" s="173">
        <f t="shared" si="4"/>
        <v>0</v>
      </c>
      <c r="Q21" s="173">
        <v>0</v>
      </c>
      <c r="R21" s="173"/>
      <c r="S21" s="173">
        <f t="shared" si="5"/>
        <v>79</v>
      </c>
      <c r="T21" s="173">
        <f t="shared" si="12"/>
        <v>0</v>
      </c>
      <c r="U21" s="173">
        <f t="shared" si="3"/>
        <v>90</v>
      </c>
      <c r="V21" s="173">
        <f t="shared" si="6"/>
        <v>0</v>
      </c>
      <c r="W21" s="178"/>
      <c r="X21" s="173"/>
      <c r="Y21" s="173">
        <f t="shared" si="7"/>
        <v>0</v>
      </c>
      <c r="Z21" s="173">
        <f t="shared" si="8"/>
        <v>0</v>
      </c>
      <c r="AA21" s="173">
        <f t="shared" si="9"/>
        <v>0</v>
      </c>
      <c r="AB21" s="173"/>
      <c r="AC21" s="173"/>
      <c r="AD21" s="173">
        <f t="shared" si="10"/>
        <v>64</v>
      </c>
      <c r="AE21" s="178"/>
      <c r="AF21" s="176">
        <v>106</v>
      </c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>
        <v>79</v>
      </c>
      <c r="AV21" s="173">
        <v>90</v>
      </c>
      <c r="AW21" s="173"/>
      <c r="AX21" s="173"/>
      <c r="AY21" s="173"/>
      <c r="AZ21" s="173"/>
      <c r="BA21" s="173">
        <v>64</v>
      </c>
      <c r="BB21" s="181" t="s">
        <v>129</v>
      </c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</row>
    <row r="22" spans="1:68" ht="15" customHeight="1" x14ac:dyDescent="0.3">
      <c r="A22" s="173">
        <v>999856117</v>
      </c>
      <c r="B22" s="173" t="s">
        <v>2226</v>
      </c>
      <c r="C22" s="173" t="s">
        <v>126</v>
      </c>
      <c r="D22" s="173" t="s">
        <v>1250</v>
      </c>
      <c r="E22" s="173" t="s">
        <v>1251</v>
      </c>
      <c r="F22" s="173" t="str">
        <f t="shared" si="0"/>
        <v>Gian Legaspi</v>
      </c>
      <c r="G22" s="173" t="s">
        <v>128</v>
      </c>
      <c r="H22" s="173">
        <v>999856117</v>
      </c>
      <c r="I22" s="57">
        <f t="shared" si="1"/>
        <v>415</v>
      </c>
      <c r="J22" s="57"/>
      <c r="K22" s="177"/>
      <c r="L22" s="173">
        <v>43</v>
      </c>
      <c r="M22" s="173">
        <v>84</v>
      </c>
      <c r="N22" s="173"/>
      <c r="O22" s="173"/>
      <c r="P22" s="173">
        <f t="shared" si="4"/>
        <v>0</v>
      </c>
      <c r="Q22" s="173">
        <v>0</v>
      </c>
      <c r="R22" s="173"/>
      <c r="S22" s="173">
        <f t="shared" si="5"/>
        <v>140</v>
      </c>
      <c r="T22" s="173">
        <f t="shared" si="12"/>
        <v>0</v>
      </c>
      <c r="U22" s="173">
        <f t="shared" si="3"/>
        <v>0</v>
      </c>
      <c r="V22" s="173">
        <f t="shared" si="6"/>
        <v>106</v>
      </c>
      <c r="W22" s="178"/>
      <c r="X22" s="173"/>
      <c r="Y22" s="173">
        <f t="shared" si="7"/>
        <v>0</v>
      </c>
      <c r="Z22" s="173">
        <f t="shared" si="8"/>
        <v>0</v>
      </c>
      <c r="AA22" s="173">
        <f t="shared" si="9"/>
        <v>105</v>
      </c>
      <c r="AB22" s="173"/>
      <c r="AC22" s="173"/>
      <c r="AD22" s="173">
        <f t="shared" si="10"/>
        <v>64</v>
      </c>
      <c r="AE22" s="178"/>
      <c r="AF22" s="176">
        <v>113</v>
      </c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>
        <v>250</v>
      </c>
      <c r="AR22" s="173"/>
      <c r="AS22" s="173"/>
      <c r="AT22" s="173"/>
      <c r="AU22" s="173">
        <v>140</v>
      </c>
      <c r="AV22" s="173"/>
      <c r="AW22" s="173">
        <v>106</v>
      </c>
      <c r="AX22" s="173"/>
      <c r="AY22" s="173"/>
      <c r="AZ22" s="173"/>
      <c r="BA22" s="173">
        <v>64</v>
      </c>
      <c r="BB22" s="181" t="s">
        <v>129</v>
      </c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>
        <v>105</v>
      </c>
      <c r="BP22" s="173"/>
    </row>
    <row r="23" spans="1:68" ht="15" customHeight="1" x14ac:dyDescent="0.3">
      <c r="A23" s="173">
        <v>999864531</v>
      </c>
      <c r="B23" s="173" t="s">
        <v>2226</v>
      </c>
      <c r="C23" s="173" t="s">
        <v>126</v>
      </c>
      <c r="D23" s="173" t="s">
        <v>832</v>
      </c>
      <c r="E23" s="173" t="s">
        <v>833</v>
      </c>
      <c r="F23" s="173" t="str">
        <f t="shared" si="0"/>
        <v>Valentina Glines</v>
      </c>
      <c r="G23" s="173" t="s">
        <v>128</v>
      </c>
      <c r="H23" s="173">
        <v>999864531</v>
      </c>
      <c r="I23" s="57">
        <f t="shared" si="1"/>
        <v>880</v>
      </c>
      <c r="J23" s="57"/>
      <c r="K23" s="177"/>
      <c r="L23" s="173">
        <v>37</v>
      </c>
      <c r="M23" s="173">
        <v>78</v>
      </c>
      <c r="N23" s="173"/>
      <c r="O23" s="173"/>
      <c r="P23" s="173">
        <f t="shared" si="4"/>
        <v>25</v>
      </c>
      <c r="Q23" s="173">
        <v>0</v>
      </c>
      <c r="R23" s="173"/>
      <c r="S23" s="173">
        <f t="shared" si="5"/>
        <v>105</v>
      </c>
      <c r="T23" s="173">
        <f t="shared" si="12"/>
        <v>0</v>
      </c>
      <c r="U23" s="173">
        <f t="shared" si="3"/>
        <v>90</v>
      </c>
      <c r="V23" s="173">
        <f t="shared" si="6"/>
        <v>200</v>
      </c>
      <c r="W23" s="178"/>
      <c r="X23" s="173"/>
      <c r="Y23" s="173">
        <f t="shared" si="7"/>
        <v>120</v>
      </c>
      <c r="Z23" s="173">
        <f t="shared" si="8"/>
        <v>1</v>
      </c>
      <c r="AA23" s="173">
        <f t="shared" si="9"/>
        <v>140</v>
      </c>
      <c r="AB23" s="173"/>
      <c r="AC23" s="173"/>
      <c r="AD23" s="173">
        <f t="shared" si="10"/>
        <v>200</v>
      </c>
      <c r="AE23" s="178"/>
      <c r="AF23" s="176">
        <v>150</v>
      </c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>
        <v>105</v>
      </c>
      <c r="AV23" s="173">
        <v>90</v>
      </c>
      <c r="AW23" s="173">
        <v>200</v>
      </c>
      <c r="AX23" s="173"/>
      <c r="AY23" s="173"/>
      <c r="AZ23" s="173">
        <v>25</v>
      </c>
      <c r="BA23" s="173">
        <v>200</v>
      </c>
      <c r="BB23" s="181">
        <v>1</v>
      </c>
      <c r="BC23" s="173"/>
      <c r="BD23" s="173"/>
      <c r="BE23" s="173"/>
      <c r="BF23" s="173"/>
      <c r="BG23" s="173"/>
      <c r="BH23" s="173"/>
      <c r="BI23" s="173">
        <v>120</v>
      </c>
      <c r="BJ23" s="173"/>
      <c r="BK23" s="173"/>
      <c r="BL23" s="173"/>
      <c r="BM23" s="173"/>
      <c r="BN23" s="173"/>
      <c r="BO23" s="173">
        <v>140</v>
      </c>
      <c r="BP23" s="173"/>
    </row>
    <row r="24" spans="1:68" ht="15.75" customHeight="1" x14ac:dyDescent="0.3">
      <c r="A24" s="173">
        <v>999870101</v>
      </c>
      <c r="B24" s="173" t="s">
        <v>2225</v>
      </c>
      <c r="C24" s="173" t="s">
        <v>126</v>
      </c>
      <c r="D24" s="173" t="s">
        <v>433</v>
      </c>
      <c r="E24" s="173" t="s">
        <v>1223</v>
      </c>
      <c r="F24" s="173" t="str">
        <f t="shared" si="0"/>
        <v>David Lee</v>
      </c>
      <c r="G24" s="173" t="s">
        <v>135</v>
      </c>
      <c r="H24" s="173">
        <v>999870101</v>
      </c>
      <c r="I24" s="57">
        <f t="shared" si="1"/>
        <v>0</v>
      </c>
      <c r="J24" s="173"/>
      <c r="K24" s="177"/>
      <c r="L24" s="173">
        <v>43</v>
      </c>
      <c r="M24" s="173"/>
      <c r="N24" s="173"/>
      <c r="O24" s="173"/>
      <c r="P24" s="173">
        <f t="shared" si="4"/>
        <v>0</v>
      </c>
      <c r="Q24" s="173">
        <v>0</v>
      </c>
      <c r="R24" s="173"/>
      <c r="S24" s="173">
        <f t="shared" si="5"/>
        <v>0</v>
      </c>
      <c r="T24" s="173">
        <f>AQ24</f>
        <v>0</v>
      </c>
      <c r="U24" s="173">
        <f t="shared" si="3"/>
        <v>0</v>
      </c>
      <c r="V24" s="173">
        <f t="shared" si="6"/>
        <v>0</v>
      </c>
      <c r="W24" s="178"/>
      <c r="X24" s="173"/>
      <c r="Y24" s="173">
        <f t="shared" si="7"/>
        <v>0</v>
      </c>
      <c r="Z24" s="173">
        <f t="shared" si="8"/>
        <v>0</v>
      </c>
      <c r="AA24" s="173">
        <f t="shared" si="9"/>
        <v>0</v>
      </c>
      <c r="AB24" s="173"/>
      <c r="AC24" s="173"/>
      <c r="AD24" s="173">
        <f t="shared" si="10"/>
        <v>0</v>
      </c>
      <c r="AE24" s="178"/>
      <c r="AF24" s="176">
        <v>64</v>
      </c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81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</row>
    <row r="25" spans="1:68" ht="15.75" customHeight="1" x14ac:dyDescent="0.3">
      <c r="A25" s="173">
        <v>999890605</v>
      </c>
      <c r="B25" s="173" t="s">
        <v>2226</v>
      </c>
      <c r="C25" s="173" t="s">
        <v>126</v>
      </c>
      <c r="D25" s="173" t="s">
        <v>407</v>
      </c>
      <c r="E25" s="173" t="s">
        <v>1472</v>
      </c>
      <c r="F25" s="173" t="str">
        <f t="shared" si="0"/>
        <v>Chloe Ng</v>
      </c>
      <c r="G25" s="173" t="s">
        <v>128</v>
      </c>
      <c r="H25" s="173">
        <v>999890605</v>
      </c>
      <c r="I25" s="57">
        <f t="shared" si="1"/>
        <v>0</v>
      </c>
      <c r="J25" s="57"/>
      <c r="K25" s="177"/>
      <c r="L25" s="173">
        <v>40</v>
      </c>
      <c r="M25" s="173">
        <v>68</v>
      </c>
      <c r="N25" s="173"/>
      <c r="O25" s="173"/>
      <c r="P25" s="173">
        <f t="shared" si="4"/>
        <v>0</v>
      </c>
      <c r="Q25" s="173">
        <v>0</v>
      </c>
      <c r="R25" s="173"/>
      <c r="S25" s="173">
        <f t="shared" si="5"/>
        <v>0</v>
      </c>
      <c r="T25" s="173">
        <f>AP25</f>
        <v>0</v>
      </c>
      <c r="U25" s="173">
        <f t="shared" si="3"/>
        <v>0</v>
      </c>
      <c r="V25" s="173">
        <f t="shared" si="6"/>
        <v>0</v>
      </c>
      <c r="W25" s="178"/>
      <c r="X25" s="173"/>
      <c r="Y25" s="173">
        <f t="shared" si="7"/>
        <v>0</v>
      </c>
      <c r="Z25" s="173">
        <f t="shared" si="8"/>
        <v>0</v>
      </c>
      <c r="AA25" s="173">
        <f t="shared" si="9"/>
        <v>0</v>
      </c>
      <c r="AB25" s="173"/>
      <c r="AC25" s="173"/>
      <c r="AD25" s="173">
        <f t="shared" si="10"/>
        <v>0</v>
      </c>
      <c r="AE25" s="178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81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</row>
    <row r="26" spans="1:68" ht="15.75" customHeight="1" x14ac:dyDescent="0.3">
      <c r="A26" s="173">
        <v>999903677</v>
      </c>
      <c r="B26" s="173" t="s">
        <v>2225</v>
      </c>
      <c r="C26" s="173" t="s">
        <v>126</v>
      </c>
      <c r="D26" s="173" t="s">
        <v>1070</v>
      </c>
      <c r="E26" s="173" t="s">
        <v>1331</v>
      </c>
      <c r="F26" s="173" t="str">
        <f t="shared" si="0"/>
        <v>Lawrence Ma</v>
      </c>
      <c r="G26" s="173" t="s">
        <v>135</v>
      </c>
      <c r="H26" s="173">
        <v>999903677</v>
      </c>
      <c r="I26" s="57">
        <f t="shared" si="1"/>
        <v>0</v>
      </c>
      <c r="J26" s="57"/>
      <c r="K26" s="177"/>
      <c r="L26" s="173"/>
      <c r="M26" s="173"/>
      <c r="N26" s="173"/>
      <c r="O26" s="173"/>
      <c r="P26" s="173">
        <f t="shared" si="4"/>
        <v>0</v>
      </c>
      <c r="Q26" s="173">
        <v>0</v>
      </c>
      <c r="R26" s="173"/>
      <c r="S26" s="173">
        <f t="shared" si="5"/>
        <v>0</v>
      </c>
      <c r="T26" s="173">
        <f>AQ26</f>
        <v>0</v>
      </c>
      <c r="U26" s="173">
        <f t="shared" si="3"/>
        <v>0</v>
      </c>
      <c r="V26" s="173">
        <f t="shared" si="6"/>
        <v>0</v>
      </c>
      <c r="W26" s="178"/>
      <c r="X26" s="173"/>
      <c r="Y26" s="173">
        <f t="shared" si="7"/>
        <v>0</v>
      </c>
      <c r="Z26" s="173">
        <f t="shared" si="8"/>
        <v>0</v>
      </c>
      <c r="AA26" s="173">
        <f t="shared" si="9"/>
        <v>0</v>
      </c>
      <c r="AB26" s="173"/>
      <c r="AC26" s="173"/>
      <c r="AD26" s="173">
        <f t="shared" si="10"/>
        <v>0</v>
      </c>
      <c r="AE26" s="178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81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</row>
    <row r="27" spans="1:68" ht="15.75" customHeight="1" x14ac:dyDescent="0.3">
      <c r="A27" s="173">
        <v>999903678</v>
      </c>
      <c r="B27" s="173" t="s">
        <v>2225</v>
      </c>
      <c r="C27" s="173" t="s">
        <v>126</v>
      </c>
      <c r="D27" s="173" t="s">
        <v>1330</v>
      </c>
      <c r="E27" s="173" t="s">
        <v>1331</v>
      </c>
      <c r="F27" s="173" t="str">
        <f t="shared" si="0"/>
        <v>Ernest Ma</v>
      </c>
      <c r="G27" s="173" t="s">
        <v>135</v>
      </c>
      <c r="H27" s="173">
        <v>999903678</v>
      </c>
      <c r="I27" s="57">
        <f t="shared" si="1"/>
        <v>104</v>
      </c>
      <c r="J27" s="57"/>
      <c r="K27" s="177"/>
      <c r="L27" s="173"/>
      <c r="M27" s="173"/>
      <c r="N27" s="173"/>
      <c r="O27" s="173"/>
      <c r="P27" s="173">
        <f t="shared" si="4"/>
        <v>0</v>
      </c>
      <c r="Q27" s="173">
        <v>0</v>
      </c>
      <c r="R27" s="173"/>
      <c r="S27" s="173">
        <f t="shared" si="5"/>
        <v>53</v>
      </c>
      <c r="T27" s="173">
        <f t="shared" ref="T27:T28" si="13">AP27</f>
        <v>0</v>
      </c>
      <c r="U27" s="173">
        <f t="shared" si="3"/>
        <v>51</v>
      </c>
      <c r="V27" s="173">
        <f t="shared" si="6"/>
        <v>0</v>
      </c>
      <c r="W27" s="178"/>
      <c r="X27" s="173"/>
      <c r="Y27" s="173">
        <f t="shared" si="7"/>
        <v>0</v>
      </c>
      <c r="Z27" s="173">
        <f t="shared" si="8"/>
        <v>0</v>
      </c>
      <c r="AA27" s="173">
        <f t="shared" si="9"/>
        <v>0</v>
      </c>
      <c r="AB27" s="173"/>
      <c r="AC27" s="173"/>
      <c r="AD27" s="173">
        <f t="shared" si="10"/>
        <v>0</v>
      </c>
      <c r="AE27" s="178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>
        <v>53</v>
      </c>
      <c r="AV27" s="173">
        <v>51</v>
      </c>
      <c r="AW27" s="173"/>
      <c r="AX27" s="173"/>
      <c r="AY27" s="173"/>
      <c r="AZ27" s="173"/>
      <c r="BA27" s="173"/>
      <c r="BB27" s="181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</row>
    <row r="28" spans="1:68" ht="15.75" customHeight="1" x14ac:dyDescent="0.3">
      <c r="A28" s="173">
        <v>999797023</v>
      </c>
      <c r="B28" s="173" t="s">
        <v>2225</v>
      </c>
      <c r="C28" s="173" t="s">
        <v>126</v>
      </c>
      <c r="D28" s="173" t="s">
        <v>2230</v>
      </c>
      <c r="E28" s="173" t="s">
        <v>803</v>
      </c>
      <c r="F28" s="173" t="str">
        <f t="shared" si="0"/>
        <v>Francis Marcus Gamez</v>
      </c>
      <c r="G28" s="173" t="s">
        <v>135</v>
      </c>
      <c r="H28" s="173">
        <v>999797023</v>
      </c>
      <c r="I28" s="57">
        <f t="shared" si="1"/>
        <v>67</v>
      </c>
      <c r="J28" s="57"/>
      <c r="K28" s="177"/>
      <c r="L28" s="173">
        <v>43</v>
      </c>
      <c r="M28" s="173">
        <v>90</v>
      </c>
      <c r="N28" s="173"/>
      <c r="O28" s="173"/>
      <c r="P28" s="173">
        <f t="shared" si="4"/>
        <v>0</v>
      </c>
      <c r="Q28" s="173">
        <v>0</v>
      </c>
      <c r="R28" s="173"/>
      <c r="S28" s="173">
        <f t="shared" si="5"/>
        <v>67</v>
      </c>
      <c r="T28" s="173">
        <f t="shared" si="13"/>
        <v>0</v>
      </c>
      <c r="U28" s="173">
        <f t="shared" si="3"/>
        <v>0</v>
      </c>
      <c r="V28" s="173">
        <f t="shared" si="6"/>
        <v>0</v>
      </c>
      <c r="W28" s="178"/>
      <c r="X28" s="173"/>
      <c r="Y28" s="173">
        <f t="shared" si="7"/>
        <v>0</v>
      </c>
      <c r="Z28" s="173">
        <f t="shared" si="8"/>
        <v>0</v>
      </c>
      <c r="AA28" s="173">
        <f t="shared" si="9"/>
        <v>0</v>
      </c>
      <c r="AB28" s="173"/>
      <c r="AC28" s="173"/>
      <c r="AD28" s="173">
        <f t="shared" si="10"/>
        <v>0</v>
      </c>
      <c r="AE28" s="178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>
        <v>67</v>
      </c>
      <c r="AV28" s="173"/>
      <c r="AW28" s="173"/>
      <c r="AX28" s="173"/>
      <c r="AY28" s="173"/>
      <c r="AZ28" s="173"/>
      <c r="BA28" s="173"/>
      <c r="BB28" s="181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</row>
    <row r="29" spans="1:68" ht="15.75" customHeight="1" x14ac:dyDescent="0.3">
      <c r="A29" s="173">
        <v>999889171</v>
      </c>
      <c r="B29" s="173" t="s">
        <v>2225</v>
      </c>
      <c r="C29" s="173" t="s">
        <v>126</v>
      </c>
      <c r="D29" s="173" t="s">
        <v>487</v>
      </c>
      <c r="E29" s="173" t="s">
        <v>486</v>
      </c>
      <c r="F29" s="173" t="str">
        <f t="shared" si="0"/>
        <v>Julian Chang</v>
      </c>
      <c r="G29" s="173" t="s">
        <v>135</v>
      </c>
      <c r="H29" s="173">
        <v>999889171</v>
      </c>
      <c r="I29" s="57">
        <f t="shared" si="1"/>
        <v>0</v>
      </c>
      <c r="J29" s="57"/>
      <c r="K29" s="177"/>
      <c r="L29" s="173">
        <v>45</v>
      </c>
      <c r="M29" s="173"/>
      <c r="N29" s="173"/>
      <c r="O29" s="173"/>
      <c r="P29" s="173">
        <f t="shared" si="4"/>
        <v>0</v>
      </c>
      <c r="Q29" s="173">
        <v>0</v>
      </c>
      <c r="R29" s="173"/>
      <c r="S29" s="173">
        <f t="shared" si="5"/>
        <v>0</v>
      </c>
      <c r="T29" s="173">
        <f>AQ29</f>
        <v>0</v>
      </c>
      <c r="U29" s="173">
        <f t="shared" si="3"/>
        <v>0</v>
      </c>
      <c r="V29" s="173">
        <f t="shared" si="6"/>
        <v>0</v>
      </c>
      <c r="W29" s="178"/>
      <c r="X29" s="173"/>
      <c r="Y29" s="173">
        <f t="shared" si="7"/>
        <v>0</v>
      </c>
      <c r="Z29" s="173">
        <f t="shared" si="8"/>
        <v>0</v>
      </c>
      <c r="AA29" s="173">
        <f t="shared" si="9"/>
        <v>0</v>
      </c>
      <c r="AB29" s="173"/>
      <c r="AC29" s="173"/>
      <c r="AD29" s="173">
        <f t="shared" si="10"/>
        <v>0</v>
      </c>
      <c r="AE29" s="178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81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</row>
    <row r="30" spans="1:68" ht="15.75" customHeight="1" x14ac:dyDescent="0.3">
      <c r="A30" s="173">
        <v>999889995</v>
      </c>
      <c r="B30" s="173" t="s">
        <v>2226</v>
      </c>
      <c r="C30" s="173" t="s">
        <v>126</v>
      </c>
      <c r="D30" s="173" t="s">
        <v>1183</v>
      </c>
      <c r="E30" s="173" t="s">
        <v>1179</v>
      </c>
      <c r="F30" s="173" t="str">
        <f t="shared" si="0"/>
        <v>Yool Kwon</v>
      </c>
      <c r="G30" s="173" t="s">
        <v>128</v>
      </c>
      <c r="H30" s="173">
        <v>999889995</v>
      </c>
      <c r="I30" s="57">
        <f t="shared" si="1"/>
        <v>0</v>
      </c>
      <c r="J30" s="57"/>
      <c r="K30" s="177"/>
      <c r="L30" s="173">
        <v>45</v>
      </c>
      <c r="M30" s="173">
        <v>90</v>
      </c>
      <c r="N30" s="173"/>
      <c r="O30" s="173"/>
      <c r="P30" s="173">
        <f t="shared" si="4"/>
        <v>0</v>
      </c>
      <c r="Q30" s="173">
        <v>0</v>
      </c>
      <c r="R30" s="173"/>
      <c r="S30" s="173">
        <f t="shared" si="5"/>
        <v>0</v>
      </c>
      <c r="T30" s="173">
        <f>AP30</f>
        <v>0</v>
      </c>
      <c r="U30" s="173">
        <f t="shared" si="3"/>
        <v>0</v>
      </c>
      <c r="V30" s="173">
        <f t="shared" si="6"/>
        <v>0</v>
      </c>
      <c r="W30" s="178"/>
      <c r="X30" s="173"/>
      <c r="Y30" s="173">
        <f t="shared" si="7"/>
        <v>0</v>
      </c>
      <c r="Z30" s="173">
        <f t="shared" si="8"/>
        <v>0</v>
      </c>
      <c r="AA30" s="173">
        <f t="shared" si="9"/>
        <v>0</v>
      </c>
      <c r="AB30" s="173"/>
      <c r="AC30" s="173"/>
      <c r="AD30" s="173">
        <f t="shared" si="10"/>
        <v>0</v>
      </c>
      <c r="AE30" s="178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81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</row>
    <row r="31" spans="1:68" ht="15.75" customHeight="1" x14ac:dyDescent="0.3">
      <c r="A31" s="173">
        <v>999853858</v>
      </c>
      <c r="B31" s="173" t="s">
        <v>2225</v>
      </c>
      <c r="C31" s="173" t="s">
        <v>126</v>
      </c>
      <c r="D31" s="173" t="s">
        <v>487</v>
      </c>
      <c r="E31" s="173" t="s">
        <v>803</v>
      </c>
      <c r="F31" s="173" t="str">
        <f t="shared" si="0"/>
        <v>Julian Gamez</v>
      </c>
      <c r="G31" s="173" t="s">
        <v>135</v>
      </c>
      <c r="H31" s="173">
        <v>999853858</v>
      </c>
      <c r="I31" s="57">
        <f t="shared" si="1"/>
        <v>282</v>
      </c>
      <c r="J31" s="173"/>
      <c r="K31" s="177"/>
      <c r="L31" s="173">
        <v>40</v>
      </c>
      <c r="M31" s="173">
        <v>68</v>
      </c>
      <c r="N31" s="173"/>
      <c r="O31" s="173"/>
      <c r="P31" s="173">
        <f t="shared" si="4"/>
        <v>0</v>
      </c>
      <c r="Q31" s="173">
        <v>0</v>
      </c>
      <c r="R31" s="173"/>
      <c r="S31" s="173">
        <f t="shared" si="5"/>
        <v>105</v>
      </c>
      <c r="T31" s="173">
        <f>AQ31</f>
        <v>0</v>
      </c>
      <c r="U31" s="173">
        <f t="shared" si="3"/>
        <v>0</v>
      </c>
      <c r="V31" s="173">
        <f t="shared" si="6"/>
        <v>106</v>
      </c>
      <c r="W31" s="178"/>
      <c r="X31" s="173"/>
      <c r="Y31" s="173">
        <f t="shared" si="7"/>
        <v>0</v>
      </c>
      <c r="Z31" s="173">
        <f t="shared" si="8"/>
        <v>0</v>
      </c>
      <c r="AA31" s="173">
        <f t="shared" si="9"/>
        <v>71</v>
      </c>
      <c r="AB31" s="173"/>
      <c r="AC31" s="173"/>
      <c r="AD31" s="173">
        <f t="shared" si="10"/>
        <v>0</v>
      </c>
      <c r="AE31" s="178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>
        <v>105</v>
      </c>
      <c r="AV31" s="173"/>
      <c r="AW31" s="173">
        <v>106</v>
      </c>
      <c r="AX31" s="173"/>
      <c r="AY31" s="173"/>
      <c r="AZ31" s="173"/>
      <c r="BA31" s="173"/>
      <c r="BB31" s="181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>
        <v>71</v>
      </c>
      <c r="BP31" s="173"/>
    </row>
    <row r="32" spans="1:68" ht="15.75" customHeight="1" x14ac:dyDescent="0.3">
      <c r="A32" s="173">
        <v>999903669</v>
      </c>
      <c r="B32" s="173" t="s">
        <v>2225</v>
      </c>
      <c r="C32" s="173" t="s">
        <v>126</v>
      </c>
      <c r="D32" s="173" t="s">
        <v>472</v>
      </c>
      <c r="E32" s="173" t="s">
        <v>1216</v>
      </c>
      <c r="F32" s="173" t="str">
        <f t="shared" si="0"/>
        <v>Justin Le</v>
      </c>
      <c r="G32" s="173" t="s">
        <v>135</v>
      </c>
      <c r="H32" s="173">
        <v>999903669</v>
      </c>
      <c r="I32" s="57">
        <f t="shared" si="1"/>
        <v>265</v>
      </c>
      <c r="J32" s="57"/>
      <c r="K32" s="177"/>
      <c r="L32" s="173"/>
      <c r="M32" s="173"/>
      <c r="N32" s="173"/>
      <c r="O32" s="173"/>
      <c r="P32" s="173">
        <f t="shared" si="4"/>
        <v>0</v>
      </c>
      <c r="Q32" s="173">
        <v>0</v>
      </c>
      <c r="R32" s="173"/>
      <c r="S32" s="173">
        <f t="shared" si="5"/>
        <v>71</v>
      </c>
      <c r="T32" s="173">
        <f>AP32</f>
        <v>0</v>
      </c>
      <c r="U32" s="173">
        <f t="shared" si="3"/>
        <v>51</v>
      </c>
      <c r="V32" s="173">
        <f t="shared" si="6"/>
        <v>0</v>
      </c>
      <c r="W32" s="178"/>
      <c r="X32" s="173"/>
      <c r="Y32" s="173">
        <f t="shared" si="7"/>
        <v>0</v>
      </c>
      <c r="Z32" s="173">
        <f t="shared" si="8"/>
        <v>0</v>
      </c>
      <c r="AA32" s="173">
        <f t="shared" si="9"/>
        <v>79</v>
      </c>
      <c r="AB32" s="173"/>
      <c r="AC32" s="173"/>
      <c r="AD32" s="173">
        <f t="shared" si="10"/>
        <v>64</v>
      </c>
      <c r="AE32" s="178"/>
      <c r="AF32" s="176">
        <v>64</v>
      </c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>
        <v>71</v>
      </c>
      <c r="AV32" s="173">
        <v>51</v>
      </c>
      <c r="AW32" s="173"/>
      <c r="AX32" s="173"/>
      <c r="AY32" s="173"/>
      <c r="AZ32" s="173"/>
      <c r="BA32" s="173">
        <v>64</v>
      </c>
      <c r="BB32" s="181" t="s">
        <v>129</v>
      </c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>
        <v>79</v>
      </c>
      <c r="BP32" s="173"/>
    </row>
    <row r="33" spans="1:68" ht="15.75" customHeight="1" x14ac:dyDescent="0.3">
      <c r="A33" s="173">
        <v>999853591</v>
      </c>
      <c r="B33" s="173" t="s">
        <v>2225</v>
      </c>
      <c r="C33" s="173" t="s">
        <v>126</v>
      </c>
      <c r="D33" s="173" t="s">
        <v>819</v>
      </c>
      <c r="E33" s="173" t="s">
        <v>1490</v>
      </c>
      <c r="F33" s="173" t="str">
        <f t="shared" si="0"/>
        <v>Hannah Noble</v>
      </c>
      <c r="G33" s="173" t="s">
        <v>128</v>
      </c>
      <c r="H33" s="173">
        <v>999853591</v>
      </c>
      <c r="I33" s="57">
        <f t="shared" si="1"/>
        <v>248</v>
      </c>
      <c r="J33" s="57"/>
      <c r="K33" s="177">
        <v>0</v>
      </c>
      <c r="L33" s="173">
        <v>80</v>
      </c>
      <c r="M33" s="173">
        <v>160</v>
      </c>
      <c r="N33" s="173"/>
      <c r="O33" s="173">
        <f>15*3</f>
        <v>45</v>
      </c>
      <c r="P33" s="173">
        <f t="shared" si="4"/>
        <v>0</v>
      </c>
      <c r="Q33" s="173">
        <v>0</v>
      </c>
      <c r="R33" s="173"/>
      <c r="S33" s="173">
        <f t="shared" si="5"/>
        <v>79</v>
      </c>
      <c r="T33" s="173">
        <f>AQ33</f>
        <v>0</v>
      </c>
      <c r="U33" s="173">
        <f t="shared" si="3"/>
        <v>90</v>
      </c>
      <c r="V33" s="173">
        <f t="shared" si="6"/>
        <v>0</v>
      </c>
      <c r="W33" s="178">
        <v>0</v>
      </c>
      <c r="X33" s="173"/>
      <c r="Y33" s="173">
        <f t="shared" si="7"/>
        <v>0</v>
      </c>
      <c r="Z33" s="173">
        <f t="shared" si="8"/>
        <v>0</v>
      </c>
      <c r="AA33" s="173">
        <f t="shared" si="9"/>
        <v>79</v>
      </c>
      <c r="AB33" s="173"/>
      <c r="AC33" s="173"/>
      <c r="AD33" s="173">
        <f t="shared" si="10"/>
        <v>0</v>
      </c>
      <c r="AE33" s="178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>
        <v>79</v>
      </c>
      <c r="AV33" s="173">
        <v>90</v>
      </c>
      <c r="AW33" s="173"/>
      <c r="AX33" s="173"/>
      <c r="AY33" s="173"/>
      <c r="AZ33" s="173"/>
      <c r="BA33" s="173"/>
      <c r="BB33" s="181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>
        <v>79</v>
      </c>
      <c r="BP33" s="173"/>
    </row>
    <row r="34" spans="1:68" ht="15.75" customHeight="1" x14ac:dyDescent="0.3">
      <c r="A34" s="173">
        <v>999872663</v>
      </c>
      <c r="B34" s="173" t="s">
        <v>2225</v>
      </c>
      <c r="C34" s="173" t="s">
        <v>126</v>
      </c>
      <c r="D34" s="173" t="s">
        <v>176</v>
      </c>
      <c r="E34" s="173" t="s">
        <v>847</v>
      </c>
      <c r="F34" s="173" t="str">
        <f t="shared" si="0"/>
        <v>Isaiah Gonsalves</v>
      </c>
      <c r="G34" s="173" t="s">
        <v>135</v>
      </c>
      <c r="H34" s="173">
        <v>999872663</v>
      </c>
      <c r="I34" s="57">
        <f t="shared" si="1"/>
        <v>0</v>
      </c>
      <c r="J34" s="173"/>
      <c r="K34" s="177"/>
      <c r="L34" s="173"/>
      <c r="M34" s="173">
        <v>84</v>
      </c>
      <c r="N34" s="173"/>
      <c r="O34" s="173"/>
      <c r="P34" s="173">
        <f t="shared" si="4"/>
        <v>0</v>
      </c>
      <c r="Q34" s="173">
        <v>0</v>
      </c>
      <c r="R34" s="173"/>
      <c r="S34" s="173">
        <f t="shared" si="5"/>
        <v>0</v>
      </c>
      <c r="T34" s="173">
        <f t="shared" ref="T34:T38" si="14">AP34</f>
        <v>0</v>
      </c>
      <c r="U34" s="173">
        <f t="shared" si="3"/>
        <v>0</v>
      </c>
      <c r="V34" s="173">
        <f t="shared" si="6"/>
        <v>0</v>
      </c>
      <c r="W34" s="178"/>
      <c r="X34" s="173"/>
      <c r="Y34" s="173">
        <f t="shared" si="7"/>
        <v>0</v>
      </c>
      <c r="Z34" s="173">
        <f t="shared" si="8"/>
        <v>0</v>
      </c>
      <c r="AA34" s="173">
        <f t="shared" si="9"/>
        <v>0</v>
      </c>
      <c r="AB34" s="173"/>
      <c r="AC34" s="173"/>
      <c r="AD34" s="173">
        <f t="shared" si="10"/>
        <v>0</v>
      </c>
      <c r="AE34" s="178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81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</row>
    <row r="35" spans="1:68" ht="15.75" customHeight="1" x14ac:dyDescent="0.3">
      <c r="A35" s="173">
        <v>999910026</v>
      </c>
      <c r="B35" s="173" t="s">
        <v>2225</v>
      </c>
      <c r="C35" s="173" t="s">
        <v>126</v>
      </c>
      <c r="D35" s="173" t="s">
        <v>790</v>
      </c>
      <c r="E35" s="173" t="s">
        <v>2231</v>
      </c>
      <c r="F35" s="173" t="str">
        <f t="shared" si="0"/>
        <v>Caden Okamoto</v>
      </c>
      <c r="G35" s="173" t="s">
        <v>135</v>
      </c>
      <c r="H35" s="173">
        <v>999910026</v>
      </c>
      <c r="I35" s="57">
        <f t="shared" si="1"/>
        <v>201</v>
      </c>
      <c r="J35" s="57">
        <f>(P35+Q35+S35+T35+U35+V35)*0.5</f>
        <v>96</v>
      </c>
      <c r="K35" s="177"/>
      <c r="L35" s="173"/>
      <c r="M35" s="173"/>
      <c r="N35" s="173"/>
      <c r="O35" s="173"/>
      <c r="P35" s="173">
        <f t="shared" si="4"/>
        <v>0</v>
      </c>
      <c r="Q35" s="173">
        <v>0</v>
      </c>
      <c r="R35" s="173"/>
      <c r="S35" s="173">
        <f t="shared" si="5"/>
        <v>79</v>
      </c>
      <c r="T35" s="173">
        <f t="shared" si="14"/>
        <v>0</v>
      </c>
      <c r="U35" s="173">
        <f t="shared" si="3"/>
        <v>0</v>
      </c>
      <c r="V35" s="173">
        <f t="shared" si="6"/>
        <v>113</v>
      </c>
      <c r="W35" s="178"/>
      <c r="X35" s="173"/>
      <c r="Y35" s="173">
        <f t="shared" si="7"/>
        <v>0</v>
      </c>
      <c r="Z35" s="173">
        <f t="shared" si="8"/>
        <v>0</v>
      </c>
      <c r="AA35" s="173">
        <f t="shared" si="9"/>
        <v>105</v>
      </c>
      <c r="AB35" s="173"/>
      <c r="AC35" s="173"/>
      <c r="AD35" s="173">
        <f t="shared" si="10"/>
        <v>0</v>
      </c>
      <c r="AE35" s="178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>
        <v>79</v>
      </c>
      <c r="AV35" s="173"/>
      <c r="AW35" s="173">
        <v>113</v>
      </c>
      <c r="AX35" s="173"/>
      <c r="AY35" s="173"/>
      <c r="AZ35" s="173"/>
      <c r="BA35" s="173"/>
      <c r="BB35" s="181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>
        <v>105</v>
      </c>
      <c r="BP35" s="173"/>
    </row>
    <row r="36" spans="1:68" ht="15.75" customHeight="1" x14ac:dyDescent="0.3">
      <c r="A36" s="173">
        <v>999891979</v>
      </c>
      <c r="B36" s="173" t="s">
        <v>2225</v>
      </c>
      <c r="C36" s="173" t="s">
        <v>126</v>
      </c>
      <c r="D36" s="173" t="s">
        <v>238</v>
      </c>
      <c r="E36" s="173" t="s">
        <v>1616</v>
      </c>
      <c r="F36" s="173" t="str">
        <f t="shared" si="0"/>
        <v>Sara Rescsanski</v>
      </c>
      <c r="G36" s="173" t="s">
        <v>128</v>
      </c>
      <c r="H36" s="173">
        <v>999891979</v>
      </c>
      <c r="I36" s="57">
        <f t="shared" si="1"/>
        <v>45</v>
      </c>
      <c r="J36" s="57"/>
      <c r="K36" s="177"/>
      <c r="L36" s="173"/>
      <c r="M36" s="173"/>
      <c r="N36" s="173"/>
      <c r="O36" s="173"/>
      <c r="P36" s="173">
        <f t="shared" si="4"/>
        <v>0</v>
      </c>
      <c r="Q36" s="173">
        <v>0</v>
      </c>
      <c r="R36" s="173"/>
      <c r="S36" s="173">
        <f t="shared" si="5"/>
        <v>0</v>
      </c>
      <c r="T36" s="173">
        <f t="shared" si="14"/>
        <v>0</v>
      </c>
      <c r="U36" s="173">
        <f t="shared" si="3"/>
        <v>0</v>
      </c>
      <c r="V36" s="173">
        <f t="shared" si="6"/>
        <v>0</v>
      </c>
      <c r="W36" s="178"/>
      <c r="X36" s="173"/>
      <c r="Y36" s="173">
        <f t="shared" si="7"/>
        <v>45</v>
      </c>
      <c r="Z36" s="173">
        <f t="shared" si="8"/>
        <v>1</v>
      </c>
      <c r="AA36" s="173">
        <f t="shared" si="9"/>
        <v>0</v>
      </c>
      <c r="AB36" s="173"/>
      <c r="AC36" s="173"/>
      <c r="AD36" s="173">
        <f t="shared" si="10"/>
        <v>0</v>
      </c>
      <c r="AE36" s="178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81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>
        <v>45</v>
      </c>
      <c r="BN36" s="173"/>
      <c r="BO36" s="173"/>
      <c r="BP36" s="173"/>
    </row>
    <row r="37" spans="1:68" ht="15.75" customHeight="1" x14ac:dyDescent="0.3">
      <c r="A37" s="173">
        <v>999917367</v>
      </c>
      <c r="B37" s="173" t="s">
        <v>2225</v>
      </c>
      <c r="C37" s="173" t="s">
        <v>126</v>
      </c>
      <c r="D37" s="173" t="s">
        <v>726</v>
      </c>
      <c r="E37" s="173" t="s">
        <v>727</v>
      </c>
      <c r="F37" s="173" t="str">
        <f t="shared" si="0"/>
        <v>Neil Elder</v>
      </c>
      <c r="G37" s="173" t="s">
        <v>135</v>
      </c>
      <c r="H37" s="173">
        <v>999917367</v>
      </c>
      <c r="I37" s="57">
        <f t="shared" si="1"/>
        <v>130</v>
      </c>
      <c r="J37" s="173"/>
      <c r="K37" s="178"/>
      <c r="L37" s="173"/>
      <c r="M37" s="173"/>
      <c r="N37" s="173"/>
      <c r="O37" s="173"/>
      <c r="P37" s="173">
        <f t="shared" si="4"/>
        <v>0</v>
      </c>
      <c r="Q37" s="173">
        <v>0</v>
      </c>
      <c r="R37" s="173"/>
      <c r="S37" s="173">
        <f t="shared" si="5"/>
        <v>79</v>
      </c>
      <c r="T37" s="173">
        <f t="shared" si="14"/>
        <v>0</v>
      </c>
      <c r="U37" s="173">
        <f t="shared" si="3"/>
        <v>51</v>
      </c>
      <c r="V37" s="173">
        <f t="shared" si="6"/>
        <v>0</v>
      </c>
      <c r="W37" s="178"/>
      <c r="X37" s="173"/>
      <c r="Y37" s="173">
        <f t="shared" si="7"/>
        <v>0</v>
      </c>
      <c r="Z37" s="173">
        <f t="shared" si="8"/>
        <v>0</v>
      </c>
      <c r="AA37" s="173">
        <f t="shared" si="9"/>
        <v>0</v>
      </c>
      <c r="AB37" s="173"/>
      <c r="AC37" s="173"/>
      <c r="AD37" s="173">
        <f t="shared" si="10"/>
        <v>0</v>
      </c>
      <c r="AE37" s="178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>
        <v>79</v>
      </c>
      <c r="AT37" s="173"/>
      <c r="AU37" s="173"/>
      <c r="AV37" s="173">
        <v>51</v>
      </c>
      <c r="AW37" s="173"/>
      <c r="AX37" s="173"/>
      <c r="AY37" s="173"/>
      <c r="AZ37" s="173"/>
      <c r="BA37" s="173"/>
      <c r="BB37" s="181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</row>
    <row r="38" spans="1:68" ht="15.75" customHeight="1" x14ac:dyDescent="0.3">
      <c r="A38" s="173">
        <v>999898158</v>
      </c>
      <c r="B38" s="173" t="s">
        <v>2225</v>
      </c>
      <c r="C38" s="173" t="s">
        <v>126</v>
      </c>
      <c r="D38" s="173" t="s">
        <v>348</v>
      </c>
      <c r="E38" s="173" t="s">
        <v>349</v>
      </c>
      <c r="F38" s="173" t="str">
        <f t="shared" si="0"/>
        <v>Abigail Bertelsman</v>
      </c>
      <c r="G38" s="173" t="s">
        <v>128</v>
      </c>
      <c r="H38" s="173">
        <v>999898158</v>
      </c>
      <c r="I38" s="57">
        <f t="shared" si="1"/>
        <v>0</v>
      </c>
      <c r="J38" s="57"/>
      <c r="K38" s="177"/>
      <c r="L38" s="173"/>
      <c r="M38" s="173"/>
      <c r="N38" s="173"/>
      <c r="O38" s="173"/>
      <c r="P38" s="173">
        <f t="shared" si="4"/>
        <v>0</v>
      </c>
      <c r="Q38" s="173">
        <v>0</v>
      </c>
      <c r="R38" s="173"/>
      <c r="S38" s="173">
        <f t="shared" si="5"/>
        <v>0</v>
      </c>
      <c r="T38" s="173">
        <f t="shared" si="14"/>
        <v>0</v>
      </c>
      <c r="U38" s="173">
        <f t="shared" si="3"/>
        <v>0</v>
      </c>
      <c r="V38" s="173">
        <f t="shared" si="6"/>
        <v>0</v>
      </c>
      <c r="W38" s="178"/>
      <c r="X38" s="173"/>
      <c r="Y38" s="173">
        <f t="shared" si="7"/>
        <v>0</v>
      </c>
      <c r="Z38" s="173">
        <f t="shared" si="8"/>
        <v>0</v>
      </c>
      <c r="AA38" s="173">
        <f t="shared" si="9"/>
        <v>0</v>
      </c>
      <c r="AB38" s="173"/>
      <c r="AC38" s="173"/>
      <c r="AD38" s="173">
        <f t="shared" si="10"/>
        <v>0</v>
      </c>
      <c r="AE38" s="178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81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</row>
    <row r="39" spans="1:68" ht="15.75" customHeight="1" x14ac:dyDescent="0.3">
      <c r="A39" s="173">
        <v>999916452</v>
      </c>
      <c r="B39" s="173" t="s">
        <v>2226</v>
      </c>
      <c r="C39" s="173" t="s">
        <v>126</v>
      </c>
      <c r="D39" s="173" t="s">
        <v>375</v>
      </c>
      <c r="E39" s="173" t="s">
        <v>376</v>
      </c>
      <c r="F39" s="173" t="str">
        <f t="shared" si="0"/>
        <v>Michael Bols</v>
      </c>
      <c r="G39" s="173" t="s">
        <v>135</v>
      </c>
      <c r="H39" s="173">
        <v>999916452</v>
      </c>
      <c r="I39" s="57">
        <f t="shared" si="1"/>
        <v>342</v>
      </c>
      <c r="J39" s="57"/>
      <c r="K39" s="177"/>
      <c r="L39" s="173"/>
      <c r="M39" s="173"/>
      <c r="N39" s="173"/>
      <c r="O39" s="173"/>
      <c r="P39" s="173">
        <f t="shared" si="4"/>
        <v>0</v>
      </c>
      <c r="Q39" s="173">
        <v>0</v>
      </c>
      <c r="R39" s="173"/>
      <c r="S39" s="173">
        <f t="shared" si="5"/>
        <v>105</v>
      </c>
      <c r="T39" s="173">
        <f>AQ39</f>
        <v>0</v>
      </c>
      <c r="U39" s="173">
        <f t="shared" si="3"/>
        <v>0</v>
      </c>
      <c r="V39" s="173">
        <f t="shared" si="6"/>
        <v>64</v>
      </c>
      <c r="W39" s="178"/>
      <c r="X39" s="173"/>
      <c r="Y39" s="173">
        <f t="shared" si="7"/>
        <v>30</v>
      </c>
      <c r="Z39" s="173">
        <f t="shared" si="8"/>
        <v>1</v>
      </c>
      <c r="AA39" s="173">
        <f t="shared" si="9"/>
        <v>79</v>
      </c>
      <c r="AB39" s="173"/>
      <c r="AC39" s="173"/>
      <c r="AD39" s="173">
        <f t="shared" si="10"/>
        <v>64</v>
      </c>
      <c r="AE39" s="178"/>
      <c r="AF39" s="176">
        <v>64</v>
      </c>
      <c r="AG39" s="173"/>
      <c r="AH39" s="173"/>
      <c r="AI39" s="173"/>
      <c r="AJ39" s="173"/>
      <c r="AK39" s="173"/>
      <c r="AL39" s="173"/>
      <c r="AM39" s="173"/>
      <c r="AN39" s="173"/>
      <c r="AO39" s="176">
        <v>30</v>
      </c>
      <c r="AP39" s="173"/>
      <c r="AQ39" s="173"/>
      <c r="AR39" s="173"/>
      <c r="AS39" s="173"/>
      <c r="AT39" s="173">
        <v>105</v>
      </c>
      <c r="AU39" s="173"/>
      <c r="AV39" s="173"/>
      <c r="AW39" s="173">
        <v>64</v>
      </c>
      <c r="AX39" s="173"/>
      <c r="AY39" s="173"/>
      <c r="AZ39" s="173"/>
      <c r="BA39" s="173">
        <v>64</v>
      </c>
      <c r="BB39" s="181" t="s">
        <v>129</v>
      </c>
      <c r="BC39" s="173"/>
      <c r="BD39" s="173"/>
      <c r="BE39" s="173"/>
      <c r="BF39" s="173"/>
      <c r="BG39" s="173"/>
      <c r="BH39" s="173">
        <v>30</v>
      </c>
      <c r="BI39" s="173"/>
      <c r="BJ39" s="173"/>
      <c r="BK39" s="173"/>
      <c r="BL39" s="173"/>
      <c r="BM39" s="173"/>
      <c r="BN39" s="173"/>
      <c r="BO39" s="173"/>
      <c r="BP39" s="173">
        <v>79</v>
      </c>
    </row>
    <row r="40" spans="1:68" ht="15.75" customHeight="1" x14ac:dyDescent="0.3">
      <c r="A40" s="173">
        <v>999897047</v>
      </c>
      <c r="B40" s="173" t="s">
        <v>2226</v>
      </c>
      <c r="C40" s="173" t="s">
        <v>126</v>
      </c>
      <c r="D40" s="173" t="s">
        <v>1589</v>
      </c>
      <c r="E40" s="173" t="s">
        <v>1590</v>
      </c>
      <c r="F40" s="173" t="str">
        <f t="shared" si="0"/>
        <v>Hunter Procter</v>
      </c>
      <c r="G40" s="173" t="s">
        <v>135</v>
      </c>
      <c r="H40" s="173">
        <v>999897047</v>
      </c>
      <c r="I40" s="57">
        <f t="shared" si="1"/>
        <v>0</v>
      </c>
      <c r="J40" s="173"/>
      <c r="K40" s="178"/>
      <c r="L40" s="173"/>
      <c r="M40" s="173"/>
      <c r="N40" s="173"/>
      <c r="O40" s="173"/>
      <c r="P40" s="173">
        <f t="shared" si="4"/>
        <v>0</v>
      </c>
      <c r="Q40" s="173">
        <v>0</v>
      </c>
      <c r="R40" s="173"/>
      <c r="S40" s="173">
        <f t="shared" si="5"/>
        <v>0</v>
      </c>
      <c r="T40" s="173">
        <f t="shared" ref="T40:T52" si="15">AP40</f>
        <v>0</v>
      </c>
      <c r="U40" s="173">
        <f t="shared" si="3"/>
        <v>0</v>
      </c>
      <c r="V40" s="173">
        <f t="shared" si="6"/>
        <v>0</v>
      </c>
      <c r="W40" s="178"/>
      <c r="X40" s="173"/>
      <c r="Y40" s="173">
        <f t="shared" si="7"/>
        <v>0</v>
      </c>
      <c r="Z40" s="173">
        <f t="shared" si="8"/>
        <v>0</v>
      </c>
      <c r="AA40" s="173">
        <f t="shared" si="9"/>
        <v>0</v>
      </c>
      <c r="AB40" s="173"/>
      <c r="AC40" s="173"/>
      <c r="AD40" s="173">
        <f t="shared" si="10"/>
        <v>0</v>
      </c>
      <c r="AE40" s="178"/>
      <c r="AF40" s="176">
        <v>64</v>
      </c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81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</row>
    <row r="41" spans="1:68" ht="15.75" customHeight="1" x14ac:dyDescent="0.3">
      <c r="A41" s="173">
        <v>999896589</v>
      </c>
      <c r="B41" s="173" t="s">
        <v>2226</v>
      </c>
      <c r="C41" s="173" t="s">
        <v>126</v>
      </c>
      <c r="D41" s="173" t="s">
        <v>1901</v>
      </c>
      <c r="E41" s="173" t="s">
        <v>1902</v>
      </c>
      <c r="F41" s="173" t="str">
        <f t="shared" si="0"/>
        <v>Livia Viall</v>
      </c>
      <c r="G41" s="173" t="s">
        <v>128</v>
      </c>
      <c r="H41" s="173">
        <v>999896589</v>
      </c>
      <c r="I41" s="57">
        <f t="shared" si="1"/>
        <v>201</v>
      </c>
      <c r="J41" s="173"/>
      <c r="K41" s="178"/>
      <c r="L41" s="173"/>
      <c r="M41" s="173"/>
      <c r="N41" s="173"/>
      <c r="O41" s="173"/>
      <c r="P41" s="173">
        <f t="shared" si="4"/>
        <v>0</v>
      </c>
      <c r="Q41" s="173">
        <v>0</v>
      </c>
      <c r="R41" s="173"/>
      <c r="S41" s="173">
        <f t="shared" si="5"/>
        <v>71</v>
      </c>
      <c r="T41" s="173">
        <f t="shared" si="15"/>
        <v>0</v>
      </c>
      <c r="U41" s="173">
        <f t="shared" si="3"/>
        <v>51</v>
      </c>
      <c r="V41" s="173">
        <f t="shared" si="6"/>
        <v>0</v>
      </c>
      <c r="W41" s="178"/>
      <c r="X41" s="173"/>
      <c r="Y41" s="173">
        <f t="shared" si="7"/>
        <v>0</v>
      </c>
      <c r="Z41" s="173">
        <f t="shared" si="8"/>
        <v>0</v>
      </c>
      <c r="AA41" s="173">
        <f t="shared" si="9"/>
        <v>79</v>
      </c>
      <c r="AB41" s="173"/>
      <c r="AC41" s="173"/>
      <c r="AD41" s="173">
        <f t="shared" si="10"/>
        <v>0</v>
      </c>
      <c r="AE41" s="178"/>
      <c r="AF41" s="176">
        <v>99</v>
      </c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>
        <v>71</v>
      </c>
      <c r="AU41" s="173"/>
      <c r="AV41" s="173">
        <v>51</v>
      </c>
      <c r="AW41" s="173"/>
      <c r="AX41" s="173"/>
      <c r="AY41" s="173"/>
      <c r="AZ41" s="173"/>
      <c r="BA41" s="173"/>
      <c r="BB41" s="181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>
        <v>79</v>
      </c>
      <c r="BP41" s="173"/>
    </row>
    <row r="42" spans="1:68" ht="15.75" customHeight="1" x14ac:dyDescent="0.3">
      <c r="A42" s="173">
        <v>999862032</v>
      </c>
      <c r="B42" s="173" t="s">
        <v>2225</v>
      </c>
      <c r="C42" s="173" t="s">
        <v>126</v>
      </c>
      <c r="D42" s="173" t="s">
        <v>174</v>
      </c>
      <c r="E42" s="173" t="s">
        <v>1177</v>
      </c>
      <c r="F42" s="173" t="str">
        <f t="shared" si="0"/>
        <v>Joshua Kwok</v>
      </c>
      <c r="G42" s="173" t="s">
        <v>135</v>
      </c>
      <c r="H42" s="173">
        <v>999862032</v>
      </c>
      <c r="I42" s="57">
        <f t="shared" si="1"/>
        <v>79</v>
      </c>
      <c r="J42" s="173"/>
      <c r="K42" s="177"/>
      <c r="L42" s="173"/>
      <c r="M42" s="173"/>
      <c r="N42" s="173"/>
      <c r="O42" s="173"/>
      <c r="P42" s="173">
        <f t="shared" si="4"/>
        <v>0</v>
      </c>
      <c r="Q42" s="173">
        <v>0</v>
      </c>
      <c r="R42" s="173"/>
      <c r="S42" s="173">
        <f t="shared" si="5"/>
        <v>79</v>
      </c>
      <c r="T42" s="173">
        <f t="shared" si="15"/>
        <v>0</v>
      </c>
      <c r="U42" s="173">
        <f t="shared" si="3"/>
        <v>0</v>
      </c>
      <c r="V42" s="173">
        <f t="shared" si="6"/>
        <v>0</v>
      </c>
      <c r="W42" s="178"/>
      <c r="X42" s="173"/>
      <c r="Y42" s="173">
        <f t="shared" si="7"/>
        <v>0</v>
      </c>
      <c r="Z42" s="173">
        <f t="shared" si="8"/>
        <v>0</v>
      </c>
      <c r="AA42" s="173">
        <f t="shared" si="9"/>
        <v>0</v>
      </c>
      <c r="AB42" s="173"/>
      <c r="AC42" s="173"/>
      <c r="AD42" s="173">
        <f t="shared" si="10"/>
        <v>0</v>
      </c>
      <c r="AE42" s="178"/>
      <c r="AF42" s="173"/>
      <c r="AG42" s="173"/>
      <c r="AH42" s="173"/>
      <c r="AI42" s="173"/>
      <c r="AJ42" s="173"/>
      <c r="AK42" s="173"/>
      <c r="AL42" s="173"/>
      <c r="AM42" s="176">
        <v>30</v>
      </c>
      <c r="AN42" s="173"/>
      <c r="AO42" s="173"/>
      <c r="AP42" s="173"/>
      <c r="AQ42" s="173"/>
      <c r="AR42" s="173"/>
      <c r="AS42" s="173">
        <v>79</v>
      </c>
      <c r="AT42" s="173"/>
      <c r="AU42" s="173"/>
      <c r="AV42" s="173"/>
      <c r="AW42" s="173"/>
      <c r="AX42" s="173"/>
      <c r="AY42" s="173"/>
      <c r="AZ42" s="173"/>
      <c r="BA42" s="173"/>
      <c r="BB42" s="181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</row>
    <row r="43" spans="1:68" ht="15.75" customHeight="1" x14ac:dyDescent="0.3">
      <c r="A43" s="173">
        <v>999919649</v>
      </c>
      <c r="B43" s="173" t="s">
        <v>2226</v>
      </c>
      <c r="C43" s="173" t="s">
        <v>126</v>
      </c>
      <c r="D43" s="173" t="s">
        <v>1724</v>
      </c>
      <c r="E43" s="173" t="s">
        <v>1721</v>
      </c>
      <c r="F43" s="173" t="str">
        <f t="shared" si="0"/>
        <v>Kyum Adrian Shin</v>
      </c>
      <c r="G43" s="173" t="s">
        <v>135</v>
      </c>
      <c r="H43" s="173">
        <v>999919649</v>
      </c>
      <c r="I43" s="57">
        <f t="shared" si="1"/>
        <v>0</v>
      </c>
      <c r="J43" s="57"/>
      <c r="K43" s="177"/>
      <c r="L43" s="173"/>
      <c r="M43" s="173"/>
      <c r="N43" s="173"/>
      <c r="O43" s="173"/>
      <c r="P43" s="173">
        <f t="shared" si="4"/>
        <v>0</v>
      </c>
      <c r="Q43" s="173">
        <v>0</v>
      </c>
      <c r="R43" s="173"/>
      <c r="S43" s="173">
        <f t="shared" si="5"/>
        <v>0</v>
      </c>
      <c r="T43" s="173">
        <f t="shared" si="15"/>
        <v>0</v>
      </c>
      <c r="U43" s="173">
        <f t="shared" si="3"/>
        <v>0</v>
      </c>
      <c r="V43" s="173">
        <f t="shared" si="6"/>
        <v>0</v>
      </c>
      <c r="W43" s="178"/>
      <c r="X43" s="173"/>
      <c r="Y43" s="173">
        <f t="shared" si="7"/>
        <v>0</v>
      </c>
      <c r="Z43" s="173">
        <f t="shared" si="8"/>
        <v>0</v>
      </c>
      <c r="AA43" s="173">
        <f t="shared" si="9"/>
        <v>0</v>
      </c>
      <c r="AB43" s="173"/>
      <c r="AC43" s="173"/>
      <c r="AD43" s="173">
        <f t="shared" si="10"/>
        <v>0</v>
      </c>
      <c r="AE43" s="178"/>
      <c r="AF43" s="173"/>
      <c r="AG43" s="173"/>
      <c r="AH43" s="173"/>
      <c r="AI43" s="173"/>
      <c r="AJ43" s="173"/>
      <c r="AK43" s="173"/>
      <c r="AL43" s="173"/>
      <c r="AM43" s="176">
        <v>68</v>
      </c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81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</row>
    <row r="44" spans="1:68" ht="15.75" customHeight="1" x14ac:dyDescent="0.3">
      <c r="A44" s="173">
        <v>999862102</v>
      </c>
      <c r="B44" s="173" t="s">
        <v>2225</v>
      </c>
      <c r="C44" s="173" t="s">
        <v>126</v>
      </c>
      <c r="D44" s="173" t="s">
        <v>687</v>
      </c>
      <c r="E44" s="173" t="s">
        <v>1751</v>
      </c>
      <c r="F44" s="173" t="str">
        <f t="shared" si="0"/>
        <v>Jenna Slota</v>
      </c>
      <c r="G44" s="173" t="s">
        <v>128</v>
      </c>
      <c r="H44" s="173">
        <v>999862102</v>
      </c>
      <c r="I44" s="57">
        <f t="shared" si="1"/>
        <v>72</v>
      </c>
      <c r="J44" s="57"/>
      <c r="K44" s="177"/>
      <c r="L44" s="173"/>
      <c r="M44" s="173"/>
      <c r="N44" s="173"/>
      <c r="O44" s="173"/>
      <c r="P44" s="173">
        <f t="shared" si="4"/>
        <v>0</v>
      </c>
      <c r="Q44" s="173">
        <v>0</v>
      </c>
      <c r="R44" s="173"/>
      <c r="S44" s="173">
        <f t="shared" si="5"/>
        <v>0</v>
      </c>
      <c r="T44" s="173">
        <f t="shared" si="15"/>
        <v>0</v>
      </c>
      <c r="U44" s="173">
        <f t="shared" si="3"/>
        <v>72</v>
      </c>
      <c r="V44" s="173">
        <f t="shared" si="6"/>
        <v>0</v>
      </c>
      <c r="W44" s="178"/>
      <c r="X44" s="173"/>
      <c r="Y44" s="173">
        <f t="shared" si="7"/>
        <v>0</v>
      </c>
      <c r="Z44" s="173">
        <f t="shared" si="8"/>
        <v>0</v>
      </c>
      <c r="AA44" s="173">
        <f t="shared" si="9"/>
        <v>0</v>
      </c>
      <c r="AB44" s="173"/>
      <c r="AC44" s="173"/>
      <c r="AD44" s="173">
        <f t="shared" si="10"/>
        <v>0</v>
      </c>
      <c r="AE44" s="178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>
        <v>72</v>
      </c>
      <c r="AW44" s="173"/>
      <c r="AX44" s="173"/>
      <c r="AY44" s="173"/>
      <c r="AZ44" s="173"/>
      <c r="BA44" s="173"/>
      <c r="BB44" s="181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</row>
    <row r="45" spans="1:68" ht="15.75" customHeight="1" x14ac:dyDescent="0.3">
      <c r="A45" s="173">
        <v>999711716</v>
      </c>
      <c r="B45" s="173" t="s">
        <v>2225</v>
      </c>
      <c r="C45" s="173" t="s">
        <v>126</v>
      </c>
      <c r="D45" s="173" t="s">
        <v>1024</v>
      </c>
      <c r="E45" s="173" t="s">
        <v>1223</v>
      </c>
      <c r="F45" s="173" t="str">
        <f t="shared" si="0"/>
        <v>Philip Lee</v>
      </c>
      <c r="G45" s="173" t="s">
        <v>135</v>
      </c>
      <c r="H45" s="173">
        <v>999711716</v>
      </c>
      <c r="I45" s="57">
        <f t="shared" si="1"/>
        <v>0</v>
      </c>
      <c r="J45" s="57"/>
      <c r="K45" s="177"/>
      <c r="L45" s="173"/>
      <c r="M45" s="173">
        <v>90</v>
      </c>
      <c r="N45" s="173"/>
      <c r="O45" s="173"/>
      <c r="P45" s="173">
        <f t="shared" si="4"/>
        <v>0</v>
      </c>
      <c r="Q45" s="173">
        <v>0</v>
      </c>
      <c r="R45" s="173"/>
      <c r="S45" s="173">
        <f t="shared" si="5"/>
        <v>0</v>
      </c>
      <c r="T45" s="173">
        <f t="shared" si="15"/>
        <v>0</v>
      </c>
      <c r="U45" s="173">
        <f t="shared" si="3"/>
        <v>0</v>
      </c>
      <c r="V45" s="173">
        <f t="shared" si="6"/>
        <v>0</v>
      </c>
      <c r="W45" s="178"/>
      <c r="X45" s="173"/>
      <c r="Y45" s="173">
        <f t="shared" si="7"/>
        <v>0</v>
      </c>
      <c r="Z45" s="173">
        <f t="shared" si="8"/>
        <v>0</v>
      </c>
      <c r="AA45" s="173">
        <f t="shared" si="9"/>
        <v>0</v>
      </c>
      <c r="AB45" s="173"/>
      <c r="AC45" s="173"/>
      <c r="AD45" s="173">
        <f t="shared" si="10"/>
        <v>0</v>
      </c>
      <c r="AE45" s="178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81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</row>
    <row r="46" spans="1:68" ht="15.75" customHeight="1" x14ac:dyDescent="0.3">
      <c r="A46" s="173">
        <v>999905352</v>
      </c>
      <c r="B46" s="173" t="s">
        <v>2226</v>
      </c>
      <c r="C46" s="173" t="s">
        <v>126</v>
      </c>
      <c r="D46" s="173" t="s">
        <v>256</v>
      </c>
      <c r="E46" s="173" t="s">
        <v>257</v>
      </c>
      <c r="F46" s="173" t="str">
        <f t="shared" si="0"/>
        <v>Kayda Arion</v>
      </c>
      <c r="G46" s="173" t="s">
        <v>128</v>
      </c>
      <c r="H46" s="173">
        <v>999905352</v>
      </c>
      <c r="I46" s="57">
        <f t="shared" si="1"/>
        <v>558</v>
      </c>
      <c r="J46" s="57"/>
      <c r="K46" s="177"/>
      <c r="L46" s="173"/>
      <c r="M46" s="173"/>
      <c r="N46" s="173"/>
      <c r="O46" s="173"/>
      <c r="P46" s="173">
        <f t="shared" si="4"/>
        <v>25</v>
      </c>
      <c r="Q46" s="173">
        <v>0</v>
      </c>
      <c r="R46" s="173"/>
      <c r="S46" s="173">
        <f t="shared" si="5"/>
        <v>70</v>
      </c>
      <c r="T46" s="173">
        <f t="shared" si="15"/>
        <v>0</v>
      </c>
      <c r="U46" s="173">
        <f t="shared" si="3"/>
        <v>160</v>
      </c>
      <c r="V46" s="173">
        <f t="shared" si="6"/>
        <v>113</v>
      </c>
      <c r="W46" s="178"/>
      <c r="X46" s="173"/>
      <c r="Y46" s="173">
        <f t="shared" si="7"/>
        <v>0</v>
      </c>
      <c r="Z46" s="173">
        <f t="shared" si="8"/>
        <v>0</v>
      </c>
      <c r="AA46" s="173">
        <f t="shared" si="9"/>
        <v>105</v>
      </c>
      <c r="AB46" s="173"/>
      <c r="AC46" s="173"/>
      <c r="AD46" s="173">
        <f t="shared" si="10"/>
        <v>85</v>
      </c>
      <c r="AE46" s="178"/>
      <c r="AF46" s="176">
        <v>113</v>
      </c>
      <c r="AG46" s="176">
        <v>60</v>
      </c>
      <c r="AH46" s="173"/>
      <c r="AI46" s="173"/>
      <c r="AJ46" s="173"/>
      <c r="AK46" s="173"/>
      <c r="AL46" s="176"/>
      <c r="AM46" s="176">
        <v>60</v>
      </c>
      <c r="AN46" s="173"/>
      <c r="AO46" s="173"/>
      <c r="AP46" s="173"/>
      <c r="AQ46" s="173"/>
      <c r="AR46" s="173"/>
      <c r="AS46" s="173">
        <v>70</v>
      </c>
      <c r="AT46" s="173"/>
      <c r="AU46" s="173"/>
      <c r="AV46" s="173">
        <v>160</v>
      </c>
      <c r="AW46" s="173">
        <v>113</v>
      </c>
      <c r="AX46" s="173"/>
      <c r="AY46" s="173">
        <v>25</v>
      </c>
      <c r="AZ46" s="173"/>
      <c r="BA46" s="173">
        <v>85</v>
      </c>
      <c r="BB46" s="181">
        <v>8</v>
      </c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>
        <v>105</v>
      </c>
    </row>
    <row r="47" spans="1:68" ht="15.75" customHeight="1" x14ac:dyDescent="0.3">
      <c r="A47" s="173">
        <v>999908800</v>
      </c>
      <c r="B47" s="173" t="s">
        <v>2225</v>
      </c>
      <c r="C47" s="173" t="s">
        <v>126</v>
      </c>
      <c r="D47" s="173" t="s">
        <v>510</v>
      </c>
      <c r="E47" s="173" t="s">
        <v>499</v>
      </c>
      <c r="F47" s="173" t="str">
        <f t="shared" si="0"/>
        <v>Vincent Chen</v>
      </c>
      <c r="G47" s="173" t="s">
        <v>135</v>
      </c>
      <c r="H47" s="173">
        <v>999908800</v>
      </c>
      <c r="I47" s="57">
        <f t="shared" si="1"/>
        <v>291.5</v>
      </c>
      <c r="J47" s="57">
        <f>(P47+Q47+S47+T47+U47+V47)*0.5</f>
        <v>127.5</v>
      </c>
      <c r="K47" s="177"/>
      <c r="L47" s="173"/>
      <c r="M47" s="173"/>
      <c r="N47" s="173"/>
      <c r="O47" s="173"/>
      <c r="P47" s="173">
        <f t="shared" si="4"/>
        <v>0</v>
      </c>
      <c r="Q47" s="173">
        <v>0</v>
      </c>
      <c r="R47" s="173"/>
      <c r="S47" s="173">
        <f t="shared" si="5"/>
        <v>105</v>
      </c>
      <c r="T47" s="173">
        <f t="shared" si="15"/>
        <v>0</v>
      </c>
      <c r="U47" s="173">
        <f t="shared" si="3"/>
        <v>0</v>
      </c>
      <c r="V47" s="173">
        <f t="shared" si="6"/>
        <v>150</v>
      </c>
      <c r="W47" s="178"/>
      <c r="X47" s="173"/>
      <c r="Y47" s="173">
        <f t="shared" si="7"/>
        <v>0</v>
      </c>
      <c r="Z47" s="173">
        <f t="shared" si="8"/>
        <v>0</v>
      </c>
      <c r="AA47" s="173">
        <f t="shared" si="9"/>
        <v>79</v>
      </c>
      <c r="AB47" s="173"/>
      <c r="AC47" s="173"/>
      <c r="AD47" s="173">
        <f t="shared" si="10"/>
        <v>85</v>
      </c>
      <c r="AE47" s="178"/>
      <c r="AF47" s="176">
        <v>99</v>
      </c>
      <c r="AG47" s="176">
        <v>45</v>
      </c>
      <c r="AH47" s="173"/>
      <c r="AI47" s="173"/>
      <c r="AJ47" s="176">
        <v>45</v>
      </c>
      <c r="AK47" s="173"/>
      <c r="AL47" s="173"/>
      <c r="AM47" s="173"/>
      <c r="AN47" s="173"/>
      <c r="AO47" s="173"/>
      <c r="AP47" s="173"/>
      <c r="AQ47" s="173"/>
      <c r="AR47" s="173"/>
      <c r="AS47" s="173">
        <v>105</v>
      </c>
      <c r="AT47" s="173"/>
      <c r="AU47" s="173"/>
      <c r="AV47" s="173"/>
      <c r="AW47" s="173">
        <v>150</v>
      </c>
      <c r="AX47" s="173"/>
      <c r="AY47" s="173"/>
      <c r="AZ47" s="173"/>
      <c r="BA47" s="173">
        <v>85</v>
      </c>
      <c r="BB47" s="181">
        <v>8</v>
      </c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>
        <v>79</v>
      </c>
      <c r="BP47" s="173"/>
    </row>
    <row r="48" spans="1:68" ht="15.75" customHeight="1" x14ac:dyDescent="0.3">
      <c r="A48" s="173">
        <v>999882648</v>
      </c>
      <c r="B48" s="173" t="s">
        <v>2226</v>
      </c>
      <c r="C48" s="173" t="s">
        <v>126</v>
      </c>
      <c r="D48" s="173" t="s">
        <v>197</v>
      </c>
      <c r="E48" s="173" t="s">
        <v>198</v>
      </c>
      <c r="F48" s="173" t="str">
        <f t="shared" si="0"/>
        <v>Liora Aldiosa</v>
      </c>
      <c r="G48" s="173" t="s">
        <v>128</v>
      </c>
      <c r="H48" s="173">
        <v>999882648</v>
      </c>
      <c r="I48" s="57">
        <f t="shared" si="1"/>
        <v>0</v>
      </c>
      <c r="J48" s="57"/>
      <c r="K48" s="177"/>
      <c r="L48" s="173"/>
      <c r="M48" s="173"/>
      <c r="N48" s="173"/>
      <c r="O48" s="173"/>
      <c r="P48" s="173">
        <f t="shared" si="4"/>
        <v>0</v>
      </c>
      <c r="Q48" s="173">
        <v>0</v>
      </c>
      <c r="R48" s="173"/>
      <c r="S48" s="173">
        <f t="shared" si="5"/>
        <v>0</v>
      </c>
      <c r="T48" s="173">
        <f t="shared" si="15"/>
        <v>0</v>
      </c>
      <c r="U48" s="173">
        <f t="shared" si="3"/>
        <v>0</v>
      </c>
      <c r="V48" s="173">
        <f t="shared" si="6"/>
        <v>0</v>
      </c>
      <c r="W48" s="178"/>
      <c r="X48" s="173"/>
      <c r="Y48" s="173">
        <f t="shared" si="7"/>
        <v>0</v>
      </c>
      <c r="Z48" s="173">
        <f t="shared" si="8"/>
        <v>0</v>
      </c>
      <c r="AA48" s="173">
        <f t="shared" si="9"/>
        <v>0</v>
      </c>
      <c r="AB48" s="173"/>
      <c r="AC48" s="173"/>
      <c r="AD48" s="173">
        <f t="shared" si="10"/>
        <v>0</v>
      </c>
      <c r="AE48" s="178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81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</row>
    <row r="49" spans="1:68" ht="15.75" customHeight="1" x14ac:dyDescent="0.3">
      <c r="A49" s="173">
        <v>999915753</v>
      </c>
      <c r="B49" s="173" t="s">
        <v>2226</v>
      </c>
      <c r="C49" s="173" t="s">
        <v>126</v>
      </c>
      <c r="D49" s="173" t="s">
        <v>372</v>
      </c>
      <c r="E49" s="173" t="s">
        <v>373</v>
      </c>
      <c r="F49" s="173" t="str">
        <f t="shared" si="0"/>
        <v>Cameron Bolin</v>
      </c>
      <c r="G49" s="173" t="s">
        <v>135</v>
      </c>
      <c r="H49" s="173">
        <v>999915753</v>
      </c>
      <c r="I49" s="57">
        <f t="shared" si="1"/>
        <v>85</v>
      </c>
      <c r="J49" s="57"/>
      <c r="K49" s="177"/>
      <c r="L49" s="173"/>
      <c r="M49" s="173"/>
      <c r="N49" s="173"/>
      <c r="O49" s="173"/>
      <c r="P49" s="173">
        <f t="shared" si="4"/>
        <v>0</v>
      </c>
      <c r="Q49" s="173">
        <v>0</v>
      </c>
      <c r="R49" s="173"/>
      <c r="S49" s="173">
        <f t="shared" si="5"/>
        <v>0</v>
      </c>
      <c r="T49" s="173">
        <f t="shared" si="15"/>
        <v>0</v>
      </c>
      <c r="U49" s="173">
        <f t="shared" si="3"/>
        <v>51</v>
      </c>
      <c r="V49" s="173">
        <f t="shared" si="6"/>
        <v>0</v>
      </c>
      <c r="W49" s="178"/>
      <c r="X49" s="173"/>
      <c r="Y49" s="173">
        <f t="shared" si="7"/>
        <v>34</v>
      </c>
      <c r="Z49" s="173">
        <f t="shared" si="8"/>
        <v>1</v>
      </c>
      <c r="AA49" s="173">
        <f t="shared" si="9"/>
        <v>0</v>
      </c>
      <c r="AB49" s="173"/>
      <c r="AC49" s="173"/>
      <c r="AD49" s="173">
        <f t="shared" si="10"/>
        <v>0</v>
      </c>
      <c r="AE49" s="178"/>
      <c r="AF49" s="173"/>
      <c r="AG49" s="173"/>
      <c r="AH49" s="176">
        <v>45</v>
      </c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>
        <v>51</v>
      </c>
      <c r="AW49" s="173"/>
      <c r="AX49" s="173"/>
      <c r="AY49" s="173"/>
      <c r="AZ49" s="173"/>
      <c r="BA49" s="173"/>
      <c r="BB49" s="181"/>
      <c r="BC49" s="173"/>
      <c r="BD49" s="173"/>
      <c r="BE49" s="173"/>
      <c r="BF49" s="173">
        <v>34</v>
      </c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</row>
    <row r="50" spans="1:68" ht="15.75" customHeight="1" x14ac:dyDescent="0.3">
      <c r="A50" s="173">
        <v>999890313</v>
      </c>
      <c r="B50" s="173" t="s">
        <v>2225</v>
      </c>
      <c r="C50" s="173" t="s">
        <v>126</v>
      </c>
      <c r="D50" s="173" t="s">
        <v>265</v>
      </c>
      <c r="E50" s="173" t="s">
        <v>2232</v>
      </c>
      <c r="F50" s="173" t="str">
        <f t="shared" si="0"/>
        <v>Nathaniel Cromwell</v>
      </c>
      <c r="G50" s="173" t="s">
        <v>135</v>
      </c>
      <c r="H50" s="173">
        <v>999890313</v>
      </c>
      <c r="I50" s="57">
        <f t="shared" si="1"/>
        <v>0</v>
      </c>
      <c r="J50" s="57"/>
      <c r="K50" s="177"/>
      <c r="L50" s="173">
        <v>80</v>
      </c>
      <c r="M50" s="173">
        <v>160</v>
      </c>
      <c r="N50" s="173">
        <f>15*0.74</f>
        <v>11.1</v>
      </c>
      <c r="O50" s="173">
        <f>15*3</f>
        <v>45</v>
      </c>
      <c r="P50" s="173">
        <f t="shared" si="4"/>
        <v>0</v>
      </c>
      <c r="Q50" s="173">
        <v>0</v>
      </c>
      <c r="R50" s="173"/>
      <c r="S50" s="173">
        <f t="shared" si="5"/>
        <v>0</v>
      </c>
      <c r="T50" s="173">
        <f t="shared" si="15"/>
        <v>0</v>
      </c>
      <c r="U50" s="173">
        <f t="shared" si="3"/>
        <v>0</v>
      </c>
      <c r="V50" s="173">
        <f t="shared" si="6"/>
        <v>0</v>
      </c>
      <c r="W50" s="178"/>
      <c r="X50" s="173"/>
      <c r="Y50" s="173">
        <f t="shared" si="7"/>
        <v>0</v>
      </c>
      <c r="Z50" s="173">
        <f t="shared" si="8"/>
        <v>0</v>
      </c>
      <c r="AA50" s="173">
        <f t="shared" si="9"/>
        <v>0</v>
      </c>
      <c r="AB50" s="173"/>
      <c r="AC50" s="173"/>
      <c r="AD50" s="173">
        <f t="shared" si="10"/>
        <v>0</v>
      </c>
      <c r="AE50" s="178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81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</row>
    <row r="51" spans="1:68" ht="15.75" customHeight="1" x14ac:dyDescent="0.3">
      <c r="A51" s="173">
        <v>999736438</v>
      </c>
      <c r="B51" s="173" t="s">
        <v>2225</v>
      </c>
      <c r="C51" s="173" t="s">
        <v>126</v>
      </c>
      <c r="D51" s="173" t="s">
        <v>1123</v>
      </c>
      <c r="E51" s="173" t="s">
        <v>469</v>
      </c>
      <c r="F51" s="173" t="str">
        <f t="shared" si="0"/>
        <v>Hayden Castillo</v>
      </c>
      <c r="G51" s="173" t="s">
        <v>135</v>
      </c>
      <c r="H51" s="173">
        <v>999736438</v>
      </c>
      <c r="I51" s="57">
        <f t="shared" si="1"/>
        <v>0</v>
      </c>
      <c r="J51" s="57"/>
      <c r="K51" s="177"/>
      <c r="L51" s="173">
        <v>40</v>
      </c>
      <c r="M51" s="173">
        <v>78</v>
      </c>
      <c r="N51" s="173"/>
      <c r="O51" s="173"/>
      <c r="P51" s="173">
        <f t="shared" si="4"/>
        <v>0</v>
      </c>
      <c r="Q51" s="173">
        <v>0</v>
      </c>
      <c r="R51" s="173"/>
      <c r="S51" s="173">
        <f t="shared" si="5"/>
        <v>0</v>
      </c>
      <c r="T51" s="173">
        <f t="shared" si="15"/>
        <v>0</v>
      </c>
      <c r="U51" s="173">
        <f t="shared" si="3"/>
        <v>0</v>
      </c>
      <c r="V51" s="173">
        <f t="shared" si="6"/>
        <v>0</v>
      </c>
      <c r="W51" s="178"/>
      <c r="X51" s="173"/>
      <c r="Y51" s="173">
        <f t="shared" si="7"/>
        <v>0</v>
      </c>
      <c r="Z51" s="173">
        <f t="shared" si="8"/>
        <v>0</v>
      </c>
      <c r="AA51" s="173">
        <f t="shared" si="9"/>
        <v>0</v>
      </c>
      <c r="AB51" s="173"/>
      <c r="AC51" s="173"/>
      <c r="AD51" s="173">
        <f t="shared" si="10"/>
        <v>0</v>
      </c>
      <c r="AE51" s="178"/>
      <c r="AF51" s="176">
        <v>64</v>
      </c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81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</row>
    <row r="52" spans="1:68" ht="15.75" customHeight="1" x14ac:dyDescent="0.3">
      <c r="A52" s="173">
        <v>999844170</v>
      </c>
      <c r="B52" s="173" t="s">
        <v>2225</v>
      </c>
      <c r="C52" s="173" t="s">
        <v>126</v>
      </c>
      <c r="D52" s="173" t="s">
        <v>646</v>
      </c>
      <c r="E52" s="173" t="s">
        <v>686</v>
      </c>
      <c r="F52" s="173" t="str">
        <f t="shared" si="0"/>
        <v>Anthony Do</v>
      </c>
      <c r="G52" s="173" t="s">
        <v>135</v>
      </c>
      <c r="H52" s="173">
        <v>999844170</v>
      </c>
      <c r="I52" s="57">
        <f t="shared" si="1"/>
        <v>403.75</v>
      </c>
      <c r="J52" s="57">
        <f>(P52+Q52+S52+T52+U52+V52)*0.5</f>
        <v>143.75</v>
      </c>
      <c r="K52" s="177"/>
      <c r="L52" s="173">
        <v>37</v>
      </c>
      <c r="M52" s="173">
        <v>90</v>
      </c>
      <c r="N52" s="173"/>
      <c r="O52" s="173"/>
      <c r="P52" s="173">
        <f t="shared" si="4"/>
        <v>37.5</v>
      </c>
      <c r="Q52" s="173">
        <v>0</v>
      </c>
      <c r="R52" s="173"/>
      <c r="S52" s="173">
        <f t="shared" si="5"/>
        <v>0</v>
      </c>
      <c r="T52" s="173">
        <f t="shared" si="15"/>
        <v>250</v>
      </c>
      <c r="U52" s="173">
        <f t="shared" si="3"/>
        <v>0</v>
      </c>
      <c r="V52" s="173">
        <f t="shared" si="6"/>
        <v>0</v>
      </c>
      <c r="W52" s="178"/>
      <c r="X52" s="173"/>
      <c r="Y52" s="173">
        <f t="shared" si="7"/>
        <v>60</v>
      </c>
      <c r="Z52" s="173">
        <f t="shared" si="8"/>
        <v>1</v>
      </c>
      <c r="AA52" s="173">
        <f t="shared" si="9"/>
        <v>0</v>
      </c>
      <c r="AB52" s="173"/>
      <c r="AC52" s="173"/>
      <c r="AD52" s="173">
        <f t="shared" si="10"/>
        <v>200</v>
      </c>
      <c r="AE52" s="178"/>
      <c r="AF52" s="176">
        <v>113</v>
      </c>
      <c r="AG52" s="173"/>
      <c r="AH52" s="173"/>
      <c r="AI52" s="173"/>
      <c r="AJ52" s="173"/>
      <c r="AK52" s="173"/>
      <c r="AL52" s="173"/>
      <c r="AM52" s="173"/>
      <c r="AN52" s="173"/>
      <c r="AO52" s="173"/>
      <c r="AP52" s="173">
        <v>250</v>
      </c>
      <c r="AQ52" s="173"/>
      <c r="AR52" s="173"/>
      <c r="AS52" s="173"/>
      <c r="AT52" s="173"/>
      <c r="AU52" s="173"/>
      <c r="AV52" s="173"/>
      <c r="AW52" s="173"/>
      <c r="AX52" s="173"/>
      <c r="AY52" s="173"/>
      <c r="AZ52" s="173">
        <v>37.5</v>
      </c>
      <c r="BA52" s="173">
        <v>200</v>
      </c>
      <c r="BB52" s="181">
        <v>1</v>
      </c>
      <c r="BC52" s="173"/>
      <c r="BD52" s="173"/>
      <c r="BE52" s="173"/>
      <c r="BF52" s="173"/>
      <c r="BG52" s="173"/>
      <c r="BH52" s="173"/>
      <c r="BI52" s="173">
        <v>60</v>
      </c>
      <c r="BJ52" s="173"/>
      <c r="BK52" s="173"/>
      <c r="BL52" s="173"/>
      <c r="BM52" s="173"/>
      <c r="BN52" s="173"/>
      <c r="BO52" s="173"/>
      <c r="BP52" s="173"/>
    </row>
    <row r="53" spans="1:68" ht="15.75" customHeight="1" x14ac:dyDescent="0.3">
      <c r="A53" s="173">
        <v>999887095</v>
      </c>
      <c r="B53" s="173" t="s">
        <v>2225</v>
      </c>
      <c r="C53" s="173" t="s">
        <v>126</v>
      </c>
      <c r="D53" s="173" t="s">
        <v>433</v>
      </c>
      <c r="E53" s="173" t="s">
        <v>1918</v>
      </c>
      <c r="F53" s="173" t="str">
        <f t="shared" si="0"/>
        <v>David Vu</v>
      </c>
      <c r="G53" s="173" t="s">
        <v>135</v>
      </c>
      <c r="H53" s="173">
        <v>999887095</v>
      </c>
      <c r="I53" s="57">
        <f t="shared" si="1"/>
        <v>569</v>
      </c>
      <c r="J53" s="57"/>
      <c r="K53" s="178"/>
      <c r="L53" s="173"/>
      <c r="M53" s="173"/>
      <c r="N53" s="173"/>
      <c r="O53" s="173"/>
      <c r="P53" s="173">
        <f t="shared" si="4"/>
        <v>0</v>
      </c>
      <c r="Q53" s="173">
        <v>0</v>
      </c>
      <c r="R53" s="173"/>
      <c r="S53" s="173">
        <f t="shared" si="5"/>
        <v>140</v>
      </c>
      <c r="T53" s="173">
        <f t="shared" ref="T53:T54" si="16">AQ53</f>
        <v>0</v>
      </c>
      <c r="U53" s="173">
        <f t="shared" si="3"/>
        <v>120</v>
      </c>
      <c r="V53" s="173">
        <f t="shared" si="6"/>
        <v>200</v>
      </c>
      <c r="W53" s="178"/>
      <c r="X53" s="173"/>
      <c r="Y53" s="173">
        <f t="shared" si="7"/>
        <v>45</v>
      </c>
      <c r="Z53" s="173">
        <f t="shared" si="8"/>
        <v>1</v>
      </c>
      <c r="AA53" s="173">
        <f t="shared" si="9"/>
        <v>0</v>
      </c>
      <c r="AB53" s="173"/>
      <c r="AC53" s="173"/>
      <c r="AD53" s="173">
        <f t="shared" si="10"/>
        <v>64</v>
      </c>
      <c r="AE53" s="178"/>
      <c r="AF53" s="176">
        <v>93</v>
      </c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>
        <v>140</v>
      </c>
      <c r="AV53" s="173">
        <v>120</v>
      </c>
      <c r="AW53" s="173">
        <v>200</v>
      </c>
      <c r="AX53" s="173"/>
      <c r="AY53" s="173"/>
      <c r="AZ53" s="173"/>
      <c r="BA53" s="173">
        <v>64</v>
      </c>
      <c r="BB53" s="181" t="s">
        <v>129</v>
      </c>
      <c r="BC53" s="173"/>
      <c r="BD53" s="173"/>
      <c r="BE53" s="173"/>
      <c r="BF53" s="173"/>
      <c r="BG53" s="173"/>
      <c r="BH53" s="173"/>
      <c r="BI53" s="173">
        <v>45</v>
      </c>
      <c r="BJ53" s="173"/>
      <c r="BK53" s="173"/>
      <c r="BL53" s="173"/>
      <c r="BM53" s="173"/>
      <c r="BN53" s="173"/>
      <c r="BO53" s="173"/>
      <c r="BP53" s="173"/>
    </row>
    <row r="54" spans="1:68" ht="15.75" customHeight="1" x14ac:dyDescent="0.3">
      <c r="A54" s="173">
        <v>999867076</v>
      </c>
      <c r="B54" s="173" t="s">
        <v>2226</v>
      </c>
      <c r="C54" s="173" t="s">
        <v>126</v>
      </c>
      <c r="D54" s="173" t="s">
        <v>251</v>
      </c>
      <c r="E54" s="173" t="s">
        <v>686</v>
      </c>
      <c r="F54" s="173" t="str">
        <f t="shared" si="0"/>
        <v>Emily Do</v>
      </c>
      <c r="G54" s="173" t="s">
        <v>128</v>
      </c>
      <c r="H54" s="173">
        <v>999867076</v>
      </c>
      <c r="I54" s="57">
        <f t="shared" si="1"/>
        <v>0</v>
      </c>
      <c r="J54" s="57"/>
      <c r="K54" s="177"/>
      <c r="L54" s="173"/>
      <c r="M54" s="173"/>
      <c r="N54" s="173"/>
      <c r="O54" s="173"/>
      <c r="P54" s="173">
        <f t="shared" si="4"/>
        <v>0</v>
      </c>
      <c r="Q54" s="173">
        <v>0</v>
      </c>
      <c r="R54" s="173"/>
      <c r="S54" s="173">
        <f t="shared" si="5"/>
        <v>0</v>
      </c>
      <c r="T54" s="173">
        <f t="shared" si="16"/>
        <v>0</v>
      </c>
      <c r="U54" s="173">
        <f t="shared" si="3"/>
        <v>0</v>
      </c>
      <c r="V54" s="173">
        <f t="shared" si="6"/>
        <v>0</v>
      </c>
      <c r="W54" s="178"/>
      <c r="X54" s="173"/>
      <c r="Y54" s="173">
        <f t="shared" si="7"/>
        <v>0</v>
      </c>
      <c r="Z54" s="173">
        <f t="shared" si="8"/>
        <v>0</v>
      </c>
      <c r="AA54" s="173">
        <f t="shared" si="9"/>
        <v>0</v>
      </c>
      <c r="AB54" s="173"/>
      <c r="AC54" s="173"/>
      <c r="AD54" s="173">
        <f t="shared" si="10"/>
        <v>0</v>
      </c>
      <c r="AE54" s="178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81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</row>
    <row r="55" spans="1:68" ht="15.75" customHeight="1" x14ac:dyDescent="0.3">
      <c r="A55" s="173">
        <v>999887096</v>
      </c>
      <c r="B55" s="173" t="s">
        <v>2226</v>
      </c>
      <c r="C55" s="173" t="s">
        <v>126</v>
      </c>
      <c r="D55" s="173" t="s">
        <v>1919</v>
      </c>
      <c r="E55" s="173" t="s">
        <v>1918</v>
      </c>
      <c r="F55" s="173" t="str">
        <f t="shared" si="0"/>
        <v>Emilie Vu</v>
      </c>
      <c r="G55" s="173" t="s">
        <v>128</v>
      </c>
      <c r="H55" s="173">
        <v>999887096</v>
      </c>
      <c r="I55" s="57">
        <f t="shared" si="1"/>
        <v>334</v>
      </c>
      <c r="J55" s="57"/>
      <c r="K55" s="177"/>
      <c r="L55" s="173"/>
      <c r="M55" s="173"/>
      <c r="N55" s="173"/>
      <c r="O55" s="173"/>
      <c r="P55" s="173">
        <f t="shared" si="4"/>
        <v>0</v>
      </c>
      <c r="Q55" s="173">
        <v>0</v>
      </c>
      <c r="R55" s="173"/>
      <c r="S55" s="173">
        <f t="shared" si="5"/>
        <v>71</v>
      </c>
      <c r="T55" s="173">
        <f>AP55</f>
        <v>0</v>
      </c>
      <c r="U55" s="173">
        <f t="shared" si="3"/>
        <v>51</v>
      </c>
      <c r="V55" s="173">
        <f t="shared" si="6"/>
        <v>99</v>
      </c>
      <c r="W55" s="178"/>
      <c r="X55" s="173"/>
      <c r="Y55" s="173">
        <f t="shared" si="7"/>
        <v>0</v>
      </c>
      <c r="Z55" s="173">
        <f t="shared" si="8"/>
        <v>0</v>
      </c>
      <c r="AA55" s="173">
        <f t="shared" si="9"/>
        <v>0</v>
      </c>
      <c r="AB55" s="173"/>
      <c r="AC55" s="173"/>
      <c r="AD55" s="173">
        <f t="shared" si="10"/>
        <v>113</v>
      </c>
      <c r="AE55" s="178"/>
      <c r="AF55" s="176">
        <v>64</v>
      </c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>
        <v>71</v>
      </c>
      <c r="AV55" s="173">
        <v>51</v>
      </c>
      <c r="AW55" s="173">
        <v>99</v>
      </c>
      <c r="AX55" s="173"/>
      <c r="AY55" s="173"/>
      <c r="AZ55" s="173"/>
      <c r="BA55" s="173">
        <v>113</v>
      </c>
      <c r="BB55" s="181">
        <v>4</v>
      </c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</row>
    <row r="56" spans="1:68" ht="15.75" customHeight="1" x14ac:dyDescent="0.3">
      <c r="A56" s="173">
        <v>999775469</v>
      </c>
      <c r="B56" s="173" t="s">
        <v>2225</v>
      </c>
      <c r="C56" s="173" t="s">
        <v>126</v>
      </c>
      <c r="D56" s="173" t="s">
        <v>375</v>
      </c>
      <c r="E56" s="173" t="s">
        <v>531</v>
      </c>
      <c r="F56" s="173" t="str">
        <f t="shared" si="0"/>
        <v>Michael Chiu</v>
      </c>
      <c r="G56" s="173" t="s">
        <v>135</v>
      </c>
      <c r="H56" s="173">
        <v>999775469</v>
      </c>
      <c r="I56" s="57">
        <f t="shared" si="1"/>
        <v>0</v>
      </c>
      <c r="J56" s="173"/>
      <c r="K56" s="177"/>
      <c r="L56" s="173">
        <v>60</v>
      </c>
      <c r="M56" s="173">
        <v>78</v>
      </c>
      <c r="N56" s="173"/>
      <c r="O56" s="173"/>
      <c r="P56" s="173">
        <f t="shared" si="4"/>
        <v>0</v>
      </c>
      <c r="Q56" s="173">
        <v>0</v>
      </c>
      <c r="R56" s="173"/>
      <c r="S56" s="173">
        <f t="shared" si="5"/>
        <v>0</v>
      </c>
      <c r="T56" s="173">
        <f>AQ56</f>
        <v>0</v>
      </c>
      <c r="U56" s="173">
        <f t="shared" si="3"/>
        <v>0</v>
      </c>
      <c r="V56" s="173">
        <f t="shared" si="6"/>
        <v>0</v>
      </c>
      <c r="W56" s="178"/>
      <c r="X56" s="173"/>
      <c r="Y56" s="173">
        <f t="shared" si="7"/>
        <v>0</v>
      </c>
      <c r="Z56" s="173">
        <f t="shared" si="8"/>
        <v>0</v>
      </c>
      <c r="AA56" s="173">
        <f t="shared" si="9"/>
        <v>0</v>
      </c>
      <c r="AB56" s="173"/>
      <c r="AC56" s="173"/>
      <c r="AD56" s="173">
        <f t="shared" si="10"/>
        <v>0</v>
      </c>
      <c r="AE56" s="178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81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</row>
    <row r="57" spans="1:68" ht="15.75" customHeight="1" x14ac:dyDescent="0.3">
      <c r="A57" s="173">
        <v>999778486</v>
      </c>
      <c r="B57" s="173" t="s">
        <v>2225</v>
      </c>
      <c r="C57" s="173" t="s">
        <v>126</v>
      </c>
      <c r="D57" s="173" t="s">
        <v>1958</v>
      </c>
      <c r="E57" s="173" t="s">
        <v>1957</v>
      </c>
      <c r="F57" s="173" t="str">
        <f t="shared" si="0"/>
        <v>Kaiden Wong</v>
      </c>
      <c r="G57" s="173" t="s">
        <v>135</v>
      </c>
      <c r="H57" s="173">
        <v>999778486</v>
      </c>
      <c r="I57" s="57">
        <f t="shared" si="1"/>
        <v>79</v>
      </c>
      <c r="J57" s="57"/>
      <c r="K57" s="177"/>
      <c r="L57" s="173">
        <v>26</v>
      </c>
      <c r="M57" s="173"/>
      <c r="N57" s="173"/>
      <c r="O57" s="173"/>
      <c r="P57" s="173">
        <f t="shared" si="4"/>
        <v>0</v>
      </c>
      <c r="Q57" s="173">
        <v>0</v>
      </c>
      <c r="R57" s="173"/>
      <c r="S57" s="173">
        <f t="shared" si="5"/>
        <v>79</v>
      </c>
      <c r="T57" s="173">
        <f t="shared" ref="T57:T58" si="17">AP57</f>
        <v>0</v>
      </c>
      <c r="U57" s="173">
        <f t="shared" si="3"/>
        <v>0</v>
      </c>
      <c r="V57" s="173">
        <f t="shared" si="6"/>
        <v>0</v>
      </c>
      <c r="W57" s="178"/>
      <c r="X57" s="173"/>
      <c r="Y57" s="173">
        <f t="shared" si="7"/>
        <v>0</v>
      </c>
      <c r="Z57" s="173">
        <f t="shared" si="8"/>
        <v>0</v>
      </c>
      <c r="AA57" s="173">
        <f t="shared" si="9"/>
        <v>0</v>
      </c>
      <c r="AB57" s="173"/>
      <c r="AC57" s="173"/>
      <c r="AD57" s="173">
        <f t="shared" si="10"/>
        <v>0</v>
      </c>
      <c r="AE57" s="178"/>
      <c r="AF57" s="176">
        <v>64</v>
      </c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>
        <v>79</v>
      </c>
      <c r="AV57" s="173"/>
      <c r="AW57" s="173"/>
      <c r="AX57" s="173"/>
      <c r="AY57" s="173"/>
      <c r="AZ57" s="173"/>
      <c r="BA57" s="173"/>
      <c r="BB57" s="181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</row>
    <row r="58" spans="1:68" ht="15.75" customHeight="1" x14ac:dyDescent="0.3">
      <c r="A58" s="173">
        <v>999900396</v>
      </c>
      <c r="B58" s="173" t="s">
        <v>2225</v>
      </c>
      <c r="C58" s="173" t="s">
        <v>126</v>
      </c>
      <c r="D58" s="173" t="s">
        <v>595</v>
      </c>
      <c r="E58" s="173" t="s">
        <v>1967</v>
      </c>
      <c r="F58" s="173" t="str">
        <f t="shared" si="0"/>
        <v>Aubrey Yamashita</v>
      </c>
      <c r="G58" s="173" t="s">
        <v>128</v>
      </c>
      <c r="H58" s="173">
        <v>999900396</v>
      </c>
      <c r="I58" s="57">
        <f t="shared" si="1"/>
        <v>0</v>
      </c>
      <c r="J58" s="57">
        <f t="shared" ref="J58:J59" si="18">(P58+Q58+S58+T58+U58+V58)*0.5</f>
        <v>0</v>
      </c>
      <c r="K58" s="177"/>
      <c r="L58" s="173">
        <v>26</v>
      </c>
      <c r="M58" s="173"/>
      <c r="N58" s="173"/>
      <c r="O58" s="173"/>
      <c r="P58" s="173">
        <f t="shared" si="4"/>
        <v>0</v>
      </c>
      <c r="Q58" s="173">
        <v>0</v>
      </c>
      <c r="R58" s="173"/>
      <c r="S58" s="173">
        <f t="shared" si="5"/>
        <v>0</v>
      </c>
      <c r="T58" s="173">
        <f t="shared" si="17"/>
        <v>0</v>
      </c>
      <c r="U58" s="173">
        <f t="shared" si="3"/>
        <v>0</v>
      </c>
      <c r="V58" s="173">
        <f t="shared" si="6"/>
        <v>0</v>
      </c>
      <c r="W58" s="178"/>
      <c r="X58" s="173"/>
      <c r="Y58" s="173">
        <f t="shared" si="7"/>
        <v>0</v>
      </c>
      <c r="Z58" s="173">
        <f t="shared" si="8"/>
        <v>0</v>
      </c>
      <c r="AA58" s="173">
        <f t="shared" si="9"/>
        <v>0</v>
      </c>
      <c r="AB58" s="173"/>
      <c r="AC58" s="173"/>
      <c r="AD58" s="173">
        <f t="shared" si="10"/>
        <v>0</v>
      </c>
      <c r="AE58" s="178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81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</row>
    <row r="59" spans="1:68" ht="15.75" customHeight="1" x14ac:dyDescent="0.3">
      <c r="A59" s="173">
        <v>999888535</v>
      </c>
      <c r="B59" s="173" t="s">
        <v>2225</v>
      </c>
      <c r="C59" s="173" t="s">
        <v>126</v>
      </c>
      <c r="D59" s="173" t="s">
        <v>253</v>
      </c>
      <c r="E59" s="173" t="s">
        <v>1223</v>
      </c>
      <c r="F59" s="173" t="str">
        <f t="shared" si="0"/>
        <v>Andrew Lee</v>
      </c>
      <c r="G59" s="173" t="s">
        <v>135</v>
      </c>
      <c r="H59" s="173">
        <v>999888535</v>
      </c>
      <c r="I59" s="57">
        <f t="shared" si="1"/>
        <v>0</v>
      </c>
      <c r="J59" s="57">
        <f t="shared" si="18"/>
        <v>0</v>
      </c>
      <c r="K59" s="177"/>
      <c r="L59" s="173">
        <v>26</v>
      </c>
      <c r="M59" s="173"/>
      <c r="N59" s="173"/>
      <c r="O59" s="173"/>
      <c r="P59" s="173">
        <f t="shared" si="4"/>
        <v>0</v>
      </c>
      <c r="Q59" s="173">
        <v>0</v>
      </c>
      <c r="R59" s="173"/>
      <c r="S59" s="173">
        <f t="shared" si="5"/>
        <v>0</v>
      </c>
      <c r="T59" s="173">
        <f t="shared" ref="T59:T60" si="19">AQ59</f>
        <v>0</v>
      </c>
      <c r="U59" s="173">
        <f t="shared" si="3"/>
        <v>0</v>
      </c>
      <c r="V59" s="173">
        <f t="shared" si="6"/>
        <v>0</v>
      </c>
      <c r="W59" s="178"/>
      <c r="X59" s="173"/>
      <c r="Y59" s="173">
        <f t="shared" si="7"/>
        <v>0</v>
      </c>
      <c r="Z59" s="173">
        <f t="shared" si="8"/>
        <v>0</v>
      </c>
      <c r="AA59" s="173">
        <f t="shared" si="9"/>
        <v>0</v>
      </c>
      <c r="AB59" s="173"/>
      <c r="AC59" s="173"/>
      <c r="AD59" s="173">
        <f t="shared" si="10"/>
        <v>0</v>
      </c>
      <c r="AE59" s="178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81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</row>
    <row r="60" spans="1:68" ht="15.75" customHeight="1" x14ac:dyDescent="0.3">
      <c r="A60" s="173">
        <v>999859082</v>
      </c>
      <c r="B60" s="173" t="s">
        <v>2226</v>
      </c>
      <c r="C60" s="173" t="s">
        <v>126</v>
      </c>
      <c r="D60" s="173" t="s">
        <v>183</v>
      </c>
      <c r="E60" s="173" t="s">
        <v>1106</v>
      </c>
      <c r="F60" s="173" t="str">
        <f t="shared" si="0"/>
        <v>Ethan Kim</v>
      </c>
      <c r="G60" s="173" t="s">
        <v>135</v>
      </c>
      <c r="H60" s="173">
        <v>999859082</v>
      </c>
      <c r="I60" s="57">
        <f t="shared" si="1"/>
        <v>324</v>
      </c>
      <c r="J60" s="57"/>
      <c r="K60" s="177"/>
      <c r="L60" s="173">
        <v>26</v>
      </c>
      <c r="M60" s="173"/>
      <c r="N60" s="173"/>
      <c r="O60" s="173"/>
      <c r="P60" s="173">
        <f t="shared" si="4"/>
        <v>0</v>
      </c>
      <c r="Q60" s="173">
        <v>0</v>
      </c>
      <c r="R60" s="173"/>
      <c r="S60" s="173">
        <f t="shared" si="5"/>
        <v>79</v>
      </c>
      <c r="T60" s="173">
        <f t="shared" si="19"/>
        <v>0</v>
      </c>
      <c r="U60" s="173">
        <f t="shared" si="3"/>
        <v>68</v>
      </c>
      <c r="V60" s="173">
        <f t="shared" si="6"/>
        <v>106</v>
      </c>
      <c r="W60" s="178"/>
      <c r="X60" s="173"/>
      <c r="Y60" s="173">
        <f t="shared" si="7"/>
        <v>0</v>
      </c>
      <c r="Z60" s="173">
        <f t="shared" si="8"/>
        <v>0</v>
      </c>
      <c r="AA60" s="173">
        <f t="shared" si="9"/>
        <v>71</v>
      </c>
      <c r="AB60" s="173"/>
      <c r="AC60" s="173"/>
      <c r="AD60" s="173">
        <f t="shared" si="10"/>
        <v>0</v>
      </c>
      <c r="AE60" s="178"/>
      <c r="AF60" s="176">
        <v>93</v>
      </c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>
        <v>79</v>
      </c>
      <c r="AV60" s="173">
        <v>68</v>
      </c>
      <c r="AW60" s="173">
        <v>106</v>
      </c>
      <c r="AX60" s="173"/>
      <c r="AY60" s="173"/>
      <c r="AZ60" s="173"/>
      <c r="BA60" s="173"/>
      <c r="BB60" s="181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>
        <v>71</v>
      </c>
      <c r="BP60" s="173"/>
    </row>
    <row r="61" spans="1:68" ht="15.75" customHeight="1" x14ac:dyDescent="0.3">
      <c r="A61" s="173">
        <v>999874192</v>
      </c>
      <c r="B61" s="173" t="s">
        <v>2225</v>
      </c>
      <c r="C61" s="173" t="s">
        <v>126</v>
      </c>
      <c r="D61" s="173" t="s">
        <v>484</v>
      </c>
      <c r="E61" s="173" t="s">
        <v>480</v>
      </c>
      <c r="F61" s="173" t="str">
        <f t="shared" si="0"/>
        <v>Kyra Chan</v>
      </c>
      <c r="G61" s="173" t="s">
        <v>128</v>
      </c>
      <c r="H61" s="173">
        <v>999874192</v>
      </c>
      <c r="I61" s="57">
        <f t="shared" si="1"/>
        <v>711.5</v>
      </c>
      <c r="J61" s="57"/>
      <c r="K61" s="177"/>
      <c r="L61" s="173">
        <v>43</v>
      </c>
      <c r="M61" s="173">
        <v>90</v>
      </c>
      <c r="N61" s="173"/>
      <c r="O61" s="173"/>
      <c r="P61" s="173">
        <f t="shared" si="4"/>
        <v>50</v>
      </c>
      <c r="Q61" s="173">
        <v>0</v>
      </c>
      <c r="R61" s="173"/>
      <c r="S61" s="173">
        <f t="shared" si="5"/>
        <v>52.5</v>
      </c>
      <c r="T61" s="173">
        <f>AP61</f>
        <v>0</v>
      </c>
      <c r="U61" s="173">
        <f t="shared" si="3"/>
        <v>120</v>
      </c>
      <c r="V61" s="173">
        <f t="shared" si="6"/>
        <v>200</v>
      </c>
      <c r="W61" s="178"/>
      <c r="X61" s="173"/>
      <c r="Y61" s="173">
        <f t="shared" si="7"/>
        <v>120</v>
      </c>
      <c r="Z61" s="173">
        <f t="shared" si="8"/>
        <v>3</v>
      </c>
      <c r="AA61" s="173">
        <f t="shared" si="9"/>
        <v>70</v>
      </c>
      <c r="AB61" s="173"/>
      <c r="AC61" s="173"/>
      <c r="AD61" s="173">
        <f t="shared" si="10"/>
        <v>99</v>
      </c>
      <c r="AE61" s="178"/>
      <c r="AF61" s="176">
        <v>106</v>
      </c>
      <c r="AG61" s="176">
        <v>60</v>
      </c>
      <c r="AH61" s="173"/>
      <c r="AI61" s="173"/>
      <c r="AJ61" s="173"/>
      <c r="AK61" s="173"/>
      <c r="AL61" s="173"/>
      <c r="AM61" s="176">
        <v>60</v>
      </c>
      <c r="AN61" s="173"/>
      <c r="AO61" s="173"/>
      <c r="AP61" s="173"/>
      <c r="AQ61" s="173"/>
      <c r="AR61" s="173"/>
      <c r="AS61" s="173">
        <v>52.5</v>
      </c>
      <c r="AT61" s="173"/>
      <c r="AU61" s="173"/>
      <c r="AV61" s="173">
        <v>120</v>
      </c>
      <c r="AW61" s="173">
        <v>200</v>
      </c>
      <c r="AX61" s="173"/>
      <c r="AY61" s="173">
        <v>50</v>
      </c>
      <c r="AZ61" s="173"/>
      <c r="BA61" s="173">
        <v>99</v>
      </c>
      <c r="BB61" s="181">
        <v>6</v>
      </c>
      <c r="BC61" s="173"/>
      <c r="BD61" s="173"/>
      <c r="BE61" s="173">
        <v>30</v>
      </c>
      <c r="BF61" s="173"/>
      <c r="BG61" s="173"/>
      <c r="BH61" s="173"/>
      <c r="BI61" s="173"/>
      <c r="BJ61" s="173"/>
      <c r="BK61" s="173">
        <v>30</v>
      </c>
      <c r="BL61" s="173"/>
      <c r="BM61" s="173">
        <v>60</v>
      </c>
      <c r="BN61" s="173"/>
      <c r="BO61" s="173"/>
      <c r="BP61" s="173">
        <v>70</v>
      </c>
    </row>
    <row r="62" spans="1:68" ht="15.75" customHeight="1" x14ac:dyDescent="0.3">
      <c r="A62" s="173">
        <v>999844868</v>
      </c>
      <c r="B62" s="173" t="s">
        <v>2225</v>
      </c>
      <c r="C62" s="173" t="s">
        <v>126</v>
      </c>
      <c r="D62" s="173" t="s">
        <v>301</v>
      </c>
      <c r="E62" s="173" t="s">
        <v>1106</v>
      </c>
      <c r="F62" s="173" t="str">
        <f t="shared" si="0"/>
        <v>Dylan Kim</v>
      </c>
      <c r="G62" s="173" t="s">
        <v>135</v>
      </c>
      <c r="H62" s="173">
        <v>999844868</v>
      </c>
      <c r="I62" s="57">
        <f t="shared" si="1"/>
        <v>126.5</v>
      </c>
      <c r="J62" s="57">
        <f>(P62+Q62+S62+T62+U62+V62)*0.5</f>
        <v>126.5</v>
      </c>
      <c r="K62" s="177"/>
      <c r="L62" s="173">
        <v>26</v>
      </c>
      <c r="M62" s="173"/>
      <c r="N62" s="173"/>
      <c r="O62" s="173"/>
      <c r="P62" s="173">
        <f t="shared" si="4"/>
        <v>0</v>
      </c>
      <c r="Q62" s="173">
        <v>0</v>
      </c>
      <c r="R62" s="173"/>
      <c r="S62" s="173">
        <f t="shared" si="5"/>
        <v>140</v>
      </c>
      <c r="T62" s="173">
        <f>AQ62</f>
        <v>0</v>
      </c>
      <c r="U62" s="173">
        <f t="shared" si="3"/>
        <v>0</v>
      </c>
      <c r="V62" s="173">
        <f t="shared" si="6"/>
        <v>113</v>
      </c>
      <c r="W62" s="178"/>
      <c r="X62" s="173"/>
      <c r="Y62" s="173">
        <f t="shared" si="7"/>
        <v>0</v>
      </c>
      <c r="Z62" s="173">
        <f t="shared" si="8"/>
        <v>0</v>
      </c>
      <c r="AA62" s="173">
        <f t="shared" si="9"/>
        <v>0</v>
      </c>
      <c r="AB62" s="173"/>
      <c r="AC62" s="173"/>
      <c r="AD62" s="173">
        <f t="shared" si="10"/>
        <v>0</v>
      </c>
      <c r="AE62" s="178"/>
      <c r="AF62" s="176">
        <v>64</v>
      </c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>
        <v>140</v>
      </c>
      <c r="AV62" s="173"/>
      <c r="AW62" s="173">
        <v>113</v>
      </c>
      <c r="AX62" s="173"/>
      <c r="AY62" s="173"/>
      <c r="AZ62" s="173"/>
      <c r="BA62" s="173"/>
      <c r="BB62" s="181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</row>
    <row r="63" spans="1:68" ht="15.75" customHeight="1" x14ac:dyDescent="0.3">
      <c r="A63" s="173">
        <v>999844867</v>
      </c>
      <c r="B63" s="173" t="s">
        <v>2226</v>
      </c>
      <c r="C63" s="173" t="s">
        <v>126</v>
      </c>
      <c r="D63" s="173" t="s">
        <v>537</v>
      </c>
      <c r="E63" s="173" t="s">
        <v>1106</v>
      </c>
      <c r="F63" s="173" t="str">
        <f t="shared" si="0"/>
        <v>Megan Kim</v>
      </c>
      <c r="G63" s="173" t="s">
        <v>128</v>
      </c>
      <c r="H63" s="173">
        <v>999844867</v>
      </c>
      <c r="I63" s="57">
        <f t="shared" si="1"/>
        <v>143</v>
      </c>
      <c r="J63" s="57"/>
      <c r="K63" s="177"/>
      <c r="L63" s="173">
        <v>34</v>
      </c>
      <c r="M63" s="173"/>
      <c r="N63" s="173"/>
      <c r="O63" s="173"/>
      <c r="P63" s="173">
        <f t="shared" si="4"/>
        <v>0</v>
      </c>
      <c r="Q63" s="173">
        <v>0</v>
      </c>
      <c r="R63" s="173"/>
      <c r="S63" s="173">
        <f t="shared" si="5"/>
        <v>79</v>
      </c>
      <c r="T63" s="173">
        <f t="shared" ref="T63:T69" si="20">AP63</f>
        <v>0</v>
      </c>
      <c r="U63" s="173">
        <f t="shared" si="3"/>
        <v>0</v>
      </c>
      <c r="V63" s="173">
        <f t="shared" si="6"/>
        <v>64</v>
      </c>
      <c r="W63" s="178"/>
      <c r="X63" s="173"/>
      <c r="Y63" s="173">
        <f t="shared" si="7"/>
        <v>0</v>
      </c>
      <c r="Z63" s="173">
        <f t="shared" si="8"/>
        <v>0</v>
      </c>
      <c r="AA63" s="173">
        <f t="shared" si="9"/>
        <v>0</v>
      </c>
      <c r="AB63" s="173"/>
      <c r="AC63" s="173"/>
      <c r="AD63" s="173">
        <f t="shared" si="10"/>
        <v>0</v>
      </c>
      <c r="AE63" s="178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>
        <v>79</v>
      </c>
      <c r="AV63" s="173"/>
      <c r="AW63" s="173">
        <v>64</v>
      </c>
      <c r="AX63" s="173"/>
      <c r="AY63" s="173"/>
      <c r="AZ63" s="173"/>
      <c r="BA63" s="173"/>
      <c r="BB63" s="181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</row>
    <row r="64" spans="1:68" ht="15.75" customHeight="1" x14ac:dyDescent="0.3">
      <c r="A64" s="173">
        <v>999846055</v>
      </c>
      <c r="B64" s="173" t="s">
        <v>2225</v>
      </c>
      <c r="C64" s="173" t="s">
        <v>126</v>
      </c>
      <c r="D64" s="173" t="s">
        <v>1829</v>
      </c>
      <c r="E64" s="173" t="s">
        <v>1828</v>
      </c>
      <c r="F64" s="173" t="str">
        <f t="shared" si="0"/>
        <v>Titania Thao</v>
      </c>
      <c r="G64" s="173" t="s">
        <v>128</v>
      </c>
      <c r="H64" s="173">
        <v>999846055</v>
      </c>
      <c r="I64" s="57">
        <f t="shared" si="1"/>
        <v>0</v>
      </c>
      <c r="J64" s="57"/>
      <c r="K64" s="177"/>
      <c r="L64" s="173"/>
      <c r="M64" s="173"/>
      <c r="N64" s="173"/>
      <c r="O64" s="173"/>
      <c r="P64" s="173">
        <f t="shared" si="4"/>
        <v>0</v>
      </c>
      <c r="Q64" s="173">
        <v>0</v>
      </c>
      <c r="R64" s="173"/>
      <c r="S64" s="173">
        <f t="shared" si="5"/>
        <v>0</v>
      </c>
      <c r="T64" s="173">
        <f t="shared" si="20"/>
        <v>0</v>
      </c>
      <c r="U64" s="173">
        <f t="shared" si="3"/>
        <v>0</v>
      </c>
      <c r="V64" s="173">
        <f t="shared" si="6"/>
        <v>0</v>
      </c>
      <c r="W64" s="178"/>
      <c r="X64" s="173"/>
      <c r="Y64" s="173">
        <f t="shared" si="7"/>
        <v>0</v>
      </c>
      <c r="Z64" s="173">
        <f t="shared" si="8"/>
        <v>0</v>
      </c>
      <c r="AA64" s="173">
        <f t="shared" si="9"/>
        <v>0</v>
      </c>
      <c r="AB64" s="173"/>
      <c r="AC64" s="173"/>
      <c r="AD64" s="173">
        <f t="shared" si="10"/>
        <v>0</v>
      </c>
      <c r="AE64" s="178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81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</row>
    <row r="65" spans="1:68" ht="15.75" customHeight="1" x14ac:dyDescent="0.3">
      <c r="A65" s="173">
        <v>999703680</v>
      </c>
      <c r="B65" s="173" t="s">
        <v>2225</v>
      </c>
      <c r="C65" s="173" t="s">
        <v>126</v>
      </c>
      <c r="D65" s="173" t="s">
        <v>2234</v>
      </c>
      <c r="E65" s="173" t="s">
        <v>2235</v>
      </c>
      <c r="F65" s="173" t="str">
        <f t="shared" si="0"/>
        <v>Michael Joseph Pascua</v>
      </c>
      <c r="G65" s="173" t="s">
        <v>135</v>
      </c>
      <c r="H65" s="173">
        <v>999703680</v>
      </c>
      <c r="I65" s="57">
        <f t="shared" si="1"/>
        <v>0</v>
      </c>
      <c r="J65" s="57"/>
      <c r="K65" s="177"/>
      <c r="L65" s="173"/>
      <c r="M65" s="173"/>
      <c r="N65" s="173"/>
      <c r="O65" s="173"/>
      <c r="P65" s="173">
        <f t="shared" si="4"/>
        <v>0</v>
      </c>
      <c r="Q65" s="173">
        <v>0</v>
      </c>
      <c r="R65" s="173"/>
      <c r="S65" s="173">
        <f t="shared" si="5"/>
        <v>0</v>
      </c>
      <c r="T65" s="173">
        <f t="shared" si="20"/>
        <v>0</v>
      </c>
      <c r="U65" s="173">
        <f t="shared" si="3"/>
        <v>0</v>
      </c>
      <c r="V65" s="173">
        <f t="shared" si="6"/>
        <v>0</v>
      </c>
      <c r="W65" s="178"/>
      <c r="X65" s="173"/>
      <c r="Y65" s="173">
        <f t="shared" si="7"/>
        <v>0</v>
      </c>
      <c r="Z65" s="173">
        <f t="shared" si="8"/>
        <v>0</v>
      </c>
      <c r="AA65" s="173">
        <f t="shared" si="9"/>
        <v>0</v>
      </c>
      <c r="AB65" s="173"/>
      <c r="AC65" s="173"/>
      <c r="AD65" s="173">
        <f t="shared" si="10"/>
        <v>0</v>
      </c>
      <c r="AE65" s="178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81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</row>
    <row r="66" spans="1:68" ht="15.75" customHeight="1" x14ac:dyDescent="0.3">
      <c r="A66" s="173">
        <v>999872061</v>
      </c>
      <c r="B66" s="173" t="s">
        <v>2225</v>
      </c>
      <c r="C66" s="173" t="s">
        <v>126</v>
      </c>
      <c r="D66" s="173" t="s">
        <v>1448</v>
      </c>
      <c r="E66" s="173" t="s">
        <v>1446</v>
      </c>
      <c r="F66" s="173" t="str">
        <f t="shared" si="0"/>
        <v>Zoie Munoz</v>
      </c>
      <c r="G66" s="173" t="s">
        <v>128</v>
      </c>
      <c r="H66" s="173">
        <v>999872061</v>
      </c>
      <c r="I66" s="57">
        <f t="shared" si="1"/>
        <v>78</v>
      </c>
      <c r="J66" s="57"/>
      <c r="K66" s="177"/>
      <c r="L66" s="173"/>
      <c r="M66" s="173"/>
      <c r="N66" s="173"/>
      <c r="O66" s="173"/>
      <c r="P66" s="173">
        <f t="shared" si="4"/>
        <v>0</v>
      </c>
      <c r="Q66" s="173">
        <v>0</v>
      </c>
      <c r="R66" s="173"/>
      <c r="S66" s="173">
        <f t="shared" si="5"/>
        <v>0</v>
      </c>
      <c r="T66" s="173">
        <f t="shared" si="20"/>
        <v>0</v>
      </c>
      <c r="U66" s="173">
        <f t="shared" si="3"/>
        <v>78</v>
      </c>
      <c r="V66" s="173">
        <f t="shared" si="6"/>
        <v>0</v>
      </c>
      <c r="W66" s="178"/>
      <c r="X66" s="173"/>
      <c r="Y66" s="173">
        <f t="shared" si="7"/>
        <v>0</v>
      </c>
      <c r="Z66" s="173">
        <f t="shared" si="8"/>
        <v>0</v>
      </c>
      <c r="AA66" s="173">
        <f t="shared" si="9"/>
        <v>0</v>
      </c>
      <c r="AB66" s="173"/>
      <c r="AC66" s="173"/>
      <c r="AD66" s="173">
        <f t="shared" si="10"/>
        <v>0</v>
      </c>
      <c r="AE66" s="178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>
        <v>78</v>
      </c>
      <c r="AW66" s="173"/>
      <c r="AX66" s="173"/>
      <c r="AY66" s="173"/>
      <c r="AZ66" s="173"/>
      <c r="BA66" s="173"/>
      <c r="BB66" s="181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</row>
    <row r="67" spans="1:68" ht="15.75" customHeight="1" x14ac:dyDescent="0.3">
      <c r="A67" s="173">
        <v>999874595</v>
      </c>
      <c r="B67" s="173" t="s">
        <v>2225</v>
      </c>
      <c r="C67" s="173" t="s">
        <v>126</v>
      </c>
      <c r="D67" s="173" t="s">
        <v>1536</v>
      </c>
      <c r="E67" s="173" t="s">
        <v>1532</v>
      </c>
      <c r="F67" s="173" t="str">
        <f t="shared" si="0"/>
        <v>Jisu Park</v>
      </c>
      <c r="G67" s="173" t="s">
        <v>128</v>
      </c>
      <c r="H67" s="173">
        <v>999874595</v>
      </c>
      <c r="I67" s="57">
        <f t="shared" si="1"/>
        <v>363</v>
      </c>
      <c r="J67" s="57">
        <f>(P67+Q67+S67+T67+U67+V67)*0.5</f>
        <v>165.5</v>
      </c>
      <c r="K67" s="178"/>
      <c r="L67" s="173"/>
      <c r="M67" s="173"/>
      <c r="N67" s="173"/>
      <c r="O67" s="173"/>
      <c r="P67" s="173">
        <f t="shared" si="4"/>
        <v>0</v>
      </c>
      <c r="Q67" s="173">
        <v>0</v>
      </c>
      <c r="R67" s="173"/>
      <c r="S67" s="173">
        <f t="shared" si="5"/>
        <v>140</v>
      </c>
      <c r="T67" s="173">
        <f t="shared" si="20"/>
        <v>0</v>
      </c>
      <c r="U67" s="173">
        <f t="shared" si="3"/>
        <v>78</v>
      </c>
      <c r="V67" s="173">
        <f t="shared" si="6"/>
        <v>113</v>
      </c>
      <c r="W67" s="178"/>
      <c r="X67" s="173"/>
      <c r="Y67" s="173">
        <f t="shared" si="7"/>
        <v>60</v>
      </c>
      <c r="Z67" s="173">
        <f t="shared" si="8"/>
        <v>2</v>
      </c>
      <c r="AA67" s="173">
        <f t="shared" si="9"/>
        <v>52.5</v>
      </c>
      <c r="AB67" s="173"/>
      <c r="AC67" s="173"/>
      <c r="AD67" s="173">
        <f t="shared" si="10"/>
        <v>85</v>
      </c>
      <c r="AE67" s="178"/>
      <c r="AF67" s="176">
        <v>64</v>
      </c>
      <c r="AG67" s="173"/>
      <c r="AH67" s="176">
        <v>120</v>
      </c>
      <c r="AI67" s="173"/>
      <c r="AJ67" s="173"/>
      <c r="AK67" s="176">
        <v>120</v>
      </c>
      <c r="AL67" s="173"/>
      <c r="AM67" s="173"/>
      <c r="AN67" s="173"/>
      <c r="AO67" s="173"/>
      <c r="AP67" s="173"/>
      <c r="AQ67" s="173"/>
      <c r="AR67" s="173"/>
      <c r="AS67" s="173"/>
      <c r="AT67" s="173">
        <v>140</v>
      </c>
      <c r="AU67" s="173"/>
      <c r="AV67" s="173">
        <v>78</v>
      </c>
      <c r="AW67" s="173">
        <v>113</v>
      </c>
      <c r="AX67" s="173"/>
      <c r="AY67" s="173"/>
      <c r="AZ67" s="173"/>
      <c r="BA67" s="173">
        <v>85</v>
      </c>
      <c r="BB67" s="181">
        <v>8</v>
      </c>
      <c r="BC67" s="173"/>
      <c r="BD67" s="173"/>
      <c r="BE67" s="173"/>
      <c r="BF67" s="173">
        <v>30</v>
      </c>
      <c r="BG67" s="173"/>
      <c r="BH67" s="173"/>
      <c r="BI67" s="173"/>
      <c r="BJ67" s="173"/>
      <c r="BK67" s="173"/>
      <c r="BL67" s="173">
        <v>30</v>
      </c>
      <c r="BM67" s="173"/>
      <c r="BN67" s="173"/>
      <c r="BO67" s="173"/>
      <c r="BP67" s="173">
        <v>52.5</v>
      </c>
    </row>
    <row r="68" spans="1:68" ht="15.75" customHeight="1" x14ac:dyDescent="0.3">
      <c r="A68" s="173">
        <v>999891232</v>
      </c>
      <c r="B68" s="173" t="s">
        <v>2226</v>
      </c>
      <c r="C68" s="173" t="s">
        <v>126</v>
      </c>
      <c r="D68" s="173" t="s">
        <v>2236</v>
      </c>
      <c r="E68" s="173" t="s">
        <v>1446</v>
      </c>
      <c r="F68" s="173" t="str">
        <f t="shared" si="0"/>
        <v>Jose  Munoz</v>
      </c>
      <c r="G68" s="173" t="s">
        <v>135</v>
      </c>
      <c r="H68" s="173">
        <v>999891232</v>
      </c>
      <c r="I68" s="57">
        <f t="shared" si="1"/>
        <v>0</v>
      </c>
      <c r="J68" s="57"/>
      <c r="K68" s="177"/>
      <c r="L68" s="173"/>
      <c r="M68" s="173"/>
      <c r="N68" s="173"/>
      <c r="O68" s="173"/>
      <c r="P68" s="173">
        <f t="shared" si="4"/>
        <v>0</v>
      </c>
      <c r="Q68" s="173">
        <v>0</v>
      </c>
      <c r="R68" s="173"/>
      <c r="S68" s="173">
        <f t="shared" si="5"/>
        <v>0</v>
      </c>
      <c r="T68" s="173">
        <f t="shared" si="20"/>
        <v>0</v>
      </c>
      <c r="U68" s="173">
        <f t="shared" si="3"/>
        <v>0</v>
      </c>
      <c r="V68" s="173">
        <f t="shared" si="6"/>
        <v>0</v>
      </c>
      <c r="W68" s="178"/>
      <c r="X68" s="173"/>
      <c r="Y68" s="173">
        <f t="shared" si="7"/>
        <v>0</v>
      </c>
      <c r="Z68" s="173">
        <f t="shared" si="8"/>
        <v>0</v>
      </c>
      <c r="AA68" s="173">
        <f t="shared" si="9"/>
        <v>0</v>
      </c>
      <c r="AB68" s="173"/>
      <c r="AC68" s="173"/>
      <c r="AD68" s="173">
        <f t="shared" si="10"/>
        <v>0</v>
      </c>
      <c r="AE68" s="178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81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</row>
    <row r="69" spans="1:68" ht="15.75" customHeight="1" x14ac:dyDescent="0.3">
      <c r="A69" s="173">
        <v>999914329</v>
      </c>
      <c r="B69" s="173" t="s">
        <v>2226</v>
      </c>
      <c r="C69" s="173" t="s">
        <v>126</v>
      </c>
      <c r="D69" s="173" t="s">
        <v>762</v>
      </c>
      <c r="E69" s="173" t="s">
        <v>934</v>
      </c>
      <c r="F69" s="173" t="str">
        <f t="shared" si="0"/>
        <v>Sofia Hernandez</v>
      </c>
      <c r="G69" s="173" t="s">
        <v>128</v>
      </c>
      <c r="H69" s="173">
        <v>999914329</v>
      </c>
      <c r="I69" s="57">
        <f t="shared" si="1"/>
        <v>728</v>
      </c>
      <c r="J69" s="57"/>
      <c r="K69" s="177"/>
      <c r="L69" s="173"/>
      <c r="M69" s="173"/>
      <c r="N69" s="173"/>
      <c r="O69" s="173"/>
      <c r="P69" s="173">
        <f t="shared" si="4"/>
        <v>0</v>
      </c>
      <c r="Q69" s="173">
        <v>0</v>
      </c>
      <c r="R69" s="173"/>
      <c r="S69" s="173">
        <f t="shared" si="5"/>
        <v>105</v>
      </c>
      <c r="T69" s="173">
        <f t="shared" si="20"/>
        <v>0</v>
      </c>
      <c r="U69" s="173">
        <f t="shared" si="3"/>
        <v>120</v>
      </c>
      <c r="V69" s="173">
        <f t="shared" si="6"/>
        <v>150</v>
      </c>
      <c r="W69" s="178"/>
      <c r="X69" s="173"/>
      <c r="Y69" s="173">
        <f t="shared" si="7"/>
        <v>120</v>
      </c>
      <c r="Z69" s="173">
        <f t="shared" si="8"/>
        <v>2</v>
      </c>
      <c r="AA69" s="173">
        <f t="shared" si="9"/>
        <v>140</v>
      </c>
      <c r="AB69" s="173"/>
      <c r="AC69" s="173"/>
      <c r="AD69" s="173">
        <f t="shared" si="10"/>
        <v>93</v>
      </c>
      <c r="AE69" s="178"/>
      <c r="AF69" s="176">
        <v>64</v>
      </c>
      <c r="AG69" s="173"/>
      <c r="AH69" s="176">
        <v>90</v>
      </c>
      <c r="AI69" s="173"/>
      <c r="AJ69" s="173"/>
      <c r="AK69" s="176">
        <v>90</v>
      </c>
      <c r="AL69" s="173"/>
      <c r="AM69" s="173"/>
      <c r="AN69" s="173"/>
      <c r="AO69" s="173"/>
      <c r="AP69" s="173"/>
      <c r="AQ69" s="173"/>
      <c r="AR69" s="173"/>
      <c r="AS69" s="173"/>
      <c r="AT69" s="173">
        <v>105</v>
      </c>
      <c r="AU69" s="173"/>
      <c r="AV69" s="173">
        <v>120</v>
      </c>
      <c r="AW69" s="173">
        <v>150</v>
      </c>
      <c r="AX69" s="173"/>
      <c r="AY69" s="173"/>
      <c r="AZ69" s="173"/>
      <c r="BA69" s="173">
        <v>93</v>
      </c>
      <c r="BB69" s="181">
        <v>7</v>
      </c>
      <c r="BC69" s="173"/>
      <c r="BD69" s="173"/>
      <c r="BE69" s="173"/>
      <c r="BF69" s="173">
        <v>60</v>
      </c>
      <c r="BG69" s="173"/>
      <c r="BH69" s="173"/>
      <c r="BI69" s="173"/>
      <c r="BJ69" s="173"/>
      <c r="BK69" s="173"/>
      <c r="BL69" s="173">
        <v>60</v>
      </c>
      <c r="BM69" s="173"/>
      <c r="BN69" s="173"/>
      <c r="BO69" s="173"/>
      <c r="BP69" s="173">
        <v>140</v>
      </c>
    </row>
    <row r="70" spans="1:68" ht="15.75" customHeight="1" x14ac:dyDescent="0.3">
      <c r="A70" s="173">
        <v>999899289</v>
      </c>
      <c r="B70" s="173" t="s">
        <v>2226</v>
      </c>
      <c r="C70" s="173" t="s">
        <v>126</v>
      </c>
      <c r="D70" s="173" t="s">
        <v>183</v>
      </c>
      <c r="E70" s="173" t="s">
        <v>499</v>
      </c>
      <c r="F70" s="173" t="str">
        <f t="shared" ref="F70:F133" si="21">CONCATENATE(D70," ",E70)</f>
        <v>Ethan Chen</v>
      </c>
      <c r="G70" s="173" t="s">
        <v>135</v>
      </c>
      <c r="H70" s="173">
        <v>999899289</v>
      </c>
      <c r="I70" s="57">
        <f t="shared" ref="I70:I133" si="22">(P70+Q70+S70+T70+U70+V70+X70+Y70+AA70+AB70+AC70+AD70)-J70</f>
        <v>629.5</v>
      </c>
      <c r="J70" s="173"/>
      <c r="K70" s="178"/>
      <c r="L70" s="173"/>
      <c r="M70" s="173"/>
      <c r="N70" s="173"/>
      <c r="O70" s="173"/>
      <c r="P70" s="173">
        <f t="shared" si="4"/>
        <v>65.5</v>
      </c>
      <c r="Q70" s="173">
        <v>0</v>
      </c>
      <c r="R70" s="173"/>
      <c r="S70" s="173">
        <f t="shared" si="5"/>
        <v>140</v>
      </c>
      <c r="T70" s="173">
        <f>AQ70</f>
        <v>0</v>
      </c>
      <c r="U70" s="173">
        <f t="shared" si="3"/>
        <v>51</v>
      </c>
      <c r="V70" s="173">
        <f t="shared" si="6"/>
        <v>64</v>
      </c>
      <c r="W70" s="178"/>
      <c r="X70" s="173"/>
      <c r="Y70" s="173">
        <f t="shared" si="7"/>
        <v>105</v>
      </c>
      <c r="Z70" s="173">
        <f t="shared" si="8"/>
        <v>2</v>
      </c>
      <c r="AA70" s="173">
        <f t="shared" si="9"/>
        <v>140</v>
      </c>
      <c r="AB70" s="173"/>
      <c r="AC70" s="173"/>
      <c r="AD70" s="173">
        <f t="shared" si="10"/>
        <v>64</v>
      </c>
      <c r="AE70" s="178"/>
      <c r="AF70" s="176">
        <v>64</v>
      </c>
      <c r="AG70" s="173"/>
      <c r="AH70" s="176">
        <v>60</v>
      </c>
      <c r="AI70" s="173"/>
      <c r="AJ70" s="173"/>
      <c r="AK70" s="176">
        <v>60</v>
      </c>
      <c r="AL70" s="173"/>
      <c r="AM70" s="173"/>
      <c r="AN70" s="173"/>
      <c r="AO70" s="173"/>
      <c r="AP70" s="173"/>
      <c r="AQ70" s="173"/>
      <c r="AR70" s="173"/>
      <c r="AS70" s="173"/>
      <c r="AT70" s="173">
        <v>140</v>
      </c>
      <c r="AU70" s="173"/>
      <c r="AV70" s="173">
        <v>51</v>
      </c>
      <c r="AW70" s="173">
        <v>64</v>
      </c>
      <c r="AX70" s="173"/>
      <c r="AY70" s="173">
        <v>37.5</v>
      </c>
      <c r="AZ70" s="173">
        <v>28</v>
      </c>
      <c r="BA70" s="173">
        <v>64</v>
      </c>
      <c r="BB70" s="181" t="s">
        <v>129</v>
      </c>
      <c r="BC70" s="173"/>
      <c r="BD70" s="173"/>
      <c r="BE70" s="173"/>
      <c r="BF70" s="173">
        <v>60</v>
      </c>
      <c r="BG70" s="173"/>
      <c r="BH70" s="173"/>
      <c r="BI70" s="173"/>
      <c r="BJ70" s="173"/>
      <c r="BK70" s="173"/>
      <c r="BL70" s="173">
        <v>45</v>
      </c>
      <c r="BM70" s="173"/>
      <c r="BN70" s="173"/>
      <c r="BO70" s="173"/>
      <c r="BP70" s="173">
        <v>140</v>
      </c>
    </row>
    <row r="71" spans="1:68" ht="15.75" customHeight="1" x14ac:dyDescent="0.3">
      <c r="A71" s="173">
        <v>999873351</v>
      </c>
      <c r="B71" s="173" t="s">
        <v>2225</v>
      </c>
      <c r="C71" s="173" t="s">
        <v>126</v>
      </c>
      <c r="D71" s="173" t="s">
        <v>1373</v>
      </c>
      <c r="E71" s="173" t="s">
        <v>1374</v>
      </c>
      <c r="F71" s="173" t="str">
        <f t="shared" si="21"/>
        <v>Lauren Matsuda</v>
      </c>
      <c r="G71" s="173" t="s">
        <v>128</v>
      </c>
      <c r="H71" s="173">
        <v>999873351</v>
      </c>
      <c r="I71" s="57">
        <f t="shared" si="22"/>
        <v>31.5</v>
      </c>
      <c r="J71" s="57">
        <f>(P71+Q71+S71+T71+U71+V71)*0.5</f>
        <v>31.5</v>
      </c>
      <c r="K71" s="177"/>
      <c r="L71" s="173">
        <v>26</v>
      </c>
      <c r="M71" s="173"/>
      <c r="N71" s="173"/>
      <c r="O71" s="173"/>
      <c r="P71" s="173">
        <f t="shared" ref="P71:P134" si="23">AX71+AY71+AZ71</f>
        <v>0</v>
      </c>
      <c r="Q71" s="173">
        <v>0</v>
      </c>
      <c r="R71" s="173"/>
      <c r="S71" s="173">
        <f t="shared" ref="S71:S134" si="24">SUM(AS71, AT71, AU71)</f>
        <v>63</v>
      </c>
      <c r="T71" s="173">
        <f t="shared" ref="T71:T76" si="25">AP71</f>
        <v>0</v>
      </c>
      <c r="U71" s="173">
        <f t="shared" si="3"/>
        <v>0</v>
      </c>
      <c r="V71" s="173">
        <f t="shared" ref="V71:V134" si="26">SUM(AW71)</f>
        <v>0</v>
      </c>
      <c r="W71" s="178"/>
      <c r="X71" s="173"/>
      <c r="Y71" s="173">
        <f t="shared" ref="Y71:Y134" si="27">SUM(BC71,BD71,BE71,BF71,BH71,BG71,BI71,BJ71,BK71,BL71,BM71,BN71)</f>
        <v>0</v>
      </c>
      <c r="Z71" s="173">
        <f t="shared" ref="Z71:Z134" si="28">COUNT(BC71,BD71,BE71,BF71,BH71,BG71,BI71,BJ71,BK71,BL71,BM71,BN71)</f>
        <v>0</v>
      </c>
      <c r="AA71" s="173">
        <f t="shared" ref="AA71:AA134" si="29">BO71+BP71</f>
        <v>0</v>
      </c>
      <c r="AB71" s="173"/>
      <c r="AC71" s="173"/>
      <c r="AD71" s="173">
        <f t="shared" ref="AD71:AD134" si="30">BA71</f>
        <v>0</v>
      </c>
      <c r="AE71" s="178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>
        <v>63</v>
      </c>
      <c r="AV71" s="173"/>
      <c r="AW71" s="173"/>
      <c r="AX71" s="173"/>
      <c r="AY71" s="173"/>
      <c r="AZ71" s="173"/>
      <c r="BA71" s="173"/>
      <c r="BB71" s="181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</row>
    <row r="72" spans="1:68" ht="15.75" customHeight="1" x14ac:dyDescent="0.3">
      <c r="A72" s="173">
        <v>999894676</v>
      </c>
      <c r="B72" s="173" t="s">
        <v>2225</v>
      </c>
      <c r="C72" s="173" t="s">
        <v>126</v>
      </c>
      <c r="D72" s="173" t="s">
        <v>1926</v>
      </c>
      <c r="E72" s="173" t="s">
        <v>1927</v>
      </c>
      <c r="F72" s="173" t="str">
        <f t="shared" si="21"/>
        <v>Cassidy Wallace</v>
      </c>
      <c r="G72" s="173" t="s">
        <v>128</v>
      </c>
      <c r="H72" s="173">
        <v>999894676</v>
      </c>
      <c r="I72" s="57">
        <f t="shared" si="22"/>
        <v>0</v>
      </c>
      <c r="J72" s="57"/>
      <c r="K72" s="177"/>
      <c r="L72" s="173">
        <v>45</v>
      </c>
      <c r="M72" s="173"/>
      <c r="N72" s="173"/>
      <c r="O72" s="173"/>
      <c r="P72" s="173">
        <f t="shared" si="23"/>
        <v>0</v>
      </c>
      <c r="Q72" s="173">
        <v>0</v>
      </c>
      <c r="R72" s="173"/>
      <c r="S72" s="173">
        <f t="shared" si="24"/>
        <v>0</v>
      </c>
      <c r="T72" s="173">
        <f t="shared" si="25"/>
        <v>0</v>
      </c>
      <c r="U72" s="173">
        <f t="shared" si="3"/>
        <v>0</v>
      </c>
      <c r="V72" s="173">
        <f t="shared" si="26"/>
        <v>0</v>
      </c>
      <c r="W72" s="178"/>
      <c r="X72" s="173"/>
      <c r="Y72" s="173">
        <f t="shared" si="27"/>
        <v>0</v>
      </c>
      <c r="Z72" s="173">
        <f t="shared" si="28"/>
        <v>0</v>
      </c>
      <c r="AA72" s="173">
        <f t="shared" si="29"/>
        <v>0</v>
      </c>
      <c r="AB72" s="173"/>
      <c r="AC72" s="173"/>
      <c r="AD72" s="173">
        <f t="shared" si="30"/>
        <v>0</v>
      </c>
      <c r="AE72" s="178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81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</row>
    <row r="73" spans="1:68" ht="15.75" customHeight="1" x14ac:dyDescent="0.3">
      <c r="A73" s="173">
        <v>999871574</v>
      </c>
      <c r="B73" s="173" t="s">
        <v>2225</v>
      </c>
      <c r="C73" s="173" t="s">
        <v>126</v>
      </c>
      <c r="D73" s="173" t="s">
        <v>2161</v>
      </c>
      <c r="E73" s="173" t="s">
        <v>2162</v>
      </c>
      <c r="F73" s="173" t="str">
        <f t="shared" si="21"/>
        <v>Stephanie May Fausto</v>
      </c>
      <c r="G73" s="173" t="s">
        <v>128</v>
      </c>
      <c r="H73" s="173">
        <v>999871574</v>
      </c>
      <c r="I73" s="57">
        <f t="shared" si="22"/>
        <v>451</v>
      </c>
      <c r="J73" s="57"/>
      <c r="K73" s="177"/>
      <c r="L73" s="173">
        <v>60</v>
      </c>
      <c r="M73" s="173">
        <v>120</v>
      </c>
      <c r="N73" s="173">
        <f>15*2.16</f>
        <v>32.400000000000006</v>
      </c>
      <c r="O73" s="173">
        <f>15*1.8</f>
        <v>27</v>
      </c>
      <c r="P73" s="173">
        <f t="shared" si="23"/>
        <v>0</v>
      </c>
      <c r="Q73" s="173">
        <v>0</v>
      </c>
      <c r="R73" s="173"/>
      <c r="S73" s="173">
        <f t="shared" si="24"/>
        <v>105</v>
      </c>
      <c r="T73" s="173">
        <f t="shared" si="25"/>
        <v>0</v>
      </c>
      <c r="U73" s="173">
        <f t="shared" si="3"/>
        <v>0</v>
      </c>
      <c r="V73" s="173">
        <f t="shared" si="26"/>
        <v>113</v>
      </c>
      <c r="W73" s="178"/>
      <c r="X73" s="173"/>
      <c r="Y73" s="173">
        <f t="shared" si="27"/>
        <v>0</v>
      </c>
      <c r="Z73" s="173">
        <f t="shared" si="28"/>
        <v>0</v>
      </c>
      <c r="AA73" s="173">
        <f t="shared" si="29"/>
        <v>140</v>
      </c>
      <c r="AB73" s="173"/>
      <c r="AC73" s="173"/>
      <c r="AD73" s="173">
        <f t="shared" si="30"/>
        <v>93</v>
      </c>
      <c r="AE73" s="178"/>
      <c r="AF73" s="176">
        <v>85</v>
      </c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>
        <v>105</v>
      </c>
      <c r="AV73" s="173"/>
      <c r="AW73" s="173">
        <v>113</v>
      </c>
      <c r="AX73" s="173"/>
      <c r="AY73" s="173"/>
      <c r="AZ73" s="173"/>
      <c r="BA73" s="173">
        <v>93</v>
      </c>
      <c r="BB73" s="181">
        <v>7</v>
      </c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>
        <v>140</v>
      </c>
      <c r="BP73" s="173"/>
    </row>
    <row r="74" spans="1:68" ht="15.75" customHeight="1" x14ac:dyDescent="0.3">
      <c r="A74" s="173">
        <v>999797781</v>
      </c>
      <c r="B74" s="173" t="s">
        <v>2225</v>
      </c>
      <c r="C74" s="173" t="s">
        <v>126</v>
      </c>
      <c r="D74" s="173" t="s">
        <v>1109</v>
      </c>
      <c r="E74" s="173" t="s">
        <v>1216</v>
      </c>
      <c r="F74" s="173" t="str">
        <f t="shared" si="21"/>
        <v>Arianna Le</v>
      </c>
      <c r="G74" s="173" t="s">
        <v>128</v>
      </c>
      <c r="H74" s="173">
        <v>999797781</v>
      </c>
      <c r="I74" s="57">
        <f t="shared" si="22"/>
        <v>0</v>
      </c>
      <c r="J74" s="57"/>
      <c r="K74" s="177"/>
      <c r="L74" s="173">
        <v>45</v>
      </c>
      <c r="M74" s="173"/>
      <c r="N74" s="173"/>
      <c r="O74" s="173"/>
      <c r="P74" s="173">
        <f t="shared" si="23"/>
        <v>0</v>
      </c>
      <c r="Q74" s="173">
        <v>0</v>
      </c>
      <c r="R74" s="173"/>
      <c r="S74" s="173">
        <f t="shared" si="24"/>
        <v>0</v>
      </c>
      <c r="T74" s="173">
        <f t="shared" si="25"/>
        <v>0</v>
      </c>
      <c r="U74" s="173">
        <f t="shared" si="3"/>
        <v>0</v>
      </c>
      <c r="V74" s="173">
        <f t="shared" si="26"/>
        <v>0</v>
      </c>
      <c r="W74" s="178"/>
      <c r="X74" s="173"/>
      <c r="Y74" s="173">
        <f t="shared" si="27"/>
        <v>0</v>
      </c>
      <c r="Z74" s="173">
        <f t="shared" si="28"/>
        <v>0</v>
      </c>
      <c r="AA74" s="173">
        <f t="shared" si="29"/>
        <v>0</v>
      </c>
      <c r="AB74" s="173"/>
      <c r="AC74" s="173"/>
      <c r="AD74" s="173">
        <f t="shared" si="30"/>
        <v>0</v>
      </c>
      <c r="AE74" s="178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81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</row>
    <row r="75" spans="1:68" ht="15.75" customHeight="1" x14ac:dyDescent="0.3">
      <c r="A75" s="173">
        <v>999810265</v>
      </c>
      <c r="B75" s="173" t="s">
        <v>2225</v>
      </c>
      <c r="C75" s="173" t="s">
        <v>126</v>
      </c>
      <c r="D75" s="173" t="s">
        <v>191</v>
      </c>
      <c r="E75" s="173" t="s">
        <v>848</v>
      </c>
      <c r="F75" s="173" t="str">
        <f t="shared" si="21"/>
        <v>Jacob Gonzaga</v>
      </c>
      <c r="G75" s="173" t="s">
        <v>135</v>
      </c>
      <c r="H75" s="173">
        <v>999810265</v>
      </c>
      <c r="I75" s="57">
        <f t="shared" si="22"/>
        <v>0</v>
      </c>
      <c r="J75" s="173"/>
      <c r="K75" s="177"/>
      <c r="L75" s="173">
        <v>45</v>
      </c>
      <c r="M75" s="173">
        <v>120</v>
      </c>
      <c r="N75" s="173"/>
      <c r="O75" s="173"/>
      <c r="P75" s="173">
        <f t="shared" si="23"/>
        <v>0</v>
      </c>
      <c r="Q75" s="173">
        <v>0</v>
      </c>
      <c r="R75" s="173"/>
      <c r="S75" s="173">
        <f t="shared" si="24"/>
        <v>0</v>
      </c>
      <c r="T75" s="173">
        <f t="shared" si="25"/>
        <v>0</v>
      </c>
      <c r="U75" s="173">
        <f t="shared" si="3"/>
        <v>0</v>
      </c>
      <c r="V75" s="173">
        <f t="shared" si="26"/>
        <v>0</v>
      </c>
      <c r="W75" s="178"/>
      <c r="X75" s="173"/>
      <c r="Y75" s="173">
        <f t="shared" si="27"/>
        <v>0</v>
      </c>
      <c r="Z75" s="173">
        <f t="shared" si="28"/>
        <v>0</v>
      </c>
      <c r="AA75" s="173">
        <f t="shared" si="29"/>
        <v>0</v>
      </c>
      <c r="AB75" s="173"/>
      <c r="AC75" s="173"/>
      <c r="AD75" s="173">
        <f t="shared" si="30"/>
        <v>0</v>
      </c>
      <c r="AE75" s="178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81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</row>
    <row r="76" spans="1:68" ht="15.75" customHeight="1" x14ac:dyDescent="0.3">
      <c r="A76" s="173">
        <v>999858368</v>
      </c>
      <c r="B76" s="173" t="s">
        <v>2225</v>
      </c>
      <c r="C76" s="173" t="s">
        <v>126</v>
      </c>
      <c r="D76" s="173" t="s">
        <v>716</v>
      </c>
      <c r="E76" s="173" t="s">
        <v>715</v>
      </c>
      <c r="F76" s="173" t="str">
        <f t="shared" si="21"/>
        <v>Sharlene Duong</v>
      </c>
      <c r="G76" s="173" t="s">
        <v>128</v>
      </c>
      <c r="H76" s="173">
        <v>999858368</v>
      </c>
      <c r="I76" s="57">
        <f t="shared" si="22"/>
        <v>0</v>
      </c>
      <c r="J76" s="173"/>
      <c r="K76" s="177"/>
      <c r="L76" s="173">
        <v>60</v>
      </c>
      <c r="M76" s="173">
        <v>90</v>
      </c>
      <c r="N76" s="173"/>
      <c r="O76" s="173"/>
      <c r="P76" s="173">
        <f t="shared" si="23"/>
        <v>0</v>
      </c>
      <c r="Q76" s="173">
        <v>0</v>
      </c>
      <c r="R76" s="173"/>
      <c r="S76" s="173">
        <f t="shared" si="24"/>
        <v>0</v>
      </c>
      <c r="T76" s="173">
        <f t="shared" si="25"/>
        <v>0</v>
      </c>
      <c r="U76" s="173">
        <f t="shared" si="3"/>
        <v>0</v>
      </c>
      <c r="V76" s="173">
        <f t="shared" si="26"/>
        <v>0</v>
      </c>
      <c r="W76" s="178"/>
      <c r="X76" s="173"/>
      <c r="Y76" s="173">
        <f t="shared" si="27"/>
        <v>0</v>
      </c>
      <c r="Z76" s="173">
        <f t="shared" si="28"/>
        <v>0</v>
      </c>
      <c r="AA76" s="173">
        <f t="shared" si="29"/>
        <v>0</v>
      </c>
      <c r="AB76" s="173"/>
      <c r="AC76" s="173"/>
      <c r="AD76" s="173">
        <f t="shared" si="30"/>
        <v>0</v>
      </c>
      <c r="AE76" s="178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81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</row>
    <row r="77" spans="1:68" ht="15.75" customHeight="1" x14ac:dyDescent="0.3">
      <c r="A77" s="173">
        <v>999885683</v>
      </c>
      <c r="B77" s="173" t="s">
        <v>2225</v>
      </c>
      <c r="C77" s="173" t="s">
        <v>126</v>
      </c>
      <c r="D77" s="173" t="s">
        <v>315</v>
      </c>
      <c r="E77" s="173" t="s">
        <v>615</v>
      </c>
      <c r="F77" s="173" t="str">
        <f t="shared" si="21"/>
        <v>Jason Dahlberg</v>
      </c>
      <c r="G77" s="173" t="s">
        <v>135</v>
      </c>
      <c r="H77" s="173">
        <v>999885683</v>
      </c>
      <c r="I77" s="57">
        <f t="shared" si="22"/>
        <v>380</v>
      </c>
      <c r="J77" s="57"/>
      <c r="K77" s="177"/>
      <c r="L77" s="173">
        <v>43</v>
      </c>
      <c r="M77" s="173">
        <v>84</v>
      </c>
      <c r="N77" s="173"/>
      <c r="O77" s="173"/>
      <c r="P77" s="173">
        <f t="shared" si="23"/>
        <v>0</v>
      </c>
      <c r="Q77" s="173">
        <v>0</v>
      </c>
      <c r="R77" s="173"/>
      <c r="S77" s="173">
        <f t="shared" si="24"/>
        <v>140</v>
      </c>
      <c r="T77" s="173">
        <f>AQ77</f>
        <v>0</v>
      </c>
      <c r="U77" s="173">
        <f t="shared" si="3"/>
        <v>90</v>
      </c>
      <c r="V77" s="173">
        <f t="shared" si="26"/>
        <v>150</v>
      </c>
      <c r="W77" s="178"/>
      <c r="X77" s="173"/>
      <c r="Y77" s="173">
        <f t="shared" si="27"/>
        <v>0</v>
      </c>
      <c r="Z77" s="173">
        <f t="shared" si="28"/>
        <v>0</v>
      </c>
      <c r="AA77" s="173">
        <f t="shared" si="29"/>
        <v>0</v>
      </c>
      <c r="AB77" s="173"/>
      <c r="AC77" s="173"/>
      <c r="AD77" s="173">
        <f t="shared" si="30"/>
        <v>0</v>
      </c>
      <c r="AE77" s="178"/>
      <c r="AF77" s="176">
        <v>64</v>
      </c>
      <c r="AG77" s="173"/>
      <c r="AH77" s="176">
        <v>60</v>
      </c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>
        <v>140</v>
      </c>
      <c r="AU77" s="173"/>
      <c r="AV77" s="173">
        <v>90</v>
      </c>
      <c r="AW77" s="173">
        <v>150</v>
      </c>
      <c r="AX77" s="173"/>
      <c r="AY77" s="173"/>
      <c r="AZ77" s="173"/>
      <c r="BA77" s="173"/>
      <c r="BB77" s="181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</row>
    <row r="78" spans="1:68" ht="15.75" customHeight="1" x14ac:dyDescent="0.3">
      <c r="A78" s="173">
        <v>999860725</v>
      </c>
      <c r="B78" s="173" t="s">
        <v>2225</v>
      </c>
      <c r="C78" s="173" t="s">
        <v>126</v>
      </c>
      <c r="D78" s="173" t="s">
        <v>1445</v>
      </c>
      <c r="E78" s="173" t="s">
        <v>1446</v>
      </c>
      <c r="F78" s="173" t="str">
        <f t="shared" si="21"/>
        <v>Adalis Munoz</v>
      </c>
      <c r="G78" s="173" t="s">
        <v>128</v>
      </c>
      <c r="H78" s="173">
        <v>999860725</v>
      </c>
      <c r="I78" s="57">
        <f t="shared" si="22"/>
        <v>160</v>
      </c>
      <c r="J78" s="57"/>
      <c r="K78" s="177"/>
      <c r="L78" s="173">
        <v>80</v>
      </c>
      <c r="M78" s="173">
        <v>160</v>
      </c>
      <c r="N78" s="173"/>
      <c r="O78" s="173"/>
      <c r="P78" s="173">
        <f t="shared" si="23"/>
        <v>0</v>
      </c>
      <c r="Q78" s="173">
        <v>0</v>
      </c>
      <c r="R78" s="173"/>
      <c r="S78" s="173">
        <f t="shared" si="24"/>
        <v>0</v>
      </c>
      <c r="T78" s="173">
        <f>AP78</f>
        <v>0</v>
      </c>
      <c r="U78" s="173">
        <f t="shared" si="3"/>
        <v>160</v>
      </c>
      <c r="V78" s="173">
        <f t="shared" si="26"/>
        <v>0</v>
      </c>
      <c r="W78" s="178"/>
      <c r="X78" s="173"/>
      <c r="Y78" s="173">
        <f t="shared" si="27"/>
        <v>0</v>
      </c>
      <c r="Z78" s="173">
        <f t="shared" si="28"/>
        <v>0</v>
      </c>
      <c r="AA78" s="173">
        <f t="shared" si="29"/>
        <v>0</v>
      </c>
      <c r="AB78" s="173"/>
      <c r="AC78" s="173"/>
      <c r="AD78" s="173">
        <f t="shared" si="30"/>
        <v>0</v>
      </c>
      <c r="AE78" s="178"/>
      <c r="AF78" s="176">
        <v>113</v>
      </c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>
        <v>160</v>
      </c>
      <c r="AW78" s="173"/>
      <c r="AX78" s="173"/>
      <c r="AY78" s="173"/>
      <c r="AZ78" s="173"/>
      <c r="BA78" s="173"/>
      <c r="BB78" s="181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</row>
    <row r="79" spans="1:68" ht="15.75" customHeight="1" x14ac:dyDescent="0.3">
      <c r="A79" s="173">
        <v>999859909</v>
      </c>
      <c r="B79" s="173" t="s">
        <v>2225</v>
      </c>
      <c r="C79" s="173" t="s">
        <v>126</v>
      </c>
      <c r="D79" s="173" t="s">
        <v>301</v>
      </c>
      <c r="E79" s="173" t="s">
        <v>2237</v>
      </c>
      <c r="F79" s="173" t="str">
        <f t="shared" si="21"/>
        <v>Dylan Massalleras</v>
      </c>
      <c r="G79" s="173" t="s">
        <v>135</v>
      </c>
      <c r="H79" s="173">
        <v>999859909</v>
      </c>
      <c r="I79" s="57">
        <f t="shared" si="22"/>
        <v>0</v>
      </c>
      <c r="J79" s="173"/>
      <c r="K79" s="177"/>
      <c r="L79" s="173">
        <v>45</v>
      </c>
      <c r="M79" s="173">
        <v>90</v>
      </c>
      <c r="N79" s="173"/>
      <c r="O79" s="173"/>
      <c r="P79" s="173">
        <f t="shared" si="23"/>
        <v>0</v>
      </c>
      <c r="Q79" s="173">
        <v>0</v>
      </c>
      <c r="R79" s="173"/>
      <c r="S79" s="173">
        <f t="shared" si="24"/>
        <v>0</v>
      </c>
      <c r="T79" s="173">
        <f>AQ79</f>
        <v>0</v>
      </c>
      <c r="U79" s="173">
        <f t="shared" si="3"/>
        <v>0</v>
      </c>
      <c r="V79" s="173">
        <f t="shared" si="26"/>
        <v>0</v>
      </c>
      <c r="W79" s="178"/>
      <c r="X79" s="173"/>
      <c r="Y79" s="173">
        <f t="shared" si="27"/>
        <v>0</v>
      </c>
      <c r="Z79" s="173">
        <f t="shared" si="28"/>
        <v>0</v>
      </c>
      <c r="AA79" s="173">
        <f t="shared" si="29"/>
        <v>0</v>
      </c>
      <c r="AB79" s="173"/>
      <c r="AC79" s="173"/>
      <c r="AD79" s="173">
        <f t="shared" si="30"/>
        <v>0</v>
      </c>
      <c r="AE79" s="178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81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</row>
    <row r="80" spans="1:68" ht="15.75" customHeight="1" x14ac:dyDescent="0.3">
      <c r="A80" s="173">
        <v>999846339</v>
      </c>
      <c r="B80" s="173" t="s">
        <v>2225</v>
      </c>
      <c r="C80" s="173" t="s">
        <v>126</v>
      </c>
      <c r="D80" s="173" t="s">
        <v>316</v>
      </c>
      <c r="E80" s="173" t="s">
        <v>1519</v>
      </c>
      <c r="F80" s="173" t="str">
        <f t="shared" si="21"/>
        <v>Jordan Ortiz</v>
      </c>
      <c r="G80" s="173" t="s">
        <v>135</v>
      </c>
      <c r="H80" s="173">
        <v>999846339</v>
      </c>
      <c r="I80" s="57">
        <f t="shared" si="22"/>
        <v>0</v>
      </c>
      <c r="J80" s="57">
        <f>(P80+Q80+S80+T80+U80+V80)*0.5</f>
        <v>0</v>
      </c>
      <c r="K80" s="177"/>
      <c r="L80" s="173">
        <v>26</v>
      </c>
      <c r="M80" s="173"/>
      <c r="N80" s="173"/>
      <c r="O80" s="173"/>
      <c r="P80" s="173">
        <f t="shared" si="23"/>
        <v>0</v>
      </c>
      <c r="Q80" s="173">
        <v>0</v>
      </c>
      <c r="R80" s="173"/>
      <c r="S80" s="173">
        <f t="shared" si="24"/>
        <v>0</v>
      </c>
      <c r="T80" s="173">
        <f>AP80</f>
        <v>0</v>
      </c>
      <c r="U80" s="173">
        <f t="shared" si="3"/>
        <v>0</v>
      </c>
      <c r="V80" s="173">
        <f t="shared" si="26"/>
        <v>0</v>
      </c>
      <c r="W80" s="178"/>
      <c r="X80" s="173"/>
      <c r="Y80" s="173">
        <f t="shared" si="27"/>
        <v>0</v>
      </c>
      <c r="Z80" s="173">
        <f t="shared" si="28"/>
        <v>0</v>
      </c>
      <c r="AA80" s="173">
        <f t="shared" si="29"/>
        <v>0</v>
      </c>
      <c r="AB80" s="173"/>
      <c r="AC80" s="173"/>
      <c r="AD80" s="173">
        <f t="shared" si="30"/>
        <v>0</v>
      </c>
      <c r="AE80" s="178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81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</row>
    <row r="81" spans="1:68" ht="15.75" customHeight="1" x14ac:dyDescent="0.3">
      <c r="A81" s="173">
        <v>999861466</v>
      </c>
      <c r="B81" s="173" t="s">
        <v>2225</v>
      </c>
      <c r="C81" s="173" t="s">
        <v>126</v>
      </c>
      <c r="D81" s="173" t="s">
        <v>315</v>
      </c>
      <c r="E81" s="173" t="s">
        <v>314</v>
      </c>
      <c r="F81" s="173" t="str">
        <f t="shared" si="21"/>
        <v>Jason Bang</v>
      </c>
      <c r="G81" s="173" t="s">
        <v>135</v>
      </c>
      <c r="H81" s="173">
        <v>999861466</v>
      </c>
      <c r="I81" s="57">
        <f t="shared" si="22"/>
        <v>330</v>
      </c>
      <c r="J81" s="57"/>
      <c r="K81" s="177"/>
      <c r="L81" s="173">
        <v>26</v>
      </c>
      <c r="M81" s="173"/>
      <c r="N81" s="173"/>
      <c r="O81" s="173"/>
      <c r="P81" s="173">
        <f t="shared" si="23"/>
        <v>0</v>
      </c>
      <c r="Q81" s="173">
        <v>0</v>
      </c>
      <c r="R81" s="173"/>
      <c r="S81" s="173">
        <f t="shared" si="24"/>
        <v>79</v>
      </c>
      <c r="T81" s="173">
        <f t="shared" ref="T81:T82" si="31">AQ81</f>
        <v>0</v>
      </c>
      <c r="U81" s="173">
        <f t="shared" si="3"/>
        <v>78</v>
      </c>
      <c r="V81" s="173">
        <f t="shared" si="26"/>
        <v>113</v>
      </c>
      <c r="W81" s="178"/>
      <c r="X81" s="173"/>
      <c r="Y81" s="173">
        <f t="shared" si="27"/>
        <v>60</v>
      </c>
      <c r="Z81" s="173">
        <f t="shared" si="28"/>
        <v>1</v>
      </c>
      <c r="AA81" s="173">
        <f t="shared" si="29"/>
        <v>0</v>
      </c>
      <c r="AB81" s="173"/>
      <c r="AC81" s="173"/>
      <c r="AD81" s="173">
        <f t="shared" si="30"/>
        <v>0</v>
      </c>
      <c r="AE81" s="178"/>
      <c r="AF81" s="176">
        <v>64</v>
      </c>
      <c r="AG81" s="173"/>
      <c r="AH81" s="176">
        <v>45</v>
      </c>
      <c r="AI81" s="173"/>
      <c r="AJ81" s="173"/>
      <c r="AK81" s="176">
        <v>30</v>
      </c>
      <c r="AL81" s="173"/>
      <c r="AM81" s="173"/>
      <c r="AN81" s="173"/>
      <c r="AO81" s="173"/>
      <c r="AP81" s="173"/>
      <c r="AQ81" s="173"/>
      <c r="AR81" s="173"/>
      <c r="AS81" s="173"/>
      <c r="AT81" s="173">
        <v>79</v>
      </c>
      <c r="AU81" s="173"/>
      <c r="AV81" s="173">
        <v>78</v>
      </c>
      <c r="AW81" s="173">
        <v>113</v>
      </c>
      <c r="AX81" s="173"/>
      <c r="AY81" s="173"/>
      <c r="AZ81" s="173"/>
      <c r="BA81" s="173"/>
      <c r="BB81" s="181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>
        <v>60</v>
      </c>
      <c r="BM81" s="173"/>
      <c r="BN81" s="173"/>
      <c r="BO81" s="173"/>
      <c r="BP81" s="173"/>
    </row>
    <row r="82" spans="1:68" ht="15.75" customHeight="1" x14ac:dyDescent="0.3">
      <c r="A82" s="173">
        <v>999886039</v>
      </c>
      <c r="B82" s="173" t="s">
        <v>2225</v>
      </c>
      <c r="C82" s="173" t="s">
        <v>126</v>
      </c>
      <c r="D82" s="173" t="s">
        <v>375</v>
      </c>
      <c r="E82" s="173" t="s">
        <v>1782</v>
      </c>
      <c r="F82" s="173" t="str">
        <f t="shared" si="21"/>
        <v>Michael Steiner</v>
      </c>
      <c r="G82" s="173" t="s">
        <v>135</v>
      </c>
      <c r="H82" s="173">
        <v>999886039</v>
      </c>
      <c r="I82" s="57">
        <f t="shared" si="22"/>
        <v>147</v>
      </c>
      <c r="J82" s="57"/>
      <c r="K82" s="177"/>
      <c r="L82" s="173"/>
      <c r="M82" s="173"/>
      <c r="N82" s="173"/>
      <c r="O82" s="173"/>
      <c r="P82" s="173">
        <f t="shared" si="23"/>
        <v>0</v>
      </c>
      <c r="Q82" s="173">
        <v>0</v>
      </c>
      <c r="R82" s="173"/>
      <c r="S82" s="173">
        <f t="shared" si="24"/>
        <v>79</v>
      </c>
      <c r="T82" s="173">
        <f t="shared" si="31"/>
        <v>0</v>
      </c>
      <c r="U82" s="173">
        <f t="shared" si="3"/>
        <v>68</v>
      </c>
      <c r="V82" s="173">
        <f t="shared" si="26"/>
        <v>0</v>
      </c>
      <c r="W82" s="178"/>
      <c r="X82" s="173"/>
      <c r="Y82" s="173">
        <f t="shared" si="27"/>
        <v>0</v>
      </c>
      <c r="Z82" s="173">
        <f t="shared" si="28"/>
        <v>0</v>
      </c>
      <c r="AA82" s="173">
        <f t="shared" si="29"/>
        <v>0</v>
      </c>
      <c r="AB82" s="173"/>
      <c r="AC82" s="173"/>
      <c r="AD82" s="173">
        <f t="shared" si="30"/>
        <v>0</v>
      </c>
      <c r="AE82" s="178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>
        <v>79</v>
      </c>
      <c r="AU82" s="173"/>
      <c r="AV82" s="173">
        <v>68</v>
      </c>
      <c r="AW82" s="173"/>
      <c r="AX82" s="173"/>
      <c r="AY82" s="173"/>
      <c r="AZ82" s="173"/>
      <c r="BA82" s="173"/>
      <c r="BB82" s="181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</row>
    <row r="83" spans="1:68" ht="15.75" customHeight="1" x14ac:dyDescent="0.3">
      <c r="A83" s="173">
        <v>999890152</v>
      </c>
      <c r="B83" s="173" t="s">
        <v>2225</v>
      </c>
      <c r="C83" s="173" t="s">
        <v>126</v>
      </c>
      <c r="D83" s="173" t="s">
        <v>461</v>
      </c>
      <c r="E83" s="173" t="s">
        <v>462</v>
      </c>
      <c r="F83" s="173" t="str">
        <f t="shared" si="21"/>
        <v>Amber Carlson</v>
      </c>
      <c r="G83" s="173" t="s">
        <v>128</v>
      </c>
      <c r="H83" s="173">
        <v>999890152</v>
      </c>
      <c r="I83" s="57">
        <f t="shared" si="22"/>
        <v>0</v>
      </c>
      <c r="J83" s="173"/>
      <c r="K83" s="178"/>
      <c r="L83" s="173"/>
      <c r="M83" s="173"/>
      <c r="N83" s="173"/>
      <c r="O83" s="173"/>
      <c r="P83" s="173">
        <f t="shared" si="23"/>
        <v>0</v>
      </c>
      <c r="Q83" s="173">
        <v>0</v>
      </c>
      <c r="R83" s="173"/>
      <c r="S83" s="173">
        <f t="shared" si="24"/>
        <v>0</v>
      </c>
      <c r="T83" s="173">
        <f t="shared" ref="T83:T84" si="32">AP83</f>
        <v>0</v>
      </c>
      <c r="U83" s="173">
        <f t="shared" si="3"/>
        <v>0</v>
      </c>
      <c r="V83" s="173">
        <f t="shared" si="26"/>
        <v>0</v>
      </c>
      <c r="W83" s="178"/>
      <c r="X83" s="173"/>
      <c r="Y83" s="173">
        <f t="shared" si="27"/>
        <v>0</v>
      </c>
      <c r="Z83" s="173">
        <f t="shared" si="28"/>
        <v>0</v>
      </c>
      <c r="AA83" s="173">
        <f t="shared" si="29"/>
        <v>0</v>
      </c>
      <c r="AB83" s="173"/>
      <c r="AC83" s="173"/>
      <c r="AD83" s="173">
        <f t="shared" si="30"/>
        <v>0</v>
      </c>
      <c r="AE83" s="178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81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</row>
    <row r="84" spans="1:68" ht="15.75" customHeight="1" x14ac:dyDescent="0.3">
      <c r="A84" s="173">
        <v>999880939</v>
      </c>
      <c r="B84" s="173" t="s">
        <v>2225</v>
      </c>
      <c r="C84" s="173" t="s">
        <v>126</v>
      </c>
      <c r="D84" s="173" t="s">
        <v>1608</v>
      </c>
      <c r="E84" s="173" t="s">
        <v>1892</v>
      </c>
      <c r="F84" s="173" t="str">
        <f t="shared" si="21"/>
        <v>Courtney Veazey</v>
      </c>
      <c r="G84" s="173" t="s">
        <v>128</v>
      </c>
      <c r="H84" s="173">
        <v>999880939</v>
      </c>
      <c r="I84" s="57">
        <f t="shared" si="22"/>
        <v>0</v>
      </c>
      <c r="J84" s="57"/>
      <c r="K84" s="177"/>
      <c r="L84" s="173"/>
      <c r="M84" s="173"/>
      <c r="N84" s="173"/>
      <c r="O84" s="173"/>
      <c r="P84" s="173">
        <f t="shared" si="23"/>
        <v>0</v>
      </c>
      <c r="Q84" s="173">
        <v>0</v>
      </c>
      <c r="R84" s="173"/>
      <c r="S84" s="173">
        <f t="shared" si="24"/>
        <v>0</v>
      </c>
      <c r="T84" s="173">
        <f t="shared" si="32"/>
        <v>0</v>
      </c>
      <c r="U84" s="173">
        <f t="shared" si="3"/>
        <v>0</v>
      </c>
      <c r="V84" s="173">
        <f t="shared" si="26"/>
        <v>0</v>
      </c>
      <c r="W84" s="178"/>
      <c r="X84" s="173"/>
      <c r="Y84" s="173">
        <f t="shared" si="27"/>
        <v>0</v>
      </c>
      <c r="Z84" s="173">
        <f t="shared" si="28"/>
        <v>0</v>
      </c>
      <c r="AA84" s="173">
        <f t="shared" si="29"/>
        <v>0</v>
      </c>
      <c r="AB84" s="173"/>
      <c r="AC84" s="173"/>
      <c r="AD84" s="173">
        <f t="shared" si="30"/>
        <v>0</v>
      </c>
      <c r="AE84" s="178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81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</row>
    <row r="85" spans="1:68" ht="15.75" customHeight="1" x14ac:dyDescent="0.3">
      <c r="A85" s="173">
        <v>999848225</v>
      </c>
      <c r="B85" s="173" t="s">
        <v>2226</v>
      </c>
      <c r="C85" s="173" t="s">
        <v>126</v>
      </c>
      <c r="D85" s="173" t="s">
        <v>251</v>
      </c>
      <c r="E85" s="173" t="s">
        <v>1174</v>
      </c>
      <c r="F85" s="173" t="str">
        <f t="shared" si="21"/>
        <v>Emily Kwak</v>
      </c>
      <c r="G85" s="173" t="s">
        <v>128</v>
      </c>
      <c r="H85" s="173">
        <v>999848225</v>
      </c>
      <c r="I85" s="57">
        <f t="shared" si="22"/>
        <v>0</v>
      </c>
      <c r="J85" s="173"/>
      <c r="K85" s="178"/>
      <c r="L85" s="173"/>
      <c r="M85" s="173"/>
      <c r="N85" s="173"/>
      <c r="O85" s="173"/>
      <c r="P85" s="173">
        <f t="shared" si="23"/>
        <v>0</v>
      </c>
      <c r="Q85" s="173">
        <v>0</v>
      </c>
      <c r="R85" s="173"/>
      <c r="S85" s="173">
        <f t="shared" si="24"/>
        <v>0</v>
      </c>
      <c r="T85" s="173">
        <f>AQ85</f>
        <v>0</v>
      </c>
      <c r="U85" s="173">
        <f t="shared" si="3"/>
        <v>0</v>
      </c>
      <c r="V85" s="173">
        <f t="shared" si="26"/>
        <v>0</v>
      </c>
      <c r="W85" s="178"/>
      <c r="X85" s="173"/>
      <c r="Y85" s="173">
        <f t="shared" si="27"/>
        <v>0</v>
      </c>
      <c r="Z85" s="173">
        <f t="shared" si="28"/>
        <v>0</v>
      </c>
      <c r="AA85" s="173">
        <f t="shared" si="29"/>
        <v>0</v>
      </c>
      <c r="AB85" s="173"/>
      <c r="AC85" s="173"/>
      <c r="AD85" s="173">
        <f t="shared" si="30"/>
        <v>0</v>
      </c>
      <c r="AE85" s="178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81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</row>
    <row r="86" spans="1:68" ht="15.75" customHeight="1" x14ac:dyDescent="0.3">
      <c r="A86" s="173">
        <v>999908025</v>
      </c>
      <c r="B86" s="173" t="s">
        <v>2225</v>
      </c>
      <c r="C86" s="173" t="s">
        <v>126</v>
      </c>
      <c r="D86" s="173" t="s">
        <v>345</v>
      </c>
      <c r="E86" s="173" t="s">
        <v>1106</v>
      </c>
      <c r="F86" s="173" t="str">
        <f t="shared" si="21"/>
        <v>Grace Kim</v>
      </c>
      <c r="G86" s="173" t="s">
        <v>128</v>
      </c>
      <c r="H86" s="173">
        <v>999908025</v>
      </c>
      <c r="I86" s="57">
        <f t="shared" si="22"/>
        <v>0</v>
      </c>
      <c r="J86" s="57"/>
      <c r="K86" s="178"/>
      <c r="L86" s="173"/>
      <c r="M86" s="173"/>
      <c r="N86" s="173"/>
      <c r="O86" s="173"/>
      <c r="P86" s="173">
        <f t="shared" si="23"/>
        <v>0</v>
      </c>
      <c r="Q86" s="173">
        <v>0</v>
      </c>
      <c r="R86" s="173"/>
      <c r="S86" s="173">
        <f t="shared" si="24"/>
        <v>0</v>
      </c>
      <c r="T86" s="173">
        <f t="shared" ref="T86:T87" si="33">AP86</f>
        <v>0</v>
      </c>
      <c r="U86" s="173">
        <f t="shared" si="3"/>
        <v>0</v>
      </c>
      <c r="V86" s="173">
        <f t="shared" si="26"/>
        <v>0</v>
      </c>
      <c r="W86" s="178"/>
      <c r="X86" s="173"/>
      <c r="Y86" s="173">
        <f t="shared" si="27"/>
        <v>0</v>
      </c>
      <c r="Z86" s="173">
        <f t="shared" si="28"/>
        <v>0</v>
      </c>
      <c r="AA86" s="173">
        <f t="shared" si="29"/>
        <v>0</v>
      </c>
      <c r="AB86" s="173"/>
      <c r="AC86" s="173"/>
      <c r="AD86" s="173">
        <f t="shared" si="30"/>
        <v>0</v>
      </c>
      <c r="AE86" s="178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81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</row>
    <row r="87" spans="1:68" ht="15.75" customHeight="1" x14ac:dyDescent="0.3">
      <c r="A87" s="173">
        <v>999872022</v>
      </c>
      <c r="B87" s="173" t="s">
        <v>2225</v>
      </c>
      <c r="C87" s="173" t="s">
        <v>126</v>
      </c>
      <c r="D87" s="173" t="s">
        <v>295</v>
      </c>
      <c r="E87" s="173" t="s">
        <v>292</v>
      </c>
      <c r="F87" s="173" t="str">
        <f t="shared" si="21"/>
        <v>Ryan Bae</v>
      </c>
      <c r="G87" s="173" t="s">
        <v>135</v>
      </c>
      <c r="H87" s="173">
        <v>999872022</v>
      </c>
      <c r="I87" s="57">
        <f t="shared" si="22"/>
        <v>0</v>
      </c>
      <c r="J87" s="57"/>
      <c r="K87" s="178"/>
      <c r="L87" s="173"/>
      <c r="M87" s="173"/>
      <c r="N87" s="173"/>
      <c r="O87" s="173"/>
      <c r="P87" s="173">
        <f t="shared" si="23"/>
        <v>0</v>
      </c>
      <c r="Q87" s="173">
        <v>0</v>
      </c>
      <c r="R87" s="173"/>
      <c r="S87" s="173">
        <f t="shared" si="24"/>
        <v>0</v>
      </c>
      <c r="T87" s="173">
        <f t="shared" si="33"/>
        <v>0</v>
      </c>
      <c r="U87" s="173">
        <f t="shared" si="3"/>
        <v>0</v>
      </c>
      <c r="V87" s="173">
        <f t="shared" si="26"/>
        <v>0</v>
      </c>
      <c r="W87" s="178"/>
      <c r="X87" s="173"/>
      <c r="Y87" s="173">
        <f t="shared" si="27"/>
        <v>0</v>
      </c>
      <c r="Z87" s="173">
        <f t="shared" si="28"/>
        <v>0</v>
      </c>
      <c r="AA87" s="173">
        <f t="shared" si="29"/>
        <v>0</v>
      </c>
      <c r="AB87" s="173"/>
      <c r="AC87" s="173"/>
      <c r="AD87" s="173">
        <f t="shared" si="30"/>
        <v>0</v>
      </c>
      <c r="AE87" s="178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81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</row>
    <row r="88" spans="1:68" ht="15.75" customHeight="1" x14ac:dyDescent="0.3">
      <c r="A88" s="173">
        <v>999872569</v>
      </c>
      <c r="B88" s="173" t="s">
        <v>2226</v>
      </c>
      <c r="C88" s="173" t="s">
        <v>126</v>
      </c>
      <c r="D88" s="173" t="s">
        <v>1070</v>
      </c>
      <c r="E88" s="173" t="s">
        <v>1065</v>
      </c>
      <c r="F88" s="173" t="str">
        <f t="shared" si="21"/>
        <v>Lawrence Kang</v>
      </c>
      <c r="G88" s="173" t="s">
        <v>135</v>
      </c>
      <c r="H88" s="173">
        <v>999872569</v>
      </c>
      <c r="I88" s="57">
        <f t="shared" si="22"/>
        <v>0</v>
      </c>
      <c r="J88" s="173"/>
      <c r="K88" s="178"/>
      <c r="L88" s="173"/>
      <c r="M88" s="173"/>
      <c r="N88" s="173"/>
      <c r="O88" s="173"/>
      <c r="P88" s="173">
        <f t="shared" si="23"/>
        <v>0</v>
      </c>
      <c r="Q88" s="173">
        <v>0</v>
      </c>
      <c r="R88" s="173"/>
      <c r="S88" s="173">
        <f t="shared" si="24"/>
        <v>0</v>
      </c>
      <c r="T88" s="173">
        <f>AQ88</f>
        <v>0</v>
      </c>
      <c r="U88" s="173">
        <f t="shared" si="3"/>
        <v>0</v>
      </c>
      <c r="V88" s="173">
        <f t="shared" si="26"/>
        <v>0</v>
      </c>
      <c r="W88" s="178"/>
      <c r="X88" s="173"/>
      <c r="Y88" s="173">
        <f t="shared" si="27"/>
        <v>0</v>
      </c>
      <c r="Z88" s="173">
        <f t="shared" si="28"/>
        <v>0</v>
      </c>
      <c r="AA88" s="173">
        <f t="shared" si="29"/>
        <v>0</v>
      </c>
      <c r="AB88" s="173"/>
      <c r="AC88" s="173"/>
      <c r="AD88" s="173">
        <f t="shared" si="30"/>
        <v>0</v>
      </c>
      <c r="AE88" s="178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81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</row>
    <row r="89" spans="1:68" ht="15.75" customHeight="1" x14ac:dyDescent="0.3">
      <c r="A89" s="173">
        <v>999895910</v>
      </c>
      <c r="B89" s="173" t="s">
        <v>2226</v>
      </c>
      <c r="C89" s="173" t="s">
        <v>126</v>
      </c>
      <c r="D89" s="173" t="s">
        <v>943</v>
      </c>
      <c r="E89" s="173" t="s">
        <v>942</v>
      </c>
      <c r="F89" s="173" t="str">
        <f t="shared" si="21"/>
        <v>Kayden Ho</v>
      </c>
      <c r="G89" s="173" t="s">
        <v>135</v>
      </c>
      <c r="H89" s="173">
        <v>999895910</v>
      </c>
      <c r="I89" s="57">
        <f t="shared" si="22"/>
        <v>71</v>
      </c>
      <c r="J89" s="57"/>
      <c r="K89" s="177"/>
      <c r="L89" s="173">
        <v>26</v>
      </c>
      <c r="M89" s="173">
        <v>51</v>
      </c>
      <c r="N89" s="173"/>
      <c r="O89" s="173"/>
      <c r="P89" s="173">
        <f t="shared" si="23"/>
        <v>0</v>
      </c>
      <c r="Q89" s="173">
        <v>0</v>
      </c>
      <c r="R89" s="173"/>
      <c r="S89" s="173">
        <f t="shared" si="24"/>
        <v>71</v>
      </c>
      <c r="T89" s="173">
        <f t="shared" ref="T89:T94" si="34">AP89</f>
        <v>0</v>
      </c>
      <c r="U89" s="173">
        <f t="shared" si="3"/>
        <v>0</v>
      </c>
      <c r="V89" s="173">
        <f t="shared" si="26"/>
        <v>0</v>
      </c>
      <c r="W89" s="178"/>
      <c r="X89" s="173"/>
      <c r="Y89" s="173">
        <f t="shared" si="27"/>
        <v>0</v>
      </c>
      <c r="Z89" s="173">
        <f t="shared" si="28"/>
        <v>0</v>
      </c>
      <c r="AA89" s="173">
        <f t="shared" si="29"/>
        <v>0</v>
      </c>
      <c r="AB89" s="173"/>
      <c r="AC89" s="173"/>
      <c r="AD89" s="173">
        <f t="shared" si="30"/>
        <v>0</v>
      </c>
      <c r="AE89" s="178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>
        <v>71</v>
      </c>
      <c r="AU89" s="173"/>
      <c r="AV89" s="173"/>
      <c r="AW89" s="173"/>
      <c r="AX89" s="173"/>
      <c r="AY89" s="173"/>
      <c r="AZ89" s="173"/>
      <c r="BA89" s="173"/>
      <c r="BB89" s="181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</row>
    <row r="90" spans="1:68" ht="15.75" customHeight="1" x14ac:dyDescent="0.3">
      <c r="A90" s="173">
        <v>999891719</v>
      </c>
      <c r="B90" s="173" t="s">
        <v>2226</v>
      </c>
      <c r="C90" s="173" t="s">
        <v>126</v>
      </c>
      <c r="D90" s="173" t="s">
        <v>1129</v>
      </c>
      <c r="E90" s="173" t="s">
        <v>1106</v>
      </c>
      <c r="F90" s="173" t="str">
        <f t="shared" si="21"/>
        <v>Linsey Kim</v>
      </c>
      <c r="G90" s="173" t="s">
        <v>128</v>
      </c>
      <c r="H90" s="173">
        <v>999891719</v>
      </c>
      <c r="I90" s="57">
        <f t="shared" si="22"/>
        <v>0</v>
      </c>
      <c r="J90" s="57"/>
      <c r="K90" s="177"/>
      <c r="L90" s="173"/>
      <c r="M90" s="173"/>
      <c r="N90" s="173"/>
      <c r="O90" s="173"/>
      <c r="P90" s="173">
        <f t="shared" si="23"/>
        <v>0</v>
      </c>
      <c r="Q90" s="173">
        <v>0</v>
      </c>
      <c r="R90" s="173"/>
      <c r="S90" s="173">
        <f t="shared" si="24"/>
        <v>0</v>
      </c>
      <c r="T90" s="173">
        <f t="shared" si="34"/>
        <v>0</v>
      </c>
      <c r="U90" s="173">
        <f t="shared" si="3"/>
        <v>0</v>
      </c>
      <c r="V90" s="173">
        <f t="shared" si="26"/>
        <v>0</v>
      </c>
      <c r="W90" s="178"/>
      <c r="X90" s="173"/>
      <c r="Y90" s="173">
        <f t="shared" si="27"/>
        <v>0</v>
      </c>
      <c r="Z90" s="173">
        <f t="shared" si="28"/>
        <v>0</v>
      </c>
      <c r="AA90" s="173">
        <f t="shared" si="29"/>
        <v>0</v>
      </c>
      <c r="AB90" s="173"/>
      <c r="AC90" s="173"/>
      <c r="AD90" s="173">
        <f t="shared" si="30"/>
        <v>0</v>
      </c>
      <c r="AE90" s="178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81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</row>
    <row r="91" spans="1:68" ht="15.75" customHeight="1" x14ac:dyDescent="0.3">
      <c r="A91" s="173">
        <v>999909724</v>
      </c>
      <c r="B91" s="173" t="s">
        <v>2225</v>
      </c>
      <c r="C91" s="173" t="s">
        <v>126</v>
      </c>
      <c r="D91" s="173" t="s">
        <v>742</v>
      </c>
      <c r="E91" s="173" t="s">
        <v>743</v>
      </c>
      <c r="F91" s="173" t="str">
        <f t="shared" si="21"/>
        <v>Kaylyn Fahey</v>
      </c>
      <c r="G91" s="173" t="s">
        <v>128</v>
      </c>
      <c r="H91" s="173">
        <v>999909724</v>
      </c>
      <c r="I91" s="57">
        <f t="shared" si="22"/>
        <v>0</v>
      </c>
      <c r="J91" s="57">
        <f>(P91+Q91+S91+T91+U91+V91)*0.5</f>
        <v>0</v>
      </c>
      <c r="K91" s="177"/>
      <c r="L91" s="173"/>
      <c r="M91" s="173"/>
      <c r="N91" s="173"/>
      <c r="O91" s="173"/>
      <c r="P91" s="173">
        <f t="shared" si="23"/>
        <v>0</v>
      </c>
      <c r="Q91" s="173">
        <v>0</v>
      </c>
      <c r="R91" s="173"/>
      <c r="S91" s="173">
        <f t="shared" si="24"/>
        <v>0</v>
      </c>
      <c r="T91" s="173">
        <f t="shared" si="34"/>
        <v>0</v>
      </c>
      <c r="U91" s="173">
        <f t="shared" si="3"/>
        <v>0</v>
      </c>
      <c r="V91" s="173">
        <f t="shared" si="26"/>
        <v>0</v>
      </c>
      <c r="W91" s="178"/>
      <c r="X91" s="173"/>
      <c r="Y91" s="173">
        <f t="shared" si="27"/>
        <v>0</v>
      </c>
      <c r="Z91" s="173">
        <f t="shared" si="28"/>
        <v>0</v>
      </c>
      <c r="AA91" s="173">
        <f t="shared" si="29"/>
        <v>0</v>
      </c>
      <c r="AB91" s="173"/>
      <c r="AC91" s="173"/>
      <c r="AD91" s="173">
        <f t="shared" si="30"/>
        <v>0</v>
      </c>
      <c r="AE91" s="178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81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</row>
    <row r="92" spans="1:68" ht="15.75" customHeight="1" x14ac:dyDescent="0.3">
      <c r="A92" s="173">
        <v>999891670</v>
      </c>
      <c r="B92" s="173" t="s">
        <v>2226</v>
      </c>
      <c r="C92" s="173" t="s">
        <v>126</v>
      </c>
      <c r="D92" s="173" t="s">
        <v>2238</v>
      </c>
      <c r="E92" s="173" t="s">
        <v>1411</v>
      </c>
      <c r="F92" s="173" t="str">
        <f t="shared" si="21"/>
        <v>Seann Oakley Cameron Mims</v>
      </c>
      <c r="G92" s="173" t="s">
        <v>135</v>
      </c>
      <c r="H92" s="173">
        <v>999891670</v>
      </c>
      <c r="I92" s="57">
        <f t="shared" si="22"/>
        <v>0</v>
      </c>
      <c r="J92" s="57"/>
      <c r="K92" s="177"/>
      <c r="L92" s="173">
        <v>26</v>
      </c>
      <c r="M92" s="173"/>
      <c r="N92" s="173"/>
      <c r="O92" s="173"/>
      <c r="P92" s="173">
        <f t="shared" si="23"/>
        <v>0</v>
      </c>
      <c r="Q92" s="173">
        <v>0</v>
      </c>
      <c r="R92" s="173"/>
      <c r="S92" s="173">
        <f t="shared" si="24"/>
        <v>0</v>
      </c>
      <c r="T92" s="173">
        <f t="shared" si="34"/>
        <v>0</v>
      </c>
      <c r="U92" s="173">
        <f t="shared" si="3"/>
        <v>0</v>
      </c>
      <c r="V92" s="173">
        <f t="shared" si="26"/>
        <v>0</v>
      </c>
      <c r="W92" s="178"/>
      <c r="X92" s="173"/>
      <c r="Y92" s="173">
        <f t="shared" si="27"/>
        <v>0</v>
      </c>
      <c r="Z92" s="173">
        <f t="shared" si="28"/>
        <v>0</v>
      </c>
      <c r="AA92" s="173">
        <f t="shared" si="29"/>
        <v>0</v>
      </c>
      <c r="AB92" s="173"/>
      <c r="AC92" s="173"/>
      <c r="AD92" s="173">
        <f t="shared" si="30"/>
        <v>0</v>
      </c>
      <c r="AE92" s="178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81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</row>
    <row r="93" spans="1:68" ht="15.75" customHeight="1" x14ac:dyDescent="0.3">
      <c r="A93" s="173">
        <v>999899842</v>
      </c>
      <c r="B93" s="173" t="s">
        <v>2226</v>
      </c>
      <c r="C93" s="173" t="s">
        <v>126</v>
      </c>
      <c r="D93" s="173" t="s">
        <v>1219</v>
      </c>
      <c r="E93" s="173" t="s">
        <v>1223</v>
      </c>
      <c r="F93" s="173" t="str">
        <f t="shared" si="21"/>
        <v>Maddox Lee</v>
      </c>
      <c r="G93" s="173" t="s">
        <v>135</v>
      </c>
      <c r="H93" s="173">
        <v>999899842</v>
      </c>
      <c r="I93" s="57">
        <f t="shared" si="22"/>
        <v>333</v>
      </c>
      <c r="J93" s="173"/>
      <c r="K93" s="177"/>
      <c r="L93" s="173"/>
      <c r="M93" s="173"/>
      <c r="N93" s="173"/>
      <c r="O93" s="173"/>
      <c r="P93" s="173">
        <f t="shared" si="23"/>
        <v>0</v>
      </c>
      <c r="Q93" s="173">
        <v>0</v>
      </c>
      <c r="R93" s="173"/>
      <c r="S93" s="173">
        <f t="shared" si="24"/>
        <v>79</v>
      </c>
      <c r="T93" s="173">
        <f t="shared" si="34"/>
        <v>0</v>
      </c>
      <c r="U93" s="173">
        <f t="shared" si="3"/>
        <v>51</v>
      </c>
      <c r="V93" s="173">
        <f t="shared" si="26"/>
        <v>64</v>
      </c>
      <c r="W93" s="178"/>
      <c r="X93" s="173"/>
      <c r="Y93" s="173">
        <f t="shared" si="27"/>
        <v>60</v>
      </c>
      <c r="Z93" s="173">
        <f t="shared" si="28"/>
        <v>1</v>
      </c>
      <c r="AA93" s="173">
        <f t="shared" si="29"/>
        <v>79</v>
      </c>
      <c r="AB93" s="173"/>
      <c r="AC93" s="173"/>
      <c r="AD93" s="173">
        <f t="shared" si="30"/>
        <v>0</v>
      </c>
      <c r="AE93" s="178"/>
      <c r="AF93" s="173"/>
      <c r="AG93" s="173"/>
      <c r="AH93" s="173"/>
      <c r="AI93" s="173"/>
      <c r="AJ93" s="173"/>
      <c r="AK93" s="173"/>
      <c r="AL93" s="173"/>
      <c r="AM93" s="176">
        <v>68</v>
      </c>
      <c r="AN93" s="173"/>
      <c r="AO93" s="173"/>
      <c r="AP93" s="173"/>
      <c r="AQ93" s="173"/>
      <c r="AR93" s="173"/>
      <c r="AS93" s="173">
        <v>79</v>
      </c>
      <c r="AT93" s="173"/>
      <c r="AU93" s="173"/>
      <c r="AV93" s="173">
        <v>51</v>
      </c>
      <c r="AW93" s="173">
        <v>64</v>
      </c>
      <c r="AX93" s="173"/>
      <c r="AY93" s="173"/>
      <c r="AZ93" s="173"/>
      <c r="BA93" s="173"/>
      <c r="BB93" s="181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>
        <v>60</v>
      </c>
      <c r="BN93" s="173"/>
      <c r="BO93" s="173"/>
      <c r="BP93" s="173">
        <v>79</v>
      </c>
    </row>
    <row r="94" spans="1:68" ht="15.75" customHeight="1" x14ac:dyDescent="0.3">
      <c r="A94" s="173">
        <v>999906666</v>
      </c>
      <c r="B94" s="173" t="s">
        <v>2226</v>
      </c>
      <c r="C94" s="173" t="s">
        <v>126</v>
      </c>
      <c r="D94" s="173" t="s">
        <v>2239</v>
      </c>
      <c r="E94" s="173" t="s">
        <v>1106</v>
      </c>
      <c r="F94" s="173" t="str">
        <f t="shared" si="21"/>
        <v>Rachel  Kim</v>
      </c>
      <c r="G94" s="173" t="s">
        <v>128</v>
      </c>
      <c r="H94" s="173">
        <v>999906666</v>
      </c>
      <c r="I94" s="57">
        <f t="shared" si="22"/>
        <v>0</v>
      </c>
      <c r="J94" s="57"/>
      <c r="K94" s="177"/>
      <c r="L94" s="173"/>
      <c r="M94" s="173"/>
      <c r="N94" s="173"/>
      <c r="O94" s="173"/>
      <c r="P94" s="173">
        <f t="shared" si="23"/>
        <v>0</v>
      </c>
      <c r="Q94" s="173">
        <v>0</v>
      </c>
      <c r="R94" s="173"/>
      <c r="S94" s="173">
        <f t="shared" si="24"/>
        <v>0</v>
      </c>
      <c r="T94" s="173">
        <f t="shared" si="34"/>
        <v>0</v>
      </c>
      <c r="U94" s="173">
        <f t="shared" si="3"/>
        <v>0</v>
      </c>
      <c r="V94" s="173">
        <f t="shared" si="26"/>
        <v>0</v>
      </c>
      <c r="W94" s="178"/>
      <c r="X94" s="173"/>
      <c r="Y94" s="173">
        <f t="shared" si="27"/>
        <v>0</v>
      </c>
      <c r="Z94" s="173">
        <f t="shared" si="28"/>
        <v>0</v>
      </c>
      <c r="AA94" s="173">
        <f t="shared" si="29"/>
        <v>0</v>
      </c>
      <c r="AB94" s="173"/>
      <c r="AC94" s="173"/>
      <c r="AD94" s="173">
        <f t="shared" si="30"/>
        <v>0</v>
      </c>
      <c r="AE94" s="178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81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</row>
    <row r="95" spans="1:68" ht="15.75" customHeight="1" x14ac:dyDescent="0.3">
      <c r="A95" s="173">
        <v>999919927</v>
      </c>
      <c r="B95" s="173" t="s">
        <v>2225</v>
      </c>
      <c r="C95" s="173" t="s">
        <v>126</v>
      </c>
      <c r="D95" s="173" t="s">
        <v>253</v>
      </c>
      <c r="E95" s="173" t="s">
        <v>617</v>
      </c>
      <c r="F95" s="173" t="str">
        <f t="shared" si="21"/>
        <v>Andrew Dang</v>
      </c>
      <c r="G95" s="173" t="s">
        <v>135</v>
      </c>
      <c r="H95" s="173">
        <v>999919927</v>
      </c>
      <c r="I95" s="57">
        <f t="shared" si="22"/>
        <v>0</v>
      </c>
      <c r="J95" s="57"/>
      <c r="K95" s="177"/>
      <c r="L95" s="173"/>
      <c r="M95" s="173"/>
      <c r="N95" s="173"/>
      <c r="O95" s="173"/>
      <c r="P95" s="173">
        <f t="shared" si="23"/>
        <v>0</v>
      </c>
      <c r="Q95" s="173">
        <v>0</v>
      </c>
      <c r="R95" s="173"/>
      <c r="S95" s="173">
        <f t="shared" si="24"/>
        <v>0</v>
      </c>
      <c r="T95" s="173">
        <f>AQ95</f>
        <v>0</v>
      </c>
      <c r="U95" s="173">
        <f t="shared" si="3"/>
        <v>0</v>
      </c>
      <c r="V95" s="173">
        <f t="shared" si="26"/>
        <v>0</v>
      </c>
      <c r="W95" s="178"/>
      <c r="X95" s="173"/>
      <c r="Y95" s="173">
        <f t="shared" si="27"/>
        <v>0</v>
      </c>
      <c r="Z95" s="173">
        <f t="shared" si="28"/>
        <v>0</v>
      </c>
      <c r="AA95" s="173">
        <f t="shared" si="29"/>
        <v>0</v>
      </c>
      <c r="AB95" s="173"/>
      <c r="AC95" s="173"/>
      <c r="AD95" s="173">
        <f t="shared" si="30"/>
        <v>0</v>
      </c>
      <c r="AE95" s="178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81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</row>
    <row r="96" spans="1:68" ht="15.75" customHeight="1" x14ac:dyDescent="0.3">
      <c r="A96" s="173">
        <v>999873907</v>
      </c>
      <c r="B96" s="173" t="s">
        <v>2226</v>
      </c>
      <c r="C96" s="173" t="s">
        <v>126</v>
      </c>
      <c r="D96" s="173" t="s">
        <v>2240</v>
      </c>
      <c r="E96" s="173" t="s">
        <v>486</v>
      </c>
      <c r="F96" s="173" t="str">
        <f t="shared" si="21"/>
        <v>Lia  Chang</v>
      </c>
      <c r="G96" s="173" t="s">
        <v>128</v>
      </c>
      <c r="H96" s="173">
        <v>999873907</v>
      </c>
      <c r="I96" s="57">
        <f t="shared" si="22"/>
        <v>0</v>
      </c>
      <c r="J96" s="57"/>
      <c r="K96" s="177"/>
      <c r="L96" s="173"/>
      <c r="M96" s="173"/>
      <c r="N96" s="173"/>
      <c r="O96" s="173"/>
      <c r="P96" s="173">
        <f t="shared" si="23"/>
        <v>0</v>
      </c>
      <c r="Q96" s="173">
        <v>0</v>
      </c>
      <c r="R96" s="173"/>
      <c r="S96" s="173">
        <f t="shared" si="24"/>
        <v>0</v>
      </c>
      <c r="T96" s="173">
        <f t="shared" ref="T96:T97" si="35">AP96</f>
        <v>0</v>
      </c>
      <c r="U96" s="173">
        <f t="shared" si="3"/>
        <v>0</v>
      </c>
      <c r="V96" s="173">
        <f t="shared" si="26"/>
        <v>0</v>
      </c>
      <c r="W96" s="178"/>
      <c r="X96" s="173"/>
      <c r="Y96" s="173">
        <f t="shared" si="27"/>
        <v>0</v>
      </c>
      <c r="Z96" s="173">
        <f t="shared" si="28"/>
        <v>0</v>
      </c>
      <c r="AA96" s="173">
        <f t="shared" si="29"/>
        <v>0</v>
      </c>
      <c r="AB96" s="173"/>
      <c r="AC96" s="173"/>
      <c r="AD96" s="173">
        <f t="shared" si="30"/>
        <v>0</v>
      </c>
      <c r="AE96" s="178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81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</row>
    <row r="97" spans="1:68" ht="15.75" customHeight="1" x14ac:dyDescent="0.3">
      <c r="A97" s="173">
        <v>999876973</v>
      </c>
      <c r="B97" s="173" t="s">
        <v>2226</v>
      </c>
      <c r="C97" s="173" t="s">
        <v>126</v>
      </c>
      <c r="D97" s="173" t="s">
        <v>2241</v>
      </c>
      <c r="E97" s="173" t="s">
        <v>948</v>
      </c>
      <c r="F97" s="173" t="str">
        <f t="shared" si="21"/>
        <v>Esther  Yun</v>
      </c>
      <c r="G97" s="173" t="s">
        <v>128</v>
      </c>
      <c r="H97" s="173">
        <v>999876973</v>
      </c>
      <c r="I97" s="57">
        <f t="shared" si="22"/>
        <v>0</v>
      </c>
      <c r="J97" s="57"/>
      <c r="K97" s="177"/>
      <c r="L97" s="173"/>
      <c r="M97" s="173"/>
      <c r="N97" s="173"/>
      <c r="O97" s="173"/>
      <c r="P97" s="173">
        <f t="shared" si="23"/>
        <v>0</v>
      </c>
      <c r="Q97" s="173">
        <v>0</v>
      </c>
      <c r="R97" s="173"/>
      <c r="S97" s="173">
        <f t="shared" si="24"/>
        <v>0</v>
      </c>
      <c r="T97" s="173">
        <f t="shared" si="35"/>
        <v>0</v>
      </c>
      <c r="U97" s="173">
        <f t="shared" si="3"/>
        <v>0</v>
      </c>
      <c r="V97" s="173">
        <f t="shared" si="26"/>
        <v>0</v>
      </c>
      <c r="W97" s="178"/>
      <c r="X97" s="173"/>
      <c r="Y97" s="173">
        <f t="shared" si="27"/>
        <v>0</v>
      </c>
      <c r="Z97" s="173">
        <f t="shared" si="28"/>
        <v>0</v>
      </c>
      <c r="AA97" s="173">
        <f t="shared" si="29"/>
        <v>0</v>
      </c>
      <c r="AB97" s="173"/>
      <c r="AC97" s="173"/>
      <c r="AD97" s="173">
        <f t="shared" si="30"/>
        <v>0</v>
      </c>
      <c r="AE97" s="178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81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</row>
    <row r="98" spans="1:68" ht="15.75" customHeight="1" x14ac:dyDescent="0.3">
      <c r="A98" s="173">
        <v>999918456</v>
      </c>
      <c r="B98" s="173" t="s">
        <v>2226</v>
      </c>
      <c r="C98" s="173" t="s">
        <v>126</v>
      </c>
      <c r="D98" s="173" t="s">
        <v>819</v>
      </c>
      <c r="E98" s="173" t="s">
        <v>1968</v>
      </c>
      <c r="F98" s="173" t="str">
        <f t="shared" si="21"/>
        <v>Hannah Yang</v>
      </c>
      <c r="G98" s="173" t="s">
        <v>128</v>
      </c>
      <c r="H98" s="173">
        <v>999918456</v>
      </c>
      <c r="I98" s="57">
        <f t="shared" si="22"/>
        <v>0</v>
      </c>
      <c r="J98" s="57"/>
      <c r="K98" s="177"/>
      <c r="L98" s="173"/>
      <c r="M98" s="173"/>
      <c r="N98" s="173"/>
      <c r="O98" s="173"/>
      <c r="P98" s="173">
        <f t="shared" si="23"/>
        <v>0</v>
      </c>
      <c r="Q98" s="173">
        <v>0</v>
      </c>
      <c r="R98" s="173"/>
      <c r="S98" s="173">
        <f t="shared" si="24"/>
        <v>0</v>
      </c>
      <c r="T98" s="173">
        <f>AQ98</f>
        <v>0</v>
      </c>
      <c r="U98" s="173">
        <f t="shared" si="3"/>
        <v>0</v>
      </c>
      <c r="V98" s="173">
        <f t="shared" si="26"/>
        <v>0</v>
      </c>
      <c r="W98" s="178"/>
      <c r="X98" s="173"/>
      <c r="Y98" s="173">
        <f t="shared" si="27"/>
        <v>0</v>
      </c>
      <c r="Z98" s="173">
        <f t="shared" si="28"/>
        <v>0</v>
      </c>
      <c r="AA98" s="173">
        <f t="shared" si="29"/>
        <v>0</v>
      </c>
      <c r="AB98" s="173"/>
      <c r="AC98" s="173"/>
      <c r="AD98" s="173">
        <f t="shared" si="30"/>
        <v>0</v>
      </c>
      <c r="AE98" s="178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81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</row>
    <row r="99" spans="1:68" ht="15.75" customHeight="1" x14ac:dyDescent="0.3">
      <c r="A99" s="173">
        <v>999881753</v>
      </c>
      <c r="B99" s="173" t="s">
        <v>2225</v>
      </c>
      <c r="C99" s="173" t="s">
        <v>126</v>
      </c>
      <c r="D99" s="173" t="s">
        <v>677</v>
      </c>
      <c r="E99" s="173" t="s">
        <v>1492</v>
      </c>
      <c r="F99" s="173" t="str">
        <f t="shared" si="21"/>
        <v>Mitchell Norsen</v>
      </c>
      <c r="G99" s="173" t="s">
        <v>135</v>
      </c>
      <c r="H99" s="173">
        <v>999881753</v>
      </c>
      <c r="I99" s="57">
        <f t="shared" si="22"/>
        <v>118</v>
      </c>
      <c r="J99" s="57"/>
      <c r="K99" s="177"/>
      <c r="L99" s="173"/>
      <c r="M99" s="173"/>
      <c r="N99" s="173"/>
      <c r="O99" s="173"/>
      <c r="P99" s="173">
        <f t="shared" si="23"/>
        <v>0</v>
      </c>
      <c r="Q99" s="173">
        <v>0</v>
      </c>
      <c r="R99" s="173"/>
      <c r="S99" s="173">
        <f t="shared" si="24"/>
        <v>67</v>
      </c>
      <c r="T99" s="173">
        <f>AP99</f>
        <v>0</v>
      </c>
      <c r="U99" s="173">
        <f t="shared" si="3"/>
        <v>51</v>
      </c>
      <c r="V99" s="173">
        <f t="shared" si="26"/>
        <v>0</v>
      </c>
      <c r="W99" s="178"/>
      <c r="X99" s="173"/>
      <c r="Y99" s="173">
        <f t="shared" si="27"/>
        <v>0</v>
      </c>
      <c r="Z99" s="173">
        <f t="shared" si="28"/>
        <v>0</v>
      </c>
      <c r="AA99" s="173">
        <f t="shared" si="29"/>
        <v>0</v>
      </c>
      <c r="AB99" s="173"/>
      <c r="AC99" s="173"/>
      <c r="AD99" s="173">
        <f t="shared" si="30"/>
        <v>0</v>
      </c>
      <c r="AE99" s="178"/>
      <c r="AF99" s="173"/>
      <c r="AG99" s="173"/>
      <c r="AH99" s="173"/>
      <c r="AI99" s="173"/>
      <c r="AJ99" s="173"/>
      <c r="AK99" s="173"/>
      <c r="AL99" s="176">
        <v>34</v>
      </c>
      <c r="AM99" s="173"/>
      <c r="AN99" s="173"/>
      <c r="AO99" s="173"/>
      <c r="AP99" s="173"/>
      <c r="AQ99" s="173"/>
      <c r="AR99" s="173"/>
      <c r="AS99" s="173"/>
      <c r="AT99" s="173">
        <v>67</v>
      </c>
      <c r="AU99" s="173"/>
      <c r="AV99" s="173">
        <v>51</v>
      </c>
      <c r="AW99" s="173"/>
      <c r="AX99" s="173"/>
      <c r="AY99" s="173"/>
      <c r="AZ99" s="173"/>
      <c r="BA99" s="173"/>
      <c r="BB99" s="181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</row>
    <row r="100" spans="1:68" ht="15.75" customHeight="1" x14ac:dyDescent="0.3">
      <c r="A100" s="173">
        <v>999811404</v>
      </c>
      <c r="B100" s="173" t="s">
        <v>2226</v>
      </c>
      <c r="C100" s="173" t="s">
        <v>126</v>
      </c>
      <c r="D100" s="173" t="s">
        <v>1541</v>
      </c>
      <c r="E100" s="173" t="s">
        <v>1532</v>
      </c>
      <c r="F100" s="173" t="str">
        <f t="shared" si="21"/>
        <v>Roy Park</v>
      </c>
      <c r="G100" s="173" t="s">
        <v>135</v>
      </c>
      <c r="H100" s="173">
        <v>999811404</v>
      </c>
      <c r="I100" s="57">
        <f t="shared" si="22"/>
        <v>0</v>
      </c>
      <c r="J100" s="57"/>
      <c r="K100" s="177"/>
      <c r="L100" s="173"/>
      <c r="M100" s="173"/>
      <c r="N100" s="173"/>
      <c r="O100" s="173"/>
      <c r="P100" s="173">
        <f t="shared" si="23"/>
        <v>0</v>
      </c>
      <c r="Q100" s="173">
        <v>0</v>
      </c>
      <c r="R100" s="173"/>
      <c r="S100" s="173">
        <f t="shared" si="24"/>
        <v>0</v>
      </c>
      <c r="T100" s="173">
        <f>AQ100</f>
        <v>0</v>
      </c>
      <c r="U100" s="173">
        <f t="shared" si="3"/>
        <v>0</v>
      </c>
      <c r="V100" s="173">
        <f t="shared" si="26"/>
        <v>0</v>
      </c>
      <c r="W100" s="178"/>
      <c r="X100" s="173"/>
      <c r="Y100" s="173">
        <f t="shared" si="27"/>
        <v>0</v>
      </c>
      <c r="Z100" s="173">
        <f t="shared" si="28"/>
        <v>0</v>
      </c>
      <c r="AA100" s="173">
        <f t="shared" si="29"/>
        <v>0</v>
      </c>
      <c r="AB100" s="173"/>
      <c r="AC100" s="173"/>
      <c r="AD100" s="173">
        <f t="shared" si="30"/>
        <v>0</v>
      </c>
      <c r="AE100" s="178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81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</row>
    <row r="101" spans="1:68" ht="15.75" customHeight="1" x14ac:dyDescent="0.3">
      <c r="A101" s="173">
        <v>999918457</v>
      </c>
      <c r="B101" s="173" t="s">
        <v>2226</v>
      </c>
      <c r="C101" s="173" t="s">
        <v>126</v>
      </c>
      <c r="D101" s="173" t="s">
        <v>326</v>
      </c>
      <c r="E101" s="173" t="s">
        <v>1968</v>
      </c>
      <c r="F101" s="173" t="str">
        <f t="shared" si="21"/>
        <v>Noah Yang</v>
      </c>
      <c r="G101" s="173" t="s">
        <v>135</v>
      </c>
      <c r="H101" s="173">
        <v>999918457</v>
      </c>
      <c r="I101" s="57">
        <f t="shared" si="22"/>
        <v>0</v>
      </c>
      <c r="J101" s="57"/>
      <c r="K101" s="177"/>
      <c r="L101" s="173"/>
      <c r="M101" s="173"/>
      <c r="N101" s="173"/>
      <c r="O101" s="173"/>
      <c r="P101" s="173">
        <f t="shared" si="23"/>
        <v>0</v>
      </c>
      <c r="Q101" s="173">
        <v>0</v>
      </c>
      <c r="R101" s="173"/>
      <c r="S101" s="173">
        <f t="shared" si="24"/>
        <v>0</v>
      </c>
      <c r="T101" s="173">
        <f t="shared" ref="T101:T107" si="36">AP101</f>
        <v>0</v>
      </c>
      <c r="U101" s="173">
        <f t="shared" si="3"/>
        <v>0</v>
      </c>
      <c r="V101" s="173">
        <f t="shared" si="26"/>
        <v>0</v>
      </c>
      <c r="W101" s="178"/>
      <c r="X101" s="173"/>
      <c r="Y101" s="173">
        <f t="shared" si="27"/>
        <v>0</v>
      </c>
      <c r="Z101" s="173">
        <f t="shared" si="28"/>
        <v>0</v>
      </c>
      <c r="AA101" s="173">
        <f t="shared" si="29"/>
        <v>0</v>
      </c>
      <c r="AB101" s="173"/>
      <c r="AC101" s="173"/>
      <c r="AD101" s="173">
        <f t="shared" si="30"/>
        <v>0</v>
      </c>
      <c r="AE101" s="178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81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</row>
    <row r="102" spans="1:68" ht="15.75" customHeight="1" x14ac:dyDescent="0.3">
      <c r="A102" s="173">
        <v>999916448</v>
      </c>
      <c r="B102" s="173" t="s">
        <v>2225</v>
      </c>
      <c r="C102" s="173" t="s">
        <v>126</v>
      </c>
      <c r="D102" s="173" t="s">
        <v>1249</v>
      </c>
      <c r="E102" s="173" t="s">
        <v>1223</v>
      </c>
      <c r="F102" s="173" t="str">
        <f t="shared" si="21"/>
        <v>Yoochan Lee</v>
      </c>
      <c r="G102" s="173" t="s">
        <v>135</v>
      </c>
      <c r="H102" s="173">
        <v>999916448</v>
      </c>
      <c r="I102" s="57">
        <f t="shared" si="22"/>
        <v>204</v>
      </c>
      <c r="J102" s="57"/>
      <c r="K102" s="177"/>
      <c r="L102" s="173"/>
      <c r="M102" s="173"/>
      <c r="N102" s="173"/>
      <c r="O102" s="173"/>
      <c r="P102" s="173">
        <f t="shared" si="23"/>
        <v>0</v>
      </c>
      <c r="Q102" s="173">
        <v>0</v>
      </c>
      <c r="R102" s="173"/>
      <c r="S102" s="173">
        <f t="shared" si="24"/>
        <v>0</v>
      </c>
      <c r="T102" s="173">
        <f t="shared" si="36"/>
        <v>0</v>
      </c>
      <c r="U102" s="173">
        <f t="shared" si="3"/>
        <v>0</v>
      </c>
      <c r="V102" s="173">
        <f t="shared" si="26"/>
        <v>0</v>
      </c>
      <c r="W102" s="178"/>
      <c r="X102" s="173"/>
      <c r="Y102" s="173">
        <f t="shared" si="27"/>
        <v>0</v>
      </c>
      <c r="Z102" s="173">
        <f t="shared" si="28"/>
        <v>0</v>
      </c>
      <c r="AA102" s="173">
        <f t="shared" si="29"/>
        <v>105</v>
      </c>
      <c r="AB102" s="173"/>
      <c r="AC102" s="173"/>
      <c r="AD102" s="173">
        <f t="shared" si="30"/>
        <v>99</v>
      </c>
      <c r="AE102" s="178"/>
      <c r="AF102" s="176">
        <v>64</v>
      </c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>
        <v>99</v>
      </c>
      <c r="BB102" s="181">
        <v>6</v>
      </c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>
        <v>105</v>
      </c>
    </row>
    <row r="103" spans="1:68" ht="15.75" customHeight="1" x14ac:dyDescent="0.3">
      <c r="A103" s="173">
        <v>999861641</v>
      </c>
      <c r="B103" s="173" t="s">
        <v>2225</v>
      </c>
      <c r="C103" s="173" t="s">
        <v>126</v>
      </c>
      <c r="D103" s="173" t="s">
        <v>1018</v>
      </c>
      <c r="E103" s="173" t="s">
        <v>1317</v>
      </c>
      <c r="F103" s="173" t="str">
        <f t="shared" si="21"/>
        <v>Bryson Lovorn</v>
      </c>
      <c r="G103" s="173" t="s">
        <v>135</v>
      </c>
      <c r="H103" s="173">
        <v>999861641</v>
      </c>
      <c r="I103" s="57">
        <f t="shared" si="22"/>
        <v>0</v>
      </c>
      <c r="J103" s="57"/>
      <c r="K103" s="177"/>
      <c r="L103" s="173"/>
      <c r="M103" s="173"/>
      <c r="N103" s="173"/>
      <c r="O103" s="173"/>
      <c r="P103" s="173">
        <f t="shared" si="23"/>
        <v>0</v>
      </c>
      <c r="Q103" s="173">
        <v>0</v>
      </c>
      <c r="R103" s="173"/>
      <c r="S103" s="173">
        <f t="shared" si="24"/>
        <v>0</v>
      </c>
      <c r="T103" s="173">
        <f t="shared" si="36"/>
        <v>0</v>
      </c>
      <c r="U103" s="173">
        <f t="shared" si="3"/>
        <v>0</v>
      </c>
      <c r="V103" s="173">
        <f t="shared" si="26"/>
        <v>0</v>
      </c>
      <c r="W103" s="178"/>
      <c r="X103" s="173"/>
      <c r="Y103" s="173">
        <f t="shared" si="27"/>
        <v>0</v>
      </c>
      <c r="Z103" s="173">
        <f t="shared" si="28"/>
        <v>0</v>
      </c>
      <c r="AA103" s="173">
        <f t="shared" si="29"/>
        <v>0</v>
      </c>
      <c r="AB103" s="173"/>
      <c r="AC103" s="173"/>
      <c r="AD103" s="173">
        <f t="shared" si="30"/>
        <v>0</v>
      </c>
      <c r="AE103" s="178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81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</row>
    <row r="104" spans="1:68" ht="15.75" customHeight="1" x14ac:dyDescent="0.3">
      <c r="A104" s="173">
        <v>999869686</v>
      </c>
      <c r="B104" s="173" t="s">
        <v>2225</v>
      </c>
      <c r="C104" s="173" t="s">
        <v>126</v>
      </c>
      <c r="D104" s="173" t="s">
        <v>1110</v>
      </c>
      <c r="E104" s="173" t="s">
        <v>1106</v>
      </c>
      <c r="F104" s="173" t="str">
        <f t="shared" si="21"/>
        <v>Bomin Kim</v>
      </c>
      <c r="G104" s="173" t="s">
        <v>135</v>
      </c>
      <c r="H104" s="173">
        <v>999869686</v>
      </c>
      <c r="I104" s="57">
        <f t="shared" si="22"/>
        <v>416</v>
      </c>
      <c r="J104" s="57"/>
      <c r="K104" s="177"/>
      <c r="L104" s="173"/>
      <c r="M104" s="173"/>
      <c r="N104" s="173"/>
      <c r="O104" s="173"/>
      <c r="P104" s="173">
        <f t="shared" si="23"/>
        <v>0</v>
      </c>
      <c r="Q104" s="173">
        <v>0</v>
      </c>
      <c r="R104" s="173"/>
      <c r="S104" s="173">
        <f t="shared" si="24"/>
        <v>140</v>
      </c>
      <c r="T104" s="173">
        <f t="shared" si="36"/>
        <v>0</v>
      </c>
      <c r="U104" s="173">
        <f t="shared" si="3"/>
        <v>84</v>
      </c>
      <c r="V104" s="173">
        <f t="shared" si="26"/>
        <v>113</v>
      </c>
      <c r="W104" s="178"/>
      <c r="X104" s="173"/>
      <c r="Y104" s="173">
        <f t="shared" si="27"/>
        <v>0</v>
      </c>
      <c r="Z104" s="173">
        <f t="shared" si="28"/>
        <v>0</v>
      </c>
      <c r="AA104" s="173">
        <f t="shared" si="29"/>
        <v>79</v>
      </c>
      <c r="AB104" s="173"/>
      <c r="AC104" s="173"/>
      <c r="AD104" s="173">
        <f t="shared" si="30"/>
        <v>0</v>
      </c>
      <c r="AE104" s="178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>
        <v>140</v>
      </c>
      <c r="AT104" s="173"/>
      <c r="AU104" s="173"/>
      <c r="AV104" s="173">
        <v>84</v>
      </c>
      <c r="AW104" s="173">
        <v>113</v>
      </c>
      <c r="AX104" s="173"/>
      <c r="AY104" s="173"/>
      <c r="AZ104" s="173"/>
      <c r="BA104" s="173"/>
      <c r="BB104" s="181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>
        <v>79</v>
      </c>
    </row>
    <row r="105" spans="1:68" ht="15.75" customHeight="1" x14ac:dyDescent="0.3">
      <c r="A105" s="173">
        <v>999862946</v>
      </c>
      <c r="B105" s="173" t="s">
        <v>2225</v>
      </c>
      <c r="C105" s="173" t="s">
        <v>126</v>
      </c>
      <c r="D105" s="173" t="s">
        <v>751</v>
      </c>
      <c r="E105" s="173" t="s">
        <v>1995</v>
      </c>
      <c r="F105" s="173" t="str">
        <f t="shared" si="21"/>
        <v>Gavin Zhao</v>
      </c>
      <c r="G105" s="173" t="s">
        <v>135</v>
      </c>
      <c r="H105" s="173">
        <v>999862946</v>
      </c>
      <c r="I105" s="57">
        <f t="shared" si="22"/>
        <v>520.5</v>
      </c>
      <c r="J105" s="57">
        <f>(P105+Q105+S105+T105+U105+V105)*0.5</f>
        <v>212.5</v>
      </c>
      <c r="K105" s="177"/>
      <c r="L105" s="173"/>
      <c r="M105" s="173"/>
      <c r="N105" s="173"/>
      <c r="O105" s="173"/>
      <c r="P105" s="173">
        <f t="shared" si="23"/>
        <v>0</v>
      </c>
      <c r="Q105" s="173">
        <v>0</v>
      </c>
      <c r="R105" s="173"/>
      <c r="S105" s="173">
        <f t="shared" si="24"/>
        <v>105</v>
      </c>
      <c r="T105" s="173">
        <f t="shared" si="36"/>
        <v>0</v>
      </c>
      <c r="U105" s="173">
        <f t="shared" si="3"/>
        <v>120</v>
      </c>
      <c r="V105" s="173">
        <f t="shared" si="26"/>
        <v>200</v>
      </c>
      <c r="W105" s="178"/>
      <c r="X105" s="173"/>
      <c r="Y105" s="173">
        <f t="shared" si="27"/>
        <v>75</v>
      </c>
      <c r="Z105" s="173">
        <f t="shared" si="28"/>
        <v>2</v>
      </c>
      <c r="AA105" s="173">
        <f t="shared" si="29"/>
        <v>140</v>
      </c>
      <c r="AB105" s="173"/>
      <c r="AC105" s="173"/>
      <c r="AD105" s="173">
        <f t="shared" si="30"/>
        <v>93</v>
      </c>
      <c r="AE105" s="178"/>
      <c r="AF105" s="176">
        <v>106</v>
      </c>
      <c r="AG105" s="173"/>
      <c r="AH105" s="173"/>
      <c r="AI105" s="173"/>
      <c r="AJ105" s="176">
        <v>60</v>
      </c>
      <c r="AK105" s="173"/>
      <c r="AL105" s="173"/>
      <c r="AM105" s="176">
        <v>120</v>
      </c>
      <c r="AN105" s="173"/>
      <c r="AO105" s="173"/>
      <c r="AP105" s="173"/>
      <c r="AQ105" s="173"/>
      <c r="AR105" s="173"/>
      <c r="AS105" s="173"/>
      <c r="AT105" s="173"/>
      <c r="AU105" s="173">
        <v>105</v>
      </c>
      <c r="AV105" s="173">
        <v>120</v>
      </c>
      <c r="AW105" s="173">
        <v>200</v>
      </c>
      <c r="AX105" s="173"/>
      <c r="AY105" s="173"/>
      <c r="AZ105" s="173"/>
      <c r="BA105" s="173">
        <v>93</v>
      </c>
      <c r="BB105" s="181">
        <v>7</v>
      </c>
      <c r="BC105" s="173"/>
      <c r="BD105" s="173"/>
      <c r="BE105" s="173"/>
      <c r="BF105" s="173"/>
      <c r="BG105" s="173"/>
      <c r="BH105" s="173"/>
      <c r="BI105" s="173"/>
      <c r="BJ105" s="173">
        <v>30</v>
      </c>
      <c r="BK105" s="173">
        <v>45</v>
      </c>
      <c r="BL105" s="173"/>
      <c r="BM105" s="173"/>
      <c r="BN105" s="173"/>
      <c r="BO105" s="173"/>
      <c r="BP105" s="173">
        <v>140</v>
      </c>
    </row>
    <row r="106" spans="1:68" ht="15.75" customHeight="1" x14ac:dyDescent="0.3">
      <c r="A106" s="173">
        <v>999870759</v>
      </c>
      <c r="B106" s="173" t="s">
        <v>2225</v>
      </c>
      <c r="C106" s="173" t="s">
        <v>126</v>
      </c>
      <c r="D106" s="173" t="s">
        <v>1008</v>
      </c>
      <c r="E106" s="173" t="s">
        <v>1791</v>
      </c>
      <c r="F106" s="173" t="str">
        <f t="shared" si="21"/>
        <v>Anika Sukthankar</v>
      </c>
      <c r="G106" s="173" t="s">
        <v>128</v>
      </c>
      <c r="H106" s="173">
        <v>999870759</v>
      </c>
      <c r="I106" s="57">
        <f t="shared" si="22"/>
        <v>0</v>
      </c>
      <c r="J106" s="57"/>
      <c r="K106" s="177"/>
      <c r="L106" s="173"/>
      <c r="M106" s="173"/>
      <c r="N106" s="173"/>
      <c r="O106" s="173"/>
      <c r="P106" s="173">
        <f t="shared" si="23"/>
        <v>0</v>
      </c>
      <c r="Q106" s="173">
        <v>0</v>
      </c>
      <c r="R106" s="173"/>
      <c r="S106" s="173">
        <f t="shared" si="24"/>
        <v>0</v>
      </c>
      <c r="T106" s="173">
        <f t="shared" si="36"/>
        <v>0</v>
      </c>
      <c r="U106" s="173">
        <f t="shared" si="3"/>
        <v>0</v>
      </c>
      <c r="V106" s="173">
        <f t="shared" si="26"/>
        <v>0</v>
      </c>
      <c r="W106" s="178"/>
      <c r="X106" s="173"/>
      <c r="Y106" s="173">
        <f t="shared" si="27"/>
        <v>0</v>
      </c>
      <c r="Z106" s="173">
        <f t="shared" si="28"/>
        <v>0</v>
      </c>
      <c r="AA106" s="173">
        <f t="shared" si="29"/>
        <v>0</v>
      </c>
      <c r="AB106" s="173"/>
      <c r="AC106" s="173"/>
      <c r="AD106" s="173">
        <f t="shared" si="30"/>
        <v>0</v>
      </c>
      <c r="AE106" s="178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81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</row>
    <row r="107" spans="1:68" ht="15.75" customHeight="1" x14ac:dyDescent="0.3">
      <c r="A107" s="173">
        <v>999910416</v>
      </c>
      <c r="B107" s="173" t="s">
        <v>2225</v>
      </c>
      <c r="C107" s="173" t="s">
        <v>126</v>
      </c>
      <c r="D107" s="173" t="s">
        <v>614</v>
      </c>
      <c r="E107" s="173" t="s">
        <v>1646</v>
      </c>
      <c r="F107" s="173" t="str">
        <f t="shared" si="21"/>
        <v>Leah Rosenzweig</v>
      </c>
      <c r="G107" s="173" t="s">
        <v>128</v>
      </c>
      <c r="H107" s="173">
        <v>999910416</v>
      </c>
      <c r="I107" s="57">
        <f t="shared" si="22"/>
        <v>0</v>
      </c>
      <c r="J107" s="57"/>
      <c r="K107" s="177"/>
      <c r="L107" s="173"/>
      <c r="M107" s="173"/>
      <c r="N107" s="173"/>
      <c r="O107" s="173"/>
      <c r="P107" s="173">
        <f t="shared" si="23"/>
        <v>0</v>
      </c>
      <c r="Q107" s="173">
        <v>0</v>
      </c>
      <c r="R107" s="173"/>
      <c r="S107" s="173">
        <f t="shared" si="24"/>
        <v>0</v>
      </c>
      <c r="T107" s="173">
        <f t="shared" si="36"/>
        <v>0</v>
      </c>
      <c r="U107" s="173">
        <f t="shared" si="3"/>
        <v>0</v>
      </c>
      <c r="V107" s="173">
        <f t="shared" si="26"/>
        <v>0</v>
      </c>
      <c r="W107" s="178"/>
      <c r="X107" s="173"/>
      <c r="Y107" s="173">
        <f t="shared" si="27"/>
        <v>0</v>
      </c>
      <c r="Z107" s="173">
        <f t="shared" si="28"/>
        <v>0</v>
      </c>
      <c r="AA107" s="173">
        <f t="shared" si="29"/>
        <v>0</v>
      </c>
      <c r="AB107" s="173"/>
      <c r="AC107" s="173"/>
      <c r="AD107" s="173">
        <f t="shared" si="30"/>
        <v>0</v>
      </c>
      <c r="AE107" s="178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81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</row>
    <row r="108" spans="1:68" ht="15.75" customHeight="1" x14ac:dyDescent="0.3">
      <c r="A108" s="173">
        <v>999898539</v>
      </c>
      <c r="B108" s="173" t="s">
        <v>2226</v>
      </c>
      <c r="C108" s="173" t="s">
        <v>126</v>
      </c>
      <c r="D108" s="173" t="s">
        <v>275</v>
      </c>
      <c r="E108" s="173" t="s">
        <v>1202</v>
      </c>
      <c r="F108" s="173" t="str">
        <f t="shared" si="21"/>
        <v>Logan Large</v>
      </c>
      <c r="G108" s="173" t="s">
        <v>135</v>
      </c>
      <c r="H108" s="173">
        <v>999898539</v>
      </c>
      <c r="I108" s="57">
        <f t="shared" si="22"/>
        <v>0</v>
      </c>
      <c r="J108" s="57"/>
      <c r="K108" s="177"/>
      <c r="L108" s="173"/>
      <c r="M108" s="173"/>
      <c r="N108" s="173"/>
      <c r="O108" s="173"/>
      <c r="P108" s="173">
        <f t="shared" si="23"/>
        <v>0</v>
      </c>
      <c r="Q108" s="173">
        <v>0</v>
      </c>
      <c r="R108" s="173"/>
      <c r="S108" s="173">
        <f t="shared" si="24"/>
        <v>0</v>
      </c>
      <c r="T108" s="173">
        <f>AQ108</f>
        <v>0</v>
      </c>
      <c r="U108" s="173">
        <f t="shared" si="3"/>
        <v>0</v>
      </c>
      <c r="V108" s="173">
        <f t="shared" si="26"/>
        <v>0</v>
      </c>
      <c r="W108" s="178"/>
      <c r="X108" s="173"/>
      <c r="Y108" s="173">
        <f t="shared" si="27"/>
        <v>0</v>
      </c>
      <c r="Z108" s="173">
        <f t="shared" si="28"/>
        <v>0</v>
      </c>
      <c r="AA108" s="173">
        <f t="shared" si="29"/>
        <v>0</v>
      </c>
      <c r="AB108" s="173"/>
      <c r="AC108" s="173"/>
      <c r="AD108" s="173">
        <f t="shared" si="30"/>
        <v>0</v>
      </c>
      <c r="AE108" s="178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81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</row>
    <row r="109" spans="1:68" ht="15.75" customHeight="1" x14ac:dyDescent="0.3">
      <c r="A109" s="173">
        <v>999885325</v>
      </c>
      <c r="B109" s="173" t="s">
        <v>2226</v>
      </c>
      <c r="C109" s="173" t="s">
        <v>126</v>
      </c>
      <c r="D109" s="173" t="s">
        <v>622</v>
      </c>
      <c r="E109" s="173" t="s">
        <v>625</v>
      </c>
      <c r="F109" s="173" t="str">
        <f t="shared" si="21"/>
        <v>Alexa Darlin</v>
      </c>
      <c r="G109" s="173" t="s">
        <v>128</v>
      </c>
      <c r="H109" s="173">
        <v>999885325</v>
      </c>
      <c r="I109" s="57">
        <f t="shared" si="22"/>
        <v>308</v>
      </c>
      <c r="J109" s="57"/>
      <c r="K109" s="177"/>
      <c r="L109" s="173"/>
      <c r="M109" s="173"/>
      <c r="N109" s="173"/>
      <c r="O109" s="173"/>
      <c r="P109" s="173">
        <f t="shared" si="23"/>
        <v>0</v>
      </c>
      <c r="Q109" s="173">
        <v>0</v>
      </c>
      <c r="R109" s="173"/>
      <c r="S109" s="173">
        <f t="shared" si="24"/>
        <v>79</v>
      </c>
      <c r="T109" s="173">
        <f t="shared" ref="T109:T115" si="37">AP109</f>
        <v>0</v>
      </c>
      <c r="U109" s="173">
        <f t="shared" si="3"/>
        <v>0</v>
      </c>
      <c r="V109" s="173">
        <f t="shared" si="26"/>
        <v>64</v>
      </c>
      <c r="W109" s="178"/>
      <c r="X109" s="173"/>
      <c r="Y109" s="173">
        <f t="shared" si="27"/>
        <v>30</v>
      </c>
      <c r="Z109" s="173">
        <f t="shared" si="28"/>
        <v>1</v>
      </c>
      <c r="AA109" s="173">
        <f t="shared" si="29"/>
        <v>71</v>
      </c>
      <c r="AB109" s="173"/>
      <c r="AC109" s="173"/>
      <c r="AD109" s="173">
        <f t="shared" si="30"/>
        <v>64</v>
      </c>
      <c r="AE109" s="178"/>
      <c r="AF109" s="176">
        <v>64</v>
      </c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>
        <v>79</v>
      </c>
      <c r="AU109" s="173"/>
      <c r="AV109" s="173"/>
      <c r="AW109" s="173">
        <v>64</v>
      </c>
      <c r="AX109" s="173"/>
      <c r="AY109" s="173"/>
      <c r="AZ109" s="173"/>
      <c r="BA109" s="173">
        <v>64</v>
      </c>
      <c r="BB109" s="181" t="s">
        <v>129</v>
      </c>
      <c r="BC109" s="173"/>
      <c r="BD109" s="173">
        <v>30</v>
      </c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>
        <v>71</v>
      </c>
    </row>
    <row r="110" spans="1:68" ht="15.75" customHeight="1" x14ac:dyDescent="0.3">
      <c r="A110" s="173">
        <v>999873834</v>
      </c>
      <c r="B110" s="173" t="s">
        <v>2226</v>
      </c>
      <c r="C110" s="173" t="s">
        <v>126</v>
      </c>
      <c r="D110" s="173" t="s">
        <v>313</v>
      </c>
      <c r="E110" s="173" t="s">
        <v>314</v>
      </c>
      <c r="F110" s="173" t="str">
        <f t="shared" si="21"/>
        <v>Jamie Bang</v>
      </c>
      <c r="G110" s="173" t="s">
        <v>128</v>
      </c>
      <c r="H110" s="173">
        <v>999873834</v>
      </c>
      <c r="I110" s="57">
        <f t="shared" si="22"/>
        <v>154.5</v>
      </c>
      <c r="J110" s="57"/>
      <c r="K110" s="177"/>
      <c r="L110" s="173"/>
      <c r="M110" s="173"/>
      <c r="N110" s="173"/>
      <c r="O110" s="173"/>
      <c r="P110" s="173">
        <f t="shared" si="23"/>
        <v>0</v>
      </c>
      <c r="Q110" s="173">
        <v>0</v>
      </c>
      <c r="R110" s="173"/>
      <c r="S110" s="173">
        <f t="shared" si="24"/>
        <v>39.5</v>
      </c>
      <c r="T110" s="173">
        <f t="shared" si="37"/>
        <v>0</v>
      </c>
      <c r="U110" s="173">
        <f t="shared" si="3"/>
        <v>51</v>
      </c>
      <c r="V110" s="173">
        <f t="shared" si="26"/>
        <v>64</v>
      </c>
      <c r="W110" s="178"/>
      <c r="X110" s="173"/>
      <c r="Y110" s="173">
        <f t="shared" si="27"/>
        <v>0</v>
      </c>
      <c r="Z110" s="173">
        <f t="shared" si="28"/>
        <v>0</v>
      </c>
      <c r="AA110" s="173">
        <f t="shared" si="29"/>
        <v>0</v>
      </c>
      <c r="AB110" s="173"/>
      <c r="AC110" s="173"/>
      <c r="AD110" s="173">
        <f t="shared" si="30"/>
        <v>0</v>
      </c>
      <c r="AE110" s="178"/>
      <c r="AF110" s="176">
        <v>64</v>
      </c>
      <c r="AG110" s="173"/>
      <c r="AH110" s="176">
        <v>68</v>
      </c>
      <c r="AI110" s="173"/>
      <c r="AJ110" s="173"/>
      <c r="AK110" s="176">
        <v>68</v>
      </c>
      <c r="AL110" s="173"/>
      <c r="AM110" s="173"/>
      <c r="AN110" s="173"/>
      <c r="AO110" s="173"/>
      <c r="AP110" s="173"/>
      <c r="AQ110" s="173"/>
      <c r="AR110" s="173"/>
      <c r="AS110" s="173">
        <v>39.5</v>
      </c>
      <c r="AT110" s="173"/>
      <c r="AU110" s="173"/>
      <c r="AV110" s="173">
        <v>51</v>
      </c>
      <c r="AW110" s="173">
        <v>64</v>
      </c>
      <c r="AX110" s="173"/>
      <c r="AY110" s="173"/>
      <c r="AZ110" s="173"/>
      <c r="BA110" s="173"/>
      <c r="BB110" s="181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</row>
    <row r="111" spans="1:68" ht="15.75" customHeight="1" x14ac:dyDescent="0.3">
      <c r="A111" s="173">
        <v>999827508</v>
      </c>
      <c r="B111" s="173" t="s">
        <v>2225</v>
      </c>
      <c r="C111" s="173" t="s">
        <v>126</v>
      </c>
      <c r="D111" s="173" t="s">
        <v>388</v>
      </c>
      <c r="E111" s="173" t="s">
        <v>1391</v>
      </c>
      <c r="F111" s="173" t="str">
        <f t="shared" si="21"/>
        <v>Brian Meagher</v>
      </c>
      <c r="G111" s="173" t="s">
        <v>135</v>
      </c>
      <c r="H111" s="173">
        <v>999827508</v>
      </c>
      <c r="I111" s="57">
        <f t="shared" si="22"/>
        <v>0</v>
      </c>
      <c r="J111" s="57"/>
      <c r="K111" s="177"/>
      <c r="L111" s="173"/>
      <c r="M111" s="173"/>
      <c r="N111" s="173"/>
      <c r="O111" s="173"/>
      <c r="P111" s="173">
        <f t="shared" si="23"/>
        <v>0</v>
      </c>
      <c r="Q111" s="173">
        <v>0</v>
      </c>
      <c r="R111" s="173"/>
      <c r="S111" s="173">
        <f t="shared" si="24"/>
        <v>0</v>
      </c>
      <c r="T111" s="173">
        <f t="shared" si="37"/>
        <v>0</v>
      </c>
      <c r="U111" s="173">
        <f t="shared" si="3"/>
        <v>0</v>
      </c>
      <c r="V111" s="173">
        <f t="shared" si="26"/>
        <v>0</v>
      </c>
      <c r="W111" s="178"/>
      <c r="X111" s="173"/>
      <c r="Y111" s="173">
        <f t="shared" si="27"/>
        <v>0</v>
      </c>
      <c r="Z111" s="173">
        <f t="shared" si="28"/>
        <v>0</v>
      </c>
      <c r="AA111" s="173">
        <f t="shared" si="29"/>
        <v>0</v>
      </c>
      <c r="AB111" s="173"/>
      <c r="AC111" s="173"/>
      <c r="AD111" s="173">
        <f t="shared" si="30"/>
        <v>0</v>
      </c>
      <c r="AE111" s="178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81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</row>
    <row r="112" spans="1:68" ht="15.75" customHeight="1" x14ac:dyDescent="0.3">
      <c r="A112" s="173">
        <v>999881755</v>
      </c>
      <c r="B112" s="173" t="s">
        <v>2225</v>
      </c>
      <c r="C112" s="173" t="s">
        <v>126</v>
      </c>
      <c r="D112" s="173" t="s">
        <v>291</v>
      </c>
      <c r="E112" s="173" t="s">
        <v>1492</v>
      </c>
      <c r="F112" s="173" t="str">
        <f t="shared" si="21"/>
        <v>Carter Norsen</v>
      </c>
      <c r="G112" s="173" t="s">
        <v>135</v>
      </c>
      <c r="H112" s="173">
        <v>999881755</v>
      </c>
      <c r="I112" s="57">
        <f t="shared" si="22"/>
        <v>122</v>
      </c>
      <c r="J112" s="57"/>
      <c r="K112" s="177"/>
      <c r="L112" s="173"/>
      <c r="M112" s="173"/>
      <c r="N112" s="173"/>
      <c r="O112" s="173"/>
      <c r="P112" s="173">
        <f t="shared" si="23"/>
        <v>0</v>
      </c>
      <c r="Q112" s="173">
        <v>0</v>
      </c>
      <c r="R112" s="173"/>
      <c r="S112" s="173">
        <f t="shared" si="24"/>
        <v>71</v>
      </c>
      <c r="T112" s="173">
        <f t="shared" si="37"/>
        <v>0</v>
      </c>
      <c r="U112" s="173">
        <f t="shared" si="3"/>
        <v>51</v>
      </c>
      <c r="V112" s="173">
        <f t="shared" si="26"/>
        <v>0</v>
      </c>
      <c r="W112" s="178"/>
      <c r="X112" s="173"/>
      <c r="Y112" s="173">
        <f t="shared" si="27"/>
        <v>0</v>
      </c>
      <c r="Z112" s="173">
        <f t="shared" si="28"/>
        <v>0</v>
      </c>
      <c r="AA112" s="173">
        <f t="shared" si="29"/>
        <v>0</v>
      </c>
      <c r="AB112" s="173"/>
      <c r="AC112" s="173"/>
      <c r="AD112" s="173">
        <f t="shared" si="30"/>
        <v>0</v>
      </c>
      <c r="AE112" s="178"/>
      <c r="AF112" s="176">
        <v>64</v>
      </c>
      <c r="AG112" s="173"/>
      <c r="AH112" s="173"/>
      <c r="AI112" s="173"/>
      <c r="AJ112" s="173"/>
      <c r="AK112" s="173"/>
      <c r="AL112" s="176">
        <v>45</v>
      </c>
      <c r="AM112" s="173"/>
      <c r="AN112" s="173"/>
      <c r="AO112" s="173"/>
      <c r="AP112" s="173"/>
      <c r="AQ112" s="173"/>
      <c r="AR112" s="173"/>
      <c r="AS112" s="173"/>
      <c r="AT112" s="173">
        <v>71</v>
      </c>
      <c r="AU112" s="173"/>
      <c r="AV112" s="173">
        <v>51</v>
      </c>
      <c r="AW112" s="173"/>
      <c r="AX112" s="173"/>
      <c r="AY112" s="173"/>
      <c r="AZ112" s="173"/>
      <c r="BA112" s="173"/>
      <c r="BB112" s="181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</row>
    <row r="113" spans="1:68" ht="15.75" customHeight="1" x14ac:dyDescent="0.3">
      <c r="A113" s="173">
        <v>999895376</v>
      </c>
      <c r="B113" s="173" t="s">
        <v>2226</v>
      </c>
      <c r="C113" s="173" t="s">
        <v>126</v>
      </c>
      <c r="D113" s="173" t="s">
        <v>1012</v>
      </c>
      <c r="E113" s="173" t="s">
        <v>1011</v>
      </c>
      <c r="F113" s="173" t="str">
        <f t="shared" si="21"/>
        <v>Riya Janardhan</v>
      </c>
      <c r="G113" s="173" t="s">
        <v>128</v>
      </c>
      <c r="H113" s="173">
        <v>999895376</v>
      </c>
      <c r="I113" s="57">
        <f t="shared" si="22"/>
        <v>0</v>
      </c>
      <c r="J113" s="57"/>
      <c r="K113" s="177"/>
      <c r="L113" s="173"/>
      <c r="M113" s="173"/>
      <c r="N113" s="173"/>
      <c r="O113" s="173"/>
      <c r="P113" s="173">
        <f t="shared" si="23"/>
        <v>0</v>
      </c>
      <c r="Q113" s="173">
        <v>0</v>
      </c>
      <c r="R113" s="173"/>
      <c r="S113" s="173">
        <f t="shared" si="24"/>
        <v>0</v>
      </c>
      <c r="T113" s="173">
        <f t="shared" si="37"/>
        <v>0</v>
      </c>
      <c r="U113" s="173">
        <f t="shared" si="3"/>
        <v>0</v>
      </c>
      <c r="V113" s="173">
        <f t="shared" si="26"/>
        <v>0</v>
      </c>
      <c r="W113" s="178"/>
      <c r="X113" s="173"/>
      <c r="Y113" s="173">
        <f t="shared" si="27"/>
        <v>0</v>
      </c>
      <c r="Z113" s="173">
        <f t="shared" si="28"/>
        <v>0</v>
      </c>
      <c r="AA113" s="173">
        <f t="shared" si="29"/>
        <v>0</v>
      </c>
      <c r="AB113" s="173"/>
      <c r="AC113" s="173"/>
      <c r="AD113" s="173">
        <f t="shared" si="30"/>
        <v>0</v>
      </c>
      <c r="AE113" s="178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81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</row>
    <row r="114" spans="1:68" ht="15.75" customHeight="1" x14ac:dyDescent="0.3">
      <c r="A114" s="173">
        <v>999860298</v>
      </c>
      <c r="B114" s="173" t="s">
        <v>2225</v>
      </c>
      <c r="C114" s="173" t="s">
        <v>126</v>
      </c>
      <c r="D114" s="173" t="s">
        <v>498</v>
      </c>
      <c r="E114" s="173" t="s">
        <v>561</v>
      </c>
      <c r="F114" s="173" t="str">
        <f t="shared" si="21"/>
        <v>Eric Chua</v>
      </c>
      <c r="G114" s="173" t="s">
        <v>135</v>
      </c>
      <c r="H114" s="173">
        <v>999860298</v>
      </c>
      <c r="I114" s="57">
        <f t="shared" si="22"/>
        <v>122</v>
      </c>
      <c r="J114" s="57">
        <f>(P114+Q114+S114+T114+U114+V114)*0.5</f>
        <v>58</v>
      </c>
      <c r="K114" s="177"/>
      <c r="L114" s="173"/>
      <c r="M114" s="173"/>
      <c r="N114" s="173"/>
      <c r="O114" s="173"/>
      <c r="P114" s="173">
        <f t="shared" si="23"/>
        <v>0</v>
      </c>
      <c r="Q114" s="173">
        <v>0</v>
      </c>
      <c r="R114" s="173"/>
      <c r="S114" s="173">
        <f t="shared" si="24"/>
        <v>44</v>
      </c>
      <c r="T114" s="173">
        <f t="shared" si="37"/>
        <v>0</v>
      </c>
      <c r="U114" s="173">
        <f t="shared" si="3"/>
        <v>72</v>
      </c>
      <c r="V114" s="173">
        <f t="shared" si="26"/>
        <v>0</v>
      </c>
      <c r="W114" s="178"/>
      <c r="X114" s="173"/>
      <c r="Y114" s="173">
        <f t="shared" si="27"/>
        <v>0</v>
      </c>
      <c r="Z114" s="173">
        <f t="shared" si="28"/>
        <v>0</v>
      </c>
      <c r="AA114" s="173">
        <f t="shared" si="29"/>
        <v>0</v>
      </c>
      <c r="AB114" s="173"/>
      <c r="AC114" s="173"/>
      <c r="AD114" s="173">
        <f t="shared" si="30"/>
        <v>64</v>
      </c>
      <c r="AE114" s="178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>
        <v>44</v>
      </c>
      <c r="AV114" s="173">
        <v>72</v>
      </c>
      <c r="AW114" s="173"/>
      <c r="AX114" s="173"/>
      <c r="AY114" s="173"/>
      <c r="AZ114" s="173"/>
      <c r="BA114" s="173">
        <v>64</v>
      </c>
      <c r="BB114" s="181" t="s">
        <v>129</v>
      </c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</row>
    <row r="115" spans="1:68" ht="15.75" customHeight="1" x14ac:dyDescent="0.3">
      <c r="A115" s="173">
        <v>999915821</v>
      </c>
      <c r="B115" s="173" t="s">
        <v>2226</v>
      </c>
      <c r="C115" s="173" t="s">
        <v>126</v>
      </c>
      <c r="D115" s="173" t="s">
        <v>801</v>
      </c>
      <c r="E115" s="173" t="s">
        <v>802</v>
      </c>
      <c r="F115" s="173" t="str">
        <f t="shared" si="21"/>
        <v>Travis Sky Gama</v>
      </c>
      <c r="G115" s="173" t="s">
        <v>135</v>
      </c>
      <c r="H115" s="173">
        <v>999915821</v>
      </c>
      <c r="I115" s="57">
        <f t="shared" si="22"/>
        <v>0</v>
      </c>
      <c r="J115" s="57"/>
      <c r="K115" s="177"/>
      <c r="L115" s="173"/>
      <c r="M115" s="173"/>
      <c r="N115" s="173"/>
      <c r="O115" s="173"/>
      <c r="P115" s="173">
        <f t="shared" si="23"/>
        <v>0</v>
      </c>
      <c r="Q115" s="173">
        <v>0</v>
      </c>
      <c r="R115" s="173"/>
      <c r="S115" s="173">
        <f t="shared" si="24"/>
        <v>0</v>
      </c>
      <c r="T115" s="173">
        <f t="shared" si="37"/>
        <v>0</v>
      </c>
      <c r="U115" s="173">
        <f t="shared" si="3"/>
        <v>0</v>
      </c>
      <c r="V115" s="173">
        <f t="shared" si="26"/>
        <v>0</v>
      </c>
      <c r="W115" s="178"/>
      <c r="X115" s="173"/>
      <c r="Y115" s="173">
        <f t="shared" si="27"/>
        <v>0</v>
      </c>
      <c r="Z115" s="173">
        <f t="shared" si="28"/>
        <v>0</v>
      </c>
      <c r="AA115" s="173">
        <f t="shared" si="29"/>
        <v>0</v>
      </c>
      <c r="AB115" s="173"/>
      <c r="AC115" s="173"/>
      <c r="AD115" s="173">
        <f t="shared" si="30"/>
        <v>0</v>
      </c>
      <c r="AE115" s="178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81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</row>
    <row r="116" spans="1:68" ht="15.75" customHeight="1" x14ac:dyDescent="0.3">
      <c r="A116" s="173">
        <v>999902691</v>
      </c>
      <c r="B116" s="173" t="s">
        <v>2226</v>
      </c>
      <c r="C116" s="173" t="s">
        <v>126</v>
      </c>
      <c r="D116" s="173" t="s">
        <v>1959</v>
      </c>
      <c r="E116" s="173" t="s">
        <v>1968</v>
      </c>
      <c r="F116" s="173" t="str">
        <f t="shared" si="21"/>
        <v>Mark Yang</v>
      </c>
      <c r="G116" s="173" t="s">
        <v>135</v>
      </c>
      <c r="H116" s="173">
        <v>999902691</v>
      </c>
      <c r="I116" s="57">
        <f t="shared" si="22"/>
        <v>159</v>
      </c>
      <c r="J116" s="57"/>
      <c r="K116" s="177"/>
      <c r="L116" s="173"/>
      <c r="M116" s="173"/>
      <c r="N116" s="173"/>
      <c r="O116" s="173"/>
      <c r="P116" s="173">
        <f t="shared" si="23"/>
        <v>0</v>
      </c>
      <c r="Q116" s="173">
        <v>0</v>
      </c>
      <c r="R116" s="173"/>
      <c r="S116" s="173">
        <f t="shared" si="24"/>
        <v>0</v>
      </c>
      <c r="T116" s="173">
        <f>AQ116</f>
        <v>0</v>
      </c>
      <c r="U116" s="173">
        <f t="shared" si="3"/>
        <v>51</v>
      </c>
      <c r="V116" s="173">
        <f t="shared" si="26"/>
        <v>0</v>
      </c>
      <c r="W116" s="178"/>
      <c r="X116" s="173"/>
      <c r="Y116" s="173">
        <f t="shared" si="27"/>
        <v>0</v>
      </c>
      <c r="Z116" s="173">
        <f t="shared" si="28"/>
        <v>0</v>
      </c>
      <c r="AA116" s="173">
        <f t="shared" si="29"/>
        <v>44</v>
      </c>
      <c r="AB116" s="173"/>
      <c r="AC116" s="173"/>
      <c r="AD116" s="173">
        <f t="shared" si="30"/>
        <v>64</v>
      </c>
      <c r="AE116" s="178"/>
      <c r="AF116" s="176">
        <v>64</v>
      </c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>
        <v>51</v>
      </c>
      <c r="AW116" s="173"/>
      <c r="AX116" s="173"/>
      <c r="AY116" s="173"/>
      <c r="AZ116" s="173"/>
      <c r="BA116" s="173">
        <v>64</v>
      </c>
      <c r="BB116" s="181" t="s">
        <v>129</v>
      </c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>
        <v>44</v>
      </c>
    </row>
    <row r="117" spans="1:68" ht="15.75" customHeight="1" x14ac:dyDescent="0.3">
      <c r="A117" s="173">
        <v>999915445</v>
      </c>
      <c r="B117" s="173" t="s">
        <v>2226</v>
      </c>
      <c r="C117" s="173" t="s">
        <v>126</v>
      </c>
      <c r="D117" s="173" t="s">
        <v>2242</v>
      </c>
      <c r="E117" s="173" t="s">
        <v>1865</v>
      </c>
      <c r="F117" s="173" t="str">
        <f t="shared" si="21"/>
        <v>Kai  Tsuchida</v>
      </c>
      <c r="G117" s="173" t="s">
        <v>135</v>
      </c>
      <c r="H117" s="173">
        <v>999915445</v>
      </c>
      <c r="I117" s="57">
        <f t="shared" si="22"/>
        <v>270</v>
      </c>
      <c r="J117" s="57"/>
      <c r="K117" s="177"/>
      <c r="L117" s="173"/>
      <c r="M117" s="173"/>
      <c r="N117" s="173"/>
      <c r="O117" s="173"/>
      <c r="P117" s="173">
        <f t="shared" si="23"/>
        <v>0</v>
      </c>
      <c r="Q117" s="173">
        <v>0</v>
      </c>
      <c r="R117" s="173"/>
      <c r="S117" s="173">
        <f t="shared" si="24"/>
        <v>63</v>
      </c>
      <c r="T117" s="173">
        <f t="shared" ref="T117:T118" si="38">AP117</f>
        <v>0</v>
      </c>
      <c r="U117" s="173">
        <f t="shared" si="3"/>
        <v>0</v>
      </c>
      <c r="V117" s="173">
        <f t="shared" si="26"/>
        <v>64</v>
      </c>
      <c r="W117" s="178"/>
      <c r="X117" s="173"/>
      <c r="Y117" s="173">
        <f t="shared" si="27"/>
        <v>0</v>
      </c>
      <c r="Z117" s="173">
        <f t="shared" si="28"/>
        <v>0</v>
      </c>
      <c r="AA117" s="173">
        <f t="shared" si="29"/>
        <v>79</v>
      </c>
      <c r="AB117" s="173"/>
      <c r="AC117" s="173"/>
      <c r="AD117" s="173">
        <f t="shared" si="30"/>
        <v>64</v>
      </c>
      <c r="AE117" s="178"/>
      <c r="AF117" s="176">
        <v>64</v>
      </c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>
        <v>63</v>
      </c>
      <c r="AV117" s="173"/>
      <c r="AW117" s="173">
        <v>64</v>
      </c>
      <c r="AX117" s="173"/>
      <c r="AY117" s="173"/>
      <c r="AZ117" s="173"/>
      <c r="BA117" s="173">
        <v>64</v>
      </c>
      <c r="BB117" s="181" t="s">
        <v>129</v>
      </c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>
        <v>79</v>
      </c>
      <c r="BP117" s="173"/>
    </row>
    <row r="118" spans="1:68" ht="15.75" customHeight="1" x14ac:dyDescent="0.3">
      <c r="A118" s="173">
        <v>999915401</v>
      </c>
      <c r="B118" s="173" t="s">
        <v>2226</v>
      </c>
      <c r="C118" s="173" t="s">
        <v>126</v>
      </c>
      <c r="D118" s="173" t="s">
        <v>1485</v>
      </c>
      <c r="E118" s="173" t="s">
        <v>1475</v>
      </c>
      <c r="F118" s="173" t="str">
        <f t="shared" si="21"/>
        <v>Troy Nguyen</v>
      </c>
      <c r="G118" s="173" t="s">
        <v>135</v>
      </c>
      <c r="H118" s="173">
        <v>999915401</v>
      </c>
      <c r="I118" s="57">
        <f t="shared" si="22"/>
        <v>301</v>
      </c>
      <c r="J118" s="57"/>
      <c r="K118" s="177"/>
      <c r="L118" s="173"/>
      <c r="M118" s="173"/>
      <c r="N118" s="173"/>
      <c r="O118" s="173"/>
      <c r="P118" s="173">
        <f t="shared" si="23"/>
        <v>0</v>
      </c>
      <c r="Q118" s="173">
        <v>0</v>
      </c>
      <c r="R118" s="173"/>
      <c r="S118" s="173">
        <f t="shared" si="24"/>
        <v>59</v>
      </c>
      <c r="T118" s="173">
        <f t="shared" si="38"/>
        <v>0</v>
      </c>
      <c r="U118" s="173">
        <f t="shared" si="3"/>
        <v>0</v>
      </c>
      <c r="V118" s="173">
        <f t="shared" si="26"/>
        <v>64</v>
      </c>
      <c r="W118" s="178"/>
      <c r="X118" s="173"/>
      <c r="Y118" s="173">
        <f t="shared" si="27"/>
        <v>0</v>
      </c>
      <c r="Z118" s="173">
        <f t="shared" si="28"/>
        <v>0</v>
      </c>
      <c r="AA118" s="173">
        <f t="shared" si="29"/>
        <v>79</v>
      </c>
      <c r="AB118" s="173"/>
      <c r="AC118" s="173"/>
      <c r="AD118" s="173">
        <f t="shared" si="30"/>
        <v>99</v>
      </c>
      <c r="AE118" s="178"/>
      <c r="AF118" s="173">
        <v>64</v>
      </c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>
        <v>59</v>
      </c>
      <c r="AV118" s="173"/>
      <c r="AW118" s="173">
        <v>64</v>
      </c>
      <c r="AX118" s="173"/>
      <c r="AY118" s="173"/>
      <c r="AZ118" s="173"/>
      <c r="BA118" s="173">
        <v>99</v>
      </c>
      <c r="BB118" s="181">
        <v>6</v>
      </c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>
        <v>79</v>
      </c>
      <c r="BP118" s="173"/>
    </row>
    <row r="119" spans="1:68" ht="15.75" customHeight="1" x14ac:dyDescent="0.3">
      <c r="A119" s="173">
        <v>999874481</v>
      </c>
      <c r="B119" s="173" t="s">
        <v>2226</v>
      </c>
      <c r="C119" s="173" t="s">
        <v>126</v>
      </c>
      <c r="D119" s="173" t="s">
        <v>1812</v>
      </c>
      <c r="E119" s="173" t="s">
        <v>1813</v>
      </c>
      <c r="F119" s="173" t="str">
        <f t="shared" si="21"/>
        <v>Ramy Tantawy</v>
      </c>
      <c r="G119" s="173" t="s">
        <v>135</v>
      </c>
      <c r="H119" s="173">
        <v>999874481</v>
      </c>
      <c r="I119" s="57">
        <f t="shared" si="22"/>
        <v>495</v>
      </c>
      <c r="J119" s="57"/>
      <c r="K119" s="177"/>
      <c r="L119" s="173"/>
      <c r="M119" s="173"/>
      <c r="N119" s="173"/>
      <c r="O119" s="173"/>
      <c r="P119" s="173">
        <f t="shared" si="23"/>
        <v>0</v>
      </c>
      <c r="Q119" s="173">
        <v>0</v>
      </c>
      <c r="R119" s="173"/>
      <c r="S119" s="173">
        <f t="shared" si="24"/>
        <v>0</v>
      </c>
      <c r="T119" s="173">
        <f t="shared" ref="T119:T120" si="39">AQ119</f>
        <v>0</v>
      </c>
      <c r="U119" s="173">
        <f t="shared" si="3"/>
        <v>90</v>
      </c>
      <c r="V119" s="173">
        <f t="shared" si="26"/>
        <v>93</v>
      </c>
      <c r="W119" s="178"/>
      <c r="X119" s="173"/>
      <c r="Y119" s="173">
        <f t="shared" si="27"/>
        <v>143</v>
      </c>
      <c r="Z119" s="173">
        <f t="shared" si="28"/>
        <v>3</v>
      </c>
      <c r="AA119" s="173">
        <f t="shared" si="29"/>
        <v>105</v>
      </c>
      <c r="AB119" s="173"/>
      <c r="AC119" s="173"/>
      <c r="AD119" s="173">
        <f t="shared" si="30"/>
        <v>64</v>
      </c>
      <c r="AE119" s="178"/>
      <c r="AF119" s="176">
        <v>64</v>
      </c>
      <c r="AG119" s="173"/>
      <c r="AH119" s="173"/>
      <c r="AI119" s="173"/>
      <c r="AJ119" s="173">
        <v>34</v>
      </c>
      <c r="AK119" s="173"/>
      <c r="AL119" s="173"/>
      <c r="AM119" s="173">
        <v>90</v>
      </c>
      <c r="AN119" s="173"/>
      <c r="AO119" s="173"/>
      <c r="AP119" s="173">
        <v>30</v>
      </c>
      <c r="AQ119" s="173"/>
      <c r="AR119" s="173"/>
      <c r="AS119" s="173"/>
      <c r="AT119" s="173"/>
      <c r="AU119" s="173"/>
      <c r="AV119" s="173">
        <v>90</v>
      </c>
      <c r="AW119" s="173">
        <v>93</v>
      </c>
      <c r="AX119" s="173"/>
      <c r="AY119" s="173"/>
      <c r="AZ119" s="173"/>
      <c r="BA119" s="173">
        <v>64</v>
      </c>
      <c r="BB119" s="181" t="s">
        <v>129</v>
      </c>
      <c r="BC119" s="173"/>
      <c r="BD119" s="173"/>
      <c r="BE119" s="173"/>
      <c r="BF119" s="173"/>
      <c r="BG119" s="173"/>
      <c r="BH119" s="173"/>
      <c r="BI119" s="173">
        <v>68</v>
      </c>
      <c r="BJ119" s="173"/>
      <c r="BK119" s="173">
        <v>30</v>
      </c>
      <c r="BL119" s="173"/>
      <c r="BM119" s="173">
        <v>45</v>
      </c>
      <c r="BN119" s="173"/>
      <c r="BO119" s="173"/>
      <c r="BP119" s="173">
        <v>105</v>
      </c>
    </row>
    <row r="120" spans="1:68" ht="15.75" customHeight="1" x14ac:dyDescent="0.3">
      <c r="A120" s="173">
        <v>999902693</v>
      </c>
      <c r="B120" s="173" t="s">
        <v>2226</v>
      </c>
      <c r="C120" s="173" t="s">
        <v>126</v>
      </c>
      <c r="D120" s="173" t="s">
        <v>2243</v>
      </c>
      <c r="E120" s="173" t="s">
        <v>1968</v>
      </c>
      <c r="F120" s="173" t="str">
        <f t="shared" si="21"/>
        <v>Keith Yang</v>
      </c>
      <c r="G120" s="173" t="s">
        <v>135</v>
      </c>
      <c r="H120" s="173">
        <v>999902693</v>
      </c>
      <c r="I120" s="57">
        <f t="shared" si="22"/>
        <v>253</v>
      </c>
      <c r="J120" s="57"/>
      <c r="K120" s="177"/>
      <c r="L120" s="173"/>
      <c r="M120" s="173"/>
      <c r="N120" s="173"/>
      <c r="O120" s="173"/>
      <c r="P120" s="173">
        <f t="shared" si="23"/>
        <v>0</v>
      </c>
      <c r="Q120" s="173">
        <v>0</v>
      </c>
      <c r="R120" s="173"/>
      <c r="S120" s="173">
        <f t="shared" si="24"/>
        <v>79</v>
      </c>
      <c r="T120" s="173">
        <f t="shared" si="39"/>
        <v>0</v>
      </c>
      <c r="U120" s="173">
        <f t="shared" si="3"/>
        <v>51</v>
      </c>
      <c r="V120" s="173">
        <f t="shared" si="26"/>
        <v>0</v>
      </c>
      <c r="W120" s="178"/>
      <c r="X120" s="173"/>
      <c r="Y120" s="173">
        <f t="shared" si="27"/>
        <v>0</v>
      </c>
      <c r="Z120" s="173">
        <f t="shared" si="28"/>
        <v>0</v>
      </c>
      <c r="AA120" s="173">
        <f t="shared" si="29"/>
        <v>59</v>
      </c>
      <c r="AB120" s="173"/>
      <c r="AC120" s="173"/>
      <c r="AD120" s="173">
        <f t="shared" si="30"/>
        <v>64</v>
      </c>
      <c r="AE120" s="178"/>
      <c r="AF120" s="176">
        <v>64</v>
      </c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>
        <v>79</v>
      </c>
      <c r="AT120" s="173"/>
      <c r="AU120" s="173"/>
      <c r="AV120" s="173">
        <v>51</v>
      </c>
      <c r="AW120" s="173"/>
      <c r="AX120" s="173"/>
      <c r="AY120" s="173"/>
      <c r="AZ120" s="173"/>
      <c r="BA120" s="173">
        <v>64</v>
      </c>
      <c r="BB120" s="181" t="s">
        <v>129</v>
      </c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>
        <v>59</v>
      </c>
    </row>
    <row r="121" spans="1:68" ht="15.75" customHeight="1" x14ac:dyDescent="0.3">
      <c r="A121" s="173">
        <v>999917646</v>
      </c>
      <c r="B121" s="173" t="s">
        <v>2226</v>
      </c>
      <c r="C121" s="173" t="s">
        <v>126</v>
      </c>
      <c r="D121" s="173" t="s">
        <v>329</v>
      </c>
      <c r="E121" s="173" t="s">
        <v>799</v>
      </c>
      <c r="F121" s="173" t="str">
        <f t="shared" si="21"/>
        <v>Samarth Gaggar</v>
      </c>
      <c r="G121" s="173" t="s">
        <v>135</v>
      </c>
      <c r="H121" s="173">
        <v>999917646</v>
      </c>
      <c r="I121" s="57">
        <f t="shared" si="22"/>
        <v>127</v>
      </c>
      <c r="J121" s="57"/>
      <c r="K121" s="177"/>
      <c r="L121" s="173"/>
      <c r="M121" s="173"/>
      <c r="N121" s="173"/>
      <c r="O121" s="173"/>
      <c r="P121" s="173">
        <f t="shared" si="23"/>
        <v>0</v>
      </c>
      <c r="Q121" s="173">
        <v>0</v>
      </c>
      <c r="R121" s="173"/>
      <c r="S121" s="173">
        <f t="shared" si="24"/>
        <v>0</v>
      </c>
      <c r="T121" s="173">
        <f t="shared" ref="T121:T129" si="40">AP121</f>
        <v>0</v>
      </c>
      <c r="U121" s="173">
        <f t="shared" si="3"/>
        <v>0</v>
      </c>
      <c r="V121" s="173">
        <f t="shared" si="26"/>
        <v>0</v>
      </c>
      <c r="W121" s="178"/>
      <c r="X121" s="173"/>
      <c r="Y121" s="173">
        <f t="shared" si="27"/>
        <v>63</v>
      </c>
      <c r="Z121" s="173">
        <f t="shared" si="28"/>
        <v>1</v>
      </c>
      <c r="AA121" s="173">
        <f t="shared" si="29"/>
        <v>0</v>
      </c>
      <c r="AB121" s="173"/>
      <c r="AC121" s="173"/>
      <c r="AD121" s="173">
        <f t="shared" si="30"/>
        <v>64</v>
      </c>
      <c r="AE121" s="178"/>
      <c r="AF121" s="176">
        <v>64</v>
      </c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>
        <v>64</v>
      </c>
      <c r="BB121" s="181" t="s">
        <v>129</v>
      </c>
      <c r="BC121" s="173"/>
      <c r="BD121" s="173"/>
      <c r="BE121" s="173"/>
      <c r="BF121" s="173"/>
      <c r="BG121" s="173"/>
      <c r="BH121" s="173"/>
      <c r="BI121" s="173">
        <v>63</v>
      </c>
      <c r="BJ121" s="173"/>
      <c r="BK121" s="173"/>
      <c r="BL121" s="173"/>
      <c r="BM121" s="173"/>
      <c r="BN121" s="173"/>
      <c r="BO121" s="173"/>
      <c r="BP121" s="173"/>
    </row>
    <row r="122" spans="1:68" ht="15.75" customHeight="1" x14ac:dyDescent="0.3">
      <c r="A122" s="173">
        <v>999905066</v>
      </c>
      <c r="B122" s="173" t="s">
        <v>2226</v>
      </c>
      <c r="C122" s="173" t="s">
        <v>126</v>
      </c>
      <c r="D122" s="173" t="s">
        <v>2244</v>
      </c>
      <c r="E122" s="173" t="s">
        <v>2228</v>
      </c>
      <c r="F122" s="173" t="str">
        <f t="shared" si="21"/>
        <v>Aizen Her</v>
      </c>
      <c r="G122" s="173" t="s">
        <v>135</v>
      </c>
      <c r="H122" s="173">
        <v>999905066</v>
      </c>
      <c r="I122" s="57">
        <f t="shared" si="22"/>
        <v>125</v>
      </c>
      <c r="J122" s="57"/>
      <c r="K122" s="177"/>
      <c r="L122" s="173"/>
      <c r="M122" s="173"/>
      <c r="N122" s="173"/>
      <c r="O122" s="173"/>
      <c r="P122" s="173">
        <f t="shared" si="23"/>
        <v>0</v>
      </c>
      <c r="Q122" s="173">
        <v>0</v>
      </c>
      <c r="R122" s="173"/>
      <c r="S122" s="173">
        <f t="shared" si="24"/>
        <v>0</v>
      </c>
      <c r="T122" s="173">
        <f t="shared" si="40"/>
        <v>0</v>
      </c>
      <c r="U122" s="173">
        <f t="shared" si="3"/>
        <v>0</v>
      </c>
      <c r="V122" s="173">
        <f t="shared" si="26"/>
        <v>0</v>
      </c>
      <c r="W122" s="178"/>
      <c r="X122" s="173"/>
      <c r="Y122" s="173">
        <f t="shared" si="27"/>
        <v>58</v>
      </c>
      <c r="Z122" s="173">
        <f t="shared" si="28"/>
        <v>1</v>
      </c>
      <c r="AA122" s="173">
        <f t="shared" si="29"/>
        <v>67</v>
      </c>
      <c r="AB122" s="173"/>
      <c r="AC122" s="173"/>
      <c r="AD122" s="173">
        <f t="shared" si="30"/>
        <v>0</v>
      </c>
      <c r="AE122" s="178"/>
      <c r="AF122" s="176">
        <v>64</v>
      </c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81"/>
      <c r="BC122" s="173"/>
      <c r="BD122" s="173"/>
      <c r="BE122" s="173"/>
      <c r="BF122" s="173"/>
      <c r="BG122" s="173"/>
      <c r="BH122" s="173"/>
      <c r="BI122" s="173">
        <v>58</v>
      </c>
      <c r="BJ122" s="173"/>
      <c r="BK122" s="173"/>
      <c r="BL122" s="173"/>
      <c r="BM122" s="173"/>
      <c r="BN122" s="173"/>
      <c r="BO122" s="173">
        <v>67</v>
      </c>
      <c r="BP122" s="173"/>
    </row>
    <row r="123" spans="1:68" ht="15.75" customHeight="1" x14ac:dyDescent="0.3">
      <c r="A123" s="173">
        <v>999909779</v>
      </c>
      <c r="B123" s="173" t="s">
        <v>2225</v>
      </c>
      <c r="C123" s="173" t="s">
        <v>126</v>
      </c>
      <c r="D123" s="173" t="s">
        <v>1581</v>
      </c>
      <c r="E123" s="173" t="s">
        <v>769</v>
      </c>
      <c r="F123" s="173" t="str">
        <f t="shared" si="21"/>
        <v>Sophia  Jeffrey</v>
      </c>
      <c r="G123" s="173" t="s">
        <v>128</v>
      </c>
      <c r="H123" s="173">
        <v>999909779</v>
      </c>
      <c r="I123" s="57">
        <f t="shared" si="22"/>
        <v>136.5</v>
      </c>
      <c r="J123" s="57"/>
      <c r="K123" s="177"/>
      <c r="L123" s="173"/>
      <c r="M123" s="173"/>
      <c r="N123" s="173"/>
      <c r="O123" s="173"/>
      <c r="P123" s="173">
        <f t="shared" si="23"/>
        <v>0</v>
      </c>
      <c r="Q123" s="173">
        <v>0</v>
      </c>
      <c r="R123" s="173"/>
      <c r="S123" s="173">
        <f t="shared" si="24"/>
        <v>52.5</v>
      </c>
      <c r="T123" s="173">
        <f t="shared" si="40"/>
        <v>0</v>
      </c>
      <c r="U123" s="173">
        <f t="shared" si="3"/>
        <v>84</v>
      </c>
      <c r="V123" s="173">
        <f t="shared" si="26"/>
        <v>0</v>
      </c>
      <c r="W123" s="178"/>
      <c r="X123" s="173"/>
      <c r="Y123" s="173">
        <f t="shared" si="27"/>
        <v>0</v>
      </c>
      <c r="Z123" s="173">
        <f t="shared" si="28"/>
        <v>0</v>
      </c>
      <c r="AA123" s="173">
        <f t="shared" si="29"/>
        <v>0</v>
      </c>
      <c r="AB123" s="173"/>
      <c r="AC123" s="173"/>
      <c r="AD123" s="173">
        <f t="shared" si="30"/>
        <v>0</v>
      </c>
      <c r="AE123" s="178"/>
      <c r="AF123" s="176">
        <v>64</v>
      </c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>
        <v>52.5</v>
      </c>
      <c r="AU123" s="173"/>
      <c r="AV123" s="173">
        <v>84</v>
      </c>
      <c r="AW123" s="173"/>
      <c r="AX123" s="173"/>
      <c r="AY123" s="173"/>
      <c r="AZ123" s="173"/>
      <c r="BA123" s="173"/>
      <c r="BB123" s="181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</row>
    <row r="124" spans="1:68" ht="15.75" customHeight="1" x14ac:dyDescent="0.3">
      <c r="A124" s="173">
        <v>999834831</v>
      </c>
      <c r="B124" s="173" t="s">
        <v>2225</v>
      </c>
      <c r="C124" s="173" t="s">
        <v>126</v>
      </c>
      <c r="D124" s="173" t="s">
        <v>199</v>
      </c>
      <c r="E124" s="173" t="s">
        <v>532</v>
      </c>
      <c r="F124" s="173" t="str">
        <f t="shared" si="21"/>
        <v>Brandon Cho</v>
      </c>
      <c r="G124" s="173" t="s">
        <v>135</v>
      </c>
      <c r="H124" s="173">
        <v>999834831</v>
      </c>
      <c r="I124" s="57">
        <f t="shared" si="22"/>
        <v>0</v>
      </c>
      <c r="J124" s="57"/>
      <c r="K124" s="177"/>
      <c r="L124" s="173"/>
      <c r="M124" s="173"/>
      <c r="N124" s="173"/>
      <c r="O124" s="173"/>
      <c r="P124" s="173">
        <f t="shared" si="23"/>
        <v>0</v>
      </c>
      <c r="Q124" s="173">
        <v>0</v>
      </c>
      <c r="R124" s="173"/>
      <c r="S124" s="173">
        <f t="shared" si="24"/>
        <v>0</v>
      </c>
      <c r="T124" s="173">
        <f t="shared" si="40"/>
        <v>0</v>
      </c>
      <c r="U124" s="173">
        <f t="shared" si="3"/>
        <v>0</v>
      </c>
      <c r="V124" s="173">
        <f t="shared" si="26"/>
        <v>0</v>
      </c>
      <c r="W124" s="178"/>
      <c r="X124" s="173"/>
      <c r="Y124" s="173">
        <f t="shared" si="27"/>
        <v>0</v>
      </c>
      <c r="Z124" s="173">
        <f t="shared" si="28"/>
        <v>0</v>
      </c>
      <c r="AA124" s="173">
        <f t="shared" si="29"/>
        <v>0</v>
      </c>
      <c r="AB124" s="173"/>
      <c r="AC124" s="173"/>
      <c r="AD124" s="173">
        <f t="shared" si="30"/>
        <v>0</v>
      </c>
      <c r="AE124" s="178"/>
      <c r="AF124" s="176">
        <v>106</v>
      </c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81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</row>
    <row r="125" spans="1:68" ht="15.75" customHeight="1" x14ac:dyDescent="0.3">
      <c r="A125" s="173">
        <v>999921701</v>
      </c>
      <c r="B125" s="173" t="s">
        <v>2225</v>
      </c>
      <c r="C125" s="173" t="s">
        <v>126</v>
      </c>
      <c r="D125" s="173" t="s">
        <v>1003</v>
      </c>
      <c r="E125" s="173" t="s">
        <v>1105</v>
      </c>
      <c r="F125" s="173" t="str">
        <f t="shared" si="21"/>
        <v>Alex  Kilpatric</v>
      </c>
      <c r="G125" s="173" t="s">
        <v>135</v>
      </c>
      <c r="H125" s="173">
        <v>999921701</v>
      </c>
      <c r="I125" s="57">
        <f t="shared" si="22"/>
        <v>0</v>
      </c>
      <c r="J125" s="57"/>
      <c r="K125" s="177"/>
      <c r="L125" s="173"/>
      <c r="M125" s="173"/>
      <c r="N125" s="173"/>
      <c r="O125" s="173"/>
      <c r="P125" s="173">
        <f t="shared" si="23"/>
        <v>0</v>
      </c>
      <c r="Q125" s="173">
        <v>0</v>
      </c>
      <c r="R125" s="173"/>
      <c r="S125" s="173">
        <f t="shared" si="24"/>
        <v>0</v>
      </c>
      <c r="T125" s="173">
        <f t="shared" si="40"/>
        <v>0</v>
      </c>
      <c r="U125" s="173">
        <f t="shared" si="3"/>
        <v>0</v>
      </c>
      <c r="V125" s="173">
        <f t="shared" si="26"/>
        <v>0</v>
      </c>
      <c r="W125" s="178"/>
      <c r="X125" s="173"/>
      <c r="Y125" s="173">
        <f t="shared" si="27"/>
        <v>0</v>
      </c>
      <c r="Z125" s="173">
        <f t="shared" si="28"/>
        <v>0</v>
      </c>
      <c r="AA125" s="173">
        <f t="shared" si="29"/>
        <v>0</v>
      </c>
      <c r="AB125" s="173"/>
      <c r="AC125" s="173"/>
      <c r="AD125" s="173">
        <f t="shared" si="30"/>
        <v>0</v>
      </c>
      <c r="AE125" s="178"/>
      <c r="AF125" s="176">
        <v>64</v>
      </c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81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</row>
    <row r="126" spans="1:68" ht="15.75" customHeight="1" x14ac:dyDescent="0.3">
      <c r="A126" s="173">
        <v>999892266</v>
      </c>
      <c r="B126" s="173" t="s">
        <v>2226</v>
      </c>
      <c r="C126" s="173" t="s">
        <v>126</v>
      </c>
      <c r="D126" s="173" t="s">
        <v>932</v>
      </c>
      <c r="E126" s="173" t="s">
        <v>2228</v>
      </c>
      <c r="F126" s="173" t="str">
        <f t="shared" si="21"/>
        <v>Amris Her</v>
      </c>
      <c r="G126" s="173" t="s">
        <v>128</v>
      </c>
      <c r="H126" s="173">
        <v>999892266</v>
      </c>
      <c r="I126" s="57">
        <f t="shared" si="22"/>
        <v>0</v>
      </c>
      <c r="J126" s="57"/>
      <c r="K126" s="177"/>
      <c r="L126" s="173"/>
      <c r="M126" s="173"/>
      <c r="N126" s="173"/>
      <c r="O126" s="173"/>
      <c r="P126" s="173">
        <f t="shared" si="23"/>
        <v>0</v>
      </c>
      <c r="Q126" s="173">
        <v>0</v>
      </c>
      <c r="R126" s="173"/>
      <c r="S126" s="173">
        <f t="shared" si="24"/>
        <v>0</v>
      </c>
      <c r="T126" s="173">
        <f t="shared" si="40"/>
        <v>0</v>
      </c>
      <c r="U126" s="173">
        <f t="shared" si="3"/>
        <v>0</v>
      </c>
      <c r="V126" s="173">
        <f t="shared" si="26"/>
        <v>0</v>
      </c>
      <c r="W126" s="178"/>
      <c r="X126" s="173"/>
      <c r="Y126" s="173">
        <f t="shared" si="27"/>
        <v>0</v>
      </c>
      <c r="Z126" s="173">
        <f t="shared" si="28"/>
        <v>0</v>
      </c>
      <c r="AA126" s="173">
        <f t="shared" si="29"/>
        <v>0</v>
      </c>
      <c r="AB126" s="173"/>
      <c r="AC126" s="173"/>
      <c r="AD126" s="173">
        <f t="shared" si="30"/>
        <v>0</v>
      </c>
      <c r="AE126" s="178"/>
      <c r="AF126" s="176">
        <v>64</v>
      </c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81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</row>
    <row r="127" spans="1:68" ht="15.75" customHeight="1" x14ac:dyDescent="0.3">
      <c r="A127" s="173">
        <v>999905064</v>
      </c>
      <c r="B127" s="173" t="s">
        <v>2226</v>
      </c>
      <c r="C127" s="173" t="s">
        <v>126</v>
      </c>
      <c r="D127" s="173" t="s">
        <v>2245</v>
      </c>
      <c r="E127" s="173" t="s">
        <v>2228</v>
      </c>
      <c r="F127" s="173" t="str">
        <f t="shared" si="21"/>
        <v>Aeriana  Her</v>
      </c>
      <c r="G127" s="173" t="s">
        <v>128</v>
      </c>
      <c r="H127" s="173">
        <v>999905064</v>
      </c>
      <c r="I127" s="57">
        <f t="shared" si="22"/>
        <v>323</v>
      </c>
      <c r="J127" s="57"/>
      <c r="K127" s="177"/>
      <c r="L127" s="173"/>
      <c r="M127" s="173"/>
      <c r="N127" s="173"/>
      <c r="O127" s="173"/>
      <c r="P127" s="173">
        <f t="shared" si="23"/>
        <v>0</v>
      </c>
      <c r="Q127" s="173">
        <v>0</v>
      </c>
      <c r="R127" s="173"/>
      <c r="S127" s="173">
        <f t="shared" si="24"/>
        <v>44</v>
      </c>
      <c r="T127" s="173">
        <f t="shared" si="40"/>
        <v>0</v>
      </c>
      <c r="U127" s="173">
        <f t="shared" si="3"/>
        <v>68</v>
      </c>
      <c r="V127" s="173">
        <f t="shared" si="26"/>
        <v>64</v>
      </c>
      <c r="W127" s="178"/>
      <c r="X127" s="173"/>
      <c r="Y127" s="173">
        <f t="shared" si="27"/>
        <v>68</v>
      </c>
      <c r="Z127" s="173">
        <f t="shared" si="28"/>
        <v>1</v>
      </c>
      <c r="AA127" s="173">
        <f t="shared" si="29"/>
        <v>79</v>
      </c>
      <c r="AB127" s="173"/>
      <c r="AC127" s="173"/>
      <c r="AD127" s="173">
        <f t="shared" si="30"/>
        <v>0</v>
      </c>
      <c r="AE127" s="178"/>
      <c r="AF127" s="176">
        <v>64</v>
      </c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>
        <v>44</v>
      </c>
      <c r="AV127" s="173">
        <v>68</v>
      </c>
      <c r="AW127" s="173">
        <v>64</v>
      </c>
      <c r="AX127" s="173"/>
      <c r="AY127" s="173"/>
      <c r="AZ127" s="173"/>
      <c r="BA127" s="173"/>
      <c r="BB127" s="181"/>
      <c r="BC127" s="173"/>
      <c r="BD127" s="173"/>
      <c r="BE127" s="173"/>
      <c r="BF127" s="173"/>
      <c r="BG127" s="173"/>
      <c r="BH127" s="173"/>
      <c r="BI127" s="173">
        <v>68</v>
      </c>
      <c r="BJ127" s="173"/>
      <c r="BK127" s="173"/>
      <c r="BL127" s="173"/>
      <c r="BM127" s="173"/>
      <c r="BN127" s="173"/>
      <c r="BO127" s="173">
        <v>79</v>
      </c>
      <c r="BP127" s="173"/>
    </row>
    <row r="128" spans="1:68" ht="15.75" customHeight="1" x14ac:dyDescent="0.3">
      <c r="A128" s="173">
        <v>999736052</v>
      </c>
      <c r="B128" s="173" t="s">
        <v>2225</v>
      </c>
      <c r="C128" s="173" t="s">
        <v>126</v>
      </c>
      <c r="D128" s="173" t="s">
        <v>771</v>
      </c>
      <c r="E128" s="173" t="s">
        <v>772</v>
      </c>
      <c r="F128" s="173" t="str">
        <f t="shared" si="21"/>
        <v>LANEY FLANAGAN</v>
      </c>
      <c r="G128" s="173" t="s">
        <v>128</v>
      </c>
      <c r="H128" s="173">
        <v>999736052</v>
      </c>
      <c r="I128" s="57">
        <f t="shared" si="22"/>
        <v>0</v>
      </c>
      <c r="J128" s="57"/>
      <c r="K128" s="177"/>
      <c r="L128" s="173"/>
      <c r="M128" s="173"/>
      <c r="N128" s="173"/>
      <c r="O128" s="173"/>
      <c r="P128" s="173">
        <f t="shared" si="23"/>
        <v>0</v>
      </c>
      <c r="Q128" s="173">
        <v>0</v>
      </c>
      <c r="R128" s="173"/>
      <c r="S128" s="173">
        <f t="shared" si="24"/>
        <v>0</v>
      </c>
      <c r="T128" s="173">
        <f t="shared" si="40"/>
        <v>0</v>
      </c>
      <c r="U128" s="173">
        <f t="shared" si="3"/>
        <v>0</v>
      </c>
      <c r="V128" s="173">
        <f t="shared" si="26"/>
        <v>0</v>
      </c>
      <c r="W128" s="178"/>
      <c r="X128" s="173"/>
      <c r="Y128" s="173">
        <f t="shared" si="27"/>
        <v>0</v>
      </c>
      <c r="Z128" s="173">
        <f t="shared" si="28"/>
        <v>0</v>
      </c>
      <c r="AA128" s="173">
        <f t="shared" si="29"/>
        <v>0</v>
      </c>
      <c r="AB128" s="173"/>
      <c r="AC128" s="173"/>
      <c r="AD128" s="173">
        <f t="shared" si="30"/>
        <v>0</v>
      </c>
      <c r="AE128" s="178"/>
      <c r="AF128" s="173"/>
      <c r="AG128" s="173"/>
      <c r="AH128" s="173"/>
      <c r="AI128" s="173"/>
      <c r="AJ128" s="173"/>
      <c r="AK128" s="173"/>
      <c r="AL128" s="173"/>
      <c r="AM128" s="176">
        <v>45</v>
      </c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81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</row>
    <row r="129" spans="1:69" ht="15.75" customHeight="1" x14ac:dyDescent="0.3">
      <c r="A129" s="182">
        <v>999800767</v>
      </c>
      <c r="B129" s="173" t="s">
        <v>2225</v>
      </c>
      <c r="C129" s="173" t="s">
        <v>126</v>
      </c>
      <c r="D129" s="182" t="s">
        <v>2246</v>
      </c>
      <c r="E129" s="182" t="s">
        <v>2247</v>
      </c>
      <c r="F129" s="173" t="str">
        <f t="shared" si="21"/>
        <v>SUNG HYUN GUN</v>
      </c>
      <c r="G129" s="182" t="s">
        <v>135</v>
      </c>
      <c r="H129" s="182">
        <v>999800767</v>
      </c>
      <c r="I129" s="57">
        <f t="shared" si="22"/>
        <v>375</v>
      </c>
      <c r="J129" s="57">
        <f t="shared" ref="J129:J131" si="41">(P129+Q129+S129+T129+U129+V129)*0.5</f>
        <v>175</v>
      </c>
      <c r="K129" s="177"/>
      <c r="L129" s="173"/>
      <c r="M129" s="173"/>
      <c r="N129" s="173"/>
      <c r="O129" s="173"/>
      <c r="P129" s="173">
        <f t="shared" si="23"/>
        <v>50</v>
      </c>
      <c r="Q129" s="173">
        <v>0</v>
      </c>
      <c r="R129" s="173"/>
      <c r="S129" s="173">
        <f t="shared" si="24"/>
        <v>140</v>
      </c>
      <c r="T129" s="173">
        <f t="shared" si="40"/>
        <v>0</v>
      </c>
      <c r="U129" s="173">
        <f t="shared" si="3"/>
        <v>160</v>
      </c>
      <c r="V129" s="173">
        <f t="shared" si="26"/>
        <v>0</v>
      </c>
      <c r="W129" s="178"/>
      <c r="X129" s="173"/>
      <c r="Y129" s="173">
        <f t="shared" si="27"/>
        <v>60</v>
      </c>
      <c r="Z129" s="173">
        <f t="shared" si="28"/>
        <v>1</v>
      </c>
      <c r="AA129" s="173">
        <f t="shared" si="29"/>
        <v>140</v>
      </c>
      <c r="AB129" s="173"/>
      <c r="AC129" s="173"/>
      <c r="AD129" s="173">
        <f t="shared" si="30"/>
        <v>0</v>
      </c>
      <c r="AE129" s="178"/>
      <c r="AF129" s="173"/>
      <c r="AG129" s="176">
        <v>60</v>
      </c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>
        <v>140</v>
      </c>
      <c r="AT129" s="173"/>
      <c r="AU129" s="173"/>
      <c r="AV129" s="173">
        <v>160</v>
      </c>
      <c r="AW129" s="173"/>
      <c r="AX129" s="173"/>
      <c r="AY129" s="173">
        <v>50</v>
      </c>
      <c r="AZ129" s="173"/>
      <c r="BA129" s="173"/>
      <c r="BB129" s="181"/>
      <c r="BC129" s="173"/>
      <c r="BD129" s="173"/>
      <c r="BE129" s="173">
        <v>60</v>
      </c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>
        <v>140</v>
      </c>
      <c r="BP129" s="173"/>
      <c r="BQ129" s="2">
        <v>250</v>
      </c>
    </row>
    <row r="130" spans="1:69" ht="15.75" customHeight="1" x14ac:dyDescent="0.3">
      <c r="A130" s="173">
        <v>999879564</v>
      </c>
      <c r="B130" s="173" t="s">
        <v>2225</v>
      </c>
      <c r="C130" s="173" t="s">
        <v>126</v>
      </c>
      <c r="D130" s="173" t="s">
        <v>1651</v>
      </c>
      <c r="E130" s="173" t="s">
        <v>1537</v>
      </c>
      <c r="F130" s="173" t="str">
        <f t="shared" si="21"/>
        <v>ROY PARK</v>
      </c>
      <c r="G130" s="173" t="s">
        <v>135</v>
      </c>
      <c r="H130" s="173">
        <v>999879564</v>
      </c>
      <c r="I130" s="57">
        <f t="shared" si="22"/>
        <v>0</v>
      </c>
      <c r="J130" s="57">
        <f t="shared" si="41"/>
        <v>0</v>
      </c>
      <c r="K130" s="177"/>
      <c r="L130" s="173"/>
      <c r="M130" s="173"/>
      <c r="N130" s="173"/>
      <c r="O130" s="173"/>
      <c r="P130" s="173">
        <f t="shared" si="23"/>
        <v>0</v>
      </c>
      <c r="Q130" s="173">
        <v>0</v>
      </c>
      <c r="R130" s="173"/>
      <c r="S130" s="173">
        <f t="shared" si="24"/>
        <v>0</v>
      </c>
      <c r="T130" s="173">
        <f>AQ130</f>
        <v>0</v>
      </c>
      <c r="U130" s="173">
        <f t="shared" si="3"/>
        <v>0</v>
      </c>
      <c r="V130" s="173">
        <f t="shared" si="26"/>
        <v>0</v>
      </c>
      <c r="W130" s="178"/>
      <c r="X130" s="173"/>
      <c r="Y130" s="173">
        <f t="shared" si="27"/>
        <v>0</v>
      </c>
      <c r="Z130" s="173">
        <f t="shared" si="28"/>
        <v>0</v>
      </c>
      <c r="AA130" s="173">
        <f t="shared" si="29"/>
        <v>0</v>
      </c>
      <c r="AB130" s="173"/>
      <c r="AC130" s="173"/>
      <c r="AD130" s="173">
        <f t="shared" si="30"/>
        <v>0</v>
      </c>
      <c r="AE130" s="178"/>
      <c r="AF130" s="173"/>
      <c r="AG130" s="173"/>
      <c r="AH130" s="176">
        <v>34</v>
      </c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81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</row>
    <row r="131" spans="1:69" ht="15.75" customHeight="1" x14ac:dyDescent="0.3">
      <c r="A131" s="180">
        <v>999882146</v>
      </c>
      <c r="B131" s="173" t="s">
        <v>2225</v>
      </c>
      <c r="C131" s="173" t="s">
        <v>126</v>
      </c>
      <c r="D131" s="180" t="s">
        <v>2248</v>
      </c>
      <c r="E131" s="180" t="s">
        <v>2249</v>
      </c>
      <c r="F131" s="173" t="str">
        <f t="shared" si="21"/>
        <v>KJARTAN KNUTSON-HO</v>
      </c>
      <c r="G131" s="180" t="s">
        <v>135</v>
      </c>
      <c r="H131" s="180">
        <v>999882146</v>
      </c>
      <c r="I131" s="57">
        <f t="shared" si="22"/>
        <v>116</v>
      </c>
      <c r="J131" s="57">
        <f t="shared" si="41"/>
        <v>0</v>
      </c>
      <c r="K131" s="177"/>
      <c r="L131" s="173"/>
      <c r="M131" s="173"/>
      <c r="N131" s="173"/>
      <c r="O131" s="173"/>
      <c r="P131" s="173">
        <f t="shared" si="23"/>
        <v>0</v>
      </c>
      <c r="Q131" s="173">
        <v>0</v>
      </c>
      <c r="R131" s="173"/>
      <c r="S131" s="173">
        <f t="shared" si="24"/>
        <v>0</v>
      </c>
      <c r="T131" s="173">
        <f t="shared" ref="T131:T133" si="42">AP131</f>
        <v>0</v>
      </c>
      <c r="U131" s="173">
        <f t="shared" si="3"/>
        <v>0</v>
      </c>
      <c r="V131" s="173">
        <f t="shared" si="26"/>
        <v>0</v>
      </c>
      <c r="W131" s="178"/>
      <c r="X131" s="173"/>
      <c r="Y131" s="173">
        <f t="shared" si="27"/>
        <v>45</v>
      </c>
      <c r="Z131" s="173">
        <f t="shared" si="28"/>
        <v>1</v>
      </c>
      <c r="AA131" s="173">
        <f t="shared" si="29"/>
        <v>71</v>
      </c>
      <c r="AB131" s="173"/>
      <c r="AC131" s="173"/>
      <c r="AD131" s="173">
        <f t="shared" si="30"/>
        <v>0</v>
      </c>
      <c r="AE131" s="178"/>
      <c r="AF131" s="173"/>
      <c r="AG131" s="173"/>
      <c r="AH131" s="173"/>
      <c r="AI131" s="173"/>
      <c r="AJ131" s="173"/>
      <c r="AK131" s="176">
        <v>45</v>
      </c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81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>
        <v>45</v>
      </c>
      <c r="BM131" s="173"/>
      <c r="BN131" s="173"/>
      <c r="BO131" s="173"/>
      <c r="BP131" s="173">
        <v>71</v>
      </c>
    </row>
    <row r="132" spans="1:69" ht="15.75" customHeight="1" x14ac:dyDescent="0.3">
      <c r="A132" s="182">
        <v>999883318</v>
      </c>
      <c r="B132" s="173" t="s">
        <v>2225</v>
      </c>
      <c r="C132" s="173" t="s">
        <v>126</v>
      </c>
      <c r="D132" s="182" t="s">
        <v>2023</v>
      </c>
      <c r="E132" s="182" t="s">
        <v>2250</v>
      </c>
      <c r="F132" s="173" t="str">
        <f t="shared" si="21"/>
        <v>HAILEY RA</v>
      </c>
      <c r="G132" s="182" t="s">
        <v>128</v>
      </c>
      <c r="H132" s="182">
        <v>999883318</v>
      </c>
      <c r="I132" s="57">
        <f t="shared" si="22"/>
        <v>70</v>
      </c>
      <c r="J132" s="57"/>
      <c r="K132" s="177"/>
      <c r="L132" s="173"/>
      <c r="M132" s="173"/>
      <c r="N132" s="173"/>
      <c r="O132" s="173"/>
      <c r="P132" s="173">
        <f t="shared" si="23"/>
        <v>0</v>
      </c>
      <c r="Q132" s="173">
        <v>0</v>
      </c>
      <c r="R132" s="173"/>
      <c r="S132" s="173">
        <f t="shared" si="24"/>
        <v>70</v>
      </c>
      <c r="T132" s="173">
        <f t="shared" si="42"/>
        <v>0</v>
      </c>
      <c r="U132" s="173">
        <f t="shared" si="3"/>
        <v>0</v>
      </c>
      <c r="V132" s="173">
        <f t="shared" si="26"/>
        <v>0</v>
      </c>
      <c r="W132" s="178"/>
      <c r="X132" s="173"/>
      <c r="Y132" s="173">
        <f t="shared" si="27"/>
        <v>0</v>
      </c>
      <c r="Z132" s="173">
        <f t="shared" si="28"/>
        <v>1</v>
      </c>
      <c r="AA132" s="173">
        <f t="shared" si="29"/>
        <v>0</v>
      </c>
      <c r="AB132" s="173"/>
      <c r="AC132" s="173"/>
      <c r="AD132" s="173">
        <f t="shared" si="30"/>
        <v>0</v>
      </c>
      <c r="AE132" s="178"/>
      <c r="AF132" s="173"/>
      <c r="AG132" s="173"/>
      <c r="AH132" s="176">
        <v>45</v>
      </c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>
        <v>70</v>
      </c>
      <c r="AT132" s="173"/>
      <c r="AU132" s="173"/>
      <c r="AV132" s="173"/>
      <c r="AW132" s="173"/>
      <c r="AX132" s="173"/>
      <c r="AY132" s="173"/>
      <c r="AZ132" s="173"/>
      <c r="BA132" s="173"/>
      <c r="BB132" s="181"/>
      <c r="BC132" s="173"/>
      <c r="BD132" s="173"/>
      <c r="BE132" s="173"/>
      <c r="BF132" s="173"/>
      <c r="BG132" s="173"/>
      <c r="BH132" s="173"/>
      <c r="BI132" s="173"/>
      <c r="BJ132" s="173"/>
      <c r="BK132" s="173">
        <v>0</v>
      </c>
      <c r="BL132" s="173"/>
      <c r="BM132" s="173"/>
      <c r="BN132" s="173"/>
      <c r="BO132" s="173"/>
      <c r="BP132" s="173"/>
    </row>
    <row r="133" spans="1:69" ht="15.75" customHeight="1" x14ac:dyDescent="0.3">
      <c r="A133" s="173">
        <v>999885178</v>
      </c>
      <c r="B133" s="173" t="s">
        <v>2226</v>
      </c>
      <c r="C133" s="173" t="s">
        <v>126</v>
      </c>
      <c r="D133" s="173" t="s">
        <v>1991</v>
      </c>
      <c r="E133" s="173" t="s">
        <v>1108</v>
      </c>
      <c r="F133" s="173" t="str">
        <f t="shared" si="21"/>
        <v>JOSEPH KIM</v>
      </c>
      <c r="G133" s="173" t="s">
        <v>135</v>
      </c>
      <c r="H133" s="173">
        <v>999885178</v>
      </c>
      <c r="I133" s="57">
        <f t="shared" si="22"/>
        <v>28</v>
      </c>
      <c r="J133" s="57"/>
      <c r="K133" s="177"/>
      <c r="L133" s="173"/>
      <c r="M133" s="173"/>
      <c r="N133" s="173"/>
      <c r="O133" s="173"/>
      <c r="P133" s="173">
        <f t="shared" si="23"/>
        <v>28</v>
      </c>
      <c r="Q133" s="173">
        <v>0</v>
      </c>
      <c r="R133" s="173"/>
      <c r="S133" s="173">
        <f t="shared" si="24"/>
        <v>0</v>
      </c>
      <c r="T133" s="173">
        <f t="shared" si="42"/>
        <v>0</v>
      </c>
      <c r="U133" s="173">
        <f t="shared" si="3"/>
        <v>0</v>
      </c>
      <c r="V133" s="173">
        <f t="shared" si="26"/>
        <v>0</v>
      </c>
      <c r="W133" s="178"/>
      <c r="X133" s="173"/>
      <c r="Y133" s="173">
        <f t="shared" si="27"/>
        <v>0</v>
      </c>
      <c r="Z133" s="173">
        <f t="shared" si="28"/>
        <v>0</v>
      </c>
      <c r="AA133" s="173">
        <f t="shared" si="29"/>
        <v>0</v>
      </c>
      <c r="AB133" s="173"/>
      <c r="AC133" s="173"/>
      <c r="AD133" s="173">
        <f t="shared" si="30"/>
        <v>0</v>
      </c>
      <c r="AE133" s="178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6">
        <v>30</v>
      </c>
      <c r="AS133" s="173"/>
      <c r="AT133" s="173"/>
      <c r="AU133" s="173"/>
      <c r="AV133" s="173"/>
      <c r="AW133" s="173"/>
      <c r="AX133" s="173">
        <v>28</v>
      </c>
      <c r="AY133" s="173"/>
      <c r="AZ133" s="173"/>
      <c r="BA133" s="173"/>
      <c r="BB133" s="181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</row>
    <row r="134" spans="1:69" ht="15.75" customHeight="1" x14ac:dyDescent="0.3">
      <c r="A134" s="180">
        <v>999899298</v>
      </c>
      <c r="B134" s="173" t="s">
        <v>2226</v>
      </c>
      <c r="C134" s="173" t="s">
        <v>126</v>
      </c>
      <c r="D134" s="180" t="s">
        <v>2251</v>
      </c>
      <c r="E134" s="180" t="s">
        <v>1537</v>
      </c>
      <c r="F134" s="173" t="str">
        <f t="shared" ref="F134:F186" si="43">CONCATENATE(D134," ",E134)</f>
        <v>JIHYEON PARK</v>
      </c>
      <c r="G134" s="180" t="s">
        <v>128</v>
      </c>
      <c r="H134" s="180">
        <v>999899298</v>
      </c>
      <c r="I134" s="57">
        <f t="shared" ref="I134:I186" si="44">(P134+Q134+S134+T134+U134+V134+X134+Y134+AA134+AB134+AC134+AD134)-J134</f>
        <v>549</v>
      </c>
      <c r="J134" s="57"/>
      <c r="K134" s="177"/>
      <c r="L134" s="173"/>
      <c r="M134" s="173"/>
      <c r="N134" s="173"/>
      <c r="O134" s="173"/>
      <c r="P134" s="173">
        <f t="shared" si="23"/>
        <v>0</v>
      </c>
      <c r="Q134" s="173">
        <v>0</v>
      </c>
      <c r="R134" s="173"/>
      <c r="S134" s="173">
        <f t="shared" si="24"/>
        <v>79</v>
      </c>
      <c r="T134" s="173">
        <f>AQ134</f>
        <v>0</v>
      </c>
      <c r="U134" s="173">
        <f t="shared" si="3"/>
        <v>84</v>
      </c>
      <c r="V134" s="173">
        <f t="shared" si="26"/>
        <v>85</v>
      </c>
      <c r="W134" s="178"/>
      <c r="X134" s="173"/>
      <c r="Y134" s="173">
        <f t="shared" si="27"/>
        <v>90</v>
      </c>
      <c r="Z134" s="173">
        <f t="shared" si="28"/>
        <v>2</v>
      </c>
      <c r="AA134" s="173">
        <f t="shared" si="29"/>
        <v>105</v>
      </c>
      <c r="AB134" s="173"/>
      <c r="AC134" s="173"/>
      <c r="AD134" s="173">
        <f t="shared" si="30"/>
        <v>106</v>
      </c>
      <c r="AE134" s="178"/>
      <c r="AF134" s="173">
        <v>64</v>
      </c>
      <c r="AG134" s="173"/>
      <c r="AH134" s="176">
        <v>68</v>
      </c>
      <c r="AI134" s="173"/>
      <c r="AJ134" s="173"/>
      <c r="AK134" s="176">
        <v>68</v>
      </c>
      <c r="AL134" s="173"/>
      <c r="AM134" s="173"/>
      <c r="AN134" s="173"/>
      <c r="AO134" s="173"/>
      <c r="AP134" s="173"/>
      <c r="AQ134" s="173"/>
      <c r="AR134" s="173"/>
      <c r="AS134" s="173"/>
      <c r="AT134" s="173">
        <v>79</v>
      </c>
      <c r="AU134" s="173"/>
      <c r="AV134" s="173">
        <v>84</v>
      </c>
      <c r="AW134" s="173">
        <v>85</v>
      </c>
      <c r="AX134" s="173"/>
      <c r="AY134" s="173"/>
      <c r="AZ134" s="173"/>
      <c r="BA134" s="173">
        <v>106</v>
      </c>
      <c r="BB134" s="181">
        <v>5</v>
      </c>
      <c r="BC134" s="173"/>
      <c r="BD134" s="173"/>
      <c r="BE134" s="173"/>
      <c r="BF134" s="173">
        <v>45</v>
      </c>
      <c r="BG134" s="173"/>
      <c r="BH134" s="173"/>
      <c r="BI134" s="173"/>
      <c r="BJ134" s="173"/>
      <c r="BK134" s="173"/>
      <c r="BL134" s="173">
        <v>45</v>
      </c>
      <c r="BM134" s="173"/>
      <c r="BN134" s="173"/>
      <c r="BO134" s="173"/>
      <c r="BP134" s="173">
        <v>105</v>
      </c>
    </row>
    <row r="135" spans="1:69" ht="15.75" customHeight="1" x14ac:dyDescent="0.3">
      <c r="A135" s="173">
        <v>999906063</v>
      </c>
      <c r="B135" s="173" t="s">
        <v>2225</v>
      </c>
      <c r="C135" s="173" t="s">
        <v>126</v>
      </c>
      <c r="D135" s="173" t="s">
        <v>2252</v>
      </c>
      <c r="E135" s="173" t="s">
        <v>1438</v>
      </c>
      <c r="F135" s="173" t="str">
        <f t="shared" si="43"/>
        <v>JOHNATHAN MORTENSEN</v>
      </c>
      <c r="G135" s="173" t="s">
        <v>135</v>
      </c>
      <c r="H135" s="173">
        <v>999906063</v>
      </c>
      <c r="I135" s="57">
        <f t="shared" si="44"/>
        <v>255</v>
      </c>
      <c r="J135" s="57"/>
      <c r="K135" s="177"/>
      <c r="L135" s="173"/>
      <c r="M135" s="173"/>
      <c r="N135" s="173"/>
      <c r="O135" s="173"/>
      <c r="P135" s="173">
        <f t="shared" ref="P135:P176" si="45">AX135+AY135+AZ135</f>
        <v>0</v>
      </c>
      <c r="Q135" s="173">
        <v>0</v>
      </c>
      <c r="R135" s="173"/>
      <c r="S135" s="173">
        <f t="shared" ref="S135:S176" si="46">SUM(AS135, AT135, AU135)</f>
        <v>105</v>
      </c>
      <c r="T135" s="173">
        <f t="shared" ref="T135:T176" si="47">AP135</f>
        <v>0</v>
      </c>
      <c r="U135" s="173">
        <f t="shared" si="3"/>
        <v>51</v>
      </c>
      <c r="V135" s="173">
        <f t="shared" ref="V135:V169" si="48">SUM(AW135)</f>
        <v>99</v>
      </c>
      <c r="W135" s="178"/>
      <c r="X135" s="173"/>
      <c r="Y135" s="173">
        <f t="shared" ref="Y135:Y186" si="49">SUM(BC135,BD135,BE135,BF135,BH135,BG135,BI135,BJ135,BK135,BL135,BM135,BN135)</f>
        <v>0</v>
      </c>
      <c r="Z135" s="173">
        <f t="shared" ref="Z135:Z176" si="50">COUNT(BC135,BD135,BE135,BF135,BH135,BG135,BI135,BJ135,BK135,BL135,BM135,BN135)</f>
        <v>0</v>
      </c>
      <c r="AA135" s="173">
        <f t="shared" ref="AA135:AA186" si="51">BO135+BP135</f>
        <v>0</v>
      </c>
      <c r="AB135" s="173"/>
      <c r="AC135" s="173"/>
      <c r="AD135" s="173">
        <f t="shared" ref="AD135:AD186" si="52">BA135</f>
        <v>0</v>
      </c>
      <c r="AE135" s="178"/>
      <c r="AF135" s="173"/>
      <c r="AG135" s="173"/>
      <c r="AH135" s="173"/>
      <c r="AI135" s="173"/>
      <c r="AJ135" s="173"/>
      <c r="AK135" s="173"/>
      <c r="AL135" s="176">
        <v>60</v>
      </c>
      <c r="AM135" s="173"/>
      <c r="AN135" s="173"/>
      <c r="AO135" s="173"/>
      <c r="AP135" s="173"/>
      <c r="AQ135" s="173"/>
      <c r="AR135" s="173"/>
      <c r="AS135" s="173"/>
      <c r="AT135" s="173">
        <v>105</v>
      </c>
      <c r="AU135" s="173"/>
      <c r="AV135" s="173">
        <v>51</v>
      </c>
      <c r="AW135" s="173">
        <v>99</v>
      </c>
      <c r="AX135" s="173"/>
      <c r="AY135" s="173"/>
      <c r="AZ135" s="173"/>
      <c r="BA135" s="173"/>
      <c r="BB135" s="181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</row>
    <row r="136" spans="1:69" ht="15.75" customHeight="1" x14ac:dyDescent="0.3">
      <c r="A136" s="173">
        <v>999914369</v>
      </c>
      <c r="B136" s="173" t="s">
        <v>2226</v>
      </c>
      <c r="C136" s="173" t="s">
        <v>126</v>
      </c>
      <c r="D136" s="173" t="s">
        <v>2253</v>
      </c>
      <c r="E136" s="173" t="s">
        <v>2254</v>
      </c>
      <c r="F136" s="173" t="str">
        <f t="shared" si="43"/>
        <v>PENELOPE HAESEMEYER</v>
      </c>
      <c r="G136" s="173" t="s">
        <v>128</v>
      </c>
      <c r="H136" s="173">
        <v>999914369</v>
      </c>
      <c r="I136" s="57">
        <f t="shared" si="44"/>
        <v>114</v>
      </c>
      <c r="J136" s="57"/>
      <c r="K136" s="177"/>
      <c r="L136" s="173"/>
      <c r="M136" s="173"/>
      <c r="N136" s="173"/>
      <c r="O136" s="173"/>
      <c r="P136" s="173">
        <f t="shared" si="45"/>
        <v>0</v>
      </c>
      <c r="Q136" s="173">
        <v>0</v>
      </c>
      <c r="R136" s="173"/>
      <c r="S136" s="173">
        <f t="shared" si="46"/>
        <v>63</v>
      </c>
      <c r="T136" s="173">
        <f t="shared" si="47"/>
        <v>0</v>
      </c>
      <c r="U136" s="173">
        <f t="shared" si="3"/>
        <v>51</v>
      </c>
      <c r="V136" s="173">
        <f t="shared" si="48"/>
        <v>0</v>
      </c>
      <c r="W136" s="178"/>
      <c r="X136" s="173"/>
      <c r="Y136" s="173">
        <f t="shared" si="49"/>
        <v>0</v>
      </c>
      <c r="Z136" s="173">
        <f t="shared" si="50"/>
        <v>0</v>
      </c>
      <c r="AA136" s="173">
        <f t="shared" si="51"/>
        <v>0</v>
      </c>
      <c r="AB136" s="173"/>
      <c r="AC136" s="173"/>
      <c r="AD136" s="173">
        <f t="shared" si="52"/>
        <v>0</v>
      </c>
      <c r="AE136" s="178"/>
      <c r="AF136" s="173">
        <v>64</v>
      </c>
      <c r="AG136" s="173"/>
      <c r="AH136" s="173"/>
      <c r="AI136" s="173"/>
      <c r="AJ136" s="173"/>
      <c r="AK136" s="173"/>
      <c r="AL136" s="173"/>
      <c r="AM136" s="173"/>
      <c r="AN136" s="173"/>
      <c r="AO136" s="176">
        <v>30</v>
      </c>
      <c r="AP136" s="173"/>
      <c r="AQ136" s="173"/>
      <c r="AR136" s="173"/>
      <c r="AS136" s="173"/>
      <c r="AT136" s="173">
        <v>63</v>
      </c>
      <c r="AU136" s="173"/>
      <c r="AV136" s="173">
        <v>51</v>
      </c>
      <c r="AW136" s="173"/>
      <c r="AX136" s="173"/>
      <c r="AY136" s="173"/>
      <c r="AZ136" s="173"/>
      <c r="BA136" s="173"/>
      <c r="BB136" s="181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  <c r="BP136" s="173"/>
    </row>
    <row r="137" spans="1:69" ht="15.75" customHeight="1" x14ac:dyDescent="0.3">
      <c r="A137" s="180">
        <v>999916643</v>
      </c>
      <c r="B137" s="173" t="s">
        <v>2226</v>
      </c>
      <c r="C137" s="173" t="s">
        <v>126</v>
      </c>
      <c r="D137" s="180" t="s">
        <v>1404</v>
      </c>
      <c r="E137" s="180" t="s">
        <v>1405</v>
      </c>
      <c r="F137" s="173" t="str">
        <f t="shared" si="43"/>
        <v>Brizia Meza</v>
      </c>
      <c r="G137" s="180" t="s">
        <v>128</v>
      </c>
      <c r="H137" s="180">
        <v>999916643</v>
      </c>
      <c r="I137" s="57">
        <f t="shared" si="44"/>
        <v>0</v>
      </c>
      <c r="J137" s="57"/>
      <c r="K137" s="177"/>
      <c r="L137" s="173"/>
      <c r="M137" s="173"/>
      <c r="N137" s="173"/>
      <c r="O137" s="173"/>
      <c r="P137" s="173">
        <f t="shared" si="45"/>
        <v>0</v>
      </c>
      <c r="Q137" s="173">
        <v>0</v>
      </c>
      <c r="R137" s="173"/>
      <c r="S137" s="173">
        <f t="shared" si="46"/>
        <v>0</v>
      </c>
      <c r="T137" s="173">
        <f t="shared" si="47"/>
        <v>0</v>
      </c>
      <c r="U137" s="173">
        <f t="shared" si="3"/>
        <v>0</v>
      </c>
      <c r="V137" s="173">
        <f t="shared" si="48"/>
        <v>0</v>
      </c>
      <c r="W137" s="178"/>
      <c r="X137" s="173"/>
      <c r="Y137" s="173">
        <f t="shared" si="49"/>
        <v>0</v>
      </c>
      <c r="Z137" s="173">
        <f t="shared" si="50"/>
        <v>0</v>
      </c>
      <c r="AA137" s="173">
        <f t="shared" si="51"/>
        <v>0</v>
      </c>
      <c r="AB137" s="173"/>
      <c r="AC137" s="173"/>
      <c r="AD137" s="173">
        <f t="shared" si="52"/>
        <v>0</v>
      </c>
      <c r="AE137" s="178"/>
      <c r="AF137" s="173"/>
      <c r="AG137" s="173"/>
      <c r="AH137" s="176">
        <v>63</v>
      </c>
      <c r="AI137" s="173"/>
      <c r="AJ137" s="173"/>
      <c r="AK137" s="176">
        <v>63</v>
      </c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81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</row>
    <row r="138" spans="1:69" ht="15.75" customHeight="1" x14ac:dyDescent="0.3">
      <c r="A138" s="173">
        <v>999919591</v>
      </c>
      <c r="B138" s="173" t="s">
        <v>2225</v>
      </c>
      <c r="C138" s="173" t="s">
        <v>126</v>
      </c>
      <c r="D138" s="173" t="s">
        <v>508</v>
      </c>
      <c r="E138" s="173" t="s">
        <v>1920</v>
      </c>
      <c r="F138" s="173" t="str">
        <f t="shared" si="43"/>
        <v>Tiffany Vuong</v>
      </c>
      <c r="G138" s="173" t="s">
        <v>128</v>
      </c>
      <c r="H138" s="173">
        <v>999919591</v>
      </c>
      <c r="I138" s="57">
        <f t="shared" si="44"/>
        <v>0</v>
      </c>
      <c r="J138" s="57">
        <f t="shared" ref="J138:J139" si="53">(P138+Q138+S138+T138+U138+V138)*0.5</f>
        <v>0</v>
      </c>
      <c r="K138" s="177"/>
      <c r="L138" s="173"/>
      <c r="M138" s="173"/>
      <c r="N138" s="173"/>
      <c r="O138" s="173"/>
      <c r="P138" s="173">
        <f t="shared" si="45"/>
        <v>0</v>
      </c>
      <c r="Q138" s="173">
        <v>0</v>
      </c>
      <c r="R138" s="173"/>
      <c r="S138" s="173">
        <f t="shared" si="46"/>
        <v>0</v>
      </c>
      <c r="T138" s="173">
        <f t="shared" si="47"/>
        <v>0</v>
      </c>
      <c r="U138" s="173">
        <f t="shared" si="3"/>
        <v>0</v>
      </c>
      <c r="V138" s="173">
        <f t="shared" si="48"/>
        <v>0</v>
      </c>
      <c r="W138" s="178"/>
      <c r="X138" s="173"/>
      <c r="Y138" s="173">
        <f t="shared" si="49"/>
        <v>0</v>
      </c>
      <c r="Z138" s="173">
        <f t="shared" si="50"/>
        <v>0</v>
      </c>
      <c r="AA138" s="173">
        <f t="shared" si="51"/>
        <v>0</v>
      </c>
      <c r="AB138" s="173"/>
      <c r="AC138" s="173"/>
      <c r="AD138" s="173">
        <f t="shared" si="52"/>
        <v>0</v>
      </c>
      <c r="AE138" s="178"/>
      <c r="AF138" s="173"/>
      <c r="AG138" s="176">
        <v>45</v>
      </c>
      <c r="AH138" s="173"/>
      <c r="AI138" s="173"/>
      <c r="AJ138" s="173"/>
      <c r="AK138" s="173"/>
      <c r="AL138" s="173"/>
      <c r="AM138" s="176">
        <v>45</v>
      </c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81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</row>
    <row r="139" spans="1:69" ht="15.75" customHeight="1" x14ac:dyDescent="0.3">
      <c r="A139" s="173">
        <v>999923216</v>
      </c>
      <c r="B139" s="173" t="s">
        <v>2225</v>
      </c>
      <c r="C139" s="173" t="s">
        <v>126</v>
      </c>
      <c r="D139" s="173" t="s">
        <v>705</v>
      </c>
      <c r="E139" s="173" t="s">
        <v>1568</v>
      </c>
      <c r="F139" s="173" t="str">
        <f t="shared" si="43"/>
        <v>Thu Pham</v>
      </c>
      <c r="G139" s="173" t="s">
        <v>128</v>
      </c>
      <c r="H139" s="173">
        <v>999923216</v>
      </c>
      <c r="I139" s="57">
        <f t="shared" si="44"/>
        <v>15</v>
      </c>
      <c r="J139" s="57">
        <f t="shared" si="53"/>
        <v>15</v>
      </c>
      <c r="K139" s="177"/>
      <c r="L139" s="173"/>
      <c r="M139" s="173"/>
      <c r="N139" s="173"/>
      <c r="O139" s="173"/>
      <c r="P139" s="173">
        <f t="shared" si="45"/>
        <v>0</v>
      </c>
      <c r="Q139" s="173">
        <v>0</v>
      </c>
      <c r="R139" s="173"/>
      <c r="S139" s="173">
        <f t="shared" si="46"/>
        <v>0</v>
      </c>
      <c r="T139" s="173">
        <f t="shared" si="47"/>
        <v>30</v>
      </c>
      <c r="U139" s="173">
        <f t="shared" si="3"/>
        <v>0</v>
      </c>
      <c r="V139" s="173">
        <f t="shared" si="48"/>
        <v>0</v>
      </c>
      <c r="W139" s="178"/>
      <c r="X139" s="173"/>
      <c r="Y139" s="173">
        <f t="shared" si="49"/>
        <v>0</v>
      </c>
      <c r="Z139" s="173">
        <f t="shared" si="50"/>
        <v>0</v>
      </c>
      <c r="AA139" s="173">
        <f t="shared" si="51"/>
        <v>0</v>
      </c>
      <c r="AB139" s="173"/>
      <c r="AC139" s="173"/>
      <c r="AD139" s="173">
        <f t="shared" si="52"/>
        <v>0</v>
      </c>
      <c r="AE139" s="178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6">
        <v>30</v>
      </c>
      <c r="AQ139" s="176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81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</row>
    <row r="140" spans="1:69" ht="15.75" customHeight="1" x14ac:dyDescent="0.3">
      <c r="A140" s="173">
        <v>999899250</v>
      </c>
      <c r="B140" s="173" t="s">
        <v>2226</v>
      </c>
      <c r="C140" s="173" t="s">
        <v>126</v>
      </c>
      <c r="D140" s="173" t="s">
        <v>2255</v>
      </c>
      <c r="E140" s="173" t="s">
        <v>1218</v>
      </c>
      <c r="F140" s="173" t="str">
        <f t="shared" si="43"/>
        <v>AMANDA LE</v>
      </c>
      <c r="G140" s="173" t="s">
        <v>128</v>
      </c>
      <c r="H140" s="173">
        <v>999899250</v>
      </c>
      <c r="I140" s="57">
        <f t="shared" si="44"/>
        <v>285.5</v>
      </c>
      <c r="J140" s="57"/>
      <c r="K140" s="177"/>
      <c r="L140" s="173"/>
      <c r="M140" s="173"/>
      <c r="N140" s="173"/>
      <c r="O140" s="173"/>
      <c r="P140" s="173">
        <f t="shared" si="45"/>
        <v>0</v>
      </c>
      <c r="Q140" s="173">
        <v>0</v>
      </c>
      <c r="R140" s="173"/>
      <c r="S140" s="173">
        <f t="shared" si="46"/>
        <v>52.5</v>
      </c>
      <c r="T140" s="173">
        <f t="shared" si="47"/>
        <v>0</v>
      </c>
      <c r="U140" s="173">
        <f t="shared" si="3"/>
        <v>72</v>
      </c>
      <c r="V140" s="173">
        <f t="shared" si="48"/>
        <v>64</v>
      </c>
      <c r="W140" s="178"/>
      <c r="X140" s="173"/>
      <c r="Y140" s="173">
        <f t="shared" si="49"/>
        <v>30</v>
      </c>
      <c r="Z140" s="173">
        <f t="shared" si="50"/>
        <v>1</v>
      </c>
      <c r="AA140" s="173">
        <f t="shared" si="51"/>
        <v>67</v>
      </c>
      <c r="AB140" s="173"/>
      <c r="AC140" s="173"/>
      <c r="AD140" s="173">
        <f t="shared" si="52"/>
        <v>0</v>
      </c>
      <c r="AE140" s="178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>
        <v>52.5</v>
      </c>
      <c r="AT140" s="173"/>
      <c r="AU140" s="173"/>
      <c r="AV140" s="173">
        <v>72</v>
      </c>
      <c r="AW140" s="173">
        <v>64</v>
      </c>
      <c r="AX140" s="173"/>
      <c r="AY140" s="173"/>
      <c r="AZ140" s="173"/>
      <c r="BA140" s="173"/>
      <c r="BB140" s="181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>
        <v>30</v>
      </c>
      <c r="BO140" s="173"/>
      <c r="BP140" s="173">
        <v>67</v>
      </c>
    </row>
    <row r="141" spans="1:69" ht="15.75" customHeight="1" x14ac:dyDescent="0.3">
      <c r="A141" s="173">
        <v>999869113</v>
      </c>
      <c r="B141" s="173" t="s">
        <v>133</v>
      </c>
      <c r="C141" s="173" t="s">
        <v>126</v>
      </c>
      <c r="D141" s="176" t="s">
        <v>874</v>
      </c>
      <c r="E141" s="176" t="s">
        <v>875</v>
      </c>
      <c r="F141" s="173" t="str">
        <f t="shared" si="43"/>
        <v>Ji Hoon Emmett Gun</v>
      </c>
      <c r="G141" s="173" t="s">
        <v>135</v>
      </c>
      <c r="H141" s="173">
        <v>999869113</v>
      </c>
      <c r="I141" s="57">
        <f t="shared" si="44"/>
        <v>80</v>
      </c>
      <c r="J141" s="57"/>
      <c r="K141" s="177"/>
      <c r="L141" s="173"/>
      <c r="M141" s="173"/>
      <c r="N141" s="173"/>
      <c r="O141" s="173"/>
      <c r="P141" s="173">
        <f t="shared" si="45"/>
        <v>0</v>
      </c>
      <c r="Q141" s="173">
        <v>0</v>
      </c>
      <c r="R141" s="173"/>
      <c r="S141" s="173">
        <f t="shared" si="46"/>
        <v>35</v>
      </c>
      <c r="T141" s="173">
        <f t="shared" si="47"/>
        <v>0</v>
      </c>
      <c r="U141" s="173">
        <f t="shared" si="3"/>
        <v>45</v>
      </c>
      <c r="V141" s="173">
        <f t="shared" si="48"/>
        <v>0</v>
      </c>
      <c r="W141" s="178"/>
      <c r="X141" s="173"/>
      <c r="Y141" s="173">
        <f t="shared" si="49"/>
        <v>0</v>
      </c>
      <c r="Z141" s="173">
        <f t="shared" si="50"/>
        <v>0</v>
      </c>
      <c r="AA141" s="173">
        <f t="shared" si="51"/>
        <v>0</v>
      </c>
      <c r="AB141" s="173"/>
      <c r="AC141" s="173"/>
      <c r="AD141" s="173">
        <f t="shared" si="52"/>
        <v>0</v>
      </c>
      <c r="AE141" s="178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>
        <v>35</v>
      </c>
      <c r="AT141" s="173"/>
      <c r="AU141" s="173"/>
      <c r="AV141" s="173">
        <v>45</v>
      </c>
      <c r="AW141" s="173"/>
      <c r="AX141" s="173"/>
      <c r="AY141" s="173"/>
      <c r="AZ141" s="173"/>
      <c r="BA141" s="173"/>
      <c r="BB141" s="181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</row>
    <row r="142" spans="1:69" ht="15.75" customHeight="1" x14ac:dyDescent="0.3">
      <c r="A142" s="173">
        <v>999919930</v>
      </c>
      <c r="B142" s="173" t="s">
        <v>2226</v>
      </c>
      <c r="C142" s="173" t="s">
        <v>126</v>
      </c>
      <c r="D142" s="173" t="s">
        <v>1142</v>
      </c>
      <c r="E142" s="173" t="s">
        <v>1143</v>
      </c>
      <c r="F142" s="173" t="str">
        <f t="shared" si="43"/>
        <v>Jadyn Kirch</v>
      </c>
      <c r="G142" s="173" t="s">
        <v>135</v>
      </c>
      <c r="H142" s="173">
        <v>999919930</v>
      </c>
      <c r="I142" s="57">
        <f t="shared" si="44"/>
        <v>194</v>
      </c>
      <c r="J142" s="57"/>
      <c r="K142" s="177"/>
      <c r="L142" s="173"/>
      <c r="M142" s="173"/>
      <c r="N142" s="173"/>
      <c r="O142" s="173"/>
      <c r="P142" s="173">
        <f t="shared" si="45"/>
        <v>0</v>
      </c>
      <c r="Q142" s="173">
        <v>0</v>
      </c>
      <c r="R142" s="173"/>
      <c r="S142" s="173">
        <f t="shared" si="46"/>
        <v>79</v>
      </c>
      <c r="T142" s="173">
        <f t="shared" si="47"/>
        <v>0</v>
      </c>
      <c r="U142" s="173">
        <f t="shared" si="3"/>
        <v>51</v>
      </c>
      <c r="V142" s="173">
        <f t="shared" si="48"/>
        <v>64</v>
      </c>
      <c r="W142" s="178"/>
      <c r="X142" s="173"/>
      <c r="Y142" s="173">
        <f t="shared" si="49"/>
        <v>0</v>
      </c>
      <c r="Z142" s="173">
        <f t="shared" si="50"/>
        <v>0</v>
      </c>
      <c r="AA142" s="173">
        <f t="shared" si="51"/>
        <v>0</v>
      </c>
      <c r="AB142" s="173"/>
      <c r="AC142" s="173"/>
      <c r="AD142" s="173">
        <f t="shared" si="52"/>
        <v>0</v>
      </c>
      <c r="AE142" s="178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>
        <v>79</v>
      </c>
      <c r="AU142" s="173"/>
      <c r="AV142" s="173">
        <v>51</v>
      </c>
      <c r="AW142" s="173">
        <v>64</v>
      </c>
      <c r="AX142" s="173"/>
      <c r="AY142" s="173"/>
      <c r="AZ142" s="173"/>
      <c r="BA142" s="173"/>
      <c r="BB142" s="181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</row>
    <row r="143" spans="1:69" ht="15.75" customHeight="1" x14ac:dyDescent="0.3">
      <c r="A143" s="173">
        <v>999888871</v>
      </c>
      <c r="B143" s="173" t="s">
        <v>2226</v>
      </c>
      <c r="C143" s="173" t="s">
        <v>126</v>
      </c>
      <c r="D143" s="173" t="s">
        <v>2256</v>
      </c>
      <c r="E143" s="173" t="s">
        <v>2257</v>
      </c>
      <c r="F143" s="173" t="str">
        <f t="shared" si="43"/>
        <v>GRANT LARSON</v>
      </c>
      <c r="G143" s="173" t="s">
        <v>135</v>
      </c>
      <c r="H143" s="173">
        <v>999888871</v>
      </c>
      <c r="I143" s="57">
        <f t="shared" si="44"/>
        <v>300</v>
      </c>
      <c r="J143" s="57"/>
      <c r="K143" s="177"/>
      <c r="L143" s="173"/>
      <c r="M143" s="173"/>
      <c r="N143" s="173"/>
      <c r="O143" s="173"/>
      <c r="P143" s="173">
        <f t="shared" si="45"/>
        <v>0</v>
      </c>
      <c r="Q143" s="173">
        <v>0</v>
      </c>
      <c r="R143" s="173"/>
      <c r="S143" s="173">
        <f t="shared" si="46"/>
        <v>79</v>
      </c>
      <c r="T143" s="173">
        <f t="shared" si="47"/>
        <v>0</v>
      </c>
      <c r="U143" s="173">
        <f t="shared" si="3"/>
        <v>0</v>
      </c>
      <c r="V143" s="173">
        <f t="shared" si="48"/>
        <v>64</v>
      </c>
      <c r="W143" s="178"/>
      <c r="X143" s="173"/>
      <c r="Y143" s="173">
        <f t="shared" si="49"/>
        <v>30</v>
      </c>
      <c r="Z143" s="173">
        <f t="shared" si="50"/>
        <v>1</v>
      </c>
      <c r="AA143" s="173">
        <f t="shared" si="51"/>
        <v>63</v>
      </c>
      <c r="AB143" s="173"/>
      <c r="AC143" s="173"/>
      <c r="AD143" s="173">
        <f t="shared" si="52"/>
        <v>64</v>
      </c>
      <c r="AE143" s="178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>
        <v>79</v>
      </c>
      <c r="AU143" s="173"/>
      <c r="AV143" s="173"/>
      <c r="AW143" s="173">
        <v>64</v>
      </c>
      <c r="AX143" s="173"/>
      <c r="AY143" s="173"/>
      <c r="AZ143" s="173"/>
      <c r="BA143" s="173">
        <v>64</v>
      </c>
      <c r="BB143" s="181" t="s">
        <v>129</v>
      </c>
      <c r="BC143" s="173"/>
      <c r="BD143" s="173">
        <v>30</v>
      </c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  <c r="BP143" s="173">
        <v>63</v>
      </c>
    </row>
    <row r="144" spans="1:69" ht="15.75" customHeight="1" x14ac:dyDescent="0.3">
      <c r="A144" s="173">
        <v>999906557</v>
      </c>
      <c r="B144" s="173" t="s">
        <v>2226</v>
      </c>
      <c r="C144" s="173" t="s">
        <v>126</v>
      </c>
      <c r="D144" s="173" t="s">
        <v>2258</v>
      </c>
      <c r="E144" s="173" t="s">
        <v>2259</v>
      </c>
      <c r="F144" s="173" t="str">
        <f t="shared" si="43"/>
        <v>NICHOLAS TUZHILOV</v>
      </c>
      <c r="G144" s="173" t="s">
        <v>135</v>
      </c>
      <c r="H144" s="173">
        <v>999906557</v>
      </c>
      <c r="I144" s="57">
        <f t="shared" si="44"/>
        <v>47.5</v>
      </c>
      <c r="J144" s="57">
        <f>(P144+Q144+S144+T144+U144+V144)*0.5</f>
        <v>47.5</v>
      </c>
      <c r="K144" s="177"/>
      <c r="L144" s="173"/>
      <c r="M144" s="173"/>
      <c r="N144" s="173"/>
      <c r="O144" s="173"/>
      <c r="P144" s="173">
        <f t="shared" si="45"/>
        <v>0</v>
      </c>
      <c r="Q144" s="173">
        <v>0</v>
      </c>
      <c r="R144" s="173"/>
      <c r="S144" s="173">
        <f t="shared" si="46"/>
        <v>35</v>
      </c>
      <c r="T144" s="173">
        <f t="shared" si="47"/>
        <v>0</v>
      </c>
      <c r="U144" s="173">
        <f t="shared" si="3"/>
        <v>60</v>
      </c>
      <c r="V144" s="173">
        <f t="shared" si="48"/>
        <v>0</v>
      </c>
      <c r="W144" s="178"/>
      <c r="X144" s="173"/>
      <c r="Y144" s="173">
        <f t="shared" si="49"/>
        <v>0</v>
      </c>
      <c r="Z144" s="173">
        <f t="shared" si="50"/>
        <v>0</v>
      </c>
      <c r="AA144" s="173">
        <f t="shared" si="51"/>
        <v>0</v>
      </c>
      <c r="AB144" s="173"/>
      <c r="AC144" s="173"/>
      <c r="AD144" s="173">
        <f t="shared" si="52"/>
        <v>0</v>
      </c>
      <c r="AE144" s="178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>
        <v>35</v>
      </c>
      <c r="AU144" s="173"/>
      <c r="AV144" s="173">
        <v>60</v>
      </c>
      <c r="AW144" s="173"/>
      <c r="AX144" s="173"/>
      <c r="AY144" s="173"/>
      <c r="AZ144" s="173"/>
      <c r="BA144" s="173"/>
      <c r="BB144" s="181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</row>
    <row r="145" spans="1:68" ht="15.75" customHeight="1" x14ac:dyDescent="0.3">
      <c r="A145" s="173">
        <v>999919870</v>
      </c>
      <c r="B145" s="173" t="s">
        <v>2226</v>
      </c>
      <c r="C145" s="173" t="s">
        <v>126</v>
      </c>
      <c r="D145" s="173" t="s">
        <v>1863</v>
      </c>
      <c r="E145" s="173" t="s">
        <v>1864</v>
      </c>
      <c r="F145" s="173" t="str">
        <f t="shared" si="43"/>
        <v>Ariyana Tsuber</v>
      </c>
      <c r="G145" s="173" t="s">
        <v>128</v>
      </c>
      <c r="H145" s="173">
        <v>999919870</v>
      </c>
      <c r="I145" s="57">
        <f t="shared" si="44"/>
        <v>110</v>
      </c>
      <c r="J145" s="57"/>
      <c r="K145" s="177"/>
      <c r="L145" s="173"/>
      <c r="M145" s="173"/>
      <c r="N145" s="173"/>
      <c r="O145" s="173"/>
      <c r="P145" s="173">
        <f t="shared" si="45"/>
        <v>0</v>
      </c>
      <c r="Q145" s="173">
        <v>0</v>
      </c>
      <c r="R145" s="173"/>
      <c r="S145" s="173">
        <f t="shared" si="46"/>
        <v>59</v>
      </c>
      <c r="T145" s="173">
        <f t="shared" si="47"/>
        <v>0</v>
      </c>
      <c r="U145" s="173">
        <f t="shared" si="3"/>
        <v>51</v>
      </c>
      <c r="V145" s="173">
        <f t="shared" si="48"/>
        <v>0</v>
      </c>
      <c r="W145" s="178"/>
      <c r="X145" s="173"/>
      <c r="Y145" s="173">
        <f t="shared" si="49"/>
        <v>0</v>
      </c>
      <c r="Z145" s="173">
        <f t="shared" si="50"/>
        <v>0</v>
      </c>
      <c r="AA145" s="173">
        <f t="shared" si="51"/>
        <v>0</v>
      </c>
      <c r="AB145" s="173"/>
      <c r="AC145" s="173"/>
      <c r="AD145" s="173">
        <f t="shared" si="52"/>
        <v>0</v>
      </c>
      <c r="AE145" s="178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>
        <v>59</v>
      </c>
      <c r="AU145" s="173"/>
      <c r="AV145" s="173">
        <v>51</v>
      </c>
      <c r="AW145" s="173"/>
      <c r="AX145" s="173"/>
      <c r="AY145" s="173"/>
      <c r="AZ145" s="173"/>
      <c r="BA145" s="173"/>
      <c r="BB145" s="181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  <c r="BP145" s="173"/>
    </row>
    <row r="146" spans="1:68" ht="15.75" customHeight="1" x14ac:dyDescent="0.3">
      <c r="A146" s="173">
        <v>999915092</v>
      </c>
      <c r="B146" s="173" t="s">
        <v>2226</v>
      </c>
      <c r="C146" s="173" t="s">
        <v>126</v>
      </c>
      <c r="D146" s="173" t="s">
        <v>2260</v>
      </c>
      <c r="E146" s="173" t="s">
        <v>2261</v>
      </c>
      <c r="F146" s="173" t="str">
        <f t="shared" si="43"/>
        <v>SADIE YU</v>
      </c>
      <c r="G146" s="173" t="s">
        <v>128</v>
      </c>
      <c r="H146" s="173">
        <v>999915092</v>
      </c>
      <c r="I146" s="57">
        <f t="shared" si="44"/>
        <v>118</v>
      </c>
      <c r="J146" s="57"/>
      <c r="K146" s="177"/>
      <c r="L146" s="173"/>
      <c r="M146" s="173"/>
      <c r="N146" s="173"/>
      <c r="O146" s="173"/>
      <c r="P146" s="173">
        <f t="shared" si="45"/>
        <v>0</v>
      </c>
      <c r="Q146" s="173">
        <v>0</v>
      </c>
      <c r="R146" s="173"/>
      <c r="S146" s="173">
        <f t="shared" si="46"/>
        <v>67</v>
      </c>
      <c r="T146" s="173">
        <f t="shared" si="47"/>
        <v>0</v>
      </c>
      <c r="U146" s="173">
        <f t="shared" si="3"/>
        <v>51</v>
      </c>
      <c r="V146" s="173">
        <f t="shared" si="48"/>
        <v>0</v>
      </c>
      <c r="W146" s="178"/>
      <c r="X146" s="173"/>
      <c r="Y146" s="173">
        <f t="shared" si="49"/>
        <v>0</v>
      </c>
      <c r="Z146" s="173">
        <f t="shared" si="50"/>
        <v>0</v>
      </c>
      <c r="AA146" s="173">
        <f t="shared" si="51"/>
        <v>0</v>
      </c>
      <c r="AB146" s="173"/>
      <c r="AC146" s="173"/>
      <c r="AD146" s="173">
        <f t="shared" si="52"/>
        <v>0</v>
      </c>
      <c r="AE146" s="178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>
        <v>67</v>
      </c>
      <c r="AU146" s="173"/>
      <c r="AV146" s="173">
        <v>51</v>
      </c>
      <c r="AW146" s="173"/>
      <c r="AX146" s="173"/>
      <c r="AY146" s="173"/>
      <c r="AZ146" s="173"/>
      <c r="BA146" s="173"/>
      <c r="BB146" s="181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</row>
    <row r="147" spans="1:68" ht="15.75" customHeight="1" x14ac:dyDescent="0.3">
      <c r="A147" s="173">
        <v>999914801</v>
      </c>
      <c r="B147" s="173" t="s">
        <v>2226</v>
      </c>
      <c r="C147" s="173" t="s">
        <v>126</v>
      </c>
      <c r="D147" s="173" t="s">
        <v>1507</v>
      </c>
      <c r="E147" s="173" t="s">
        <v>2262</v>
      </c>
      <c r="F147" s="173" t="str">
        <f t="shared" si="43"/>
        <v>ANGELA PHAM</v>
      </c>
      <c r="G147" s="173" t="s">
        <v>128</v>
      </c>
      <c r="H147" s="173">
        <v>999914801</v>
      </c>
      <c r="I147" s="57">
        <f t="shared" si="44"/>
        <v>277.5</v>
      </c>
      <c r="J147" s="57">
        <f>(P147+Q147+S147+T147+U147+V147)*0.5</f>
        <v>107.5</v>
      </c>
      <c r="K147" s="177"/>
      <c r="L147" s="173"/>
      <c r="M147" s="173"/>
      <c r="N147" s="173"/>
      <c r="O147" s="173"/>
      <c r="P147" s="173">
        <f t="shared" si="45"/>
        <v>0</v>
      </c>
      <c r="Q147" s="173">
        <v>0</v>
      </c>
      <c r="R147" s="173"/>
      <c r="S147" s="173">
        <f t="shared" si="46"/>
        <v>35</v>
      </c>
      <c r="T147" s="173">
        <f t="shared" si="47"/>
        <v>0</v>
      </c>
      <c r="U147" s="173">
        <f t="shared" si="3"/>
        <v>80</v>
      </c>
      <c r="V147" s="173">
        <f t="shared" si="48"/>
        <v>100</v>
      </c>
      <c r="W147" s="178"/>
      <c r="X147" s="173"/>
      <c r="Y147" s="173">
        <f t="shared" si="49"/>
        <v>0</v>
      </c>
      <c r="Z147" s="173">
        <f t="shared" si="50"/>
        <v>0</v>
      </c>
      <c r="AA147" s="173">
        <f t="shared" si="51"/>
        <v>71</v>
      </c>
      <c r="AB147" s="173"/>
      <c r="AC147" s="173"/>
      <c r="AD147" s="173">
        <f t="shared" si="52"/>
        <v>99</v>
      </c>
      <c r="AE147" s="178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>
        <v>35</v>
      </c>
      <c r="AU147" s="173"/>
      <c r="AV147" s="173">
        <v>80</v>
      </c>
      <c r="AW147" s="173">
        <v>100</v>
      </c>
      <c r="AX147" s="173"/>
      <c r="AY147" s="173"/>
      <c r="AZ147" s="173"/>
      <c r="BA147" s="173">
        <v>99</v>
      </c>
      <c r="BB147" s="181">
        <v>6</v>
      </c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>
        <v>71</v>
      </c>
      <c r="BP147" s="173"/>
    </row>
    <row r="148" spans="1:68" ht="15.75" customHeight="1" x14ac:dyDescent="0.3">
      <c r="A148" s="173">
        <v>999793744</v>
      </c>
      <c r="B148" s="173" t="s">
        <v>2225</v>
      </c>
      <c r="C148" s="173" t="s">
        <v>126</v>
      </c>
      <c r="D148" s="173" t="s">
        <v>1120</v>
      </c>
      <c r="E148" s="173" t="s">
        <v>1106</v>
      </c>
      <c r="F148" s="173" t="str">
        <f t="shared" si="43"/>
        <v>Eunice Kim</v>
      </c>
      <c r="G148" s="175" t="s">
        <v>128</v>
      </c>
      <c r="H148" s="173">
        <v>999793744</v>
      </c>
      <c r="I148" s="57">
        <f t="shared" si="44"/>
        <v>271</v>
      </c>
      <c r="J148" s="57"/>
      <c r="K148" s="177"/>
      <c r="L148" s="173"/>
      <c r="M148" s="173"/>
      <c r="N148" s="173"/>
      <c r="O148" s="173"/>
      <c r="P148" s="173">
        <f t="shared" si="45"/>
        <v>0</v>
      </c>
      <c r="Q148" s="173">
        <v>0</v>
      </c>
      <c r="R148" s="173"/>
      <c r="S148" s="173">
        <f t="shared" si="46"/>
        <v>79</v>
      </c>
      <c r="T148" s="173">
        <f t="shared" si="47"/>
        <v>0</v>
      </c>
      <c r="U148" s="173">
        <f t="shared" si="3"/>
        <v>68</v>
      </c>
      <c r="V148" s="173">
        <f t="shared" si="48"/>
        <v>0</v>
      </c>
      <c r="W148" s="178"/>
      <c r="X148" s="173"/>
      <c r="Y148" s="173">
        <f t="shared" si="49"/>
        <v>45</v>
      </c>
      <c r="Z148" s="173">
        <f t="shared" si="50"/>
        <v>1</v>
      </c>
      <c r="AA148" s="173">
        <f t="shared" si="51"/>
        <v>79</v>
      </c>
      <c r="AB148" s="173"/>
      <c r="AC148" s="173"/>
      <c r="AD148" s="173">
        <f t="shared" si="52"/>
        <v>0</v>
      </c>
      <c r="AE148" s="178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>
        <v>79</v>
      </c>
      <c r="AV148" s="173">
        <v>68</v>
      </c>
      <c r="AW148" s="173"/>
      <c r="AX148" s="173"/>
      <c r="AY148" s="173"/>
      <c r="AZ148" s="173"/>
      <c r="BA148" s="173"/>
      <c r="BB148" s="181"/>
      <c r="BC148" s="173"/>
      <c r="BD148" s="173"/>
      <c r="BE148" s="173"/>
      <c r="BF148" s="173"/>
      <c r="BG148" s="173"/>
      <c r="BH148" s="173"/>
      <c r="BI148" s="173">
        <v>45</v>
      </c>
      <c r="BJ148" s="173"/>
      <c r="BK148" s="173"/>
      <c r="BL148" s="173"/>
      <c r="BM148" s="173"/>
      <c r="BN148" s="173"/>
      <c r="BO148" s="173">
        <v>79</v>
      </c>
      <c r="BP148" s="173"/>
    </row>
    <row r="149" spans="1:68" ht="15.75" customHeight="1" x14ac:dyDescent="0.3">
      <c r="A149" s="173">
        <v>999916953</v>
      </c>
      <c r="B149" s="173" t="s">
        <v>2226</v>
      </c>
      <c r="C149" s="173" t="s">
        <v>126</v>
      </c>
      <c r="D149" s="173" t="s">
        <v>867</v>
      </c>
      <c r="E149" s="173" t="s">
        <v>868</v>
      </c>
      <c r="F149" s="173" t="str">
        <f t="shared" si="43"/>
        <v>Ana Paola Guimaraes</v>
      </c>
      <c r="G149" s="173" t="s">
        <v>128</v>
      </c>
      <c r="H149" s="173">
        <v>999916953</v>
      </c>
      <c r="I149" s="57">
        <f t="shared" si="44"/>
        <v>306</v>
      </c>
      <c r="J149" s="57"/>
      <c r="K149" s="177"/>
      <c r="L149" s="173"/>
      <c r="M149" s="173"/>
      <c r="N149" s="173"/>
      <c r="O149" s="173"/>
      <c r="P149" s="173">
        <f t="shared" si="45"/>
        <v>25</v>
      </c>
      <c r="Q149" s="173">
        <v>0</v>
      </c>
      <c r="R149" s="173"/>
      <c r="S149" s="173">
        <f t="shared" si="46"/>
        <v>44</v>
      </c>
      <c r="T149" s="173">
        <f t="shared" si="47"/>
        <v>0</v>
      </c>
      <c r="U149" s="173">
        <f t="shared" si="3"/>
        <v>51</v>
      </c>
      <c r="V149" s="173">
        <f t="shared" si="48"/>
        <v>0</v>
      </c>
      <c r="W149" s="178"/>
      <c r="X149" s="173"/>
      <c r="Y149" s="173">
        <f t="shared" si="49"/>
        <v>63</v>
      </c>
      <c r="Z149" s="173">
        <f t="shared" si="50"/>
        <v>1</v>
      </c>
      <c r="AA149" s="173">
        <f t="shared" si="51"/>
        <v>59</v>
      </c>
      <c r="AB149" s="173"/>
      <c r="AC149" s="173"/>
      <c r="AD149" s="173">
        <f t="shared" si="52"/>
        <v>64</v>
      </c>
      <c r="AE149" s="178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>
        <v>44</v>
      </c>
      <c r="AV149" s="173">
        <v>51</v>
      </c>
      <c r="AW149" s="173"/>
      <c r="AX149" s="173">
        <v>25</v>
      </c>
      <c r="AY149" s="173"/>
      <c r="AZ149" s="173"/>
      <c r="BA149" s="173">
        <v>64</v>
      </c>
      <c r="BB149" s="181" t="s">
        <v>129</v>
      </c>
      <c r="BC149" s="173"/>
      <c r="BD149" s="173"/>
      <c r="BE149" s="173"/>
      <c r="BF149" s="173"/>
      <c r="BG149" s="173"/>
      <c r="BH149" s="173"/>
      <c r="BI149" s="173">
        <v>63</v>
      </c>
      <c r="BJ149" s="173"/>
      <c r="BK149" s="173"/>
      <c r="BL149" s="173"/>
      <c r="BM149" s="173"/>
      <c r="BN149" s="173"/>
      <c r="BO149" s="173">
        <v>59</v>
      </c>
      <c r="BP149" s="173"/>
    </row>
    <row r="150" spans="1:68" ht="15.75" customHeight="1" x14ac:dyDescent="0.3">
      <c r="A150" s="173">
        <v>999915444</v>
      </c>
      <c r="B150" s="173" t="s">
        <v>2225</v>
      </c>
      <c r="C150" s="173" t="s">
        <v>126</v>
      </c>
      <c r="D150" s="173" t="s">
        <v>2263</v>
      </c>
      <c r="E150" s="173" t="s">
        <v>2264</v>
      </c>
      <c r="F150" s="173" t="str">
        <f t="shared" si="43"/>
        <v>MIA TSUCHIDA</v>
      </c>
      <c r="G150" s="173" t="s">
        <v>128</v>
      </c>
      <c r="H150" s="173">
        <v>999915444</v>
      </c>
      <c r="I150" s="57">
        <f t="shared" si="44"/>
        <v>80</v>
      </c>
      <c r="J150" s="57">
        <f>(P150+Q150+S150+T150+U150+V150)*0.5</f>
        <v>80</v>
      </c>
      <c r="K150" s="177"/>
      <c r="L150" s="173"/>
      <c r="M150" s="173"/>
      <c r="N150" s="173"/>
      <c r="O150" s="173"/>
      <c r="P150" s="173">
        <f t="shared" si="45"/>
        <v>0</v>
      </c>
      <c r="Q150" s="173">
        <v>0</v>
      </c>
      <c r="R150" s="173"/>
      <c r="S150" s="173">
        <f t="shared" si="46"/>
        <v>67</v>
      </c>
      <c r="T150" s="173">
        <f t="shared" si="47"/>
        <v>0</v>
      </c>
      <c r="U150" s="173">
        <f t="shared" si="3"/>
        <v>0</v>
      </c>
      <c r="V150" s="173">
        <f t="shared" si="48"/>
        <v>93</v>
      </c>
      <c r="W150" s="178"/>
      <c r="X150" s="173"/>
      <c r="Y150" s="173">
        <f t="shared" si="49"/>
        <v>0</v>
      </c>
      <c r="Z150" s="173">
        <f t="shared" si="50"/>
        <v>0</v>
      </c>
      <c r="AA150" s="173">
        <f t="shared" si="51"/>
        <v>0</v>
      </c>
      <c r="AB150" s="173"/>
      <c r="AC150" s="173"/>
      <c r="AD150" s="173">
        <f t="shared" si="52"/>
        <v>0</v>
      </c>
      <c r="AE150" s="178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>
        <v>67</v>
      </c>
      <c r="AV150" s="173"/>
      <c r="AW150" s="173">
        <v>93</v>
      </c>
      <c r="AX150" s="173"/>
      <c r="AY150" s="173"/>
      <c r="AZ150" s="173"/>
      <c r="BA150" s="173"/>
      <c r="BB150" s="181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  <c r="BP150" s="173"/>
    </row>
    <row r="151" spans="1:68" ht="15.75" customHeight="1" x14ac:dyDescent="0.3">
      <c r="A151" s="173">
        <v>999908721</v>
      </c>
      <c r="B151" s="173" t="s">
        <v>2226</v>
      </c>
      <c r="C151" s="173" t="s">
        <v>126</v>
      </c>
      <c r="D151" s="173" t="s">
        <v>753</v>
      </c>
      <c r="E151" s="173" t="s">
        <v>1106</v>
      </c>
      <c r="F151" s="173" t="str">
        <f t="shared" si="43"/>
        <v>Hailey Kim</v>
      </c>
      <c r="G151" s="173" t="s">
        <v>128</v>
      </c>
      <c r="H151" s="173">
        <v>999908721</v>
      </c>
      <c r="I151" s="57">
        <f t="shared" si="44"/>
        <v>44</v>
      </c>
      <c r="J151" s="57"/>
      <c r="K151" s="177"/>
      <c r="L151" s="173"/>
      <c r="M151" s="173"/>
      <c r="N151" s="173"/>
      <c r="O151" s="173"/>
      <c r="P151" s="173">
        <f t="shared" si="45"/>
        <v>0</v>
      </c>
      <c r="Q151" s="173">
        <v>0</v>
      </c>
      <c r="R151" s="173"/>
      <c r="S151" s="173">
        <f t="shared" si="46"/>
        <v>44</v>
      </c>
      <c r="T151" s="173">
        <f t="shared" si="47"/>
        <v>0</v>
      </c>
      <c r="U151" s="173">
        <f t="shared" si="3"/>
        <v>0</v>
      </c>
      <c r="V151" s="173">
        <f t="shared" si="48"/>
        <v>0</v>
      </c>
      <c r="W151" s="178"/>
      <c r="X151" s="173"/>
      <c r="Y151" s="173">
        <f t="shared" si="49"/>
        <v>0</v>
      </c>
      <c r="Z151" s="173">
        <f t="shared" si="50"/>
        <v>0</v>
      </c>
      <c r="AA151" s="173">
        <f t="shared" si="51"/>
        <v>0</v>
      </c>
      <c r="AB151" s="173"/>
      <c r="AC151" s="173"/>
      <c r="AD151" s="173">
        <f t="shared" si="52"/>
        <v>0</v>
      </c>
      <c r="AE151" s="178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>
        <v>44</v>
      </c>
      <c r="AV151" s="173"/>
      <c r="AW151" s="173"/>
      <c r="AX151" s="173"/>
      <c r="AY151" s="173"/>
      <c r="AZ151" s="173"/>
      <c r="BA151" s="173"/>
      <c r="BB151" s="181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</row>
    <row r="152" spans="1:68" ht="15.75" customHeight="1" x14ac:dyDescent="0.3">
      <c r="A152" s="173">
        <v>999905809</v>
      </c>
      <c r="B152" s="173" t="s">
        <v>2225</v>
      </c>
      <c r="C152" s="173" t="s">
        <v>126</v>
      </c>
      <c r="D152" s="173" t="s">
        <v>199</v>
      </c>
      <c r="E152" s="173" t="s">
        <v>829</v>
      </c>
      <c r="F152" s="173" t="str">
        <f t="shared" si="43"/>
        <v>Brandon Ginn</v>
      </c>
      <c r="G152" s="173" t="s">
        <v>135</v>
      </c>
      <c r="H152" s="173">
        <v>999905809</v>
      </c>
      <c r="I152" s="57">
        <f t="shared" si="44"/>
        <v>59</v>
      </c>
      <c r="J152" s="57"/>
      <c r="K152" s="177"/>
      <c r="L152" s="173"/>
      <c r="M152" s="173"/>
      <c r="N152" s="173"/>
      <c r="O152" s="173"/>
      <c r="P152" s="173">
        <f t="shared" si="45"/>
        <v>0</v>
      </c>
      <c r="Q152" s="173">
        <v>0</v>
      </c>
      <c r="R152" s="173"/>
      <c r="S152" s="173">
        <f t="shared" si="46"/>
        <v>59</v>
      </c>
      <c r="T152" s="173">
        <f t="shared" si="47"/>
        <v>0</v>
      </c>
      <c r="U152" s="173">
        <f t="shared" si="3"/>
        <v>0</v>
      </c>
      <c r="V152" s="173">
        <f t="shared" si="48"/>
        <v>0</v>
      </c>
      <c r="W152" s="178"/>
      <c r="X152" s="173"/>
      <c r="Y152" s="173">
        <f t="shared" si="49"/>
        <v>0</v>
      </c>
      <c r="Z152" s="173">
        <f t="shared" si="50"/>
        <v>0</v>
      </c>
      <c r="AA152" s="173">
        <f t="shared" si="51"/>
        <v>0</v>
      </c>
      <c r="AB152" s="173"/>
      <c r="AC152" s="173"/>
      <c r="AD152" s="173">
        <f t="shared" si="52"/>
        <v>0</v>
      </c>
      <c r="AE152" s="178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>
        <v>59</v>
      </c>
      <c r="AV152" s="173"/>
      <c r="AW152" s="173"/>
      <c r="AX152" s="173"/>
      <c r="AY152" s="173"/>
      <c r="AZ152" s="173"/>
      <c r="BA152" s="173"/>
      <c r="BB152" s="181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  <c r="BP152" s="173"/>
    </row>
    <row r="153" spans="1:68" ht="15.75" customHeight="1" x14ac:dyDescent="0.3">
      <c r="A153" s="173">
        <v>999853810</v>
      </c>
      <c r="B153" s="173" t="s">
        <v>2225</v>
      </c>
      <c r="C153" s="173" t="s">
        <v>126</v>
      </c>
      <c r="D153" s="173" t="s">
        <v>472</v>
      </c>
      <c r="E153" s="173" t="s">
        <v>473</v>
      </c>
      <c r="F153" s="173" t="str">
        <f t="shared" si="43"/>
        <v>Justin Catiggay</v>
      </c>
      <c r="G153" s="173" t="s">
        <v>135</v>
      </c>
      <c r="H153" s="173">
        <v>999853810</v>
      </c>
      <c r="I153" s="57">
        <f t="shared" si="44"/>
        <v>79</v>
      </c>
      <c r="J153" s="57"/>
      <c r="K153" s="177"/>
      <c r="L153" s="173"/>
      <c r="M153" s="173"/>
      <c r="N153" s="173"/>
      <c r="O153" s="173"/>
      <c r="P153" s="173">
        <f t="shared" si="45"/>
        <v>0</v>
      </c>
      <c r="Q153" s="173">
        <v>0</v>
      </c>
      <c r="R153" s="173"/>
      <c r="S153" s="173">
        <f t="shared" si="46"/>
        <v>79</v>
      </c>
      <c r="T153" s="173">
        <f t="shared" si="47"/>
        <v>0</v>
      </c>
      <c r="U153" s="173">
        <f t="shared" si="3"/>
        <v>0</v>
      </c>
      <c r="V153" s="173">
        <f t="shared" si="48"/>
        <v>0</v>
      </c>
      <c r="W153" s="178"/>
      <c r="X153" s="173"/>
      <c r="Y153" s="173">
        <f t="shared" si="49"/>
        <v>0</v>
      </c>
      <c r="Z153" s="173">
        <f t="shared" si="50"/>
        <v>0</v>
      </c>
      <c r="AA153" s="173">
        <f t="shared" si="51"/>
        <v>0</v>
      </c>
      <c r="AB153" s="173"/>
      <c r="AC153" s="173"/>
      <c r="AD153" s="173">
        <f t="shared" si="52"/>
        <v>0</v>
      </c>
      <c r="AE153" s="178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>
        <v>79</v>
      </c>
      <c r="AV153" s="173"/>
      <c r="AW153" s="173"/>
      <c r="AX153" s="173"/>
      <c r="AY153" s="173"/>
      <c r="AZ153" s="173"/>
      <c r="BA153" s="173"/>
      <c r="BB153" s="181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</row>
    <row r="154" spans="1:68" ht="15.75" customHeight="1" x14ac:dyDescent="0.3">
      <c r="A154" s="173">
        <v>999905785</v>
      </c>
      <c r="B154" s="173" t="s">
        <v>2226</v>
      </c>
      <c r="C154" s="173" t="s">
        <v>126</v>
      </c>
      <c r="D154" s="173" t="s">
        <v>712</v>
      </c>
      <c r="E154" s="173" t="s">
        <v>2265</v>
      </c>
      <c r="F154" s="173" t="str">
        <f t="shared" si="43"/>
        <v xml:space="preserve">Yohan Du </v>
      </c>
      <c r="G154" s="173" t="s">
        <v>135</v>
      </c>
      <c r="H154" s="173">
        <v>999905785</v>
      </c>
      <c r="I154" s="57">
        <f t="shared" si="44"/>
        <v>95</v>
      </c>
      <c r="J154" s="57"/>
      <c r="K154" s="177"/>
      <c r="L154" s="173"/>
      <c r="M154" s="173"/>
      <c r="N154" s="173"/>
      <c r="O154" s="173"/>
      <c r="P154" s="173">
        <f t="shared" si="45"/>
        <v>0</v>
      </c>
      <c r="Q154" s="173">
        <v>0</v>
      </c>
      <c r="R154" s="173"/>
      <c r="S154" s="173">
        <f t="shared" si="46"/>
        <v>44</v>
      </c>
      <c r="T154" s="173">
        <f t="shared" si="47"/>
        <v>0</v>
      </c>
      <c r="U154" s="173">
        <f t="shared" si="3"/>
        <v>51</v>
      </c>
      <c r="V154" s="173">
        <f t="shared" si="48"/>
        <v>0</v>
      </c>
      <c r="W154" s="178"/>
      <c r="X154" s="173"/>
      <c r="Y154" s="173">
        <f t="shared" si="49"/>
        <v>0</v>
      </c>
      <c r="Z154" s="173">
        <f t="shared" si="50"/>
        <v>0</v>
      </c>
      <c r="AA154" s="173">
        <f t="shared" si="51"/>
        <v>0</v>
      </c>
      <c r="AB154" s="173"/>
      <c r="AC154" s="173"/>
      <c r="AD154" s="173">
        <f t="shared" si="52"/>
        <v>0</v>
      </c>
      <c r="AE154" s="178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>
        <v>44</v>
      </c>
      <c r="AV154" s="173">
        <v>51</v>
      </c>
      <c r="AW154" s="173"/>
      <c r="AX154" s="173"/>
      <c r="AY154" s="173"/>
      <c r="AZ154" s="173"/>
      <c r="BA154" s="173"/>
      <c r="BB154" s="181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  <c r="BP154" s="173"/>
    </row>
    <row r="155" spans="1:68" ht="15.75" customHeight="1" x14ac:dyDescent="0.3">
      <c r="A155" s="173">
        <v>999908656</v>
      </c>
      <c r="B155" s="173" t="s">
        <v>2226</v>
      </c>
      <c r="C155" s="173" t="s">
        <v>126</v>
      </c>
      <c r="D155" s="173" t="s">
        <v>148</v>
      </c>
      <c r="E155" s="173" t="s">
        <v>1000</v>
      </c>
      <c r="F155" s="173" t="str">
        <f t="shared" si="43"/>
        <v>Kai Izumoto</v>
      </c>
      <c r="G155" s="173" t="s">
        <v>135</v>
      </c>
      <c r="H155" s="173">
        <v>999908656</v>
      </c>
      <c r="I155" s="57">
        <f t="shared" si="44"/>
        <v>44</v>
      </c>
      <c r="J155" s="57"/>
      <c r="K155" s="177"/>
      <c r="L155" s="173"/>
      <c r="M155" s="173"/>
      <c r="N155" s="173"/>
      <c r="O155" s="173"/>
      <c r="P155" s="173">
        <f t="shared" si="45"/>
        <v>0</v>
      </c>
      <c r="Q155" s="173">
        <v>0</v>
      </c>
      <c r="R155" s="173"/>
      <c r="S155" s="173">
        <f t="shared" si="46"/>
        <v>44</v>
      </c>
      <c r="T155" s="173">
        <f t="shared" si="47"/>
        <v>0</v>
      </c>
      <c r="U155" s="173">
        <f t="shared" si="3"/>
        <v>0</v>
      </c>
      <c r="V155" s="173">
        <f t="shared" si="48"/>
        <v>0</v>
      </c>
      <c r="W155" s="178"/>
      <c r="X155" s="173"/>
      <c r="Y155" s="173">
        <f t="shared" si="49"/>
        <v>0</v>
      </c>
      <c r="Z155" s="173">
        <f t="shared" si="50"/>
        <v>0</v>
      </c>
      <c r="AA155" s="173">
        <f t="shared" si="51"/>
        <v>0</v>
      </c>
      <c r="AB155" s="173"/>
      <c r="AC155" s="173"/>
      <c r="AD155" s="173">
        <f t="shared" si="52"/>
        <v>0</v>
      </c>
      <c r="AE155" s="178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>
        <v>44</v>
      </c>
      <c r="AV155" s="173"/>
      <c r="AW155" s="173"/>
      <c r="AX155" s="173"/>
      <c r="AY155" s="173"/>
      <c r="AZ155" s="173"/>
      <c r="BA155" s="173"/>
      <c r="BB155" s="181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  <c r="BP155" s="173"/>
    </row>
    <row r="156" spans="1:68" ht="15.75" customHeight="1" x14ac:dyDescent="0.3">
      <c r="A156" s="173">
        <v>999909516</v>
      </c>
      <c r="B156" s="173" t="s">
        <v>133</v>
      </c>
      <c r="C156" s="173" t="s">
        <v>126</v>
      </c>
      <c r="D156" s="173" t="s">
        <v>943</v>
      </c>
      <c r="E156" s="173" t="s">
        <v>2266</v>
      </c>
      <c r="F156" s="173" t="str">
        <f t="shared" si="43"/>
        <v xml:space="preserve">Kayden Ha  </v>
      </c>
      <c r="G156" s="173" t="s">
        <v>135</v>
      </c>
      <c r="H156" s="173">
        <v>999909516</v>
      </c>
      <c r="I156" s="57">
        <f t="shared" si="44"/>
        <v>245</v>
      </c>
      <c r="J156" s="57"/>
      <c r="K156" s="177"/>
      <c r="L156" s="173"/>
      <c r="M156" s="173"/>
      <c r="N156" s="173"/>
      <c r="O156" s="173"/>
      <c r="P156" s="173">
        <f t="shared" si="45"/>
        <v>0</v>
      </c>
      <c r="Q156" s="173">
        <v>0</v>
      </c>
      <c r="R156" s="173"/>
      <c r="S156" s="173">
        <f t="shared" si="46"/>
        <v>0</v>
      </c>
      <c r="T156" s="173">
        <f t="shared" si="47"/>
        <v>0</v>
      </c>
      <c r="U156" s="173">
        <f t="shared" si="3"/>
        <v>80</v>
      </c>
      <c r="V156" s="173">
        <f t="shared" si="48"/>
        <v>100</v>
      </c>
      <c r="W156" s="178"/>
      <c r="X156" s="173"/>
      <c r="Y156" s="173">
        <f t="shared" si="49"/>
        <v>30</v>
      </c>
      <c r="Z156" s="173">
        <f t="shared" si="50"/>
        <v>2</v>
      </c>
      <c r="AA156" s="173">
        <f t="shared" si="51"/>
        <v>35</v>
      </c>
      <c r="AB156" s="173"/>
      <c r="AC156" s="173"/>
      <c r="AD156" s="173">
        <f t="shared" si="52"/>
        <v>0</v>
      </c>
      <c r="AE156" s="178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>
        <v>80</v>
      </c>
      <c r="AW156" s="173">
        <v>100</v>
      </c>
      <c r="AX156" s="173"/>
      <c r="AY156" s="173"/>
      <c r="AZ156" s="173"/>
      <c r="BA156" s="173"/>
      <c r="BB156" s="181"/>
      <c r="BC156" s="173"/>
      <c r="BD156" s="173"/>
      <c r="BE156" s="173"/>
      <c r="BF156" s="173"/>
      <c r="BG156" s="173"/>
      <c r="BH156" s="173"/>
      <c r="BI156" s="173"/>
      <c r="BJ156" s="173"/>
      <c r="BK156" s="173">
        <v>30</v>
      </c>
      <c r="BL156" s="173"/>
      <c r="BM156" s="173">
        <v>0</v>
      </c>
      <c r="BN156" s="173"/>
      <c r="BO156" s="173"/>
      <c r="BP156" s="173">
        <v>35</v>
      </c>
    </row>
    <row r="157" spans="1:68" ht="15.75" customHeight="1" x14ac:dyDescent="0.3">
      <c r="A157" s="173">
        <v>999919356</v>
      </c>
      <c r="B157" s="173" t="s">
        <v>133</v>
      </c>
      <c r="C157" s="173" t="s">
        <v>126</v>
      </c>
      <c r="D157" s="173" t="s">
        <v>2267</v>
      </c>
      <c r="E157" s="173" t="s">
        <v>1515</v>
      </c>
      <c r="F157" s="173" t="str">
        <f t="shared" si="43"/>
        <v>Olivia  Oriordan</v>
      </c>
      <c r="G157" s="173" t="s">
        <v>128</v>
      </c>
      <c r="H157" s="173">
        <v>999919356</v>
      </c>
      <c r="I157" s="57">
        <f t="shared" si="44"/>
        <v>170</v>
      </c>
      <c r="J157" s="57"/>
      <c r="K157" s="177"/>
      <c r="L157" s="173"/>
      <c r="M157" s="173"/>
      <c r="N157" s="173"/>
      <c r="O157" s="173"/>
      <c r="P157" s="173">
        <f t="shared" si="45"/>
        <v>0</v>
      </c>
      <c r="Q157" s="173">
        <v>0</v>
      </c>
      <c r="R157" s="173"/>
      <c r="S157" s="173">
        <f t="shared" si="46"/>
        <v>0</v>
      </c>
      <c r="T157" s="173">
        <f t="shared" si="47"/>
        <v>0</v>
      </c>
      <c r="U157" s="173">
        <f t="shared" si="3"/>
        <v>60</v>
      </c>
      <c r="V157" s="173">
        <f t="shared" si="48"/>
        <v>75</v>
      </c>
      <c r="W157" s="178"/>
      <c r="X157" s="173"/>
      <c r="Y157" s="173">
        <f t="shared" si="49"/>
        <v>0</v>
      </c>
      <c r="Z157" s="173">
        <f t="shared" si="50"/>
        <v>0</v>
      </c>
      <c r="AA157" s="173">
        <f t="shared" si="51"/>
        <v>35</v>
      </c>
      <c r="AB157" s="173"/>
      <c r="AC157" s="173"/>
      <c r="AD157" s="173">
        <f t="shared" si="52"/>
        <v>0</v>
      </c>
      <c r="AE157" s="178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>
        <v>60</v>
      </c>
      <c r="AW157" s="173">
        <v>75</v>
      </c>
      <c r="AX157" s="173"/>
      <c r="AY157" s="173"/>
      <c r="AZ157" s="173"/>
      <c r="BA157" s="173"/>
      <c r="BB157" s="181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>
        <v>35</v>
      </c>
      <c r="BP157" s="173"/>
    </row>
    <row r="158" spans="1:68" ht="15.75" customHeight="1" x14ac:dyDescent="0.3">
      <c r="A158" s="173">
        <v>999914467</v>
      </c>
      <c r="B158" s="173" t="s">
        <v>2226</v>
      </c>
      <c r="C158" s="173" t="s">
        <v>126</v>
      </c>
      <c r="D158" s="173" t="s">
        <v>706</v>
      </c>
      <c r="E158" s="173" t="s">
        <v>707</v>
      </c>
      <c r="F158" s="173" t="str">
        <f t="shared" si="43"/>
        <v>Dina Dorack</v>
      </c>
      <c r="G158" s="173" t="s">
        <v>128</v>
      </c>
      <c r="H158" s="173">
        <v>999914467</v>
      </c>
      <c r="I158" s="57">
        <f t="shared" si="44"/>
        <v>172.25</v>
      </c>
      <c r="J158" s="57">
        <f>(P158+Q158+S158+T158+U158+V158)*0.5</f>
        <v>63.25</v>
      </c>
      <c r="K158" s="177"/>
      <c r="L158" s="173"/>
      <c r="M158" s="173"/>
      <c r="N158" s="173"/>
      <c r="O158" s="173"/>
      <c r="P158" s="173">
        <f t="shared" si="45"/>
        <v>25</v>
      </c>
      <c r="Q158" s="173">
        <v>0</v>
      </c>
      <c r="R158" s="173"/>
      <c r="S158" s="173">
        <f t="shared" si="46"/>
        <v>0</v>
      </c>
      <c r="T158" s="173">
        <f t="shared" si="47"/>
        <v>0</v>
      </c>
      <c r="U158" s="173">
        <f t="shared" si="3"/>
        <v>45</v>
      </c>
      <c r="V158" s="173">
        <f t="shared" si="48"/>
        <v>56.5</v>
      </c>
      <c r="W158" s="178"/>
      <c r="X158" s="173"/>
      <c r="Y158" s="173">
        <f t="shared" si="49"/>
        <v>30</v>
      </c>
      <c r="Z158" s="173">
        <f t="shared" si="50"/>
        <v>1</v>
      </c>
      <c r="AA158" s="173">
        <f t="shared" si="51"/>
        <v>79</v>
      </c>
      <c r="AB158" s="173"/>
      <c r="AC158" s="173"/>
      <c r="AD158" s="173">
        <f t="shared" si="52"/>
        <v>0</v>
      </c>
      <c r="AE158" s="178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>
        <v>45</v>
      </c>
      <c r="AW158" s="173">
        <v>56.5</v>
      </c>
      <c r="AX158" s="173"/>
      <c r="AY158" s="173">
        <v>25</v>
      </c>
      <c r="AZ158" s="173"/>
      <c r="BA158" s="173"/>
      <c r="BB158" s="181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>
        <v>30</v>
      </c>
      <c r="BN158" s="173"/>
      <c r="BO158" s="173"/>
      <c r="BP158" s="173">
        <v>79</v>
      </c>
    </row>
    <row r="159" spans="1:68" ht="15.75" customHeight="1" x14ac:dyDescent="0.3">
      <c r="A159" s="173">
        <v>999883596</v>
      </c>
      <c r="B159" s="173" t="s">
        <v>2226</v>
      </c>
      <c r="C159" s="173" t="s">
        <v>126</v>
      </c>
      <c r="D159" s="173" t="s">
        <v>2268</v>
      </c>
      <c r="E159" s="173" t="s">
        <v>1532</v>
      </c>
      <c r="F159" s="173" t="str">
        <f t="shared" si="43"/>
        <v>Sean  Park</v>
      </c>
      <c r="G159" s="173" t="s">
        <v>135</v>
      </c>
      <c r="H159" s="173">
        <v>999883596</v>
      </c>
      <c r="I159" s="57">
        <f t="shared" si="44"/>
        <v>235</v>
      </c>
      <c r="J159" s="57"/>
      <c r="K159" s="177"/>
      <c r="L159" s="173"/>
      <c r="M159" s="173"/>
      <c r="N159" s="173"/>
      <c r="O159" s="173"/>
      <c r="P159" s="173">
        <f t="shared" si="45"/>
        <v>28</v>
      </c>
      <c r="Q159" s="173">
        <v>0</v>
      </c>
      <c r="R159" s="173"/>
      <c r="S159" s="173">
        <f t="shared" si="46"/>
        <v>0</v>
      </c>
      <c r="T159" s="173">
        <f t="shared" si="47"/>
        <v>0</v>
      </c>
      <c r="U159" s="173">
        <f t="shared" si="3"/>
        <v>78</v>
      </c>
      <c r="V159" s="173">
        <f t="shared" si="48"/>
        <v>85</v>
      </c>
      <c r="W159" s="178"/>
      <c r="X159" s="173"/>
      <c r="Y159" s="173">
        <f t="shared" si="49"/>
        <v>0</v>
      </c>
      <c r="Z159" s="173">
        <f t="shared" si="50"/>
        <v>0</v>
      </c>
      <c r="AA159" s="173">
        <f t="shared" si="51"/>
        <v>44</v>
      </c>
      <c r="AB159" s="173"/>
      <c r="AC159" s="173"/>
      <c r="AD159" s="173">
        <f t="shared" si="52"/>
        <v>0</v>
      </c>
      <c r="AE159" s="178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>
        <v>78</v>
      </c>
      <c r="AW159" s="173">
        <v>85</v>
      </c>
      <c r="AX159" s="173"/>
      <c r="AY159" s="173">
        <v>28</v>
      </c>
      <c r="AZ159" s="173"/>
      <c r="BA159" s="173"/>
      <c r="BB159" s="181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  <c r="BP159" s="173">
        <v>44</v>
      </c>
    </row>
    <row r="160" spans="1:68" ht="15.75" customHeight="1" x14ac:dyDescent="0.3">
      <c r="A160" s="173">
        <v>999909550</v>
      </c>
      <c r="B160" s="173" t="s">
        <v>2226</v>
      </c>
      <c r="C160" s="173" t="s">
        <v>126</v>
      </c>
      <c r="D160" s="173" t="s">
        <v>586</v>
      </c>
      <c r="E160" s="173" t="s">
        <v>587</v>
      </c>
      <c r="F160" s="173" t="str">
        <f t="shared" si="43"/>
        <v>Franxio Colon</v>
      </c>
      <c r="G160" s="173" t="s">
        <v>135</v>
      </c>
      <c r="H160" s="173">
        <v>999909550</v>
      </c>
      <c r="I160" s="57">
        <f t="shared" si="44"/>
        <v>95</v>
      </c>
      <c r="J160" s="57"/>
      <c r="K160" s="177"/>
      <c r="L160" s="173"/>
      <c r="M160" s="173"/>
      <c r="N160" s="173"/>
      <c r="O160" s="173"/>
      <c r="P160" s="173">
        <f t="shared" si="45"/>
        <v>0</v>
      </c>
      <c r="Q160" s="173">
        <v>0</v>
      </c>
      <c r="R160" s="173"/>
      <c r="S160" s="173">
        <f t="shared" si="46"/>
        <v>0</v>
      </c>
      <c r="T160" s="173">
        <f t="shared" si="47"/>
        <v>0</v>
      </c>
      <c r="U160" s="173">
        <f t="shared" si="3"/>
        <v>51</v>
      </c>
      <c r="V160" s="173">
        <f t="shared" si="48"/>
        <v>0</v>
      </c>
      <c r="W160" s="178"/>
      <c r="X160" s="173"/>
      <c r="Y160" s="173">
        <f t="shared" si="49"/>
        <v>0</v>
      </c>
      <c r="Z160" s="173">
        <f t="shared" si="50"/>
        <v>0</v>
      </c>
      <c r="AA160" s="173">
        <f t="shared" si="51"/>
        <v>44</v>
      </c>
      <c r="AB160" s="173"/>
      <c r="AC160" s="173"/>
      <c r="AD160" s="173">
        <f t="shared" si="52"/>
        <v>0</v>
      </c>
      <c r="AE160" s="178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>
        <v>51</v>
      </c>
      <c r="AW160" s="173"/>
      <c r="AX160" s="173"/>
      <c r="AY160" s="173"/>
      <c r="AZ160" s="173"/>
      <c r="BA160" s="173"/>
      <c r="BB160" s="181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  <c r="BP160" s="173">
        <v>44</v>
      </c>
    </row>
    <row r="161" spans="1:68" ht="15.75" customHeight="1" x14ac:dyDescent="0.3">
      <c r="A161" s="173">
        <v>999908516</v>
      </c>
      <c r="B161" s="173" t="s">
        <v>2226</v>
      </c>
      <c r="C161" s="173" t="s">
        <v>126</v>
      </c>
      <c r="D161" s="173" t="s">
        <v>1479</v>
      </c>
      <c r="E161" s="173" t="s">
        <v>1475</v>
      </c>
      <c r="F161" s="173" t="str">
        <f t="shared" si="43"/>
        <v>Clara Nguyen</v>
      </c>
      <c r="G161" s="173" t="s">
        <v>128</v>
      </c>
      <c r="H161" s="173">
        <v>999908516</v>
      </c>
      <c r="I161" s="57">
        <f t="shared" si="44"/>
        <v>125</v>
      </c>
      <c r="J161" s="57"/>
      <c r="K161" s="177"/>
      <c r="L161" s="173"/>
      <c r="M161" s="173"/>
      <c r="N161" s="173"/>
      <c r="O161" s="173"/>
      <c r="P161" s="173">
        <f t="shared" si="45"/>
        <v>0</v>
      </c>
      <c r="Q161" s="173">
        <v>0</v>
      </c>
      <c r="R161" s="173"/>
      <c r="S161" s="173">
        <f t="shared" si="46"/>
        <v>0</v>
      </c>
      <c r="T161" s="173">
        <f t="shared" si="47"/>
        <v>0</v>
      </c>
      <c r="U161" s="173">
        <f t="shared" si="3"/>
        <v>51</v>
      </c>
      <c r="V161" s="173">
        <f t="shared" si="48"/>
        <v>0</v>
      </c>
      <c r="W161" s="178"/>
      <c r="X161" s="173"/>
      <c r="Y161" s="173">
        <f t="shared" si="49"/>
        <v>30</v>
      </c>
      <c r="Z161" s="173">
        <f t="shared" si="50"/>
        <v>1</v>
      </c>
      <c r="AA161" s="173">
        <f t="shared" si="51"/>
        <v>44</v>
      </c>
      <c r="AB161" s="173"/>
      <c r="AC161" s="173"/>
      <c r="AD161" s="173">
        <f t="shared" si="52"/>
        <v>0</v>
      </c>
      <c r="AE161" s="178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>
        <v>51</v>
      </c>
      <c r="AW161" s="173"/>
      <c r="AX161" s="173"/>
      <c r="AY161" s="173"/>
      <c r="AZ161" s="173"/>
      <c r="BA161" s="173"/>
      <c r="BB161" s="181"/>
      <c r="BC161" s="173"/>
      <c r="BD161" s="173"/>
      <c r="BE161" s="173">
        <v>30</v>
      </c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  <c r="BP161" s="173">
        <v>44</v>
      </c>
    </row>
    <row r="162" spans="1:68" ht="15.75" customHeight="1" x14ac:dyDescent="0.3">
      <c r="A162" s="173">
        <v>999736875</v>
      </c>
      <c r="B162" s="173" t="s">
        <v>2225</v>
      </c>
      <c r="C162" s="173" t="s">
        <v>126</v>
      </c>
      <c r="D162" s="173" t="s">
        <v>514</v>
      </c>
      <c r="E162" s="173" t="s">
        <v>1982</v>
      </c>
      <c r="F162" s="173" t="str">
        <f t="shared" si="43"/>
        <v>Joseph Yoo</v>
      </c>
      <c r="G162" s="173" t="s">
        <v>135</v>
      </c>
      <c r="H162" s="173">
        <v>999736875</v>
      </c>
      <c r="I162" s="57">
        <f t="shared" si="44"/>
        <v>72</v>
      </c>
      <c r="J162" s="57"/>
      <c r="K162" s="177"/>
      <c r="L162" s="173"/>
      <c r="M162" s="173"/>
      <c r="N162" s="173"/>
      <c r="O162" s="173"/>
      <c r="P162" s="173">
        <f t="shared" si="45"/>
        <v>0</v>
      </c>
      <c r="Q162" s="173">
        <v>0</v>
      </c>
      <c r="R162" s="173"/>
      <c r="S162" s="173">
        <f t="shared" si="46"/>
        <v>0</v>
      </c>
      <c r="T162" s="173">
        <f t="shared" si="47"/>
        <v>0</v>
      </c>
      <c r="U162" s="173">
        <f t="shared" si="3"/>
        <v>72</v>
      </c>
      <c r="V162" s="173">
        <f t="shared" si="48"/>
        <v>0</v>
      </c>
      <c r="W162" s="178"/>
      <c r="X162" s="173"/>
      <c r="Y162" s="173">
        <f t="shared" si="49"/>
        <v>0</v>
      </c>
      <c r="Z162" s="173">
        <f t="shared" si="50"/>
        <v>0</v>
      </c>
      <c r="AA162" s="173">
        <f t="shared" si="51"/>
        <v>0</v>
      </c>
      <c r="AB162" s="173"/>
      <c r="AC162" s="173"/>
      <c r="AD162" s="173">
        <f t="shared" si="52"/>
        <v>0</v>
      </c>
      <c r="AE162" s="178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>
        <v>72</v>
      </c>
      <c r="AW162" s="173"/>
      <c r="AX162" s="173"/>
      <c r="AY162" s="173"/>
      <c r="AZ162" s="173"/>
      <c r="BA162" s="173"/>
      <c r="BB162" s="181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  <c r="BP162" s="173"/>
    </row>
    <row r="163" spans="1:68" ht="15.75" customHeight="1" x14ac:dyDescent="0.3">
      <c r="A163" s="173">
        <v>999889159</v>
      </c>
      <c r="B163" s="173" t="s">
        <v>2225</v>
      </c>
      <c r="C163" s="173" t="s">
        <v>126</v>
      </c>
      <c r="D163" s="173" t="s">
        <v>1156</v>
      </c>
      <c r="E163" s="173" t="s">
        <v>2269</v>
      </c>
      <c r="F163" s="173" t="str">
        <f t="shared" si="43"/>
        <v>Angela Salvatore</v>
      </c>
      <c r="G163" s="173" t="s">
        <v>128</v>
      </c>
      <c r="H163" s="173">
        <v>999889159</v>
      </c>
      <c r="I163" s="57">
        <f t="shared" si="44"/>
        <v>88.5</v>
      </c>
      <c r="J163" s="57"/>
      <c r="K163" s="177"/>
      <c r="L163" s="173"/>
      <c r="M163" s="173"/>
      <c r="N163" s="173"/>
      <c r="O163" s="173"/>
      <c r="P163" s="173">
        <f t="shared" si="45"/>
        <v>37.5</v>
      </c>
      <c r="Q163" s="173">
        <v>0</v>
      </c>
      <c r="R163" s="173"/>
      <c r="S163" s="173">
        <f t="shared" si="46"/>
        <v>0</v>
      </c>
      <c r="T163" s="173">
        <f t="shared" si="47"/>
        <v>0</v>
      </c>
      <c r="U163" s="173">
        <f t="shared" si="3"/>
        <v>51</v>
      </c>
      <c r="V163" s="173">
        <f t="shared" si="48"/>
        <v>0</v>
      </c>
      <c r="W163" s="178"/>
      <c r="X163" s="173"/>
      <c r="Y163" s="173">
        <f t="shared" si="49"/>
        <v>0</v>
      </c>
      <c r="Z163" s="173">
        <f t="shared" si="50"/>
        <v>0</v>
      </c>
      <c r="AA163" s="173">
        <f t="shared" si="51"/>
        <v>0</v>
      </c>
      <c r="AB163" s="173"/>
      <c r="AC163" s="173"/>
      <c r="AD163" s="173">
        <f t="shared" si="52"/>
        <v>0</v>
      </c>
      <c r="AE163" s="178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>
        <v>51</v>
      </c>
      <c r="AW163" s="173"/>
      <c r="AX163" s="173"/>
      <c r="AY163" s="173">
        <v>37.5</v>
      </c>
      <c r="AZ163" s="173"/>
      <c r="BA163" s="173"/>
      <c r="BB163" s="181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  <c r="BP163" s="173"/>
    </row>
    <row r="164" spans="1:68" ht="15.75" customHeight="1" x14ac:dyDescent="0.3">
      <c r="A164" s="173">
        <v>999919583</v>
      </c>
      <c r="B164" s="173" t="s">
        <v>2226</v>
      </c>
      <c r="C164" s="173" t="s">
        <v>126</v>
      </c>
      <c r="D164" s="173" t="s">
        <v>2270</v>
      </c>
      <c r="E164" s="173" t="s">
        <v>1192</v>
      </c>
      <c r="F164" s="173" t="str">
        <f t="shared" si="43"/>
        <v>Layton  Lam</v>
      </c>
      <c r="G164" s="173" t="s">
        <v>135</v>
      </c>
      <c r="H164" s="173">
        <v>999919583</v>
      </c>
      <c r="I164" s="57">
        <f t="shared" si="44"/>
        <v>37.5</v>
      </c>
      <c r="J164" s="57">
        <f>(P164+Q164+S164+T164+U164+V164)*0.5</f>
        <v>37.5</v>
      </c>
      <c r="K164" s="177"/>
      <c r="L164" s="173"/>
      <c r="M164" s="173"/>
      <c r="N164" s="173"/>
      <c r="O164" s="173"/>
      <c r="P164" s="173">
        <f t="shared" si="45"/>
        <v>0</v>
      </c>
      <c r="Q164" s="173">
        <v>0</v>
      </c>
      <c r="R164" s="173"/>
      <c r="S164" s="173">
        <f t="shared" si="46"/>
        <v>0</v>
      </c>
      <c r="T164" s="173">
        <f t="shared" si="47"/>
        <v>0</v>
      </c>
      <c r="U164" s="173">
        <f t="shared" ref="U164:U176" si="54">AV164</f>
        <v>0</v>
      </c>
      <c r="V164" s="173">
        <f t="shared" si="48"/>
        <v>75</v>
      </c>
      <c r="W164" s="178"/>
      <c r="X164" s="173"/>
      <c r="Y164" s="173">
        <f t="shared" si="49"/>
        <v>0</v>
      </c>
      <c r="Z164" s="173">
        <f t="shared" si="50"/>
        <v>0</v>
      </c>
      <c r="AA164" s="173">
        <f t="shared" si="51"/>
        <v>0</v>
      </c>
      <c r="AB164" s="173"/>
      <c r="AC164" s="173"/>
      <c r="AD164" s="173">
        <f t="shared" si="52"/>
        <v>0</v>
      </c>
      <c r="AE164" s="178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>
        <v>75</v>
      </c>
      <c r="AX164" s="173"/>
      <c r="AY164" s="173"/>
      <c r="AZ164" s="173"/>
      <c r="BA164" s="173"/>
      <c r="BB164" s="181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  <c r="BP164" s="173"/>
    </row>
    <row r="165" spans="1:68" ht="15.75" customHeight="1" x14ac:dyDescent="0.3">
      <c r="A165" s="173">
        <v>999915402</v>
      </c>
      <c r="B165" s="173" t="s">
        <v>133</v>
      </c>
      <c r="C165" s="173" t="s">
        <v>126</v>
      </c>
      <c r="D165" s="173" t="s">
        <v>2271</v>
      </c>
      <c r="E165" s="173" t="s">
        <v>1475</v>
      </c>
      <c r="F165" s="173" t="str">
        <f t="shared" si="43"/>
        <v>Trevor  Nguyen</v>
      </c>
      <c r="G165" s="173" t="s">
        <v>135</v>
      </c>
      <c r="H165" s="173">
        <v>999915402</v>
      </c>
      <c r="I165" s="57">
        <f t="shared" si="44"/>
        <v>91.5</v>
      </c>
      <c r="J165" s="57"/>
      <c r="K165" s="177"/>
      <c r="L165" s="173"/>
      <c r="M165" s="173"/>
      <c r="N165" s="173"/>
      <c r="O165" s="173"/>
      <c r="P165" s="173">
        <f t="shared" si="45"/>
        <v>0</v>
      </c>
      <c r="Q165" s="173">
        <v>0</v>
      </c>
      <c r="R165" s="173"/>
      <c r="S165" s="173">
        <f t="shared" si="46"/>
        <v>0</v>
      </c>
      <c r="T165" s="173">
        <f t="shared" si="47"/>
        <v>0</v>
      </c>
      <c r="U165" s="173">
        <f t="shared" si="54"/>
        <v>0</v>
      </c>
      <c r="V165" s="173">
        <f t="shared" si="48"/>
        <v>56.5</v>
      </c>
      <c r="W165" s="178"/>
      <c r="X165" s="173"/>
      <c r="Y165" s="173">
        <f t="shared" si="49"/>
        <v>0</v>
      </c>
      <c r="Z165" s="173">
        <f t="shared" si="50"/>
        <v>0</v>
      </c>
      <c r="AA165" s="173">
        <f t="shared" si="51"/>
        <v>35</v>
      </c>
      <c r="AB165" s="173"/>
      <c r="AC165" s="173"/>
      <c r="AD165" s="173">
        <f t="shared" si="52"/>
        <v>0</v>
      </c>
      <c r="AE165" s="178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>
        <v>56.5</v>
      </c>
      <c r="AX165" s="173"/>
      <c r="AY165" s="173"/>
      <c r="AZ165" s="173"/>
      <c r="BA165" s="173"/>
      <c r="BB165" s="181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>
        <v>35</v>
      </c>
      <c r="BP165" s="173"/>
    </row>
    <row r="166" spans="1:68" ht="15.75" customHeight="1" x14ac:dyDescent="0.3">
      <c r="A166" s="173">
        <v>999914315</v>
      </c>
      <c r="B166" s="173" t="s">
        <v>2226</v>
      </c>
      <c r="C166" s="173" t="s">
        <v>126</v>
      </c>
      <c r="D166" s="173" t="s">
        <v>2272</v>
      </c>
      <c r="E166" s="173" t="s">
        <v>1106</v>
      </c>
      <c r="F166" s="173" t="str">
        <f t="shared" si="43"/>
        <v>Jayden  Kim</v>
      </c>
      <c r="G166" s="173" t="s">
        <v>135</v>
      </c>
      <c r="H166" s="173">
        <v>999914315</v>
      </c>
      <c r="I166" s="57">
        <f t="shared" si="44"/>
        <v>191</v>
      </c>
      <c r="J166" s="57"/>
      <c r="K166" s="177"/>
      <c r="L166" s="173"/>
      <c r="M166" s="173"/>
      <c r="N166" s="173"/>
      <c r="O166" s="173"/>
      <c r="P166" s="173">
        <f t="shared" si="45"/>
        <v>0</v>
      </c>
      <c r="Q166" s="173">
        <v>0</v>
      </c>
      <c r="R166" s="173"/>
      <c r="S166" s="173">
        <f t="shared" si="46"/>
        <v>0</v>
      </c>
      <c r="T166" s="173">
        <f t="shared" si="47"/>
        <v>0</v>
      </c>
      <c r="U166" s="173">
        <f t="shared" si="54"/>
        <v>0</v>
      </c>
      <c r="V166" s="173">
        <f t="shared" si="48"/>
        <v>64</v>
      </c>
      <c r="W166" s="178"/>
      <c r="X166" s="173"/>
      <c r="Y166" s="173">
        <f t="shared" si="49"/>
        <v>60</v>
      </c>
      <c r="Z166" s="173">
        <f t="shared" si="50"/>
        <v>1</v>
      </c>
      <c r="AA166" s="173">
        <f t="shared" si="51"/>
        <v>67</v>
      </c>
      <c r="AB166" s="173"/>
      <c r="AC166" s="173"/>
      <c r="AD166" s="173">
        <f t="shared" si="52"/>
        <v>0</v>
      </c>
      <c r="AE166" s="178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>
        <v>64</v>
      </c>
      <c r="AX166" s="173"/>
      <c r="AY166" s="173"/>
      <c r="AZ166" s="173"/>
      <c r="BA166" s="173"/>
      <c r="BB166" s="181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>
        <v>60</v>
      </c>
      <c r="BO166" s="173"/>
      <c r="BP166" s="173">
        <v>67</v>
      </c>
    </row>
    <row r="167" spans="1:68" ht="15.75" customHeight="1" x14ac:dyDescent="0.3">
      <c r="A167" s="173">
        <v>999863322</v>
      </c>
      <c r="B167" s="173" t="s">
        <v>2226</v>
      </c>
      <c r="C167" s="173" t="s">
        <v>126</v>
      </c>
      <c r="D167" s="173" t="s">
        <v>208</v>
      </c>
      <c r="E167" s="173" t="s">
        <v>546</v>
      </c>
      <c r="F167" s="173" t="str">
        <f t="shared" si="43"/>
        <v>Adrian Lin</v>
      </c>
      <c r="G167" s="173" t="s">
        <v>135</v>
      </c>
      <c r="H167" s="173">
        <v>999863322</v>
      </c>
      <c r="I167" s="57">
        <f t="shared" si="44"/>
        <v>240</v>
      </c>
      <c r="J167" s="57"/>
      <c r="K167" s="177"/>
      <c r="L167" s="173"/>
      <c r="M167" s="173"/>
      <c r="N167" s="173"/>
      <c r="O167" s="173"/>
      <c r="P167" s="173">
        <f t="shared" si="45"/>
        <v>0</v>
      </c>
      <c r="Q167" s="173">
        <v>0</v>
      </c>
      <c r="R167" s="173"/>
      <c r="S167" s="173">
        <f t="shared" si="46"/>
        <v>0</v>
      </c>
      <c r="T167" s="173">
        <f t="shared" si="47"/>
        <v>0</v>
      </c>
      <c r="U167" s="173">
        <f t="shared" si="54"/>
        <v>0</v>
      </c>
      <c r="V167" s="173">
        <f t="shared" si="48"/>
        <v>64</v>
      </c>
      <c r="W167" s="178"/>
      <c r="X167" s="173"/>
      <c r="Y167" s="173">
        <f t="shared" si="49"/>
        <v>105</v>
      </c>
      <c r="Z167" s="173">
        <f t="shared" si="50"/>
        <v>2</v>
      </c>
      <c r="AA167" s="173">
        <f t="shared" si="51"/>
        <v>71</v>
      </c>
      <c r="AB167" s="173"/>
      <c r="AC167" s="173"/>
      <c r="AD167" s="173">
        <f t="shared" si="52"/>
        <v>0</v>
      </c>
      <c r="AE167" s="178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>
        <v>64</v>
      </c>
      <c r="AX167" s="173"/>
      <c r="AY167" s="173"/>
      <c r="AZ167" s="173"/>
      <c r="BA167" s="173"/>
      <c r="BB167" s="181"/>
      <c r="BC167" s="173"/>
      <c r="BD167" s="173"/>
      <c r="BE167" s="173"/>
      <c r="BF167" s="173">
        <v>45</v>
      </c>
      <c r="BG167" s="173"/>
      <c r="BH167" s="173"/>
      <c r="BI167" s="173"/>
      <c r="BJ167" s="173"/>
      <c r="BK167" s="173"/>
      <c r="BL167" s="173">
        <v>60</v>
      </c>
      <c r="BM167" s="173"/>
      <c r="BN167" s="173"/>
      <c r="BO167" s="173"/>
      <c r="BP167" s="173">
        <v>71</v>
      </c>
    </row>
    <row r="168" spans="1:68" ht="15.75" customHeight="1" x14ac:dyDescent="0.3">
      <c r="A168" s="173">
        <v>999876788</v>
      </c>
      <c r="B168" s="173" t="s">
        <v>2225</v>
      </c>
      <c r="C168" s="173" t="s">
        <v>126</v>
      </c>
      <c r="D168" s="173" t="s">
        <v>1121</v>
      </c>
      <c r="E168" s="173" t="s">
        <v>1106</v>
      </c>
      <c r="F168" s="173" t="str">
        <f t="shared" si="43"/>
        <v>Gahui Kim</v>
      </c>
      <c r="G168" s="173" t="s">
        <v>128</v>
      </c>
      <c r="H168" s="173">
        <v>999876788</v>
      </c>
      <c r="I168" s="57">
        <f t="shared" si="44"/>
        <v>32</v>
      </c>
      <c r="J168" s="57">
        <f>(P168+Q168+S168+T168+U168+V168)*0.5</f>
        <v>32</v>
      </c>
      <c r="K168" s="177"/>
      <c r="L168" s="173"/>
      <c r="M168" s="173"/>
      <c r="N168" s="173"/>
      <c r="O168" s="173"/>
      <c r="P168" s="173">
        <f t="shared" si="45"/>
        <v>0</v>
      </c>
      <c r="Q168" s="173">
        <v>0</v>
      </c>
      <c r="R168" s="173"/>
      <c r="S168" s="173">
        <f t="shared" si="46"/>
        <v>0</v>
      </c>
      <c r="T168" s="173">
        <f t="shared" si="47"/>
        <v>0</v>
      </c>
      <c r="U168" s="173">
        <f t="shared" si="54"/>
        <v>0</v>
      </c>
      <c r="V168" s="173">
        <f t="shared" si="48"/>
        <v>64</v>
      </c>
      <c r="W168" s="178"/>
      <c r="X168" s="173"/>
      <c r="Y168" s="173">
        <f t="shared" si="49"/>
        <v>0</v>
      </c>
      <c r="Z168" s="173">
        <f t="shared" si="50"/>
        <v>0</v>
      </c>
      <c r="AA168" s="173">
        <f t="shared" si="51"/>
        <v>0</v>
      </c>
      <c r="AB168" s="173"/>
      <c r="AC168" s="173"/>
      <c r="AD168" s="173">
        <f t="shared" si="52"/>
        <v>0</v>
      </c>
      <c r="AE168" s="178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>
        <v>64</v>
      </c>
      <c r="AX168" s="173"/>
      <c r="AY168" s="173"/>
      <c r="AZ168" s="173"/>
      <c r="BA168" s="173"/>
      <c r="BB168" s="181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  <c r="BP168" s="173"/>
    </row>
    <row r="169" spans="1:68" s="4" customFormat="1" ht="15.75" customHeight="1" x14ac:dyDescent="0.35">
      <c r="A169" s="173">
        <v>999808980</v>
      </c>
      <c r="B169" s="173" t="s">
        <v>2225</v>
      </c>
      <c r="C169" s="173" t="s">
        <v>126</v>
      </c>
      <c r="D169" s="173" t="s">
        <v>2468</v>
      </c>
      <c r="E169" s="173" t="s">
        <v>2469</v>
      </c>
      <c r="F169" s="173" t="str">
        <f t="shared" si="43"/>
        <v>KAITLYN MARIE RECLUSADO</v>
      </c>
      <c r="G169" s="173" t="s">
        <v>128</v>
      </c>
      <c r="H169" s="173">
        <v>999808980</v>
      </c>
      <c r="I169" s="57">
        <f t="shared" si="44"/>
        <v>85</v>
      </c>
      <c r="J169" s="57"/>
      <c r="K169" s="177"/>
      <c r="L169" s="173"/>
      <c r="M169" s="173"/>
      <c r="N169" s="173"/>
      <c r="O169" s="173"/>
      <c r="P169" s="173">
        <f t="shared" si="45"/>
        <v>25</v>
      </c>
      <c r="Q169" s="173">
        <v>0</v>
      </c>
      <c r="R169" s="173"/>
      <c r="S169" s="173">
        <f t="shared" si="46"/>
        <v>0</v>
      </c>
      <c r="T169" s="173">
        <f t="shared" si="47"/>
        <v>0</v>
      </c>
      <c r="U169" s="173">
        <f t="shared" si="54"/>
        <v>0</v>
      </c>
      <c r="V169" s="173">
        <f t="shared" si="48"/>
        <v>0</v>
      </c>
      <c r="W169" s="178"/>
      <c r="X169" s="173"/>
      <c r="Y169" s="173">
        <f t="shared" si="49"/>
        <v>60</v>
      </c>
      <c r="Z169" s="173">
        <f t="shared" si="50"/>
        <v>1</v>
      </c>
      <c r="AA169" s="173">
        <f t="shared" si="51"/>
        <v>0</v>
      </c>
      <c r="AB169" s="173"/>
      <c r="AC169" s="173"/>
      <c r="AD169" s="173">
        <f t="shared" si="52"/>
        <v>0</v>
      </c>
      <c r="AE169" s="178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>
        <v>25</v>
      </c>
      <c r="BA169" s="173"/>
      <c r="BB169" s="181"/>
      <c r="BC169" s="173"/>
      <c r="BD169" s="173"/>
      <c r="BE169" s="173"/>
      <c r="BF169" s="173"/>
      <c r="BG169" s="173"/>
      <c r="BH169" s="173"/>
      <c r="BI169" s="173">
        <v>60</v>
      </c>
      <c r="BJ169" s="173"/>
      <c r="BK169" s="173"/>
      <c r="BL169" s="173"/>
      <c r="BM169" s="173"/>
      <c r="BN169" s="173"/>
      <c r="BO169" s="173"/>
      <c r="BP169" s="173"/>
    </row>
    <row r="170" spans="1:68" ht="15.75" customHeight="1" x14ac:dyDescent="0.3">
      <c r="A170" s="173"/>
      <c r="B170" s="173" t="s">
        <v>2225</v>
      </c>
      <c r="C170" s="173" t="s">
        <v>126</v>
      </c>
      <c r="D170" s="173" t="s">
        <v>2502</v>
      </c>
      <c r="E170" s="173" t="s">
        <v>2503</v>
      </c>
      <c r="F170" s="173" t="str">
        <f t="shared" si="43"/>
        <v>John  Burns</v>
      </c>
      <c r="G170" s="173" t="s">
        <v>135</v>
      </c>
      <c r="H170" s="173"/>
      <c r="I170" s="57">
        <f t="shared" si="44"/>
        <v>64</v>
      </c>
      <c r="J170" s="57"/>
      <c r="K170" s="177"/>
      <c r="L170" s="173"/>
      <c r="M170" s="173"/>
      <c r="N170" s="173"/>
      <c r="O170" s="173"/>
      <c r="P170" s="173">
        <f t="shared" si="45"/>
        <v>0</v>
      </c>
      <c r="Q170" s="173">
        <v>0</v>
      </c>
      <c r="R170" s="173"/>
      <c r="S170" s="173">
        <f t="shared" si="46"/>
        <v>0</v>
      </c>
      <c r="T170" s="173">
        <f t="shared" si="47"/>
        <v>0</v>
      </c>
      <c r="U170" s="173">
        <f t="shared" si="54"/>
        <v>0</v>
      </c>
      <c r="V170" s="173">
        <f t="shared" ref="V170:V176" si="55">SUM(AW170)</f>
        <v>0</v>
      </c>
      <c r="W170" s="178"/>
      <c r="X170" s="173"/>
      <c r="Y170" s="173">
        <f t="shared" si="49"/>
        <v>0</v>
      </c>
      <c r="Z170" s="173">
        <f t="shared" si="50"/>
        <v>0</v>
      </c>
      <c r="AA170" s="173">
        <f t="shared" si="51"/>
        <v>0</v>
      </c>
      <c r="AB170" s="173"/>
      <c r="AC170" s="173"/>
      <c r="AD170" s="173">
        <f t="shared" si="52"/>
        <v>64</v>
      </c>
      <c r="AE170" s="178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>
        <v>64</v>
      </c>
      <c r="BB170" s="181" t="s">
        <v>129</v>
      </c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  <c r="BP170" s="173"/>
    </row>
    <row r="171" spans="1:68" ht="15.75" customHeight="1" x14ac:dyDescent="0.3">
      <c r="A171" s="173"/>
      <c r="B171" s="173" t="s">
        <v>2226</v>
      </c>
      <c r="C171" s="173" t="s">
        <v>126</v>
      </c>
      <c r="D171" s="173" t="s">
        <v>301</v>
      </c>
      <c r="E171" s="173" t="s">
        <v>1271</v>
      </c>
      <c r="F171" s="173" t="str">
        <f t="shared" si="43"/>
        <v>Dylan Lim</v>
      </c>
      <c r="G171" s="173" t="s">
        <v>135</v>
      </c>
      <c r="H171" s="173"/>
      <c r="I171" s="57">
        <f t="shared" si="44"/>
        <v>108</v>
      </c>
      <c r="J171" s="57"/>
      <c r="K171" s="177"/>
      <c r="L171" s="173"/>
      <c r="M171" s="173"/>
      <c r="N171" s="173"/>
      <c r="O171" s="173"/>
      <c r="P171" s="173">
        <f t="shared" si="45"/>
        <v>0</v>
      </c>
      <c r="Q171" s="173">
        <v>0</v>
      </c>
      <c r="R171" s="173"/>
      <c r="S171" s="173">
        <f t="shared" si="46"/>
        <v>0</v>
      </c>
      <c r="T171" s="173">
        <f t="shared" si="47"/>
        <v>0</v>
      </c>
      <c r="U171" s="173">
        <f t="shared" si="54"/>
        <v>0</v>
      </c>
      <c r="V171" s="173">
        <f t="shared" si="55"/>
        <v>0</v>
      </c>
      <c r="W171" s="178"/>
      <c r="X171" s="173"/>
      <c r="Y171" s="173">
        <f t="shared" si="49"/>
        <v>0</v>
      </c>
      <c r="Z171" s="173">
        <f t="shared" si="50"/>
        <v>0</v>
      </c>
      <c r="AA171" s="173">
        <f t="shared" si="51"/>
        <v>44</v>
      </c>
      <c r="AB171" s="173"/>
      <c r="AC171" s="173"/>
      <c r="AD171" s="173">
        <f t="shared" si="52"/>
        <v>64</v>
      </c>
      <c r="AE171" s="178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>
        <v>64</v>
      </c>
      <c r="BB171" s="181" t="s">
        <v>129</v>
      </c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  <c r="BP171" s="173">
        <v>44</v>
      </c>
    </row>
    <row r="172" spans="1:68" ht="15.75" customHeight="1" x14ac:dyDescent="0.3">
      <c r="A172" s="183">
        <v>999914881</v>
      </c>
      <c r="B172" s="173" t="s">
        <v>2226</v>
      </c>
      <c r="C172" s="173" t="s">
        <v>126</v>
      </c>
      <c r="D172" s="173" t="s">
        <v>471</v>
      </c>
      <c r="E172" s="173" t="s">
        <v>2504</v>
      </c>
      <c r="F172" s="173" t="str">
        <f t="shared" si="43"/>
        <v>Alex Chuang</v>
      </c>
      <c r="G172" s="173" t="s">
        <v>135</v>
      </c>
      <c r="H172" s="183">
        <v>999914881</v>
      </c>
      <c r="I172" s="57">
        <f t="shared" si="44"/>
        <v>159</v>
      </c>
      <c r="J172" s="57"/>
      <c r="K172" s="177"/>
      <c r="L172" s="173"/>
      <c r="M172" s="173"/>
      <c r="N172" s="173"/>
      <c r="O172" s="173"/>
      <c r="P172" s="173">
        <f t="shared" si="45"/>
        <v>0</v>
      </c>
      <c r="Q172" s="173">
        <v>0</v>
      </c>
      <c r="R172" s="173"/>
      <c r="S172" s="173">
        <f t="shared" si="46"/>
        <v>0</v>
      </c>
      <c r="T172" s="173">
        <f t="shared" si="47"/>
        <v>0</v>
      </c>
      <c r="U172" s="173">
        <f t="shared" si="54"/>
        <v>0</v>
      </c>
      <c r="V172" s="173">
        <f t="shared" si="55"/>
        <v>0</v>
      </c>
      <c r="W172" s="178"/>
      <c r="X172" s="173"/>
      <c r="Y172" s="173">
        <f t="shared" si="49"/>
        <v>51</v>
      </c>
      <c r="Z172" s="173">
        <f t="shared" si="50"/>
        <v>1</v>
      </c>
      <c r="AA172" s="173">
        <f t="shared" si="51"/>
        <v>44</v>
      </c>
      <c r="AB172" s="173"/>
      <c r="AC172" s="173"/>
      <c r="AD172" s="173">
        <f t="shared" si="52"/>
        <v>64</v>
      </c>
      <c r="AE172" s="178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>
        <v>64</v>
      </c>
      <c r="BB172" s="181" t="s">
        <v>129</v>
      </c>
      <c r="BC172" s="173"/>
      <c r="BD172" s="173"/>
      <c r="BE172" s="173"/>
      <c r="BF172" s="173"/>
      <c r="BG172" s="173"/>
      <c r="BH172" s="173"/>
      <c r="BI172" s="173">
        <v>51</v>
      </c>
      <c r="BJ172" s="173"/>
      <c r="BK172" s="173"/>
      <c r="BL172" s="173"/>
      <c r="BM172" s="173"/>
      <c r="BN172" s="173"/>
      <c r="BO172" s="173"/>
      <c r="BP172" s="173">
        <v>44</v>
      </c>
    </row>
    <row r="173" spans="1:68" ht="15.75" customHeight="1" x14ac:dyDescent="0.3">
      <c r="A173" s="173">
        <v>999708469</v>
      </c>
      <c r="B173" s="173" t="s">
        <v>2225</v>
      </c>
      <c r="C173" s="173" t="s">
        <v>126</v>
      </c>
      <c r="D173" s="173" t="s">
        <v>2258</v>
      </c>
      <c r="E173" s="173" t="s">
        <v>2901</v>
      </c>
      <c r="F173" s="173" t="str">
        <f t="shared" si="43"/>
        <v>NICHOLAS CAGGIA</v>
      </c>
      <c r="G173" s="173" t="s">
        <v>135</v>
      </c>
      <c r="H173" s="173">
        <v>999708469</v>
      </c>
      <c r="I173" s="57">
        <f t="shared" si="44"/>
        <v>113</v>
      </c>
      <c r="J173" s="57"/>
      <c r="K173" s="177"/>
      <c r="L173" s="173"/>
      <c r="M173" s="173"/>
      <c r="N173" s="173"/>
      <c r="O173" s="173"/>
      <c r="P173" s="173">
        <f t="shared" si="45"/>
        <v>0</v>
      </c>
      <c r="Q173" s="173">
        <v>0</v>
      </c>
      <c r="R173" s="173"/>
      <c r="S173" s="173">
        <f t="shared" si="46"/>
        <v>0</v>
      </c>
      <c r="T173" s="173">
        <f t="shared" si="47"/>
        <v>0</v>
      </c>
      <c r="U173" s="173">
        <f t="shared" si="54"/>
        <v>0</v>
      </c>
      <c r="V173" s="173">
        <f t="shared" si="55"/>
        <v>0</v>
      </c>
      <c r="W173" s="178"/>
      <c r="X173" s="173"/>
      <c r="Y173" s="173">
        <f t="shared" si="49"/>
        <v>113</v>
      </c>
      <c r="Z173" s="173">
        <f t="shared" si="50"/>
        <v>3</v>
      </c>
      <c r="AA173" s="173">
        <f t="shared" si="51"/>
        <v>0</v>
      </c>
      <c r="AB173" s="173"/>
      <c r="AC173" s="173"/>
      <c r="AD173" s="173">
        <f t="shared" si="52"/>
        <v>0</v>
      </c>
      <c r="AE173" s="178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84"/>
      <c r="BC173" s="173"/>
      <c r="BD173" s="173"/>
      <c r="BE173" s="173"/>
      <c r="BF173" s="173"/>
      <c r="BG173" s="173"/>
      <c r="BH173" s="173"/>
      <c r="BI173" s="173">
        <v>34</v>
      </c>
      <c r="BJ173" s="173"/>
      <c r="BK173" s="173">
        <v>34</v>
      </c>
      <c r="BL173" s="173"/>
      <c r="BM173" s="173">
        <v>45</v>
      </c>
      <c r="BN173" s="173"/>
      <c r="BO173" s="173"/>
      <c r="BP173" s="173"/>
    </row>
    <row r="174" spans="1:68" ht="15.75" customHeight="1" x14ac:dyDescent="0.3">
      <c r="A174" s="173">
        <v>999919689</v>
      </c>
      <c r="B174" s="173" t="s">
        <v>2226</v>
      </c>
      <c r="C174" s="185" t="s">
        <v>126</v>
      </c>
      <c r="D174" s="185" t="s">
        <v>1383</v>
      </c>
      <c r="E174" s="185" t="s">
        <v>1501</v>
      </c>
      <c r="F174" s="173" t="str">
        <f t="shared" si="43"/>
        <v>Jay Oh</v>
      </c>
      <c r="G174" s="185" t="s">
        <v>135</v>
      </c>
      <c r="H174" s="173">
        <v>999919689</v>
      </c>
      <c r="I174" s="57">
        <f t="shared" si="44"/>
        <v>30</v>
      </c>
      <c r="J174" s="57"/>
      <c r="K174" s="177"/>
      <c r="L174" s="173"/>
      <c r="M174" s="173"/>
      <c r="N174" s="173"/>
      <c r="O174" s="173"/>
      <c r="P174" s="173">
        <f t="shared" si="45"/>
        <v>0</v>
      </c>
      <c r="Q174" s="173">
        <v>0</v>
      </c>
      <c r="R174" s="173"/>
      <c r="S174" s="173">
        <f t="shared" si="46"/>
        <v>0</v>
      </c>
      <c r="T174" s="173">
        <f t="shared" si="47"/>
        <v>0</v>
      </c>
      <c r="U174" s="173">
        <f t="shared" si="54"/>
        <v>0</v>
      </c>
      <c r="V174" s="173">
        <f t="shared" si="55"/>
        <v>0</v>
      </c>
      <c r="W174" s="178"/>
      <c r="X174" s="173"/>
      <c r="Y174" s="173">
        <f t="shared" si="49"/>
        <v>30</v>
      </c>
      <c r="Z174" s="173">
        <f t="shared" si="50"/>
        <v>1</v>
      </c>
      <c r="AA174" s="173">
        <f t="shared" si="51"/>
        <v>0</v>
      </c>
      <c r="AB174" s="173"/>
      <c r="AC174" s="173"/>
      <c r="AD174" s="173">
        <f t="shared" si="52"/>
        <v>0</v>
      </c>
      <c r="AE174" s="178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84"/>
      <c r="BC174" s="173"/>
      <c r="BD174" s="173"/>
      <c r="BE174" s="173">
        <v>30</v>
      </c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</row>
    <row r="175" spans="1:68" ht="15.75" customHeight="1" x14ac:dyDescent="0.3">
      <c r="A175" s="173">
        <v>999925542</v>
      </c>
      <c r="B175" s="173" t="s">
        <v>2225</v>
      </c>
      <c r="C175" s="185" t="s">
        <v>126</v>
      </c>
      <c r="D175" s="185" t="s">
        <v>146</v>
      </c>
      <c r="E175" s="185" t="s">
        <v>222</v>
      </c>
      <c r="F175" s="173" t="str">
        <f t="shared" si="43"/>
        <v>Tiger An</v>
      </c>
      <c r="G175" s="185" t="s">
        <v>135</v>
      </c>
      <c r="H175" s="173">
        <v>999925542</v>
      </c>
      <c r="I175" s="57">
        <f t="shared" si="44"/>
        <v>105</v>
      </c>
      <c r="J175" s="57"/>
      <c r="K175" s="177"/>
      <c r="L175" s="173"/>
      <c r="M175" s="173"/>
      <c r="N175" s="173"/>
      <c r="O175" s="173"/>
      <c r="P175" s="173">
        <f t="shared" si="45"/>
        <v>0</v>
      </c>
      <c r="Q175" s="173">
        <v>0</v>
      </c>
      <c r="R175" s="173"/>
      <c r="S175" s="173">
        <f t="shared" si="46"/>
        <v>0</v>
      </c>
      <c r="T175" s="173">
        <f t="shared" si="47"/>
        <v>0</v>
      </c>
      <c r="U175" s="173">
        <f t="shared" si="54"/>
        <v>0</v>
      </c>
      <c r="V175" s="173">
        <f t="shared" si="55"/>
        <v>0</v>
      </c>
      <c r="W175" s="178"/>
      <c r="X175" s="173"/>
      <c r="Y175" s="173">
        <f t="shared" si="49"/>
        <v>105</v>
      </c>
      <c r="Z175" s="173">
        <f t="shared" si="50"/>
        <v>2</v>
      </c>
      <c r="AA175" s="173">
        <f t="shared" si="51"/>
        <v>0</v>
      </c>
      <c r="AB175" s="173"/>
      <c r="AC175" s="173"/>
      <c r="AD175" s="173">
        <f t="shared" si="52"/>
        <v>0</v>
      </c>
      <c r="AE175" s="178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84"/>
      <c r="BC175" s="173"/>
      <c r="BD175" s="173"/>
      <c r="BE175" s="173">
        <v>45</v>
      </c>
      <c r="BF175" s="173"/>
      <c r="BG175" s="173"/>
      <c r="BH175" s="173"/>
      <c r="BI175" s="173"/>
      <c r="BJ175" s="173"/>
      <c r="BK175" s="173"/>
      <c r="BL175" s="173"/>
      <c r="BM175" s="173">
        <v>60</v>
      </c>
      <c r="BN175" s="173"/>
      <c r="BO175" s="173"/>
      <c r="BP175" s="173"/>
    </row>
    <row r="176" spans="1:68" ht="15.75" customHeight="1" x14ac:dyDescent="0.3">
      <c r="A176" s="186">
        <v>999907991</v>
      </c>
      <c r="B176" s="173" t="s">
        <v>2226</v>
      </c>
      <c r="C176" s="186" t="s">
        <v>126</v>
      </c>
      <c r="D176" s="186" t="s">
        <v>2902</v>
      </c>
      <c r="E176" s="186" t="s">
        <v>1925</v>
      </c>
      <c r="F176" s="173" t="str">
        <f t="shared" si="43"/>
        <v xml:space="preserve"> GLENDA NA</v>
      </c>
      <c r="G176" s="186" t="s">
        <v>128</v>
      </c>
      <c r="H176" s="186">
        <v>999907991</v>
      </c>
      <c r="I176" s="57">
        <f t="shared" si="44"/>
        <v>93</v>
      </c>
      <c r="J176" s="57"/>
      <c r="K176" s="177"/>
      <c r="L176" s="173"/>
      <c r="M176" s="173"/>
      <c r="N176" s="173"/>
      <c r="O176" s="173"/>
      <c r="P176" s="173">
        <f t="shared" si="45"/>
        <v>0</v>
      </c>
      <c r="Q176" s="173">
        <v>0</v>
      </c>
      <c r="R176" s="173"/>
      <c r="S176" s="173">
        <f t="shared" si="46"/>
        <v>0</v>
      </c>
      <c r="T176" s="173">
        <f t="shared" si="47"/>
        <v>0</v>
      </c>
      <c r="U176" s="173">
        <f t="shared" si="54"/>
        <v>0</v>
      </c>
      <c r="V176" s="173">
        <f t="shared" si="55"/>
        <v>0</v>
      </c>
      <c r="W176" s="178"/>
      <c r="X176" s="173"/>
      <c r="Y176" s="173">
        <f t="shared" si="49"/>
        <v>34</v>
      </c>
      <c r="Z176" s="173">
        <f t="shared" si="50"/>
        <v>1</v>
      </c>
      <c r="AA176" s="173">
        <f t="shared" si="51"/>
        <v>59</v>
      </c>
      <c r="AB176" s="173"/>
      <c r="AC176" s="173"/>
      <c r="AD176" s="173">
        <f t="shared" si="52"/>
        <v>0</v>
      </c>
      <c r="AE176" s="178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84"/>
      <c r="BC176" s="173"/>
      <c r="BD176" s="173"/>
      <c r="BE176" s="173"/>
      <c r="BF176" s="173">
        <v>34</v>
      </c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>
        <v>59</v>
      </c>
    </row>
    <row r="177" spans="1:68" ht="15.75" customHeight="1" x14ac:dyDescent="0.3">
      <c r="A177" s="183">
        <v>999919966</v>
      </c>
      <c r="B177" s="173" t="s">
        <v>2226</v>
      </c>
      <c r="C177" s="183" t="s">
        <v>126</v>
      </c>
      <c r="D177" s="183" t="s">
        <v>3891</v>
      </c>
      <c r="E177" s="183" t="s">
        <v>1806</v>
      </c>
      <c r="F177" s="173" t="str">
        <f t="shared" si="43"/>
        <v>Lex Tamura</v>
      </c>
      <c r="G177" s="183" t="s">
        <v>135</v>
      </c>
      <c r="H177" s="183">
        <v>999919966</v>
      </c>
      <c r="I177" s="57">
        <f t="shared" si="44"/>
        <v>104</v>
      </c>
      <c r="J177" s="57"/>
      <c r="K177" s="177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8"/>
      <c r="X177" s="173"/>
      <c r="Y177" s="173">
        <f t="shared" si="49"/>
        <v>60</v>
      </c>
      <c r="Z177" s="173">
        <f>COUNT(BC177,BD177,BE177,BF177,BH177,BG177,BI177,BJ177,BK177,BL177,BM177,BN177)</f>
        <v>1</v>
      </c>
      <c r="AA177" s="173">
        <f t="shared" si="51"/>
        <v>44</v>
      </c>
      <c r="AB177" s="173"/>
      <c r="AC177" s="173"/>
      <c r="AD177" s="173">
        <f t="shared" si="52"/>
        <v>0</v>
      </c>
      <c r="AE177" s="178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84"/>
      <c r="BC177" s="173"/>
      <c r="BD177" s="173"/>
      <c r="BE177" s="173"/>
      <c r="BF177" s="173"/>
      <c r="BG177" s="173">
        <v>60</v>
      </c>
      <c r="BH177" s="173"/>
      <c r="BI177" s="173"/>
      <c r="BJ177" s="173"/>
      <c r="BK177" s="173"/>
      <c r="BL177" s="173"/>
      <c r="BM177" s="173"/>
      <c r="BN177" s="173"/>
      <c r="BO177" s="173"/>
      <c r="BP177" s="173">
        <v>44</v>
      </c>
    </row>
    <row r="178" spans="1:68" ht="15.75" customHeight="1" x14ac:dyDescent="0.3">
      <c r="A178" s="183">
        <v>999919965</v>
      </c>
      <c r="B178" s="173" t="s">
        <v>2226</v>
      </c>
      <c r="C178" s="183" t="s">
        <v>126</v>
      </c>
      <c r="D178" s="183" t="s">
        <v>1805</v>
      </c>
      <c r="E178" s="183" t="s">
        <v>1806</v>
      </c>
      <c r="F178" s="173" t="str">
        <f t="shared" si="43"/>
        <v>Marshall Tamura</v>
      </c>
      <c r="G178" s="183" t="s">
        <v>135</v>
      </c>
      <c r="H178" s="183">
        <v>999919965</v>
      </c>
      <c r="I178" s="57">
        <f t="shared" si="44"/>
        <v>45</v>
      </c>
      <c r="J178" s="57"/>
      <c r="K178" s="177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8"/>
      <c r="X178" s="173"/>
      <c r="Y178" s="173">
        <f t="shared" si="49"/>
        <v>45</v>
      </c>
      <c r="Z178" s="173">
        <f t="shared" ref="Z178:Z186" si="56">COUNT(BC178,BD178,BE178,BF178,BH178,BG178,BI178,BJ178,BK178,BL178,BM178,BN178)</f>
        <v>1</v>
      </c>
      <c r="AA178" s="173">
        <f t="shared" si="51"/>
        <v>0</v>
      </c>
      <c r="AB178" s="173"/>
      <c r="AC178" s="173"/>
      <c r="AD178" s="173">
        <f t="shared" si="52"/>
        <v>0</v>
      </c>
      <c r="AE178" s="178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84"/>
      <c r="BC178" s="173"/>
      <c r="BD178" s="173"/>
      <c r="BE178" s="173"/>
      <c r="BF178" s="173"/>
      <c r="BG178" s="173">
        <v>45</v>
      </c>
      <c r="BH178" s="173"/>
      <c r="BI178" s="173"/>
      <c r="BJ178" s="173"/>
      <c r="BK178" s="173"/>
      <c r="BL178" s="173"/>
      <c r="BM178" s="173"/>
      <c r="BN178" s="173"/>
      <c r="BO178" s="173"/>
      <c r="BP178" s="173"/>
    </row>
    <row r="179" spans="1:68" ht="15.75" customHeight="1" x14ac:dyDescent="0.3">
      <c r="A179" s="183">
        <v>999924921</v>
      </c>
      <c r="B179" s="173" t="s">
        <v>2226</v>
      </c>
      <c r="C179" s="183" t="s">
        <v>126</v>
      </c>
      <c r="D179" s="183" t="s">
        <v>903</v>
      </c>
      <c r="E179" s="183" t="s">
        <v>3234</v>
      </c>
      <c r="F179" s="173" t="str">
        <f t="shared" si="43"/>
        <v>Ella TRINH</v>
      </c>
      <c r="G179" s="183" t="s">
        <v>128</v>
      </c>
      <c r="H179" s="183">
        <v>999924921</v>
      </c>
      <c r="I179" s="57">
        <f t="shared" si="44"/>
        <v>151</v>
      </c>
      <c r="J179" s="183">
        <v>6</v>
      </c>
      <c r="K179" s="187" t="e">
        <f>(IF(#REF!=1,120,IF(#REF!=2,90,IF(#REF!=3,68,IF(#REF!=4,68,IF(#REF!=5,63,IF(#REF!=6,58,IF(#REF!=7,54,IF(#REF!=8,51,IF(#REF!="Semi",38,IF(#REF!="Prelim",29,0))))))))))*(IF(J179=1,0.25,IF(AND(J179&gt;1,J179&lt;=3),0.5,IF(J179&gt;=4,1)))))</f>
        <v>#REF!</v>
      </c>
      <c r="L179" s="57"/>
      <c r="M179" s="177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>
        <f t="shared" si="49"/>
        <v>90</v>
      </c>
      <c r="Z179" s="173">
        <f t="shared" si="56"/>
        <v>1</v>
      </c>
      <c r="AA179" s="173">
        <f t="shared" si="51"/>
        <v>67</v>
      </c>
      <c r="AB179" s="173"/>
      <c r="AC179" s="173"/>
      <c r="AD179" s="173">
        <f t="shared" si="52"/>
        <v>0</v>
      </c>
      <c r="AE179" s="173"/>
      <c r="AF179" s="173"/>
      <c r="AG179" s="178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84"/>
      <c r="BE179" s="173"/>
      <c r="BF179" s="173"/>
      <c r="BG179" s="173"/>
      <c r="BH179" s="173"/>
      <c r="BI179" s="173">
        <v>90</v>
      </c>
      <c r="BJ179" s="173"/>
      <c r="BK179" s="173"/>
      <c r="BL179" s="173"/>
      <c r="BM179" s="173"/>
      <c r="BN179" s="173"/>
      <c r="BO179" s="173">
        <v>67</v>
      </c>
      <c r="BP179" s="173"/>
    </row>
    <row r="180" spans="1:68" ht="15.75" customHeight="1" x14ac:dyDescent="0.3">
      <c r="A180" s="183">
        <v>999922842</v>
      </c>
      <c r="B180" s="173" t="s">
        <v>2226</v>
      </c>
      <c r="C180" s="183" t="s">
        <v>126</v>
      </c>
      <c r="D180" s="183" t="s">
        <v>2150</v>
      </c>
      <c r="E180" s="183" t="s">
        <v>2603</v>
      </c>
      <c r="F180" s="173" t="str">
        <f t="shared" si="43"/>
        <v>Joel MIN</v>
      </c>
      <c r="G180" s="183" t="s">
        <v>135</v>
      </c>
      <c r="H180" s="183">
        <v>999922842</v>
      </c>
      <c r="I180" s="57">
        <f t="shared" si="44"/>
        <v>54</v>
      </c>
      <c r="J180" s="57"/>
      <c r="K180" s="177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8"/>
      <c r="X180" s="173"/>
      <c r="Y180" s="173">
        <f t="shared" si="49"/>
        <v>54</v>
      </c>
      <c r="Z180" s="173">
        <f t="shared" si="56"/>
        <v>1</v>
      </c>
      <c r="AA180" s="173">
        <f t="shared" si="51"/>
        <v>0</v>
      </c>
      <c r="AB180" s="173"/>
      <c r="AC180" s="173"/>
      <c r="AD180" s="173">
        <f t="shared" si="52"/>
        <v>0</v>
      </c>
      <c r="AE180" s="178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84"/>
      <c r="BC180" s="173"/>
      <c r="BD180" s="173"/>
      <c r="BE180" s="173"/>
      <c r="BF180" s="173"/>
      <c r="BG180" s="173"/>
      <c r="BH180" s="173"/>
      <c r="BI180" s="173">
        <v>54</v>
      </c>
      <c r="BJ180" s="173"/>
      <c r="BK180" s="173"/>
      <c r="BL180" s="173"/>
      <c r="BM180" s="173"/>
      <c r="BN180" s="173"/>
      <c r="BO180" s="173"/>
      <c r="BP180" s="173"/>
    </row>
    <row r="181" spans="1:68" ht="15.75" customHeight="1" x14ac:dyDescent="0.3">
      <c r="A181" s="183">
        <v>999914453</v>
      </c>
      <c r="B181" s="173" t="s">
        <v>2226</v>
      </c>
      <c r="C181" s="183" t="s">
        <v>126</v>
      </c>
      <c r="D181" s="183" t="s">
        <v>3895</v>
      </c>
      <c r="E181" s="183" t="s">
        <v>3046</v>
      </c>
      <c r="F181" s="173" t="str">
        <f t="shared" si="43"/>
        <v>ELENIELLE ONG</v>
      </c>
      <c r="G181" s="183" t="s">
        <v>128</v>
      </c>
      <c r="H181" s="183">
        <v>999914453</v>
      </c>
      <c r="I181" s="57">
        <f t="shared" si="44"/>
        <v>34</v>
      </c>
      <c r="J181" s="57"/>
      <c r="K181" s="177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8"/>
      <c r="X181" s="173"/>
      <c r="Y181" s="173">
        <f t="shared" si="49"/>
        <v>34</v>
      </c>
      <c r="Z181" s="173">
        <f t="shared" si="56"/>
        <v>1</v>
      </c>
      <c r="AA181" s="173">
        <f t="shared" si="51"/>
        <v>0</v>
      </c>
      <c r="AB181" s="173"/>
      <c r="AC181" s="173"/>
      <c r="AD181" s="173">
        <f t="shared" si="52"/>
        <v>0</v>
      </c>
      <c r="AE181" s="178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84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>
        <v>34</v>
      </c>
      <c r="BM181" s="173"/>
      <c r="BN181" s="173"/>
      <c r="BO181" s="173"/>
      <c r="BP181" s="173"/>
    </row>
    <row r="182" spans="1:68" ht="15.75" customHeight="1" x14ac:dyDescent="0.3">
      <c r="A182" s="173">
        <v>999928106</v>
      </c>
      <c r="B182" s="173" t="s">
        <v>2226</v>
      </c>
      <c r="C182" s="173" t="s">
        <v>126</v>
      </c>
      <c r="D182" s="173" t="s">
        <v>266</v>
      </c>
      <c r="E182" s="173" t="s">
        <v>1978</v>
      </c>
      <c r="F182" s="173" t="str">
        <f t="shared" si="43"/>
        <v>Luke Yi</v>
      </c>
      <c r="G182" s="173" t="s">
        <v>135</v>
      </c>
      <c r="H182" s="173">
        <v>999928106</v>
      </c>
      <c r="I182" s="57">
        <f t="shared" si="44"/>
        <v>63</v>
      </c>
      <c r="J182" s="57"/>
      <c r="K182" s="177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8"/>
      <c r="X182" s="173"/>
      <c r="Y182" s="173">
        <f t="shared" si="49"/>
        <v>0</v>
      </c>
      <c r="Z182" s="173">
        <f t="shared" si="56"/>
        <v>0</v>
      </c>
      <c r="AA182" s="173">
        <f t="shared" si="51"/>
        <v>63</v>
      </c>
      <c r="AB182" s="173"/>
      <c r="AC182" s="173"/>
      <c r="AD182" s="173">
        <f t="shared" si="52"/>
        <v>0</v>
      </c>
      <c r="AE182" s="178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84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>
        <v>63</v>
      </c>
      <c r="BP182" s="173"/>
    </row>
    <row r="183" spans="1:68" ht="15.75" customHeight="1" x14ac:dyDescent="0.3">
      <c r="A183" s="173">
        <v>999909627</v>
      </c>
      <c r="B183" s="173" t="s">
        <v>2226</v>
      </c>
      <c r="C183" s="173" t="s">
        <v>126</v>
      </c>
      <c r="D183" s="173" t="s">
        <v>671</v>
      </c>
      <c r="E183" s="173" t="s">
        <v>1223</v>
      </c>
      <c r="F183" s="173" t="str">
        <f t="shared" si="43"/>
        <v>Tyler Lee</v>
      </c>
      <c r="G183" s="173" t="s">
        <v>135</v>
      </c>
      <c r="H183" s="173">
        <v>999909627</v>
      </c>
      <c r="I183" s="57">
        <f t="shared" si="44"/>
        <v>44</v>
      </c>
      <c r="J183" s="57"/>
      <c r="K183" s="177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8"/>
      <c r="X183" s="173"/>
      <c r="Y183" s="173">
        <f t="shared" si="49"/>
        <v>0</v>
      </c>
      <c r="Z183" s="173">
        <f t="shared" si="56"/>
        <v>0</v>
      </c>
      <c r="AA183" s="173">
        <f t="shared" si="51"/>
        <v>44</v>
      </c>
      <c r="AB183" s="173"/>
      <c r="AC183" s="173"/>
      <c r="AD183" s="173">
        <f t="shared" si="52"/>
        <v>0</v>
      </c>
      <c r="AE183" s="178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84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>
        <v>44</v>
      </c>
    </row>
    <row r="184" spans="1:68" ht="15.75" customHeight="1" x14ac:dyDescent="0.3">
      <c r="A184" s="173">
        <v>999907657</v>
      </c>
      <c r="B184" s="173" t="s">
        <v>2225</v>
      </c>
      <c r="C184" s="173" t="s">
        <v>126</v>
      </c>
      <c r="D184" s="173" t="s">
        <v>4183</v>
      </c>
      <c r="E184" s="173" t="s">
        <v>1874</v>
      </c>
      <c r="F184" s="173" t="str">
        <f t="shared" si="43"/>
        <v>Wesland Ung</v>
      </c>
      <c r="G184" s="173" t="s">
        <v>135</v>
      </c>
      <c r="H184" s="173">
        <v>999907657</v>
      </c>
      <c r="I184" s="57">
        <f t="shared" si="44"/>
        <v>124</v>
      </c>
      <c r="J184" s="57"/>
      <c r="K184" s="177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8"/>
      <c r="X184" s="173"/>
      <c r="Y184" s="173">
        <f t="shared" si="49"/>
        <v>45</v>
      </c>
      <c r="Z184" s="173">
        <f t="shared" si="56"/>
        <v>1</v>
      </c>
      <c r="AA184" s="173">
        <f t="shared" si="51"/>
        <v>79</v>
      </c>
      <c r="AB184" s="173"/>
      <c r="AC184" s="173"/>
      <c r="AD184" s="173">
        <f t="shared" si="52"/>
        <v>0</v>
      </c>
      <c r="AE184" s="178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84"/>
      <c r="BC184" s="173"/>
      <c r="BD184" s="173"/>
      <c r="BE184" s="173"/>
      <c r="BF184" s="173">
        <v>45</v>
      </c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>
        <v>79</v>
      </c>
    </row>
    <row r="185" spans="1:68" ht="15.75" customHeight="1" x14ac:dyDescent="0.3">
      <c r="A185" s="173">
        <v>999925888</v>
      </c>
      <c r="B185" s="173" t="s">
        <v>2226</v>
      </c>
      <c r="C185" s="173" t="s">
        <v>126</v>
      </c>
      <c r="D185" s="173" t="s">
        <v>336</v>
      </c>
      <c r="E185" s="173" t="s">
        <v>886</v>
      </c>
      <c r="F185" s="173" t="str">
        <f t="shared" si="43"/>
        <v>Ashley HA</v>
      </c>
      <c r="G185" s="173" t="s">
        <v>128</v>
      </c>
      <c r="H185" s="173">
        <v>999925888</v>
      </c>
      <c r="I185" s="57">
        <f t="shared" si="44"/>
        <v>63</v>
      </c>
      <c r="J185" s="57"/>
      <c r="K185" s="177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8"/>
      <c r="X185" s="173"/>
      <c r="Y185" s="173">
        <f t="shared" si="49"/>
        <v>0</v>
      </c>
      <c r="Z185" s="173">
        <f t="shared" si="56"/>
        <v>0</v>
      </c>
      <c r="AA185" s="173">
        <f t="shared" si="51"/>
        <v>63</v>
      </c>
      <c r="AB185" s="173"/>
      <c r="AC185" s="173"/>
      <c r="AD185" s="173">
        <f t="shared" si="52"/>
        <v>0</v>
      </c>
      <c r="AE185" s="178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84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>
        <v>63</v>
      </c>
    </row>
    <row r="186" spans="1:68" ht="15.75" customHeight="1" x14ac:dyDescent="0.3">
      <c r="A186" s="173">
        <v>999927096</v>
      </c>
      <c r="B186" s="173" t="s">
        <v>2226</v>
      </c>
      <c r="C186" s="173" t="s">
        <v>126</v>
      </c>
      <c r="D186" s="173" t="s">
        <v>4173</v>
      </c>
      <c r="E186" s="173" t="s">
        <v>4174</v>
      </c>
      <c r="F186" s="173" t="str">
        <f t="shared" si="43"/>
        <v>Elayna Backes</v>
      </c>
      <c r="G186" s="173" t="s">
        <v>128</v>
      </c>
      <c r="H186" s="173">
        <v>999927096</v>
      </c>
      <c r="I186" s="57">
        <f t="shared" si="44"/>
        <v>44</v>
      </c>
      <c r="J186" s="57"/>
      <c r="K186" s="177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8"/>
      <c r="X186" s="173"/>
      <c r="Y186" s="173">
        <f t="shared" si="49"/>
        <v>0</v>
      </c>
      <c r="Z186" s="173">
        <f t="shared" si="56"/>
        <v>0</v>
      </c>
      <c r="AA186" s="173">
        <f t="shared" si="51"/>
        <v>44</v>
      </c>
      <c r="AB186" s="173"/>
      <c r="AC186" s="173"/>
      <c r="AD186" s="173">
        <f t="shared" si="52"/>
        <v>0</v>
      </c>
      <c r="AE186" s="178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84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>
        <v>44</v>
      </c>
    </row>
    <row r="187" spans="1:68" ht="15.75" customHeight="1" x14ac:dyDescent="0.35">
      <c r="A187" s="5"/>
      <c r="B187" s="4"/>
      <c r="C187" s="4"/>
      <c r="D187" s="4"/>
      <c r="E187" s="4"/>
      <c r="F187" s="4"/>
      <c r="G187" s="4"/>
      <c r="H187" s="5"/>
      <c r="I187" s="6"/>
      <c r="J187" s="6"/>
      <c r="K187" s="7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8"/>
      <c r="X187" s="5"/>
      <c r="Y187" s="5"/>
      <c r="Z187" s="5"/>
      <c r="AA187" s="5"/>
      <c r="AB187" s="5"/>
      <c r="AC187" s="5"/>
      <c r="AD187" s="5"/>
      <c r="AE187" s="8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</row>
    <row r="188" spans="1:68" ht="15.75" customHeight="1" x14ac:dyDescent="0.35">
      <c r="A188" s="5"/>
      <c r="B188" s="4"/>
      <c r="C188" s="4"/>
      <c r="D188" s="4"/>
      <c r="E188" s="4"/>
      <c r="F188" s="4"/>
      <c r="G188" s="4"/>
      <c r="H188" s="5"/>
      <c r="I188" s="6"/>
      <c r="J188" s="6"/>
      <c r="K188" s="7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8"/>
      <c r="X188" s="5"/>
      <c r="Y188" s="5"/>
      <c r="Z188" s="5"/>
      <c r="AA188" s="5"/>
      <c r="AB188" s="5"/>
      <c r="AC188" s="5"/>
      <c r="AD188" s="5"/>
      <c r="AE188" s="8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</row>
    <row r="189" spans="1:68" ht="15.75" customHeight="1" x14ac:dyDescent="0.35">
      <c r="A189" s="5"/>
      <c r="B189" s="4"/>
      <c r="C189" s="4"/>
      <c r="D189" s="4"/>
      <c r="E189" s="4"/>
      <c r="F189" s="4"/>
      <c r="G189" s="4"/>
      <c r="H189" s="5"/>
      <c r="I189" s="6"/>
      <c r="J189" s="6"/>
      <c r="K189" s="7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8"/>
      <c r="X189" s="5"/>
      <c r="Y189" s="5"/>
      <c r="Z189" s="5"/>
      <c r="AA189" s="5"/>
      <c r="AB189" s="5"/>
      <c r="AC189" s="5"/>
      <c r="AD189" s="5"/>
      <c r="AE189" s="8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</row>
    <row r="190" spans="1:68" ht="15.75" customHeight="1" x14ac:dyDescent="0.35">
      <c r="A190" s="5"/>
      <c r="B190" s="4"/>
      <c r="C190" s="4"/>
      <c r="D190" s="4"/>
      <c r="E190" s="4"/>
      <c r="F190" s="4"/>
      <c r="G190" s="4"/>
      <c r="H190" s="5"/>
      <c r="I190" s="6"/>
      <c r="J190" s="6"/>
      <c r="K190" s="7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8"/>
      <c r="X190" s="5"/>
      <c r="Y190" s="5"/>
      <c r="Z190" s="5"/>
      <c r="AA190" s="5"/>
      <c r="AB190" s="5"/>
      <c r="AC190" s="5"/>
      <c r="AD190" s="5"/>
      <c r="AE190" s="8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</row>
    <row r="191" spans="1:68" ht="15.75" customHeight="1" x14ac:dyDescent="0.35">
      <c r="A191" s="5"/>
      <c r="B191" s="4"/>
      <c r="C191" s="4"/>
      <c r="D191" s="4"/>
      <c r="E191" s="4"/>
      <c r="F191" s="4"/>
      <c r="G191" s="4"/>
      <c r="H191" s="5"/>
      <c r="I191" s="6"/>
      <c r="J191" s="6"/>
      <c r="K191" s="7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8"/>
      <c r="X191" s="5"/>
      <c r="Y191" s="5"/>
      <c r="Z191" s="5"/>
      <c r="AA191" s="5"/>
      <c r="AB191" s="5"/>
      <c r="AC191" s="5"/>
      <c r="AD191" s="5"/>
      <c r="AE191" s="8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</row>
    <row r="192" spans="1:68" ht="15.75" customHeight="1" x14ac:dyDescent="0.35">
      <c r="A192" s="5"/>
      <c r="B192" s="4"/>
      <c r="C192" s="4"/>
      <c r="D192" s="4"/>
      <c r="E192" s="4"/>
      <c r="F192" s="4"/>
      <c r="G192" s="4"/>
      <c r="H192" s="5"/>
      <c r="I192" s="6"/>
      <c r="J192" s="6"/>
      <c r="K192" s="7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8"/>
      <c r="X192" s="5"/>
      <c r="Y192" s="5"/>
      <c r="Z192" s="5"/>
      <c r="AA192" s="5"/>
      <c r="AB192" s="5"/>
      <c r="AC192" s="5"/>
      <c r="AD192" s="5"/>
      <c r="AE192" s="8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</row>
    <row r="193" spans="1:48" ht="15.75" customHeight="1" x14ac:dyDescent="0.35">
      <c r="A193" s="5"/>
      <c r="B193" s="4"/>
      <c r="C193" s="4"/>
      <c r="D193" s="4"/>
      <c r="E193" s="4"/>
      <c r="F193" s="4"/>
      <c r="G193" s="4"/>
      <c r="H193" s="5"/>
      <c r="I193" s="6"/>
      <c r="J193" s="6"/>
      <c r="K193" s="7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8"/>
      <c r="X193" s="5"/>
      <c r="Y193" s="5"/>
      <c r="Z193" s="5"/>
      <c r="AA193" s="5"/>
      <c r="AB193" s="5"/>
      <c r="AC193" s="5"/>
      <c r="AD193" s="5"/>
      <c r="AE193" s="8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</row>
    <row r="194" spans="1:48" ht="15.75" customHeight="1" x14ac:dyDescent="0.35">
      <c r="A194" s="5"/>
      <c r="B194" s="4"/>
      <c r="C194" s="4"/>
      <c r="D194" s="4"/>
      <c r="E194" s="4"/>
      <c r="F194" s="4"/>
      <c r="G194" s="4"/>
      <c r="H194" s="5"/>
      <c r="I194" s="6"/>
      <c r="J194" s="6"/>
      <c r="K194" s="7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8"/>
      <c r="X194" s="5"/>
      <c r="Y194" s="5"/>
      <c r="Z194" s="5"/>
      <c r="AA194" s="5"/>
      <c r="AB194" s="5"/>
      <c r="AC194" s="5"/>
      <c r="AD194" s="5"/>
      <c r="AE194" s="8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</row>
    <row r="195" spans="1:48" ht="15.75" customHeight="1" x14ac:dyDescent="0.35">
      <c r="A195" s="5"/>
      <c r="B195" s="4"/>
      <c r="C195" s="4"/>
      <c r="D195" s="4"/>
      <c r="E195" s="4"/>
      <c r="F195" s="4"/>
      <c r="G195" s="4"/>
      <c r="H195" s="5"/>
      <c r="I195" s="6"/>
      <c r="J195" s="6"/>
      <c r="K195" s="7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8"/>
      <c r="X195" s="5"/>
      <c r="Y195" s="5"/>
      <c r="Z195" s="5"/>
      <c r="AA195" s="5"/>
      <c r="AB195" s="5"/>
      <c r="AC195" s="5"/>
      <c r="AD195" s="5"/>
      <c r="AE195" s="8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</row>
    <row r="196" spans="1:48" ht="15.75" customHeight="1" x14ac:dyDescent="0.35">
      <c r="A196" s="5"/>
      <c r="B196" s="4"/>
      <c r="C196" s="4"/>
      <c r="D196" s="4"/>
      <c r="E196" s="4"/>
      <c r="F196" s="4"/>
      <c r="G196" s="4"/>
      <c r="H196" s="5"/>
      <c r="I196" s="6"/>
      <c r="J196" s="6"/>
      <c r="K196" s="7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8"/>
      <c r="X196" s="5"/>
      <c r="Y196" s="5"/>
      <c r="Z196" s="5"/>
      <c r="AA196" s="5"/>
      <c r="AB196" s="5"/>
      <c r="AC196" s="5"/>
      <c r="AD196" s="5"/>
      <c r="AE196" s="8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</row>
    <row r="197" spans="1:48" ht="15.75" customHeight="1" x14ac:dyDescent="0.35">
      <c r="A197" s="5"/>
      <c r="B197" s="4"/>
      <c r="C197" s="4"/>
      <c r="D197" s="4"/>
      <c r="E197" s="4"/>
      <c r="F197" s="4"/>
      <c r="G197" s="4"/>
      <c r="H197" s="5"/>
      <c r="I197" s="6"/>
      <c r="J197" s="6"/>
      <c r="K197" s="7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8"/>
      <c r="X197" s="5"/>
      <c r="Y197" s="5"/>
      <c r="Z197" s="5"/>
      <c r="AA197" s="5"/>
      <c r="AB197" s="5"/>
      <c r="AC197" s="5"/>
      <c r="AD197" s="5"/>
      <c r="AE197" s="8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</row>
    <row r="198" spans="1:48" ht="15.75" customHeight="1" x14ac:dyDescent="0.35">
      <c r="A198" s="5"/>
      <c r="B198" s="4"/>
      <c r="C198" s="4"/>
      <c r="D198" s="4"/>
      <c r="E198" s="4"/>
      <c r="F198" s="4"/>
      <c r="G198" s="4"/>
      <c r="H198" s="5"/>
      <c r="I198" s="6"/>
      <c r="J198" s="6"/>
      <c r="K198" s="7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8"/>
      <c r="X198" s="5"/>
      <c r="Y198" s="5"/>
      <c r="Z198" s="5"/>
      <c r="AA198" s="5"/>
      <c r="AB198" s="5"/>
      <c r="AC198" s="5"/>
      <c r="AD198" s="5"/>
      <c r="AE198" s="8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</row>
    <row r="199" spans="1:48" ht="15.75" customHeight="1" x14ac:dyDescent="0.35">
      <c r="A199" s="5"/>
      <c r="B199" s="4"/>
      <c r="C199" s="4"/>
      <c r="D199" s="4"/>
      <c r="E199" s="4"/>
      <c r="F199" s="4"/>
      <c r="G199" s="4"/>
      <c r="H199" s="5"/>
      <c r="I199" s="6"/>
      <c r="J199" s="6"/>
      <c r="K199" s="7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8"/>
      <c r="X199" s="5"/>
      <c r="Y199" s="5"/>
      <c r="Z199" s="5"/>
      <c r="AA199" s="5"/>
      <c r="AB199" s="5"/>
      <c r="AC199" s="5"/>
      <c r="AD199" s="5"/>
      <c r="AE199" s="8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</row>
    <row r="200" spans="1:48" ht="15.75" customHeight="1" x14ac:dyDescent="0.35">
      <c r="A200" s="5"/>
      <c r="B200" s="4"/>
      <c r="C200" s="4"/>
      <c r="D200" s="4"/>
      <c r="E200" s="4"/>
      <c r="F200" s="4"/>
      <c r="G200" s="4"/>
      <c r="H200" s="5"/>
      <c r="I200" s="6"/>
      <c r="J200" s="6"/>
      <c r="K200" s="7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8"/>
      <c r="X200" s="5"/>
      <c r="Y200" s="5"/>
      <c r="Z200" s="5"/>
      <c r="AA200" s="5"/>
      <c r="AB200" s="5"/>
      <c r="AC200" s="5"/>
      <c r="AD200" s="5"/>
      <c r="AE200" s="8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</row>
    <row r="201" spans="1:48" ht="15.75" customHeight="1" x14ac:dyDescent="0.35">
      <c r="A201" s="5"/>
      <c r="B201" s="4"/>
      <c r="C201" s="4"/>
      <c r="D201" s="4"/>
      <c r="E201" s="4"/>
      <c r="F201" s="4"/>
      <c r="G201" s="4"/>
      <c r="H201" s="5"/>
      <c r="I201" s="6"/>
      <c r="J201" s="6"/>
      <c r="K201" s="7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8"/>
      <c r="X201" s="5"/>
      <c r="Y201" s="5"/>
      <c r="Z201" s="5"/>
      <c r="AA201" s="5"/>
      <c r="AB201" s="5"/>
      <c r="AC201" s="5"/>
      <c r="AD201" s="5"/>
      <c r="AE201" s="8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</row>
    <row r="202" spans="1:48" ht="15.75" customHeight="1" x14ac:dyDescent="0.35">
      <c r="A202" s="5"/>
      <c r="B202" s="4"/>
      <c r="C202" s="4"/>
      <c r="D202" s="4"/>
      <c r="E202" s="4"/>
      <c r="F202" s="4"/>
      <c r="G202" s="4"/>
      <c r="H202" s="5"/>
      <c r="I202" s="6"/>
      <c r="J202" s="6"/>
      <c r="K202" s="7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8"/>
      <c r="X202" s="5"/>
      <c r="Y202" s="5"/>
      <c r="Z202" s="5"/>
      <c r="AA202" s="5"/>
      <c r="AB202" s="5"/>
      <c r="AC202" s="5"/>
      <c r="AD202" s="5"/>
      <c r="AE202" s="8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</row>
    <row r="203" spans="1:48" ht="15.75" customHeight="1" x14ac:dyDescent="0.35">
      <c r="A203" s="5"/>
      <c r="B203" s="4"/>
      <c r="C203" s="4"/>
      <c r="D203" s="4"/>
      <c r="E203" s="4"/>
      <c r="F203" s="4"/>
      <c r="G203" s="4"/>
      <c r="H203" s="5"/>
      <c r="I203" s="6"/>
      <c r="J203" s="6"/>
      <c r="K203" s="7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8"/>
      <c r="X203" s="5"/>
      <c r="Y203" s="5"/>
      <c r="Z203" s="5"/>
      <c r="AA203" s="5"/>
      <c r="AB203" s="5"/>
      <c r="AC203" s="5"/>
      <c r="AD203" s="5"/>
      <c r="AE203" s="8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</row>
    <row r="204" spans="1:48" ht="15.75" customHeight="1" x14ac:dyDescent="0.35">
      <c r="A204" s="5"/>
      <c r="B204" s="4"/>
      <c r="C204" s="4"/>
      <c r="D204" s="4"/>
      <c r="E204" s="4"/>
      <c r="F204" s="4"/>
      <c r="G204" s="4"/>
      <c r="H204" s="5"/>
      <c r="I204" s="6"/>
      <c r="J204" s="6"/>
      <c r="K204" s="7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8"/>
      <c r="X204" s="5"/>
      <c r="Y204" s="5"/>
      <c r="Z204" s="5"/>
      <c r="AA204" s="5"/>
      <c r="AB204" s="5"/>
      <c r="AC204" s="5"/>
      <c r="AD204" s="5"/>
      <c r="AE204" s="8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</row>
    <row r="205" spans="1:48" ht="15.75" customHeight="1" x14ac:dyDescent="0.35">
      <c r="A205" s="5"/>
      <c r="B205" s="4"/>
      <c r="C205" s="4"/>
      <c r="D205" s="4"/>
      <c r="E205" s="4"/>
      <c r="F205" s="4"/>
      <c r="G205" s="4"/>
      <c r="H205" s="5"/>
      <c r="I205" s="6"/>
      <c r="J205" s="6"/>
      <c r="K205" s="7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8"/>
      <c r="X205" s="5"/>
      <c r="Y205" s="5"/>
      <c r="Z205" s="5"/>
      <c r="AA205" s="5"/>
      <c r="AB205" s="5"/>
      <c r="AC205" s="5"/>
      <c r="AD205" s="5"/>
      <c r="AE205" s="8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</row>
    <row r="206" spans="1:48" ht="15.75" customHeight="1" x14ac:dyDescent="0.35">
      <c r="A206" s="5"/>
      <c r="B206" s="4"/>
      <c r="C206" s="4"/>
      <c r="D206" s="4"/>
      <c r="E206" s="4"/>
      <c r="F206" s="4"/>
      <c r="G206" s="4"/>
      <c r="H206" s="5"/>
      <c r="I206" s="6"/>
      <c r="J206" s="6"/>
      <c r="K206" s="7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8"/>
      <c r="X206" s="5"/>
      <c r="Y206" s="5"/>
      <c r="Z206" s="5"/>
      <c r="AA206" s="5"/>
      <c r="AB206" s="5"/>
      <c r="AC206" s="5"/>
      <c r="AD206" s="5"/>
      <c r="AE206" s="8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</row>
    <row r="207" spans="1:48" ht="15.75" customHeight="1" x14ac:dyDescent="0.35">
      <c r="A207" s="5"/>
      <c r="B207" s="4"/>
      <c r="C207" s="4"/>
      <c r="D207" s="4"/>
      <c r="E207" s="4"/>
      <c r="F207" s="4"/>
      <c r="G207" s="4"/>
      <c r="H207" s="5"/>
      <c r="I207" s="6"/>
      <c r="J207" s="6"/>
      <c r="K207" s="7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8"/>
      <c r="X207" s="5"/>
      <c r="Y207" s="5"/>
      <c r="Z207" s="5"/>
      <c r="AA207" s="5"/>
      <c r="AB207" s="5"/>
      <c r="AC207" s="5"/>
      <c r="AD207" s="5"/>
      <c r="AE207" s="8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</row>
    <row r="208" spans="1:48" ht="15.75" customHeight="1" x14ac:dyDescent="0.35">
      <c r="A208" s="5"/>
      <c r="B208" s="4"/>
      <c r="C208" s="4"/>
      <c r="D208" s="4"/>
      <c r="E208" s="4"/>
      <c r="F208" s="4"/>
      <c r="G208" s="4"/>
      <c r="H208" s="5"/>
      <c r="I208" s="6"/>
      <c r="J208" s="6"/>
      <c r="K208" s="7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8"/>
      <c r="X208" s="5"/>
      <c r="Y208" s="5"/>
      <c r="Z208" s="5"/>
      <c r="AA208" s="5"/>
      <c r="AB208" s="5"/>
      <c r="AC208" s="5"/>
      <c r="AD208" s="5"/>
      <c r="AE208" s="8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</row>
    <row r="209" spans="1:48" ht="15.75" customHeight="1" x14ac:dyDescent="0.35">
      <c r="A209" s="5"/>
      <c r="B209" s="4"/>
      <c r="C209" s="4"/>
      <c r="D209" s="4"/>
      <c r="E209" s="4"/>
      <c r="F209" s="4"/>
      <c r="G209" s="4"/>
      <c r="H209" s="5"/>
      <c r="I209" s="6"/>
      <c r="J209" s="6"/>
      <c r="K209" s="7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8"/>
      <c r="X209" s="5"/>
      <c r="Y209" s="5"/>
      <c r="Z209" s="5"/>
      <c r="AA209" s="5"/>
      <c r="AB209" s="5"/>
      <c r="AC209" s="5"/>
      <c r="AD209" s="5"/>
      <c r="AE209" s="8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</row>
    <row r="210" spans="1:48" ht="15.75" customHeight="1" x14ac:dyDescent="0.35">
      <c r="A210" s="5"/>
      <c r="B210" s="4"/>
      <c r="C210" s="4"/>
      <c r="D210" s="4"/>
      <c r="E210" s="4"/>
      <c r="F210" s="4"/>
      <c r="G210" s="4"/>
      <c r="H210" s="5"/>
      <c r="I210" s="6"/>
      <c r="J210" s="6"/>
      <c r="K210" s="7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8"/>
      <c r="X210" s="5"/>
      <c r="Y210" s="5"/>
      <c r="Z210" s="5"/>
      <c r="AA210" s="5"/>
      <c r="AB210" s="5"/>
      <c r="AC210" s="5"/>
      <c r="AD210" s="5"/>
      <c r="AE210" s="8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</row>
    <row r="211" spans="1:48" ht="15.75" customHeight="1" x14ac:dyDescent="0.35">
      <c r="A211" s="5"/>
      <c r="B211" s="4"/>
      <c r="C211" s="4"/>
      <c r="D211" s="4"/>
      <c r="E211" s="4"/>
      <c r="F211" s="4"/>
      <c r="G211" s="4"/>
      <c r="H211" s="5"/>
      <c r="I211" s="6"/>
      <c r="J211" s="6"/>
      <c r="K211" s="7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8"/>
      <c r="X211" s="5"/>
      <c r="Y211" s="5"/>
      <c r="Z211" s="5"/>
      <c r="AA211" s="5"/>
      <c r="AB211" s="5"/>
      <c r="AC211" s="5"/>
      <c r="AD211" s="5"/>
      <c r="AE211" s="8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</row>
    <row r="212" spans="1:48" ht="15.75" customHeight="1" x14ac:dyDescent="0.35">
      <c r="A212" s="5"/>
      <c r="B212" s="4"/>
      <c r="C212" s="4"/>
      <c r="D212" s="4"/>
      <c r="E212" s="4"/>
      <c r="F212" s="4"/>
      <c r="G212" s="4"/>
      <c r="H212" s="5"/>
      <c r="I212" s="6"/>
      <c r="J212" s="6"/>
      <c r="K212" s="7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8"/>
      <c r="X212" s="5"/>
      <c r="Y212" s="5"/>
      <c r="Z212" s="5"/>
      <c r="AA212" s="5"/>
      <c r="AB212" s="5"/>
      <c r="AC212" s="5"/>
      <c r="AD212" s="5"/>
      <c r="AE212" s="8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</row>
    <row r="213" spans="1:48" ht="15.75" customHeight="1" x14ac:dyDescent="0.35">
      <c r="A213" s="5"/>
      <c r="B213" s="4"/>
      <c r="C213" s="4"/>
      <c r="D213" s="4"/>
      <c r="E213" s="4"/>
      <c r="F213" s="4"/>
      <c r="G213" s="4"/>
      <c r="H213" s="5"/>
      <c r="I213" s="6"/>
      <c r="J213" s="6"/>
      <c r="K213" s="7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8"/>
      <c r="X213" s="5"/>
      <c r="Y213" s="5"/>
      <c r="Z213" s="5"/>
      <c r="AA213" s="5"/>
      <c r="AB213" s="5"/>
      <c r="AC213" s="5"/>
      <c r="AD213" s="5"/>
      <c r="AE213" s="8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</row>
    <row r="214" spans="1:48" ht="15.75" customHeight="1" x14ac:dyDescent="0.35">
      <c r="A214" s="5"/>
      <c r="B214" s="4"/>
      <c r="C214" s="4"/>
      <c r="D214" s="4"/>
      <c r="E214" s="4"/>
      <c r="F214" s="4"/>
      <c r="G214" s="4"/>
      <c r="H214" s="5"/>
      <c r="I214" s="6"/>
      <c r="J214" s="6"/>
      <c r="K214" s="7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8"/>
      <c r="X214" s="5"/>
      <c r="Y214" s="5"/>
      <c r="Z214" s="5"/>
      <c r="AA214" s="5"/>
      <c r="AB214" s="5"/>
      <c r="AC214" s="5"/>
      <c r="AD214" s="5"/>
      <c r="AE214" s="8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</row>
    <row r="215" spans="1:48" ht="15.75" customHeight="1" x14ac:dyDescent="0.35">
      <c r="A215" s="5"/>
      <c r="B215" s="4"/>
      <c r="C215" s="4"/>
      <c r="D215" s="4"/>
      <c r="E215" s="4"/>
      <c r="F215" s="4"/>
      <c r="G215" s="4"/>
      <c r="H215" s="5"/>
      <c r="I215" s="6"/>
      <c r="J215" s="6"/>
      <c r="K215" s="7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8"/>
      <c r="X215" s="5"/>
      <c r="Y215" s="5"/>
      <c r="Z215" s="5"/>
      <c r="AA215" s="5"/>
      <c r="AB215" s="5"/>
      <c r="AC215" s="5"/>
      <c r="AD215" s="5"/>
      <c r="AE215" s="8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</row>
    <row r="216" spans="1:48" ht="15.75" customHeight="1" x14ac:dyDescent="0.35">
      <c r="A216" s="5"/>
      <c r="B216" s="4"/>
      <c r="C216" s="4"/>
      <c r="D216" s="4"/>
      <c r="E216" s="4"/>
      <c r="F216" s="4"/>
      <c r="G216" s="4"/>
      <c r="H216" s="5"/>
      <c r="I216" s="6"/>
      <c r="J216" s="6"/>
      <c r="K216" s="7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8"/>
      <c r="X216" s="5"/>
      <c r="Y216" s="5"/>
      <c r="Z216" s="5"/>
      <c r="AA216" s="5"/>
      <c r="AB216" s="5"/>
      <c r="AC216" s="5"/>
      <c r="AD216" s="5"/>
      <c r="AE216" s="8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</row>
    <row r="217" spans="1:48" ht="15.75" customHeight="1" x14ac:dyDescent="0.35">
      <c r="A217" s="5"/>
      <c r="B217" s="4"/>
      <c r="C217" s="4"/>
      <c r="D217" s="4"/>
      <c r="E217" s="4"/>
      <c r="F217" s="4"/>
      <c r="G217" s="4"/>
      <c r="H217" s="5"/>
      <c r="I217" s="6"/>
      <c r="J217" s="6"/>
      <c r="K217" s="7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8"/>
      <c r="X217" s="5"/>
      <c r="Y217" s="5"/>
      <c r="Z217" s="5"/>
      <c r="AA217" s="5"/>
      <c r="AB217" s="5"/>
      <c r="AC217" s="5"/>
      <c r="AD217" s="5"/>
      <c r="AE217" s="8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</row>
    <row r="218" spans="1:48" ht="15.75" customHeight="1" x14ac:dyDescent="0.35">
      <c r="A218" s="5"/>
      <c r="B218" s="4"/>
      <c r="C218" s="4"/>
      <c r="D218" s="4"/>
      <c r="E218" s="4"/>
      <c r="F218" s="4"/>
      <c r="G218" s="4"/>
      <c r="H218" s="5"/>
      <c r="I218" s="6"/>
      <c r="J218" s="6"/>
      <c r="K218" s="7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8"/>
      <c r="X218" s="5"/>
      <c r="Y218" s="5"/>
      <c r="Z218" s="5"/>
      <c r="AA218" s="5"/>
      <c r="AB218" s="5"/>
      <c r="AC218" s="5"/>
      <c r="AD218" s="5"/>
      <c r="AE218" s="8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</row>
    <row r="219" spans="1:48" ht="15.75" customHeight="1" x14ac:dyDescent="0.35">
      <c r="A219" s="5"/>
      <c r="B219" s="4"/>
      <c r="C219" s="4"/>
      <c r="D219" s="4"/>
      <c r="E219" s="4"/>
      <c r="F219" s="4"/>
      <c r="G219" s="4"/>
      <c r="H219" s="5"/>
      <c r="I219" s="6"/>
      <c r="J219" s="6"/>
      <c r="K219" s="7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8"/>
      <c r="X219" s="5"/>
      <c r="Y219" s="5"/>
      <c r="Z219" s="5"/>
      <c r="AA219" s="5"/>
      <c r="AB219" s="5"/>
      <c r="AC219" s="5"/>
      <c r="AD219" s="5"/>
      <c r="AE219" s="8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</row>
    <row r="220" spans="1:48" ht="15.75" customHeight="1" x14ac:dyDescent="0.35">
      <c r="A220" s="5"/>
      <c r="B220" s="4"/>
      <c r="C220" s="4"/>
      <c r="D220" s="4"/>
      <c r="E220" s="4"/>
      <c r="F220" s="4"/>
      <c r="G220" s="4"/>
      <c r="H220" s="5"/>
      <c r="I220" s="6"/>
      <c r="J220" s="6"/>
      <c r="K220" s="7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8"/>
      <c r="X220" s="5"/>
      <c r="Y220" s="5"/>
      <c r="Z220" s="5"/>
      <c r="AA220" s="5"/>
      <c r="AB220" s="5"/>
      <c r="AC220" s="5"/>
      <c r="AD220" s="5"/>
      <c r="AE220" s="8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</row>
    <row r="221" spans="1:48" ht="15.75" customHeight="1" x14ac:dyDescent="0.35">
      <c r="A221" s="5"/>
      <c r="B221" s="4"/>
      <c r="C221" s="4"/>
      <c r="D221" s="4"/>
      <c r="E221" s="4"/>
      <c r="F221" s="4"/>
      <c r="G221" s="4"/>
      <c r="H221" s="5"/>
      <c r="I221" s="6"/>
      <c r="J221" s="6"/>
      <c r="K221" s="7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8"/>
      <c r="X221" s="5"/>
      <c r="Y221" s="5"/>
      <c r="Z221" s="5"/>
      <c r="AA221" s="5"/>
      <c r="AB221" s="5"/>
      <c r="AC221" s="5"/>
      <c r="AD221" s="5"/>
      <c r="AE221" s="8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</row>
    <row r="222" spans="1:48" ht="15.75" customHeight="1" x14ac:dyDescent="0.35">
      <c r="A222" s="5"/>
      <c r="B222" s="4"/>
      <c r="C222" s="4"/>
      <c r="D222" s="4"/>
      <c r="E222" s="4"/>
      <c r="F222" s="4"/>
      <c r="G222" s="4"/>
      <c r="H222" s="5"/>
      <c r="I222" s="6"/>
      <c r="J222" s="6"/>
      <c r="K222" s="7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8"/>
      <c r="X222" s="5"/>
      <c r="Y222" s="5"/>
      <c r="Z222" s="5"/>
      <c r="AA222" s="5"/>
      <c r="AB222" s="5"/>
      <c r="AC222" s="5"/>
      <c r="AD222" s="5"/>
      <c r="AE222" s="8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</row>
    <row r="223" spans="1:48" ht="15.75" customHeight="1" x14ac:dyDescent="0.35">
      <c r="A223" s="5"/>
      <c r="B223" s="4"/>
      <c r="C223" s="4"/>
      <c r="D223" s="4"/>
      <c r="E223" s="4"/>
      <c r="F223" s="4"/>
      <c r="G223" s="4"/>
      <c r="H223" s="5"/>
      <c r="I223" s="6"/>
      <c r="J223" s="6"/>
      <c r="K223" s="7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8"/>
      <c r="X223" s="5"/>
      <c r="Y223" s="5"/>
      <c r="Z223" s="5"/>
      <c r="AA223" s="5"/>
      <c r="AB223" s="5"/>
      <c r="AC223" s="5"/>
      <c r="AD223" s="5"/>
      <c r="AE223" s="8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</row>
    <row r="224" spans="1:48" ht="15.75" customHeight="1" x14ac:dyDescent="0.35">
      <c r="A224" s="5"/>
      <c r="B224" s="4"/>
      <c r="C224" s="4"/>
      <c r="D224" s="4"/>
      <c r="E224" s="4"/>
      <c r="F224" s="4"/>
      <c r="G224" s="4"/>
      <c r="H224" s="5"/>
      <c r="I224" s="6"/>
      <c r="J224" s="6"/>
      <c r="K224" s="7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8"/>
      <c r="X224" s="5"/>
      <c r="Y224" s="5"/>
      <c r="Z224" s="5"/>
      <c r="AA224" s="5"/>
      <c r="AB224" s="5"/>
      <c r="AC224" s="5"/>
      <c r="AD224" s="5"/>
      <c r="AE224" s="8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</row>
    <row r="225" spans="1:48" ht="15.75" customHeight="1" x14ac:dyDescent="0.35">
      <c r="A225" s="5"/>
      <c r="B225" s="4"/>
      <c r="C225" s="4"/>
      <c r="D225" s="4"/>
      <c r="E225" s="4"/>
      <c r="F225" s="4"/>
      <c r="G225" s="4"/>
      <c r="H225" s="5"/>
      <c r="I225" s="6"/>
      <c r="J225" s="6"/>
      <c r="K225" s="7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8"/>
      <c r="X225" s="5"/>
      <c r="Y225" s="5"/>
      <c r="Z225" s="5"/>
      <c r="AA225" s="5"/>
      <c r="AB225" s="5"/>
      <c r="AC225" s="5"/>
      <c r="AD225" s="5"/>
      <c r="AE225" s="8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</row>
    <row r="226" spans="1:48" ht="15.75" customHeight="1" x14ac:dyDescent="0.35">
      <c r="A226" s="5"/>
      <c r="B226" s="4"/>
      <c r="C226" s="4"/>
      <c r="D226" s="4"/>
      <c r="E226" s="4"/>
      <c r="F226" s="4"/>
      <c r="G226" s="4"/>
      <c r="H226" s="5"/>
      <c r="I226" s="6"/>
      <c r="J226" s="6"/>
      <c r="K226" s="7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8"/>
      <c r="X226" s="5"/>
      <c r="Y226" s="5"/>
      <c r="Z226" s="5"/>
      <c r="AA226" s="5"/>
      <c r="AB226" s="5"/>
      <c r="AC226" s="5"/>
      <c r="AD226" s="5"/>
      <c r="AE226" s="8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</row>
    <row r="227" spans="1:48" ht="15.75" customHeight="1" x14ac:dyDescent="0.35">
      <c r="A227" s="5"/>
      <c r="B227" s="4"/>
      <c r="C227" s="4"/>
      <c r="D227" s="4"/>
      <c r="E227" s="4"/>
      <c r="F227" s="4"/>
      <c r="G227" s="4"/>
      <c r="H227" s="5"/>
      <c r="I227" s="6"/>
      <c r="J227" s="6"/>
      <c r="K227" s="7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8"/>
      <c r="X227" s="5"/>
      <c r="Y227" s="5"/>
      <c r="Z227" s="5"/>
      <c r="AA227" s="5"/>
      <c r="AB227" s="5"/>
      <c r="AC227" s="5"/>
      <c r="AD227" s="5"/>
      <c r="AE227" s="8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</row>
    <row r="228" spans="1:48" ht="15.75" customHeight="1" x14ac:dyDescent="0.35">
      <c r="A228" s="5"/>
      <c r="B228" s="4"/>
      <c r="C228" s="4"/>
      <c r="D228" s="4"/>
      <c r="E228" s="4"/>
      <c r="F228" s="4"/>
      <c r="G228" s="4"/>
      <c r="H228" s="5"/>
      <c r="I228" s="6"/>
      <c r="J228" s="6"/>
      <c r="K228" s="7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8"/>
      <c r="X228" s="5"/>
      <c r="Y228" s="5"/>
      <c r="Z228" s="5"/>
      <c r="AA228" s="5"/>
      <c r="AB228" s="5"/>
      <c r="AC228" s="5"/>
      <c r="AD228" s="5"/>
      <c r="AE228" s="8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</row>
    <row r="229" spans="1:48" ht="15.75" customHeight="1" x14ac:dyDescent="0.35">
      <c r="A229" s="5"/>
      <c r="B229" s="4"/>
      <c r="C229" s="4"/>
      <c r="D229" s="4"/>
      <c r="E229" s="4"/>
      <c r="F229" s="4"/>
      <c r="G229" s="4"/>
      <c r="H229" s="5"/>
      <c r="I229" s="6"/>
      <c r="J229" s="6"/>
      <c r="K229" s="7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8"/>
      <c r="X229" s="5"/>
      <c r="Y229" s="5"/>
      <c r="Z229" s="5"/>
      <c r="AA229" s="5"/>
      <c r="AB229" s="5"/>
      <c r="AC229" s="5"/>
      <c r="AD229" s="5"/>
      <c r="AE229" s="8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</row>
    <row r="230" spans="1:48" ht="15.75" customHeight="1" x14ac:dyDescent="0.35">
      <c r="A230" s="5"/>
      <c r="B230" s="4"/>
      <c r="C230" s="4"/>
      <c r="D230" s="4"/>
      <c r="E230" s="4"/>
      <c r="F230" s="4"/>
      <c r="G230" s="4"/>
      <c r="H230" s="5"/>
      <c r="I230" s="6"/>
      <c r="J230" s="6"/>
      <c r="K230" s="7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8"/>
      <c r="X230" s="5"/>
      <c r="Y230" s="5"/>
      <c r="Z230" s="5"/>
      <c r="AA230" s="5"/>
      <c r="AB230" s="5"/>
      <c r="AC230" s="5"/>
      <c r="AD230" s="5"/>
      <c r="AE230" s="8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</row>
    <row r="231" spans="1:48" ht="15.75" customHeight="1" x14ac:dyDescent="0.35">
      <c r="A231" s="5"/>
      <c r="B231" s="4"/>
      <c r="C231" s="4"/>
      <c r="D231" s="4"/>
      <c r="E231" s="4"/>
      <c r="F231" s="4"/>
      <c r="G231" s="4"/>
      <c r="H231" s="5"/>
      <c r="I231" s="6"/>
      <c r="J231" s="6"/>
      <c r="K231" s="7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8"/>
      <c r="X231" s="5"/>
      <c r="Y231" s="5"/>
      <c r="Z231" s="5"/>
      <c r="AA231" s="5"/>
      <c r="AB231" s="5"/>
      <c r="AC231" s="5"/>
      <c r="AD231" s="5"/>
      <c r="AE231" s="8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</row>
    <row r="232" spans="1:48" ht="15.75" customHeight="1" x14ac:dyDescent="0.35">
      <c r="A232" s="5"/>
      <c r="B232" s="4"/>
      <c r="C232" s="4"/>
      <c r="D232" s="4"/>
      <c r="E232" s="4"/>
      <c r="F232" s="4"/>
      <c r="G232" s="4"/>
      <c r="H232" s="5"/>
      <c r="I232" s="6"/>
      <c r="J232" s="6"/>
      <c r="K232" s="7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8"/>
      <c r="X232" s="5"/>
      <c r="Y232" s="5"/>
      <c r="Z232" s="5"/>
      <c r="AA232" s="5"/>
      <c r="AB232" s="5"/>
      <c r="AC232" s="5"/>
      <c r="AD232" s="5"/>
      <c r="AE232" s="8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</row>
    <row r="233" spans="1:48" ht="15.75" customHeight="1" x14ac:dyDescent="0.35">
      <c r="A233" s="5"/>
      <c r="B233" s="4"/>
      <c r="C233" s="4"/>
      <c r="D233" s="4"/>
      <c r="E233" s="4"/>
      <c r="F233" s="4"/>
      <c r="G233" s="4"/>
      <c r="H233" s="5"/>
      <c r="I233" s="6"/>
      <c r="J233" s="6"/>
      <c r="K233" s="7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8"/>
      <c r="X233" s="5"/>
      <c r="Y233" s="5"/>
      <c r="Z233" s="5"/>
      <c r="AA233" s="5"/>
      <c r="AB233" s="5"/>
      <c r="AC233" s="5"/>
      <c r="AD233" s="5"/>
      <c r="AE233" s="8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</row>
    <row r="234" spans="1:48" ht="15.75" customHeight="1" x14ac:dyDescent="0.35">
      <c r="A234" s="5"/>
      <c r="B234" s="4"/>
      <c r="C234" s="4"/>
      <c r="D234" s="4"/>
      <c r="E234" s="4"/>
      <c r="F234" s="4"/>
      <c r="G234" s="4"/>
      <c r="H234" s="5"/>
      <c r="I234" s="6"/>
      <c r="J234" s="6"/>
      <c r="K234" s="7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8"/>
      <c r="X234" s="5"/>
      <c r="Y234" s="5"/>
      <c r="Z234" s="5"/>
      <c r="AA234" s="5"/>
      <c r="AB234" s="5"/>
      <c r="AC234" s="5"/>
      <c r="AD234" s="5"/>
      <c r="AE234" s="8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</row>
    <row r="235" spans="1:48" ht="15.75" customHeight="1" x14ac:dyDescent="0.35">
      <c r="A235" s="5"/>
      <c r="B235" s="4"/>
      <c r="C235" s="4"/>
      <c r="D235" s="4"/>
      <c r="E235" s="4"/>
      <c r="F235" s="4"/>
      <c r="G235" s="4"/>
      <c r="H235" s="5"/>
      <c r="I235" s="6"/>
      <c r="J235" s="6"/>
      <c r="K235" s="7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8"/>
      <c r="X235" s="5"/>
      <c r="Y235" s="5"/>
      <c r="Z235" s="5"/>
      <c r="AA235" s="5"/>
      <c r="AB235" s="5"/>
      <c r="AC235" s="5"/>
      <c r="AD235" s="5"/>
      <c r="AE235" s="8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</row>
    <row r="236" spans="1:48" ht="15.75" customHeight="1" x14ac:dyDescent="0.35">
      <c r="A236" s="5"/>
      <c r="B236" s="4"/>
      <c r="C236" s="4"/>
      <c r="D236" s="4"/>
      <c r="E236" s="4"/>
      <c r="F236" s="4"/>
      <c r="G236" s="4"/>
      <c r="H236" s="5"/>
      <c r="I236" s="6"/>
      <c r="J236" s="6"/>
      <c r="K236" s="7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8"/>
      <c r="X236" s="5"/>
      <c r="Y236" s="5"/>
      <c r="Z236" s="5"/>
      <c r="AA236" s="5"/>
      <c r="AB236" s="5"/>
      <c r="AC236" s="5"/>
      <c r="AD236" s="5"/>
      <c r="AE236" s="8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</row>
    <row r="237" spans="1:48" ht="15.75" customHeight="1" x14ac:dyDescent="0.35">
      <c r="A237" s="5"/>
      <c r="B237" s="4"/>
      <c r="C237" s="4"/>
      <c r="D237" s="4"/>
      <c r="E237" s="4"/>
      <c r="F237" s="4"/>
      <c r="G237" s="4"/>
      <c r="H237" s="5"/>
      <c r="I237" s="6"/>
      <c r="J237" s="6"/>
      <c r="K237" s="7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8"/>
      <c r="X237" s="5"/>
      <c r="Y237" s="5"/>
      <c r="Z237" s="5"/>
      <c r="AA237" s="5"/>
      <c r="AB237" s="5"/>
      <c r="AC237" s="5"/>
      <c r="AD237" s="5"/>
      <c r="AE237" s="8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</row>
    <row r="238" spans="1:48" ht="15.75" customHeight="1" x14ac:dyDescent="0.35">
      <c r="A238" s="5"/>
      <c r="B238" s="4"/>
      <c r="C238" s="4"/>
      <c r="D238" s="4"/>
      <c r="E238" s="4"/>
      <c r="F238" s="4"/>
      <c r="G238" s="4"/>
      <c r="H238" s="5"/>
      <c r="I238" s="6"/>
      <c r="J238" s="6"/>
      <c r="K238" s="7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8"/>
      <c r="X238" s="5"/>
      <c r="Y238" s="5"/>
      <c r="Z238" s="5"/>
      <c r="AA238" s="5"/>
      <c r="AB238" s="5"/>
      <c r="AC238" s="5"/>
      <c r="AD238" s="5"/>
      <c r="AE238" s="8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</row>
    <row r="239" spans="1:48" ht="15.75" customHeight="1" x14ac:dyDescent="0.35">
      <c r="A239" s="5"/>
      <c r="B239" s="4"/>
      <c r="C239" s="4"/>
      <c r="D239" s="4"/>
      <c r="E239" s="4"/>
      <c r="F239" s="4"/>
      <c r="G239" s="4"/>
      <c r="H239" s="5"/>
      <c r="I239" s="6"/>
      <c r="J239" s="6"/>
      <c r="K239" s="7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8"/>
      <c r="X239" s="5"/>
      <c r="Y239" s="5"/>
      <c r="Z239" s="5"/>
      <c r="AA239" s="5"/>
      <c r="AB239" s="5"/>
      <c r="AC239" s="5"/>
      <c r="AD239" s="5"/>
      <c r="AE239" s="8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</row>
    <row r="240" spans="1:48" ht="15.75" customHeight="1" x14ac:dyDescent="0.35">
      <c r="A240" s="5"/>
      <c r="B240" s="4"/>
      <c r="C240" s="4"/>
      <c r="D240" s="4"/>
      <c r="E240" s="4"/>
      <c r="F240" s="4"/>
      <c r="G240" s="4"/>
      <c r="H240" s="5"/>
      <c r="I240" s="6"/>
      <c r="J240" s="6"/>
      <c r="K240" s="7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8"/>
      <c r="X240" s="5"/>
      <c r="Y240" s="5"/>
      <c r="Z240" s="5"/>
      <c r="AA240" s="5"/>
      <c r="AB240" s="5"/>
      <c r="AC240" s="5"/>
      <c r="AD240" s="5"/>
      <c r="AE240" s="8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</row>
    <row r="241" spans="1:48" ht="15.75" customHeight="1" x14ac:dyDescent="0.35">
      <c r="A241" s="5"/>
      <c r="B241" s="4"/>
      <c r="C241" s="4"/>
      <c r="D241" s="4"/>
      <c r="E241" s="4"/>
      <c r="F241" s="4"/>
      <c r="G241" s="4"/>
      <c r="H241" s="5"/>
      <c r="I241" s="6"/>
      <c r="J241" s="6"/>
      <c r="K241" s="7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8"/>
      <c r="X241" s="5"/>
      <c r="Y241" s="5"/>
      <c r="Z241" s="5"/>
      <c r="AA241" s="5"/>
      <c r="AB241" s="5"/>
      <c r="AC241" s="5"/>
      <c r="AD241" s="5"/>
      <c r="AE241" s="8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</row>
    <row r="242" spans="1:48" ht="15.75" customHeight="1" x14ac:dyDescent="0.35">
      <c r="A242" s="5"/>
      <c r="B242" s="4"/>
      <c r="C242" s="4"/>
      <c r="D242" s="4"/>
      <c r="E242" s="4"/>
      <c r="F242" s="4"/>
      <c r="G242" s="4"/>
      <c r="H242" s="5"/>
      <c r="I242" s="6"/>
      <c r="J242" s="6"/>
      <c r="K242" s="7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8"/>
      <c r="X242" s="5"/>
      <c r="Y242" s="5"/>
      <c r="Z242" s="5"/>
      <c r="AA242" s="5"/>
      <c r="AB242" s="5"/>
      <c r="AC242" s="5"/>
      <c r="AD242" s="5"/>
      <c r="AE242" s="8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</row>
    <row r="243" spans="1:48" ht="15.75" customHeight="1" x14ac:dyDescent="0.35">
      <c r="A243" s="5"/>
      <c r="B243" s="4"/>
      <c r="C243" s="4"/>
      <c r="D243" s="4"/>
      <c r="E243" s="4"/>
      <c r="F243" s="4"/>
      <c r="G243" s="4"/>
      <c r="H243" s="5"/>
      <c r="I243" s="6"/>
      <c r="J243" s="6"/>
      <c r="K243" s="7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8"/>
      <c r="X243" s="5"/>
      <c r="Y243" s="5"/>
      <c r="Z243" s="5"/>
      <c r="AA243" s="5"/>
      <c r="AB243" s="5"/>
      <c r="AC243" s="5"/>
      <c r="AD243" s="5"/>
      <c r="AE243" s="8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</row>
    <row r="244" spans="1:48" ht="15.75" customHeight="1" x14ac:dyDescent="0.35">
      <c r="A244" s="5"/>
      <c r="B244" s="4"/>
      <c r="C244" s="4"/>
      <c r="D244" s="4"/>
      <c r="E244" s="4"/>
      <c r="F244" s="4"/>
      <c r="G244" s="4"/>
      <c r="H244" s="5"/>
      <c r="I244" s="6"/>
      <c r="J244" s="6"/>
      <c r="K244" s="7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8"/>
      <c r="X244" s="5"/>
      <c r="Y244" s="5"/>
      <c r="Z244" s="5"/>
      <c r="AA244" s="5"/>
      <c r="AB244" s="5"/>
      <c r="AC244" s="5"/>
      <c r="AD244" s="5"/>
      <c r="AE244" s="8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</row>
    <row r="245" spans="1:48" ht="15.75" customHeight="1" x14ac:dyDescent="0.35">
      <c r="A245" s="5"/>
      <c r="B245" s="4"/>
      <c r="C245" s="4"/>
      <c r="D245" s="4"/>
      <c r="E245" s="4"/>
      <c r="F245" s="4"/>
      <c r="G245" s="4"/>
      <c r="H245" s="5"/>
      <c r="I245" s="6"/>
      <c r="J245" s="6"/>
      <c r="K245" s="7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8"/>
      <c r="X245" s="5"/>
      <c r="Y245" s="5"/>
      <c r="Z245" s="5"/>
      <c r="AA245" s="5"/>
      <c r="AB245" s="5"/>
      <c r="AC245" s="5"/>
      <c r="AD245" s="5"/>
      <c r="AE245" s="8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</row>
    <row r="246" spans="1:48" ht="15.75" customHeight="1" x14ac:dyDescent="0.35">
      <c r="A246" s="5"/>
      <c r="B246" s="4"/>
      <c r="C246" s="4"/>
      <c r="D246" s="4"/>
      <c r="E246" s="4"/>
      <c r="F246" s="4"/>
      <c r="G246" s="4"/>
      <c r="H246" s="5"/>
      <c r="I246" s="6"/>
      <c r="J246" s="6"/>
      <c r="K246" s="7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8"/>
      <c r="X246" s="5"/>
      <c r="Y246" s="5"/>
      <c r="Z246" s="5"/>
      <c r="AA246" s="5"/>
      <c r="AB246" s="5"/>
      <c r="AC246" s="5"/>
      <c r="AD246" s="5"/>
      <c r="AE246" s="8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</row>
    <row r="247" spans="1:48" ht="15.75" customHeight="1" x14ac:dyDescent="0.35">
      <c r="A247" s="5"/>
      <c r="B247" s="4"/>
      <c r="C247" s="4"/>
      <c r="D247" s="4"/>
      <c r="E247" s="4"/>
      <c r="F247" s="4"/>
      <c r="G247" s="4"/>
      <c r="H247" s="5"/>
      <c r="I247" s="6"/>
      <c r="J247" s="6"/>
      <c r="K247" s="7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8"/>
      <c r="X247" s="5"/>
      <c r="Y247" s="5"/>
      <c r="Z247" s="5"/>
      <c r="AA247" s="5"/>
      <c r="AB247" s="5"/>
      <c r="AC247" s="5"/>
      <c r="AD247" s="5"/>
      <c r="AE247" s="8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</row>
    <row r="248" spans="1:48" ht="15.75" customHeight="1" x14ac:dyDescent="0.35">
      <c r="A248" s="5"/>
      <c r="B248" s="4"/>
      <c r="C248" s="4"/>
      <c r="D248" s="4"/>
      <c r="E248" s="4"/>
      <c r="F248" s="4"/>
      <c r="G248" s="4"/>
      <c r="H248" s="5"/>
      <c r="I248" s="6"/>
      <c r="J248" s="6"/>
      <c r="K248" s="7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8"/>
      <c r="X248" s="5"/>
      <c r="Y248" s="5"/>
      <c r="Z248" s="5"/>
      <c r="AA248" s="5"/>
      <c r="AB248" s="5"/>
      <c r="AC248" s="5"/>
      <c r="AD248" s="5"/>
      <c r="AE248" s="8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</row>
    <row r="249" spans="1:48" ht="15.75" customHeight="1" x14ac:dyDescent="0.35">
      <c r="A249" s="5"/>
      <c r="B249" s="4"/>
      <c r="C249" s="4"/>
      <c r="D249" s="4"/>
      <c r="E249" s="4"/>
      <c r="F249" s="4"/>
      <c r="G249" s="4"/>
      <c r="H249" s="5"/>
      <c r="I249" s="6"/>
      <c r="J249" s="6"/>
      <c r="K249" s="7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8"/>
      <c r="X249" s="5"/>
      <c r="Y249" s="5"/>
      <c r="Z249" s="5"/>
      <c r="AA249" s="5"/>
      <c r="AB249" s="5"/>
      <c r="AC249" s="5"/>
      <c r="AD249" s="5"/>
      <c r="AE249" s="8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</row>
    <row r="250" spans="1:48" ht="15.75" customHeight="1" x14ac:dyDescent="0.35">
      <c r="A250" s="5"/>
      <c r="B250" s="4"/>
      <c r="C250" s="4"/>
      <c r="D250" s="4"/>
      <c r="E250" s="4"/>
      <c r="F250" s="4"/>
      <c r="G250" s="4"/>
      <c r="H250" s="5"/>
      <c r="I250" s="6"/>
      <c r="J250" s="6"/>
      <c r="K250" s="7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8"/>
      <c r="X250" s="5"/>
      <c r="Y250" s="5"/>
      <c r="Z250" s="5"/>
      <c r="AA250" s="5"/>
      <c r="AB250" s="5"/>
      <c r="AC250" s="5"/>
      <c r="AD250" s="5"/>
      <c r="AE250" s="8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</row>
    <row r="251" spans="1:48" ht="15.75" customHeight="1" x14ac:dyDescent="0.35">
      <c r="A251" s="5"/>
      <c r="B251" s="4"/>
      <c r="C251" s="4"/>
      <c r="D251" s="4"/>
      <c r="E251" s="4"/>
      <c r="F251" s="4"/>
      <c r="G251" s="4"/>
      <c r="H251" s="5"/>
      <c r="I251" s="6"/>
      <c r="J251" s="6"/>
      <c r="K251" s="7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8"/>
      <c r="X251" s="5"/>
      <c r="Y251" s="5"/>
      <c r="Z251" s="5"/>
      <c r="AA251" s="5"/>
      <c r="AB251" s="5"/>
      <c r="AC251" s="5"/>
      <c r="AD251" s="5"/>
      <c r="AE251" s="8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</row>
    <row r="252" spans="1:48" ht="15.75" customHeight="1" x14ac:dyDescent="0.35">
      <c r="A252" s="5"/>
      <c r="B252" s="4"/>
      <c r="C252" s="4"/>
      <c r="D252" s="4"/>
      <c r="E252" s="4"/>
      <c r="F252" s="4"/>
      <c r="G252" s="4"/>
      <c r="H252" s="5"/>
      <c r="I252" s="6"/>
      <c r="J252" s="6"/>
      <c r="K252" s="7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8"/>
      <c r="X252" s="5"/>
      <c r="Y252" s="5"/>
      <c r="Z252" s="5"/>
      <c r="AA252" s="5"/>
      <c r="AB252" s="5"/>
      <c r="AC252" s="5"/>
      <c r="AD252" s="5"/>
      <c r="AE252" s="8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</row>
    <row r="253" spans="1:48" ht="15.75" customHeight="1" x14ac:dyDescent="0.35">
      <c r="A253" s="5"/>
      <c r="B253" s="4"/>
      <c r="C253" s="4"/>
      <c r="D253" s="4"/>
      <c r="E253" s="4"/>
      <c r="F253" s="4"/>
      <c r="G253" s="4"/>
      <c r="H253" s="5"/>
      <c r="I253" s="6"/>
      <c r="J253" s="6"/>
      <c r="K253" s="7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8"/>
      <c r="X253" s="5"/>
      <c r="Y253" s="5"/>
      <c r="Z253" s="5"/>
      <c r="AA253" s="5"/>
      <c r="AB253" s="5"/>
      <c r="AC253" s="5"/>
      <c r="AD253" s="5"/>
      <c r="AE253" s="8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</row>
    <row r="254" spans="1:48" ht="15.75" customHeight="1" x14ac:dyDescent="0.35">
      <c r="A254" s="5"/>
      <c r="B254" s="4"/>
      <c r="C254" s="4"/>
      <c r="D254" s="4"/>
      <c r="E254" s="4"/>
      <c r="F254" s="4"/>
      <c r="G254" s="4"/>
      <c r="H254" s="5"/>
      <c r="I254" s="6"/>
      <c r="J254" s="6"/>
      <c r="K254" s="7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8"/>
      <c r="X254" s="5"/>
      <c r="Y254" s="5"/>
      <c r="Z254" s="5"/>
      <c r="AA254" s="5"/>
      <c r="AB254" s="5"/>
      <c r="AC254" s="5"/>
      <c r="AD254" s="5"/>
      <c r="AE254" s="8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</row>
    <row r="255" spans="1:48" ht="15.75" customHeight="1" x14ac:dyDescent="0.35">
      <c r="A255" s="5"/>
      <c r="B255" s="4"/>
      <c r="C255" s="4"/>
      <c r="D255" s="4"/>
      <c r="E255" s="4"/>
      <c r="F255" s="4"/>
      <c r="G255" s="4"/>
      <c r="H255" s="5"/>
      <c r="I255" s="6"/>
      <c r="J255" s="6"/>
      <c r="K255" s="7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8"/>
      <c r="X255" s="5"/>
      <c r="Y255" s="5"/>
      <c r="Z255" s="5"/>
      <c r="AA255" s="5"/>
      <c r="AB255" s="5"/>
      <c r="AC255" s="5"/>
      <c r="AD255" s="5"/>
      <c r="AE255" s="8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</row>
    <row r="256" spans="1:48" ht="15.75" customHeight="1" x14ac:dyDescent="0.35">
      <c r="A256" s="5"/>
      <c r="B256" s="4"/>
      <c r="C256" s="4"/>
      <c r="D256" s="4"/>
      <c r="E256" s="4"/>
      <c r="F256" s="4"/>
      <c r="G256" s="4"/>
      <c r="H256" s="5"/>
      <c r="I256" s="6"/>
      <c r="J256" s="6"/>
      <c r="K256" s="7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8"/>
      <c r="X256" s="5"/>
      <c r="Y256" s="5"/>
      <c r="Z256" s="5"/>
      <c r="AA256" s="5"/>
      <c r="AB256" s="5"/>
      <c r="AC256" s="5"/>
      <c r="AD256" s="5"/>
      <c r="AE256" s="8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</row>
    <row r="257" spans="1:48" ht="15.75" customHeight="1" x14ac:dyDescent="0.35">
      <c r="A257" s="5"/>
      <c r="B257" s="4"/>
      <c r="C257" s="4"/>
      <c r="D257" s="4"/>
      <c r="E257" s="4"/>
      <c r="F257" s="4"/>
      <c r="G257" s="4"/>
      <c r="H257" s="5"/>
      <c r="I257" s="6"/>
      <c r="J257" s="6"/>
      <c r="K257" s="7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8"/>
      <c r="X257" s="5"/>
      <c r="Y257" s="5"/>
      <c r="Z257" s="5"/>
      <c r="AA257" s="5"/>
      <c r="AB257" s="5"/>
      <c r="AC257" s="5"/>
      <c r="AD257" s="5"/>
      <c r="AE257" s="8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</row>
    <row r="258" spans="1:48" ht="15.75" customHeight="1" x14ac:dyDescent="0.35">
      <c r="A258" s="5"/>
      <c r="B258" s="4"/>
      <c r="C258" s="4"/>
      <c r="D258" s="4"/>
      <c r="E258" s="4"/>
      <c r="F258" s="4"/>
      <c r="G258" s="4"/>
      <c r="H258" s="5"/>
      <c r="I258" s="6"/>
      <c r="J258" s="6"/>
      <c r="K258" s="7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8"/>
      <c r="X258" s="5"/>
      <c r="Y258" s="5"/>
      <c r="Z258" s="5"/>
      <c r="AA258" s="5"/>
      <c r="AB258" s="5"/>
      <c r="AC258" s="5"/>
      <c r="AD258" s="5"/>
      <c r="AE258" s="8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</row>
    <row r="259" spans="1:48" ht="15.75" customHeight="1" x14ac:dyDescent="0.35">
      <c r="A259" s="5"/>
      <c r="B259" s="4"/>
      <c r="C259" s="4"/>
      <c r="D259" s="4"/>
      <c r="E259" s="4"/>
      <c r="F259" s="4"/>
      <c r="G259" s="4"/>
      <c r="H259" s="5"/>
      <c r="I259" s="6"/>
      <c r="J259" s="6"/>
      <c r="K259" s="7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8"/>
      <c r="X259" s="5"/>
      <c r="Y259" s="5"/>
      <c r="Z259" s="5"/>
      <c r="AA259" s="5"/>
      <c r="AB259" s="5"/>
      <c r="AC259" s="5"/>
      <c r="AD259" s="5"/>
      <c r="AE259" s="8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</row>
    <row r="260" spans="1:48" ht="15.75" customHeight="1" x14ac:dyDescent="0.35">
      <c r="A260" s="5"/>
      <c r="B260" s="4"/>
      <c r="C260" s="4"/>
      <c r="D260" s="4"/>
      <c r="E260" s="4"/>
      <c r="F260" s="4"/>
      <c r="G260" s="4"/>
      <c r="H260" s="5"/>
      <c r="I260" s="6"/>
      <c r="J260" s="6"/>
      <c r="K260" s="7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8"/>
      <c r="X260" s="5"/>
      <c r="Y260" s="5"/>
      <c r="Z260" s="5"/>
      <c r="AA260" s="5"/>
      <c r="AB260" s="5"/>
      <c r="AC260" s="5"/>
      <c r="AD260" s="5"/>
      <c r="AE260" s="8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</row>
    <row r="261" spans="1:48" ht="15.75" customHeight="1" x14ac:dyDescent="0.35">
      <c r="A261" s="5"/>
      <c r="B261" s="4"/>
      <c r="C261" s="4"/>
      <c r="D261" s="4"/>
      <c r="E261" s="4"/>
      <c r="F261" s="4"/>
      <c r="G261" s="4"/>
      <c r="H261" s="5"/>
      <c r="I261" s="6"/>
      <c r="J261" s="6"/>
      <c r="K261" s="7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8"/>
      <c r="X261" s="5"/>
      <c r="Y261" s="5"/>
      <c r="Z261" s="5"/>
      <c r="AA261" s="5"/>
      <c r="AB261" s="5"/>
      <c r="AC261" s="5"/>
      <c r="AD261" s="5"/>
      <c r="AE261" s="8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</row>
    <row r="262" spans="1:48" ht="15.75" customHeight="1" x14ac:dyDescent="0.35">
      <c r="A262" s="5"/>
      <c r="B262" s="4"/>
      <c r="C262" s="4"/>
      <c r="D262" s="4"/>
      <c r="E262" s="4"/>
      <c r="F262" s="4"/>
      <c r="G262" s="4"/>
      <c r="H262" s="5"/>
      <c r="I262" s="6"/>
      <c r="J262" s="6"/>
      <c r="K262" s="7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8"/>
      <c r="X262" s="5"/>
      <c r="Y262" s="5"/>
      <c r="Z262" s="5"/>
      <c r="AA262" s="5"/>
      <c r="AB262" s="5"/>
      <c r="AC262" s="5"/>
      <c r="AD262" s="5"/>
      <c r="AE262" s="8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</row>
    <row r="263" spans="1:48" ht="15.75" customHeight="1" x14ac:dyDescent="0.35">
      <c r="A263" s="5"/>
      <c r="B263" s="4"/>
      <c r="C263" s="4"/>
      <c r="D263" s="4"/>
      <c r="E263" s="4"/>
      <c r="F263" s="4"/>
      <c r="G263" s="4"/>
      <c r="H263" s="5"/>
      <c r="I263" s="6"/>
      <c r="J263" s="6"/>
      <c r="K263" s="7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8"/>
      <c r="X263" s="5"/>
      <c r="Y263" s="5"/>
      <c r="Z263" s="5"/>
      <c r="AA263" s="5"/>
      <c r="AB263" s="5"/>
      <c r="AC263" s="5"/>
      <c r="AD263" s="5"/>
      <c r="AE263" s="8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</row>
    <row r="264" spans="1:48" ht="15.75" customHeight="1" x14ac:dyDescent="0.35">
      <c r="A264" s="5"/>
      <c r="B264" s="4"/>
      <c r="C264" s="4"/>
      <c r="D264" s="4"/>
      <c r="E264" s="4"/>
      <c r="F264" s="4"/>
      <c r="G264" s="4"/>
      <c r="H264" s="5"/>
      <c r="I264" s="6"/>
      <c r="J264" s="6"/>
      <c r="K264" s="7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8"/>
      <c r="X264" s="5"/>
      <c r="Y264" s="5"/>
      <c r="Z264" s="5"/>
      <c r="AA264" s="5"/>
      <c r="AB264" s="5"/>
      <c r="AC264" s="5"/>
      <c r="AD264" s="5"/>
      <c r="AE264" s="8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</row>
    <row r="265" spans="1:48" ht="15.75" customHeight="1" x14ac:dyDescent="0.35">
      <c r="A265" s="5"/>
      <c r="B265" s="4"/>
      <c r="C265" s="4"/>
      <c r="D265" s="4"/>
      <c r="E265" s="4"/>
      <c r="F265" s="4"/>
      <c r="G265" s="4"/>
      <c r="H265" s="5"/>
      <c r="I265" s="6"/>
      <c r="J265" s="6"/>
      <c r="K265" s="7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8"/>
      <c r="X265" s="5"/>
      <c r="Y265" s="5"/>
      <c r="Z265" s="5"/>
      <c r="AA265" s="5"/>
      <c r="AB265" s="5"/>
      <c r="AC265" s="5"/>
      <c r="AD265" s="5"/>
      <c r="AE265" s="8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</row>
    <row r="266" spans="1:48" ht="15.75" customHeight="1" x14ac:dyDescent="0.35">
      <c r="A266" s="5"/>
      <c r="B266" s="4"/>
      <c r="C266" s="4"/>
      <c r="D266" s="4"/>
      <c r="E266" s="4"/>
      <c r="F266" s="4"/>
      <c r="G266" s="4"/>
      <c r="H266" s="5"/>
      <c r="I266" s="6"/>
      <c r="J266" s="6"/>
      <c r="K266" s="7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8"/>
      <c r="X266" s="5"/>
      <c r="Y266" s="5"/>
      <c r="Z266" s="5"/>
      <c r="AA266" s="5"/>
      <c r="AB266" s="5"/>
      <c r="AC266" s="5"/>
      <c r="AD266" s="5"/>
      <c r="AE266" s="8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</row>
    <row r="267" spans="1:48" ht="15.75" customHeight="1" x14ac:dyDescent="0.35">
      <c r="A267" s="5"/>
      <c r="B267" s="4"/>
      <c r="C267" s="4"/>
      <c r="D267" s="4"/>
      <c r="E267" s="4"/>
      <c r="F267" s="4"/>
      <c r="G267" s="4"/>
      <c r="H267" s="5"/>
      <c r="I267" s="6"/>
      <c r="J267" s="6"/>
      <c r="K267" s="7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8"/>
      <c r="X267" s="5"/>
      <c r="Y267" s="5"/>
      <c r="Z267" s="5"/>
      <c r="AA267" s="5"/>
      <c r="AB267" s="5"/>
      <c r="AC267" s="5"/>
      <c r="AD267" s="5"/>
      <c r="AE267" s="8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</row>
    <row r="268" spans="1:48" ht="15.75" customHeight="1" x14ac:dyDescent="0.35">
      <c r="A268" s="5"/>
      <c r="B268" s="4"/>
      <c r="C268" s="4"/>
      <c r="D268" s="4"/>
      <c r="E268" s="4"/>
      <c r="F268" s="4"/>
      <c r="G268" s="4"/>
      <c r="H268" s="5"/>
      <c r="I268" s="6"/>
      <c r="J268" s="6"/>
      <c r="K268" s="7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8"/>
      <c r="X268" s="5"/>
      <c r="Y268" s="5"/>
      <c r="Z268" s="5"/>
      <c r="AA268" s="5"/>
      <c r="AB268" s="5"/>
      <c r="AC268" s="5"/>
      <c r="AD268" s="5"/>
      <c r="AE268" s="8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</row>
    <row r="269" spans="1:48" ht="15.75" customHeight="1" x14ac:dyDescent="0.35">
      <c r="A269" s="5"/>
      <c r="B269" s="4"/>
      <c r="C269" s="4"/>
      <c r="D269" s="4"/>
      <c r="E269" s="4"/>
      <c r="F269" s="4"/>
      <c r="G269" s="4"/>
      <c r="H269" s="5"/>
      <c r="I269" s="6"/>
      <c r="J269" s="6"/>
      <c r="K269" s="7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8"/>
      <c r="X269" s="5"/>
      <c r="Y269" s="5"/>
      <c r="Z269" s="5"/>
      <c r="AA269" s="5"/>
      <c r="AB269" s="5"/>
      <c r="AC269" s="5"/>
      <c r="AD269" s="5"/>
      <c r="AE269" s="8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</row>
    <row r="270" spans="1:48" ht="15.75" customHeight="1" x14ac:dyDescent="0.35">
      <c r="A270" s="5"/>
      <c r="B270" s="4"/>
      <c r="C270" s="4"/>
      <c r="D270" s="4"/>
      <c r="E270" s="4"/>
      <c r="F270" s="4"/>
      <c r="G270" s="4"/>
      <c r="H270" s="5"/>
      <c r="I270" s="6"/>
      <c r="J270" s="6"/>
      <c r="K270" s="7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8"/>
      <c r="X270" s="5"/>
      <c r="Y270" s="5"/>
      <c r="Z270" s="5"/>
      <c r="AA270" s="5"/>
      <c r="AB270" s="5"/>
      <c r="AC270" s="5"/>
      <c r="AD270" s="5"/>
      <c r="AE270" s="8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</row>
    <row r="271" spans="1:48" ht="15.75" customHeight="1" x14ac:dyDescent="0.35">
      <c r="A271" s="5"/>
      <c r="B271" s="4"/>
      <c r="C271" s="4"/>
      <c r="D271" s="4"/>
      <c r="E271" s="4"/>
      <c r="F271" s="4"/>
      <c r="G271" s="4"/>
      <c r="H271" s="5"/>
      <c r="I271" s="6"/>
      <c r="J271" s="6"/>
      <c r="K271" s="7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8"/>
      <c r="X271" s="5"/>
      <c r="Y271" s="5"/>
      <c r="Z271" s="5"/>
      <c r="AA271" s="5"/>
      <c r="AB271" s="5"/>
      <c r="AC271" s="5"/>
      <c r="AD271" s="5"/>
      <c r="AE271" s="8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</row>
    <row r="272" spans="1:48" ht="15.75" customHeight="1" x14ac:dyDescent="0.35">
      <c r="A272" s="5"/>
      <c r="B272" s="4"/>
      <c r="C272" s="4"/>
      <c r="D272" s="4"/>
      <c r="E272" s="4"/>
      <c r="F272" s="4"/>
      <c r="G272" s="4"/>
      <c r="H272" s="5"/>
      <c r="I272" s="6"/>
      <c r="J272" s="6"/>
      <c r="K272" s="7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8"/>
      <c r="X272" s="5"/>
      <c r="Y272" s="5"/>
      <c r="Z272" s="5"/>
      <c r="AA272" s="5"/>
      <c r="AB272" s="5"/>
      <c r="AC272" s="5"/>
      <c r="AD272" s="5"/>
      <c r="AE272" s="8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</row>
    <row r="273" spans="1:48" ht="15.75" customHeight="1" x14ac:dyDescent="0.35">
      <c r="A273" s="5"/>
      <c r="B273" s="4"/>
      <c r="C273" s="4"/>
      <c r="D273" s="4"/>
      <c r="E273" s="4"/>
      <c r="F273" s="4"/>
      <c r="G273" s="4"/>
      <c r="H273" s="5"/>
      <c r="I273" s="6"/>
      <c r="J273" s="6"/>
      <c r="K273" s="7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8"/>
      <c r="X273" s="5"/>
      <c r="Y273" s="5"/>
      <c r="Z273" s="5"/>
      <c r="AA273" s="5"/>
      <c r="AB273" s="5"/>
      <c r="AC273" s="5"/>
      <c r="AD273" s="5"/>
      <c r="AE273" s="8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</row>
    <row r="274" spans="1:48" ht="15.75" customHeight="1" x14ac:dyDescent="0.35">
      <c r="A274" s="5"/>
      <c r="B274" s="4"/>
      <c r="C274" s="4"/>
      <c r="D274" s="4"/>
      <c r="E274" s="4"/>
      <c r="F274" s="4"/>
      <c r="G274" s="4"/>
      <c r="H274" s="5"/>
      <c r="I274" s="6"/>
      <c r="J274" s="6"/>
      <c r="K274" s="7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8"/>
      <c r="X274" s="5"/>
      <c r="Y274" s="5"/>
      <c r="Z274" s="5"/>
      <c r="AA274" s="5"/>
      <c r="AB274" s="5"/>
      <c r="AC274" s="5"/>
      <c r="AD274" s="5"/>
      <c r="AE274" s="8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</row>
    <row r="275" spans="1:48" ht="15.75" customHeight="1" x14ac:dyDescent="0.35">
      <c r="A275" s="5"/>
      <c r="B275" s="4"/>
      <c r="C275" s="4"/>
      <c r="D275" s="4"/>
      <c r="E275" s="4"/>
      <c r="F275" s="4"/>
      <c r="G275" s="4"/>
      <c r="H275" s="5"/>
      <c r="I275" s="6"/>
      <c r="J275" s="6"/>
      <c r="K275" s="7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8"/>
      <c r="X275" s="5"/>
      <c r="Y275" s="5"/>
      <c r="Z275" s="5"/>
      <c r="AA275" s="5"/>
      <c r="AB275" s="5"/>
      <c r="AC275" s="5"/>
      <c r="AD275" s="5"/>
      <c r="AE275" s="8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</row>
    <row r="276" spans="1:48" ht="15.75" customHeight="1" x14ac:dyDescent="0.35">
      <c r="A276" s="5"/>
      <c r="B276" s="4"/>
      <c r="C276" s="4"/>
      <c r="D276" s="4"/>
      <c r="E276" s="4"/>
      <c r="F276" s="4"/>
      <c r="G276" s="4"/>
      <c r="H276" s="5"/>
      <c r="I276" s="6"/>
      <c r="J276" s="6"/>
      <c r="K276" s="7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8"/>
      <c r="X276" s="5"/>
      <c r="Y276" s="5"/>
      <c r="Z276" s="5"/>
      <c r="AA276" s="5"/>
      <c r="AB276" s="5"/>
      <c r="AC276" s="5"/>
      <c r="AD276" s="5"/>
      <c r="AE276" s="8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</row>
    <row r="277" spans="1:48" ht="15.75" customHeight="1" x14ac:dyDescent="0.35">
      <c r="A277" s="5"/>
      <c r="B277" s="4"/>
      <c r="C277" s="4"/>
      <c r="D277" s="4"/>
      <c r="E277" s="4"/>
      <c r="F277" s="4"/>
      <c r="G277" s="4"/>
      <c r="H277" s="5"/>
      <c r="I277" s="6"/>
      <c r="J277" s="6"/>
      <c r="K277" s="7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8"/>
      <c r="X277" s="5"/>
      <c r="Y277" s="5"/>
      <c r="Z277" s="5"/>
      <c r="AA277" s="5"/>
      <c r="AB277" s="5"/>
      <c r="AC277" s="5"/>
      <c r="AD277" s="5"/>
      <c r="AE277" s="8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</row>
    <row r="278" spans="1:48" ht="15.75" customHeight="1" x14ac:dyDescent="0.35">
      <c r="A278" s="5"/>
      <c r="B278" s="4"/>
      <c r="C278" s="4"/>
      <c r="D278" s="4"/>
      <c r="E278" s="4"/>
      <c r="F278" s="4"/>
      <c r="G278" s="4"/>
      <c r="H278" s="5"/>
      <c r="I278" s="6"/>
      <c r="J278" s="6"/>
      <c r="K278" s="7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8"/>
      <c r="X278" s="5"/>
      <c r="Y278" s="5"/>
      <c r="Z278" s="5"/>
      <c r="AA278" s="5"/>
      <c r="AB278" s="5"/>
      <c r="AC278" s="5"/>
      <c r="AD278" s="5"/>
      <c r="AE278" s="8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</row>
    <row r="279" spans="1:48" ht="15.75" customHeight="1" x14ac:dyDescent="0.35">
      <c r="A279" s="5"/>
      <c r="B279" s="4"/>
      <c r="C279" s="4"/>
      <c r="D279" s="4"/>
      <c r="E279" s="4"/>
      <c r="F279" s="4"/>
      <c r="G279" s="4"/>
      <c r="H279" s="5"/>
      <c r="I279" s="6"/>
      <c r="J279" s="6"/>
      <c r="K279" s="7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8"/>
      <c r="X279" s="5"/>
      <c r="Y279" s="5"/>
      <c r="Z279" s="5"/>
      <c r="AA279" s="5"/>
      <c r="AB279" s="5"/>
      <c r="AC279" s="5"/>
      <c r="AD279" s="5"/>
      <c r="AE279" s="8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</row>
    <row r="280" spans="1:48" ht="15.75" customHeight="1" x14ac:dyDescent="0.35">
      <c r="A280" s="5"/>
      <c r="B280" s="4"/>
      <c r="C280" s="4"/>
      <c r="D280" s="4"/>
      <c r="E280" s="4"/>
      <c r="F280" s="4"/>
      <c r="G280" s="4"/>
      <c r="H280" s="5"/>
      <c r="I280" s="6"/>
      <c r="J280" s="6"/>
      <c r="K280" s="7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8"/>
      <c r="X280" s="5"/>
      <c r="Y280" s="5"/>
      <c r="Z280" s="5"/>
      <c r="AA280" s="5"/>
      <c r="AB280" s="5"/>
      <c r="AC280" s="5"/>
      <c r="AD280" s="5"/>
      <c r="AE280" s="8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</row>
    <row r="281" spans="1:48" ht="15.75" customHeight="1" x14ac:dyDescent="0.35">
      <c r="A281" s="5"/>
      <c r="B281" s="4"/>
      <c r="C281" s="4"/>
      <c r="D281" s="4"/>
      <c r="E281" s="4"/>
      <c r="F281" s="4"/>
      <c r="G281" s="4"/>
      <c r="H281" s="5"/>
      <c r="I281" s="6"/>
      <c r="J281" s="6"/>
      <c r="K281" s="7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8"/>
      <c r="X281" s="5"/>
      <c r="Y281" s="5"/>
      <c r="Z281" s="5"/>
      <c r="AA281" s="5"/>
      <c r="AB281" s="5"/>
      <c r="AC281" s="5"/>
      <c r="AD281" s="5"/>
      <c r="AE281" s="8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</row>
    <row r="282" spans="1:48" ht="15.75" customHeight="1" x14ac:dyDescent="0.35">
      <c r="A282" s="5"/>
      <c r="B282" s="4"/>
      <c r="C282" s="4"/>
      <c r="D282" s="4"/>
      <c r="E282" s="4"/>
      <c r="F282" s="4"/>
      <c r="G282" s="4"/>
      <c r="H282" s="5"/>
      <c r="I282" s="6"/>
      <c r="J282" s="6"/>
      <c r="K282" s="7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8"/>
      <c r="X282" s="5"/>
      <c r="Y282" s="5"/>
      <c r="Z282" s="5"/>
      <c r="AA282" s="5"/>
      <c r="AB282" s="5"/>
      <c r="AC282" s="5"/>
      <c r="AD282" s="5"/>
      <c r="AE282" s="8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</row>
    <row r="283" spans="1:48" ht="15.75" customHeight="1" x14ac:dyDescent="0.35">
      <c r="A283" s="5"/>
      <c r="B283" s="4"/>
      <c r="C283" s="4"/>
      <c r="D283" s="4"/>
      <c r="E283" s="4"/>
      <c r="F283" s="4"/>
      <c r="G283" s="4"/>
      <c r="H283" s="5"/>
      <c r="I283" s="6"/>
      <c r="J283" s="6"/>
      <c r="K283" s="7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8"/>
      <c r="X283" s="5"/>
      <c r="Y283" s="5"/>
      <c r="Z283" s="5"/>
      <c r="AA283" s="5"/>
      <c r="AB283" s="5"/>
      <c r="AC283" s="5"/>
      <c r="AD283" s="5"/>
      <c r="AE283" s="8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</row>
    <row r="284" spans="1:48" ht="15.75" customHeight="1" x14ac:dyDescent="0.35">
      <c r="A284" s="5"/>
      <c r="B284" s="4"/>
      <c r="C284" s="4"/>
      <c r="D284" s="4"/>
      <c r="E284" s="4"/>
      <c r="F284" s="4"/>
      <c r="G284" s="4"/>
      <c r="H284" s="5"/>
      <c r="I284" s="6"/>
      <c r="J284" s="6"/>
      <c r="K284" s="7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8"/>
      <c r="X284" s="5"/>
      <c r="Y284" s="5"/>
      <c r="Z284" s="5"/>
      <c r="AA284" s="5"/>
      <c r="AB284" s="5"/>
      <c r="AC284" s="5"/>
      <c r="AD284" s="5"/>
      <c r="AE284" s="8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</row>
    <row r="285" spans="1:48" ht="15.75" customHeight="1" x14ac:dyDescent="0.35">
      <c r="A285" s="5"/>
      <c r="B285" s="4"/>
      <c r="C285" s="4"/>
      <c r="D285" s="4"/>
      <c r="E285" s="4"/>
      <c r="F285" s="4"/>
      <c r="G285" s="4"/>
      <c r="H285" s="5"/>
      <c r="I285" s="6"/>
      <c r="J285" s="6"/>
      <c r="K285" s="7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8"/>
      <c r="X285" s="5"/>
      <c r="Y285" s="5"/>
      <c r="Z285" s="5"/>
      <c r="AA285" s="5"/>
      <c r="AB285" s="5"/>
      <c r="AC285" s="5"/>
      <c r="AD285" s="5"/>
      <c r="AE285" s="8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</row>
    <row r="286" spans="1:48" ht="15.75" customHeight="1" x14ac:dyDescent="0.35">
      <c r="A286" s="5"/>
      <c r="B286" s="4"/>
      <c r="C286" s="4"/>
      <c r="D286" s="4"/>
      <c r="E286" s="4"/>
      <c r="F286" s="4"/>
      <c r="G286" s="4"/>
      <c r="H286" s="5"/>
      <c r="I286" s="6"/>
      <c r="J286" s="6"/>
      <c r="K286" s="7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8"/>
      <c r="X286" s="5"/>
      <c r="Y286" s="5"/>
      <c r="Z286" s="5"/>
      <c r="AA286" s="5"/>
      <c r="AB286" s="5"/>
      <c r="AC286" s="5"/>
      <c r="AD286" s="5"/>
      <c r="AE286" s="8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</row>
    <row r="287" spans="1:48" ht="15.75" customHeight="1" x14ac:dyDescent="0.35">
      <c r="A287" s="5"/>
      <c r="B287" s="4"/>
      <c r="C287" s="4"/>
      <c r="D287" s="4"/>
      <c r="E287" s="4"/>
      <c r="F287" s="4"/>
      <c r="G287" s="4"/>
      <c r="H287" s="5"/>
      <c r="I287" s="6"/>
      <c r="J287" s="6"/>
      <c r="K287" s="7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8"/>
      <c r="X287" s="5"/>
      <c r="Y287" s="5"/>
      <c r="Z287" s="5"/>
      <c r="AA287" s="5"/>
      <c r="AB287" s="5"/>
      <c r="AC287" s="5"/>
      <c r="AD287" s="5"/>
      <c r="AE287" s="8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</row>
    <row r="288" spans="1:48" ht="15.75" customHeight="1" x14ac:dyDescent="0.35">
      <c r="A288" s="5"/>
      <c r="B288" s="4"/>
      <c r="C288" s="4"/>
      <c r="D288" s="4"/>
      <c r="E288" s="4"/>
      <c r="F288" s="4"/>
      <c r="G288" s="4"/>
      <c r="H288" s="5"/>
      <c r="I288" s="6"/>
      <c r="J288" s="6"/>
      <c r="K288" s="7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8"/>
      <c r="X288" s="5"/>
      <c r="Y288" s="5"/>
      <c r="Z288" s="5"/>
      <c r="AA288" s="5"/>
      <c r="AB288" s="5"/>
      <c r="AC288" s="5"/>
      <c r="AD288" s="5"/>
      <c r="AE288" s="8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</row>
    <row r="289" spans="1:48" ht="15.75" customHeight="1" x14ac:dyDescent="0.35">
      <c r="A289" s="5"/>
      <c r="B289" s="4"/>
      <c r="C289" s="4"/>
      <c r="D289" s="4"/>
      <c r="E289" s="4"/>
      <c r="F289" s="4"/>
      <c r="G289" s="4"/>
      <c r="H289" s="5"/>
      <c r="I289" s="6"/>
      <c r="J289" s="6"/>
      <c r="K289" s="7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8"/>
      <c r="X289" s="5"/>
      <c r="Y289" s="5"/>
      <c r="Z289" s="5"/>
      <c r="AA289" s="5"/>
      <c r="AB289" s="5"/>
      <c r="AC289" s="5"/>
      <c r="AD289" s="5"/>
      <c r="AE289" s="8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</row>
    <row r="290" spans="1:48" ht="15.75" customHeight="1" x14ac:dyDescent="0.35">
      <c r="A290" s="5"/>
      <c r="B290" s="4"/>
      <c r="C290" s="4"/>
      <c r="D290" s="4"/>
      <c r="E290" s="4"/>
      <c r="F290" s="4"/>
      <c r="G290" s="4"/>
      <c r="H290" s="5"/>
      <c r="I290" s="6"/>
      <c r="J290" s="6"/>
      <c r="K290" s="7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8"/>
      <c r="X290" s="5"/>
      <c r="Y290" s="5"/>
      <c r="Z290" s="5"/>
      <c r="AA290" s="5"/>
      <c r="AB290" s="5"/>
      <c r="AC290" s="5"/>
      <c r="AD290" s="5"/>
      <c r="AE290" s="8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</row>
    <row r="291" spans="1:48" ht="15.75" customHeight="1" x14ac:dyDescent="0.35">
      <c r="A291" s="5"/>
      <c r="B291" s="4"/>
      <c r="C291" s="4"/>
      <c r="D291" s="4"/>
      <c r="E291" s="4"/>
      <c r="F291" s="4"/>
      <c r="G291" s="4"/>
      <c r="H291" s="5"/>
      <c r="I291" s="6"/>
      <c r="J291" s="6"/>
      <c r="K291" s="7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8"/>
      <c r="X291" s="5"/>
      <c r="Y291" s="5"/>
      <c r="Z291" s="5"/>
      <c r="AA291" s="5"/>
      <c r="AB291" s="5"/>
      <c r="AC291" s="5"/>
      <c r="AD291" s="5"/>
      <c r="AE291" s="8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</row>
    <row r="292" spans="1:48" ht="15.75" customHeight="1" x14ac:dyDescent="0.35">
      <c r="A292" s="5"/>
      <c r="B292" s="4"/>
      <c r="C292" s="4"/>
      <c r="D292" s="4"/>
      <c r="E292" s="4"/>
      <c r="F292" s="4"/>
      <c r="G292" s="4"/>
      <c r="H292" s="5"/>
      <c r="I292" s="6"/>
      <c r="J292" s="6"/>
      <c r="K292" s="7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8"/>
      <c r="X292" s="5"/>
      <c r="Y292" s="5"/>
      <c r="Z292" s="5"/>
      <c r="AA292" s="5"/>
      <c r="AB292" s="5"/>
      <c r="AC292" s="5"/>
      <c r="AD292" s="5"/>
      <c r="AE292" s="8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</row>
    <row r="293" spans="1:48" ht="15.75" customHeight="1" x14ac:dyDescent="0.35">
      <c r="A293" s="5"/>
      <c r="B293" s="4"/>
      <c r="C293" s="4"/>
      <c r="D293" s="4"/>
      <c r="E293" s="4"/>
      <c r="F293" s="4"/>
      <c r="G293" s="4"/>
      <c r="H293" s="5"/>
      <c r="I293" s="6"/>
      <c r="J293" s="6"/>
      <c r="K293" s="7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8"/>
      <c r="X293" s="5"/>
      <c r="Y293" s="5"/>
      <c r="Z293" s="5"/>
      <c r="AA293" s="5"/>
      <c r="AB293" s="5"/>
      <c r="AC293" s="5"/>
      <c r="AD293" s="5"/>
      <c r="AE293" s="8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</row>
    <row r="294" spans="1:48" ht="15.75" customHeight="1" x14ac:dyDescent="0.35">
      <c r="A294" s="5"/>
      <c r="B294" s="4"/>
      <c r="C294" s="4"/>
      <c r="D294" s="4"/>
      <c r="E294" s="4"/>
      <c r="F294" s="4"/>
      <c r="G294" s="4"/>
      <c r="H294" s="5"/>
      <c r="I294" s="6"/>
      <c r="J294" s="6"/>
      <c r="K294" s="7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8"/>
      <c r="X294" s="5"/>
      <c r="Y294" s="5"/>
      <c r="Z294" s="5"/>
      <c r="AA294" s="5"/>
      <c r="AB294" s="5"/>
      <c r="AC294" s="5"/>
      <c r="AD294" s="5"/>
      <c r="AE294" s="8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</row>
    <row r="295" spans="1:48" ht="15.75" customHeight="1" x14ac:dyDescent="0.35">
      <c r="A295" s="5"/>
      <c r="B295" s="4"/>
      <c r="C295" s="4"/>
      <c r="D295" s="4"/>
      <c r="E295" s="4"/>
      <c r="F295" s="4"/>
      <c r="G295" s="4"/>
      <c r="H295" s="5"/>
      <c r="I295" s="6"/>
      <c r="J295" s="6"/>
      <c r="K295" s="7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8"/>
      <c r="X295" s="5"/>
      <c r="Y295" s="5"/>
      <c r="Z295" s="5"/>
      <c r="AA295" s="5"/>
      <c r="AB295" s="5"/>
      <c r="AC295" s="5"/>
      <c r="AD295" s="5"/>
      <c r="AE295" s="8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</row>
    <row r="296" spans="1:48" ht="15.75" customHeight="1" x14ac:dyDescent="0.35">
      <c r="A296" s="5"/>
      <c r="B296" s="4"/>
      <c r="C296" s="4"/>
      <c r="D296" s="4"/>
      <c r="E296" s="4"/>
      <c r="F296" s="4"/>
      <c r="G296" s="4"/>
      <c r="H296" s="5"/>
      <c r="I296" s="6"/>
      <c r="J296" s="6"/>
      <c r="K296" s="7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8"/>
      <c r="X296" s="5"/>
      <c r="Y296" s="5"/>
      <c r="Z296" s="5"/>
      <c r="AA296" s="5"/>
      <c r="AB296" s="5"/>
      <c r="AC296" s="5"/>
      <c r="AD296" s="5"/>
      <c r="AE296" s="8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</row>
    <row r="297" spans="1:48" ht="15.75" customHeight="1" x14ac:dyDescent="0.35">
      <c r="A297" s="5"/>
      <c r="B297" s="4"/>
      <c r="C297" s="4"/>
      <c r="D297" s="4"/>
      <c r="E297" s="4"/>
      <c r="F297" s="4"/>
      <c r="G297" s="4"/>
      <c r="H297" s="5"/>
      <c r="I297" s="6"/>
      <c r="J297" s="6"/>
      <c r="K297" s="7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8"/>
      <c r="X297" s="5"/>
      <c r="Y297" s="5"/>
      <c r="Z297" s="5"/>
      <c r="AA297" s="5"/>
      <c r="AB297" s="5"/>
      <c r="AC297" s="5"/>
      <c r="AD297" s="5"/>
      <c r="AE297" s="8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</row>
    <row r="298" spans="1:48" ht="15.75" customHeight="1" x14ac:dyDescent="0.35">
      <c r="A298" s="5"/>
      <c r="B298" s="4"/>
      <c r="C298" s="4"/>
      <c r="D298" s="4"/>
      <c r="E298" s="4"/>
      <c r="F298" s="4"/>
      <c r="G298" s="4"/>
      <c r="H298" s="5"/>
      <c r="I298" s="6"/>
      <c r="J298" s="6"/>
      <c r="K298" s="7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8"/>
      <c r="X298" s="5"/>
      <c r="Y298" s="5"/>
      <c r="Z298" s="5"/>
      <c r="AA298" s="5"/>
      <c r="AB298" s="5"/>
      <c r="AC298" s="5"/>
      <c r="AD298" s="5"/>
      <c r="AE298" s="8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</row>
    <row r="299" spans="1:48" ht="15.75" customHeight="1" x14ac:dyDescent="0.35">
      <c r="A299" s="5"/>
      <c r="B299" s="4"/>
      <c r="C299" s="4"/>
      <c r="D299" s="4"/>
      <c r="E299" s="4"/>
      <c r="F299" s="4"/>
      <c r="G299" s="4"/>
      <c r="H299" s="5"/>
      <c r="I299" s="6"/>
      <c r="J299" s="6"/>
      <c r="K299" s="7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8"/>
      <c r="X299" s="5"/>
      <c r="Y299" s="5"/>
      <c r="Z299" s="5"/>
      <c r="AA299" s="5"/>
      <c r="AB299" s="5"/>
      <c r="AC299" s="5"/>
      <c r="AD299" s="5"/>
      <c r="AE299" s="8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</row>
    <row r="300" spans="1:48" ht="15.75" customHeight="1" x14ac:dyDescent="0.35">
      <c r="A300" s="5"/>
      <c r="B300" s="4"/>
      <c r="C300" s="4"/>
      <c r="D300" s="4"/>
      <c r="E300" s="4"/>
      <c r="F300" s="4"/>
      <c r="G300" s="4"/>
      <c r="H300" s="5"/>
      <c r="I300" s="6"/>
      <c r="J300" s="6"/>
      <c r="K300" s="7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8"/>
      <c r="X300" s="5"/>
      <c r="Y300" s="5"/>
      <c r="Z300" s="5"/>
      <c r="AA300" s="5"/>
      <c r="AB300" s="5"/>
      <c r="AC300" s="5"/>
      <c r="AD300" s="5"/>
      <c r="AE300" s="8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</row>
    <row r="301" spans="1:48" ht="15.75" customHeight="1" x14ac:dyDescent="0.35">
      <c r="A301" s="5"/>
      <c r="B301" s="4"/>
      <c r="C301" s="4"/>
      <c r="D301" s="4"/>
      <c r="E301" s="4"/>
      <c r="F301" s="4"/>
      <c r="G301" s="4"/>
      <c r="H301" s="5"/>
      <c r="I301" s="6"/>
      <c r="J301" s="6"/>
      <c r="K301" s="7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8"/>
      <c r="X301" s="5"/>
      <c r="Y301" s="5"/>
      <c r="Z301" s="5"/>
      <c r="AA301" s="5"/>
      <c r="AB301" s="5"/>
      <c r="AC301" s="5"/>
      <c r="AD301" s="5"/>
      <c r="AE301" s="8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</row>
    <row r="302" spans="1:48" ht="15.75" customHeight="1" x14ac:dyDescent="0.35">
      <c r="A302" s="5"/>
      <c r="B302" s="4"/>
      <c r="C302" s="4"/>
      <c r="D302" s="4"/>
      <c r="E302" s="4"/>
      <c r="F302" s="4"/>
      <c r="G302" s="4"/>
      <c r="H302" s="5"/>
      <c r="I302" s="6"/>
      <c r="J302" s="6"/>
      <c r="K302" s="7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8"/>
      <c r="X302" s="5"/>
      <c r="Y302" s="5"/>
      <c r="Z302" s="5"/>
      <c r="AA302" s="5"/>
      <c r="AB302" s="5"/>
      <c r="AC302" s="5"/>
      <c r="AD302" s="5"/>
      <c r="AE302" s="8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</row>
    <row r="303" spans="1:48" ht="15.75" customHeight="1" x14ac:dyDescent="0.35">
      <c r="A303" s="5"/>
      <c r="B303" s="4"/>
      <c r="C303" s="4"/>
      <c r="D303" s="4"/>
      <c r="E303" s="4"/>
      <c r="F303" s="4"/>
      <c r="G303" s="4"/>
      <c r="H303" s="5"/>
      <c r="I303" s="6"/>
      <c r="J303" s="6"/>
      <c r="K303" s="7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8"/>
      <c r="X303" s="5"/>
      <c r="Y303" s="5"/>
      <c r="Z303" s="5"/>
      <c r="AA303" s="5"/>
      <c r="AB303" s="5"/>
      <c r="AC303" s="5"/>
      <c r="AD303" s="5"/>
      <c r="AE303" s="8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</row>
    <row r="304" spans="1:48" ht="15.75" customHeight="1" x14ac:dyDescent="0.35">
      <c r="A304" s="5"/>
      <c r="B304" s="4"/>
      <c r="C304" s="4"/>
      <c r="D304" s="4"/>
      <c r="E304" s="4"/>
      <c r="F304" s="4"/>
      <c r="G304" s="4"/>
      <c r="H304" s="5"/>
      <c r="I304" s="6"/>
      <c r="J304" s="6"/>
      <c r="K304" s="7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8"/>
      <c r="X304" s="5"/>
      <c r="Y304" s="5"/>
      <c r="Z304" s="5"/>
      <c r="AA304" s="5"/>
      <c r="AB304" s="5"/>
      <c r="AC304" s="5"/>
      <c r="AD304" s="5"/>
      <c r="AE304" s="8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</row>
    <row r="305" spans="1:48" ht="15.75" customHeight="1" x14ac:dyDescent="0.35">
      <c r="A305" s="5"/>
      <c r="B305" s="4"/>
      <c r="C305" s="4"/>
      <c r="D305" s="4"/>
      <c r="E305" s="4"/>
      <c r="F305" s="4"/>
      <c r="G305" s="4"/>
      <c r="H305" s="5"/>
      <c r="I305" s="6"/>
      <c r="J305" s="6"/>
      <c r="K305" s="7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8"/>
      <c r="X305" s="5"/>
      <c r="Y305" s="5"/>
      <c r="Z305" s="5"/>
      <c r="AA305" s="5"/>
      <c r="AB305" s="5"/>
      <c r="AC305" s="5"/>
      <c r="AD305" s="5"/>
      <c r="AE305" s="8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</row>
    <row r="306" spans="1:48" ht="15.75" customHeight="1" x14ac:dyDescent="0.35">
      <c r="A306" s="5"/>
      <c r="B306" s="4"/>
      <c r="C306" s="4"/>
      <c r="D306" s="4"/>
      <c r="E306" s="4"/>
      <c r="F306" s="4"/>
      <c r="G306" s="4"/>
      <c r="H306" s="5"/>
      <c r="I306" s="6"/>
      <c r="J306" s="6"/>
      <c r="K306" s="7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8"/>
      <c r="X306" s="5"/>
      <c r="Y306" s="5"/>
      <c r="Z306" s="5"/>
      <c r="AA306" s="5"/>
      <c r="AB306" s="5"/>
      <c r="AC306" s="5"/>
      <c r="AD306" s="5"/>
      <c r="AE306" s="8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</row>
    <row r="307" spans="1:48" ht="15.75" customHeight="1" x14ac:dyDescent="0.35">
      <c r="A307" s="5"/>
      <c r="B307" s="4"/>
      <c r="C307" s="4"/>
      <c r="D307" s="4"/>
      <c r="E307" s="4"/>
      <c r="F307" s="4"/>
      <c r="G307" s="4"/>
      <c r="H307" s="5"/>
      <c r="I307" s="6"/>
      <c r="J307" s="6"/>
      <c r="K307" s="7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8"/>
      <c r="X307" s="5"/>
      <c r="Y307" s="5"/>
      <c r="Z307" s="5"/>
      <c r="AA307" s="5"/>
      <c r="AB307" s="5"/>
      <c r="AC307" s="5"/>
      <c r="AD307" s="5"/>
      <c r="AE307" s="8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</row>
    <row r="308" spans="1:48" ht="15.75" customHeight="1" x14ac:dyDescent="0.35">
      <c r="A308" s="5"/>
      <c r="B308" s="4"/>
      <c r="C308" s="4"/>
      <c r="D308" s="4"/>
      <c r="E308" s="4"/>
      <c r="F308" s="4"/>
      <c r="G308" s="4"/>
      <c r="H308" s="5"/>
      <c r="I308" s="6"/>
      <c r="J308" s="6"/>
      <c r="K308" s="7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8"/>
      <c r="X308" s="5"/>
      <c r="Y308" s="5"/>
      <c r="Z308" s="5"/>
      <c r="AA308" s="5"/>
      <c r="AB308" s="5"/>
      <c r="AC308" s="5"/>
      <c r="AD308" s="5"/>
      <c r="AE308" s="8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</row>
    <row r="309" spans="1:48" ht="15.75" customHeight="1" x14ac:dyDescent="0.35">
      <c r="A309" s="5"/>
      <c r="B309" s="4"/>
      <c r="C309" s="4"/>
      <c r="D309" s="4"/>
      <c r="E309" s="4"/>
      <c r="F309" s="4"/>
      <c r="G309" s="4"/>
      <c r="H309" s="5"/>
      <c r="I309" s="6"/>
      <c r="J309" s="6"/>
      <c r="K309" s="7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8"/>
      <c r="X309" s="5"/>
      <c r="Y309" s="5"/>
      <c r="Z309" s="5"/>
      <c r="AA309" s="5"/>
      <c r="AB309" s="5"/>
      <c r="AC309" s="5"/>
      <c r="AD309" s="5"/>
      <c r="AE309" s="8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</row>
    <row r="310" spans="1:48" ht="15.75" customHeight="1" x14ac:dyDescent="0.35">
      <c r="A310" s="5"/>
      <c r="B310" s="4"/>
      <c r="C310" s="4"/>
      <c r="D310" s="4"/>
      <c r="E310" s="4"/>
      <c r="F310" s="4"/>
      <c r="G310" s="4"/>
      <c r="H310" s="5"/>
      <c r="I310" s="6"/>
      <c r="J310" s="6"/>
      <c r="K310" s="7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8"/>
      <c r="X310" s="5"/>
      <c r="Y310" s="5"/>
      <c r="Z310" s="5"/>
      <c r="AA310" s="5"/>
      <c r="AB310" s="5"/>
      <c r="AC310" s="5"/>
      <c r="AD310" s="5"/>
      <c r="AE310" s="8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</row>
    <row r="311" spans="1:48" ht="15.75" customHeight="1" x14ac:dyDescent="0.35">
      <c r="A311" s="5"/>
      <c r="B311" s="4"/>
      <c r="C311" s="4"/>
      <c r="D311" s="4"/>
      <c r="E311" s="4"/>
      <c r="F311" s="4"/>
      <c r="G311" s="4"/>
      <c r="H311" s="5"/>
      <c r="I311" s="6"/>
      <c r="J311" s="6"/>
      <c r="K311" s="7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8"/>
      <c r="X311" s="5"/>
      <c r="Y311" s="5"/>
      <c r="Z311" s="5"/>
      <c r="AA311" s="5"/>
      <c r="AB311" s="5"/>
      <c r="AC311" s="5"/>
      <c r="AD311" s="5"/>
      <c r="AE311" s="8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</row>
    <row r="312" spans="1:48" ht="15.75" customHeight="1" x14ac:dyDescent="0.35">
      <c r="A312" s="5"/>
      <c r="B312" s="4"/>
      <c r="C312" s="4"/>
      <c r="D312" s="4"/>
      <c r="E312" s="4"/>
      <c r="F312" s="4"/>
      <c r="G312" s="4"/>
      <c r="H312" s="5"/>
      <c r="I312" s="6"/>
      <c r="J312" s="6"/>
      <c r="K312" s="7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8"/>
      <c r="X312" s="5"/>
      <c r="Y312" s="5"/>
      <c r="Z312" s="5"/>
      <c r="AA312" s="5"/>
      <c r="AB312" s="5"/>
      <c r="AC312" s="5"/>
      <c r="AD312" s="5"/>
      <c r="AE312" s="8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</row>
    <row r="313" spans="1:48" ht="15.75" customHeight="1" x14ac:dyDescent="0.35">
      <c r="A313" s="5"/>
      <c r="B313" s="4"/>
      <c r="C313" s="4"/>
      <c r="D313" s="4"/>
      <c r="E313" s="4"/>
      <c r="F313" s="4"/>
      <c r="G313" s="4"/>
      <c r="H313" s="5"/>
      <c r="I313" s="6"/>
      <c r="J313" s="6"/>
      <c r="K313" s="7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8"/>
      <c r="X313" s="5"/>
      <c r="Y313" s="5"/>
      <c r="Z313" s="5"/>
      <c r="AA313" s="5"/>
      <c r="AB313" s="5"/>
      <c r="AC313" s="5"/>
      <c r="AD313" s="5"/>
      <c r="AE313" s="8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</row>
    <row r="314" spans="1:48" ht="15.75" customHeight="1" x14ac:dyDescent="0.35">
      <c r="A314" s="5"/>
      <c r="B314" s="4"/>
      <c r="C314" s="4"/>
      <c r="D314" s="4"/>
      <c r="E314" s="4"/>
      <c r="F314" s="4"/>
      <c r="G314" s="4"/>
      <c r="H314" s="5"/>
      <c r="I314" s="6"/>
      <c r="J314" s="6"/>
      <c r="K314" s="7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8"/>
      <c r="X314" s="5"/>
      <c r="Y314" s="5"/>
      <c r="Z314" s="5"/>
      <c r="AA314" s="5"/>
      <c r="AB314" s="5"/>
      <c r="AC314" s="5"/>
      <c r="AD314" s="5"/>
      <c r="AE314" s="8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</row>
    <row r="315" spans="1:48" ht="15.75" customHeight="1" x14ac:dyDescent="0.35">
      <c r="A315" s="5"/>
      <c r="B315" s="4"/>
      <c r="C315" s="4"/>
      <c r="D315" s="4"/>
      <c r="E315" s="4"/>
      <c r="F315" s="4"/>
      <c r="G315" s="4"/>
      <c r="H315" s="5"/>
      <c r="I315" s="6"/>
      <c r="J315" s="6"/>
      <c r="K315" s="7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8"/>
      <c r="X315" s="5"/>
      <c r="Y315" s="5"/>
      <c r="Z315" s="5"/>
      <c r="AA315" s="5"/>
      <c r="AB315" s="5"/>
      <c r="AC315" s="5"/>
      <c r="AD315" s="5"/>
      <c r="AE315" s="8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</row>
    <row r="316" spans="1:48" ht="15.75" customHeight="1" x14ac:dyDescent="0.35">
      <c r="A316" s="5"/>
      <c r="B316" s="4"/>
      <c r="C316" s="4"/>
      <c r="D316" s="4"/>
      <c r="E316" s="4"/>
      <c r="F316" s="4"/>
      <c r="G316" s="4"/>
      <c r="H316" s="5"/>
      <c r="I316" s="6"/>
      <c r="J316" s="6"/>
      <c r="K316" s="7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8"/>
      <c r="X316" s="5"/>
      <c r="Y316" s="5"/>
      <c r="Z316" s="5"/>
      <c r="AA316" s="5"/>
      <c r="AB316" s="5"/>
      <c r="AC316" s="5"/>
      <c r="AD316" s="5"/>
      <c r="AE316" s="8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</row>
    <row r="317" spans="1:48" ht="15.75" customHeight="1" x14ac:dyDescent="0.35">
      <c r="A317" s="5"/>
      <c r="B317" s="4"/>
      <c r="C317" s="4"/>
      <c r="D317" s="4"/>
      <c r="E317" s="4"/>
      <c r="F317" s="4"/>
      <c r="G317" s="4"/>
      <c r="H317" s="5"/>
      <c r="I317" s="6"/>
      <c r="J317" s="6"/>
      <c r="K317" s="7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8"/>
      <c r="X317" s="5"/>
      <c r="Y317" s="5"/>
      <c r="Z317" s="5"/>
      <c r="AA317" s="5"/>
      <c r="AB317" s="5"/>
      <c r="AC317" s="5"/>
      <c r="AD317" s="5"/>
      <c r="AE317" s="8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</row>
    <row r="318" spans="1:48" ht="15.75" customHeight="1" x14ac:dyDescent="0.35">
      <c r="A318" s="5"/>
      <c r="B318" s="4"/>
      <c r="C318" s="4"/>
      <c r="D318" s="4"/>
      <c r="E318" s="4"/>
      <c r="F318" s="4"/>
      <c r="G318" s="4"/>
      <c r="H318" s="5"/>
      <c r="I318" s="6"/>
      <c r="J318" s="6"/>
      <c r="K318" s="7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8"/>
      <c r="X318" s="5"/>
      <c r="Y318" s="5"/>
      <c r="Z318" s="5"/>
      <c r="AA318" s="5"/>
      <c r="AB318" s="5"/>
      <c r="AC318" s="5"/>
      <c r="AD318" s="5"/>
      <c r="AE318" s="8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</row>
    <row r="319" spans="1:48" ht="15.75" customHeight="1" x14ac:dyDescent="0.35">
      <c r="A319" s="5"/>
      <c r="B319" s="4"/>
      <c r="C319" s="4"/>
      <c r="D319" s="4"/>
      <c r="E319" s="4"/>
      <c r="F319" s="4"/>
      <c r="G319" s="4"/>
      <c r="H319" s="5"/>
      <c r="I319" s="6"/>
      <c r="J319" s="6"/>
      <c r="K319" s="7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8"/>
      <c r="X319" s="5"/>
      <c r="Y319" s="5"/>
      <c r="Z319" s="5"/>
      <c r="AA319" s="5"/>
      <c r="AB319" s="5"/>
      <c r="AC319" s="5"/>
      <c r="AD319" s="5"/>
      <c r="AE319" s="8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</row>
    <row r="320" spans="1:48" ht="15.75" customHeight="1" x14ac:dyDescent="0.35">
      <c r="A320" s="5"/>
      <c r="B320" s="4"/>
      <c r="C320" s="4"/>
      <c r="D320" s="4"/>
      <c r="E320" s="4"/>
      <c r="F320" s="4"/>
      <c r="G320" s="4"/>
      <c r="H320" s="5"/>
      <c r="I320" s="6"/>
      <c r="J320" s="6"/>
      <c r="K320" s="7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8"/>
      <c r="X320" s="5"/>
      <c r="Y320" s="5"/>
      <c r="Z320" s="5"/>
      <c r="AA320" s="5"/>
      <c r="AB320" s="5"/>
      <c r="AC320" s="5"/>
      <c r="AD320" s="5"/>
      <c r="AE320" s="8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</row>
    <row r="321" spans="1:48" ht="15.75" customHeight="1" x14ac:dyDescent="0.35">
      <c r="A321" s="5"/>
      <c r="B321" s="4"/>
      <c r="C321" s="4"/>
      <c r="D321" s="4"/>
      <c r="E321" s="4"/>
      <c r="F321" s="4"/>
      <c r="G321" s="4"/>
      <c r="H321" s="5"/>
      <c r="I321" s="6"/>
      <c r="J321" s="6"/>
      <c r="K321" s="7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8"/>
      <c r="X321" s="5"/>
      <c r="Y321" s="5"/>
      <c r="Z321" s="5"/>
      <c r="AA321" s="5"/>
      <c r="AB321" s="5"/>
      <c r="AC321" s="5"/>
      <c r="AD321" s="5"/>
      <c r="AE321" s="8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</row>
    <row r="322" spans="1:48" ht="15.75" customHeight="1" x14ac:dyDescent="0.35">
      <c r="A322" s="5"/>
      <c r="B322" s="4"/>
      <c r="C322" s="4"/>
      <c r="D322" s="4"/>
      <c r="E322" s="4"/>
      <c r="F322" s="4"/>
      <c r="G322" s="4"/>
      <c r="H322" s="5"/>
      <c r="I322" s="6"/>
      <c r="J322" s="6"/>
      <c r="K322" s="7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8"/>
      <c r="X322" s="5"/>
      <c r="Y322" s="5"/>
      <c r="Z322" s="5"/>
      <c r="AA322" s="5"/>
      <c r="AB322" s="5"/>
      <c r="AC322" s="5"/>
      <c r="AD322" s="5"/>
      <c r="AE322" s="8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</row>
    <row r="323" spans="1:48" ht="15.75" customHeight="1" x14ac:dyDescent="0.35">
      <c r="A323" s="5"/>
      <c r="B323" s="4"/>
      <c r="C323" s="4"/>
      <c r="D323" s="4"/>
      <c r="E323" s="4"/>
      <c r="F323" s="4"/>
      <c r="G323" s="4"/>
      <c r="H323" s="5"/>
      <c r="I323" s="6"/>
      <c r="J323" s="6"/>
      <c r="K323" s="7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8"/>
      <c r="X323" s="5"/>
      <c r="Y323" s="5"/>
      <c r="Z323" s="5"/>
      <c r="AA323" s="5"/>
      <c r="AB323" s="5"/>
      <c r="AC323" s="5"/>
      <c r="AD323" s="5"/>
      <c r="AE323" s="8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</row>
    <row r="324" spans="1:48" ht="15.75" customHeight="1" x14ac:dyDescent="0.35">
      <c r="A324" s="5"/>
      <c r="B324" s="4"/>
      <c r="C324" s="4"/>
      <c r="D324" s="4"/>
      <c r="E324" s="4"/>
      <c r="F324" s="4"/>
      <c r="G324" s="4"/>
      <c r="H324" s="5"/>
      <c r="I324" s="6"/>
      <c r="J324" s="6"/>
      <c r="K324" s="7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8"/>
      <c r="X324" s="5"/>
      <c r="Y324" s="5"/>
      <c r="Z324" s="5"/>
      <c r="AA324" s="5"/>
      <c r="AB324" s="5"/>
      <c r="AC324" s="5"/>
      <c r="AD324" s="5"/>
      <c r="AE324" s="8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</row>
    <row r="325" spans="1:48" ht="15.75" customHeight="1" x14ac:dyDescent="0.35">
      <c r="A325" s="5"/>
      <c r="B325" s="4"/>
      <c r="C325" s="4"/>
      <c r="D325" s="4"/>
      <c r="E325" s="4"/>
      <c r="F325" s="4"/>
      <c r="G325" s="4"/>
      <c r="H325" s="5"/>
      <c r="I325" s="6"/>
      <c r="J325" s="6"/>
      <c r="K325" s="7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8"/>
      <c r="X325" s="5"/>
      <c r="Y325" s="5"/>
      <c r="Z325" s="5"/>
      <c r="AA325" s="5"/>
      <c r="AB325" s="5"/>
      <c r="AC325" s="5"/>
      <c r="AD325" s="5"/>
      <c r="AE325" s="8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</row>
    <row r="326" spans="1:48" ht="15.75" customHeight="1" x14ac:dyDescent="0.35">
      <c r="A326" s="5"/>
      <c r="B326" s="4"/>
      <c r="C326" s="4"/>
      <c r="D326" s="4"/>
      <c r="E326" s="4"/>
      <c r="F326" s="4"/>
      <c r="G326" s="4"/>
      <c r="H326" s="5"/>
      <c r="I326" s="6"/>
      <c r="J326" s="6"/>
      <c r="K326" s="7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8"/>
      <c r="X326" s="5"/>
      <c r="Y326" s="5"/>
      <c r="Z326" s="5"/>
      <c r="AA326" s="5"/>
      <c r="AB326" s="5"/>
      <c r="AC326" s="5"/>
      <c r="AD326" s="5"/>
      <c r="AE326" s="8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</row>
    <row r="327" spans="1:48" ht="15.75" customHeight="1" x14ac:dyDescent="0.35">
      <c r="A327" s="5"/>
      <c r="B327" s="4"/>
      <c r="C327" s="4"/>
      <c r="D327" s="4"/>
      <c r="E327" s="4"/>
      <c r="F327" s="4"/>
      <c r="G327" s="4"/>
      <c r="H327" s="5"/>
      <c r="I327" s="6"/>
      <c r="J327" s="6"/>
      <c r="K327" s="7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8"/>
      <c r="X327" s="5"/>
      <c r="Y327" s="5"/>
      <c r="Z327" s="5"/>
      <c r="AA327" s="5"/>
      <c r="AB327" s="5"/>
      <c r="AC327" s="5"/>
      <c r="AD327" s="5"/>
      <c r="AE327" s="8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</row>
    <row r="328" spans="1:48" ht="15.75" customHeight="1" x14ac:dyDescent="0.35">
      <c r="A328" s="5"/>
      <c r="B328" s="4"/>
      <c r="C328" s="4"/>
      <c r="D328" s="4"/>
      <c r="E328" s="4"/>
      <c r="F328" s="4"/>
      <c r="G328" s="4"/>
      <c r="H328" s="5"/>
      <c r="I328" s="6"/>
      <c r="J328" s="6"/>
      <c r="K328" s="7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8"/>
      <c r="X328" s="5"/>
      <c r="Y328" s="5"/>
      <c r="Z328" s="5"/>
      <c r="AA328" s="5"/>
      <c r="AB328" s="5"/>
      <c r="AC328" s="5"/>
      <c r="AD328" s="5"/>
      <c r="AE328" s="8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</row>
    <row r="329" spans="1:48" ht="15.75" customHeight="1" x14ac:dyDescent="0.35">
      <c r="A329" s="5"/>
      <c r="B329" s="4"/>
      <c r="C329" s="4"/>
      <c r="D329" s="4"/>
      <c r="E329" s="4"/>
      <c r="F329" s="4"/>
      <c r="G329" s="4"/>
      <c r="H329" s="5"/>
      <c r="I329" s="6"/>
      <c r="J329" s="6"/>
      <c r="K329" s="7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8"/>
      <c r="X329" s="5"/>
      <c r="Y329" s="5"/>
      <c r="Z329" s="5"/>
      <c r="AA329" s="5"/>
      <c r="AB329" s="5"/>
      <c r="AC329" s="5"/>
      <c r="AD329" s="5"/>
      <c r="AE329" s="8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</row>
    <row r="330" spans="1:48" ht="15.75" customHeight="1" x14ac:dyDescent="0.35">
      <c r="A330" s="5"/>
      <c r="B330" s="4"/>
      <c r="C330" s="4"/>
      <c r="D330" s="4"/>
      <c r="E330" s="4"/>
      <c r="F330" s="4"/>
      <c r="G330" s="4"/>
      <c r="H330" s="5"/>
      <c r="I330" s="6"/>
      <c r="J330" s="6"/>
      <c r="K330" s="7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8"/>
      <c r="X330" s="5"/>
      <c r="Y330" s="5"/>
      <c r="Z330" s="5"/>
      <c r="AA330" s="5"/>
      <c r="AB330" s="5"/>
      <c r="AC330" s="5"/>
      <c r="AD330" s="5"/>
      <c r="AE330" s="8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</row>
    <row r="331" spans="1:48" ht="15.75" customHeight="1" x14ac:dyDescent="0.35">
      <c r="A331" s="5"/>
      <c r="B331" s="4"/>
      <c r="C331" s="4"/>
      <c r="D331" s="4"/>
      <c r="E331" s="4"/>
      <c r="F331" s="4"/>
      <c r="G331" s="4"/>
      <c r="H331" s="5"/>
      <c r="I331" s="6"/>
      <c r="J331" s="6"/>
      <c r="K331" s="7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8"/>
      <c r="X331" s="5"/>
      <c r="Y331" s="5"/>
      <c r="Z331" s="5"/>
      <c r="AA331" s="5"/>
      <c r="AB331" s="5"/>
      <c r="AC331" s="5"/>
      <c r="AD331" s="5"/>
      <c r="AE331" s="8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</row>
    <row r="332" spans="1:48" ht="15.75" customHeight="1" x14ac:dyDescent="0.35">
      <c r="A332" s="5"/>
      <c r="B332" s="4"/>
      <c r="C332" s="4"/>
      <c r="D332" s="4"/>
      <c r="E332" s="4"/>
      <c r="F332" s="4"/>
      <c r="G332" s="4"/>
      <c r="H332" s="5"/>
      <c r="I332" s="6"/>
      <c r="J332" s="6"/>
      <c r="K332" s="7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8"/>
      <c r="X332" s="5"/>
      <c r="Y332" s="5"/>
      <c r="Z332" s="5"/>
      <c r="AA332" s="5"/>
      <c r="AB332" s="5"/>
      <c r="AC332" s="5"/>
      <c r="AD332" s="5"/>
      <c r="AE332" s="8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</row>
    <row r="333" spans="1:48" ht="15.75" customHeight="1" x14ac:dyDescent="0.35">
      <c r="A333" s="5"/>
      <c r="B333" s="4"/>
      <c r="C333" s="4"/>
      <c r="D333" s="4"/>
      <c r="E333" s="4"/>
      <c r="F333" s="4"/>
      <c r="G333" s="4"/>
      <c r="H333" s="5"/>
      <c r="I333" s="6"/>
      <c r="J333" s="6"/>
      <c r="K333" s="7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8"/>
      <c r="X333" s="5"/>
      <c r="Y333" s="5"/>
      <c r="Z333" s="5"/>
      <c r="AA333" s="5"/>
      <c r="AB333" s="5"/>
      <c r="AC333" s="5"/>
      <c r="AD333" s="5"/>
      <c r="AE333" s="8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</row>
    <row r="334" spans="1:48" ht="15.75" customHeight="1" x14ac:dyDescent="0.35">
      <c r="A334" s="5"/>
      <c r="B334" s="4"/>
      <c r="C334" s="4"/>
      <c r="D334" s="4"/>
      <c r="E334" s="4"/>
      <c r="F334" s="4"/>
      <c r="G334" s="4"/>
      <c r="H334" s="5"/>
      <c r="I334" s="6"/>
      <c r="J334" s="6"/>
      <c r="K334" s="7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8"/>
      <c r="X334" s="5"/>
      <c r="Y334" s="5"/>
      <c r="Z334" s="5"/>
      <c r="AA334" s="5"/>
      <c r="AB334" s="5"/>
      <c r="AC334" s="5"/>
      <c r="AD334" s="5"/>
      <c r="AE334" s="8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</row>
    <row r="335" spans="1:48" ht="15.75" customHeight="1" x14ac:dyDescent="0.35">
      <c r="A335" s="5"/>
      <c r="B335" s="4"/>
      <c r="C335" s="4"/>
      <c r="D335" s="4"/>
      <c r="E335" s="4"/>
      <c r="F335" s="4"/>
      <c r="G335" s="4"/>
      <c r="H335" s="5"/>
      <c r="I335" s="6"/>
      <c r="J335" s="6"/>
      <c r="K335" s="7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8"/>
      <c r="X335" s="5"/>
      <c r="Y335" s="5"/>
      <c r="Z335" s="5"/>
      <c r="AA335" s="5"/>
      <c r="AB335" s="5"/>
      <c r="AC335" s="5"/>
      <c r="AD335" s="5"/>
      <c r="AE335" s="8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</row>
    <row r="336" spans="1:48" ht="15.75" customHeight="1" x14ac:dyDescent="0.35">
      <c r="A336" s="5"/>
      <c r="B336" s="4"/>
      <c r="C336" s="4"/>
      <c r="D336" s="4"/>
      <c r="E336" s="4"/>
      <c r="F336" s="4"/>
      <c r="G336" s="4"/>
      <c r="H336" s="5"/>
      <c r="I336" s="6"/>
      <c r="J336" s="6"/>
      <c r="K336" s="7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8"/>
      <c r="X336" s="5"/>
      <c r="Y336" s="5"/>
      <c r="Z336" s="5"/>
      <c r="AA336" s="5"/>
      <c r="AB336" s="5"/>
      <c r="AC336" s="5"/>
      <c r="AD336" s="5"/>
      <c r="AE336" s="8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</row>
    <row r="337" spans="1:48" ht="15.75" customHeight="1" x14ac:dyDescent="0.35">
      <c r="A337" s="5"/>
      <c r="B337" s="4"/>
      <c r="C337" s="4"/>
      <c r="D337" s="4"/>
      <c r="E337" s="4"/>
      <c r="F337" s="4"/>
      <c r="G337" s="4"/>
      <c r="H337" s="5"/>
      <c r="I337" s="6"/>
      <c r="J337" s="6"/>
      <c r="K337" s="7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8"/>
      <c r="X337" s="5"/>
      <c r="Y337" s="5"/>
      <c r="Z337" s="5"/>
      <c r="AA337" s="5"/>
      <c r="AB337" s="5"/>
      <c r="AC337" s="5"/>
      <c r="AD337" s="5"/>
      <c r="AE337" s="8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</row>
    <row r="338" spans="1:48" ht="15.75" customHeight="1" x14ac:dyDescent="0.35">
      <c r="A338" s="5"/>
      <c r="B338" s="4"/>
      <c r="C338" s="4"/>
      <c r="D338" s="4"/>
      <c r="E338" s="4"/>
      <c r="F338" s="4"/>
      <c r="G338" s="4"/>
      <c r="H338" s="5"/>
      <c r="I338" s="6"/>
      <c r="J338" s="6"/>
      <c r="K338" s="7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8"/>
      <c r="X338" s="5"/>
      <c r="Y338" s="5"/>
      <c r="Z338" s="5"/>
      <c r="AA338" s="5"/>
      <c r="AB338" s="5"/>
      <c r="AC338" s="5"/>
      <c r="AD338" s="5"/>
      <c r="AE338" s="8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</row>
    <row r="339" spans="1:48" ht="15.75" customHeight="1" x14ac:dyDescent="0.35">
      <c r="A339" s="5"/>
      <c r="B339" s="4"/>
      <c r="C339" s="4"/>
      <c r="D339" s="4"/>
      <c r="E339" s="4"/>
      <c r="F339" s="4"/>
      <c r="G339" s="4"/>
      <c r="H339" s="5"/>
      <c r="I339" s="6"/>
      <c r="J339" s="6"/>
      <c r="K339" s="7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8"/>
      <c r="X339" s="5"/>
      <c r="Y339" s="5"/>
      <c r="Z339" s="5"/>
      <c r="AA339" s="5"/>
      <c r="AB339" s="5"/>
      <c r="AC339" s="5"/>
      <c r="AD339" s="5"/>
      <c r="AE339" s="8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</row>
    <row r="340" spans="1:48" ht="15.75" customHeight="1" x14ac:dyDescent="0.35">
      <c r="A340" s="5"/>
      <c r="B340" s="4"/>
      <c r="C340" s="4"/>
      <c r="D340" s="4"/>
      <c r="E340" s="4"/>
      <c r="F340" s="4"/>
      <c r="G340" s="4"/>
      <c r="H340" s="5"/>
      <c r="I340" s="6"/>
      <c r="J340" s="6"/>
      <c r="K340" s="7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8"/>
      <c r="X340" s="5"/>
      <c r="Y340" s="5"/>
      <c r="Z340" s="5"/>
      <c r="AA340" s="5"/>
      <c r="AB340" s="5"/>
      <c r="AC340" s="5"/>
      <c r="AD340" s="5"/>
      <c r="AE340" s="8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</row>
    <row r="341" spans="1:48" ht="15.75" customHeight="1" x14ac:dyDescent="0.35">
      <c r="A341" s="5"/>
      <c r="B341" s="4"/>
      <c r="C341" s="4"/>
      <c r="D341" s="4"/>
      <c r="E341" s="4"/>
      <c r="F341" s="4"/>
      <c r="G341" s="4"/>
      <c r="H341" s="5"/>
      <c r="I341" s="6"/>
      <c r="J341" s="6"/>
      <c r="K341" s="7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8"/>
      <c r="X341" s="5"/>
      <c r="Y341" s="5"/>
      <c r="Z341" s="5"/>
      <c r="AA341" s="5"/>
      <c r="AB341" s="5"/>
      <c r="AC341" s="5"/>
      <c r="AD341" s="5"/>
      <c r="AE341" s="8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</row>
    <row r="342" spans="1:48" ht="15.75" customHeight="1" x14ac:dyDescent="0.35">
      <c r="A342" s="5"/>
      <c r="B342" s="4"/>
      <c r="C342" s="4"/>
      <c r="D342" s="4"/>
      <c r="E342" s="4"/>
      <c r="F342" s="4"/>
      <c r="G342" s="4"/>
      <c r="H342" s="5"/>
      <c r="I342" s="6"/>
      <c r="J342" s="6"/>
      <c r="K342" s="7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8"/>
      <c r="X342" s="5"/>
      <c r="Y342" s="5"/>
      <c r="Z342" s="5"/>
      <c r="AA342" s="5"/>
      <c r="AB342" s="5"/>
      <c r="AC342" s="5"/>
      <c r="AD342" s="5"/>
      <c r="AE342" s="8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</row>
    <row r="343" spans="1:48" ht="15.75" customHeight="1" x14ac:dyDescent="0.35">
      <c r="A343" s="5"/>
      <c r="B343" s="4"/>
      <c r="C343" s="4"/>
      <c r="D343" s="4"/>
      <c r="E343" s="4"/>
      <c r="F343" s="4"/>
      <c r="G343" s="4"/>
      <c r="H343" s="5"/>
      <c r="I343" s="6"/>
      <c r="J343" s="6"/>
      <c r="K343" s="7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8"/>
      <c r="X343" s="5"/>
      <c r="Y343" s="5"/>
      <c r="Z343" s="5"/>
      <c r="AA343" s="5"/>
      <c r="AB343" s="5"/>
      <c r="AC343" s="5"/>
      <c r="AD343" s="5"/>
      <c r="AE343" s="8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</row>
    <row r="344" spans="1:48" ht="15.75" customHeight="1" x14ac:dyDescent="0.35">
      <c r="A344" s="5"/>
      <c r="B344" s="4"/>
      <c r="C344" s="4"/>
      <c r="D344" s="4"/>
      <c r="E344" s="4"/>
      <c r="F344" s="4"/>
      <c r="G344" s="4"/>
      <c r="H344" s="5"/>
      <c r="I344" s="6"/>
      <c r="J344" s="6"/>
      <c r="K344" s="7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8"/>
      <c r="X344" s="5"/>
      <c r="Y344" s="5"/>
      <c r="Z344" s="5"/>
      <c r="AA344" s="5"/>
      <c r="AB344" s="5"/>
      <c r="AC344" s="5"/>
      <c r="AD344" s="5"/>
      <c r="AE344" s="8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</row>
    <row r="345" spans="1:48" ht="15.75" customHeight="1" x14ac:dyDescent="0.35">
      <c r="A345" s="5"/>
      <c r="B345" s="4"/>
      <c r="C345" s="4"/>
      <c r="D345" s="4"/>
      <c r="E345" s="4"/>
      <c r="F345" s="4"/>
      <c r="G345" s="4"/>
      <c r="H345" s="5"/>
      <c r="I345" s="6"/>
      <c r="J345" s="6"/>
      <c r="K345" s="7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8"/>
      <c r="X345" s="5"/>
      <c r="Y345" s="5"/>
      <c r="Z345" s="5"/>
      <c r="AA345" s="5"/>
      <c r="AB345" s="5"/>
      <c r="AC345" s="5"/>
      <c r="AD345" s="5"/>
      <c r="AE345" s="8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</row>
    <row r="346" spans="1:48" ht="15.75" customHeight="1" x14ac:dyDescent="0.35">
      <c r="A346" s="5"/>
      <c r="B346" s="4"/>
      <c r="C346" s="4"/>
      <c r="D346" s="4"/>
      <c r="E346" s="4"/>
      <c r="F346" s="4"/>
      <c r="G346" s="4"/>
      <c r="H346" s="5"/>
      <c r="I346" s="6"/>
      <c r="J346" s="6"/>
      <c r="K346" s="7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8"/>
      <c r="X346" s="5"/>
      <c r="Y346" s="5"/>
      <c r="Z346" s="5"/>
      <c r="AA346" s="5"/>
      <c r="AB346" s="5"/>
      <c r="AC346" s="5"/>
      <c r="AD346" s="5"/>
      <c r="AE346" s="8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</row>
    <row r="347" spans="1:48" ht="15.75" customHeight="1" x14ac:dyDescent="0.35">
      <c r="A347" s="5"/>
      <c r="B347" s="4"/>
      <c r="C347" s="4"/>
      <c r="D347" s="4"/>
      <c r="E347" s="4"/>
      <c r="F347" s="4"/>
      <c r="G347" s="4"/>
      <c r="H347" s="5"/>
      <c r="I347" s="6"/>
      <c r="J347" s="6"/>
      <c r="K347" s="7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8"/>
      <c r="X347" s="5"/>
      <c r="Y347" s="5"/>
      <c r="Z347" s="5"/>
      <c r="AA347" s="5"/>
      <c r="AB347" s="5"/>
      <c r="AC347" s="5"/>
      <c r="AD347" s="5"/>
      <c r="AE347" s="8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</row>
    <row r="348" spans="1:48" ht="15.75" customHeight="1" x14ac:dyDescent="0.35">
      <c r="A348" s="5"/>
      <c r="B348" s="4"/>
      <c r="C348" s="4"/>
      <c r="D348" s="4"/>
      <c r="E348" s="4"/>
      <c r="F348" s="4"/>
      <c r="G348" s="4"/>
      <c r="H348" s="5"/>
      <c r="I348" s="6"/>
      <c r="J348" s="6"/>
      <c r="K348" s="7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8"/>
      <c r="X348" s="5"/>
      <c r="Y348" s="5"/>
      <c r="Z348" s="5"/>
      <c r="AA348" s="5"/>
      <c r="AB348" s="5"/>
      <c r="AC348" s="5"/>
      <c r="AD348" s="5"/>
      <c r="AE348" s="8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</row>
    <row r="349" spans="1:48" ht="15.75" customHeight="1" x14ac:dyDescent="0.35">
      <c r="A349" s="5"/>
      <c r="B349" s="4"/>
      <c r="C349" s="4"/>
      <c r="D349" s="4"/>
      <c r="E349" s="4"/>
      <c r="F349" s="4"/>
      <c r="G349" s="4"/>
      <c r="H349" s="5"/>
      <c r="I349" s="6"/>
      <c r="J349" s="6"/>
      <c r="K349" s="7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8"/>
      <c r="X349" s="5"/>
      <c r="Y349" s="5"/>
      <c r="Z349" s="5"/>
      <c r="AA349" s="5"/>
      <c r="AB349" s="5"/>
      <c r="AC349" s="5"/>
      <c r="AD349" s="5"/>
      <c r="AE349" s="8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</row>
    <row r="350" spans="1:48" ht="15.75" customHeight="1" x14ac:dyDescent="0.35">
      <c r="A350" s="5"/>
      <c r="B350" s="4"/>
      <c r="C350" s="4"/>
      <c r="D350" s="4"/>
      <c r="E350" s="4"/>
      <c r="F350" s="4"/>
      <c r="G350" s="4"/>
      <c r="H350" s="5"/>
      <c r="I350" s="6"/>
      <c r="J350" s="6"/>
      <c r="K350" s="7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8"/>
      <c r="X350" s="5"/>
      <c r="Y350" s="5"/>
      <c r="Z350" s="5"/>
      <c r="AA350" s="5"/>
      <c r="AB350" s="5"/>
      <c r="AC350" s="5"/>
      <c r="AD350" s="5"/>
      <c r="AE350" s="8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</row>
    <row r="351" spans="1:48" ht="15.75" customHeight="1" x14ac:dyDescent="0.35">
      <c r="A351" s="5"/>
      <c r="B351" s="4"/>
      <c r="C351" s="4"/>
      <c r="D351" s="4"/>
      <c r="E351" s="4"/>
      <c r="F351" s="4"/>
      <c r="G351" s="4"/>
      <c r="H351" s="5"/>
      <c r="I351" s="6"/>
      <c r="J351" s="6"/>
      <c r="K351" s="7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8"/>
      <c r="X351" s="5"/>
      <c r="Y351" s="5"/>
      <c r="Z351" s="5"/>
      <c r="AA351" s="5"/>
      <c r="AB351" s="5"/>
      <c r="AC351" s="5"/>
      <c r="AD351" s="5"/>
      <c r="AE351" s="8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</row>
    <row r="352" spans="1:48" ht="15.75" customHeight="1" x14ac:dyDescent="0.35">
      <c r="A352" s="5"/>
      <c r="B352" s="4"/>
      <c r="C352" s="4"/>
      <c r="D352" s="4"/>
      <c r="E352" s="4"/>
      <c r="F352" s="4"/>
      <c r="G352" s="4"/>
      <c r="H352" s="5"/>
      <c r="I352" s="6"/>
      <c r="J352" s="6"/>
      <c r="K352" s="7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8"/>
      <c r="X352" s="5"/>
      <c r="Y352" s="5"/>
      <c r="Z352" s="5"/>
      <c r="AA352" s="5"/>
      <c r="AB352" s="5"/>
      <c r="AC352" s="5"/>
      <c r="AD352" s="5"/>
      <c r="AE352" s="8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</row>
    <row r="353" spans="1:48" ht="15.75" customHeight="1" x14ac:dyDescent="0.35">
      <c r="A353" s="5"/>
      <c r="B353" s="4"/>
      <c r="C353" s="4"/>
      <c r="D353" s="4"/>
      <c r="E353" s="4"/>
      <c r="F353" s="4"/>
      <c r="G353" s="4"/>
      <c r="H353" s="5"/>
      <c r="I353" s="6"/>
      <c r="J353" s="6"/>
      <c r="K353" s="7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8"/>
      <c r="X353" s="5"/>
      <c r="Y353" s="5"/>
      <c r="Z353" s="5"/>
      <c r="AA353" s="5"/>
      <c r="AB353" s="5"/>
      <c r="AC353" s="5"/>
      <c r="AD353" s="5"/>
      <c r="AE353" s="8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</row>
    <row r="354" spans="1:48" ht="15.75" customHeight="1" x14ac:dyDescent="0.35">
      <c r="A354" s="5"/>
      <c r="B354" s="4"/>
      <c r="C354" s="4"/>
      <c r="D354" s="4"/>
      <c r="E354" s="4"/>
      <c r="F354" s="4"/>
      <c r="G354" s="4"/>
      <c r="H354" s="5"/>
      <c r="I354" s="6"/>
      <c r="J354" s="6"/>
      <c r="K354" s="7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8"/>
      <c r="X354" s="5"/>
      <c r="Y354" s="5"/>
      <c r="Z354" s="5"/>
      <c r="AA354" s="5"/>
      <c r="AB354" s="5"/>
      <c r="AC354" s="5"/>
      <c r="AD354" s="5"/>
      <c r="AE354" s="8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</row>
    <row r="355" spans="1:48" ht="15.75" customHeight="1" x14ac:dyDescent="0.35">
      <c r="A355" s="5"/>
      <c r="B355" s="4"/>
      <c r="C355" s="4"/>
      <c r="D355" s="4"/>
      <c r="E355" s="4"/>
      <c r="F355" s="4"/>
      <c r="G355" s="4"/>
      <c r="H355" s="5"/>
      <c r="I355" s="6"/>
      <c r="J355" s="6"/>
      <c r="K355" s="7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8"/>
      <c r="X355" s="5"/>
      <c r="Y355" s="5"/>
      <c r="Z355" s="5"/>
      <c r="AA355" s="5"/>
      <c r="AB355" s="5"/>
      <c r="AC355" s="5"/>
      <c r="AD355" s="5"/>
      <c r="AE355" s="8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</row>
    <row r="356" spans="1:48" ht="15.75" customHeight="1" x14ac:dyDescent="0.35">
      <c r="A356" s="5"/>
      <c r="B356" s="4"/>
      <c r="C356" s="4"/>
      <c r="D356" s="4"/>
      <c r="E356" s="4"/>
      <c r="F356" s="4"/>
      <c r="G356" s="4"/>
      <c r="H356" s="5"/>
      <c r="I356" s="6"/>
      <c r="J356" s="6"/>
      <c r="K356" s="7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8"/>
      <c r="X356" s="5"/>
      <c r="Y356" s="5"/>
      <c r="Z356" s="5"/>
      <c r="AA356" s="5"/>
      <c r="AB356" s="5"/>
      <c r="AC356" s="5"/>
      <c r="AD356" s="5"/>
      <c r="AE356" s="8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</row>
    <row r="357" spans="1:48" ht="15.75" customHeight="1" x14ac:dyDescent="0.35">
      <c r="A357" s="5"/>
      <c r="B357" s="4"/>
      <c r="C357" s="4"/>
      <c r="D357" s="4"/>
      <c r="E357" s="4"/>
      <c r="F357" s="4"/>
      <c r="G357" s="4"/>
      <c r="H357" s="5"/>
      <c r="I357" s="6"/>
      <c r="J357" s="6"/>
      <c r="K357" s="7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8"/>
      <c r="X357" s="5"/>
      <c r="Y357" s="5"/>
      <c r="Z357" s="5"/>
      <c r="AA357" s="5"/>
      <c r="AB357" s="5"/>
      <c r="AC357" s="5"/>
      <c r="AD357" s="5"/>
      <c r="AE357" s="8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</row>
    <row r="358" spans="1:48" ht="15.75" customHeight="1" x14ac:dyDescent="0.35">
      <c r="A358" s="5"/>
      <c r="B358" s="4"/>
      <c r="C358" s="4"/>
      <c r="D358" s="4"/>
      <c r="E358" s="4"/>
      <c r="F358" s="4"/>
      <c r="G358" s="4"/>
      <c r="H358" s="5"/>
      <c r="I358" s="6"/>
      <c r="J358" s="6"/>
      <c r="K358" s="7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8"/>
      <c r="X358" s="5"/>
      <c r="Y358" s="5"/>
      <c r="Z358" s="5"/>
      <c r="AA358" s="5"/>
      <c r="AB358" s="5"/>
      <c r="AC358" s="5"/>
      <c r="AD358" s="5"/>
      <c r="AE358" s="8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</row>
    <row r="359" spans="1:48" ht="15.75" customHeight="1" x14ac:dyDescent="0.35">
      <c r="A359" s="5"/>
      <c r="B359" s="4"/>
      <c r="C359" s="4"/>
      <c r="D359" s="4"/>
      <c r="E359" s="4"/>
      <c r="F359" s="4"/>
      <c r="G359" s="4"/>
      <c r="H359" s="5"/>
      <c r="I359" s="6"/>
      <c r="J359" s="6"/>
      <c r="K359" s="7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8"/>
      <c r="X359" s="5"/>
      <c r="Y359" s="5"/>
      <c r="Z359" s="5"/>
      <c r="AA359" s="5"/>
      <c r="AB359" s="5"/>
      <c r="AC359" s="5"/>
      <c r="AD359" s="5"/>
      <c r="AE359" s="8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</row>
    <row r="360" spans="1:48" ht="15.75" customHeight="1" x14ac:dyDescent="0.35">
      <c r="A360" s="5"/>
      <c r="B360" s="4"/>
      <c r="C360" s="4"/>
      <c r="D360" s="4"/>
      <c r="E360" s="4"/>
      <c r="F360" s="4"/>
      <c r="G360" s="4"/>
      <c r="H360" s="5"/>
      <c r="I360" s="6"/>
      <c r="J360" s="6"/>
      <c r="K360" s="7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8"/>
      <c r="X360" s="5"/>
      <c r="Y360" s="5"/>
      <c r="Z360" s="5"/>
      <c r="AA360" s="5"/>
      <c r="AB360" s="5"/>
      <c r="AC360" s="5"/>
      <c r="AD360" s="5"/>
      <c r="AE360" s="8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</row>
    <row r="361" spans="1:48" ht="15.75" customHeight="1" x14ac:dyDescent="0.35">
      <c r="A361" s="5"/>
      <c r="B361" s="4"/>
      <c r="C361" s="4"/>
      <c r="D361" s="4"/>
      <c r="E361" s="4"/>
      <c r="F361" s="4"/>
      <c r="G361" s="4"/>
      <c r="H361" s="5"/>
      <c r="I361" s="6"/>
      <c r="J361" s="6"/>
      <c r="K361" s="7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8"/>
      <c r="X361" s="5"/>
      <c r="Y361" s="5"/>
      <c r="Z361" s="5"/>
      <c r="AA361" s="5"/>
      <c r="AB361" s="5"/>
      <c r="AC361" s="5"/>
      <c r="AD361" s="5"/>
      <c r="AE361" s="8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</row>
    <row r="362" spans="1:48" ht="15.75" customHeight="1" x14ac:dyDescent="0.35">
      <c r="A362" s="5"/>
      <c r="B362" s="4"/>
      <c r="C362" s="4"/>
      <c r="D362" s="4"/>
      <c r="E362" s="4"/>
      <c r="F362" s="4"/>
      <c r="G362" s="4"/>
      <c r="H362" s="5"/>
      <c r="I362" s="6"/>
      <c r="J362" s="6"/>
      <c r="K362" s="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8"/>
      <c r="X362" s="5"/>
      <c r="Y362" s="5"/>
      <c r="Z362" s="5"/>
      <c r="AA362" s="5"/>
      <c r="AB362" s="5"/>
      <c r="AC362" s="5"/>
      <c r="AD362" s="5"/>
      <c r="AE362" s="8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</row>
    <row r="363" spans="1:48" ht="15.75" customHeight="1" x14ac:dyDescent="0.35">
      <c r="A363" s="5"/>
      <c r="B363" s="4"/>
      <c r="C363" s="4"/>
      <c r="D363" s="4"/>
      <c r="E363" s="4"/>
      <c r="F363" s="4"/>
      <c r="G363" s="4"/>
      <c r="H363" s="5"/>
      <c r="I363" s="6"/>
      <c r="J363" s="6"/>
      <c r="K363" s="7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8"/>
      <c r="X363" s="5"/>
      <c r="Y363" s="5"/>
      <c r="Z363" s="5"/>
      <c r="AA363" s="5"/>
      <c r="AB363" s="5"/>
      <c r="AC363" s="5"/>
      <c r="AD363" s="5"/>
      <c r="AE363" s="8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</row>
    <row r="364" spans="1:48" ht="15.75" customHeight="1" x14ac:dyDescent="0.35">
      <c r="A364" s="5"/>
      <c r="B364" s="4"/>
      <c r="C364" s="4"/>
      <c r="D364" s="4"/>
      <c r="E364" s="4"/>
      <c r="F364" s="4"/>
      <c r="G364" s="4"/>
      <c r="H364" s="5"/>
      <c r="I364" s="6"/>
      <c r="J364" s="6"/>
      <c r="K364" s="7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8"/>
      <c r="X364" s="5"/>
      <c r="Y364" s="5"/>
      <c r="Z364" s="5"/>
      <c r="AA364" s="5"/>
      <c r="AB364" s="5"/>
      <c r="AC364" s="5"/>
      <c r="AD364" s="5"/>
      <c r="AE364" s="8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</row>
    <row r="365" spans="1:48" ht="15.75" customHeight="1" x14ac:dyDescent="0.35">
      <c r="A365" s="5"/>
      <c r="B365" s="4"/>
      <c r="C365" s="4"/>
      <c r="D365" s="4"/>
      <c r="E365" s="4"/>
      <c r="F365" s="4"/>
      <c r="G365" s="4"/>
      <c r="H365" s="5"/>
      <c r="I365" s="6"/>
      <c r="J365" s="6"/>
      <c r="K365" s="7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8"/>
      <c r="X365" s="5"/>
      <c r="Y365" s="5"/>
      <c r="Z365" s="5"/>
      <c r="AA365" s="5"/>
      <c r="AB365" s="5"/>
      <c r="AC365" s="5"/>
      <c r="AD365" s="5"/>
      <c r="AE365" s="8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</row>
    <row r="366" spans="1:48" ht="15.75" customHeight="1" x14ac:dyDescent="0.35">
      <c r="A366" s="5"/>
      <c r="B366" s="4"/>
      <c r="C366" s="4"/>
      <c r="D366" s="4"/>
      <c r="E366" s="4"/>
      <c r="F366" s="4"/>
      <c r="G366" s="4"/>
      <c r="H366" s="5"/>
      <c r="I366" s="6"/>
      <c r="J366" s="6"/>
      <c r="K366" s="7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8"/>
      <c r="X366" s="5"/>
      <c r="Y366" s="5"/>
      <c r="Z366" s="5"/>
      <c r="AA366" s="5"/>
      <c r="AB366" s="5"/>
      <c r="AC366" s="5"/>
      <c r="AD366" s="5"/>
      <c r="AE366" s="8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</row>
    <row r="367" spans="1:48" ht="15.75" customHeight="1" x14ac:dyDescent="0.35">
      <c r="A367" s="5"/>
      <c r="B367" s="4"/>
      <c r="C367" s="4"/>
      <c r="D367" s="4"/>
      <c r="E367" s="4"/>
      <c r="F367" s="4"/>
      <c r="G367" s="4"/>
      <c r="H367" s="5"/>
      <c r="I367" s="6"/>
      <c r="J367" s="6"/>
      <c r="K367" s="7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8"/>
      <c r="X367" s="5"/>
      <c r="Y367" s="5"/>
      <c r="Z367" s="5"/>
      <c r="AA367" s="5"/>
      <c r="AB367" s="5"/>
      <c r="AC367" s="5"/>
      <c r="AD367" s="5"/>
      <c r="AE367" s="8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</row>
    <row r="368" spans="1:48" ht="15.75" customHeight="1" x14ac:dyDescent="0.35">
      <c r="A368" s="5"/>
      <c r="B368" s="4"/>
      <c r="C368" s="4"/>
      <c r="D368" s="4"/>
      <c r="E368" s="4"/>
      <c r="F368" s="4"/>
      <c r="G368" s="4"/>
      <c r="H368" s="5"/>
      <c r="I368" s="6"/>
      <c r="J368" s="6"/>
      <c r="K368" s="7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8"/>
      <c r="X368" s="5"/>
      <c r="Y368" s="5"/>
      <c r="Z368" s="5"/>
      <c r="AA368" s="5"/>
      <c r="AB368" s="5"/>
      <c r="AC368" s="5"/>
      <c r="AD368" s="5"/>
      <c r="AE368" s="8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</row>
    <row r="369" spans="1:48" ht="15.75" customHeight="1" x14ac:dyDescent="0.35">
      <c r="A369" s="5"/>
      <c r="B369" s="4"/>
      <c r="C369" s="4"/>
      <c r="D369" s="4"/>
      <c r="E369" s="4"/>
      <c r="F369" s="4"/>
      <c r="G369" s="4"/>
      <c r="H369" s="5"/>
      <c r="I369" s="6"/>
      <c r="J369" s="6"/>
      <c r="K369" s="7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8"/>
      <c r="X369" s="5"/>
      <c r="Y369" s="5"/>
      <c r="Z369" s="5"/>
      <c r="AA369" s="5"/>
      <c r="AB369" s="5"/>
      <c r="AC369" s="5"/>
      <c r="AD369" s="5"/>
      <c r="AE369" s="8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</row>
    <row r="370" spans="1:48" ht="15.75" customHeight="1" x14ac:dyDescent="0.35">
      <c r="A370" s="5"/>
      <c r="B370" s="4"/>
      <c r="C370" s="4"/>
      <c r="D370" s="4"/>
      <c r="E370" s="4"/>
      <c r="F370" s="4"/>
      <c r="G370" s="4"/>
      <c r="H370" s="5"/>
      <c r="I370" s="6"/>
      <c r="J370" s="6"/>
      <c r="K370" s="7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8"/>
      <c r="X370" s="5"/>
      <c r="Y370" s="5"/>
      <c r="Z370" s="5"/>
      <c r="AA370" s="5"/>
      <c r="AB370" s="5"/>
      <c r="AC370" s="5"/>
      <c r="AD370" s="5"/>
      <c r="AE370" s="8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</row>
    <row r="371" spans="1:48" ht="15.75" customHeight="1" x14ac:dyDescent="0.35">
      <c r="A371" s="5"/>
      <c r="B371" s="4"/>
      <c r="C371" s="4"/>
      <c r="D371" s="4"/>
      <c r="E371" s="4"/>
      <c r="F371" s="4"/>
      <c r="G371" s="4"/>
      <c r="H371" s="5"/>
      <c r="I371" s="6"/>
      <c r="J371" s="6"/>
      <c r="K371" s="7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8"/>
      <c r="X371" s="5"/>
      <c r="Y371" s="5"/>
      <c r="Z371" s="5"/>
      <c r="AA371" s="5"/>
      <c r="AB371" s="5"/>
      <c r="AC371" s="5"/>
      <c r="AD371" s="5"/>
      <c r="AE371" s="8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</row>
    <row r="372" spans="1:48" ht="15.75" customHeight="1" x14ac:dyDescent="0.35">
      <c r="A372" s="5"/>
      <c r="B372" s="4"/>
      <c r="C372" s="4"/>
      <c r="D372" s="4"/>
      <c r="E372" s="4"/>
      <c r="F372" s="4"/>
      <c r="G372" s="4"/>
      <c r="H372" s="5"/>
      <c r="I372" s="6"/>
      <c r="J372" s="6"/>
      <c r="K372" s="7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8"/>
      <c r="X372" s="5"/>
      <c r="Y372" s="5"/>
      <c r="Z372" s="5"/>
      <c r="AA372" s="5"/>
      <c r="AB372" s="5"/>
      <c r="AC372" s="5"/>
      <c r="AD372" s="5"/>
      <c r="AE372" s="8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</row>
    <row r="373" spans="1:48" ht="15.75" customHeight="1" x14ac:dyDescent="0.35">
      <c r="A373" s="5"/>
      <c r="B373" s="4"/>
      <c r="C373" s="4"/>
      <c r="D373" s="4"/>
      <c r="E373" s="4"/>
      <c r="F373" s="4"/>
      <c r="G373" s="4"/>
      <c r="H373" s="5"/>
      <c r="I373" s="6"/>
      <c r="J373" s="6"/>
      <c r="K373" s="7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8"/>
      <c r="X373" s="5"/>
      <c r="Y373" s="5"/>
      <c r="Z373" s="5"/>
      <c r="AA373" s="5"/>
      <c r="AB373" s="5"/>
      <c r="AC373" s="5"/>
      <c r="AD373" s="5"/>
      <c r="AE373" s="8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</row>
    <row r="374" spans="1:48" ht="15.75" customHeight="1" x14ac:dyDescent="0.35">
      <c r="A374" s="5"/>
      <c r="B374" s="4"/>
      <c r="C374" s="4"/>
      <c r="D374" s="4"/>
      <c r="E374" s="4"/>
      <c r="F374" s="4"/>
      <c r="G374" s="4"/>
      <c r="H374" s="5"/>
      <c r="I374" s="6"/>
      <c r="J374" s="6"/>
      <c r="K374" s="7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8"/>
      <c r="X374" s="5"/>
      <c r="Y374" s="5"/>
      <c r="Z374" s="5"/>
      <c r="AA374" s="5"/>
      <c r="AB374" s="5"/>
      <c r="AC374" s="5"/>
      <c r="AD374" s="5"/>
      <c r="AE374" s="8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</row>
    <row r="375" spans="1:48" ht="15.75" customHeight="1" x14ac:dyDescent="0.35">
      <c r="A375" s="5"/>
      <c r="B375" s="4"/>
      <c r="C375" s="4"/>
      <c r="D375" s="4"/>
      <c r="E375" s="4"/>
      <c r="F375" s="4"/>
      <c r="G375" s="4"/>
      <c r="H375" s="5"/>
      <c r="I375" s="6"/>
      <c r="J375" s="6"/>
      <c r="K375" s="7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8"/>
      <c r="X375" s="5"/>
      <c r="Y375" s="5"/>
      <c r="Z375" s="5"/>
      <c r="AA375" s="5"/>
      <c r="AB375" s="5"/>
      <c r="AC375" s="5"/>
      <c r="AD375" s="5"/>
      <c r="AE375" s="8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</row>
    <row r="376" spans="1:48" ht="15.75" customHeight="1" x14ac:dyDescent="0.35">
      <c r="A376" s="5"/>
      <c r="B376" s="4"/>
      <c r="C376" s="4"/>
      <c r="D376" s="4"/>
      <c r="E376" s="4"/>
      <c r="F376" s="4"/>
      <c r="G376" s="4"/>
      <c r="H376" s="5"/>
      <c r="I376" s="6"/>
      <c r="J376" s="6"/>
      <c r="K376" s="7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8"/>
      <c r="X376" s="5"/>
      <c r="Y376" s="5"/>
      <c r="Z376" s="5"/>
      <c r="AA376" s="5"/>
      <c r="AB376" s="5"/>
      <c r="AC376" s="5"/>
      <c r="AD376" s="5"/>
      <c r="AE376" s="8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</row>
    <row r="377" spans="1:48" ht="15.75" customHeight="1" x14ac:dyDescent="0.35">
      <c r="A377" s="5"/>
      <c r="B377" s="4"/>
      <c r="C377" s="4"/>
      <c r="D377" s="4"/>
      <c r="E377" s="4"/>
      <c r="F377" s="4"/>
      <c r="G377" s="4"/>
      <c r="H377" s="5"/>
      <c r="I377" s="6"/>
      <c r="J377" s="6"/>
      <c r="K377" s="7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8"/>
      <c r="X377" s="5"/>
      <c r="Y377" s="5"/>
      <c r="Z377" s="5"/>
      <c r="AA377" s="5"/>
      <c r="AB377" s="5"/>
      <c r="AC377" s="5"/>
      <c r="AD377" s="5"/>
      <c r="AE377" s="8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</row>
    <row r="378" spans="1:48" ht="15.75" customHeight="1" x14ac:dyDescent="0.35">
      <c r="A378" s="5"/>
      <c r="B378" s="4"/>
      <c r="C378" s="4"/>
      <c r="D378" s="4"/>
      <c r="E378" s="4"/>
      <c r="F378" s="4"/>
      <c r="G378" s="4"/>
      <c r="H378" s="5"/>
      <c r="I378" s="6"/>
      <c r="J378" s="6"/>
      <c r="K378" s="7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8"/>
      <c r="X378" s="5"/>
      <c r="Y378" s="5"/>
      <c r="Z378" s="5"/>
      <c r="AA378" s="5"/>
      <c r="AB378" s="5"/>
      <c r="AC378" s="5"/>
      <c r="AD378" s="5"/>
      <c r="AE378" s="8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</row>
    <row r="379" spans="1:48" ht="15.75" customHeight="1" x14ac:dyDescent="0.35">
      <c r="A379" s="5"/>
      <c r="B379" s="4"/>
      <c r="C379" s="4"/>
      <c r="D379" s="4"/>
      <c r="E379" s="4"/>
      <c r="F379" s="4"/>
      <c r="G379" s="4"/>
      <c r="H379" s="5"/>
      <c r="I379" s="6"/>
      <c r="J379" s="6"/>
      <c r="K379" s="7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8"/>
      <c r="X379" s="5"/>
      <c r="Y379" s="5"/>
      <c r="Z379" s="5"/>
      <c r="AA379" s="5"/>
      <c r="AB379" s="5"/>
      <c r="AC379" s="5"/>
      <c r="AD379" s="5"/>
      <c r="AE379" s="8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</row>
    <row r="380" spans="1:48" ht="15.75" customHeight="1" x14ac:dyDescent="0.35">
      <c r="A380" s="5"/>
      <c r="B380" s="4"/>
      <c r="C380" s="4"/>
      <c r="D380" s="4"/>
      <c r="E380" s="4"/>
      <c r="F380" s="4"/>
      <c r="G380" s="4"/>
      <c r="H380" s="5"/>
      <c r="I380" s="6"/>
      <c r="J380" s="6"/>
      <c r="K380" s="7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8"/>
      <c r="X380" s="5"/>
      <c r="Y380" s="5"/>
      <c r="Z380" s="5"/>
      <c r="AA380" s="5"/>
      <c r="AB380" s="5"/>
      <c r="AC380" s="5"/>
      <c r="AD380" s="5"/>
      <c r="AE380" s="8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</row>
    <row r="381" spans="1:48" ht="15.75" customHeight="1" x14ac:dyDescent="0.35">
      <c r="A381" s="5"/>
      <c r="B381" s="4"/>
      <c r="C381" s="4"/>
      <c r="D381" s="4"/>
      <c r="E381" s="4"/>
      <c r="F381" s="4"/>
      <c r="G381" s="4"/>
      <c r="H381" s="5"/>
      <c r="I381" s="6"/>
      <c r="J381" s="6"/>
      <c r="K381" s="7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8"/>
      <c r="X381" s="5"/>
      <c r="Y381" s="5"/>
      <c r="Z381" s="5"/>
      <c r="AA381" s="5"/>
      <c r="AB381" s="5"/>
      <c r="AC381" s="5"/>
      <c r="AD381" s="5"/>
      <c r="AE381" s="8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</row>
    <row r="382" spans="1:48" ht="15.75" customHeight="1" x14ac:dyDescent="0.35">
      <c r="A382" s="5"/>
      <c r="B382" s="4"/>
      <c r="C382" s="4"/>
      <c r="D382" s="4"/>
      <c r="E382" s="4"/>
      <c r="F382" s="4"/>
      <c r="G382" s="4"/>
      <c r="H382" s="5"/>
      <c r="I382" s="6"/>
      <c r="J382" s="6"/>
      <c r="K382" s="7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8"/>
      <c r="X382" s="5"/>
      <c r="Y382" s="5"/>
      <c r="Z382" s="5"/>
      <c r="AA382" s="5"/>
      <c r="AB382" s="5"/>
      <c r="AC382" s="5"/>
      <c r="AD382" s="5"/>
      <c r="AE382" s="8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</row>
    <row r="383" spans="1:48" ht="15.75" customHeight="1" x14ac:dyDescent="0.35">
      <c r="A383" s="5"/>
      <c r="B383" s="4"/>
      <c r="C383" s="4"/>
      <c r="D383" s="4"/>
      <c r="E383" s="4"/>
      <c r="F383" s="4"/>
      <c r="G383" s="4"/>
      <c r="H383" s="5"/>
      <c r="I383" s="6"/>
      <c r="J383" s="6"/>
      <c r="K383" s="7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8"/>
      <c r="X383" s="5"/>
      <c r="Y383" s="5"/>
      <c r="Z383" s="5"/>
      <c r="AA383" s="5"/>
      <c r="AB383" s="5"/>
      <c r="AC383" s="5"/>
      <c r="AD383" s="5"/>
      <c r="AE383" s="8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</row>
    <row r="384" spans="1:48" ht="15.75" customHeight="1" x14ac:dyDescent="0.35">
      <c r="A384" s="5"/>
      <c r="B384" s="4"/>
      <c r="C384" s="4"/>
      <c r="D384" s="4"/>
      <c r="E384" s="4"/>
      <c r="F384" s="4"/>
      <c r="G384" s="4"/>
      <c r="H384" s="5"/>
      <c r="I384" s="6"/>
      <c r="J384" s="6"/>
      <c r="K384" s="7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8"/>
      <c r="X384" s="5"/>
      <c r="Y384" s="5"/>
      <c r="Z384" s="5"/>
      <c r="AA384" s="5"/>
      <c r="AB384" s="5"/>
      <c r="AC384" s="5"/>
      <c r="AD384" s="5"/>
      <c r="AE384" s="8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</row>
    <row r="385" spans="1:48" ht="15.75" customHeight="1" x14ac:dyDescent="0.35">
      <c r="A385" s="5"/>
      <c r="B385" s="4"/>
      <c r="C385" s="4"/>
      <c r="D385" s="4"/>
      <c r="E385" s="4"/>
      <c r="F385" s="4"/>
      <c r="G385" s="4"/>
      <c r="H385" s="5"/>
      <c r="I385" s="6"/>
      <c r="J385" s="6"/>
      <c r="K385" s="7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8"/>
      <c r="X385" s="5"/>
      <c r="Y385" s="5"/>
      <c r="Z385" s="5"/>
      <c r="AA385" s="5"/>
      <c r="AB385" s="5"/>
      <c r="AC385" s="5"/>
      <c r="AD385" s="5"/>
      <c r="AE385" s="8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</row>
    <row r="386" spans="1:48" ht="15.75" customHeight="1" x14ac:dyDescent="0.35">
      <c r="A386" s="5"/>
      <c r="B386" s="4"/>
      <c r="C386" s="4"/>
      <c r="D386" s="4"/>
      <c r="E386" s="4"/>
      <c r="F386" s="4"/>
      <c r="G386" s="4"/>
      <c r="H386" s="5"/>
      <c r="I386" s="6"/>
      <c r="J386" s="6"/>
      <c r="K386" s="7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8"/>
      <c r="X386" s="5"/>
      <c r="Y386" s="5"/>
      <c r="Z386" s="5"/>
      <c r="AA386" s="5"/>
      <c r="AB386" s="5"/>
      <c r="AC386" s="5"/>
      <c r="AD386" s="5"/>
      <c r="AE386" s="8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</row>
    <row r="387" spans="1:48" ht="15.75" customHeight="1" x14ac:dyDescent="0.35">
      <c r="A387" s="5"/>
      <c r="B387" s="4"/>
      <c r="C387" s="4"/>
      <c r="D387" s="4"/>
      <c r="E387" s="4"/>
      <c r="F387" s="4"/>
      <c r="G387" s="4"/>
      <c r="H387" s="5"/>
      <c r="I387" s="6"/>
      <c r="J387" s="6"/>
      <c r="K387" s="7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8"/>
      <c r="X387" s="5"/>
      <c r="Y387" s="5"/>
      <c r="Z387" s="5"/>
      <c r="AA387" s="5"/>
      <c r="AB387" s="5"/>
      <c r="AC387" s="5"/>
      <c r="AD387" s="5"/>
      <c r="AE387" s="8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</row>
    <row r="388" spans="1:48" ht="15.75" customHeight="1" x14ac:dyDescent="0.35">
      <c r="A388" s="5"/>
      <c r="B388" s="4"/>
      <c r="C388" s="4"/>
      <c r="D388" s="4"/>
      <c r="E388" s="4"/>
      <c r="F388" s="4"/>
      <c r="G388" s="4"/>
      <c r="H388" s="5"/>
      <c r="I388" s="6"/>
      <c r="J388" s="6"/>
      <c r="K388" s="7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8"/>
      <c r="X388" s="5"/>
      <c r="Y388" s="5"/>
      <c r="Z388" s="5"/>
      <c r="AA388" s="5"/>
      <c r="AB388" s="5"/>
      <c r="AC388" s="5"/>
      <c r="AD388" s="5"/>
      <c r="AE388" s="8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</row>
    <row r="389" spans="1:48" ht="15.75" customHeight="1" x14ac:dyDescent="0.35">
      <c r="A389" s="5"/>
      <c r="B389" s="4"/>
      <c r="C389" s="4"/>
      <c r="D389" s="4"/>
      <c r="E389" s="4"/>
      <c r="F389" s="4"/>
      <c r="G389" s="4"/>
      <c r="H389" s="5"/>
      <c r="I389" s="6"/>
      <c r="J389" s="6"/>
      <c r="K389" s="7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8"/>
      <c r="X389" s="5"/>
      <c r="Y389" s="5"/>
      <c r="Z389" s="5"/>
      <c r="AA389" s="5"/>
      <c r="AB389" s="5"/>
      <c r="AC389" s="5"/>
      <c r="AD389" s="5"/>
      <c r="AE389" s="8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</row>
    <row r="390" spans="1:48" ht="15.75" customHeight="1" x14ac:dyDescent="0.35">
      <c r="A390" s="5"/>
      <c r="B390" s="4"/>
      <c r="C390" s="4"/>
      <c r="D390" s="4"/>
      <c r="E390" s="4"/>
      <c r="F390" s="4"/>
      <c r="G390" s="4"/>
      <c r="H390" s="5"/>
      <c r="I390" s="6"/>
      <c r="J390" s="6"/>
      <c r="K390" s="7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8"/>
      <c r="X390" s="5"/>
      <c r="Y390" s="5"/>
      <c r="Z390" s="5"/>
      <c r="AA390" s="5"/>
      <c r="AB390" s="5"/>
      <c r="AC390" s="5"/>
      <c r="AD390" s="5"/>
      <c r="AE390" s="8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</row>
    <row r="391" spans="1:48" ht="15.75" customHeight="1" x14ac:dyDescent="0.35">
      <c r="A391" s="5"/>
      <c r="B391" s="4"/>
      <c r="C391" s="4"/>
      <c r="D391" s="4"/>
      <c r="E391" s="4"/>
      <c r="F391" s="4"/>
      <c r="G391" s="4"/>
      <c r="H391" s="5"/>
      <c r="I391" s="6"/>
      <c r="J391" s="6"/>
      <c r="K391" s="7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8"/>
      <c r="X391" s="5"/>
      <c r="Y391" s="5"/>
      <c r="Z391" s="5"/>
      <c r="AA391" s="5"/>
      <c r="AB391" s="5"/>
      <c r="AC391" s="5"/>
      <c r="AD391" s="5"/>
      <c r="AE391" s="8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</row>
    <row r="392" spans="1:48" ht="15.75" customHeight="1" x14ac:dyDescent="0.35">
      <c r="A392" s="5"/>
      <c r="B392" s="4"/>
      <c r="C392" s="4"/>
      <c r="D392" s="4"/>
      <c r="E392" s="4"/>
      <c r="F392" s="4"/>
      <c r="G392" s="4"/>
      <c r="H392" s="5"/>
      <c r="I392" s="6"/>
      <c r="J392" s="6"/>
      <c r="K392" s="7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8"/>
      <c r="X392" s="5"/>
      <c r="Y392" s="5"/>
      <c r="Z392" s="5"/>
      <c r="AA392" s="5"/>
      <c r="AB392" s="5"/>
      <c r="AC392" s="5"/>
      <c r="AD392" s="5"/>
      <c r="AE392" s="8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</row>
    <row r="393" spans="1:48" ht="15.75" customHeight="1" x14ac:dyDescent="0.35">
      <c r="A393" s="5"/>
      <c r="B393" s="4"/>
      <c r="C393" s="4"/>
      <c r="D393" s="4"/>
      <c r="E393" s="4"/>
      <c r="F393" s="4"/>
      <c r="G393" s="4"/>
      <c r="H393" s="5"/>
      <c r="I393" s="6"/>
      <c r="J393" s="6"/>
      <c r="K393" s="7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8"/>
      <c r="X393" s="5"/>
      <c r="Y393" s="5"/>
      <c r="Z393" s="5"/>
      <c r="AA393" s="5"/>
      <c r="AB393" s="5"/>
      <c r="AC393" s="5"/>
      <c r="AD393" s="5"/>
      <c r="AE393" s="8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</row>
    <row r="394" spans="1:48" ht="15.75" customHeight="1" x14ac:dyDescent="0.35">
      <c r="A394" s="5"/>
      <c r="B394" s="4"/>
      <c r="C394" s="4"/>
      <c r="D394" s="4"/>
      <c r="E394" s="4"/>
      <c r="F394" s="4"/>
      <c r="G394" s="4"/>
      <c r="H394" s="5"/>
      <c r="I394" s="6"/>
      <c r="J394" s="6"/>
      <c r="K394" s="7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8"/>
      <c r="X394" s="5"/>
      <c r="Y394" s="5"/>
      <c r="Z394" s="5"/>
      <c r="AA394" s="5"/>
      <c r="AB394" s="5"/>
      <c r="AC394" s="5"/>
      <c r="AD394" s="5"/>
      <c r="AE394" s="8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</row>
    <row r="395" spans="1:48" ht="15.75" customHeight="1" x14ac:dyDescent="0.35">
      <c r="A395" s="5"/>
      <c r="B395" s="4"/>
      <c r="C395" s="4"/>
      <c r="D395" s="4"/>
      <c r="E395" s="4"/>
      <c r="F395" s="4"/>
      <c r="G395" s="4"/>
      <c r="H395" s="5"/>
      <c r="I395" s="6"/>
      <c r="J395" s="6"/>
      <c r="K395" s="7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8"/>
      <c r="X395" s="5"/>
      <c r="Y395" s="5"/>
      <c r="Z395" s="5"/>
      <c r="AA395" s="5"/>
      <c r="AB395" s="5"/>
      <c r="AC395" s="5"/>
      <c r="AD395" s="5"/>
      <c r="AE395" s="8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</row>
    <row r="396" spans="1:48" ht="15.75" customHeight="1" x14ac:dyDescent="0.35">
      <c r="A396" s="5"/>
      <c r="B396" s="4"/>
      <c r="C396" s="4"/>
      <c r="D396" s="4"/>
      <c r="E396" s="4"/>
      <c r="F396" s="4"/>
      <c r="G396" s="4"/>
      <c r="H396" s="5"/>
      <c r="I396" s="6"/>
      <c r="J396" s="6"/>
      <c r="K396" s="7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8"/>
      <c r="X396" s="5"/>
      <c r="Y396" s="5"/>
      <c r="Z396" s="5"/>
      <c r="AA396" s="5"/>
      <c r="AB396" s="5"/>
      <c r="AC396" s="5"/>
      <c r="AD396" s="5"/>
      <c r="AE396" s="8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</row>
    <row r="397" spans="1:48" ht="15.75" customHeight="1" x14ac:dyDescent="0.35">
      <c r="A397" s="5"/>
      <c r="B397" s="4"/>
      <c r="C397" s="4"/>
      <c r="D397" s="4"/>
      <c r="E397" s="4"/>
      <c r="F397" s="4"/>
      <c r="G397" s="4"/>
      <c r="H397" s="5"/>
      <c r="I397" s="6"/>
      <c r="J397" s="6"/>
      <c r="K397" s="7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8"/>
      <c r="X397" s="5"/>
      <c r="Y397" s="5"/>
      <c r="Z397" s="5"/>
      <c r="AA397" s="5"/>
      <c r="AB397" s="5"/>
      <c r="AC397" s="5"/>
      <c r="AD397" s="5"/>
      <c r="AE397" s="8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</row>
    <row r="398" spans="1:48" ht="15.75" customHeight="1" x14ac:dyDescent="0.35">
      <c r="A398" s="5"/>
      <c r="B398" s="4"/>
      <c r="C398" s="4"/>
      <c r="D398" s="4"/>
      <c r="E398" s="4"/>
      <c r="F398" s="4"/>
      <c r="G398" s="4"/>
      <c r="H398" s="5"/>
      <c r="I398" s="6"/>
      <c r="J398" s="6"/>
      <c r="K398" s="7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8"/>
      <c r="X398" s="5"/>
      <c r="Y398" s="5"/>
      <c r="Z398" s="5"/>
      <c r="AA398" s="5"/>
      <c r="AB398" s="5"/>
      <c r="AC398" s="5"/>
      <c r="AD398" s="5"/>
      <c r="AE398" s="8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</row>
    <row r="399" spans="1:48" ht="15.75" customHeight="1" x14ac:dyDescent="0.35">
      <c r="A399" s="5"/>
      <c r="B399" s="4"/>
      <c r="C399" s="4"/>
      <c r="D399" s="4"/>
      <c r="E399" s="4"/>
      <c r="F399" s="4"/>
      <c r="G399" s="4"/>
      <c r="H399" s="5"/>
      <c r="I399" s="6"/>
      <c r="J399" s="6"/>
      <c r="K399" s="7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8"/>
      <c r="X399" s="5"/>
      <c r="Y399" s="5"/>
      <c r="Z399" s="5"/>
      <c r="AA399" s="5"/>
      <c r="AB399" s="5"/>
      <c r="AC399" s="5"/>
      <c r="AD399" s="5"/>
      <c r="AE399" s="8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</row>
    <row r="400" spans="1:48" ht="15.75" customHeight="1" x14ac:dyDescent="0.35">
      <c r="A400" s="5"/>
      <c r="B400" s="4"/>
      <c r="C400" s="4"/>
      <c r="D400" s="4"/>
      <c r="E400" s="4"/>
      <c r="F400" s="4"/>
      <c r="G400" s="4"/>
      <c r="H400" s="5"/>
      <c r="I400" s="6"/>
      <c r="J400" s="6"/>
      <c r="K400" s="7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8"/>
      <c r="X400" s="5"/>
      <c r="Y400" s="5"/>
      <c r="Z400" s="5"/>
      <c r="AA400" s="5"/>
      <c r="AB400" s="5"/>
      <c r="AC400" s="5"/>
      <c r="AD400" s="5"/>
      <c r="AE400" s="8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</row>
    <row r="401" spans="1:48" ht="15.75" customHeight="1" x14ac:dyDescent="0.35">
      <c r="A401" s="5"/>
      <c r="B401" s="4"/>
      <c r="C401" s="4"/>
      <c r="D401" s="4"/>
      <c r="E401" s="4"/>
      <c r="F401" s="4"/>
      <c r="G401" s="4"/>
      <c r="H401" s="5"/>
      <c r="I401" s="6"/>
      <c r="J401" s="6"/>
      <c r="K401" s="7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8"/>
      <c r="X401" s="5"/>
      <c r="Y401" s="5"/>
      <c r="Z401" s="5"/>
      <c r="AA401" s="5"/>
      <c r="AB401" s="5"/>
      <c r="AC401" s="5"/>
      <c r="AD401" s="5"/>
      <c r="AE401" s="8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</row>
    <row r="402" spans="1:48" ht="15.75" customHeight="1" x14ac:dyDescent="0.35">
      <c r="A402" s="5"/>
      <c r="B402" s="4"/>
      <c r="C402" s="4"/>
      <c r="D402" s="4"/>
      <c r="E402" s="4"/>
      <c r="F402" s="4"/>
      <c r="G402" s="4"/>
      <c r="H402" s="5"/>
      <c r="I402" s="6"/>
      <c r="J402" s="6"/>
      <c r="K402" s="7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8"/>
      <c r="X402" s="5"/>
      <c r="Y402" s="5"/>
      <c r="Z402" s="5"/>
      <c r="AA402" s="5"/>
      <c r="AB402" s="5"/>
      <c r="AC402" s="5"/>
      <c r="AD402" s="5"/>
      <c r="AE402" s="8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</row>
    <row r="403" spans="1:48" ht="15.75" customHeight="1" x14ac:dyDescent="0.35">
      <c r="A403" s="5"/>
      <c r="B403" s="4"/>
      <c r="C403" s="4"/>
      <c r="D403" s="4"/>
      <c r="E403" s="4"/>
      <c r="F403" s="4"/>
      <c r="G403" s="4"/>
      <c r="H403" s="5"/>
      <c r="I403" s="6"/>
      <c r="J403" s="6"/>
      <c r="K403" s="7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8"/>
      <c r="X403" s="5"/>
      <c r="Y403" s="5"/>
      <c r="Z403" s="5"/>
      <c r="AA403" s="5"/>
      <c r="AB403" s="5"/>
      <c r="AC403" s="5"/>
      <c r="AD403" s="5"/>
      <c r="AE403" s="8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</row>
    <row r="404" spans="1:48" ht="15.75" customHeight="1" x14ac:dyDescent="0.35">
      <c r="A404" s="5"/>
      <c r="B404" s="4"/>
      <c r="C404" s="4"/>
      <c r="D404" s="4"/>
      <c r="E404" s="4"/>
      <c r="F404" s="4"/>
      <c r="G404" s="4"/>
      <c r="H404" s="5"/>
      <c r="I404" s="6"/>
      <c r="J404" s="6"/>
      <c r="K404" s="7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8"/>
      <c r="X404" s="5"/>
      <c r="Y404" s="5"/>
      <c r="Z404" s="5"/>
      <c r="AA404" s="5"/>
      <c r="AB404" s="5"/>
      <c r="AC404" s="5"/>
      <c r="AD404" s="5"/>
      <c r="AE404" s="8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</row>
    <row r="405" spans="1:48" ht="15.75" customHeight="1" x14ac:dyDescent="0.35">
      <c r="A405" s="5"/>
      <c r="B405" s="4"/>
      <c r="C405" s="4"/>
      <c r="D405" s="4"/>
      <c r="E405" s="4"/>
      <c r="F405" s="4"/>
      <c r="G405" s="4"/>
      <c r="H405" s="5"/>
      <c r="I405" s="6"/>
      <c r="J405" s="6"/>
      <c r="K405" s="7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8"/>
      <c r="X405" s="5"/>
      <c r="Y405" s="5"/>
      <c r="Z405" s="5"/>
      <c r="AA405" s="5"/>
      <c r="AB405" s="5"/>
      <c r="AC405" s="5"/>
      <c r="AD405" s="5"/>
      <c r="AE405" s="8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</row>
    <row r="406" spans="1:48" ht="15.75" customHeight="1" x14ac:dyDescent="0.35">
      <c r="A406" s="5"/>
      <c r="B406" s="4"/>
      <c r="C406" s="4"/>
      <c r="D406" s="4"/>
      <c r="E406" s="4"/>
      <c r="F406" s="4"/>
      <c r="G406" s="4"/>
      <c r="H406" s="5"/>
      <c r="I406" s="6"/>
      <c r="J406" s="6"/>
      <c r="K406" s="7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8"/>
      <c r="X406" s="5"/>
      <c r="Y406" s="5"/>
      <c r="Z406" s="5"/>
      <c r="AA406" s="5"/>
      <c r="AB406" s="5"/>
      <c r="AC406" s="5"/>
      <c r="AD406" s="5"/>
      <c r="AE406" s="8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</row>
    <row r="407" spans="1:48" ht="15.75" customHeight="1" x14ac:dyDescent="0.35">
      <c r="A407" s="5"/>
      <c r="B407" s="4"/>
      <c r="C407" s="4"/>
      <c r="D407" s="4"/>
      <c r="E407" s="4"/>
      <c r="F407" s="4"/>
      <c r="G407" s="4"/>
      <c r="H407" s="5"/>
      <c r="I407" s="6"/>
      <c r="J407" s="6"/>
      <c r="K407" s="7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8"/>
      <c r="X407" s="5"/>
      <c r="Y407" s="5"/>
      <c r="Z407" s="5"/>
      <c r="AA407" s="5"/>
      <c r="AB407" s="5"/>
      <c r="AC407" s="5"/>
      <c r="AD407" s="5"/>
      <c r="AE407" s="8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</row>
    <row r="408" spans="1:48" ht="15.75" customHeight="1" x14ac:dyDescent="0.35">
      <c r="A408" s="5"/>
      <c r="B408" s="4"/>
      <c r="C408" s="4"/>
      <c r="D408" s="4"/>
      <c r="E408" s="4"/>
      <c r="F408" s="4"/>
      <c r="G408" s="4"/>
      <c r="H408" s="5"/>
      <c r="I408" s="6"/>
      <c r="J408" s="6"/>
      <c r="K408" s="7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8"/>
      <c r="X408" s="5"/>
      <c r="Y408" s="5"/>
      <c r="Z408" s="5"/>
      <c r="AA408" s="5"/>
      <c r="AB408" s="5"/>
      <c r="AC408" s="5"/>
      <c r="AD408" s="5"/>
      <c r="AE408" s="8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</row>
    <row r="409" spans="1:48" ht="15.75" customHeight="1" x14ac:dyDescent="0.35">
      <c r="A409" s="5"/>
      <c r="B409" s="4"/>
      <c r="C409" s="4"/>
      <c r="D409" s="4"/>
      <c r="E409" s="4"/>
      <c r="F409" s="4"/>
      <c r="G409" s="4"/>
      <c r="H409" s="5"/>
      <c r="I409" s="6"/>
      <c r="J409" s="6"/>
      <c r="K409" s="7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8"/>
      <c r="X409" s="5"/>
      <c r="Y409" s="5"/>
      <c r="Z409" s="5"/>
      <c r="AA409" s="5"/>
      <c r="AB409" s="5"/>
      <c r="AC409" s="5"/>
      <c r="AD409" s="5"/>
      <c r="AE409" s="8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</row>
    <row r="410" spans="1:48" ht="15.75" customHeight="1" x14ac:dyDescent="0.35">
      <c r="A410" s="5"/>
      <c r="B410" s="4"/>
      <c r="C410" s="4"/>
      <c r="D410" s="4"/>
      <c r="E410" s="4"/>
      <c r="F410" s="4"/>
      <c r="G410" s="4"/>
      <c r="H410" s="5"/>
      <c r="I410" s="6"/>
      <c r="J410" s="6"/>
      <c r="K410" s="7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8"/>
      <c r="X410" s="5"/>
      <c r="Y410" s="5"/>
      <c r="Z410" s="5"/>
      <c r="AA410" s="5"/>
      <c r="AB410" s="5"/>
      <c r="AC410" s="5"/>
      <c r="AD410" s="5"/>
      <c r="AE410" s="8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</row>
    <row r="411" spans="1:48" ht="15.75" customHeight="1" x14ac:dyDescent="0.35">
      <c r="A411" s="5"/>
      <c r="B411" s="4"/>
      <c r="C411" s="4"/>
      <c r="D411" s="4"/>
      <c r="E411" s="4"/>
      <c r="F411" s="4"/>
      <c r="G411" s="4"/>
      <c r="H411" s="5"/>
      <c r="I411" s="6"/>
      <c r="J411" s="6"/>
      <c r="K411" s="7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8"/>
      <c r="X411" s="5"/>
      <c r="Y411" s="5"/>
      <c r="Z411" s="5"/>
      <c r="AA411" s="5"/>
      <c r="AB411" s="5"/>
      <c r="AC411" s="5"/>
      <c r="AD411" s="5"/>
      <c r="AE411" s="8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</row>
    <row r="412" spans="1:48" ht="15.75" customHeight="1" x14ac:dyDescent="0.35">
      <c r="A412" s="5"/>
      <c r="B412" s="4"/>
      <c r="C412" s="4"/>
      <c r="D412" s="4"/>
      <c r="E412" s="4"/>
      <c r="F412" s="4"/>
      <c r="G412" s="4"/>
      <c r="H412" s="5"/>
      <c r="I412" s="6"/>
      <c r="J412" s="6"/>
      <c r="K412" s="7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8"/>
      <c r="X412" s="5"/>
      <c r="Y412" s="5"/>
      <c r="Z412" s="5"/>
      <c r="AA412" s="5"/>
      <c r="AB412" s="5"/>
      <c r="AC412" s="5"/>
      <c r="AD412" s="5"/>
      <c r="AE412" s="8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</row>
    <row r="413" spans="1:48" ht="15.75" customHeight="1" x14ac:dyDescent="0.35">
      <c r="A413" s="5"/>
      <c r="B413" s="4"/>
      <c r="C413" s="4"/>
      <c r="D413" s="4"/>
      <c r="E413" s="4"/>
      <c r="F413" s="4"/>
      <c r="G413" s="4"/>
      <c r="H413" s="5"/>
      <c r="I413" s="6"/>
      <c r="J413" s="6"/>
      <c r="K413" s="7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8"/>
      <c r="X413" s="5"/>
      <c r="Y413" s="5"/>
      <c r="Z413" s="5"/>
      <c r="AA413" s="5"/>
      <c r="AB413" s="5"/>
      <c r="AC413" s="5"/>
      <c r="AD413" s="5"/>
      <c r="AE413" s="8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</row>
    <row r="414" spans="1:48" ht="15.75" customHeight="1" x14ac:dyDescent="0.35">
      <c r="A414" s="5"/>
      <c r="B414" s="4"/>
      <c r="C414" s="4"/>
      <c r="D414" s="4"/>
      <c r="E414" s="4"/>
      <c r="F414" s="4"/>
      <c r="G414" s="4"/>
      <c r="H414" s="5"/>
      <c r="I414" s="6"/>
      <c r="J414" s="6"/>
      <c r="K414" s="7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8"/>
      <c r="X414" s="5"/>
      <c r="Y414" s="5"/>
      <c r="Z414" s="5"/>
      <c r="AA414" s="5"/>
      <c r="AB414" s="5"/>
      <c r="AC414" s="5"/>
      <c r="AD414" s="5"/>
      <c r="AE414" s="8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</row>
    <row r="415" spans="1:48" ht="15.75" customHeight="1" x14ac:dyDescent="0.35">
      <c r="A415" s="5"/>
      <c r="B415" s="4"/>
      <c r="C415" s="4"/>
      <c r="D415" s="4"/>
      <c r="E415" s="4"/>
      <c r="F415" s="4"/>
      <c r="G415" s="4"/>
      <c r="H415" s="5"/>
      <c r="I415" s="6"/>
      <c r="J415" s="6"/>
      <c r="K415" s="7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8"/>
      <c r="X415" s="5"/>
      <c r="Y415" s="5"/>
      <c r="Z415" s="5"/>
      <c r="AA415" s="5"/>
      <c r="AB415" s="5"/>
      <c r="AC415" s="5"/>
      <c r="AD415" s="5"/>
      <c r="AE415" s="8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</row>
    <row r="416" spans="1:48" ht="15.75" customHeight="1" x14ac:dyDescent="0.35">
      <c r="A416" s="5"/>
      <c r="B416" s="4"/>
      <c r="C416" s="4"/>
      <c r="D416" s="4"/>
      <c r="E416" s="4"/>
      <c r="F416" s="4"/>
      <c r="G416" s="4"/>
      <c r="H416" s="5"/>
      <c r="I416" s="6"/>
      <c r="J416" s="6"/>
      <c r="K416" s="7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8"/>
      <c r="X416" s="5"/>
      <c r="Y416" s="5"/>
      <c r="Z416" s="5"/>
      <c r="AA416" s="5"/>
      <c r="AB416" s="5"/>
      <c r="AC416" s="5"/>
      <c r="AD416" s="5"/>
      <c r="AE416" s="8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</row>
    <row r="417" spans="1:48" ht="15.75" customHeight="1" x14ac:dyDescent="0.35">
      <c r="A417" s="5"/>
      <c r="B417" s="4"/>
      <c r="C417" s="4"/>
      <c r="D417" s="4"/>
      <c r="E417" s="4"/>
      <c r="F417" s="4"/>
      <c r="G417" s="4"/>
      <c r="H417" s="5"/>
      <c r="I417" s="6"/>
      <c r="J417" s="6"/>
      <c r="K417" s="7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8"/>
      <c r="X417" s="5"/>
      <c r="Y417" s="5"/>
      <c r="Z417" s="5"/>
      <c r="AA417" s="5"/>
      <c r="AB417" s="5"/>
      <c r="AC417" s="5"/>
      <c r="AD417" s="5"/>
      <c r="AE417" s="8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</row>
    <row r="418" spans="1:48" ht="15.75" customHeight="1" x14ac:dyDescent="0.35">
      <c r="A418" s="5"/>
      <c r="B418" s="4"/>
      <c r="C418" s="4"/>
      <c r="D418" s="4"/>
      <c r="E418" s="4"/>
      <c r="F418" s="4"/>
      <c r="G418" s="4"/>
      <c r="H418" s="5"/>
      <c r="I418" s="6"/>
      <c r="J418" s="6"/>
      <c r="K418" s="7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8"/>
      <c r="X418" s="5"/>
      <c r="Y418" s="5"/>
      <c r="Z418" s="5"/>
      <c r="AA418" s="5"/>
      <c r="AB418" s="5"/>
      <c r="AC418" s="5"/>
      <c r="AD418" s="5"/>
      <c r="AE418" s="8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</row>
    <row r="419" spans="1:48" ht="15.75" customHeight="1" x14ac:dyDescent="0.35">
      <c r="A419" s="5"/>
      <c r="B419" s="4"/>
      <c r="C419" s="4"/>
      <c r="D419" s="4"/>
      <c r="E419" s="4"/>
      <c r="F419" s="4"/>
      <c r="G419" s="4"/>
      <c r="H419" s="5"/>
      <c r="I419" s="6"/>
      <c r="J419" s="6"/>
      <c r="K419" s="7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8"/>
      <c r="X419" s="5"/>
      <c r="Y419" s="5"/>
      <c r="Z419" s="5"/>
      <c r="AA419" s="5"/>
      <c r="AB419" s="5"/>
      <c r="AC419" s="5"/>
      <c r="AD419" s="5"/>
      <c r="AE419" s="8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</row>
    <row r="420" spans="1:48" ht="15.75" customHeight="1" x14ac:dyDescent="0.35">
      <c r="A420" s="5"/>
      <c r="B420" s="4"/>
      <c r="C420" s="4"/>
      <c r="D420" s="4"/>
      <c r="E420" s="4"/>
      <c r="F420" s="4"/>
      <c r="G420" s="4"/>
      <c r="H420" s="5"/>
      <c r="I420" s="6"/>
      <c r="J420" s="6"/>
      <c r="K420" s="7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8"/>
      <c r="X420" s="5"/>
      <c r="Y420" s="5"/>
      <c r="Z420" s="5"/>
      <c r="AA420" s="5"/>
      <c r="AB420" s="5"/>
      <c r="AC420" s="5"/>
      <c r="AD420" s="5"/>
      <c r="AE420" s="8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</row>
    <row r="421" spans="1:48" ht="15.75" customHeight="1" x14ac:dyDescent="0.35">
      <c r="A421" s="5"/>
      <c r="B421" s="4"/>
      <c r="C421" s="4"/>
      <c r="D421" s="4"/>
      <c r="E421" s="4"/>
      <c r="F421" s="4"/>
      <c r="G421" s="4"/>
      <c r="H421" s="5"/>
      <c r="I421" s="6"/>
      <c r="J421" s="6"/>
      <c r="K421" s="7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8"/>
      <c r="X421" s="5"/>
      <c r="Y421" s="5"/>
      <c r="Z421" s="5"/>
      <c r="AA421" s="5"/>
      <c r="AB421" s="5"/>
      <c r="AC421" s="5"/>
      <c r="AD421" s="5"/>
      <c r="AE421" s="8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</row>
    <row r="422" spans="1:48" ht="15.75" customHeight="1" x14ac:dyDescent="0.35">
      <c r="A422" s="5"/>
      <c r="B422" s="4"/>
      <c r="C422" s="4"/>
      <c r="D422" s="4"/>
      <c r="E422" s="4"/>
      <c r="F422" s="4"/>
      <c r="G422" s="4"/>
      <c r="H422" s="5"/>
      <c r="I422" s="6"/>
      <c r="J422" s="6"/>
      <c r="K422" s="7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8"/>
      <c r="X422" s="5"/>
      <c r="Y422" s="5"/>
      <c r="Z422" s="5"/>
      <c r="AA422" s="5"/>
      <c r="AB422" s="5"/>
      <c r="AC422" s="5"/>
      <c r="AD422" s="5"/>
      <c r="AE422" s="8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</row>
    <row r="423" spans="1:48" ht="15.75" customHeight="1" x14ac:dyDescent="0.35">
      <c r="A423" s="5"/>
      <c r="B423" s="4"/>
      <c r="C423" s="4"/>
      <c r="D423" s="4"/>
      <c r="E423" s="4"/>
      <c r="F423" s="4"/>
      <c r="G423" s="4"/>
      <c r="H423" s="5"/>
      <c r="I423" s="6"/>
      <c r="J423" s="6"/>
      <c r="K423" s="7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8"/>
      <c r="X423" s="5"/>
      <c r="Y423" s="5"/>
      <c r="Z423" s="5"/>
      <c r="AA423" s="5"/>
      <c r="AB423" s="5"/>
      <c r="AC423" s="5"/>
      <c r="AD423" s="5"/>
      <c r="AE423" s="8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</row>
    <row r="424" spans="1:48" ht="15.75" customHeight="1" x14ac:dyDescent="0.35">
      <c r="A424" s="5"/>
      <c r="B424" s="4"/>
      <c r="C424" s="4"/>
      <c r="D424" s="4"/>
      <c r="E424" s="4"/>
      <c r="F424" s="4"/>
      <c r="G424" s="4"/>
      <c r="H424" s="5"/>
      <c r="I424" s="6"/>
      <c r="J424" s="6"/>
      <c r="K424" s="7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8"/>
      <c r="X424" s="5"/>
      <c r="Y424" s="5"/>
      <c r="Z424" s="5"/>
      <c r="AA424" s="5"/>
      <c r="AB424" s="5"/>
      <c r="AC424" s="5"/>
      <c r="AD424" s="5"/>
      <c r="AE424" s="8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</row>
    <row r="425" spans="1:48" ht="15.75" customHeight="1" x14ac:dyDescent="0.35">
      <c r="A425" s="5"/>
      <c r="B425" s="4"/>
      <c r="C425" s="4"/>
      <c r="D425" s="4"/>
      <c r="E425" s="4"/>
      <c r="F425" s="4"/>
      <c r="G425" s="4"/>
      <c r="H425" s="5"/>
      <c r="I425" s="6"/>
      <c r="J425" s="6"/>
      <c r="K425" s="7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8"/>
      <c r="X425" s="5"/>
      <c r="Y425" s="5"/>
      <c r="Z425" s="5"/>
      <c r="AA425" s="5"/>
      <c r="AB425" s="5"/>
      <c r="AC425" s="5"/>
      <c r="AD425" s="5"/>
      <c r="AE425" s="8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</row>
    <row r="426" spans="1:48" ht="15.75" customHeight="1" x14ac:dyDescent="0.35">
      <c r="A426" s="5"/>
      <c r="B426" s="4"/>
      <c r="C426" s="4"/>
      <c r="D426" s="4"/>
      <c r="E426" s="4"/>
      <c r="F426" s="4"/>
      <c r="G426" s="4"/>
      <c r="H426" s="5"/>
      <c r="I426" s="6"/>
      <c r="J426" s="6"/>
      <c r="K426" s="7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8"/>
      <c r="X426" s="5"/>
      <c r="Y426" s="5"/>
      <c r="Z426" s="5"/>
      <c r="AA426" s="5"/>
      <c r="AB426" s="5"/>
      <c r="AC426" s="5"/>
      <c r="AD426" s="5"/>
      <c r="AE426" s="8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</row>
    <row r="427" spans="1:48" ht="15.75" customHeight="1" x14ac:dyDescent="0.35">
      <c r="A427" s="5"/>
      <c r="B427" s="4"/>
      <c r="C427" s="4"/>
      <c r="D427" s="4"/>
      <c r="E427" s="4"/>
      <c r="F427" s="4"/>
      <c r="G427" s="4"/>
      <c r="H427" s="5"/>
      <c r="I427" s="6"/>
      <c r="J427" s="6"/>
      <c r="K427" s="7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8"/>
      <c r="X427" s="5"/>
      <c r="Y427" s="5"/>
      <c r="Z427" s="5"/>
      <c r="AA427" s="5"/>
      <c r="AB427" s="5"/>
      <c r="AC427" s="5"/>
      <c r="AD427" s="5"/>
      <c r="AE427" s="8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</row>
    <row r="428" spans="1:48" ht="15.75" customHeight="1" x14ac:dyDescent="0.35">
      <c r="A428" s="5"/>
      <c r="B428" s="4"/>
      <c r="C428" s="4"/>
      <c r="D428" s="4"/>
      <c r="E428" s="4"/>
      <c r="F428" s="4"/>
      <c r="G428" s="4"/>
      <c r="H428" s="5"/>
      <c r="I428" s="6"/>
      <c r="J428" s="6"/>
      <c r="K428" s="7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8"/>
      <c r="X428" s="5"/>
      <c r="Y428" s="5"/>
      <c r="Z428" s="5"/>
      <c r="AA428" s="5"/>
      <c r="AB428" s="5"/>
      <c r="AC428" s="5"/>
      <c r="AD428" s="5"/>
      <c r="AE428" s="8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</row>
    <row r="429" spans="1:48" ht="15.75" customHeight="1" x14ac:dyDescent="0.35">
      <c r="A429" s="5"/>
      <c r="B429" s="4"/>
      <c r="C429" s="4"/>
      <c r="D429" s="4"/>
      <c r="E429" s="4"/>
      <c r="F429" s="4"/>
      <c r="G429" s="4"/>
      <c r="H429" s="5"/>
      <c r="I429" s="6"/>
      <c r="J429" s="6"/>
      <c r="K429" s="7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8"/>
      <c r="X429" s="5"/>
      <c r="Y429" s="5"/>
      <c r="Z429" s="5"/>
      <c r="AA429" s="5"/>
      <c r="AB429" s="5"/>
      <c r="AC429" s="5"/>
      <c r="AD429" s="5"/>
      <c r="AE429" s="8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</row>
    <row r="430" spans="1:48" ht="15.75" customHeight="1" x14ac:dyDescent="0.35">
      <c r="A430" s="5"/>
      <c r="B430" s="4"/>
      <c r="C430" s="4"/>
      <c r="D430" s="4"/>
      <c r="E430" s="4"/>
      <c r="F430" s="4"/>
      <c r="G430" s="4"/>
      <c r="H430" s="5"/>
      <c r="I430" s="6"/>
      <c r="J430" s="6"/>
      <c r="K430" s="7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8"/>
      <c r="X430" s="5"/>
      <c r="Y430" s="5"/>
      <c r="Z430" s="5"/>
      <c r="AA430" s="5"/>
      <c r="AB430" s="5"/>
      <c r="AC430" s="5"/>
      <c r="AD430" s="5"/>
      <c r="AE430" s="8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</row>
    <row r="431" spans="1:48" ht="15.75" customHeight="1" x14ac:dyDescent="0.35">
      <c r="A431" s="5"/>
      <c r="B431" s="4"/>
      <c r="C431" s="4"/>
      <c r="D431" s="4"/>
      <c r="E431" s="4"/>
      <c r="F431" s="4"/>
      <c r="G431" s="4"/>
      <c r="H431" s="5"/>
      <c r="I431" s="6"/>
      <c r="J431" s="6"/>
      <c r="K431" s="7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8"/>
      <c r="X431" s="5"/>
      <c r="Y431" s="5"/>
      <c r="Z431" s="5"/>
      <c r="AA431" s="5"/>
      <c r="AB431" s="5"/>
      <c r="AC431" s="5"/>
      <c r="AD431" s="5"/>
      <c r="AE431" s="8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</row>
    <row r="432" spans="1:48" ht="15.75" customHeight="1" x14ac:dyDescent="0.35">
      <c r="A432" s="5"/>
      <c r="B432" s="4"/>
      <c r="C432" s="4"/>
      <c r="D432" s="4"/>
      <c r="E432" s="4"/>
      <c r="F432" s="4"/>
      <c r="G432" s="4"/>
      <c r="H432" s="5"/>
      <c r="I432" s="6"/>
      <c r="J432" s="6"/>
      <c r="K432" s="7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8"/>
      <c r="X432" s="5"/>
      <c r="Y432" s="5"/>
      <c r="Z432" s="5"/>
      <c r="AA432" s="5"/>
      <c r="AB432" s="5"/>
      <c r="AC432" s="5"/>
      <c r="AD432" s="5"/>
      <c r="AE432" s="8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</row>
    <row r="433" spans="1:48" ht="15.75" customHeight="1" x14ac:dyDescent="0.35">
      <c r="A433" s="5"/>
      <c r="B433" s="4"/>
      <c r="C433" s="4"/>
      <c r="D433" s="4"/>
      <c r="E433" s="4"/>
      <c r="F433" s="4"/>
      <c r="G433" s="4"/>
      <c r="H433" s="5"/>
      <c r="I433" s="6"/>
      <c r="J433" s="6"/>
      <c r="K433" s="7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8"/>
      <c r="X433" s="5"/>
      <c r="Y433" s="5"/>
      <c r="Z433" s="5"/>
      <c r="AA433" s="5"/>
      <c r="AB433" s="5"/>
      <c r="AC433" s="5"/>
      <c r="AD433" s="5"/>
      <c r="AE433" s="8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</row>
    <row r="434" spans="1:48" ht="15.75" customHeight="1" x14ac:dyDescent="0.35">
      <c r="A434" s="5"/>
      <c r="B434" s="4"/>
      <c r="C434" s="4"/>
      <c r="D434" s="4"/>
      <c r="E434" s="4"/>
      <c r="F434" s="4"/>
      <c r="G434" s="4"/>
      <c r="H434" s="5"/>
      <c r="I434" s="6"/>
      <c r="J434" s="6"/>
      <c r="K434" s="7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8"/>
      <c r="X434" s="5"/>
      <c r="Y434" s="5"/>
      <c r="Z434" s="5"/>
      <c r="AA434" s="5"/>
      <c r="AB434" s="5"/>
      <c r="AC434" s="5"/>
      <c r="AD434" s="5"/>
      <c r="AE434" s="8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</row>
    <row r="435" spans="1:48" ht="15.75" customHeight="1" x14ac:dyDescent="0.35">
      <c r="A435" s="5"/>
      <c r="B435" s="4"/>
      <c r="C435" s="4"/>
      <c r="D435" s="4"/>
      <c r="E435" s="4"/>
      <c r="F435" s="4"/>
      <c r="G435" s="4"/>
      <c r="H435" s="5"/>
      <c r="I435" s="6"/>
      <c r="J435" s="6"/>
      <c r="K435" s="7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8"/>
      <c r="X435" s="5"/>
      <c r="Y435" s="5"/>
      <c r="Z435" s="5"/>
      <c r="AA435" s="5"/>
      <c r="AB435" s="5"/>
      <c r="AC435" s="5"/>
      <c r="AD435" s="5"/>
      <c r="AE435" s="8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</row>
    <row r="436" spans="1:48" ht="15.75" customHeight="1" x14ac:dyDescent="0.35">
      <c r="A436" s="5"/>
      <c r="B436" s="4"/>
      <c r="C436" s="4"/>
      <c r="D436" s="4"/>
      <c r="E436" s="4"/>
      <c r="F436" s="4"/>
      <c r="G436" s="4"/>
      <c r="H436" s="5"/>
      <c r="I436" s="6"/>
      <c r="J436" s="6"/>
      <c r="K436" s="7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8"/>
      <c r="X436" s="5"/>
      <c r="Y436" s="5"/>
      <c r="Z436" s="5"/>
      <c r="AA436" s="5"/>
      <c r="AB436" s="5"/>
      <c r="AC436" s="5"/>
      <c r="AD436" s="5"/>
      <c r="AE436" s="8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</row>
    <row r="437" spans="1:48" ht="15.75" customHeight="1" x14ac:dyDescent="0.35">
      <c r="A437" s="5"/>
      <c r="B437" s="4"/>
      <c r="C437" s="4"/>
      <c r="D437" s="4"/>
      <c r="E437" s="4"/>
      <c r="F437" s="4"/>
      <c r="G437" s="4"/>
      <c r="H437" s="5"/>
      <c r="I437" s="6"/>
      <c r="J437" s="6"/>
      <c r="K437" s="7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8"/>
      <c r="X437" s="5"/>
      <c r="Y437" s="5"/>
      <c r="Z437" s="5"/>
      <c r="AA437" s="5"/>
      <c r="AB437" s="5"/>
      <c r="AC437" s="5"/>
      <c r="AD437" s="5"/>
      <c r="AE437" s="8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</row>
    <row r="438" spans="1:48" ht="15.75" customHeight="1" x14ac:dyDescent="0.35">
      <c r="A438" s="5"/>
      <c r="B438" s="4"/>
      <c r="C438" s="4"/>
      <c r="D438" s="4"/>
      <c r="E438" s="4"/>
      <c r="F438" s="4"/>
      <c r="G438" s="4"/>
      <c r="H438" s="5"/>
      <c r="I438" s="6"/>
      <c r="J438" s="6"/>
      <c r="K438" s="7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8"/>
      <c r="X438" s="5"/>
      <c r="Y438" s="5"/>
      <c r="Z438" s="5"/>
      <c r="AA438" s="5"/>
      <c r="AB438" s="5"/>
      <c r="AC438" s="5"/>
      <c r="AD438" s="5"/>
      <c r="AE438" s="8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</row>
    <row r="439" spans="1:48" ht="15.75" customHeight="1" x14ac:dyDescent="0.35">
      <c r="A439" s="5"/>
      <c r="B439" s="4"/>
      <c r="C439" s="4"/>
      <c r="D439" s="4"/>
      <c r="E439" s="4"/>
      <c r="F439" s="4"/>
      <c r="G439" s="4"/>
      <c r="H439" s="5"/>
      <c r="I439" s="6"/>
      <c r="J439" s="6"/>
      <c r="K439" s="7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8"/>
      <c r="X439" s="5"/>
      <c r="Y439" s="5"/>
      <c r="Z439" s="5"/>
      <c r="AA439" s="5"/>
      <c r="AB439" s="5"/>
      <c r="AC439" s="5"/>
      <c r="AD439" s="5"/>
      <c r="AE439" s="8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</row>
    <row r="440" spans="1:48" ht="15.75" customHeight="1" x14ac:dyDescent="0.35">
      <c r="A440" s="5"/>
      <c r="B440" s="4"/>
      <c r="C440" s="4"/>
      <c r="D440" s="4"/>
      <c r="E440" s="4"/>
      <c r="F440" s="4"/>
      <c r="G440" s="4"/>
      <c r="H440" s="5"/>
      <c r="I440" s="6"/>
      <c r="J440" s="6"/>
      <c r="K440" s="7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8"/>
      <c r="X440" s="5"/>
      <c r="Y440" s="5"/>
      <c r="Z440" s="5"/>
      <c r="AA440" s="5"/>
      <c r="AB440" s="5"/>
      <c r="AC440" s="5"/>
      <c r="AD440" s="5"/>
      <c r="AE440" s="8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</row>
    <row r="441" spans="1:48" ht="15.75" customHeight="1" x14ac:dyDescent="0.35">
      <c r="A441" s="5"/>
      <c r="B441" s="4"/>
      <c r="C441" s="4"/>
      <c r="D441" s="4"/>
      <c r="E441" s="4"/>
      <c r="F441" s="4"/>
      <c r="G441" s="4"/>
      <c r="H441" s="5"/>
      <c r="I441" s="6"/>
      <c r="J441" s="6"/>
      <c r="K441" s="7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8"/>
      <c r="X441" s="5"/>
      <c r="Y441" s="5"/>
      <c r="Z441" s="5"/>
      <c r="AA441" s="5"/>
      <c r="AB441" s="5"/>
      <c r="AC441" s="5"/>
      <c r="AD441" s="5"/>
      <c r="AE441" s="8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</row>
    <row r="442" spans="1:48" ht="15.75" customHeight="1" x14ac:dyDescent="0.35">
      <c r="A442" s="5"/>
      <c r="B442" s="4"/>
      <c r="C442" s="4"/>
      <c r="D442" s="4"/>
      <c r="E442" s="4"/>
      <c r="F442" s="4"/>
      <c r="G442" s="4"/>
      <c r="H442" s="5"/>
      <c r="I442" s="6"/>
      <c r="J442" s="6"/>
      <c r="K442" s="7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8"/>
      <c r="X442" s="5"/>
      <c r="Y442" s="5"/>
      <c r="Z442" s="5"/>
      <c r="AA442" s="5"/>
      <c r="AB442" s="5"/>
      <c r="AC442" s="5"/>
      <c r="AD442" s="5"/>
      <c r="AE442" s="8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</row>
    <row r="443" spans="1:48" ht="15.75" customHeight="1" x14ac:dyDescent="0.35">
      <c r="A443" s="5"/>
      <c r="B443" s="4"/>
      <c r="C443" s="4"/>
      <c r="D443" s="4"/>
      <c r="E443" s="4"/>
      <c r="F443" s="4"/>
      <c r="G443" s="4"/>
      <c r="H443" s="5"/>
      <c r="I443" s="6"/>
      <c r="J443" s="6"/>
      <c r="K443" s="7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8"/>
      <c r="X443" s="5"/>
      <c r="Y443" s="5"/>
      <c r="Z443" s="5"/>
      <c r="AA443" s="5"/>
      <c r="AB443" s="5"/>
      <c r="AC443" s="5"/>
      <c r="AD443" s="5"/>
      <c r="AE443" s="8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</row>
    <row r="444" spans="1:48" ht="15.75" customHeight="1" x14ac:dyDescent="0.35">
      <c r="A444" s="5"/>
      <c r="B444" s="4"/>
      <c r="C444" s="4"/>
      <c r="D444" s="4"/>
      <c r="E444" s="4"/>
      <c r="F444" s="4"/>
      <c r="G444" s="4"/>
      <c r="H444" s="5"/>
      <c r="I444" s="6"/>
      <c r="J444" s="6"/>
      <c r="K444" s="7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8"/>
      <c r="X444" s="5"/>
      <c r="Y444" s="5"/>
      <c r="Z444" s="5"/>
      <c r="AA444" s="5"/>
      <c r="AB444" s="5"/>
      <c r="AC444" s="5"/>
      <c r="AD444" s="5"/>
      <c r="AE444" s="8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</row>
    <row r="445" spans="1:48" ht="15.75" customHeight="1" x14ac:dyDescent="0.35">
      <c r="A445" s="5"/>
      <c r="B445" s="4"/>
      <c r="C445" s="4"/>
      <c r="D445" s="4"/>
      <c r="E445" s="4"/>
      <c r="F445" s="4"/>
      <c r="G445" s="4"/>
      <c r="H445" s="5"/>
      <c r="I445" s="6"/>
      <c r="J445" s="6"/>
      <c r="K445" s="7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8"/>
      <c r="X445" s="5"/>
      <c r="Y445" s="5"/>
      <c r="Z445" s="5"/>
      <c r="AA445" s="5"/>
      <c r="AB445" s="5"/>
      <c r="AC445" s="5"/>
      <c r="AD445" s="5"/>
      <c r="AE445" s="8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</row>
    <row r="446" spans="1:48" ht="15.75" customHeight="1" x14ac:dyDescent="0.35">
      <c r="A446" s="5"/>
      <c r="B446" s="4"/>
      <c r="C446" s="4"/>
      <c r="D446" s="4"/>
      <c r="E446" s="4"/>
      <c r="F446" s="4"/>
      <c r="G446" s="4"/>
      <c r="H446" s="5"/>
      <c r="I446" s="6"/>
      <c r="J446" s="6"/>
      <c r="K446" s="7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8"/>
      <c r="X446" s="5"/>
      <c r="Y446" s="5"/>
      <c r="Z446" s="5"/>
      <c r="AA446" s="5"/>
      <c r="AB446" s="5"/>
      <c r="AC446" s="5"/>
      <c r="AD446" s="5"/>
      <c r="AE446" s="8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</row>
    <row r="447" spans="1:48" ht="15.75" customHeight="1" x14ac:dyDescent="0.35">
      <c r="A447" s="5"/>
      <c r="B447" s="4"/>
      <c r="C447" s="4"/>
      <c r="D447" s="4"/>
      <c r="E447" s="4"/>
      <c r="F447" s="4"/>
      <c r="G447" s="4"/>
      <c r="H447" s="5"/>
      <c r="I447" s="6"/>
      <c r="J447" s="6"/>
      <c r="K447" s="7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8"/>
      <c r="X447" s="5"/>
      <c r="Y447" s="5"/>
      <c r="Z447" s="5"/>
      <c r="AA447" s="5"/>
      <c r="AB447" s="5"/>
      <c r="AC447" s="5"/>
      <c r="AD447" s="5"/>
      <c r="AE447" s="8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</row>
    <row r="448" spans="1:48" ht="15.75" customHeight="1" x14ac:dyDescent="0.35">
      <c r="A448" s="5"/>
      <c r="B448" s="4"/>
      <c r="C448" s="4"/>
      <c r="D448" s="4"/>
      <c r="E448" s="4"/>
      <c r="F448" s="4"/>
      <c r="G448" s="4"/>
      <c r="H448" s="5"/>
      <c r="I448" s="6"/>
      <c r="J448" s="6"/>
      <c r="K448" s="7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8"/>
      <c r="X448" s="5"/>
      <c r="Y448" s="5"/>
      <c r="Z448" s="5"/>
      <c r="AA448" s="5"/>
      <c r="AB448" s="5"/>
      <c r="AC448" s="5"/>
      <c r="AD448" s="5"/>
      <c r="AE448" s="8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</row>
    <row r="449" spans="1:48" ht="15.75" customHeight="1" x14ac:dyDescent="0.35">
      <c r="A449" s="5"/>
      <c r="B449" s="4"/>
      <c r="C449" s="4"/>
      <c r="D449" s="4"/>
      <c r="E449" s="4"/>
      <c r="F449" s="4"/>
      <c r="G449" s="4"/>
      <c r="H449" s="5"/>
      <c r="I449" s="6"/>
      <c r="J449" s="6"/>
      <c r="K449" s="7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8"/>
      <c r="X449" s="5"/>
      <c r="Y449" s="5"/>
      <c r="Z449" s="5"/>
      <c r="AA449" s="5"/>
      <c r="AB449" s="5"/>
      <c r="AC449" s="5"/>
      <c r="AD449" s="5"/>
      <c r="AE449" s="8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</row>
    <row r="450" spans="1:48" ht="15.75" customHeight="1" x14ac:dyDescent="0.35">
      <c r="A450" s="5"/>
      <c r="B450" s="4"/>
      <c r="C450" s="4"/>
      <c r="D450" s="4"/>
      <c r="E450" s="4"/>
      <c r="F450" s="4"/>
      <c r="G450" s="4"/>
      <c r="H450" s="5"/>
      <c r="I450" s="6"/>
      <c r="J450" s="6"/>
      <c r="K450" s="7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8"/>
      <c r="X450" s="5"/>
      <c r="Y450" s="5"/>
      <c r="Z450" s="5"/>
      <c r="AA450" s="5"/>
      <c r="AB450" s="5"/>
      <c r="AC450" s="5"/>
      <c r="AD450" s="5"/>
      <c r="AE450" s="8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</row>
    <row r="451" spans="1:48" ht="15.75" customHeight="1" x14ac:dyDescent="0.35">
      <c r="A451" s="5"/>
      <c r="B451" s="4"/>
      <c r="C451" s="4"/>
      <c r="D451" s="4"/>
      <c r="E451" s="4"/>
      <c r="F451" s="4"/>
      <c r="G451" s="4"/>
      <c r="H451" s="5"/>
      <c r="I451" s="6"/>
      <c r="J451" s="6"/>
      <c r="K451" s="7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8"/>
      <c r="X451" s="5"/>
      <c r="Y451" s="5"/>
      <c r="Z451" s="5"/>
      <c r="AA451" s="5"/>
      <c r="AB451" s="5"/>
      <c r="AC451" s="5"/>
      <c r="AD451" s="5"/>
      <c r="AE451" s="8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</row>
    <row r="452" spans="1:48" ht="15.75" customHeight="1" x14ac:dyDescent="0.35">
      <c r="A452" s="5"/>
      <c r="B452" s="4"/>
      <c r="C452" s="4"/>
      <c r="D452" s="4"/>
      <c r="E452" s="4"/>
      <c r="F452" s="4"/>
      <c r="G452" s="4"/>
      <c r="H452" s="5"/>
      <c r="I452" s="6"/>
      <c r="J452" s="6"/>
      <c r="K452" s="7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8"/>
      <c r="X452" s="5"/>
      <c r="Y452" s="5"/>
      <c r="Z452" s="5"/>
      <c r="AA452" s="5"/>
      <c r="AB452" s="5"/>
      <c r="AC452" s="5"/>
      <c r="AD452" s="5"/>
      <c r="AE452" s="8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</row>
    <row r="453" spans="1:48" ht="15.75" customHeight="1" x14ac:dyDescent="0.35">
      <c r="A453" s="5"/>
      <c r="B453" s="4"/>
      <c r="C453" s="4"/>
      <c r="D453" s="4"/>
      <c r="E453" s="4"/>
      <c r="F453" s="4"/>
      <c r="G453" s="4"/>
      <c r="H453" s="5"/>
      <c r="I453" s="6"/>
      <c r="J453" s="6"/>
      <c r="K453" s="7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8"/>
      <c r="X453" s="5"/>
      <c r="Y453" s="5"/>
      <c r="Z453" s="5"/>
      <c r="AA453" s="5"/>
      <c r="AB453" s="5"/>
      <c r="AC453" s="5"/>
      <c r="AD453" s="5"/>
      <c r="AE453" s="8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</row>
    <row r="454" spans="1:48" ht="15.75" customHeight="1" x14ac:dyDescent="0.35">
      <c r="A454" s="5"/>
      <c r="B454" s="4"/>
      <c r="C454" s="4"/>
      <c r="D454" s="4"/>
      <c r="E454" s="4"/>
      <c r="F454" s="4"/>
      <c r="G454" s="4"/>
      <c r="H454" s="5"/>
      <c r="I454" s="6"/>
      <c r="J454" s="6"/>
      <c r="K454" s="7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8"/>
      <c r="X454" s="5"/>
      <c r="Y454" s="5"/>
      <c r="Z454" s="5"/>
      <c r="AA454" s="5"/>
      <c r="AB454" s="5"/>
      <c r="AC454" s="5"/>
      <c r="AD454" s="5"/>
      <c r="AE454" s="8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</row>
    <row r="455" spans="1:48" ht="15.75" customHeight="1" x14ac:dyDescent="0.35">
      <c r="A455" s="5"/>
      <c r="B455" s="4"/>
      <c r="C455" s="4"/>
      <c r="D455" s="4"/>
      <c r="E455" s="4"/>
      <c r="F455" s="4"/>
      <c r="G455" s="4"/>
      <c r="H455" s="5"/>
      <c r="I455" s="6"/>
      <c r="J455" s="6"/>
      <c r="K455" s="7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8"/>
      <c r="X455" s="5"/>
      <c r="Y455" s="5"/>
      <c r="Z455" s="5"/>
      <c r="AA455" s="5"/>
      <c r="AB455" s="5"/>
      <c r="AC455" s="5"/>
      <c r="AD455" s="5"/>
      <c r="AE455" s="8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</row>
    <row r="456" spans="1:48" ht="15.75" customHeight="1" x14ac:dyDescent="0.35">
      <c r="A456" s="5"/>
      <c r="B456" s="4"/>
      <c r="C456" s="4"/>
      <c r="D456" s="4"/>
      <c r="E456" s="4"/>
      <c r="F456" s="4"/>
      <c r="G456" s="4"/>
      <c r="H456" s="5"/>
      <c r="I456" s="6"/>
      <c r="J456" s="6"/>
      <c r="K456" s="7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8"/>
      <c r="X456" s="5"/>
      <c r="Y456" s="5"/>
      <c r="Z456" s="5"/>
      <c r="AA456" s="5"/>
      <c r="AB456" s="5"/>
      <c r="AC456" s="5"/>
      <c r="AD456" s="5"/>
      <c r="AE456" s="8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</row>
    <row r="457" spans="1:48" ht="15.75" customHeight="1" x14ac:dyDescent="0.35">
      <c r="A457" s="5"/>
      <c r="B457" s="4"/>
      <c r="C457" s="4"/>
      <c r="D457" s="4"/>
      <c r="E457" s="4"/>
      <c r="F457" s="4"/>
      <c r="G457" s="4"/>
      <c r="H457" s="5"/>
      <c r="I457" s="6"/>
      <c r="J457" s="6"/>
      <c r="K457" s="7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8"/>
      <c r="X457" s="5"/>
      <c r="Y457" s="5"/>
      <c r="Z457" s="5"/>
      <c r="AA457" s="5"/>
      <c r="AB457" s="5"/>
      <c r="AC457" s="5"/>
      <c r="AD457" s="5"/>
      <c r="AE457" s="8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</row>
    <row r="458" spans="1:48" ht="15.75" customHeight="1" x14ac:dyDescent="0.35">
      <c r="A458" s="5"/>
      <c r="B458" s="4"/>
      <c r="C458" s="4"/>
      <c r="D458" s="4"/>
      <c r="E458" s="4"/>
      <c r="F458" s="4"/>
      <c r="G458" s="4"/>
      <c r="H458" s="5"/>
      <c r="I458" s="6"/>
      <c r="J458" s="6"/>
      <c r="K458" s="7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8"/>
      <c r="X458" s="5"/>
      <c r="Y458" s="5"/>
      <c r="Z458" s="5"/>
      <c r="AA458" s="5"/>
      <c r="AB458" s="5"/>
      <c r="AC458" s="5"/>
      <c r="AD458" s="5"/>
      <c r="AE458" s="8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</row>
    <row r="459" spans="1:48" ht="15.75" customHeight="1" x14ac:dyDescent="0.35">
      <c r="A459" s="5"/>
      <c r="B459" s="4"/>
      <c r="C459" s="4"/>
      <c r="D459" s="4"/>
      <c r="E459" s="4"/>
      <c r="F459" s="4"/>
      <c r="G459" s="4"/>
      <c r="H459" s="5"/>
      <c r="I459" s="6"/>
      <c r="J459" s="6"/>
      <c r="K459" s="7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8"/>
      <c r="X459" s="5"/>
      <c r="Y459" s="5"/>
      <c r="Z459" s="5"/>
      <c r="AA459" s="5"/>
      <c r="AB459" s="5"/>
      <c r="AC459" s="5"/>
      <c r="AD459" s="5"/>
      <c r="AE459" s="8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</row>
    <row r="460" spans="1:48" ht="15.75" customHeight="1" x14ac:dyDescent="0.35">
      <c r="A460" s="5"/>
      <c r="B460" s="4"/>
      <c r="C460" s="4"/>
      <c r="D460" s="4"/>
      <c r="E460" s="4"/>
      <c r="F460" s="4"/>
      <c r="G460" s="4"/>
      <c r="H460" s="5"/>
      <c r="I460" s="6"/>
      <c r="J460" s="6"/>
      <c r="K460" s="7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8"/>
      <c r="X460" s="5"/>
      <c r="Y460" s="5"/>
      <c r="Z460" s="5"/>
      <c r="AA460" s="5"/>
      <c r="AB460" s="5"/>
      <c r="AC460" s="5"/>
      <c r="AD460" s="5"/>
      <c r="AE460" s="8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</row>
    <row r="461" spans="1:48" ht="15.75" customHeight="1" x14ac:dyDescent="0.35">
      <c r="A461" s="5"/>
      <c r="B461" s="4"/>
      <c r="C461" s="4"/>
      <c r="D461" s="4"/>
      <c r="E461" s="4"/>
      <c r="F461" s="4"/>
      <c r="G461" s="4"/>
      <c r="H461" s="5"/>
      <c r="I461" s="6"/>
      <c r="J461" s="6"/>
      <c r="K461" s="7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8"/>
      <c r="X461" s="5"/>
      <c r="Y461" s="5"/>
      <c r="Z461" s="5"/>
      <c r="AA461" s="5"/>
      <c r="AB461" s="5"/>
      <c r="AC461" s="5"/>
      <c r="AD461" s="5"/>
      <c r="AE461" s="8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</row>
    <row r="462" spans="1:48" ht="15.75" customHeight="1" x14ac:dyDescent="0.35">
      <c r="A462" s="5"/>
      <c r="B462" s="4"/>
      <c r="C462" s="4"/>
      <c r="D462" s="4"/>
      <c r="E462" s="4"/>
      <c r="F462" s="4"/>
      <c r="G462" s="4"/>
      <c r="H462" s="5"/>
      <c r="I462" s="6"/>
      <c r="J462" s="6"/>
      <c r="K462" s="7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8"/>
      <c r="X462" s="5"/>
      <c r="Y462" s="5"/>
      <c r="Z462" s="5"/>
      <c r="AA462" s="5"/>
      <c r="AB462" s="5"/>
      <c r="AC462" s="5"/>
      <c r="AD462" s="5"/>
      <c r="AE462" s="8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</row>
    <row r="463" spans="1:48" ht="15.75" customHeight="1" x14ac:dyDescent="0.35">
      <c r="A463" s="5"/>
      <c r="B463" s="4"/>
      <c r="C463" s="4"/>
      <c r="D463" s="4"/>
      <c r="E463" s="4"/>
      <c r="F463" s="4"/>
      <c r="G463" s="4"/>
      <c r="H463" s="5"/>
      <c r="I463" s="6"/>
      <c r="J463" s="6"/>
      <c r="K463" s="7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8"/>
      <c r="X463" s="5"/>
      <c r="Y463" s="5"/>
      <c r="Z463" s="5"/>
      <c r="AA463" s="5"/>
      <c r="AB463" s="5"/>
      <c r="AC463" s="5"/>
      <c r="AD463" s="5"/>
      <c r="AE463" s="8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</row>
    <row r="464" spans="1:48" ht="15.75" customHeight="1" x14ac:dyDescent="0.35">
      <c r="A464" s="5"/>
      <c r="B464" s="4"/>
      <c r="C464" s="4"/>
      <c r="D464" s="4"/>
      <c r="E464" s="4"/>
      <c r="F464" s="4"/>
      <c r="G464" s="4"/>
      <c r="H464" s="5"/>
      <c r="I464" s="6"/>
      <c r="J464" s="6"/>
      <c r="K464" s="7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8"/>
      <c r="X464" s="5"/>
      <c r="Y464" s="5"/>
      <c r="Z464" s="5"/>
      <c r="AA464" s="5"/>
      <c r="AB464" s="5"/>
      <c r="AC464" s="5"/>
      <c r="AD464" s="5"/>
      <c r="AE464" s="8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</row>
    <row r="465" spans="1:48" ht="15.75" customHeight="1" x14ac:dyDescent="0.35">
      <c r="A465" s="5"/>
      <c r="B465" s="4"/>
      <c r="C465" s="4"/>
      <c r="D465" s="4"/>
      <c r="E465" s="4"/>
      <c r="F465" s="4"/>
      <c r="G465" s="4"/>
      <c r="H465" s="5"/>
      <c r="I465" s="6"/>
      <c r="J465" s="6"/>
      <c r="K465" s="7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8"/>
      <c r="X465" s="5"/>
      <c r="Y465" s="5"/>
      <c r="Z465" s="5"/>
      <c r="AA465" s="5"/>
      <c r="AB465" s="5"/>
      <c r="AC465" s="5"/>
      <c r="AD465" s="5"/>
      <c r="AE465" s="8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</row>
    <row r="466" spans="1:48" ht="15.75" customHeight="1" x14ac:dyDescent="0.35">
      <c r="A466" s="5"/>
      <c r="B466" s="4"/>
      <c r="C466" s="4"/>
      <c r="D466" s="4"/>
      <c r="E466" s="4"/>
      <c r="F466" s="4"/>
      <c r="G466" s="4"/>
      <c r="H466" s="5"/>
      <c r="I466" s="6"/>
      <c r="J466" s="6"/>
      <c r="K466" s="7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8"/>
      <c r="X466" s="5"/>
      <c r="Y466" s="5"/>
      <c r="Z466" s="5"/>
      <c r="AA466" s="5"/>
      <c r="AB466" s="5"/>
      <c r="AC466" s="5"/>
      <c r="AD466" s="5"/>
      <c r="AE466" s="8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</row>
    <row r="467" spans="1:48" ht="15.75" customHeight="1" x14ac:dyDescent="0.35">
      <c r="A467" s="5"/>
      <c r="B467" s="4"/>
      <c r="C467" s="4"/>
      <c r="D467" s="4"/>
      <c r="E467" s="4"/>
      <c r="F467" s="4"/>
      <c r="G467" s="4"/>
      <c r="H467" s="5"/>
      <c r="I467" s="6"/>
      <c r="J467" s="6"/>
      <c r="K467" s="7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8"/>
      <c r="X467" s="5"/>
      <c r="Y467" s="5"/>
      <c r="Z467" s="5"/>
      <c r="AA467" s="5"/>
      <c r="AB467" s="5"/>
      <c r="AC467" s="5"/>
      <c r="AD467" s="5"/>
      <c r="AE467" s="8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</row>
    <row r="468" spans="1:48" ht="15.75" customHeight="1" x14ac:dyDescent="0.35">
      <c r="A468" s="5"/>
      <c r="B468" s="4"/>
      <c r="C468" s="4"/>
      <c r="D468" s="4"/>
      <c r="E468" s="4"/>
      <c r="F468" s="4"/>
      <c r="G468" s="4"/>
      <c r="H468" s="5"/>
      <c r="I468" s="6"/>
      <c r="J468" s="6"/>
      <c r="K468" s="7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8"/>
      <c r="X468" s="5"/>
      <c r="Y468" s="5"/>
      <c r="Z468" s="5"/>
      <c r="AA468" s="5"/>
      <c r="AB468" s="5"/>
      <c r="AC468" s="5"/>
      <c r="AD468" s="5"/>
      <c r="AE468" s="8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</row>
    <row r="469" spans="1:48" ht="15.75" customHeight="1" x14ac:dyDescent="0.35">
      <c r="A469" s="5"/>
      <c r="B469" s="4"/>
      <c r="C469" s="4"/>
      <c r="D469" s="4"/>
      <c r="E469" s="4"/>
      <c r="F469" s="4"/>
      <c r="G469" s="4"/>
      <c r="H469" s="5"/>
      <c r="I469" s="6"/>
      <c r="J469" s="6"/>
      <c r="K469" s="7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8"/>
      <c r="X469" s="5"/>
      <c r="Y469" s="5"/>
      <c r="Z469" s="5"/>
      <c r="AA469" s="5"/>
      <c r="AB469" s="5"/>
      <c r="AC469" s="5"/>
      <c r="AD469" s="5"/>
      <c r="AE469" s="8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</row>
    <row r="470" spans="1:48" ht="15.75" customHeight="1" x14ac:dyDescent="0.35">
      <c r="A470" s="5"/>
      <c r="B470" s="4"/>
      <c r="C470" s="4"/>
      <c r="D470" s="4"/>
      <c r="E470" s="4"/>
      <c r="F470" s="4"/>
      <c r="G470" s="4"/>
      <c r="H470" s="5"/>
      <c r="I470" s="6"/>
      <c r="J470" s="6"/>
      <c r="K470" s="7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8"/>
      <c r="X470" s="5"/>
      <c r="Y470" s="5"/>
      <c r="Z470" s="5"/>
      <c r="AA470" s="5"/>
      <c r="AB470" s="5"/>
      <c r="AC470" s="5"/>
      <c r="AD470" s="5"/>
      <c r="AE470" s="8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</row>
    <row r="471" spans="1:48" ht="15.75" customHeight="1" x14ac:dyDescent="0.35">
      <c r="A471" s="5"/>
      <c r="B471" s="4"/>
      <c r="C471" s="4"/>
      <c r="D471" s="4"/>
      <c r="E471" s="4"/>
      <c r="F471" s="4"/>
      <c r="G471" s="4"/>
      <c r="H471" s="5"/>
      <c r="I471" s="6"/>
      <c r="J471" s="6"/>
      <c r="K471" s="7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8"/>
      <c r="X471" s="5"/>
      <c r="Y471" s="5"/>
      <c r="Z471" s="5"/>
      <c r="AA471" s="5"/>
      <c r="AB471" s="5"/>
      <c r="AC471" s="5"/>
      <c r="AD471" s="5"/>
      <c r="AE471" s="8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</row>
    <row r="472" spans="1:48" ht="15.75" customHeight="1" x14ac:dyDescent="0.35">
      <c r="A472" s="5"/>
      <c r="B472" s="4"/>
      <c r="C472" s="4"/>
      <c r="D472" s="4"/>
      <c r="E472" s="4"/>
      <c r="F472" s="4"/>
      <c r="G472" s="4"/>
      <c r="H472" s="5"/>
      <c r="I472" s="6"/>
      <c r="J472" s="6"/>
      <c r="K472" s="7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8"/>
      <c r="X472" s="5"/>
      <c r="Y472" s="5"/>
      <c r="Z472" s="5"/>
      <c r="AA472" s="5"/>
      <c r="AB472" s="5"/>
      <c r="AC472" s="5"/>
      <c r="AD472" s="5"/>
      <c r="AE472" s="8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</row>
    <row r="473" spans="1:48" ht="15.75" customHeight="1" x14ac:dyDescent="0.35">
      <c r="A473" s="5"/>
      <c r="B473" s="4"/>
      <c r="C473" s="4"/>
      <c r="D473" s="4"/>
      <c r="E473" s="4"/>
      <c r="F473" s="4"/>
      <c r="G473" s="4"/>
      <c r="H473" s="5"/>
      <c r="I473" s="6"/>
      <c r="J473" s="6"/>
      <c r="K473" s="7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8"/>
      <c r="X473" s="5"/>
      <c r="Y473" s="5"/>
      <c r="Z473" s="5"/>
      <c r="AA473" s="5"/>
      <c r="AB473" s="5"/>
      <c r="AC473" s="5"/>
      <c r="AD473" s="5"/>
      <c r="AE473" s="8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</row>
    <row r="474" spans="1:48" ht="15.75" customHeight="1" x14ac:dyDescent="0.35">
      <c r="A474" s="5"/>
      <c r="B474" s="4"/>
      <c r="C474" s="4"/>
      <c r="D474" s="4"/>
      <c r="E474" s="4"/>
      <c r="F474" s="4"/>
      <c r="G474" s="4"/>
      <c r="H474" s="5"/>
      <c r="I474" s="6"/>
      <c r="J474" s="6"/>
      <c r="K474" s="7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8"/>
      <c r="X474" s="5"/>
      <c r="Y474" s="5"/>
      <c r="Z474" s="5"/>
      <c r="AA474" s="5"/>
      <c r="AB474" s="5"/>
      <c r="AC474" s="5"/>
      <c r="AD474" s="5"/>
      <c r="AE474" s="8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</row>
    <row r="475" spans="1:48" ht="15.75" customHeight="1" x14ac:dyDescent="0.35">
      <c r="A475" s="5"/>
      <c r="B475" s="4"/>
      <c r="C475" s="4"/>
      <c r="D475" s="4"/>
      <c r="E475" s="4"/>
      <c r="F475" s="4"/>
      <c r="G475" s="4"/>
      <c r="H475" s="5"/>
      <c r="I475" s="6"/>
      <c r="J475" s="6"/>
      <c r="K475" s="7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8"/>
      <c r="X475" s="5"/>
      <c r="Y475" s="5"/>
      <c r="Z475" s="5"/>
      <c r="AA475" s="5"/>
      <c r="AB475" s="5"/>
      <c r="AC475" s="5"/>
      <c r="AD475" s="5"/>
      <c r="AE475" s="8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</row>
    <row r="476" spans="1:48" ht="15.75" customHeight="1" x14ac:dyDescent="0.35">
      <c r="A476" s="5"/>
      <c r="B476" s="4"/>
      <c r="C476" s="4"/>
      <c r="D476" s="4"/>
      <c r="E476" s="4"/>
      <c r="F476" s="4"/>
      <c r="G476" s="4"/>
      <c r="H476" s="5"/>
      <c r="I476" s="6"/>
      <c r="J476" s="6"/>
      <c r="K476" s="7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8"/>
      <c r="X476" s="5"/>
      <c r="Y476" s="5"/>
      <c r="Z476" s="5"/>
      <c r="AA476" s="5"/>
      <c r="AB476" s="5"/>
      <c r="AC476" s="5"/>
      <c r="AD476" s="5"/>
      <c r="AE476" s="8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</row>
    <row r="477" spans="1:48" ht="15.75" customHeight="1" x14ac:dyDescent="0.35">
      <c r="A477" s="5"/>
      <c r="B477" s="4"/>
      <c r="C477" s="4"/>
      <c r="D477" s="4"/>
      <c r="E477" s="4"/>
      <c r="F477" s="4"/>
      <c r="G477" s="4"/>
      <c r="H477" s="5"/>
      <c r="I477" s="6"/>
      <c r="J477" s="6"/>
      <c r="K477" s="7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8"/>
      <c r="X477" s="5"/>
      <c r="Y477" s="5"/>
      <c r="Z477" s="5"/>
      <c r="AA477" s="5"/>
      <c r="AB477" s="5"/>
      <c r="AC477" s="5"/>
      <c r="AD477" s="5"/>
      <c r="AE477" s="8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</row>
    <row r="478" spans="1:48" ht="15.75" customHeight="1" x14ac:dyDescent="0.35">
      <c r="A478" s="5"/>
      <c r="B478" s="4"/>
      <c r="C478" s="4"/>
      <c r="D478" s="4"/>
      <c r="E478" s="4"/>
      <c r="F478" s="4"/>
      <c r="G478" s="4"/>
      <c r="H478" s="5"/>
      <c r="I478" s="6"/>
      <c r="J478" s="6"/>
      <c r="K478" s="7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8"/>
      <c r="X478" s="5"/>
      <c r="Y478" s="5"/>
      <c r="Z478" s="5"/>
      <c r="AA478" s="5"/>
      <c r="AB478" s="5"/>
      <c r="AC478" s="5"/>
      <c r="AD478" s="5"/>
      <c r="AE478" s="8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</row>
    <row r="479" spans="1:48" ht="15.75" customHeight="1" x14ac:dyDescent="0.35">
      <c r="A479" s="5"/>
      <c r="B479" s="4"/>
      <c r="C479" s="4"/>
      <c r="D479" s="4"/>
      <c r="E479" s="4"/>
      <c r="F479" s="4"/>
      <c r="G479" s="4"/>
      <c r="H479" s="5"/>
      <c r="I479" s="6"/>
      <c r="J479" s="6"/>
      <c r="K479" s="7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8"/>
      <c r="X479" s="5"/>
      <c r="Y479" s="5"/>
      <c r="Z479" s="5"/>
      <c r="AA479" s="5"/>
      <c r="AB479" s="5"/>
      <c r="AC479" s="5"/>
      <c r="AD479" s="5"/>
      <c r="AE479" s="8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</row>
    <row r="480" spans="1:48" ht="15.75" customHeight="1" x14ac:dyDescent="0.35">
      <c r="A480" s="5"/>
      <c r="B480" s="4"/>
      <c r="C480" s="4"/>
      <c r="D480" s="4"/>
      <c r="E480" s="4"/>
      <c r="F480" s="4"/>
      <c r="G480" s="4"/>
      <c r="H480" s="5"/>
      <c r="I480" s="6"/>
      <c r="J480" s="6"/>
      <c r="K480" s="7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8"/>
      <c r="X480" s="5"/>
      <c r="Y480" s="5"/>
      <c r="Z480" s="5"/>
      <c r="AA480" s="5"/>
      <c r="AB480" s="5"/>
      <c r="AC480" s="5"/>
      <c r="AD480" s="5"/>
      <c r="AE480" s="8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</row>
    <row r="481" spans="1:48" ht="15.75" customHeight="1" x14ac:dyDescent="0.35">
      <c r="A481" s="5"/>
      <c r="B481" s="4"/>
      <c r="C481" s="4"/>
      <c r="D481" s="4"/>
      <c r="E481" s="4"/>
      <c r="F481" s="4"/>
      <c r="G481" s="4"/>
      <c r="H481" s="5"/>
      <c r="I481" s="6"/>
      <c r="J481" s="6"/>
      <c r="K481" s="7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8"/>
      <c r="X481" s="5"/>
      <c r="Y481" s="5"/>
      <c r="Z481" s="5"/>
      <c r="AA481" s="5"/>
      <c r="AB481" s="5"/>
      <c r="AC481" s="5"/>
      <c r="AD481" s="5"/>
      <c r="AE481" s="8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</row>
    <row r="482" spans="1:48" ht="15.75" customHeight="1" x14ac:dyDescent="0.35">
      <c r="A482" s="5"/>
      <c r="B482" s="4"/>
      <c r="C482" s="4"/>
      <c r="D482" s="4"/>
      <c r="E482" s="4"/>
      <c r="F482" s="4"/>
      <c r="G482" s="4"/>
      <c r="H482" s="5"/>
      <c r="I482" s="6"/>
      <c r="J482" s="6"/>
      <c r="K482" s="7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8"/>
      <c r="X482" s="5"/>
      <c r="Y482" s="5"/>
      <c r="Z482" s="5"/>
      <c r="AA482" s="5"/>
      <c r="AB482" s="5"/>
      <c r="AC482" s="5"/>
      <c r="AD482" s="5"/>
      <c r="AE482" s="8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</row>
    <row r="483" spans="1:48" ht="15.75" customHeight="1" x14ac:dyDescent="0.35">
      <c r="A483" s="5"/>
      <c r="B483" s="4"/>
      <c r="C483" s="4"/>
      <c r="D483" s="4"/>
      <c r="E483" s="4"/>
      <c r="F483" s="4"/>
      <c r="G483" s="4"/>
      <c r="H483" s="5"/>
      <c r="I483" s="6"/>
      <c r="J483" s="6"/>
      <c r="K483" s="7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8"/>
      <c r="X483" s="5"/>
      <c r="Y483" s="5"/>
      <c r="Z483" s="5"/>
      <c r="AA483" s="5"/>
      <c r="AB483" s="5"/>
      <c r="AC483" s="5"/>
      <c r="AD483" s="5"/>
      <c r="AE483" s="8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</row>
    <row r="484" spans="1:48" ht="15.75" customHeight="1" x14ac:dyDescent="0.35">
      <c r="A484" s="5"/>
      <c r="B484" s="4"/>
      <c r="C484" s="4"/>
      <c r="D484" s="4"/>
      <c r="E484" s="4"/>
      <c r="F484" s="4"/>
      <c r="G484" s="4"/>
      <c r="H484" s="5"/>
      <c r="I484" s="6"/>
      <c r="J484" s="6"/>
      <c r="K484" s="7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8"/>
      <c r="X484" s="5"/>
      <c r="Y484" s="5"/>
      <c r="Z484" s="5"/>
      <c r="AA484" s="5"/>
      <c r="AB484" s="5"/>
      <c r="AC484" s="5"/>
      <c r="AD484" s="5"/>
      <c r="AE484" s="8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</row>
    <row r="485" spans="1:48" ht="15.75" customHeight="1" x14ac:dyDescent="0.35">
      <c r="A485" s="5"/>
      <c r="B485" s="4"/>
      <c r="C485" s="4"/>
      <c r="D485" s="4"/>
      <c r="E485" s="4"/>
      <c r="F485" s="4"/>
      <c r="G485" s="4"/>
      <c r="H485" s="5"/>
      <c r="I485" s="6"/>
      <c r="J485" s="6"/>
      <c r="K485" s="7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8"/>
      <c r="X485" s="5"/>
      <c r="Y485" s="5"/>
      <c r="Z485" s="5"/>
      <c r="AA485" s="5"/>
      <c r="AB485" s="5"/>
      <c r="AC485" s="5"/>
      <c r="AD485" s="5"/>
      <c r="AE485" s="8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</row>
    <row r="486" spans="1:48" ht="15.75" customHeight="1" x14ac:dyDescent="0.35">
      <c r="A486" s="5"/>
      <c r="B486" s="4"/>
      <c r="C486" s="4"/>
      <c r="D486" s="4"/>
      <c r="E486" s="4"/>
      <c r="F486" s="4"/>
      <c r="G486" s="4"/>
      <c r="H486" s="5"/>
      <c r="I486" s="6"/>
      <c r="J486" s="6"/>
      <c r="K486" s="7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8"/>
      <c r="X486" s="5"/>
      <c r="Y486" s="5"/>
      <c r="Z486" s="5"/>
      <c r="AA486" s="5"/>
      <c r="AB486" s="5"/>
      <c r="AC486" s="5"/>
      <c r="AD486" s="5"/>
      <c r="AE486" s="8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</row>
    <row r="487" spans="1:48" ht="15.75" customHeight="1" x14ac:dyDescent="0.35">
      <c r="A487" s="5"/>
      <c r="B487" s="4"/>
      <c r="C487" s="4"/>
      <c r="D487" s="4"/>
      <c r="E487" s="4"/>
      <c r="F487" s="4"/>
      <c r="G487" s="4"/>
      <c r="H487" s="5"/>
      <c r="I487" s="6"/>
      <c r="J487" s="6"/>
      <c r="K487" s="7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8"/>
      <c r="X487" s="5"/>
      <c r="Y487" s="5"/>
      <c r="Z487" s="5"/>
      <c r="AA487" s="5"/>
      <c r="AB487" s="5"/>
      <c r="AC487" s="5"/>
      <c r="AD487" s="5"/>
      <c r="AE487" s="8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</row>
    <row r="488" spans="1:48" ht="15.75" customHeight="1" x14ac:dyDescent="0.35">
      <c r="A488" s="5"/>
      <c r="B488" s="4"/>
      <c r="C488" s="4"/>
      <c r="D488" s="4"/>
      <c r="E488" s="4"/>
      <c r="F488" s="4"/>
      <c r="G488" s="4"/>
      <c r="H488" s="5"/>
      <c r="I488" s="6"/>
      <c r="J488" s="6"/>
      <c r="K488" s="7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8"/>
      <c r="X488" s="5"/>
      <c r="Y488" s="5"/>
      <c r="Z488" s="5"/>
      <c r="AA488" s="5"/>
      <c r="AB488" s="5"/>
      <c r="AC488" s="5"/>
      <c r="AD488" s="5"/>
      <c r="AE488" s="8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</row>
    <row r="489" spans="1:48" ht="15.75" customHeight="1" x14ac:dyDescent="0.35">
      <c r="A489" s="5"/>
      <c r="B489" s="4"/>
      <c r="C489" s="4"/>
      <c r="D489" s="4"/>
      <c r="E489" s="4"/>
      <c r="F489" s="4"/>
      <c r="G489" s="4"/>
      <c r="H489" s="5"/>
      <c r="I489" s="6"/>
      <c r="J489" s="6"/>
      <c r="K489" s="7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8"/>
      <c r="X489" s="5"/>
      <c r="Y489" s="5"/>
      <c r="Z489" s="5"/>
      <c r="AA489" s="5"/>
      <c r="AB489" s="5"/>
      <c r="AC489" s="5"/>
      <c r="AD489" s="5"/>
      <c r="AE489" s="8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</row>
    <row r="490" spans="1:48" ht="15.75" customHeight="1" x14ac:dyDescent="0.35">
      <c r="A490" s="5"/>
      <c r="B490" s="4"/>
      <c r="C490" s="4"/>
      <c r="D490" s="4"/>
      <c r="E490" s="4"/>
      <c r="F490" s="4"/>
      <c r="G490" s="4"/>
      <c r="H490" s="5"/>
      <c r="I490" s="6"/>
      <c r="J490" s="6"/>
      <c r="K490" s="7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8"/>
      <c r="X490" s="5"/>
      <c r="Y490" s="5"/>
      <c r="Z490" s="5"/>
      <c r="AA490" s="5"/>
      <c r="AB490" s="5"/>
      <c r="AC490" s="5"/>
      <c r="AD490" s="5"/>
      <c r="AE490" s="8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</row>
    <row r="491" spans="1:48" ht="15.75" customHeight="1" x14ac:dyDescent="0.35">
      <c r="A491" s="5"/>
      <c r="B491" s="4"/>
      <c r="C491" s="4"/>
      <c r="D491" s="4"/>
      <c r="E491" s="4"/>
      <c r="F491" s="4"/>
      <c r="G491" s="4"/>
      <c r="H491" s="5"/>
      <c r="I491" s="6"/>
      <c r="J491" s="6"/>
      <c r="K491" s="7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8"/>
      <c r="X491" s="5"/>
      <c r="Y491" s="5"/>
      <c r="Z491" s="5"/>
      <c r="AA491" s="5"/>
      <c r="AB491" s="5"/>
      <c r="AC491" s="5"/>
      <c r="AD491" s="5"/>
      <c r="AE491" s="8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</row>
    <row r="492" spans="1:48" ht="15.75" customHeight="1" x14ac:dyDescent="0.35">
      <c r="A492" s="5"/>
      <c r="B492" s="4"/>
      <c r="C492" s="4"/>
      <c r="D492" s="4"/>
      <c r="E492" s="4"/>
      <c r="F492" s="4"/>
      <c r="G492" s="4"/>
      <c r="H492" s="5"/>
      <c r="I492" s="6"/>
      <c r="J492" s="6"/>
      <c r="K492" s="7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8"/>
      <c r="X492" s="5"/>
      <c r="Y492" s="5"/>
      <c r="Z492" s="5"/>
      <c r="AA492" s="5"/>
      <c r="AB492" s="5"/>
      <c r="AC492" s="5"/>
      <c r="AD492" s="5"/>
      <c r="AE492" s="8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</row>
    <row r="493" spans="1:48" ht="15.75" customHeight="1" x14ac:dyDescent="0.35">
      <c r="A493" s="5"/>
      <c r="B493" s="4"/>
      <c r="C493" s="4"/>
      <c r="D493" s="4"/>
      <c r="E493" s="4"/>
      <c r="F493" s="4"/>
      <c r="G493" s="4"/>
      <c r="H493" s="5"/>
      <c r="I493" s="6"/>
      <c r="J493" s="6"/>
      <c r="K493" s="7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8"/>
      <c r="X493" s="5"/>
      <c r="Y493" s="5"/>
      <c r="Z493" s="5"/>
      <c r="AA493" s="5"/>
      <c r="AB493" s="5"/>
      <c r="AC493" s="5"/>
      <c r="AD493" s="5"/>
      <c r="AE493" s="8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</row>
    <row r="494" spans="1:48" ht="15.75" customHeight="1" x14ac:dyDescent="0.35">
      <c r="A494" s="5"/>
      <c r="B494" s="4"/>
      <c r="C494" s="4"/>
      <c r="D494" s="4"/>
      <c r="E494" s="4"/>
      <c r="F494" s="4"/>
      <c r="G494" s="4"/>
      <c r="H494" s="5"/>
      <c r="I494" s="6"/>
      <c r="J494" s="6"/>
      <c r="K494" s="7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8"/>
      <c r="X494" s="5"/>
      <c r="Y494" s="5"/>
      <c r="Z494" s="5"/>
      <c r="AA494" s="5"/>
      <c r="AB494" s="5"/>
      <c r="AC494" s="5"/>
      <c r="AD494" s="5"/>
      <c r="AE494" s="8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</row>
    <row r="495" spans="1:48" ht="15.75" customHeight="1" x14ac:dyDescent="0.35">
      <c r="A495" s="5"/>
      <c r="B495" s="4"/>
      <c r="C495" s="4"/>
      <c r="D495" s="4"/>
      <c r="E495" s="4"/>
      <c r="F495" s="4"/>
      <c r="G495" s="4"/>
      <c r="H495" s="5"/>
      <c r="I495" s="6"/>
      <c r="J495" s="6"/>
      <c r="K495" s="7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8"/>
      <c r="X495" s="5"/>
      <c r="Y495" s="5"/>
      <c r="Z495" s="5"/>
      <c r="AA495" s="5"/>
      <c r="AB495" s="5"/>
      <c r="AC495" s="5"/>
      <c r="AD495" s="5"/>
      <c r="AE495" s="8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</row>
    <row r="496" spans="1:48" ht="15.75" customHeight="1" x14ac:dyDescent="0.35">
      <c r="A496" s="5"/>
      <c r="B496" s="4"/>
      <c r="C496" s="4"/>
      <c r="D496" s="4"/>
      <c r="E496" s="4"/>
      <c r="F496" s="4"/>
      <c r="G496" s="4"/>
      <c r="H496" s="5"/>
      <c r="I496" s="6"/>
      <c r="J496" s="6"/>
      <c r="K496" s="7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8"/>
      <c r="X496" s="5"/>
      <c r="Y496" s="5"/>
      <c r="Z496" s="5"/>
      <c r="AA496" s="5"/>
      <c r="AB496" s="5"/>
      <c r="AC496" s="5"/>
      <c r="AD496" s="5"/>
      <c r="AE496" s="8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</row>
    <row r="497" spans="1:48" ht="15.75" customHeight="1" x14ac:dyDescent="0.35">
      <c r="A497" s="5"/>
      <c r="B497" s="4"/>
      <c r="C497" s="4"/>
      <c r="D497" s="4"/>
      <c r="E497" s="4"/>
      <c r="F497" s="4"/>
      <c r="G497" s="4"/>
      <c r="H497" s="5"/>
      <c r="I497" s="6"/>
      <c r="J497" s="6"/>
      <c r="K497" s="7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8"/>
      <c r="X497" s="5"/>
      <c r="Y497" s="5"/>
      <c r="Z497" s="5"/>
      <c r="AA497" s="5"/>
      <c r="AB497" s="5"/>
      <c r="AC497" s="5"/>
      <c r="AD497" s="5"/>
      <c r="AE497" s="8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</row>
    <row r="498" spans="1:48" ht="15.75" customHeight="1" x14ac:dyDescent="0.35">
      <c r="A498" s="5"/>
      <c r="B498" s="4"/>
      <c r="C498" s="4"/>
      <c r="D498" s="4"/>
      <c r="E498" s="4"/>
      <c r="F498" s="4"/>
      <c r="G498" s="4"/>
      <c r="H498" s="5"/>
      <c r="I498" s="6"/>
      <c r="J498" s="6"/>
      <c r="K498" s="7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8"/>
      <c r="X498" s="5"/>
      <c r="Y498" s="5"/>
      <c r="Z498" s="5"/>
      <c r="AA498" s="5"/>
      <c r="AB498" s="5"/>
      <c r="AC498" s="5"/>
      <c r="AD498" s="5"/>
      <c r="AE498" s="8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</row>
    <row r="499" spans="1:48" ht="15.75" customHeight="1" x14ac:dyDescent="0.35">
      <c r="A499" s="5"/>
      <c r="B499" s="4"/>
      <c r="C499" s="4"/>
      <c r="D499" s="4"/>
      <c r="E499" s="4"/>
      <c r="F499" s="4"/>
      <c r="G499" s="4"/>
      <c r="H499" s="5"/>
      <c r="I499" s="6"/>
      <c r="J499" s="6"/>
      <c r="K499" s="7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8"/>
      <c r="X499" s="5"/>
      <c r="Y499" s="5"/>
      <c r="Z499" s="5"/>
      <c r="AA499" s="5"/>
      <c r="AB499" s="5"/>
      <c r="AC499" s="5"/>
      <c r="AD499" s="5"/>
      <c r="AE499" s="8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</row>
    <row r="500" spans="1:48" ht="15.75" customHeight="1" x14ac:dyDescent="0.35">
      <c r="A500" s="5"/>
      <c r="B500" s="4"/>
      <c r="C500" s="4"/>
      <c r="D500" s="4"/>
      <c r="E500" s="4"/>
      <c r="F500" s="4"/>
      <c r="G500" s="4"/>
      <c r="H500" s="5"/>
      <c r="I500" s="6"/>
      <c r="J500" s="6"/>
      <c r="K500" s="7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8"/>
      <c r="X500" s="5"/>
      <c r="Y500" s="5"/>
      <c r="Z500" s="5"/>
      <c r="AA500" s="5"/>
      <c r="AB500" s="5"/>
      <c r="AC500" s="5"/>
      <c r="AD500" s="5"/>
      <c r="AE500" s="8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</row>
    <row r="501" spans="1:48" ht="15.75" customHeight="1" x14ac:dyDescent="0.35">
      <c r="A501" s="5"/>
      <c r="B501" s="4"/>
      <c r="C501" s="4"/>
      <c r="D501" s="4"/>
      <c r="E501" s="4"/>
      <c r="F501" s="4"/>
      <c r="G501" s="4"/>
      <c r="H501" s="5"/>
      <c r="I501" s="6"/>
      <c r="J501" s="6"/>
      <c r="K501" s="7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8"/>
      <c r="X501" s="5"/>
      <c r="Y501" s="5"/>
      <c r="Z501" s="5"/>
      <c r="AA501" s="5"/>
      <c r="AB501" s="5"/>
      <c r="AC501" s="5"/>
      <c r="AD501" s="5"/>
      <c r="AE501" s="8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</row>
    <row r="502" spans="1:48" ht="15.75" customHeight="1" x14ac:dyDescent="0.35">
      <c r="A502" s="5"/>
      <c r="B502" s="4"/>
      <c r="C502" s="4"/>
      <c r="D502" s="4"/>
      <c r="E502" s="4"/>
      <c r="F502" s="4"/>
      <c r="G502" s="4"/>
      <c r="H502" s="5"/>
      <c r="I502" s="6"/>
      <c r="J502" s="6"/>
      <c r="K502" s="7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8"/>
      <c r="X502" s="5"/>
      <c r="Y502" s="5"/>
      <c r="Z502" s="5"/>
      <c r="AA502" s="5"/>
      <c r="AB502" s="5"/>
      <c r="AC502" s="5"/>
      <c r="AD502" s="5"/>
      <c r="AE502" s="8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</row>
    <row r="503" spans="1:48" ht="15.75" customHeight="1" x14ac:dyDescent="0.35">
      <c r="A503" s="5"/>
      <c r="B503" s="4"/>
      <c r="C503" s="4"/>
      <c r="D503" s="4"/>
      <c r="E503" s="4"/>
      <c r="F503" s="4"/>
      <c r="G503" s="4"/>
      <c r="H503" s="5"/>
      <c r="I503" s="6"/>
      <c r="J503" s="6"/>
      <c r="K503" s="7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8"/>
      <c r="X503" s="5"/>
      <c r="Y503" s="5"/>
      <c r="Z503" s="5"/>
      <c r="AA503" s="5"/>
      <c r="AB503" s="5"/>
      <c r="AC503" s="5"/>
      <c r="AD503" s="5"/>
      <c r="AE503" s="8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</row>
    <row r="504" spans="1:48" ht="15.75" customHeight="1" x14ac:dyDescent="0.35">
      <c r="A504" s="5"/>
      <c r="B504" s="4"/>
      <c r="C504" s="4"/>
      <c r="D504" s="4"/>
      <c r="E504" s="4"/>
      <c r="F504" s="4"/>
      <c r="G504" s="4"/>
      <c r="H504" s="5"/>
      <c r="I504" s="6"/>
      <c r="J504" s="6"/>
      <c r="K504" s="7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8"/>
      <c r="X504" s="5"/>
      <c r="Y504" s="5"/>
      <c r="Z504" s="5"/>
      <c r="AA504" s="5"/>
      <c r="AB504" s="5"/>
      <c r="AC504" s="5"/>
      <c r="AD504" s="5"/>
      <c r="AE504" s="8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</row>
    <row r="505" spans="1:48" ht="15.75" customHeight="1" x14ac:dyDescent="0.35">
      <c r="A505" s="5"/>
      <c r="B505" s="4"/>
      <c r="C505" s="4"/>
      <c r="D505" s="4"/>
      <c r="E505" s="4"/>
      <c r="F505" s="4"/>
      <c r="G505" s="4"/>
      <c r="H505" s="5"/>
      <c r="I505" s="6"/>
      <c r="J505" s="6"/>
      <c r="K505" s="7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8"/>
      <c r="X505" s="5"/>
      <c r="Y505" s="5"/>
      <c r="Z505" s="5"/>
      <c r="AA505" s="5"/>
      <c r="AB505" s="5"/>
      <c r="AC505" s="5"/>
      <c r="AD505" s="5"/>
      <c r="AE505" s="8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</row>
    <row r="506" spans="1:48" ht="15.75" customHeight="1" x14ac:dyDescent="0.35">
      <c r="A506" s="5"/>
      <c r="B506" s="4"/>
      <c r="C506" s="4"/>
      <c r="D506" s="4"/>
      <c r="E506" s="4"/>
      <c r="F506" s="4"/>
      <c r="G506" s="4"/>
      <c r="H506" s="5"/>
      <c r="I506" s="6"/>
      <c r="J506" s="6"/>
      <c r="K506" s="7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8"/>
      <c r="X506" s="5"/>
      <c r="Y506" s="5"/>
      <c r="Z506" s="5"/>
      <c r="AA506" s="5"/>
      <c r="AB506" s="5"/>
      <c r="AC506" s="5"/>
      <c r="AD506" s="5"/>
      <c r="AE506" s="8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</row>
    <row r="507" spans="1:48" ht="15.75" customHeight="1" x14ac:dyDescent="0.35">
      <c r="A507" s="5"/>
      <c r="B507" s="4"/>
      <c r="C507" s="4"/>
      <c r="D507" s="4"/>
      <c r="E507" s="4"/>
      <c r="F507" s="4"/>
      <c r="G507" s="4"/>
      <c r="H507" s="5"/>
      <c r="I507" s="6"/>
      <c r="J507" s="6"/>
      <c r="K507" s="7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8"/>
      <c r="X507" s="5"/>
      <c r="Y507" s="5"/>
      <c r="Z507" s="5"/>
      <c r="AA507" s="5"/>
      <c r="AB507" s="5"/>
      <c r="AC507" s="5"/>
      <c r="AD507" s="5"/>
      <c r="AE507" s="8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</row>
    <row r="508" spans="1:48" ht="15.75" customHeight="1" x14ac:dyDescent="0.35">
      <c r="A508" s="5"/>
      <c r="B508" s="4"/>
      <c r="C508" s="4"/>
      <c r="D508" s="4"/>
      <c r="E508" s="4"/>
      <c r="F508" s="4"/>
      <c r="G508" s="4"/>
      <c r="H508" s="5"/>
      <c r="I508" s="6"/>
      <c r="J508" s="6"/>
      <c r="K508" s="7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8"/>
      <c r="X508" s="5"/>
      <c r="Y508" s="5"/>
      <c r="Z508" s="5"/>
      <c r="AA508" s="5"/>
      <c r="AB508" s="5"/>
      <c r="AC508" s="5"/>
      <c r="AD508" s="5"/>
      <c r="AE508" s="8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</row>
    <row r="509" spans="1:48" ht="15.75" customHeight="1" x14ac:dyDescent="0.35">
      <c r="A509" s="5"/>
      <c r="B509" s="4"/>
      <c r="C509" s="4"/>
      <c r="D509" s="4"/>
      <c r="E509" s="4"/>
      <c r="F509" s="4"/>
      <c r="G509" s="4"/>
      <c r="H509" s="5"/>
      <c r="I509" s="6"/>
      <c r="J509" s="6"/>
      <c r="K509" s="7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8"/>
      <c r="X509" s="5"/>
      <c r="Y509" s="5"/>
      <c r="Z509" s="5"/>
      <c r="AA509" s="5"/>
      <c r="AB509" s="5"/>
      <c r="AC509" s="5"/>
      <c r="AD509" s="5"/>
      <c r="AE509" s="8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</row>
    <row r="510" spans="1:48" ht="15.75" customHeight="1" x14ac:dyDescent="0.35">
      <c r="A510" s="5"/>
      <c r="B510" s="4"/>
      <c r="C510" s="4"/>
      <c r="D510" s="4"/>
      <c r="E510" s="4"/>
      <c r="F510" s="4"/>
      <c r="G510" s="4"/>
      <c r="H510" s="5"/>
      <c r="I510" s="6"/>
      <c r="J510" s="6"/>
      <c r="K510" s="7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8"/>
      <c r="X510" s="5"/>
      <c r="Y510" s="5"/>
      <c r="Z510" s="5"/>
      <c r="AA510" s="5"/>
      <c r="AB510" s="5"/>
      <c r="AC510" s="5"/>
      <c r="AD510" s="5"/>
      <c r="AE510" s="8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</row>
    <row r="511" spans="1:48" ht="15.75" customHeight="1" x14ac:dyDescent="0.35">
      <c r="A511" s="5"/>
      <c r="B511" s="4"/>
      <c r="C511" s="4"/>
      <c r="D511" s="4"/>
      <c r="E511" s="4"/>
      <c r="F511" s="4"/>
      <c r="G511" s="4"/>
      <c r="H511" s="5"/>
      <c r="I511" s="6"/>
      <c r="J511" s="6"/>
      <c r="K511" s="7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8"/>
      <c r="X511" s="5"/>
      <c r="Y511" s="5"/>
      <c r="Z511" s="5"/>
      <c r="AA511" s="5"/>
      <c r="AB511" s="5"/>
      <c r="AC511" s="5"/>
      <c r="AD511" s="5"/>
      <c r="AE511" s="8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</row>
    <row r="512" spans="1:48" ht="15.75" customHeight="1" x14ac:dyDescent="0.35">
      <c r="A512" s="5"/>
      <c r="B512" s="4"/>
      <c r="C512" s="4"/>
      <c r="D512" s="4"/>
      <c r="E512" s="4"/>
      <c r="F512" s="4"/>
      <c r="G512" s="4"/>
      <c r="H512" s="5"/>
      <c r="I512" s="6"/>
      <c r="J512" s="6"/>
      <c r="K512" s="7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8"/>
      <c r="X512" s="5"/>
      <c r="Y512" s="5"/>
      <c r="Z512" s="5"/>
      <c r="AA512" s="5"/>
      <c r="AB512" s="5"/>
      <c r="AC512" s="5"/>
      <c r="AD512" s="5"/>
      <c r="AE512" s="8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</row>
    <row r="513" spans="1:48" ht="15.75" customHeight="1" x14ac:dyDescent="0.35">
      <c r="A513" s="5"/>
      <c r="B513" s="4"/>
      <c r="C513" s="4"/>
      <c r="D513" s="4"/>
      <c r="E513" s="4"/>
      <c r="F513" s="4"/>
      <c r="G513" s="4"/>
      <c r="H513" s="5"/>
      <c r="I513" s="6"/>
      <c r="J513" s="6"/>
      <c r="K513" s="7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8"/>
      <c r="X513" s="5"/>
      <c r="Y513" s="5"/>
      <c r="Z513" s="5"/>
      <c r="AA513" s="5"/>
      <c r="AB513" s="5"/>
      <c r="AC513" s="5"/>
      <c r="AD513" s="5"/>
      <c r="AE513" s="8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</row>
    <row r="514" spans="1:48" ht="15.75" customHeight="1" x14ac:dyDescent="0.35">
      <c r="A514" s="5"/>
      <c r="B514" s="4"/>
      <c r="C514" s="4"/>
      <c r="D514" s="4"/>
      <c r="E514" s="4"/>
      <c r="F514" s="4"/>
      <c r="G514" s="4"/>
      <c r="H514" s="5"/>
      <c r="I514" s="6"/>
      <c r="J514" s="6"/>
      <c r="K514" s="7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8"/>
      <c r="X514" s="5"/>
      <c r="Y514" s="5"/>
      <c r="Z514" s="5"/>
      <c r="AA514" s="5"/>
      <c r="AB514" s="5"/>
      <c r="AC514" s="5"/>
      <c r="AD514" s="5"/>
      <c r="AE514" s="8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</row>
    <row r="515" spans="1:48" ht="15.75" customHeight="1" x14ac:dyDescent="0.35">
      <c r="A515" s="5"/>
      <c r="B515" s="4"/>
      <c r="C515" s="4"/>
      <c r="D515" s="4"/>
      <c r="E515" s="4"/>
      <c r="F515" s="4"/>
      <c r="G515" s="4"/>
      <c r="H515" s="5"/>
      <c r="I515" s="6"/>
      <c r="J515" s="6"/>
      <c r="K515" s="7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8"/>
      <c r="X515" s="5"/>
      <c r="Y515" s="5"/>
      <c r="Z515" s="5"/>
      <c r="AA515" s="5"/>
      <c r="AB515" s="5"/>
      <c r="AC515" s="5"/>
      <c r="AD515" s="5"/>
      <c r="AE515" s="8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</row>
    <row r="516" spans="1:48" ht="15.75" customHeight="1" x14ac:dyDescent="0.35">
      <c r="A516" s="5"/>
      <c r="B516" s="4"/>
      <c r="C516" s="4"/>
      <c r="D516" s="4"/>
      <c r="E516" s="4"/>
      <c r="F516" s="4"/>
      <c r="G516" s="4"/>
      <c r="H516" s="5"/>
      <c r="I516" s="6"/>
      <c r="J516" s="6"/>
      <c r="K516" s="7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8"/>
      <c r="X516" s="5"/>
      <c r="Y516" s="5"/>
      <c r="Z516" s="5"/>
      <c r="AA516" s="5"/>
      <c r="AB516" s="5"/>
      <c r="AC516" s="5"/>
      <c r="AD516" s="5"/>
      <c r="AE516" s="8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</row>
    <row r="517" spans="1:48" ht="15.75" customHeight="1" x14ac:dyDescent="0.35">
      <c r="A517" s="5"/>
      <c r="B517" s="4"/>
      <c r="C517" s="4"/>
      <c r="D517" s="4"/>
      <c r="E517" s="4"/>
      <c r="F517" s="4"/>
      <c r="G517" s="4"/>
      <c r="H517" s="5"/>
      <c r="I517" s="6"/>
      <c r="J517" s="6"/>
      <c r="K517" s="7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8"/>
      <c r="X517" s="5"/>
      <c r="Y517" s="5"/>
      <c r="Z517" s="5"/>
      <c r="AA517" s="5"/>
      <c r="AB517" s="5"/>
      <c r="AC517" s="5"/>
      <c r="AD517" s="5"/>
      <c r="AE517" s="8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</row>
    <row r="518" spans="1:48" ht="15.75" customHeight="1" x14ac:dyDescent="0.35">
      <c r="A518" s="5"/>
      <c r="B518" s="4"/>
      <c r="C518" s="4"/>
      <c r="D518" s="4"/>
      <c r="E518" s="4"/>
      <c r="F518" s="4"/>
      <c r="G518" s="4"/>
      <c r="H518" s="5"/>
      <c r="I518" s="6"/>
      <c r="J518" s="6"/>
      <c r="K518" s="7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8"/>
      <c r="X518" s="5"/>
      <c r="Y518" s="5"/>
      <c r="Z518" s="5"/>
      <c r="AA518" s="5"/>
      <c r="AB518" s="5"/>
      <c r="AC518" s="5"/>
      <c r="AD518" s="5"/>
      <c r="AE518" s="8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</row>
    <row r="519" spans="1:48" ht="15.75" customHeight="1" x14ac:dyDescent="0.35">
      <c r="A519" s="5"/>
      <c r="B519" s="4"/>
      <c r="C519" s="4"/>
      <c r="D519" s="4"/>
      <c r="E519" s="4"/>
      <c r="F519" s="4"/>
      <c r="G519" s="4"/>
      <c r="H519" s="5"/>
      <c r="I519" s="6"/>
      <c r="J519" s="6"/>
      <c r="K519" s="7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8"/>
      <c r="X519" s="5"/>
      <c r="Y519" s="5"/>
      <c r="Z519" s="5"/>
      <c r="AA519" s="5"/>
      <c r="AB519" s="5"/>
      <c r="AC519" s="5"/>
      <c r="AD519" s="5"/>
      <c r="AE519" s="8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</row>
    <row r="520" spans="1:48" ht="15.75" customHeight="1" x14ac:dyDescent="0.35">
      <c r="A520" s="5"/>
      <c r="B520" s="4"/>
      <c r="C520" s="4"/>
      <c r="D520" s="4"/>
      <c r="E520" s="4"/>
      <c r="F520" s="4"/>
      <c r="G520" s="4"/>
      <c r="H520" s="5"/>
      <c r="I520" s="6"/>
      <c r="J520" s="6"/>
      <c r="K520" s="7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8"/>
      <c r="X520" s="5"/>
      <c r="Y520" s="5"/>
      <c r="Z520" s="5"/>
      <c r="AA520" s="5"/>
      <c r="AB520" s="5"/>
      <c r="AC520" s="5"/>
      <c r="AD520" s="5"/>
      <c r="AE520" s="8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</row>
    <row r="521" spans="1:48" ht="15.75" customHeight="1" x14ac:dyDescent="0.35">
      <c r="A521" s="5"/>
      <c r="B521" s="4"/>
      <c r="C521" s="4"/>
      <c r="D521" s="4"/>
      <c r="E521" s="4"/>
      <c r="F521" s="4"/>
      <c r="G521" s="4"/>
      <c r="H521" s="5"/>
      <c r="I521" s="6"/>
      <c r="J521" s="6"/>
      <c r="K521" s="7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8"/>
      <c r="X521" s="5"/>
      <c r="Y521" s="5"/>
      <c r="Z521" s="5"/>
      <c r="AA521" s="5"/>
      <c r="AB521" s="5"/>
      <c r="AC521" s="5"/>
      <c r="AD521" s="5"/>
      <c r="AE521" s="8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</row>
    <row r="522" spans="1:48" ht="15.75" customHeight="1" x14ac:dyDescent="0.35">
      <c r="A522" s="5"/>
      <c r="B522" s="4"/>
      <c r="C522" s="4"/>
      <c r="D522" s="4"/>
      <c r="E522" s="4"/>
      <c r="F522" s="4"/>
      <c r="G522" s="4"/>
      <c r="H522" s="5"/>
      <c r="I522" s="6"/>
      <c r="J522" s="6"/>
      <c r="K522" s="7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8"/>
      <c r="X522" s="5"/>
      <c r="Y522" s="5"/>
      <c r="Z522" s="5"/>
      <c r="AA522" s="5"/>
      <c r="AB522" s="5"/>
      <c r="AC522" s="5"/>
      <c r="AD522" s="5"/>
      <c r="AE522" s="8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</row>
    <row r="523" spans="1:48" ht="15.75" customHeight="1" x14ac:dyDescent="0.35">
      <c r="A523" s="5"/>
      <c r="B523" s="4"/>
      <c r="C523" s="4"/>
      <c r="D523" s="4"/>
      <c r="E523" s="4"/>
      <c r="F523" s="4"/>
      <c r="G523" s="4"/>
      <c r="H523" s="5"/>
      <c r="I523" s="6"/>
      <c r="J523" s="6"/>
      <c r="K523" s="7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8"/>
      <c r="X523" s="5"/>
      <c r="Y523" s="5"/>
      <c r="Z523" s="5"/>
      <c r="AA523" s="5"/>
      <c r="AB523" s="5"/>
      <c r="AC523" s="5"/>
      <c r="AD523" s="5"/>
      <c r="AE523" s="8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</row>
    <row r="524" spans="1:48" ht="15.75" customHeight="1" x14ac:dyDescent="0.35">
      <c r="A524" s="5"/>
      <c r="B524" s="4"/>
      <c r="C524" s="4"/>
      <c r="D524" s="4"/>
      <c r="E524" s="4"/>
      <c r="F524" s="4"/>
      <c r="G524" s="4"/>
      <c r="H524" s="5"/>
      <c r="I524" s="6"/>
      <c r="J524" s="6"/>
      <c r="K524" s="7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8"/>
      <c r="X524" s="5"/>
      <c r="Y524" s="5"/>
      <c r="Z524" s="5"/>
      <c r="AA524" s="5"/>
      <c r="AB524" s="5"/>
      <c r="AC524" s="5"/>
      <c r="AD524" s="5"/>
      <c r="AE524" s="8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</row>
    <row r="525" spans="1:48" ht="15.75" customHeight="1" x14ac:dyDescent="0.35">
      <c r="A525" s="5"/>
      <c r="B525" s="4"/>
      <c r="C525" s="4"/>
      <c r="D525" s="4"/>
      <c r="E525" s="4"/>
      <c r="F525" s="4"/>
      <c r="G525" s="4"/>
      <c r="H525" s="5"/>
      <c r="I525" s="6"/>
      <c r="J525" s="6"/>
      <c r="K525" s="7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8"/>
      <c r="X525" s="5"/>
      <c r="Y525" s="5"/>
      <c r="Z525" s="5"/>
      <c r="AA525" s="5"/>
      <c r="AB525" s="5"/>
      <c r="AC525" s="5"/>
      <c r="AD525" s="5"/>
      <c r="AE525" s="8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</row>
    <row r="526" spans="1:48" ht="15.75" customHeight="1" x14ac:dyDescent="0.35">
      <c r="A526" s="5"/>
      <c r="B526" s="4"/>
      <c r="C526" s="4"/>
      <c r="D526" s="4"/>
      <c r="E526" s="4"/>
      <c r="F526" s="4"/>
      <c r="G526" s="4"/>
      <c r="H526" s="5"/>
      <c r="I526" s="6"/>
      <c r="J526" s="6"/>
      <c r="K526" s="7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8"/>
      <c r="X526" s="5"/>
      <c r="Y526" s="5"/>
      <c r="Z526" s="5"/>
      <c r="AA526" s="5"/>
      <c r="AB526" s="5"/>
      <c r="AC526" s="5"/>
      <c r="AD526" s="5"/>
      <c r="AE526" s="8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</row>
    <row r="527" spans="1:48" ht="15.75" customHeight="1" x14ac:dyDescent="0.35">
      <c r="A527" s="5"/>
      <c r="B527" s="4"/>
      <c r="C527" s="4"/>
      <c r="D527" s="4"/>
      <c r="E527" s="4"/>
      <c r="F527" s="4"/>
      <c r="G527" s="4"/>
      <c r="H527" s="5"/>
      <c r="I527" s="6"/>
      <c r="J527" s="6"/>
      <c r="K527" s="7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8"/>
      <c r="X527" s="5"/>
      <c r="Y527" s="5"/>
      <c r="Z527" s="5"/>
      <c r="AA527" s="5"/>
      <c r="AB527" s="5"/>
      <c r="AC527" s="5"/>
      <c r="AD527" s="5"/>
      <c r="AE527" s="8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</row>
    <row r="528" spans="1:48" ht="15.75" customHeight="1" x14ac:dyDescent="0.35">
      <c r="A528" s="5"/>
      <c r="B528" s="4"/>
      <c r="C528" s="4"/>
      <c r="D528" s="4"/>
      <c r="E528" s="4"/>
      <c r="F528" s="4"/>
      <c r="G528" s="4"/>
      <c r="H528" s="5"/>
      <c r="I528" s="6"/>
      <c r="J528" s="6"/>
      <c r="K528" s="7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8"/>
      <c r="X528" s="5"/>
      <c r="Y528" s="5"/>
      <c r="Z528" s="5"/>
      <c r="AA528" s="5"/>
      <c r="AB528" s="5"/>
      <c r="AC528" s="5"/>
      <c r="AD528" s="5"/>
      <c r="AE528" s="8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</row>
    <row r="529" spans="1:48" ht="15.75" customHeight="1" x14ac:dyDescent="0.35">
      <c r="A529" s="5"/>
      <c r="B529" s="4"/>
      <c r="C529" s="4"/>
      <c r="D529" s="4"/>
      <c r="E529" s="4"/>
      <c r="F529" s="4"/>
      <c r="G529" s="4"/>
      <c r="H529" s="5"/>
      <c r="I529" s="6"/>
      <c r="J529" s="6"/>
      <c r="K529" s="7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8"/>
      <c r="X529" s="5"/>
      <c r="Y529" s="5"/>
      <c r="Z529" s="5"/>
      <c r="AA529" s="5"/>
      <c r="AB529" s="5"/>
      <c r="AC529" s="5"/>
      <c r="AD529" s="5"/>
      <c r="AE529" s="8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</row>
    <row r="530" spans="1:48" ht="15.75" customHeight="1" x14ac:dyDescent="0.35">
      <c r="A530" s="5"/>
      <c r="B530" s="4"/>
      <c r="C530" s="4"/>
      <c r="D530" s="4"/>
      <c r="E530" s="4"/>
      <c r="F530" s="4"/>
      <c r="G530" s="4"/>
      <c r="H530" s="5"/>
      <c r="I530" s="6"/>
      <c r="J530" s="6"/>
      <c r="K530" s="7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8"/>
      <c r="X530" s="5"/>
      <c r="Y530" s="5"/>
      <c r="Z530" s="5"/>
      <c r="AA530" s="5"/>
      <c r="AB530" s="5"/>
      <c r="AC530" s="5"/>
      <c r="AD530" s="5"/>
      <c r="AE530" s="8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</row>
    <row r="531" spans="1:48" ht="15.75" customHeight="1" x14ac:dyDescent="0.35">
      <c r="A531" s="5"/>
      <c r="B531" s="4"/>
      <c r="C531" s="4"/>
      <c r="D531" s="4"/>
      <c r="E531" s="4"/>
      <c r="F531" s="4"/>
      <c r="G531" s="4"/>
      <c r="H531" s="5"/>
      <c r="I531" s="6"/>
      <c r="J531" s="6"/>
      <c r="K531" s="7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8"/>
      <c r="X531" s="5"/>
      <c r="Y531" s="5"/>
      <c r="Z531" s="5"/>
      <c r="AA531" s="5"/>
      <c r="AB531" s="5"/>
      <c r="AC531" s="5"/>
      <c r="AD531" s="5"/>
      <c r="AE531" s="8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</row>
    <row r="532" spans="1:48" ht="15.75" customHeight="1" x14ac:dyDescent="0.35">
      <c r="A532" s="5"/>
      <c r="B532" s="4"/>
      <c r="C532" s="4"/>
      <c r="D532" s="4"/>
      <c r="E532" s="4"/>
      <c r="F532" s="4"/>
      <c r="G532" s="4"/>
      <c r="H532" s="5"/>
      <c r="I532" s="6"/>
      <c r="J532" s="6"/>
      <c r="K532" s="7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8"/>
      <c r="X532" s="5"/>
      <c r="Y532" s="5"/>
      <c r="Z532" s="5"/>
      <c r="AA532" s="5"/>
      <c r="AB532" s="5"/>
      <c r="AC532" s="5"/>
      <c r="AD532" s="5"/>
      <c r="AE532" s="8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</row>
    <row r="533" spans="1:48" ht="15.75" customHeight="1" x14ac:dyDescent="0.35">
      <c r="A533" s="5"/>
      <c r="B533" s="4"/>
      <c r="C533" s="4"/>
      <c r="D533" s="4"/>
      <c r="E533" s="4"/>
      <c r="F533" s="4"/>
      <c r="G533" s="4"/>
      <c r="H533" s="5"/>
      <c r="I533" s="6"/>
      <c r="J533" s="6"/>
      <c r="K533" s="7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8"/>
      <c r="X533" s="5"/>
      <c r="Y533" s="5"/>
      <c r="Z533" s="5"/>
      <c r="AA533" s="5"/>
      <c r="AB533" s="5"/>
      <c r="AC533" s="5"/>
      <c r="AD533" s="5"/>
      <c r="AE533" s="8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</row>
    <row r="534" spans="1:48" ht="15.75" customHeight="1" x14ac:dyDescent="0.35">
      <c r="A534" s="5"/>
      <c r="B534" s="4"/>
      <c r="C534" s="4"/>
      <c r="D534" s="4"/>
      <c r="E534" s="4"/>
      <c r="F534" s="4"/>
      <c r="G534" s="4"/>
      <c r="H534" s="5"/>
      <c r="I534" s="6"/>
      <c r="J534" s="6"/>
      <c r="K534" s="7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8"/>
      <c r="X534" s="5"/>
      <c r="Y534" s="5"/>
      <c r="Z534" s="5"/>
      <c r="AA534" s="5"/>
      <c r="AB534" s="5"/>
      <c r="AC534" s="5"/>
      <c r="AD534" s="5"/>
      <c r="AE534" s="8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</row>
    <row r="535" spans="1:48" ht="15.75" customHeight="1" x14ac:dyDescent="0.35">
      <c r="A535" s="5"/>
      <c r="B535" s="4"/>
      <c r="C535" s="4"/>
      <c r="D535" s="4"/>
      <c r="E535" s="4"/>
      <c r="F535" s="4"/>
      <c r="G535" s="4"/>
      <c r="H535" s="5"/>
      <c r="I535" s="6"/>
      <c r="J535" s="6"/>
      <c r="K535" s="7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8"/>
      <c r="X535" s="5"/>
      <c r="Y535" s="5"/>
      <c r="Z535" s="5"/>
      <c r="AA535" s="5"/>
      <c r="AB535" s="5"/>
      <c r="AC535" s="5"/>
      <c r="AD535" s="5"/>
      <c r="AE535" s="8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</row>
    <row r="536" spans="1:48" ht="15.75" customHeight="1" x14ac:dyDescent="0.35">
      <c r="A536" s="5"/>
      <c r="B536" s="4"/>
      <c r="C536" s="4"/>
      <c r="D536" s="4"/>
      <c r="E536" s="4"/>
      <c r="F536" s="4"/>
      <c r="G536" s="4"/>
      <c r="H536" s="5"/>
      <c r="I536" s="6"/>
      <c r="J536" s="6"/>
      <c r="K536" s="7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8"/>
      <c r="X536" s="5"/>
      <c r="Y536" s="5"/>
      <c r="Z536" s="5"/>
      <c r="AA536" s="5"/>
      <c r="AB536" s="5"/>
      <c r="AC536" s="5"/>
      <c r="AD536" s="5"/>
      <c r="AE536" s="8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</row>
    <row r="537" spans="1:48" ht="15.75" customHeight="1" x14ac:dyDescent="0.35">
      <c r="A537" s="5"/>
      <c r="B537" s="4"/>
      <c r="C537" s="4"/>
      <c r="D537" s="4"/>
      <c r="E537" s="4"/>
      <c r="F537" s="4"/>
      <c r="G537" s="4"/>
      <c r="H537" s="5"/>
      <c r="I537" s="6"/>
      <c r="J537" s="6"/>
      <c r="K537" s="7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8"/>
      <c r="X537" s="5"/>
      <c r="Y537" s="5"/>
      <c r="Z537" s="5"/>
      <c r="AA537" s="5"/>
      <c r="AB537" s="5"/>
      <c r="AC537" s="5"/>
      <c r="AD537" s="5"/>
      <c r="AE537" s="8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</row>
    <row r="538" spans="1:48" ht="15.75" customHeight="1" x14ac:dyDescent="0.35">
      <c r="A538" s="5"/>
      <c r="B538" s="4"/>
      <c r="C538" s="4"/>
      <c r="D538" s="4"/>
      <c r="E538" s="4"/>
      <c r="F538" s="4"/>
      <c r="G538" s="4"/>
      <c r="H538" s="5"/>
      <c r="I538" s="6"/>
      <c r="J538" s="6"/>
      <c r="K538" s="7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8"/>
      <c r="X538" s="5"/>
      <c r="Y538" s="5"/>
      <c r="Z538" s="5"/>
      <c r="AA538" s="5"/>
      <c r="AB538" s="5"/>
      <c r="AC538" s="5"/>
      <c r="AD538" s="5"/>
      <c r="AE538" s="8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</row>
    <row r="539" spans="1:48" ht="15.75" customHeight="1" x14ac:dyDescent="0.35">
      <c r="A539" s="5"/>
      <c r="B539" s="4"/>
      <c r="C539" s="4"/>
      <c r="D539" s="4"/>
      <c r="E539" s="4"/>
      <c r="F539" s="4"/>
      <c r="G539" s="4"/>
      <c r="H539" s="5"/>
      <c r="I539" s="6"/>
      <c r="J539" s="6"/>
      <c r="K539" s="7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8"/>
      <c r="X539" s="5"/>
      <c r="Y539" s="5"/>
      <c r="Z539" s="5"/>
      <c r="AA539" s="5"/>
      <c r="AB539" s="5"/>
      <c r="AC539" s="5"/>
      <c r="AD539" s="5"/>
      <c r="AE539" s="8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</row>
    <row r="540" spans="1:48" ht="15.75" customHeight="1" x14ac:dyDescent="0.35">
      <c r="A540" s="5"/>
      <c r="B540" s="4"/>
      <c r="C540" s="4"/>
      <c r="D540" s="4"/>
      <c r="E540" s="4"/>
      <c r="F540" s="4"/>
      <c r="G540" s="4"/>
      <c r="H540" s="5"/>
      <c r="I540" s="6"/>
      <c r="J540" s="6"/>
      <c r="K540" s="7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8"/>
      <c r="X540" s="5"/>
      <c r="Y540" s="5"/>
      <c r="Z540" s="5"/>
      <c r="AA540" s="5"/>
      <c r="AB540" s="5"/>
      <c r="AC540" s="5"/>
      <c r="AD540" s="5"/>
      <c r="AE540" s="8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</row>
    <row r="541" spans="1:48" ht="15.75" customHeight="1" x14ac:dyDescent="0.35">
      <c r="A541" s="5"/>
      <c r="B541" s="4"/>
      <c r="C541" s="4"/>
      <c r="D541" s="4"/>
      <c r="E541" s="4"/>
      <c r="F541" s="4"/>
      <c r="G541" s="4"/>
      <c r="H541" s="5"/>
      <c r="I541" s="6"/>
      <c r="J541" s="6"/>
      <c r="K541" s="7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8"/>
      <c r="X541" s="5"/>
      <c r="Y541" s="5"/>
      <c r="Z541" s="5"/>
      <c r="AA541" s="5"/>
      <c r="AB541" s="5"/>
      <c r="AC541" s="5"/>
      <c r="AD541" s="5"/>
      <c r="AE541" s="8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</row>
    <row r="542" spans="1:48" ht="15.75" customHeight="1" x14ac:dyDescent="0.35">
      <c r="A542" s="5"/>
      <c r="B542" s="4"/>
      <c r="C542" s="4"/>
      <c r="D542" s="4"/>
      <c r="E542" s="4"/>
      <c r="F542" s="4"/>
      <c r="G542" s="4"/>
      <c r="H542" s="5"/>
      <c r="I542" s="6"/>
      <c r="J542" s="6"/>
      <c r="K542" s="7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8"/>
      <c r="X542" s="5"/>
      <c r="Y542" s="5"/>
      <c r="Z542" s="5"/>
      <c r="AA542" s="5"/>
      <c r="AB542" s="5"/>
      <c r="AC542" s="5"/>
      <c r="AD542" s="5"/>
      <c r="AE542" s="8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</row>
    <row r="543" spans="1:48" ht="15.75" customHeight="1" x14ac:dyDescent="0.35">
      <c r="A543" s="5"/>
      <c r="B543" s="4"/>
      <c r="C543" s="4"/>
      <c r="D543" s="4"/>
      <c r="E543" s="4"/>
      <c r="F543" s="4"/>
      <c r="G543" s="4"/>
      <c r="H543" s="5"/>
      <c r="I543" s="6"/>
      <c r="J543" s="6"/>
      <c r="K543" s="7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8"/>
      <c r="X543" s="5"/>
      <c r="Y543" s="5"/>
      <c r="Z543" s="5"/>
      <c r="AA543" s="5"/>
      <c r="AB543" s="5"/>
      <c r="AC543" s="5"/>
      <c r="AD543" s="5"/>
      <c r="AE543" s="8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</row>
    <row r="544" spans="1:48" ht="15.75" customHeight="1" x14ac:dyDescent="0.35">
      <c r="A544" s="5"/>
      <c r="B544" s="4"/>
      <c r="C544" s="4"/>
      <c r="D544" s="4"/>
      <c r="E544" s="4"/>
      <c r="F544" s="4"/>
      <c r="G544" s="4"/>
      <c r="H544" s="5"/>
      <c r="I544" s="6"/>
      <c r="J544" s="6"/>
      <c r="K544" s="7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8"/>
      <c r="X544" s="5"/>
      <c r="Y544" s="5"/>
      <c r="Z544" s="5"/>
      <c r="AA544" s="5"/>
      <c r="AB544" s="5"/>
      <c r="AC544" s="5"/>
      <c r="AD544" s="5"/>
      <c r="AE544" s="8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</row>
    <row r="545" spans="1:48" ht="15.75" customHeight="1" x14ac:dyDescent="0.35">
      <c r="A545" s="5"/>
      <c r="B545" s="4"/>
      <c r="C545" s="4"/>
      <c r="D545" s="4"/>
      <c r="E545" s="4"/>
      <c r="F545" s="4"/>
      <c r="G545" s="4"/>
      <c r="H545" s="5"/>
      <c r="I545" s="6"/>
      <c r="J545" s="6"/>
      <c r="K545" s="7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8"/>
      <c r="X545" s="5"/>
      <c r="Y545" s="5"/>
      <c r="Z545" s="5"/>
      <c r="AA545" s="5"/>
      <c r="AB545" s="5"/>
      <c r="AC545" s="5"/>
      <c r="AD545" s="5"/>
      <c r="AE545" s="8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</row>
    <row r="546" spans="1:48" ht="15.75" customHeight="1" x14ac:dyDescent="0.35">
      <c r="A546" s="5"/>
      <c r="B546" s="4"/>
      <c r="C546" s="4"/>
      <c r="D546" s="4"/>
      <c r="E546" s="4"/>
      <c r="F546" s="4"/>
      <c r="G546" s="4"/>
      <c r="H546" s="5"/>
      <c r="I546" s="6"/>
      <c r="J546" s="6"/>
      <c r="K546" s="7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8"/>
      <c r="X546" s="5"/>
      <c r="Y546" s="5"/>
      <c r="Z546" s="5"/>
      <c r="AA546" s="5"/>
      <c r="AB546" s="5"/>
      <c r="AC546" s="5"/>
      <c r="AD546" s="5"/>
      <c r="AE546" s="8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</row>
    <row r="547" spans="1:48" ht="15.75" customHeight="1" x14ac:dyDescent="0.35">
      <c r="A547" s="5"/>
      <c r="B547" s="4"/>
      <c r="C547" s="4"/>
      <c r="D547" s="4"/>
      <c r="E547" s="4"/>
      <c r="F547" s="4"/>
      <c r="G547" s="4"/>
      <c r="H547" s="5"/>
      <c r="I547" s="6"/>
      <c r="J547" s="6"/>
      <c r="K547" s="7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8"/>
      <c r="X547" s="5"/>
      <c r="Y547" s="5"/>
      <c r="Z547" s="5"/>
      <c r="AA547" s="5"/>
      <c r="AB547" s="5"/>
      <c r="AC547" s="5"/>
      <c r="AD547" s="5"/>
      <c r="AE547" s="8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</row>
    <row r="548" spans="1:48" ht="15.75" customHeight="1" x14ac:dyDescent="0.35">
      <c r="A548" s="5"/>
      <c r="B548" s="4"/>
      <c r="C548" s="4"/>
      <c r="D548" s="4"/>
      <c r="E548" s="4"/>
      <c r="F548" s="4"/>
      <c r="G548" s="4"/>
      <c r="H548" s="5"/>
      <c r="I548" s="6"/>
      <c r="J548" s="6"/>
      <c r="K548" s="7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8"/>
      <c r="X548" s="5"/>
      <c r="Y548" s="5"/>
      <c r="Z548" s="5"/>
      <c r="AA548" s="5"/>
      <c r="AB548" s="5"/>
      <c r="AC548" s="5"/>
      <c r="AD548" s="5"/>
      <c r="AE548" s="8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</row>
    <row r="549" spans="1:48" ht="15.75" customHeight="1" x14ac:dyDescent="0.35">
      <c r="A549" s="5"/>
      <c r="B549" s="4"/>
      <c r="C549" s="4"/>
      <c r="D549" s="4"/>
      <c r="E549" s="4"/>
      <c r="F549" s="4"/>
      <c r="G549" s="4"/>
      <c r="H549" s="5"/>
      <c r="I549" s="6"/>
      <c r="J549" s="6"/>
      <c r="K549" s="7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8"/>
      <c r="X549" s="5"/>
      <c r="Y549" s="5"/>
      <c r="Z549" s="5"/>
      <c r="AA549" s="5"/>
      <c r="AB549" s="5"/>
      <c r="AC549" s="5"/>
      <c r="AD549" s="5"/>
      <c r="AE549" s="8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</row>
    <row r="550" spans="1:48" ht="15.75" customHeight="1" x14ac:dyDescent="0.35">
      <c r="A550" s="5"/>
      <c r="B550" s="4"/>
      <c r="C550" s="4"/>
      <c r="D550" s="4"/>
      <c r="E550" s="4"/>
      <c r="F550" s="4"/>
      <c r="G550" s="4"/>
      <c r="H550" s="5"/>
      <c r="I550" s="6"/>
      <c r="J550" s="6"/>
      <c r="K550" s="7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8"/>
      <c r="X550" s="5"/>
      <c r="Y550" s="5"/>
      <c r="Z550" s="5"/>
      <c r="AA550" s="5"/>
      <c r="AB550" s="5"/>
      <c r="AC550" s="5"/>
      <c r="AD550" s="5"/>
      <c r="AE550" s="8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</row>
    <row r="551" spans="1:48" ht="15.75" customHeight="1" x14ac:dyDescent="0.35">
      <c r="A551" s="5"/>
      <c r="B551" s="4"/>
      <c r="C551" s="4"/>
      <c r="D551" s="4"/>
      <c r="E551" s="4"/>
      <c r="F551" s="4"/>
      <c r="G551" s="4"/>
      <c r="H551" s="5"/>
      <c r="I551" s="6"/>
      <c r="J551" s="6"/>
      <c r="K551" s="7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8"/>
      <c r="X551" s="5"/>
      <c r="Y551" s="5"/>
      <c r="Z551" s="5"/>
      <c r="AA551" s="5"/>
      <c r="AB551" s="5"/>
      <c r="AC551" s="5"/>
      <c r="AD551" s="5"/>
      <c r="AE551" s="8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</row>
    <row r="552" spans="1:48" ht="15.75" customHeight="1" x14ac:dyDescent="0.35">
      <c r="A552" s="5"/>
      <c r="B552" s="4"/>
      <c r="C552" s="4"/>
      <c r="D552" s="4"/>
      <c r="E552" s="4"/>
      <c r="F552" s="4"/>
      <c r="G552" s="4"/>
      <c r="H552" s="5"/>
      <c r="I552" s="6"/>
      <c r="J552" s="6"/>
      <c r="K552" s="7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8"/>
      <c r="X552" s="5"/>
      <c r="Y552" s="5"/>
      <c r="Z552" s="5"/>
      <c r="AA552" s="5"/>
      <c r="AB552" s="5"/>
      <c r="AC552" s="5"/>
      <c r="AD552" s="5"/>
      <c r="AE552" s="8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</row>
    <row r="553" spans="1:48" ht="15.75" customHeight="1" x14ac:dyDescent="0.35">
      <c r="A553" s="5"/>
      <c r="B553" s="4"/>
      <c r="C553" s="4"/>
      <c r="D553" s="4"/>
      <c r="E553" s="4"/>
      <c r="F553" s="4"/>
      <c r="G553" s="4"/>
      <c r="H553" s="5"/>
      <c r="I553" s="6"/>
      <c r="J553" s="6"/>
      <c r="K553" s="7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8"/>
      <c r="X553" s="5"/>
      <c r="Y553" s="5"/>
      <c r="Z553" s="5"/>
      <c r="AA553" s="5"/>
      <c r="AB553" s="5"/>
      <c r="AC553" s="5"/>
      <c r="AD553" s="5"/>
      <c r="AE553" s="8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</row>
    <row r="554" spans="1:48" ht="15.75" customHeight="1" x14ac:dyDescent="0.35">
      <c r="A554" s="5"/>
      <c r="B554" s="4"/>
      <c r="C554" s="4"/>
      <c r="D554" s="4"/>
      <c r="E554" s="4"/>
      <c r="F554" s="4"/>
      <c r="G554" s="4"/>
      <c r="H554" s="5"/>
      <c r="I554" s="6"/>
      <c r="J554" s="6"/>
      <c r="K554" s="7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8"/>
      <c r="X554" s="5"/>
      <c r="Y554" s="5"/>
      <c r="Z554" s="5"/>
      <c r="AA554" s="5"/>
      <c r="AB554" s="5"/>
      <c r="AC554" s="5"/>
      <c r="AD554" s="5"/>
      <c r="AE554" s="8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</row>
    <row r="555" spans="1:48" ht="15.75" customHeight="1" x14ac:dyDescent="0.35">
      <c r="A555" s="5"/>
      <c r="B555" s="4"/>
      <c r="C555" s="4"/>
      <c r="D555" s="4"/>
      <c r="E555" s="4"/>
      <c r="F555" s="4"/>
      <c r="G555" s="4"/>
      <c r="H555" s="5"/>
      <c r="I555" s="6"/>
      <c r="J555" s="6"/>
      <c r="K555" s="7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8"/>
      <c r="X555" s="5"/>
      <c r="Y555" s="5"/>
      <c r="Z555" s="5"/>
      <c r="AA555" s="5"/>
      <c r="AB555" s="5"/>
      <c r="AC555" s="5"/>
      <c r="AD555" s="5"/>
      <c r="AE555" s="8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</row>
    <row r="556" spans="1:48" ht="15.75" customHeight="1" x14ac:dyDescent="0.35">
      <c r="A556" s="5"/>
      <c r="B556" s="4"/>
      <c r="C556" s="4"/>
      <c r="D556" s="4"/>
      <c r="E556" s="4"/>
      <c r="F556" s="4"/>
      <c r="G556" s="4"/>
      <c r="H556" s="5"/>
      <c r="I556" s="6"/>
      <c r="J556" s="6"/>
      <c r="K556" s="7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8"/>
      <c r="X556" s="5"/>
      <c r="Y556" s="5"/>
      <c r="Z556" s="5"/>
      <c r="AA556" s="5"/>
      <c r="AB556" s="5"/>
      <c r="AC556" s="5"/>
      <c r="AD556" s="5"/>
      <c r="AE556" s="8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</row>
    <row r="557" spans="1:48" ht="15.75" customHeight="1" x14ac:dyDescent="0.35">
      <c r="A557" s="5"/>
      <c r="B557" s="4"/>
      <c r="C557" s="4"/>
      <c r="D557" s="4"/>
      <c r="E557" s="4"/>
      <c r="F557" s="4"/>
      <c r="G557" s="4"/>
      <c r="H557" s="5"/>
      <c r="I557" s="6"/>
      <c r="J557" s="6"/>
      <c r="K557" s="7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8"/>
      <c r="X557" s="5"/>
      <c r="Y557" s="5"/>
      <c r="Z557" s="5"/>
      <c r="AA557" s="5"/>
      <c r="AB557" s="5"/>
      <c r="AC557" s="5"/>
      <c r="AD557" s="5"/>
      <c r="AE557" s="8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</row>
    <row r="558" spans="1:48" ht="15.75" customHeight="1" x14ac:dyDescent="0.35">
      <c r="A558" s="5"/>
      <c r="B558" s="4"/>
      <c r="C558" s="4"/>
      <c r="D558" s="4"/>
      <c r="E558" s="4"/>
      <c r="F558" s="4"/>
      <c r="G558" s="4"/>
      <c r="H558" s="5"/>
      <c r="I558" s="6"/>
      <c r="J558" s="6"/>
      <c r="K558" s="7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8"/>
      <c r="X558" s="5"/>
      <c r="Y558" s="5"/>
      <c r="Z558" s="5"/>
      <c r="AA558" s="5"/>
      <c r="AB558" s="5"/>
      <c r="AC558" s="5"/>
      <c r="AD558" s="5"/>
      <c r="AE558" s="8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</row>
    <row r="559" spans="1:48" ht="15.75" customHeight="1" x14ac:dyDescent="0.35">
      <c r="A559" s="5"/>
      <c r="B559" s="4"/>
      <c r="C559" s="4"/>
      <c r="D559" s="4"/>
      <c r="E559" s="4"/>
      <c r="F559" s="4"/>
      <c r="G559" s="4"/>
      <c r="H559" s="5"/>
      <c r="I559" s="6"/>
      <c r="J559" s="6"/>
      <c r="K559" s="7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8"/>
      <c r="X559" s="5"/>
      <c r="Y559" s="5"/>
      <c r="Z559" s="5"/>
      <c r="AA559" s="5"/>
      <c r="AB559" s="5"/>
      <c r="AC559" s="5"/>
      <c r="AD559" s="5"/>
      <c r="AE559" s="8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</row>
    <row r="560" spans="1:48" ht="15.75" customHeight="1" x14ac:dyDescent="0.35">
      <c r="A560" s="5"/>
      <c r="B560" s="4"/>
      <c r="C560" s="4"/>
      <c r="D560" s="4"/>
      <c r="E560" s="4"/>
      <c r="F560" s="4"/>
      <c r="G560" s="4"/>
      <c r="H560" s="5"/>
      <c r="I560" s="6"/>
      <c r="J560" s="6"/>
      <c r="K560" s="7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8"/>
      <c r="X560" s="5"/>
      <c r="Y560" s="5"/>
      <c r="Z560" s="5"/>
      <c r="AA560" s="5"/>
      <c r="AB560" s="5"/>
      <c r="AC560" s="5"/>
      <c r="AD560" s="5"/>
      <c r="AE560" s="8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</row>
    <row r="561" spans="1:48" ht="15.75" customHeight="1" x14ac:dyDescent="0.35">
      <c r="A561" s="5"/>
      <c r="B561" s="4"/>
      <c r="C561" s="4"/>
      <c r="D561" s="4"/>
      <c r="E561" s="4"/>
      <c r="F561" s="4"/>
      <c r="G561" s="4"/>
      <c r="H561" s="5"/>
      <c r="I561" s="6"/>
      <c r="J561" s="6"/>
      <c r="K561" s="7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8"/>
      <c r="X561" s="5"/>
      <c r="Y561" s="5"/>
      <c r="Z561" s="5"/>
      <c r="AA561" s="5"/>
      <c r="AB561" s="5"/>
      <c r="AC561" s="5"/>
      <c r="AD561" s="5"/>
      <c r="AE561" s="8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</row>
    <row r="562" spans="1:48" ht="15.75" customHeight="1" x14ac:dyDescent="0.35">
      <c r="A562" s="5"/>
      <c r="B562" s="4"/>
      <c r="C562" s="4"/>
      <c r="D562" s="4"/>
      <c r="E562" s="4"/>
      <c r="F562" s="4"/>
      <c r="G562" s="4"/>
      <c r="H562" s="5"/>
      <c r="I562" s="6"/>
      <c r="J562" s="6"/>
      <c r="K562" s="7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8"/>
      <c r="X562" s="5"/>
      <c r="Y562" s="5"/>
      <c r="Z562" s="5"/>
      <c r="AA562" s="5"/>
      <c r="AB562" s="5"/>
      <c r="AC562" s="5"/>
      <c r="AD562" s="5"/>
      <c r="AE562" s="8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</row>
    <row r="563" spans="1:48" ht="15.75" customHeight="1" x14ac:dyDescent="0.35">
      <c r="A563" s="5"/>
      <c r="B563" s="4"/>
      <c r="C563" s="4"/>
      <c r="D563" s="4"/>
      <c r="E563" s="4"/>
      <c r="F563" s="4"/>
      <c r="G563" s="4"/>
      <c r="H563" s="5"/>
      <c r="I563" s="6"/>
      <c r="J563" s="6"/>
      <c r="K563" s="7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8"/>
      <c r="X563" s="5"/>
      <c r="Y563" s="5"/>
      <c r="Z563" s="5"/>
      <c r="AA563" s="5"/>
      <c r="AB563" s="5"/>
      <c r="AC563" s="5"/>
      <c r="AD563" s="5"/>
      <c r="AE563" s="8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</row>
    <row r="564" spans="1:48" ht="15.75" customHeight="1" x14ac:dyDescent="0.35">
      <c r="A564" s="5"/>
      <c r="B564" s="4"/>
      <c r="C564" s="4"/>
      <c r="D564" s="4"/>
      <c r="E564" s="4"/>
      <c r="F564" s="4"/>
      <c r="G564" s="4"/>
      <c r="H564" s="5"/>
      <c r="I564" s="6"/>
      <c r="J564" s="6"/>
      <c r="K564" s="7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8"/>
      <c r="X564" s="5"/>
      <c r="Y564" s="5"/>
      <c r="Z564" s="5"/>
      <c r="AA564" s="5"/>
      <c r="AB564" s="5"/>
      <c r="AC564" s="5"/>
      <c r="AD564" s="5"/>
      <c r="AE564" s="8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</row>
    <row r="565" spans="1:48" ht="15.75" customHeight="1" x14ac:dyDescent="0.35">
      <c r="A565" s="5"/>
      <c r="B565" s="4"/>
      <c r="C565" s="4"/>
      <c r="D565" s="4"/>
      <c r="E565" s="4"/>
      <c r="F565" s="4"/>
      <c r="G565" s="4"/>
      <c r="H565" s="5"/>
      <c r="I565" s="6"/>
      <c r="J565" s="6"/>
      <c r="K565" s="7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8"/>
      <c r="X565" s="5"/>
      <c r="Y565" s="5"/>
      <c r="Z565" s="5"/>
      <c r="AA565" s="5"/>
      <c r="AB565" s="5"/>
      <c r="AC565" s="5"/>
      <c r="AD565" s="5"/>
      <c r="AE565" s="8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</row>
    <row r="566" spans="1:48" ht="15.75" customHeight="1" x14ac:dyDescent="0.35">
      <c r="A566" s="5"/>
      <c r="B566" s="4"/>
      <c r="C566" s="4"/>
      <c r="D566" s="4"/>
      <c r="E566" s="4"/>
      <c r="F566" s="4"/>
      <c r="G566" s="4"/>
      <c r="H566" s="5"/>
      <c r="I566" s="6"/>
      <c r="J566" s="6"/>
      <c r="K566" s="7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8"/>
      <c r="X566" s="5"/>
      <c r="Y566" s="5"/>
      <c r="Z566" s="5"/>
      <c r="AA566" s="5"/>
      <c r="AB566" s="5"/>
      <c r="AC566" s="5"/>
      <c r="AD566" s="5"/>
      <c r="AE566" s="8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</row>
    <row r="567" spans="1:48" ht="15.75" customHeight="1" x14ac:dyDescent="0.35">
      <c r="A567" s="5"/>
      <c r="B567" s="4"/>
      <c r="C567" s="4"/>
      <c r="D567" s="4"/>
      <c r="E567" s="4"/>
      <c r="F567" s="4"/>
      <c r="G567" s="4"/>
      <c r="H567" s="5"/>
      <c r="I567" s="6"/>
      <c r="J567" s="6"/>
      <c r="K567" s="7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8"/>
      <c r="X567" s="5"/>
      <c r="Y567" s="5"/>
      <c r="Z567" s="5"/>
      <c r="AA567" s="5"/>
      <c r="AB567" s="5"/>
      <c r="AC567" s="5"/>
      <c r="AD567" s="5"/>
      <c r="AE567" s="8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</row>
    <row r="568" spans="1:48" ht="15.75" customHeight="1" x14ac:dyDescent="0.35">
      <c r="A568" s="5"/>
      <c r="B568" s="4"/>
      <c r="C568" s="4"/>
      <c r="D568" s="4"/>
      <c r="E568" s="4"/>
      <c r="F568" s="4"/>
      <c r="G568" s="4"/>
      <c r="H568" s="5"/>
      <c r="I568" s="6"/>
      <c r="J568" s="6"/>
      <c r="K568" s="7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8"/>
      <c r="X568" s="5"/>
      <c r="Y568" s="5"/>
      <c r="Z568" s="5"/>
      <c r="AA568" s="5"/>
      <c r="AB568" s="5"/>
      <c r="AC568" s="5"/>
      <c r="AD568" s="5"/>
      <c r="AE568" s="8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</row>
    <row r="569" spans="1:48" ht="15.75" customHeight="1" x14ac:dyDescent="0.35">
      <c r="A569" s="5"/>
      <c r="B569" s="4"/>
      <c r="C569" s="4"/>
      <c r="D569" s="4"/>
      <c r="E569" s="4"/>
      <c r="F569" s="4"/>
      <c r="G569" s="4"/>
      <c r="H569" s="5"/>
      <c r="I569" s="6"/>
      <c r="J569" s="6"/>
      <c r="K569" s="7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8"/>
      <c r="X569" s="5"/>
      <c r="Y569" s="5"/>
      <c r="Z569" s="5"/>
      <c r="AA569" s="5"/>
      <c r="AB569" s="5"/>
      <c r="AC569" s="5"/>
      <c r="AD569" s="5"/>
      <c r="AE569" s="8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</row>
    <row r="570" spans="1:48" ht="15.75" customHeight="1" x14ac:dyDescent="0.35">
      <c r="A570" s="5"/>
      <c r="B570" s="4"/>
      <c r="C570" s="4"/>
      <c r="D570" s="4"/>
      <c r="E570" s="4"/>
      <c r="F570" s="4"/>
      <c r="G570" s="4"/>
      <c r="H570" s="5"/>
      <c r="I570" s="6"/>
      <c r="J570" s="6"/>
      <c r="K570" s="7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8"/>
      <c r="X570" s="5"/>
      <c r="Y570" s="5"/>
      <c r="Z570" s="5"/>
      <c r="AA570" s="5"/>
      <c r="AB570" s="5"/>
      <c r="AC570" s="5"/>
      <c r="AD570" s="5"/>
      <c r="AE570" s="8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</row>
    <row r="571" spans="1:48" ht="15.75" customHeight="1" x14ac:dyDescent="0.35">
      <c r="A571" s="5"/>
      <c r="B571" s="4"/>
      <c r="C571" s="4"/>
      <c r="D571" s="4"/>
      <c r="E571" s="4"/>
      <c r="F571" s="4"/>
      <c r="G571" s="4"/>
      <c r="H571" s="5"/>
      <c r="I571" s="6"/>
      <c r="J571" s="6"/>
      <c r="K571" s="7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8"/>
      <c r="X571" s="5"/>
      <c r="Y571" s="5"/>
      <c r="Z571" s="5"/>
      <c r="AA571" s="5"/>
      <c r="AB571" s="5"/>
      <c r="AC571" s="5"/>
      <c r="AD571" s="5"/>
      <c r="AE571" s="8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</row>
    <row r="572" spans="1:48" ht="15.75" customHeight="1" x14ac:dyDescent="0.35">
      <c r="A572" s="5"/>
      <c r="B572" s="4"/>
      <c r="C572" s="4"/>
      <c r="D572" s="4"/>
      <c r="E572" s="4"/>
      <c r="F572" s="4"/>
      <c r="G572" s="4"/>
      <c r="H572" s="5"/>
      <c r="I572" s="6"/>
      <c r="J572" s="6"/>
      <c r="K572" s="7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8"/>
      <c r="X572" s="5"/>
      <c r="Y572" s="5"/>
      <c r="Z572" s="5"/>
      <c r="AA572" s="5"/>
      <c r="AB572" s="5"/>
      <c r="AC572" s="5"/>
      <c r="AD572" s="5"/>
      <c r="AE572" s="8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</row>
    <row r="573" spans="1:48" ht="15.75" customHeight="1" x14ac:dyDescent="0.35">
      <c r="A573" s="5"/>
      <c r="B573" s="4"/>
      <c r="C573" s="4"/>
      <c r="D573" s="4"/>
      <c r="E573" s="4"/>
      <c r="F573" s="4"/>
      <c r="G573" s="4"/>
      <c r="H573" s="5"/>
      <c r="I573" s="6"/>
      <c r="J573" s="6"/>
      <c r="K573" s="7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8"/>
      <c r="X573" s="5"/>
      <c r="Y573" s="5"/>
      <c r="Z573" s="5"/>
      <c r="AA573" s="5"/>
      <c r="AB573" s="5"/>
      <c r="AC573" s="5"/>
      <c r="AD573" s="5"/>
      <c r="AE573" s="8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</row>
    <row r="574" spans="1:48" ht="15.75" customHeight="1" x14ac:dyDescent="0.35">
      <c r="A574" s="5"/>
      <c r="B574" s="4"/>
      <c r="C574" s="4"/>
      <c r="D574" s="4"/>
      <c r="E574" s="4"/>
      <c r="F574" s="4"/>
      <c r="G574" s="4"/>
      <c r="H574" s="5"/>
      <c r="I574" s="6"/>
      <c r="J574" s="6"/>
      <c r="K574" s="7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8"/>
      <c r="X574" s="5"/>
      <c r="Y574" s="5"/>
      <c r="Z574" s="5"/>
      <c r="AA574" s="5"/>
      <c r="AB574" s="5"/>
      <c r="AC574" s="5"/>
      <c r="AD574" s="5"/>
      <c r="AE574" s="8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</row>
    <row r="575" spans="1:48" ht="15.75" customHeight="1" x14ac:dyDescent="0.35">
      <c r="A575" s="5"/>
      <c r="B575" s="4"/>
      <c r="C575" s="4"/>
      <c r="D575" s="4"/>
      <c r="E575" s="4"/>
      <c r="F575" s="4"/>
      <c r="G575" s="4"/>
      <c r="H575" s="5"/>
      <c r="I575" s="6"/>
      <c r="J575" s="6"/>
      <c r="K575" s="7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8"/>
      <c r="X575" s="5"/>
      <c r="Y575" s="5"/>
      <c r="Z575" s="5"/>
      <c r="AA575" s="5"/>
      <c r="AB575" s="5"/>
      <c r="AC575" s="5"/>
      <c r="AD575" s="5"/>
      <c r="AE575" s="8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</row>
    <row r="576" spans="1:48" ht="15.75" customHeight="1" x14ac:dyDescent="0.35">
      <c r="A576" s="5"/>
      <c r="B576" s="4"/>
      <c r="C576" s="4"/>
      <c r="D576" s="4"/>
      <c r="E576" s="4"/>
      <c r="F576" s="4"/>
      <c r="G576" s="4"/>
      <c r="H576" s="5"/>
      <c r="I576" s="6"/>
      <c r="J576" s="6"/>
      <c r="K576" s="7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8"/>
      <c r="X576" s="5"/>
      <c r="Y576" s="5"/>
      <c r="Z576" s="5"/>
      <c r="AA576" s="5"/>
      <c r="AB576" s="5"/>
      <c r="AC576" s="5"/>
      <c r="AD576" s="5"/>
      <c r="AE576" s="8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</row>
    <row r="577" spans="1:48" ht="15.75" customHeight="1" x14ac:dyDescent="0.35">
      <c r="A577" s="5"/>
      <c r="B577" s="4"/>
      <c r="C577" s="4"/>
      <c r="D577" s="4"/>
      <c r="E577" s="4"/>
      <c r="F577" s="4"/>
      <c r="G577" s="4"/>
      <c r="H577" s="5"/>
      <c r="I577" s="6"/>
      <c r="J577" s="6"/>
      <c r="K577" s="7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8"/>
      <c r="X577" s="5"/>
      <c r="Y577" s="5"/>
      <c r="Z577" s="5"/>
      <c r="AA577" s="5"/>
      <c r="AB577" s="5"/>
      <c r="AC577" s="5"/>
      <c r="AD577" s="5"/>
      <c r="AE577" s="8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</row>
    <row r="578" spans="1:48" ht="15.75" customHeight="1" x14ac:dyDescent="0.35">
      <c r="A578" s="5"/>
      <c r="B578" s="4"/>
      <c r="C578" s="4"/>
      <c r="D578" s="4"/>
      <c r="E578" s="4"/>
      <c r="F578" s="4"/>
      <c r="G578" s="4"/>
      <c r="H578" s="5"/>
      <c r="I578" s="6"/>
      <c r="J578" s="6"/>
      <c r="K578" s="7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8"/>
      <c r="X578" s="5"/>
      <c r="Y578" s="5"/>
      <c r="Z578" s="5"/>
      <c r="AA578" s="5"/>
      <c r="AB578" s="5"/>
      <c r="AC578" s="5"/>
      <c r="AD578" s="5"/>
      <c r="AE578" s="8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</row>
    <row r="579" spans="1:48" ht="15.75" customHeight="1" x14ac:dyDescent="0.35">
      <c r="A579" s="5"/>
      <c r="B579" s="4"/>
      <c r="C579" s="4"/>
      <c r="D579" s="4"/>
      <c r="E579" s="4"/>
      <c r="F579" s="4"/>
      <c r="G579" s="4"/>
      <c r="H579" s="5"/>
      <c r="I579" s="6"/>
      <c r="J579" s="6"/>
      <c r="K579" s="7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8"/>
      <c r="X579" s="5"/>
      <c r="Y579" s="5"/>
      <c r="Z579" s="5"/>
      <c r="AA579" s="5"/>
      <c r="AB579" s="5"/>
      <c r="AC579" s="5"/>
      <c r="AD579" s="5"/>
      <c r="AE579" s="8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</row>
    <row r="580" spans="1:48" ht="15.75" customHeight="1" x14ac:dyDescent="0.35">
      <c r="A580" s="5"/>
      <c r="B580" s="4"/>
      <c r="C580" s="4"/>
      <c r="D580" s="4"/>
      <c r="E580" s="4"/>
      <c r="F580" s="4"/>
      <c r="G580" s="4"/>
      <c r="H580" s="5"/>
      <c r="I580" s="6"/>
      <c r="J580" s="6"/>
      <c r="K580" s="7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8"/>
      <c r="X580" s="5"/>
      <c r="Y580" s="5"/>
      <c r="Z580" s="5"/>
      <c r="AA580" s="5"/>
      <c r="AB580" s="5"/>
      <c r="AC580" s="5"/>
      <c r="AD580" s="5"/>
      <c r="AE580" s="8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</row>
    <row r="581" spans="1:48" ht="15.75" customHeight="1" x14ac:dyDescent="0.35">
      <c r="A581" s="5"/>
      <c r="B581" s="4"/>
      <c r="C581" s="4"/>
      <c r="D581" s="4"/>
      <c r="E581" s="4"/>
      <c r="F581" s="4"/>
      <c r="G581" s="4"/>
      <c r="H581" s="5"/>
      <c r="I581" s="6"/>
      <c r="J581" s="6"/>
      <c r="K581" s="7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8"/>
      <c r="X581" s="5"/>
      <c r="Y581" s="5"/>
      <c r="Z581" s="5"/>
      <c r="AA581" s="5"/>
      <c r="AB581" s="5"/>
      <c r="AC581" s="5"/>
      <c r="AD581" s="5"/>
      <c r="AE581" s="8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</row>
    <row r="582" spans="1:48" ht="15.75" customHeight="1" x14ac:dyDescent="0.35">
      <c r="A582" s="5"/>
      <c r="B582" s="4"/>
      <c r="C582" s="4"/>
      <c r="D582" s="4"/>
      <c r="E582" s="4"/>
      <c r="F582" s="4"/>
      <c r="G582" s="4"/>
      <c r="H582" s="5"/>
      <c r="I582" s="6"/>
      <c r="J582" s="6"/>
      <c r="K582" s="7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8"/>
      <c r="X582" s="5"/>
      <c r="Y582" s="5"/>
      <c r="Z582" s="5"/>
      <c r="AA582" s="5"/>
      <c r="AB582" s="5"/>
      <c r="AC582" s="5"/>
      <c r="AD582" s="5"/>
      <c r="AE582" s="8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</row>
    <row r="583" spans="1:48" ht="15.75" customHeight="1" x14ac:dyDescent="0.35">
      <c r="A583" s="5"/>
      <c r="B583" s="4"/>
      <c r="C583" s="4"/>
      <c r="D583" s="4"/>
      <c r="E583" s="4"/>
      <c r="F583" s="4"/>
      <c r="G583" s="4"/>
      <c r="H583" s="5"/>
      <c r="I583" s="6"/>
      <c r="J583" s="6"/>
      <c r="K583" s="7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8"/>
      <c r="X583" s="5"/>
      <c r="Y583" s="5"/>
      <c r="Z583" s="5"/>
      <c r="AA583" s="5"/>
      <c r="AB583" s="5"/>
      <c r="AC583" s="5"/>
      <c r="AD583" s="5"/>
      <c r="AE583" s="8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</row>
    <row r="584" spans="1:48" ht="15.75" customHeight="1" x14ac:dyDescent="0.35">
      <c r="A584" s="5"/>
      <c r="B584" s="4"/>
      <c r="C584" s="4"/>
      <c r="D584" s="4"/>
      <c r="E584" s="4"/>
      <c r="F584" s="4"/>
      <c r="G584" s="4"/>
      <c r="H584" s="5"/>
      <c r="I584" s="6"/>
      <c r="J584" s="6"/>
      <c r="K584" s="7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8"/>
      <c r="X584" s="5"/>
      <c r="Y584" s="5"/>
      <c r="Z584" s="5"/>
      <c r="AA584" s="5"/>
      <c r="AB584" s="5"/>
      <c r="AC584" s="5"/>
      <c r="AD584" s="5"/>
      <c r="AE584" s="8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</row>
    <row r="585" spans="1:48" ht="15.75" customHeight="1" x14ac:dyDescent="0.35">
      <c r="A585" s="5"/>
      <c r="B585" s="4"/>
      <c r="C585" s="4"/>
      <c r="D585" s="4"/>
      <c r="E585" s="4"/>
      <c r="F585" s="4"/>
      <c r="G585" s="4"/>
      <c r="H585" s="5"/>
      <c r="I585" s="6"/>
      <c r="J585" s="6"/>
      <c r="K585" s="7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8"/>
      <c r="X585" s="5"/>
      <c r="Y585" s="5"/>
      <c r="Z585" s="5"/>
      <c r="AA585" s="5"/>
      <c r="AB585" s="5"/>
      <c r="AC585" s="5"/>
      <c r="AD585" s="5"/>
      <c r="AE585" s="8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</row>
    <row r="586" spans="1:48" ht="15.75" customHeight="1" x14ac:dyDescent="0.35">
      <c r="A586" s="5"/>
      <c r="B586" s="4"/>
      <c r="C586" s="4"/>
      <c r="D586" s="4"/>
      <c r="E586" s="4"/>
      <c r="F586" s="4"/>
      <c r="G586" s="4"/>
      <c r="H586" s="5"/>
      <c r="I586" s="6"/>
      <c r="J586" s="6"/>
      <c r="K586" s="7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8"/>
      <c r="X586" s="5"/>
      <c r="Y586" s="5"/>
      <c r="Z586" s="5"/>
      <c r="AA586" s="5"/>
      <c r="AB586" s="5"/>
      <c r="AC586" s="5"/>
      <c r="AD586" s="5"/>
      <c r="AE586" s="8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</row>
    <row r="587" spans="1:48" ht="15.75" customHeight="1" x14ac:dyDescent="0.35">
      <c r="A587" s="5"/>
      <c r="B587" s="4"/>
      <c r="C587" s="4"/>
      <c r="D587" s="4"/>
      <c r="E587" s="4"/>
      <c r="F587" s="4"/>
      <c r="G587" s="4"/>
      <c r="H587" s="5"/>
      <c r="I587" s="6"/>
      <c r="J587" s="6"/>
      <c r="K587" s="7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8"/>
      <c r="X587" s="5"/>
      <c r="Y587" s="5"/>
      <c r="Z587" s="5"/>
      <c r="AA587" s="5"/>
      <c r="AB587" s="5"/>
      <c r="AC587" s="5"/>
      <c r="AD587" s="5"/>
      <c r="AE587" s="8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</row>
    <row r="588" spans="1:48" ht="15.75" customHeight="1" x14ac:dyDescent="0.35">
      <c r="A588" s="5"/>
      <c r="B588" s="4"/>
      <c r="C588" s="4"/>
      <c r="D588" s="4"/>
      <c r="E588" s="4"/>
      <c r="F588" s="4"/>
      <c r="G588" s="4"/>
      <c r="H588" s="5"/>
      <c r="I588" s="6"/>
      <c r="J588" s="6"/>
      <c r="K588" s="7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8"/>
      <c r="X588" s="5"/>
      <c r="Y588" s="5"/>
      <c r="Z588" s="5"/>
      <c r="AA588" s="5"/>
      <c r="AB588" s="5"/>
      <c r="AC588" s="5"/>
      <c r="AD588" s="5"/>
      <c r="AE588" s="8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</row>
    <row r="589" spans="1:48" ht="15.75" customHeight="1" x14ac:dyDescent="0.35">
      <c r="A589" s="5"/>
      <c r="B589" s="4"/>
      <c r="C589" s="4"/>
      <c r="D589" s="4"/>
      <c r="E589" s="4"/>
      <c r="F589" s="4"/>
      <c r="G589" s="4"/>
      <c r="H589" s="5"/>
      <c r="I589" s="6"/>
      <c r="J589" s="6"/>
      <c r="K589" s="7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8"/>
      <c r="X589" s="5"/>
      <c r="Y589" s="5"/>
      <c r="Z589" s="5"/>
      <c r="AA589" s="5"/>
      <c r="AB589" s="5"/>
      <c r="AC589" s="5"/>
      <c r="AD589" s="5"/>
      <c r="AE589" s="8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</row>
    <row r="590" spans="1:48" ht="15.75" customHeight="1" x14ac:dyDescent="0.35">
      <c r="A590" s="5"/>
      <c r="B590" s="4"/>
      <c r="C590" s="4"/>
      <c r="D590" s="4"/>
      <c r="E590" s="4"/>
      <c r="F590" s="4"/>
      <c r="G590" s="4"/>
      <c r="H590" s="5"/>
      <c r="I590" s="6"/>
      <c r="J590" s="6"/>
      <c r="K590" s="7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8"/>
      <c r="X590" s="5"/>
      <c r="Y590" s="5"/>
      <c r="Z590" s="5"/>
      <c r="AA590" s="5"/>
      <c r="AB590" s="5"/>
      <c r="AC590" s="5"/>
      <c r="AD590" s="5"/>
      <c r="AE590" s="8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</row>
    <row r="591" spans="1:48" ht="15.75" customHeight="1" x14ac:dyDescent="0.35">
      <c r="A591" s="5"/>
      <c r="B591" s="4"/>
      <c r="C591" s="4"/>
      <c r="D591" s="4"/>
      <c r="E591" s="4"/>
      <c r="F591" s="4"/>
      <c r="G591" s="4"/>
      <c r="H591" s="5"/>
      <c r="I591" s="6"/>
      <c r="J591" s="6"/>
      <c r="K591" s="7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8"/>
      <c r="X591" s="5"/>
      <c r="Y591" s="5"/>
      <c r="Z591" s="5"/>
      <c r="AA591" s="5"/>
      <c r="AB591" s="5"/>
      <c r="AC591" s="5"/>
      <c r="AD591" s="5"/>
      <c r="AE591" s="8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</row>
    <row r="592" spans="1:48" ht="15.75" customHeight="1" x14ac:dyDescent="0.35">
      <c r="A592" s="5"/>
      <c r="B592" s="4"/>
      <c r="C592" s="4"/>
      <c r="D592" s="4"/>
      <c r="E592" s="4"/>
      <c r="F592" s="4"/>
      <c r="G592" s="4"/>
      <c r="H592" s="5"/>
      <c r="I592" s="6"/>
      <c r="J592" s="6"/>
      <c r="K592" s="7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8"/>
      <c r="X592" s="5"/>
      <c r="Y592" s="5"/>
      <c r="Z592" s="5"/>
      <c r="AA592" s="5"/>
      <c r="AB592" s="5"/>
      <c r="AC592" s="5"/>
      <c r="AD592" s="5"/>
      <c r="AE592" s="8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</row>
    <row r="593" spans="1:48" ht="15.75" customHeight="1" x14ac:dyDescent="0.35">
      <c r="A593" s="5"/>
      <c r="B593" s="4"/>
      <c r="C593" s="4"/>
      <c r="D593" s="4"/>
      <c r="E593" s="4"/>
      <c r="F593" s="4"/>
      <c r="G593" s="4"/>
      <c r="H593" s="5"/>
      <c r="I593" s="6"/>
      <c r="J593" s="6"/>
      <c r="K593" s="7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8"/>
      <c r="X593" s="5"/>
      <c r="Y593" s="5"/>
      <c r="Z593" s="5"/>
      <c r="AA593" s="5"/>
      <c r="AB593" s="5"/>
      <c r="AC593" s="5"/>
      <c r="AD593" s="5"/>
      <c r="AE593" s="8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</row>
    <row r="594" spans="1:48" ht="15.75" customHeight="1" x14ac:dyDescent="0.35">
      <c r="A594" s="5"/>
      <c r="B594" s="4"/>
      <c r="C594" s="4"/>
      <c r="D594" s="4"/>
      <c r="E594" s="4"/>
      <c r="F594" s="4"/>
      <c r="G594" s="4"/>
      <c r="H594" s="5"/>
      <c r="I594" s="6"/>
      <c r="J594" s="6"/>
      <c r="K594" s="7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8"/>
      <c r="X594" s="5"/>
      <c r="Y594" s="5"/>
      <c r="Z594" s="5"/>
      <c r="AA594" s="5"/>
      <c r="AB594" s="5"/>
      <c r="AC594" s="5"/>
      <c r="AD594" s="5"/>
      <c r="AE594" s="8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</row>
    <row r="595" spans="1:48" ht="15.75" customHeight="1" x14ac:dyDescent="0.35">
      <c r="A595" s="5"/>
      <c r="B595" s="4"/>
      <c r="C595" s="4"/>
      <c r="D595" s="4"/>
      <c r="E595" s="4"/>
      <c r="F595" s="4"/>
      <c r="G595" s="4"/>
      <c r="H595" s="5"/>
      <c r="I595" s="6"/>
      <c r="J595" s="6"/>
      <c r="K595" s="7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8"/>
      <c r="X595" s="5"/>
      <c r="Y595" s="5"/>
      <c r="Z595" s="5"/>
      <c r="AA595" s="5"/>
      <c r="AB595" s="5"/>
      <c r="AC595" s="5"/>
      <c r="AD595" s="5"/>
      <c r="AE595" s="8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</row>
    <row r="596" spans="1:48" ht="15.75" customHeight="1" x14ac:dyDescent="0.35">
      <c r="A596" s="5"/>
      <c r="B596" s="4"/>
      <c r="C596" s="4"/>
      <c r="D596" s="4"/>
      <c r="E596" s="4"/>
      <c r="F596" s="4"/>
      <c r="G596" s="4"/>
      <c r="H596" s="5"/>
      <c r="I596" s="6"/>
      <c r="J596" s="6"/>
      <c r="K596" s="7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8"/>
      <c r="X596" s="5"/>
      <c r="Y596" s="5"/>
      <c r="Z596" s="5"/>
      <c r="AA596" s="5"/>
      <c r="AB596" s="5"/>
      <c r="AC596" s="5"/>
      <c r="AD596" s="5"/>
      <c r="AE596" s="8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</row>
    <row r="597" spans="1:48" ht="15.75" customHeight="1" x14ac:dyDescent="0.35">
      <c r="A597" s="5"/>
      <c r="B597" s="4"/>
      <c r="C597" s="4"/>
      <c r="D597" s="4"/>
      <c r="E597" s="4"/>
      <c r="F597" s="4"/>
      <c r="G597" s="4"/>
      <c r="H597" s="5"/>
      <c r="I597" s="6"/>
      <c r="J597" s="6"/>
      <c r="K597" s="7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8"/>
      <c r="X597" s="5"/>
      <c r="Y597" s="5"/>
      <c r="Z597" s="5"/>
      <c r="AA597" s="5"/>
      <c r="AB597" s="5"/>
      <c r="AC597" s="5"/>
      <c r="AD597" s="5"/>
      <c r="AE597" s="8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</row>
    <row r="598" spans="1:48" ht="15.75" customHeight="1" x14ac:dyDescent="0.35">
      <c r="A598" s="5"/>
      <c r="B598" s="4"/>
      <c r="C598" s="4"/>
      <c r="D598" s="4"/>
      <c r="E598" s="4"/>
      <c r="F598" s="4"/>
      <c r="G598" s="4"/>
      <c r="H598" s="5"/>
      <c r="I598" s="6"/>
      <c r="J598" s="6"/>
      <c r="K598" s="7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8"/>
      <c r="X598" s="5"/>
      <c r="Y598" s="5"/>
      <c r="Z598" s="5"/>
      <c r="AA598" s="5"/>
      <c r="AB598" s="5"/>
      <c r="AC598" s="5"/>
      <c r="AD598" s="5"/>
      <c r="AE598" s="8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</row>
    <row r="599" spans="1:48" ht="15.75" customHeight="1" x14ac:dyDescent="0.35">
      <c r="A599" s="5"/>
      <c r="B599" s="4"/>
      <c r="C599" s="4"/>
      <c r="D599" s="4"/>
      <c r="E599" s="4"/>
      <c r="F599" s="4"/>
      <c r="G599" s="4"/>
      <c r="H599" s="5"/>
      <c r="I599" s="6"/>
      <c r="J599" s="6"/>
      <c r="K599" s="7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8"/>
      <c r="X599" s="5"/>
      <c r="Y599" s="5"/>
      <c r="Z599" s="5"/>
      <c r="AA599" s="5"/>
      <c r="AB599" s="5"/>
      <c r="AC599" s="5"/>
      <c r="AD599" s="5"/>
      <c r="AE599" s="8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</row>
    <row r="600" spans="1:48" ht="15.75" customHeight="1" x14ac:dyDescent="0.35">
      <c r="A600" s="5"/>
      <c r="B600" s="4"/>
      <c r="C600" s="4"/>
      <c r="D600" s="4"/>
      <c r="E600" s="4"/>
      <c r="F600" s="4"/>
      <c r="G600" s="4"/>
      <c r="H600" s="5"/>
      <c r="I600" s="6"/>
      <c r="J600" s="6"/>
      <c r="K600" s="7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8"/>
      <c r="X600" s="5"/>
      <c r="Y600" s="5"/>
      <c r="Z600" s="5"/>
      <c r="AA600" s="5"/>
      <c r="AB600" s="5"/>
      <c r="AC600" s="5"/>
      <c r="AD600" s="5"/>
      <c r="AE600" s="8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</row>
    <row r="601" spans="1:48" ht="15.75" customHeight="1" x14ac:dyDescent="0.35">
      <c r="A601" s="5"/>
      <c r="B601" s="4"/>
      <c r="C601" s="4"/>
      <c r="D601" s="4"/>
      <c r="E601" s="4"/>
      <c r="F601" s="4"/>
      <c r="G601" s="4"/>
      <c r="H601" s="5"/>
      <c r="I601" s="6"/>
      <c r="J601" s="6"/>
      <c r="K601" s="7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8"/>
      <c r="X601" s="5"/>
      <c r="Y601" s="5"/>
      <c r="Z601" s="5"/>
      <c r="AA601" s="5"/>
      <c r="AB601" s="5"/>
      <c r="AC601" s="5"/>
      <c r="AD601" s="5"/>
      <c r="AE601" s="8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</row>
    <row r="602" spans="1:48" ht="15.75" customHeight="1" x14ac:dyDescent="0.35">
      <c r="A602" s="5"/>
      <c r="B602" s="4"/>
      <c r="C602" s="4"/>
      <c r="D602" s="4"/>
      <c r="E602" s="4"/>
      <c r="F602" s="4"/>
      <c r="G602" s="4"/>
      <c r="H602" s="5"/>
      <c r="I602" s="6"/>
      <c r="J602" s="6"/>
      <c r="K602" s="7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8"/>
      <c r="X602" s="5"/>
      <c r="Y602" s="5"/>
      <c r="Z602" s="5"/>
      <c r="AA602" s="5"/>
      <c r="AB602" s="5"/>
      <c r="AC602" s="5"/>
      <c r="AD602" s="5"/>
      <c r="AE602" s="8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</row>
    <row r="603" spans="1:48" ht="15.75" customHeight="1" x14ac:dyDescent="0.35">
      <c r="A603" s="5"/>
      <c r="B603" s="4"/>
      <c r="C603" s="4"/>
      <c r="D603" s="4"/>
      <c r="E603" s="4"/>
      <c r="F603" s="4"/>
      <c r="G603" s="4"/>
      <c r="H603" s="5"/>
      <c r="I603" s="6"/>
      <c r="J603" s="6"/>
      <c r="K603" s="7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8"/>
      <c r="X603" s="5"/>
      <c r="Y603" s="5"/>
      <c r="Z603" s="5"/>
      <c r="AA603" s="5"/>
      <c r="AB603" s="5"/>
      <c r="AC603" s="5"/>
      <c r="AD603" s="5"/>
      <c r="AE603" s="8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</row>
    <row r="604" spans="1:48" ht="15.75" customHeight="1" x14ac:dyDescent="0.35">
      <c r="A604" s="5"/>
      <c r="B604" s="4"/>
      <c r="C604" s="4"/>
      <c r="D604" s="4"/>
      <c r="E604" s="4"/>
      <c r="F604" s="4"/>
      <c r="G604" s="4"/>
      <c r="H604" s="5"/>
      <c r="I604" s="6"/>
      <c r="J604" s="6"/>
      <c r="K604" s="7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8"/>
      <c r="X604" s="5"/>
      <c r="Y604" s="5"/>
      <c r="Z604" s="5"/>
      <c r="AA604" s="5"/>
      <c r="AB604" s="5"/>
      <c r="AC604" s="5"/>
      <c r="AD604" s="5"/>
      <c r="AE604" s="8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</row>
    <row r="605" spans="1:48" ht="15.75" customHeight="1" x14ac:dyDescent="0.35">
      <c r="A605" s="5"/>
      <c r="B605" s="4"/>
      <c r="C605" s="4"/>
      <c r="D605" s="4"/>
      <c r="E605" s="4"/>
      <c r="F605" s="4"/>
      <c r="G605" s="4"/>
      <c r="H605" s="5"/>
      <c r="I605" s="6"/>
      <c r="J605" s="6"/>
      <c r="K605" s="7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8"/>
      <c r="X605" s="5"/>
      <c r="Y605" s="5"/>
      <c r="Z605" s="5"/>
      <c r="AA605" s="5"/>
      <c r="AB605" s="5"/>
      <c r="AC605" s="5"/>
      <c r="AD605" s="5"/>
      <c r="AE605" s="8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</row>
    <row r="606" spans="1:48" ht="15.75" customHeight="1" x14ac:dyDescent="0.35">
      <c r="A606" s="5"/>
      <c r="B606" s="4"/>
      <c r="C606" s="4"/>
      <c r="D606" s="4"/>
      <c r="E606" s="4"/>
      <c r="F606" s="4"/>
      <c r="G606" s="4"/>
      <c r="H606" s="5"/>
      <c r="I606" s="6"/>
      <c r="J606" s="6"/>
      <c r="K606" s="7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8"/>
      <c r="X606" s="5"/>
      <c r="Y606" s="5"/>
      <c r="Z606" s="5"/>
      <c r="AA606" s="5"/>
      <c r="AB606" s="5"/>
      <c r="AC606" s="5"/>
      <c r="AD606" s="5"/>
      <c r="AE606" s="8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</row>
    <row r="607" spans="1:48" ht="15.75" customHeight="1" x14ac:dyDescent="0.35">
      <c r="A607" s="5"/>
      <c r="B607" s="4"/>
      <c r="C607" s="4"/>
      <c r="D607" s="4"/>
      <c r="E607" s="4"/>
      <c r="F607" s="4"/>
      <c r="G607" s="4"/>
      <c r="H607" s="5"/>
      <c r="I607" s="6"/>
      <c r="J607" s="6"/>
      <c r="K607" s="7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8"/>
      <c r="X607" s="5"/>
      <c r="Y607" s="5"/>
      <c r="Z607" s="5"/>
      <c r="AA607" s="5"/>
      <c r="AB607" s="5"/>
      <c r="AC607" s="5"/>
      <c r="AD607" s="5"/>
      <c r="AE607" s="8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</row>
    <row r="608" spans="1:48" ht="15.75" customHeight="1" x14ac:dyDescent="0.35">
      <c r="A608" s="5"/>
      <c r="B608" s="4"/>
      <c r="C608" s="4"/>
      <c r="D608" s="4"/>
      <c r="E608" s="4"/>
      <c r="F608" s="4"/>
      <c r="G608" s="4"/>
      <c r="H608" s="5"/>
      <c r="I608" s="6"/>
      <c r="J608" s="6"/>
      <c r="K608" s="7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8"/>
      <c r="X608" s="5"/>
      <c r="Y608" s="5"/>
      <c r="Z608" s="5"/>
      <c r="AA608" s="5"/>
      <c r="AB608" s="5"/>
      <c r="AC608" s="5"/>
      <c r="AD608" s="5"/>
      <c r="AE608" s="8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</row>
    <row r="609" spans="1:48" ht="15.75" customHeight="1" x14ac:dyDescent="0.35">
      <c r="A609" s="5"/>
      <c r="B609" s="4"/>
      <c r="C609" s="4"/>
      <c r="D609" s="4"/>
      <c r="E609" s="4"/>
      <c r="F609" s="4"/>
      <c r="G609" s="4"/>
      <c r="H609" s="5"/>
      <c r="I609" s="6"/>
      <c r="J609" s="6"/>
      <c r="K609" s="7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8"/>
      <c r="X609" s="5"/>
      <c r="Y609" s="5"/>
      <c r="Z609" s="5"/>
      <c r="AA609" s="5"/>
      <c r="AB609" s="5"/>
      <c r="AC609" s="5"/>
      <c r="AD609" s="5"/>
      <c r="AE609" s="8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</row>
    <row r="610" spans="1:48" ht="15.75" customHeight="1" x14ac:dyDescent="0.35">
      <c r="A610" s="5"/>
      <c r="B610" s="4"/>
      <c r="C610" s="4"/>
      <c r="D610" s="4"/>
      <c r="E610" s="4"/>
      <c r="F610" s="4"/>
      <c r="G610" s="4"/>
      <c r="H610" s="5"/>
      <c r="I610" s="6"/>
      <c r="J610" s="6"/>
      <c r="K610" s="7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8"/>
      <c r="X610" s="5"/>
      <c r="Y610" s="5"/>
      <c r="Z610" s="5"/>
      <c r="AA610" s="5"/>
      <c r="AB610" s="5"/>
      <c r="AC610" s="5"/>
      <c r="AD610" s="5"/>
      <c r="AE610" s="8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</row>
    <row r="611" spans="1:48" ht="15.75" customHeight="1" x14ac:dyDescent="0.35">
      <c r="A611" s="5"/>
      <c r="B611" s="4"/>
      <c r="C611" s="4"/>
      <c r="D611" s="4"/>
      <c r="E611" s="4"/>
      <c r="F611" s="4"/>
      <c r="G611" s="4"/>
      <c r="H611" s="5"/>
      <c r="I611" s="6"/>
      <c r="J611" s="6"/>
      <c r="K611" s="7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8"/>
      <c r="X611" s="5"/>
      <c r="Y611" s="5"/>
      <c r="Z611" s="5"/>
      <c r="AA611" s="5"/>
      <c r="AB611" s="5"/>
      <c r="AC611" s="5"/>
      <c r="AD611" s="5"/>
      <c r="AE611" s="8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</row>
    <row r="612" spans="1:48" ht="15.75" customHeight="1" x14ac:dyDescent="0.35">
      <c r="A612" s="5"/>
      <c r="B612" s="4"/>
      <c r="C612" s="4"/>
      <c r="D612" s="4"/>
      <c r="E612" s="4"/>
      <c r="F612" s="4"/>
      <c r="G612" s="4"/>
      <c r="H612" s="5"/>
      <c r="I612" s="6"/>
      <c r="J612" s="6"/>
      <c r="K612" s="7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8"/>
      <c r="X612" s="5"/>
      <c r="Y612" s="5"/>
      <c r="Z612" s="5"/>
      <c r="AA612" s="5"/>
      <c r="AB612" s="5"/>
      <c r="AC612" s="5"/>
      <c r="AD612" s="5"/>
      <c r="AE612" s="8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</row>
    <row r="613" spans="1:48" ht="15.75" customHeight="1" x14ac:dyDescent="0.35">
      <c r="A613" s="5"/>
      <c r="B613" s="4"/>
      <c r="C613" s="4"/>
      <c r="D613" s="4"/>
      <c r="E613" s="4"/>
      <c r="F613" s="4"/>
      <c r="G613" s="4"/>
      <c r="H613" s="5"/>
      <c r="I613" s="6"/>
      <c r="J613" s="6"/>
      <c r="K613" s="7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8"/>
      <c r="X613" s="5"/>
      <c r="Y613" s="5"/>
      <c r="Z613" s="5"/>
      <c r="AA613" s="5"/>
      <c r="AB613" s="5"/>
      <c r="AC613" s="5"/>
      <c r="AD613" s="5"/>
      <c r="AE613" s="8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</row>
    <row r="614" spans="1:48" ht="15.75" customHeight="1" x14ac:dyDescent="0.35">
      <c r="A614" s="5"/>
      <c r="B614" s="4"/>
      <c r="C614" s="4"/>
      <c r="D614" s="4"/>
      <c r="E614" s="4"/>
      <c r="F614" s="4"/>
      <c r="G614" s="4"/>
      <c r="H614" s="5"/>
      <c r="I614" s="6"/>
      <c r="J614" s="6"/>
      <c r="K614" s="7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8"/>
      <c r="X614" s="5"/>
      <c r="Y614" s="5"/>
      <c r="Z614" s="5"/>
      <c r="AA614" s="5"/>
      <c r="AB614" s="5"/>
      <c r="AC614" s="5"/>
      <c r="AD614" s="5"/>
      <c r="AE614" s="8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</row>
    <row r="615" spans="1:48" ht="15.75" customHeight="1" x14ac:dyDescent="0.35">
      <c r="A615" s="5"/>
      <c r="B615" s="4"/>
      <c r="C615" s="4"/>
      <c r="D615" s="4"/>
      <c r="E615" s="4"/>
      <c r="F615" s="4"/>
      <c r="G615" s="4"/>
      <c r="H615" s="5"/>
      <c r="I615" s="6"/>
      <c r="J615" s="6"/>
      <c r="K615" s="7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8"/>
      <c r="X615" s="5"/>
      <c r="Y615" s="5"/>
      <c r="Z615" s="5"/>
      <c r="AA615" s="5"/>
      <c r="AB615" s="5"/>
      <c r="AC615" s="5"/>
      <c r="AD615" s="5"/>
      <c r="AE615" s="8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</row>
    <row r="616" spans="1:48" ht="15.75" customHeight="1" x14ac:dyDescent="0.35">
      <c r="A616" s="5"/>
      <c r="B616" s="4"/>
      <c r="C616" s="4"/>
      <c r="D616" s="4"/>
      <c r="E616" s="4"/>
      <c r="F616" s="4"/>
      <c r="G616" s="4"/>
      <c r="H616" s="5"/>
      <c r="I616" s="6"/>
      <c r="J616" s="6"/>
      <c r="K616" s="7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8"/>
      <c r="X616" s="5"/>
      <c r="Y616" s="5"/>
      <c r="Z616" s="5"/>
      <c r="AA616" s="5"/>
      <c r="AB616" s="5"/>
      <c r="AC616" s="5"/>
      <c r="AD616" s="5"/>
      <c r="AE616" s="8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</row>
    <row r="617" spans="1:48" ht="15.75" customHeight="1" x14ac:dyDescent="0.35">
      <c r="A617" s="5"/>
      <c r="B617" s="4"/>
      <c r="C617" s="4"/>
      <c r="D617" s="4"/>
      <c r="E617" s="4"/>
      <c r="F617" s="4"/>
      <c r="G617" s="4"/>
      <c r="H617" s="5"/>
      <c r="I617" s="6"/>
      <c r="J617" s="6"/>
      <c r="K617" s="7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8"/>
      <c r="X617" s="5"/>
      <c r="Y617" s="5"/>
      <c r="Z617" s="5"/>
      <c r="AA617" s="5"/>
      <c r="AB617" s="5"/>
      <c r="AC617" s="5"/>
      <c r="AD617" s="5"/>
      <c r="AE617" s="8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</row>
    <row r="618" spans="1:48" ht="15.75" customHeight="1" x14ac:dyDescent="0.35">
      <c r="A618" s="5"/>
      <c r="B618" s="4"/>
      <c r="C618" s="4"/>
      <c r="D618" s="4"/>
      <c r="E618" s="4"/>
      <c r="F618" s="4"/>
      <c r="G618" s="4"/>
      <c r="H618" s="5"/>
      <c r="I618" s="6"/>
      <c r="J618" s="6"/>
      <c r="K618" s="7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8"/>
      <c r="X618" s="5"/>
      <c r="Y618" s="5"/>
      <c r="Z618" s="5"/>
      <c r="AA618" s="5"/>
      <c r="AB618" s="5"/>
      <c r="AC618" s="5"/>
      <c r="AD618" s="5"/>
      <c r="AE618" s="8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</row>
    <row r="619" spans="1:48" ht="15.75" customHeight="1" x14ac:dyDescent="0.35">
      <c r="A619" s="5"/>
      <c r="B619" s="4"/>
      <c r="C619" s="4"/>
      <c r="D619" s="4"/>
      <c r="E619" s="4"/>
      <c r="F619" s="4"/>
      <c r="G619" s="4"/>
      <c r="H619" s="5"/>
      <c r="I619" s="6"/>
      <c r="J619" s="6"/>
      <c r="K619" s="7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8"/>
      <c r="X619" s="5"/>
      <c r="Y619" s="5"/>
      <c r="Z619" s="5"/>
      <c r="AA619" s="5"/>
      <c r="AB619" s="5"/>
      <c r="AC619" s="5"/>
      <c r="AD619" s="5"/>
      <c r="AE619" s="8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</row>
    <row r="620" spans="1:48" ht="15.75" customHeight="1" x14ac:dyDescent="0.35">
      <c r="A620" s="5"/>
      <c r="B620" s="4"/>
      <c r="C620" s="4"/>
      <c r="D620" s="4"/>
      <c r="E620" s="4"/>
      <c r="F620" s="4"/>
      <c r="G620" s="4"/>
      <c r="H620" s="5"/>
      <c r="I620" s="6"/>
      <c r="J620" s="6"/>
      <c r="K620" s="7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8"/>
      <c r="X620" s="5"/>
      <c r="Y620" s="5"/>
      <c r="Z620" s="5"/>
      <c r="AA620" s="5"/>
      <c r="AB620" s="5"/>
      <c r="AC620" s="5"/>
      <c r="AD620" s="5"/>
      <c r="AE620" s="8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</row>
    <row r="621" spans="1:48" ht="15.75" customHeight="1" x14ac:dyDescent="0.35">
      <c r="A621" s="5"/>
      <c r="B621" s="4"/>
      <c r="C621" s="4"/>
      <c r="D621" s="4"/>
      <c r="E621" s="4"/>
      <c r="F621" s="4"/>
      <c r="G621" s="4"/>
      <c r="H621" s="5"/>
      <c r="I621" s="6"/>
      <c r="J621" s="6"/>
      <c r="K621" s="7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8"/>
      <c r="X621" s="5"/>
      <c r="Y621" s="5"/>
      <c r="Z621" s="5"/>
      <c r="AA621" s="5"/>
      <c r="AB621" s="5"/>
      <c r="AC621" s="5"/>
      <c r="AD621" s="5"/>
      <c r="AE621" s="8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</row>
    <row r="622" spans="1:48" ht="15.75" customHeight="1" x14ac:dyDescent="0.35">
      <c r="A622" s="5"/>
      <c r="B622" s="4"/>
      <c r="C622" s="4"/>
      <c r="D622" s="4"/>
      <c r="E622" s="4"/>
      <c r="F622" s="4"/>
      <c r="G622" s="4"/>
      <c r="H622" s="5"/>
      <c r="I622" s="6"/>
      <c r="J622" s="6"/>
      <c r="K622" s="7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8"/>
      <c r="X622" s="5"/>
      <c r="Y622" s="5"/>
      <c r="Z622" s="5"/>
      <c r="AA622" s="5"/>
      <c r="AB622" s="5"/>
      <c r="AC622" s="5"/>
      <c r="AD622" s="5"/>
      <c r="AE622" s="8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</row>
    <row r="623" spans="1:48" ht="15.75" customHeight="1" x14ac:dyDescent="0.35">
      <c r="A623" s="5"/>
      <c r="B623" s="4"/>
      <c r="C623" s="4"/>
      <c r="D623" s="4"/>
      <c r="E623" s="4"/>
      <c r="F623" s="4"/>
      <c r="G623" s="4"/>
      <c r="H623" s="5"/>
      <c r="I623" s="6"/>
      <c r="J623" s="6"/>
      <c r="K623" s="7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8"/>
      <c r="X623" s="5"/>
      <c r="Y623" s="5"/>
      <c r="Z623" s="5"/>
      <c r="AA623" s="5"/>
      <c r="AB623" s="5"/>
      <c r="AC623" s="5"/>
      <c r="AD623" s="5"/>
      <c r="AE623" s="8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</row>
    <row r="624" spans="1:48" ht="15.75" customHeight="1" x14ac:dyDescent="0.35">
      <c r="A624" s="5"/>
      <c r="B624" s="4"/>
      <c r="C624" s="4"/>
      <c r="D624" s="4"/>
      <c r="E624" s="4"/>
      <c r="F624" s="4"/>
      <c r="G624" s="4"/>
      <c r="H624" s="5"/>
      <c r="I624" s="6"/>
      <c r="J624" s="6"/>
      <c r="K624" s="7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8"/>
      <c r="X624" s="5"/>
      <c r="Y624" s="5"/>
      <c r="Z624" s="5"/>
      <c r="AA624" s="5"/>
      <c r="AB624" s="5"/>
      <c r="AC624" s="5"/>
      <c r="AD624" s="5"/>
      <c r="AE624" s="8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</row>
    <row r="625" spans="1:48" ht="15.75" customHeight="1" x14ac:dyDescent="0.35">
      <c r="A625" s="5"/>
      <c r="B625" s="4"/>
      <c r="C625" s="4"/>
      <c r="D625" s="4"/>
      <c r="E625" s="4"/>
      <c r="F625" s="4"/>
      <c r="G625" s="4"/>
      <c r="H625" s="5"/>
      <c r="I625" s="6"/>
      <c r="J625" s="6"/>
      <c r="K625" s="7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8"/>
      <c r="X625" s="5"/>
      <c r="Y625" s="5"/>
      <c r="Z625" s="5"/>
      <c r="AA625" s="5"/>
      <c r="AB625" s="5"/>
      <c r="AC625" s="5"/>
      <c r="AD625" s="5"/>
      <c r="AE625" s="8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</row>
    <row r="626" spans="1:48" ht="15.75" customHeight="1" x14ac:dyDescent="0.35">
      <c r="A626" s="5"/>
      <c r="B626" s="4"/>
      <c r="C626" s="4"/>
      <c r="D626" s="4"/>
      <c r="E626" s="4"/>
      <c r="F626" s="4"/>
      <c r="G626" s="4"/>
      <c r="H626" s="5"/>
      <c r="I626" s="6"/>
      <c r="J626" s="6"/>
      <c r="K626" s="7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8"/>
      <c r="X626" s="5"/>
      <c r="Y626" s="5"/>
      <c r="Z626" s="5"/>
      <c r="AA626" s="5"/>
      <c r="AB626" s="5"/>
      <c r="AC626" s="5"/>
      <c r="AD626" s="5"/>
      <c r="AE626" s="8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</row>
    <row r="627" spans="1:48" ht="15.75" customHeight="1" x14ac:dyDescent="0.35">
      <c r="A627" s="5"/>
      <c r="B627" s="4"/>
      <c r="C627" s="4"/>
      <c r="D627" s="4"/>
      <c r="E627" s="4"/>
      <c r="F627" s="4"/>
      <c r="G627" s="4"/>
      <c r="H627" s="5"/>
      <c r="I627" s="6"/>
      <c r="J627" s="6"/>
      <c r="K627" s="7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8"/>
      <c r="X627" s="5"/>
      <c r="Y627" s="5"/>
      <c r="Z627" s="5"/>
      <c r="AA627" s="5"/>
      <c r="AB627" s="5"/>
      <c r="AC627" s="5"/>
      <c r="AD627" s="5"/>
      <c r="AE627" s="8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</row>
    <row r="628" spans="1:48" ht="15.75" customHeight="1" x14ac:dyDescent="0.35">
      <c r="A628" s="5"/>
      <c r="B628" s="4"/>
      <c r="C628" s="4"/>
      <c r="D628" s="4"/>
      <c r="E628" s="4"/>
      <c r="F628" s="4"/>
      <c r="G628" s="4"/>
      <c r="H628" s="5"/>
      <c r="I628" s="6"/>
      <c r="J628" s="6"/>
      <c r="K628" s="7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8"/>
      <c r="X628" s="5"/>
      <c r="Y628" s="5"/>
      <c r="Z628" s="5"/>
      <c r="AA628" s="5"/>
      <c r="AB628" s="5"/>
      <c r="AC628" s="5"/>
      <c r="AD628" s="5"/>
      <c r="AE628" s="8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</row>
    <row r="629" spans="1:48" ht="15.75" customHeight="1" x14ac:dyDescent="0.35">
      <c r="A629" s="5"/>
      <c r="B629" s="4"/>
      <c r="C629" s="4"/>
      <c r="D629" s="4"/>
      <c r="E629" s="4"/>
      <c r="F629" s="4"/>
      <c r="G629" s="4"/>
      <c r="H629" s="5"/>
      <c r="I629" s="6"/>
      <c r="J629" s="6"/>
      <c r="K629" s="7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8"/>
      <c r="X629" s="5"/>
      <c r="Y629" s="5"/>
      <c r="Z629" s="5"/>
      <c r="AA629" s="5"/>
      <c r="AB629" s="5"/>
      <c r="AC629" s="5"/>
      <c r="AD629" s="5"/>
      <c r="AE629" s="8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</row>
    <row r="630" spans="1:48" ht="15.75" customHeight="1" x14ac:dyDescent="0.35">
      <c r="A630" s="5"/>
      <c r="B630" s="4"/>
      <c r="C630" s="4"/>
      <c r="D630" s="4"/>
      <c r="E630" s="4"/>
      <c r="F630" s="4"/>
      <c r="G630" s="4"/>
      <c r="H630" s="5"/>
      <c r="I630" s="6"/>
      <c r="J630" s="6"/>
      <c r="K630" s="7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8"/>
      <c r="X630" s="5"/>
      <c r="Y630" s="5"/>
      <c r="Z630" s="5"/>
      <c r="AA630" s="5"/>
      <c r="AB630" s="5"/>
      <c r="AC630" s="5"/>
      <c r="AD630" s="5"/>
      <c r="AE630" s="8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</row>
    <row r="631" spans="1:48" ht="15.75" customHeight="1" x14ac:dyDescent="0.35">
      <c r="A631" s="5"/>
      <c r="B631" s="4"/>
      <c r="C631" s="4"/>
      <c r="D631" s="4"/>
      <c r="E631" s="4"/>
      <c r="F631" s="4"/>
      <c r="G631" s="4"/>
      <c r="H631" s="5"/>
      <c r="I631" s="6"/>
      <c r="J631" s="6"/>
      <c r="K631" s="7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8"/>
      <c r="X631" s="5"/>
      <c r="Y631" s="5"/>
      <c r="Z631" s="5"/>
      <c r="AA631" s="5"/>
      <c r="AB631" s="5"/>
      <c r="AC631" s="5"/>
      <c r="AD631" s="5"/>
      <c r="AE631" s="8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</row>
    <row r="632" spans="1:48" ht="15.75" customHeight="1" x14ac:dyDescent="0.35">
      <c r="A632" s="5"/>
      <c r="B632" s="4"/>
      <c r="C632" s="4"/>
      <c r="D632" s="4"/>
      <c r="E632" s="4"/>
      <c r="F632" s="4"/>
      <c r="G632" s="4"/>
      <c r="H632" s="5"/>
      <c r="I632" s="6"/>
      <c r="J632" s="6"/>
      <c r="K632" s="7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8"/>
      <c r="X632" s="5"/>
      <c r="Y632" s="5"/>
      <c r="Z632" s="5"/>
      <c r="AA632" s="5"/>
      <c r="AB632" s="5"/>
      <c r="AC632" s="5"/>
      <c r="AD632" s="5"/>
      <c r="AE632" s="8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</row>
    <row r="633" spans="1:48" ht="15.75" customHeight="1" x14ac:dyDescent="0.35">
      <c r="A633" s="5"/>
      <c r="B633" s="4"/>
      <c r="C633" s="4"/>
      <c r="D633" s="4"/>
      <c r="E633" s="4"/>
      <c r="F633" s="4"/>
      <c r="G633" s="4"/>
      <c r="H633" s="5"/>
      <c r="I633" s="6"/>
      <c r="J633" s="6"/>
      <c r="K633" s="7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8"/>
      <c r="X633" s="5"/>
      <c r="Y633" s="5"/>
      <c r="Z633" s="5"/>
      <c r="AA633" s="5"/>
      <c r="AB633" s="5"/>
      <c r="AC633" s="5"/>
      <c r="AD633" s="5"/>
      <c r="AE633" s="8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</row>
    <row r="634" spans="1:48" ht="15.75" customHeight="1" x14ac:dyDescent="0.35">
      <c r="A634" s="5"/>
      <c r="B634" s="4"/>
      <c r="C634" s="4"/>
      <c r="D634" s="4"/>
      <c r="E634" s="4"/>
      <c r="F634" s="4"/>
      <c r="G634" s="4"/>
      <c r="H634" s="5"/>
      <c r="I634" s="6"/>
      <c r="J634" s="6"/>
      <c r="K634" s="7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8"/>
      <c r="X634" s="5"/>
      <c r="Y634" s="5"/>
      <c r="Z634" s="5"/>
      <c r="AA634" s="5"/>
      <c r="AB634" s="5"/>
      <c r="AC634" s="5"/>
      <c r="AD634" s="5"/>
      <c r="AE634" s="8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</row>
    <row r="635" spans="1:48" ht="15.75" customHeight="1" x14ac:dyDescent="0.35">
      <c r="A635" s="5"/>
      <c r="B635" s="4"/>
      <c r="C635" s="4"/>
      <c r="D635" s="4"/>
      <c r="E635" s="4"/>
      <c r="F635" s="4"/>
      <c r="G635" s="4"/>
      <c r="H635" s="5"/>
      <c r="I635" s="6"/>
      <c r="J635" s="6"/>
      <c r="K635" s="7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8"/>
      <c r="X635" s="5"/>
      <c r="Y635" s="5"/>
      <c r="Z635" s="5"/>
      <c r="AA635" s="5"/>
      <c r="AB635" s="5"/>
      <c r="AC635" s="5"/>
      <c r="AD635" s="5"/>
      <c r="AE635" s="8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</row>
    <row r="636" spans="1:48" ht="15.75" customHeight="1" x14ac:dyDescent="0.35">
      <c r="A636" s="5"/>
      <c r="B636" s="4"/>
      <c r="C636" s="4"/>
      <c r="D636" s="4"/>
      <c r="E636" s="4"/>
      <c r="F636" s="4"/>
      <c r="G636" s="4"/>
      <c r="H636" s="5"/>
      <c r="I636" s="6"/>
      <c r="J636" s="6"/>
      <c r="K636" s="7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8"/>
      <c r="X636" s="5"/>
      <c r="Y636" s="5"/>
      <c r="Z636" s="5"/>
      <c r="AA636" s="5"/>
      <c r="AB636" s="5"/>
      <c r="AC636" s="5"/>
      <c r="AD636" s="5"/>
      <c r="AE636" s="8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</row>
    <row r="637" spans="1:48" ht="15.75" customHeight="1" x14ac:dyDescent="0.35">
      <c r="A637" s="5"/>
      <c r="B637" s="4"/>
      <c r="C637" s="4"/>
      <c r="D637" s="4"/>
      <c r="E637" s="4"/>
      <c r="F637" s="4"/>
      <c r="G637" s="4"/>
      <c r="H637" s="5"/>
      <c r="I637" s="6"/>
      <c r="J637" s="6"/>
      <c r="K637" s="7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8"/>
      <c r="X637" s="5"/>
      <c r="Y637" s="5"/>
      <c r="Z637" s="5"/>
      <c r="AA637" s="5"/>
      <c r="AB637" s="5"/>
      <c r="AC637" s="5"/>
      <c r="AD637" s="5"/>
      <c r="AE637" s="8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</row>
    <row r="638" spans="1:48" ht="15.75" customHeight="1" x14ac:dyDescent="0.35">
      <c r="A638" s="5"/>
      <c r="B638" s="4"/>
      <c r="C638" s="4"/>
      <c r="D638" s="4"/>
      <c r="E638" s="4"/>
      <c r="F638" s="4"/>
      <c r="G638" s="4"/>
      <c r="H638" s="5"/>
      <c r="I638" s="6"/>
      <c r="J638" s="6"/>
      <c r="K638" s="7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8"/>
      <c r="X638" s="5"/>
      <c r="Y638" s="5"/>
      <c r="Z638" s="5"/>
      <c r="AA638" s="5"/>
      <c r="AB638" s="5"/>
      <c r="AC638" s="5"/>
      <c r="AD638" s="5"/>
      <c r="AE638" s="8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</row>
    <row r="639" spans="1:48" ht="15.75" customHeight="1" x14ac:dyDescent="0.35">
      <c r="A639" s="5"/>
      <c r="B639" s="4"/>
      <c r="C639" s="4"/>
      <c r="D639" s="4"/>
      <c r="E639" s="4"/>
      <c r="F639" s="4"/>
      <c r="G639" s="4"/>
      <c r="H639" s="5"/>
      <c r="I639" s="6"/>
      <c r="J639" s="6"/>
      <c r="K639" s="7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8"/>
      <c r="X639" s="5"/>
      <c r="Y639" s="5"/>
      <c r="Z639" s="5"/>
      <c r="AA639" s="5"/>
      <c r="AB639" s="5"/>
      <c r="AC639" s="5"/>
      <c r="AD639" s="5"/>
      <c r="AE639" s="8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</row>
    <row r="640" spans="1:48" ht="15.75" customHeight="1" x14ac:dyDescent="0.35">
      <c r="A640" s="5"/>
      <c r="B640" s="4"/>
      <c r="C640" s="4"/>
      <c r="D640" s="4"/>
      <c r="E640" s="4"/>
      <c r="F640" s="4"/>
      <c r="G640" s="4"/>
      <c r="H640" s="5"/>
      <c r="I640" s="6"/>
      <c r="J640" s="6"/>
      <c r="K640" s="7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8"/>
      <c r="X640" s="5"/>
      <c r="Y640" s="5"/>
      <c r="Z640" s="5"/>
      <c r="AA640" s="5"/>
      <c r="AB640" s="5"/>
      <c r="AC640" s="5"/>
      <c r="AD640" s="5"/>
      <c r="AE640" s="8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</row>
    <row r="641" spans="1:48" ht="15.75" customHeight="1" x14ac:dyDescent="0.35">
      <c r="A641" s="5"/>
      <c r="B641" s="4"/>
      <c r="C641" s="4"/>
      <c r="D641" s="4"/>
      <c r="E641" s="4"/>
      <c r="F641" s="4"/>
      <c r="G641" s="4"/>
      <c r="H641" s="5"/>
      <c r="I641" s="6"/>
      <c r="J641" s="6"/>
      <c r="K641" s="7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8"/>
      <c r="X641" s="5"/>
      <c r="Y641" s="5"/>
      <c r="Z641" s="5"/>
      <c r="AA641" s="5"/>
      <c r="AB641" s="5"/>
      <c r="AC641" s="5"/>
      <c r="AD641" s="5"/>
      <c r="AE641" s="8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</row>
    <row r="642" spans="1:48" ht="15.75" customHeight="1" x14ac:dyDescent="0.35">
      <c r="A642" s="5"/>
      <c r="B642" s="4"/>
      <c r="C642" s="4"/>
      <c r="D642" s="4"/>
      <c r="E642" s="4"/>
      <c r="F642" s="4"/>
      <c r="G642" s="4"/>
      <c r="H642" s="5"/>
      <c r="I642" s="6"/>
      <c r="J642" s="6"/>
      <c r="K642" s="7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8"/>
      <c r="X642" s="5"/>
      <c r="Y642" s="5"/>
      <c r="Z642" s="5"/>
      <c r="AA642" s="5"/>
      <c r="AB642" s="5"/>
      <c r="AC642" s="5"/>
      <c r="AD642" s="5"/>
      <c r="AE642" s="8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</row>
    <row r="643" spans="1:48" ht="15.75" customHeight="1" x14ac:dyDescent="0.35">
      <c r="A643" s="5"/>
      <c r="B643" s="4"/>
      <c r="C643" s="4"/>
      <c r="D643" s="4"/>
      <c r="E643" s="4"/>
      <c r="F643" s="4"/>
      <c r="G643" s="4"/>
      <c r="H643" s="5"/>
      <c r="I643" s="6"/>
      <c r="J643" s="6"/>
      <c r="K643" s="7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8"/>
      <c r="X643" s="5"/>
      <c r="Y643" s="5"/>
      <c r="Z643" s="5"/>
      <c r="AA643" s="5"/>
      <c r="AB643" s="5"/>
      <c r="AC643" s="5"/>
      <c r="AD643" s="5"/>
      <c r="AE643" s="8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</row>
    <row r="644" spans="1:48" ht="15.75" customHeight="1" x14ac:dyDescent="0.35">
      <c r="A644" s="5"/>
      <c r="B644" s="4"/>
      <c r="C644" s="4"/>
      <c r="D644" s="4"/>
      <c r="E644" s="4"/>
      <c r="F644" s="4"/>
      <c r="G644" s="4"/>
      <c r="H644" s="5"/>
      <c r="I644" s="6"/>
      <c r="J644" s="6"/>
      <c r="K644" s="7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8"/>
      <c r="X644" s="5"/>
      <c r="Y644" s="5"/>
      <c r="Z644" s="5"/>
      <c r="AA644" s="5"/>
      <c r="AB644" s="5"/>
      <c r="AC644" s="5"/>
      <c r="AD644" s="5"/>
      <c r="AE644" s="8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</row>
    <row r="645" spans="1:48" ht="15.75" customHeight="1" x14ac:dyDescent="0.35">
      <c r="A645" s="5"/>
      <c r="B645" s="4"/>
      <c r="C645" s="4"/>
      <c r="D645" s="4"/>
      <c r="E645" s="4"/>
      <c r="F645" s="4"/>
      <c r="G645" s="4"/>
      <c r="H645" s="5"/>
      <c r="I645" s="6"/>
      <c r="J645" s="6"/>
      <c r="K645" s="7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8"/>
      <c r="X645" s="5"/>
      <c r="Y645" s="5"/>
      <c r="Z645" s="5"/>
      <c r="AA645" s="5"/>
      <c r="AB645" s="5"/>
      <c r="AC645" s="5"/>
      <c r="AD645" s="5"/>
      <c r="AE645" s="8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</row>
    <row r="646" spans="1:48" ht="15.75" customHeight="1" x14ac:dyDescent="0.35">
      <c r="A646" s="5"/>
      <c r="B646" s="4"/>
      <c r="C646" s="4"/>
      <c r="D646" s="4"/>
      <c r="E646" s="4"/>
      <c r="F646" s="4"/>
      <c r="G646" s="4"/>
      <c r="H646" s="5"/>
      <c r="I646" s="6"/>
      <c r="J646" s="6"/>
      <c r="K646" s="7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8"/>
      <c r="X646" s="5"/>
      <c r="Y646" s="5"/>
      <c r="Z646" s="5"/>
      <c r="AA646" s="5"/>
      <c r="AB646" s="5"/>
      <c r="AC646" s="5"/>
      <c r="AD646" s="5"/>
      <c r="AE646" s="8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</row>
    <row r="647" spans="1:48" ht="15.75" customHeight="1" x14ac:dyDescent="0.35">
      <c r="A647" s="5"/>
      <c r="B647" s="4"/>
      <c r="C647" s="4"/>
      <c r="D647" s="4"/>
      <c r="E647" s="4"/>
      <c r="F647" s="4"/>
      <c r="G647" s="4"/>
      <c r="H647" s="5"/>
      <c r="I647" s="6"/>
      <c r="J647" s="6"/>
      <c r="K647" s="7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8"/>
      <c r="X647" s="5"/>
      <c r="Y647" s="5"/>
      <c r="Z647" s="5"/>
      <c r="AA647" s="5"/>
      <c r="AB647" s="5"/>
      <c r="AC647" s="5"/>
      <c r="AD647" s="5"/>
      <c r="AE647" s="8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</row>
    <row r="648" spans="1:48" ht="15.75" customHeight="1" x14ac:dyDescent="0.35">
      <c r="A648" s="5"/>
      <c r="B648" s="4"/>
      <c r="C648" s="4"/>
      <c r="D648" s="4"/>
      <c r="E648" s="4"/>
      <c r="F648" s="4"/>
      <c r="G648" s="4"/>
      <c r="H648" s="5"/>
      <c r="I648" s="6"/>
      <c r="J648" s="6"/>
      <c r="K648" s="7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8"/>
      <c r="X648" s="5"/>
      <c r="Y648" s="5"/>
      <c r="Z648" s="5"/>
      <c r="AA648" s="5"/>
      <c r="AB648" s="5"/>
      <c r="AC648" s="5"/>
      <c r="AD648" s="5"/>
      <c r="AE648" s="8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</row>
    <row r="649" spans="1:48" ht="15.75" customHeight="1" x14ac:dyDescent="0.35">
      <c r="A649" s="5"/>
      <c r="B649" s="4"/>
      <c r="C649" s="4"/>
      <c r="D649" s="4"/>
      <c r="E649" s="4"/>
      <c r="F649" s="4"/>
      <c r="G649" s="4"/>
      <c r="H649" s="5"/>
      <c r="I649" s="6"/>
      <c r="J649" s="6"/>
      <c r="K649" s="7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8"/>
      <c r="X649" s="5"/>
      <c r="Y649" s="5"/>
      <c r="Z649" s="5"/>
      <c r="AA649" s="5"/>
      <c r="AB649" s="5"/>
      <c r="AC649" s="5"/>
      <c r="AD649" s="5"/>
      <c r="AE649" s="8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</row>
    <row r="650" spans="1:48" ht="15.75" customHeight="1" x14ac:dyDescent="0.35">
      <c r="A650" s="5"/>
      <c r="B650" s="4"/>
      <c r="C650" s="4"/>
      <c r="D650" s="4"/>
      <c r="E650" s="4"/>
      <c r="F650" s="4"/>
      <c r="G650" s="4"/>
      <c r="H650" s="5"/>
      <c r="I650" s="6"/>
      <c r="J650" s="6"/>
      <c r="K650" s="7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8"/>
      <c r="X650" s="5"/>
      <c r="Y650" s="5"/>
      <c r="Z650" s="5"/>
      <c r="AA650" s="5"/>
      <c r="AB650" s="5"/>
      <c r="AC650" s="5"/>
      <c r="AD650" s="5"/>
      <c r="AE650" s="8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</row>
    <row r="651" spans="1:48" ht="15.75" customHeight="1" x14ac:dyDescent="0.35">
      <c r="A651" s="5"/>
      <c r="B651" s="4"/>
      <c r="C651" s="4"/>
      <c r="D651" s="4"/>
      <c r="E651" s="4"/>
      <c r="F651" s="4"/>
      <c r="G651" s="4"/>
      <c r="H651" s="5"/>
      <c r="I651" s="6"/>
      <c r="J651" s="6"/>
      <c r="K651" s="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8"/>
      <c r="X651" s="5"/>
      <c r="Y651" s="5"/>
      <c r="Z651" s="5"/>
      <c r="AA651" s="5"/>
      <c r="AB651" s="5"/>
      <c r="AC651" s="5"/>
      <c r="AD651" s="5"/>
      <c r="AE651" s="8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</row>
    <row r="652" spans="1:48" ht="15.75" customHeight="1" x14ac:dyDescent="0.35">
      <c r="A652" s="5"/>
      <c r="B652" s="4"/>
      <c r="C652" s="4"/>
      <c r="D652" s="4"/>
      <c r="E652" s="4"/>
      <c r="F652" s="4"/>
      <c r="G652" s="4"/>
      <c r="H652" s="5"/>
      <c r="I652" s="6"/>
      <c r="J652" s="6"/>
      <c r="K652" s="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8"/>
      <c r="X652" s="5"/>
      <c r="Y652" s="5"/>
      <c r="Z652" s="5"/>
      <c r="AA652" s="5"/>
      <c r="AB652" s="5"/>
      <c r="AC652" s="5"/>
      <c r="AD652" s="5"/>
      <c r="AE652" s="8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</row>
    <row r="653" spans="1:48" ht="15.75" customHeight="1" x14ac:dyDescent="0.35">
      <c r="A653" s="5"/>
      <c r="B653" s="4"/>
      <c r="C653" s="4"/>
      <c r="D653" s="4"/>
      <c r="E653" s="4"/>
      <c r="F653" s="4"/>
      <c r="G653" s="4"/>
      <c r="H653" s="5"/>
      <c r="I653" s="6"/>
      <c r="J653" s="6"/>
      <c r="K653" s="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8"/>
      <c r="X653" s="5"/>
      <c r="Y653" s="5"/>
      <c r="Z653" s="5"/>
      <c r="AA653" s="5"/>
      <c r="AB653" s="5"/>
      <c r="AC653" s="5"/>
      <c r="AD653" s="5"/>
      <c r="AE653" s="8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</row>
    <row r="654" spans="1:48" ht="15.75" customHeight="1" x14ac:dyDescent="0.35">
      <c r="A654" s="5"/>
      <c r="B654" s="4"/>
      <c r="C654" s="4"/>
      <c r="D654" s="4"/>
      <c r="E654" s="4"/>
      <c r="F654" s="4"/>
      <c r="G654" s="4"/>
      <c r="H654" s="5"/>
      <c r="I654" s="6"/>
      <c r="J654" s="6"/>
      <c r="K654" s="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8"/>
      <c r="X654" s="5"/>
      <c r="Y654" s="5"/>
      <c r="Z654" s="5"/>
      <c r="AA654" s="5"/>
      <c r="AB654" s="5"/>
      <c r="AC654" s="5"/>
      <c r="AD654" s="5"/>
      <c r="AE654" s="8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</row>
    <row r="655" spans="1:48" ht="15.75" customHeight="1" x14ac:dyDescent="0.35">
      <c r="A655" s="5"/>
      <c r="B655" s="4"/>
      <c r="C655" s="4"/>
      <c r="D655" s="4"/>
      <c r="E655" s="4"/>
      <c r="F655" s="4"/>
      <c r="G655" s="4"/>
      <c r="H655" s="5"/>
      <c r="I655" s="6"/>
      <c r="J655" s="6"/>
      <c r="K655" s="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8"/>
      <c r="X655" s="5"/>
      <c r="Y655" s="5"/>
      <c r="Z655" s="5"/>
      <c r="AA655" s="5"/>
      <c r="AB655" s="5"/>
      <c r="AC655" s="5"/>
      <c r="AD655" s="5"/>
      <c r="AE655" s="8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</row>
    <row r="656" spans="1:48" ht="15.75" customHeight="1" x14ac:dyDescent="0.35">
      <c r="A656" s="5"/>
      <c r="B656" s="4"/>
      <c r="C656" s="4"/>
      <c r="D656" s="4"/>
      <c r="E656" s="4"/>
      <c r="F656" s="4"/>
      <c r="G656" s="4"/>
      <c r="H656" s="5"/>
      <c r="I656" s="6"/>
      <c r="J656" s="6"/>
      <c r="K656" s="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8"/>
      <c r="X656" s="5"/>
      <c r="Y656" s="5"/>
      <c r="Z656" s="5"/>
      <c r="AA656" s="5"/>
      <c r="AB656" s="5"/>
      <c r="AC656" s="5"/>
      <c r="AD656" s="5"/>
      <c r="AE656" s="8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</row>
    <row r="657" spans="1:48" ht="15.75" customHeight="1" x14ac:dyDescent="0.35">
      <c r="A657" s="5"/>
      <c r="B657" s="4"/>
      <c r="C657" s="4"/>
      <c r="D657" s="4"/>
      <c r="E657" s="4"/>
      <c r="F657" s="4"/>
      <c r="G657" s="4"/>
      <c r="H657" s="5"/>
      <c r="I657" s="6"/>
      <c r="J657" s="6"/>
      <c r="K657" s="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8"/>
      <c r="X657" s="5"/>
      <c r="Y657" s="5"/>
      <c r="Z657" s="5"/>
      <c r="AA657" s="5"/>
      <c r="AB657" s="5"/>
      <c r="AC657" s="5"/>
      <c r="AD657" s="5"/>
      <c r="AE657" s="8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</row>
    <row r="658" spans="1:48" ht="15.75" customHeight="1" x14ac:dyDescent="0.35">
      <c r="A658" s="5"/>
      <c r="B658" s="4"/>
      <c r="C658" s="4"/>
      <c r="D658" s="4"/>
      <c r="E658" s="4"/>
      <c r="F658" s="4"/>
      <c r="G658" s="4"/>
      <c r="H658" s="5"/>
      <c r="I658" s="6"/>
      <c r="J658" s="6"/>
      <c r="K658" s="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8"/>
      <c r="X658" s="5"/>
      <c r="Y658" s="5"/>
      <c r="Z658" s="5"/>
      <c r="AA658" s="5"/>
      <c r="AB658" s="5"/>
      <c r="AC658" s="5"/>
      <c r="AD658" s="5"/>
      <c r="AE658" s="8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</row>
    <row r="659" spans="1:48" ht="15.75" customHeight="1" x14ac:dyDescent="0.35">
      <c r="A659" s="5"/>
      <c r="B659" s="4"/>
      <c r="C659" s="4"/>
      <c r="D659" s="4"/>
      <c r="E659" s="4"/>
      <c r="F659" s="4"/>
      <c r="G659" s="4"/>
      <c r="H659" s="5"/>
      <c r="I659" s="6"/>
      <c r="J659" s="6"/>
      <c r="K659" s="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8"/>
      <c r="X659" s="5"/>
      <c r="Y659" s="5"/>
      <c r="Z659" s="5"/>
      <c r="AA659" s="5"/>
      <c r="AB659" s="5"/>
      <c r="AC659" s="5"/>
      <c r="AD659" s="5"/>
      <c r="AE659" s="8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</row>
    <row r="660" spans="1:48" ht="15.75" customHeight="1" x14ac:dyDescent="0.35">
      <c r="A660" s="5"/>
      <c r="B660" s="4"/>
      <c r="C660" s="4"/>
      <c r="D660" s="4"/>
      <c r="E660" s="4"/>
      <c r="F660" s="4"/>
      <c r="G660" s="4"/>
      <c r="H660" s="5"/>
      <c r="I660" s="6"/>
      <c r="J660" s="6"/>
      <c r="K660" s="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8"/>
      <c r="X660" s="5"/>
      <c r="Y660" s="5"/>
      <c r="Z660" s="5"/>
      <c r="AA660" s="5"/>
      <c r="AB660" s="5"/>
      <c r="AC660" s="5"/>
      <c r="AD660" s="5"/>
      <c r="AE660" s="8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</row>
    <row r="661" spans="1:48" ht="15.75" customHeight="1" x14ac:dyDescent="0.35">
      <c r="A661" s="5"/>
      <c r="B661" s="4"/>
      <c r="C661" s="4"/>
      <c r="D661" s="4"/>
      <c r="E661" s="4"/>
      <c r="F661" s="4"/>
      <c r="G661" s="4"/>
      <c r="H661" s="5"/>
      <c r="I661" s="6"/>
      <c r="J661" s="6"/>
      <c r="K661" s="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8"/>
      <c r="X661" s="5"/>
      <c r="Y661" s="5"/>
      <c r="Z661" s="5"/>
      <c r="AA661" s="5"/>
      <c r="AB661" s="5"/>
      <c r="AC661" s="5"/>
      <c r="AD661" s="5"/>
      <c r="AE661" s="8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</row>
    <row r="662" spans="1:48" ht="15.75" customHeight="1" x14ac:dyDescent="0.35">
      <c r="A662" s="5"/>
      <c r="B662" s="4"/>
      <c r="C662" s="4"/>
      <c r="D662" s="4"/>
      <c r="E662" s="4"/>
      <c r="F662" s="4"/>
      <c r="G662" s="4"/>
      <c r="H662" s="5"/>
      <c r="I662" s="6"/>
      <c r="J662" s="6"/>
      <c r="K662" s="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8"/>
      <c r="X662" s="5"/>
      <c r="Y662" s="5"/>
      <c r="Z662" s="5"/>
      <c r="AA662" s="5"/>
      <c r="AB662" s="5"/>
      <c r="AC662" s="5"/>
      <c r="AD662" s="5"/>
      <c r="AE662" s="8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</row>
    <row r="663" spans="1:48" ht="15.75" customHeight="1" x14ac:dyDescent="0.35">
      <c r="A663" s="5"/>
      <c r="B663" s="4"/>
      <c r="C663" s="4"/>
      <c r="D663" s="4"/>
      <c r="E663" s="4"/>
      <c r="F663" s="4"/>
      <c r="G663" s="4"/>
      <c r="H663" s="5"/>
      <c r="I663" s="6"/>
      <c r="J663" s="6"/>
      <c r="K663" s="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8"/>
      <c r="X663" s="5"/>
      <c r="Y663" s="5"/>
      <c r="Z663" s="5"/>
      <c r="AA663" s="5"/>
      <c r="AB663" s="5"/>
      <c r="AC663" s="5"/>
      <c r="AD663" s="5"/>
      <c r="AE663" s="8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</row>
    <row r="664" spans="1:48" ht="15.75" customHeight="1" x14ac:dyDescent="0.35">
      <c r="A664" s="5"/>
      <c r="B664" s="4"/>
      <c r="C664" s="4"/>
      <c r="D664" s="4"/>
      <c r="E664" s="4"/>
      <c r="F664" s="4"/>
      <c r="G664" s="4"/>
      <c r="H664" s="5"/>
      <c r="I664" s="6"/>
      <c r="J664" s="6"/>
      <c r="K664" s="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8"/>
      <c r="X664" s="5"/>
      <c r="Y664" s="5"/>
      <c r="Z664" s="5"/>
      <c r="AA664" s="5"/>
      <c r="AB664" s="5"/>
      <c r="AC664" s="5"/>
      <c r="AD664" s="5"/>
      <c r="AE664" s="8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</row>
    <row r="665" spans="1:48" ht="15.75" customHeight="1" x14ac:dyDescent="0.35">
      <c r="A665" s="5"/>
      <c r="B665" s="4"/>
      <c r="C665" s="4"/>
      <c r="D665" s="4"/>
      <c r="E665" s="4"/>
      <c r="F665" s="4"/>
      <c r="G665" s="4"/>
      <c r="H665" s="5"/>
      <c r="I665" s="6"/>
      <c r="J665" s="6"/>
      <c r="K665" s="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8"/>
      <c r="X665" s="5"/>
      <c r="Y665" s="5"/>
      <c r="Z665" s="5"/>
      <c r="AA665" s="5"/>
      <c r="AB665" s="5"/>
      <c r="AC665" s="5"/>
      <c r="AD665" s="5"/>
      <c r="AE665" s="8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</row>
    <row r="666" spans="1:48" ht="15.75" customHeight="1" x14ac:dyDescent="0.35">
      <c r="A666" s="5"/>
      <c r="B666" s="4"/>
      <c r="C666" s="4"/>
      <c r="D666" s="4"/>
      <c r="E666" s="4"/>
      <c r="F666" s="4"/>
      <c r="G666" s="4"/>
      <c r="H666" s="5"/>
      <c r="I666" s="6"/>
      <c r="J666" s="6"/>
      <c r="K666" s="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8"/>
      <c r="X666" s="5"/>
      <c r="Y666" s="5"/>
      <c r="Z666" s="5"/>
      <c r="AA666" s="5"/>
      <c r="AB666" s="5"/>
      <c r="AC666" s="5"/>
      <c r="AD666" s="5"/>
      <c r="AE666" s="8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</row>
    <row r="667" spans="1:48" ht="15.75" customHeight="1" x14ac:dyDescent="0.35">
      <c r="A667" s="5"/>
      <c r="B667" s="4"/>
      <c r="C667" s="4"/>
      <c r="D667" s="4"/>
      <c r="E667" s="4"/>
      <c r="F667" s="4"/>
      <c r="G667" s="4"/>
      <c r="H667" s="5"/>
      <c r="I667" s="6"/>
      <c r="J667" s="6"/>
      <c r="K667" s="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8"/>
      <c r="X667" s="5"/>
      <c r="Y667" s="5"/>
      <c r="Z667" s="5"/>
      <c r="AA667" s="5"/>
      <c r="AB667" s="5"/>
      <c r="AC667" s="5"/>
      <c r="AD667" s="5"/>
      <c r="AE667" s="8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</row>
    <row r="668" spans="1:48" ht="15.75" customHeight="1" x14ac:dyDescent="0.35">
      <c r="A668" s="5"/>
      <c r="B668" s="4"/>
      <c r="C668" s="4"/>
      <c r="D668" s="4"/>
      <c r="E668" s="4"/>
      <c r="F668" s="4"/>
      <c r="G668" s="4"/>
      <c r="H668" s="5"/>
      <c r="I668" s="6"/>
      <c r="J668" s="6"/>
      <c r="K668" s="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8"/>
      <c r="X668" s="5"/>
      <c r="Y668" s="5"/>
      <c r="Z668" s="5"/>
      <c r="AA668" s="5"/>
      <c r="AB668" s="5"/>
      <c r="AC668" s="5"/>
      <c r="AD668" s="5"/>
      <c r="AE668" s="8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</row>
    <row r="669" spans="1:48" ht="15.75" customHeight="1" x14ac:dyDescent="0.35">
      <c r="A669" s="5"/>
      <c r="B669" s="4"/>
      <c r="C669" s="4"/>
      <c r="D669" s="4"/>
      <c r="E669" s="4"/>
      <c r="F669" s="4"/>
      <c r="G669" s="4"/>
      <c r="H669" s="5"/>
      <c r="I669" s="6"/>
      <c r="J669" s="6"/>
      <c r="K669" s="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8"/>
      <c r="X669" s="5"/>
      <c r="Y669" s="5"/>
      <c r="Z669" s="5"/>
      <c r="AA669" s="5"/>
      <c r="AB669" s="5"/>
      <c r="AC669" s="5"/>
      <c r="AD669" s="5"/>
      <c r="AE669" s="8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</row>
    <row r="670" spans="1:48" ht="15.75" customHeight="1" x14ac:dyDescent="0.35">
      <c r="A670" s="5"/>
      <c r="B670" s="4"/>
      <c r="C670" s="4"/>
      <c r="D670" s="4"/>
      <c r="E670" s="4"/>
      <c r="F670" s="4"/>
      <c r="G670" s="4"/>
      <c r="H670" s="5"/>
      <c r="I670" s="6"/>
      <c r="J670" s="6"/>
      <c r="K670" s="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8"/>
      <c r="X670" s="5"/>
      <c r="Y670" s="5"/>
      <c r="Z670" s="5"/>
      <c r="AA670" s="5"/>
      <c r="AB670" s="5"/>
      <c r="AC670" s="5"/>
      <c r="AD670" s="5"/>
      <c r="AE670" s="8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</row>
    <row r="671" spans="1:48" ht="15.75" customHeight="1" x14ac:dyDescent="0.35">
      <c r="A671" s="5"/>
      <c r="B671" s="4"/>
      <c r="C671" s="4"/>
      <c r="D671" s="4"/>
      <c r="E671" s="4"/>
      <c r="F671" s="4"/>
      <c r="G671" s="4"/>
      <c r="H671" s="5"/>
      <c r="I671" s="6"/>
      <c r="J671" s="6"/>
      <c r="K671" s="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8"/>
      <c r="X671" s="5"/>
      <c r="Y671" s="5"/>
      <c r="Z671" s="5"/>
      <c r="AA671" s="5"/>
      <c r="AB671" s="5"/>
      <c r="AC671" s="5"/>
      <c r="AD671" s="5"/>
      <c r="AE671" s="8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</row>
    <row r="672" spans="1:48" ht="15.75" customHeight="1" x14ac:dyDescent="0.35">
      <c r="A672" s="5"/>
      <c r="B672" s="4"/>
      <c r="C672" s="4"/>
      <c r="D672" s="4"/>
      <c r="E672" s="4"/>
      <c r="F672" s="4"/>
      <c r="G672" s="4"/>
      <c r="H672" s="5"/>
      <c r="I672" s="6"/>
      <c r="J672" s="6"/>
      <c r="K672" s="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8"/>
      <c r="X672" s="5"/>
      <c r="Y672" s="5"/>
      <c r="Z672" s="5"/>
      <c r="AA672" s="5"/>
      <c r="AB672" s="5"/>
      <c r="AC672" s="5"/>
      <c r="AD672" s="5"/>
      <c r="AE672" s="8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</row>
    <row r="673" spans="1:48" ht="15.75" customHeight="1" x14ac:dyDescent="0.35">
      <c r="A673" s="5"/>
      <c r="B673" s="4"/>
      <c r="C673" s="4"/>
      <c r="D673" s="4"/>
      <c r="E673" s="4"/>
      <c r="F673" s="4"/>
      <c r="G673" s="4"/>
      <c r="H673" s="5"/>
      <c r="I673" s="6"/>
      <c r="J673" s="6"/>
      <c r="K673" s="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8"/>
      <c r="X673" s="5"/>
      <c r="Y673" s="5"/>
      <c r="Z673" s="5"/>
      <c r="AA673" s="5"/>
      <c r="AB673" s="5"/>
      <c r="AC673" s="5"/>
      <c r="AD673" s="5"/>
      <c r="AE673" s="8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</row>
    <row r="674" spans="1:48" ht="15.75" customHeight="1" x14ac:dyDescent="0.35">
      <c r="A674" s="5"/>
      <c r="B674" s="4"/>
      <c r="C674" s="4"/>
      <c r="D674" s="4"/>
      <c r="E674" s="4"/>
      <c r="F674" s="4"/>
      <c r="G674" s="4"/>
      <c r="H674" s="5"/>
      <c r="I674" s="6"/>
      <c r="J674" s="6"/>
      <c r="K674" s="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8"/>
      <c r="X674" s="5"/>
      <c r="Y674" s="5"/>
      <c r="Z674" s="5"/>
      <c r="AA674" s="5"/>
      <c r="AB674" s="5"/>
      <c r="AC674" s="5"/>
      <c r="AD674" s="5"/>
      <c r="AE674" s="8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</row>
    <row r="675" spans="1:48" ht="15.75" customHeight="1" x14ac:dyDescent="0.35">
      <c r="A675" s="5"/>
      <c r="B675" s="4"/>
      <c r="C675" s="4"/>
      <c r="D675" s="4"/>
      <c r="E675" s="4"/>
      <c r="F675" s="4"/>
      <c r="G675" s="4"/>
      <c r="H675" s="5"/>
      <c r="I675" s="6"/>
      <c r="J675" s="6"/>
      <c r="K675" s="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8"/>
      <c r="X675" s="5"/>
      <c r="Y675" s="5"/>
      <c r="Z675" s="5"/>
      <c r="AA675" s="5"/>
      <c r="AB675" s="5"/>
      <c r="AC675" s="5"/>
      <c r="AD675" s="5"/>
      <c r="AE675" s="8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</row>
    <row r="676" spans="1:48" ht="15.75" customHeight="1" x14ac:dyDescent="0.35">
      <c r="A676" s="5"/>
      <c r="B676" s="4"/>
      <c r="C676" s="4"/>
      <c r="D676" s="4"/>
      <c r="E676" s="4"/>
      <c r="F676" s="4"/>
      <c r="G676" s="4"/>
      <c r="H676" s="5"/>
      <c r="I676" s="6"/>
      <c r="J676" s="6"/>
      <c r="K676" s="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8"/>
      <c r="X676" s="5"/>
      <c r="Y676" s="5"/>
      <c r="Z676" s="5"/>
      <c r="AA676" s="5"/>
      <c r="AB676" s="5"/>
      <c r="AC676" s="5"/>
      <c r="AD676" s="5"/>
      <c r="AE676" s="8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</row>
    <row r="677" spans="1:48" ht="15.75" customHeight="1" x14ac:dyDescent="0.35">
      <c r="A677" s="5"/>
      <c r="B677" s="4"/>
      <c r="C677" s="4"/>
      <c r="D677" s="4"/>
      <c r="E677" s="4"/>
      <c r="F677" s="4"/>
      <c r="G677" s="4"/>
      <c r="H677" s="5"/>
      <c r="I677" s="6"/>
      <c r="J677" s="6"/>
      <c r="K677" s="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8"/>
      <c r="X677" s="5"/>
      <c r="Y677" s="5"/>
      <c r="Z677" s="5"/>
      <c r="AA677" s="5"/>
      <c r="AB677" s="5"/>
      <c r="AC677" s="5"/>
      <c r="AD677" s="5"/>
      <c r="AE677" s="8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</row>
    <row r="678" spans="1:48" ht="15.75" customHeight="1" x14ac:dyDescent="0.35">
      <c r="A678" s="5"/>
      <c r="B678" s="4"/>
      <c r="C678" s="4"/>
      <c r="D678" s="4"/>
      <c r="E678" s="4"/>
      <c r="F678" s="4"/>
      <c r="G678" s="4"/>
      <c r="H678" s="5"/>
      <c r="I678" s="6"/>
      <c r="J678" s="6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8"/>
      <c r="X678" s="5"/>
      <c r="Y678" s="5"/>
      <c r="Z678" s="5"/>
      <c r="AA678" s="5"/>
      <c r="AB678" s="5"/>
      <c r="AC678" s="5"/>
      <c r="AD678" s="5"/>
      <c r="AE678" s="8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</row>
    <row r="679" spans="1:48" ht="15.75" customHeight="1" x14ac:dyDescent="0.35">
      <c r="A679" s="5"/>
      <c r="B679" s="4"/>
      <c r="C679" s="4"/>
      <c r="D679" s="4"/>
      <c r="E679" s="4"/>
      <c r="F679" s="4"/>
      <c r="G679" s="4"/>
      <c r="H679" s="5"/>
      <c r="I679" s="6"/>
      <c r="J679" s="6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8"/>
      <c r="X679" s="5"/>
      <c r="Y679" s="5"/>
      <c r="Z679" s="5"/>
      <c r="AA679" s="5"/>
      <c r="AB679" s="5"/>
      <c r="AC679" s="5"/>
      <c r="AD679" s="5"/>
      <c r="AE679" s="8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</row>
    <row r="680" spans="1:48" ht="15.75" customHeight="1" x14ac:dyDescent="0.35">
      <c r="A680" s="5"/>
      <c r="B680" s="4"/>
      <c r="C680" s="4"/>
      <c r="D680" s="4"/>
      <c r="E680" s="4"/>
      <c r="F680" s="4"/>
      <c r="G680" s="4"/>
      <c r="H680" s="5"/>
      <c r="I680" s="6"/>
      <c r="J680" s="6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8"/>
      <c r="X680" s="5"/>
      <c r="Y680" s="5"/>
      <c r="Z680" s="5"/>
      <c r="AA680" s="5"/>
      <c r="AB680" s="5"/>
      <c r="AC680" s="5"/>
      <c r="AD680" s="5"/>
      <c r="AE680" s="8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</row>
    <row r="681" spans="1:48" ht="15.75" customHeight="1" x14ac:dyDescent="0.35">
      <c r="A681" s="5"/>
      <c r="B681" s="4"/>
      <c r="C681" s="4"/>
      <c r="D681" s="4"/>
      <c r="E681" s="4"/>
      <c r="F681" s="4"/>
      <c r="G681" s="4"/>
      <c r="H681" s="5"/>
      <c r="I681" s="6"/>
      <c r="J681" s="6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8"/>
      <c r="X681" s="5"/>
      <c r="Y681" s="5"/>
      <c r="Z681" s="5"/>
      <c r="AA681" s="5"/>
      <c r="AB681" s="5"/>
      <c r="AC681" s="5"/>
      <c r="AD681" s="5"/>
      <c r="AE681" s="8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</row>
    <row r="682" spans="1:48" ht="15.75" customHeight="1" x14ac:dyDescent="0.35">
      <c r="A682" s="5"/>
      <c r="B682" s="4"/>
      <c r="C682" s="4"/>
      <c r="D682" s="4"/>
      <c r="E682" s="4"/>
      <c r="F682" s="4"/>
      <c r="G682" s="4"/>
      <c r="H682" s="5"/>
      <c r="I682" s="6"/>
      <c r="J682" s="6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8"/>
      <c r="X682" s="5"/>
      <c r="Y682" s="5"/>
      <c r="Z682" s="5"/>
      <c r="AA682" s="5"/>
      <c r="AB682" s="5"/>
      <c r="AC682" s="5"/>
      <c r="AD682" s="5"/>
      <c r="AE682" s="8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</row>
    <row r="683" spans="1:48" ht="15.75" customHeight="1" x14ac:dyDescent="0.35">
      <c r="A683" s="5"/>
      <c r="B683" s="4"/>
      <c r="C683" s="4"/>
      <c r="D683" s="4"/>
      <c r="E683" s="4"/>
      <c r="F683" s="4"/>
      <c r="G683" s="4"/>
      <c r="H683" s="5"/>
      <c r="I683" s="6"/>
      <c r="J683" s="6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8"/>
      <c r="X683" s="5"/>
      <c r="Y683" s="5"/>
      <c r="Z683" s="5"/>
      <c r="AA683" s="5"/>
      <c r="AB683" s="5"/>
      <c r="AC683" s="5"/>
      <c r="AD683" s="5"/>
      <c r="AE683" s="8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</row>
    <row r="684" spans="1:48" ht="15.75" customHeight="1" x14ac:dyDescent="0.35">
      <c r="A684" s="5"/>
      <c r="B684" s="4"/>
      <c r="C684" s="4"/>
      <c r="D684" s="4"/>
      <c r="E684" s="4"/>
      <c r="F684" s="4"/>
      <c r="G684" s="4"/>
      <c r="H684" s="5"/>
      <c r="I684" s="6"/>
      <c r="J684" s="6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8"/>
      <c r="X684" s="5"/>
      <c r="Y684" s="5"/>
      <c r="Z684" s="5"/>
      <c r="AA684" s="5"/>
      <c r="AB684" s="5"/>
      <c r="AC684" s="5"/>
      <c r="AD684" s="5"/>
      <c r="AE684" s="8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</row>
    <row r="685" spans="1:48" ht="15.75" customHeight="1" x14ac:dyDescent="0.35">
      <c r="A685" s="5"/>
      <c r="B685" s="4"/>
      <c r="C685" s="4"/>
      <c r="D685" s="4"/>
      <c r="E685" s="4"/>
      <c r="F685" s="4"/>
      <c r="G685" s="4"/>
      <c r="H685" s="5"/>
      <c r="I685" s="6"/>
      <c r="J685" s="6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8"/>
      <c r="X685" s="5"/>
      <c r="Y685" s="5"/>
      <c r="Z685" s="5"/>
      <c r="AA685" s="5"/>
      <c r="AB685" s="5"/>
      <c r="AC685" s="5"/>
      <c r="AD685" s="5"/>
      <c r="AE685" s="8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</row>
    <row r="686" spans="1:48" ht="15.75" customHeight="1" x14ac:dyDescent="0.35">
      <c r="A686" s="5"/>
      <c r="B686" s="4"/>
      <c r="C686" s="4"/>
      <c r="D686" s="4"/>
      <c r="E686" s="4"/>
      <c r="F686" s="4"/>
      <c r="G686" s="4"/>
      <c r="H686" s="5"/>
      <c r="I686" s="6"/>
      <c r="J686" s="6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8"/>
      <c r="X686" s="5"/>
      <c r="Y686" s="5"/>
      <c r="Z686" s="5"/>
      <c r="AA686" s="5"/>
      <c r="AB686" s="5"/>
      <c r="AC686" s="5"/>
      <c r="AD686" s="5"/>
      <c r="AE686" s="8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</row>
    <row r="687" spans="1:48" ht="15.75" customHeight="1" x14ac:dyDescent="0.35">
      <c r="A687" s="5"/>
      <c r="B687" s="4"/>
      <c r="C687" s="4"/>
      <c r="D687" s="4"/>
      <c r="E687" s="4"/>
      <c r="F687" s="4"/>
      <c r="G687" s="4"/>
      <c r="H687" s="5"/>
      <c r="I687" s="6"/>
      <c r="J687" s="6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8"/>
      <c r="X687" s="5"/>
      <c r="Y687" s="5"/>
      <c r="Z687" s="5"/>
      <c r="AA687" s="5"/>
      <c r="AB687" s="5"/>
      <c r="AC687" s="5"/>
      <c r="AD687" s="5"/>
      <c r="AE687" s="8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</row>
    <row r="688" spans="1:48" ht="15.75" customHeight="1" x14ac:dyDescent="0.35">
      <c r="A688" s="5"/>
      <c r="B688" s="4"/>
      <c r="C688" s="4"/>
      <c r="D688" s="4"/>
      <c r="E688" s="4"/>
      <c r="F688" s="4"/>
      <c r="G688" s="4"/>
      <c r="H688" s="5"/>
      <c r="I688" s="6"/>
      <c r="J688" s="6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8"/>
      <c r="X688" s="5"/>
      <c r="Y688" s="5"/>
      <c r="Z688" s="5"/>
      <c r="AA688" s="5"/>
      <c r="AB688" s="5"/>
      <c r="AC688" s="5"/>
      <c r="AD688" s="5"/>
      <c r="AE688" s="8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</row>
    <row r="689" spans="1:48" ht="15.75" customHeight="1" x14ac:dyDescent="0.35">
      <c r="A689" s="5"/>
      <c r="B689" s="4"/>
      <c r="C689" s="4"/>
      <c r="D689" s="4"/>
      <c r="E689" s="4"/>
      <c r="F689" s="4"/>
      <c r="G689" s="4"/>
      <c r="H689" s="5"/>
      <c r="I689" s="6"/>
      <c r="J689" s="6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8"/>
      <c r="X689" s="5"/>
      <c r="Y689" s="5"/>
      <c r="Z689" s="5"/>
      <c r="AA689" s="5"/>
      <c r="AB689" s="5"/>
      <c r="AC689" s="5"/>
      <c r="AD689" s="5"/>
      <c r="AE689" s="8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</row>
    <row r="690" spans="1:48" ht="15.75" customHeight="1" x14ac:dyDescent="0.35">
      <c r="A690" s="5"/>
      <c r="B690" s="4"/>
      <c r="C690" s="4"/>
      <c r="D690" s="4"/>
      <c r="E690" s="4"/>
      <c r="F690" s="4"/>
      <c r="G690" s="4"/>
      <c r="H690" s="5"/>
      <c r="I690" s="6"/>
      <c r="J690" s="6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8"/>
      <c r="X690" s="5"/>
      <c r="Y690" s="5"/>
      <c r="Z690" s="5"/>
      <c r="AA690" s="5"/>
      <c r="AB690" s="5"/>
      <c r="AC690" s="5"/>
      <c r="AD690" s="5"/>
      <c r="AE690" s="8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</row>
    <row r="691" spans="1:48" ht="15.75" customHeight="1" x14ac:dyDescent="0.35">
      <c r="A691" s="5"/>
      <c r="B691" s="4"/>
      <c r="C691" s="4"/>
      <c r="D691" s="4"/>
      <c r="E691" s="4"/>
      <c r="F691" s="4"/>
      <c r="G691" s="4"/>
      <c r="H691" s="5"/>
      <c r="I691" s="6"/>
      <c r="J691" s="6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8"/>
      <c r="X691" s="5"/>
      <c r="Y691" s="5"/>
      <c r="Z691" s="5"/>
      <c r="AA691" s="5"/>
      <c r="AB691" s="5"/>
      <c r="AC691" s="5"/>
      <c r="AD691" s="5"/>
      <c r="AE691" s="8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</row>
    <row r="692" spans="1:48" ht="15.75" customHeight="1" x14ac:dyDescent="0.35">
      <c r="A692" s="5"/>
      <c r="B692" s="4"/>
      <c r="C692" s="4"/>
      <c r="D692" s="4"/>
      <c r="E692" s="4"/>
      <c r="F692" s="4"/>
      <c r="G692" s="4"/>
      <c r="H692" s="5"/>
      <c r="I692" s="6"/>
      <c r="J692" s="6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8"/>
      <c r="X692" s="5"/>
      <c r="Y692" s="5"/>
      <c r="Z692" s="5"/>
      <c r="AA692" s="5"/>
      <c r="AB692" s="5"/>
      <c r="AC692" s="5"/>
      <c r="AD692" s="5"/>
      <c r="AE692" s="8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</row>
    <row r="693" spans="1:48" ht="15.75" customHeight="1" x14ac:dyDescent="0.35">
      <c r="A693" s="5"/>
      <c r="B693" s="4"/>
      <c r="C693" s="4"/>
      <c r="D693" s="4"/>
      <c r="E693" s="4"/>
      <c r="F693" s="4"/>
      <c r="G693" s="4"/>
      <c r="H693" s="5"/>
      <c r="I693" s="6"/>
      <c r="J693" s="6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8"/>
      <c r="X693" s="5"/>
      <c r="Y693" s="5"/>
      <c r="Z693" s="5"/>
      <c r="AA693" s="5"/>
      <c r="AB693" s="5"/>
      <c r="AC693" s="5"/>
      <c r="AD693" s="5"/>
      <c r="AE693" s="8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</row>
    <row r="694" spans="1:48" ht="15.75" customHeight="1" x14ac:dyDescent="0.35">
      <c r="A694" s="5"/>
      <c r="B694" s="4"/>
      <c r="C694" s="4"/>
      <c r="D694" s="4"/>
      <c r="E694" s="4"/>
      <c r="F694" s="4"/>
      <c r="G694" s="4"/>
      <c r="H694" s="5"/>
      <c r="I694" s="6"/>
      <c r="J694" s="6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8"/>
      <c r="X694" s="5"/>
      <c r="Y694" s="5"/>
      <c r="Z694" s="5"/>
      <c r="AA694" s="5"/>
      <c r="AB694" s="5"/>
      <c r="AC694" s="5"/>
      <c r="AD694" s="5"/>
      <c r="AE694" s="8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</row>
    <row r="695" spans="1:48" ht="15.75" customHeight="1" x14ac:dyDescent="0.35">
      <c r="A695" s="5"/>
      <c r="B695" s="4"/>
      <c r="C695" s="4"/>
      <c r="D695" s="4"/>
      <c r="E695" s="4"/>
      <c r="F695" s="4"/>
      <c r="G695" s="4"/>
      <c r="H695" s="5"/>
      <c r="I695" s="6"/>
      <c r="J695" s="6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8"/>
      <c r="X695" s="5"/>
      <c r="Y695" s="5"/>
      <c r="Z695" s="5"/>
      <c r="AA695" s="5"/>
      <c r="AB695" s="5"/>
      <c r="AC695" s="5"/>
      <c r="AD695" s="5"/>
      <c r="AE695" s="8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</row>
    <row r="696" spans="1:48" ht="15.75" customHeight="1" x14ac:dyDescent="0.35">
      <c r="A696" s="5"/>
      <c r="B696" s="4"/>
      <c r="C696" s="4"/>
      <c r="D696" s="4"/>
      <c r="E696" s="4"/>
      <c r="F696" s="4"/>
      <c r="G696" s="4"/>
      <c r="H696" s="5"/>
      <c r="I696" s="6"/>
      <c r="J696" s="6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8"/>
      <c r="X696" s="5"/>
      <c r="Y696" s="5"/>
      <c r="Z696" s="5"/>
      <c r="AA696" s="5"/>
      <c r="AB696" s="5"/>
      <c r="AC696" s="5"/>
      <c r="AD696" s="5"/>
      <c r="AE696" s="8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</row>
    <row r="697" spans="1:48" ht="15.75" customHeight="1" x14ac:dyDescent="0.35">
      <c r="A697" s="5"/>
      <c r="B697" s="4"/>
      <c r="C697" s="4"/>
      <c r="D697" s="4"/>
      <c r="E697" s="4"/>
      <c r="F697" s="4"/>
      <c r="G697" s="4"/>
      <c r="H697" s="5"/>
      <c r="I697" s="6"/>
      <c r="J697" s="6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8"/>
      <c r="X697" s="5"/>
      <c r="Y697" s="5"/>
      <c r="Z697" s="5"/>
      <c r="AA697" s="5"/>
      <c r="AB697" s="5"/>
      <c r="AC697" s="5"/>
      <c r="AD697" s="5"/>
      <c r="AE697" s="8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</row>
    <row r="698" spans="1:48" ht="15.75" customHeight="1" x14ac:dyDescent="0.35">
      <c r="A698" s="5"/>
      <c r="B698" s="4"/>
      <c r="C698" s="4"/>
      <c r="D698" s="4"/>
      <c r="E698" s="4"/>
      <c r="F698" s="4"/>
      <c r="G698" s="4"/>
      <c r="H698" s="5"/>
      <c r="I698" s="6"/>
      <c r="J698" s="6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8"/>
      <c r="X698" s="5"/>
      <c r="Y698" s="5"/>
      <c r="Z698" s="5"/>
      <c r="AA698" s="5"/>
      <c r="AB698" s="5"/>
      <c r="AC698" s="5"/>
      <c r="AD698" s="5"/>
      <c r="AE698" s="8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</row>
    <row r="699" spans="1:48" ht="15.75" customHeight="1" x14ac:dyDescent="0.35">
      <c r="A699" s="5"/>
      <c r="B699" s="4"/>
      <c r="C699" s="4"/>
      <c r="D699" s="4"/>
      <c r="E699" s="4"/>
      <c r="F699" s="4"/>
      <c r="G699" s="4"/>
      <c r="H699" s="5"/>
      <c r="I699" s="6"/>
      <c r="J699" s="6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8"/>
      <c r="X699" s="5"/>
      <c r="Y699" s="5"/>
      <c r="Z699" s="5"/>
      <c r="AA699" s="5"/>
      <c r="AB699" s="5"/>
      <c r="AC699" s="5"/>
      <c r="AD699" s="5"/>
      <c r="AE699" s="8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</row>
    <row r="700" spans="1:48" ht="15.75" customHeight="1" x14ac:dyDescent="0.35">
      <c r="A700" s="5"/>
      <c r="B700" s="4"/>
      <c r="C700" s="4"/>
      <c r="D700" s="4"/>
      <c r="E700" s="4"/>
      <c r="F700" s="4"/>
      <c r="G700" s="4"/>
      <c r="H700" s="5"/>
      <c r="I700" s="6"/>
      <c r="J700" s="6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8"/>
      <c r="X700" s="5"/>
      <c r="Y700" s="5"/>
      <c r="Z700" s="5"/>
      <c r="AA700" s="5"/>
      <c r="AB700" s="5"/>
      <c r="AC700" s="5"/>
      <c r="AD700" s="5"/>
      <c r="AE700" s="8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</row>
    <row r="701" spans="1:48" ht="15.75" customHeight="1" x14ac:dyDescent="0.35">
      <c r="A701" s="5"/>
      <c r="B701" s="4"/>
      <c r="C701" s="4"/>
      <c r="D701" s="4"/>
      <c r="E701" s="4"/>
      <c r="F701" s="4"/>
      <c r="G701" s="4"/>
      <c r="H701" s="5"/>
      <c r="I701" s="6"/>
      <c r="J701" s="6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8"/>
      <c r="X701" s="5"/>
      <c r="Y701" s="5"/>
      <c r="Z701" s="5"/>
      <c r="AA701" s="5"/>
      <c r="AB701" s="5"/>
      <c r="AC701" s="5"/>
      <c r="AD701" s="5"/>
      <c r="AE701" s="8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</row>
    <row r="702" spans="1:48" ht="15.75" customHeight="1" x14ac:dyDescent="0.35">
      <c r="A702" s="5"/>
      <c r="B702" s="4"/>
      <c r="C702" s="4"/>
      <c r="D702" s="4"/>
      <c r="E702" s="4"/>
      <c r="F702" s="4"/>
      <c r="G702" s="4"/>
      <c r="H702" s="5"/>
      <c r="I702" s="6"/>
      <c r="J702" s="6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8"/>
      <c r="X702" s="5"/>
      <c r="Y702" s="5"/>
      <c r="Z702" s="5"/>
      <c r="AA702" s="5"/>
      <c r="AB702" s="5"/>
      <c r="AC702" s="5"/>
      <c r="AD702" s="5"/>
      <c r="AE702" s="8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</row>
    <row r="703" spans="1:48" ht="15.75" customHeight="1" x14ac:dyDescent="0.35">
      <c r="A703" s="5"/>
      <c r="B703" s="4"/>
      <c r="C703" s="4"/>
      <c r="D703" s="4"/>
      <c r="E703" s="4"/>
      <c r="F703" s="4"/>
      <c r="G703" s="4"/>
      <c r="H703" s="5"/>
      <c r="I703" s="6"/>
      <c r="J703" s="6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8"/>
      <c r="X703" s="5"/>
      <c r="Y703" s="5"/>
      <c r="Z703" s="5"/>
      <c r="AA703" s="5"/>
      <c r="AB703" s="5"/>
      <c r="AC703" s="5"/>
      <c r="AD703" s="5"/>
      <c r="AE703" s="8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</row>
    <row r="704" spans="1:48" ht="15.75" customHeight="1" x14ac:dyDescent="0.35">
      <c r="A704" s="5"/>
      <c r="B704" s="4"/>
      <c r="C704" s="4"/>
      <c r="D704" s="4"/>
      <c r="E704" s="4"/>
      <c r="F704" s="4"/>
      <c r="G704" s="4"/>
      <c r="H704" s="5"/>
      <c r="I704" s="6"/>
      <c r="J704" s="6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8"/>
      <c r="X704" s="5"/>
      <c r="Y704" s="5"/>
      <c r="Z704" s="5"/>
      <c r="AA704" s="5"/>
      <c r="AB704" s="5"/>
      <c r="AC704" s="5"/>
      <c r="AD704" s="5"/>
      <c r="AE704" s="8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</row>
    <row r="705" spans="1:48" ht="15.75" customHeight="1" x14ac:dyDescent="0.35">
      <c r="A705" s="5"/>
      <c r="B705" s="4"/>
      <c r="C705" s="4"/>
      <c r="D705" s="4"/>
      <c r="E705" s="4"/>
      <c r="F705" s="4"/>
      <c r="G705" s="4"/>
      <c r="H705" s="5"/>
      <c r="I705" s="6"/>
      <c r="J705" s="6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8"/>
      <c r="X705" s="5"/>
      <c r="Y705" s="5"/>
      <c r="Z705" s="5"/>
      <c r="AA705" s="5"/>
      <c r="AB705" s="5"/>
      <c r="AC705" s="5"/>
      <c r="AD705" s="5"/>
      <c r="AE705" s="8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</row>
    <row r="706" spans="1:48" ht="15.75" customHeight="1" x14ac:dyDescent="0.35">
      <c r="A706" s="5"/>
      <c r="B706" s="4"/>
      <c r="C706" s="4"/>
      <c r="D706" s="4"/>
      <c r="E706" s="4"/>
      <c r="F706" s="4"/>
      <c r="G706" s="4"/>
      <c r="H706" s="5"/>
      <c r="I706" s="6"/>
      <c r="J706" s="6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8"/>
      <c r="X706" s="5"/>
      <c r="Y706" s="5"/>
      <c r="Z706" s="5"/>
      <c r="AA706" s="5"/>
      <c r="AB706" s="5"/>
      <c r="AC706" s="5"/>
      <c r="AD706" s="5"/>
      <c r="AE706" s="8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</row>
    <row r="707" spans="1:48" ht="15.75" customHeight="1" x14ac:dyDescent="0.35">
      <c r="A707" s="5"/>
      <c r="B707" s="4"/>
      <c r="C707" s="4"/>
      <c r="D707" s="4"/>
      <c r="E707" s="4"/>
      <c r="F707" s="4"/>
      <c r="G707" s="4"/>
      <c r="H707" s="5"/>
      <c r="I707" s="6"/>
      <c r="J707" s="6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8"/>
      <c r="X707" s="5"/>
      <c r="Y707" s="5"/>
      <c r="Z707" s="5"/>
      <c r="AA707" s="5"/>
      <c r="AB707" s="5"/>
      <c r="AC707" s="5"/>
      <c r="AD707" s="5"/>
      <c r="AE707" s="8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</row>
    <row r="708" spans="1:48" ht="15.75" customHeight="1" x14ac:dyDescent="0.35">
      <c r="A708" s="5"/>
      <c r="B708" s="4"/>
      <c r="C708" s="4"/>
      <c r="D708" s="4"/>
      <c r="E708" s="4"/>
      <c r="F708" s="4"/>
      <c r="G708" s="4"/>
      <c r="H708" s="5"/>
      <c r="I708" s="6"/>
      <c r="J708" s="6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8"/>
      <c r="X708" s="5"/>
      <c r="Y708" s="5"/>
      <c r="Z708" s="5"/>
      <c r="AA708" s="5"/>
      <c r="AB708" s="5"/>
      <c r="AC708" s="5"/>
      <c r="AD708" s="5"/>
      <c r="AE708" s="8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</row>
    <row r="709" spans="1:48" ht="15.75" customHeight="1" x14ac:dyDescent="0.35">
      <c r="A709" s="5"/>
      <c r="B709" s="4"/>
      <c r="C709" s="4"/>
      <c r="D709" s="4"/>
      <c r="E709" s="4"/>
      <c r="F709" s="4"/>
      <c r="G709" s="4"/>
      <c r="H709" s="5"/>
      <c r="I709" s="6"/>
      <c r="J709" s="6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8"/>
      <c r="X709" s="5"/>
      <c r="Y709" s="5"/>
      <c r="Z709" s="5"/>
      <c r="AA709" s="5"/>
      <c r="AB709" s="5"/>
      <c r="AC709" s="5"/>
      <c r="AD709" s="5"/>
      <c r="AE709" s="8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</row>
    <row r="710" spans="1:48" ht="15.75" customHeight="1" x14ac:dyDescent="0.35">
      <c r="A710" s="5"/>
      <c r="B710" s="4"/>
      <c r="C710" s="4"/>
      <c r="D710" s="4"/>
      <c r="E710" s="4"/>
      <c r="F710" s="4"/>
      <c r="G710" s="4"/>
      <c r="H710" s="5"/>
      <c r="I710" s="6"/>
      <c r="J710" s="6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8"/>
      <c r="X710" s="5"/>
      <c r="Y710" s="5"/>
      <c r="Z710" s="5"/>
      <c r="AA710" s="5"/>
      <c r="AB710" s="5"/>
      <c r="AC710" s="5"/>
      <c r="AD710" s="5"/>
      <c r="AE710" s="8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</row>
    <row r="711" spans="1:48" ht="15.75" customHeight="1" x14ac:dyDescent="0.35">
      <c r="A711" s="5"/>
      <c r="B711" s="4"/>
      <c r="C711" s="4"/>
      <c r="D711" s="4"/>
      <c r="E711" s="4"/>
      <c r="F711" s="4"/>
      <c r="G711" s="4"/>
      <c r="H711" s="5"/>
      <c r="I711" s="6"/>
      <c r="J711" s="6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8"/>
      <c r="X711" s="5"/>
      <c r="Y711" s="5"/>
      <c r="Z711" s="5"/>
      <c r="AA711" s="5"/>
      <c r="AB711" s="5"/>
      <c r="AC711" s="5"/>
      <c r="AD711" s="5"/>
      <c r="AE711" s="8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</row>
    <row r="712" spans="1:48" ht="15.75" customHeight="1" x14ac:dyDescent="0.35">
      <c r="A712" s="5"/>
      <c r="B712" s="4"/>
      <c r="C712" s="4"/>
      <c r="D712" s="4"/>
      <c r="E712" s="4"/>
      <c r="F712" s="4"/>
      <c r="G712" s="4"/>
      <c r="H712" s="5"/>
      <c r="I712" s="6"/>
      <c r="J712" s="6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8"/>
      <c r="X712" s="5"/>
      <c r="Y712" s="5"/>
      <c r="Z712" s="5"/>
      <c r="AA712" s="5"/>
      <c r="AB712" s="5"/>
      <c r="AC712" s="5"/>
      <c r="AD712" s="5"/>
      <c r="AE712" s="8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</row>
    <row r="713" spans="1:48" ht="15.75" customHeight="1" x14ac:dyDescent="0.35">
      <c r="A713" s="5"/>
      <c r="B713" s="4"/>
      <c r="C713" s="4"/>
      <c r="D713" s="4"/>
      <c r="E713" s="4"/>
      <c r="F713" s="4"/>
      <c r="G713" s="4"/>
      <c r="H713" s="5"/>
      <c r="I713" s="6"/>
      <c r="J713" s="6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8"/>
      <c r="X713" s="5"/>
      <c r="Y713" s="5"/>
      <c r="Z713" s="5"/>
      <c r="AA713" s="5"/>
      <c r="AB713" s="5"/>
      <c r="AC713" s="5"/>
      <c r="AD713" s="5"/>
      <c r="AE713" s="8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</row>
    <row r="714" spans="1:48" ht="15.75" customHeight="1" x14ac:dyDescent="0.35">
      <c r="A714" s="5"/>
      <c r="B714" s="4"/>
      <c r="C714" s="4"/>
      <c r="D714" s="4"/>
      <c r="E714" s="4"/>
      <c r="F714" s="4"/>
      <c r="G714" s="4"/>
      <c r="H714" s="5"/>
      <c r="I714" s="6"/>
      <c r="J714" s="6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8"/>
      <c r="X714" s="5"/>
      <c r="Y714" s="5"/>
      <c r="Z714" s="5"/>
      <c r="AA714" s="5"/>
      <c r="AB714" s="5"/>
      <c r="AC714" s="5"/>
      <c r="AD714" s="5"/>
      <c r="AE714" s="8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</row>
    <row r="715" spans="1:48" ht="15.75" customHeight="1" x14ac:dyDescent="0.35">
      <c r="A715" s="5"/>
      <c r="B715" s="4"/>
      <c r="C715" s="4"/>
      <c r="D715" s="4"/>
      <c r="E715" s="4"/>
      <c r="F715" s="4"/>
      <c r="G715" s="4"/>
      <c r="H715" s="5"/>
      <c r="I715" s="6"/>
      <c r="J715" s="6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8"/>
      <c r="X715" s="5"/>
      <c r="Y715" s="5"/>
      <c r="Z715" s="5"/>
      <c r="AA715" s="5"/>
      <c r="AB715" s="5"/>
      <c r="AC715" s="5"/>
      <c r="AD715" s="5"/>
      <c r="AE715" s="8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</row>
    <row r="716" spans="1:48" ht="15.75" customHeight="1" x14ac:dyDescent="0.35">
      <c r="A716" s="5"/>
      <c r="B716" s="4"/>
      <c r="C716" s="4"/>
      <c r="D716" s="4"/>
      <c r="E716" s="4"/>
      <c r="F716" s="4"/>
      <c r="G716" s="4"/>
      <c r="H716" s="5"/>
      <c r="I716" s="6"/>
      <c r="J716" s="6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8"/>
      <c r="X716" s="5"/>
      <c r="Y716" s="5"/>
      <c r="Z716" s="5"/>
      <c r="AA716" s="5"/>
      <c r="AB716" s="5"/>
      <c r="AC716" s="5"/>
      <c r="AD716" s="5"/>
      <c r="AE716" s="8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</row>
    <row r="717" spans="1:48" ht="15.75" customHeight="1" x14ac:dyDescent="0.35">
      <c r="A717" s="5"/>
      <c r="B717" s="4"/>
      <c r="C717" s="4"/>
      <c r="D717" s="4"/>
      <c r="E717" s="4"/>
      <c r="F717" s="4"/>
      <c r="G717" s="4"/>
      <c r="H717" s="5"/>
      <c r="I717" s="6"/>
      <c r="J717" s="6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8"/>
      <c r="X717" s="5"/>
      <c r="Y717" s="5"/>
      <c r="Z717" s="5"/>
      <c r="AA717" s="5"/>
      <c r="AB717" s="5"/>
      <c r="AC717" s="5"/>
      <c r="AD717" s="5"/>
      <c r="AE717" s="8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</row>
    <row r="718" spans="1:48" ht="15.75" customHeight="1" x14ac:dyDescent="0.35">
      <c r="A718" s="5"/>
      <c r="B718" s="4"/>
      <c r="C718" s="4"/>
      <c r="D718" s="4"/>
      <c r="E718" s="4"/>
      <c r="F718" s="4"/>
      <c r="G718" s="4"/>
      <c r="H718" s="5"/>
      <c r="I718" s="6"/>
      <c r="J718" s="6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8"/>
      <c r="X718" s="5"/>
      <c r="Y718" s="5"/>
      <c r="Z718" s="5"/>
      <c r="AA718" s="5"/>
      <c r="AB718" s="5"/>
      <c r="AC718" s="5"/>
      <c r="AD718" s="5"/>
      <c r="AE718" s="8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</row>
    <row r="719" spans="1:48" ht="15.75" customHeight="1" x14ac:dyDescent="0.35">
      <c r="A719" s="5"/>
      <c r="B719" s="4"/>
      <c r="C719" s="4"/>
      <c r="D719" s="4"/>
      <c r="E719" s="4"/>
      <c r="F719" s="4"/>
      <c r="G719" s="4"/>
      <c r="H719" s="5"/>
      <c r="I719" s="6"/>
      <c r="J719" s="6"/>
      <c r="K719" s="7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8"/>
      <c r="X719" s="5"/>
      <c r="Y719" s="5"/>
      <c r="Z719" s="5"/>
      <c r="AA719" s="5"/>
      <c r="AB719" s="5"/>
      <c r="AC719" s="5"/>
      <c r="AD719" s="5"/>
      <c r="AE719" s="8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</row>
    <row r="720" spans="1:48" ht="15.75" customHeight="1" x14ac:dyDescent="0.35">
      <c r="A720" s="5"/>
      <c r="B720" s="4"/>
      <c r="C720" s="4"/>
      <c r="D720" s="4"/>
      <c r="E720" s="4"/>
      <c r="F720" s="4"/>
      <c r="G720" s="4"/>
      <c r="H720" s="5"/>
      <c r="I720" s="6"/>
      <c r="J720" s="6"/>
      <c r="K720" s="7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8"/>
      <c r="X720" s="5"/>
      <c r="Y720" s="5"/>
      <c r="Z720" s="5"/>
      <c r="AA720" s="5"/>
      <c r="AB720" s="5"/>
      <c r="AC720" s="5"/>
      <c r="AD720" s="5"/>
      <c r="AE720" s="8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</row>
    <row r="721" spans="1:48" ht="15.75" customHeight="1" x14ac:dyDescent="0.35">
      <c r="A721" s="5"/>
      <c r="B721" s="4"/>
      <c r="C721" s="4"/>
      <c r="D721" s="4"/>
      <c r="E721" s="4"/>
      <c r="F721" s="4"/>
      <c r="G721" s="4"/>
      <c r="H721" s="5"/>
      <c r="I721" s="6"/>
      <c r="J721" s="6"/>
      <c r="K721" s="7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8"/>
      <c r="X721" s="5"/>
      <c r="Y721" s="5"/>
      <c r="Z721" s="5"/>
      <c r="AA721" s="5"/>
      <c r="AB721" s="5"/>
      <c r="AC721" s="5"/>
      <c r="AD721" s="5"/>
      <c r="AE721" s="8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</row>
    <row r="722" spans="1:48" ht="15.75" customHeight="1" x14ac:dyDescent="0.35">
      <c r="A722" s="5"/>
      <c r="B722" s="4"/>
      <c r="C722" s="4"/>
      <c r="D722" s="4"/>
      <c r="E722" s="4"/>
      <c r="F722" s="4"/>
      <c r="G722" s="4"/>
      <c r="H722" s="5"/>
      <c r="I722" s="6"/>
      <c r="J722" s="6"/>
      <c r="K722" s="7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8"/>
      <c r="X722" s="5"/>
      <c r="Y722" s="5"/>
      <c r="Z722" s="5"/>
      <c r="AA722" s="5"/>
      <c r="AB722" s="5"/>
      <c r="AC722" s="5"/>
      <c r="AD722" s="5"/>
      <c r="AE722" s="8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</row>
    <row r="723" spans="1:48" ht="15.75" customHeight="1" x14ac:dyDescent="0.35">
      <c r="A723" s="5"/>
      <c r="B723" s="4"/>
      <c r="C723" s="4"/>
      <c r="D723" s="4"/>
      <c r="E723" s="4"/>
      <c r="F723" s="4"/>
      <c r="G723" s="4"/>
      <c r="H723" s="5"/>
      <c r="I723" s="6"/>
      <c r="J723" s="6"/>
      <c r="K723" s="7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8"/>
      <c r="X723" s="5"/>
      <c r="Y723" s="5"/>
      <c r="Z723" s="5"/>
      <c r="AA723" s="5"/>
      <c r="AB723" s="5"/>
      <c r="AC723" s="5"/>
      <c r="AD723" s="5"/>
      <c r="AE723" s="8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</row>
    <row r="724" spans="1:48" ht="15.75" customHeight="1" x14ac:dyDescent="0.35">
      <c r="A724" s="5"/>
      <c r="B724" s="4"/>
      <c r="C724" s="4"/>
      <c r="D724" s="4"/>
      <c r="E724" s="4"/>
      <c r="F724" s="4"/>
      <c r="G724" s="4"/>
      <c r="H724" s="5"/>
      <c r="I724" s="6"/>
      <c r="J724" s="6"/>
      <c r="K724" s="7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8"/>
      <c r="X724" s="5"/>
      <c r="Y724" s="5"/>
      <c r="Z724" s="5"/>
      <c r="AA724" s="5"/>
      <c r="AB724" s="5"/>
      <c r="AC724" s="5"/>
      <c r="AD724" s="5"/>
      <c r="AE724" s="8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</row>
    <row r="725" spans="1:48" ht="15.75" customHeight="1" x14ac:dyDescent="0.35">
      <c r="A725" s="5"/>
      <c r="B725" s="4"/>
      <c r="C725" s="4"/>
      <c r="D725" s="4"/>
      <c r="E725" s="4"/>
      <c r="F725" s="4"/>
      <c r="G725" s="4"/>
      <c r="H725" s="5"/>
      <c r="I725" s="6"/>
      <c r="J725" s="6"/>
      <c r="K725" s="7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8"/>
      <c r="X725" s="5"/>
      <c r="Y725" s="5"/>
      <c r="Z725" s="5"/>
      <c r="AA725" s="5"/>
      <c r="AB725" s="5"/>
      <c r="AC725" s="5"/>
      <c r="AD725" s="5"/>
      <c r="AE725" s="8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</row>
    <row r="726" spans="1:48" ht="15.75" customHeight="1" x14ac:dyDescent="0.35">
      <c r="A726" s="5"/>
      <c r="B726" s="4"/>
      <c r="C726" s="4"/>
      <c r="D726" s="4"/>
      <c r="E726" s="4"/>
      <c r="F726" s="4"/>
      <c r="G726" s="4"/>
      <c r="H726" s="5"/>
      <c r="I726" s="6"/>
      <c r="J726" s="6"/>
      <c r="K726" s="7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8"/>
      <c r="X726" s="5"/>
      <c r="Y726" s="5"/>
      <c r="Z726" s="5"/>
      <c r="AA726" s="5"/>
      <c r="AB726" s="5"/>
      <c r="AC726" s="5"/>
      <c r="AD726" s="5"/>
      <c r="AE726" s="8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</row>
    <row r="727" spans="1:48" ht="15.75" customHeight="1" x14ac:dyDescent="0.35">
      <c r="A727" s="5"/>
      <c r="B727" s="4"/>
      <c r="C727" s="4"/>
      <c r="D727" s="4"/>
      <c r="E727" s="4"/>
      <c r="F727" s="4"/>
      <c r="G727" s="4"/>
      <c r="H727" s="5"/>
      <c r="I727" s="6"/>
      <c r="J727" s="6"/>
      <c r="K727" s="7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8"/>
      <c r="X727" s="5"/>
      <c r="Y727" s="5"/>
      <c r="Z727" s="5"/>
      <c r="AA727" s="5"/>
      <c r="AB727" s="5"/>
      <c r="AC727" s="5"/>
      <c r="AD727" s="5"/>
      <c r="AE727" s="8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</row>
    <row r="728" spans="1:48" ht="15.75" customHeight="1" x14ac:dyDescent="0.35">
      <c r="A728" s="5"/>
      <c r="B728" s="4"/>
      <c r="C728" s="4"/>
      <c r="D728" s="4"/>
      <c r="E728" s="4"/>
      <c r="F728" s="4"/>
      <c r="G728" s="4"/>
      <c r="H728" s="5"/>
      <c r="I728" s="6"/>
      <c r="J728" s="6"/>
      <c r="K728" s="7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8"/>
      <c r="X728" s="5"/>
      <c r="Y728" s="5"/>
      <c r="Z728" s="5"/>
      <c r="AA728" s="5"/>
      <c r="AB728" s="5"/>
      <c r="AC728" s="5"/>
      <c r="AD728" s="5"/>
      <c r="AE728" s="8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</row>
    <row r="729" spans="1:48" ht="15.75" customHeight="1" x14ac:dyDescent="0.35">
      <c r="A729" s="5"/>
      <c r="B729" s="4"/>
      <c r="C729" s="4"/>
      <c r="D729" s="4"/>
      <c r="E729" s="4"/>
      <c r="F729" s="4"/>
      <c r="G729" s="4"/>
      <c r="H729" s="5"/>
      <c r="I729" s="6"/>
      <c r="J729" s="6"/>
      <c r="K729" s="7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8"/>
      <c r="X729" s="5"/>
      <c r="Y729" s="5"/>
      <c r="Z729" s="5"/>
      <c r="AA729" s="5"/>
      <c r="AB729" s="5"/>
      <c r="AC729" s="5"/>
      <c r="AD729" s="5"/>
      <c r="AE729" s="8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</row>
    <row r="730" spans="1:48" ht="15.75" customHeight="1" x14ac:dyDescent="0.35">
      <c r="A730" s="5"/>
      <c r="B730" s="4"/>
      <c r="C730" s="4"/>
      <c r="D730" s="4"/>
      <c r="E730" s="4"/>
      <c r="F730" s="4"/>
      <c r="G730" s="4"/>
      <c r="H730" s="5"/>
      <c r="I730" s="6"/>
      <c r="J730" s="6"/>
      <c r="K730" s="7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8"/>
      <c r="X730" s="5"/>
      <c r="Y730" s="5"/>
      <c r="Z730" s="5"/>
      <c r="AA730" s="5"/>
      <c r="AB730" s="5"/>
      <c r="AC730" s="5"/>
      <c r="AD730" s="5"/>
      <c r="AE730" s="8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</row>
    <row r="731" spans="1:48" ht="15.75" customHeight="1" x14ac:dyDescent="0.35">
      <c r="A731" s="5"/>
      <c r="B731" s="4"/>
      <c r="C731" s="4"/>
      <c r="D731" s="4"/>
      <c r="E731" s="4"/>
      <c r="F731" s="4"/>
      <c r="G731" s="4"/>
      <c r="H731" s="5"/>
      <c r="I731" s="6"/>
      <c r="J731" s="6"/>
      <c r="K731" s="7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8"/>
      <c r="X731" s="5"/>
      <c r="Y731" s="5"/>
      <c r="Z731" s="5"/>
      <c r="AA731" s="5"/>
      <c r="AB731" s="5"/>
      <c r="AC731" s="5"/>
      <c r="AD731" s="5"/>
      <c r="AE731" s="8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</row>
    <row r="732" spans="1:48" ht="15.75" customHeight="1" x14ac:dyDescent="0.35">
      <c r="A732" s="5"/>
      <c r="B732" s="4"/>
      <c r="C732" s="4"/>
      <c r="D732" s="4"/>
      <c r="E732" s="4"/>
      <c r="F732" s="4"/>
      <c r="G732" s="4"/>
      <c r="H732" s="5"/>
      <c r="I732" s="6"/>
      <c r="J732" s="6"/>
      <c r="K732" s="7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8"/>
      <c r="X732" s="5"/>
      <c r="Y732" s="5"/>
      <c r="Z732" s="5"/>
      <c r="AA732" s="5"/>
      <c r="AB732" s="5"/>
      <c r="AC732" s="5"/>
      <c r="AD732" s="5"/>
      <c r="AE732" s="8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</row>
    <row r="733" spans="1:48" ht="15.75" customHeight="1" x14ac:dyDescent="0.35">
      <c r="A733" s="5"/>
      <c r="B733" s="4"/>
      <c r="C733" s="4"/>
      <c r="D733" s="4"/>
      <c r="E733" s="4"/>
      <c r="F733" s="4"/>
      <c r="G733" s="4"/>
      <c r="H733" s="5"/>
      <c r="I733" s="6"/>
      <c r="J733" s="6"/>
      <c r="K733" s="7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8"/>
      <c r="X733" s="5"/>
      <c r="Y733" s="5"/>
      <c r="Z733" s="5"/>
      <c r="AA733" s="5"/>
      <c r="AB733" s="5"/>
      <c r="AC733" s="5"/>
      <c r="AD733" s="5"/>
      <c r="AE733" s="8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</row>
    <row r="734" spans="1:48" ht="15.75" customHeight="1" x14ac:dyDescent="0.35">
      <c r="A734" s="5"/>
      <c r="B734" s="4"/>
      <c r="C734" s="4"/>
      <c r="D734" s="4"/>
      <c r="E734" s="4"/>
      <c r="F734" s="4"/>
      <c r="G734" s="4"/>
      <c r="H734" s="5"/>
      <c r="I734" s="6"/>
      <c r="J734" s="6"/>
      <c r="K734" s="7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8"/>
      <c r="X734" s="5"/>
      <c r="Y734" s="5"/>
      <c r="Z734" s="5"/>
      <c r="AA734" s="5"/>
      <c r="AB734" s="5"/>
      <c r="AC734" s="5"/>
      <c r="AD734" s="5"/>
      <c r="AE734" s="8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</row>
    <row r="735" spans="1:48" ht="15.75" customHeight="1" x14ac:dyDescent="0.35">
      <c r="A735" s="5"/>
      <c r="B735" s="4"/>
      <c r="C735" s="4"/>
      <c r="D735" s="4"/>
      <c r="E735" s="4"/>
      <c r="F735" s="4"/>
      <c r="G735" s="4"/>
      <c r="H735" s="5"/>
      <c r="I735" s="6"/>
      <c r="J735" s="6"/>
      <c r="K735" s="7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8"/>
      <c r="X735" s="5"/>
      <c r="Y735" s="5"/>
      <c r="Z735" s="5"/>
      <c r="AA735" s="5"/>
      <c r="AB735" s="5"/>
      <c r="AC735" s="5"/>
      <c r="AD735" s="5"/>
      <c r="AE735" s="8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</row>
    <row r="736" spans="1:48" ht="15.75" customHeight="1" x14ac:dyDescent="0.35">
      <c r="A736" s="5"/>
      <c r="B736" s="4"/>
      <c r="C736" s="4"/>
      <c r="D736" s="4"/>
      <c r="E736" s="4"/>
      <c r="F736" s="4"/>
      <c r="G736" s="4"/>
      <c r="H736" s="5"/>
      <c r="I736" s="6"/>
      <c r="J736" s="6"/>
      <c r="K736" s="7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8"/>
      <c r="X736" s="5"/>
      <c r="Y736" s="5"/>
      <c r="Z736" s="5"/>
      <c r="AA736" s="5"/>
      <c r="AB736" s="5"/>
      <c r="AC736" s="5"/>
      <c r="AD736" s="5"/>
      <c r="AE736" s="8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</row>
    <row r="737" spans="1:48" ht="15.75" customHeight="1" x14ac:dyDescent="0.35">
      <c r="A737" s="5"/>
      <c r="B737" s="4"/>
      <c r="C737" s="4"/>
      <c r="D737" s="4"/>
      <c r="E737" s="4"/>
      <c r="F737" s="4"/>
      <c r="G737" s="4"/>
      <c r="H737" s="5"/>
      <c r="I737" s="6"/>
      <c r="J737" s="6"/>
      <c r="K737" s="7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8"/>
      <c r="X737" s="5"/>
      <c r="Y737" s="5"/>
      <c r="Z737" s="5"/>
      <c r="AA737" s="5"/>
      <c r="AB737" s="5"/>
      <c r="AC737" s="5"/>
      <c r="AD737" s="5"/>
      <c r="AE737" s="8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</row>
    <row r="738" spans="1:48" ht="15.75" customHeight="1" x14ac:dyDescent="0.35">
      <c r="A738" s="5"/>
      <c r="B738" s="4"/>
      <c r="C738" s="4"/>
      <c r="D738" s="4"/>
      <c r="E738" s="4"/>
      <c r="F738" s="4"/>
      <c r="G738" s="4"/>
      <c r="H738" s="5"/>
      <c r="I738" s="6"/>
      <c r="J738" s="6"/>
      <c r="K738" s="7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8"/>
      <c r="X738" s="5"/>
      <c r="Y738" s="5"/>
      <c r="Z738" s="5"/>
      <c r="AA738" s="5"/>
      <c r="AB738" s="5"/>
      <c r="AC738" s="5"/>
      <c r="AD738" s="5"/>
      <c r="AE738" s="8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</row>
    <row r="739" spans="1:48" ht="15.75" customHeight="1" x14ac:dyDescent="0.35">
      <c r="A739" s="5"/>
      <c r="B739" s="4"/>
      <c r="C739" s="4"/>
      <c r="D739" s="4"/>
      <c r="E739" s="4"/>
      <c r="F739" s="4"/>
      <c r="G739" s="4"/>
      <c r="H739" s="5"/>
      <c r="I739" s="6"/>
      <c r="J739" s="6"/>
      <c r="K739" s="7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8"/>
      <c r="X739" s="5"/>
      <c r="Y739" s="5"/>
      <c r="Z739" s="5"/>
      <c r="AA739" s="5"/>
      <c r="AB739" s="5"/>
      <c r="AC739" s="5"/>
      <c r="AD739" s="5"/>
      <c r="AE739" s="8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</row>
    <row r="740" spans="1:48" ht="15.75" customHeight="1" x14ac:dyDescent="0.35">
      <c r="A740" s="5"/>
      <c r="B740" s="4"/>
      <c r="C740" s="4"/>
      <c r="D740" s="4"/>
      <c r="E740" s="4"/>
      <c r="F740" s="4"/>
      <c r="G740" s="4"/>
      <c r="H740" s="5"/>
      <c r="I740" s="6"/>
      <c r="J740" s="6"/>
      <c r="K740" s="7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8"/>
      <c r="X740" s="5"/>
      <c r="Y740" s="5"/>
      <c r="Z740" s="5"/>
      <c r="AA740" s="5"/>
      <c r="AB740" s="5"/>
      <c r="AC740" s="5"/>
      <c r="AD740" s="5"/>
      <c r="AE740" s="8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</row>
    <row r="741" spans="1:48" ht="15.75" customHeight="1" x14ac:dyDescent="0.35">
      <c r="A741" s="5"/>
      <c r="B741" s="4"/>
      <c r="C741" s="4"/>
      <c r="D741" s="4"/>
      <c r="E741" s="4"/>
      <c r="F741" s="4"/>
      <c r="G741" s="4"/>
      <c r="H741" s="5"/>
      <c r="I741" s="6"/>
      <c r="J741" s="6"/>
      <c r="K741" s="7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8"/>
      <c r="X741" s="5"/>
      <c r="Y741" s="5"/>
      <c r="Z741" s="5"/>
      <c r="AA741" s="5"/>
      <c r="AB741" s="5"/>
      <c r="AC741" s="5"/>
      <c r="AD741" s="5"/>
      <c r="AE741" s="8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</row>
    <row r="742" spans="1:48" ht="15.75" customHeight="1" x14ac:dyDescent="0.35">
      <c r="A742" s="5"/>
      <c r="B742" s="4"/>
      <c r="C742" s="4"/>
      <c r="D742" s="4"/>
      <c r="E742" s="4"/>
      <c r="F742" s="4"/>
      <c r="G742" s="4"/>
      <c r="H742" s="5"/>
      <c r="I742" s="6"/>
      <c r="J742" s="6"/>
      <c r="K742" s="7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8"/>
      <c r="X742" s="5"/>
      <c r="Y742" s="5"/>
      <c r="Z742" s="5"/>
      <c r="AA742" s="5"/>
      <c r="AB742" s="5"/>
      <c r="AC742" s="5"/>
      <c r="AD742" s="5"/>
      <c r="AE742" s="8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</row>
    <row r="743" spans="1:48" ht="15.75" customHeight="1" x14ac:dyDescent="0.35">
      <c r="A743" s="5"/>
      <c r="B743" s="4"/>
      <c r="C743" s="4"/>
      <c r="D743" s="4"/>
      <c r="E743" s="4"/>
      <c r="F743" s="4"/>
      <c r="G743" s="4"/>
      <c r="H743" s="5"/>
      <c r="I743" s="6"/>
      <c r="J743" s="6"/>
      <c r="K743" s="7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8"/>
      <c r="X743" s="5"/>
      <c r="Y743" s="5"/>
      <c r="Z743" s="5"/>
      <c r="AA743" s="5"/>
      <c r="AB743" s="5"/>
      <c r="AC743" s="5"/>
      <c r="AD743" s="5"/>
      <c r="AE743" s="8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</row>
    <row r="744" spans="1:48" ht="15.75" customHeight="1" x14ac:dyDescent="0.35">
      <c r="A744" s="5"/>
      <c r="B744" s="4"/>
      <c r="C744" s="4"/>
      <c r="D744" s="4"/>
      <c r="E744" s="4"/>
      <c r="F744" s="4"/>
      <c r="G744" s="4"/>
      <c r="H744" s="5"/>
      <c r="I744" s="6"/>
      <c r="J744" s="6"/>
      <c r="K744" s="7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8"/>
      <c r="X744" s="5"/>
      <c r="Y744" s="5"/>
      <c r="Z744" s="5"/>
      <c r="AA744" s="5"/>
      <c r="AB744" s="5"/>
      <c r="AC744" s="5"/>
      <c r="AD744" s="5"/>
      <c r="AE744" s="8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</row>
    <row r="745" spans="1:48" ht="15.75" customHeight="1" x14ac:dyDescent="0.35">
      <c r="A745" s="5"/>
      <c r="B745" s="4"/>
      <c r="C745" s="4"/>
      <c r="D745" s="4"/>
      <c r="E745" s="4"/>
      <c r="F745" s="4"/>
      <c r="G745" s="4"/>
      <c r="H745" s="5"/>
      <c r="I745" s="6"/>
      <c r="J745" s="6"/>
      <c r="K745" s="7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8"/>
      <c r="X745" s="5"/>
      <c r="Y745" s="5"/>
      <c r="Z745" s="5"/>
      <c r="AA745" s="5"/>
      <c r="AB745" s="5"/>
      <c r="AC745" s="5"/>
      <c r="AD745" s="5"/>
      <c r="AE745" s="8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</row>
    <row r="746" spans="1:48" ht="15.75" customHeight="1" x14ac:dyDescent="0.35">
      <c r="A746" s="5"/>
      <c r="B746" s="4"/>
      <c r="C746" s="4"/>
      <c r="D746" s="4"/>
      <c r="E746" s="4"/>
      <c r="F746" s="4"/>
      <c r="G746" s="4"/>
      <c r="H746" s="5"/>
      <c r="I746" s="6"/>
      <c r="J746" s="6"/>
      <c r="K746" s="7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8"/>
      <c r="X746" s="5"/>
      <c r="Y746" s="5"/>
      <c r="Z746" s="5"/>
      <c r="AA746" s="5"/>
      <c r="AB746" s="5"/>
      <c r="AC746" s="5"/>
      <c r="AD746" s="5"/>
      <c r="AE746" s="8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</row>
    <row r="747" spans="1:48" ht="15.75" customHeight="1" x14ac:dyDescent="0.35">
      <c r="A747" s="5"/>
      <c r="B747" s="4"/>
      <c r="C747" s="4"/>
      <c r="D747" s="4"/>
      <c r="E747" s="4"/>
      <c r="F747" s="4"/>
      <c r="G747" s="4"/>
      <c r="H747" s="5"/>
      <c r="I747" s="6"/>
      <c r="J747" s="6"/>
      <c r="K747" s="7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8"/>
      <c r="X747" s="5"/>
      <c r="Y747" s="5"/>
      <c r="Z747" s="5"/>
      <c r="AA747" s="5"/>
      <c r="AB747" s="5"/>
      <c r="AC747" s="5"/>
      <c r="AD747" s="5"/>
      <c r="AE747" s="8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</row>
    <row r="748" spans="1:48" ht="15.75" customHeight="1" x14ac:dyDescent="0.35">
      <c r="A748" s="5"/>
      <c r="B748" s="4"/>
      <c r="C748" s="4"/>
      <c r="D748" s="4"/>
      <c r="E748" s="4"/>
      <c r="F748" s="4"/>
      <c r="G748" s="4"/>
      <c r="H748" s="5"/>
      <c r="I748" s="6"/>
      <c r="J748" s="6"/>
      <c r="K748" s="7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8"/>
      <c r="X748" s="5"/>
      <c r="Y748" s="5"/>
      <c r="Z748" s="5"/>
      <c r="AA748" s="5"/>
      <c r="AB748" s="5"/>
      <c r="AC748" s="5"/>
      <c r="AD748" s="5"/>
      <c r="AE748" s="8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</row>
    <row r="749" spans="1:48" ht="15.75" customHeight="1" x14ac:dyDescent="0.35">
      <c r="A749" s="5"/>
      <c r="B749" s="4"/>
      <c r="C749" s="4"/>
      <c r="D749" s="4"/>
      <c r="E749" s="4"/>
      <c r="F749" s="4"/>
      <c r="G749" s="4"/>
      <c r="H749" s="5"/>
      <c r="I749" s="6"/>
      <c r="J749" s="6"/>
      <c r="K749" s="7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8"/>
      <c r="X749" s="5"/>
      <c r="Y749" s="5"/>
      <c r="Z749" s="5"/>
      <c r="AA749" s="5"/>
      <c r="AB749" s="5"/>
      <c r="AC749" s="5"/>
      <c r="AD749" s="5"/>
      <c r="AE749" s="8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</row>
    <row r="750" spans="1:48" ht="15.75" customHeight="1" x14ac:dyDescent="0.35">
      <c r="A750" s="5"/>
      <c r="B750" s="4"/>
      <c r="C750" s="4"/>
      <c r="D750" s="4"/>
      <c r="E750" s="4"/>
      <c r="F750" s="4"/>
      <c r="G750" s="4"/>
      <c r="H750" s="5"/>
      <c r="I750" s="6"/>
      <c r="J750" s="6"/>
      <c r="K750" s="7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8"/>
      <c r="X750" s="5"/>
      <c r="Y750" s="5"/>
      <c r="Z750" s="5"/>
      <c r="AA750" s="5"/>
      <c r="AB750" s="5"/>
      <c r="AC750" s="5"/>
      <c r="AD750" s="5"/>
      <c r="AE750" s="8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</row>
    <row r="751" spans="1:48" ht="15.75" customHeight="1" x14ac:dyDescent="0.35">
      <c r="A751" s="5"/>
      <c r="B751" s="4"/>
      <c r="C751" s="4"/>
      <c r="D751" s="4"/>
      <c r="E751" s="4"/>
      <c r="F751" s="4"/>
      <c r="G751" s="4"/>
      <c r="H751" s="5"/>
      <c r="I751" s="6"/>
      <c r="J751" s="6"/>
      <c r="K751" s="7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8"/>
      <c r="X751" s="5"/>
      <c r="Y751" s="5"/>
      <c r="Z751" s="5"/>
      <c r="AA751" s="5"/>
      <c r="AB751" s="5"/>
      <c r="AC751" s="5"/>
      <c r="AD751" s="5"/>
      <c r="AE751" s="8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</row>
    <row r="752" spans="1:48" ht="15.75" customHeight="1" x14ac:dyDescent="0.35">
      <c r="A752" s="5"/>
      <c r="B752" s="4"/>
      <c r="C752" s="4"/>
      <c r="D752" s="4"/>
      <c r="E752" s="4"/>
      <c r="F752" s="4"/>
      <c r="G752" s="4"/>
      <c r="H752" s="5"/>
      <c r="I752" s="6"/>
      <c r="J752" s="6"/>
      <c r="K752" s="7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8"/>
      <c r="X752" s="5"/>
      <c r="Y752" s="5"/>
      <c r="Z752" s="5"/>
      <c r="AA752" s="5"/>
      <c r="AB752" s="5"/>
      <c r="AC752" s="5"/>
      <c r="AD752" s="5"/>
      <c r="AE752" s="8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</row>
    <row r="753" spans="1:48" ht="15.75" customHeight="1" x14ac:dyDescent="0.35">
      <c r="A753" s="5"/>
      <c r="B753" s="4"/>
      <c r="C753" s="4"/>
      <c r="D753" s="4"/>
      <c r="E753" s="4"/>
      <c r="F753" s="4"/>
      <c r="G753" s="4"/>
      <c r="H753" s="5"/>
      <c r="I753" s="6"/>
      <c r="J753" s="6"/>
      <c r="K753" s="7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8"/>
      <c r="X753" s="5"/>
      <c r="Y753" s="5"/>
      <c r="Z753" s="5"/>
      <c r="AA753" s="5"/>
      <c r="AB753" s="5"/>
      <c r="AC753" s="5"/>
      <c r="AD753" s="5"/>
      <c r="AE753" s="8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</row>
    <row r="754" spans="1:48" ht="15.75" customHeight="1" x14ac:dyDescent="0.35">
      <c r="A754" s="5"/>
      <c r="B754" s="4"/>
      <c r="C754" s="4"/>
      <c r="D754" s="4"/>
      <c r="E754" s="4"/>
      <c r="F754" s="4"/>
      <c r="G754" s="4"/>
      <c r="H754" s="5"/>
      <c r="I754" s="6"/>
      <c r="J754" s="6"/>
      <c r="K754" s="7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8"/>
      <c r="X754" s="5"/>
      <c r="Y754" s="5"/>
      <c r="Z754" s="5"/>
      <c r="AA754" s="5"/>
      <c r="AB754" s="5"/>
      <c r="AC754" s="5"/>
      <c r="AD754" s="5"/>
      <c r="AE754" s="8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</row>
    <row r="755" spans="1:48" ht="15.75" customHeight="1" x14ac:dyDescent="0.35">
      <c r="A755" s="5"/>
      <c r="B755" s="4"/>
      <c r="C755" s="4"/>
      <c r="D755" s="4"/>
      <c r="E755" s="4"/>
      <c r="F755" s="4"/>
      <c r="G755" s="4"/>
      <c r="H755" s="5"/>
      <c r="I755" s="6"/>
      <c r="J755" s="6"/>
      <c r="K755" s="7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8"/>
      <c r="X755" s="5"/>
      <c r="Y755" s="5"/>
      <c r="Z755" s="5"/>
      <c r="AA755" s="5"/>
      <c r="AB755" s="5"/>
      <c r="AC755" s="5"/>
      <c r="AD755" s="5"/>
      <c r="AE755" s="8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</row>
    <row r="756" spans="1:48" ht="15.75" customHeight="1" x14ac:dyDescent="0.35">
      <c r="A756" s="5"/>
      <c r="B756" s="4"/>
      <c r="C756" s="4"/>
      <c r="D756" s="4"/>
      <c r="E756" s="4"/>
      <c r="F756" s="4"/>
      <c r="G756" s="4"/>
      <c r="H756" s="5"/>
      <c r="I756" s="6"/>
      <c r="J756" s="6"/>
      <c r="K756" s="7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8"/>
      <c r="X756" s="5"/>
      <c r="Y756" s="5"/>
      <c r="Z756" s="5"/>
      <c r="AA756" s="5"/>
      <c r="AB756" s="5"/>
      <c r="AC756" s="5"/>
      <c r="AD756" s="5"/>
      <c r="AE756" s="8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</row>
    <row r="757" spans="1:48" ht="15.75" customHeight="1" x14ac:dyDescent="0.35">
      <c r="A757" s="5"/>
      <c r="B757" s="4"/>
      <c r="C757" s="4"/>
      <c r="D757" s="4"/>
      <c r="E757" s="4"/>
      <c r="F757" s="4"/>
      <c r="G757" s="4"/>
      <c r="H757" s="5"/>
      <c r="I757" s="6"/>
      <c r="J757" s="6"/>
      <c r="K757" s="7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8"/>
      <c r="X757" s="5"/>
      <c r="Y757" s="5"/>
      <c r="Z757" s="5"/>
      <c r="AA757" s="5"/>
      <c r="AB757" s="5"/>
      <c r="AC757" s="5"/>
      <c r="AD757" s="5"/>
      <c r="AE757" s="8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</row>
    <row r="758" spans="1:48" ht="15.75" customHeight="1" x14ac:dyDescent="0.35">
      <c r="A758" s="5"/>
      <c r="B758" s="4"/>
      <c r="C758" s="4"/>
      <c r="D758" s="4"/>
      <c r="E758" s="4"/>
      <c r="F758" s="4"/>
      <c r="G758" s="4"/>
      <c r="H758" s="5"/>
      <c r="I758" s="6"/>
      <c r="J758" s="6"/>
      <c r="K758" s="7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8"/>
      <c r="X758" s="5"/>
      <c r="Y758" s="5"/>
      <c r="Z758" s="5"/>
      <c r="AA758" s="5"/>
      <c r="AB758" s="5"/>
      <c r="AC758" s="5"/>
      <c r="AD758" s="5"/>
      <c r="AE758" s="8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</row>
    <row r="759" spans="1:48" ht="15.75" customHeight="1" x14ac:dyDescent="0.35">
      <c r="A759" s="5"/>
      <c r="B759" s="4"/>
      <c r="C759" s="4"/>
      <c r="D759" s="4"/>
      <c r="E759" s="4"/>
      <c r="F759" s="4"/>
      <c r="G759" s="4"/>
      <c r="H759" s="5"/>
      <c r="I759" s="6"/>
      <c r="J759" s="6"/>
      <c r="K759" s="7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8"/>
      <c r="X759" s="5"/>
      <c r="Y759" s="5"/>
      <c r="Z759" s="5"/>
      <c r="AA759" s="5"/>
      <c r="AB759" s="5"/>
      <c r="AC759" s="5"/>
      <c r="AD759" s="5"/>
      <c r="AE759" s="8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</row>
    <row r="760" spans="1:48" ht="15.75" customHeight="1" x14ac:dyDescent="0.35">
      <c r="A760" s="5"/>
      <c r="B760" s="4"/>
      <c r="C760" s="4"/>
      <c r="D760" s="4"/>
      <c r="E760" s="4"/>
      <c r="F760" s="4"/>
      <c r="G760" s="4"/>
      <c r="H760" s="5"/>
      <c r="I760" s="6"/>
      <c r="J760" s="6"/>
      <c r="K760" s="7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8"/>
      <c r="X760" s="5"/>
      <c r="Y760" s="5"/>
      <c r="Z760" s="5"/>
      <c r="AA760" s="5"/>
      <c r="AB760" s="5"/>
      <c r="AC760" s="5"/>
      <c r="AD760" s="5"/>
      <c r="AE760" s="8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</row>
    <row r="761" spans="1:48" ht="15.75" customHeight="1" x14ac:dyDescent="0.35">
      <c r="A761" s="5"/>
      <c r="B761" s="4"/>
      <c r="C761" s="4"/>
      <c r="D761" s="4"/>
      <c r="E761" s="4"/>
      <c r="F761" s="4"/>
      <c r="G761" s="4"/>
      <c r="H761" s="5"/>
      <c r="I761" s="6"/>
      <c r="J761" s="6"/>
      <c r="K761" s="7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8"/>
      <c r="X761" s="5"/>
      <c r="Y761" s="5"/>
      <c r="Z761" s="5"/>
      <c r="AA761" s="5"/>
      <c r="AB761" s="5"/>
      <c r="AC761" s="5"/>
      <c r="AD761" s="5"/>
      <c r="AE761" s="8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</row>
    <row r="762" spans="1:48" ht="15.75" customHeight="1" x14ac:dyDescent="0.35">
      <c r="A762" s="5"/>
      <c r="B762" s="4"/>
      <c r="C762" s="4"/>
      <c r="D762" s="4"/>
      <c r="E762" s="4"/>
      <c r="F762" s="4"/>
      <c r="G762" s="4"/>
      <c r="H762" s="5"/>
      <c r="I762" s="6"/>
      <c r="J762" s="6"/>
      <c r="K762" s="7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8"/>
      <c r="X762" s="5"/>
      <c r="Y762" s="5"/>
      <c r="Z762" s="5"/>
      <c r="AA762" s="5"/>
      <c r="AB762" s="5"/>
      <c r="AC762" s="5"/>
      <c r="AD762" s="5"/>
      <c r="AE762" s="8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</row>
    <row r="763" spans="1:48" ht="15.75" customHeight="1" x14ac:dyDescent="0.35">
      <c r="A763" s="5"/>
      <c r="B763" s="4"/>
      <c r="C763" s="4"/>
      <c r="D763" s="4"/>
      <c r="E763" s="4"/>
      <c r="F763" s="4"/>
      <c r="G763" s="4"/>
      <c r="H763" s="5"/>
      <c r="I763" s="6"/>
      <c r="J763" s="6"/>
      <c r="K763" s="7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8"/>
      <c r="X763" s="5"/>
      <c r="Y763" s="5"/>
      <c r="Z763" s="5"/>
      <c r="AA763" s="5"/>
      <c r="AB763" s="5"/>
      <c r="AC763" s="5"/>
      <c r="AD763" s="5"/>
      <c r="AE763" s="8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</row>
    <row r="764" spans="1:48" ht="15.75" customHeight="1" x14ac:dyDescent="0.35">
      <c r="A764" s="5"/>
      <c r="B764" s="4"/>
      <c r="C764" s="4"/>
      <c r="D764" s="4"/>
      <c r="E764" s="4"/>
      <c r="F764" s="4"/>
      <c r="G764" s="4"/>
      <c r="H764" s="5"/>
      <c r="I764" s="6"/>
      <c r="J764" s="6"/>
      <c r="K764" s="7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8"/>
      <c r="X764" s="5"/>
      <c r="Y764" s="5"/>
      <c r="Z764" s="5"/>
      <c r="AA764" s="5"/>
      <c r="AB764" s="5"/>
      <c r="AC764" s="5"/>
      <c r="AD764" s="5"/>
      <c r="AE764" s="8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</row>
    <row r="765" spans="1:48" ht="15.75" customHeight="1" x14ac:dyDescent="0.35">
      <c r="A765" s="5"/>
      <c r="B765" s="4"/>
      <c r="C765" s="4"/>
      <c r="D765" s="4"/>
      <c r="E765" s="4"/>
      <c r="F765" s="4"/>
      <c r="G765" s="4"/>
      <c r="H765" s="5"/>
      <c r="I765" s="6"/>
      <c r="J765" s="6"/>
      <c r="K765" s="7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8"/>
      <c r="X765" s="5"/>
      <c r="Y765" s="5"/>
      <c r="Z765" s="5"/>
      <c r="AA765" s="5"/>
      <c r="AB765" s="5"/>
      <c r="AC765" s="5"/>
      <c r="AD765" s="5"/>
      <c r="AE765" s="8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</row>
    <row r="766" spans="1:48" ht="15.75" customHeight="1" x14ac:dyDescent="0.35">
      <c r="A766" s="5"/>
      <c r="B766" s="4"/>
      <c r="C766" s="4"/>
      <c r="D766" s="4"/>
      <c r="E766" s="4"/>
      <c r="F766" s="4"/>
      <c r="G766" s="4"/>
      <c r="H766" s="5"/>
      <c r="I766" s="6"/>
      <c r="J766" s="6"/>
      <c r="K766" s="7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8"/>
      <c r="X766" s="5"/>
      <c r="Y766" s="5"/>
      <c r="Z766" s="5"/>
      <c r="AA766" s="5"/>
      <c r="AB766" s="5"/>
      <c r="AC766" s="5"/>
      <c r="AD766" s="5"/>
      <c r="AE766" s="8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</row>
    <row r="767" spans="1:48" ht="15.75" customHeight="1" x14ac:dyDescent="0.35">
      <c r="A767" s="5"/>
      <c r="B767" s="4"/>
      <c r="C767" s="4"/>
      <c r="D767" s="4"/>
      <c r="E767" s="4"/>
      <c r="F767" s="4"/>
      <c r="G767" s="4"/>
      <c r="H767" s="5"/>
      <c r="I767" s="6"/>
      <c r="J767" s="6"/>
      <c r="K767" s="7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8"/>
      <c r="X767" s="5"/>
      <c r="Y767" s="5"/>
      <c r="Z767" s="5"/>
      <c r="AA767" s="5"/>
      <c r="AB767" s="5"/>
      <c r="AC767" s="5"/>
      <c r="AD767" s="5"/>
      <c r="AE767" s="8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</row>
    <row r="768" spans="1:48" ht="15.75" customHeight="1" x14ac:dyDescent="0.35">
      <c r="A768" s="5"/>
      <c r="B768" s="4"/>
      <c r="C768" s="4"/>
      <c r="D768" s="4"/>
      <c r="E768" s="4"/>
      <c r="F768" s="4"/>
      <c r="G768" s="4"/>
      <c r="H768" s="5"/>
      <c r="I768" s="6"/>
      <c r="J768" s="6"/>
      <c r="K768" s="7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8"/>
      <c r="X768" s="5"/>
      <c r="Y768" s="5"/>
      <c r="Z768" s="5"/>
      <c r="AA768" s="5"/>
      <c r="AB768" s="5"/>
      <c r="AC768" s="5"/>
      <c r="AD768" s="5"/>
      <c r="AE768" s="8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</row>
    <row r="769" spans="1:48" ht="15.75" customHeight="1" x14ac:dyDescent="0.35">
      <c r="A769" s="5"/>
      <c r="B769" s="4"/>
      <c r="C769" s="4"/>
      <c r="D769" s="4"/>
      <c r="E769" s="4"/>
      <c r="F769" s="4"/>
      <c r="G769" s="4"/>
      <c r="H769" s="5"/>
      <c r="I769" s="6"/>
      <c r="J769" s="6"/>
      <c r="K769" s="7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8"/>
      <c r="X769" s="5"/>
      <c r="Y769" s="5"/>
      <c r="Z769" s="5"/>
      <c r="AA769" s="5"/>
      <c r="AB769" s="5"/>
      <c r="AC769" s="5"/>
      <c r="AD769" s="5"/>
      <c r="AE769" s="8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</row>
    <row r="770" spans="1:48" ht="15.75" customHeight="1" x14ac:dyDescent="0.35">
      <c r="A770" s="5"/>
      <c r="B770" s="4"/>
      <c r="C770" s="4"/>
      <c r="D770" s="4"/>
      <c r="E770" s="4"/>
      <c r="F770" s="4"/>
      <c r="G770" s="4"/>
      <c r="H770" s="5"/>
      <c r="I770" s="6"/>
      <c r="J770" s="6"/>
      <c r="K770" s="7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8"/>
      <c r="X770" s="5"/>
      <c r="Y770" s="5"/>
      <c r="Z770" s="5"/>
      <c r="AA770" s="5"/>
      <c r="AB770" s="5"/>
      <c r="AC770" s="5"/>
      <c r="AD770" s="5"/>
      <c r="AE770" s="8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</row>
    <row r="771" spans="1:48" ht="15.75" customHeight="1" x14ac:dyDescent="0.35">
      <c r="A771" s="5"/>
      <c r="B771" s="4"/>
      <c r="C771" s="4"/>
      <c r="D771" s="4"/>
      <c r="E771" s="4"/>
      <c r="F771" s="4"/>
      <c r="G771" s="4"/>
      <c r="H771" s="5"/>
      <c r="I771" s="6"/>
      <c r="J771" s="6"/>
      <c r="K771" s="7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8"/>
      <c r="X771" s="5"/>
      <c r="Y771" s="5"/>
      <c r="Z771" s="5"/>
      <c r="AA771" s="5"/>
      <c r="AB771" s="5"/>
      <c r="AC771" s="5"/>
      <c r="AD771" s="5"/>
      <c r="AE771" s="8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</row>
    <row r="772" spans="1:48" ht="15.75" customHeight="1" x14ac:dyDescent="0.35">
      <c r="A772" s="5"/>
      <c r="B772" s="4"/>
      <c r="C772" s="4"/>
      <c r="D772" s="4"/>
      <c r="E772" s="4"/>
      <c r="F772" s="4"/>
      <c r="G772" s="4"/>
      <c r="H772" s="5"/>
      <c r="I772" s="6"/>
      <c r="J772" s="6"/>
      <c r="K772" s="7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8"/>
      <c r="X772" s="5"/>
      <c r="Y772" s="5"/>
      <c r="Z772" s="5"/>
      <c r="AA772" s="5"/>
      <c r="AB772" s="5"/>
      <c r="AC772" s="5"/>
      <c r="AD772" s="5"/>
      <c r="AE772" s="8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</row>
    <row r="773" spans="1:48" ht="15.75" customHeight="1" x14ac:dyDescent="0.35">
      <c r="A773" s="5"/>
      <c r="B773" s="4"/>
      <c r="C773" s="4"/>
      <c r="D773" s="4"/>
      <c r="E773" s="4"/>
      <c r="F773" s="4"/>
      <c r="G773" s="4"/>
      <c r="H773" s="5"/>
      <c r="I773" s="6"/>
      <c r="J773" s="6"/>
      <c r="K773" s="7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8"/>
      <c r="X773" s="5"/>
      <c r="Y773" s="5"/>
      <c r="Z773" s="5"/>
      <c r="AA773" s="5"/>
      <c r="AB773" s="5"/>
      <c r="AC773" s="5"/>
      <c r="AD773" s="5"/>
      <c r="AE773" s="8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</row>
    <row r="774" spans="1:48" ht="15.75" customHeight="1" x14ac:dyDescent="0.35">
      <c r="A774" s="5"/>
      <c r="B774" s="4"/>
      <c r="C774" s="4"/>
      <c r="D774" s="4"/>
      <c r="E774" s="4"/>
      <c r="F774" s="4"/>
      <c r="G774" s="4"/>
      <c r="H774" s="5"/>
      <c r="I774" s="6"/>
      <c r="J774" s="6"/>
      <c r="K774" s="7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8"/>
      <c r="X774" s="5"/>
      <c r="Y774" s="5"/>
      <c r="Z774" s="5"/>
      <c r="AA774" s="5"/>
      <c r="AB774" s="5"/>
      <c r="AC774" s="5"/>
      <c r="AD774" s="5"/>
      <c r="AE774" s="8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</row>
    <row r="775" spans="1:48" ht="15.75" customHeight="1" x14ac:dyDescent="0.35">
      <c r="A775" s="5"/>
      <c r="B775" s="4"/>
      <c r="C775" s="4"/>
      <c r="D775" s="4"/>
      <c r="E775" s="4"/>
      <c r="F775" s="4"/>
      <c r="G775" s="4"/>
      <c r="H775" s="5"/>
      <c r="I775" s="6"/>
      <c r="J775" s="6"/>
      <c r="K775" s="7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8"/>
      <c r="X775" s="5"/>
      <c r="Y775" s="5"/>
      <c r="Z775" s="5"/>
      <c r="AA775" s="5"/>
      <c r="AB775" s="5"/>
      <c r="AC775" s="5"/>
      <c r="AD775" s="5"/>
      <c r="AE775" s="8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</row>
    <row r="776" spans="1:48" ht="15.75" customHeight="1" x14ac:dyDescent="0.35">
      <c r="A776" s="5"/>
      <c r="B776" s="4"/>
      <c r="C776" s="4"/>
      <c r="D776" s="4"/>
      <c r="E776" s="4"/>
      <c r="F776" s="4"/>
      <c r="G776" s="4"/>
      <c r="H776" s="5"/>
      <c r="I776" s="6"/>
      <c r="J776" s="6"/>
      <c r="K776" s="7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8"/>
      <c r="X776" s="5"/>
      <c r="Y776" s="5"/>
      <c r="Z776" s="5"/>
      <c r="AA776" s="5"/>
      <c r="AB776" s="5"/>
      <c r="AC776" s="5"/>
      <c r="AD776" s="5"/>
      <c r="AE776" s="8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</row>
    <row r="777" spans="1:48" ht="15.75" customHeight="1" x14ac:dyDescent="0.35">
      <c r="A777" s="5"/>
      <c r="B777" s="4"/>
      <c r="C777" s="4"/>
      <c r="D777" s="4"/>
      <c r="E777" s="4"/>
      <c r="F777" s="4"/>
      <c r="G777" s="4"/>
      <c r="H777" s="5"/>
      <c r="I777" s="6"/>
      <c r="J777" s="6"/>
      <c r="K777" s="7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8"/>
      <c r="X777" s="5"/>
      <c r="Y777" s="5"/>
      <c r="Z777" s="5"/>
      <c r="AA777" s="5"/>
      <c r="AB777" s="5"/>
      <c r="AC777" s="5"/>
      <c r="AD777" s="5"/>
      <c r="AE777" s="8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</row>
    <row r="778" spans="1:48" ht="15.75" customHeight="1" x14ac:dyDescent="0.35">
      <c r="A778" s="5"/>
      <c r="B778" s="4"/>
      <c r="C778" s="4"/>
      <c r="D778" s="4"/>
      <c r="E778" s="4"/>
      <c r="F778" s="4"/>
      <c r="G778" s="4"/>
      <c r="H778" s="5"/>
      <c r="I778" s="6"/>
      <c r="J778" s="6"/>
      <c r="K778" s="7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8"/>
      <c r="X778" s="5"/>
      <c r="Y778" s="5"/>
      <c r="Z778" s="5"/>
      <c r="AA778" s="5"/>
      <c r="AB778" s="5"/>
      <c r="AC778" s="5"/>
      <c r="AD778" s="5"/>
      <c r="AE778" s="8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</row>
    <row r="779" spans="1:48" ht="15.75" customHeight="1" x14ac:dyDescent="0.35">
      <c r="A779" s="5"/>
      <c r="B779" s="4"/>
      <c r="C779" s="4"/>
      <c r="D779" s="4"/>
      <c r="E779" s="4"/>
      <c r="F779" s="4"/>
      <c r="G779" s="4"/>
      <c r="H779" s="5"/>
      <c r="I779" s="6"/>
      <c r="J779" s="6"/>
      <c r="K779" s="7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8"/>
      <c r="X779" s="5"/>
      <c r="Y779" s="5"/>
      <c r="Z779" s="5"/>
      <c r="AA779" s="5"/>
      <c r="AB779" s="5"/>
      <c r="AC779" s="5"/>
      <c r="AD779" s="5"/>
      <c r="AE779" s="8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</row>
    <row r="780" spans="1:48" ht="15.75" customHeight="1" x14ac:dyDescent="0.35">
      <c r="A780" s="5"/>
      <c r="B780" s="4"/>
      <c r="C780" s="4"/>
      <c r="D780" s="4"/>
      <c r="E780" s="4"/>
      <c r="F780" s="4"/>
      <c r="G780" s="4"/>
      <c r="H780" s="5"/>
      <c r="I780" s="6"/>
      <c r="J780" s="6"/>
      <c r="K780" s="7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8"/>
      <c r="X780" s="5"/>
      <c r="Y780" s="5"/>
      <c r="Z780" s="5"/>
      <c r="AA780" s="5"/>
      <c r="AB780" s="5"/>
      <c r="AC780" s="5"/>
      <c r="AD780" s="5"/>
      <c r="AE780" s="8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</row>
    <row r="781" spans="1:48" ht="15.75" customHeight="1" x14ac:dyDescent="0.35">
      <c r="A781" s="5"/>
      <c r="B781" s="4"/>
      <c r="C781" s="4"/>
      <c r="D781" s="4"/>
      <c r="E781" s="4"/>
      <c r="F781" s="4"/>
      <c r="G781" s="4"/>
      <c r="H781" s="5"/>
      <c r="I781" s="6"/>
      <c r="J781" s="6"/>
      <c r="K781" s="7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8"/>
      <c r="X781" s="5"/>
      <c r="Y781" s="5"/>
      <c r="Z781" s="5"/>
      <c r="AA781" s="5"/>
      <c r="AB781" s="5"/>
      <c r="AC781" s="5"/>
      <c r="AD781" s="5"/>
      <c r="AE781" s="8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</row>
    <row r="782" spans="1:48" ht="15.75" customHeight="1" x14ac:dyDescent="0.35">
      <c r="A782" s="5"/>
      <c r="B782" s="4"/>
      <c r="C782" s="4"/>
      <c r="D782" s="4"/>
      <c r="E782" s="4"/>
      <c r="F782" s="4"/>
      <c r="G782" s="4"/>
      <c r="H782" s="5"/>
      <c r="I782" s="6"/>
      <c r="J782" s="6"/>
      <c r="K782" s="7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8"/>
      <c r="X782" s="5"/>
      <c r="Y782" s="5"/>
      <c r="Z782" s="5"/>
      <c r="AA782" s="5"/>
      <c r="AB782" s="5"/>
      <c r="AC782" s="5"/>
      <c r="AD782" s="5"/>
      <c r="AE782" s="8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</row>
    <row r="783" spans="1:48" ht="15.75" customHeight="1" x14ac:dyDescent="0.35">
      <c r="A783" s="5"/>
      <c r="B783" s="4"/>
      <c r="C783" s="4"/>
      <c r="D783" s="4"/>
      <c r="E783" s="4"/>
      <c r="F783" s="4"/>
      <c r="G783" s="4"/>
      <c r="H783" s="5"/>
      <c r="I783" s="6"/>
      <c r="J783" s="6"/>
      <c r="K783" s="7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8"/>
      <c r="X783" s="5"/>
      <c r="Y783" s="5"/>
      <c r="Z783" s="5"/>
      <c r="AA783" s="5"/>
      <c r="AB783" s="5"/>
      <c r="AC783" s="5"/>
      <c r="AD783" s="5"/>
      <c r="AE783" s="8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</row>
    <row r="784" spans="1:48" ht="15.75" customHeight="1" x14ac:dyDescent="0.35">
      <c r="A784" s="5"/>
      <c r="B784" s="4"/>
      <c r="C784" s="4"/>
      <c r="D784" s="4"/>
      <c r="E784" s="4"/>
      <c r="F784" s="4"/>
      <c r="G784" s="4"/>
      <c r="H784" s="5"/>
      <c r="I784" s="6"/>
      <c r="J784" s="6"/>
      <c r="K784" s="7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8"/>
      <c r="X784" s="5"/>
      <c r="Y784" s="5"/>
      <c r="Z784" s="5"/>
      <c r="AA784" s="5"/>
      <c r="AB784" s="5"/>
      <c r="AC784" s="5"/>
      <c r="AD784" s="5"/>
      <c r="AE784" s="8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</row>
    <row r="785" spans="1:48" ht="15.75" customHeight="1" x14ac:dyDescent="0.35">
      <c r="A785" s="5"/>
      <c r="B785" s="4"/>
      <c r="C785" s="4"/>
      <c r="D785" s="4"/>
      <c r="E785" s="4"/>
      <c r="F785" s="4"/>
      <c r="G785" s="4"/>
      <c r="H785" s="5"/>
      <c r="I785" s="6"/>
      <c r="J785" s="6"/>
      <c r="K785" s="7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8"/>
      <c r="X785" s="5"/>
      <c r="Y785" s="5"/>
      <c r="Z785" s="5"/>
      <c r="AA785" s="5"/>
      <c r="AB785" s="5"/>
      <c r="AC785" s="5"/>
      <c r="AD785" s="5"/>
      <c r="AE785" s="8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</row>
    <row r="786" spans="1:48" ht="15.75" customHeight="1" x14ac:dyDescent="0.35">
      <c r="A786" s="5"/>
      <c r="B786" s="4"/>
      <c r="C786" s="4"/>
      <c r="D786" s="4"/>
      <c r="E786" s="4"/>
      <c r="F786" s="4"/>
      <c r="G786" s="4"/>
      <c r="H786" s="5"/>
      <c r="I786" s="6"/>
      <c r="J786" s="6"/>
      <c r="K786" s="7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8"/>
      <c r="X786" s="5"/>
      <c r="Y786" s="5"/>
      <c r="Z786" s="5"/>
      <c r="AA786" s="5"/>
      <c r="AB786" s="5"/>
      <c r="AC786" s="5"/>
      <c r="AD786" s="5"/>
      <c r="AE786" s="8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</row>
    <row r="787" spans="1:48" ht="15.75" customHeight="1" x14ac:dyDescent="0.35">
      <c r="A787" s="5"/>
      <c r="B787" s="4"/>
      <c r="C787" s="4"/>
      <c r="D787" s="4"/>
      <c r="E787" s="4"/>
      <c r="F787" s="4"/>
      <c r="G787" s="4"/>
      <c r="H787" s="5"/>
      <c r="I787" s="6"/>
      <c r="J787" s="6"/>
      <c r="K787" s="7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8"/>
      <c r="X787" s="5"/>
      <c r="Y787" s="5"/>
      <c r="Z787" s="5"/>
      <c r="AA787" s="5"/>
      <c r="AB787" s="5"/>
      <c r="AC787" s="5"/>
      <c r="AD787" s="5"/>
      <c r="AE787" s="8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</row>
    <row r="788" spans="1:48" ht="15.75" customHeight="1" x14ac:dyDescent="0.35">
      <c r="A788" s="5"/>
      <c r="B788" s="4"/>
      <c r="C788" s="4"/>
      <c r="D788" s="4"/>
      <c r="E788" s="4"/>
      <c r="F788" s="4"/>
      <c r="G788" s="4"/>
      <c r="H788" s="5"/>
      <c r="I788" s="6"/>
      <c r="J788" s="6"/>
      <c r="K788" s="7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8"/>
      <c r="X788" s="5"/>
      <c r="Y788" s="5"/>
      <c r="Z788" s="5"/>
      <c r="AA788" s="5"/>
      <c r="AB788" s="5"/>
      <c r="AC788" s="5"/>
      <c r="AD788" s="5"/>
      <c r="AE788" s="8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</row>
    <row r="789" spans="1:48" ht="15.75" customHeight="1" x14ac:dyDescent="0.35">
      <c r="A789" s="5"/>
      <c r="B789" s="4"/>
      <c r="C789" s="4"/>
      <c r="D789" s="4"/>
      <c r="E789" s="4"/>
      <c r="F789" s="4"/>
      <c r="G789" s="4"/>
      <c r="H789" s="5"/>
      <c r="I789" s="6"/>
      <c r="J789" s="6"/>
      <c r="K789" s="7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8"/>
      <c r="X789" s="5"/>
      <c r="Y789" s="5"/>
      <c r="Z789" s="5"/>
      <c r="AA789" s="5"/>
      <c r="AB789" s="5"/>
      <c r="AC789" s="5"/>
      <c r="AD789" s="5"/>
      <c r="AE789" s="8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</row>
    <row r="790" spans="1:48" ht="15.75" customHeight="1" x14ac:dyDescent="0.35">
      <c r="A790" s="5"/>
      <c r="B790" s="4"/>
      <c r="C790" s="4"/>
      <c r="D790" s="4"/>
      <c r="E790" s="4"/>
      <c r="F790" s="4"/>
      <c r="G790" s="4"/>
      <c r="H790" s="5"/>
      <c r="I790" s="6"/>
      <c r="J790" s="6"/>
      <c r="K790" s="7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8"/>
      <c r="X790" s="5"/>
      <c r="Y790" s="5"/>
      <c r="Z790" s="5"/>
      <c r="AA790" s="5"/>
      <c r="AB790" s="5"/>
      <c r="AC790" s="5"/>
      <c r="AD790" s="5"/>
      <c r="AE790" s="8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</row>
    <row r="791" spans="1:48" ht="15.75" customHeight="1" x14ac:dyDescent="0.35">
      <c r="A791" s="5"/>
      <c r="B791" s="4"/>
      <c r="C791" s="4"/>
      <c r="D791" s="4"/>
      <c r="E791" s="4"/>
      <c r="F791" s="4"/>
      <c r="G791" s="4"/>
      <c r="H791" s="5"/>
      <c r="I791" s="6"/>
      <c r="J791" s="6"/>
      <c r="K791" s="7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8"/>
      <c r="X791" s="5"/>
      <c r="Y791" s="5"/>
      <c r="Z791" s="5"/>
      <c r="AA791" s="5"/>
      <c r="AB791" s="5"/>
      <c r="AC791" s="5"/>
      <c r="AD791" s="5"/>
      <c r="AE791" s="8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</row>
    <row r="792" spans="1:48" ht="15.75" customHeight="1" x14ac:dyDescent="0.35">
      <c r="A792" s="5"/>
      <c r="B792" s="4"/>
      <c r="C792" s="4"/>
      <c r="D792" s="4"/>
      <c r="E792" s="4"/>
      <c r="F792" s="4"/>
      <c r="G792" s="4"/>
      <c r="H792" s="5"/>
      <c r="I792" s="6"/>
      <c r="J792" s="6"/>
      <c r="K792" s="7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8"/>
      <c r="X792" s="5"/>
      <c r="Y792" s="5"/>
      <c r="Z792" s="5"/>
      <c r="AA792" s="5"/>
      <c r="AB792" s="5"/>
      <c r="AC792" s="5"/>
      <c r="AD792" s="5"/>
      <c r="AE792" s="8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</row>
    <row r="793" spans="1:48" ht="15.75" customHeight="1" x14ac:dyDescent="0.35">
      <c r="A793" s="5"/>
      <c r="B793" s="4"/>
      <c r="C793" s="4"/>
      <c r="D793" s="4"/>
      <c r="E793" s="4"/>
      <c r="F793" s="4"/>
      <c r="G793" s="4"/>
      <c r="H793" s="5"/>
      <c r="I793" s="6"/>
      <c r="J793" s="6"/>
      <c r="K793" s="7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8"/>
      <c r="X793" s="5"/>
      <c r="Y793" s="5"/>
      <c r="Z793" s="5"/>
      <c r="AA793" s="5"/>
      <c r="AB793" s="5"/>
      <c r="AC793" s="5"/>
      <c r="AD793" s="5"/>
      <c r="AE793" s="8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</row>
    <row r="794" spans="1:48" ht="15.75" customHeight="1" x14ac:dyDescent="0.35">
      <c r="A794" s="5"/>
      <c r="B794" s="4"/>
      <c r="C794" s="4"/>
      <c r="D794" s="4"/>
      <c r="E794" s="4"/>
      <c r="F794" s="4"/>
      <c r="G794" s="4"/>
      <c r="H794" s="5"/>
      <c r="I794" s="6"/>
      <c r="J794" s="6"/>
      <c r="K794" s="7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8"/>
      <c r="X794" s="5"/>
      <c r="Y794" s="5"/>
      <c r="Z794" s="5"/>
      <c r="AA794" s="5"/>
      <c r="AB794" s="5"/>
      <c r="AC794" s="5"/>
      <c r="AD794" s="5"/>
      <c r="AE794" s="8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</row>
    <row r="795" spans="1:48" ht="15.75" customHeight="1" x14ac:dyDescent="0.35">
      <c r="A795" s="5"/>
      <c r="B795" s="4"/>
      <c r="C795" s="4"/>
      <c r="D795" s="4"/>
      <c r="E795" s="4"/>
      <c r="F795" s="4"/>
      <c r="G795" s="4"/>
      <c r="H795" s="5"/>
      <c r="I795" s="6"/>
      <c r="J795" s="6"/>
      <c r="K795" s="7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8"/>
      <c r="X795" s="5"/>
      <c r="Y795" s="5"/>
      <c r="Z795" s="5"/>
      <c r="AA795" s="5"/>
      <c r="AB795" s="5"/>
      <c r="AC795" s="5"/>
      <c r="AD795" s="5"/>
      <c r="AE795" s="8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</row>
    <row r="796" spans="1:48" ht="15.75" customHeight="1" x14ac:dyDescent="0.35">
      <c r="A796" s="5"/>
      <c r="B796" s="4"/>
      <c r="C796" s="4"/>
      <c r="D796" s="4"/>
      <c r="E796" s="4"/>
      <c r="F796" s="4"/>
      <c r="G796" s="4"/>
      <c r="H796" s="5"/>
      <c r="I796" s="6"/>
      <c r="J796" s="6"/>
      <c r="K796" s="7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8"/>
      <c r="X796" s="5"/>
      <c r="Y796" s="5"/>
      <c r="Z796" s="5"/>
      <c r="AA796" s="5"/>
      <c r="AB796" s="5"/>
      <c r="AC796" s="5"/>
      <c r="AD796" s="5"/>
      <c r="AE796" s="8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</row>
    <row r="797" spans="1:48" ht="15.75" customHeight="1" x14ac:dyDescent="0.35">
      <c r="A797" s="5"/>
      <c r="B797" s="4"/>
      <c r="C797" s="4"/>
      <c r="D797" s="4"/>
      <c r="E797" s="4"/>
      <c r="F797" s="4"/>
      <c r="G797" s="4"/>
      <c r="H797" s="5"/>
      <c r="I797" s="6"/>
      <c r="J797" s="6"/>
      <c r="K797" s="7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8"/>
      <c r="X797" s="5"/>
      <c r="Y797" s="5"/>
      <c r="Z797" s="5"/>
      <c r="AA797" s="5"/>
      <c r="AB797" s="5"/>
      <c r="AC797" s="5"/>
      <c r="AD797" s="5"/>
      <c r="AE797" s="8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</row>
    <row r="798" spans="1:48" ht="15.75" customHeight="1" x14ac:dyDescent="0.35">
      <c r="A798" s="5"/>
      <c r="B798" s="4"/>
      <c r="C798" s="4"/>
      <c r="D798" s="4"/>
      <c r="E798" s="4"/>
      <c r="F798" s="4"/>
      <c r="G798" s="4"/>
      <c r="H798" s="5"/>
      <c r="I798" s="6"/>
      <c r="J798" s="6"/>
      <c r="K798" s="7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8"/>
      <c r="X798" s="5"/>
      <c r="Y798" s="5"/>
      <c r="Z798" s="5"/>
      <c r="AA798" s="5"/>
      <c r="AB798" s="5"/>
      <c r="AC798" s="5"/>
      <c r="AD798" s="5"/>
      <c r="AE798" s="8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</row>
    <row r="799" spans="1:48" ht="15.75" customHeight="1" x14ac:dyDescent="0.35">
      <c r="A799" s="5"/>
      <c r="B799" s="4"/>
      <c r="C799" s="4"/>
      <c r="D799" s="4"/>
      <c r="E799" s="4"/>
      <c r="F799" s="4"/>
      <c r="G799" s="4"/>
      <c r="H799" s="5"/>
      <c r="I799" s="6"/>
      <c r="J799" s="6"/>
      <c r="K799" s="7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8"/>
      <c r="X799" s="5"/>
      <c r="Y799" s="5"/>
      <c r="Z799" s="5"/>
      <c r="AA799" s="5"/>
      <c r="AB799" s="5"/>
      <c r="AC799" s="5"/>
      <c r="AD799" s="5"/>
      <c r="AE799" s="8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</row>
    <row r="800" spans="1:48" ht="15.75" customHeight="1" x14ac:dyDescent="0.35">
      <c r="A800" s="5"/>
      <c r="B800" s="4"/>
      <c r="C800" s="4"/>
      <c r="D800" s="4"/>
      <c r="E800" s="4"/>
      <c r="F800" s="4"/>
      <c r="G800" s="4"/>
      <c r="H800" s="5"/>
      <c r="I800" s="6"/>
      <c r="J800" s="6"/>
      <c r="K800" s="7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8"/>
      <c r="X800" s="5"/>
      <c r="Y800" s="5"/>
      <c r="Z800" s="5"/>
      <c r="AA800" s="5"/>
      <c r="AB800" s="5"/>
      <c r="AC800" s="5"/>
      <c r="AD800" s="5"/>
      <c r="AE800" s="8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</row>
    <row r="801" spans="1:48" ht="15.75" customHeight="1" x14ac:dyDescent="0.35">
      <c r="A801" s="5"/>
      <c r="B801" s="4"/>
      <c r="C801" s="4"/>
      <c r="D801" s="4"/>
      <c r="E801" s="4"/>
      <c r="F801" s="4"/>
      <c r="G801" s="4"/>
      <c r="H801" s="5"/>
      <c r="I801" s="6"/>
      <c r="J801" s="6"/>
      <c r="K801" s="7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8"/>
      <c r="X801" s="5"/>
      <c r="Y801" s="5"/>
      <c r="Z801" s="5"/>
      <c r="AA801" s="5"/>
      <c r="AB801" s="5"/>
      <c r="AC801" s="5"/>
      <c r="AD801" s="5"/>
      <c r="AE801" s="8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</row>
    <row r="802" spans="1:48" ht="15.75" customHeight="1" x14ac:dyDescent="0.35">
      <c r="A802" s="5"/>
      <c r="B802" s="4"/>
      <c r="C802" s="4"/>
      <c r="D802" s="4"/>
      <c r="E802" s="4"/>
      <c r="F802" s="4"/>
      <c r="G802" s="4"/>
      <c r="H802" s="5"/>
      <c r="I802" s="6"/>
      <c r="J802" s="6"/>
      <c r="K802" s="7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8"/>
      <c r="X802" s="5"/>
      <c r="Y802" s="5"/>
      <c r="Z802" s="5"/>
      <c r="AA802" s="5"/>
      <c r="AB802" s="5"/>
      <c r="AC802" s="5"/>
      <c r="AD802" s="5"/>
      <c r="AE802" s="8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</row>
    <row r="803" spans="1:48" ht="15.75" customHeight="1" x14ac:dyDescent="0.35">
      <c r="A803" s="5"/>
      <c r="B803" s="4"/>
      <c r="C803" s="4"/>
      <c r="D803" s="4"/>
      <c r="E803" s="4"/>
      <c r="F803" s="4"/>
      <c r="G803" s="4"/>
      <c r="H803" s="5"/>
      <c r="I803" s="6"/>
      <c r="J803" s="6"/>
      <c r="K803" s="7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8"/>
      <c r="X803" s="5"/>
      <c r="Y803" s="5"/>
      <c r="Z803" s="5"/>
      <c r="AA803" s="5"/>
      <c r="AB803" s="5"/>
      <c r="AC803" s="5"/>
      <c r="AD803" s="5"/>
      <c r="AE803" s="8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</row>
    <row r="804" spans="1:48" ht="15.75" customHeight="1" x14ac:dyDescent="0.35">
      <c r="A804" s="5"/>
      <c r="B804" s="4"/>
      <c r="C804" s="4"/>
      <c r="D804" s="4"/>
      <c r="E804" s="4"/>
      <c r="F804" s="4"/>
      <c r="G804" s="4"/>
      <c r="H804" s="5"/>
      <c r="I804" s="6"/>
      <c r="J804" s="6"/>
      <c r="K804" s="7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8"/>
      <c r="X804" s="5"/>
      <c r="Y804" s="5"/>
      <c r="Z804" s="5"/>
      <c r="AA804" s="5"/>
      <c r="AB804" s="5"/>
      <c r="AC804" s="5"/>
      <c r="AD804" s="5"/>
      <c r="AE804" s="8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</row>
    <row r="805" spans="1:48" ht="15.75" customHeight="1" x14ac:dyDescent="0.35">
      <c r="A805" s="5"/>
      <c r="B805" s="4"/>
      <c r="C805" s="4"/>
      <c r="D805" s="4"/>
      <c r="E805" s="4"/>
      <c r="F805" s="4"/>
      <c r="G805" s="4"/>
      <c r="H805" s="5"/>
      <c r="I805" s="6"/>
      <c r="J805" s="6"/>
      <c r="K805" s="7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8"/>
      <c r="X805" s="5"/>
      <c r="Y805" s="5"/>
      <c r="Z805" s="5"/>
      <c r="AA805" s="5"/>
      <c r="AB805" s="5"/>
      <c r="AC805" s="5"/>
      <c r="AD805" s="5"/>
      <c r="AE805" s="8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</row>
    <row r="806" spans="1:48" ht="15.75" customHeight="1" x14ac:dyDescent="0.35">
      <c r="A806" s="5"/>
      <c r="B806" s="4"/>
      <c r="C806" s="4"/>
      <c r="D806" s="4"/>
      <c r="E806" s="4"/>
      <c r="F806" s="4"/>
      <c r="G806" s="4"/>
      <c r="H806" s="5"/>
      <c r="I806" s="6"/>
      <c r="J806" s="6"/>
      <c r="K806" s="7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8"/>
      <c r="X806" s="5"/>
      <c r="Y806" s="5"/>
      <c r="Z806" s="5"/>
      <c r="AA806" s="5"/>
      <c r="AB806" s="5"/>
      <c r="AC806" s="5"/>
      <c r="AD806" s="5"/>
      <c r="AE806" s="8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</row>
    <row r="807" spans="1:48" ht="15.75" customHeight="1" x14ac:dyDescent="0.35">
      <c r="A807" s="5"/>
      <c r="B807" s="4"/>
      <c r="C807" s="4"/>
      <c r="D807" s="4"/>
      <c r="E807" s="4"/>
      <c r="F807" s="4"/>
      <c r="G807" s="4"/>
      <c r="H807" s="5"/>
      <c r="I807" s="6"/>
      <c r="J807" s="6"/>
      <c r="K807" s="7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8"/>
      <c r="X807" s="5"/>
      <c r="Y807" s="5"/>
      <c r="Z807" s="5"/>
      <c r="AA807" s="5"/>
      <c r="AB807" s="5"/>
      <c r="AC807" s="5"/>
      <c r="AD807" s="5"/>
      <c r="AE807" s="8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</row>
    <row r="808" spans="1:48" ht="15.75" customHeight="1" x14ac:dyDescent="0.35">
      <c r="A808" s="5"/>
      <c r="B808" s="4"/>
      <c r="C808" s="4"/>
      <c r="D808" s="4"/>
      <c r="E808" s="4"/>
      <c r="F808" s="4"/>
      <c r="G808" s="4"/>
      <c r="H808" s="5"/>
      <c r="I808" s="6"/>
      <c r="J808" s="6"/>
      <c r="K808" s="7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8"/>
      <c r="X808" s="5"/>
      <c r="Y808" s="5"/>
      <c r="Z808" s="5"/>
      <c r="AA808" s="5"/>
      <c r="AB808" s="5"/>
      <c r="AC808" s="5"/>
      <c r="AD808" s="5"/>
      <c r="AE808" s="8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</row>
    <row r="809" spans="1:48" ht="15.75" customHeight="1" x14ac:dyDescent="0.35">
      <c r="A809" s="5"/>
      <c r="B809" s="4"/>
      <c r="C809" s="4"/>
      <c r="D809" s="4"/>
      <c r="E809" s="4"/>
      <c r="F809" s="4"/>
      <c r="G809" s="4"/>
      <c r="H809" s="5"/>
      <c r="I809" s="6"/>
      <c r="J809" s="6"/>
      <c r="K809" s="7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8"/>
      <c r="X809" s="5"/>
      <c r="Y809" s="5"/>
      <c r="Z809" s="5"/>
      <c r="AA809" s="5"/>
      <c r="AB809" s="5"/>
      <c r="AC809" s="5"/>
      <c r="AD809" s="5"/>
      <c r="AE809" s="8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</row>
    <row r="810" spans="1:48" ht="15.75" customHeight="1" x14ac:dyDescent="0.35">
      <c r="A810" s="5"/>
      <c r="B810" s="4"/>
      <c r="C810" s="4"/>
      <c r="D810" s="4"/>
      <c r="E810" s="4"/>
      <c r="F810" s="4"/>
      <c r="G810" s="4"/>
      <c r="H810" s="5"/>
      <c r="I810" s="6"/>
      <c r="J810" s="6"/>
      <c r="K810" s="7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8"/>
      <c r="X810" s="5"/>
      <c r="Y810" s="5"/>
      <c r="Z810" s="5"/>
      <c r="AA810" s="5"/>
      <c r="AB810" s="5"/>
      <c r="AC810" s="5"/>
      <c r="AD810" s="5"/>
      <c r="AE810" s="8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</row>
    <row r="811" spans="1:48" ht="15.75" customHeight="1" x14ac:dyDescent="0.35">
      <c r="A811" s="5"/>
      <c r="B811" s="4"/>
      <c r="C811" s="4"/>
      <c r="D811" s="4"/>
      <c r="E811" s="4"/>
      <c r="F811" s="4"/>
      <c r="G811" s="4"/>
      <c r="H811" s="5"/>
      <c r="I811" s="6"/>
      <c r="J811" s="6"/>
      <c r="K811" s="7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8"/>
      <c r="X811" s="5"/>
      <c r="Y811" s="5"/>
      <c r="Z811" s="5"/>
      <c r="AA811" s="5"/>
      <c r="AB811" s="5"/>
      <c r="AC811" s="5"/>
      <c r="AD811" s="5"/>
      <c r="AE811" s="8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</row>
    <row r="812" spans="1:48" ht="15.75" customHeight="1" x14ac:dyDescent="0.35">
      <c r="A812" s="5"/>
      <c r="B812" s="4"/>
      <c r="C812" s="4"/>
      <c r="D812" s="4"/>
      <c r="E812" s="4"/>
      <c r="F812" s="4"/>
      <c r="G812" s="4"/>
      <c r="H812" s="5"/>
      <c r="I812" s="6"/>
      <c r="J812" s="6"/>
      <c r="K812" s="7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8"/>
      <c r="X812" s="5"/>
      <c r="Y812" s="5"/>
      <c r="Z812" s="5"/>
      <c r="AA812" s="5"/>
      <c r="AB812" s="5"/>
      <c r="AC812" s="5"/>
      <c r="AD812" s="5"/>
      <c r="AE812" s="8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</row>
    <row r="813" spans="1:48" ht="15.75" customHeight="1" x14ac:dyDescent="0.35">
      <c r="A813" s="5"/>
      <c r="B813" s="4"/>
      <c r="C813" s="4"/>
      <c r="D813" s="4"/>
      <c r="E813" s="4"/>
      <c r="F813" s="4"/>
      <c r="G813" s="4"/>
      <c r="H813" s="5"/>
      <c r="I813" s="6"/>
      <c r="J813" s="6"/>
      <c r="K813" s="7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8"/>
      <c r="X813" s="5"/>
      <c r="Y813" s="5"/>
      <c r="Z813" s="5"/>
      <c r="AA813" s="5"/>
      <c r="AB813" s="5"/>
      <c r="AC813" s="5"/>
      <c r="AD813" s="5"/>
      <c r="AE813" s="8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</row>
    <row r="814" spans="1:48" ht="15.75" customHeight="1" x14ac:dyDescent="0.35">
      <c r="A814" s="5"/>
      <c r="B814" s="4"/>
      <c r="C814" s="4"/>
      <c r="D814" s="4"/>
      <c r="E814" s="4"/>
      <c r="F814" s="4"/>
      <c r="G814" s="4"/>
      <c r="H814" s="5"/>
      <c r="I814" s="6"/>
      <c r="J814" s="6"/>
      <c r="K814" s="7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8"/>
      <c r="X814" s="5"/>
      <c r="Y814" s="5"/>
      <c r="Z814" s="5"/>
      <c r="AA814" s="5"/>
      <c r="AB814" s="5"/>
      <c r="AC814" s="5"/>
      <c r="AD814" s="5"/>
      <c r="AE814" s="8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</row>
    <row r="815" spans="1:48" ht="15.75" customHeight="1" x14ac:dyDescent="0.35">
      <c r="A815" s="5"/>
      <c r="B815" s="4"/>
      <c r="C815" s="4"/>
      <c r="D815" s="4"/>
      <c r="E815" s="4"/>
      <c r="F815" s="4"/>
      <c r="G815" s="4"/>
      <c r="H815" s="5"/>
      <c r="I815" s="6"/>
      <c r="J815" s="6"/>
      <c r="K815" s="7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8"/>
      <c r="X815" s="5"/>
      <c r="Y815" s="5"/>
      <c r="Z815" s="5"/>
      <c r="AA815" s="5"/>
      <c r="AB815" s="5"/>
      <c r="AC815" s="5"/>
      <c r="AD815" s="5"/>
      <c r="AE815" s="8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</row>
    <row r="816" spans="1:48" ht="15.75" customHeight="1" x14ac:dyDescent="0.35">
      <c r="A816" s="5"/>
      <c r="B816" s="4"/>
      <c r="C816" s="4"/>
      <c r="D816" s="4"/>
      <c r="E816" s="4"/>
      <c r="F816" s="4"/>
      <c r="G816" s="4"/>
      <c r="H816" s="5"/>
      <c r="I816" s="6"/>
      <c r="J816" s="6"/>
      <c r="K816" s="7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8"/>
      <c r="X816" s="5"/>
      <c r="Y816" s="5"/>
      <c r="Z816" s="5"/>
      <c r="AA816" s="5"/>
      <c r="AB816" s="5"/>
      <c r="AC816" s="5"/>
      <c r="AD816" s="5"/>
      <c r="AE816" s="8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</row>
    <row r="817" spans="1:48" ht="15.75" customHeight="1" x14ac:dyDescent="0.35">
      <c r="A817" s="5"/>
      <c r="B817" s="4"/>
      <c r="C817" s="4"/>
      <c r="D817" s="4"/>
      <c r="E817" s="4"/>
      <c r="F817" s="4"/>
      <c r="G817" s="4"/>
      <c r="H817" s="5"/>
      <c r="I817" s="6"/>
      <c r="J817" s="6"/>
      <c r="K817" s="7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8"/>
      <c r="X817" s="5"/>
      <c r="Y817" s="5"/>
      <c r="Z817" s="5"/>
      <c r="AA817" s="5"/>
      <c r="AB817" s="5"/>
      <c r="AC817" s="5"/>
      <c r="AD817" s="5"/>
      <c r="AE817" s="8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</row>
    <row r="818" spans="1:48" ht="15.75" customHeight="1" x14ac:dyDescent="0.35">
      <c r="A818" s="5"/>
      <c r="B818" s="4"/>
      <c r="C818" s="4"/>
      <c r="D818" s="4"/>
      <c r="E818" s="4"/>
      <c r="F818" s="4"/>
      <c r="G818" s="4"/>
      <c r="H818" s="5"/>
      <c r="I818" s="6"/>
      <c r="J818" s="6"/>
      <c r="K818" s="7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8"/>
      <c r="X818" s="5"/>
      <c r="Y818" s="5"/>
      <c r="Z818" s="5"/>
      <c r="AA818" s="5"/>
      <c r="AB818" s="5"/>
      <c r="AC818" s="5"/>
      <c r="AD818" s="5"/>
      <c r="AE818" s="8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</row>
    <row r="819" spans="1:48" ht="15.75" customHeight="1" x14ac:dyDescent="0.35">
      <c r="A819" s="5"/>
      <c r="B819" s="4"/>
      <c r="C819" s="4"/>
      <c r="D819" s="4"/>
      <c r="E819" s="4"/>
      <c r="F819" s="4"/>
      <c r="G819" s="4"/>
      <c r="H819" s="5"/>
      <c r="I819" s="6"/>
      <c r="J819" s="6"/>
      <c r="K819" s="7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8"/>
      <c r="X819" s="5"/>
      <c r="Y819" s="5"/>
      <c r="Z819" s="5"/>
      <c r="AA819" s="5"/>
      <c r="AB819" s="5"/>
      <c r="AC819" s="5"/>
      <c r="AD819" s="5"/>
      <c r="AE819" s="8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</row>
    <row r="820" spans="1:48" ht="15.75" customHeight="1" x14ac:dyDescent="0.35">
      <c r="A820" s="5"/>
      <c r="B820" s="4"/>
      <c r="C820" s="4"/>
      <c r="D820" s="4"/>
      <c r="E820" s="4"/>
      <c r="F820" s="4"/>
      <c r="G820" s="4"/>
      <c r="H820" s="5"/>
      <c r="I820" s="6"/>
      <c r="J820" s="6"/>
      <c r="K820" s="7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8"/>
      <c r="X820" s="5"/>
      <c r="Y820" s="5"/>
      <c r="Z820" s="5"/>
      <c r="AA820" s="5"/>
      <c r="AB820" s="5"/>
      <c r="AC820" s="5"/>
      <c r="AD820" s="5"/>
      <c r="AE820" s="8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</row>
    <row r="821" spans="1:48" ht="15.75" customHeight="1" x14ac:dyDescent="0.35">
      <c r="A821" s="5"/>
      <c r="B821" s="4"/>
      <c r="C821" s="4"/>
      <c r="D821" s="4"/>
      <c r="E821" s="4"/>
      <c r="F821" s="4"/>
      <c r="G821" s="4"/>
      <c r="H821" s="5"/>
      <c r="I821" s="6"/>
      <c r="J821" s="6"/>
      <c r="K821" s="7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8"/>
      <c r="X821" s="5"/>
      <c r="Y821" s="5"/>
      <c r="Z821" s="5"/>
      <c r="AA821" s="5"/>
      <c r="AB821" s="5"/>
      <c r="AC821" s="5"/>
      <c r="AD821" s="5"/>
      <c r="AE821" s="8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</row>
    <row r="822" spans="1:48" ht="15.75" customHeight="1" x14ac:dyDescent="0.35">
      <c r="A822" s="5"/>
      <c r="B822" s="4"/>
      <c r="C822" s="4"/>
      <c r="D822" s="4"/>
      <c r="E822" s="4"/>
      <c r="F822" s="4"/>
      <c r="G822" s="4"/>
      <c r="H822" s="5"/>
      <c r="I822" s="6"/>
      <c r="J822" s="6"/>
      <c r="K822" s="7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8"/>
      <c r="X822" s="5"/>
      <c r="Y822" s="5"/>
      <c r="Z822" s="5"/>
      <c r="AA822" s="5"/>
      <c r="AB822" s="5"/>
      <c r="AC822" s="5"/>
      <c r="AD822" s="5"/>
      <c r="AE822" s="8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</row>
    <row r="823" spans="1:48" ht="15.75" customHeight="1" x14ac:dyDescent="0.35">
      <c r="A823" s="5"/>
      <c r="B823" s="4"/>
      <c r="C823" s="4"/>
      <c r="D823" s="4"/>
      <c r="E823" s="4"/>
      <c r="F823" s="4"/>
      <c r="G823" s="4"/>
      <c r="H823" s="5"/>
      <c r="I823" s="6"/>
      <c r="J823" s="6"/>
      <c r="K823" s="7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8"/>
      <c r="X823" s="5"/>
      <c r="Y823" s="5"/>
      <c r="Z823" s="5"/>
      <c r="AA823" s="5"/>
      <c r="AB823" s="5"/>
      <c r="AC823" s="5"/>
      <c r="AD823" s="5"/>
      <c r="AE823" s="8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</row>
    <row r="824" spans="1:48" ht="15.75" customHeight="1" x14ac:dyDescent="0.35">
      <c r="A824" s="5"/>
      <c r="B824" s="4"/>
      <c r="C824" s="4"/>
      <c r="D824" s="4"/>
      <c r="E824" s="4"/>
      <c r="F824" s="4"/>
      <c r="G824" s="4"/>
      <c r="H824" s="5"/>
      <c r="I824" s="6"/>
      <c r="J824" s="6"/>
      <c r="K824" s="7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8"/>
      <c r="X824" s="5"/>
      <c r="Y824" s="5"/>
      <c r="Z824" s="5"/>
      <c r="AA824" s="5"/>
      <c r="AB824" s="5"/>
      <c r="AC824" s="5"/>
      <c r="AD824" s="5"/>
      <c r="AE824" s="8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</row>
    <row r="825" spans="1:48" ht="15.75" customHeight="1" x14ac:dyDescent="0.35">
      <c r="A825" s="5"/>
      <c r="B825" s="4"/>
      <c r="C825" s="4"/>
      <c r="D825" s="4"/>
      <c r="E825" s="4"/>
      <c r="F825" s="4"/>
      <c r="G825" s="4"/>
      <c r="H825" s="5"/>
      <c r="I825" s="6"/>
      <c r="J825" s="6"/>
      <c r="K825" s="7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8"/>
      <c r="X825" s="5"/>
      <c r="Y825" s="5"/>
      <c r="Z825" s="5"/>
      <c r="AA825" s="5"/>
      <c r="AB825" s="5"/>
      <c r="AC825" s="5"/>
      <c r="AD825" s="5"/>
      <c r="AE825" s="8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</row>
    <row r="826" spans="1:48" ht="15.75" customHeight="1" x14ac:dyDescent="0.35">
      <c r="A826" s="5"/>
      <c r="B826" s="4"/>
      <c r="C826" s="4"/>
      <c r="D826" s="4"/>
      <c r="E826" s="4"/>
      <c r="F826" s="4"/>
      <c r="G826" s="4"/>
      <c r="H826" s="5"/>
      <c r="I826" s="6"/>
      <c r="J826" s="6"/>
      <c r="K826" s="7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8"/>
      <c r="X826" s="5"/>
      <c r="Y826" s="5"/>
      <c r="Z826" s="5"/>
      <c r="AA826" s="5"/>
      <c r="AB826" s="5"/>
      <c r="AC826" s="5"/>
      <c r="AD826" s="5"/>
      <c r="AE826" s="8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</row>
    <row r="827" spans="1:48" ht="15.75" customHeight="1" x14ac:dyDescent="0.35">
      <c r="A827" s="5"/>
      <c r="B827" s="4"/>
      <c r="C827" s="4"/>
      <c r="D827" s="4"/>
      <c r="E827" s="4"/>
      <c r="F827" s="4"/>
      <c r="G827" s="4"/>
      <c r="H827" s="5"/>
      <c r="I827" s="6"/>
      <c r="J827" s="6"/>
      <c r="K827" s="7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8"/>
      <c r="X827" s="5"/>
      <c r="Y827" s="5"/>
      <c r="Z827" s="5"/>
      <c r="AA827" s="5"/>
      <c r="AB827" s="5"/>
      <c r="AC827" s="5"/>
      <c r="AD827" s="5"/>
      <c r="AE827" s="8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</row>
    <row r="828" spans="1:48" ht="15.75" customHeight="1" x14ac:dyDescent="0.35">
      <c r="A828" s="5"/>
      <c r="B828" s="4"/>
      <c r="C828" s="4"/>
      <c r="D828" s="4"/>
      <c r="E828" s="4"/>
      <c r="F828" s="4"/>
      <c r="G828" s="4"/>
      <c r="H828" s="5"/>
      <c r="I828" s="6"/>
      <c r="J828" s="6"/>
      <c r="K828" s="7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8"/>
      <c r="X828" s="5"/>
      <c r="Y828" s="5"/>
      <c r="Z828" s="5"/>
      <c r="AA828" s="5"/>
      <c r="AB828" s="5"/>
      <c r="AC828" s="5"/>
      <c r="AD828" s="5"/>
      <c r="AE828" s="8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</row>
    <row r="829" spans="1:48" ht="15.75" customHeight="1" x14ac:dyDescent="0.35">
      <c r="A829" s="5"/>
      <c r="B829" s="4"/>
      <c r="C829" s="4"/>
      <c r="D829" s="4"/>
      <c r="E829" s="4"/>
      <c r="F829" s="4"/>
      <c r="G829" s="4"/>
      <c r="H829" s="5"/>
      <c r="I829" s="6"/>
      <c r="J829" s="6"/>
      <c r="K829" s="7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8"/>
      <c r="X829" s="5"/>
      <c r="Y829" s="5"/>
      <c r="Z829" s="5"/>
      <c r="AA829" s="5"/>
      <c r="AB829" s="5"/>
      <c r="AC829" s="5"/>
      <c r="AD829" s="5"/>
      <c r="AE829" s="8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</row>
    <row r="830" spans="1:48" ht="15.75" customHeight="1" x14ac:dyDescent="0.35">
      <c r="A830" s="5"/>
      <c r="B830" s="4"/>
      <c r="C830" s="4"/>
      <c r="D830" s="4"/>
      <c r="E830" s="4"/>
      <c r="F830" s="4"/>
      <c r="G830" s="4"/>
      <c r="H830" s="5"/>
      <c r="I830" s="6"/>
      <c r="J830" s="6"/>
      <c r="K830" s="7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8"/>
      <c r="X830" s="5"/>
      <c r="Y830" s="5"/>
      <c r="Z830" s="5"/>
      <c r="AA830" s="5"/>
      <c r="AB830" s="5"/>
      <c r="AC830" s="5"/>
      <c r="AD830" s="5"/>
      <c r="AE830" s="8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</row>
    <row r="831" spans="1:48" ht="15.75" customHeight="1" x14ac:dyDescent="0.35">
      <c r="A831" s="5"/>
      <c r="B831" s="4"/>
      <c r="C831" s="4"/>
      <c r="D831" s="4"/>
      <c r="E831" s="4"/>
      <c r="F831" s="4"/>
      <c r="G831" s="4"/>
      <c r="H831" s="5"/>
      <c r="I831" s="6"/>
      <c r="J831" s="6"/>
      <c r="K831" s="7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8"/>
      <c r="X831" s="5"/>
      <c r="Y831" s="5"/>
      <c r="Z831" s="5"/>
      <c r="AA831" s="5"/>
      <c r="AB831" s="5"/>
      <c r="AC831" s="5"/>
      <c r="AD831" s="5"/>
      <c r="AE831" s="8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</row>
    <row r="832" spans="1:48" ht="15.75" customHeight="1" x14ac:dyDescent="0.35">
      <c r="A832" s="5"/>
      <c r="B832" s="4"/>
      <c r="C832" s="4"/>
      <c r="D832" s="4"/>
      <c r="E832" s="4"/>
      <c r="F832" s="4"/>
      <c r="G832" s="4"/>
      <c r="H832" s="5"/>
      <c r="I832" s="6"/>
      <c r="J832" s="6"/>
      <c r="K832" s="7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8"/>
      <c r="X832" s="5"/>
      <c r="Y832" s="5"/>
      <c r="Z832" s="5"/>
      <c r="AA832" s="5"/>
      <c r="AB832" s="5"/>
      <c r="AC832" s="5"/>
      <c r="AD832" s="5"/>
      <c r="AE832" s="8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</row>
    <row r="833" spans="1:48" ht="15.75" customHeight="1" x14ac:dyDescent="0.35">
      <c r="A833" s="5"/>
      <c r="B833" s="4"/>
      <c r="C833" s="4"/>
      <c r="D833" s="4"/>
      <c r="E833" s="4"/>
      <c r="F833" s="4"/>
      <c r="G833" s="4"/>
      <c r="H833" s="5"/>
      <c r="I833" s="6"/>
      <c r="J833" s="6"/>
      <c r="K833" s="7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8"/>
      <c r="X833" s="5"/>
      <c r="Y833" s="5"/>
      <c r="Z833" s="5"/>
      <c r="AA833" s="5"/>
      <c r="AB833" s="5"/>
      <c r="AC833" s="5"/>
      <c r="AD833" s="5"/>
      <c r="AE833" s="8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</row>
    <row r="834" spans="1:48" ht="15.75" customHeight="1" x14ac:dyDescent="0.35">
      <c r="A834" s="5"/>
      <c r="B834" s="4"/>
      <c r="C834" s="4"/>
      <c r="D834" s="4"/>
      <c r="E834" s="4"/>
      <c r="F834" s="4"/>
      <c r="G834" s="4"/>
      <c r="H834" s="5"/>
      <c r="I834" s="6"/>
      <c r="J834" s="6"/>
      <c r="K834" s="7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8"/>
      <c r="X834" s="5"/>
      <c r="Y834" s="5"/>
      <c r="Z834" s="5"/>
      <c r="AA834" s="5"/>
      <c r="AB834" s="5"/>
      <c r="AC834" s="5"/>
      <c r="AD834" s="5"/>
      <c r="AE834" s="8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</row>
    <row r="835" spans="1:48" ht="15.75" customHeight="1" x14ac:dyDescent="0.35">
      <c r="A835" s="5"/>
      <c r="B835" s="4"/>
      <c r="C835" s="4"/>
      <c r="D835" s="4"/>
      <c r="E835" s="4"/>
      <c r="F835" s="4"/>
      <c r="G835" s="4"/>
      <c r="H835" s="5"/>
      <c r="I835" s="6"/>
      <c r="J835" s="6"/>
      <c r="K835" s="7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8"/>
      <c r="X835" s="5"/>
      <c r="Y835" s="5"/>
      <c r="Z835" s="5"/>
      <c r="AA835" s="5"/>
      <c r="AB835" s="5"/>
      <c r="AC835" s="5"/>
      <c r="AD835" s="5"/>
      <c r="AE835" s="8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</row>
    <row r="836" spans="1:48" ht="15.75" customHeight="1" x14ac:dyDescent="0.35">
      <c r="A836" s="5"/>
      <c r="B836" s="4"/>
      <c r="C836" s="4"/>
      <c r="D836" s="4"/>
      <c r="E836" s="4"/>
      <c r="F836" s="4"/>
      <c r="G836" s="4"/>
      <c r="H836" s="5"/>
      <c r="I836" s="6"/>
      <c r="J836" s="6"/>
      <c r="K836" s="7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8"/>
      <c r="X836" s="5"/>
      <c r="Y836" s="5"/>
      <c r="Z836" s="5"/>
      <c r="AA836" s="5"/>
      <c r="AB836" s="5"/>
      <c r="AC836" s="5"/>
      <c r="AD836" s="5"/>
      <c r="AE836" s="8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</row>
    <row r="837" spans="1:48" ht="15.75" customHeight="1" x14ac:dyDescent="0.35">
      <c r="A837" s="5"/>
      <c r="B837" s="4"/>
      <c r="C837" s="4"/>
      <c r="D837" s="4"/>
      <c r="E837" s="4"/>
      <c r="F837" s="4"/>
      <c r="G837" s="4"/>
      <c r="H837" s="5"/>
      <c r="I837" s="6"/>
      <c r="J837" s="6"/>
      <c r="K837" s="7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8"/>
      <c r="X837" s="5"/>
      <c r="Y837" s="5"/>
      <c r="Z837" s="5"/>
      <c r="AA837" s="5"/>
      <c r="AB837" s="5"/>
      <c r="AC837" s="5"/>
      <c r="AD837" s="5"/>
      <c r="AE837" s="8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</row>
    <row r="838" spans="1:48" ht="15.75" customHeight="1" x14ac:dyDescent="0.35">
      <c r="A838" s="5"/>
      <c r="B838" s="4"/>
      <c r="C838" s="4"/>
      <c r="D838" s="4"/>
      <c r="E838" s="4"/>
      <c r="F838" s="4"/>
      <c r="G838" s="4"/>
      <c r="H838" s="5"/>
      <c r="I838" s="6"/>
      <c r="J838" s="6"/>
      <c r="K838" s="7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8"/>
      <c r="X838" s="5"/>
      <c r="Y838" s="5"/>
      <c r="Z838" s="5"/>
      <c r="AA838" s="5"/>
      <c r="AB838" s="5"/>
      <c r="AC838" s="5"/>
      <c r="AD838" s="5"/>
      <c r="AE838" s="8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</row>
    <row r="839" spans="1:48" ht="15.75" customHeight="1" x14ac:dyDescent="0.35">
      <c r="A839" s="5"/>
      <c r="B839" s="4"/>
      <c r="C839" s="4"/>
      <c r="D839" s="4"/>
      <c r="E839" s="4"/>
      <c r="F839" s="4"/>
      <c r="G839" s="4"/>
      <c r="H839" s="5"/>
      <c r="I839" s="6"/>
      <c r="J839" s="6"/>
      <c r="K839" s="7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8"/>
      <c r="X839" s="5"/>
      <c r="Y839" s="5"/>
      <c r="Z839" s="5"/>
      <c r="AA839" s="5"/>
      <c r="AB839" s="5"/>
      <c r="AC839" s="5"/>
      <c r="AD839" s="5"/>
      <c r="AE839" s="8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</row>
    <row r="840" spans="1:48" ht="15.75" customHeight="1" x14ac:dyDescent="0.35">
      <c r="A840" s="5"/>
      <c r="B840" s="4"/>
      <c r="C840" s="4"/>
      <c r="D840" s="4"/>
      <c r="E840" s="4"/>
      <c r="F840" s="4"/>
      <c r="G840" s="4"/>
      <c r="H840" s="5"/>
      <c r="I840" s="6"/>
      <c r="J840" s="6"/>
      <c r="K840" s="7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8"/>
      <c r="X840" s="5"/>
      <c r="Y840" s="5"/>
      <c r="Z840" s="5"/>
      <c r="AA840" s="5"/>
      <c r="AB840" s="5"/>
      <c r="AC840" s="5"/>
      <c r="AD840" s="5"/>
      <c r="AE840" s="8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</row>
    <row r="841" spans="1:48" ht="15.75" customHeight="1" x14ac:dyDescent="0.35">
      <c r="A841" s="5"/>
      <c r="B841" s="4"/>
      <c r="C841" s="4"/>
      <c r="D841" s="4"/>
      <c r="E841" s="4"/>
      <c r="F841" s="4"/>
      <c r="G841" s="4"/>
      <c r="H841" s="5"/>
      <c r="I841" s="6"/>
      <c r="J841" s="6"/>
      <c r="K841" s="7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8"/>
      <c r="X841" s="5"/>
      <c r="Y841" s="5"/>
      <c r="Z841" s="5"/>
      <c r="AA841" s="5"/>
      <c r="AB841" s="5"/>
      <c r="AC841" s="5"/>
      <c r="AD841" s="5"/>
      <c r="AE841" s="8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</row>
    <row r="842" spans="1:48" ht="15.75" customHeight="1" x14ac:dyDescent="0.35">
      <c r="A842" s="5"/>
      <c r="B842" s="4"/>
      <c r="C842" s="4"/>
      <c r="D842" s="4"/>
      <c r="E842" s="4"/>
      <c r="F842" s="4"/>
      <c r="G842" s="4"/>
      <c r="H842" s="5"/>
      <c r="I842" s="6"/>
      <c r="J842" s="6"/>
      <c r="K842" s="7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8"/>
      <c r="X842" s="5"/>
      <c r="Y842" s="5"/>
      <c r="Z842" s="5"/>
      <c r="AA842" s="5"/>
      <c r="AB842" s="5"/>
      <c r="AC842" s="5"/>
      <c r="AD842" s="5"/>
      <c r="AE842" s="8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</row>
    <row r="843" spans="1:48" ht="15.75" customHeight="1" x14ac:dyDescent="0.35">
      <c r="A843" s="5"/>
      <c r="B843" s="4"/>
      <c r="C843" s="4"/>
      <c r="D843" s="4"/>
      <c r="E843" s="4"/>
      <c r="F843" s="4"/>
      <c r="G843" s="4"/>
      <c r="H843" s="5"/>
      <c r="I843" s="6"/>
      <c r="J843" s="6"/>
      <c r="K843" s="7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8"/>
      <c r="X843" s="5"/>
      <c r="Y843" s="5"/>
      <c r="Z843" s="5"/>
      <c r="AA843" s="5"/>
      <c r="AB843" s="5"/>
      <c r="AC843" s="5"/>
      <c r="AD843" s="5"/>
      <c r="AE843" s="8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</row>
    <row r="844" spans="1:48" ht="15.75" customHeight="1" x14ac:dyDescent="0.35">
      <c r="A844" s="5"/>
      <c r="B844" s="4"/>
      <c r="C844" s="4"/>
      <c r="D844" s="4"/>
      <c r="E844" s="4"/>
      <c r="F844" s="4"/>
      <c r="G844" s="4"/>
      <c r="H844" s="5"/>
      <c r="I844" s="6"/>
      <c r="J844" s="6"/>
      <c r="K844" s="7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8"/>
      <c r="X844" s="5"/>
      <c r="Y844" s="5"/>
      <c r="Z844" s="5"/>
      <c r="AA844" s="5"/>
      <c r="AB844" s="5"/>
      <c r="AC844" s="5"/>
      <c r="AD844" s="5"/>
      <c r="AE844" s="8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</row>
    <row r="845" spans="1:48" ht="15.75" customHeight="1" x14ac:dyDescent="0.35">
      <c r="A845" s="5"/>
      <c r="B845" s="4"/>
      <c r="C845" s="4"/>
      <c r="D845" s="4"/>
      <c r="E845" s="4"/>
      <c r="F845" s="4"/>
      <c r="G845" s="4"/>
      <c r="H845" s="5"/>
      <c r="I845" s="6"/>
      <c r="J845" s="6"/>
      <c r="K845" s="7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8"/>
      <c r="X845" s="5"/>
      <c r="Y845" s="5"/>
      <c r="Z845" s="5"/>
      <c r="AA845" s="5"/>
      <c r="AB845" s="5"/>
      <c r="AC845" s="5"/>
      <c r="AD845" s="5"/>
      <c r="AE845" s="8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</row>
    <row r="846" spans="1:48" ht="15.75" customHeight="1" x14ac:dyDescent="0.35">
      <c r="A846" s="5"/>
      <c r="B846" s="4"/>
      <c r="C846" s="4"/>
      <c r="D846" s="4"/>
      <c r="E846" s="4"/>
      <c r="F846" s="4"/>
      <c r="G846" s="4"/>
      <c r="H846" s="5"/>
      <c r="I846" s="6"/>
      <c r="J846" s="6"/>
      <c r="K846" s="7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8"/>
      <c r="X846" s="5"/>
      <c r="Y846" s="5"/>
      <c r="Z846" s="5"/>
      <c r="AA846" s="5"/>
      <c r="AB846" s="5"/>
      <c r="AC846" s="5"/>
      <c r="AD846" s="5"/>
      <c r="AE846" s="8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</row>
    <row r="847" spans="1:48" ht="15.75" customHeight="1" x14ac:dyDescent="0.35">
      <c r="A847" s="5"/>
      <c r="B847" s="4"/>
      <c r="C847" s="4"/>
      <c r="D847" s="4"/>
      <c r="E847" s="4"/>
      <c r="F847" s="4"/>
      <c r="G847" s="4"/>
      <c r="H847" s="5"/>
      <c r="I847" s="6"/>
      <c r="J847" s="6"/>
      <c r="K847" s="7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8"/>
      <c r="X847" s="5"/>
      <c r="Y847" s="5"/>
      <c r="Z847" s="5"/>
      <c r="AA847" s="5"/>
      <c r="AB847" s="5"/>
      <c r="AC847" s="5"/>
      <c r="AD847" s="5"/>
      <c r="AE847" s="8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</row>
    <row r="848" spans="1:48" ht="15.75" customHeight="1" x14ac:dyDescent="0.35">
      <c r="A848" s="5"/>
      <c r="B848" s="4"/>
      <c r="C848" s="4"/>
      <c r="D848" s="4"/>
      <c r="E848" s="4"/>
      <c r="F848" s="4"/>
      <c r="G848" s="4"/>
      <c r="H848" s="5"/>
      <c r="I848" s="6"/>
      <c r="J848" s="6"/>
      <c r="K848" s="7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8"/>
      <c r="X848" s="5"/>
      <c r="Y848" s="5"/>
      <c r="Z848" s="5"/>
      <c r="AA848" s="5"/>
      <c r="AB848" s="5"/>
      <c r="AC848" s="5"/>
      <c r="AD848" s="5"/>
      <c r="AE848" s="8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</row>
    <row r="849" spans="1:48" ht="15.75" customHeight="1" x14ac:dyDescent="0.35">
      <c r="A849" s="5"/>
      <c r="B849" s="4"/>
      <c r="C849" s="4"/>
      <c r="D849" s="4"/>
      <c r="E849" s="4"/>
      <c r="F849" s="4"/>
      <c r="G849" s="4"/>
      <c r="H849" s="5"/>
      <c r="I849" s="6"/>
      <c r="J849" s="6"/>
      <c r="K849" s="7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8"/>
      <c r="X849" s="5"/>
      <c r="Y849" s="5"/>
      <c r="Z849" s="5"/>
      <c r="AA849" s="5"/>
      <c r="AB849" s="5"/>
      <c r="AC849" s="5"/>
      <c r="AD849" s="5"/>
      <c r="AE849" s="8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</row>
    <row r="850" spans="1:48" ht="15.75" customHeight="1" x14ac:dyDescent="0.35">
      <c r="A850" s="5"/>
      <c r="B850" s="4"/>
      <c r="C850" s="4"/>
      <c r="D850" s="4"/>
      <c r="E850" s="4"/>
      <c r="F850" s="4"/>
      <c r="G850" s="4"/>
      <c r="H850" s="5"/>
      <c r="I850" s="6"/>
      <c r="J850" s="6"/>
      <c r="K850" s="7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8"/>
      <c r="X850" s="5"/>
      <c r="Y850" s="5"/>
      <c r="Z850" s="5"/>
      <c r="AA850" s="5"/>
      <c r="AB850" s="5"/>
      <c r="AC850" s="5"/>
      <c r="AD850" s="5"/>
      <c r="AE850" s="8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</row>
    <row r="851" spans="1:48" ht="15.75" customHeight="1" x14ac:dyDescent="0.35">
      <c r="A851" s="5"/>
      <c r="B851" s="4"/>
      <c r="C851" s="4"/>
      <c r="D851" s="4"/>
      <c r="E851" s="4"/>
      <c r="F851" s="4"/>
      <c r="G851" s="4"/>
      <c r="H851" s="5"/>
      <c r="I851" s="6"/>
      <c r="J851" s="6"/>
      <c r="K851" s="7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8"/>
      <c r="X851" s="5"/>
      <c r="Y851" s="5"/>
      <c r="Z851" s="5"/>
      <c r="AA851" s="5"/>
      <c r="AB851" s="5"/>
      <c r="AC851" s="5"/>
      <c r="AD851" s="5"/>
      <c r="AE851" s="8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</row>
    <row r="852" spans="1:48" ht="15.75" customHeight="1" x14ac:dyDescent="0.35">
      <c r="A852" s="5"/>
      <c r="B852" s="4"/>
      <c r="C852" s="4"/>
      <c r="D852" s="4"/>
      <c r="E852" s="4"/>
      <c r="F852" s="4"/>
      <c r="G852" s="4"/>
      <c r="H852" s="5"/>
      <c r="I852" s="6"/>
      <c r="J852" s="6"/>
      <c r="K852" s="7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8"/>
      <c r="X852" s="5"/>
      <c r="Y852" s="5"/>
      <c r="Z852" s="5"/>
      <c r="AA852" s="5"/>
      <c r="AB852" s="5"/>
      <c r="AC852" s="5"/>
      <c r="AD852" s="5"/>
      <c r="AE852" s="8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</row>
    <row r="853" spans="1:48" ht="15.75" customHeight="1" x14ac:dyDescent="0.35">
      <c r="A853" s="5"/>
      <c r="B853" s="4"/>
      <c r="C853" s="4"/>
      <c r="D853" s="4"/>
      <c r="E853" s="4"/>
      <c r="F853" s="4"/>
      <c r="G853" s="4"/>
      <c r="H853" s="5"/>
      <c r="I853" s="6"/>
      <c r="J853" s="6"/>
      <c r="K853" s="7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8"/>
      <c r="X853" s="5"/>
      <c r="Y853" s="5"/>
      <c r="Z853" s="5"/>
      <c r="AA853" s="5"/>
      <c r="AB853" s="5"/>
      <c r="AC853" s="5"/>
      <c r="AD853" s="5"/>
      <c r="AE853" s="8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</row>
    <row r="854" spans="1:48" ht="15.75" customHeight="1" x14ac:dyDescent="0.35">
      <c r="A854" s="5"/>
      <c r="B854" s="4"/>
      <c r="C854" s="4"/>
      <c r="D854" s="4"/>
      <c r="E854" s="4"/>
      <c r="F854" s="4"/>
      <c r="G854" s="4"/>
      <c r="H854" s="5"/>
      <c r="I854" s="6"/>
      <c r="J854" s="6"/>
      <c r="K854" s="7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8"/>
      <c r="X854" s="5"/>
      <c r="Y854" s="5"/>
      <c r="Z854" s="5"/>
      <c r="AA854" s="5"/>
      <c r="AB854" s="5"/>
      <c r="AC854" s="5"/>
      <c r="AD854" s="5"/>
      <c r="AE854" s="8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</row>
    <row r="855" spans="1:48" ht="15.75" customHeight="1" x14ac:dyDescent="0.35">
      <c r="A855" s="5"/>
      <c r="B855" s="4"/>
      <c r="C855" s="4"/>
      <c r="D855" s="4"/>
      <c r="E855" s="4"/>
      <c r="F855" s="4"/>
      <c r="G855" s="4"/>
      <c r="H855" s="5"/>
      <c r="I855" s="6"/>
      <c r="J855" s="6"/>
      <c r="K855" s="7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8"/>
      <c r="X855" s="5"/>
      <c r="Y855" s="5"/>
      <c r="Z855" s="5"/>
      <c r="AA855" s="5"/>
      <c r="AB855" s="5"/>
      <c r="AC855" s="5"/>
      <c r="AD855" s="5"/>
      <c r="AE855" s="8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</row>
    <row r="856" spans="1:48" ht="15.75" customHeight="1" x14ac:dyDescent="0.35">
      <c r="A856" s="5"/>
      <c r="B856" s="4"/>
      <c r="C856" s="4"/>
      <c r="D856" s="4"/>
      <c r="E856" s="4"/>
      <c r="F856" s="4"/>
      <c r="G856" s="4"/>
      <c r="H856" s="5"/>
      <c r="I856" s="6"/>
      <c r="J856" s="6"/>
      <c r="K856" s="7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8"/>
      <c r="X856" s="5"/>
      <c r="Y856" s="5"/>
      <c r="Z856" s="5"/>
      <c r="AA856" s="5"/>
      <c r="AB856" s="5"/>
      <c r="AC856" s="5"/>
      <c r="AD856" s="5"/>
      <c r="AE856" s="8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</row>
    <row r="857" spans="1:48" ht="15.75" customHeight="1" x14ac:dyDescent="0.35">
      <c r="A857" s="5"/>
      <c r="B857" s="4"/>
      <c r="C857" s="4"/>
      <c r="D857" s="4"/>
      <c r="E857" s="4"/>
      <c r="F857" s="4"/>
      <c r="G857" s="4"/>
      <c r="H857" s="5"/>
      <c r="I857" s="6"/>
      <c r="J857" s="6"/>
      <c r="K857" s="7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8"/>
      <c r="X857" s="5"/>
      <c r="Y857" s="5"/>
      <c r="Z857" s="5"/>
      <c r="AA857" s="5"/>
      <c r="AB857" s="5"/>
      <c r="AC857" s="5"/>
      <c r="AD857" s="5"/>
      <c r="AE857" s="8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</row>
    <row r="858" spans="1:48" ht="15.75" customHeight="1" x14ac:dyDescent="0.35">
      <c r="A858" s="5"/>
      <c r="B858" s="4"/>
      <c r="C858" s="4"/>
      <c r="D858" s="4"/>
      <c r="E858" s="4"/>
      <c r="F858" s="4"/>
      <c r="G858" s="4"/>
      <c r="H858" s="5"/>
      <c r="I858" s="6"/>
      <c r="J858" s="6"/>
      <c r="K858" s="7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8"/>
      <c r="X858" s="5"/>
      <c r="Y858" s="5"/>
      <c r="Z858" s="5"/>
      <c r="AA858" s="5"/>
      <c r="AB858" s="5"/>
      <c r="AC858" s="5"/>
      <c r="AD858" s="5"/>
      <c r="AE858" s="8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</row>
    <row r="859" spans="1:48" ht="15.75" customHeight="1" x14ac:dyDescent="0.35">
      <c r="A859" s="5"/>
      <c r="B859" s="4"/>
      <c r="C859" s="4"/>
      <c r="D859" s="4"/>
      <c r="E859" s="4"/>
      <c r="F859" s="4"/>
      <c r="G859" s="4"/>
      <c r="H859" s="5"/>
      <c r="I859" s="6"/>
      <c r="J859" s="6"/>
      <c r="K859" s="7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8"/>
      <c r="X859" s="5"/>
      <c r="Y859" s="5"/>
      <c r="Z859" s="5"/>
      <c r="AA859" s="5"/>
      <c r="AB859" s="5"/>
      <c r="AC859" s="5"/>
      <c r="AD859" s="5"/>
      <c r="AE859" s="8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</row>
    <row r="860" spans="1:48" ht="15.75" customHeight="1" x14ac:dyDescent="0.35">
      <c r="A860" s="5"/>
      <c r="B860" s="4"/>
      <c r="C860" s="4"/>
      <c r="D860" s="4"/>
      <c r="E860" s="4"/>
      <c r="F860" s="4"/>
      <c r="G860" s="4"/>
      <c r="H860" s="5"/>
      <c r="I860" s="6"/>
      <c r="J860" s="6"/>
      <c r="K860" s="7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8"/>
      <c r="X860" s="5"/>
      <c r="Y860" s="5"/>
      <c r="Z860" s="5"/>
      <c r="AA860" s="5"/>
      <c r="AB860" s="5"/>
      <c r="AC860" s="5"/>
      <c r="AD860" s="5"/>
      <c r="AE860" s="8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</row>
    <row r="861" spans="1:48" ht="15.75" customHeight="1" x14ac:dyDescent="0.35">
      <c r="A861" s="5"/>
      <c r="B861" s="4"/>
      <c r="C861" s="4"/>
      <c r="D861" s="4"/>
      <c r="E861" s="4"/>
      <c r="F861" s="4"/>
      <c r="G861" s="4"/>
      <c r="H861" s="5"/>
      <c r="I861" s="6"/>
      <c r="J861" s="6"/>
      <c r="K861" s="7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8"/>
      <c r="X861" s="5"/>
      <c r="Y861" s="5"/>
      <c r="Z861" s="5"/>
      <c r="AA861" s="5"/>
      <c r="AB861" s="5"/>
      <c r="AC861" s="5"/>
      <c r="AD861" s="5"/>
      <c r="AE861" s="8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</row>
    <row r="862" spans="1:48" ht="15.75" customHeight="1" x14ac:dyDescent="0.35">
      <c r="A862" s="5"/>
      <c r="B862" s="4"/>
      <c r="C862" s="4"/>
      <c r="D862" s="4"/>
      <c r="E862" s="4"/>
      <c r="F862" s="4"/>
      <c r="G862" s="4"/>
      <c r="H862" s="5"/>
      <c r="I862" s="6"/>
      <c r="J862" s="6"/>
      <c r="K862" s="7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8"/>
      <c r="X862" s="5"/>
      <c r="Y862" s="5"/>
      <c r="Z862" s="5"/>
      <c r="AA862" s="5"/>
      <c r="AB862" s="5"/>
      <c r="AC862" s="5"/>
      <c r="AD862" s="5"/>
      <c r="AE862" s="8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</row>
    <row r="863" spans="1:48" ht="15.75" customHeight="1" x14ac:dyDescent="0.35">
      <c r="A863" s="5"/>
      <c r="B863" s="4"/>
      <c r="C863" s="4"/>
      <c r="D863" s="4"/>
      <c r="E863" s="4"/>
      <c r="F863" s="4"/>
      <c r="G863" s="4"/>
      <c r="H863" s="5"/>
      <c r="I863" s="6"/>
      <c r="J863" s="6"/>
      <c r="K863" s="7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8"/>
      <c r="X863" s="5"/>
      <c r="Y863" s="5"/>
      <c r="Z863" s="5"/>
      <c r="AA863" s="5"/>
      <c r="AB863" s="5"/>
      <c r="AC863" s="5"/>
      <c r="AD863" s="5"/>
      <c r="AE863" s="8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</row>
    <row r="864" spans="1:48" ht="15.75" customHeight="1" x14ac:dyDescent="0.35">
      <c r="A864" s="5"/>
      <c r="B864" s="4"/>
      <c r="C864" s="4"/>
      <c r="D864" s="4"/>
      <c r="E864" s="4"/>
      <c r="F864" s="4"/>
      <c r="G864" s="4"/>
      <c r="H864" s="5"/>
      <c r="I864" s="6"/>
      <c r="J864" s="6"/>
      <c r="K864" s="7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8"/>
      <c r="X864" s="5"/>
      <c r="Y864" s="5"/>
      <c r="Z864" s="5"/>
      <c r="AA864" s="5"/>
      <c r="AB864" s="5"/>
      <c r="AC864" s="5"/>
      <c r="AD864" s="5"/>
      <c r="AE864" s="8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</row>
    <row r="865" spans="1:48" ht="15.75" customHeight="1" x14ac:dyDescent="0.35">
      <c r="A865" s="5"/>
      <c r="B865" s="4"/>
      <c r="C865" s="4"/>
      <c r="D865" s="4"/>
      <c r="E865" s="4"/>
      <c r="F865" s="4"/>
      <c r="G865" s="4"/>
      <c r="H865" s="5"/>
      <c r="I865" s="6"/>
      <c r="J865" s="6"/>
      <c r="K865" s="7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8"/>
      <c r="X865" s="5"/>
      <c r="Y865" s="5"/>
      <c r="Z865" s="5"/>
      <c r="AA865" s="5"/>
      <c r="AB865" s="5"/>
      <c r="AC865" s="5"/>
      <c r="AD865" s="5"/>
      <c r="AE865" s="8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</row>
    <row r="866" spans="1:48" ht="15.75" customHeight="1" x14ac:dyDescent="0.35">
      <c r="A866" s="5"/>
      <c r="B866" s="4"/>
      <c r="C866" s="4"/>
      <c r="D866" s="4"/>
      <c r="E866" s="4"/>
      <c r="F866" s="4"/>
      <c r="G866" s="4"/>
      <c r="H866" s="5"/>
      <c r="I866" s="6"/>
      <c r="J866" s="6"/>
      <c r="K866" s="7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8"/>
      <c r="X866" s="5"/>
      <c r="Y866" s="5"/>
      <c r="Z866" s="5"/>
      <c r="AA866" s="5"/>
      <c r="AB866" s="5"/>
      <c r="AC866" s="5"/>
      <c r="AD866" s="5"/>
      <c r="AE866" s="8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</row>
    <row r="867" spans="1:48" ht="15.75" customHeight="1" x14ac:dyDescent="0.35">
      <c r="A867" s="5"/>
      <c r="B867" s="4"/>
      <c r="C867" s="4"/>
      <c r="D867" s="4"/>
      <c r="E867" s="4"/>
      <c r="F867" s="4"/>
      <c r="G867" s="4"/>
      <c r="H867" s="5"/>
      <c r="I867" s="6"/>
      <c r="J867" s="6"/>
      <c r="K867" s="7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8"/>
      <c r="X867" s="5"/>
      <c r="Y867" s="5"/>
      <c r="Z867" s="5"/>
      <c r="AA867" s="5"/>
      <c r="AB867" s="5"/>
      <c r="AC867" s="5"/>
      <c r="AD867" s="5"/>
      <c r="AE867" s="8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</row>
    <row r="868" spans="1:48" ht="15.75" customHeight="1" x14ac:dyDescent="0.35">
      <c r="A868" s="5"/>
      <c r="B868" s="4"/>
      <c r="C868" s="4"/>
      <c r="D868" s="4"/>
      <c r="E868" s="4"/>
      <c r="F868" s="4"/>
      <c r="G868" s="4"/>
      <c r="H868" s="5"/>
      <c r="I868" s="6"/>
      <c r="J868" s="6"/>
      <c r="K868" s="7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8"/>
      <c r="X868" s="5"/>
      <c r="Y868" s="5"/>
      <c r="Z868" s="5"/>
      <c r="AA868" s="5"/>
      <c r="AB868" s="5"/>
      <c r="AC868" s="5"/>
      <c r="AD868" s="5"/>
      <c r="AE868" s="8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</row>
    <row r="869" spans="1:48" ht="15.75" customHeight="1" x14ac:dyDescent="0.35">
      <c r="A869" s="5"/>
      <c r="B869" s="4"/>
      <c r="C869" s="4"/>
      <c r="D869" s="4"/>
      <c r="E869" s="4"/>
      <c r="F869" s="4"/>
      <c r="G869" s="4"/>
      <c r="H869" s="5"/>
      <c r="I869" s="6"/>
      <c r="J869" s="6"/>
      <c r="K869" s="7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8"/>
      <c r="X869" s="5"/>
      <c r="Y869" s="5"/>
      <c r="Z869" s="5"/>
      <c r="AA869" s="5"/>
      <c r="AB869" s="5"/>
      <c r="AC869" s="5"/>
      <c r="AD869" s="5"/>
      <c r="AE869" s="8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</row>
    <row r="870" spans="1:48" ht="15.75" customHeight="1" x14ac:dyDescent="0.35">
      <c r="A870" s="5"/>
      <c r="B870" s="4"/>
      <c r="C870" s="4"/>
      <c r="D870" s="4"/>
      <c r="E870" s="4"/>
      <c r="F870" s="4"/>
      <c r="G870" s="4"/>
      <c r="H870" s="5"/>
      <c r="I870" s="6"/>
      <c r="J870" s="6"/>
      <c r="K870" s="7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8"/>
      <c r="X870" s="5"/>
      <c r="Y870" s="5"/>
      <c r="Z870" s="5"/>
      <c r="AA870" s="5"/>
      <c r="AB870" s="5"/>
      <c r="AC870" s="5"/>
      <c r="AD870" s="5"/>
      <c r="AE870" s="8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</row>
    <row r="871" spans="1:48" ht="15.75" customHeight="1" x14ac:dyDescent="0.35">
      <c r="A871" s="5"/>
      <c r="B871" s="4"/>
      <c r="C871" s="4"/>
      <c r="D871" s="4"/>
      <c r="E871" s="4"/>
      <c r="F871" s="4"/>
      <c r="G871" s="4"/>
      <c r="H871" s="5"/>
      <c r="I871" s="6"/>
      <c r="J871" s="6"/>
      <c r="K871" s="7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8"/>
      <c r="X871" s="5"/>
      <c r="Y871" s="5"/>
      <c r="Z871" s="5"/>
      <c r="AA871" s="5"/>
      <c r="AB871" s="5"/>
      <c r="AC871" s="5"/>
      <c r="AD871" s="5"/>
      <c r="AE871" s="8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</row>
    <row r="872" spans="1:48" ht="15.75" customHeight="1" x14ac:dyDescent="0.35">
      <c r="A872" s="5"/>
      <c r="B872" s="4"/>
      <c r="C872" s="4"/>
      <c r="D872" s="4"/>
      <c r="E872" s="4"/>
      <c r="F872" s="4"/>
      <c r="G872" s="4"/>
      <c r="H872" s="5"/>
      <c r="I872" s="6"/>
      <c r="J872" s="6"/>
      <c r="K872" s="7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8"/>
      <c r="X872" s="5"/>
      <c r="Y872" s="5"/>
      <c r="Z872" s="5"/>
      <c r="AA872" s="5"/>
      <c r="AB872" s="5"/>
      <c r="AC872" s="5"/>
      <c r="AD872" s="5"/>
      <c r="AE872" s="8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</row>
    <row r="873" spans="1:48" ht="15.75" customHeight="1" x14ac:dyDescent="0.35">
      <c r="A873" s="5"/>
      <c r="B873" s="4"/>
      <c r="C873" s="4"/>
      <c r="D873" s="4"/>
      <c r="E873" s="4"/>
      <c r="F873" s="4"/>
      <c r="G873" s="4"/>
      <c r="H873" s="5"/>
      <c r="I873" s="6"/>
      <c r="J873" s="6"/>
      <c r="K873" s="7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8"/>
      <c r="X873" s="5"/>
      <c r="Y873" s="5"/>
      <c r="Z873" s="5"/>
      <c r="AA873" s="5"/>
      <c r="AB873" s="5"/>
      <c r="AC873" s="5"/>
      <c r="AD873" s="5"/>
      <c r="AE873" s="8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</row>
    <row r="874" spans="1:48" ht="15.75" customHeight="1" x14ac:dyDescent="0.35">
      <c r="A874" s="5"/>
      <c r="B874" s="4"/>
      <c r="C874" s="4"/>
      <c r="D874" s="4"/>
      <c r="E874" s="4"/>
      <c r="F874" s="4"/>
      <c r="G874" s="4"/>
      <c r="H874" s="5"/>
      <c r="I874" s="6"/>
      <c r="J874" s="6"/>
      <c r="K874" s="7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8"/>
      <c r="X874" s="5"/>
      <c r="Y874" s="5"/>
      <c r="Z874" s="5"/>
      <c r="AA874" s="5"/>
      <c r="AB874" s="5"/>
      <c r="AC874" s="5"/>
      <c r="AD874" s="5"/>
      <c r="AE874" s="8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</row>
    <row r="875" spans="1:48" ht="15.75" customHeight="1" x14ac:dyDescent="0.35">
      <c r="A875" s="5"/>
      <c r="B875" s="4"/>
      <c r="C875" s="4"/>
      <c r="D875" s="4"/>
      <c r="E875" s="4"/>
      <c r="F875" s="4"/>
      <c r="G875" s="4"/>
      <c r="H875" s="5"/>
      <c r="I875" s="6"/>
      <c r="J875" s="6"/>
      <c r="K875" s="7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8"/>
      <c r="X875" s="5"/>
      <c r="Y875" s="5"/>
      <c r="Z875" s="5"/>
      <c r="AA875" s="5"/>
      <c r="AB875" s="5"/>
      <c r="AC875" s="5"/>
      <c r="AD875" s="5"/>
      <c r="AE875" s="8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</row>
    <row r="876" spans="1:48" ht="15.75" customHeight="1" x14ac:dyDescent="0.35">
      <c r="A876" s="5"/>
      <c r="B876" s="4"/>
      <c r="C876" s="4"/>
      <c r="D876" s="4"/>
      <c r="E876" s="4"/>
      <c r="F876" s="4"/>
      <c r="G876" s="4"/>
      <c r="H876" s="5"/>
      <c r="I876" s="6"/>
      <c r="J876" s="6"/>
      <c r="K876" s="7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8"/>
      <c r="X876" s="5"/>
      <c r="Y876" s="5"/>
      <c r="Z876" s="5"/>
      <c r="AA876" s="5"/>
      <c r="AB876" s="5"/>
      <c r="AC876" s="5"/>
      <c r="AD876" s="5"/>
      <c r="AE876" s="8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</row>
    <row r="877" spans="1:48" ht="15.75" customHeight="1" x14ac:dyDescent="0.35">
      <c r="A877" s="5"/>
      <c r="B877" s="4"/>
      <c r="C877" s="4"/>
      <c r="D877" s="4"/>
      <c r="E877" s="4"/>
      <c r="F877" s="4"/>
      <c r="G877" s="4"/>
      <c r="H877" s="5"/>
      <c r="I877" s="6"/>
      <c r="J877" s="6"/>
      <c r="K877" s="7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8"/>
      <c r="X877" s="5"/>
      <c r="Y877" s="5"/>
      <c r="Z877" s="5"/>
      <c r="AA877" s="5"/>
      <c r="AB877" s="5"/>
      <c r="AC877" s="5"/>
      <c r="AD877" s="5"/>
      <c r="AE877" s="8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</row>
    <row r="878" spans="1:48" ht="15.75" customHeight="1" x14ac:dyDescent="0.35">
      <c r="A878" s="5"/>
      <c r="B878" s="4"/>
      <c r="C878" s="4"/>
      <c r="D878" s="4"/>
      <c r="E878" s="4"/>
      <c r="F878" s="4"/>
      <c r="G878" s="4"/>
      <c r="H878" s="5"/>
      <c r="I878" s="6"/>
      <c r="J878" s="6"/>
      <c r="K878" s="7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8"/>
      <c r="X878" s="5"/>
      <c r="Y878" s="5"/>
      <c r="Z878" s="5"/>
      <c r="AA878" s="5"/>
      <c r="AB878" s="5"/>
      <c r="AC878" s="5"/>
      <c r="AD878" s="5"/>
      <c r="AE878" s="8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</row>
    <row r="879" spans="1:48" ht="15.75" customHeight="1" x14ac:dyDescent="0.35">
      <c r="A879" s="5"/>
      <c r="B879" s="4"/>
      <c r="C879" s="4"/>
      <c r="D879" s="4"/>
      <c r="E879" s="4"/>
      <c r="F879" s="4"/>
      <c r="G879" s="4"/>
      <c r="H879" s="5"/>
      <c r="I879" s="6"/>
      <c r="J879" s="6"/>
      <c r="K879" s="7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8"/>
      <c r="X879" s="5"/>
      <c r="Y879" s="5"/>
      <c r="Z879" s="5"/>
      <c r="AA879" s="5"/>
      <c r="AB879" s="5"/>
      <c r="AC879" s="5"/>
      <c r="AD879" s="5"/>
      <c r="AE879" s="8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</row>
    <row r="880" spans="1:48" ht="15.75" customHeight="1" x14ac:dyDescent="0.35">
      <c r="A880" s="5"/>
      <c r="B880" s="4"/>
      <c r="C880" s="4"/>
      <c r="D880" s="4"/>
      <c r="E880" s="4"/>
      <c r="F880" s="4"/>
      <c r="G880" s="4"/>
      <c r="H880" s="5"/>
      <c r="I880" s="6"/>
      <c r="J880" s="6"/>
      <c r="K880" s="7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8"/>
      <c r="X880" s="5"/>
      <c r="Y880" s="5"/>
      <c r="Z880" s="5"/>
      <c r="AA880" s="5"/>
      <c r="AB880" s="5"/>
      <c r="AC880" s="5"/>
      <c r="AD880" s="5"/>
      <c r="AE880" s="8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 ht="15.75" customHeight="1" x14ac:dyDescent="0.35">
      <c r="A881" s="5"/>
      <c r="B881" s="4"/>
      <c r="C881" s="4"/>
      <c r="D881" s="4"/>
      <c r="E881" s="4"/>
      <c r="F881" s="4"/>
      <c r="G881" s="4"/>
      <c r="H881" s="5"/>
      <c r="I881" s="6"/>
      <c r="J881" s="6"/>
      <c r="K881" s="7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8"/>
      <c r="X881" s="5"/>
      <c r="Y881" s="5"/>
      <c r="Z881" s="5"/>
      <c r="AA881" s="5"/>
      <c r="AB881" s="5"/>
      <c r="AC881" s="5"/>
      <c r="AD881" s="5"/>
      <c r="AE881" s="8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 ht="15.75" customHeight="1" x14ac:dyDescent="0.35">
      <c r="A882" s="5"/>
      <c r="B882" s="4"/>
      <c r="C882" s="4"/>
      <c r="D882" s="4"/>
      <c r="E882" s="4"/>
      <c r="F882" s="4"/>
      <c r="G882" s="4"/>
      <c r="H882" s="5"/>
      <c r="I882" s="6"/>
      <c r="J882" s="6"/>
      <c r="K882" s="7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8"/>
      <c r="X882" s="5"/>
      <c r="Y882" s="5"/>
      <c r="Z882" s="5"/>
      <c r="AA882" s="5"/>
      <c r="AB882" s="5"/>
      <c r="AC882" s="5"/>
      <c r="AD882" s="5"/>
      <c r="AE882" s="8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</row>
    <row r="883" spans="1:48" ht="15.75" customHeight="1" x14ac:dyDescent="0.35">
      <c r="A883" s="5"/>
      <c r="B883" s="4"/>
      <c r="C883" s="4"/>
      <c r="D883" s="4"/>
      <c r="E883" s="4"/>
      <c r="F883" s="4"/>
      <c r="G883" s="4"/>
      <c r="H883" s="5"/>
      <c r="I883" s="6"/>
      <c r="J883" s="6"/>
      <c r="K883" s="7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8"/>
      <c r="X883" s="5"/>
      <c r="Y883" s="5"/>
      <c r="Z883" s="5"/>
      <c r="AA883" s="5"/>
      <c r="AB883" s="5"/>
      <c r="AC883" s="5"/>
      <c r="AD883" s="5"/>
      <c r="AE883" s="8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 ht="15.75" customHeight="1" x14ac:dyDescent="0.35">
      <c r="A884" s="5"/>
      <c r="B884" s="4"/>
      <c r="C884" s="4"/>
      <c r="D884" s="4"/>
      <c r="E884" s="4"/>
      <c r="F884" s="4"/>
      <c r="G884" s="4"/>
      <c r="H884" s="5"/>
      <c r="I884" s="6"/>
      <c r="J884" s="6"/>
      <c r="K884" s="7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8"/>
      <c r="X884" s="5"/>
      <c r="Y884" s="5"/>
      <c r="Z884" s="5"/>
      <c r="AA884" s="5"/>
      <c r="AB884" s="5"/>
      <c r="AC884" s="5"/>
      <c r="AD884" s="5"/>
      <c r="AE884" s="8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</row>
    <row r="885" spans="1:48" ht="15.75" customHeight="1" x14ac:dyDescent="0.35">
      <c r="A885" s="5"/>
      <c r="B885" s="4"/>
      <c r="C885" s="4"/>
      <c r="D885" s="4"/>
      <c r="E885" s="4"/>
      <c r="F885" s="4"/>
      <c r="G885" s="4"/>
      <c r="H885" s="5"/>
      <c r="I885" s="6"/>
      <c r="J885" s="6"/>
      <c r="K885" s="7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8"/>
      <c r="X885" s="5"/>
      <c r="Y885" s="5"/>
      <c r="Z885" s="5"/>
      <c r="AA885" s="5"/>
      <c r="AB885" s="5"/>
      <c r="AC885" s="5"/>
      <c r="AD885" s="5"/>
      <c r="AE885" s="8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</row>
    <row r="886" spans="1:48" ht="15.75" customHeight="1" x14ac:dyDescent="0.35">
      <c r="A886" s="5"/>
      <c r="B886" s="4"/>
      <c r="C886" s="4"/>
      <c r="D886" s="4"/>
      <c r="E886" s="4"/>
      <c r="F886" s="4"/>
      <c r="G886" s="4"/>
      <c r="H886" s="5"/>
      <c r="I886" s="6"/>
      <c r="J886" s="6"/>
      <c r="K886" s="7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8"/>
      <c r="X886" s="5"/>
      <c r="Y886" s="5"/>
      <c r="Z886" s="5"/>
      <c r="AA886" s="5"/>
      <c r="AB886" s="5"/>
      <c r="AC886" s="5"/>
      <c r="AD886" s="5"/>
      <c r="AE886" s="8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 ht="15.75" customHeight="1" x14ac:dyDescent="0.35">
      <c r="A887" s="5"/>
      <c r="B887" s="4"/>
      <c r="C887" s="4"/>
      <c r="D887" s="4"/>
      <c r="E887" s="4"/>
      <c r="F887" s="4"/>
      <c r="G887" s="4"/>
      <c r="H887" s="5"/>
      <c r="I887" s="6"/>
      <c r="J887" s="6"/>
      <c r="K887" s="7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8"/>
      <c r="X887" s="5"/>
      <c r="Y887" s="5"/>
      <c r="Z887" s="5"/>
      <c r="AA887" s="5"/>
      <c r="AB887" s="5"/>
      <c r="AC887" s="5"/>
      <c r="AD887" s="5"/>
      <c r="AE887" s="8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</row>
    <row r="888" spans="1:48" ht="15.75" customHeight="1" x14ac:dyDescent="0.35">
      <c r="A888" s="5"/>
      <c r="B888" s="4"/>
      <c r="C888" s="4"/>
      <c r="D888" s="4"/>
      <c r="E888" s="4"/>
      <c r="F888" s="4"/>
      <c r="G888" s="4"/>
      <c r="H888" s="5"/>
      <c r="I888" s="6"/>
      <c r="J888" s="6"/>
      <c r="K888" s="7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8"/>
      <c r="X888" s="5"/>
      <c r="Y888" s="5"/>
      <c r="Z888" s="5"/>
      <c r="AA888" s="5"/>
      <c r="AB888" s="5"/>
      <c r="AC888" s="5"/>
      <c r="AD888" s="5"/>
      <c r="AE888" s="8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 ht="15.75" customHeight="1" x14ac:dyDescent="0.35">
      <c r="A889" s="5"/>
      <c r="B889" s="4"/>
      <c r="C889" s="4"/>
      <c r="D889" s="4"/>
      <c r="E889" s="4"/>
      <c r="F889" s="4"/>
      <c r="G889" s="4"/>
      <c r="H889" s="5"/>
      <c r="I889" s="6"/>
      <c r="J889" s="6"/>
      <c r="K889" s="7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8"/>
      <c r="X889" s="5"/>
      <c r="Y889" s="5"/>
      <c r="Z889" s="5"/>
      <c r="AA889" s="5"/>
      <c r="AB889" s="5"/>
      <c r="AC889" s="5"/>
      <c r="AD889" s="5"/>
      <c r="AE889" s="8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</row>
    <row r="890" spans="1:48" ht="15.75" customHeight="1" x14ac:dyDescent="0.35">
      <c r="A890" s="5"/>
      <c r="B890" s="4"/>
      <c r="C890" s="4"/>
      <c r="D890" s="4"/>
      <c r="E890" s="4"/>
      <c r="F890" s="4"/>
      <c r="G890" s="4"/>
      <c r="H890" s="5"/>
      <c r="I890" s="6"/>
      <c r="J890" s="6"/>
      <c r="K890" s="7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8"/>
      <c r="X890" s="5"/>
      <c r="Y890" s="5"/>
      <c r="Z890" s="5"/>
      <c r="AA890" s="5"/>
      <c r="AB890" s="5"/>
      <c r="AC890" s="5"/>
      <c r="AD890" s="5"/>
      <c r="AE890" s="8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</row>
    <row r="891" spans="1:48" ht="15.75" customHeight="1" x14ac:dyDescent="0.35">
      <c r="A891" s="5"/>
      <c r="B891" s="4"/>
      <c r="C891" s="4"/>
      <c r="D891" s="4"/>
      <c r="E891" s="4"/>
      <c r="F891" s="4"/>
      <c r="G891" s="4"/>
      <c r="H891" s="5"/>
      <c r="I891" s="6"/>
      <c r="J891" s="6"/>
      <c r="K891" s="7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8"/>
      <c r="X891" s="5"/>
      <c r="Y891" s="5"/>
      <c r="Z891" s="5"/>
      <c r="AA891" s="5"/>
      <c r="AB891" s="5"/>
      <c r="AC891" s="5"/>
      <c r="AD891" s="5"/>
      <c r="AE891" s="8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</row>
    <row r="892" spans="1:48" ht="15.75" customHeight="1" x14ac:dyDescent="0.35">
      <c r="A892" s="5"/>
      <c r="B892" s="4"/>
      <c r="C892" s="4"/>
      <c r="D892" s="4"/>
      <c r="E892" s="4"/>
      <c r="F892" s="4"/>
      <c r="G892" s="4"/>
      <c r="H892" s="5"/>
      <c r="I892" s="6"/>
      <c r="J892" s="6"/>
      <c r="K892" s="7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8"/>
      <c r="X892" s="5"/>
      <c r="Y892" s="5"/>
      <c r="Z892" s="5"/>
      <c r="AA892" s="5"/>
      <c r="AB892" s="5"/>
      <c r="AC892" s="5"/>
      <c r="AD892" s="5"/>
      <c r="AE892" s="8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</row>
    <row r="893" spans="1:48" ht="15.75" customHeight="1" x14ac:dyDescent="0.35">
      <c r="A893" s="5"/>
      <c r="B893" s="4"/>
      <c r="C893" s="4"/>
      <c r="D893" s="4"/>
      <c r="E893" s="4"/>
      <c r="F893" s="4"/>
      <c r="G893" s="4"/>
      <c r="H893" s="5"/>
      <c r="I893" s="6"/>
      <c r="J893" s="6"/>
      <c r="K893" s="7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8"/>
      <c r="X893" s="5"/>
      <c r="Y893" s="5"/>
      <c r="Z893" s="5"/>
      <c r="AA893" s="5"/>
      <c r="AB893" s="5"/>
      <c r="AC893" s="5"/>
      <c r="AD893" s="5"/>
      <c r="AE893" s="8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</row>
    <row r="894" spans="1:48" ht="15.75" customHeight="1" x14ac:dyDescent="0.35">
      <c r="A894" s="5"/>
      <c r="B894" s="4"/>
      <c r="C894" s="4"/>
      <c r="D894" s="4"/>
      <c r="E894" s="4"/>
      <c r="F894" s="4"/>
      <c r="G894" s="4"/>
      <c r="H894" s="5"/>
      <c r="I894" s="6"/>
      <c r="J894" s="6"/>
      <c r="K894" s="7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8"/>
      <c r="X894" s="5"/>
      <c r="Y894" s="5"/>
      <c r="Z894" s="5"/>
      <c r="AA894" s="5"/>
      <c r="AB894" s="5"/>
      <c r="AC894" s="5"/>
      <c r="AD894" s="5"/>
      <c r="AE894" s="8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</row>
    <row r="895" spans="1:48" ht="15.75" customHeight="1" x14ac:dyDescent="0.35">
      <c r="A895" s="5"/>
      <c r="B895" s="4"/>
      <c r="C895" s="4"/>
      <c r="D895" s="4"/>
      <c r="E895" s="4"/>
      <c r="F895" s="4"/>
      <c r="G895" s="4"/>
      <c r="H895" s="5"/>
      <c r="I895" s="6"/>
      <c r="J895" s="6"/>
      <c r="K895" s="7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8"/>
      <c r="X895" s="5"/>
      <c r="Y895" s="5"/>
      <c r="Z895" s="5"/>
      <c r="AA895" s="5"/>
      <c r="AB895" s="5"/>
      <c r="AC895" s="5"/>
      <c r="AD895" s="5"/>
      <c r="AE895" s="8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 ht="15.75" customHeight="1" x14ac:dyDescent="0.35">
      <c r="A896" s="5"/>
      <c r="B896" s="4"/>
      <c r="C896" s="4"/>
      <c r="D896" s="4"/>
      <c r="E896" s="4"/>
      <c r="F896" s="4"/>
      <c r="G896" s="4"/>
      <c r="H896" s="5"/>
      <c r="I896" s="6"/>
      <c r="J896" s="6"/>
      <c r="K896" s="7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8"/>
      <c r="X896" s="5"/>
      <c r="Y896" s="5"/>
      <c r="Z896" s="5"/>
      <c r="AA896" s="5"/>
      <c r="AB896" s="5"/>
      <c r="AC896" s="5"/>
      <c r="AD896" s="5"/>
      <c r="AE896" s="8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 ht="15.75" customHeight="1" x14ac:dyDescent="0.35">
      <c r="A897" s="5"/>
      <c r="B897" s="4"/>
      <c r="C897" s="4"/>
      <c r="D897" s="4"/>
      <c r="E897" s="4"/>
      <c r="F897" s="4"/>
      <c r="G897" s="4"/>
      <c r="H897" s="5"/>
      <c r="I897" s="6"/>
      <c r="J897" s="6"/>
      <c r="K897" s="7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8"/>
      <c r="X897" s="5"/>
      <c r="Y897" s="5"/>
      <c r="Z897" s="5"/>
      <c r="AA897" s="5"/>
      <c r="AB897" s="5"/>
      <c r="AC897" s="5"/>
      <c r="AD897" s="5"/>
      <c r="AE897" s="8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 ht="15.75" customHeight="1" x14ac:dyDescent="0.35">
      <c r="A898" s="5"/>
      <c r="B898" s="4"/>
      <c r="C898" s="4"/>
      <c r="D898" s="4"/>
      <c r="E898" s="4"/>
      <c r="F898" s="4"/>
      <c r="G898" s="4"/>
      <c r="H898" s="5"/>
      <c r="I898" s="6"/>
      <c r="J898" s="6"/>
      <c r="K898" s="7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8"/>
      <c r="X898" s="5"/>
      <c r="Y898" s="5"/>
      <c r="Z898" s="5"/>
      <c r="AA898" s="5"/>
      <c r="AB898" s="5"/>
      <c r="AC898" s="5"/>
      <c r="AD898" s="5"/>
      <c r="AE898" s="8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</row>
    <row r="899" spans="1:48" ht="15.75" customHeight="1" x14ac:dyDescent="0.35">
      <c r="A899" s="5"/>
      <c r="B899" s="4"/>
      <c r="C899" s="4"/>
      <c r="D899" s="4"/>
      <c r="E899" s="4"/>
      <c r="F899" s="4"/>
      <c r="G899" s="4"/>
      <c r="H899" s="5"/>
      <c r="I899" s="6"/>
      <c r="J899" s="6"/>
      <c r="K899" s="7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8"/>
      <c r="X899" s="5"/>
      <c r="Y899" s="5"/>
      <c r="Z899" s="5"/>
      <c r="AA899" s="5"/>
      <c r="AB899" s="5"/>
      <c r="AC899" s="5"/>
      <c r="AD899" s="5"/>
      <c r="AE899" s="8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</row>
    <row r="900" spans="1:48" ht="15.75" customHeight="1" x14ac:dyDescent="0.35">
      <c r="A900" s="5"/>
      <c r="B900" s="4"/>
      <c r="C900" s="4"/>
      <c r="D900" s="4"/>
      <c r="E900" s="4"/>
      <c r="F900" s="4"/>
      <c r="G900" s="4"/>
      <c r="H900" s="5"/>
      <c r="I900" s="6"/>
      <c r="J900" s="6"/>
      <c r="K900" s="7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8"/>
      <c r="X900" s="5"/>
      <c r="Y900" s="5"/>
      <c r="Z900" s="5"/>
      <c r="AA900" s="5"/>
      <c r="AB900" s="5"/>
      <c r="AC900" s="5"/>
      <c r="AD900" s="5"/>
      <c r="AE900" s="8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</row>
    <row r="901" spans="1:48" ht="15.75" customHeight="1" x14ac:dyDescent="0.35">
      <c r="A901" s="5"/>
      <c r="B901" s="4"/>
      <c r="C901" s="4"/>
      <c r="D901" s="4"/>
      <c r="E901" s="4"/>
      <c r="F901" s="4"/>
      <c r="G901" s="4"/>
      <c r="H901" s="5"/>
      <c r="I901" s="6"/>
      <c r="J901" s="6"/>
      <c r="K901" s="7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8"/>
      <c r="X901" s="5"/>
      <c r="Y901" s="5"/>
      <c r="Z901" s="5"/>
      <c r="AA901" s="5"/>
      <c r="AB901" s="5"/>
      <c r="AC901" s="5"/>
      <c r="AD901" s="5"/>
      <c r="AE901" s="8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 ht="15.75" customHeight="1" x14ac:dyDescent="0.35">
      <c r="A902" s="5"/>
      <c r="B902" s="4"/>
      <c r="C902" s="4"/>
      <c r="D902" s="4"/>
      <c r="E902" s="4"/>
      <c r="F902" s="4"/>
      <c r="G902" s="4"/>
      <c r="H902" s="5"/>
      <c r="I902" s="6"/>
      <c r="J902" s="6"/>
      <c r="K902" s="7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8"/>
      <c r="X902" s="5"/>
      <c r="Y902" s="5"/>
      <c r="Z902" s="5"/>
      <c r="AA902" s="5"/>
      <c r="AB902" s="5"/>
      <c r="AC902" s="5"/>
      <c r="AD902" s="5"/>
      <c r="AE902" s="8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 ht="15.75" customHeight="1" x14ac:dyDescent="0.35">
      <c r="A903" s="5"/>
      <c r="B903" s="4"/>
      <c r="C903" s="4"/>
      <c r="D903" s="4"/>
      <c r="E903" s="4"/>
      <c r="F903" s="4"/>
      <c r="G903" s="4"/>
      <c r="H903" s="5"/>
      <c r="I903" s="6"/>
      <c r="J903" s="6"/>
      <c r="K903" s="7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8"/>
      <c r="X903" s="5"/>
      <c r="Y903" s="5"/>
      <c r="Z903" s="5"/>
      <c r="AA903" s="5"/>
      <c r="AB903" s="5"/>
      <c r="AC903" s="5"/>
      <c r="AD903" s="5"/>
      <c r="AE903" s="8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</row>
    <row r="904" spans="1:48" ht="15.75" customHeight="1" x14ac:dyDescent="0.35">
      <c r="A904" s="5"/>
      <c r="B904" s="4"/>
      <c r="C904" s="4"/>
      <c r="D904" s="4"/>
      <c r="E904" s="4"/>
      <c r="F904" s="4"/>
      <c r="G904" s="4"/>
      <c r="H904" s="5"/>
      <c r="I904" s="6"/>
      <c r="J904" s="6"/>
      <c r="K904" s="7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8"/>
      <c r="X904" s="5"/>
      <c r="Y904" s="5"/>
      <c r="Z904" s="5"/>
      <c r="AA904" s="5"/>
      <c r="AB904" s="5"/>
      <c r="AC904" s="5"/>
      <c r="AD904" s="5"/>
      <c r="AE904" s="8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</row>
    <row r="905" spans="1:48" ht="15.75" customHeight="1" x14ac:dyDescent="0.35">
      <c r="A905" s="5"/>
      <c r="B905" s="4"/>
      <c r="C905" s="4"/>
      <c r="D905" s="4"/>
      <c r="E905" s="4"/>
      <c r="F905" s="4"/>
      <c r="G905" s="4"/>
      <c r="H905" s="5"/>
      <c r="I905" s="6"/>
      <c r="J905" s="6"/>
      <c r="K905" s="7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8"/>
      <c r="X905" s="5"/>
      <c r="Y905" s="5"/>
      <c r="Z905" s="5"/>
      <c r="AA905" s="5"/>
      <c r="AB905" s="5"/>
      <c r="AC905" s="5"/>
      <c r="AD905" s="5"/>
      <c r="AE905" s="8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</row>
    <row r="906" spans="1:48" ht="15.75" customHeight="1" x14ac:dyDescent="0.35">
      <c r="A906" s="5"/>
      <c r="B906" s="4"/>
      <c r="C906" s="4"/>
      <c r="D906" s="4"/>
      <c r="E906" s="4"/>
      <c r="F906" s="4"/>
      <c r="G906" s="4"/>
      <c r="H906" s="5"/>
      <c r="I906" s="6"/>
      <c r="J906" s="6"/>
      <c r="K906" s="7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8"/>
      <c r="X906" s="5"/>
      <c r="Y906" s="5"/>
      <c r="Z906" s="5"/>
      <c r="AA906" s="5"/>
      <c r="AB906" s="5"/>
      <c r="AC906" s="5"/>
      <c r="AD906" s="5"/>
      <c r="AE906" s="8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</row>
    <row r="907" spans="1:48" ht="15.75" customHeight="1" x14ac:dyDescent="0.35">
      <c r="A907" s="5"/>
      <c r="B907" s="4"/>
      <c r="C907" s="4"/>
      <c r="D907" s="4"/>
      <c r="E907" s="4"/>
      <c r="F907" s="4"/>
      <c r="G907" s="4"/>
      <c r="H907" s="5"/>
      <c r="I907" s="6"/>
      <c r="J907" s="6"/>
      <c r="K907" s="7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8"/>
      <c r="X907" s="5"/>
      <c r="Y907" s="5"/>
      <c r="Z907" s="5"/>
      <c r="AA907" s="5"/>
      <c r="AB907" s="5"/>
      <c r="AC907" s="5"/>
      <c r="AD907" s="5"/>
      <c r="AE907" s="8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</row>
    <row r="908" spans="1:48" ht="15.75" customHeight="1" x14ac:dyDescent="0.35">
      <c r="A908" s="5"/>
      <c r="B908" s="4"/>
      <c r="C908" s="4"/>
      <c r="D908" s="4"/>
      <c r="E908" s="4"/>
      <c r="F908" s="4"/>
      <c r="G908" s="4"/>
      <c r="H908" s="5"/>
      <c r="I908" s="6"/>
      <c r="J908" s="6"/>
      <c r="K908" s="7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8"/>
      <c r="X908" s="5"/>
      <c r="Y908" s="5"/>
      <c r="Z908" s="5"/>
      <c r="AA908" s="5"/>
      <c r="AB908" s="5"/>
      <c r="AC908" s="5"/>
      <c r="AD908" s="5"/>
      <c r="AE908" s="8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</row>
    <row r="909" spans="1:48" ht="15.75" customHeight="1" x14ac:dyDescent="0.35">
      <c r="A909" s="5"/>
      <c r="B909" s="4"/>
      <c r="C909" s="4"/>
      <c r="D909" s="4"/>
      <c r="E909" s="4"/>
      <c r="F909" s="4"/>
      <c r="G909" s="4"/>
      <c r="H909" s="5"/>
      <c r="I909" s="6"/>
      <c r="J909" s="6"/>
      <c r="K909" s="7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8"/>
      <c r="X909" s="5"/>
      <c r="Y909" s="5"/>
      <c r="Z909" s="5"/>
      <c r="AA909" s="5"/>
      <c r="AB909" s="5"/>
      <c r="AC909" s="5"/>
      <c r="AD909" s="5"/>
      <c r="AE909" s="8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 ht="15.75" customHeight="1" x14ac:dyDescent="0.35">
      <c r="A910" s="5"/>
      <c r="B910" s="4"/>
      <c r="C910" s="4"/>
      <c r="D910" s="4"/>
      <c r="E910" s="4"/>
      <c r="F910" s="4"/>
      <c r="G910" s="4"/>
      <c r="H910" s="5"/>
      <c r="I910" s="6"/>
      <c r="J910" s="6"/>
      <c r="K910" s="7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8"/>
      <c r="X910" s="5"/>
      <c r="Y910" s="5"/>
      <c r="Z910" s="5"/>
      <c r="AA910" s="5"/>
      <c r="AB910" s="5"/>
      <c r="AC910" s="5"/>
      <c r="AD910" s="5"/>
      <c r="AE910" s="8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</row>
    <row r="911" spans="1:48" ht="15.75" customHeight="1" x14ac:dyDescent="0.35">
      <c r="A911" s="5"/>
      <c r="B911" s="4"/>
      <c r="C911" s="4"/>
      <c r="D911" s="4"/>
      <c r="E911" s="4"/>
      <c r="F911" s="4"/>
      <c r="G911" s="4"/>
      <c r="H911" s="5"/>
      <c r="I911" s="6"/>
      <c r="J911" s="6"/>
      <c r="K911" s="7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8"/>
      <c r="X911" s="5"/>
      <c r="Y911" s="5"/>
      <c r="Z911" s="5"/>
      <c r="AA911" s="5"/>
      <c r="AB911" s="5"/>
      <c r="AC911" s="5"/>
      <c r="AD911" s="5"/>
      <c r="AE911" s="8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 ht="15.75" customHeight="1" x14ac:dyDescent="0.35">
      <c r="A912" s="5"/>
      <c r="B912" s="4"/>
      <c r="C912" s="4"/>
      <c r="D912" s="4"/>
      <c r="E912" s="4"/>
      <c r="F912" s="4"/>
      <c r="G912" s="4"/>
      <c r="H912" s="5"/>
      <c r="I912" s="6"/>
      <c r="J912" s="6"/>
      <c r="K912" s="7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8"/>
      <c r="X912" s="5"/>
      <c r="Y912" s="5"/>
      <c r="Z912" s="5"/>
      <c r="AA912" s="5"/>
      <c r="AB912" s="5"/>
      <c r="AC912" s="5"/>
      <c r="AD912" s="5"/>
      <c r="AE912" s="8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</row>
    <row r="913" spans="1:48" ht="15.75" customHeight="1" x14ac:dyDescent="0.35">
      <c r="A913" s="5"/>
      <c r="B913" s="4"/>
      <c r="C913" s="4"/>
      <c r="D913" s="4"/>
      <c r="E913" s="4"/>
      <c r="F913" s="4"/>
      <c r="G913" s="4"/>
      <c r="H913" s="5"/>
      <c r="I913" s="6"/>
      <c r="J913" s="6"/>
      <c r="K913" s="7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8"/>
      <c r="X913" s="5"/>
      <c r="Y913" s="5"/>
      <c r="Z913" s="5"/>
      <c r="AA913" s="5"/>
      <c r="AB913" s="5"/>
      <c r="AC913" s="5"/>
      <c r="AD913" s="5"/>
      <c r="AE913" s="8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</row>
    <row r="914" spans="1:48" ht="15.75" customHeight="1" x14ac:dyDescent="0.35">
      <c r="A914" s="5"/>
      <c r="B914" s="4"/>
      <c r="C914" s="4"/>
      <c r="D914" s="4"/>
      <c r="E914" s="4"/>
      <c r="F914" s="4"/>
      <c r="G914" s="4"/>
      <c r="H914" s="5"/>
      <c r="I914" s="6"/>
      <c r="J914" s="6"/>
      <c r="K914" s="7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8"/>
      <c r="X914" s="5"/>
      <c r="Y914" s="5"/>
      <c r="Z914" s="5"/>
      <c r="AA914" s="5"/>
      <c r="AB914" s="5"/>
      <c r="AC914" s="5"/>
      <c r="AD914" s="5"/>
      <c r="AE914" s="8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</row>
    <row r="915" spans="1:48" ht="15.75" customHeight="1" x14ac:dyDescent="0.35">
      <c r="A915" s="5"/>
      <c r="B915" s="4"/>
      <c r="C915" s="4"/>
      <c r="D915" s="4"/>
      <c r="E915" s="4"/>
      <c r="F915" s="4"/>
      <c r="G915" s="4"/>
      <c r="H915" s="5"/>
      <c r="I915" s="6"/>
      <c r="J915" s="6"/>
      <c r="K915" s="7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8"/>
      <c r="X915" s="5"/>
      <c r="Y915" s="5"/>
      <c r="Z915" s="5"/>
      <c r="AA915" s="5"/>
      <c r="AB915" s="5"/>
      <c r="AC915" s="5"/>
      <c r="AD915" s="5"/>
      <c r="AE915" s="8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</row>
    <row r="916" spans="1:48" ht="15.75" customHeight="1" x14ac:dyDescent="0.35">
      <c r="A916" s="5"/>
      <c r="B916" s="4"/>
      <c r="C916" s="4"/>
      <c r="D916" s="4"/>
      <c r="E916" s="4"/>
      <c r="F916" s="4"/>
      <c r="G916" s="4"/>
      <c r="H916" s="5"/>
      <c r="I916" s="6"/>
      <c r="J916" s="6"/>
      <c r="K916" s="7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8"/>
      <c r="X916" s="5"/>
      <c r="Y916" s="5"/>
      <c r="Z916" s="5"/>
      <c r="AA916" s="5"/>
      <c r="AB916" s="5"/>
      <c r="AC916" s="5"/>
      <c r="AD916" s="5"/>
      <c r="AE916" s="8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</row>
    <row r="917" spans="1:48" ht="15.75" customHeight="1" x14ac:dyDescent="0.35">
      <c r="A917" s="5"/>
      <c r="B917" s="4"/>
      <c r="C917" s="4"/>
      <c r="D917" s="4"/>
      <c r="E917" s="4"/>
      <c r="F917" s="4"/>
      <c r="G917" s="4"/>
      <c r="H917" s="5"/>
      <c r="I917" s="6"/>
      <c r="J917" s="6"/>
      <c r="K917" s="7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8"/>
      <c r="X917" s="5"/>
      <c r="Y917" s="5"/>
      <c r="Z917" s="5"/>
      <c r="AA917" s="5"/>
      <c r="AB917" s="5"/>
      <c r="AC917" s="5"/>
      <c r="AD917" s="5"/>
      <c r="AE917" s="8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</row>
    <row r="918" spans="1:48" ht="15.75" customHeight="1" x14ac:dyDescent="0.35">
      <c r="A918" s="5"/>
      <c r="B918" s="4"/>
      <c r="C918" s="4"/>
      <c r="D918" s="4"/>
      <c r="E918" s="4"/>
      <c r="F918" s="4"/>
      <c r="G918" s="4"/>
      <c r="H918" s="5"/>
      <c r="I918" s="6"/>
      <c r="J918" s="6"/>
      <c r="K918" s="7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8"/>
      <c r="X918" s="5"/>
      <c r="Y918" s="5"/>
      <c r="Z918" s="5"/>
      <c r="AA918" s="5"/>
      <c r="AB918" s="5"/>
      <c r="AC918" s="5"/>
      <c r="AD918" s="5"/>
      <c r="AE918" s="8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 ht="15.75" customHeight="1" x14ac:dyDescent="0.35">
      <c r="A919" s="5"/>
      <c r="B919" s="4"/>
      <c r="C919" s="4"/>
      <c r="D919" s="4"/>
      <c r="E919" s="4"/>
      <c r="F919" s="4"/>
      <c r="G919" s="4"/>
      <c r="H919" s="5"/>
      <c r="I919" s="6"/>
      <c r="J919" s="6"/>
      <c r="K919" s="7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8"/>
      <c r="X919" s="5"/>
      <c r="Y919" s="5"/>
      <c r="Z919" s="5"/>
      <c r="AA919" s="5"/>
      <c r="AB919" s="5"/>
      <c r="AC919" s="5"/>
      <c r="AD919" s="5"/>
      <c r="AE919" s="8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</row>
    <row r="920" spans="1:48" ht="15.75" customHeight="1" x14ac:dyDescent="0.35">
      <c r="A920" s="5"/>
      <c r="B920" s="4"/>
      <c r="C920" s="4"/>
      <c r="D920" s="4"/>
      <c r="E920" s="4"/>
      <c r="F920" s="4"/>
      <c r="G920" s="4"/>
      <c r="H920" s="5"/>
      <c r="I920" s="6"/>
      <c r="J920" s="6"/>
      <c r="K920" s="7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8"/>
      <c r="X920" s="5"/>
      <c r="Y920" s="5"/>
      <c r="Z920" s="5"/>
      <c r="AA920" s="5"/>
      <c r="AB920" s="5"/>
      <c r="AC920" s="5"/>
      <c r="AD920" s="5"/>
      <c r="AE920" s="8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</row>
    <row r="921" spans="1:48" ht="15.75" customHeight="1" x14ac:dyDescent="0.35">
      <c r="A921" s="5"/>
      <c r="B921" s="4"/>
      <c r="C921" s="4"/>
      <c r="D921" s="4"/>
      <c r="E921" s="4"/>
      <c r="F921" s="4"/>
      <c r="G921" s="4"/>
      <c r="H921" s="5"/>
      <c r="I921" s="6"/>
      <c r="J921" s="6"/>
      <c r="K921" s="7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8"/>
      <c r="X921" s="5"/>
      <c r="Y921" s="5"/>
      <c r="Z921" s="5"/>
      <c r="AA921" s="5"/>
      <c r="AB921" s="5"/>
      <c r="AC921" s="5"/>
      <c r="AD921" s="5"/>
      <c r="AE921" s="8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</row>
    <row r="922" spans="1:48" ht="15.75" customHeight="1" x14ac:dyDescent="0.35">
      <c r="A922" s="5"/>
      <c r="B922" s="4"/>
      <c r="C922" s="4"/>
      <c r="D922" s="4"/>
      <c r="E922" s="4"/>
      <c r="F922" s="4"/>
      <c r="G922" s="4"/>
      <c r="H922" s="5"/>
      <c r="I922" s="6"/>
      <c r="J922" s="6"/>
      <c r="K922" s="7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8"/>
      <c r="X922" s="5"/>
      <c r="Y922" s="5"/>
      <c r="Z922" s="5"/>
      <c r="AA922" s="5"/>
      <c r="AB922" s="5"/>
      <c r="AC922" s="5"/>
      <c r="AD922" s="5"/>
      <c r="AE922" s="8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 ht="15.75" customHeight="1" x14ac:dyDescent="0.35">
      <c r="A923" s="5"/>
      <c r="B923" s="4"/>
      <c r="C923" s="4"/>
      <c r="D923" s="4"/>
      <c r="E923" s="4"/>
      <c r="F923" s="4"/>
      <c r="G923" s="4"/>
      <c r="H923" s="5"/>
      <c r="I923" s="6"/>
      <c r="J923" s="6"/>
      <c r="K923" s="7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8"/>
      <c r="X923" s="5"/>
      <c r="Y923" s="5"/>
      <c r="Z923" s="5"/>
      <c r="AA923" s="5"/>
      <c r="AB923" s="5"/>
      <c r="AC923" s="5"/>
      <c r="AD923" s="5"/>
      <c r="AE923" s="8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 ht="15.75" customHeight="1" x14ac:dyDescent="0.35">
      <c r="A924" s="5"/>
      <c r="B924" s="4"/>
      <c r="C924" s="4"/>
      <c r="D924" s="4"/>
      <c r="E924" s="4"/>
      <c r="F924" s="4"/>
      <c r="G924" s="4"/>
      <c r="H924" s="5"/>
      <c r="I924" s="6"/>
      <c r="J924" s="6"/>
      <c r="K924" s="7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8"/>
      <c r="X924" s="5"/>
      <c r="Y924" s="5"/>
      <c r="Z924" s="5"/>
      <c r="AA924" s="5"/>
      <c r="AB924" s="5"/>
      <c r="AC924" s="5"/>
      <c r="AD924" s="5"/>
      <c r="AE924" s="8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 ht="15.75" customHeight="1" x14ac:dyDescent="0.35">
      <c r="A925" s="5"/>
      <c r="B925" s="4"/>
      <c r="C925" s="4"/>
      <c r="D925" s="4"/>
      <c r="E925" s="4"/>
      <c r="F925" s="4"/>
      <c r="G925" s="4"/>
      <c r="H925" s="5"/>
      <c r="I925" s="6"/>
      <c r="J925" s="6"/>
      <c r="K925" s="7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8"/>
      <c r="X925" s="5"/>
      <c r="Y925" s="5"/>
      <c r="Z925" s="5"/>
      <c r="AA925" s="5"/>
      <c r="AB925" s="5"/>
      <c r="AC925" s="5"/>
      <c r="AD925" s="5"/>
      <c r="AE925" s="8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 ht="15.75" customHeight="1" x14ac:dyDescent="0.35">
      <c r="A926" s="5"/>
      <c r="B926" s="4"/>
      <c r="C926" s="4"/>
      <c r="D926" s="4"/>
      <c r="E926" s="4"/>
      <c r="F926" s="4"/>
      <c r="G926" s="4"/>
      <c r="H926" s="5"/>
      <c r="I926" s="6"/>
      <c r="J926" s="6"/>
      <c r="K926" s="7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8"/>
      <c r="X926" s="5"/>
      <c r="Y926" s="5"/>
      <c r="Z926" s="5"/>
      <c r="AA926" s="5"/>
      <c r="AB926" s="5"/>
      <c r="AC926" s="5"/>
      <c r="AD926" s="5"/>
      <c r="AE926" s="8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 ht="15.75" customHeight="1" x14ac:dyDescent="0.35">
      <c r="A927" s="5"/>
      <c r="B927" s="4"/>
      <c r="C927" s="4"/>
      <c r="D927" s="4"/>
      <c r="E927" s="4"/>
      <c r="F927" s="4"/>
      <c r="G927" s="4"/>
      <c r="H927" s="5"/>
      <c r="I927" s="6"/>
      <c r="J927" s="6"/>
      <c r="K927" s="7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8"/>
      <c r="X927" s="5"/>
      <c r="Y927" s="5"/>
      <c r="Z927" s="5"/>
      <c r="AA927" s="5"/>
      <c r="AB927" s="5"/>
      <c r="AC927" s="5"/>
      <c r="AD927" s="5"/>
      <c r="AE927" s="8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</row>
    <row r="928" spans="1:48" ht="15.75" customHeight="1" x14ac:dyDescent="0.35">
      <c r="A928" s="5"/>
      <c r="B928" s="4"/>
      <c r="C928" s="4"/>
      <c r="D928" s="4"/>
      <c r="E928" s="4"/>
      <c r="F928" s="4"/>
      <c r="G928" s="4"/>
      <c r="H928" s="5"/>
      <c r="I928" s="6"/>
      <c r="J928" s="6"/>
      <c r="K928" s="7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8"/>
      <c r="X928" s="5"/>
      <c r="Y928" s="5"/>
      <c r="Z928" s="5"/>
      <c r="AA928" s="5"/>
      <c r="AB928" s="5"/>
      <c r="AC928" s="5"/>
      <c r="AD928" s="5"/>
      <c r="AE928" s="8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</row>
    <row r="929" spans="1:48" ht="15.75" customHeight="1" x14ac:dyDescent="0.35">
      <c r="A929" s="5"/>
      <c r="B929" s="4"/>
      <c r="C929" s="4"/>
      <c r="D929" s="4"/>
      <c r="E929" s="4"/>
      <c r="F929" s="4"/>
      <c r="G929" s="4"/>
      <c r="H929" s="5"/>
      <c r="I929" s="6"/>
      <c r="J929" s="6"/>
      <c r="K929" s="7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8"/>
      <c r="X929" s="5"/>
      <c r="Y929" s="5"/>
      <c r="Z929" s="5"/>
      <c r="AA929" s="5"/>
      <c r="AB929" s="5"/>
      <c r="AC929" s="5"/>
      <c r="AD929" s="5"/>
      <c r="AE929" s="8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 ht="15.75" customHeight="1" x14ac:dyDescent="0.35">
      <c r="A930" s="5"/>
      <c r="B930" s="4"/>
      <c r="C930" s="4"/>
      <c r="D930" s="4"/>
      <c r="E930" s="4"/>
      <c r="F930" s="4"/>
      <c r="G930" s="4"/>
      <c r="H930" s="5"/>
      <c r="I930" s="6"/>
      <c r="J930" s="6"/>
      <c r="K930" s="7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8"/>
      <c r="X930" s="5"/>
      <c r="Y930" s="5"/>
      <c r="Z930" s="5"/>
      <c r="AA930" s="5"/>
      <c r="AB930" s="5"/>
      <c r="AC930" s="5"/>
      <c r="AD930" s="5"/>
      <c r="AE930" s="8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 ht="15.75" customHeight="1" x14ac:dyDescent="0.35">
      <c r="A931" s="5"/>
      <c r="B931" s="4"/>
      <c r="C931" s="4"/>
      <c r="D931" s="4"/>
      <c r="E931" s="4"/>
      <c r="F931" s="4"/>
      <c r="G931" s="4"/>
      <c r="H931" s="5"/>
      <c r="I931" s="6"/>
      <c r="J931" s="6"/>
      <c r="K931" s="7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8"/>
      <c r="X931" s="5"/>
      <c r="Y931" s="5"/>
      <c r="Z931" s="5"/>
      <c r="AA931" s="5"/>
      <c r="AB931" s="5"/>
      <c r="AC931" s="5"/>
      <c r="AD931" s="5"/>
      <c r="AE931" s="8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</row>
    <row r="932" spans="1:48" ht="15.75" customHeight="1" x14ac:dyDescent="0.35">
      <c r="A932" s="5"/>
      <c r="B932" s="4"/>
      <c r="C932" s="4"/>
      <c r="D932" s="4"/>
      <c r="E932" s="4"/>
      <c r="F932" s="4"/>
      <c r="G932" s="4"/>
      <c r="H932" s="5"/>
      <c r="I932" s="6"/>
      <c r="J932" s="6"/>
      <c r="K932" s="7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8"/>
      <c r="X932" s="5"/>
      <c r="Y932" s="5"/>
      <c r="Z932" s="5"/>
      <c r="AA932" s="5"/>
      <c r="AB932" s="5"/>
      <c r="AC932" s="5"/>
      <c r="AD932" s="5"/>
      <c r="AE932" s="8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</row>
    <row r="933" spans="1:48" ht="15.75" customHeight="1" x14ac:dyDescent="0.35">
      <c r="A933" s="5"/>
      <c r="B933" s="4"/>
      <c r="C933" s="4"/>
      <c r="D933" s="4"/>
      <c r="E933" s="4"/>
      <c r="F933" s="4"/>
      <c r="G933" s="4"/>
      <c r="H933" s="5"/>
      <c r="I933" s="6"/>
      <c r="J933" s="6"/>
      <c r="K933" s="7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8"/>
      <c r="X933" s="5"/>
      <c r="Y933" s="5"/>
      <c r="Z933" s="5"/>
      <c r="AA933" s="5"/>
      <c r="AB933" s="5"/>
      <c r="AC933" s="5"/>
      <c r="AD933" s="5"/>
      <c r="AE933" s="8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 ht="15.75" customHeight="1" x14ac:dyDescent="0.35">
      <c r="A934" s="5"/>
      <c r="B934" s="4"/>
      <c r="C934" s="4"/>
      <c r="D934" s="4"/>
      <c r="E934" s="4"/>
      <c r="F934" s="4"/>
      <c r="G934" s="4"/>
      <c r="H934" s="5"/>
      <c r="I934" s="6"/>
      <c r="J934" s="6"/>
      <c r="K934" s="7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8"/>
      <c r="X934" s="5"/>
      <c r="Y934" s="5"/>
      <c r="Z934" s="5"/>
      <c r="AA934" s="5"/>
      <c r="AB934" s="5"/>
      <c r="AC934" s="5"/>
      <c r="AD934" s="5"/>
      <c r="AE934" s="8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 ht="15.75" customHeight="1" x14ac:dyDescent="0.35">
      <c r="A935" s="5"/>
      <c r="B935" s="4"/>
      <c r="C935" s="4"/>
      <c r="D935" s="4"/>
      <c r="E935" s="4"/>
      <c r="F935" s="4"/>
      <c r="G935" s="4"/>
      <c r="H935" s="5"/>
      <c r="I935" s="6"/>
      <c r="J935" s="6"/>
      <c r="K935" s="7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8"/>
      <c r="X935" s="5"/>
      <c r="Y935" s="5"/>
      <c r="Z935" s="5"/>
      <c r="AA935" s="5"/>
      <c r="AB935" s="5"/>
      <c r="AC935" s="5"/>
      <c r="AD935" s="5"/>
      <c r="AE935" s="8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 ht="15.75" customHeight="1" x14ac:dyDescent="0.35">
      <c r="A936" s="5"/>
      <c r="B936" s="4"/>
      <c r="C936" s="4"/>
      <c r="D936" s="4"/>
      <c r="E936" s="4"/>
      <c r="F936" s="4"/>
      <c r="G936" s="4"/>
      <c r="H936" s="5"/>
      <c r="I936" s="6"/>
      <c r="J936" s="6"/>
      <c r="K936" s="7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8"/>
      <c r="X936" s="5"/>
      <c r="Y936" s="5"/>
      <c r="Z936" s="5"/>
      <c r="AA936" s="5"/>
      <c r="AB936" s="5"/>
      <c r="AC936" s="5"/>
      <c r="AD936" s="5"/>
      <c r="AE936" s="8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</row>
    <row r="937" spans="1:48" ht="15.75" customHeight="1" x14ac:dyDescent="0.35">
      <c r="A937" s="5"/>
      <c r="B937" s="4"/>
      <c r="C937" s="4"/>
      <c r="D937" s="4"/>
      <c r="E937" s="4"/>
      <c r="F937" s="4"/>
      <c r="G937" s="4"/>
      <c r="H937" s="5"/>
      <c r="I937" s="6"/>
      <c r="J937" s="6"/>
      <c r="K937" s="7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8"/>
      <c r="X937" s="5"/>
      <c r="Y937" s="5"/>
      <c r="Z937" s="5"/>
      <c r="AA937" s="5"/>
      <c r="AB937" s="5"/>
      <c r="AC937" s="5"/>
      <c r="AD937" s="5"/>
      <c r="AE937" s="8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</row>
    <row r="938" spans="1:48" ht="15.5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 ht="15.5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</row>
    <row r="940" spans="1:48" ht="15.5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</row>
    <row r="941" spans="1:48" ht="15.5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</row>
    <row r="942" spans="1:48" ht="15.5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 ht="15.5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 ht="15.5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</row>
    <row r="945" spans="1:48" ht="15.5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</row>
    <row r="946" spans="1:48" ht="15.5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 ht="15.5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</row>
    <row r="948" spans="1:48" ht="15.5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</row>
    <row r="949" spans="1:48" ht="15.5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</row>
    <row r="950" spans="1:48" ht="15.5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</row>
    <row r="951" spans="1:48" ht="15.5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 ht="15.5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</row>
    <row r="953" spans="1:48" ht="15.5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 ht="15.5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</row>
    <row r="955" spans="1:48" ht="15.5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</row>
    <row r="956" spans="1:48" ht="15.5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 ht="15.5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 ht="15.5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 ht="15.5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</row>
    <row r="960" spans="1:48" ht="15.5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 ht="15.5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 ht="15.5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 ht="15.5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</row>
    <row r="964" spans="1:48" ht="15.5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 ht="15.5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 ht="15.5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 ht="15.5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 ht="15.5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</row>
    <row r="969" spans="1:48" ht="15.5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</row>
    <row r="970" spans="1:48" ht="15.5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</row>
    <row r="971" spans="1:48" ht="15.5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</row>
    <row r="972" spans="1:48" ht="15.5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</row>
    <row r="973" spans="1:48" ht="15.5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</sheetData>
  <autoFilter ref="B5:AE186" xr:uid="{00000000-0009-0000-0000-000001000000}"/>
  <mergeCells count="3">
    <mergeCell ref="J1:J4"/>
    <mergeCell ref="R1:R4"/>
    <mergeCell ref="Z1:Z4"/>
  </mergeCells>
  <phoneticPr fontId="20" type="noConversion"/>
  <conditionalFormatting sqref="A1:A4 A187:A1048576">
    <cfRule type="duplicateValues" dxfId="83" priority="25"/>
  </conditionalFormatting>
  <conditionalFormatting sqref="A5:A186">
    <cfRule type="duplicateValues" dxfId="82" priority="17"/>
  </conditionalFormatting>
  <conditionalFormatting sqref="A182:A186 A5:A172">
    <cfRule type="duplicateValues" dxfId="81" priority="19"/>
    <cfRule type="duplicateValues" dxfId="80" priority="20"/>
  </conditionalFormatting>
  <conditionalFormatting sqref="A182:A186 A5:A179">
    <cfRule type="duplicateValues" dxfId="79" priority="18"/>
  </conditionalFormatting>
  <conditionalFormatting sqref="A187:A1048576 A1:A4">
    <cfRule type="duplicateValues" dxfId="78" priority="26"/>
    <cfRule type="duplicateValues" dxfId="77" priority="27"/>
    <cfRule type="duplicateValues" dxfId="76" priority="28"/>
  </conditionalFormatting>
  <conditionalFormatting sqref="H1:H4 H187:H1048576">
    <cfRule type="duplicateValues" dxfId="75" priority="29"/>
  </conditionalFormatting>
  <conditionalFormatting sqref="H5:H182">
    <cfRule type="duplicateValues" dxfId="74" priority="21"/>
  </conditionalFormatting>
  <conditionalFormatting sqref="H182 H5:H179">
    <cfRule type="duplicateValues" dxfId="73" priority="22"/>
  </conditionalFormatting>
  <conditionalFormatting sqref="H183">
    <cfRule type="duplicateValues" dxfId="72" priority="13"/>
    <cfRule type="duplicateValues" dxfId="71" priority="14"/>
    <cfRule type="duplicateValues" dxfId="70" priority="15"/>
    <cfRule type="duplicateValues" dxfId="69" priority="16"/>
  </conditionalFormatting>
  <conditionalFormatting sqref="H184">
    <cfRule type="duplicateValues" dxfId="68" priority="9"/>
    <cfRule type="duplicateValues" dxfId="67" priority="10"/>
    <cfRule type="duplicateValues" dxfId="66" priority="11"/>
    <cfRule type="duplicateValues" dxfId="65" priority="12"/>
  </conditionalFormatting>
  <conditionalFormatting sqref="H185">
    <cfRule type="duplicateValues" dxfId="64" priority="5"/>
    <cfRule type="duplicateValues" dxfId="63" priority="6"/>
    <cfRule type="duplicateValues" dxfId="62" priority="7"/>
    <cfRule type="duplicateValues" dxfId="61" priority="8"/>
  </conditionalFormatting>
  <conditionalFormatting sqref="H186">
    <cfRule type="duplicateValues" dxfId="60" priority="1"/>
    <cfRule type="duplicateValues" dxfId="59" priority="2"/>
    <cfRule type="duplicateValues" dxfId="58" priority="3"/>
    <cfRule type="duplicateValues" dxfId="57" priority="4"/>
  </conditionalFormatting>
  <conditionalFormatting sqref="H187:H1048576 H1:H4">
    <cfRule type="duplicateValues" dxfId="56" priority="30"/>
    <cfRule type="duplicateValues" dxfId="55" priority="31"/>
    <cfRule type="duplicateValues" dxfId="54" priority="32"/>
  </conditionalFormatting>
  <conditionalFormatting sqref="H182 H5:H172">
    <cfRule type="duplicateValues" dxfId="53" priority="33"/>
    <cfRule type="duplicateValues" dxfId="52" priority="34"/>
  </conditionalFormatting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6C52A-6EE1-4B42-A8AD-5F152D5E9DFE}">
  <dimension ref="A1:H101"/>
  <sheetViews>
    <sheetView workbookViewId="0">
      <selection activeCell="E29" sqref="E29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5.6328125" bestFit="1" customWidth="1"/>
    <col min="4" max="4" width="16.36328125" bestFit="1" customWidth="1"/>
    <col min="5" max="5" width="26.816406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137</v>
      </c>
      <c r="B2" s="15" t="s">
        <v>126</v>
      </c>
      <c r="C2" s="15" t="s">
        <v>1644</v>
      </c>
      <c r="D2" s="15" t="s">
        <v>1157</v>
      </c>
      <c r="E2" s="15" t="s">
        <v>4186</v>
      </c>
      <c r="F2" s="15" t="s">
        <v>135</v>
      </c>
      <c r="G2" s="15">
        <v>999920795</v>
      </c>
      <c r="H2" s="15">
        <v>30</v>
      </c>
    </row>
    <row r="3" spans="1:8" x14ac:dyDescent="0.35">
      <c r="A3" s="17" t="s">
        <v>137</v>
      </c>
      <c r="B3" s="17" t="s">
        <v>140</v>
      </c>
      <c r="C3" s="17" t="s">
        <v>1869</v>
      </c>
      <c r="D3" s="17" t="s">
        <v>1475</v>
      </c>
      <c r="E3" s="15" t="s">
        <v>4193</v>
      </c>
      <c r="F3" s="17" t="s">
        <v>135</v>
      </c>
      <c r="G3" s="17">
        <v>999922257</v>
      </c>
      <c r="H3" s="15">
        <v>104</v>
      </c>
    </row>
    <row r="4" spans="1:8" x14ac:dyDescent="0.35">
      <c r="A4" s="15" t="s">
        <v>137</v>
      </c>
      <c r="B4" s="15" t="s">
        <v>140</v>
      </c>
      <c r="C4" s="15" t="s">
        <v>1426</v>
      </c>
      <c r="D4" s="15" t="s">
        <v>3056</v>
      </c>
      <c r="E4" s="15" t="s">
        <v>4191</v>
      </c>
      <c r="F4" s="15" t="s">
        <v>135</v>
      </c>
      <c r="G4" s="15">
        <v>999921578</v>
      </c>
      <c r="H4" s="15">
        <v>60</v>
      </c>
    </row>
    <row r="5" spans="1:8" x14ac:dyDescent="0.35">
      <c r="A5" s="15" t="s">
        <v>137</v>
      </c>
      <c r="B5" s="15" t="s">
        <v>140</v>
      </c>
      <c r="C5" s="15" t="s">
        <v>2496</v>
      </c>
      <c r="D5" s="15" t="s">
        <v>2497</v>
      </c>
      <c r="E5" s="15" t="s">
        <v>4192</v>
      </c>
      <c r="F5" s="15" t="s">
        <v>135</v>
      </c>
      <c r="G5" s="15">
        <v>999921579</v>
      </c>
      <c r="H5" s="15">
        <v>56.2</v>
      </c>
    </row>
    <row r="6" spans="1:8" x14ac:dyDescent="0.35">
      <c r="A6" s="15" t="s">
        <v>137</v>
      </c>
      <c r="B6" s="15" t="s">
        <v>140</v>
      </c>
      <c r="C6" s="15" t="s">
        <v>3057</v>
      </c>
      <c r="D6" s="15" t="s">
        <v>3058</v>
      </c>
      <c r="E6" s="15" t="s">
        <v>4247</v>
      </c>
      <c r="F6" s="15" t="s">
        <v>135</v>
      </c>
      <c r="G6" s="15">
        <v>999926588</v>
      </c>
      <c r="H6" s="15">
        <v>45</v>
      </c>
    </row>
    <row r="7" spans="1:8" x14ac:dyDescent="0.35">
      <c r="A7" s="15" t="s">
        <v>137</v>
      </c>
      <c r="B7" s="15" t="s">
        <v>140</v>
      </c>
      <c r="C7" s="15" t="s">
        <v>3059</v>
      </c>
      <c r="D7" s="15" t="s">
        <v>3060</v>
      </c>
      <c r="E7" s="15" t="s">
        <v>4196</v>
      </c>
      <c r="F7" s="15" t="s">
        <v>135</v>
      </c>
      <c r="G7" s="15">
        <v>999923227</v>
      </c>
      <c r="H7" s="15">
        <v>34</v>
      </c>
    </row>
    <row r="8" spans="1:8" x14ac:dyDescent="0.35">
      <c r="A8" s="85" t="s">
        <v>137</v>
      </c>
      <c r="B8" s="85" t="s">
        <v>140</v>
      </c>
      <c r="C8" s="85" t="s">
        <v>3917</v>
      </c>
      <c r="D8" s="85" t="s">
        <v>3918</v>
      </c>
      <c r="E8" s="15" t="s">
        <v>4235</v>
      </c>
      <c r="F8" s="85" t="s">
        <v>135</v>
      </c>
      <c r="G8" s="15">
        <v>999926018</v>
      </c>
      <c r="H8" s="15">
        <v>30</v>
      </c>
    </row>
    <row r="9" spans="1:8" x14ac:dyDescent="0.35">
      <c r="A9" s="15" t="s">
        <v>137</v>
      </c>
      <c r="B9" s="15" t="s">
        <v>140</v>
      </c>
      <c r="C9" s="15" t="s">
        <v>295</v>
      </c>
      <c r="D9" s="15" t="s">
        <v>1223</v>
      </c>
      <c r="E9" s="15" t="s">
        <v>4243</v>
      </c>
      <c r="F9" s="15" t="s">
        <v>135</v>
      </c>
      <c r="G9" s="15">
        <v>999926546</v>
      </c>
      <c r="H9" s="15">
        <v>30</v>
      </c>
    </row>
    <row r="10" spans="1:8" x14ac:dyDescent="0.35">
      <c r="A10" s="15" t="s">
        <v>137</v>
      </c>
      <c r="B10" s="15" t="s">
        <v>134</v>
      </c>
      <c r="C10" s="15" t="s">
        <v>1171</v>
      </c>
      <c r="D10" s="15" t="s">
        <v>1172</v>
      </c>
      <c r="E10" s="15" t="s">
        <v>4195</v>
      </c>
      <c r="F10" s="15" t="s">
        <v>135</v>
      </c>
      <c r="G10" s="15">
        <v>999922994</v>
      </c>
      <c r="H10" s="15">
        <v>263.5</v>
      </c>
    </row>
    <row r="11" spans="1:8" x14ac:dyDescent="0.35">
      <c r="A11" s="15" t="s">
        <v>137</v>
      </c>
      <c r="B11" s="15" t="s">
        <v>134</v>
      </c>
      <c r="C11" s="15" t="s">
        <v>1159</v>
      </c>
      <c r="D11" s="15" t="s">
        <v>2384</v>
      </c>
      <c r="E11" s="15" t="s">
        <v>4205</v>
      </c>
      <c r="F11" s="15" t="s">
        <v>135</v>
      </c>
      <c r="G11" s="15">
        <v>999924444</v>
      </c>
      <c r="H11" s="15">
        <v>180</v>
      </c>
    </row>
    <row r="12" spans="1:8" x14ac:dyDescent="0.35">
      <c r="A12" s="17" t="s">
        <v>137</v>
      </c>
      <c r="B12" s="17" t="s">
        <v>134</v>
      </c>
      <c r="C12" s="17" t="s">
        <v>455</v>
      </c>
      <c r="D12" s="17" t="s">
        <v>1768</v>
      </c>
      <c r="E12" s="15" t="s">
        <v>4187</v>
      </c>
      <c r="F12" s="17" t="s">
        <v>135</v>
      </c>
      <c r="G12" s="17">
        <v>999921088</v>
      </c>
      <c r="H12" s="15">
        <v>148.80000000000001</v>
      </c>
    </row>
    <row r="13" spans="1:8" x14ac:dyDescent="0.35">
      <c r="A13" s="85" t="s">
        <v>137</v>
      </c>
      <c r="B13" s="85" t="s">
        <v>134</v>
      </c>
      <c r="C13" s="85" t="s">
        <v>1369</v>
      </c>
      <c r="D13" s="85" t="s">
        <v>1160</v>
      </c>
      <c r="E13" s="15" t="s">
        <v>4198</v>
      </c>
      <c r="F13" s="85" t="s">
        <v>135</v>
      </c>
      <c r="G13" s="15">
        <v>999923333</v>
      </c>
      <c r="H13" s="15">
        <v>72.2</v>
      </c>
    </row>
    <row r="14" spans="1:8" x14ac:dyDescent="0.35">
      <c r="A14" s="15" t="s">
        <v>137</v>
      </c>
      <c r="B14" s="15" t="s">
        <v>134</v>
      </c>
      <c r="C14" s="15" t="s">
        <v>895</v>
      </c>
      <c r="D14" s="15" t="s">
        <v>2080</v>
      </c>
      <c r="E14" s="15" t="s">
        <v>4200</v>
      </c>
      <c r="F14" s="15" t="s">
        <v>135</v>
      </c>
      <c r="G14" s="15">
        <v>999923737</v>
      </c>
      <c r="H14" s="15">
        <v>60</v>
      </c>
    </row>
    <row r="15" spans="1:8" x14ac:dyDescent="0.35">
      <c r="A15" s="15" t="s">
        <v>137</v>
      </c>
      <c r="B15" s="15" t="s">
        <v>134</v>
      </c>
      <c r="C15" s="15" t="s">
        <v>253</v>
      </c>
      <c r="D15" s="15" t="s">
        <v>954</v>
      </c>
      <c r="E15" s="15" t="s">
        <v>4224</v>
      </c>
      <c r="F15" s="15" t="s">
        <v>135</v>
      </c>
      <c r="G15" s="15">
        <v>999925527</v>
      </c>
      <c r="H15" s="15">
        <v>52.5</v>
      </c>
    </row>
    <row r="16" spans="1:8" x14ac:dyDescent="0.35">
      <c r="A16" s="15" t="s">
        <v>137</v>
      </c>
      <c r="B16" s="15" t="s">
        <v>134</v>
      </c>
      <c r="C16" s="15" t="s">
        <v>308</v>
      </c>
      <c r="D16" s="15" t="s">
        <v>560</v>
      </c>
      <c r="E16" s="15" t="s">
        <v>4220</v>
      </c>
      <c r="F16" s="15" t="s">
        <v>135</v>
      </c>
      <c r="G16" s="15">
        <v>999925416</v>
      </c>
      <c r="H16" s="15">
        <v>30</v>
      </c>
    </row>
    <row r="17" spans="1:8" x14ac:dyDescent="0.35">
      <c r="A17" s="82" t="s">
        <v>137</v>
      </c>
      <c r="B17" s="82" t="s">
        <v>134</v>
      </c>
      <c r="C17" s="82" t="s">
        <v>2821</v>
      </c>
      <c r="D17" s="82" t="s">
        <v>2822</v>
      </c>
      <c r="E17" s="15" t="s">
        <v>4234</v>
      </c>
      <c r="F17" s="82" t="s">
        <v>135</v>
      </c>
      <c r="G17" s="82">
        <v>999925867</v>
      </c>
      <c r="H17" s="15">
        <v>30</v>
      </c>
    </row>
    <row r="18" spans="1:8" x14ac:dyDescent="0.35">
      <c r="A18" s="15" t="s">
        <v>137</v>
      </c>
      <c r="B18" s="15" t="s">
        <v>134</v>
      </c>
      <c r="C18" s="15" t="s">
        <v>2205</v>
      </c>
      <c r="D18" s="15" t="s">
        <v>3055</v>
      </c>
      <c r="E18" s="15" t="s">
        <v>4256</v>
      </c>
      <c r="F18" s="15" t="s">
        <v>135</v>
      </c>
      <c r="G18" s="15">
        <v>999926915</v>
      </c>
      <c r="H18" s="15">
        <v>30</v>
      </c>
    </row>
    <row r="19" spans="1:8" x14ac:dyDescent="0.35">
      <c r="A19" s="15" t="s">
        <v>137</v>
      </c>
      <c r="B19" s="15" t="s">
        <v>142</v>
      </c>
      <c r="C19" s="15" t="s">
        <v>1877</v>
      </c>
      <c r="D19" s="15" t="s">
        <v>3061</v>
      </c>
      <c r="E19" s="15" t="s">
        <v>4189</v>
      </c>
      <c r="F19" s="15" t="s">
        <v>135</v>
      </c>
      <c r="G19" s="15">
        <v>999921340</v>
      </c>
      <c r="H19" s="15">
        <v>30</v>
      </c>
    </row>
    <row r="20" spans="1:8" x14ac:dyDescent="0.35">
      <c r="A20" s="85" t="s">
        <v>137</v>
      </c>
      <c r="B20" s="85" t="s">
        <v>142</v>
      </c>
      <c r="C20" s="85" t="s">
        <v>316</v>
      </c>
      <c r="D20" s="85" t="s">
        <v>424</v>
      </c>
      <c r="E20" s="15" t="s">
        <v>4279</v>
      </c>
      <c r="F20" s="85" t="s">
        <v>135</v>
      </c>
      <c r="G20" s="15">
        <v>999927889</v>
      </c>
      <c r="H20" s="15">
        <v>30</v>
      </c>
    </row>
    <row r="21" spans="1:8" x14ac:dyDescent="0.35">
      <c r="A21" s="15" t="s">
        <v>137</v>
      </c>
      <c r="B21" s="15" t="s">
        <v>142</v>
      </c>
      <c r="C21" s="15" t="s">
        <v>3563</v>
      </c>
      <c r="D21" s="15" t="s">
        <v>3551</v>
      </c>
      <c r="E21" s="15" t="s">
        <v>4284</v>
      </c>
      <c r="F21" s="15" t="s">
        <v>135</v>
      </c>
      <c r="G21" s="15">
        <v>999928091</v>
      </c>
      <c r="H21" s="15">
        <v>30</v>
      </c>
    </row>
    <row r="22" spans="1:8" x14ac:dyDescent="0.35">
      <c r="A22" s="15" t="s">
        <v>137</v>
      </c>
      <c r="B22" s="15" t="s">
        <v>138</v>
      </c>
      <c r="C22" s="17" t="s">
        <v>2194</v>
      </c>
      <c r="D22" s="17" t="s">
        <v>668</v>
      </c>
      <c r="E22" s="15" t="s">
        <v>4190</v>
      </c>
      <c r="F22" s="17" t="s">
        <v>135</v>
      </c>
      <c r="G22" s="15">
        <v>999921559</v>
      </c>
      <c r="H22" s="15">
        <v>393</v>
      </c>
    </row>
    <row r="23" spans="1:8" x14ac:dyDescent="0.35">
      <c r="A23" s="15" t="s">
        <v>137</v>
      </c>
      <c r="B23" s="15" t="s">
        <v>138</v>
      </c>
      <c r="C23" s="15" t="s">
        <v>1869</v>
      </c>
      <c r="D23" s="15" t="s">
        <v>1357</v>
      </c>
      <c r="E23" s="15" t="s">
        <v>4203</v>
      </c>
      <c r="F23" s="15" t="s">
        <v>135</v>
      </c>
      <c r="G23" s="15">
        <v>999924401</v>
      </c>
      <c r="H23" s="15">
        <v>385</v>
      </c>
    </row>
    <row r="24" spans="1:8" x14ac:dyDescent="0.35">
      <c r="A24" s="85" t="s">
        <v>137</v>
      </c>
      <c r="B24" s="85" t="s">
        <v>138</v>
      </c>
      <c r="C24" s="85" t="s">
        <v>2628</v>
      </c>
      <c r="D24" s="85" t="s">
        <v>1962</v>
      </c>
      <c r="E24" s="15" t="s">
        <v>4227</v>
      </c>
      <c r="F24" s="85" t="s">
        <v>135</v>
      </c>
      <c r="G24" s="15">
        <v>999925601</v>
      </c>
      <c r="H24" s="15">
        <v>210</v>
      </c>
    </row>
    <row r="25" spans="1:8" x14ac:dyDescent="0.35">
      <c r="A25" s="15" t="s">
        <v>137</v>
      </c>
      <c r="B25" s="15" t="s">
        <v>138</v>
      </c>
      <c r="C25" s="15" t="s">
        <v>585</v>
      </c>
      <c r="D25" s="15" t="s">
        <v>1298</v>
      </c>
      <c r="E25" s="15" t="s">
        <v>4252</v>
      </c>
      <c r="F25" s="15" t="s">
        <v>135</v>
      </c>
      <c r="G25" s="15">
        <v>999926712</v>
      </c>
      <c r="H25" s="15">
        <v>178</v>
      </c>
    </row>
    <row r="26" spans="1:8" x14ac:dyDescent="0.35">
      <c r="A26" s="15" t="s">
        <v>137</v>
      </c>
      <c r="B26" s="15" t="s">
        <v>138</v>
      </c>
      <c r="C26" s="15" t="s">
        <v>3529</v>
      </c>
      <c r="D26" s="15" t="s">
        <v>3530</v>
      </c>
      <c r="E26" s="15" t="s">
        <v>4211</v>
      </c>
      <c r="F26" s="15" t="s">
        <v>135</v>
      </c>
      <c r="G26" s="15">
        <v>999925064</v>
      </c>
      <c r="H26" s="15">
        <v>165</v>
      </c>
    </row>
    <row r="27" spans="1:8" x14ac:dyDescent="0.35">
      <c r="A27" s="15" t="s">
        <v>137</v>
      </c>
      <c r="B27" s="15" t="s">
        <v>138</v>
      </c>
      <c r="C27" s="15" t="s">
        <v>487</v>
      </c>
      <c r="D27" s="15" t="s">
        <v>3047</v>
      </c>
      <c r="E27" s="15" t="s">
        <v>4215</v>
      </c>
      <c r="F27" s="15" t="s">
        <v>135</v>
      </c>
      <c r="G27" s="15">
        <v>999925341</v>
      </c>
      <c r="H27" s="15">
        <v>147</v>
      </c>
    </row>
    <row r="28" spans="1:8" x14ac:dyDescent="0.35">
      <c r="A28" s="85" t="s">
        <v>137</v>
      </c>
      <c r="B28" s="85" t="s">
        <v>138</v>
      </c>
      <c r="C28" s="85" t="s">
        <v>2626</v>
      </c>
      <c r="D28" s="85" t="s">
        <v>2627</v>
      </c>
      <c r="E28" s="15" t="s">
        <v>4232</v>
      </c>
      <c r="F28" s="85" t="s">
        <v>135</v>
      </c>
      <c r="G28" s="15">
        <v>999925803</v>
      </c>
      <c r="H28" s="15">
        <v>136</v>
      </c>
    </row>
    <row r="29" spans="1:8" x14ac:dyDescent="0.35">
      <c r="A29" s="15" t="s">
        <v>137</v>
      </c>
      <c r="B29" s="15" t="s">
        <v>138</v>
      </c>
      <c r="C29" s="15" t="s">
        <v>3054</v>
      </c>
      <c r="D29" s="15" t="s">
        <v>2747</v>
      </c>
      <c r="E29" s="15" t="s">
        <v>4233</v>
      </c>
      <c r="F29" s="15" t="s">
        <v>135</v>
      </c>
      <c r="G29" s="15">
        <v>999925840</v>
      </c>
      <c r="H29" s="15">
        <v>134</v>
      </c>
    </row>
    <row r="30" spans="1:8" x14ac:dyDescent="0.35">
      <c r="A30" s="15" t="s">
        <v>137</v>
      </c>
      <c r="B30" s="15" t="s">
        <v>138</v>
      </c>
      <c r="C30" s="15" t="s">
        <v>3784</v>
      </c>
      <c r="D30" s="15" t="s">
        <v>3785</v>
      </c>
      <c r="E30" s="15" t="s">
        <v>4245</v>
      </c>
      <c r="F30" s="15" t="s">
        <v>135</v>
      </c>
      <c r="G30" s="15">
        <v>999926574</v>
      </c>
      <c r="H30" s="15">
        <v>120</v>
      </c>
    </row>
    <row r="31" spans="1:8" x14ac:dyDescent="0.35">
      <c r="A31" s="15" t="s">
        <v>137</v>
      </c>
      <c r="B31" s="15" t="s">
        <v>138</v>
      </c>
      <c r="C31" s="15" t="s">
        <v>1372</v>
      </c>
      <c r="D31" s="15" t="s">
        <v>1263</v>
      </c>
      <c r="E31" s="15" t="s">
        <v>4254</v>
      </c>
      <c r="F31" s="15" t="s">
        <v>135</v>
      </c>
      <c r="G31" s="15">
        <v>999926893</v>
      </c>
      <c r="H31" s="15">
        <v>120</v>
      </c>
    </row>
    <row r="32" spans="1:8" x14ac:dyDescent="0.35">
      <c r="A32" s="17" t="s">
        <v>137</v>
      </c>
      <c r="B32" s="17" t="s">
        <v>138</v>
      </c>
      <c r="C32" s="17" t="s">
        <v>3625</v>
      </c>
      <c r="D32" s="17" t="s">
        <v>1262</v>
      </c>
      <c r="E32" s="15" t="s">
        <v>4264</v>
      </c>
      <c r="F32" s="17" t="s">
        <v>135</v>
      </c>
      <c r="G32" s="17">
        <v>999927280</v>
      </c>
      <c r="H32" s="15">
        <v>120</v>
      </c>
    </row>
    <row r="33" spans="1:8" x14ac:dyDescent="0.35">
      <c r="A33" s="15" t="s">
        <v>137</v>
      </c>
      <c r="B33" s="15" t="s">
        <v>138</v>
      </c>
      <c r="C33" s="15" t="s">
        <v>3048</v>
      </c>
      <c r="D33" s="15" t="s">
        <v>3049</v>
      </c>
      <c r="E33" s="15" t="s">
        <v>4238</v>
      </c>
      <c r="F33" s="15" t="s">
        <v>135</v>
      </c>
      <c r="G33" s="15">
        <v>999926199</v>
      </c>
      <c r="H33" s="15">
        <v>68</v>
      </c>
    </row>
    <row r="34" spans="1:8" x14ac:dyDescent="0.35">
      <c r="A34" s="17" t="s">
        <v>137</v>
      </c>
      <c r="B34" s="17" t="s">
        <v>138</v>
      </c>
      <c r="C34" s="17" t="s">
        <v>1465</v>
      </c>
      <c r="D34" s="17" t="s">
        <v>3624</v>
      </c>
      <c r="E34" s="15" t="s">
        <v>4257</v>
      </c>
      <c r="F34" s="17" t="s">
        <v>135</v>
      </c>
      <c r="G34" s="17">
        <v>999926954</v>
      </c>
      <c r="H34" s="15">
        <v>68</v>
      </c>
    </row>
    <row r="35" spans="1:8" x14ac:dyDescent="0.35">
      <c r="A35" s="85" t="s">
        <v>137</v>
      </c>
      <c r="B35" s="85" t="s">
        <v>138</v>
      </c>
      <c r="C35" s="85" t="s">
        <v>3300</v>
      </c>
      <c r="D35" s="85" t="s">
        <v>1990</v>
      </c>
      <c r="E35" s="15" t="s">
        <v>4259</v>
      </c>
      <c r="F35" s="85" t="s">
        <v>135</v>
      </c>
      <c r="G35" s="15">
        <v>999926984</v>
      </c>
      <c r="H35" s="15">
        <v>68</v>
      </c>
    </row>
    <row r="36" spans="1:8" x14ac:dyDescent="0.35">
      <c r="A36" s="15" t="s">
        <v>137</v>
      </c>
      <c r="B36" s="15" t="s">
        <v>138</v>
      </c>
      <c r="C36" s="15" t="s">
        <v>1137</v>
      </c>
      <c r="D36" s="15" t="s">
        <v>2080</v>
      </c>
      <c r="E36" s="15" t="s">
        <v>4260</v>
      </c>
      <c r="F36" s="15" t="s">
        <v>135</v>
      </c>
      <c r="G36" s="15">
        <v>999927019</v>
      </c>
      <c r="H36" s="15">
        <v>68</v>
      </c>
    </row>
    <row r="37" spans="1:8" x14ac:dyDescent="0.35">
      <c r="A37" s="15" t="s">
        <v>137</v>
      </c>
      <c r="B37" s="15" t="s">
        <v>138</v>
      </c>
      <c r="C37" s="15" t="s">
        <v>1945</v>
      </c>
      <c r="D37" s="15" t="s">
        <v>3711</v>
      </c>
      <c r="E37" s="15" t="s">
        <v>4275</v>
      </c>
      <c r="F37" s="15" t="s">
        <v>135</v>
      </c>
      <c r="G37" s="15">
        <v>999927803</v>
      </c>
      <c r="H37" s="15">
        <v>68</v>
      </c>
    </row>
    <row r="38" spans="1:8" x14ac:dyDescent="0.35">
      <c r="A38" s="85" t="s">
        <v>137</v>
      </c>
      <c r="B38" s="85" t="s">
        <v>138</v>
      </c>
      <c r="C38" s="85" t="s">
        <v>3973</v>
      </c>
      <c r="D38" s="85" t="s">
        <v>1223</v>
      </c>
      <c r="E38" s="15" t="s">
        <v>4278</v>
      </c>
      <c r="F38" s="85" t="s">
        <v>135</v>
      </c>
      <c r="G38" s="15">
        <v>999927888</v>
      </c>
      <c r="H38" s="15">
        <v>68</v>
      </c>
    </row>
    <row r="39" spans="1:8" x14ac:dyDescent="0.35">
      <c r="A39" s="15" t="s">
        <v>137</v>
      </c>
      <c r="B39" s="15" t="s">
        <v>138</v>
      </c>
      <c r="C39" s="15" t="s">
        <v>4079</v>
      </c>
      <c r="D39" s="15" t="s">
        <v>1223</v>
      </c>
      <c r="E39" s="15" t="s">
        <v>4265</v>
      </c>
      <c r="F39" s="15" t="s">
        <v>135</v>
      </c>
      <c r="G39" s="15">
        <v>999927300</v>
      </c>
      <c r="H39" s="15">
        <v>67</v>
      </c>
    </row>
    <row r="40" spans="1:8" x14ac:dyDescent="0.35">
      <c r="A40" s="15" t="s">
        <v>137</v>
      </c>
      <c r="B40" s="15" t="s">
        <v>138</v>
      </c>
      <c r="C40" s="15" t="s">
        <v>1589</v>
      </c>
      <c r="D40" s="15" t="s">
        <v>3053</v>
      </c>
      <c r="E40" s="15" t="s">
        <v>4210</v>
      </c>
      <c r="F40" s="15" t="s">
        <v>135</v>
      </c>
      <c r="G40" s="15">
        <v>999924902</v>
      </c>
      <c r="H40" s="15">
        <v>63</v>
      </c>
    </row>
    <row r="41" spans="1:8" x14ac:dyDescent="0.35">
      <c r="A41" s="15" t="s">
        <v>137</v>
      </c>
      <c r="B41" s="15" t="s">
        <v>138</v>
      </c>
      <c r="C41" s="15" t="s">
        <v>1265</v>
      </c>
      <c r="D41" s="15" t="s">
        <v>3050</v>
      </c>
      <c r="E41" s="15" t="s">
        <v>4261</v>
      </c>
      <c r="F41" s="15" t="s">
        <v>135</v>
      </c>
      <c r="G41" s="15">
        <v>999927144</v>
      </c>
      <c r="H41" s="15">
        <v>63</v>
      </c>
    </row>
    <row r="42" spans="1:8" x14ac:dyDescent="0.35">
      <c r="A42" s="15" t="s">
        <v>137</v>
      </c>
      <c r="B42" s="15" t="s">
        <v>138</v>
      </c>
      <c r="C42" s="15" t="s">
        <v>3051</v>
      </c>
      <c r="D42" s="15" t="s">
        <v>3052</v>
      </c>
      <c r="E42" s="15" t="s">
        <v>4263</v>
      </c>
      <c r="F42" s="15" t="s">
        <v>135</v>
      </c>
      <c r="G42" s="15">
        <v>999927155</v>
      </c>
      <c r="H42" s="15">
        <v>63</v>
      </c>
    </row>
    <row r="43" spans="1:8" x14ac:dyDescent="0.35">
      <c r="A43" s="17" t="s">
        <v>137</v>
      </c>
      <c r="B43" s="17" t="s">
        <v>138</v>
      </c>
      <c r="C43" s="17" t="s">
        <v>3626</v>
      </c>
      <c r="D43" s="17" t="s">
        <v>3627</v>
      </c>
      <c r="E43" s="15" t="s">
        <v>4270</v>
      </c>
      <c r="F43" s="17" t="s">
        <v>135</v>
      </c>
      <c r="G43" s="17">
        <v>999927481</v>
      </c>
      <c r="H43" s="15">
        <v>63</v>
      </c>
    </row>
    <row r="44" spans="1:8" x14ac:dyDescent="0.35">
      <c r="A44" s="88" t="s">
        <v>137</v>
      </c>
      <c r="B44" s="17" t="s">
        <v>138</v>
      </c>
      <c r="C44" s="89" t="s">
        <v>3804</v>
      </c>
      <c r="D44" s="89" t="s">
        <v>565</v>
      </c>
      <c r="E44" s="15" t="s">
        <v>4253</v>
      </c>
      <c r="F44" s="89" t="s">
        <v>135</v>
      </c>
      <c r="G44" s="17">
        <v>999926840</v>
      </c>
      <c r="H44" s="15">
        <v>60</v>
      </c>
    </row>
    <row r="45" spans="1:8" x14ac:dyDescent="0.35">
      <c r="A45" s="15" t="s">
        <v>137</v>
      </c>
      <c r="B45" s="15" t="s">
        <v>138</v>
      </c>
      <c r="C45" s="15" t="s">
        <v>1441</v>
      </c>
      <c r="D45" s="15" t="s">
        <v>668</v>
      </c>
      <c r="E45" s="15" t="s">
        <v>4206</v>
      </c>
      <c r="F45" s="15" t="s">
        <v>135</v>
      </c>
      <c r="G45" s="15">
        <v>999924453</v>
      </c>
      <c r="H45" s="15">
        <v>52</v>
      </c>
    </row>
    <row r="46" spans="1:8" x14ac:dyDescent="0.35">
      <c r="A46" s="15" t="s">
        <v>137</v>
      </c>
      <c r="B46" s="15" t="s">
        <v>138</v>
      </c>
      <c r="C46" s="15" t="s">
        <v>262</v>
      </c>
      <c r="D46" s="15" t="s">
        <v>668</v>
      </c>
      <c r="E46" s="15" t="s">
        <v>4207</v>
      </c>
      <c r="F46" s="15" t="s">
        <v>135</v>
      </c>
      <c r="G46" s="15">
        <v>999924454</v>
      </c>
      <c r="H46" s="15">
        <v>52</v>
      </c>
    </row>
    <row r="47" spans="1:8" x14ac:dyDescent="0.35">
      <c r="A47" s="15" t="s">
        <v>137</v>
      </c>
      <c r="B47" s="15" t="s">
        <v>138</v>
      </c>
      <c r="C47" s="15" t="s">
        <v>3506</v>
      </c>
      <c r="D47" s="15" t="s">
        <v>3507</v>
      </c>
      <c r="E47" s="15" t="s">
        <v>4236</v>
      </c>
      <c r="F47" s="15" t="s">
        <v>135</v>
      </c>
      <c r="G47" s="15">
        <v>999926089</v>
      </c>
      <c r="H47" s="15">
        <v>45</v>
      </c>
    </row>
    <row r="48" spans="1:8" x14ac:dyDescent="0.35">
      <c r="A48" s="88" t="s">
        <v>137</v>
      </c>
      <c r="B48" s="17" t="s">
        <v>138</v>
      </c>
      <c r="C48" s="17" t="s">
        <v>929</v>
      </c>
      <c r="D48" s="89" t="s">
        <v>3796</v>
      </c>
      <c r="E48" s="15" t="s">
        <v>4267</v>
      </c>
      <c r="F48" s="89" t="s">
        <v>135</v>
      </c>
      <c r="G48" s="17">
        <v>999927330</v>
      </c>
      <c r="H48" s="15">
        <v>45</v>
      </c>
    </row>
    <row r="49" spans="1:8" x14ac:dyDescent="0.35">
      <c r="A49" s="15" t="s">
        <v>137</v>
      </c>
      <c r="B49" s="15" t="s">
        <v>138</v>
      </c>
      <c r="C49" s="15" t="s">
        <v>1021</v>
      </c>
      <c r="D49" s="15" t="s">
        <v>1106</v>
      </c>
      <c r="E49" s="15" t="s">
        <v>4223</v>
      </c>
      <c r="F49" s="15" t="s">
        <v>135</v>
      </c>
      <c r="G49" s="15">
        <v>999925488</v>
      </c>
      <c r="H49" s="15">
        <v>30</v>
      </c>
    </row>
    <row r="50" spans="1:8" x14ac:dyDescent="0.35">
      <c r="A50" s="82" t="s">
        <v>137</v>
      </c>
      <c r="B50" s="82" t="s">
        <v>138</v>
      </c>
      <c r="C50" s="82" t="s">
        <v>2823</v>
      </c>
      <c r="D50" s="82" t="s">
        <v>591</v>
      </c>
      <c r="E50" s="15" t="s">
        <v>4240</v>
      </c>
      <c r="F50" s="82" t="s">
        <v>135</v>
      </c>
      <c r="G50" s="82">
        <v>999926354</v>
      </c>
      <c r="H50" s="15">
        <v>30</v>
      </c>
    </row>
    <row r="51" spans="1:8" x14ac:dyDescent="0.35">
      <c r="A51" s="15" t="s">
        <v>137</v>
      </c>
      <c r="B51" s="15" t="s">
        <v>138</v>
      </c>
      <c r="C51" s="15" t="s">
        <v>935</v>
      </c>
      <c r="D51" s="15" t="s">
        <v>486</v>
      </c>
      <c r="E51" s="15" t="s">
        <v>4251</v>
      </c>
      <c r="F51" s="15" t="s">
        <v>135</v>
      </c>
      <c r="G51" s="15">
        <v>999926707</v>
      </c>
      <c r="H51" s="15">
        <v>30</v>
      </c>
    </row>
    <row r="52" spans="1:8" x14ac:dyDescent="0.35">
      <c r="A52" s="85" t="s">
        <v>137</v>
      </c>
      <c r="B52" s="85" t="s">
        <v>138</v>
      </c>
      <c r="C52" s="85" t="s">
        <v>3462</v>
      </c>
      <c r="D52" s="85" t="s">
        <v>1633</v>
      </c>
      <c r="E52" s="15" t="s">
        <v>4266</v>
      </c>
      <c r="F52" s="85" t="s">
        <v>135</v>
      </c>
      <c r="G52" s="15">
        <v>999927302</v>
      </c>
      <c r="H52" s="15">
        <v>30</v>
      </c>
    </row>
    <row r="53" spans="1:8" x14ac:dyDescent="0.35">
      <c r="A53" s="15" t="s">
        <v>137</v>
      </c>
      <c r="B53" s="15" t="s">
        <v>138</v>
      </c>
      <c r="C53" s="15" t="s">
        <v>3564</v>
      </c>
      <c r="D53" s="15" t="s">
        <v>3565</v>
      </c>
      <c r="E53" s="15" t="s">
        <v>4280</v>
      </c>
      <c r="F53" s="15" t="s">
        <v>135</v>
      </c>
      <c r="G53" s="15">
        <v>999927900</v>
      </c>
      <c r="H53" s="15">
        <v>30</v>
      </c>
    </row>
    <row r="54" spans="1:8" x14ac:dyDescent="0.35">
      <c r="A54" s="15" t="s">
        <v>137</v>
      </c>
      <c r="B54" s="15" t="s">
        <v>138</v>
      </c>
      <c r="C54" s="17" t="s">
        <v>471</v>
      </c>
      <c r="D54" s="17" t="s">
        <v>1491</v>
      </c>
      <c r="E54" s="15" t="s">
        <v>4194</v>
      </c>
      <c r="F54" s="17" t="s">
        <v>135</v>
      </c>
      <c r="G54" s="15">
        <v>999922866</v>
      </c>
      <c r="H54" s="15">
        <v>25</v>
      </c>
    </row>
    <row r="55" spans="1:8" x14ac:dyDescent="0.35">
      <c r="A55" s="15" t="s">
        <v>137</v>
      </c>
      <c r="B55" s="15" t="s">
        <v>126</v>
      </c>
      <c r="C55" s="15" t="s">
        <v>1085</v>
      </c>
      <c r="D55" s="15" t="s">
        <v>1084</v>
      </c>
      <c r="E55" s="15" t="s">
        <v>4185</v>
      </c>
      <c r="F55" s="15" t="s">
        <v>128</v>
      </c>
      <c r="G55" s="15">
        <v>999911030</v>
      </c>
      <c r="H55" s="15">
        <v>90</v>
      </c>
    </row>
    <row r="56" spans="1:8" x14ac:dyDescent="0.35">
      <c r="A56" s="15" t="s">
        <v>137</v>
      </c>
      <c r="B56" s="15" t="s">
        <v>140</v>
      </c>
      <c r="C56" s="15" t="s">
        <v>2470</v>
      </c>
      <c r="D56" s="15" t="s">
        <v>1511</v>
      </c>
      <c r="E56" s="15" t="s">
        <v>4209</v>
      </c>
      <c r="F56" s="15" t="s">
        <v>128</v>
      </c>
      <c r="G56" s="15">
        <v>999924882</v>
      </c>
      <c r="H56" s="15">
        <v>67.5</v>
      </c>
    </row>
    <row r="57" spans="1:8" x14ac:dyDescent="0.35">
      <c r="A57" s="17" t="s">
        <v>137</v>
      </c>
      <c r="B57" s="17" t="s">
        <v>140</v>
      </c>
      <c r="C57" s="17" t="s">
        <v>698</v>
      </c>
      <c r="D57" s="17" t="s">
        <v>699</v>
      </c>
      <c r="E57" s="15" t="s">
        <v>4188</v>
      </c>
      <c r="F57" s="17" t="s">
        <v>128</v>
      </c>
      <c r="G57" s="17">
        <v>999921112</v>
      </c>
      <c r="H57" s="15">
        <v>30</v>
      </c>
    </row>
    <row r="58" spans="1:8" x14ac:dyDescent="0.35">
      <c r="A58" s="15" t="s">
        <v>137</v>
      </c>
      <c r="B58" s="15" t="s">
        <v>140</v>
      </c>
      <c r="C58" s="15" t="s">
        <v>3574</v>
      </c>
      <c r="D58" s="15" t="s">
        <v>3575</v>
      </c>
      <c r="E58" s="15" t="s">
        <v>4283</v>
      </c>
      <c r="F58" s="15" t="s">
        <v>128</v>
      </c>
      <c r="G58" s="15">
        <v>999928041</v>
      </c>
      <c r="H58" s="15">
        <v>30</v>
      </c>
    </row>
    <row r="59" spans="1:8" x14ac:dyDescent="0.35">
      <c r="A59" s="15" t="s">
        <v>137</v>
      </c>
      <c r="B59" s="15" t="s">
        <v>134</v>
      </c>
      <c r="C59" s="15" t="s">
        <v>351</v>
      </c>
      <c r="D59" s="15" t="s">
        <v>1977</v>
      </c>
      <c r="E59" s="15" t="s">
        <v>4208</v>
      </c>
      <c r="F59" s="15" t="s">
        <v>128</v>
      </c>
      <c r="G59" s="15">
        <v>999924604</v>
      </c>
      <c r="H59" s="15">
        <v>220</v>
      </c>
    </row>
    <row r="60" spans="1:8" x14ac:dyDescent="0.35">
      <c r="A60" s="15" t="s">
        <v>137</v>
      </c>
      <c r="B60" s="15" t="s">
        <v>134</v>
      </c>
      <c r="C60" s="15" t="s">
        <v>3038</v>
      </c>
      <c r="D60" s="15" t="s">
        <v>3039</v>
      </c>
      <c r="E60" s="15" t="s">
        <v>4218</v>
      </c>
      <c r="F60" s="15" t="s">
        <v>128</v>
      </c>
      <c r="G60" s="15">
        <v>999925395</v>
      </c>
      <c r="H60" s="15">
        <v>159.5</v>
      </c>
    </row>
    <row r="61" spans="1:8" x14ac:dyDescent="0.35">
      <c r="A61" s="15" t="s">
        <v>137</v>
      </c>
      <c r="B61" s="15" t="s">
        <v>134</v>
      </c>
      <c r="C61" s="15" t="s">
        <v>1314</v>
      </c>
      <c r="D61" s="15" t="s">
        <v>2130</v>
      </c>
      <c r="E61" s="15" t="s">
        <v>4199</v>
      </c>
      <c r="F61" s="17" t="s">
        <v>128</v>
      </c>
      <c r="G61" s="15">
        <v>999923700</v>
      </c>
      <c r="H61" s="15">
        <v>138</v>
      </c>
    </row>
    <row r="62" spans="1:8" x14ac:dyDescent="0.35">
      <c r="A62" s="85" t="s">
        <v>137</v>
      </c>
      <c r="B62" s="85" t="s">
        <v>134</v>
      </c>
      <c r="C62" s="85" t="s">
        <v>1924</v>
      </c>
      <c r="D62" s="85" t="s">
        <v>4027</v>
      </c>
      <c r="E62" s="15" t="s">
        <v>4269</v>
      </c>
      <c r="F62" s="85" t="s">
        <v>128</v>
      </c>
      <c r="G62" s="15">
        <v>999927476</v>
      </c>
      <c r="H62" s="15">
        <v>112.5</v>
      </c>
    </row>
    <row r="63" spans="1:8" x14ac:dyDescent="0.35">
      <c r="A63" s="15" t="s">
        <v>137</v>
      </c>
      <c r="B63" s="15" t="s">
        <v>134</v>
      </c>
      <c r="C63" s="15" t="s">
        <v>3040</v>
      </c>
      <c r="D63" s="15" t="s">
        <v>3041</v>
      </c>
      <c r="E63" s="15" t="s">
        <v>4241</v>
      </c>
      <c r="F63" s="15" t="s">
        <v>128</v>
      </c>
      <c r="G63" s="15">
        <v>999926395</v>
      </c>
      <c r="H63" s="15">
        <v>90</v>
      </c>
    </row>
    <row r="64" spans="1:8" x14ac:dyDescent="0.35">
      <c r="A64" s="17" t="s">
        <v>137</v>
      </c>
      <c r="B64" s="17" t="s">
        <v>134</v>
      </c>
      <c r="C64" s="17" t="s">
        <v>216</v>
      </c>
      <c r="D64" s="17" t="s">
        <v>1820</v>
      </c>
      <c r="E64" s="15" t="s">
        <v>4271</v>
      </c>
      <c r="F64" s="17" t="s">
        <v>128</v>
      </c>
      <c r="G64" s="17">
        <v>999927647</v>
      </c>
      <c r="H64" s="15">
        <v>69.5</v>
      </c>
    </row>
    <row r="65" spans="1:8" x14ac:dyDescent="0.35">
      <c r="A65" s="15" t="s">
        <v>137</v>
      </c>
      <c r="B65" s="15" t="s">
        <v>134</v>
      </c>
      <c r="C65" s="15" t="s">
        <v>3042</v>
      </c>
      <c r="D65" s="15" t="s">
        <v>3043</v>
      </c>
      <c r="E65" s="15" t="s">
        <v>4219</v>
      </c>
      <c r="F65" s="15" t="s">
        <v>128</v>
      </c>
      <c r="G65" s="15">
        <v>999925408</v>
      </c>
      <c r="H65" s="15">
        <v>68</v>
      </c>
    </row>
    <row r="66" spans="1:8" x14ac:dyDescent="0.35">
      <c r="A66" s="15" t="s">
        <v>137</v>
      </c>
      <c r="B66" s="15" t="s">
        <v>134</v>
      </c>
      <c r="C66" s="15" t="s">
        <v>3044</v>
      </c>
      <c r="D66" s="15" t="s">
        <v>3045</v>
      </c>
      <c r="E66" s="15" t="s">
        <v>4262</v>
      </c>
      <c r="F66" s="15" t="s">
        <v>128</v>
      </c>
      <c r="G66" s="15">
        <v>999927154</v>
      </c>
      <c r="H66" s="15">
        <v>68</v>
      </c>
    </row>
    <row r="67" spans="1:8" x14ac:dyDescent="0.35">
      <c r="A67" s="15" t="s">
        <v>137</v>
      </c>
      <c r="B67" s="15" t="s">
        <v>134</v>
      </c>
      <c r="C67" s="15" t="s">
        <v>3007</v>
      </c>
      <c r="D67" s="15" t="s">
        <v>1721</v>
      </c>
      <c r="E67" s="15" t="s">
        <v>4250</v>
      </c>
      <c r="F67" s="15" t="s">
        <v>128</v>
      </c>
      <c r="G67" s="15">
        <v>999926670</v>
      </c>
      <c r="H67" s="15">
        <v>60</v>
      </c>
    </row>
    <row r="68" spans="1:8" x14ac:dyDescent="0.35">
      <c r="A68" s="15" t="s">
        <v>137</v>
      </c>
      <c r="B68" s="15" t="s">
        <v>134</v>
      </c>
      <c r="C68" s="15" t="s">
        <v>1038</v>
      </c>
      <c r="D68" s="15" t="s">
        <v>4083</v>
      </c>
      <c r="E68" s="15" t="s">
        <v>4282</v>
      </c>
      <c r="F68" s="15" t="s">
        <v>128</v>
      </c>
      <c r="G68" s="15">
        <v>999927959</v>
      </c>
      <c r="H68" s="15">
        <v>52.5</v>
      </c>
    </row>
    <row r="69" spans="1:8" x14ac:dyDescent="0.35">
      <c r="A69" s="85" t="s">
        <v>137</v>
      </c>
      <c r="B69" s="85" t="s">
        <v>134</v>
      </c>
      <c r="C69" s="85" t="s">
        <v>4028</v>
      </c>
      <c r="D69" s="85" t="s">
        <v>1810</v>
      </c>
      <c r="E69" s="15" t="s">
        <v>4231</v>
      </c>
      <c r="F69" s="85" t="s">
        <v>128</v>
      </c>
      <c r="G69" s="15">
        <v>999925789</v>
      </c>
      <c r="H69" s="15">
        <v>45</v>
      </c>
    </row>
    <row r="70" spans="1:8" x14ac:dyDescent="0.35">
      <c r="A70" s="15" t="s">
        <v>137</v>
      </c>
      <c r="B70" s="15" t="s">
        <v>134</v>
      </c>
      <c r="C70" s="15" t="s">
        <v>1329</v>
      </c>
      <c r="D70" s="15" t="s">
        <v>1861</v>
      </c>
      <c r="E70" s="15" t="s">
        <v>4246</v>
      </c>
      <c r="F70" s="15" t="s">
        <v>128</v>
      </c>
      <c r="G70" s="15">
        <v>999926580</v>
      </c>
      <c r="H70" s="15">
        <v>45</v>
      </c>
    </row>
    <row r="71" spans="1:8" x14ac:dyDescent="0.35">
      <c r="A71" s="15" t="s">
        <v>137</v>
      </c>
      <c r="B71" s="15" t="s">
        <v>134</v>
      </c>
      <c r="C71" s="15" t="s">
        <v>2927</v>
      </c>
      <c r="D71" s="15" t="s">
        <v>978</v>
      </c>
      <c r="E71" s="15" t="s">
        <v>4222</v>
      </c>
      <c r="F71" s="15" t="s">
        <v>128</v>
      </c>
      <c r="G71" s="15">
        <v>999925441</v>
      </c>
      <c r="H71" s="15">
        <v>30</v>
      </c>
    </row>
    <row r="72" spans="1:8" x14ac:dyDescent="0.35">
      <c r="A72" s="82" t="s">
        <v>137</v>
      </c>
      <c r="B72" s="82" t="s">
        <v>134</v>
      </c>
      <c r="C72" s="82" t="s">
        <v>2699</v>
      </c>
      <c r="D72" s="82" t="s">
        <v>669</v>
      </c>
      <c r="E72" s="15" t="s">
        <v>4226</v>
      </c>
      <c r="F72" s="82" t="s">
        <v>128</v>
      </c>
      <c r="G72" s="82">
        <v>999925596</v>
      </c>
      <c r="H72" s="15">
        <v>30</v>
      </c>
    </row>
    <row r="73" spans="1:8" x14ac:dyDescent="0.35">
      <c r="A73" s="85" t="s">
        <v>137</v>
      </c>
      <c r="B73" s="85" t="s">
        <v>142</v>
      </c>
      <c r="C73" s="85" t="s">
        <v>1257</v>
      </c>
      <c r="D73" s="85" t="s">
        <v>3261</v>
      </c>
      <c r="E73" s="15" t="s">
        <v>4225</v>
      </c>
      <c r="F73" s="85" t="s">
        <v>128</v>
      </c>
      <c r="G73" s="15">
        <v>999925551</v>
      </c>
      <c r="H73" s="15">
        <v>60</v>
      </c>
    </row>
    <row r="74" spans="1:8" x14ac:dyDescent="0.35">
      <c r="A74" s="85" t="s">
        <v>137</v>
      </c>
      <c r="B74" s="85" t="s">
        <v>142</v>
      </c>
      <c r="C74" s="85" t="s">
        <v>3444</v>
      </c>
      <c r="D74" s="85" t="s">
        <v>1972</v>
      </c>
      <c r="E74" s="15" t="s">
        <v>4273</v>
      </c>
      <c r="F74" s="85" t="s">
        <v>128</v>
      </c>
      <c r="G74" s="15">
        <v>999927771</v>
      </c>
      <c r="H74" s="15">
        <v>45</v>
      </c>
    </row>
    <row r="75" spans="1:8" x14ac:dyDescent="0.35">
      <c r="A75" s="85" t="s">
        <v>137</v>
      </c>
      <c r="B75" s="85" t="s">
        <v>142</v>
      </c>
      <c r="C75" s="85" t="s">
        <v>897</v>
      </c>
      <c r="D75" s="85" t="s">
        <v>3449</v>
      </c>
      <c r="E75" s="15" t="s">
        <v>4221</v>
      </c>
      <c r="F75" s="85" t="s">
        <v>128</v>
      </c>
      <c r="G75" s="15">
        <v>999925427</v>
      </c>
      <c r="H75" s="15">
        <v>30</v>
      </c>
    </row>
    <row r="76" spans="1:8" x14ac:dyDescent="0.35">
      <c r="A76" s="15" t="s">
        <v>137</v>
      </c>
      <c r="B76" s="15" t="s">
        <v>1948</v>
      </c>
      <c r="C76" s="15" t="s">
        <v>3583</v>
      </c>
      <c r="D76" s="15" t="s">
        <v>150</v>
      </c>
      <c r="E76" s="15" t="s">
        <v>4277</v>
      </c>
      <c r="F76" s="15" t="s">
        <v>128</v>
      </c>
      <c r="G76" s="15">
        <v>999927880</v>
      </c>
      <c r="H76" s="15">
        <v>30</v>
      </c>
    </row>
    <row r="77" spans="1:8" x14ac:dyDescent="0.35">
      <c r="A77" s="85" t="s">
        <v>137</v>
      </c>
      <c r="B77" s="85" t="s">
        <v>138</v>
      </c>
      <c r="C77" s="85" t="s">
        <v>2439</v>
      </c>
      <c r="D77" s="85" t="s">
        <v>940</v>
      </c>
      <c r="E77" s="15" t="s">
        <v>4229</v>
      </c>
      <c r="F77" s="85" t="s">
        <v>128</v>
      </c>
      <c r="G77" s="15">
        <v>999925746</v>
      </c>
      <c r="H77" s="15">
        <v>215</v>
      </c>
    </row>
    <row r="78" spans="1:8" x14ac:dyDescent="0.35">
      <c r="A78" s="15" t="s">
        <v>137</v>
      </c>
      <c r="B78" s="15" t="s">
        <v>138</v>
      </c>
      <c r="C78" s="15" t="s">
        <v>3037</v>
      </c>
      <c r="D78" s="15" t="s">
        <v>1665</v>
      </c>
      <c r="E78" s="15" t="s">
        <v>4248</v>
      </c>
      <c r="F78" s="15" t="s">
        <v>128</v>
      </c>
      <c r="G78" s="15">
        <v>999926595</v>
      </c>
      <c r="H78" s="15">
        <v>136</v>
      </c>
    </row>
    <row r="79" spans="1:8" x14ac:dyDescent="0.35">
      <c r="A79" s="15" t="s">
        <v>137</v>
      </c>
      <c r="B79" s="15" t="s">
        <v>138</v>
      </c>
      <c r="C79" s="15" t="s">
        <v>299</v>
      </c>
      <c r="D79" s="15" t="s">
        <v>1039</v>
      </c>
      <c r="E79" s="15" t="s">
        <v>4214</v>
      </c>
      <c r="F79" s="15" t="s">
        <v>128</v>
      </c>
      <c r="G79" s="15">
        <v>999925282</v>
      </c>
      <c r="H79" s="15">
        <v>135</v>
      </c>
    </row>
    <row r="80" spans="1:8" x14ac:dyDescent="0.35">
      <c r="A80" s="15" t="s">
        <v>137</v>
      </c>
      <c r="B80" s="15" t="s">
        <v>138</v>
      </c>
      <c r="C80" s="15" t="s">
        <v>3538</v>
      </c>
      <c r="D80" s="15" t="s">
        <v>3539</v>
      </c>
      <c r="E80" s="15" t="s">
        <v>4212</v>
      </c>
      <c r="F80" s="15" t="s">
        <v>128</v>
      </c>
      <c r="G80" s="15">
        <v>999925066</v>
      </c>
      <c r="H80" s="15">
        <v>128</v>
      </c>
    </row>
    <row r="81" spans="1:8" x14ac:dyDescent="0.35">
      <c r="A81" s="15" t="s">
        <v>137</v>
      </c>
      <c r="B81" s="15" t="s">
        <v>138</v>
      </c>
      <c r="C81" s="15" t="s">
        <v>3537</v>
      </c>
      <c r="D81" s="15" t="s">
        <v>184</v>
      </c>
      <c r="E81" s="15" t="s">
        <v>4249</v>
      </c>
      <c r="F81" s="15" t="s">
        <v>128</v>
      </c>
      <c r="G81" s="15">
        <v>999926630</v>
      </c>
      <c r="H81" s="15">
        <v>120</v>
      </c>
    </row>
    <row r="82" spans="1:8" x14ac:dyDescent="0.35">
      <c r="A82" s="15" t="s">
        <v>137</v>
      </c>
      <c r="B82" s="15" t="s">
        <v>138</v>
      </c>
      <c r="C82" s="15" t="s">
        <v>422</v>
      </c>
      <c r="D82" s="15" t="s">
        <v>3035</v>
      </c>
      <c r="E82" s="15" t="s">
        <v>4255</v>
      </c>
      <c r="F82" s="15" t="s">
        <v>128</v>
      </c>
      <c r="G82" s="15">
        <v>999926899</v>
      </c>
      <c r="H82" s="15">
        <v>120</v>
      </c>
    </row>
    <row r="83" spans="1:8" x14ac:dyDescent="0.35">
      <c r="A83" s="85" t="s">
        <v>137</v>
      </c>
      <c r="B83" s="85" t="s">
        <v>138</v>
      </c>
      <c r="C83" s="85" t="s">
        <v>670</v>
      </c>
      <c r="D83" s="85" t="s">
        <v>560</v>
      </c>
      <c r="E83" s="15" t="s">
        <v>4268</v>
      </c>
      <c r="F83" s="85" t="s">
        <v>128</v>
      </c>
      <c r="G83" s="15">
        <v>999927474</v>
      </c>
      <c r="H83" s="15">
        <v>120</v>
      </c>
    </row>
    <row r="84" spans="1:8" x14ac:dyDescent="0.35">
      <c r="A84" s="15" t="s">
        <v>137</v>
      </c>
      <c r="B84" s="15" t="s">
        <v>138</v>
      </c>
      <c r="C84" s="15" t="s">
        <v>3036</v>
      </c>
      <c r="D84" s="15" t="s">
        <v>1908</v>
      </c>
      <c r="E84" s="15" t="s">
        <v>4217</v>
      </c>
      <c r="F84" s="15" t="s">
        <v>128</v>
      </c>
      <c r="G84" s="15">
        <v>999925360</v>
      </c>
      <c r="H84" s="15">
        <v>103</v>
      </c>
    </row>
    <row r="85" spans="1:8" x14ac:dyDescent="0.35">
      <c r="A85" s="15" t="s">
        <v>137</v>
      </c>
      <c r="B85" s="15" t="s">
        <v>138</v>
      </c>
      <c r="C85" s="15" t="s">
        <v>3019</v>
      </c>
      <c r="D85" s="15" t="s">
        <v>3020</v>
      </c>
      <c r="E85" s="15" t="s">
        <v>4242</v>
      </c>
      <c r="F85" s="15" t="s">
        <v>128</v>
      </c>
      <c r="G85" s="15">
        <v>999926413</v>
      </c>
      <c r="H85" s="15">
        <v>98</v>
      </c>
    </row>
    <row r="86" spans="1:8" x14ac:dyDescent="0.35">
      <c r="A86" s="85" t="s">
        <v>137</v>
      </c>
      <c r="B86" s="85" t="s">
        <v>138</v>
      </c>
      <c r="C86" s="85" t="s">
        <v>748</v>
      </c>
      <c r="D86" s="85" t="s">
        <v>1992</v>
      </c>
      <c r="E86" s="15" t="s">
        <v>4239</v>
      </c>
      <c r="F86" s="85" t="s">
        <v>128</v>
      </c>
      <c r="G86" s="15">
        <v>999926216</v>
      </c>
      <c r="H86" s="15">
        <v>93</v>
      </c>
    </row>
    <row r="87" spans="1:8" x14ac:dyDescent="0.35">
      <c r="A87" s="15" t="s">
        <v>137</v>
      </c>
      <c r="B87" s="15" t="s">
        <v>138</v>
      </c>
      <c r="C87" s="15" t="s">
        <v>158</v>
      </c>
      <c r="D87" s="15" t="s">
        <v>1049</v>
      </c>
      <c r="E87" s="15" t="s">
        <v>4201</v>
      </c>
      <c r="F87" s="17" t="s">
        <v>128</v>
      </c>
      <c r="G87" s="15">
        <v>999923895</v>
      </c>
      <c r="H87" s="15">
        <v>90</v>
      </c>
    </row>
    <row r="88" spans="1:8" x14ac:dyDescent="0.35">
      <c r="A88" s="15" t="s">
        <v>137</v>
      </c>
      <c r="B88" s="15" t="s">
        <v>138</v>
      </c>
      <c r="C88" s="15" t="s">
        <v>774</v>
      </c>
      <c r="D88" s="15" t="s">
        <v>1571</v>
      </c>
      <c r="E88" s="15" t="s">
        <v>4216</v>
      </c>
      <c r="F88" s="15" t="s">
        <v>128</v>
      </c>
      <c r="G88" s="15">
        <v>999925354</v>
      </c>
      <c r="H88" s="15">
        <v>90</v>
      </c>
    </row>
    <row r="89" spans="1:8" x14ac:dyDescent="0.35">
      <c r="A89" s="85" t="s">
        <v>137</v>
      </c>
      <c r="B89" s="85" t="s">
        <v>138</v>
      </c>
      <c r="C89" s="85" t="s">
        <v>3724</v>
      </c>
      <c r="D89" s="85" t="s">
        <v>4061</v>
      </c>
      <c r="E89" s="15" t="s">
        <v>4272</v>
      </c>
      <c r="F89" s="85" t="s">
        <v>128</v>
      </c>
      <c r="G89" s="15">
        <v>999927677</v>
      </c>
      <c r="H89" s="15">
        <v>68</v>
      </c>
    </row>
    <row r="90" spans="1:8" x14ac:dyDescent="0.35">
      <c r="A90" s="88" t="s">
        <v>137</v>
      </c>
      <c r="B90" s="17" t="s">
        <v>138</v>
      </c>
      <c r="C90" s="17" t="s">
        <v>3793</v>
      </c>
      <c r="D90" s="89" t="s">
        <v>3794</v>
      </c>
      <c r="E90" s="15" t="s">
        <v>4197</v>
      </c>
      <c r="F90" s="89" t="s">
        <v>128</v>
      </c>
      <c r="G90" s="17">
        <v>999923278</v>
      </c>
      <c r="H90" s="15">
        <v>60</v>
      </c>
    </row>
    <row r="91" spans="1:8" x14ac:dyDescent="0.35">
      <c r="A91" s="15" t="s">
        <v>137</v>
      </c>
      <c r="B91" s="15" t="s">
        <v>138</v>
      </c>
      <c r="C91" s="15" t="s">
        <v>474</v>
      </c>
      <c r="D91" s="15" t="s">
        <v>3584</v>
      </c>
      <c r="E91" s="15" t="s">
        <v>4230</v>
      </c>
      <c r="F91" s="15" t="s">
        <v>128</v>
      </c>
      <c r="G91" s="15">
        <v>999925772</v>
      </c>
      <c r="H91" s="15">
        <v>60</v>
      </c>
    </row>
    <row r="92" spans="1:8" x14ac:dyDescent="0.35">
      <c r="A92" s="85" t="s">
        <v>137</v>
      </c>
      <c r="B92" s="85" t="s">
        <v>138</v>
      </c>
      <c r="C92" s="85" t="s">
        <v>4062</v>
      </c>
      <c r="D92" s="85" t="s">
        <v>1990</v>
      </c>
      <c r="E92" s="15" t="s">
        <v>4276</v>
      </c>
      <c r="F92" s="85" t="s">
        <v>128</v>
      </c>
      <c r="G92" s="15">
        <v>999927820</v>
      </c>
      <c r="H92" s="15">
        <v>58</v>
      </c>
    </row>
    <row r="93" spans="1:8" x14ac:dyDescent="0.35">
      <c r="A93" s="15" t="s">
        <v>137</v>
      </c>
      <c r="B93" s="15" t="s">
        <v>138</v>
      </c>
      <c r="C93" s="15" t="s">
        <v>1246</v>
      </c>
      <c r="D93" s="15" t="s">
        <v>2453</v>
      </c>
      <c r="E93" s="15" t="s">
        <v>4202</v>
      </c>
      <c r="F93" s="15" t="s">
        <v>128</v>
      </c>
      <c r="G93" s="15">
        <v>999924374</v>
      </c>
      <c r="H93" s="15">
        <v>56</v>
      </c>
    </row>
    <row r="94" spans="1:8" x14ac:dyDescent="0.35">
      <c r="A94" s="15" t="s">
        <v>137</v>
      </c>
      <c r="B94" s="15" t="s">
        <v>138</v>
      </c>
      <c r="C94" s="15" t="s">
        <v>2459</v>
      </c>
      <c r="D94" s="15" t="s">
        <v>2460</v>
      </c>
      <c r="E94" s="15" t="s">
        <v>4204</v>
      </c>
      <c r="F94" s="15" t="s">
        <v>128</v>
      </c>
      <c r="G94" s="15">
        <v>999924404</v>
      </c>
      <c r="H94" s="15">
        <v>52</v>
      </c>
    </row>
    <row r="95" spans="1:8" x14ac:dyDescent="0.35">
      <c r="A95" s="17" t="s">
        <v>137</v>
      </c>
      <c r="B95" s="17" t="s">
        <v>138</v>
      </c>
      <c r="C95" s="17" t="s">
        <v>3691</v>
      </c>
      <c r="D95" s="17" t="s">
        <v>2988</v>
      </c>
      <c r="E95" s="15" t="s">
        <v>4237</v>
      </c>
      <c r="F95" s="17" t="s">
        <v>128</v>
      </c>
      <c r="G95" s="17">
        <v>999926158</v>
      </c>
      <c r="H95" s="15">
        <v>45</v>
      </c>
    </row>
    <row r="96" spans="1:8" x14ac:dyDescent="0.35">
      <c r="A96" s="88" t="s">
        <v>137</v>
      </c>
      <c r="B96" s="17" t="s">
        <v>138</v>
      </c>
      <c r="C96" s="89" t="s">
        <v>1544</v>
      </c>
      <c r="D96" s="89" t="s">
        <v>3302</v>
      </c>
      <c r="E96" s="15" t="s">
        <v>4244</v>
      </c>
      <c r="F96" s="89" t="s">
        <v>128</v>
      </c>
      <c r="G96" s="17">
        <v>999926565</v>
      </c>
      <c r="H96" s="15">
        <v>45</v>
      </c>
    </row>
    <row r="97" spans="1:8" x14ac:dyDescent="0.35">
      <c r="A97" s="15" t="s">
        <v>137</v>
      </c>
      <c r="B97" s="15" t="s">
        <v>138</v>
      </c>
      <c r="C97" s="15" t="s">
        <v>277</v>
      </c>
      <c r="D97" s="15" t="s">
        <v>3727</v>
      </c>
      <c r="E97" s="15" t="s">
        <v>4274</v>
      </c>
      <c r="F97" s="15" t="s">
        <v>128</v>
      </c>
      <c r="G97" s="15">
        <v>999927796</v>
      </c>
      <c r="H97" s="15">
        <v>45</v>
      </c>
    </row>
    <row r="98" spans="1:8" x14ac:dyDescent="0.35">
      <c r="A98" s="15" t="s">
        <v>137</v>
      </c>
      <c r="B98" s="15" t="s">
        <v>138</v>
      </c>
      <c r="C98" s="15" t="s">
        <v>3585</v>
      </c>
      <c r="D98" s="15" t="s">
        <v>308</v>
      </c>
      <c r="E98" s="15" t="s">
        <v>4281</v>
      </c>
      <c r="F98" s="15" t="s">
        <v>128</v>
      </c>
      <c r="G98" s="15">
        <v>999927920</v>
      </c>
      <c r="H98" s="15">
        <v>45</v>
      </c>
    </row>
    <row r="99" spans="1:8" x14ac:dyDescent="0.35">
      <c r="A99" s="88" t="s">
        <v>137</v>
      </c>
      <c r="B99" s="17" t="s">
        <v>138</v>
      </c>
      <c r="C99" s="17" t="s">
        <v>3795</v>
      </c>
      <c r="D99" s="89" t="s">
        <v>401</v>
      </c>
      <c r="E99" s="15" t="s">
        <v>4258</v>
      </c>
      <c r="F99" s="89" t="s">
        <v>128</v>
      </c>
      <c r="G99" s="17">
        <v>999926956</v>
      </c>
      <c r="H99" s="15">
        <v>34</v>
      </c>
    </row>
    <row r="100" spans="1:8" x14ac:dyDescent="0.35">
      <c r="A100" s="15" t="s">
        <v>137</v>
      </c>
      <c r="B100" s="15" t="s">
        <v>138</v>
      </c>
      <c r="C100" s="15" t="s">
        <v>2556</v>
      </c>
      <c r="D100" s="15" t="s">
        <v>2557</v>
      </c>
      <c r="E100" s="15" t="s">
        <v>4213</v>
      </c>
      <c r="F100" s="15" t="s">
        <v>128</v>
      </c>
      <c r="G100" s="15">
        <v>999925270</v>
      </c>
      <c r="H100" s="15">
        <v>30</v>
      </c>
    </row>
    <row r="101" spans="1:8" x14ac:dyDescent="0.35">
      <c r="A101" s="15" t="s">
        <v>137</v>
      </c>
      <c r="B101" s="15" t="s">
        <v>138</v>
      </c>
      <c r="C101" s="15" t="s">
        <v>2505</v>
      </c>
      <c r="D101" s="15" t="s">
        <v>1106</v>
      </c>
      <c r="E101" s="15" t="s">
        <v>4228</v>
      </c>
      <c r="F101" s="15" t="s">
        <v>128</v>
      </c>
      <c r="G101" s="15">
        <v>999925665</v>
      </c>
      <c r="H101" s="15">
        <v>30</v>
      </c>
    </row>
  </sheetData>
  <sortState xmlns:xlrd2="http://schemas.microsoft.com/office/spreadsheetml/2017/richdata2" ref="A2:H101">
    <sortCondition descending="1" ref="F2:F101"/>
    <sortCondition ref="B2:B101"/>
    <sortCondition descending="1" ref="H2:H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E8EB-F43C-4462-BD07-3DA6DB73ADE1}">
  <dimension ref="A1:H412"/>
  <sheetViews>
    <sheetView workbookViewId="0">
      <selection activeCell="D30" sqref="D3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0.81640625" bestFit="1" customWidth="1"/>
    <col min="5" max="5" width="47.179687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7" t="s">
        <v>146</v>
      </c>
      <c r="B2" s="17" t="s">
        <v>126</v>
      </c>
      <c r="C2" s="17" t="s">
        <v>1005</v>
      </c>
      <c r="D2" s="17" t="s">
        <v>1106</v>
      </c>
      <c r="E2" s="15" t="s">
        <v>4346</v>
      </c>
      <c r="F2" s="17" t="s">
        <v>135</v>
      </c>
      <c r="G2" s="17">
        <v>999921838</v>
      </c>
      <c r="H2" s="15">
        <v>239.22</v>
      </c>
    </row>
    <row r="3" spans="1:8" x14ac:dyDescent="0.35">
      <c r="A3" s="15" t="s">
        <v>146</v>
      </c>
      <c r="B3" s="15" t="s">
        <v>126</v>
      </c>
      <c r="C3" s="15" t="s">
        <v>232</v>
      </c>
      <c r="D3" s="15" t="s">
        <v>1695</v>
      </c>
      <c r="E3" s="15" t="s">
        <v>4290</v>
      </c>
      <c r="F3" s="15" t="s">
        <v>135</v>
      </c>
      <c r="G3" s="15">
        <v>999916811</v>
      </c>
      <c r="H3" s="15">
        <v>233</v>
      </c>
    </row>
    <row r="4" spans="1:8" x14ac:dyDescent="0.35">
      <c r="A4" s="15" t="s">
        <v>146</v>
      </c>
      <c r="B4" s="15" t="s">
        <v>126</v>
      </c>
      <c r="C4" s="15" t="s">
        <v>183</v>
      </c>
      <c r="D4" s="15" t="s">
        <v>923</v>
      </c>
      <c r="E4" s="15" t="s">
        <v>4288</v>
      </c>
      <c r="F4" s="15" t="s">
        <v>135</v>
      </c>
      <c r="G4" s="15">
        <v>999916628</v>
      </c>
      <c r="H4" s="15">
        <v>209.2</v>
      </c>
    </row>
    <row r="5" spans="1:8" x14ac:dyDescent="0.35">
      <c r="A5" s="15" t="s">
        <v>146</v>
      </c>
      <c r="B5" s="15" t="s">
        <v>126</v>
      </c>
      <c r="C5" s="15" t="s">
        <v>1753</v>
      </c>
      <c r="D5" s="15" t="s">
        <v>1752</v>
      </c>
      <c r="E5" s="15" t="s">
        <v>4377</v>
      </c>
      <c r="F5" s="15" t="s">
        <v>135</v>
      </c>
      <c r="G5" s="15">
        <v>999923103</v>
      </c>
      <c r="H5" s="15">
        <v>173.7</v>
      </c>
    </row>
    <row r="6" spans="1:8" x14ac:dyDescent="0.35">
      <c r="A6" s="15" t="s">
        <v>146</v>
      </c>
      <c r="B6" s="15" t="s">
        <v>126</v>
      </c>
      <c r="C6" s="15" t="s">
        <v>148</v>
      </c>
      <c r="D6" s="15" t="s">
        <v>1106</v>
      </c>
      <c r="E6" s="15" t="s">
        <v>4299</v>
      </c>
      <c r="F6" s="15" t="s">
        <v>135</v>
      </c>
      <c r="G6" s="15">
        <v>999918259</v>
      </c>
      <c r="H6" s="15">
        <v>135</v>
      </c>
    </row>
    <row r="7" spans="1:8" x14ac:dyDescent="0.35">
      <c r="A7" s="15" t="s">
        <v>146</v>
      </c>
      <c r="B7" s="15" t="s">
        <v>126</v>
      </c>
      <c r="C7" s="15" t="s">
        <v>1424</v>
      </c>
      <c r="D7" s="15" t="s">
        <v>1658</v>
      </c>
      <c r="E7" s="15" t="s">
        <v>4341</v>
      </c>
      <c r="F7" s="15" t="s">
        <v>135</v>
      </c>
      <c r="G7" s="15">
        <v>999921755</v>
      </c>
      <c r="H7" s="15">
        <v>112.5</v>
      </c>
    </row>
    <row r="8" spans="1:8" x14ac:dyDescent="0.35">
      <c r="A8" s="85" t="s">
        <v>146</v>
      </c>
      <c r="B8" s="85" t="s">
        <v>126</v>
      </c>
      <c r="C8" s="85" t="s">
        <v>1991</v>
      </c>
      <c r="D8" s="85" t="s">
        <v>1992</v>
      </c>
      <c r="E8" s="15" t="s">
        <v>4345</v>
      </c>
      <c r="F8" s="85" t="s">
        <v>135</v>
      </c>
      <c r="G8" s="15">
        <v>999921793</v>
      </c>
      <c r="H8" s="15">
        <v>75</v>
      </c>
    </row>
    <row r="9" spans="1:8" x14ac:dyDescent="0.35">
      <c r="A9" s="15" t="s">
        <v>146</v>
      </c>
      <c r="B9" s="15" t="s">
        <v>126</v>
      </c>
      <c r="C9" s="15" t="s">
        <v>4093</v>
      </c>
      <c r="D9" s="15" t="s">
        <v>2052</v>
      </c>
      <c r="E9" s="15" t="s">
        <v>4450</v>
      </c>
      <c r="F9" s="15" t="s">
        <v>135</v>
      </c>
      <c r="G9" s="15">
        <v>999924946</v>
      </c>
      <c r="H9" s="15">
        <v>70</v>
      </c>
    </row>
    <row r="10" spans="1:8" x14ac:dyDescent="0.35">
      <c r="A10" s="85" t="s">
        <v>146</v>
      </c>
      <c r="B10" s="85" t="s">
        <v>126</v>
      </c>
      <c r="C10" s="85" t="s">
        <v>225</v>
      </c>
      <c r="D10" s="85" t="s">
        <v>3900</v>
      </c>
      <c r="E10" s="15" t="s">
        <v>4652</v>
      </c>
      <c r="F10" s="85" t="s">
        <v>135</v>
      </c>
      <c r="G10" s="15">
        <v>999927664</v>
      </c>
      <c r="H10" s="15">
        <v>64</v>
      </c>
    </row>
    <row r="11" spans="1:8" x14ac:dyDescent="0.35">
      <c r="A11" s="15" t="s">
        <v>146</v>
      </c>
      <c r="B11" s="15" t="s">
        <v>126</v>
      </c>
      <c r="C11" s="15" t="s">
        <v>227</v>
      </c>
      <c r="D11" s="15" t="s">
        <v>544</v>
      </c>
      <c r="E11" s="15" t="s">
        <v>4602</v>
      </c>
      <c r="F11" s="15" t="s">
        <v>135</v>
      </c>
      <c r="G11" s="15">
        <v>999927035</v>
      </c>
      <c r="H11" s="15">
        <v>60</v>
      </c>
    </row>
    <row r="12" spans="1:8" x14ac:dyDescent="0.35">
      <c r="A12" s="17" t="s">
        <v>146</v>
      </c>
      <c r="B12" s="17" t="s">
        <v>126</v>
      </c>
      <c r="C12" s="17" t="s">
        <v>1816</v>
      </c>
      <c r="D12" s="17" t="s">
        <v>1815</v>
      </c>
      <c r="E12" s="15" t="s">
        <v>4323</v>
      </c>
      <c r="F12" s="17" t="s">
        <v>135</v>
      </c>
      <c r="G12" s="17">
        <v>999921152</v>
      </c>
      <c r="H12" s="15">
        <v>55</v>
      </c>
    </row>
    <row r="13" spans="1:8" x14ac:dyDescent="0.35">
      <c r="A13" s="15" t="s">
        <v>146</v>
      </c>
      <c r="B13" s="15" t="s">
        <v>126</v>
      </c>
      <c r="C13" s="15" t="s">
        <v>193</v>
      </c>
      <c r="D13" s="15" t="s">
        <v>3225</v>
      </c>
      <c r="E13" s="15" t="s">
        <v>4464</v>
      </c>
      <c r="F13" s="15" t="s">
        <v>135</v>
      </c>
      <c r="G13" s="15">
        <v>999925164</v>
      </c>
      <c r="H13" s="15">
        <v>45</v>
      </c>
    </row>
    <row r="14" spans="1:8" x14ac:dyDescent="0.35">
      <c r="A14" s="85" t="s">
        <v>146</v>
      </c>
      <c r="B14" s="85" t="s">
        <v>126</v>
      </c>
      <c r="C14" s="85" t="s">
        <v>1784</v>
      </c>
      <c r="D14" s="85" t="s">
        <v>2599</v>
      </c>
      <c r="E14" s="15" t="s">
        <v>4418</v>
      </c>
      <c r="F14" s="85" t="s">
        <v>135</v>
      </c>
      <c r="G14" s="15">
        <v>999924492</v>
      </c>
      <c r="H14" s="15">
        <v>34</v>
      </c>
    </row>
    <row r="15" spans="1:8" x14ac:dyDescent="0.35">
      <c r="A15" s="85" t="s">
        <v>146</v>
      </c>
      <c r="B15" s="85" t="s">
        <v>126</v>
      </c>
      <c r="C15" s="85" t="s">
        <v>895</v>
      </c>
      <c r="D15" s="85" t="s">
        <v>3489</v>
      </c>
      <c r="E15" s="15" t="s">
        <v>4375</v>
      </c>
      <c r="F15" s="85" t="s">
        <v>135</v>
      </c>
      <c r="G15" s="15">
        <v>999922992</v>
      </c>
      <c r="H15" s="15">
        <v>30</v>
      </c>
    </row>
    <row r="16" spans="1:8" x14ac:dyDescent="0.35">
      <c r="A16" s="15" t="s">
        <v>146</v>
      </c>
      <c r="B16" s="15" t="s">
        <v>140</v>
      </c>
      <c r="C16" s="15" t="s">
        <v>1051</v>
      </c>
      <c r="D16" s="15" t="s">
        <v>1998</v>
      </c>
      <c r="E16" s="15" t="s">
        <v>4380</v>
      </c>
      <c r="F16" s="15" t="s">
        <v>135</v>
      </c>
      <c r="G16" s="15">
        <v>999923201</v>
      </c>
      <c r="H16" s="15">
        <v>354.59999999999997</v>
      </c>
    </row>
    <row r="17" spans="1:8" x14ac:dyDescent="0.35">
      <c r="A17" s="15" t="s">
        <v>146</v>
      </c>
      <c r="B17" s="15" t="s">
        <v>140</v>
      </c>
      <c r="C17" s="17" t="s">
        <v>2164</v>
      </c>
      <c r="D17" s="17" t="s">
        <v>1532</v>
      </c>
      <c r="E17" s="15" t="s">
        <v>4383</v>
      </c>
      <c r="F17" s="17" t="s">
        <v>135</v>
      </c>
      <c r="G17" s="15">
        <v>999923367</v>
      </c>
      <c r="H17" s="15">
        <v>200</v>
      </c>
    </row>
    <row r="18" spans="1:8" x14ac:dyDescent="0.35">
      <c r="A18" s="17" t="s">
        <v>146</v>
      </c>
      <c r="B18" s="17" t="s">
        <v>140</v>
      </c>
      <c r="C18" s="17" t="s">
        <v>1311</v>
      </c>
      <c r="D18" s="17" t="s">
        <v>1312</v>
      </c>
      <c r="E18" s="15" t="s">
        <v>4302</v>
      </c>
      <c r="F18" s="17" t="s">
        <v>135</v>
      </c>
      <c r="G18" s="17">
        <v>999919180</v>
      </c>
      <c r="H18" s="15">
        <v>150</v>
      </c>
    </row>
    <row r="19" spans="1:8" x14ac:dyDescent="0.35">
      <c r="A19" s="15" t="s">
        <v>146</v>
      </c>
      <c r="B19" s="15" t="s">
        <v>140</v>
      </c>
      <c r="C19" s="15" t="s">
        <v>1540</v>
      </c>
      <c r="D19" s="15" t="s">
        <v>1225</v>
      </c>
      <c r="E19" s="15" t="s">
        <v>4490</v>
      </c>
      <c r="F19" s="15" t="s">
        <v>135</v>
      </c>
      <c r="G19" s="15">
        <v>999925349</v>
      </c>
      <c r="H19" s="15">
        <v>129.5</v>
      </c>
    </row>
    <row r="20" spans="1:8" x14ac:dyDescent="0.35">
      <c r="A20" s="15" t="s">
        <v>146</v>
      </c>
      <c r="B20" s="15" t="s">
        <v>140</v>
      </c>
      <c r="C20" s="15" t="s">
        <v>307</v>
      </c>
      <c r="D20" s="15" t="s">
        <v>3106</v>
      </c>
      <c r="E20" s="15" t="s">
        <v>4477</v>
      </c>
      <c r="F20" s="15" t="s">
        <v>135</v>
      </c>
      <c r="G20" s="15">
        <v>999925263</v>
      </c>
      <c r="H20" s="15">
        <v>120.5</v>
      </c>
    </row>
    <row r="21" spans="1:8" x14ac:dyDescent="0.35">
      <c r="A21" s="15" t="s">
        <v>146</v>
      </c>
      <c r="B21" s="15" t="s">
        <v>140</v>
      </c>
      <c r="C21" s="15" t="s">
        <v>800</v>
      </c>
      <c r="D21" s="15" t="s">
        <v>3103</v>
      </c>
      <c r="E21" s="15" t="s">
        <v>4314</v>
      </c>
      <c r="F21" s="15" t="s">
        <v>135</v>
      </c>
      <c r="G21" s="15">
        <v>999920328</v>
      </c>
      <c r="H21" s="15">
        <v>120</v>
      </c>
    </row>
    <row r="22" spans="1:8" x14ac:dyDescent="0.35">
      <c r="A22" s="15" t="s">
        <v>146</v>
      </c>
      <c r="B22" s="15" t="s">
        <v>140</v>
      </c>
      <c r="C22" s="15" t="s">
        <v>1230</v>
      </c>
      <c r="D22" s="15" t="s">
        <v>1223</v>
      </c>
      <c r="E22" s="15" t="s">
        <v>4343</v>
      </c>
      <c r="F22" s="15" t="s">
        <v>135</v>
      </c>
      <c r="G22" s="15">
        <v>999921785</v>
      </c>
      <c r="H22" s="15">
        <v>111.6</v>
      </c>
    </row>
    <row r="23" spans="1:8" x14ac:dyDescent="0.35">
      <c r="A23" s="15" t="s">
        <v>146</v>
      </c>
      <c r="B23" s="15" t="s">
        <v>140</v>
      </c>
      <c r="C23" s="15" t="s">
        <v>1677</v>
      </c>
      <c r="D23" s="15" t="s">
        <v>1678</v>
      </c>
      <c r="E23" s="15" t="s">
        <v>4303</v>
      </c>
      <c r="F23" s="15" t="s">
        <v>135</v>
      </c>
      <c r="G23" s="15">
        <v>999919189</v>
      </c>
      <c r="H23" s="15">
        <v>102</v>
      </c>
    </row>
    <row r="24" spans="1:8" x14ac:dyDescent="0.35">
      <c r="A24" s="17" t="s">
        <v>146</v>
      </c>
      <c r="B24" s="17" t="s">
        <v>140</v>
      </c>
      <c r="C24" s="17" t="s">
        <v>481</v>
      </c>
      <c r="D24" s="17" t="s">
        <v>1282</v>
      </c>
      <c r="E24" s="15" t="s">
        <v>4399</v>
      </c>
      <c r="F24" s="17" t="s">
        <v>135</v>
      </c>
      <c r="G24" s="17">
        <v>999923984</v>
      </c>
      <c r="H24" s="15">
        <v>96</v>
      </c>
    </row>
    <row r="25" spans="1:8" x14ac:dyDescent="0.35">
      <c r="A25" s="85" t="s">
        <v>146</v>
      </c>
      <c r="B25" s="85" t="s">
        <v>140</v>
      </c>
      <c r="C25" s="85" t="s">
        <v>611</v>
      </c>
      <c r="D25" s="85" t="s">
        <v>222</v>
      </c>
      <c r="E25" s="15" t="s">
        <v>4530</v>
      </c>
      <c r="F25" s="85" t="s">
        <v>135</v>
      </c>
      <c r="G25" s="15">
        <v>999926010</v>
      </c>
      <c r="H25" s="15">
        <v>90</v>
      </c>
    </row>
    <row r="26" spans="1:8" x14ac:dyDescent="0.35">
      <c r="A26" s="15" t="s">
        <v>146</v>
      </c>
      <c r="B26" s="15" t="s">
        <v>140</v>
      </c>
      <c r="C26" s="15" t="s">
        <v>931</v>
      </c>
      <c r="D26" s="15" t="s">
        <v>2228</v>
      </c>
      <c r="E26" s="15" t="s">
        <v>4340</v>
      </c>
      <c r="F26" s="15" t="s">
        <v>135</v>
      </c>
      <c r="G26" s="15">
        <v>999921749</v>
      </c>
      <c r="H26" s="15">
        <v>70</v>
      </c>
    </row>
    <row r="27" spans="1:8" x14ac:dyDescent="0.35">
      <c r="A27" s="85" t="s">
        <v>146</v>
      </c>
      <c r="B27" s="85" t="s">
        <v>140</v>
      </c>
      <c r="C27" s="85" t="s">
        <v>2609</v>
      </c>
      <c r="D27" s="85" t="s">
        <v>2610</v>
      </c>
      <c r="E27" s="15" t="s">
        <v>4497</v>
      </c>
      <c r="F27" s="85" t="s">
        <v>135</v>
      </c>
      <c r="G27" s="15">
        <v>999925463</v>
      </c>
      <c r="H27" s="15">
        <v>68</v>
      </c>
    </row>
    <row r="28" spans="1:8" x14ac:dyDescent="0.35">
      <c r="A28" s="85" t="s">
        <v>146</v>
      </c>
      <c r="B28" s="85" t="s">
        <v>140</v>
      </c>
      <c r="C28" s="85" t="s">
        <v>3920</v>
      </c>
      <c r="D28" s="85" t="s">
        <v>3921</v>
      </c>
      <c r="E28" s="15" t="s">
        <v>4506</v>
      </c>
      <c r="F28" s="85" t="s">
        <v>135</v>
      </c>
      <c r="G28" s="15">
        <v>999925610</v>
      </c>
      <c r="H28" s="15">
        <v>68</v>
      </c>
    </row>
    <row r="29" spans="1:8" x14ac:dyDescent="0.35">
      <c r="A29" s="85" t="s">
        <v>146</v>
      </c>
      <c r="B29" s="85" t="s">
        <v>140</v>
      </c>
      <c r="C29" s="85" t="s">
        <v>481</v>
      </c>
      <c r="D29" s="85" t="s">
        <v>499</v>
      </c>
      <c r="E29" s="15" t="s">
        <v>4563</v>
      </c>
      <c r="F29" s="85" t="s">
        <v>135</v>
      </c>
      <c r="G29" s="15">
        <v>999926433</v>
      </c>
      <c r="H29" s="15">
        <v>68</v>
      </c>
    </row>
    <row r="30" spans="1:8" x14ac:dyDescent="0.35">
      <c r="A30" s="15" t="s">
        <v>146</v>
      </c>
      <c r="B30" s="15" t="s">
        <v>140</v>
      </c>
      <c r="C30" s="15" t="s">
        <v>3104</v>
      </c>
      <c r="D30" s="15" t="s">
        <v>3105</v>
      </c>
      <c r="E30" s="15" t="s">
        <v>4581</v>
      </c>
      <c r="F30" s="15" t="s">
        <v>135</v>
      </c>
      <c r="G30" s="15">
        <v>999926654</v>
      </c>
      <c r="H30" s="15">
        <v>68</v>
      </c>
    </row>
    <row r="31" spans="1:8" x14ac:dyDescent="0.35">
      <c r="A31" s="85" t="s">
        <v>146</v>
      </c>
      <c r="B31" s="85" t="s">
        <v>140</v>
      </c>
      <c r="C31" s="85" t="s">
        <v>3922</v>
      </c>
      <c r="D31" s="85" t="s">
        <v>3923</v>
      </c>
      <c r="E31" s="15" t="s">
        <v>4605</v>
      </c>
      <c r="F31" s="85" t="s">
        <v>135</v>
      </c>
      <c r="G31" s="15">
        <v>999927106</v>
      </c>
      <c r="H31" s="15">
        <v>63</v>
      </c>
    </row>
    <row r="32" spans="1:8" x14ac:dyDescent="0.35">
      <c r="A32" s="15" t="s">
        <v>146</v>
      </c>
      <c r="B32" s="15" t="s">
        <v>140</v>
      </c>
      <c r="C32" s="15" t="s">
        <v>3107</v>
      </c>
      <c r="D32" s="15" t="s">
        <v>3050</v>
      </c>
      <c r="E32" s="15" t="s">
        <v>4606</v>
      </c>
      <c r="F32" s="15" t="s">
        <v>135</v>
      </c>
      <c r="G32" s="15">
        <v>999927114</v>
      </c>
      <c r="H32" s="15">
        <v>63</v>
      </c>
    </row>
    <row r="33" spans="1:8" x14ac:dyDescent="0.35">
      <c r="A33" s="15" t="s">
        <v>146</v>
      </c>
      <c r="B33" s="15" t="s">
        <v>140</v>
      </c>
      <c r="C33" s="17" t="s">
        <v>535</v>
      </c>
      <c r="D33" s="17" t="s">
        <v>1626</v>
      </c>
      <c r="E33" s="15" t="s">
        <v>4351</v>
      </c>
      <c r="F33" s="17" t="s">
        <v>135</v>
      </c>
      <c r="G33" s="15">
        <v>999921979</v>
      </c>
      <c r="H33" s="15">
        <v>60.6</v>
      </c>
    </row>
    <row r="34" spans="1:8" x14ac:dyDescent="0.35">
      <c r="A34" s="82" t="s">
        <v>146</v>
      </c>
      <c r="B34" s="82" t="s">
        <v>140</v>
      </c>
      <c r="C34" s="82" t="s">
        <v>2838</v>
      </c>
      <c r="D34" s="82" t="s">
        <v>2029</v>
      </c>
      <c r="E34" s="15" t="s">
        <v>4360</v>
      </c>
      <c r="F34" s="82" t="s">
        <v>135</v>
      </c>
      <c r="G34" s="82">
        <v>999922312</v>
      </c>
      <c r="H34" s="15">
        <v>60</v>
      </c>
    </row>
    <row r="35" spans="1:8" x14ac:dyDescent="0.35">
      <c r="A35" s="15" t="s">
        <v>146</v>
      </c>
      <c r="B35" s="15" t="s">
        <v>140</v>
      </c>
      <c r="C35" s="15" t="s">
        <v>2952</v>
      </c>
      <c r="D35" s="15" t="s">
        <v>1072</v>
      </c>
      <c r="E35" s="15" t="s">
        <v>4487</v>
      </c>
      <c r="F35" s="15" t="s">
        <v>135</v>
      </c>
      <c r="G35" s="15">
        <v>999925315</v>
      </c>
      <c r="H35" s="15">
        <v>60</v>
      </c>
    </row>
    <row r="36" spans="1:8" x14ac:dyDescent="0.35">
      <c r="A36" s="85" t="s">
        <v>146</v>
      </c>
      <c r="B36" s="85" t="s">
        <v>140</v>
      </c>
      <c r="C36" s="85" t="s">
        <v>3924</v>
      </c>
      <c r="D36" s="85" t="s">
        <v>3925</v>
      </c>
      <c r="E36" s="15" t="s">
        <v>4630</v>
      </c>
      <c r="F36" s="85" t="s">
        <v>135</v>
      </c>
      <c r="G36" s="15">
        <v>999927421</v>
      </c>
      <c r="H36" s="15">
        <v>58</v>
      </c>
    </row>
    <row r="37" spans="1:8" x14ac:dyDescent="0.35">
      <c r="A37" s="15" t="s">
        <v>146</v>
      </c>
      <c r="B37" s="17" t="s">
        <v>140</v>
      </c>
      <c r="C37" s="17" t="s">
        <v>145</v>
      </c>
      <c r="D37" s="17" t="s">
        <v>144</v>
      </c>
      <c r="E37" s="15" t="s">
        <v>4327</v>
      </c>
      <c r="F37" s="17" t="s">
        <v>135</v>
      </c>
      <c r="G37" s="17">
        <v>999921212</v>
      </c>
      <c r="H37" s="15">
        <v>57.5</v>
      </c>
    </row>
    <row r="38" spans="1:8" x14ac:dyDescent="0.35">
      <c r="A38" s="85" t="s">
        <v>146</v>
      </c>
      <c r="B38" s="85" t="s">
        <v>140</v>
      </c>
      <c r="C38" s="85" t="s">
        <v>265</v>
      </c>
      <c r="D38" s="85" t="s">
        <v>3926</v>
      </c>
      <c r="E38" s="15" t="s">
        <v>4656</v>
      </c>
      <c r="F38" s="85" t="s">
        <v>135</v>
      </c>
      <c r="G38" s="15">
        <v>999927689</v>
      </c>
      <c r="H38" s="15">
        <v>54</v>
      </c>
    </row>
    <row r="39" spans="1:8" x14ac:dyDescent="0.35">
      <c r="A39" s="17" t="s">
        <v>146</v>
      </c>
      <c r="B39" s="17" t="s">
        <v>140</v>
      </c>
      <c r="C39" s="17" t="s">
        <v>306</v>
      </c>
      <c r="D39" s="17" t="s">
        <v>304</v>
      </c>
      <c r="E39" s="15" t="s">
        <v>4322</v>
      </c>
      <c r="F39" s="17" t="s">
        <v>135</v>
      </c>
      <c r="G39" s="17">
        <v>999921146</v>
      </c>
      <c r="H39" s="15">
        <v>52</v>
      </c>
    </row>
    <row r="40" spans="1:8" x14ac:dyDescent="0.35">
      <c r="A40" s="85" t="s">
        <v>146</v>
      </c>
      <c r="B40" s="85" t="s">
        <v>140</v>
      </c>
      <c r="C40" s="85" t="s">
        <v>1369</v>
      </c>
      <c r="D40" s="85" t="s">
        <v>3919</v>
      </c>
      <c r="E40" s="15" t="s">
        <v>4657</v>
      </c>
      <c r="F40" s="85" t="s">
        <v>135</v>
      </c>
      <c r="G40" s="15">
        <v>999927694</v>
      </c>
      <c r="H40" s="15">
        <v>51</v>
      </c>
    </row>
    <row r="41" spans="1:8" x14ac:dyDescent="0.35">
      <c r="A41" s="82" t="s">
        <v>146</v>
      </c>
      <c r="B41" s="82" t="s">
        <v>140</v>
      </c>
      <c r="C41" s="82" t="s">
        <v>2836</v>
      </c>
      <c r="D41" s="82" t="s">
        <v>2837</v>
      </c>
      <c r="E41" s="15" t="s">
        <v>4358</v>
      </c>
      <c r="F41" s="82" t="s">
        <v>135</v>
      </c>
      <c r="G41" s="82">
        <v>999922265</v>
      </c>
      <c r="H41" s="15">
        <v>45</v>
      </c>
    </row>
    <row r="42" spans="1:8" x14ac:dyDescent="0.35">
      <c r="A42" s="15" t="s">
        <v>146</v>
      </c>
      <c r="B42" s="15" t="s">
        <v>140</v>
      </c>
      <c r="C42" s="15" t="s">
        <v>275</v>
      </c>
      <c r="D42" s="15" t="s">
        <v>2041</v>
      </c>
      <c r="E42" s="15" t="s">
        <v>4437</v>
      </c>
      <c r="F42" s="15" t="s">
        <v>135</v>
      </c>
      <c r="G42" s="15">
        <v>999924785</v>
      </c>
      <c r="H42" s="15">
        <v>45</v>
      </c>
    </row>
    <row r="43" spans="1:8" x14ac:dyDescent="0.35">
      <c r="A43" s="83" t="s">
        <v>146</v>
      </c>
      <c r="B43" s="83" t="s">
        <v>140</v>
      </c>
      <c r="C43" s="83" t="s">
        <v>3834</v>
      </c>
      <c r="D43" s="83" t="s">
        <v>3835</v>
      </c>
      <c r="E43" s="15" t="s">
        <v>4622</v>
      </c>
      <c r="F43" s="83" t="s">
        <v>135</v>
      </c>
      <c r="G43" s="15">
        <v>999927305</v>
      </c>
      <c r="H43" s="15">
        <v>45</v>
      </c>
    </row>
    <row r="44" spans="1:8" x14ac:dyDescent="0.35">
      <c r="A44" s="17" t="s">
        <v>146</v>
      </c>
      <c r="B44" s="17" t="s">
        <v>140</v>
      </c>
      <c r="C44" s="17" t="s">
        <v>3597</v>
      </c>
      <c r="D44" s="17" t="s">
        <v>3598</v>
      </c>
      <c r="E44" s="15" t="s">
        <v>4648</v>
      </c>
      <c r="F44" s="17" t="s">
        <v>135</v>
      </c>
      <c r="G44" s="17">
        <v>999927639</v>
      </c>
      <c r="H44" s="15">
        <v>45</v>
      </c>
    </row>
    <row r="45" spans="1:8" x14ac:dyDescent="0.35">
      <c r="A45" s="15" t="s">
        <v>146</v>
      </c>
      <c r="B45" s="15" t="s">
        <v>140</v>
      </c>
      <c r="C45" s="15" t="s">
        <v>1540</v>
      </c>
      <c r="D45" s="15" t="s">
        <v>1984</v>
      </c>
      <c r="E45" s="15" t="s">
        <v>4445</v>
      </c>
      <c r="F45" s="15" t="s">
        <v>135</v>
      </c>
      <c r="G45" s="15">
        <v>999924873</v>
      </c>
      <c r="H45" s="15">
        <v>37.5</v>
      </c>
    </row>
    <row r="46" spans="1:8" x14ac:dyDescent="0.35">
      <c r="A46" s="15" t="s">
        <v>146</v>
      </c>
      <c r="B46" s="15" t="s">
        <v>140</v>
      </c>
      <c r="C46" s="15" t="s">
        <v>3705</v>
      </c>
      <c r="D46" s="15" t="s">
        <v>1402</v>
      </c>
      <c r="E46" s="15" t="s">
        <v>4287</v>
      </c>
      <c r="F46" s="15" t="s">
        <v>135</v>
      </c>
      <c r="G46" s="15">
        <v>999904161</v>
      </c>
      <c r="H46" s="15">
        <v>34</v>
      </c>
    </row>
    <row r="47" spans="1:8" x14ac:dyDescent="0.35">
      <c r="A47" s="82" t="s">
        <v>146</v>
      </c>
      <c r="B47" s="82" t="s">
        <v>140</v>
      </c>
      <c r="C47" s="82" t="s">
        <v>2834</v>
      </c>
      <c r="D47" s="82" t="s">
        <v>2835</v>
      </c>
      <c r="E47" s="15" t="s">
        <v>4532</v>
      </c>
      <c r="F47" s="82" t="s">
        <v>135</v>
      </c>
      <c r="G47" s="82">
        <v>999926033</v>
      </c>
      <c r="H47" s="15">
        <v>34</v>
      </c>
    </row>
    <row r="48" spans="1:8" x14ac:dyDescent="0.35">
      <c r="A48" s="15" t="s">
        <v>146</v>
      </c>
      <c r="B48" s="15" t="s">
        <v>140</v>
      </c>
      <c r="C48" s="15" t="s">
        <v>2922</v>
      </c>
      <c r="D48" s="15" t="s">
        <v>2923</v>
      </c>
      <c r="E48" s="15" t="s">
        <v>4370</v>
      </c>
      <c r="F48" s="15" t="s">
        <v>135</v>
      </c>
      <c r="G48" s="15">
        <v>999922783</v>
      </c>
      <c r="H48" s="15">
        <v>30</v>
      </c>
    </row>
    <row r="49" spans="1:8" x14ac:dyDescent="0.35">
      <c r="A49" s="85" t="s">
        <v>146</v>
      </c>
      <c r="B49" s="85" t="s">
        <v>140</v>
      </c>
      <c r="C49" s="85" t="s">
        <v>261</v>
      </c>
      <c r="D49" s="85" t="s">
        <v>3476</v>
      </c>
      <c r="E49" s="15" t="s">
        <v>4641</v>
      </c>
      <c r="F49" s="85" t="s">
        <v>135</v>
      </c>
      <c r="G49" s="15">
        <v>999927557</v>
      </c>
      <c r="H49" s="15">
        <v>30</v>
      </c>
    </row>
    <row r="50" spans="1:8" x14ac:dyDescent="0.35">
      <c r="A50" s="15" t="s">
        <v>146</v>
      </c>
      <c r="B50" s="15" t="s">
        <v>140</v>
      </c>
      <c r="C50" s="15" t="s">
        <v>3550</v>
      </c>
      <c r="D50" s="15" t="s">
        <v>3551</v>
      </c>
      <c r="E50" s="15" t="s">
        <v>4685</v>
      </c>
      <c r="F50" s="15" t="s">
        <v>135</v>
      </c>
      <c r="G50" s="15">
        <v>999928090</v>
      </c>
      <c r="H50" s="15">
        <v>30</v>
      </c>
    </row>
    <row r="51" spans="1:8" x14ac:dyDescent="0.35">
      <c r="A51" s="15" t="s">
        <v>146</v>
      </c>
      <c r="B51" s="15" t="s">
        <v>140</v>
      </c>
      <c r="C51" s="15" t="s">
        <v>982</v>
      </c>
      <c r="D51" s="15" t="s">
        <v>1475</v>
      </c>
      <c r="E51" s="15" t="s">
        <v>4454</v>
      </c>
      <c r="F51" s="15" t="s">
        <v>135</v>
      </c>
      <c r="G51" s="15">
        <v>999925017</v>
      </c>
      <c r="H51" s="15">
        <v>28</v>
      </c>
    </row>
    <row r="52" spans="1:8" x14ac:dyDescent="0.35">
      <c r="A52" s="15" t="s">
        <v>146</v>
      </c>
      <c r="B52" s="15" t="s">
        <v>134</v>
      </c>
      <c r="C52" s="15" t="s">
        <v>1723</v>
      </c>
      <c r="D52" s="15" t="s">
        <v>1721</v>
      </c>
      <c r="E52" s="15" t="s">
        <v>4318</v>
      </c>
      <c r="F52" s="15" t="s">
        <v>135</v>
      </c>
      <c r="G52" s="15">
        <v>999920804</v>
      </c>
      <c r="H52" s="15">
        <v>554</v>
      </c>
    </row>
    <row r="53" spans="1:8" x14ac:dyDescent="0.35">
      <c r="A53" s="15" t="s">
        <v>146</v>
      </c>
      <c r="B53" s="15" t="s">
        <v>134</v>
      </c>
      <c r="C53" s="15" t="s">
        <v>1159</v>
      </c>
      <c r="D53" s="15" t="s">
        <v>1160</v>
      </c>
      <c r="E53" s="15" t="s">
        <v>4316</v>
      </c>
      <c r="F53" s="15" t="s">
        <v>135</v>
      </c>
      <c r="G53" s="15">
        <v>999920587</v>
      </c>
      <c r="H53" s="15">
        <v>400.8</v>
      </c>
    </row>
    <row r="54" spans="1:8" x14ac:dyDescent="0.35">
      <c r="A54" s="15" t="s">
        <v>146</v>
      </c>
      <c r="B54" s="15" t="s">
        <v>134</v>
      </c>
      <c r="C54" s="15" t="s">
        <v>1184</v>
      </c>
      <c r="D54" s="15" t="s">
        <v>1993</v>
      </c>
      <c r="E54" s="15" t="s">
        <v>4363</v>
      </c>
      <c r="F54" s="15" t="s">
        <v>135</v>
      </c>
      <c r="G54" s="15">
        <v>999922554</v>
      </c>
      <c r="H54" s="15">
        <v>309.39999999999998</v>
      </c>
    </row>
    <row r="55" spans="1:8" x14ac:dyDescent="0.35">
      <c r="A55" s="15" t="s">
        <v>146</v>
      </c>
      <c r="B55" s="15" t="s">
        <v>134</v>
      </c>
      <c r="C55" s="15" t="s">
        <v>419</v>
      </c>
      <c r="D55" s="15" t="s">
        <v>2152</v>
      </c>
      <c r="E55" s="15" t="s">
        <v>4364</v>
      </c>
      <c r="F55" s="17" t="s">
        <v>135</v>
      </c>
      <c r="G55" s="15">
        <v>999922565</v>
      </c>
      <c r="H55" s="15">
        <v>292</v>
      </c>
    </row>
    <row r="56" spans="1:8" x14ac:dyDescent="0.35">
      <c r="A56" s="15" t="s">
        <v>146</v>
      </c>
      <c r="B56" s="15" t="s">
        <v>134</v>
      </c>
      <c r="C56" s="17" t="s">
        <v>2056</v>
      </c>
      <c r="D56" s="17" t="s">
        <v>904</v>
      </c>
      <c r="E56" s="15" t="s">
        <v>4393</v>
      </c>
      <c r="F56" s="17" t="s">
        <v>135</v>
      </c>
      <c r="G56" s="15">
        <v>999923868</v>
      </c>
      <c r="H56" s="15">
        <v>260</v>
      </c>
    </row>
    <row r="57" spans="1:8" x14ac:dyDescent="0.35">
      <c r="A57" s="85" t="s">
        <v>146</v>
      </c>
      <c r="B57" s="85" t="s">
        <v>134</v>
      </c>
      <c r="C57" s="85" t="s">
        <v>471</v>
      </c>
      <c r="D57" s="85" t="s">
        <v>1992</v>
      </c>
      <c r="E57" s="15" t="s">
        <v>4367</v>
      </c>
      <c r="F57" s="85" t="s">
        <v>135</v>
      </c>
      <c r="G57" s="15">
        <v>999922659</v>
      </c>
      <c r="H57" s="15">
        <v>210</v>
      </c>
    </row>
    <row r="58" spans="1:8" x14ac:dyDescent="0.35">
      <c r="A58" s="82" t="s">
        <v>146</v>
      </c>
      <c r="B58" s="82" t="s">
        <v>134</v>
      </c>
      <c r="C58" s="82" t="s">
        <v>2842</v>
      </c>
      <c r="D58" s="82" t="s">
        <v>1223</v>
      </c>
      <c r="E58" s="15" t="s">
        <v>4517</v>
      </c>
      <c r="F58" s="82" t="s">
        <v>135</v>
      </c>
      <c r="G58" s="82">
        <v>999925820</v>
      </c>
      <c r="H58" s="15">
        <v>180</v>
      </c>
    </row>
    <row r="59" spans="1:8" x14ac:dyDescent="0.35">
      <c r="A59" s="15" t="s">
        <v>146</v>
      </c>
      <c r="B59" s="15" t="s">
        <v>134</v>
      </c>
      <c r="C59" s="17" t="s">
        <v>1922</v>
      </c>
      <c r="D59" s="17" t="s">
        <v>1923</v>
      </c>
      <c r="E59" s="15" t="s">
        <v>4319</v>
      </c>
      <c r="F59" s="15" t="s">
        <v>135</v>
      </c>
      <c r="G59" s="17">
        <v>999920941</v>
      </c>
      <c r="H59" s="15">
        <v>155.4</v>
      </c>
    </row>
    <row r="60" spans="1:8" x14ac:dyDescent="0.35">
      <c r="A60" s="17" t="s">
        <v>146</v>
      </c>
      <c r="B60" s="17" t="s">
        <v>134</v>
      </c>
      <c r="C60" s="17" t="s">
        <v>174</v>
      </c>
      <c r="D60" s="17" t="s">
        <v>1888</v>
      </c>
      <c r="E60" s="15" t="s">
        <v>4339</v>
      </c>
      <c r="F60" s="17" t="s">
        <v>135</v>
      </c>
      <c r="G60" s="17">
        <v>999921648</v>
      </c>
      <c r="H60" s="15">
        <v>155.4</v>
      </c>
    </row>
    <row r="61" spans="1:8" x14ac:dyDescent="0.35">
      <c r="A61" s="15" t="s">
        <v>146</v>
      </c>
      <c r="B61" s="15" t="s">
        <v>134</v>
      </c>
      <c r="C61" s="15" t="s">
        <v>3089</v>
      </c>
      <c r="D61" s="15" t="s">
        <v>544</v>
      </c>
      <c r="E61" s="15" t="s">
        <v>4466</v>
      </c>
      <c r="F61" s="15" t="s">
        <v>135</v>
      </c>
      <c r="G61" s="15">
        <v>999925170</v>
      </c>
      <c r="H61" s="15">
        <v>147</v>
      </c>
    </row>
    <row r="62" spans="1:8" x14ac:dyDescent="0.35">
      <c r="A62" s="17" t="s">
        <v>146</v>
      </c>
      <c r="B62" s="17" t="s">
        <v>134</v>
      </c>
      <c r="C62" s="17" t="s">
        <v>1383</v>
      </c>
      <c r="D62" s="17" t="s">
        <v>1557</v>
      </c>
      <c r="E62" s="15" t="s">
        <v>4462</v>
      </c>
      <c r="F62" s="17" t="s">
        <v>135</v>
      </c>
      <c r="G62" s="17">
        <v>999925138</v>
      </c>
      <c r="H62" s="15">
        <v>120</v>
      </c>
    </row>
    <row r="63" spans="1:8" x14ac:dyDescent="0.35">
      <c r="A63" s="15" t="s">
        <v>146</v>
      </c>
      <c r="B63" s="15" t="s">
        <v>134</v>
      </c>
      <c r="C63" s="15" t="s">
        <v>498</v>
      </c>
      <c r="D63" s="15" t="s">
        <v>3046</v>
      </c>
      <c r="E63" s="15" t="s">
        <v>4489</v>
      </c>
      <c r="F63" s="15" t="s">
        <v>135</v>
      </c>
      <c r="G63" s="15">
        <v>999925343</v>
      </c>
      <c r="H63" s="15">
        <v>120</v>
      </c>
    </row>
    <row r="64" spans="1:8" x14ac:dyDescent="0.35">
      <c r="A64" s="15" t="s">
        <v>146</v>
      </c>
      <c r="B64" s="15" t="s">
        <v>134</v>
      </c>
      <c r="C64" s="17" t="s">
        <v>253</v>
      </c>
      <c r="D64" s="17" t="s">
        <v>2163</v>
      </c>
      <c r="E64" s="15" t="s">
        <v>4385</v>
      </c>
      <c r="F64" s="17" t="s">
        <v>135</v>
      </c>
      <c r="G64" s="15">
        <v>999923479</v>
      </c>
      <c r="H64" s="15">
        <v>119</v>
      </c>
    </row>
    <row r="65" spans="1:8" x14ac:dyDescent="0.35">
      <c r="A65" s="15" t="s">
        <v>146</v>
      </c>
      <c r="B65" s="15" t="s">
        <v>134</v>
      </c>
      <c r="C65" s="15" t="s">
        <v>189</v>
      </c>
      <c r="D65" s="15" t="s">
        <v>190</v>
      </c>
      <c r="E65" s="15" t="s">
        <v>4376</v>
      </c>
      <c r="F65" s="15" t="s">
        <v>135</v>
      </c>
      <c r="G65" s="15">
        <v>999923050</v>
      </c>
      <c r="H65" s="15">
        <v>117</v>
      </c>
    </row>
    <row r="66" spans="1:8" x14ac:dyDescent="0.35">
      <c r="A66" s="15" t="s">
        <v>146</v>
      </c>
      <c r="B66" s="15" t="s">
        <v>134</v>
      </c>
      <c r="C66" s="15" t="s">
        <v>1116</v>
      </c>
      <c r="D66" s="15" t="s">
        <v>1106</v>
      </c>
      <c r="E66" s="15" t="s">
        <v>4330</v>
      </c>
      <c r="F66" s="15" t="s">
        <v>135</v>
      </c>
      <c r="G66" s="15">
        <v>999921252</v>
      </c>
      <c r="H66" s="15">
        <v>113</v>
      </c>
    </row>
    <row r="67" spans="1:8" x14ac:dyDescent="0.35">
      <c r="A67" s="15" t="s">
        <v>146</v>
      </c>
      <c r="B67" s="15" t="s">
        <v>134</v>
      </c>
      <c r="C67" s="15" t="s">
        <v>2885</v>
      </c>
      <c r="D67" s="15" t="s">
        <v>1643</v>
      </c>
      <c r="E67" s="15" t="s">
        <v>4615</v>
      </c>
      <c r="F67" s="15" t="s">
        <v>135</v>
      </c>
      <c r="G67" s="15">
        <v>999927237</v>
      </c>
      <c r="H67" s="15">
        <v>109</v>
      </c>
    </row>
    <row r="68" spans="1:8" x14ac:dyDescent="0.35">
      <c r="A68" s="15" t="s">
        <v>146</v>
      </c>
      <c r="B68" s="15" t="s">
        <v>134</v>
      </c>
      <c r="C68" s="15" t="s">
        <v>1476</v>
      </c>
      <c r="D68" s="15" t="s">
        <v>1192</v>
      </c>
      <c r="E68" s="15" t="s">
        <v>4459</v>
      </c>
      <c r="F68" s="15" t="s">
        <v>135</v>
      </c>
      <c r="G68" s="15">
        <v>999925076</v>
      </c>
      <c r="H68" s="15">
        <v>105</v>
      </c>
    </row>
    <row r="69" spans="1:8" x14ac:dyDescent="0.35">
      <c r="A69" s="15" t="s">
        <v>146</v>
      </c>
      <c r="B69" s="15" t="s">
        <v>134</v>
      </c>
      <c r="C69" s="15" t="s">
        <v>2365</v>
      </c>
      <c r="D69" s="15" t="s">
        <v>2366</v>
      </c>
      <c r="E69" s="15" t="s">
        <v>4433</v>
      </c>
      <c r="F69" s="15" t="s">
        <v>135</v>
      </c>
      <c r="G69" s="15">
        <v>999924757</v>
      </c>
      <c r="H69" s="15">
        <v>94</v>
      </c>
    </row>
    <row r="70" spans="1:8" x14ac:dyDescent="0.35">
      <c r="A70" s="85" t="s">
        <v>146</v>
      </c>
      <c r="B70" s="85" t="s">
        <v>134</v>
      </c>
      <c r="C70" s="85" t="s">
        <v>3468</v>
      </c>
      <c r="D70" s="85" t="s">
        <v>3469</v>
      </c>
      <c r="E70" s="15" t="s">
        <v>4391</v>
      </c>
      <c r="F70" s="85" t="s">
        <v>135</v>
      </c>
      <c r="G70" s="15">
        <v>999923805</v>
      </c>
      <c r="H70" s="15">
        <v>90</v>
      </c>
    </row>
    <row r="71" spans="1:8" x14ac:dyDescent="0.35">
      <c r="A71" s="85" t="s">
        <v>146</v>
      </c>
      <c r="B71" s="85" t="s">
        <v>134</v>
      </c>
      <c r="C71" s="85" t="s">
        <v>3470</v>
      </c>
      <c r="D71" s="85" t="s">
        <v>3441</v>
      </c>
      <c r="E71" s="15" t="s">
        <v>4401</v>
      </c>
      <c r="F71" s="85" t="s">
        <v>135</v>
      </c>
      <c r="G71" s="15">
        <v>999924232</v>
      </c>
      <c r="H71" s="15">
        <v>90</v>
      </c>
    </row>
    <row r="72" spans="1:8" x14ac:dyDescent="0.35">
      <c r="A72" s="15" t="s">
        <v>146</v>
      </c>
      <c r="B72" s="15" t="s">
        <v>134</v>
      </c>
      <c r="C72" s="15" t="s">
        <v>607</v>
      </c>
      <c r="D72" s="15" t="s">
        <v>3776</v>
      </c>
      <c r="E72" s="15" t="s">
        <v>4307</v>
      </c>
      <c r="F72" s="15" t="s">
        <v>135</v>
      </c>
      <c r="G72" s="15">
        <v>999919536</v>
      </c>
      <c r="H72" s="15">
        <v>68</v>
      </c>
    </row>
    <row r="73" spans="1:8" x14ac:dyDescent="0.35">
      <c r="A73" s="15" t="s">
        <v>146</v>
      </c>
      <c r="B73" s="15" t="s">
        <v>134</v>
      </c>
      <c r="C73" s="15" t="s">
        <v>160</v>
      </c>
      <c r="D73" s="15" t="s">
        <v>2528</v>
      </c>
      <c r="E73" s="15" t="s">
        <v>4468</v>
      </c>
      <c r="F73" s="15" t="s">
        <v>135</v>
      </c>
      <c r="G73" s="15">
        <v>999925179</v>
      </c>
      <c r="H73" s="15">
        <v>68</v>
      </c>
    </row>
    <row r="74" spans="1:8" x14ac:dyDescent="0.35">
      <c r="A74" s="15" t="s">
        <v>146</v>
      </c>
      <c r="B74" s="15" t="s">
        <v>134</v>
      </c>
      <c r="C74" s="15" t="s">
        <v>935</v>
      </c>
      <c r="D74" s="15" t="s">
        <v>2457</v>
      </c>
      <c r="E74" s="15" t="s">
        <v>4493</v>
      </c>
      <c r="F74" s="15" t="s">
        <v>135</v>
      </c>
      <c r="G74" s="15">
        <v>999925383</v>
      </c>
      <c r="H74" s="15">
        <v>68</v>
      </c>
    </row>
    <row r="75" spans="1:8" x14ac:dyDescent="0.35">
      <c r="A75" s="82" t="s">
        <v>146</v>
      </c>
      <c r="B75" s="82" t="s">
        <v>134</v>
      </c>
      <c r="C75" s="82" t="s">
        <v>2841</v>
      </c>
      <c r="D75" s="82" t="s">
        <v>134</v>
      </c>
      <c r="E75" s="15" t="s">
        <v>4521</v>
      </c>
      <c r="F75" s="82" t="s">
        <v>135</v>
      </c>
      <c r="G75" s="82">
        <v>999925864</v>
      </c>
      <c r="H75" s="15">
        <v>68</v>
      </c>
    </row>
    <row r="76" spans="1:8" x14ac:dyDescent="0.35">
      <c r="A76" s="82" t="s">
        <v>146</v>
      </c>
      <c r="B76" s="82" t="s">
        <v>134</v>
      </c>
      <c r="C76" s="82" t="s">
        <v>2803</v>
      </c>
      <c r="D76" s="82" t="s">
        <v>2843</v>
      </c>
      <c r="E76" s="15" t="s">
        <v>4534</v>
      </c>
      <c r="F76" s="82" t="s">
        <v>135</v>
      </c>
      <c r="G76" s="82">
        <v>999926093</v>
      </c>
      <c r="H76" s="15">
        <v>68</v>
      </c>
    </row>
    <row r="77" spans="1:8" x14ac:dyDescent="0.35">
      <c r="A77" s="17" t="s">
        <v>146</v>
      </c>
      <c r="B77" s="17" t="s">
        <v>134</v>
      </c>
      <c r="C77" s="17" t="s">
        <v>3608</v>
      </c>
      <c r="D77" s="17" t="s">
        <v>962</v>
      </c>
      <c r="E77" s="15" t="s">
        <v>4619</v>
      </c>
      <c r="F77" s="17" t="s">
        <v>135</v>
      </c>
      <c r="G77" s="17">
        <v>999927281</v>
      </c>
      <c r="H77" s="15">
        <v>68</v>
      </c>
    </row>
    <row r="78" spans="1:8" x14ac:dyDescent="0.35">
      <c r="A78" s="85" t="s">
        <v>146</v>
      </c>
      <c r="B78" s="85" t="s">
        <v>134</v>
      </c>
      <c r="C78" s="85" t="s">
        <v>1144</v>
      </c>
      <c r="D78" s="85" t="s">
        <v>1375</v>
      </c>
      <c r="E78" s="15" t="s">
        <v>4629</v>
      </c>
      <c r="F78" s="85" t="s">
        <v>135</v>
      </c>
      <c r="G78" s="15">
        <v>999927395</v>
      </c>
      <c r="H78" s="15">
        <v>68</v>
      </c>
    </row>
    <row r="79" spans="1:8" x14ac:dyDescent="0.35">
      <c r="A79" s="17" t="s">
        <v>146</v>
      </c>
      <c r="B79" s="17" t="s">
        <v>134</v>
      </c>
      <c r="C79" s="17" t="s">
        <v>225</v>
      </c>
      <c r="D79" s="17" t="s">
        <v>1631</v>
      </c>
      <c r="E79" s="15" t="s">
        <v>4655</v>
      </c>
      <c r="F79" s="17" t="s">
        <v>135</v>
      </c>
      <c r="G79" s="17">
        <v>999927686</v>
      </c>
      <c r="H79" s="15">
        <v>68</v>
      </c>
    </row>
    <row r="80" spans="1:8" x14ac:dyDescent="0.35">
      <c r="A80" s="15" t="s">
        <v>146</v>
      </c>
      <c r="B80" s="15" t="s">
        <v>134</v>
      </c>
      <c r="C80" s="15" t="s">
        <v>1796</v>
      </c>
      <c r="D80" s="15" t="s">
        <v>1797</v>
      </c>
      <c r="E80" s="15" t="s">
        <v>4356</v>
      </c>
      <c r="F80" s="15" t="s">
        <v>135</v>
      </c>
      <c r="G80" s="15">
        <v>999922227</v>
      </c>
      <c r="H80" s="15">
        <v>63</v>
      </c>
    </row>
    <row r="81" spans="1:8" x14ac:dyDescent="0.35">
      <c r="A81" s="15" t="s">
        <v>146</v>
      </c>
      <c r="B81" s="15" t="s">
        <v>134</v>
      </c>
      <c r="C81" s="15" t="s">
        <v>491</v>
      </c>
      <c r="D81" s="15" t="s">
        <v>3091</v>
      </c>
      <c r="E81" s="15" t="s">
        <v>4538</v>
      </c>
      <c r="F81" s="15" t="s">
        <v>135</v>
      </c>
      <c r="G81" s="15">
        <v>999926147</v>
      </c>
      <c r="H81" s="15">
        <v>63</v>
      </c>
    </row>
    <row r="82" spans="1:8" x14ac:dyDescent="0.35">
      <c r="A82" s="82" t="s">
        <v>146</v>
      </c>
      <c r="B82" s="82" t="s">
        <v>134</v>
      </c>
      <c r="C82" s="82" t="s">
        <v>2839</v>
      </c>
      <c r="D82" s="82" t="s">
        <v>2840</v>
      </c>
      <c r="E82" s="15" t="s">
        <v>4570</v>
      </c>
      <c r="F82" s="82" t="s">
        <v>135</v>
      </c>
      <c r="G82" s="82">
        <v>999926511</v>
      </c>
      <c r="H82" s="15">
        <v>63</v>
      </c>
    </row>
    <row r="83" spans="1:8" x14ac:dyDescent="0.35">
      <c r="A83" s="15" t="s">
        <v>146</v>
      </c>
      <c r="B83" s="15" t="s">
        <v>134</v>
      </c>
      <c r="C83" s="15" t="s">
        <v>450</v>
      </c>
      <c r="D83" s="15" t="s">
        <v>3090</v>
      </c>
      <c r="E83" s="15" t="s">
        <v>4613</v>
      </c>
      <c r="F83" s="15" t="s">
        <v>135</v>
      </c>
      <c r="G83" s="15">
        <v>999927233</v>
      </c>
      <c r="H83" s="15">
        <v>63</v>
      </c>
    </row>
    <row r="84" spans="1:8" x14ac:dyDescent="0.35">
      <c r="A84" s="15" t="s">
        <v>146</v>
      </c>
      <c r="B84" s="15" t="s">
        <v>134</v>
      </c>
      <c r="C84" s="15" t="s">
        <v>2373</v>
      </c>
      <c r="D84" s="15" t="s">
        <v>1521</v>
      </c>
      <c r="E84" s="15" t="s">
        <v>4616</v>
      </c>
      <c r="F84" s="15" t="s">
        <v>135</v>
      </c>
      <c r="G84" s="15">
        <v>999927270</v>
      </c>
      <c r="H84" s="15">
        <v>63</v>
      </c>
    </row>
    <row r="85" spans="1:8" x14ac:dyDescent="0.35">
      <c r="A85" s="17" t="s">
        <v>146</v>
      </c>
      <c r="B85" s="17" t="s">
        <v>134</v>
      </c>
      <c r="C85" s="17" t="s">
        <v>3606</v>
      </c>
      <c r="D85" s="17" t="s">
        <v>3607</v>
      </c>
      <c r="E85" s="15" t="s">
        <v>4659</v>
      </c>
      <c r="F85" s="17" t="s">
        <v>135</v>
      </c>
      <c r="G85" s="17">
        <v>999927721</v>
      </c>
      <c r="H85" s="15">
        <v>63</v>
      </c>
    </row>
    <row r="86" spans="1:8" x14ac:dyDescent="0.35">
      <c r="A86" s="15" t="s">
        <v>146</v>
      </c>
      <c r="B86" s="15" t="s">
        <v>134</v>
      </c>
      <c r="C86" s="15" t="s">
        <v>1302</v>
      </c>
      <c r="D86" s="15" t="s">
        <v>1939</v>
      </c>
      <c r="E86" s="15" t="s">
        <v>4387</v>
      </c>
      <c r="F86" s="15" t="s">
        <v>135</v>
      </c>
      <c r="G86" s="15">
        <v>999923614</v>
      </c>
      <c r="H86" s="15">
        <v>60</v>
      </c>
    </row>
    <row r="87" spans="1:8" x14ac:dyDescent="0.35">
      <c r="A87" s="82" t="s">
        <v>146</v>
      </c>
      <c r="B87" s="82" t="s">
        <v>134</v>
      </c>
      <c r="C87" s="82" t="s">
        <v>2800</v>
      </c>
      <c r="D87" s="82" t="s">
        <v>1475</v>
      </c>
      <c r="E87" s="15" t="s">
        <v>4553</v>
      </c>
      <c r="F87" s="82" t="s">
        <v>135</v>
      </c>
      <c r="G87" s="82">
        <v>999926334</v>
      </c>
      <c r="H87" s="15">
        <v>58</v>
      </c>
    </row>
    <row r="88" spans="1:8" x14ac:dyDescent="0.35">
      <c r="A88" s="85" t="s">
        <v>146</v>
      </c>
      <c r="B88" s="85" t="s">
        <v>134</v>
      </c>
      <c r="C88" s="85" t="s">
        <v>3935</v>
      </c>
      <c r="D88" s="85" t="s">
        <v>499</v>
      </c>
      <c r="E88" s="15" t="s">
        <v>4601</v>
      </c>
      <c r="F88" s="85" t="s">
        <v>135</v>
      </c>
      <c r="G88" s="15">
        <v>999926987</v>
      </c>
      <c r="H88" s="15">
        <v>58</v>
      </c>
    </row>
    <row r="89" spans="1:8" x14ac:dyDescent="0.35">
      <c r="A89" s="85" t="s">
        <v>146</v>
      </c>
      <c r="B89" s="85" t="s">
        <v>134</v>
      </c>
      <c r="C89" s="85" t="s">
        <v>3932</v>
      </c>
      <c r="D89" s="85" t="s">
        <v>3933</v>
      </c>
      <c r="E89" s="15" t="s">
        <v>4638</v>
      </c>
      <c r="F89" s="85" t="s">
        <v>135</v>
      </c>
      <c r="G89" s="15">
        <v>999927492</v>
      </c>
      <c r="H89" s="15">
        <v>54</v>
      </c>
    </row>
    <row r="90" spans="1:8" x14ac:dyDescent="0.35">
      <c r="A90" s="17" t="s">
        <v>146</v>
      </c>
      <c r="B90" s="17" t="s">
        <v>134</v>
      </c>
      <c r="C90" s="17" t="s">
        <v>265</v>
      </c>
      <c r="D90" s="17" t="s">
        <v>470</v>
      </c>
      <c r="E90" s="15" t="s">
        <v>4325</v>
      </c>
      <c r="F90" s="17" t="s">
        <v>135</v>
      </c>
      <c r="G90" s="17">
        <v>999921192</v>
      </c>
      <c r="H90" s="15">
        <v>52</v>
      </c>
    </row>
    <row r="91" spans="1:8" x14ac:dyDescent="0.35">
      <c r="A91" s="15" t="s">
        <v>146</v>
      </c>
      <c r="B91" s="15" t="s">
        <v>134</v>
      </c>
      <c r="C91" s="15" t="s">
        <v>374</v>
      </c>
      <c r="D91" s="15" t="s">
        <v>1106</v>
      </c>
      <c r="E91" s="15" t="s">
        <v>4420</v>
      </c>
      <c r="F91" s="15" t="s">
        <v>135</v>
      </c>
      <c r="G91" s="15">
        <v>999924508</v>
      </c>
      <c r="H91" s="15">
        <v>52</v>
      </c>
    </row>
    <row r="92" spans="1:8" x14ac:dyDescent="0.35">
      <c r="A92" s="15" t="s">
        <v>146</v>
      </c>
      <c r="B92" s="15" t="s">
        <v>134</v>
      </c>
      <c r="C92" s="15" t="s">
        <v>291</v>
      </c>
      <c r="D92" s="15" t="s">
        <v>1568</v>
      </c>
      <c r="E92" s="15" t="s">
        <v>4451</v>
      </c>
      <c r="F92" s="15" t="s">
        <v>135</v>
      </c>
      <c r="G92" s="15">
        <v>999924976</v>
      </c>
      <c r="H92" s="15">
        <v>52</v>
      </c>
    </row>
    <row r="93" spans="1:8" x14ac:dyDescent="0.35">
      <c r="A93" s="15" t="s">
        <v>146</v>
      </c>
      <c r="B93" s="15" t="s">
        <v>134</v>
      </c>
      <c r="C93" s="15" t="s">
        <v>1341</v>
      </c>
      <c r="D93" s="15" t="s">
        <v>1342</v>
      </c>
      <c r="E93" s="15" t="s">
        <v>4292</v>
      </c>
      <c r="F93" s="15" t="s">
        <v>135</v>
      </c>
      <c r="G93" s="15">
        <v>999917172</v>
      </c>
      <c r="H93" s="15">
        <v>51</v>
      </c>
    </row>
    <row r="94" spans="1:8" x14ac:dyDescent="0.35">
      <c r="A94" s="85" t="s">
        <v>146</v>
      </c>
      <c r="B94" s="85" t="s">
        <v>134</v>
      </c>
      <c r="C94" s="85" t="s">
        <v>3934</v>
      </c>
      <c r="D94" s="85" t="s">
        <v>499</v>
      </c>
      <c r="E94" s="15" t="s">
        <v>4542</v>
      </c>
      <c r="F94" s="85" t="s">
        <v>135</v>
      </c>
      <c r="G94" s="15">
        <v>999926175</v>
      </c>
      <c r="H94" s="15">
        <v>51</v>
      </c>
    </row>
    <row r="95" spans="1:8" x14ac:dyDescent="0.35">
      <c r="A95" s="15" t="s">
        <v>146</v>
      </c>
      <c r="B95" s="15" t="s">
        <v>134</v>
      </c>
      <c r="C95" s="15" t="s">
        <v>275</v>
      </c>
      <c r="D95" s="15" t="s">
        <v>1501</v>
      </c>
      <c r="E95" s="15" t="s">
        <v>4432</v>
      </c>
      <c r="F95" s="15" t="s">
        <v>135</v>
      </c>
      <c r="G95" s="15">
        <v>999924740</v>
      </c>
      <c r="H95" s="15">
        <v>50</v>
      </c>
    </row>
    <row r="96" spans="1:8" x14ac:dyDescent="0.35">
      <c r="A96" s="17" t="s">
        <v>146</v>
      </c>
      <c r="B96" s="17" t="s">
        <v>134</v>
      </c>
      <c r="C96" s="17" t="s">
        <v>987</v>
      </c>
      <c r="D96" s="17" t="s">
        <v>988</v>
      </c>
      <c r="E96" s="15" t="s">
        <v>4297</v>
      </c>
      <c r="F96" s="15" t="s">
        <v>135</v>
      </c>
      <c r="G96" s="15">
        <v>999918224</v>
      </c>
      <c r="H96" s="15">
        <v>48</v>
      </c>
    </row>
    <row r="97" spans="1:8" x14ac:dyDescent="0.35">
      <c r="A97" s="15" t="s">
        <v>146</v>
      </c>
      <c r="B97" s="15" t="s">
        <v>134</v>
      </c>
      <c r="C97" s="15" t="s">
        <v>2960</v>
      </c>
      <c r="D97" s="15" t="s">
        <v>2961</v>
      </c>
      <c r="E97" s="15" t="s">
        <v>4584</v>
      </c>
      <c r="F97" s="15" t="s">
        <v>135</v>
      </c>
      <c r="G97" s="15">
        <v>999926695</v>
      </c>
      <c r="H97" s="15">
        <v>45</v>
      </c>
    </row>
    <row r="98" spans="1:8" x14ac:dyDescent="0.35">
      <c r="A98" s="15" t="s">
        <v>146</v>
      </c>
      <c r="B98" s="15" t="s">
        <v>134</v>
      </c>
      <c r="C98" s="15" t="s">
        <v>3100</v>
      </c>
      <c r="D98" s="15" t="s">
        <v>3101</v>
      </c>
      <c r="E98" s="15" t="s">
        <v>4419</v>
      </c>
      <c r="F98" s="15" t="s">
        <v>135</v>
      </c>
      <c r="G98" s="15">
        <v>999924496</v>
      </c>
      <c r="H98" s="15">
        <v>38</v>
      </c>
    </row>
    <row r="99" spans="1:8" x14ac:dyDescent="0.35">
      <c r="A99" s="85" t="s">
        <v>146</v>
      </c>
      <c r="B99" s="85" t="s">
        <v>134</v>
      </c>
      <c r="C99" s="85" t="s">
        <v>439</v>
      </c>
      <c r="D99" s="85" t="s">
        <v>1968</v>
      </c>
      <c r="E99" s="15" t="s">
        <v>4549</v>
      </c>
      <c r="F99" s="85" t="s">
        <v>135</v>
      </c>
      <c r="G99" s="15">
        <v>999926290</v>
      </c>
      <c r="H99" s="15">
        <v>38</v>
      </c>
    </row>
    <row r="100" spans="1:8" x14ac:dyDescent="0.35">
      <c r="A100" s="15" t="s">
        <v>146</v>
      </c>
      <c r="B100" s="15" t="s">
        <v>134</v>
      </c>
      <c r="C100" s="15" t="s">
        <v>1870</v>
      </c>
      <c r="D100" s="15" t="s">
        <v>3099</v>
      </c>
      <c r="E100" s="15" t="s">
        <v>4554</v>
      </c>
      <c r="F100" s="15" t="s">
        <v>135</v>
      </c>
      <c r="G100" s="15">
        <v>999926335</v>
      </c>
      <c r="H100" s="15">
        <v>38</v>
      </c>
    </row>
    <row r="101" spans="1:8" x14ac:dyDescent="0.35">
      <c r="A101" s="15" t="s">
        <v>146</v>
      </c>
      <c r="B101" s="15" t="s">
        <v>134</v>
      </c>
      <c r="C101" s="15" t="s">
        <v>301</v>
      </c>
      <c r="D101" s="15" t="s">
        <v>3098</v>
      </c>
      <c r="E101" s="15" t="s">
        <v>4573</v>
      </c>
      <c r="F101" s="15" t="s">
        <v>135</v>
      </c>
      <c r="G101" s="15">
        <v>999926543</v>
      </c>
      <c r="H101" s="15">
        <v>38</v>
      </c>
    </row>
    <row r="102" spans="1:8" x14ac:dyDescent="0.35">
      <c r="A102" s="15" t="s">
        <v>146</v>
      </c>
      <c r="B102" s="15" t="s">
        <v>134</v>
      </c>
      <c r="C102" s="15" t="s">
        <v>433</v>
      </c>
      <c r="D102" s="15" t="s">
        <v>3093</v>
      </c>
      <c r="E102" s="15" t="s">
        <v>4577</v>
      </c>
      <c r="F102" s="15" t="s">
        <v>135</v>
      </c>
      <c r="G102" s="15">
        <v>999926611</v>
      </c>
      <c r="H102" s="15">
        <v>38</v>
      </c>
    </row>
    <row r="103" spans="1:8" x14ac:dyDescent="0.35">
      <c r="A103" s="15" t="s">
        <v>146</v>
      </c>
      <c r="B103" s="15" t="s">
        <v>134</v>
      </c>
      <c r="C103" s="15" t="s">
        <v>3102</v>
      </c>
      <c r="D103" s="15" t="s">
        <v>2945</v>
      </c>
      <c r="E103" s="15" t="s">
        <v>4588</v>
      </c>
      <c r="F103" s="15" t="s">
        <v>135</v>
      </c>
      <c r="G103" s="15">
        <v>999926770</v>
      </c>
      <c r="H103" s="15">
        <v>38</v>
      </c>
    </row>
    <row r="104" spans="1:8" x14ac:dyDescent="0.35">
      <c r="A104" s="15" t="s">
        <v>146</v>
      </c>
      <c r="B104" s="15" t="s">
        <v>134</v>
      </c>
      <c r="C104" s="15" t="s">
        <v>3094</v>
      </c>
      <c r="D104" s="15" t="s">
        <v>3095</v>
      </c>
      <c r="E104" s="15" t="s">
        <v>4604</v>
      </c>
      <c r="F104" s="15" t="s">
        <v>135</v>
      </c>
      <c r="G104" s="15">
        <v>999927092</v>
      </c>
      <c r="H104" s="15">
        <v>38</v>
      </c>
    </row>
    <row r="105" spans="1:8" x14ac:dyDescent="0.35">
      <c r="A105" s="15" t="s">
        <v>146</v>
      </c>
      <c r="B105" s="15" t="s">
        <v>134</v>
      </c>
      <c r="C105" s="15" t="s">
        <v>3096</v>
      </c>
      <c r="D105" s="15" t="s">
        <v>3097</v>
      </c>
      <c r="E105" s="15" t="s">
        <v>4609</v>
      </c>
      <c r="F105" s="15" t="s">
        <v>135</v>
      </c>
      <c r="G105" s="15">
        <v>999927199</v>
      </c>
      <c r="H105" s="15">
        <v>38</v>
      </c>
    </row>
    <row r="106" spans="1:8" x14ac:dyDescent="0.35">
      <c r="A106" s="83" t="s">
        <v>146</v>
      </c>
      <c r="B106" s="83" t="s">
        <v>134</v>
      </c>
      <c r="C106" s="83" t="s">
        <v>375</v>
      </c>
      <c r="D106" s="83" t="s">
        <v>3835</v>
      </c>
      <c r="E106" s="15" t="s">
        <v>4623</v>
      </c>
      <c r="F106" s="83" t="s">
        <v>135</v>
      </c>
      <c r="G106" s="15">
        <v>999927306</v>
      </c>
      <c r="H106" s="15">
        <v>34</v>
      </c>
    </row>
    <row r="107" spans="1:8" x14ac:dyDescent="0.35">
      <c r="A107" s="15" t="s">
        <v>146</v>
      </c>
      <c r="B107" s="15" t="s">
        <v>134</v>
      </c>
      <c r="C107" s="15" t="s">
        <v>3708</v>
      </c>
      <c r="D107" s="15" t="s">
        <v>3709</v>
      </c>
      <c r="E107" s="15" t="s">
        <v>4644</v>
      </c>
      <c r="F107" s="15" t="s">
        <v>135</v>
      </c>
      <c r="G107" s="15">
        <v>999927580</v>
      </c>
      <c r="H107" s="15">
        <v>30</v>
      </c>
    </row>
    <row r="108" spans="1:8" x14ac:dyDescent="0.35">
      <c r="A108" s="15" t="s">
        <v>146</v>
      </c>
      <c r="B108" s="15" t="s">
        <v>134</v>
      </c>
      <c r="C108" s="15" t="s">
        <v>3706</v>
      </c>
      <c r="D108" s="15" t="s">
        <v>3707</v>
      </c>
      <c r="E108" s="15" t="s">
        <v>4683</v>
      </c>
      <c r="F108" s="15" t="s">
        <v>135</v>
      </c>
      <c r="G108" s="15">
        <v>999928024</v>
      </c>
      <c r="H108" s="15">
        <v>30</v>
      </c>
    </row>
    <row r="109" spans="1:8" x14ac:dyDescent="0.35">
      <c r="A109" s="15" t="s">
        <v>146</v>
      </c>
      <c r="B109" s="15" t="s">
        <v>134</v>
      </c>
      <c r="C109" s="15" t="s">
        <v>296</v>
      </c>
      <c r="D109" s="15" t="s">
        <v>1532</v>
      </c>
      <c r="E109" s="15" t="s">
        <v>4427</v>
      </c>
      <c r="F109" s="15" t="s">
        <v>135</v>
      </c>
      <c r="G109" s="15">
        <v>999924568</v>
      </c>
      <c r="H109" s="15">
        <v>28</v>
      </c>
    </row>
    <row r="110" spans="1:8" x14ac:dyDescent="0.35">
      <c r="A110" s="15" t="s">
        <v>146</v>
      </c>
      <c r="B110" s="15" t="s">
        <v>134</v>
      </c>
      <c r="C110" s="15" t="s">
        <v>2367</v>
      </c>
      <c r="D110" s="15" t="s">
        <v>1532</v>
      </c>
      <c r="E110" s="15" t="s">
        <v>4428</v>
      </c>
      <c r="F110" s="15" t="s">
        <v>135</v>
      </c>
      <c r="G110" s="15">
        <v>999924569</v>
      </c>
      <c r="H110" s="15">
        <v>28</v>
      </c>
    </row>
    <row r="111" spans="1:8" x14ac:dyDescent="0.35">
      <c r="A111" s="15" t="s">
        <v>146</v>
      </c>
      <c r="B111" s="15" t="s">
        <v>142</v>
      </c>
      <c r="C111" s="15" t="s">
        <v>1137</v>
      </c>
      <c r="D111" s="15" t="s">
        <v>1106</v>
      </c>
      <c r="E111" s="15" t="s">
        <v>4295</v>
      </c>
      <c r="F111" s="15" t="s">
        <v>135</v>
      </c>
      <c r="G111" s="15">
        <v>999918053</v>
      </c>
      <c r="H111" s="15">
        <v>244</v>
      </c>
    </row>
    <row r="112" spans="1:8" x14ac:dyDescent="0.35">
      <c r="A112" s="85" t="s">
        <v>146</v>
      </c>
      <c r="B112" s="85" t="s">
        <v>142</v>
      </c>
      <c r="C112" s="85" t="s">
        <v>607</v>
      </c>
      <c r="D112" s="85" t="s">
        <v>2620</v>
      </c>
      <c r="E112" s="15" t="s">
        <v>4441</v>
      </c>
      <c r="F112" s="85" t="s">
        <v>135</v>
      </c>
      <c r="G112" s="15">
        <v>999924829</v>
      </c>
      <c r="H112" s="15">
        <v>203</v>
      </c>
    </row>
    <row r="113" spans="1:8" x14ac:dyDescent="0.35">
      <c r="A113" s="15" t="s">
        <v>146</v>
      </c>
      <c r="B113" s="15" t="s">
        <v>142</v>
      </c>
      <c r="C113" s="15" t="s">
        <v>237</v>
      </c>
      <c r="D113" s="15" t="s">
        <v>2967</v>
      </c>
      <c r="E113" s="15" t="s">
        <v>4488</v>
      </c>
      <c r="F113" s="15" t="s">
        <v>135</v>
      </c>
      <c r="G113" s="15">
        <v>999925328</v>
      </c>
      <c r="H113" s="15">
        <v>188</v>
      </c>
    </row>
    <row r="114" spans="1:8" x14ac:dyDescent="0.35">
      <c r="A114" s="15" t="s">
        <v>146</v>
      </c>
      <c r="B114" s="15" t="s">
        <v>142</v>
      </c>
      <c r="C114" s="15" t="s">
        <v>908</v>
      </c>
      <c r="D114" s="15" t="s">
        <v>904</v>
      </c>
      <c r="E114" s="15" t="s">
        <v>4378</v>
      </c>
      <c r="F114" s="15" t="s">
        <v>135</v>
      </c>
      <c r="G114" s="15">
        <v>999923149</v>
      </c>
      <c r="H114" s="15">
        <v>138</v>
      </c>
    </row>
    <row r="115" spans="1:8" x14ac:dyDescent="0.35">
      <c r="A115" s="15" t="s">
        <v>146</v>
      </c>
      <c r="B115" s="15" t="s">
        <v>142</v>
      </c>
      <c r="C115" s="15" t="s">
        <v>1056</v>
      </c>
      <c r="D115" s="15" t="s">
        <v>3109</v>
      </c>
      <c r="E115" s="15" t="s">
        <v>4574</v>
      </c>
      <c r="F115" s="15" t="s">
        <v>135</v>
      </c>
      <c r="G115" s="15">
        <v>999926550</v>
      </c>
      <c r="H115" s="15">
        <v>129.5</v>
      </c>
    </row>
    <row r="116" spans="1:8" x14ac:dyDescent="0.35">
      <c r="A116" s="82" t="s">
        <v>146</v>
      </c>
      <c r="B116" s="82" t="s">
        <v>142</v>
      </c>
      <c r="C116" s="82" t="s">
        <v>2845</v>
      </c>
      <c r="D116" s="82" t="s">
        <v>532</v>
      </c>
      <c r="E116" s="15" t="s">
        <v>4354</v>
      </c>
      <c r="F116" s="82" t="s">
        <v>135</v>
      </c>
      <c r="G116" s="82">
        <v>999922013</v>
      </c>
      <c r="H116" s="15">
        <v>128</v>
      </c>
    </row>
    <row r="117" spans="1:8" x14ac:dyDescent="0.35">
      <c r="A117" s="85" t="s">
        <v>146</v>
      </c>
      <c r="B117" s="85" t="s">
        <v>142</v>
      </c>
      <c r="C117" s="85" t="s">
        <v>2621</v>
      </c>
      <c r="D117" s="85" t="s">
        <v>2622</v>
      </c>
      <c r="E117" s="15" t="s">
        <v>4479</v>
      </c>
      <c r="F117" s="85" t="s">
        <v>135</v>
      </c>
      <c r="G117" s="15">
        <v>999925267</v>
      </c>
      <c r="H117" s="15">
        <v>128</v>
      </c>
    </row>
    <row r="118" spans="1:8" x14ac:dyDescent="0.35">
      <c r="A118" s="15" t="s">
        <v>146</v>
      </c>
      <c r="B118" s="15" t="s">
        <v>142</v>
      </c>
      <c r="C118" s="15" t="s">
        <v>2968</v>
      </c>
      <c r="D118" s="15" t="s">
        <v>2969</v>
      </c>
      <c r="E118" s="15" t="s">
        <v>4495</v>
      </c>
      <c r="F118" s="15" t="s">
        <v>135</v>
      </c>
      <c r="G118" s="15">
        <v>999925428</v>
      </c>
      <c r="H118" s="15">
        <v>126</v>
      </c>
    </row>
    <row r="119" spans="1:8" x14ac:dyDescent="0.35">
      <c r="A119" s="15" t="s">
        <v>146</v>
      </c>
      <c r="B119" s="15" t="s">
        <v>142</v>
      </c>
      <c r="C119" s="15" t="s">
        <v>1852</v>
      </c>
      <c r="D119" s="15" t="s">
        <v>1853</v>
      </c>
      <c r="E119" s="15" t="s">
        <v>4310</v>
      </c>
      <c r="F119" s="15" t="s">
        <v>135</v>
      </c>
      <c r="G119" s="15">
        <v>999919888</v>
      </c>
      <c r="H119" s="15">
        <v>120</v>
      </c>
    </row>
    <row r="120" spans="1:8" x14ac:dyDescent="0.35">
      <c r="A120" s="85" t="s">
        <v>146</v>
      </c>
      <c r="B120" s="85" t="s">
        <v>142</v>
      </c>
      <c r="C120" s="85" t="s">
        <v>227</v>
      </c>
      <c r="D120" s="85" t="s">
        <v>3949</v>
      </c>
      <c r="E120" s="15" t="s">
        <v>4582</v>
      </c>
      <c r="F120" s="85" t="s">
        <v>135</v>
      </c>
      <c r="G120" s="15">
        <v>999926677</v>
      </c>
      <c r="H120" s="15">
        <v>120</v>
      </c>
    </row>
    <row r="121" spans="1:8" x14ac:dyDescent="0.35">
      <c r="A121" s="15" t="s">
        <v>146</v>
      </c>
      <c r="B121" s="15" t="s">
        <v>142</v>
      </c>
      <c r="C121" s="15" t="s">
        <v>3108</v>
      </c>
      <c r="D121" s="15" t="s">
        <v>1050</v>
      </c>
      <c r="E121" s="15" t="s">
        <v>4596</v>
      </c>
      <c r="F121" s="15" t="s">
        <v>135</v>
      </c>
      <c r="G121" s="15">
        <v>999926874</v>
      </c>
      <c r="H121" s="15">
        <v>120</v>
      </c>
    </row>
    <row r="122" spans="1:8" x14ac:dyDescent="0.35">
      <c r="A122" s="15" t="s">
        <v>146</v>
      </c>
      <c r="B122" s="15" t="s">
        <v>142</v>
      </c>
      <c r="C122" s="15" t="s">
        <v>790</v>
      </c>
      <c r="D122" s="15" t="s">
        <v>2886</v>
      </c>
      <c r="E122" s="15" t="s">
        <v>4551</v>
      </c>
      <c r="F122" s="15" t="s">
        <v>135</v>
      </c>
      <c r="G122" s="15">
        <v>999926300</v>
      </c>
      <c r="H122" s="15">
        <v>100</v>
      </c>
    </row>
    <row r="123" spans="1:8" x14ac:dyDescent="0.35">
      <c r="A123" s="82" t="s">
        <v>146</v>
      </c>
      <c r="B123" s="82" t="s">
        <v>142</v>
      </c>
      <c r="C123" s="82" t="s">
        <v>2846</v>
      </c>
      <c r="D123" s="82" t="s">
        <v>1106</v>
      </c>
      <c r="E123" s="15" t="s">
        <v>4510</v>
      </c>
      <c r="F123" s="82" t="s">
        <v>135</v>
      </c>
      <c r="G123" s="82">
        <v>999925643</v>
      </c>
      <c r="H123" s="15">
        <v>90</v>
      </c>
    </row>
    <row r="124" spans="1:8" x14ac:dyDescent="0.35">
      <c r="A124" s="85" t="s">
        <v>146</v>
      </c>
      <c r="B124" s="85" t="s">
        <v>142</v>
      </c>
      <c r="C124" s="85" t="s">
        <v>261</v>
      </c>
      <c r="D124" s="85" t="s">
        <v>3956</v>
      </c>
      <c r="E124" s="15" t="s">
        <v>4522</v>
      </c>
      <c r="F124" s="85" t="s">
        <v>135</v>
      </c>
      <c r="G124" s="15">
        <v>999925882</v>
      </c>
      <c r="H124" s="15">
        <v>90</v>
      </c>
    </row>
    <row r="125" spans="1:8" x14ac:dyDescent="0.35">
      <c r="A125" s="15" t="s">
        <v>146</v>
      </c>
      <c r="B125" s="15" t="s">
        <v>142</v>
      </c>
      <c r="C125" s="15" t="s">
        <v>301</v>
      </c>
      <c r="D125" s="15" t="s">
        <v>3111</v>
      </c>
      <c r="E125" s="15" t="s">
        <v>4312</v>
      </c>
      <c r="F125" s="15" t="s">
        <v>135</v>
      </c>
      <c r="G125" s="15">
        <v>999920225</v>
      </c>
      <c r="H125" s="15">
        <v>68</v>
      </c>
    </row>
    <row r="126" spans="1:8" x14ac:dyDescent="0.35">
      <c r="A126" s="15" t="s">
        <v>146</v>
      </c>
      <c r="B126" s="15" t="s">
        <v>142</v>
      </c>
      <c r="C126" s="15" t="s">
        <v>2058</v>
      </c>
      <c r="D126" s="15" t="s">
        <v>1821</v>
      </c>
      <c r="E126" s="15" t="s">
        <v>4388</v>
      </c>
      <c r="F126" s="17" t="s">
        <v>135</v>
      </c>
      <c r="G126" s="15">
        <v>999923717</v>
      </c>
      <c r="H126" s="15">
        <v>68</v>
      </c>
    </row>
    <row r="127" spans="1:8" x14ac:dyDescent="0.35">
      <c r="A127" s="82" t="s">
        <v>146</v>
      </c>
      <c r="B127" s="82" t="s">
        <v>142</v>
      </c>
      <c r="C127" s="82" t="s">
        <v>2844</v>
      </c>
      <c r="D127" s="82" t="s">
        <v>126</v>
      </c>
      <c r="E127" s="15" t="s">
        <v>4514</v>
      </c>
      <c r="F127" s="82" t="s">
        <v>135</v>
      </c>
      <c r="G127" s="82">
        <v>999925771</v>
      </c>
      <c r="H127" s="15">
        <v>68</v>
      </c>
    </row>
    <row r="128" spans="1:8" x14ac:dyDescent="0.35">
      <c r="A128" s="85" t="s">
        <v>146</v>
      </c>
      <c r="B128" s="85" t="s">
        <v>142</v>
      </c>
      <c r="C128" s="85" t="s">
        <v>3951</v>
      </c>
      <c r="D128" s="85" t="s">
        <v>3952</v>
      </c>
      <c r="E128" s="15" t="s">
        <v>4543</v>
      </c>
      <c r="F128" s="85" t="s">
        <v>135</v>
      </c>
      <c r="G128" s="15">
        <v>999926182</v>
      </c>
      <c r="H128" s="15">
        <v>68</v>
      </c>
    </row>
    <row r="129" spans="1:8" x14ac:dyDescent="0.35">
      <c r="A129" s="15" t="s">
        <v>146</v>
      </c>
      <c r="B129" s="15" t="s">
        <v>142</v>
      </c>
      <c r="C129" s="15" t="s">
        <v>1958</v>
      </c>
      <c r="D129" s="15" t="s">
        <v>3110</v>
      </c>
      <c r="E129" s="15" t="s">
        <v>4544</v>
      </c>
      <c r="F129" s="15" t="s">
        <v>135</v>
      </c>
      <c r="G129" s="15">
        <v>999926188</v>
      </c>
      <c r="H129" s="15">
        <v>68</v>
      </c>
    </row>
    <row r="130" spans="1:8" x14ac:dyDescent="0.35">
      <c r="A130" s="85" t="s">
        <v>146</v>
      </c>
      <c r="B130" s="85" t="s">
        <v>142</v>
      </c>
      <c r="C130" s="85" t="s">
        <v>3950</v>
      </c>
      <c r="D130" s="85" t="s">
        <v>532</v>
      </c>
      <c r="E130" s="15" t="s">
        <v>4547</v>
      </c>
      <c r="F130" s="85" t="s">
        <v>135</v>
      </c>
      <c r="G130" s="15">
        <v>999926232</v>
      </c>
      <c r="H130" s="15">
        <v>68</v>
      </c>
    </row>
    <row r="131" spans="1:8" x14ac:dyDescent="0.35">
      <c r="A131" s="85" t="s">
        <v>146</v>
      </c>
      <c r="B131" s="85" t="s">
        <v>142</v>
      </c>
      <c r="C131" s="85" t="s">
        <v>2989</v>
      </c>
      <c r="D131" s="85" t="s">
        <v>3948</v>
      </c>
      <c r="E131" s="15" t="s">
        <v>4653</v>
      </c>
      <c r="F131" s="85" t="s">
        <v>135</v>
      </c>
      <c r="G131" s="15">
        <v>999927669</v>
      </c>
      <c r="H131" s="15">
        <v>68</v>
      </c>
    </row>
    <row r="132" spans="1:8" x14ac:dyDescent="0.35">
      <c r="A132" s="85" t="s">
        <v>146</v>
      </c>
      <c r="B132" s="85" t="s">
        <v>142</v>
      </c>
      <c r="C132" s="85" t="s">
        <v>3480</v>
      </c>
      <c r="D132" s="85" t="s">
        <v>3481</v>
      </c>
      <c r="E132" s="15" t="s">
        <v>4392</v>
      </c>
      <c r="F132" s="85" t="s">
        <v>135</v>
      </c>
      <c r="G132" s="15">
        <v>999923862</v>
      </c>
      <c r="H132" s="15">
        <v>63</v>
      </c>
    </row>
    <row r="133" spans="1:8" x14ac:dyDescent="0.35">
      <c r="A133" s="15" t="s">
        <v>146</v>
      </c>
      <c r="B133" s="15" t="s">
        <v>142</v>
      </c>
      <c r="C133" s="15" t="s">
        <v>471</v>
      </c>
      <c r="D133" s="15" t="s">
        <v>1106</v>
      </c>
      <c r="E133" s="15" t="s">
        <v>4461</v>
      </c>
      <c r="F133" s="15" t="s">
        <v>135</v>
      </c>
      <c r="G133" s="15">
        <v>999925127</v>
      </c>
      <c r="H133" s="15">
        <v>63</v>
      </c>
    </row>
    <row r="134" spans="1:8" x14ac:dyDescent="0.35">
      <c r="A134" s="17" t="s">
        <v>146</v>
      </c>
      <c r="B134" s="17" t="s">
        <v>142</v>
      </c>
      <c r="C134" s="17" t="s">
        <v>227</v>
      </c>
      <c r="D134" s="17" t="s">
        <v>1989</v>
      </c>
      <c r="E134" s="15" t="s">
        <v>4618</v>
      </c>
      <c r="F134" s="17" t="s">
        <v>135</v>
      </c>
      <c r="G134" s="17">
        <v>999927279</v>
      </c>
      <c r="H134" s="15">
        <v>60</v>
      </c>
    </row>
    <row r="135" spans="1:8" x14ac:dyDescent="0.35">
      <c r="A135" s="15" t="s">
        <v>146</v>
      </c>
      <c r="B135" s="15" t="s">
        <v>142</v>
      </c>
      <c r="C135" s="15" t="s">
        <v>1399</v>
      </c>
      <c r="D135" s="15" t="s">
        <v>1400</v>
      </c>
      <c r="E135" s="15" t="s">
        <v>4347</v>
      </c>
      <c r="F135" s="15" t="s">
        <v>135</v>
      </c>
      <c r="G135" s="15">
        <v>999921854</v>
      </c>
      <c r="H135" s="15">
        <v>59</v>
      </c>
    </row>
    <row r="136" spans="1:8" x14ac:dyDescent="0.35">
      <c r="A136" s="85" t="s">
        <v>146</v>
      </c>
      <c r="B136" s="85" t="s">
        <v>142</v>
      </c>
      <c r="C136" s="85" t="s">
        <v>1340</v>
      </c>
      <c r="D136" s="85" t="s">
        <v>499</v>
      </c>
      <c r="E136" s="15" t="s">
        <v>4540</v>
      </c>
      <c r="F136" s="85" t="s">
        <v>135</v>
      </c>
      <c r="G136" s="15">
        <v>999926172</v>
      </c>
      <c r="H136" s="15">
        <v>58</v>
      </c>
    </row>
    <row r="137" spans="1:8" x14ac:dyDescent="0.35">
      <c r="A137" s="15" t="s">
        <v>146</v>
      </c>
      <c r="B137" s="15" t="s">
        <v>142</v>
      </c>
      <c r="C137" s="15" t="s">
        <v>3743</v>
      </c>
      <c r="D137" s="15" t="s">
        <v>728</v>
      </c>
      <c r="E137" s="15" t="s">
        <v>4635</v>
      </c>
      <c r="F137" s="15" t="s">
        <v>135</v>
      </c>
      <c r="G137" s="15">
        <v>999927468</v>
      </c>
      <c r="H137" s="15">
        <v>58</v>
      </c>
    </row>
    <row r="138" spans="1:8" x14ac:dyDescent="0.35">
      <c r="A138" s="15" t="s">
        <v>146</v>
      </c>
      <c r="B138" s="15" t="s">
        <v>142</v>
      </c>
      <c r="C138" s="15" t="s">
        <v>253</v>
      </c>
      <c r="D138" s="15" t="s">
        <v>1641</v>
      </c>
      <c r="E138" s="15" t="s">
        <v>4333</v>
      </c>
      <c r="F138" s="15" t="s">
        <v>135</v>
      </c>
      <c r="G138" s="15">
        <v>999921292</v>
      </c>
      <c r="H138" s="15">
        <v>54</v>
      </c>
    </row>
    <row r="139" spans="1:8" x14ac:dyDescent="0.35">
      <c r="A139" s="85" t="s">
        <v>146</v>
      </c>
      <c r="B139" s="85" t="s">
        <v>142</v>
      </c>
      <c r="C139" s="85" t="s">
        <v>3955</v>
      </c>
      <c r="D139" s="85" t="s">
        <v>607</v>
      </c>
      <c r="E139" s="15" t="s">
        <v>4348</v>
      </c>
      <c r="F139" s="85" t="s">
        <v>135</v>
      </c>
      <c r="G139" s="15">
        <v>999921915</v>
      </c>
      <c r="H139" s="15">
        <v>54</v>
      </c>
    </row>
    <row r="140" spans="1:8" x14ac:dyDescent="0.35">
      <c r="A140" s="85" t="s">
        <v>146</v>
      </c>
      <c r="B140" s="85" t="s">
        <v>142</v>
      </c>
      <c r="C140" s="85" t="s">
        <v>2934</v>
      </c>
      <c r="D140" s="85" t="s">
        <v>546</v>
      </c>
      <c r="E140" s="15" t="s">
        <v>4646</v>
      </c>
      <c r="F140" s="85" t="s">
        <v>135</v>
      </c>
      <c r="G140" s="15">
        <v>999927615</v>
      </c>
      <c r="H140" s="15">
        <v>54</v>
      </c>
    </row>
    <row r="141" spans="1:8" x14ac:dyDescent="0.35">
      <c r="A141" s="15" t="s">
        <v>146</v>
      </c>
      <c r="B141" s="15" t="s">
        <v>142</v>
      </c>
      <c r="C141" s="15" t="s">
        <v>3589</v>
      </c>
      <c r="D141" s="15" t="s">
        <v>4080</v>
      </c>
      <c r="E141" s="15" t="s">
        <v>4628</v>
      </c>
      <c r="F141" s="15" t="s">
        <v>135</v>
      </c>
      <c r="G141" s="15">
        <v>999927379</v>
      </c>
      <c r="H141" s="15">
        <v>52.5</v>
      </c>
    </row>
    <row r="142" spans="1:8" x14ac:dyDescent="0.35">
      <c r="A142" s="15" t="s">
        <v>146</v>
      </c>
      <c r="B142" s="15" t="s">
        <v>142</v>
      </c>
      <c r="C142" s="15" t="s">
        <v>4164</v>
      </c>
      <c r="D142" s="15" t="s">
        <v>4165</v>
      </c>
      <c r="E142" s="15" t="s">
        <v>4692</v>
      </c>
      <c r="F142" s="15" t="s">
        <v>135</v>
      </c>
      <c r="G142" s="15">
        <v>999928254</v>
      </c>
      <c r="H142" s="15">
        <v>52.5</v>
      </c>
    </row>
    <row r="143" spans="1:8" x14ac:dyDescent="0.35">
      <c r="A143" s="17" t="s">
        <v>146</v>
      </c>
      <c r="B143" s="17" t="s">
        <v>142</v>
      </c>
      <c r="C143" s="17" t="s">
        <v>221</v>
      </c>
      <c r="D143" s="17" t="s">
        <v>3618</v>
      </c>
      <c r="E143" s="15" t="s">
        <v>4660</v>
      </c>
      <c r="F143" s="17" t="s">
        <v>135</v>
      </c>
      <c r="G143" s="17">
        <v>999927734</v>
      </c>
      <c r="H143" s="15">
        <v>45</v>
      </c>
    </row>
    <row r="144" spans="1:8" x14ac:dyDescent="0.35">
      <c r="A144" s="15" t="s">
        <v>146</v>
      </c>
      <c r="B144" s="15" t="s">
        <v>142</v>
      </c>
      <c r="C144" s="15" t="s">
        <v>895</v>
      </c>
      <c r="D144" s="15" t="s">
        <v>2114</v>
      </c>
      <c r="E144" s="15" t="s">
        <v>4673</v>
      </c>
      <c r="F144" s="15" t="s">
        <v>135</v>
      </c>
      <c r="G144" s="15">
        <v>999927890</v>
      </c>
      <c r="H144" s="15">
        <v>45</v>
      </c>
    </row>
    <row r="145" spans="1:8" x14ac:dyDescent="0.35">
      <c r="A145" s="85" t="s">
        <v>146</v>
      </c>
      <c r="B145" s="85" t="s">
        <v>142</v>
      </c>
      <c r="C145" s="85" t="s">
        <v>3957</v>
      </c>
      <c r="D145" s="85" t="s">
        <v>3958</v>
      </c>
      <c r="E145" s="15" t="s">
        <v>4502</v>
      </c>
      <c r="F145" s="85" t="s">
        <v>135</v>
      </c>
      <c r="G145" s="15">
        <v>999925544</v>
      </c>
      <c r="H145" s="15">
        <v>38</v>
      </c>
    </row>
    <row r="146" spans="1:8" x14ac:dyDescent="0.35">
      <c r="A146" s="85" t="s">
        <v>146</v>
      </c>
      <c r="B146" s="85" t="s">
        <v>142</v>
      </c>
      <c r="C146" s="85" t="s">
        <v>720</v>
      </c>
      <c r="D146" s="85" t="s">
        <v>499</v>
      </c>
      <c r="E146" s="15" t="s">
        <v>4541</v>
      </c>
      <c r="F146" s="85" t="s">
        <v>135</v>
      </c>
      <c r="G146" s="15">
        <v>999926174</v>
      </c>
      <c r="H146" s="15">
        <v>38</v>
      </c>
    </row>
    <row r="147" spans="1:8" x14ac:dyDescent="0.35">
      <c r="A147" s="85" t="s">
        <v>146</v>
      </c>
      <c r="B147" s="85" t="s">
        <v>142</v>
      </c>
      <c r="C147" s="85" t="s">
        <v>3832</v>
      </c>
      <c r="D147" s="85" t="s">
        <v>1138</v>
      </c>
      <c r="E147" s="15" t="s">
        <v>4567</v>
      </c>
      <c r="F147" s="85" t="s">
        <v>135</v>
      </c>
      <c r="G147" s="15">
        <v>999926495</v>
      </c>
      <c r="H147" s="15">
        <v>38</v>
      </c>
    </row>
    <row r="148" spans="1:8" x14ac:dyDescent="0.35">
      <c r="A148" s="85" t="s">
        <v>146</v>
      </c>
      <c r="B148" s="85" t="s">
        <v>142</v>
      </c>
      <c r="C148" s="85" t="s">
        <v>720</v>
      </c>
      <c r="D148" s="85" t="s">
        <v>1286</v>
      </c>
      <c r="E148" s="15" t="s">
        <v>4583</v>
      </c>
      <c r="F148" s="85" t="s">
        <v>135</v>
      </c>
      <c r="G148" s="15">
        <v>999926679</v>
      </c>
      <c r="H148" s="15">
        <v>38</v>
      </c>
    </row>
    <row r="149" spans="1:8" x14ac:dyDescent="0.35">
      <c r="A149" s="85" t="s">
        <v>146</v>
      </c>
      <c r="B149" s="85" t="s">
        <v>142</v>
      </c>
      <c r="C149" s="85" t="s">
        <v>1051</v>
      </c>
      <c r="D149" s="85" t="s">
        <v>3947</v>
      </c>
      <c r="E149" s="15" t="s">
        <v>4634</v>
      </c>
      <c r="F149" s="85" t="s">
        <v>135</v>
      </c>
      <c r="G149" s="15">
        <v>999927448</v>
      </c>
      <c r="H149" s="15">
        <v>38</v>
      </c>
    </row>
    <row r="150" spans="1:8" x14ac:dyDescent="0.35">
      <c r="A150" s="85" t="s">
        <v>146</v>
      </c>
      <c r="B150" s="85" t="s">
        <v>142</v>
      </c>
      <c r="C150" s="85" t="s">
        <v>1826</v>
      </c>
      <c r="D150" s="85" t="s">
        <v>1996</v>
      </c>
      <c r="E150" s="15" t="s">
        <v>4649</v>
      </c>
      <c r="F150" s="85" t="s">
        <v>135</v>
      </c>
      <c r="G150" s="15">
        <v>999927652</v>
      </c>
      <c r="H150" s="15">
        <v>38</v>
      </c>
    </row>
    <row r="151" spans="1:8" x14ac:dyDescent="0.35">
      <c r="A151" s="85" t="s">
        <v>146</v>
      </c>
      <c r="B151" s="85" t="s">
        <v>142</v>
      </c>
      <c r="C151" s="85" t="s">
        <v>3300</v>
      </c>
      <c r="D151" s="85" t="s">
        <v>546</v>
      </c>
      <c r="E151" s="15" t="s">
        <v>4661</v>
      </c>
      <c r="F151" s="85" t="s">
        <v>135</v>
      </c>
      <c r="G151" s="15">
        <v>999927741</v>
      </c>
      <c r="H151" s="15">
        <v>38</v>
      </c>
    </row>
    <row r="152" spans="1:8" x14ac:dyDescent="0.35">
      <c r="A152" s="85" t="s">
        <v>146</v>
      </c>
      <c r="B152" s="85" t="s">
        <v>142</v>
      </c>
      <c r="C152" s="85" t="s">
        <v>3960</v>
      </c>
      <c r="D152" s="85" t="s">
        <v>1962</v>
      </c>
      <c r="E152" s="15" t="s">
        <v>4668</v>
      </c>
      <c r="F152" s="85" t="s">
        <v>135</v>
      </c>
      <c r="G152" s="15">
        <v>999927806</v>
      </c>
      <c r="H152" s="15">
        <v>38</v>
      </c>
    </row>
    <row r="153" spans="1:8" x14ac:dyDescent="0.35">
      <c r="A153" s="85" t="s">
        <v>146</v>
      </c>
      <c r="B153" s="85" t="s">
        <v>142</v>
      </c>
      <c r="C153" s="85" t="s">
        <v>1280</v>
      </c>
      <c r="D153" s="85" t="s">
        <v>3959</v>
      </c>
      <c r="E153" s="15" t="s">
        <v>4674</v>
      </c>
      <c r="F153" s="85" t="s">
        <v>135</v>
      </c>
      <c r="G153" s="15">
        <v>999927894</v>
      </c>
      <c r="H153" s="15">
        <v>38</v>
      </c>
    </row>
    <row r="154" spans="1:8" x14ac:dyDescent="0.35">
      <c r="A154" s="85" t="s">
        <v>146</v>
      </c>
      <c r="B154" s="85" t="s">
        <v>142</v>
      </c>
      <c r="C154" s="85" t="s">
        <v>3953</v>
      </c>
      <c r="D154" s="85" t="s">
        <v>3954</v>
      </c>
      <c r="E154" s="15" t="s">
        <v>4676</v>
      </c>
      <c r="F154" s="85" t="s">
        <v>135</v>
      </c>
      <c r="G154" s="15">
        <v>999927901</v>
      </c>
      <c r="H154" s="15">
        <v>38</v>
      </c>
    </row>
    <row r="155" spans="1:8" x14ac:dyDescent="0.35">
      <c r="A155" s="15" t="s">
        <v>146</v>
      </c>
      <c r="B155" s="15" t="s">
        <v>142</v>
      </c>
      <c r="C155" s="15" t="s">
        <v>1303</v>
      </c>
      <c r="D155" s="15" t="s">
        <v>2346</v>
      </c>
      <c r="E155" s="15" t="s">
        <v>4373</v>
      </c>
      <c r="F155" s="15" t="s">
        <v>135</v>
      </c>
      <c r="G155" s="15">
        <v>999922895</v>
      </c>
      <c r="H155" s="15">
        <v>35</v>
      </c>
    </row>
    <row r="156" spans="1:8" x14ac:dyDescent="0.35">
      <c r="A156" s="15" t="s">
        <v>146</v>
      </c>
      <c r="B156" s="15" t="s">
        <v>142</v>
      </c>
      <c r="C156" s="15" t="s">
        <v>1794</v>
      </c>
      <c r="D156" s="15" t="s">
        <v>1032</v>
      </c>
      <c r="E156" s="15" t="s">
        <v>4332</v>
      </c>
      <c r="F156" s="15" t="s">
        <v>135</v>
      </c>
      <c r="G156" s="15">
        <v>999921282</v>
      </c>
      <c r="H156" s="15">
        <v>30</v>
      </c>
    </row>
    <row r="157" spans="1:8" x14ac:dyDescent="0.35">
      <c r="A157" s="83" t="s">
        <v>146</v>
      </c>
      <c r="B157" s="83" t="s">
        <v>142</v>
      </c>
      <c r="C157" s="83" t="s">
        <v>434</v>
      </c>
      <c r="D157" s="83" t="s">
        <v>1666</v>
      </c>
      <c r="E157" s="15" t="s">
        <v>4670</v>
      </c>
      <c r="F157" s="83" t="s">
        <v>135</v>
      </c>
      <c r="G157" s="83">
        <v>999927831</v>
      </c>
      <c r="H157" s="15">
        <v>30</v>
      </c>
    </row>
    <row r="158" spans="1:8" x14ac:dyDescent="0.35">
      <c r="A158" s="15" t="s">
        <v>146</v>
      </c>
      <c r="B158" s="15" t="s">
        <v>142</v>
      </c>
      <c r="C158" s="15" t="s">
        <v>1644</v>
      </c>
      <c r="D158" s="15" t="s">
        <v>1157</v>
      </c>
      <c r="E158" s="15" t="s">
        <v>4186</v>
      </c>
      <c r="F158" s="15" t="s">
        <v>135</v>
      </c>
      <c r="G158" s="15">
        <v>999917711</v>
      </c>
      <c r="H158" s="15">
        <v>25</v>
      </c>
    </row>
    <row r="159" spans="1:8" x14ac:dyDescent="0.35">
      <c r="A159" s="15" t="s">
        <v>146</v>
      </c>
      <c r="B159" s="15" t="s">
        <v>142</v>
      </c>
      <c r="C159" s="15" t="s">
        <v>2312</v>
      </c>
      <c r="D159" s="15" t="s">
        <v>1648</v>
      </c>
      <c r="E159" s="15" t="s">
        <v>4366</v>
      </c>
      <c r="F159" s="15" t="s">
        <v>135</v>
      </c>
      <c r="G159" s="15">
        <v>999922632</v>
      </c>
      <c r="H159" s="15">
        <v>12.5</v>
      </c>
    </row>
    <row r="160" spans="1:8" x14ac:dyDescent="0.35">
      <c r="A160" s="15" t="s">
        <v>146</v>
      </c>
      <c r="B160" s="15" t="s">
        <v>138</v>
      </c>
      <c r="C160" s="17" t="s">
        <v>2031</v>
      </c>
      <c r="D160" s="17" t="s">
        <v>2218</v>
      </c>
      <c r="E160" s="15" t="s">
        <v>4402</v>
      </c>
      <c r="F160" s="17" t="s">
        <v>135</v>
      </c>
      <c r="G160" s="15">
        <v>999924288</v>
      </c>
      <c r="H160" s="15">
        <v>465.5</v>
      </c>
    </row>
    <row r="161" spans="1:8" x14ac:dyDescent="0.35">
      <c r="A161" s="15" t="s">
        <v>146</v>
      </c>
      <c r="B161" s="15" t="s">
        <v>138</v>
      </c>
      <c r="C161" s="17" t="s">
        <v>535</v>
      </c>
      <c r="D161" s="17" t="s">
        <v>1984</v>
      </c>
      <c r="E161" s="15" t="s">
        <v>4403</v>
      </c>
      <c r="F161" s="17" t="s">
        <v>135</v>
      </c>
      <c r="G161" s="15">
        <v>999924295</v>
      </c>
      <c r="H161" s="15">
        <v>261</v>
      </c>
    </row>
    <row r="162" spans="1:8" x14ac:dyDescent="0.35">
      <c r="A162" s="15" t="s">
        <v>146</v>
      </c>
      <c r="B162" s="15" t="s">
        <v>138</v>
      </c>
      <c r="C162" s="15" t="s">
        <v>1870</v>
      </c>
      <c r="D162" s="15" t="s">
        <v>2982</v>
      </c>
      <c r="E162" s="15" t="s">
        <v>4492</v>
      </c>
      <c r="F162" s="15" t="s">
        <v>135</v>
      </c>
      <c r="G162" s="15">
        <v>999925364</v>
      </c>
      <c r="H162" s="15">
        <v>255</v>
      </c>
    </row>
    <row r="163" spans="1:8" x14ac:dyDescent="0.35">
      <c r="A163" s="17" t="s">
        <v>146</v>
      </c>
      <c r="B163" s="17" t="s">
        <v>138</v>
      </c>
      <c r="C163" s="17" t="s">
        <v>471</v>
      </c>
      <c r="D163" s="17" t="s">
        <v>1262</v>
      </c>
      <c r="E163" s="15" t="s">
        <v>4515</v>
      </c>
      <c r="F163" s="17" t="s">
        <v>135</v>
      </c>
      <c r="G163" s="17">
        <v>999925775</v>
      </c>
      <c r="H163" s="15">
        <v>230</v>
      </c>
    </row>
    <row r="164" spans="1:8" x14ac:dyDescent="0.35">
      <c r="A164" s="15" t="s">
        <v>146</v>
      </c>
      <c r="B164" s="15" t="s">
        <v>138</v>
      </c>
      <c r="C164" s="15" t="s">
        <v>3084</v>
      </c>
      <c r="D164" s="15" t="s">
        <v>3085</v>
      </c>
      <c r="E164" s="15" t="s">
        <v>4586</v>
      </c>
      <c r="F164" s="15" t="s">
        <v>135</v>
      </c>
      <c r="G164" s="15">
        <v>999926714</v>
      </c>
      <c r="H164" s="15">
        <v>225</v>
      </c>
    </row>
    <row r="165" spans="1:8" x14ac:dyDescent="0.35">
      <c r="A165" s="85" t="s">
        <v>146</v>
      </c>
      <c r="B165" s="85" t="s">
        <v>138</v>
      </c>
      <c r="C165" s="85" t="s">
        <v>2633</v>
      </c>
      <c r="D165" s="85" t="s">
        <v>2634</v>
      </c>
      <c r="E165" s="15" t="s">
        <v>4507</v>
      </c>
      <c r="F165" s="85" t="s">
        <v>135</v>
      </c>
      <c r="G165" s="15">
        <v>999925614</v>
      </c>
      <c r="H165" s="15">
        <v>188</v>
      </c>
    </row>
    <row r="166" spans="1:8" x14ac:dyDescent="0.35">
      <c r="A166" s="15" t="s">
        <v>146</v>
      </c>
      <c r="B166" s="15" t="s">
        <v>138</v>
      </c>
      <c r="C166" s="15" t="s">
        <v>3531</v>
      </c>
      <c r="D166" s="15" t="s">
        <v>3532</v>
      </c>
      <c r="E166" s="15" t="s">
        <v>4536</v>
      </c>
      <c r="F166" s="15" t="s">
        <v>135</v>
      </c>
      <c r="G166" s="15">
        <v>999926131</v>
      </c>
      <c r="H166" s="15">
        <v>173</v>
      </c>
    </row>
    <row r="167" spans="1:8" x14ac:dyDescent="0.35">
      <c r="A167" s="15" t="s">
        <v>146</v>
      </c>
      <c r="B167" s="15" t="s">
        <v>138</v>
      </c>
      <c r="C167" s="15" t="s">
        <v>221</v>
      </c>
      <c r="D167" s="15" t="s">
        <v>2548</v>
      </c>
      <c r="E167" s="15" t="s">
        <v>4422</v>
      </c>
      <c r="F167" s="15" t="s">
        <v>135</v>
      </c>
      <c r="G167" s="15">
        <v>999924527</v>
      </c>
      <c r="H167" s="15">
        <v>166</v>
      </c>
    </row>
    <row r="168" spans="1:8" x14ac:dyDescent="0.35">
      <c r="A168" s="15" t="s">
        <v>146</v>
      </c>
      <c r="B168" s="15" t="s">
        <v>138</v>
      </c>
      <c r="C168" s="15" t="s">
        <v>2060</v>
      </c>
      <c r="D168" s="15" t="s">
        <v>546</v>
      </c>
      <c r="E168" s="15" t="s">
        <v>4394</v>
      </c>
      <c r="F168" s="17" t="s">
        <v>135</v>
      </c>
      <c r="G168" s="15">
        <v>999923869</v>
      </c>
      <c r="H168" s="15">
        <v>120</v>
      </c>
    </row>
    <row r="169" spans="1:8" x14ac:dyDescent="0.35">
      <c r="A169" s="15" t="s">
        <v>146</v>
      </c>
      <c r="B169" s="15" t="s">
        <v>138</v>
      </c>
      <c r="C169" s="15" t="s">
        <v>939</v>
      </c>
      <c r="D169" s="15" t="s">
        <v>2979</v>
      </c>
      <c r="E169" s="15" t="s">
        <v>4478</v>
      </c>
      <c r="F169" s="15" t="s">
        <v>135</v>
      </c>
      <c r="G169" s="15">
        <v>999925266</v>
      </c>
      <c r="H169" s="15">
        <v>120</v>
      </c>
    </row>
    <row r="170" spans="1:8" x14ac:dyDescent="0.35">
      <c r="A170" s="82" t="s">
        <v>146</v>
      </c>
      <c r="B170" s="82" t="s">
        <v>138</v>
      </c>
      <c r="C170" s="82" t="s">
        <v>2850</v>
      </c>
      <c r="D170" s="82" t="s">
        <v>2851</v>
      </c>
      <c r="E170" s="15" t="s">
        <v>4533</v>
      </c>
      <c r="F170" s="82" t="s">
        <v>135</v>
      </c>
      <c r="G170" s="82">
        <v>999926074</v>
      </c>
      <c r="H170" s="15">
        <v>120</v>
      </c>
    </row>
    <row r="171" spans="1:8" x14ac:dyDescent="0.35">
      <c r="A171" s="17" t="s">
        <v>146</v>
      </c>
      <c r="B171" s="17" t="s">
        <v>138</v>
      </c>
      <c r="C171" s="17" t="s">
        <v>1547</v>
      </c>
      <c r="D171" s="17" t="s">
        <v>1166</v>
      </c>
      <c r="E171" s="15" t="s">
        <v>4688</v>
      </c>
      <c r="F171" s="17" t="s">
        <v>135</v>
      </c>
      <c r="G171" s="17">
        <v>999928155</v>
      </c>
      <c r="H171" s="15">
        <v>120</v>
      </c>
    </row>
    <row r="172" spans="1:8" x14ac:dyDescent="0.35">
      <c r="A172" s="82" t="s">
        <v>146</v>
      </c>
      <c r="B172" s="82" t="s">
        <v>138</v>
      </c>
      <c r="C172" s="82" t="s">
        <v>2847</v>
      </c>
      <c r="D172" s="82" t="s">
        <v>2848</v>
      </c>
      <c r="E172" s="15" t="s">
        <v>4526</v>
      </c>
      <c r="F172" s="82" t="s">
        <v>135</v>
      </c>
      <c r="G172" s="82">
        <v>999925967</v>
      </c>
      <c r="H172" s="15">
        <v>113</v>
      </c>
    </row>
    <row r="173" spans="1:8" x14ac:dyDescent="0.35">
      <c r="A173" s="15" t="s">
        <v>146</v>
      </c>
      <c r="B173" s="15" t="s">
        <v>138</v>
      </c>
      <c r="C173" s="15" t="s">
        <v>1302</v>
      </c>
      <c r="D173" s="15" t="s">
        <v>4166</v>
      </c>
      <c r="E173" s="15" t="s">
        <v>4681</v>
      </c>
      <c r="F173" s="15" t="s">
        <v>135</v>
      </c>
      <c r="G173" s="15">
        <v>999927981</v>
      </c>
      <c r="H173" s="15">
        <v>105</v>
      </c>
    </row>
    <row r="174" spans="1:8" x14ac:dyDescent="0.35">
      <c r="A174" s="17" t="s">
        <v>146</v>
      </c>
      <c r="B174" s="17" t="s">
        <v>138</v>
      </c>
      <c r="C174" s="17" t="s">
        <v>356</v>
      </c>
      <c r="D174" s="17" t="s">
        <v>589</v>
      </c>
      <c r="E174" s="15" t="s">
        <v>4440</v>
      </c>
      <c r="F174" s="17" t="s">
        <v>135</v>
      </c>
      <c r="G174" s="17">
        <v>999924824</v>
      </c>
      <c r="H174" s="15">
        <v>102</v>
      </c>
    </row>
    <row r="175" spans="1:8" x14ac:dyDescent="0.35">
      <c r="A175" s="15" t="s">
        <v>146</v>
      </c>
      <c r="B175" s="15" t="s">
        <v>138</v>
      </c>
      <c r="C175" s="15" t="s">
        <v>1805</v>
      </c>
      <c r="D175" s="15" t="s">
        <v>499</v>
      </c>
      <c r="E175" s="15" t="s">
        <v>4458</v>
      </c>
      <c r="F175" s="15" t="s">
        <v>135</v>
      </c>
      <c r="G175" s="15">
        <v>999925062</v>
      </c>
      <c r="H175" s="15">
        <v>94</v>
      </c>
    </row>
    <row r="176" spans="1:8" x14ac:dyDescent="0.35">
      <c r="A176" s="15" t="s">
        <v>146</v>
      </c>
      <c r="B176" s="15" t="s">
        <v>138</v>
      </c>
      <c r="C176" s="15" t="s">
        <v>2494</v>
      </c>
      <c r="D176" s="15" t="s">
        <v>2495</v>
      </c>
      <c r="E176" s="15" t="s">
        <v>4448</v>
      </c>
      <c r="F176" s="15" t="s">
        <v>135</v>
      </c>
      <c r="G176" s="15">
        <v>999924899</v>
      </c>
      <c r="H176" s="15">
        <v>93</v>
      </c>
    </row>
    <row r="177" spans="1:8" x14ac:dyDescent="0.35">
      <c r="A177" s="15" t="s">
        <v>146</v>
      </c>
      <c r="B177" s="15" t="s">
        <v>138</v>
      </c>
      <c r="C177" s="15" t="s">
        <v>1530</v>
      </c>
      <c r="D177" s="15" t="s">
        <v>2387</v>
      </c>
      <c r="E177" s="15" t="s">
        <v>4435</v>
      </c>
      <c r="F177" s="15" t="s">
        <v>135</v>
      </c>
      <c r="G177" s="15">
        <v>999924772</v>
      </c>
      <c r="H177" s="15">
        <v>91</v>
      </c>
    </row>
    <row r="178" spans="1:8" x14ac:dyDescent="0.35">
      <c r="A178" s="15" t="s">
        <v>146</v>
      </c>
      <c r="B178" s="15" t="s">
        <v>138</v>
      </c>
      <c r="C178" s="15" t="s">
        <v>976</v>
      </c>
      <c r="D178" s="15" t="s">
        <v>540</v>
      </c>
      <c r="E178" s="15" t="s">
        <v>4456</v>
      </c>
      <c r="F178" s="15" t="s">
        <v>135</v>
      </c>
      <c r="G178" s="15">
        <v>999925060</v>
      </c>
      <c r="H178" s="15">
        <v>90</v>
      </c>
    </row>
    <row r="179" spans="1:8" x14ac:dyDescent="0.35">
      <c r="A179" s="15" t="s">
        <v>146</v>
      </c>
      <c r="B179" s="15" t="s">
        <v>138</v>
      </c>
      <c r="C179" s="15" t="s">
        <v>451</v>
      </c>
      <c r="D179" s="15" t="s">
        <v>3786</v>
      </c>
      <c r="E179" s="15" t="s">
        <v>4472</v>
      </c>
      <c r="F179" s="15" t="s">
        <v>135</v>
      </c>
      <c r="G179" s="15">
        <v>999925229</v>
      </c>
      <c r="H179" s="15">
        <v>90</v>
      </c>
    </row>
    <row r="180" spans="1:8" x14ac:dyDescent="0.35">
      <c r="A180" s="82" t="s">
        <v>146</v>
      </c>
      <c r="B180" s="82" t="s">
        <v>138</v>
      </c>
      <c r="C180" s="82" t="s">
        <v>2852</v>
      </c>
      <c r="D180" s="82" t="s">
        <v>1752</v>
      </c>
      <c r="E180" s="15" t="s">
        <v>4501</v>
      </c>
      <c r="F180" s="82" t="s">
        <v>135</v>
      </c>
      <c r="G180" s="82">
        <v>999925531</v>
      </c>
      <c r="H180" s="15">
        <v>90</v>
      </c>
    </row>
    <row r="181" spans="1:8" x14ac:dyDescent="0.35">
      <c r="A181" s="85" t="s">
        <v>146</v>
      </c>
      <c r="B181" s="85" t="s">
        <v>138</v>
      </c>
      <c r="C181" s="85" t="s">
        <v>2632</v>
      </c>
      <c r="D181" s="85" t="s">
        <v>362</v>
      </c>
      <c r="E181" s="15" t="s">
        <v>4524</v>
      </c>
      <c r="F181" s="85" t="s">
        <v>135</v>
      </c>
      <c r="G181" s="15">
        <v>999925923</v>
      </c>
      <c r="H181" s="15">
        <v>90</v>
      </c>
    </row>
    <row r="182" spans="1:8" x14ac:dyDescent="0.35">
      <c r="A182" s="17" t="s">
        <v>146</v>
      </c>
      <c r="B182" s="17" t="s">
        <v>138</v>
      </c>
      <c r="C182" s="17" t="s">
        <v>227</v>
      </c>
      <c r="D182" s="89" t="s">
        <v>3805</v>
      </c>
      <c r="E182" s="15" t="s">
        <v>4561</v>
      </c>
      <c r="F182" s="89" t="s">
        <v>135</v>
      </c>
      <c r="G182" s="17">
        <v>999926430</v>
      </c>
      <c r="H182" s="15">
        <v>90</v>
      </c>
    </row>
    <row r="183" spans="1:8" x14ac:dyDescent="0.35">
      <c r="A183" s="15" t="s">
        <v>146</v>
      </c>
      <c r="B183" s="15" t="s">
        <v>138</v>
      </c>
      <c r="C183" s="15" t="s">
        <v>904</v>
      </c>
      <c r="D183" s="15" t="s">
        <v>878</v>
      </c>
      <c r="E183" s="15" t="s">
        <v>4593</v>
      </c>
      <c r="F183" s="15" t="s">
        <v>135</v>
      </c>
      <c r="G183" s="15">
        <v>999926802</v>
      </c>
      <c r="H183" s="15">
        <v>90</v>
      </c>
    </row>
    <row r="184" spans="1:8" x14ac:dyDescent="0.35">
      <c r="A184" s="15" t="s">
        <v>146</v>
      </c>
      <c r="B184" s="15" t="s">
        <v>138</v>
      </c>
      <c r="C184" s="15" t="s">
        <v>505</v>
      </c>
      <c r="D184" s="15" t="s">
        <v>504</v>
      </c>
      <c r="E184" s="15" t="s">
        <v>4594</v>
      </c>
      <c r="F184" s="15" t="s">
        <v>135</v>
      </c>
      <c r="G184" s="15">
        <v>999926816</v>
      </c>
      <c r="H184" s="15">
        <v>90</v>
      </c>
    </row>
    <row r="185" spans="1:8" x14ac:dyDescent="0.35">
      <c r="A185" s="85" t="s">
        <v>146</v>
      </c>
      <c r="B185" s="85" t="s">
        <v>138</v>
      </c>
      <c r="C185" s="85" t="s">
        <v>3463</v>
      </c>
      <c r="D185" s="85" t="s">
        <v>1289</v>
      </c>
      <c r="E185" s="15" t="s">
        <v>4626</v>
      </c>
      <c r="F185" s="85" t="s">
        <v>135</v>
      </c>
      <c r="G185" s="15">
        <v>999927351</v>
      </c>
      <c r="H185" s="15">
        <v>90</v>
      </c>
    </row>
    <row r="186" spans="1:8" x14ac:dyDescent="0.35">
      <c r="A186" s="85" t="s">
        <v>146</v>
      </c>
      <c r="B186" s="85" t="s">
        <v>138</v>
      </c>
      <c r="C186" s="85" t="s">
        <v>227</v>
      </c>
      <c r="D186" s="85" t="s">
        <v>3981</v>
      </c>
      <c r="E186" s="15" t="s">
        <v>4627</v>
      </c>
      <c r="F186" s="85" t="s">
        <v>135</v>
      </c>
      <c r="G186" s="15">
        <v>999927377</v>
      </c>
      <c r="H186" s="15">
        <v>90</v>
      </c>
    </row>
    <row r="187" spans="1:8" x14ac:dyDescent="0.35">
      <c r="A187" s="15" t="s">
        <v>146</v>
      </c>
      <c r="B187" s="15" t="s">
        <v>138</v>
      </c>
      <c r="C187" s="15" t="s">
        <v>1081</v>
      </c>
      <c r="D187" s="15" t="s">
        <v>173</v>
      </c>
      <c r="E187" s="15" t="s">
        <v>4455</v>
      </c>
      <c r="F187" s="15" t="s">
        <v>135</v>
      </c>
      <c r="G187" s="15">
        <v>999925055</v>
      </c>
      <c r="H187" s="15">
        <v>79</v>
      </c>
    </row>
    <row r="188" spans="1:8" x14ac:dyDescent="0.35">
      <c r="A188" s="15" t="s">
        <v>146</v>
      </c>
      <c r="B188" s="15" t="s">
        <v>138</v>
      </c>
      <c r="C188" s="15" t="s">
        <v>4167</v>
      </c>
      <c r="D188" s="15" t="s">
        <v>1779</v>
      </c>
      <c r="E188" s="15" t="s">
        <v>4691</v>
      </c>
      <c r="F188" s="15" t="s">
        <v>135</v>
      </c>
      <c r="G188" s="15">
        <v>999928183</v>
      </c>
      <c r="H188" s="15">
        <v>79</v>
      </c>
    </row>
    <row r="189" spans="1:8" x14ac:dyDescent="0.35">
      <c r="A189" s="15" t="s">
        <v>146</v>
      </c>
      <c r="B189" s="15" t="s">
        <v>138</v>
      </c>
      <c r="C189" s="15" t="s">
        <v>439</v>
      </c>
      <c r="D189" s="15" t="s">
        <v>4168</v>
      </c>
      <c r="E189" s="15" t="s">
        <v>4693</v>
      </c>
      <c r="F189" s="15" t="s">
        <v>135</v>
      </c>
      <c r="G189" s="15">
        <v>999928263</v>
      </c>
      <c r="H189" s="15">
        <v>79</v>
      </c>
    </row>
    <row r="190" spans="1:8" x14ac:dyDescent="0.35">
      <c r="A190" s="15" t="s">
        <v>146</v>
      </c>
      <c r="B190" s="15" t="s">
        <v>138</v>
      </c>
      <c r="C190" s="15" t="s">
        <v>165</v>
      </c>
      <c r="D190" s="15" t="s">
        <v>2317</v>
      </c>
      <c r="E190" s="15" t="s">
        <v>4443</v>
      </c>
      <c r="F190" s="15" t="s">
        <v>135</v>
      </c>
      <c r="G190" s="15">
        <v>999924854</v>
      </c>
      <c r="H190" s="15">
        <v>76.75</v>
      </c>
    </row>
    <row r="191" spans="1:8" x14ac:dyDescent="0.35">
      <c r="A191" s="15" t="s">
        <v>146</v>
      </c>
      <c r="B191" s="15" t="s">
        <v>138</v>
      </c>
      <c r="C191" s="15" t="s">
        <v>4169</v>
      </c>
      <c r="D191" s="15" t="s">
        <v>4170</v>
      </c>
      <c r="E191" s="15" t="s">
        <v>4690</v>
      </c>
      <c r="F191" s="15" t="s">
        <v>135</v>
      </c>
      <c r="G191" s="15">
        <v>999928169</v>
      </c>
      <c r="H191" s="15">
        <v>71</v>
      </c>
    </row>
    <row r="192" spans="1:8" x14ac:dyDescent="0.35">
      <c r="A192" s="85" t="s">
        <v>146</v>
      </c>
      <c r="B192" s="85" t="s">
        <v>138</v>
      </c>
      <c r="C192" s="85" t="s">
        <v>275</v>
      </c>
      <c r="D192" s="85" t="s">
        <v>3261</v>
      </c>
      <c r="E192" s="15" t="s">
        <v>4285</v>
      </c>
      <c r="F192" s="85" t="s">
        <v>135</v>
      </c>
      <c r="G192" s="15">
        <v>123456789</v>
      </c>
      <c r="H192" s="15">
        <v>68</v>
      </c>
    </row>
    <row r="193" spans="1:8" x14ac:dyDescent="0.35">
      <c r="A193" s="17" t="s">
        <v>146</v>
      </c>
      <c r="B193" s="17" t="s">
        <v>138</v>
      </c>
      <c r="C193" s="17" t="s">
        <v>700</v>
      </c>
      <c r="D193" s="17" t="s">
        <v>701</v>
      </c>
      <c r="E193" s="15" t="s">
        <v>4350</v>
      </c>
      <c r="F193" s="17" t="s">
        <v>135</v>
      </c>
      <c r="G193" s="17">
        <v>999921956</v>
      </c>
      <c r="H193" s="15">
        <v>68</v>
      </c>
    </row>
    <row r="194" spans="1:8" x14ac:dyDescent="0.35">
      <c r="A194" s="17" t="s">
        <v>146</v>
      </c>
      <c r="B194" s="17" t="s">
        <v>138</v>
      </c>
      <c r="C194" s="17" t="s">
        <v>3806</v>
      </c>
      <c r="D194" s="17" t="s">
        <v>3807</v>
      </c>
      <c r="E194" s="15" t="s">
        <v>4398</v>
      </c>
      <c r="F194" s="89" t="s">
        <v>135</v>
      </c>
      <c r="G194" s="90">
        <v>999923978</v>
      </c>
      <c r="H194" s="15">
        <v>68</v>
      </c>
    </row>
    <row r="195" spans="1:8" x14ac:dyDescent="0.35">
      <c r="A195" s="85" t="s">
        <v>146</v>
      </c>
      <c r="B195" s="85" t="s">
        <v>138</v>
      </c>
      <c r="C195" s="85" t="s">
        <v>1456</v>
      </c>
      <c r="D195" s="85" t="s">
        <v>288</v>
      </c>
      <c r="E195" s="15" t="s">
        <v>4442</v>
      </c>
      <c r="F195" s="85" t="s">
        <v>135</v>
      </c>
      <c r="G195" s="15">
        <v>999924850</v>
      </c>
      <c r="H195" s="15">
        <v>68</v>
      </c>
    </row>
    <row r="196" spans="1:8" x14ac:dyDescent="0.35">
      <c r="A196" s="85" t="s">
        <v>146</v>
      </c>
      <c r="B196" s="85" t="s">
        <v>138</v>
      </c>
      <c r="C196" s="85" t="s">
        <v>227</v>
      </c>
      <c r="D196" s="85" t="s">
        <v>2631</v>
      </c>
      <c r="E196" s="15" t="s">
        <v>4444</v>
      </c>
      <c r="F196" s="85" t="s">
        <v>135</v>
      </c>
      <c r="G196" s="15">
        <v>999924857</v>
      </c>
      <c r="H196" s="15">
        <v>68</v>
      </c>
    </row>
    <row r="197" spans="1:8" x14ac:dyDescent="0.35">
      <c r="A197" s="15" t="s">
        <v>146</v>
      </c>
      <c r="B197" s="15" t="s">
        <v>138</v>
      </c>
      <c r="C197" s="15" t="s">
        <v>674</v>
      </c>
      <c r="D197" s="15" t="s">
        <v>2308</v>
      </c>
      <c r="E197" s="15" t="s">
        <v>4474</v>
      </c>
      <c r="F197" s="15" t="s">
        <v>135</v>
      </c>
      <c r="G197" s="15">
        <v>999925249</v>
      </c>
      <c r="H197" s="15">
        <v>68</v>
      </c>
    </row>
    <row r="198" spans="1:8" x14ac:dyDescent="0.35">
      <c r="A198" s="15" t="s">
        <v>146</v>
      </c>
      <c r="B198" s="15" t="s">
        <v>138</v>
      </c>
      <c r="C198" s="15" t="s">
        <v>2547</v>
      </c>
      <c r="D198" s="15" t="s">
        <v>2535</v>
      </c>
      <c r="E198" s="15" t="s">
        <v>4483</v>
      </c>
      <c r="F198" s="15" t="s">
        <v>135</v>
      </c>
      <c r="G198" s="15">
        <v>999925277</v>
      </c>
      <c r="H198" s="15">
        <v>68</v>
      </c>
    </row>
    <row r="199" spans="1:8" x14ac:dyDescent="0.35">
      <c r="A199" s="85" t="s">
        <v>146</v>
      </c>
      <c r="B199" s="85" t="s">
        <v>138</v>
      </c>
      <c r="C199" s="85" t="s">
        <v>307</v>
      </c>
      <c r="D199" s="85" t="s">
        <v>499</v>
      </c>
      <c r="E199" s="15" t="s">
        <v>4525</v>
      </c>
      <c r="F199" s="85" t="s">
        <v>135</v>
      </c>
      <c r="G199" s="15">
        <v>999925948</v>
      </c>
      <c r="H199" s="15">
        <v>68</v>
      </c>
    </row>
    <row r="200" spans="1:8" x14ac:dyDescent="0.35">
      <c r="A200" s="85" t="s">
        <v>146</v>
      </c>
      <c r="B200" s="85" t="s">
        <v>138</v>
      </c>
      <c r="C200" s="85" t="s">
        <v>895</v>
      </c>
      <c r="D200" s="85" t="s">
        <v>3464</v>
      </c>
      <c r="E200" s="15" t="s">
        <v>4556</v>
      </c>
      <c r="F200" s="85" t="s">
        <v>135</v>
      </c>
      <c r="G200" s="15">
        <v>999926348</v>
      </c>
      <c r="H200" s="15">
        <v>68</v>
      </c>
    </row>
    <row r="201" spans="1:8" x14ac:dyDescent="0.35">
      <c r="A201" s="17" t="s">
        <v>146</v>
      </c>
      <c r="B201" s="17" t="s">
        <v>138</v>
      </c>
      <c r="C201" s="17" t="s">
        <v>585</v>
      </c>
      <c r="D201" s="89" t="s">
        <v>260</v>
      </c>
      <c r="E201" s="15" t="s">
        <v>4559</v>
      </c>
      <c r="F201" s="89" t="s">
        <v>135</v>
      </c>
      <c r="G201" s="17">
        <v>999926392</v>
      </c>
      <c r="H201" s="15">
        <v>68</v>
      </c>
    </row>
    <row r="202" spans="1:8" x14ac:dyDescent="0.35">
      <c r="A202" s="15" t="s">
        <v>146</v>
      </c>
      <c r="B202" s="15" t="s">
        <v>138</v>
      </c>
      <c r="C202" s="15" t="s">
        <v>2980</v>
      </c>
      <c r="D202" s="15" t="s">
        <v>2981</v>
      </c>
      <c r="E202" s="15" t="s">
        <v>4591</v>
      </c>
      <c r="F202" s="15" t="s">
        <v>135</v>
      </c>
      <c r="G202" s="15">
        <v>999926782</v>
      </c>
      <c r="H202" s="15">
        <v>68</v>
      </c>
    </row>
    <row r="203" spans="1:8" x14ac:dyDescent="0.35">
      <c r="A203" s="17" t="s">
        <v>146</v>
      </c>
      <c r="B203" s="17" t="s">
        <v>138</v>
      </c>
      <c r="C203" s="17" t="s">
        <v>720</v>
      </c>
      <c r="D203" s="17" t="s">
        <v>3635</v>
      </c>
      <c r="E203" s="15" t="s">
        <v>4614</v>
      </c>
      <c r="F203" s="17" t="s">
        <v>135</v>
      </c>
      <c r="G203" s="17">
        <v>999927234</v>
      </c>
      <c r="H203" s="15">
        <v>68</v>
      </c>
    </row>
    <row r="204" spans="1:8" x14ac:dyDescent="0.35">
      <c r="A204" s="17" t="s">
        <v>146</v>
      </c>
      <c r="B204" s="17" t="s">
        <v>138</v>
      </c>
      <c r="C204" s="17" t="s">
        <v>1478</v>
      </c>
      <c r="D204" s="17" t="s">
        <v>3631</v>
      </c>
      <c r="E204" s="15" t="s">
        <v>4654</v>
      </c>
      <c r="F204" s="17" t="s">
        <v>135</v>
      </c>
      <c r="G204" s="17">
        <v>999927685</v>
      </c>
      <c r="H204" s="15">
        <v>68</v>
      </c>
    </row>
    <row r="205" spans="1:8" x14ac:dyDescent="0.35">
      <c r="A205" s="85" t="s">
        <v>146</v>
      </c>
      <c r="B205" s="85" t="s">
        <v>138</v>
      </c>
      <c r="C205" s="85" t="s">
        <v>261</v>
      </c>
      <c r="D205" s="85" t="s">
        <v>1032</v>
      </c>
      <c r="E205" s="15" t="s">
        <v>4504</v>
      </c>
      <c r="F205" s="85" t="s">
        <v>135</v>
      </c>
      <c r="G205" s="15">
        <v>999925580</v>
      </c>
      <c r="H205" s="15">
        <v>63</v>
      </c>
    </row>
    <row r="206" spans="1:8" x14ac:dyDescent="0.35">
      <c r="A206" s="17" t="s">
        <v>146</v>
      </c>
      <c r="B206" s="17" t="s">
        <v>138</v>
      </c>
      <c r="C206" s="17" t="s">
        <v>3633</v>
      </c>
      <c r="D206" s="17" t="s">
        <v>3634</v>
      </c>
      <c r="E206" s="15" t="s">
        <v>4509</v>
      </c>
      <c r="F206" s="17" t="s">
        <v>135</v>
      </c>
      <c r="G206" s="17">
        <v>999925641</v>
      </c>
      <c r="H206" s="15">
        <v>63</v>
      </c>
    </row>
    <row r="207" spans="1:8" x14ac:dyDescent="0.35">
      <c r="A207" s="82" t="s">
        <v>146</v>
      </c>
      <c r="B207" s="82" t="s">
        <v>138</v>
      </c>
      <c r="C207" s="82" t="s">
        <v>2849</v>
      </c>
      <c r="D207" s="82" t="s">
        <v>1300</v>
      </c>
      <c r="E207" s="15" t="s">
        <v>4527</v>
      </c>
      <c r="F207" s="82" t="s">
        <v>135</v>
      </c>
      <c r="G207" s="82">
        <v>999925980</v>
      </c>
      <c r="H207" s="15">
        <v>63</v>
      </c>
    </row>
    <row r="208" spans="1:8" x14ac:dyDescent="0.35">
      <c r="A208" s="15" t="s">
        <v>146</v>
      </c>
      <c r="B208" s="15" t="s">
        <v>138</v>
      </c>
      <c r="C208" s="15" t="s">
        <v>3087</v>
      </c>
      <c r="D208" s="15" t="s">
        <v>432</v>
      </c>
      <c r="E208" s="15" t="s">
        <v>4548</v>
      </c>
      <c r="F208" s="15" t="s">
        <v>135</v>
      </c>
      <c r="G208" s="15">
        <v>999926254</v>
      </c>
      <c r="H208" s="15">
        <v>63</v>
      </c>
    </row>
    <row r="209" spans="1:8" x14ac:dyDescent="0.35">
      <c r="A209" s="15" t="s">
        <v>146</v>
      </c>
      <c r="B209" s="15" t="s">
        <v>138</v>
      </c>
      <c r="C209" s="15" t="s">
        <v>1589</v>
      </c>
      <c r="D209" s="15" t="s">
        <v>930</v>
      </c>
      <c r="E209" s="15" t="s">
        <v>4580</v>
      </c>
      <c r="F209" s="15" t="s">
        <v>135</v>
      </c>
      <c r="G209" s="15">
        <v>999926652</v>
      </c>
      <c r="H209" s="15">
        <v>63</v>
      </c>
    </row>
    <row r="210" spans="1:8" x14ac:dyDescent="0.35">
      <c r="A210" s="15" t="s">
        <v>146</v>
      </c>
      <c r="B210" s="15" t="s">
        <v>138</v>
      </c>
      <c r="C210" s="15" t="s">
        <v>165</v>
      </c>
      <c r="D210" s="15" t="s">
        <v>3086</v>
      </c>
      <c r="E210" s="15" t="s">
        <v>4587</v>
      </c>
      <c r="F210" s="15" t="s">
        <v>135</v>
      </c>
      <c r="G210" s="15">
        <v>999926745</v>
      </c>
      <c r="H210" s="15">
        <v>63</v>
      </c>
    </row>
    <row r="211" spans="1:8" x14ac:dyDescent="0.35">
      <c r="A211" s="85" t="s">
        <v>146</v>
      </c>
      <c r="B211" s="85" t="s">
        <v>138</v>
      </c>
      <c r="C211" s="85" t="s">
        <v>221</v>
      </c>
      <c r="D211" s="85" t="s">
        <v>3465</v>
      </c>
      <c r="E211" s="15" t="s">
        <v>4607</v>
      </c>
      <c r="F211" s="85" t="s">
        <v>135</v>
      </c>
      <c r="G211" s="15">
        <v>999927161</v>
      </c>
      <c r="H211" s="15">
        <v>63</v>
      </c>
    </row>
    <row r="212" spans="1:8" x14ac:dyDescent="0.35">
      <c r="A212" s="85" t="s">
        <v>146</v>
      </c>
      <c r="B212" s="85" t="s">
        <v>138</v>
      </c>
      <c r="C212" s="85" t="s">
        <v>3974</v>
      </c>
      <c r="D212" s="85" t="s">
        <v>499</v>
      </c>
      <c r="E212" s="15" t="s">
        <v>4636</v>
      </c>
      <c r="F212" s="85" t="s">
        <v>135</v>
      </c>
      <c r="G212" s="15">
        <v>999927471</v>
      </c>
      <c r="H212" s="15">
        <v>63</v>
      </c>
    </row>
    <row r="213" spans="1:8" x14ac:dyDescent="0.35">
      <c r="A213" s="15" t="s">
        <v>146</v>
      </c>
      <c r="B213" s="15" t="s">
        <v>138</v>
      </c>
      <c r="C213" s="15" t="s">
        <v>3712</v>
      </c>
      <c r="D213" s="15" t="s">
        <v>3713</v>
      </c>
      <c r="E213" s="15" t="s">
        <v>4446</v>
      </c>
      <c r="F213" s="15" t="s">
        <v>135</v>
      </c>
      <c r="G213" s="15">
        <v>999924875</v>
      </c>
      <c r="H213" s="15">
        <v>60</v>
      </c>
    </row>
    <row r="214" spans="1:8" x14ac:dyDescent="0.35">
      <c r="A214" s="15" t="s">
        <v>146</v>
      </c>
      <c r="B214" s="15" t="s">
        <v>138</v>
      </c>
      <c r="C214" s="15" t="s">
        <v>1056</v>
      </c>
      <c r="D214" s="15" t="s">
        <v>3077</v>
      </c>
      <c r="E214" s="15" t="s">
        <v>4535</v>
      </c>
      <c r="F214" s="15" t="s">
        <v>135</v>
      </c>
      <c r="G214" s="15">
        <v>999926129</v>
      </c>
      <c r="H214" s="15">
        <v>60</v>
      </c>
    </row>
    <row r="215" spans="1:8" x14ac:dyDescent="0.35">
      <c r="A215" s="83" t="s">
        <v>146</v>
      </c>
      <c r="B215" s="83" t="s">
        <v>138</v>
      </c>
      <c r="C215" s="83" t="s">
        <v>298</v>
      </c>
      <c r="D215" s="83" t="s">
        <v>1563</v>
      </c>
      <c r="E215" s="15" t="s">
        <v>4576</v>
      </c>
      <c r="F215" s="83" t="s">
        <v>135</v>
      </c>
      <c r="G215" s="83">
        <v>999926559</v>
      </c>
      <c r="H215" s="15">
        <v>60</v>
      </c>
    </row>
    <row r="216" spans="1:8" x14ac:dyDescent="0.35">
      <c r="A216" s="15" t="s">
        <v>146</v>
      </c>
      <c r="B216" s="15" t="s">
        <v>138</v>
      </c>
      <c r="C216" s="15" t="s">
        <v>3568</v>
      </c>
      <c r="D216" s="15" t="s">
        <v>852</v>
      </c>
      <c r="E216" s="15" t="s">
        <v>4675</v>
      </c>
      <c r="F216" s="15" t="s">
        <v>135</v>
      </c>
      <c r="G216" s="15">
        <v>999927897</v>
      </c>
      <c r="H216" s="15">
        <v>60</v>
      </c>
    </row>
    <row r="217" spans="1:8" x14ac:dyDescent="0.35">
      <c r="A217" s="83" t="s">
        <v>146</v>
      </c>
      <c r="B217" s="83" t="s">
        <v>138</v>
      </c>
      <c r="C217" s="83" t="s">
        <v>3836</v>
      </c>
      <c r="D217" s="83" t="s">
        <v>3837</v>
      </c>
      <c r="E217" s="15" t="s">
        <v>4679</v>
      </c>
      <c r="F217" s="83" t="s">
        <v>135</v>
      </c>
      <c r="G217" s="83">
        <v>999927949</v>
      </c>
      <c r="H217" s="15">
        <v>60</v>
      </c>
    </row>
    <row r="218" spans="1:8" x14ac:dyDescent="0.35">
      <c r="A218" s="17" t="s">
        <v>146</v>
      </c>
      <c r="B218" s="17" t="s">
        <v>138</v>
      </c>
      <c r="C218" s="17" t="s">
        <v>3632</v>
      </c>
      <c r="D218" s="17" t="s">
        <v>1145</v>
      </c>
      <c r="E218" s="15" t="s">
        <v>4512</v>
      </c>
      <c r="F218" s="17" t="s">
        <v>135</v>
      </c>
      <c r="G218" s="17">
        <v>999925657</v>
      </c>
      <c r="H218" s="15">
        <v>58</v>
      </c>
    </row>
    <row r="219" spans="1:8" x14ac:dyDescent="0.35">
      <c r="A219" s="85" t="s">
        <v>146</v>
      </c>
      <c r="B219" s="85" t="s">
        <v>138</v>
      </c>
      <c r="C219" s="85" t="s">
        <v>3977</v>
      </c>
      <c r="D219" s="85" t="s">
        <v>3978</v>
      </c>
      <c r="E219" s="15" t="s">
        <v>4639</v>
      </c>
      <c r="F219" s="85" t="s">
        <v>135</v>
      </c>
      <c r="G219" s="15">
        <v>999927494</v>
      </c>
      <c r="H219" s="15">
        <v>58</v>
      </c>
    </row>
    <row r="220" spans="1:8" x14ac:dyDescent="0.35">
      <c r="A220" s="15" t="s">
        <v>146</v>
      </c>
      <c r="B220" s="15" t="s">
        <v>138</v>
      </c>
      <c r="C220" s="15" t="s">
        <v>654</v>
      </c>
      <c r="D220" s="15" t="s">
        <v>655</v>
      </c>
      <c r="E220" s="15" t="s">
        <v>4342</v>
      </c>
      <c r="F220" s="15" t="s">
        <v>135</v>
      </c>
      <c r="G220" s="15">
        <v>999921762</v>
      </c>
      <c r="H220" s="15">
        <v>54</v>
      </c>
    </row>
    <row r="221" spans="1:8" x14ac:dyDescent="0.35">
      <c r="A221" s="85" t="s">
        <v>146</v>
      </c>
      <c r="B221" s="85" t="s">
        <v>138</v>
      </c>
      <c r="C221" s="85" t="s">
        <v>3979</v>
      </c>
      <c r="D221" s="85" t="s">
        <v>3980</v>
      </c>
      <c r="E221" s="15" t="s">
        <v>4546</v>
      </c>
      <c r="F221" s="85" t="s">
        <v>135</v>
      </c>
      <c r="G221" s="15">
        <v>999926222</v>
      </c>
      <c r="H221" s="15">
        <v>54</v>
      </c>
    </row>
    <row r="222" spans="1:8" x14ac:dyDescent="0.35">
      <c r="A222" s="17" t="s">
        <v>146</v>
      </c>
      <c r="B222" s="17" t="s">
        <v>138</v>
      </c>
      <c r="C222" s="17" t="s">
        <v>3628</v>
      </c>
      <c r="D222" s="17" t="s">
        <v>3629</v>
      </c>
      <c r="E222" s="15" t="s">
        <v>4669</v>
      </c>
      <c r="F222" s="17" t="s">
        <v>135</v>
      </c>
      <c r="G222" s="17">
        <v>999927813</v>
      </c>
      <c r="H222" s="15">
        <v>54</v>
      </c>
    </row>
    <row r="223" spans="1:8" x14ac:dyDescent="0.35">
      <c r="A223" s="15" t="s">
        <v>146</v>
      </c>
      <c r="B223" s="15" t="s">
        <v>138</v>
      </c>
      <c r="C223" s="15" t="s">
        <v>326</v>
      </c>
      <c r="D223" s="15" t="s">
        <v>754</v>
      </c>
      <c r="E223" s="15" t="s">
        <v>4331</v>
      </c>
      <c r="F223" s="17" t="s">
        <v>135</v>
      </c>
      <c r="G223" s="15">
        <v>999921274</v>
      </c>
      <c r="H223" s="15">
        <v>51</v>
      </c>
    </row>
    <row r="224" spans="1:8" x14ac:dyDescent="0.35">
      <c r="A224" s="15" t="s">
        <v>146</v>
      </c>
      <c r="B224" s="15" t="s">
        <v>138</v>
      </c>
      <c r="C224" s="17" t="s">
        <v>2197</v>
      </c>
      <c r="D224" s="17" t="s">
        <v>2198</v>
      </c>
      <c r="E224" s="15" t="s">
        <v>4352</v>
      </c>
      <c r="F224" s="17" t="s">
        <v>135</v>
      </c>
      <c r="G224" s="15">
        <v>999921980</v>
      </c>
      <c r="H224" s="15">
        <v>51</v>
      </c>
    </row>
    <row r="225" spans="1:8" x14ac:dyDescent="0.35">
      <c r="A225" s="15" t="s">
        <v>146</v>
      </c>
      <c r="B225" s="15" t="s">
        <v>138</v>
      </c>
      <c r="C225" s="15" t="s">
        <v>194</v>
      </c>
      <c r="D225" s="15" t="s">
        <v>934</v>
      </c>
      <c r="E225" s="15" t="s">
        <v>4390</v>
      </c>
      <c r="F225" s="17" t="s">
        <v>135</v>
      </c>
      <c r="G225" s="15">
        <v>999923803</v>
      </c>
      <c r="H225" s="15">
        <v>51</v>
      </c>
    </row>
    <row r="226" spans="1:8" x14ac:dyDescent="0.35">
      <c r="A226" s="15" t="s">
        <v>146</v>
      </c>
      <c r="B226" s="17" t="s">
        <v>138</v>
      </c>
      <c r="C226" s="17" t="s">
        <v>837</v>
      </c>
      <c r="D226" s="17" t="s">
        <v>836</v>
      </c>
      <c r="E226" s="15" t="s">
        <v>4381</v>
      </c>
      <c r="F226" s="17" t="s">
        <v>135</v>
      </c>
      <c r="G226" s="17">
        <v>999923273</v>
      </c>
      <c r="H226" s="15">
        <v>45</v>
      </c>
    </row>
    <row r="227" spans="1:8" x14ac:dyDescent="0.35">
      <c r="A227" s="15" t="s">
        <v>146</v>
      </c>
      <c r="B227" s="15" t="s">
        <v>138</v>
      </c>
      <c r="C227" s="15" t="s">
        <v>3716</v>
      </c>
      <c r="D227" s="15" t="s">
        <v>3717</v>
      </c>
      <c r="E227" s="15" t="s">
        <v>4386</v>
      </c>
      <c r="F227" s="15" t="s">
        <v>135</v>
      </c>
      <c r="G227" s="15">
        <v>999923558</v>
      </c>
      <c r="H227" s="15">
        <v>45</v>
      </c>
    </row>
    <row r="228" spans="1:8" x14ac:dyDescent="0.35">
      <c r="A228" s="15" t="s">
        <v>146</v>
      </c>
      <c r="B228" s="15" t="s">
        <v>138</v>
      </c>
      <c r="C228" s="15" t="s">
        <v>3508</v>
      </c>
      <c r="D228" s="15" t="s">
        <v>3509</v>
      </c>
      <c r="E228" s="15" t="s">
        <v>4565</v>
      </c>
      <c r="F228" s="15" t="s">
        <v>135</v>
      </c>
      <c r="G228" s="15">
        <v>999926440</v>
      </c>
      <c r="H228" s="15">
        <v>45</v>
      </c>
    </row>
    <row r="229" spans="1:8" x14ac:dyDescent="0.35">
      <c r="A229" s="83" t="s">
        <v>146</v>
      </c>
      <c r="B229" s="83" t="s">
        <v>138</v>
      </c>
      <c r="C229" s="83" t="s">
        <v>433</v>
      </c>
      <c r="D229" s="83" t="s">
        <v>3838</v>
      </c>
      <c r="E229" s="15" t="s">
        <v>4682</v>
      </c>
      <c r="F229" s="83" t="s">
        <v>135</v>
      </c>
      <c r="G229" s="83">
        <v>999927995</v>
      </c>
      <c r="H229" s="15">
        <v>45</v>
      </c>
    </row>
    <row r="230" spans="1:8" x14ac:dyDescent="0.35">
      <c r="A230" s="17" t="s">
        <v>146</v>
      </c>
      <c r="B230" s="17" t="s">
        <v>138</v>
      </c>
      <c r="C230" s="17" t="s">
        <v>3636</v>
      </c>
      <c r="D230" s="17" t="s">
        <v>3637</v>
      </c>
      <c r="E230" s="15" t="s">
        <v>4382</v>
      </c>
      <c r="F230" s="17" t="s">
        <v>135</v>
      </c>
      <c r="G230" s="17">
        <v>999923322</v>
      </c>
      <c r="H230" s="15">
        <v>38</v>
      </c>
    </row>
    <row r="231" spans="1:8" x14ac:dyDescent="0.35">
      <c r="A231" s="15" t="s">
        <v>146</v>
      </c>
      <c r="B231" s="15" t="s">
        <v>138</v>
      </c>
      <c r="C231" s="15" t="s">
        <v>342</v>
      </c>
      <c r="D231" s="15" t="s">
        <v>1108</v>
      </c>
      <c r="E231" s="15" t="s">
        <v>4562</v>
      </c>
      <c r="F231" s="15" t="s">
        <v>135</v>
      </c>
      <c r="G231" s="15">
        <v>999926431</v>
      </c>
      <c r="H231" s="15">
        <v>38</v>
      </c>
    </row>
    <row r="232" spans="1:8" x14ac:dyDescent="0.35">
      <c r="A232" s="15" t="s">
        <v>146</v>
      </c>
      <c r="B232" s="15" t="s">
        <v>138</v>
      </c>
      <c r="C232" s="15" t="s">
        <v>816</v>
      </c>
      <c r="D232" s="15" t="s">
        <v>1543</v>
      </c>
      <c r="E232" s="15" t="s">
        <v>4568</v>
      </c>
      <c r="F232" s="15" t="s">
        <v>135</v>
      </c>
      <c r="G232" s="15">
        <v>999926499</v>
      </c>
      <c r="H232" s="15">
        <v>38</v>
      </c>
    </row>
    <row r="233" spans="1:8" x14ac:dyDescent="0.35">
      <c r="A233" s="17" t="s">
        <v>146</v>
      </c>
      <c r="B233" s="17" t="s">
        <v>138</v>
      </c>
      <c r="C233" s="17" t="s">
        <v>3630</v>
      </c>
      <c r="D233" s="17" t="s">
        <v>3624</v>
      </c>
      <c r="E233" s="15" t="s">
        <v>4598</v>
      </c>
      <c r="F233" s="17" t="s">
        <v>135</v>
      </c>
      <c r="G233" s="17">
        <v>999926953</v>
      </c>
      <c r="H233" s="15">
        <v>38</v>
      </c>
    </row>
    <row r="234" spans="1:8" x14ac:dyDescent="0.35">
      <c r="A234" s="15" t="s">
        <v>146</v>
      </c>
      <c r="B234" s="15" t="s">
        <v>138</v>
      </c>
      <c r="C234" s="15" t="s">
        <v>258</v>
      </c>
      <c r="D234" s="15" t="s">
        <v>3088</v>
      </c>
      <c r="E234" s="15" t="s">
        <v>4612</v>
      </c>
      <c r="F234" s="15" t="s">
        <v>135</v>
      </c>
      <c r="G234" s="15">
        <v>999927229</v>
      </c>
      <c r="H234" s="15">
        <v>38</v>
      </c>
    </row>
    <row r="235" spans="1:8" x14ac:dyDescent="0.35">
      <c r="A235" s="17" t="s">
        <v>146</v>
      </c>
      <c r="B235" s="17" t="s">
        <v>138</v>
      </c>
      <c r="C235" s="17" t="s">
        <v>3638</v>
      </c>
      <c r="D235" s="17" t="s">
        <v>1437</v>
      </c>
      <c r="E235" s="15" t="s">
        <v>4642</v>
      </c>
      <c r="F235" s="17" t="s">
        <v>135</v>
      </c>
      <c r="G235" s="17">
        <v>999927569</v>
      </c>
      <c r="H235" s="15">
        <v>38</v>
      </c>
    </row>
    <row r="236" spans="1:8" x14ac:dyDescent="0.35">
      <c r="A236" s="85" t="s">
        <v>146</v>
      </c>
      <c r="B236" s="85" t="s">
        <v>138</v>
      </c>
      <c r="C236" s="85" t="s">
        <v>3975</v>
      </c>
      <c r="D236" s="85" t="s">
        <v>3976</v>
      </c>
      <c r="E236" s="15" t="s">
        <v>4664</v>
      </c>
      <c r="F236" s="85" t="s">
        <v>135</v>
      </c>
      <c r="G236" s="15">
        <v>999927776</v>
      </c>
      <c r="H236" s="15">
        <v>38</v>
      </c>
    </row>
    <row r="237" spans="1:8" x14ac:dyDescent="0.35">
      <c r="A237" s="17" t="s">
        <v>146</v>
      </c>
      <c r="B237" s="17" t="s">
        <v>138</v>
      </c>
      <c r="C237" s="17" t="s">
        <v>2984</v>
      </c>
      <c r="D237" s="17" t="s">
        <v>3639</v>
      </c>
      <c r="E237" s="15" t="s">
        <v>4687</v>
      </c>
      <c r="F237" s="17" t="s">
        <v>135</v>
      </c>
      <c r="G237" s="17">
        <v>999928150</v>
      </c>
      <c r="H237" s="15">
        <v>38</v>
      </c>
    </row>
    <row r="238" spans="1:8" x14ac:dyDescent="0.35">
      <c r="A238" s="15" t="s">
        <v>146</v>
      </c>
      <c r="B238" s="15" t="s">
        <v>138</v>
      </c>
      <c r="C238" s="15" t="s">
        <v>2385</v>
      </c>
      <c r="D238" s="15" t="s">
        <v>2386</v>
      </c>
      <c r="E238" s="15" t="s">
        <v>4412</v>
      </c>
      <c r="F238" s="15" t="s">
        <v>135</v>
      </c>
      <c r="G238" s="15">
        <v>999924412</v>
      </c>
      <c r="H238" s="15">
        <v>37.5</v>
      </c>
    </row>
    <row r="239" spans="1:8" x14ac:dyDescent="0.35">
      <c r="A239" s="15" t="s">
        <v>146</v>
      </c>
      <c r="B239" s="15" t="s">
        <v>138</v>
      </c>
      <c r="C239" s="15" t="s">
        <v>1790</v>
      </c>
      <c r="D239" s="15" t="s">
        <v>3711</v>
      </c>
      <c r="E239" s="15" t="s">
        <v>4667</v>
      </c>
      <c r="F239" s="15" t="s">
        <v>135</v>
      </c>
      <c r="G239" s="15">
        <v>999927801</v>
      </c>
      <c r="H239" s="15">
        <v>30</v>
      </c>
    </row>
    <row r="240" spans="1:8" x14ac:dyDescent="0.35">
      <c r="A240" s="15" t="s">
        <v>146</v>
      </c>
      <c r="B240" s="15" t="s">
        <v>138</v>
      </c>
      <c r="C240" s="15" t="s">
        <v>3714</v>
      </c>
      <c r="D240" s="15" t="s">
        <v>3715</v>
      </c>
      <c r="E240" s="15" t="s">
        <v>4678</v>
      </c>
      <c r="F240" s="15" t="s">
        <v>135</v>
      </c>
      <c r="G240" s="15">
        <v>999927919</v>
      </c>
      <c r="H240" s="15">
        <v>30</v>
      </c>
    </row>
    <row r="241" spans="1:8" x14ac:dyDescent="0.35">
      <c r="A241" s="15" t="s">
        <v>146</v>
      </c>
      <c r="B241" s="15" t="s">
        <v>138</v>
      </c>
      <c r="C241" s="15" t="s">
        <v>2388</v>
      </c>
      <c r="D241" s="15" t="s">
        <v>2389</v>
      </c>
      <c r="E241" s="15" t="s">
        <v>4431</v>
      </c>
      <c r="F241" s="15" t="s">
        <v>135</v>
      </c>
      <c r="G241" s="15">
        <v>999924690</v>
      </c>
      <c r="H241" s="15">
        <v>28</v>
      </c>
    </row>
    <row r="242" spans="1:8" x14ac:dyDescent="0.35">
      <c r="A242" s="15" t="s">
        <v>146</v>
      </c>
      <c r="B242" s="15" t="s">
        <v>138</v>
      </c>
      <c r="C242" s="15" t="s">
        <v>356</v>
      </c>
      <c r="D242" s="15" t="s">
        <v>1262</v>
      </c>
      <c r="E242" s="15" t="s">
        <v>4406</v>
      </c>
      <c r="F242" s="15" t="s">
        <v>135</v>
      </c>
      <c r="G242" s="15">
        <v>999924361</v>
      </c>
      <c r="H242" s="15">
        <v>26</v>
      </c>
    </row>
    <row r="243" spans="1:8" x14ac:dyDescent="0.35">
      <c r="A243" s="15" t="s">
        <v>146</v>
      </c>
      <c r="B243" s="15" t="s">
        <v>126</v>
      </c>
      <c r="C243" s="15" t="s">
        <v>186</v>
      </c>
      <c r="D243" s="15" t="s">
        <v>2501</v>
      </c>
      <c r="E243" s="15" t="s">
        <v>4485</v>
      </c>
      <c r="F243" s="15" t="s">
        <v>128</v>
      </c>
      <c r="G243" s="15">
        <v>999925299</v>
      </c>
      <c r="H243" s="15">
        <v>170</v>
      </c>
    </row>
    <row r="244" spans="1:8" x14ac:dyDescent="0.35">
      <c r="A244" s="15" t="s">
        <v>146</v>
      </c>
      <c r="B244" s="15" t="s">
        <v>126</v>
      </c>
      <c r="C244" s="15" t="s">
        <v>310</v>
      </c>
      <c r="D244" s="15" t="s">
        <v>2500</v>
      </c>
      <c r="E244" s="15" t="s">
        <v>4491</v>
      </c>
      <c r="F244" s="15" t="s">
        <v>128</v>
      </c>
      <c r="G244" s="15">
        <v>999925353</v>
      </c>
      <c r="H244" s="15">
        <v>127.5</v>
      </c>
    </row>
    <row r="245" spans="1:8" x14ac:dyDescent="0.35">
      <c r="A245" s="15" t="s">
        <v>146</v>
      </c>
      <c r="B245" s="15" t="s">
        <v>126</v>
      </c>
      <c r="C245" s="15" t="s">
        <v>397</v>
      </c>
      <c r="D245" s="15" t="s">
        <v>398</v>
      </c>
      <c r="E245" s="15" t="s">
        <v>4289</v>
      </c>
      <c r="F245" s="15" t="s">
        <v>128</v>
      </c>
      <c r="G245" s="15">
        <v>999916768</v>
      </c>
      <c r="H245" s="15">
        <v>95</v>
      </c>
    </row>
    <row r="246" spans="1:8" x14ac:dyDescent="0.35">
      <c r="A246" s="85" t="s">
        <v>146</v>
      </c>
      <c r="B246" s="85" t="s">
        <v>126</v>
      </c>
      <c r="C246" s="85" t="s">
        <v>3984</v>
      </c>
      <c r="D246" s="85" t="s">
        <v>531</v>
      </c>
      <c r="E246" s="15" t="s">
        <v>4620</v>
      </c>
      <c r="F246" s="85" t="s">
        <v>128</v>
      </c>
      <c r="G246" s="15">
        <v>999927285</v>
      </c>
      <c r="H246" s="15">
        <v>60</v>
      </c>
    </row>
    <row r="247" spans="1:8" x14ac:dyDescent="0.35">
      <c r="A247" s="85" t="s">
        <v>146</v>
      </c>
      <c r="B247" s="85" t="s">
        <v>126</v>
      </c>
      <c r="C247" s="85" t="s">
        <v>3985</v>
      </c>
      <c r="D247" s="85" t="s">
        <v>3986</v>
      </c>
      <c r="E247" s="15" t="s">
        <v>4317</v>
      </c>
      <c r="F247" s="85" t="s">
        <v>128</v>
      </c>
      <c r="G247" s="15">
        <v>999920593</v>
      </c>
      <c r="H247" s="15">
        <v>45</v>
      </c>
    </row>
    <row r="248" spans="1:8" x14ac:dyDescent="0.35">
      <c r="A248" s="15" t="s">
        <v>146</v>
      </c>
      <c r="B248" s="15" t="s">
        <v>126</v>
      </c>
      <c r="C248" s="15" t="s">
        <v>1373</v>
      </c>
      <c r="D248" s="15" t="s">
        <v>3745</v>
      </c>
      <c r="E248" s="15" t="s">
        <v>4680</v>
      </c>
      <c r="F248" s="15" t="s">
        <v>128</v>
      </c>
      <c r="G248" s="15">
        <v>999927955</v>
      </c>
      <c r="H248" s="15">
        <v>38</v>
      </c>
    </row>
    <row r="249" spans="1:8" x14ac:dyDescent="0.35">
      <c r="A249" s="15" t="s">
        <v>146</v>
      </c>
      <c r="B249" s="15" t="s">
        <v>126</v>
      </c>
      <c r="C249" s="15" t="s">
        <v>275</v>
      </c>
      <c r="D249" s="15" t="s">
        <v>2402</v>
      </c>
      <c r="E249" s="15" t="s">
        <v>4426</v>
      </c>
      <c r="F249" s="15" t="s">
        <v>128</v>
      </c>
      <c r="G249" s="15">
        <v>999924566</v>
      </c>
      <c r="H249" s="15">
        <v>34.199999999999996</v>
      </c>
    </row>
    <row r="250" spans="1:8" x14ac:dyDescent="0.35">
      <c r="A250" s="85" t="s">
        <v>146</v>
      </c>
      <c r="B250" s="85" t="s">
        <v>126</v>
      </c>
      <c r="C250" s="85" t="s">
        <v>3987</v>
      </c>
      <c r="D250" s="85" t="s">
        <v>3988</v>
      </c>
      <c r="E250" s="15" t="s">
        <v>4671</v>
      </c>
      <c r="F250" s="85" t="s">
        <v>128</v>
      </c>
      <c r="G250" s="15">
        <v>999927832</v>
      </c>
      <c r="H250" s="15">
        <v>34</v>
      </c>
    </row>
    <row r="251" spans="1:8" x14ac:dyDescent="0.35">
      <c r="A251" s="17" t="s">
        <v>146</v>
      </c>
      <c r="B251" s="17" t="s">
        <v>126</v>
      </c>
      <c r="C251" s="17" t="s">
        <v>986</v>
      </c>
      <c r="D251" s="17" t="s">
        <v>985</v>
      </c>
      <c r="E251" s="15" t="s">
        <v>4294</v>
      </c>
      <c r="F251" s="17" t="s">
        <v>128</v>
      </c>
      <c r="G251" s="17">
        <v>999918049</v>
      </c>
      <c r="H251" s="15">
        <v>30</v>
      </c>
    </row>
    <row r="252" spans="1:8" x14ac:dyDescent="0.35">
      <c r="A252" s="15" t="s">
        <v>146</v>
      </c>
      <c r="B252" s="15" t="s">
        <v>126</v>
      </c>
      <c r="C252" s="15" t="s">
        <v>1117</v>
      </c>
      <c r="D252" s="15" t="s">
        <v>1108</v>
      </c>
      <c r="E252" s="15" t="s">
        <v>4361</v>
      </c>
      <c r="F252" s="15" t="s">
        <v>128</v>
      </c>
      <c r="G252" s="15">
        <v>999922333</v>
      </c>
      <c r="H252" s="15">
        <v>30</v>
      </c>
    </row>
    <row r="253" spans="1:8" x14ac:dyDescent="0.35">
      <c r="A253" s="82" t="s">
        <v>146</v>
      </c>
      <c r="B253" s="82" t="s">
        <v>126</v>
      </c>
      <c r="C253" s="82" t="s">
        <v>2710</v>
      </c>
      <c r="D253" s="82" t="s">
        <v>2711</v>
      </c>
      <c r="E253" s="15" t="s">
        <v>4572</v>
      </c>
      <c r="F253" s="82" t="s">
        <v>128</v>
      </c>
      <c r="G253" s="82">
        <v>999926513</v>
      </c>
      <c r="H253" s="15">
        <v>30</v>
      </c>
    </row>
    <row r="254" spans="1:8" x14ac:dyDescent="0.35">
      <c r="A254" s="15" t="s">
        <v>146</v>
      </c>
      <c r="B254" s="15" t="s">
        <v>140</v>
      </c>
      <c r="C254" s="15" t="s">
        <v>1169</v>
      </c>
      <c r="D254" s="15" t="s">
        <v>1170</v>
      </c>
      <c r="E254" s="15" t="s">
        <v>4304</v>
      </c>
      <c r="F254" s="15" t="s">
        <v>128</v>
      </c>
      <c r="G254" s="15">
        <v>999919223</v>
      </c>
      <c r="H254" s="15">
        <v>359.4</v>
      </c>
    </row>
    <row r="255" spans="1:8" x14ac:dyDescent="0.35">
      <c r="A255" s="15" t="s">
        <v>146</v>
      </c>
      <c r="B255" s="15" t="s">
        <v>140</v>
      </c>
      <c r="C255" s="15" t="s">
        <v>474</v>
      </c>
      <c r="D255" s="15" t="s">
        <v>1595</v>
      </c>
      <c r="E255" s="15" t="s">
        <v>4300</v>
      </c>
      <c r="F255" s="15" t="s">
        <v>128</v>
      </c>
      <c r="G255" s="15">
        <v>999918558</v>
      </c>
      <c r="H255" s="15">
        <v>314.2</v>
      </c>
    </row>
    <row r="256" spans="1:8" x14ac:dyDescent="0.35">
      <c r="A256" s="85" t="s">
        <v>146</v>
      </c>
      <c r="B256" s="85" t="s">
        <v>140</v>
      </c>
      <c r="C256" s="85" t="s">
        <v>324</v>
      </c>
      <c r="D256" s="85" t="s">
        <v>1501</v>
      </c>
      <c r="E256" s="15" t="s">
        <v>4531</v>
      </c>
      <c r="F256" s="85" t="s">
        <v>128</v>
      </c>
      <c r="G256" s="15">
        <v>999926030</v>
      </c>
      <c r="H256" s="15">
        <v>202.5</v>
      </c>
    </row>
    <row r="257" spans="1:8" x14ac:dyDescent="0.35">
      <c r="A257" s="15" t="s">
        <v>146</v>
      </c>
      <c r="B257" s="15" t="s">
        <v>140</v>
      </c>
      <c r="C257" s="17" t="s">
        <v>324</v>
      </c>
      <c r="D257" s="17" t="s">
        <v>886</v>
      </c>
      <c r="E257" s="15" t="s">
        <v>4335</v>
      </c>
      <c r="F257" s="15" t="s">
        <v>128</v>
      </c>
      <c r="G257" s="17">
        <v>999921408</v>
      </c>
      <c r="H257" s="15">
        <v>185</v>
      </c>
    </row>
    <row r="258" spans="1:8" x14ac:dyDescent="0.35">
      <c r="A258" s="15" t="s">
        <v>146</v>
      </c>
      <c r="B258" s="15" t="s">
        <v>140</v>
      </c>
      <c r="C258" s="15" t="s">
        <v>983</v>
      </c>
      <c r="D258" s="15" t="s">
        <v>984</v>
      </c>
      <c r="E258" s="15" t="s">
        <v>4337</v>
      </c>
      <c r="F258" s="15" t="s">
        <v>128</v>
      </c>
      <c r="G258" s="15">
        <v>999921580</v>
      </c>
      <c r="H258" s="15">
        <v>177</v>
      </c>
    </row>
    <row r="259" spans="1:8" x14ac:dyDescent="0.35">
      <c r="A259" s="15" t="s">
        <v>146</v>
      </c>
      <c r="B259" s="15" t="s">
        <v>140</v>
      </c>
      <c r="C259" s="15" t="s">
        <v>4100</v>
      </c>
      <c r="D259" s="15" t="s">
        <v>2228</v>
      </c>
      <c r="E259" s="15" t="s">
        <v>4315</v>
      </c>
      <c r="F259" s="15" t="s">
        <v>128</v>
      </c>
      <c r="G259" s="15">
        <v>999920403</v>
      </c>
      <c r="H259" s="15">
        <v>140</v>
      </c>
    </row>
    <row r="260" spans="1:8" x14ac:dyDescent="0.35">
      <c r="A260" s="15" t="s">
        <v>146</v>
      </c>
      <c r="B260" s="15" t="s">
        <v>140</v>
      </c>
      <c r="C260" s="15" t="s">
        <v>780</v>
      </c>
      <c r="D260" s="15" t="s">
        <v>1331</v>
      </c>
      <c r="E260" s="15" t="s">
        <v>4425</v>
      </c>
      <c r="F260" s="15" t="s">
        <v>128</v>
      </c>
      <c r="G260" s="15">
        <v>999924561</v>
      </c>
      <c r="H260" s="15">
        <v>127</v>
      </c>
    </row>
    <row r="261" spans="1:8" x14ac:dyDescent="0.35">
      <c r="A261" s="15" t="s">
        <v>146</v>
      </c>
      <c r="B261" s="15" t="s">
        <v>140</v>
      </c>
      <c r="C261" s="15" t="s">
        <v>2079</v>
      </c>
      <c r="D261" s="15" t="s">
        <v>2080</v>
      </c>
      <c r="E261" s="15" t="s">
        <v>4389</v>
      </c>
      <c r="F261" s="17" t="s">
        <v>128</v>
      </c>
      <c r="G261" s="15">
        <v>999923738</v>
      </c>
      <c r="H261" s="15">
        <v>120</v>
      </c>
    </row>
    <row r="262" spans="1:8" x14ac:dyDescent="0.35">
      <c r="A262" s="15" t="s">
        <v>146</v>
      </c>
      <c r="B262" s="15" t="s">
        <v>140</v>
      </c>
      <c r="C262" s="15" t="s">
        <v>416</v>
      </c>
      <c r="D262" s="15" t="s">
        <v>2422</v>
      </c>
      <c r="E262" s="15" t="s">
        <v>4413</v>
      </c>
      <c r="F262" s="15" t="s">
        <v>128</v>
      </c>
      <c r="G262" s="15">
        <v>999924413</v>
      </c>
      <c r="H262" s="15">
        <v>112.4</v>
      </c>
    </row>
    <row r="263" spans="1:8" x14ac:dyDescent="0.35">
      <c r="A263" s="15" t="s">
        <v>146</v>
      </c>
      <c r="B263" s="15" t="s">
        <v>140</v>
      </c>
      <c r="C263" s="17" t="s">
        <v>1268</v>
      </c>
      <c r="D263" s="17" t="s">
        <v>1269</v>
      </c>
      <c r="E263" s="15" t="s">
        <v>4324</v>
      </c>
      <c r="F263" s="15" t="s">
        <v>128</v>
      </c>
      <c r="G263" s="17">
        <v>999921169</v>
      </c>
      <c r="H263" s="15">
        <v>90</v>
      </c>
    </row>
    <row r="264" spans="1:8" x14ac:dyDescent="0.35">
      <c r="A264" s="15" t="s">
        <v>146</v>
      </c>
      <c r="B264" s="15" t="s">
        <v>140</v>
      </c>
      <c r="C264" s="15" t="s">
        <v>614</v>
      </c>
      <c r="D264" s="15" t="s">
        <v>922</v>
      </c>
      <c r="E264" s="15" t="s">
        <v>4409</v>
      </c>
      <c r="F264" s="15" t="s">
        <v>128</v>
      </c>
      <c r="G264" s="15">
        <v>999924388</v>
      </c>
      <c r="H264" s="15">
        <v>86.75</v>
      </c>
    </row>
    <row r="265" spans="1:8" x14ac:dyDescent="0.35">
      <c r="A265" s="15" t="s">
        <v>146</v>
      </c>
      <c r="B265" s="15" t="s">
        <v>140</v>
      </c>
      <c r="C265" s="15" t="s">
        <v>4102</v>
      </c>
      <c r="D265" s="15" t="s">
        <v>1563</v>
      </c>
      <c r="E265" s="15" t="s">
        <v>4293</v>
      </c>
      <c r="F265" s="15" t="s">
        <v>128</v>
      </c>
      <c r="G265" s="15">
        <v>999917462</v>
      </c>
      <c r="H265" s="15">
        <v>79</v>
      </c>
    </row>
    <row r="266" spans="1:8" x14ac:dyDescent="0.35">
      <c r="A266" s="15" t="s">
        <v>146</v>
      </c>
      <c r="B266" s="15" t="s">
        <v>140</v>
      </c>
      <c r="C266" s="15" t="s">
        <v>1156</v>
      </c>
      <c r="D266" s="15" t="s">
        <v>4101</v>
      </c>
      <c r="E266" s="15" t="s">
        <v>4308</v>
      </c>
      <c r="F266" s="15" t="s">
        <v>128</v>
      </c>
      <c r="G266" s="15">
        <v>999919650</v>
      </c>
      <c r="H266" s="15">
        <v>79</v>
      </c>
    </row>
    <row r="267" spans="1:8" x14ac:dyDescent="0.35">
      <c r="A267" s="15" t="s">
        <v>146</v>
      </c>
      <c r="B267" s="17" t="s">
        <v>140</v>
      </c>
      <c r="C267" s="17" t="s">
        <v>1793</v>
      </c>
      <c r="D267" s="17" t="s">
        <v>1792</v>
      </c>
      <c r="E267" s="15" t="s">
        <v>4321</v>
      </c>
      <c r="F267" s="17" t="s">
        <v>128</v>
      </c>
      <c r="G267" s="17">
        <v>999921127</v>
      </c>
      <c r="H267" s="15">
        <v>77.5</v>
      </c>
    </row>
    <row r="268" spans="1:8" x14ac:dyDescent="0.35">
      <c r="A268" s="15" t="s">
        <v>146</v>
      </c>
      <c r="B268" s="15" t="s">
        <v>140</v>
      </c>
      <c r="C268" s="15" t="s">
        <v>2477</v>
      </c>
      <c r="D268" s="15" t="s">
        <v>2478</v>
      </c>
      <c r="E268" s="15" t="s">
        <v>4449</v>
      </c>
      <c r="F268" s="15" t="s">
        <v>128</v>
      </c>
      <c r="G268" s="15">
        <v>999924922</v>
      </c>
      <c r="H268" s="15">
        <v>75.5</v>
      </c>
    </row>
    <row r="269" spans="1:8" x14ac:dyDescent="0.35">
      <c r="A269" s="15" t="s">
        <v>146</v>
      </c>
      <c r="B269" s="15" t="s">
        <v>140</v>
      </c>
      <c r="C269" s="15" t="s">
        <v>177</v>
      </c>
      <c r="D269" s="15" t="s">
        <v>178</v>
      </c>
      <c r="E269" s="15" t="s">
        <v>4313</v>
      </c>
      <c r="F269" s="15" t="s">
        <v>128</v>
      </c>
      <c r="G269" s="15">
        <v>999920315</v>
      </c>
      <c r="H269" s="15">
        <v>68</v>
      </c>
    </row>
    <row r="270" spans="1:8" x14ac:dyDescent="0.35">
      <c r="A270" s="15" t="s">
        <v>146</v>
      </c>
      <c r="B270" s="15" t="s">
        <v>140</v>
      </c>
      <c r="C270" s="15" t="s">
        <v>753</v>
      </c>
      <c r="D270" s="15" t="s">
        <v>3499</v>
      </c>
      <c r="E270" s="15" t="s">
        <v>4617</v>
      </c>
      <c r="F270" s="15" t="s">
        <v>128</v>
      </c>
      <c r="G270" s="15">
        <v>999927274</v>
      </c>
      <c r="H270" s="15">
        <v>68</v>
      </c>
    </row>
    <row r="271" spans="1:8" x14ac:dyDescent="0.35">
      <c r="A271" s="85" t="s">
        <v>146</v>
      </c>
      <c r="B271" s="85" t="s">
        <v>140</v>
      </c>
      <c r="C271" s="85" t="s">
        <v>826</v>
      </c>
      <c r="D271" s="85" t="s">
        <v>1028</v>
      </c>
      <c r="E271" s="15" t="s">
        <v>4637</v>
      </c>
      <c r="F271" s="85" t="s">
        <v>128</v>
      </c>
      <c r="G271" s="15">
        <v>999927473</v>
      </c>
      <c r="H271" s="15">
        <v>68</v>
      </c>
    </row>
    <row r="272" spans="1:8" x14ac:dyDescent="0.35">
      <c r="A272" s="85" t="s">
        <v>146</v>
      </c>
      <c r="B272" s="85" t="s">
        <v>140</v>
      </c>
      <c r="C272" s="85" t="s">
        <v>4020</v>
      </c>
      <c r="D272" s="85" t="s">
        <v>513</v>
      </c>
      <c r="E272" s="15" t="s">
        <v>4650</v>
      </c>
      <c r="F272" s="85" t="s">
        <v>128</v>
      </c>
      <c r="G272" s="15">
        <v>999927653</v>
      </c>
      <c r="H272" s="15">
        <v>68</v>
      </c>
    </row>
    <row r="273" spans="1:8" x14ac:dyDescent="0.35">
      <c r="A273" s="15" t="s">
        <v>146</v>
      </c>
      <c r="B273" s="15" t="s">
        <v>140</v>
      </c>
      <c r="C273" s="15" t="s">
        <v>1314</v>
      </c>
      <c r="D273" s="15" t="s">
        <v>3080</v>
      </c>
      <c r="E273" s="15" t="s">
        <v>4311</v>
      </c>
      <c r="F273" s="15" t="s">
        <v>128</v>
      </c>
      <c r="G273" s="15">
        <v>999920212</v>
      </c>
      <c r="H273" s="15">
        <v>63</v>
      </c>
    </row>
    <row r="274" spans="1:8" x14ac:dyDescent="0.35">
      <c r="A274" s="15" t="s">
        <v>146</v>
      </c>
      <c r="B274" s="15" t="s">
        <v>140</v>
      </c>
      <c r="C274" s="15" t="s">
        <v>3078</v>
      </c>
      <c r="D274" s="15" t="s">
        <v>3079</v>
      </c>
      <c r="E274" s="15" t="s">
        <v>4498</v>
      </c>
      <c r="F274" s="15" t="s">
        <v>128</v>
      </c>
      <c r="G274" s="15">
        <v>999925498</v>
      </c>
      <c r="H274" s="15">
        <v>63</v>
      </c>
    </row>
    <row r="275" spans="1:8" x14ac:dyDescent="0.35">
      <c r="A275" s="85" t="s">
        <v>146</v>
      </c>
      <c r="B275" s="85" t="s">
        <v>140</v>
      </c>
      <c r="C275" s="85" t="s">
        <v>4021</v>
      </c>
      <c r="D275" s="85" t="s">
        <v>4022</v>
      </c>
      <c r="E275" s="15" t="s">
        <v>4624</v>
      </c>
      <c r="F275" s="85" t="s">
        <v>128</v>
      </c>
      <c r="G275" s="15">
        <v>999927311</v>
      </c>
      <c r="H275" s="15">
        <v>63</v>
      </c>
    </row>
    <row r="276" spans="1:8" x14ac:dyDescent="0.35">
      <c r="A276" s="17" t="s">
        <v>146</v>
      </c>
      <c r="B276" s="17" t="s">
        <v>140</v>
      </c>
      <c r="C276" s="17" t="s">
        <v>3668</v>
      </c>
      <c r="D276" s="17" t="s">
        <v>3669</v>
      </c>
      <c r="E276" s="15" t="s">
        <v>4384</v>
      </c>
      <c r="F276" s="17" t="s">
        <v>128</v>
      </c>
      <c r="G276" s="17">
        <v>999923384</v>
      </c>
      <c r="H276" s="15">
        <v>60</v>
      </c>
    </row>
    <row r="277" spans="1:8" x14ac:dyDescent="0.35">
      <c r="A277" s="82" t="s">
        <v>146</v>
      </c>
      <c r="B277" s="82" t="s">
        <v>140</v>
      </c>
      <c r="C277" s="82" t="s">
        <v>2714</v>
      </c>
      <c r="D277" s="82" t="s">
        <v>2715</v>
      </c>
      <c r="E277" s="15" t="s">
        <v>4569</v>
      </c>
      <c r="F277" s="82" t="s">
        <v>128</v>
      </c>
      <c r="G277" s="82">
        <v>999926504</v>
      </c>
      <c r="H277" s="15">
        <v>60</v>
      </c>
    </row>
    <row r="278" spans="1:8" x14ac:dyDescent="0.35">
      <c r="A278" s="83" t="s">
        <v>146</v>
      </c>
      <c r="B278" s="83" t="s">
        <v>140</v>
      </c>
      <c r="C278" s="83" t="s">
        <v>202</v>
      </c>
      <c r="D278" s="83" t="s">
        <v>1752</v>
      </c>
      <c r="E278" s="15" t="s">
        <v>4662</v>
      </c>
      <c r="F278" s="83" t="s">
        <v>128</v>
      </c>
      <c r="G278" s="83">
        <v>999927757</v>
      </c>
      <c r="H278" s="15">
        <v>60</v>
      </c>
    </row>
    <row r="279" spans="1:8" x14ac:dyDescent="0.35">
      <c r="A279" s="85" t="s">
        <v>146</v>
      </c>
      <c r="B279" s="85" t="s">
        <v>140</v>
      </c>
      <c r="C279" s="85" t="s">
        <v>4018</v>
      </c>
      <c r="D279" s="85" t="s">
        <v>4019</v>
      </c>
      <c r="E279" s="15" t="s">
        <v>4631</v>
      </c>
      <c r="F279" s="85" t="s">
        <v>128</v>
      </c>
      <c r="G279" s="15">
        <v>999927436</v>
      </c>
      <c r="H279" s="15">
        <v>58</v>
      </c>
    </row>
    <row r="280" spans="1:8" x14ac:dyDescent="0.35">
      <c r="A280" s="15" t="s">
        <v>146</v>
      </c>
      <c r="B280" s="15" t="s">
        <v>140</v>
      </c>
      <c r="C280" s="15" t="s">
        <v>248</v>
      </c>
      <c r="D280" s="15" t="s">
        <v>934</v>
      </c>
      <c r="E280" s="15" t="s">
        <v>4349</v>
      </c>
      <c r="F280" s="15" t="s">
        <v>128</v>
      </c>
      <c r="G280" s="15">
        <v>999921944</v>
      </c>
      <c r="H280" s="15">
        <v>56</v>
      </c>
    </row>
    <row r="281" spans="1:8" x14ac:dyDescent="0.35">
      <c r="A281" s="15" t="s">
        <v>146</v>
      </c>
      <c r="B281" s="15" t="s">
        <v>140</v>
      </c>
      <c r="C281" s="15" t="s">
        <v>159</v>
      </c>
      <c r="D281" s="15" t="s">
        <v>1106</v>
      </c>
      <c r="E281" s="15" t="s">
        <v>4453</v>
      </c>
      <c r="F281" s="15" t="s">
        <v>128</v>
      </c>
      <c r="G281" s="15">
        <v>999925010</v>
      </c>
      <c r="H281" s="15">
        <v>56</v>
      </c>
    </row>
    <row r="282" spans="1:8" x14ac:dyDescent="0.35">
      <c r="A282" s="15" t="s">
        <v>146</v>
      </c>
      <c r="B282" s="15" t="s">
        <v>140</v>
      </c>
      <c r="C282" s="15" t="s">
        <v>1245</v>
      </c>
      <c r="D282" s="15" t="s">
        <v>532</v>
      </c>
      <c r="E282" s="15" t="s">
        <v>4452</v>
      </c>
      <c r="F282" s="15" t="s">
        <v>128</v>
      </c>
      <c r="G282" s="15">
        <v>999925008</v>
      </c>
      <c r="H282" s="15">
        <v>48</v>
      </c>
    </row>
    <row r="283" spans="1:8" x14ac:dyDescent="0.35">
      <c r="A283" s="15" t="s">
        <v>146</v>
      </c>
      <c r="B283" s="17" t="s">
        <v>140</v>
      </c>
      <c r="C283" s="17" t="s">
        <v>1189</v>
      </c>
      <c r="D283" s="17" t="s">
        <v>1190</v>
      </c>
      <c r="E283" s="15" t="s">
        <v>4326</v>
      </c>
      <c r="F283" s="17" t="s">
        <v>128</v>
      </c>
      <c r="G283" s="17">
        <v>999921209</v>
      </c>
      <c r="H283" s="15">
        <v>46</v>
      </c>
    </row>
    <row r="284" spans="1:8" x14ac:dyDescent="0.35">
      <c r="A284" s="82" t="s">
        <v>146</v>
      </c>
      <c r="B284" s="82" t="s">
        <v>140</v>
      </c>
      <c r="C284" s="82" t="s">
        <v>2716</v>
      </c>
      <c r="D284" s="82" t="s">
        <v>2029</v>
      </c>
      <c r="E284" s="15" t="s">
        <v>4359</v>
      </c>
      <c r="F284" s="82" t="s">
        <v>128</v>
      </c>
      <c r="G284" s="82">
        <v>999922311</v>
      </c>
      <c r="H284" s="15">
        <v>45</v>
      </c>
    </row>
    <row r="285" spans="1:8" x14ac:dyDescent="0.35">
      <c r="A285" s="83" t="s">
        <v>146</v>
      </c>
      <c r="B285" s="83" t="s">
        <v>140</v>
      </c>
      <c r="C285" s="83" t="s">
        <v>670</v>
      </c>
      <c r="D285" s="83" t="s">
        <v>2548</v>
      </c>
      <c r="E285" s="15" t="s">
        <v>4672</v>
      </c>
      <c r="F285" s="83" t="s">
        <v>128</v>
      </c>
      <c r="G285" s="83">
        <v>999927846</v>
      </c>
      <c r="H285" s="15">
        <v>45</v>
      </c>
    </row>
    <row r="286" spans="1:8" x14ac:dyDescent="0.35">
      <c r="A286" s="17" t="s">
        <v>146</v>
      </c>
      <c r="B286" s="17" t="s">
        <v>140</v>
      </c>
      <c r="C286" s="17" t="s">
        <v>391</v>
      </c>
      <c r="D286" s="17" t="s">
        <v>392</v>
      </c>
      <c r="E286" s="15" t="s">
        <v>4301</v>
      </c>
      <c r="F286" s="17" t="s">
        <v>128</v>
      </c>
      <c r="G286" s="17">
        <v>999918643</v>
      </c>
      <c r="H286" s="15">
        <v>34</v>
      </c>
    </row>
    <row r="287" spans="1:8" x14ac:dyDescent="0.35">
      <c r="A287" s="82" t="s">
        <v>146</v>
      </c>
      <c r="B287" s="82" t="s">
        <v>140</v>
      </c>
      <c r="C287" s="82" t="s">
        <v>2712</v>
      </c>
      <c r="D287" s="82" t="s">
        <v>2713</v>
      </c>
      <c r="E287" s="15" t="s">
        <v>4518</v>
      </c>
      <c r="F287" s="82" t="s">
        <v>128</v>
      </c>
      <c r="G287" s="82">
        <v>999925846</v>
      </c>
      <c r="H287" s="15">
        <v>34</v>
      </c>
    </row>
    <row r="288" spans="1:8" x14ac:dyDescent="0.35">
      <c r="A288" s="83" t="s">
        <v>146</v>
      </c>
      <c r="B288" s="83" t="s">
        <v>140</v>
      </c>
      <c r="C288" s="83" t="s">
        <v>217</v>
      </c>
      <c r="D288" s="83" t="s">
        <v>3872</v>
      </c>
      <c r="E288" s="15" t="s">
        <v>4665</v>
      </c>
      <c r="F288" s="83" t="s">
        <v>128</v>
      </c>
      <c r="G288" s="83">
        <v>999927778</v>
      </c>
      <c r="H288" s="15">
        <v>34</v>
      </c>
    </row>
    <row r="289" spans="1:8" x14ac:dyDescent="0.35">
      <c r="A289" s="15" t="s">
        <v>146</v>
      </c>
      <c r="B289" s="15" t="s">
        <v>140</v>
      </c>
      <c r="C289" s="15" t="s">
        <v>972</v>
      </c>
      <c r="D289" s="15" t="s">
        <v>971</v>
      </c>
      <c r="E289" s="15" t="s">
        <v>4306</v>
      </c>
      <c r="F289" s="15" t="s">
        <v>128</v>
      </c>
      <c r="G289" s="15">
        <v>999919499</v>
      </c>
      <c r="H289" s="15">
        <v>30</v>
      </c>
    </row>
    <row r="290" spans="1:8" x14ac:dyDescent="0.35">
      <c r="A290" s="15" t="s">
        <v>146</v>
      </c>
      <c r="B290" s="15" t="s">
        <v>140</v>
      </c>
      <c r="C290" s="15" t="s">
        <v>158</v>
      </c>
      <c r="D290" s="15" t="s">
        <v>2568</v>
      </c>
      <c r="E290" s="15" t="s">
        <v>4505</v>
      </c>
      <c r="F290" s="15" t="s">
        <v>128</v>
      </c>
      <c r="G290" s="15">
        <v>999925603</v>
      </c>
      <c r="H290" s="15">
        <v>30</v>
      </c>
    </row>
    <row r="291" spans="1:8" x14ac:dyDescent="0.35">
      <c r="A291" s="15" t="s">
        <v>146</v>
      </c>
      <c r="B291" s="15" t="s">
        <v>134</v>
      </c>
      <c r="C291" s="17" t="s">
        <v>521</v>
      </c>
      <c r="D291" s="17" t="s">
        <v>519</v>
      </c>
      <c r="E291" s="15" t="s">
        <v>4328</v>
      </c>
      <c r="F291" s="15" t="s">
        <v>128</v>
      </c>
      <c r="G291" s="17">
        <v>999921215</v>
      </c>
      <c r="H291" s="15">
        <v>226</v>
      </c>
    </row>
    <row r="292" spans="1:8" x14ac:dyDescent="0.35">
      <c r="A292" s="15" t="s">
        <v>146</v>
      </c>
      <c r="B292" s="15" t="s">
        <v>134</v>
      </c>
      <c r="C292" s="15" t="s">
        <v>2418</v>
      </c>
      <c r="D292" s="15" t="s">
        <v>1532</v>
      </c>
      <c r="E292" s="15" t="s">
        <v>4415</v>
      </c>
      <c r="F292" s="15" t="s">
        <v>128</v>
      </c>
      <c r="G292" s="15">
        <v>999924425</v>
      </c>
      <c r="H292" s="15">
        <v>220</v>
      </c>
    </row>
    <row r="293" spans="1:8" x14ac:dyDescent="0.35">
      <c r="A293" s="15" t="s">
        <v>146</v>
      </c>
      <c r="B293" s="15" t="s">
        <v>134</v>
      </c>
      <c r="C293" s="15" t="s">
        <v>2451</v>
      </c>
      <c r="D293" s="15" t="s">
        <v>2452</v>
      </c>
      <c r="E293" s="15" t="s">
        <v>4424</v>
      </c>
      <c r="F293" s="15" t="s">
        <v>128</v>
      </c>
      <c r="G293" s="15">
        <v>999924553</v>
      </c>
      <c r="H293" s="15">
        <v>199.9</v>
      </c>
    </row>
    <row r="294" spans="1:8" x14ac:dyDescent="0.35">
      <c r="A294" s="15" t="s">
        <v>146</v>
      </c>
      <c r="B294" s="15" t="s">
        <v>134</v>
      </c>
      <c r="C294" s="15" t="s">
        <v>163</v>
      </c>
      <c r="D294" s="15" t="s">
        <v>3533</v>
      </c>
      <c r="E294" s="15" t="s">
        <v>4590</v>
      </c>
      <c r="F294" s="15" t="s">
        <v>128</v>
      </c>
      <c r="G294" s="15">
        <v>999926780</v>
      </c>
      <c r="H294" s="15">
        <v>169</v>
      </c>
    </row>
    <row r="295" spans="1:8" x14ac:dyDescent="0.35">
      <c r="A295" s="15" t="s">
        <v>146</v>
      </c>
      <c r="B295" s="15" t="s">
        <v>134</v>
      </c>
      <c r="C295" s="15" t="s">
        <v>826</v>
      </c>
      <c r="D295" s="15" t="s">
        <v>3075</v>
      </c>
      <c r="E295" s="15" t="s">
        <v>4467</v>
      </c>
      <c r="F295" s="15" t="s">
        <v>128</v>
      </c>
      <c r="G295" s="15">
        <v>999925177</v>
      </c>
      <c r="H295" s="15">
        <v>168</v>
      </c>
    </row>
    <row r="296" spans="1:8" x14ac:dyDescent="0.35">
      <c r="A296" s="15" t="s">
        <v>146</v>
      </c>
      <c r="B296" s="15" t="s">
        <v>134</v>
      </c>
      <c r="C296" s="15" t="s">
        <v>2916</v>
      </c>
      <c r="D296" s="15" t="s">
        <v>2917</v>
      </c>
      <c r="E296" s="15" t="s">
        <v>4465</v>
      </c>
      <c r="F296" s="15" t="s">
        <v>128</v>
      </c>
      <c r="G296" s="15">
        <v>999925168</v>
      </c>
      <c r="H296" s="15">
        <v>151</v>
      </c>
    </row>
    <row r="297" spans="1:8" x14ac:dyDescent="0.35">
      <c r="A297" s="85" t="s">
        <v>146</v>
      </c>
      <c r="B297" s="85" t="s">
        <v>134</v>
      </c>
      <c r="C297" s="85" t="s">
        <v>380</v>
      </c>
      <c r="D297" s="85" t="s">
        <v>4030</v>
      </c>
      <c r="E297" s="15" t="s">
        <v>4336</v>
      </c>
      <c r="F297" s="85" t="s">
        <v>128</v>
      </c>
      <c r="G297" s="15">
        <v>999921489</v>
      </c>
      <c r="H297" s="15">
        <v>120</v>
      </c>
    </row>
    <row r="298" spans="1:8" x14ac:dyDescent="0.35">
      <c r="A298" s="15" t="s">
        <v>146</v>
      </c>
      <c r="B298" s="15" t="s">
        <v>134</v>
      </c>
      <c r="C298" s="15" t="s">
        <v>3724</v>
      </c>
      <c r="D298" s="15" t="s">
        <v>3725</v>
      </c>
      <c r="E298" s="15" t="s">
        <v>4632</v>
      </c>
      <c r="F298" s="15" t="s">
        <v>128</v>
      </c>
      <c r="G298" s="15">
        <v>999927437</v>
      </c>
      <c r="H298" s="15">
        <v>120</v>
      </c>
    </row>
    <row r="299" spans="1:8" x14ac:dyDescent="0.35">
      <c r="A299" s="15" t="s">
        <v>146</v>
      </c>
      <c r="B299" s="15" t="s">
        <v>134</v>
      </c>
      <c r="C299" s="15" t="s">
        <v>157</v>
      </c>
      <c r="D299" s="15" t="s">
        <v>2416</v>
      </c>
      <c r="E299" s="15" t="s">
        <v>4410</v>
      </c>
      <c r="F299" s="15" t="s">
        <v>128</v>
      </c>
      <c r="G299" s="15">
        <v>999924390</v>
      </c>
      <c r="H299" s="15">
        <v>115</v>
      </c>
    </row>
    <row r="300" spans="1:8" x14ac:dyDescent="0.35">
      <c r="A300" s="15" t="s">
        <v>146</v>
      </c>
      <c r="B300" s="15" t="s">
        <v>134</v>
      </c>
      <c r="C300" s="15" t="s">
        <v>3495</v>
      </c>
      <c r="D300" s="15" t="s">
        <v>3496</v>
      </c>
      <c r="E300" s="15" t="s">
        <v>4296</v>
      </c>
      <c r="F300" s="15" t="s">
        <v>128</v>
      </c>
      <c r="G300" s="15">
        <v>999918121</v>
      </c>
      <c r="H300" s="15">
        <v>112</v>
      </c>
    </row>
    <row r="301" spans="1:8" x14ac:dyDescent="0.35">
      <c r="A301" s="15" t="s">
        <v>146</v>
      </c>
      <c r="B301" s="15" t="s">
        <v>134</v>
      </c>
      <c r="C301" s="15" t="s">
        <v>1324</v>
      </c>
      <c r="D301" s="15" t="s">
        <v>1665</v>
      </c>
      <c r="E301" s="15" t="s">
        <v>4286</v>
      </c>
      <c r="F301" s="15" t="s">
        <v>128</v>
      </c>
      <c r="G301" s="15">
        <v>999903729</v>
      </c>
      <c r="H301" s="15">
        <v>108</v>
      </c>
    </row>
    <row r="302" spans="1:8" x14ac:dyDescent="0.35">
      <c r="A302" s="15" t="s">
        <v>146</v>
      </c>
      <c r="B302" s="15" t="s">
        <v>134</v>
      </c>
      <c r="C302" s="15" t="s">
        <v>2131</v>
      </c>
      <c r="D302" s="15" t="s">
        <v>2132</v>
      </c>
      <c r="E302" s="15" t="s">
        <v>4396</v>
      </c>
      <c r="F302" s="17" t="s">
        <v>128</v>
      </c>
      <c r="G302" s="15">
        <v>999923881</v>
      </c>
      <c r="H302" s="15">
        <v>106.2</v>
      </c>
    </row>
    <row r="303" spans="1:8" x14ac:dyDescent="0.35">
      <c r="A303" s="15" t="s">
        <v>146</v>
      </c>
      <c r="B303" s="15" t="s">
        <v>134</v>
      </c>
      <c r="C303" s="15" t="s">
        <v>1365</v>
      </c>
      <c r="D303" s="15" t="s">
        <v>1363</v>
      </c>
      <c r="E303" s="15" t="s">
        <v>4338</v>
      </c>
      <c r="F303" s="15" t="s">
        <v>128</v>
      </c>
      <c r="G303" s="15">
        <v>999921632</v>
      </c>
      <c r="H303" s="15">
        <v>105</v>
      </c>
    </row>
    <row r="304" spans="1:8" x14ac:dyDescent="0.35">
      <c r="A304" s="15" t="s">
        <v>146</v>
      </c>
      <c r="B304" s="15" t="s">
        <v>134</v>
      </c>
      <c r="C304" s="15" t="s">
        <v>2331</v>
      </c>
      <c r="D304" s="15" t="s">
        <v>1999</v>
      </c>
      <c r="E304" s="15" t="s">
        <v>4438</v>
      </c>
      <c r="F304" s="15" t="s">
        <v>128</v>
      </c>
      <c r="G304" s="15">
        <v>999924804</v>
      </c>
      <c r="H304" s="15">
        <v>100</v>
      </c>
    </row>
    <row r="305" spans="1:8" x14ac:dyDescent="0.35">
      <c r="A305" s="15" t="s">
        <v>146</v>
      </c>
      <c r="B305" s="15" t="s">
        <v>134</v>
      </c>
      <c r="C305" s="17" t="s">
        <v>849</v>
      </c>
      <c r="D305" s="17" t="s">
        <v>850</v>
      </c>
      <c r="E305" s="15" t="s">
        <v>4374</v>
      </c>
      <c r="F305" s="17" t="s">
        <v>128</v>
      </c>
      <c r="G305" s="15">
        <v>999922969</v>
      </c>
      <c r="H305" s="15">
        <v>96</v>
      </c>
    </row>
    <row r="306" spans="1:8" x14ac:dyDescent="0.35">
      <c r="A306" s="15" t="s">
        <v>146</v>
      </c>
      <c r="B306" s="15" t="s">
        <v>134</v>
      </c>
      <c r="C306" s="15" t="s">
        <v>202</v>
      </c>
      <c r="D306" s="15" t="s">
        <v>546</v>
      </c>
      <c r="E306" s="15" t="s">
        <v>4434</v>
      </c>
      <c r="F306" s="15" t="s">
        <v>128</v>
      </c>
      <c r="G306" s="15">
        <v>999924758</v>
      </c>
      <c r="H306" s="15">
        <v>73.600000000000009</v>
      </c>
    </row>
    <row r="307" spans="1:8" x14ac:dyDescent="0.35">
      <c r="A307" s="15" t="s">
        <v>146</v>
      </c>
      <c r="B307" s="15" t="s">
        <v>134</v>
      </c>
      <c r="C307" s="15" t="s">
        <v>351</v>
      </c>
      <c r="D307" s="15" t="s">
        <v>1106</v>
      </c>
      <c r="E307" s="15" t="s">
        <v>4371</v>
      </c>
      <c r="F307" s="15" t="s">
        <v>128</v>
      </c>
      <c r="G307" s="15">
        <v>999922790</v>
      </c>
      <c r="H307" s="15">
        <v>71</v>
      </c>
    </row>
    <row r="308" spans="1:8" x14ac:dyDescent="0.35">
      <c r="A308" s="85" t="s">
        <v>146</v>
      </c>
      <c r="B308" s="85" t="s">
        <v>134</v>
      </c>
      <c r="C308" s="85" t="s">
        <v>493</v>
      </c>
      <c r="D308" s="85" t="s">
        <v>499</v>
      </c>
      <c r="E308" s="15" t="s">
        <v>4520</v>
      </c>
      <c r="F308" s="85" t="s">
        <v>128</v>
      </c>
      <c r="G308" s="15">
        <v>999925861</v>
      </c>
      <c r="H308" s="15">
        <v>68</v>
      </c>
    </row>
    <row r="309" spans="1:8" x14ac:dyDescent="0.35">
      <c r="A309" s="15" t="s">
        <v>146</v>
      </c>
      <c r="B309" s="15" t="s">
        <v>134</v>
      </c>
      <c r="C309" s="15" t="s">
        <v>1838</v>
      </c>
      <c r="D309" s="15" t="s">
        <v>3074</v>
      </c>
      <c r="E309" s="15" t="s">
        <v>4610</v>
      </c>
      <c r="F309" s="15" t="s">
        <v>128</v>
      </c>
      <c r="G309" s="15">
        <v>999927227</v>
      </c>
      <c r="H309" s="15">
        <v>63</v>
      </c>
    </row>
    <row r="310" spans="1:8" x14ac:dyDescent="0.35">
      <c r="A310" s="15" t="s">
        <v>146</v>
      </c>
      <c r="B310" s="15" t="s">
        <v>134</v>
      </c>
      <c r="C310" s="15" t="s">
        <v>1707</v>
      </c>
      <c r="D310" s="15" t="s">
        <v>3074</v>
      </c>
      <c r="E310" s="15" t="s">
        <v>4611</v>
      </c>
      <c r="F310" s="15" t="s">
        <v>128</v>
      </c>
      <c r="G310" s="15">
        <v>999927228</v>
      </c>
      <c r="H310" s="15">
        <v>63</v>
      </c>
    </row>
    <row r="311" spans="1:8" x14ac:dyDescent="0.35">
      <c r="A311" s="85" t="s">
        <v>146</v>
      </c>
      <c r="B311" s="85" t="s">
        <v>134</v>
      </c>
      <c r="C311" s="85" t="s">
        <v>2439</v>
      </c>
      <c r="D311" s="85" t="s">
        <v>546</v>
      </c>
      <c r="E311" s="15" t="s">
        <v>4651</v>
      </c>
      <c r="F311" s="85" t="s">
        <v>128</v>
      </c>
      <c r="G311" s="15">
        <v>999927659</v>
      </c>
      <c r="H311" s="15">
        <v>63</v>
      </c>
    </row>
    <row r="312" spans="1:8" x14ac:dyDescent="0.35">
      <c r="A312" s="15" t="s">
        <v>146</v>
      </c>
      <c r="B312" s="15" t="s">
        <v>134</v>
      </c>
      <c r="C312" s="15" t="s">
        <v>595</v>
      </c>
      <c r="D312" s="15" t="s">
        <v>596</v>
      </c>
      <c r="E312" s="15" t="s">
        <v>4320</v>
      </c>
      <c r="F312" s="15" t="s">
        <v>128</v>
      </c>
      <c r="G312" s="15">
        <v>999921044</v>
      </c>
      <c r="H312" s="15">
        <v>60</v>
      </c>
    </row>
    <row r="313" spans="1:8" x14ac:dyDescent="0.35">
      <c r="A313" s="15" t="s">
        <v>146</v>
      </c>
      <c r="B313" s="15" t="s">
        <v>134</v>
      </c>
      <c r="C313" s="15" t="s">
        <v>3008</v>
      </c>
      <c r="D313" s="15" t="s">
        <v>2157</v>
      </c>
      <c r="E313" s="15" t="s">
        <v>4496</v>
      </c>
      <c r="F313" s="15" t="s">
        <v>128</v>
      </c>
      <c r="G313" s="15">
        <v>999925462</v>
      </c>
      <c r="H313" s="15">
        <v>60</v>
      </c>
    </row>
    <row r="314" spans="1:8" x14ac:dyDescent="0.35">
      <c r="A314" s="15" t="s">
        <v>146</v>
      </c>
      <c r="B314" s="15" t="s">
        <v>134</v>
      </c>
      <c r="C314" s="15" t="s">
        <v>1370</v>
      </c>
      <c r="D314" s="15" t="s">
        <v>611</v>
      </c>
      <c r="E314" s="15" t="s">
        <v>4353</v>
      </c>
      <c r="F314" s="15" t="s">
        <v>128</v>
      </c>
      <c r="G314" s="15">
        <v>999921987</v>
      </c>
      <c r="H314" s="15">
        <v>58.6</v>
      </c>
    </row>
    <row r="315" spans="1:8" x14ac:dyDescent="0.35">
      <c r="A315" s="17" t="s">
        <v>146</v>
      </c>
      <c r="B315" s="17" t="s">
        <v>134</v>
      </c>
      <c r="C315" s="17" t="s">
        <v>3797</v>
      </c>
      <c r="D315" s="89" t="s">
        <v>1598</v>
      </c>
      <c r="E315" s="15" t="s">
        <v>4400</v>
      </c>
      <c r="F315" s="89" t="s">
        <v>128</v>
      </c>
      <c r="G315" s="17">
        <v>999924159</v>
      </c>
      <c r="H315" s="15">
        <v>45</v>
      </c>
    </row>
    <row r="316" spans="1:8" x14ac:dyDescent="0.35">
      <c r="A316" s="17" t="s">
        <v>146</v>
      </c>
      <c r="B316" s="17" t="s">
        <v>134</v>
      </c>
      <c r="C316" s="17" t="s">
        <v>3675</v>
      </c>
      <c r="D316" s="17" t="s">
        <v>3676</v>
      </c>
      <c r="E316" s="15" t="s">
        <v>4475</v>
      </c>
      <c r="F316" s="17" t="s">
        <v>128</v>
      </c>
      <c r="G316" s="17">
        <v>999925253</v>
      </c>
      <c r="H316" s="15">
        <v>45</v>
      </c>
    </row>
    <row r="317" spans="1:8" x14ac:dyDescent="0.35">
      <c r="A317" s="15" t="s">
        <v>146</v>
      </c>
      <c r="B317" s="15" t="s">
        <v>134</v>
      </c>
      <c r="C317" s="15" t="s">
        <v>2085</v>
      </c>
      <c r="D317" s="15" t="s">
        <v>1709</v>
      </c>
      <c r="E317" s="15" t="s">
        <v>4486</v>
      </c>
      <c r="F317" s="15" t="s">
        <v>128</v>
      </c>
      <c r="G317" s="15">
        <v>999925314</v>
      </c>
      <c r="H317" s="15">
        <v>45</v>
      </c>
    </row>
    <row r="318" spans="1:8" x14ac:dyDescent="0.35">
      <c r="A318" s="15" t="s">
        <v>146</v>
      </c>
      <c r="B318" s="15" t="s">
        <v>134</v>
      </c>
      <c r="C318" s="15" t="s">
        <v>493</v>
      </c>
      <c r="D318" s="15" t="s">
        <v>886</v>
      </c>
      <c r="E318" s="15" t="s">
        <v>4334</v>
      </c>
      <c r="F318" s="15" t="s">
        <v>128</v>
      </c>
      <c r="G318" s="15">
        <v>999921349</v>
      </c>
      <c r="H318" s="15">
        <v>38</v>
      </c>
    </row>
    <row r="319" spans="1:8" x14ac:dyDescent="0.35">
      <c r="A319" s="15" t="s">
        <v>146</v>
      </c>
      <c r="B319" s="15" t="s">
        <v>134</v>
      </c>
      <c r="C319" s="15" t="s">
        <v>3076</v>
      </c>
      <c r="D319" s="15" t="s">
        <v>3077</v>
      </c>
      <c r="E319" s="15" t="s">
        <v>4537</v>
      </c>
      <c r="F319" s="15" t="s">
        <v>128</v>
      </c>
      <c r="G319" s="15">
        <v>999926143</v>
      </c>
      <c r="H319" s="15">
        <v>38</v>
      </c>
    </row>
    <row r="320" spans="1:8" x14ac:dyDescent="0.35">
      <c r="A320" s="85" t="s">
        <v>146</v>
      </c>
      <c r="B320" s="85" t="s">
        <v>134</v>
      </c>
      <c r="C320" s="85" t="s">
        <v>2642</v>
      </c>
      <c r="D320" s="85" t="s">
        <v>2643</v>
      </c>
      <c r="E320" s="15" t="s">
        <v>4523</v>
      </c>
      <c r="F320" s="85" t="s">
        <v>128</v>
      </c>
      <c r="G320" s="15">
        <v>999925899</v>
      </c>
      <c r="H320" s="15">
        <v>34</v>
      </c>
    </row>
    <row r="321" spans="1:8" x14ac:dyDescent="0.35">
      <c r="A321" s="15" t="s">
        <v>146</v>
      </c>
      <c r="B321" s="15" t="s">
        <v>134</v>
      </c>
      <c r="C321" s="15" t="s">
        <v>2543</v>
      </c>
      <c r="D321" s="15" t="s">
        <v>2544</v>
      </c>
      <c r="E321" s="15" t="s">
        <v>4480</v>
      </c>
      <c r="F321" s="15" t="s">
        <v>128</v>
      </c>
      <c r="G321" s="15">
        <v>999925268</v>
      </c>
      <c r="H321" s="15">
        <v>30</v>
      </c>
    </row>
    <row r="322" spans="1:8" x14ac:dyDescent="0.35">
      <c r="A322" s="15" t="s">
        <v>146</v>
      </c>
      <c r="B322" s="15" t="s">
        <v>134</v>
      </c>
      <c r="C322" s="15" t="s">
        <v>2541</v>
      </c>
      <c r="D322" s="15" t="s">
        <v>2542</v>
      </c>
      <c r="E322" s="15" t="s">
        <v>4481</v>
      </c>
      <c r="F322" s="15" t="s">
        <v>128</v>
      </c>
      <c r="G322" s="15">
        <v>999925272</v>
      </c>
      <c r="H322" s="15">
        <v>30</v>
      </c>
    </row>
    <row r="323" spans="1:8" x14ac:dyDescent="0.35">
      <c r="A323" s="82" t="s">
        <v>146</v>
      </c>
      <c r="B323" s="82" t="s">
        <v>134</v>
      </c>
      <c r="C323" s="82" t="s">
        <v>2717</v>
      </c>
      <c r="D323" s="82" t="s">
        <v>2718</v>
      </c>
      <c r="E323" s="15" t="s">
        <v>4529</v>
      </c>
      <c r="F323" s="82" t="s">
        <v>128</v>
      </c>
      <c r="G323" s="82">
        <v>999926004</v>
      </c>
      <c r="H323" s="15">
        <v>30</v>
      </c>
    </row>
    <row r="324" spans="1:8" x14ac:dyDescent="0.35">
      <c r="A324" s="15" t="s">
        <v>146</v>
      </c>
      <c r="B324" s="15" t="s">
        <v>134</v>
      </c>
      <c r="C324" s="15" t="s">
        <v>2930</v>
      </c>
      <c r="D324" s="15" t="s">
        <v>2931</v>
      </c>
      <c r="E324" s="15" t="s">
        <v>4552</v>
      </c>
      <c r="F324" s="15" t="s">
        <v>128</v>
      </c>
      <c r="G324" s="15">
        <v>999926315</v>
      </c>
      <c r="H324" s="15">
        <v>30</v>
      </c>
    </row>
    <row r="325" spans="1:8" x14ac:dyDescent="0.35">
      <c r="A325" s="15" t="s">
        <v>146</v>
      </c>
      <c r="B325" s="15" t="s">
        <v>134</v>
      </c>
      <c r="C325" s="15" t="s">
        <v>819</v>
      </c>
      <c r="D325" s="15" t="s">
        <v>3416</v>
      </c>
      <c r="E325" s="15" t="s">
        <v>4647</v>
      </c>
      <c r="F325" s="15" t="s">
        <v>128</v>
      </c>
      <c r="G325" s="15">
        <v>999927637</v>
      </c>
      <c r="H325" s="15">
        <v>30</v>
      </c>
    </row>
    <row r="326" spans="1:8" x14ac:dyDescent="0.35">
      <c r="A326" s="15" t="s">
        <v>146</v>
      </c>
      <c r="B326" s="15" t="s">
        <v>134</v>
      </c>
      <c r="C326" s="15" t="s">
        <v>1954</v>
      </c>
      <c r="D326" s="15" t="s">
        <v>469</v>
      </c>
      <c r="E326" s="15" t="s">
        <v>4414</v>
      </c>
      <c r="F326" s="15" t="s">
        <v>128</v>
      </c>
      <c r="G326" s="15">
        <v>999924416</v>
      </c>
      <c r="H326" s="15">
        <v>18.75</v>
      </c>
    </row>
    <row r="327" spans="1:8" x14ac:dyDescent="0.35">
      <c r="A327" s="85" t="s">
        <v>146</v>
      </c>
      <c r="B327" s="85" t="s">
        <v>142</v>
      </c>
      <c r="C327" s="85" t="s">
        <v>2653</v>
      </c>
      <c r="D327" s="85" t="s">
        <v>2654</v>
      </c>
      <c r="E327" s="15" t="s">
        <v>4298</v>
      </c>
      <c r="F327" s="85" t="s">
        <v>128</v>
      </c>
      <c r="G327" s="15">
        <v>999918249</v>
      </c>
      <c r="H327" s="15">
        <v>380</v>
      </c>
    </row>
    <row r="328" spans="1:8" x14ac:dyDescent="0.35">
      <c r="A328" s="15" t="s">
        <v>146</v>
      </c>
      <c r="B328" s="15" t="s">
        <v>142</v>
      </c>
      <c r="C328" s="15" t="s">
        <v>299</v>
      </c>
      <c r="D328" s="15" t="s">
        <v>300</v>
      </c>
      <c r="E328" s="15" t="s">
        <v>4362</v>
      </c>
      <c r="F328" s="15" t="s">
        <v>128</v>
      </c>
      <c r="G328" s="15">
        <v>999922542</v>
      </c>
      <c r="H328" s="15">
        <v>361</v>
      </c>
    </row>
    <row r="329" spans="1:8" x14ac:dyDescent="0.35">
      <c r="A329" s="85" t="s">
        <v>146</v>
      </c>
      <c r="B329" s="85" t="s">
        <v>142</v>
      </c>
      <c r="C329" s="85" t="s">
        <v>903</v>
      </c>
      <c r="D329" s="85" t="s">
        <v>1271</v>
      </c>
      <c r="E329" s="15" t="s">
        <v>4471</v>
      </c>
      <c r="F329" s="85" t="s">
        <v>128</v>
      </c>
      <c r="G329" s="15">
        <v>999925206</v>
      </c>
      <c r="H329" s="15">
        <v>195</v>
      </c>
    </row>
    <row r="330" spans="1:8" x14ac:dyDescent="0.35">
      <c r="A330" s="15" t="s">
        <v>146</v>
      </c>
      <c r="B330" s="15" t="s">
        <v>142</v>
      </c>
      <c r="C330" s="15" t="s">
        <v>1835</v>
      </c>
      <c r="D330" s="15" t="s">
        <v>1137</v>
      </c>
      <c r="E330" s="15" t="s">
        <v>4305</v>
      </c>
      <c r="F330" s="15" t="s">
        <v>128</v>
      </c>
      <c r="G330" s="15">
        <v>999919423</v>
      </c>
      <c r="H330" s="15">
        <v>142.5</v>
      </c>
    </row>
    <row r="331" spans="1:8" x14ac:dyDescent="0.35">
      <c r="A331" s="15" t="s">
        <v>146</v>
      </c>
      <c r="B331" s="15" t="s">
        <v>142</v>
      </c>
      <c r="C331" s="15" t="s">
        <v>3081</v>
      </c>
      <c r="D331" s="15" t="s">
        <v>3082</v>
      </c>
      <c r="E331" s="15" t="s">
        <v>4499</v>
      </c>
      <c r="F331" s="15" t="s">
        <v>128</v>
      </c>
      <c r="G331" s="15">
        <v>999925515</v>
      </c>
      <c r="H331" s="15">
        <v>138</v>
      </c>
    </row>
    <row r="332" spans="1:8" x14ac:dyDescent="0.35">
      <c r="A332" s="15" t="s">
        <v>146</v>
      </c>
      <c r="B332" s="15" t="s">
        <v>142</v>
      </c>
      <c r="C332" s="15" t="s">
        <v>271</v>
      </c>
      <c r="D332" s="15" t="s">
        <v>905</v>
      </c>
      <c r="E332" s="15" t="s">
        <v>4550</v>
      </c>
      <c r="F332" s="15" t="s">
        <v>128</v>
      </c>
      <c r="G332" s="15">
        <v>999926298</v>
      </c>
      <c r="H332" s="15">
        <v>120</v>
      </c>
    </row>
    <row r="333" spans="1:8" x14ac:dyDescent="0.35">
      <c r="A333" s="82" t="s">
        <v>146</v>
      </c>
      <c r="B333" s="82" t="s">
        <v>142</v>
      </c>
      <c r="C333" s="82" t="s">
        <v>2722</v>
      </c>
      <c r="D333" s="82" t="s">
        <v>2708</v>
      </c>
      <c r="E333" s="15" t="s">
        <v>4564</v>
      </c>
      <c r="F333" s="82" t="s">
        <v>128</v>
      </c>
      <c r="G333" s="82">
        <v>999926438</v>
      </c>
      <c r="H333" s="15">
        <v>120</v>
      </c>
    </row>
    <row r="334" spans="1:8" x14ac:dyDescent="0.35">
      <c r="A334" s="15" t="s">
        <v>146</v>
      </c>
      <c r="B334" s="15" t="s">
        <v>142</v>
      </c>
      <c r="C334" s="15" t="s">
        <v>838</v>
      </c>
      <c r="D334" s="15" t="s">
        <v>839</v>
      </c>
      <c r="E334" s="15" t="s">
        <v>4379</v>
      </c>
      <c r="F334" s="15" t="s">
        <v>128</v>
      </c>
      <c r="G334" s="15">
        <v>999923152</v>
      </c>
      <c r="H334" s="15">
        <v>96.8</v>
      </c>
    </row>
    <row r="335" spans="1:8" x14ac:dyDescent="0.35">
      <c r="A335" s="15" t="s">
        <v>146</v>
      </c>
      <c r="B335" s="15" t="s">
        <v>142</v>
      </c>
      <c r="C335" s="15" t="s">
        <v>919</v>
      </c>
      <c r="D335" s="15" t="s">
        <v>1977</v>
      </c>
      <c r="E335" s="15" t="s">
        <v>4368</v>
      </c>
      <c r="F335" s="15" t="s">
        <v>128</v>
      </c>
      <c r="G335" s="15">
        <v>999922729</v>
      </c>
      <c r="H335" s="15">
        <v>92</v>
      </c>
    </row>
    <row r="336" spans="1:8" x14ac:dyDescent="0.35">
      <c r="A336" s="15" t="s">
        <v>146</v>
      </c>
      <c r="B336" s="15" t="s">
        <v>142</v>
      </c>
      <c r="C336" s="15" t="s">
        <v>474</v>
      </c>
      <c r="D336" s="15" t="s">
        <v>1627</v>
      </c>
      <c r="E336" s="15" t="s">
        <v>4309</v>
      </c>
      <c r="F336" s="15" t="s">
        <v>128</v>
      </c>
      <c r="G336" s="15">
        <v>999919796</v>
      </c>
      <c r="H336" s="15">
        <v>90</v>
      </c>
    </row>
    <row r="337" spans="1:8" x14ac:dyDescent="0.35">
      <c r="A337" s="82" t="s">
        <v>146</v>
      </c>
      <c r="B337" s="82" t="s">
        <v>142</v>
      </c>
      <c r="C337" s="82" t="s">
        <v>2720</v>
      </c>
      <c r="D337" s="82" t="s">
        <v>2721</v>
      </c>
      <c r="E337" s="15" t="s">
        <v>4508</v>
      </c>
      <c r="F337" s="82" t="s">
        <v>128</v>
      </c>
      <c r="G337" s="82">
        <v>999925615</v>
      </c>
      <c r="H337" s="15">
        <v>90</v>
      </c>
    </row>
    <row r="338" spans="1:8" x14ac:dyDescent="0.35">
      <c r="A338" s="15" t="s">
        <v>146</v>
      </c>
      <c r="B338" s="15" t="s">
        <v>142</v>
      </c>
      <c r="C338" s="15" t="s">
        <v>1246</v>
      </c>
      <c r="D338" s="15" t="s">
        <v>1792</v>
      </c>
      <c r="E338" s="15" t="s">
        <v>4595</v>
      </c>
      <c r="F338" s="15" t="s">
        <v>128</v>
      </c>
      <c r="G338" s="15">
        <v>999926864</v>
      </c>
      <c r="H338" s="15">
        <v>79</v>
      </c>
    </row>
    <row r="339" spans="1:8" x14ac:dyDescent="0.35">
      <c r="A339" s="15" t="s">
        <v>146</v>
      </c>
      <c r="B339" s="15" t="s">
        <v>142</v>
      </c>
      <c r="C339" s="15" t="s">
        <v>4179</v>
      </c>
      <c r="D339" s="15" t="s">
        <v>4178</v>
      </c>
      <c r="E339" s="15" t="s">
        <v>4694</v>
      </c>
      <c r="F339" s="15" t="s">
        <v>128</v>
      </c>
      <c r="G339" s="15">
        <v>999928271</v>
      </c>
      <c r="H339" s="15">
        <v>79</v>
      </c>
    </row>
    <row r="340" spans="1:8" x14ac:dyDescent="0.35">
      <c r="A340" s="82" t="s">
        <v>146</v>
      </c>
      <c r="B340" s="82" t="s">
        <v>142</v>
      </c>
      <c r="C340" s="82" t="s">
        <v>2719</v>
      </c>
      <c r="D340" s="82" t="s">
        <v>2016</v>
      </c>
      <c r="E340" s="15" t="s">
        <v>4291</v>
      </c>
      <c r="F340" s="82" t="s">
        <v>128</v>
      </c>
      <c r="G340" s="82">
        <v>999917036</v>
      </c>
      <c r="H340" s="15">
        <v>68</v>
      </c>
    </row>
    <row r="341" spans="1:8" x14ac:dyDescent="0.35">
      <c r="A341" s="15" t="s">
        <v>146</v>
      </c>
      <c r="B341" s="15" t="s">
        <v>142</v>
      </c>
      <c r="C341" s="15" t="s">
        <v>1937</v>
      </c>
      <c r="D341" s="15" t="s">
        <v>1938</v>
      </c>
      <c r="E341" s="15" t="s">
        <v>4329</v>
      </c>
      <c r="F341" s="15" t="s">
        <v>128</v>
      </c>
      <c r="G341" s="15">
        <v>999921250</v>
      </c>
      <c r="H341" s="15">
        <v>68</v>
      </c>
    </row>
    <row r="342" spans="1:8" x14ac:dyDescent="0.35">
      <c r="A342" s="15" t="s">
        <v>146</v>
      </c>
      <c r="B342" s="15" t="s">
        <v>142</v>
      </c>
      <c r="C342" s="15" t="s">
        <v>3013</v>
      </c>
      <c r="D342" s="15" t="s">
        <v>1108</v>
      </c>
      <c r="E342" s="15" t="s">
        <v>4494</v>
      </c>
      <c r="F342" s="15" t="s">
        <v>128</v>
      </c>
      <c r="G342" s="15">
        <v>999925404</v>
      </c>
      <c r="H342" s="15">
        <v>68</v>
      </c>
    </row>
    <row r="343" spans="1:8" x14ac:dyDescent="0.35">
      <c r="A343" s="15" t="s">
        <v>146</v>
      </c>
      <c r="B343" s="15" t="s">
        <v>142</v>
      </c>
      <c r="C343" s="15" t="s">
        <v>819</v>
      </c>
      <c r="D343" s="15" t="s">
        <v>3083</v>
      </c>
      <c r="E343" s="15" t="s">
        <v>4566</v>
      </c>
      <c r="F343" s="15" t="s">
        <v>128</v>
      </c>
      <c r="G343" s="15">
        <v>999926491</v>
      </c>
      <c r="H343" s="15">
        <v>68</v>
      </c>
    </row>
    <row r="344" spans="1:8" x14ac:dyDescent="0.35">
      <c r="A344" s="82" t="s">
        <v>146</v>
      </c>
      <c r="B344" s="82" t="s">
        <v>142</v>
      </c>
      <c r="C344" s="82" t="s">
        <v>2723</v>
      </c>
      <c r="D344" s="82" t="s">
        <v>2724</v>
      </c>
      <c r="E344" s="15" t="s">
        <v>4571</v>
      </c>
      <c r="F344" s="82" t="s">
        <v>128</v>
      </c>
      <c r="G344" s="82">
        <v>999926512</v>
      </c>
      <c r="H344" s="15">
        <v>68</v>
      </c>
    </row>
    <row r="345" spans="1:8" x14ac:dyDescent="0.35">
      <c r="A345" s="85" t="s">
        <v>146</v>
      </c>
      <c r="B345" s="85" t="s">
        <v>142</v>
      </c>
      <c r="C345" s="85" t="s">
        <v>1224</v>
      </c>
      <c r="D345" s="85" t="s">
        <v>395</v>
      </c>
      <c r="E345" s="15" t="s">
        <v>4640</v>
      </c>
      <c r="F345" s="85" t="s">
        <v>128</v>
      </c>
      <c r="G345" s="15">
        <v>999927526</v>
      </c>
      <c r="H345" s="15">
        <v>68</v>
      </c>
    </row>
    <row r="346" spans="1:8" x14ac:dyDescent="0.35">
      <c r="A346" s="15" t="s">
        <v>146</v>
      </c>
      <c r="B346" s="15" t="s">
        <v>142</v>
      </c>
      <c r="C346" s="15" t="s">
        <v>1276</v>
      </c>
      <c r="D346" s="15" t="s">
        <v>1271</v>
      </c>
      <c r="E346" s="15" t="s">
        <v>4369</v>
      </c>
      <c r="F346" s="15" t="s">
        <v>128</v>
      </c>
      <c r="G346" s="15">
        <v>999922765</v>
      </c>
      <c r="H346" s="15">
        <v>63</v>
      </c>
    </row>
    <row r="347" spans="1:8" x14ac:dyDescent="0.35">
      <c r="A347" s="85" t="s">
        <v>146</v>
      </c>
      <c r="B347" s="85" t="s">
        <v>142</v>
      </c>
      <c r="C347" s="85" t="s">
        <v>4044</v>
      </c>
      <c r="D347" s="85" t="s">
        <v>1978</v>
      </c>
      <c r="E347" s="15" t="s">
        <v>4643</v>
      </c>
      <c r="F347" s="85" t="s">
        <v>128</v>
      </c>
      <c r="G347" s="15">
        <v>999927571</v>
      </c>
      <c r="H347" s="15">
        <v>63</v>
      </c>
    </row>
    <row r="348" spans="1:8" x14ac:dyDescent="0.35">
      <c r="A348" s="85" t="s">
        <v>146</v>
      </c>
      <c r="B348" s="85" t="s">
        <v>142</v>
      </c>
      <c r="C348" s="85" t="s">
        <v>936</v>
      </c>
      <c r="D348" s="85" t="s">
        <v>1106</v>
      </c>
      <c r="E348" s="15" t="s">
        <v>4519</v>
      </c>
      <c r="F348" s="85" t="s">
        <v>128</v>
      </c>
      <c r="G348" s="15">
        <v>999925853</v>
      </c>
      <c r="H348" s="15">
        <v>58</v>
      </c>
    </row>
    <row r="349" spans="1:8" x14ac:dyDescent="0.35">
      <c r="A349" s="15" t="s">
        <v>146</v>
      </c>
      <c r="B349" s="15" t="s">
        <v>142</v>
      </c>
      <c r="C349" s="15" t="s">
        <v>2434</v>
      </c>
      <c r="D349" s="15" t="s">
        <v>666</v>
      </c>
      <c r="E349" s="15" t="s">
        <v>4430</v>
      </c>
      <c r="F349" s="15" t="s">
        <v>128</v>
      </c>
      <c r="G349" s="15">
        <v>999924668</v>
      </c>
      <c r="H349" s="15">
        <v>56</v>
      </c>
    </row>
    <row r="350" spans="1:8" x14ac:dyDescent="0.35">
      <c r="A350" s="85" t="s">
        <v>146</v>
      </c>
      <c r="B350" s="85" t="s">
        <v>142</v>
      </c>
      <c r="C350" s="85" t="s">
        <v>3859</v>
      </c>
      <c r="D350" s="85" t="s">
        <v>3261</v>
      </c>
      <c r="E350" s="15" t="s">
        <v>4503</v>
      </c>
      <c r="F350" s="85" t="s">
        <v>128</v>
      </c>
      <c r="G350" s="15">
        <v>999925550</v>
      </c>
      <c r="H350" s="15">
        <v>54</v>
      </c>
    </row>
    <row r="351" spans="1:8" x14ac:dyDescent="0.35">
      <c r="A351" s="15" t="s">
        <v>146</v>
      </c>
      <c r="B351" s="15" t="s">
        <v>142</v>
      </c>
      <c r="C351" s="15" t="s">
        <v>2437</v>
      </c>
      <c r="D351" s="15" t="s">
        <v>2438</v>
      </c>
      <c r="E351" s="15" t="s">
        <v>4436</v>
      </c>
      <c r="F351" s="15" t="s">
        <v>128</v>
      </c>
      <c r="G351" s="15">
        <v>999924777</v>
      </c>
      <c r="H351" s="15">
        <v>52</v>
      </c>
    </row>
    <row r="352" spans="1:8" x14ac:dyDescent="0.35">
      <c r="A352" s="85" t="s">
        <v>146</v>
      </c>
      <c r="B352" s="85" t="s">
        <v>142</v>
      </c>
      <c r="C352" s="85" t="s">
        <v>474</v>
      </c>
      <c r="D352" s="85" t="s">
        <v>4040</v>
      </c>
      <c r="E352" s="15" t="s">
        <v>4600</v>
      </c>
      <c r="F352" s="85" t="s">
        <v>128</v>
      </c>
      <c r="G352" s="15">
        <v>999926981</v>
      </c>
      <c r="H352" s="15">
        <v>51</v>
      </c>
    </row>
    <row r="353" spans="1:8" x14ac:dyDescent="0.35">
      <c r="A353" s="85" t="s">
        <v>146</v>
      </c>
      <c r="B353" s="85" t="s">
        <v>142</v>
      </c>
      <c r="C353" s="85" t="s">
        <v>568</v>
      </c>
      <c r="D353" s="85" t="s">
        <v>1951</v>
      </c>
      <c r="E353" s="15" t="s">
        <v>4357</v>
      </c>
      <c r="F353" s="85" t="s">
        <v>128</v>
      </c>
      <c r="G353" s="15">
        <v>999922263</v>
      </c>
      <c r="H353" s="15">
        <v>38</v>
      </c>
    </row>
    <row r="354" spans="1:8" x14ac:dyDescent="0.35">
      <c r="A354" s="85" t="s">
        <v>146</v>
      </c>
      <c r="B354" s="85" t="s">
        <v>142</v>
      </c>
      <c r="C354" s="85" t="s">
        <v>826</v>
      </c>
      <c r="D354" s="85" t="s">
        <v>4041</v>
      </c>
      <c r="E354" s="15" t="s">
        <v>4560</v>
      </c>
      <c r="F354" s="85" t="s">
        <v>128</v>
      </c>
      <c r="G354" s="15">
        <v>999926428</v>
      </c>
      <c r="H354" s="15">
        <v>38</v>
      </c>
    </row>
    <row r="355" spans="1:8" x14ac:dyDescent="0.35">
      <c r="A355" s="85" t="s">
        <v>146</v>
      </c>
      <c r="B355" s="85" t="s">
        <v>142</v>
      </c>
      <c r="C355" s="85" t="s">
        <v>3989</v>
      </c>
      <c r="D355" s="85" t="s">
        <v>4043</v>
      </c>
      <c r="E355" s="15" t="s">
        <v>4579</v>
      </c>
      <c r="F355" s="85" t="s">
        <v>128</v>
      </c>
      <c r="G355" s="15">
        <v>999926635</v>
      </c>
      <c r="H355" s="15">
        <v>38</v>
      </c>
    </row>
    <row r="356" spans="1:8" x14ac:dyDescent="0.35">
      <c r="A356" s="85" t="s">
        <v>146</v>
      </c>
      <c r="B356" s="85" t="s">
        <v>142</v>
      </c>
      <c r="C356" s="85" t="s">
        <v>528</v>
      </c>
      <c r="D356" s="85" t="s">
        <v>942</v>
      </c>
      <c r="E356" s="15" t="s">
        <v>4589</v>
      </c>
      <c r="F356" s="85" t="s">
        <v>128</v>
      </c>
      <c r="G356" s="15">
        <v>999926772</v>
      </c>
      <c r="H356" s="15">
        <v>38</v>
      </c>
    </row>
    <row r="357" spans="1:8" x14ac:dyDescent="0.35">
      <c r="A357" s="85" t="s">
        <v>146</v>
      </c>
      <c r="B357" s="85" t="s">
        <v>142</v>
      </c>
      <c r="C357" s="85" t="s">
        <v>949</v>
      </c>
      <c r="D357" s="85" t="s">
        <v>4042</v>
      </c>
      <c r="E357" s="15" t="s">
        <v>4645</v>
      </c>
      <c r="F357" s="85" t="s">
        <v>128</v>
      </c>
      <c r="G357" s="15">
        <v>999927594</v>
      </c>
      <c r="H357" s="15">
        <v>38</v>
      </c>
    </row>
    <row r="358" spans="1:8" x14ac:dyDescent="0.35">
      <c r="A358" s="85" t="s">
        <v>146</v>
      </c>
      <c r="B358" s="85" t="s">
        <v>142</v>
      </c>
      <c r="C358" s="85" t="s">
        <v>4039</v>
      </c>
      <c r="D358" s="85" t="s">
        <v>2130</v>
      </c>
      <c r="E358" s="15" t="s">
        <v>4658</v>
      </c>
      <c r="F358" s="85" t="s">
        <v>128</v>
      </c>
      <c r="G358" s="15">
        <v>999927695</v>
      </c>
      <c r="H358" s="15">
        <v>38</v>
      </c>
    </row>
    <row r="359" spans="1:8" x14ac:dyDescent="0.35">
      <c r="A359" s="15" t="s">
        <v>146</v>
      </c>
      <c r="B359" s="15" t="s">
        <v>142</v>
      </c>
      <c r="C359" s="15" t="s">
        <v>1096</v>
      </c>
      <c r="D359" s="15" t="s">
        <v>1097</v>
      </c>
      <c r="E359" s="15" t="s">
        <v>4365</v>
      </c>
      <c r="F359" s="15" t="s">
        <v>128</v>
      </c>
      <c r="G359" s="15">
        <v>999922597</v>
      </c>
      <c r="H359" s="15">
        <v>37.5</v>
      </c>
    </row>
    <row r="360" spans="1:8" x14ac:dyDescent="0.35">
      <c r="A360" s="15" t="s">
        <v>146</v>
      </c>
      <c r="B360" s="15" t="s">
        <v>142</v>
      </c>
      <c r="C360" s="15" t="s">
        <v>2184</v>
      </c>
      <c r="D360" s="15" t="s">
        <v>2558</v>
      </c>
      <c r="E360" s="15" t="s">
        <v>4416</v>
      </c>
      <c r="F360" s="15" t="s">
        <v>128</v>
      </c>
      <c r="G360" s="15">
        <v>999924429</v>
      </c>
      <c r="H360" s="15">
        <v>30</v>
      </c>
    </row>
    <row r="361" spans="1:8" x14ac:dyDescent="0.35">
      <c r="A361" s="15" t="s">
        <v>146</v>
      </c>
      <c r="B361" s="15" t="s">
        <v>142</v>
      </c>
      <c r="C361" s="15" t="s">
        <v>2892</v>
      </c>
      <c r="D361" s="15" t="s">
        <v>1467</v>
      </c>
      <c r="E361" s="15" t="s">
        <v>4528</v>
      </c>
      <c r="F361" s="15" t="s">
        <v>128</v>
      </c>
      <c r="G361" s="15">
        <v>999925985</v>
      </c>
      <c r="H361" s="15">
        <v>30</v>
      </c>
    </row>
    <row r="362" spans="1:8" x14ac:dyDescent="0.35">
      <c r="A362" s="15" t="s">
        <v>146</v>
      </c>
      <c r="B362" s="15" t="s">
        <v>138</v>
      </c>
      <c r="C362" s="17" t="s">
        <v>2079</v>
      </c>
      <c r="D362" s="17" t="s">
        <v>2214</v>
      </c>
      <c r="E362" s="15" t="s">
        <v>4404</v>
      </c>
      <c r="F362" s="17" t="s">
        <v>128</v>
      </c>
      <c r="G362" s="15">
        <v>999924300</v>
      </c>
      <c r="H362" s="15">
        <v>480</v>
      </c>
    </row>
    <row r="363" spans="1:8" x14ac:dyDescent="0.35">
      <c r="A363" s="15" t="s">
        <v>146</v>
      </c>
      <c r="B363" s="15" t="s">
        <v>138</v>
      </c>
      <c r="C363" s="15" t="s">
        <v>1913</v>
      </c>
      <c r="D363" s="15" t="s">
        <v>140</v>
      </c>
      <c r="E363" s="15" t="s">
        <v>4423</v>
      </c>
      <c r="F363" s="15" t="s">
        <v>128</v>
      </c>
      <c r="G363" s="15">
        <v>999924539</v>
      </c>
      <c r="H363" s="15">
        <v>290</v>
      </c>
    </row>
    <row r="364" spans="1:8" x14ac:dyDescent="0.35">
      <c r="A364" s="15" t="s">
        <v>146</v>
      </c>
      <c r="B364" s="15" t="s">
        <v>138</v>
      </c>
      <c r="C364" s="15" t="s">
        <v>2463</v>
      </c>
      <c r="D364" s="15" t="s">
        <v>2464</v>
      </c>
      <c r="E364" s="15" t="s">
        <v>4417</v>
      </c>
      <c r="F364" s="15" t="s">
        <v>128</v>
      </c>
      <c r="G364" s="15">
        <v>999924467</v>
      </c>
      <c r="H364" s="15">
        <v>277</v>
      </c>
    </row>
    <row r="365" spans="1:8" x14ac:dyDescent="0.35">
      <c r="A365" s="15" t="s">
        <v>146</v>
      </c>
      <c r="B365" s="15" t="s">
        <v>138</v>
      </c>
      <c r="C365" s="15" t="s">
        <v>946</v>
      </c>
      <c r="D365" s="15" t="s">
        <v>1223</v>
      </c>
      <c r="E365" s="15" t="s">
        <v>4447</v>
      </c>
      <c r="F365" s="15" t="s">
        <v>128</v>
      </c>
      <c r="G365" s="15">
        <v>999924886</v>
      </c>
      <c r="H365" s="15">
        <v>230</v>
      </c>
    </row>
    <row r="366" spans="1:8" x14ac:dyDescent="0.35">
      <c r="A366" s="15" t="s">
        <v>146</v>
      </c>
      <c r="B366" s="15" t="s">
        <v>138</v>
      </c>
      <c r="C366" s="15" t="s">
        <v>177</v>
      </c>
      <c r="D366" s="15" t="s">
        <v>3540</v>
      </c>
      <c r="E366" s="15" t="s">
        <v>4457</v>
      </c>
      <c r="F366" s="15" t="s">
        <v>128</v>
      </c>
      <c r="G366" s="15">
        <v>999925061</v>
      </c>
      <c r="H366" s="15">
        <v>210</v>
      </c>
    </row>
    <row r="367" spans="1:8" x14ac:dyDescent="0.35">
      <c r="A367" s="15" t="s">
        <v>146</v>
      </c>
      <c r="B367" s="15" t="s">
        <v>138</v>
      </c>
      <c r="C367" s="15" t="s">
        <v>2921</v>
      </c>
      <c r="D367" s="15" t="s">
        <v>1849</v>
      </c>
      <c r="E367" s="15" t="s">
        <v>4476</v>
      </c>
      <c r="F367" s="15" t="s">
        <v>128</v>
      </c>
      <c r="G367" s="15">
        <v>999925262</v>
      </c>
      <c r="H367" s="15">
        <v>210</v>
      </c>
    </row>
    <row r="368" spans="1:8" x14ac:dyDescent="0.35">
      <c r="A368" s="15" t="s">
        <v>146</v>
      </c>
      <c r="B368" s="15" t="s">
        <v>138</v>
      </c>
      <c r="C368" s="15" t="s">
        <v>1123</v>
      </c>
      <c r="D368" s="15" t="s">
        <v>2442</v>
      </c>
      <c r="E368" s="15" t="s">
        <v>4473</v>
      </c>
      <c r="F368" s="15" t="s">
        <v>128</v>
      </c>
      <c r="G368" s="15">
        <v>999925237</v>
      </c>
      <c r="H368" s="15">
        <v>155</v>
      </c>
    </row>
    <row r="369" spans="1:8" x14ac:dyDescent="0.35">
      <c r="A369" s="15" t="s">
        <v>146</v>
      </c>
      <c r="B369" s="15" t="s">
        <v>138</v>
      </c>
      <c r="C369" s="15" t="s">
        <v>2458</v>
      </c>
      <c r="D369" s="15" t="s">
        <v>1225</v>
      </c>
      <c r="E369" s="15" t="s">
        <v>4429</v>
      </c>
      <c r="F369" s="15" t="s">
        <v>128</v>
      </c>
      <c r="G369" s="15">
        <v>999924639</v>
      </c>
      <c r="H369" s="15">
        <v>143</v>
      </c>
    </row>
    <row r="370" spans="1:8" x14ac:dyDescent="0.35">
      <c r="A370" s="15" t="s">
        <v>146</v>
      </c>
      <c r="B370" s="15" t="s">
        <v>138</v>
      </c>
      <c r="C370" s="15" t="s">
        <v>1618</v>
      </c>
      <c r="D370" s="15" t="s">
        <v>3067</v>
      </c>
      <c r="E370" s="15" t="s">
        <v>4463</v>
      </c>
      <c r="F370" s="15" t="s">
        <v>128</v>
      </c>
      <c r="G370" s="15">
        <v>999925149</v>
      </c>
      <c r="H370" s="15">
        <v>142</v>
      </c>
    </row>
    <row r="371" spans="1:8" x14ac:dyDescent="0.35">
      <c r="A371" s="17" t="s">
        <v>146</v>
      </c>
      <c r="B371" s="17" t="s">
        <v>138</v>
      </c>
      <c r="C371" s="17" t="s">
        <v>465</v>
      </c>
      <c r="D371" s="17" t="s">
        <v>3693</v>
      </c>
      <c r="E371" s="15" t="s">
        <v>4621</v>
      </c>
      <c r="F371" s="17" t="s">
        <v>128</v>
      </c>
      <c r="G371" s="17">
        <v>999927291</v>
      </c>
      <c r="H371" s="15">
        <v>120</v>
      </c>
    </row>
    <row r="372" spans="1:8" x14ac:dyDescent="0.35">
      <c r="A372" s="15" t="s">
        <v>146</v>
      </c>
      <c r="B372" s="15" t="s">
        <v>138</v>
      </c>
      <c r="C372" s="15" t="s">
        <v>791</v>
      </c>
      <c r="D372" s="15" t="s">
        <v>3730</v>
      </c>
      <c r="E372" s="15" t="s">
        <v>4633</v>
      </c>
      <c r="F372" s="15" t="s">
        <v>128</v>
      </c>
      <c r="G372" s="15">
        <v>999927442</v>
      </c>
      <c r="H372" s="15">
        <v>120</v>
      </c>
    </row>
    <row r="373" spans="1:8" x14ac:dyDescent="0.35">
      <c r="A373" s="85" t="s">
        <v>146</v>
      </c>
      <c r="B373" s="85" t="s">
        <v>138</v>
      </c>
      <c r="C373" s="85" t="s">
        <v>1201</v>
      </c>
      <c r="D373" s="85" t="s">
        <v>942</v>
      </c>
      <c r="E373" s="15" t="s">
        <v>4539</v>
      </c>
      <c r="F373" s="85" t="s">
        <v>128</v>
      </c>
      <c r="G373" s="15">
        <v>999926166</v>
      </c>
      <c r="H373" s="15">
        <v>113</v>
      </c>
    </row>
    <row r="374" spans="1:8" x14ac:dyDescent="0.35">
      <c r="A374" s="82" t="s">
        <v>146</v>
      </c>
      <c r="B374" s="82" t="s">
        <v>138</v>
      </c>
      <c r="C374" s="82" t="s">
        <v>2726</v>
      </c>
      <c r="D374" s="82" t="s">
        <v>2727</v>
      </c>
      <c r="E374" s="15" t="s">
        <v>4557</v>
      </c>
      <c r="F374" s="82" t="s">
        <v>128</v>
      </c>
      <c r="G374" s="82">
        <v>999926355</v>
      </c>
      <c r="H374" s="15">
        <v>113</v>
      </c>
    </row>
    <row r="375" spans="1:8" x14ac:dyDescent="0.35">
      <c r="A375" s="15" t="s">
        <v>146</v>
      </c>
      <c r="B375" s="15" t="s">
        <v>138</v>
      </c>
      <c r="C375" s="15" t="s">
        <v>1290</v>
      </c>
      <c r="D375" s="15" t="s">
        <v>2465</v>
      </c>
      <c r="E375" s="15" t="s">
        <v>4408</v>
      </c>
      <c r="F375" s="15" t="s">
        <v>128</v>
      </c>
      <c r="G375" s="15">
        <v>999924381</v>
      </c>
      <c r="H375" s="15">
        <v>110</v>
      </c>
    </row>
    <row r="376" spans="1:8" x14ac:dyDescent="0.35">
      <c r="A376" s="15" t="s">
        <v>146</v>
      </c>
      <c r="B376" s="15" t="s">
        <v>138</v>
      </c>
      <c r="C376" s="15" t="s">
        <v>348</v>
      </c>
      <c r="D376" s="15" t="s">
        <v>2918</v>
      </c>
      <c r="E376" s="15" t="s">
        <v>4460</v>
      </c>
      <c r="F376" s="15" t="s">
        <v>128</v>
      </c>
      <c r="G376" s="15">
        <v>999925099</v>
      </c>
      <c r="H376" s="15">
        <v>109</v>
      </c>
    </row>
    <row r="377" spans="1:8" x14ac:dyDescent="0.35">
      <c r="A377" s="15" t="s">
        <v>146</v>
      </c>
      <c r="B377" s="15" t="s">
        <v>138</v>
      </c>
      <c r="C377" s="15" t="s">
        <v>3541</v>
      </c>
      <c r="D377" s="15" t="s">
        <v>3542</v>
      </c>
      <c r="E377" s="15" t="s">
        <v>4469</v>
      </c>
      <c r="F377" s="15" t="s">
        <v>128</v>
      </c>
      <c r="G377" s="15">
        <v>999925194</v>
      </c>
      <c r="H377" s="15">
        <v>105</v>
      </c>
    </row>
    <row r="378" spans="1:8" x14ac:dyDescent="0.35">
      <c r="A378" s="15" t="s">
        <v>146</v>
      </c>
      <c r="B378" s="15" t="s">
        <v>138</v>
      </c>
      <c r="C378" s="15" t="s">
        <v>541</v>
      </c>
      <c r="D378" s="15" t="s">
        <v>546</v>
      </c>
      <c r="E378" s="15" t="s">
        <v>4395</v>
      </c>
      <c r="F378" s="17" t="s">
        <v>128</v>
      </c>
      <c r="G378" s="15">
        <v>999923870</v>
      </c>
      <c r="H378" s="15">
        <v>90</v>
      </c>
    </row>
    <row r="379" spans="1:8" x14ac:dyDescent="0.35">
      <c r="A379" s="17" t="s">
        <v>146</v>
      </c>
      <c r="B379" s="17" t="s">
        <v>138</v>
      </c>
      <c r="C379" s="17" t="s">
        <v>3577</v>
      </c>
      <c r="D379" s="17" t="s">
        <v>3692</v>
      </c>
      <c r="E379" s="15" t="s">
        <v>4599</v>
      </c>
      <c r="F379" s="17" t="s">
        <v>128</v>
      </c>
      <c r="G379" s="17">
        <v>999926973</v>
      </c>
      <c r="H379" s="15">
        <v>90</v>
      </c>
    </row>
    <row r="380" spans="1:8" x14ac:dyDescent="0.35">
      <c r="A380" s="15" t="s">
        <v>146</v>
      </c>
      <c r="B380" s="15" t="s">
        <v>138</v>
      </c>
      <c r="C380" s="15" t="s">
        <v>2920</v>
      </c>
      <c r="D380" s="15" t="s">
        <v>1657</v>
      </c>
      <c r="E380" s="15" t="s">
        <v>4482</v>
      </c>
      <c r="F380" s="15" t="s">
        <v>128</v>
      </c>
      <c r="G380" s="15">
        <v>999925273</v>
      </c>
      <c r="H380" s="15">
        <v>68</v>
      </c>
    </row>
    <row r="381" spans="1:8" x14ac:dyDescent="0.35">
      <c r="A381" s="85" t="s">
        <v>146</v>
      </c>
      <c r="B381" s="85" t="s">
        <v>138</v>
      </c>
      <c r="C381" s="85" t="s">
        <v>404</v>
      </c>
      <c r="D381" s="85" t="s">
        <v>1475</v>
      </c>
      <c r="E381" s="15" t="s">
        <v>4545</v>
      </c>
      <c r="F381" s="85" t="s">
        <v>128</v>
      </c>
      <c r="G381" s="15">
        <v>999926219</v>
      </c>
      <c r="H381" s="15">
        <v>68</v>
      </c>
    </row>
    <row r="382" spans="1:8" x14ac:dyDescent="0.35">
      <c r="A382" s="15" t="s">
        <v>146</v>
      </c>
      <c r="B382" s="15" t="s">
        <v>138</v>
      </c>
      <c r="C382" s="15" t="s">
        <v>3064</v>
      </c>
      <c r="D382" s="15" t="s">
        <v>3065</v>
      </c>
      <c r="E382" s="15" t="s">
        <v>4575</v>
      </c>
      <c r="F382" s="15" t="s">
        <v>128</v>
      </c>
      <c r="G382" s="15">
        <v>999926555</v>
      </c>
      <c r="H382" s="15">
        <v>68</v>
      </c>
    </row>
    <row r="383" spans="1:8" x14ac:dyDescent="0.35">
      <c r="A383" s="15" t="s">
        <v>146</v>
      </c>
      <c r="B383" s="15" t="s">
        <v>138</v>
      </c>
      <c r="C383" s="15" t="s">
        <v>3062</v>
      </c>
      <c r="D383" s="15" t="s">
        <v>3063</v>
      </c>
      <c r="E383" s="15" t="s">
        <v>4603</v>
      </c>
      <c r="F383" s="15" t="s">
        <v>128</v>
      </c>
      <c r="G383" s="15">
        <v>999927061</v>
      </c>
      <c r="H383" s="15">
        <v>68</v>
      </c>
    </row>
    <row r="384" spans="1:8" x14ac:dyDescent="0.35">
      <c r="A384" s="15" t="s">
        <v>146</v>
      </c>
      <c r="B384" s="15" t="s">
        <v>138</v>
      </c>
      <c r="C384" s="15" t="s">
        <v>3587</v>
      </c>
      <c r="D384" s="15" t="s">
        <v>3588</v>
      </c>
      <c r="E384" s="15" t="s">
        <v>4666</v>
      </c>
      <c r="F384" s="15" t="s">
        <v>128</v>
      </c>
      <c r="G384" s="15">
        <v>999927792</v>
      </c>
      <c r="H384" s="15">
        <v>68</v>
      </c>
    </row>
    <row r="385" spans="1:8" x14ac:dyDescent="0.35">
      <c r="A385" s="17" t="s">
        <v>146</v>
      </c>
      <c r="B385" s="17" t="s">
        <v>138</v>
      </c>
      <c r="C385" s="17" t="s">
        <v>3651</v>
      </c>
      <c r="D385" s="17" t="s">
        <v>1773</v>
      </c>
      <c r="E385" s="15" t="s">
        <v>4684</v>
      </c>
      <c r="F385" s="17" t="s">
        <v>128</v>
      </c>
      <c r="G385" s="17">
        <v>999928085</v>
      </c>
      <c r="H385" s="15">
        <v>68</v>
      </c>
    </row>
    <row r="386" spans="1:8" x14ac:dyDescent="0.35">
      <c r="A386" s="17" t="s">
        <v>146</v>
      </c>
      <c r="B386" s="17" t="s">
        <v>138</v>
      </c>
      <c r="C386" s="17" t="s">
        <v>3696</v>
      </c>
      <c r="D386" s="17" t="s">
        <v>3697</v>
      </c>
      <c r="E386" s="15" t="s">
        <v>4686</v>
      </c>
      <c r="F386" s="17" t="s">
        <v>128</v>
      </c>
      <c r="G386" s="17">
        <v>999928142</v>
      </c>
      <c r="H386" s="15">
        <v>68</v>
      </c>
    </row>
    <row r="387" spans="1:8" x14ac:dyDescent="0.35">
      <c r="A387" s="17" t="s">
        <v>146</v>
      </c>
      <c r="B387" s="17" t="s">
        <v>138</v>
      </c>
      <c r="C387" s="17" t="s">
        <v>127</v>
      </c>
      <c r="D387" s="17" t="s">
        <v>3694</v>
      </c>
      <c r="E387" s="15" t="s">
        <v>4689</v>
      </c>
      <c r="F387" s="17" t="s">
        <v>128</v>
      </c>
      <c r="G387" s="17">
        <v>999928158</v>
      </c>
      <c r="H387" s="15">
        <v>68</v>
      </c>
    </row>
    <row r="388" spans="1:8" x14ac:dyDescent="0.35">
      <c r="A388" s="15" t="s">
        <v>146</v>
      </c>
      <c r="B388" s="15" t="s">
        <v>138</v>
      </c>
      <c r="C388" s="15" t="s">
        <v>4103</v>
      </c>
      <c r="D388" s="15" t="s">
        <v>480</v>
      </c>
      <c r="E388" s="15" t="s">
        <v>4513</v>
      </c>
      <c r="F388" s="15" t="s">
        <v>128</v>
      </c>
      <c r="G388" s="15">
        <v>999925709</v>
      </c>
      <c r="H388" s="15">
        <v>67</v>
      </c>
    </row>
    <row r="389" spans="1:8" x14ac:dyDescent="0.35">
      <c r="A389" s="15" t="s">
        <v>146</v>
      </c>
      <c r="B389" s="15" t="s">
        <v>138</v>
      </c>
      <c r="C389" s="15" t="s">
        <v>1167</v>
      </c>
      <c r="D389" s="15" t="s">
        <v>3068</v>
      </c>
      <c r="E389" s="15" t="s">
        <v>4558</v>
      </c>
      <c r="F389" s="15" t="s">
        <v>128</v>
      </c>
      <c r="G389" s="15">
        <v>999926384</v>
      </c>
      <c r="H389" s="15">
        <v>63</v>
      </c>
    </row>
    <row r="390" spans="1:8" x14ac:dyDescent="0.35">
      <c r="A390" s="15" t="s">
        <v>146</v>
      </c>
      <c r="B390" s="15" t="s">
        <v>138</v>
      </c>
      <c r="C390" s="15" t="s">
        <v>3066</v>
      </c>
      <c r="D390" s="15" t="s">
        <v>1583</v>
      </c>
      <c r="E390" s="15" t="s">
        <v>4592</v>
      </c>
      <c r="F390" s="15" t="s">
        <v>128</v>
      </c>
      <c r="G390" s="15">
        <v>999926784</v>
      </c>
      <c r="H390" s="15">
        <v>63</v>
      </c>
    </row>
    <row r="391" spans="1:8" x14ac:dyDescent="0.35">
      <c r="A391" s="15" t="s">
        <v>146</v>
      </c>
      <c r="B391" s="15" t="s">
        <v>138</v>
      </c>
      <c r="C391" s="15" t="s">
        <v>1224</v>
      </c>
      <c r="D391" s="15" t="s">
        <v>1108</v>
      </c>
      <c r="E391" s="15" t="s">
        <v>4597</v>
      </c>
      <c r="F391" s="15" t="s">
        <v>128</v>
      </c>
      <c r="G391" s="15">
        <v>999926906</v>
      </c>
      <c r="H391" s="15">
        <v>63</v>
      </c>
    </row>
    <row r="392" spans="1:8" x14ac:dyDescent="0.35">
      <c r="A392" s="82" t="s">
        <v>146</v>
      </c>
      <c r="B392" s="82" t="s">
        <v>138</v>
      </c>
      <c r="C392" s="82" t="s">
        <v>2725</v>
      </c>
      <c r="D392" s="82" t="s">
        <v>1106</v>
      </c>
      <c r="E392" s="15" t="s">
        <v>4500</v>
      </c>
      <c r="F392" s="82" t="s">
        <v>128</v>
      </c>
      <c r="G392" s="82">
        <v>999925518</v>
      </c>
      <c r="H392" s="15">
        <v>60</v>
      </c>
    </row>
    <row r="393" spans="1:8" x14ac:dyDescent="0.35">
      <c r="A393" s="15" t="s">
        <v>146</v>
      </c>
      <c r="B393" s="15" t="s">
        <v>138</v>
      </c>
      <c r="C393" s="15" t="s">
        <v>3728</v>
      </c>
      <c r="D393" s="15" t="s">
        <v>3729</v>
      </c>
      <c r="E393" s="15" t="s">
        <v>4677</v>
      </c>
      <c r="F393" s="15" t="s">
        <v>128</v>
      </c>
      <c r="G393" s="15">
        <v>999927911</v>
      </c>
      <c r="H393" s="15">
        <v>60</v>
      </c>
    </row>
    <row r="394" spans="1:8" x14ac:dyDescent="0.35">
      <c r="A394" s="17" t="s">
        <v>146</v>
      </c>
      <c r="B394" s="17" t="s">
        <v>138</v>
      </c>
      <c r="C394" s="17" t="s">
        <v>282</v>
      </c>
      <c r="D394" s="17" t="s">
        <v>3695</v>
      </c>
      <c r="E394" s="15" t="s">
        <v>4663</v>
      </c>
      <c r="F394" s="17" t="s">
        <v>128</v>
      </c>
      <c r="G394" s="17">
        <v>999927768</v>
      </c>
      <c r="H394" s="15">
        <v>58</v>
      </c>
    </row>
    <row r="395" spans="1:8" x14ac:dyDescent="0.35">
      <c r="A395" s="15" t="s">
        <v>146</v>
      </c>
      <c r="B395" s="15" t="s">
        <v>138</v>
      </c>
      <c r="C395" s="15" t="s">
        <v>1606</v>
      </c>
      <c r="D395" s="15" t="s">
        <v>383</v>
      </c>
      <c r="E395" s="15" t="s">
        <v>4421</v>
      </c>
      <c r="F395" s="15" t="s">
        <v>128</v>
      </c>
      <c r="G395" s="15">
        <v>999924525</v>
      </c>
      <c r="H395" s="15">
        <v>56</v>
      </c>
    </row>
    <row r="396" spans="1:8" x14ac:dyDescent="0.35">
      <c r="A396" s="15" t="s">
        <v>146</v>
      </c>
      <c r="B396" s="15" t="s">
        <v>138</v>
      </c>
      <c r="C396" s="15" t="s">
        <v>897</v>
      </c>
      <c r="D396" s="15" t="s">
        <v>1106</v>
      </c>
      <c r="E396" s="15" t="s">
        <v>4344</v>
      </c>
      <c r="F396" s="17" t="s">
        <v>128</v>
      </c>
      <c r="G396" s="15">
        <v>999921790</v>
      </c>
      <c r="H396" s="15">
        <v>51</v>
      </c>
    </row>
    <row r="397" spans="1:8" x14ac:dyDescent="0.35">
      <c r="A397" s="15" t="s">
        <v>146</v>
      </c>
      <c r="B397" s="15" t="s">
        <v>138</v>
      </c>
      <c r="C397" s="17" t="s">
        <v>1044</v>
      </c>
      <c r="D397" s="17" t="s">
        <v>2199</v>
      </c>
      <c r="E397" s="15" t="s">
        <v>4372</v>
      </c>
      <c r="F397" s="17" t="s">
        <v>128</v>
      </c>
      <c r="G397" s="15">
        <v>999922800</v>
      </c>
      <c r="H397" s="15">
        <v>51</v>
      </c>
    </row>
    <row r="398" spans="1:8" x14ac:dyDescent="0.35">
      <c r="A398" s="15" t="s">
        <v>146</v>
      </c>
      <c r="B398" s="15" t="s">
        <v>138</v>
      </c>
      <c r="C398" s="17" t="s">
        <v>713</v>
      </c>
      <c r="D398" s="17" t="s">
        <v>1289</v>
      </c>
      <c r="E398" s="15" t="s">
        <v>4355</v>
      </c>
      <c r="F398" s="15" t="s">
        <v>128</v>
      </c>
      <c r="G398" s="17">
        <v>999922189</v>
      </c>
      <c r="H398" s="15">
        <v>42</v>
      </c>
    </row>
    <row r="399" spans="1:8" x14ac:dyDescent="0.35">
      <c r="A399" s="15" t="s">
        <v>146</v>
      </c>
      <c r="B399" s="15" t="s">
        <v>138</v>
      </c>
      <c r="C399" s="15" t="s">
        <v>819</v>
      </c>
      <c r="D399" s="15" t="s">
        <v>1030</v>
      </c>
      <c r="E399" s="15" t="s">
        <v>4470</v>
      </c>
      <c r="F399" s="15" t="s">
        <v>128</v>
      </c>
      <c r="G399" s="15">
        <v>999925203</v>
      </c>
      <c r="H399" s="15">
        <v>38</v>
      </c>
    </row>
    <row r="400" spans="1:8" x14ac:dyDescent="0.35">
      <c r="A400" s="15" t="s">
        <v>146</v>
      </c>
      <c r="B400" s="15" t="s">
        <v>138</v>
      </c>
      <c r="C400" s="15" t="s">
        <v>3072</v>
      </c>
      <c r="D400" s="15" t="s">
        <v>3073</v>
      </c>
      <c r="E400" s="15" t="s">
        <v>4484</v>
      </c>
      <c r="F400" s="15" t="s">
        <v>128</v>
      </c>
      <c r="G400" s="15">
        <v>999925286</v>
      </c>
      <c r="H400" s="15">
        <v>38</v>
      </c>
    </row>
    <row r="401" spans="1:8" x14ac:dyDescent="0.35">
      <c r="A401" s="15" t="s">
        <v>146</v>
      </c>
      <c r="B401" s="15" t="s">
        <v>138</v>
      </c>
      <c r="C401" s="15" t="s">
        <v>1461</v>
      </c>
      <c r="D401" s="15" t="s">
        <v>2919</v>
      </c>
      <c r="E401" s="15" t="s">
        <v>4511</v>
      </c>
      <c r="F401" s="15" t="s">
        <v>128</v>
      </c>
      <c r="G401" s="15">
        <v>999925644</v>
      </c>
      <c r="H401" s="15">
        <v>38</v>
      </c>
    </row>
    <row r="402" spans="1:8" x14ac:dyDescent="0.35">
      <c r="A402" s="15" t="s">
        <v>146</v>
      </c>
      <c r="B402" s="15" t="s">
        <v>138</v>
      </c>
      <c r="C402" s="15" t="s">
        <v>3071</v>
      </c>
      <c r="D402" s="15" t="s">
        <v>1665</v>
      </c>
      <c r="E402" s="15" t="s">
        <v>4516</v>
      </c>
      <c r="F402" s="15" t="s">
        <v>128</v>
      </c>
      <c r="G402" s="15">
        <v>999925792</v>
      </c>
      <c r="H402" s="15">
        <v>38</v>
      </c>
    </row>
    <row r="403" spans="1:8" x14ac:dyDescent="0.35">
      <c r="A403" s="15" t="s">
        <v>146</v>
      </c>
      <c r="B403" s="15" t="s">
        <v>138</v>
      </c>
      <c r="C403" s="15" t="s">
        <v>3069</v>
      </c>
      <c r="D403" s="15" t="s">
        <v>3070</v>
      </c>
      <c r="E403" s="15" t="s">
        <v>4578</v>
      </c>
      <c r="F403" s="15" t="s">
        <v>128</v>
      </c>
      <c r="G403" s="15">
        <v>999926624</v>
      </c>
      <c r="H403" s="15">
        <v>38</v>
      </c>
    </row>
    <row r="404" spans="1:8" x14ac:dyDescent="0.35">
      <c r="A404" s="15" t="s">
        <v>146</v>
      </c>
      <c r="B404" s="15" t="s">
        <v>138</v>
      </c>
      <c r="C404" s="15" t="s">
        <v>3493</v>
      </c>
      <c r="D404" s="15" t="s">
        <v>3494</v>
      </c>
      <c r="E404" s="15" t="s">
        <v>4608</v>
      </c>
      <c r="F404" s="15" t="s">
        <v>128</v>
      </c>
      <c r="G404" s="15">
        <v>999927196</v>
      </c>
      <c r="H404" s="15">
        <v>38</v>
      </c>
    </row>
    <row r="405" spans="1:8" x14ac:dyDescent="0.35">
      <c r="A405" s="15" t="s">
        <v>146</v>
      </c>
      <c r="B405" s="15" t="s">
        <v>138</v>
      </c>
      <c r="C405" s="15" t="s">
        <v>2454</v>
      </c>
      <c r="D405" s="15" t="s">
        <v>1962</v>
      </c>
      <c r="E405" s="15" t="s">
        <v>4407</v>
      </c>
      <c r="F405" s="15" t="s">
        <v>128</v>
      </c>
      <c r="G405" s="15">
        <v>999924375</v>
      </c>
      <c r="H405" s="15">
        <v>37.5</v>
      </c>
    </row>
    <row r="406" spans="1:8" x14ac:dyDescent="0.35">
      <c r="A406" s="15" t="s">
        <v>146</v>
      </c>
      <c r="B406" s="17" t="s">
        <v>138</v>
      </c>
      <c r="C406" s="17" t="s">
        <v>185</v>
      </c>
      <c r="D406" s="17" t="s">
        <v>184</v>
      </c>
      <c r="E406" s="15" t="s">
        <v>4397</v>
      </c>
      <c r="F406" s="17" t="s">
        <v>128</v>
      </c>
      <c r="G406" s="17">
        <v>999923964</v>
      </c>
      <c r="H406" s="15">
        <v>36</v>
      </c>
    </row>
    <row r="407" spans="1:8" x14ac:dyDescent="0.35">
      <c r="A407" s="82" t="s">
        <v>146</v>
      </c>
      <c r="B407" s="82" t="s">
        <v>138</v>
      </c>
      <c r="C407" s="82" t="s">
        <v>2728</v>
      </c>
      <c r="D407" s="82" t="s">
        <v>2729</v>
      </c>
      <c r="E407" s="15" t="s">
        <v>4555</v>
      </c>
      <c r="F407" s="82" t="s">
        <v>128</v>
      </c>
      <c r="G407" s="82">
        <v>999926347</v>
      </c>
      <c r="H407" s="15">
        <v>34</v>
      </c>
    </row>
    <row r="408" spans="1:8" x14ac:dyDescent="0.35">
      <c r="A408" s="15" t="s">
        <v>146</v>
      </c>
      <c r="B408" s="15" t="s">
        <v>138</v>
      </c>
      <c r="C408" s="15" t="s">
        <v>381</v>
      </c>
      <c r="D408" s="15" t="s">
        <v>486</v>
      </c>
      <c r="E408" s="15" t="s">
        <v>4585</v>
      </c>
      <c r="F408" s="15" t="s">
        <v>128</v>
      </c>
      <c r="G408" s="15">
        <v>999926706</v>
      </c>
      <c r="H408" s="15">
        <v>30</v>
      </c>
    </row>
    <row r="409" spans="1:8" x14ac:dyDescent="0.35">
      <c r="A409" s="17" t="s">
        <v>146</v>
      </c>
      <c r="B409" s="17" t="s">
        <v>138</v>
      </c>
      <c r="C409" s="17" t="s">
        <v>159</v>
      </c>
      <c r="D409" s="89" t="s">
        <v>3796</v>
      </c>
      <c r="E409" s="15" t="s">
        <v>4625</v>
      </c>
      <c r="F409" s="89" t="s">
        <v>128</v>
      </c>
      <c r="G409" s="90">
        <v>999927331</v>
      </c>
      <c r="H409" s="15">
        <v>30</v>
      </c>
    </row>
    <row r="410" spans="1:8" x14ac:dyDescent="0.35">
      <c r="A410" s="15" t="s">
        <v>146</v>
      </c>
      <c r="B410" s="15" t="s">
        <v>138</v>
      </c>
      <c r="C410" s="15" t="s">
        <v>2455</v>
      </c>
      <c r="D410" s="15" t="s">
        <v>2456</v>
      </c>
      <c r="E410" s="15" t="s">
        <v>4405</v>
      </c>
      <c r="F410" s="15" t="s">
        <v>128</v>
      </c>
      <c r="G410" s="15">
        <v>999924320</v>
      </c>
      <c r="H410" s="15">
        <v>28</v>
      </c>
    </row>
    <row r="411" spans="1:8" x14ac:dyDescent="0.35">
      <c r="A411" s="15" t="s">
        <v>146</v>
      </c>
      <c r="B411" s="15" t="s">
        <v>138</v>
      </c>
      <c r="C411" s="15" t="s">
        <v>1257</v>
      </c>
      <c r="D411" s="15" t="s">
        <v>2457</v>
      </c>
      <c r="E411" s="15" t="s">
        <v>4411</v>
      </c>
      <c r="F411" s="15" t="s">
        <v>128</v>
      </c>
      <c r="G411" s="15">
        <v>999924408</v>
      </c>
      <c r="H411" s="15">
        <v>26</v>
      </c>
    </row>
    <row r="412" spans="1:8" x14ac:dyDescent="0.35">
      <c r="A412" s="15" t="s">
        <v>146</v>
      </c>
      <c r="B412" s="15" t="s">
        <v>138</v>
      </c>
      <c r="C412" s="15" t="s">
        <v>2330</v>
      </c>
      <c r="D412" s="15" t="s">
        <v>923</v>
      </c>
      <c r="E412" s="15" t="s">
        <v>4439</v>
      </c>
      <c r="F412" s="15" t="s">
        <v>128</v>
      </c>
      <c r="G412" s="15">
        <v>999924806</v>
      </c>
      <c r="H412" s="15">
        <v>18.75</v>
      </c>
    </row>
  </sheetData>
  <sortState xmlns:xlrd2="http://schemas.microsoft.com/office/spreadsheetml/2017/richdata2" ref="A2:H412">
    <sortCondition descending="1" ref="F2:F412"/>
    <sortCondition ref="B2:B412"/>
    <sortCondition descending="1" ref="H2:H41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9EC5-7CCF-47C3-8210-B5BA0CBF8C12}">
  <dimension ref="A1:H558"/>
  <sheetViews>
    <sheetView workbookViewId="0">
      <selection activeCell="E31" sqref="E31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1" bestFit="1" customWidth="1"/>
    <col min="5" max="5" width="33.36328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7" t="s">
        <v>133</v>
      </c>
      <c r="B2" s="17" t="s">
        <v>126</v>
      </c>
      <c r="C2" s="17" t="s">
        <v>874</v>
      </c>
      <c r="D2" s="17" t="s">
        <v>875</v>
      </c>
      <c r="E2" s="15" t="s">
        <v>4695</v>
      </c>
      <c r="F2" s="17" t="s">
        <v>135</v>
      </c>
      <c r="G2" s="15">
        <v>999869113</v>
      </c>
      <c r="H2" s="15">
        <v>689.5</v>
      </c>
    </row>
    <row r="3" spans="1:8" x14ac:dyDescent="0.35">
      <c r="A3" s="15" t="s">
        <v>133</v>
      </c>
      <c r="B3" s="15" t="s">
        <v>126</v>
      </c>
      <c r="C3" s="15" t="s">
        <v>889</v>
      </c>
      <c r="D3" s="15" t="s">
        <v>886</v>
      </c>
      <c r="E3" s="15" t="s">
        <v>4702</v>
      </c>
      <c r="F3" s="15" t="s">
        <v>135</v>
      </c>
      <c r="G3" s="15">
        <v>999909516</v>
      </c>
      <c r="H3" s="15">
        <v>645</v>
      </c>
    </row>
    <row r="4" spans="1:8" x14ac:dyDescent="0.35">
      <c r="A4" s="17" t="s">
        <v>133</v>
      </c>
      <c r="B4" s="15" t="s">
        <v>126</v>
      </c>
      <c r="C4" s="15" t="s">
        <v>1069</v>
      </c>
      <c r="D4" s="15" t="s">
        <v>1689</v>
      </c>
      <c r="E4" s="15" t="s">
        <v>4716</v>
      </c>
      <c r="F4" s="15" t="s">
        <v>135</v>
      </c>
      <c r="G4" s="15">
        <v>999915743</v>
      </c>
      <c r="H4" s="15">
        <v>458</v>
      </c>
    </row>
    <row r="5" spans="1:8" x14ac:dyDescent="0.35">
      <c r="A5" s="15" t="s">
        <v>133</v>
      </c>
      <c r="B5" s="15" t="s">
        <v>126</v>
      </c>
      <c r="C5" s="15" t="s">
        <v>1896</v>
      </c>
      <c r="D5" s="15" t="s">
        <v>1897</v>
      </c>
      <c r="E5" s="15" t="s">
        <v>4731</v>
      </c>
      <c r="F5" s="15" t="s">
        <v>135</v>
      </c>
      <c r="G5" s="15">
        <v>999917874</v>
      </c>
      <c r="H5" s="15">
        <v>446</v>
      </c>
    </row>
    <row r="6" spans="1:8" x14ac:dyDescent="0.35">
      <c r="A6" s="17" t="s">
        <v>133</v>
      </c>
      <c r="B6" s="15" t="s">
        <v>126</v>
      </c>
      <c r="C6" s="15" t="s">
        <v>1965</v>
      </c>
      <c r="D6" s="15" t="s">
        <v>1966</v>
      </c>
      <c r="E6" s="15" t="s">
        <v>4745</v>
      </c>
      <c r="F6" s="15" t="s">
        <v>135</v>
      </c>
      <c r="G6" s="15">
        <v>999918722</v>
      </c>
      <c r="H6" s="15">
        <v>351</v>
      </c>
    </row>
    <row r="7" spans="1:8" x14ac:dyDescent="0.35">
      <c r="A7" s="85" t="s">
        <v>133</v>
      </c>
      <c r="B7" s="85" t="s">
        <v>126</v>
      </c>
      <c r="C7" s="85" t="s">
        <v>165</v>
      </c>
      <c r="D7" s="85" t="s">
        <v>2606</v>
      </c>
      <c r="E7" s="15" t="s">
        <v>5009</v>
      </c>
      <c r="F7" s="85" t="s">
        <v>135</v>
      </c>
      <c r="G7" s="15">
        <v>999925192</v>
      </c>
      <c r="H7" s="15">
        <v>330</v>
      </c>
    </row>
    <row r="8" spans="1:8" x14ac:dyDescent="0.35">
      <c r="A8" s="15" t="s">
        <v>133</v>
      </c>
      <c r="B8" s="15" t="s">
        <v>126</v>
      </c>
      <c r="C8" s="15" t="s">
        <v>1051</v>
      </c>
      <c r="D8" s="15" t="s">
        <v>1719</v>
      </c>
      <c r="E8" s="15" t="s">
        <v>4709</v>
      </c>
      <c r="F8" s="15" t="s">
        <v>135</v>
      </c>
      <c r="G8" s="15">
        <v>999915157</v>
      </c>
      <c r="H8" s="15">
        <v>325</v>
      </c>
    </row>
    <row r="9" spans="1:8" x14ac:dyDescent="0.35">
      <c r="A9" s="17" t="s">
        <v>133</v>
      </c>
      <c r="B9" s="15" t="s">
        <v>126</v>
      </c>
      <c r="C9" s="15" t="s">
        <v>374</v>
      </c>
      <c r="D9" s="15" t="s">
        <v>1106</v>
      </c>
      <c r="E9" s="15" t="s">
        <v>4420</v>
      </c>
      <c r="F9" s="15" t="s">
        <v>135</v>
      </c>
      <c r="G9" s="15">
        <v>999916729</v>
      </c>
      <c r="H9" s="15">
        <v>302.5</v>
      </c>
    </row>
    <row r="10" spans="1:8" x14ac:dyDescent="0.35">
      <c r="A10" s="17" t="s">
        <v>133</v>
      </c>
      <c r="B10" s="17" t="s">
        <v>126</v>
      </c>
      <c r="C10" s="17" t="s">
        <v>1958</v>
      </c>
      <c r="D10" s="17" t="s">
        <v>1569</v>
      </c>
      <c r="E10" s="15" t="s">
        <v>4844</v>
      </c>
      <c r="F10" s="17" t="s">
        <v>135</v>
      </c>
      <c r="G10" s="17">
        <v>999921771</v>
      </c>
      <c r="H10" s="15">
        <v>296.2</v>
      </c>
    </row>
    <row r="11" spans="1:8" x14ac:dyDescent="0.35">
      <c r="A11" s="85" t="s">
        <v>133</v>
      </c>
      <c r="B11" s="85" t="s">
        <v>126</v>
      </c>
      <c r="C11" s="85" t="s">
        <v>199</v>
      </c>
      <c r="D11" s="85" t="s">
        <v>2624</v>
      </c>
      <c r="E11" s="15" t="s">
        <v>5011</v>
      </c>
      <c r="F11" s="85" t="s">
        <v>135</v>
      </c>
      <c r="G11" s="15">
        <v>999925214</v>
      </c>
      <c r="H11" s="15">
        <v>180</v>
      </c>
    </row>
    <row r="12" spans="1:8" x14ac:dyDescent="0.35">
      <c r="A12" s="15" t="s">
        <v>133</v>
      </c>
      <c r="B12" s="17" t="s">
        <v>126</v>
      </c>
      <c r="C12" s="17" t="s">
        <v>1483</v>
      </c>
      <c r="D12" s="17" t="s">
        <v>1475</v>
      </c>
      <c r="E12" s="15" t="s">
        <v>4710</v>
      </c>
      <c r="F12" s="17" t="s">
        <v>135</v>
      </c>
      <c r="G12" s="15">
        <v>999915402</v>
      </c>
      <c r="H12" s="15">
        <v>169</v>
      </c>
    </row>
    <row r="13" spans="1:8" x14ac:dyDescent="0.35">
      <c r="A13" s="15" t="s">
        <v>133</v>
      </c>
      <c r="B13" s="15" t="s">
        <v>126</v>
      </c>
      <c r="C13" s="15" t="s">
        <v>530</v>
      </c>
      <c r="D13" s="15" t="s">
        <v>1649</v>
      </c>
      <c r="E13" s="15" t="s">
        <v>4838</v>
      </c>
      <c r="F13" s="15" t="s">
        <v>135</v>
      </c>
      <c r="G13" s="15">
        <v>999921611</v>
      </c>
      <c r="H13" s="15">
        <v>151.4</v>
      </c>
    </row>
    <row r="14" spans="1:8" x14ac:dyDescent="0.35">
      <c r="A14" s="15" t="s">
        <v>133</v>
      </c>
      <c r="B14" s="15" t="s">
        <v>126</v>
      </c>
      <c r="C14" s="15" t="s">
        <v>291</v>
      </c>
      <c r="D14" s="15" t="s">
        <v>292</v>
      </c>
      <c r="E14" s="15" t="s">
        <v>4714</v>
      </c>
      <c r="F14" s="15" t="s">
        <v>135</v>
      </c>
      <c r="G14" s="15">
        <v>999915600</v>
      </c>
      <c r="H14" s="15">
        <v>136</v>
      </c>
    </row>
    <row r="15" spans="1:8" x14ac:dyDescent="0.35">
      <c r="A15" s="85" t="s">
        <v>133</v>
      </c>
      <c r="B15" s="85" t="s">
        <v>126</v>
      </c>
      <c r="C15" s="85" t="s">
        <v>2604</v>
      </c>
      <c r="D15" s="85" t="s">
        <v>2605</v>
      </c>
      <c r="E15" s="15" t="s">
        <v>5053</v>
      </c>
      <c r="F15" s="85" t="s">
        <v>135</v>
      </c>
      <c r="G15" s="15">
        <v>999925655</v>
      </c>
      <c r="H15" s="15">
        <v>136</v>
      </c>
    </row>
    <row r="16" spans="1:8" x14ac:dyDescent="0.35">
      <c r="A16" s="15" t="s">
        <v>133</v>
      </c>
      <c r="B16" s="15" t="s">
        <v>126</v>
      </c>
      <c r="C16" s="15" t="s">
        <v>827</v>
      </c>
      <c r="D16" s="15" t="s">
        <v>828</v>
      </c>
      <c r="E16" s="15" t="s">
        <v>4756</v>
      </c>
      <c r="F16" s="15" t="s">
        <v>135</v>
      </c>
      <c r="G16" s="15">
        <v>999919361</v>
      </c>
      <c r="H16" s="15">
        <v>129</v>
      </c>
    </row>
    <row r="17" spans="1:8" x14ac:dyDescent="0.35">
      <c r="A17" s="83" t="s">
        <v>133</v>
      </c>
      <c r="B17" s="83" t="s">
        <v>126</v>
      </c>
      <c r="C17" s="83" t="s">
        <v>2924</v>
      </c>
      <c r="D17" s="83" t="s">
        <v>3847</v>
      </c>
      <c r="E17" s="15" t="s">
        <v>5174</v>
      </c>
      <c r="F17" s="83" t="s">
        <v>135</v>
      </c>
      <c r="G17" s="83">
        <v>999927360</v>
      </c>
      <c r="H17" s="15">
        <v>120</v>
      </c>
    </row>
    <row r="18" spans="1:8" x14ac:dyDescent="0.35">
      <c r="A18" s="85" t="s">
        <v>133</v>
      </c>
      <c r="B18" s="85" t="s">
        <v>126</v>
      </c>
      <c r="C18" s="85" t="s">
        <v>1729</v>
      </c>
      <c r="D18" s="85" t="s">
        <v>3900</v>
      </c>
      <c r="E18" s="15" t="s">
        <v>5200</v>
      </c>
      <c r="F18" s="85" t="s">
        <v>135</v>
      </c>
      <c r="G18" s="15">
        <v>999927663</v>
      </c>
      <c r="H18" s="15">
        <v>114</v>
      </c>
    </row>
    <row r="19" spans="1:8" x14ac:dyDescent="0.35">
      <c r="A19" s="85" t="s">
        <v>133</v>
      </c>
      <c r="B19" s="85" t="s">
        <v>126</v>
      </c>
      <c r="C19" s="85" t="s">
        <v>646</v>
      </c>
      <c r="D19" s="85" t="s">
        <v>3912</v>
      </c>
      <c r="E19" s="15" t="s">
        <v>4792</v>
      </c>
      <c r="F19" s="85" t="s">
        <v>135</v>
      </c>
      <c r="G19" s="15">
        <v>999920618</v>
      </c>
      <c r="H19" s="15">
        <v>108</v>
      </c>
    </row>
    <row r="20" spans="1:8" x14ac:dyDescent="0.35">
      <c r="A20" s="85" t="s">
        <v>133</v>
      </c>
      <c r="B20" s="85" t="s">
        <v>126</v>
      </c>
      <c r="C20" s="85" t="s">
        <v>535</v>
      </c>
      <c r="D20" s="85" t="s">
        <v>912</v>
      </c>
      <c r="E20" s="15" t="s">
        <v>4727</v>
      </c>
      <c r="F20" s="85" t="s">
        <v>135</v>
      </c>
      <c r="G20" s="15">
        <v>999917687</v>
      </c>
      <c r="H20" s="15">
        <v>98</v>
      </c>
    </row>
    <row r="21" spans="1:8" x14ac:dyDescent="0.35">
      <c r="A21" s="85" t="s">
        <v>133</v>
      </c>
      <c r="B21" s="85" t="s">
        <v>126</v>
      </c>
      <c r="C21" s="85" t="s">
        <v>1497</v>
      </c>
      <c r="D21" s="85" t="s">
        <v>3911</v>
      </c>
      <c r="E21" s="15" t="s">
        <v>5209</v>
      </c>
      <c r="F21" s="85" t="s">
        <v>135</v>
      </c>
      <c r="G21" s="15">
        <v>999927829</v>
      </c>
      <c r="H21" s="15">
        <v>98</v>
      </c>
    </row>
    <row r="22" spans="1:8" x14ac:dyDescent="0.35">
      <c r="A22" s="15" t="s">
        <v>133</v>
      </c>
      <c r="B22" s="15" t="s">
        <v>126</v>
      </c>
      <c r="C22" s="15" t="s">
        <v>820</v>
      </c>
      <c r="D22" s="15" t="s">
        <v>821</v>
      </c>
      <c r="E22" s="15" t="s">
        <v>4759</v>
      </c>
      <c r="F22" s="15" t="s">
        <v>135</v>
      </c>
      <c r="G22" s="15">
        <v>999919400</v>
      </c>
      <c r="H22" s="15">
        <v>94.2</v>
      </c>
    </row>
    <row r="23" spans="1:8" x14ac:dyDescent="0.35">
      <c r="A23" s="15" t="s">
        <v>133</v>
      </c>
      <c r="B23" s="15" t="s">
        <v>126</v>
      </c>
      <c r="C23" s="15" t="s">
        <v>1887</v>
      </c>
      <c r="D23" s="15" t="s">
        <v>1884</v>
      </c>
      <c r="E23" s="15" t="s">
        <v>4871</v>
      </c>
      <c r="F23" s="15" t="s">
        <v>135</v>
      </c>
      <c r="G23" s="15">
        <v>999922372</v>
      </c>
      <c r="H23" s="15">
        <v>90</v>
      </c>
    </row>
    <row r="24" spans="1:8" x14ac:dyDescent="0.35">
      <c r="A24" s="17" t="s">
        <v>133</v>
      </c>
      <c r="B24" s="15" t="s">
        <v>126</v>
      </c>
      <c r="C24" s="17" t="s">
        <v>895</v>
      </c>
      <c r="D24" s="17" t="s">
        <v>896</v>
      </c>
      <c r="E24" s="15" t="s">
        <v>4836</v>
      </c>
      <c r="F24" s="15" t="s">
        <v>135</v>
      </c>
      <c r="G24" s="17">
        <v>999921591</v>
      </c>
      <c r="H24" s="15">
        <v>87</v>
      </c>
    </row>
    <row r="25" spans="1:8" x14ac:dyDescent="0.35">
      <c r="A25" s="17" t="s">
        <v>133</v>
      </c>
      <c r="B25" s="17" t="s">
        <v>126</v>
      </c>
      <c r="C25" s="17" t="s">
        <v>269</v>
      </c>
      <c r="D25" s="17" t="s">
        <v>270</v>
      </c>
      <c r="E25" s="15" t="s">
        <v>4720</v>
      </c>
      <c r="F25" s="17" t="s">
        <v>135</v>
      </c>
      <c r="G25" s="17">
        <v>999916839</v>
      </c>
      <c r="H25" s="15">
        <v>85.2</v>
      </c>
    </row>
    <row r="26" spans="1:8" x14ac:dyDescent="0.35">
      <c r="A26" s="15" t="s">
        <v>133</v>
      </c>
      <c r="B26" s="15" t="s">
        <v>126</v>
      </c>
      <c r="C26" s="15" t="s">
        <v>4074</v>
      </c>
      <c r="D26" s="15" t="s">
        <v>1972</v>
      </c>
      <c r="E26" s="15" t="s">
        <v>4751</v>
      </c>
      <c r="F26" s="15" t="s">
        <v>135</v>
      </c>
      <c r="G26" s="15">
        <v>999919204</v>
      </c>
      <c r="H26" s="15">
        <v>71</v>
      </c>
    </row>
    <row r="27" spans="1:8" x14ac:dyDescent="0.35">
      <c r="A27" s="15" t="s">
        <v>133</v>
      </c>
      <c r="B27" s="15" t="s">
        <v>126</v>
      </c>
      <c r="C27" s="15" t="s">
        <v>611</v>
      </c>
      <c r="D27" s="15" t="s">
        <v>1223</v>
      </c>
      <c r="E27" s="15" t="s">
        <v>4910</v>
      </c>
      <c r="F27" s="15" t="s">
        <v>135</v>
      </c>
      <c r="G27" s="15">
        <v>999928166</v>
      </c>
      <c r="H27" s="15">
        <v>71</v>
      </c>
    </row>
    <row r="28" spans="1:8" x14ac:dyDescent="0.35">
      <c r="A28" s="85" t="s">
        <v>133</v>
      </c>
      <c r="B28" s="85" t="s">
        <v>126</v>
      </c>
      <c r="C28" s="85" t="s">
        <v>3510</v>
      </c>
      <c r="D28" s="85" t="s">
        <v>1289</v>
      </c>
      <c r="E28" s="15" t="s">
        <v>4712</v>
      </c>
      <c r="F28" s="85" t="s">
        <v>135</v>
      </c>
      <c r="G28" s="15">
        <v>999915460</v>
      </c>
      <c r="H28" s="15">
        <v>68</v>
      </c>
    </row>
    <row r="29" spans="1:8" x14ac:dyDescent="0.35">
      <c r="A29" s="85" t="s">
        <v>133</v>
      </c>
      <c r="B29" s="85" t="s">
        <v>126</v>
      </c>
      <c r="C29" s="85" t="s">
        <v>356</v>
      </c>
      <c r="D29" s="85" t="s">
        <v>2052</v>
      </c>
      <c r="E29" s="15" t="s">
        <v>5176</v>
      </c>
      <c r="F29" s="85" t="s">
        <v>135</v>
      </c>
      <c r="G29" s="15">
        <v>999927375</v>
      </c>
      <c r="H29" s="15">
        <v>68</v>
      </c>
    </row>
    <row r="30" spans="1:8" x14ac:dyDescent="0.35">
      <c r="A30" s="15" t="s">
        <v>133</v>
      </c>
      <c r="B30" s="15" t="s">
        <v>126</v>
      </c>
      <c r="C30" s="15" t="s">
        <v>275</v>
      </c>
      <c r="D30" s="15" t="s">
        <v>2511</v>
      </c>
      <c r="E30" s="15" t="s">
        <v>4739</v>
      </c>
      <c r="F30" s="15" t="s">
        <v>135</v>
      </c>
      <c r="G30" s="15">
        <v>999918101</v>
      </c>
      <c r="H30" s="15">
        <v>64</v>
      </c>
    </row>
    <row r="31" spans="1:8" x14ac:dyDescent="0.35">
      <c r="A31" s="15" t="s">
        <v>133</v>
      </c>
      <c r="B31" s="15" t="s">
        <v>126</v>
      </c>
      <c r="C31" s="15" t="s">
        <v>307</v>
      </c>
      <c r="D31" s="15" t="s">
        <v>3740</v>
      </c>
      <c r="E31" s="15" t="s">
        <v>5142</v>
      </c>
      <c r="F31" s="15" t="s">
        <v>135</v>
      </c>
      <c r="G31" s="15">
        <v>999926851</v>
      </c>
      <c r="H31" s="15">
        <v>60</v>
      </c>
    </row>
    <row r="32" spans="1:8" x14ac:dyDescent="0.35">
      <c r="A32" s="15" t="s">
        <v>133</v>
      </c>
      <c r="B32" s="15" t="s">
        <v>126</v>
      </c>
      <c r="C32" s="15" t="s">
        <v>326</v>
      </c>
      <c r="D32" s="15" t="s">
        <v>3524</v>
      </c>
      <c r="E32" s="15" t="s">
        <v>5186</v>
      </c>
      <c r="F32" s="15" t="s">
        <v>135</v>
      </c>
      <c r="G32" s="15">
        <v>999927490</v>
      </c>
      <c r="H32" s="15">
        <v>60</v>
      </c>
    </row>
    <row r="33" spans="1:8" x14ac:dyDescent="0.35">
      <c r="A33" s="85" t="s">
        <v>133</v>
      </c>
      <c r="B33" s="85" t="s">
        <v>126</v>
      </c>
      <c r="C33" s="85" t="s">
        <v>1752</v>
      </c>
      <c r="D33" s="85" t="s">
        <v>3913</v>
      </c>
      <c r="E33" s="15" t="s">
        <v>5080</v>
      </c>
      <c r="F33" s="85" t="s">
        <v>135</v>
      </c>
      <c r="G33" s="15">
        <v>999925963</v>
      </c>
      <c r="H33" s="15">
        <v>58</v>
      </c>
    </row>
    <row r="34" spans="1:8" x14ac:dyDescent="0.35">
      <c r="A34" s="15" t="s">
        <v>133</v>
      </c>
      <c r="B34" s="15" t="s">
        <v>126</v>
      </c>
      <c r="C34" s="15" t="s">
        <v>375</v>
      </c>
      <c r="D34" s="15" t="s">
        <v>2948</v>
      </c>
      <c r="E34" s="15" t="s">
        <v>5081</v>
      </c>
      <c r="F34" s="15" t="s">
        <v>135</v>
      </c>
      <c r="G34" s="15">
        <v>999925977</v>
      </c>
      <c r="H34" s="15">
        <v>58</v>
      </c>
    </row>
    <row r="35" spans="1:8" x14ac:dyDescent="0.35">
      <c r="A35" s="85" t="s">
        <v>133</v>
      </c>
      <c r="B35" s="85" t="s">
        <v>126</v>
      </c>
      <c r="C35" s="85" t="s">
        <v>3914</v>
      </c>
      <c r="D35" s="85" t="s">
        <v>1931</v>
      </c>
      <c r="E35" s="15" t="s">
        <v>5069</v>
      </c>
      <c r="F35" s="85" t="s">
        <v>135</v>
      </c>
      <c r="G35" s="15">
        <v>999925841</v>
      </c>
      <c r="H35" s="15">
        <v>54</v>
      </c>
    </row>
    <row r="36" spans="1:8" x14ac:dyDescent="0.35">
      <c r="A36" s="17" t="s">
        <v>133</v>
      </c>
      <c r="B36" s="17" t="s">
        <v>126</v>
      </c>
      <c r="C36" s="93" t="s">
        <v>3815</v>
      </c>
      <c r="D36" s="93" t="s">
        <v>3816</v>
      </c>
      <c r="E36" s="15" t="s">
        <v>4758</v>
      </c>
      <c r="F36" s="89" t="s">
        <v>135</v>
      </c>
      <c r="G36" s="17">
        <v>999919370</v>
      </c>
      <c r="H36" s="15">
        <v>45</v>
      </c>
    </row>
    <row r="37" spans="1:8" x14ac:dyDescent="0.35">
      <c r="A37" s="17" t="s">
        <v>133</v>
      </c>
      <c r="B37" s="15" t="s">
        <v>126</v>
      </c>
      <c r="C37" s="17" t="s">
        <v>301</v>
      </c>
      <c r="D37" s="17" t="s">
        <v>480</v>
      </c>
      <c r="E37" s="15" t="s">
        <v>4817</v>
      </c>
      <c r="F37" s="17" t="s">
        <v>135</v>
      </c>
      <c r="G37" s="15">
        <v>999921257</v>
      </c>
      <c r="H37" s="15">
        <v>45</v>
      </c>
    </row>
    <row r="38" spans="1:8" x14ac:dyDescent="0.35">
      <c r="A38" s="82" t="s">
        <v>133</v>
      </c>
      <c r="B38" s="82" t="s">
        <v>126</v>
      </c>
      <c r="C38" s="82" t="s">
        <v>2676</v>
      </c>
      <c r="D38" s="82" t="s">
        <v>1192</v>
      </c>
      <c r="E38" s="15" t="s">
        <v>5102</v>
      </c>
      <c r="F38" s="82" t="s">
        <v>135</v>
      </c>
      <c r="G38" s="82">
        <v>999926287</v>
      </c>
      <c r="H38" s="15">
        <v>45</v>
      </c>
    </row>
    <row r="39" spans="1:8" x14ac:dyDescent="0.35">
      <c r="A39" s="15" t="s">
        <v>133</v>
      </c>
      <c r="B39" s="15" t="s">
        <v>126</v>
      </c>
      <c r="C39" s="15" t="s">
        <v>455</v>
      </c>
      <c r="D39" s="15" t="s">
        <v>3549</v>
      </c>
      <c r="E39" s="15" t="s">
        <v>5161</v>
      </c>
      <c r="F39" s="15" t="s">
        <v>135</v>
      </c>
      <c r="G39" s="15">
        <v>999927187</v>
      </c>
      <c r="H39" s="15">
        <v>45</v>
      </c>
    </row>
    <row r="40" spans="1:8" x14ac:dyDescent="0.35">
      <c r="A40" s="85" t="s">
        <v>133</v>
      </c>
      <c r="B40" s="85" t="s">
        <v>126</v>
      </c>
      <c r="C40" s="85" t="s">
        <v>3915</v>
      </c>
      <c r="D40" s="85" t="s">
        <v>3916</v>
      </c>
      <c r="E40" s="15" t="s">
        <v>5215</v>
      </c>
      <c r="F40" s="85" t="s">
        <v>135</v>
      </c>
      <c r="G40" s="15">
        <v>999927887</v>
      </c>
      <c r="H40" s="15">
        <v>38</v>
      </c>
    </row>
    <row r="41" spans="1:8" x14ac:dyDescent="0.35">
      <c r="A41" s="83" t="s">
        <v>133</v>
      </c>
      <c r="B41" s="83" t="s">
        <v>126</v>
      </c>
      <c r="C41" s="83" t="s">
        <v>498</v>
      </c>
      <c r="D41" s="84" t="s">
        <v>1106</v>
      </c>
      <c r="E41" s="15" t="s">
        <v>5048</v>
      </c>
      <c r="F41" s="83" t="s">
        <v>135</v>
      </c>
      <c r="G41" s="83">
        <v>999925619</v>
      </c>
      <c r="H41" s="15">
        <v>30</v>
      </c>
    </row>
    <row r="42" spans="1:8" x14ac:dyDescent="0.35">
      <c r="A42" s="17" t="s">
        <v>133</v>
      </c>
      <c r="B42" s="15" t="s">
        <v>140</v>
      </c>
      <c r="C42" s="17" t="s">
        <v>2219</v>
      </c>
      <c r="D42" s="17" t="s">
        <v>2220</v>
      </c>
      <c r="E42" s="15" t="s">
        <v>4934</v>
      </c>
      <c r="F42" s="17" t="s">
        <v>135</v>
      </c>
      <c r="G42" s="15">
        <v>999924257</v>
      </c>
      <c r="H42" s="15">
        <v>185</v>
      </c>
    </row>
    <row r="43" spans="1:8" x14ac:dyDescent="0.35">
      <c r="A43" s="17" t="s">
        <v>133</v>
      </c>
      <c r="B43" s="17" t="s">
        <v>140</v>
      </c>
      <c r="C43" s="17" t="s">
        <v>2006</v>
      </c>
      <c r="D43" s="17" t="s">
        <v>2007</v>
      </c>
      <c r="E43" s="15" t="s">
        <v>4861</v>
      </c>
      <c r="F43" s="17" t="s">
        <v>135</v>
      </c>
      <c r="G43" s="17">
        <v>999922194</v>
      </c>
      <c r="H43" s="15">
        <v>174</v>
      </c>
    </row>
    <row r="44" spans="1:8" x14ac:dyDescent="0.35">
      <c r="A44" s="15" t="s">
        <v>133</v>
      </c>
      <c r="B44" s="15" t="s">
        <v>140</v>
      </c>
      <c r="C44" s="17" t="s">
        <v>1235</v>
      </c>
      <c r="D44" s="17" t="s">
        <v>1225</v>
      </c>
      <c r="E44" s="15" t="s">
        <v>4892</v>
      </c>
      <c r="F44" s="15" t="s">
        <v>135</v>
      </c>
      <c r="G44" s="15">
        <v>999923049</v>
      </c>
      <c r="H44" s="15">
        <v>174</v>
      </c>
    </row>
    <row r="45" spans="1:8" x14ac:dyDescent="0.35">
      <c r="A45" s="17" t="s">
        <v>133</v>
      </c>
      <c r="B45" s="17" t="s">
        <v>140</v>
      </c>
      <c r="C45" s="17" t="s">
        <v>356</v>
      </c>
      <c r="D45" s="17" t="s">
        <v>1223</v>
      </c>
      <c r="E45" s="15" t="s">
        <v>4880</v>
      </c>
      <c r="F45" s="17" t="s">
        <v>135</v>
      </c>
      <c r="G45" s="17">
        <v>999922619</v>
      </c>
      <c r="H45" s="15">
        <v>153</v>
      </c>
    </row>
    <row r="46" spans="1:8" x14ac:dyDescent="0.35">
      <c r="A46" s="85" t="s">
        <v>133</v>
      </c>
      <c r="B46" s="85" t="s">
        <v>140</v>
      </c>
      <c r="C46" s="85" t="s">
        <v>751</v>
      </c>
      <c r="D46" s="85" t="s">
        <v>1638</v>
      </c>
      <c r="E46" s="15" t="s">
        <v>5063</v>
      </c>
      <c r="F46" s="85" t="s">
        <v>135</v>
      </c>
      <c r="G46" s="15">
        <v>999925732</v>
      </c>
      <c r="H46" s="15">
        <v>136</v>
      </c>
    </row>
    <row r="47" spans="1:8" x14ac:dyDescent="0.35">
      <c r="A47" s="85" t="s">
        <v>133</v>
      </c>
      <c r="B47" s="85" t="s">
        <v>140</v>
      </c>
      <c r="C47" s="85" t="s">
        <v>249</v>
      </c>
      <c r="D47" s="85" t="s">
        <v>1972</v>
      </c>
      <c r="E47" s="15" t="s">
        <v>4717</v>
      </c>
      <c r="F47" s="85" t="s">
        <v>135</v>
      </c>
      <c r="G47" s="15">
        <v>999916463</v>
      </c>
      <c r="H47" s="15">
        <v>120</v>
      </c>
    </row>
    <row r="48" spans="1:8" x14ac:dyDescent="0.35">
      <c r="A48" s="85" t="s">
        <v>133</v>
      </c>
      <c r="B48" s="85" t="s">
        <v>140</v>
      </c>
      <c r="C48" s="85" t="s">
        <v>570</v>
      </c>
      <c r="D48" s="85" t="s">
        <v>1475</v>
      </c>
      <c r="E48" s="15" t="s">
        <v>5097</v>
      </c>
      <c r="F48" s="85" t="s">
        <v>135</v>
      </c>
      <c r="G48" s="15">
        <v>999926217</v>
      </c>
      <c r="H48" s="15">
        <v>120</v>
      </c>
    </row>
    <row r="49" spans="1:8" x14ac:dyDescent="0.35">
      <c r="A49" s="15" t="s">
        <v>133</v>
      </c>
      <c r="B49" s="15" t="s">
        <v>140</v>
      </c>
      <c r="C49" s="15" t="s">
        <v>3149</v>
      </c>
      <c r="D49" s="15" t="s">
        <v>2052</v>
      </c>
      <c r="E49" s="15" t="s">
        <v>5162</v>
      </c>
      <c r="F49" s="15" t="s">
        <v>135</v>
      </c>
      <c r="G49" s="15">
        <v>999927190</v>
      </c>
      <c r="H49" s="15">
        <v>120</v>
      </c>
    </row>
    <row r="50" spans="1:8" x14ac:dyDescent="0.35">
      <c r="A50" s="17" t="s">
        <v>133</v>
      </c>
      <c r="B50" s="17" t="s">
        <v>140</v>
      </c>
      <c r="C50" s="17" t="s">
        <v>285</v>
      </c>
      <c r="D50" s="17" t="s">
        <v>466</v>
      </c>
      <c r="E50" s="15" t="s">
        <v>5201</v>
      </c>
      <c r="F50" s="17" t="s">
        <v>135</v>
      </c>
      <c r="G50" s="17">
        <v>999927684</v>
      </c>
      <c r="H50" s="15">
        <v>120</v>
      </c>
    </row>
    <row r="51" spans="1:8" x14ac:dyDescent="0.35">
      <c r="A51" s="17" t="s">
        <v>133</v>
      </c>
      <c r="B51" s="15" t="s">
        <v>140</v>
      </c>
      <c r="C51" s="15" t="s">
        <v>317</v>
      </c>
      <c r="D51" s="15" t="s">
        <v>318</v>
      </c>
      <c r="E51" s="15" t="s">
        <v>4795</v>
      </c>
      <c r="F51" s="15" t="s">
        <v>135</v>
      </c>
      <c r="G51" s="15">
        <v>999920814</v>
      </c>
      <c r="H51" s="15">
        <v>112.5</v>
      </c>
    </row>
    <row r="52" spans="1:8" x14ac:dyDescent="0.35">
      <c r="A52" s="17" t="s">
        <v>133</v>
      </c>
      <c r="B52" s="15" t="s">
        <v>140</v>
      </c>
      <c r="C52" s="15" t="s">
        <v>1303</v>
      </c>
      <c r="D52" s="15" t="s">
        <v>1304</v>
      </c>
      <c r="E52" s="15" t="s">
        <v>4798</v>
      </c>
      <c r="F52" s="15" t="s">
        <v>135</v>
      </c>
      <c r="G52" s="15">
        <v>999920974</v>
      </c>
      <c r="H52" s="15">
        <v>105.3</v>
      </c>
    </row>
    <row r="53" spans="1:8" x14ac:dyDescent="0.35">
      <c r="A53" s="17" t="s">
        <v>133</v>
      </c>
      <c r="B53" s="15" t="s">
        <v>140</v>
      </c>
      <c r="C53" s="15" t="s">
        <v>368</v>
      </c>
      <c r="D53" s="15" t="s">
        <v>369</v>
      </c>
      <c r="E53" s="15" t="s">
        <v>4742</v>
      </c>
      <c r="F53" s="15" t="s">
        <v>135</v>
      </c>
      <c r="G53" s="15">
        <v>999918533</v>
      </c>
      <c r="H53" s="15">
        <v>104.8</v>
      </c>
    </row>
    <row r="54" spans="1:8" x14ac:dyDescent="0.35">
      <c r="A54" s="17" t="s">
        <v>133</v>
      </c>
      <c r="B54" s="15" t="s">
        <v>140</v>
      </c>
      <c r="C54" s="15" t="s">
        <v>136</v>
      </c>
      <c r="D54" s="15" t="s">
        <v>546</v>
      </c>
      <c r="E54" s="15" t="s">
        <v>4979</v>
      </c>
      <c r="F54" s="15" t="s">
        <v>135</v>
      </c>
      <c r="G54" s="15">
        <v>999924795</v>
      </c>
      <c r="H54" s="15">
        <v>96</v>
      </c>
    </row>
    <row r="55" spans="1:8" x14ac:dyDescent="0.35">
      <c r="A55" s="17" t="s">
        <v>133</v>
      </c>
      <c r="B55" s="15" t="s">
        <v>140</v>
      </c>
      <c r="C55" s="17" t="s">
        <v>342</v>
      </c>
      <c r="D55" s="17" t="s">
        <v>1910</v>
      </c>
      <c r="E55" s="15" t="s">
        <v>4921</v>
      </c>
      <c r="F55" s="17" t="s">
        <v>135</v>
      </c>
      <c r="G55" s="15">
        <v>999923830</v>
      </c>
      <c r="H55" s="15">
        <v>94</v>
      </c>
    </row>
    <row r="56" spans="1:8" x14ac:dyDescent="0.35">
      <c r="A56" s="85" t="s">
        <v>133</v>
      </c>
      <c r="B56" s="85" t="s">
        <v>140</v>
      </c>
      <c r="C56" s="85" t="s">
        <v>249</v>
      </c>
      <c r="D56" s="85" t="s">
        <v>350</v>
      </c>
      <c r="E56" s="15" t="s">
        <v>4747</v>
      </c>
      <c r="F56" s="85" t="s">
        <v>135</v>
      </c>
      <c r="G56" s="15">
        <v>999918953</v>
      </c>
      <c r="H56" s="15">
        <v>90</v>
      </c>
    </row>
    <row r="57" spans="1:8" x14ac:dyDescent="0.35">
      <c r="A57" s="15" t="s">
        <v>133</v>
      </c>
      <c r="B57" s="15" t="s">
        <v>140</v>
      </c>
      <c r="C57" s="15" t="s">
        <v>564</v>
      </c>
      <c r="D57" s="15" t="s">
        <v>3150</v>
      </c>
      <c r="E57" s="15" t="s">
        <v>4779</v>
      </c>
      <c r="F57" s="15" t="s">
        <v>135</v>
      </c>
      <c r="G57" s="15">
        <v>999920247</v>
      </c>
      <c r="H57" s="15">
        <v>90</v>
      </c>
    </row>
    <row r="58" spans="1:8" x14ac:dyDescent="0.35">
      <c r="A58" s="85" t="s">
        <v>133</v>
      </c>
      <c r="B58" s="85" t="s">
        <v>140</v>
      </c>
      <c r="C58" s="85" t="s">
        <v>3927</v>
      </c>
      <c r="D58" s="85" t="s">
        <v>3928</v>
      </c>
      <c r="E58" s="15" t="s">
        <v>5044</v>
      </c>
      <c r="F58" s="85" t="s">
        <v>135</v>
      </c>
      <c r="G58" s="15">
        <v>999925560</v>
      </c>
      <c r="H58" s="15">
        <v>90</v>
      </c>
    </row>
    <row r="59" spans="1:8" x14ac:dyDescent="0.35">
      <c r="A59" s="17" t="s">
        <v>133</v>
      </c>
      <c r="B59" s="17" t="s">
        <v>140</v>
      </c>
      <c r="C59" s="17" t="s">
        <v>514</v>
      </c>
      <c r="D59" s="17" t="s">
        <v>3603</v>
      </c>
      <c r="E59" s="15" t="s">
        <v>5045</v>
      </c>
      <c r="F59" s="17" t="s">
        <v>135</v>
      </c>
      <c r="G59" s="17">
        <v>999925564</v>
      </c>
      <c r="H59" s="15">
        <v>90</v>
      </c>
    </row>
    <row r="60" spans="1:8" x14ac:dyDescent="0.35">
      <c r="A60" s="82" t="s">
        <v>133</v>
      </c>
      <c r="B60" s="82" t="s">
        <v>140</v>
      </c>
      <c r="C60" s="82" t="s">
        <v>2838</v>
      </c>
      <c r="D60" s="82" t="s">
        <v>2870</v>
      </c>
      <c r="E60" s="15" t="s">
        <v>5117</v>
      </c>
      <c r="F60" s="82" t="s">
        <v>135</v>
      </c>
      <c r="G60" s="82">
        <v>999926492</v>
      </c>
      <c r="H60" s="15">
        <v>90</v>
      </c>
    </row>
    <row r="61" spans="1:8" x14ac:dyDescent="0.35">
      <c r="A61" s="83" t="s">
        <v>133</v>
      </c>
      <c r="B61" s="83" t="s">
        <v>140</v>
      </c>
      <c r="C61" s="83" t="s">
        <v>583</v>
      </c>
      <c r="D61" s="83" t="s">
        <v>3848</v>
      </c>
      <c r="E61" s="15" t="s">
        <v>5237</v>
      </c>
      <c r="F61" s="83" t="s">
        <v>135</v>
      </c>
      <c r="G61" s="83">
        <v>999928102</v>
      </c>
      <c r="H61" s="15">
        <v>90</v>
      </c>
    </row>
    <row r="62" spans="1:8" x14ac:dyDescent="0.35">
      <c r="A62" s="15" t="s">
        <v>133</v>
      </c>
      <c r="B62" s="15" t="s">
        <v>140</v>
      </c>
      <c r="C62" s="15" t="s">
        <v>2487</v>
      </c>
      <c r="D62" s="15" t="s">
        <v>1511</v>
      </c>
      <c r="E62" s="15" t="s">
        <v>4990</v>
      </c>
      <c r="F62" s="15" t="s">
        <v>135</v>
      </c>
      <c r="G62" s="15">
        <v>999924881</v>
      </c>
      <c r="H62" s="15">
        <v>85.4</v>
      </c>
    </row>
    <row r="63" spans="1:8" x14ac:dyDescent="0.35">
      <c r="A63" s="17" t="s">
        <v>133</v>
      </c>
      <c r="B63" s="15" t="s">
        <v>140</v>
      </c>
      <c r="C63" s="15" t="s">
        <v>321</v>
      </c>
      <c r="D63" s="15" t="s">
        <v>322</v>
      </c>
      <c r="E63" s="15" t="s">
        <v>4781</v>
      </c>
      <c r="F63" s="15" t="s">
        <v>135</v>
      </c>
      <c r="G63" s="15">
        <v>999920277</v>
      </c>
      <c r="H63" s="15">
        <v>78.399999999999991</v>
      </c>
    </row>
    <row r="64" spans="1:8" x14ac:dyDescent="0.35">
      <c r="A64" s="17" t="s">
        <v>133</v>
      </c>
      <c r="B64" s="15" t="s">
        <v>140</v>
      </c>
      <c r="C64" s="15" t="s">
        <v>315</v>
      </c>
      <c r="D64" s="15" t="s">
        <v>1614</v>
      </c>
      <c r="E64" s="15" t="s">
        <v>4842</v>
      </c>
      <c r="F64" s="15" t="s">
        <v>135</v>
      </c>
      <c r="G64" s="15">
        <v>999921734</v>
      </c>
      <c r="H64" s="15">
        <v>74.2</v>
      </c>
    </row>
    <row r="65" spans="1:8" x14ac:dyDescent="0.35">
      <c r="A65" s="17" t="s">
        <v>133</v>
      </c>
      <c r="B65" s="15" t="s">
        <v>140</v>
      </c>
      <c r="C65" s="15" t="s">
        <v>535</v>
      </c>
      <c r="D65" s="15" t="s">
        <v>1847</v>
      </c>
      <c r="E65" s="15" t="s">
        <v>4797</v>
      </c>
      <c r="F65" s="15" t="s">
        <v>135</v>
      </c>
      <c r="G65" s="15">
        <v>999920963</v>
      </c>
      <c r="H65" s="15">
        <v>73.3</v>
      </c>
    </row>
    <row r="66" spans="1:8" x14ac:dyDescent="0.35">
      <c r="A66" s="15" t="s">
        <v>133</v>
      </c>
      <c r="B66" s="15" t="s">
        <v>140</v>
      </c>
      <c r="C66" s="15" t="s">
        <v>3514</v>
      </c>
      <c r="D66" s="15" t="s">
        <v>1364</v>
      </c>
      <c r="E66" s="15" t="s">
        <v>4760</v>
      </c>
      <c r="F66" s="15" t="s">
        <v>135</v>
      </c>
      <c r="G66" s="15">
        <v>999919511</v>
      </c>
      <c r="H66" s="15">
        <v>68</v>
      </c>
    </row>
    <row r="67" spans="1:8" x14ac:dyDescent="0.35">
      <c r="A67" s="15" t="s">
        <v>133</v>
      </c>
      <c r="B67" s="15" t="s">
        <v>140</v>
      </c>
      <c r="C67" s="15" t="s">
        <v>563</v>
      </c>
      <c r="D67" s="15" t="s">
        <v>3151</v>
      </c>
      <c r="E67" s="15" t="s">
        <v>4786</v>
      </c>
      <c r="F67" s="15" t="s">
        <v>135</v>
      </c>
      <c r="G67" s="15">
        <v>999920375</v>
      </c>
      <c r="H67" s="15">
        <v>68</v>
      </c>
    </row>
    <row r="68" spans="1:8" x14ac:dyDescent="0.35">
      <c r="A68" s="82" t="s">
        <v>133</v>
      </c>
      <c r="B68" s="82" t="s">
        <v>140</v>
      </c>
      <c r="C68" s="82" t="s">
        <v>2871</v>
      </c>
      <c r="D68" s="82" t="s">
        <v>1475</v>
      </c>
      <c r="E68" s="15" t="s">
        <v>4865</v>
      </c>
      <c r="F68" s="82" t="s">
        <v>135</v>
      </c>
      <c r="G68" s="82">
        <v>999922256</v>
      </c>
      <c r="H68" s="15">
        <v>68</v>
      </c>
    </row>
    <row r="69" spans="1:8" x14ac:dyDescent="0.35">
      <c r="A69" s="17" t="s">
        <v>133</v>
      </c>
      <c r="B69" s="17" t="s">
        <v>140</v>
      </c>
      <c r="C69" s="17" t="s">
        <v>3599</v>
      </c>
      <c r="D69" s="17" t="s">
        <v>3600</v>
      </c>
      <c r="E69" s="15" t="s">
        <v>5060</v>
      </c>
      <c r="F69" s="17" t="s">
        <v>135</v>
      </c>
      <c r="G69" s="17">
        <v>999925716</v>
      </c>
      <c r="H69" s="15">
        <v>68</v>
      </c>
    </row>
    <row r="70" spans="1:8" x14ac:dyDescent="0.35">
      <c r="A70" s="85" t="s">
        <v>133</v>
      </c>
      <c r="B70" s="85" t="s">
        <v>140</v>
      </c>
      <c r="C70" s="85" t="s">
        <v>434</v>
      </c>
      <c r="D70" s="85" t="s">
        <v>211</v>
      </c>
      <c r="E70" s="15" t="s">
        <v>5087</v>
      </c>
      <c r="F70" s="85" t="s">
        <v>135</v>
      </c>
      <c r="G70" s="15">
        <v>999926052</v>
      </c>
      <c r="H70" s="15">
        <v>68</v>
      </c>
    </row>
    <row r="71" spans="1:8" x14ac:dyDescent="0.35">
      <c r="A71" s="82" t="s">
        <v>133</v>
      </c>
      <c r="B71" s="87" t="s">
        <v>140</v>
      </c>
      <c r="C71" s="82" t="s">
        <v>2872</v>
      </c>
      <c r="D71" s="82" t="s">
        <v>2799</v>
      </c>
      <c r="E71" s="15" t="s">
        <v>5112</v>
      </c>
      <c r="F71" s="82" t="s">
        <v>135</v>
      </c>
      <c r="G71" s="82">
        <v>999926410</v>
      </c>
      <c r="H71" s="15">
        <v>68</v>
      </c>
    </row>
    <row r="72" spans="1:8" x14ac:dyDescent="0.35">
      <c r="A72" s="15" t="s">
        <v>133</v>
      </c>
      <c r="B72" s="15" t="s">
        <v>140</v>
      </c>
      <c r="C72" s="15" t="s">
        <v>3788</v>
      </c>
      <c r="D72" s="15" t="s">
        <v>3789</v>
      </c>
      <c r="E72" s="15" t="s">
        <v>5173</v>
      </c>
      <c r="F72" s="15" t="s">
        <v>135</v>
      </c>
      <c r="G72" s="15">
        <v>999927335</v>
      </c>
      <c r="H72" s="15">
        <v>68</v>
      </c>
    </row>
    <row r="73" spans="1:8" x14ac:dyDescent="0.35">
      <c r="A73" s="17" t="s">
        <v>133</v>
      </c>
      <c r="B73" s="17" t="s">
        <v>140</v>
      </c>
      <c r="C73" s="17" t="s">
        <v>3601</v>
      </c>
      <c r="D73" s="17" t="s">
        <v>3602</v>
      </c>
      <c r="E73" s="15" t="s">
        <v>5234</v>
      </c>
      <c r="F73" s="17" t="s">
        <v>135</v>
      </c>
      <c r="G73" s="17">
        <v>999928046</v>
      </c>
      <c r="H73" s="15">
        <v>68</v>
      </c>
    </row>
    <row r="74" spans="1:8" x14ac:dyDescent="0.35">
      <c r="A74" s="83" t="s">
        <v>133</v>
      </c>
      <c r="B74" s="83" t="s">
        <v>140</v>
      </c>
      <c r="C74" s="83" t="s">
        <v>3849</v>
      </c>
      <c r="D74" s="83" t="s">
        <v>3850</v>
      </c>
      <c r="E74" s="15" t="s">
        <v>5240</v>
      </c>
      <c r="F74" s="83" t="s">
        <v>135</v>
      </c>
      <c r="G74" s="83">
        <v>999928135</v>
      </c>
      <c r="H74" s="15">
        <v>68</v>
      </c>
    </row>
    <row r="75" spans="1:8" x14ac:dyDescent="0.35">
      <c r="A75" s="15" t="s">
        <v>133</v>
      </c>
      <c r="B75" s="15" t="s">
        <v>140</v>
      </c>
      <c r="C75" s="15" t="s">
        <v>434</v>
      </c>
      <c r="D75" s="15" t="s">
        <v>1007</v>
      </c>
      <c r="E75" s="15" t="s">
        <v>4732</v>
      </c>
      <c r="F75" s="15" t="s">
        <v>135</v>
      </c>
      <c r="G75" s="15">
        <v>999917885</v>
      </c>
      <c r="H75" s="15">
        <v>64.7</v>
      </c>
    </row>
    <row r="76" spans="1:8" x14ac:dyDescent="0.35">
      <c r="A76" s="17" t="s">
        <v>133</v>
      </c>
      <c r="B76" s="17" t="s">
        <v>140</v>
      </c>
      <c r="C76" s="17" t="s">
        <v>317</v>
      </c>
      <c r="D76" s="17" t="s">
        <v>1588</v>
      </c>
      <c r="E76" s="15" t="s">
        <v>4748</v>
      </c>
      <c r="F76" s="17" t="s">
        <v>135</v>
      </c>
      <c r="G76" s="17">
        <v>999918974</v>
      </c>
      <c r="H76" s="15">
        <v>63</v>
      </c>
    </row>
    <row r="77" spans="1:8" x14ac:dyDescent="0.35">
      <c r="A77" s="15" t="s">
        <v>133</v>
      </c>
      <c r="B77" s="15" t="s">
        <v>140</v>
      </c>
      <c r="C77" s="15" t="s">
        <v>175</v>
      </c>
      <c r="D77" s="15" t="s">
        <v>178</v>
      </c>
      <c r="E77" s="15" t="s">
        <v>4785</v>
      </c>
      <c r="F77" s="15" t="s">
        <v>135</v>
      </c>
      <c r="G77" s="15">
        <v>999920362</v>
      </c>
      <c r="H77" s="15">
        <v>63</v>
      </c>
    </row>
    <row r="78" spans="1:8" x14ac:dyDescent="0.35">
      <c r="A78" s="15" t="s">
        <v>133</v>
      </c>
      <c r="B78" s="15" t="s">
        <v>140</v>
      </c>
      <c r="C78" s="15" t="s">
        <v>690</v>
      </c>
      <c r="D78" s="15" t="s">
        <v>691</v>
      </c>
      <c r="E78" s="15" t="s">
        <v>4863</v>
      </c>
      <c r="F78" s="15" t="s">
        <v>135</v>
      </c>
      <c r="G78" s="15">
        <v>999922229</v>
      </c>
      <c r="H78" s="15">
        <v>63</v>
      </c>
    </row>
    <row r="79" spans="1:8" x14ac:dyDescent="0.35">
      <c r="A79" s="17" t="s">
        <v>133</v>
      </c>
      <c r="B79" s="17" t="s">
        <v>140</v>
      </c>
      <c r="C79" s="91" t="s">
        <v>3814</v>
      </c>
      <c r="D79" s="91" t="s">
        <v>1645</v>
      </c>
      <c r="E79" s="15" t="s">
        <v>4905</v>
      </c>
      <c r="F79" s="89" t="s">
        <v>135</v>
      </c>
      <c r="G79" s="17">
        <v>999923421</v>
      </c>
      <c r="H79" s="15">
        <v>60</v>
      </c>
    </row>
    <row r="80" spans="1:8" x14ac:dyDescent="0.35">
      <c r="A80" s="15" t="s">
        <v>133</v>
      </c>
      <c r="B80" s="15" t="s">
        <v>140</v>
      </c>
      <c r="C80" s="15" t="s">
        <v>434</v>
      </c>
      <c r="D80" s="15" t="s">
        <v>1028</v>
      </c>
      <c r="E80" s="15" t="s">
        <v>4909</v>
      </c>
      <c r="F80" s="17" t="s">
        <v>135</v>
      </c>
      <c r="G80" s="15">
        <v>999923587</v>
      </c>
      <c r="H80" s="15">
        <v>60</v>
      </c>
    </row>
    <row r="81" spans="1:8" x14ac:dyDescent="0.35">
      <c r="A81" s="15" t="s">
        <v>133</v>
      </c>
      <c r="B81" s="15" t="s">
        <v>140</v>
      </c>
      <c r="C81" s="15" t="s">
        <v>374</v>
      </c>
      <c r="D81" s="15" t="s">
        <v>1532</v>
      </c>
      <c r="E81" s="15" t="s">
        <v>5121</v>
      </c>
      <c r="F81" s="15" t="s">
        <v>135</v>
      </c>
      <c r="G81" s="15">
        <v>999926547</v>
      </c>
      <c r="H81" s="15">
        <v>60</v>
      </c>
    </row>
    <row r="82" spans="1:8" x14ac:dyDescent="0.35">
      <c r="A82" s="15" t="s">
        <v>133</v>
      </c>
      <c r="B82" s="15" t="s">
        <v>140</v>
      </c>
      <c r="C82" s="15" t="s">
        <v>301</v>
      </c>
      <c r="D82" s="15" t="s">
        <v>2356</v>
      </c>
      <c r="E82" s="15" t="s">
        <v>4940</v>
      </c>
      <c r="F82" s="15" t="s">
        <v>135</v>
      </c>
      <c r="G82" s="15">
        <v>999924403</v>
      </c>
      <c r="H82" s="15">
        <v>52</v>
      </c>
    </row>
    <row r="83" spans="1:8" x14ac:dyDescent="0.35">
      <c r="A83" s="17" t="s">
        <v>133</v>
      </c>
      <c r="B83" s="17" t="s">
        <v>140</v>
      </c>
      <c r="C83" s="17" t="s">
        <v>435</v>
      </c>
      <c r="D83" s="17" t="s">
        <v>436</v>
      </c>
      <c r="E83" s="15" t="s">
        <v>4804</v>
      </c>
      <c r="F83" s="17" t="s">
        <v>135</v>
      </c>
      <c r="G83" s="17">
        <v>999921078</v>
      </c>
      <c r="H83" s="15">
        <v>45</v>
      </c>
    </row>
    <row r="84" spans="1:8" x14ac:dyDescent="0.35">
      <c r="A84" s="85" t="s">
        <v>133</v>
      </c>
      <c r="B84" s="85" t="s">
        <v>140</v>
      </c>
      <c r="C84" s="85" t="s">
        <v>1073</v>
      </c>
      <c r="D84" s="85" t="s">
        <v>3477</v>
      </c>
      <c r="E84" s="15" t="s">
        <v>4846</v>
      </c>
      <c r="F84" s="85" t="s">
        <v>135</v>
      </c>
      <c r="G84" s="15">
        <v>999921794</v>
      </c>
      <c r="H84" s="15">
        <v>45</v>
      </c>
    </row>
    <row r="85" spans="1:8" x14ac:dyDescent="0.35">
      <c r="A85" s="15" t="s">
        <v>133</v>
      </c>
      <c r="B85" s="15" t="s">
        <v>140</v>
      </c>
      <c r="C85" s="15" t="s">
        <v>577</v>
      </c>
      <c r="D85" s="15" t="s">
        <v>1709</v>
      </c>
      <c r="E85" s="15" t="s">
        <v>5025</v>
      </c>
      <c r="F85" s="15" t="s">
        <v>135</v>
      </c>
      <c r="G85" s="15">
        <v>999925313</v>
      </c>
      <c r="H85" s="15">
        <v>45</v>
      </c>
    </row>
    <row r="86" spans="1:8" x14ac:dyDescent="0.35">
      <c r="A86" s="15" t="s">
        <v>133</v>
      </c>
      <c r="B86" s="15" t="s">
        <v>140</v>
      </c>
      <c r="C86" s="15" t="s">
        <v>611</v>
      </c>
      <c r="D86" s="15" t="s">
        <v>1903</v>
      </c>
      <c r="E86" s="15" t="s">
        <v>5207</v>
      </c>
      <c r="F86" s="15" t="s">
        <v>135</v>
      </c>
      <c r="G86" s="15">
        <v>999927812</v>
      </c>
      <c r="H86" s="15">
        <v>45</v>
      </c>
    </row>
    <row r="87" spans="1:8" x14ac:dyDescent="0.35">
      <c r="A87" s="15" t="s">
        <v>133</v>
      </c>
      <c r="B87" s="15" t="s">
        <v>140</v>
      </c>
      <c r="C87" s="15" t="s">
        <v>1484</v>
      </c>
      <c r="D87" s="15" t="s">
        <v>1475</v>
      </c>
      <c r="E87" s="15" t="s">
        <v>5220</v>
      </c>
      <c r="F87" s="15" t="s">
        <v>135</v>
      </c>
      <c r="G87" s="15">
        <v>999927925</v>
      </c>
      <c r="H87" s="15">
        <v>45</v>
      </c>
    </row>
    <row r="88" spans="1:8" x14ac:dyDescent="0.35">
      <c r="A88" s="17" t="s">
        <v>133</v>
      </c>
      <c r="B88" s="15" t="s">
        <v>140</v>
      </c>
      <c r="C88" s="17" t="s">
        <v>2195</v>
      </c>
      <c r="D88" s="17" t="s">
        <v>2196</v>
      </c>
      <c r="E88" s="15" t="s">
        <v>4856</v>
      </c>
      <c r="F88" s="17" t="s">
        <v>135</v>
      </c>
      <c r="G88" s="15">
        <v>999921976</v>
      </c>
      <c r="H88" s="15">
        <v>44.2</v>
      </c>
    </row>
    <row r="89" spans="1:8" x14ac:dyDescent="0.35">
      <c r="A89" s="15" t="s">
        <v>133</v>
      </c>
      <c r="B89" s="15" t="s">
        <v>140</v>
      </c>
      <c r="C89" s="15" t="s">
        <v>225</v>
      </c>
      <c r="D89" s="15" t="s">
        <v>1225</v>
      </c>
      <c r="E89" s="15" t="s">
        <v>4784</v>
      </c>
      <c r="F89" s="15" t="s">
        <v>135</v>
      </c>
      <c r="G89" s="15">
        <v>999920307</v>
      </c>
      <c r="H89" s="15">
        <v>38</v>
      </c>
    </row>
    <row r="90" spans="1:8" x14ac:dyDescent="0.35">
      <c r="A90" s="15" t="s">
        <v>133</v>
      </c>
      <c r="B90" s="15" t="s">
        <v>140</v>
      </c>
      <c r="C90" s="15" t="s">
        <v>1228</v>
      </c>
      <c r="D90" s="15" t="s">
        <v>1225</v>
      </c>
      <c r="E90" s="15" t="s">
        <v>4787</v>
      </c>
      <c r="F90" s="15" t="s">
        <v>135</v>
      </c>
      <c r="G90" s="15">
        <v>999920399</v>
      </c>
      <c r="H90" s="15">
        <v>38</v>
      </c>
    </row>
    <row r="91" spans="1:8" x14ac:dyDescent="0.35">
      <c r="A91" s="15" t="s">
        <v>133</v>
      </c>
      <c r="B91" s="15" t="s">
        <v>140</v>
      </c>
      <c r="C91" s="15" t="s">
        <v>438</v>
      </c>
      <c r="D91" s="15" t="s">
        <v>3154</v>
      </c>
      <c r="E91" s="15" t="s">
        <v>4788</v>
      </c>
      <c r="F91" s="15" t="s">
        <v>135</v>
      </c>
      <c r="G91" s="15">
        <v>999920450</v>
      </c>
      <c r="H91" s="15">
        <v>38</v>
      </c>
    </row>
    <row r="92" spans="1:8" x14ac:dyDescent="0.35">
      <c r="A92" s="15" t="s">
        <v>133</v>
      </c>
      <c r="B92" s="15" t="s">
        <v>140</v>
      </c>
      <c r="C92" s="15" t="s">
        <v>3152</v>
      </c>
      <c r="D92" s="15" t="s">
        <v>3153</v>
      </c>
      <c r="E92" s="15" t="s">
        <v>5017</v>
      </c>
      <c r="F92" s="15" t="s">
        <v>135</v>
      </c>
      <c r="G92" s="15">
        <v>999925264</v>
      </c>
      <c r="H92" s="15">
        <v>38</v>
      </c>
    </row>
    <row r="93" spans="1:8" x14ac:dyDescent="0.35">
      <c r="A93" s="82" t="s">
        <v>133</v>
      </c>
      <c r="B93" s="82" t="s">
        <v>140</v>
      </c>
      <c r="C93" s="82" t="s">
        <v>2869</v>
      </c>
      <c r="D93" s="82" t="s">
        <v>2678</v>
      </c>
      <c r="E93" s="15" t="s">
        <v>5071</v>
      </c>
      <c r="F93" s="82" t="s">
        <v>135</v>
      </c>
      <c r="G93" s="82">
        <v>999925855</v>
      </c>
      <c r="H93" s="15">
        <v>38</v>
      </c>
    </row>
    <row r="94" spans="1:8" x14ac:dyDescent="0.35">
      <c r="A94" s="17" t="s">
        <v>133</v>
      </c>
      <c r="B94" s="15" t="s">
        <v>140</v>
      </c>
      <c r="C94" s="15" t="s">
        <v>2068</v>
      </c>
      <c r="D94" s="15" t="s">
        <v>2069</v>
      </c>
      <c r="E94" s="15" t="s">
        <v>4902</v>
      </c>
      <c r="F94" s="17" t="s">
        <v>135</v>
      </c>
      <c r="G94" s="15">
        <v>999923314</v>
      </c>
      <c r="H94" s="15">
        <v>34</v>
      </c>
    </row>
    <row r="95" spans="1:8" x14ac:dyDescent="0.35">
      <c r="A95" s="17" t="s">
        <v>133</v>
      </c>
      <c r="B95" s="15" t="s">
        <v>140</v>
      </c>
      <c r="C95" s="15" t="s">
        <v>1697</v>
      </c>
      <c r="D95" s="15" t="s">
        <v>316</v>
      </c>
      <c r="E95" s="15" t="s">
        <v>4903</v>
      </c>
      <c r="F95" s="17" t="s">
        <v>135</v>
      </c>
      <c r="G95" s="15">
        <v>999923382</v>
      </c>
      <c r="H95" s="15">
        <v>34</v>
      </c>
    </row>
    <row r="96" spans="1:8" x14ac:dyDescent="0.35">
      <c r="A96" s="17" t="s">
        <v>133</v>
      </c>
      <c r="B96" s="17" t="s">
        <v>140</v>
      </c>
      <c r="C96" s="17" t="s">
        <v>1420</v>
      </c>
      <c r="D96" s="17" t="s">
        <v>701</v>
      </c>
      <c r="E96" s="15" t="s">
        <v>5157</v>
      </c>
      <c r="F96" s="89" t="s">
        <v>135</v>
      </c>
      <c r="G96" s="17">
        <v>999927063</v>
      </c>
      <c r="H96" s="15">
        <v>34</v>
      </c>
    </row>
    <row r="97" spans="1:8" x14ac:dyDescent="0.35">
      <c r="A97" s="83" t="s">
        <v>133</v>
      </c>
      <c r="B97" s="83" t="s">
        <v>140</v>
      </c>
      <c r="C97" s="83" t="s">
        <v>372</v>
      </c>
      <c r="D97" s="84" t="s">
        <v>2573</v>
      </c>
      <c r="E97" s="15" t="s">
        <v>4884</v>
      </c>
      <c r="F97" s="83" t="s">
        <v>135</v>
      </c>
      <c r="G97" s="83">
        <v>999922784</v>
      </c>
      <c r="H97" s="15">
        <v>30</v>
      </c>
    </row>
    <row r="98" spans="1:8" x14ac:dyDescent="0.35">
      <c r="A98" s="15" t="s">
        <v>133</v>
      </c>
      <c r="B98" s="15" t="s">
        <v>140</v>
      </c>
      <c r="C98" s="15" t="s">
        <v>387</v>
      </c>
      <c r="D98" s="15" t="s">
        <v>996</v>
      </c>
      <c r="E98" s="15" t="s">
        <v>5216</v>
      </c>
      <c r="F98" s="15" t="s">
        <v>135</v>
      </c>
      <c r="G98" s="15">
        <v>999927908</v>
      </c>
      <c r="H98" s="15">
        <v>30</v>
      </c>
    </row>
    <row r="99" spans="1:8" x14ac:dyDescent="0.35">
      <c r="A99" s="15" t="s">
        <v>133</v>
      </c>
      <c r="B99" s="15" t="s">
        <v>140</v>
      </c>
      <c r="C99" s="15" t="s">
        <v>420</v>
      </c>
      <c r="D99" s="15" t="s">
        <v>1160</v>
      </c>
      <c r="E99" s="15" t="s">
        <v>4729</v>
      </c>
      <c r="F99" s="15" t="s">
        <v>135</v>
      </c>
      <c r="G99" s="15">
        <v>999917771</v>
      </c>
      <c r="H99" s="15">
        <v>28</v>
      </c>
    </row>
    <row r="100" spans="1:8" x14ac:dyDescent="0.35">
      <c r="A100" s="17" t="s">
        <v>133</v>
      </c>
      <c r="B100" s="15" t="s">
        <v>140</v>
      </c>
      <c r="C100" s="15" t="s">
        <v>2350</v>
      </c>
      <c r="D100" s="15" t="s">
        <v>2351</v>
      </c>
      <c r="E100" s="15" t="s">
        <v>4951</v>
      </c>
      <c r="F100" s="15" t="s">
        <v>135</v>
      </c>
      <c r="G100" s="15">
        <v>999924535</v>
      </c>
      <c r="H100" s="15">
        <v>28</v>
      </c>
    </row>
    <row r="101" spans="1:8" x14ac:dyDescent="0.35">
      <c r="A101" s="17" t="s">
        <v>133</v>
      </c>
      <c r="B101" s="15" t="s">
        <v>140</v>
      </c>
      <c r="C101" s="15" t="s">
        <v>296</v>
      </c>
      <c r="D101" s="15" t="s">
        <v>2309</v>
      </c>
      <c r="E101" s="15" t="s">
        <v>4982</v>
      </c>
      <c r="F101" s="15" t="s">
        <v>135</v>
      </c>
      <c r="G101" s="15">
        <v>999924827</v>
      </c>
      <c r="H101" s="15">
        <v>28</v>
      </c>
    </row>
    <row r="102" spans="1:8" x14ac:dyDescent="0.35">
      <c r="A102" s="17" t="s">
        <v>133</v>
      </c>
      <c r="B102" s="15" t="s">
        <v>134</v>
      </c>
      <c r="C102" s="17" t="s">
        <v>1144</v>
      </c>
      <c r="D102" s="17" t="s">
        <v>1883</v>
      </c>
      <c r="E102" s="15" t="s">
        <v>4891</v>
      </c>
      <c r="F102" s="15" t="s">
        <v>135</v>
      </c>
      <c r="G102" s="17">
        <v>999923026</v>
      </c>
      <c r="H102" s="15" t="e">
        <v>#VALUE!</v>
      </c>
    </row>
    <row r="103" spans="1:8" x14ac:dyDescent="0.35">
      <c r="A103" s="15" t="s">
        <v>133</v>
      </c>
      <c r="B103" s="15" t="s">
        <v>134</v>
      </c>
      <c r="C103" s="15" t="s">
        <v>460</v>
      </c>
      <c r="D103" s="15" t="s">
        <v>1990</v>
      </c>
      <c r="E103" s="15" t="s">
        <v>4879</v>
      </c>
      <c r="F103" s="15" t="s">
        <v>135</v>
      </c>
      <c r="G103" s="15">
        <v>999922551</v>
      </c>
      <c r="H103" s="15">
        <v>596.5</v>
      </c>
    </row>
    <row r="104" spans="1:8" x14ac:dyDescent="0.35">
      <c r="A104" s="15" t="s">
        <v>133</v>
      </c>
      <c r="B104" s="15" t="s">
        <v>134</v>
      </c>
      <c r="C104" s="15" t="s">
        <v>262</v>
      </c>
      <c r="D104" s="15" t="s">
        <v>259</v>
      </c>
      <c r="E104" s="15" t="s">
        <v>4889</v>
      </c>
      <c r="F104" s="15" t="s">
        <v>135</v>
      </c>
      <c r="G104" s="15">
        <v>999922958</v>
      </c>
      <c r="H104" s="15">
        <v>456</v>
      </c>
    </row>
    <row r="105" spans="1:8" x14ac:dyDescent="0.35">
      <c r="A105" s="17" t="s">
        <v>133</v>
      </c>
      <c r="B105" s="15" t="s">
        <v>134</v>
      </c>
      <c r="C105" s="15" t="s">
        <v>1584</v>
      </c>
      <c r="D105" s="15" t="s">
        <v>1880</v>
      </c>
      <c r="E105" s="15" t="s">
        <v>4870</v>
      </c>
      <c r="F105" s="15" t="s">
        <v>135</v>
      </c>
      <c r="G105" s="15">
        <v>999922299</v>
      </c>
      <c r="H105" s="15">
        <v>388.59999999999997</v>
      </c>
    </row>
    <row r="106" spans="1:8" x14ac:dyDescent="0.35">
      <c r="A106" s="15" t="s">
        <v>133</v>
      </c>
      <c r="B106" s="15" t="s">
        <v>134</v>
      </c>
      <c r="C106" s="15" t="s">
        <v>258</v>
      </c>
      <c r="D106" s="15" t="s">
        <v>259</v>
      </c>
      <c r="E106" s="15" t="s">
        <v>4890</v>
      </c>
      <c r="F106" s="15" t="s">
        <v>135</v>
      </c>
      <c r="G106" s="15">
        <v>999922959</v>
      </c>
      <c r="H106" s="15">
        <v>374</v>
      </c>
    </row>
    <row r="107" spans="1:8" x14ac:dyDescent="0.35">
      <c r="A107" s="15" t="s">
        <v>133</v>
      </c>
      <c r="B107" s="15" t="s">
        <v>134</v>
      </c>
      <c r="C107" s="15" t="s">
        <v>2395</v>
      </c>
      <c r="D107" s="15" t="s">
        <v>844</v>
      </c>
      <c r="E107" s="15" t="s">
        <v>4960</v>
      </c>
      <c r="F107" s="15" t="s">
        <v>135</v>
      </c>
      <c r="G107" s="15">
        <v>999924634</v>
      </c>
      <c r="H107" s="15">
        <v>232</v>
      </c>
    </row>
    <row r="108" spans="1:8" x14ac:dyDescent="0.35">
      <c r="A108" s="17" t="s">
        <v>133</v>
      </c>
      <c r="B108" s="15" t="s">
        <v>134</v>
      </c>
      <c r="C108" s="17" t="s">
        <v>1310</v>
      </c>
      <c r="D108" s="17" t="s">
        <v>1309</v>
      </c>
      <c r="E108" s="15" t="s">
        <v>4893</v>
      </c>
      <c r="F108" s="15" t="s">
        <v>135</v>
      </c>
      <c r="G108" s="17">
        <v>999923057</v>
      </c>
      <c r="H108" s="15">
        <v>221</v>
      </c>
    </row>
    <row r="109" spans="1:8" x14ac:dyDescent="0.35">
      <c r="A109" s="17" t="s">
        <v>133</v>
      </c>
      <c r="B109" s="17" t="s">
        <v>134</v>
      </c>
      <c r="C109" s="17" t="s">
        <v>2002</v>
      </c>
      <c r="D109" s="17" t="s">
        <v>2003</v>
      </c>
      <c r="E109" s="15" t="s">
        <v>4858</v>
      </c>
      <c r="F109" s="17" t="s">
        <v>135</v>
      </c>
      <c r="G109" s="17">
        <v>999922019</v>
      </c>
      <c r="H109" s="15">
        <v>196</v>
      </c>
    </row>
    <row r="110" spans="1:8" x14ac:dyDescent="0.35">
      <c r="A110" s="15" t="s">
        <v>133</v>
      </c>
      <c r="B110" s="15" t="s">
        <v>134</v>
      </c>
      <c r="C110" s="15" t="s">
        <v>1392</v>
      </c>
      <c r="D110" s="15" t="s">
        <v>1393</v>
      </c>
      <c r="E110" s="15" t="s">
        <v>4927</v>
      </c>
      <c r="F110" s="15" t="s">
        <v>135</v>
      </c>
      <c r="G110" s="15">
        <v>999923941</v>
      </c>
      <c r="H110" s="15">
        <v>196</v>
      </c>
    </row>
    <row r="111" spans="1:8" x14ac:dyDescent="0.35">
      <c r="A111" s="15" t="s">
        <v>133</v>
      </c>
      <c r="B111" s="15" t="s">
        <v>134</v>
      </c>
      <c r="C111" s="17" t="s">
        <v>2145</v>
      </c>
      <c r="D111" s="17" t="s">
        <v>396</v>
      </c>
      <c r="E111" s="15" t="s">
        <v>4912</v>
      </c>
      <c r="F111" s="17" t="s">
        <v>135</v>
      </c>
      <c r="G111" s="15">
        <v>999923699</v>
      </c>
      <c r="H111" s="15">
        <v>183</v>
      </c>
    </row>
    <row r="112" spans="1:8" x14ac:dyDescent="0.35">
      <c r="A112" s="17" t="s">
        <v>133</v>
      </c>
      <c r="B112" s="15" t="s">
        <v>134</v>
      </c>
      <c r="C112" s="15" t="s">
        <v>1741</v>
      </c>
      <c r="D112" s="15" t="s">
        <v>1740</v>
      </c>
      <c r="E112" s="15" t="s">
        <v>4753</v>
      </c>
      <c r="F112" s="15" t="s">
        <v>135</v>
      </c>
      <c r="G112" s="15">
        <v>999919281</v>
      </c>
      <c r="H112" s="15">
        <v>174.8</v>
      </c>
    </row>
    <row r="113" spans="1:8" x14ac:dyDescent="0.35">
      <c r="A113" s="15" t="s">
        <v>133</v>
      </c>
      <c r="B113" s="15" t="s">
        <v>134</v>
      </c>
      <c r="C113" s="15" t="s">
        <v>535</v>
      </c>
      <c r="D113" s="15" t="s">
        <v>2368</v>
      </c>
      <c r="E113" s="15" t="s">
        <v>4970</v>
      </c>
      <c r="F113" s="15" t="s">
        <v>135</v>
      </c>
      <c r="G113" s="15">
        <v>999924731</v>
      </c>
      <c r="H113" s="15">
        <v>172</v>
      </c>
    </row>
    <row r="114" spans="1:8" x14ac:dyDescent="0.35">
      <c r="A114" s="15" t="s">
        <v>133</v>
      </c>
      <c r="B114" s="15" t="s">
        <v>134</v>
      </c>
      <c r="C114" s="15" t="s">
        <v>506</v>
      </c>
      <c r="D114" s="15" t="s">
        <v>2966</v>
      </c>
      <c r="E114" s="15" t="s">
        <v>4996</v>
      </c>
      <c r="F114" s="15" t="s">
        <v>135</v>
      </c>
      <c r="G114" s="15">
        <v>999925043</v>
      </c>
      <c r="H114" s="15">
        <v>169</v>
      </c>
    </row>
    <row r="115" spans="1:8" x14ac:dyDescent="0.35">
      <c r="A115" s="15" t="s">
        <v>133</v>
      </c>
      <c r="B115" s="15" t="s">
        <v>134</v>
      </c>
      <c r="C115" s="15" t="s">
        <v>3512</v>
      </c>
      <c r="D115" s="15" t="s">
        <v>3513</v>
      </c>
      <c r="E115" s="15" t="s">
        <v>5074</v>
      </c>
      <c r="F115" s="15" t="s">
        <v>135</v>
      </c>
      <c r="G115" s="15">
        <v>999925870</v>
      </c>
      <c r="H115" s="15">
        <v>142</v>
      </c>
    </row>
    <row r="116" spans="1:8" x14ac:dyDescent="0.35">
      <c r="A116" s="15" t="s">
        <v>133</v>
      </c>
      <c r="B116" s="15" t="s">
        <v>134</v>
      </c>
      <c r="C116" s="15" t="s">
        <v>279</v>
      </c>
      <c r="D116" s="15" t="s">
        <v>606</v>
      </c>
      <c r="E116" s="15" t="s">
        <v>4914</v>
      </c>
      <c r="F116" s="15" t="s">
        <v>135</v>
      </c>
      <c r="G116" s="15">
        <v>999923743</v>
      </c>
      <c r="H116" s="15">
        <v>141</v>
      </c>
    </row>
    <row r="117" spans="1:8" x14ac:dyDescent="0.35">
      <c r="A117" s="17" t="s">
        <v>133</v>
      </c>
      <c r="B117" s="17" t="s">
        <v>134</v>
      </c>
      <c r="C117" s="17" t="s">
        <v>3561</v>
      </c>
      <c r="D117" s="17" t="s">
        <v>3612</v>
      </c>
      <c r="E117" s="15" t="s">
        <v>5190</v>
      </c>
      <c r="F117" s="17" t="s">
        <v>135</v>
      </c>
      <c r="G117" s="17">
        <v>999927541</v>
      </c>
      <c r="H117" s="15">
        <v>139</v>
      </c>
    </row>
    <row r="118" spans="1:8" x14ac:dyDescent="0.35">
      <c r="A118" s="15" t="s">
        <v>133</v>
      </c>
      <c r="B118" s="15" t="s">
        <v>134</v>
      </c>
      <c r="C118" s="15" t="s">
        <v>183</v>
      </c>
      <c r="D118" s="15" t="s">
        <v>609</v>
      </c>
      <c r="E118" s="15" t="s">
        <v>4961</v>
      </c>
      <c r="F118" s="15" t="s">
        <v>135</v>
      </c>
      <c r="G118" s="15">
        <v>999924642</v>
      </c>
      <c r="H118" s="15">
        <v>138</v>
      </c>
    </row>
    <row r="119" spans="1:8" x14ac:dyDescent="0.35">
      <c r="A119" s="17" t="s">
        <v>133</v>
      </c>
      <c r="B119" s="15" t="s">
        <v>134</v>
      </c>
      <c r="C119" s="15" t="s">
        <v>1764</v>
      </c>
      <c r="D119" s="15" t="s">
        <v>1765</v>
      </c>
      <c r="E119" s="15" t="s">
        <v>4882</v>
      </c>
      <c r="F119" s="15" t="s">
        <v>135</v>
      </c>
      <c r="G119" s="15">
        <v>999922709</v>
      </c>
      <c r="H119" s="15">
        <v>128.19999999999999</v>
      </c>
    </row>
    <row r="120" spans="1:8" x14ac:dyDescent="0.35">
      <c r="A120" s="82" t="s">
        <v>133</v>
      </c>
      <c r="B120" s="82" t="s">
        <v>134</v>
      </c>
      <c r="C120" s="82" t="s">
        <v>2877</v>
      </c>
      <c r="D120" s="82" t="s">
        <v>1674</v>
      </c>
      <c r="E120" s="15" t="s">
        <v>4733</v>
      </c>
      <c r="F120" s="82" t="s">
        <v>135</v>
      </c>
      <c r="G120" s="82">
        <v>999918021</v>
      </c>
      <c r="H120" s="15">
        <v>128</v>
      </c>
    </row>
    <row r="121" spans="1:8" x14ac:dyDescent="0.35">
      <c r="A121" s="15" t="s">
        <v>133</v>
      </c>
      <c r="B121" s="15" t="s">
        <v>134</v>
      </c>
      <c r="C121" s="17" t="s">
        <v>1826</v>
      </c>
      <c r="D121" s="17" t="s">
        <v>1827</v>
      </c>
      <c r="E121" s="15" t="s">
        <v>4894</v>
      </c>
      <c r="F121" s="15" t="s">
        <v>135</v>
      </c>
      <c r="G121" s="17">
        <v>999923058</v>
      </c>
      <c r="H121" s="15">
        <v>123.6</v>
      </c>
    </row>
    <row r="122" spans="1:8" x14ac:dyDescent="0.35">
      <c r="A122" s="17" t="s">
        <v>133</v>
      </c>
      <c r="B122" s="15" t="s">
        <v>134</v>
      </c>
      <c r="C122" s="15" t="s">
        <v>1014</v>
      </c>
      <c r="D122" s="15" t="s">
        <v>2074</v>
      </c>
      <c r="E122" s="15" t="s">
        <v>4859</v>
      </c>
      <c r="F122" s="17" t="s">
        <v>135</v>
      </c>
      <c r="G122" s="15">
        <v>999922057</v>
      </c>
      <c r="H122" s="15">
        <v>120</v>
      </c>
    </row>
    <row r="123" spans="1:8" x14ac:dyDescent="0.35">
      <c r="A123" s="15" t="s">
        <v>133</v>
      </c>
      <c r="B123" s="15" t="s">
        <v>134</v>
      </c>
      <c r="C123" s="15" t="s">
        <v>165</v>
      </c>
      <c r="D123" s="15" t="s">
        <v>268</v>
      </c>
      <c r="E123" s="15" t="s">
        <v>4723</v>
      </c>
      <c r="F123" s="15" t="s">
        <v>135</v>
      </c>
      <c r="G123" s="15">
        <v>999916885</v>
      </c>
      <c r="H123" s="15">
        <v>119</v>
      </c>
    </row>
    <row r="124" spans="1:8" x14ac:dyDescent="0.35">
      <c r="A124" s="17" t="s">
        <v>133</v>
      </c>
      <c r="B124" s="15" t="s">
        <v>134</v>
      </c>
      <c r="C124" s="17" t="s">
        <v>987</v>
      </c>
      <c r="D124" s="17" t="s">
        <v>1459</v>
      </c>
      <c r="E124" s="15" t="s">
        <v>4853</v>
      </c>
      <c r="F124" s="17" t="s">
        <v>135</v>
      </c>
      <c r="G124" s="15">
        <v>999921923</v>
      </c>
      <c r="H124" s="15">
        <v>118.2</v>
      </c>
    </row>
    <row r="125" spans="1:8" x14ac:dyDescent="0.35">
      <c r="A125" s="17" t="s">
        <v>133</v>
      </c>
      <c r="B125" s="17" t="s">
        <v>134</v>
      </c>
      <c r="C125" s="17" t="s">
        <v>464</v>
      </c>
      <c r="D125" s="17" t="s">
        <v>463</v>
      </c>
      <c r="E125" s="15" t="s">
        <v>4873</v>
      </c>
      <c r="F125" s="17" t="s">
        <v>135</v>
      </c>
      <c r="G125" s="17">
        <v>999922489</v>
      </c>
      <c r="H125" s="15">
        <v>110.4</v>
      </c>
    </row>
    <row r="126" spans="1:8" x14ac:dyDescent="0.35">
      <c r="A126" s="17" t="s">
        <v>133</v>
      </c>
      <c r="B126" s="15" t="s">
        <v>134</v>
      </c>
      <c r="C126" s="15" t="s">
        <v>1137</v>
      </c>
      <c r="D126" s="15" t="s">
        <v>2486</v>
      </c>
      <c r="E126" s="15" t="s">
        <v>4991</v>
      </c>
      <c r="F126" s="15" t="s">
        <v>135</v>
      </c>
      <c r="G126" s="15">
        <v>999924914</v>
      </c>
      <c r="H126" s="15">
        <v>91</v>
      </c>
    </row>
    <row r="127" spans="1:8" x14ac:dyDescent="0.35">
      <c r="A127" s="82" t="s">
        <v>133</v>
      </c>
      <c r="B127" s="82" t="s">
        <v>134</v>
      </c>
      <c r="C127" s="82" t="s">
        <v>2879</v>
      </c>
      <c r="D127" s="82" t="s">
        <v>1995</v>
      </c>
      <c r="E127" s="15" t="s">
        <v>5039</v>
      </c>
      <c r="F127" s="82" t="s">
        <v>135</v>
      </c>
      <c r="G127" s="82">
        <v>999925513</v>
      </c>
      <c r="H127" s="15">
        <v>90</v>
      </c>
    </row>
    <row r="128" spans="1:8" x14ac:dyDescent="0.35">
      <c r="A128" s="17" t="s">
        <v>133</v>
      </c>
      <c r="B128" s="17" t="s">
        <v>134</v>
      </c>
      <c r="C128" s="17" t="s">
        <v>730</v>
      </c>
      <c r="D128" s="17" t="s">
        <v>731</v>
      </c>
      <c r="E128" s="15" t="s">
        <v>4812</v>
      </c>
      <c r="F128" s="17" t="s">
        <v>135</v>
      </c>
      <c r="G128" s="17">
        <v>999921201</v>
      </c>
      <c r="H128" s="15">
        <v>78.2</v>
      </c>
    </row>
    <row r="129" spans="1:8" x14ac:dyDescent="0.35">
      <c r="A129" s="15" t="s">
        <v>133</v>
      </c>
      <c r="B129" s="15" t="s">
        <v>134</v>
      </c>
      <c r="C129" s="15" t="s">
        <v>201</v>
      </c>
      <c r="D129" s="15" t="s">
        <v>200</v>
      </c>
      <c r="E129" s="15" t="s">
        <v>4773</v>
      </c>
      <c r="F129" s="15" t="s">
        <v>135</v>
      </c>
      <c r="G129" s="15">
        <v>999919889</v>
      </c>
      <c r="H129" s="15">
        <v>78</v>
      </c>
    </row>
    <row r="130" spans="1:8" x14ac:dyDescent="0.35">
      <c r="A130" s="15" t="s">
        <v>133</v>
      </c>
      <c r="B130" s="15" t="s">
        <v>134</v>
      </c>
      <c r="C130" s="15" t="s">
        <v>389</v>
      </c>
      <c r="D130" s="15" t="s">
        <v>2059</v>
      </c>
      <c r="E130" s="15" t="s">
        <v>4841</v>
      </c>
      <c r="F130" s="17" t="s">
        <v>135</v>
      </c>
      <c r="G130" s="15">
        <v>999921671</v>
      </c>
      <c r="H130" s="15">
        <v>71.400000000000006</v>
      </c>
    </row>
    <row r="131" spans="1:8" x14ac:dyDescent="0.35">
      <c r="A131" s="17" t="s">
        <v>133</v>
      </c>
      <c r="B131" s="17" t="s">
        <v>134</v>
      </c>
      <c r="C131" s="17" t="s">
        <v>814</v>
      </c>
      <c r="D131" s="17" t="s">
        <v>2004</v>
      </c>
      <c r="E131" s="15" t="s">
        <v>4860</v>
      </c>
      <c r="F131" s="17" t="s">
        <v>135</v>
      </c>
      <c r="G131" s="17">
        <v>999922128</v>
      </c>
      <c r="H131" s="15">
        <v>71.400000000000006</v>
      </c>
    </row>
    <row r="132" spans="1:8" x14ac:dyDescent="0.35">
      <c r="A132" s="17" t="s">
        <v>133</v>
      </c>
      <c r="B132" s="15" t="s">
        <v>134</v>
      </c>
      <c r="C132" s="15" t="s">
        <v>2310</v>
      </c>
      <c r="D132" s="15" t="s">
        <v>1887</v>
      </c>
      <c r="E132" s="15" t="s">
        <v>4984</v>
      </c>
      <c r="F132" s="15" t="s">
        <v>135</v>
      </c>
      <c r="G132" s="15">
        <v>999924838</v>
      </c>
      <c r="H132" s="15">
        <v>69</v>
      </c>
    </row>
    <row r="133" spans="1:8" x14ac:dyDescent="0.35">
      <c r="A133" s="17" t="s">
        <v>133</v>
      </c>
      <c r="B133" s="17" t="s">
        <v>134</v>
      </c>
      <c r="C133" s="17" t="s">
        <v>174</v>
      </c>
      <c r="D133" s="17" t="s">
        <v>302</v>
      </c>
      <c r="E133" s="15" t="s">
        <v>4750</v>
      </c>
      <c r="F133" s="17" t="s">
        <v>135</v>
      </c>
      <c r="G133" s="17">
        <v>999919169</v>
      </c>
      <c r="H133" s="15">
        <v>68</v>
      </c>
    </row>
    <row r="134" spans="1:8" x14ac:dyDescent="0.35">
      <c r="A134" s="17" t="s">
        <v>133</v>
      </c>
      <c r="B134" s="15" t="s">
        <v>134</v>
      </c>
      <c r="C134" s="15" t="s">
        <v>266</v>
      </c>
      <c r="D134" s="15" t="s">
        <v>752</v>
      </c>
      <c r="E134" s="15" t="s">
        <v>4771</v>
      </c>
      <c r="F134" s="17" t="s">
        <v>135</v>
      </c>
      <c r="G134" s="15">
        <v>999919793</v>
      </c>
      <c r="H134" s="15">
        <v>68</v>
      </c>
    </row>
    <row r="135" spans="1:8" x14ac:dyDescent="0.35">
      <c r="A135" s="17" t="s">
        <v>133</v>
      </c>
      <c r="B135" s="17" t="s">
        <v>134</v>
      </c>
      <c r="C135" s="17" t="s">
        <v>3811</v>
      </c>
      <c r="D135" s="17" t="s">
        <v>830</v>
      </c>
      <c r="E135" s="15" t="s">
        <v>4816</v>
      </c>
      <c r="F135" s="89" t="s">
        <v>135</v>
      </c>
      <c r="G135" s="17">
        <v>999921237</v>
      </c>
      <c r="H135" s="15">
        <v>68</v>
      </c>
    </row>
    <row r="136" spans="1:8" x14ac:dyDescent="0.35">
      <c r="A136" s="83" t="s">
        <v>133</v>
      </c>
      <c r="B136" s="83" t="s">
        <v>134</v>
      </c>
      <c r="C136" s="83" t="s">
        <v>227</v>
      </c>
      <c r="D136" s="83" t="s">
        <v>1363</v>
      </c>
      <c r="E136" s="15" t="s">
        <v>4928</v>
      </c>
      <c r="F136" s="83" t="s">
        <v>135</v>
      </c>
      <c r="G136" s="83">
        <v>999923997</v>
      </c>
      <c r="H136" s="15">
        <v>68</v>
      </c>
    </row>
    <row r="137" spans="1:8" x14ac:dyDescent="0.35">
      <c r="A137" s="15" t="s">
        <v>133</v>
      </c>
      <c r="B137" s="15" t="s">
        <v>134</v>
      </c>
      <c r="C137" s="15" t="s">
        <v>434</v>
      </c>
      <c r="D137" s="15" t="s">
        <v>2964</v>
      </c>
      <c r="E137" s="15" t="s">
        <v>5005</v>
      </c>
      <c r="F137" s="15" t="s">
        <v>135</v>
      </c>
      <c r="G137" s="15">
        <v>999925169</v>
      </c>
      <c r="H137" s="15">
        <v>68</v>
      </c>
    </row>
    <row r="138" spans="1:8" x14ac:dyDescent="0.35">
      <c r="A138" s="15" t="s">
        <v>133</v>
      </c>
      <c r="B138" s="15" t="s">
        <v>134</v>
      </c>
      <c r="C138" s="15" t="s">
        <v>943</v>
      </c>
      <c r="D138" s="15" t="s">
        <v>540</v>
      </c>
      <c r="E138" s="15" t="s">
        <v>5013</v>
      </c>
      <c r="F138" s="15" t="s">
        <v>135</v>
      </c>
      <c r="G138" s="15">
        <v>999925224</v>
      </c>
      <c r="H138" s="15">
        <v>68</v>
      </c>
    </row>
    <row r="139" spans="1:8" x14ac:dyDescent="0.35">
      <c r="A139" s="17" t="s">
        <v>133</v>
      </c>
      <c r="B139" s="17" t="s">
        <v>134</v>
      </c>
      <c r="C139" s="91" t="s">
        <v>755</v>
      </c>
      <c r="D139" s="91" t="s">
        <v>3810</v>
      </c>
      <c r="E139" s="15" t="s">
        <v>5086</v>
      </c>
      <c r="F139" s="89" t="s">
        <v>135</v>
      </c>
      <c r="G139" s="17">
        <v>999926036</v>
      </c>
      <c r="H139" s="15">
        <v>68</v>
      </c>
    </row>
    <row r="140" spans="1:8" x14ac:dyDescent="0.35">
      <c r="A140" s="82" t="s">
        <v>133</v>
      </c>
      <c r="B140" s="82" t="s">
        <v>134</v>
      </c>
      <c r="C140" s="82" t="s">
        <v>2876</v>
      </c>
      <c r="D140" s="82" t="s">
        <v>1475</v>
      </c>
      <c r="E140" s="15" t="s">
        <v>5105</v>
      </c>
      <c r="F140" s="82" t="s">
        <v>135</v>
      </c>
      <c r="G140" s="82">
        <v>999926333</v>
      </c>
      <c r="H140" s="15">
        <v>68</v>
      </c>
    </row>
    <row r="141" spans="1:8" x14ac:dyDescent="0.35">
      <c r="A141" s="15" t="s">
        <v>133</v>
      </c>
      <c r="B141" s="15" t="s">
        <v>134</v>
      </c>
      <c r="C141" s="15" t="s">
        <v>441</v>
      </c>
      <c r="D141" s="15" t="s">
        <v>2962</v>
      </c>
      <c r="E141" s="15" t="s">
        <v>5118</v>
      </c>
      <c r="F141" s="15" t="s">
        <v>135</v>
      </c>
      <c r="G141" s="15">
        <v>999926509</v>
      </c>
      <c r="H141" s="15">
        <v>68</v>
      </c>
    </row>
    <row r="142" spans="1:8" x14ac:dyDescent="0.35">
      <c r="A142" s="85" t="s">
        <v>133</v>
      </c>
      <c r="B142" s="85" t="s">
        <v>134</v>
      </c>
      <c r="C142" s="85" t="s">
        <v>3936</v>
      </c>
      <c r="D142" s="85" t="s">
        <v>3937</v>
      </c>
      <c r="E142" s="15" t="s">
        <v>5187</v>
      </c>
      <c r="F142" s="85" t="s">
        <v>135</v>
      </c>
      <c r="G142" s="15">
        <v>999927491</v>
      </c>
      <c r="H142" s="15">
        <v>68</v>
      </c>
    </row>
    <row r="143" spans="1:8" x14ac:dyDescent="0.35">
      <c r="A143" s="85" t="s">
        <v>133</v>
      </c>
      <c r="B143" s="85" t="s">
        <v>134</v>
      </c>
      <c r="C143" s="85" t="s">
        <v>3938</v>
      </c>
      <c r="D143" s="85" t="s">
        <v>3939</v>
      </c>
      <c r="E143" s="15" t="s">
        <v>5212</v>
      </c>
      <c r="F143" s="85" t="s">
        <v>135</v>
      </c>
      <c r="G143" s="15">
        <v>999927857</v>
      </c>
      <c r="H143" s="15">
        <v>68</v>
      </c>
    </row>
    <row r="144" spans="1:8" x14ac:dyDescent="0.35">
      <c r="A144" s="17" t="s">
        <v>133</v>
      </c>
      <c r="B144" s="17" t="s">
        <v>134</v>
      </c>
      <c r="C144" s="17" t="s">
        <v>1051</v>
      </c>
      <c r="D144" s="17" t="s">
        <v>1881</v>
      </c>
      <c r="E144" s="15" t="s">
        <v>4806</v>
      </c>
      <c r="F144" s="89" t="s">
        <v>135</v>
      </c>
      <c r="G144" s="17">
        <v>999921094</v>
      </c>
      <c r="H144" s="15">
        <v>63</v>
      </c>
    </row>
    <row r="145" spans="1:8" x14ac:dyDescent="0.35">
      <c r="A145" s="15" t="s">
        <v>133</v>
      </c>
      <c r="B145" s="15" t="s">
        <v>134</v>
      </c>
      <c r="C145" s="15" t="s">
        <v>420</v>
      </c>
      <c r="D145" s="15" t="s">
        <v>3511</v>
      </c>
      <c r="E145" s="15" t="s">
        <v>4962</v>
      </c>
      <c r="F145" s="15" t="s">
        <v>135</v>
      </c>
      <c r="G145" s="15">
        <v>999924643</v>
      </c>
      <c r="H145" s="15">
        <v>63</v>
      </c>
    </row>
    <row r="146" spans="1:8" x14ac:dyDescent="0.35">
      <c r="A146" s="15" t="s">
        <v>133</v>
      </c>
      <c r="B146" s="15" t="s">
        <v>134</v>
      </c>
      <c r="C146" s="15" t="s">
        <v>2915</v>
      </c>
      <c r="D146" s="15" t="s">
        <v>2557</v>
      </c>
      <c r="E146" s="15" t="s">
        <v>5061</v>
      </c>
      <c r="F146" s="15" t="s">
        <v>135</v>
      </c>
      <c r="G146" s="15">
        <v>999925718</v>
      </c>
      <c r="H146" s="15">
        <v>63</v>
      </c>
    </row>
    <row r="147" spans="1:8" x14ac:dyDescent="0.35">
      <c r="A147" s="15" t="s">
        <v>133</v>
      </c>
      <c r="B147" s="15" t="s">
        <v>134</v>
      </c>
      <c r="C147" s="15" t="s">
        <v>3143</v>
      </c>
      <c r="D147" s="15" t="s">
        <v>3144</v>
      </c>
      <c r="E147" s="15" t="s">
        <v>5146</v>
      </c>
      <c r="F147" s="15" t="s">
        <v>135</v>
      </c>
      <c r="G147" s="15">
        <v>999926909</v>
      </c>
      <c r="H147" s="15">
        <v>63</v>
      </c>
    </row>
    <row r="148" spans="1:8" x14ac:dyDescent="0.35">
      <c r="A148" s="17" t="s">
        <v>133</v>
      </c>
      <c r="B148" s="17" t="s">
        <v>134</v>
      </c>
      <c r="C148" s="17" t="s">
        <v>3609</v>
      </c>
      <c r="D148" s="17" t="s">
        <v>3610</v>
      </c>
      <c r="E148" s="15" t="s">
        <v>5224</v>
      </c>
      <c r="F148" s="17" t="s">
        <v>135</v>
      </c>
      <c r="G148" s="17">
        <v>999927941</v>
      </c>
      <c r="H148" s="15">
        <v>63</v>
      </c>
    </row>
    <row r="149" spans="1:8" x14ac:dyDescent="0.35">
      <c r="A149" s="85" t="s">
        <v>133</v>
      </c>
      <c r="B149" s="85" t="s">
        <v>134</v>
      </c>
      <c r="C149" s="85" t="s">
        <v>1280</v>
      </c>
      <c r="D149" s="85" t="s">
        <v>1279</v>
      </c>
      <c r="E149" s="15" t="s">
        <v>4918</v>
      </c>
      <c r="F149" s="85" t="s">
        <v>135</v>
      </c>
      <c r="G149" s="15">
        <v>999923785</v>
      </c>
      <c r="H149" s="15">
        <v>60</v>
      </c>
    </row>
    <row r="150" spans="1:8" x14ac:dyDescent="0.35">
      <c r="A150" s="15" t="s">
        <v>133</v>
      </c>
      <c r="B150" s="15" t="s">
        <v>134</v>
      </c>
      <c r="C150" s="15" t="s">
        <v>232</v>
      </c>
      <c r="D150" s="15" t="s">
        <v>1848</v>
      </c>
      <c r="E150" s="15" t="s">
        <v>5014</v>
      </c>
      <c r="F150" s="15" t="s">
        <v>135</v>
      </c>
      <c r="G150" s="15">
        <v>999925238</v>
      </c>
      <c r="H150" s="15">
        <v>58</v>
      </c>
    </row>
    <row r="151" spans="1:8" x14ac:dyDescent="0.35">
      <c r="A151" s="82" t="s">
        <v>133</v>
      </c>
      <c r="B151" s="82" t="s">
        <v>134</v>
      </c>
      <c r="C151" s="82" t="s">
        <v>2875</v>
      </c>
      <c r="D151" s="82" t="s">
        <v>950</v>
      </c>
      <c r="E151" s="15" t="s">
        <v>5116</v>
      </c>
      <c r="F151" s="82" t="s">
        <v>135</v>
      </c>
      <c r="G151" s="82">
        <v>999926484</v>
      </c>
      <c r="H151" s="15">
        <v>58</v>
      </c>
    </row>
    <row r="152" spans="1:8" x14ac:dyDescent="0.35">
      <c r="A152" s="17" t="s">
        <v>133</v>
      </c>
      <c r="B152" s="17" t="s">
        <v>134</v>
      </c>
      <c r="C152" s="91" t="s">
        <v>3812</v>
      </c>
      <c r="D152" s="91" t="s">
        <v>3813</v>
      </c>
      <c r="E152" s="15" t="s">
        <v>5119</v>
      </c>
      <c r="F152" s="89" t="s">
        <v>135</v>
      </c>
      <c r="G152" s="17">
        <v>999926514</v>
      </c>
      <c r="H152" s="15">
        <v>58</v>
      </c>
    </row>
    <row r="153" spans="1:8" x14ac:dyDescent="0.35">
      <c r="A153" s="15" t="s">
        <v>133</v>
      </c>
      <c r="B153" s="15" t="s">
        <v>134</v>
      </c>
      <c r="C153" s="15" t="s">
        <v>2965</v>
      </c>
      <c r="D153" s="15" t="s">
        <v>2961</v>
      </c>
      <c r="E153" s="15" t="s">
        <v>5130</v>
      </c>
      <c r="F153" s="15" t="s">
        <v>135</v>
      </c>
      <c r="G153" s="15">
        <v>999926694</v>
      </c>
      <c r="H153" s="15">
        <v>58</v>
      </c>
    </row>
    <row r="154" spans="1:8" x14ac:dyDescent="0.35">
      <c r="A154" s="17" t="s">
        <v>133</v>
      </c>
      <c r="B154" s="17" t="s">
        <v>134</v>
      </c>
      <c r="C154" s="17" t="s">
        <v>1644</v>
      </c>
      <c r="D154" s="17" t="s">
        <v>3611</v>
      </c>
      <c r="E154" s="15" t="s">
        <v>5225</v>
      </c>
      <c r="F154" s="17" t="s">
        <v>135</v>
      </c>
      <c r="G154" s="17">
        <v>999927942</v>
      </c>
      <c r="H154" s="15">
        <v>58</v>
      </c>
    </row>
    <row r="155" spans="1:8" x14ac:dyDescent="0.35">
      <c r="A155" s="15" t="s">
        <v>133</v>
      </c>
      <c r="B155" s="15" t="s">
        <v>134</v>
      </c>
      <c r="C155" s="15" t="s">
        <v>2963</v>
      </c>
      <c r="D155" s="15" t="s">
        <v>2747</v>
      </c>
      <c r="E155" s="15" t="s">
        <v>4698</v>
      </c>
      <c r="F155" s="15" t="s">
        <v>135</v>
      </c>
      <c r="G155" s="15">
        <v>999907341</v>
      </c>
      <c r="H155" s="15">
        <v>54</v>
      </c>
    </row>
    <row r="156" spans="1:8" x14ac:dyDescent="0.35">
      <c r="A156" s="82" t="s">
        <v>133</v>
      </c>
      <c r="B156" s="82" t="s">
        <v>134</v>
      </c>
      <c r="C156" s="82" t="s">
        <v>2878</v>
      </c>
      <c r="D156" s="82" t="s">
        <v>2203</v>
      </c>
      <c r="E156" s="15" t="s">
        <v>5100</v>
      </c>
      <c r="F156" s="82" t="s">
        <v>135</v>
      </c>
      <c r="G156" s="82">
        <v>999926278</v>
      </c>
      <c r="H156" s="15">
        <v>54</v>
      </c>
    </row>
    <row r="157" spans="1:8" x14ac:dyDescent="0.35">
      <c r="A157" s="15" t="s">
        <v>133</v>
      </c>
      <c r="B157" s="15" t="s">
        <v>134</v>
      </c>
      <c r="C157" s="15" t="s">
        <v>221</v>
      </c>
      <c r="D157" s="15" t="s">
        <v>609</v>
      </c>
      <c r="E157" s="15" t="s">
        <v>4943</v>
      </c>
      <c r="F157" s="15" t="s">
        <v>135</v>
      </c>
      <c r="G157" s="15">
        <v>999924450</v>
      </c>
      <c r="H157" s="15">
        <v>52</v>
      </c>
    </row>
    <row r="158" spans="1:8" x14ac:dyDescent="0.35">
      <c r="A158" s="15" t="s">
        <v>133</v>
      </c>
      <c r="B158" s="15" t="s">
        <v>134</v>
      </c>
      <c r="C158" s="15" t="s">
        <v>2488</v>
      </c>
      <c r="D158" s="15" t="s">
        <v>1931</v>
      </c>
      <c r="E158" s="15" t="s">
        <v>4993</v>
      </c>
      <c r="F158" s="15" t="s">
        <v>135</v>
      </c>
      <c r="G158" s="15">
        <v>999924945</v>
      </c>
      <c r="H158" s="15">
        <v>52</v>
      </c>
    </row>
    <row r="159" spans="1:8" x14ac:dyDescent="0.35">
      <c r="A159" s="15" t="s">
        <v>133</v>
      </c>
      <c r="B159" s="15" t="s">
        <v>134</v>
      </c>
      <c r="C159" s="15" t="s">
        <v>191</v>
      </c>
      <c r="D159" s="15" t="s">
        <v>1356</v>
      </c>
      <c r="E159" s="15" t="s">
        <v>4924</v>
      </c>
      <c r="F159" s="15" t="s">
        <v>135</v>
      </c>
      <c r="G159" s="15">
        <v>999923886</v>
      </c>
      <c r="H159" s="15">
        <v>45</v>
      </c>
    </row>
    <row r="160" spans="1:8" x14ac:dyDescent="0.35">
      <c r="A160" s="15" t="s">
        <v>133</v>
      </c>
      <c r="B160" s="15" t="s">
        <v>134</v>
      </c>
      <c r="C160" s="15" t="s">
        <v>929</v>
      </c>
      <c r="D160" s="15" t="s">
        <v>1146</v>
      </c>
      <c r="E160" s="15" t="s">
        <v>5184</v>
      </c>
      <c r="F160" s="15" t="s">
        <v>135</v>
      </c>
      <c r="G160" s="15">
        <v>999927486</v>
      </c>
      <c r="H160" s="15">
        <v>45</v>
      </c>
    </row>
    <row r="161" spans="1:8" x14ac:dyDescent="0.35">
      <c r="A161" s="15" t="s">
        <v>133</v>
      </c>
      <c r="B161" s="15" t="s">
        <v>134</v>
      </c>
      <c r="C161" s="15" t="s">
        <v>3554</v>
      </c>
      <c r="D161" s="15" t="s">
        <v>150</v>
      </c>
      <c r="E161" s="15" t="s">
        <v>5214</v>
      </c>
      <c r="F161" s="15" t="s">
        <v>135</v>
      </c>
      <c r="G161" s="15">
        <v>999927879</v>
      </c>
      <c r="H161" s="15">
        <v>45</v>
      </c>
    </row>
    <row r="162" spans="1:8" x14ac:dyDescent="0.35">
      <c r="A162" s="17" t="s">
        <v>133</v>
      </c>
      <c r="B162" s="15" t="s">
        <v>134</v>
      </c>
      <c r="C162" s="15" t="s">
        <v>338</v>
      </c>
      <c r="D162" s="15" t="s">
        <v>1839</v>
      </c>
      <c r="E162" s="15" t="s">
        <v>4754</v>
      </c>
      <c r="F162" s="15" t="s">
        <v>135</v>
      </c>
      <c r="G162" s="15">
        <v>999919288</v>
      </c>
      <c r="H162" s="15">
        <v>39</v>
      </c>
    </row>
    <row r="163" spans="1:8" x14ac:dyDescent="0.35">
      <c r="A163" s="17" t="s">
        <v>133</v>
      </c>
      <c r="B163" s="17" t="s">
        <v>134</v>
      </c>
      <c r="C163" s="17" t="s">
        <v>249</v>
      </c>
      <c r="D163" s="17" t="s">
        <v>1522</v>
      </c>
      <c r="E163" s="15" t="s">
        <v>4805</v>
      </c>
      <c r="F163" s="17" t="s">
        <v>135</v>
      </c>
      <c r="G163" s="17">
        <v>999921087</v>
      </c>
      <c r="H163" s="15">
        <v>38.200000000000003</v>
      </c>
    </row>
    <row r="164" spans="1:8" x14ac:dyDescent="0.35">
      <c r="A164" s="15" t="s">
        <v>133</v>
      </c>
      <c r="B164" s="15" t="s">
        <v>134</v>
      </c>
      <c r="C164" s="15" t="s">
        <v>578</v>
      </c>
      <c r="D164" s="15" t="s">
        <v>3049</v>
      </c>
      <c r="E164" s="15" t="s">
        <v>4790</v>
      </c>
      <c r="F164" s="15" t="s">
        <v>135</v>
      </c>
      <c r="G164" s="15">
        <v>999920533</v>
      </c>
      <c r="H164" s="15">
        <v>38</v>
      </c>
    </row>
    <row r="165" spans="1:8" x14ac:dyDescent="0.35">
      <c r="A165" s="15" t="s">
        <v>133</v>
      </c>
      <c r="B165" s="15" t="s">
        <v>134</v>
      </c>
      <c r="C165" s="15" t="s">
        <v>3146</v>
      </c>
      <c r="D165" s="15" t="s">
        <v>3147</v>
      </c>
      <c r="E165" s="15" t="s">
        <v>5010</v>
      </c>
      <c r="F165" s="15" t="s">
        <v>135</v>
      </c>
      <c r="G165" s="15">
        <v>999925210</v>
      </c>
      <c r="H165" s="15">
        <v>38</v>
      </c>
    </row>
    <row r="166" spans="1:8" x14ac:dyDescent="0.35">
      <c r="A166" s="15" t="s">
        <v>133</v>
      </c>
      <c r="B166" s="15" t="s">
        <v>134</v>
      </c>
      <c r="C166" s="15" t="s">
        <v>555</v>
      </c>
      <c r="D166" s="15" t="s">
        <v>3145</v>
      </c>
      <c r="E166" s="15" t="s">
        <v>5019</v>
      </c>
      <c r="F166" s="15" t="s">
        <v>135</v>
      </c>
      <c r="G166" s="15">
        <v>999925279</v>
      </c>
      <c r="H166" s="15">
        <v>38</v>
      </c>
    </row>
    <row r="167" spans="1:8" x14ac:dyDescent="0.35">
      <c r="A167" s="82" t="s">
        <v>133</v>
      </c>
      <c r="B167" s="82" t="s">
        <v>134</v>
      </c>
      <c r="C167" s="82" t="s">
        <v>2873</v>
      </c>
      <c r="D167" s="82" t="s">
        <v>2874</v>
      </c>
      <c r="E167" s="15" t="s">
        <v>5091</v>
      </c>
      <c r="F167" s="82" t="s">
        <v>135</v>
      </c>
      <c r="G167" s="82">
        <v>999926137</v>
      </c>
      <c r="H167" s="15">
        <v>38</v>
      </c>
    </row>
    <row r="168" spans="1:8" x14ac:dyDescent="0.35">
      <c r="A168" s="15" t="s">
        <v>133</v>
      </c>
      <c r="B168" s="15" t="s">
        <v>134</v>
      </c>
      <c r="C168" s="15" t="s">
        <v>1021</v>
      </c>
      <c r="D168" s="15" t="s">
        <v>3098</v>
      </c>
      <c r="E168" s="15" t="s">
        <v>5120</v>
      </c>
      <c r="F168" s="15" t="s">
        <v>135</v>
      </c>
      <c r="G168" s="15">
        <v>999926542</v>
      </c>
      <c r="H168" s="15">
        <v>38</v>
      </c>
    </row>
    <row r="169" spans="1:8" x14ac:dyDescent="0.35">
      <c r="A169" s="15" t="s">
        <v>133</v>
      </c>
      <c r="B169" s="15" t="s">
        <v>134</v>
      </c>
      <c r="C169" s="15" t="s">
        <v>3148</v>
      </c>
      <c r="D169" s="15" t="s">
        <v>2747</v>
      </c>
      <c r="E169" s="15" t="s">
        <v>5156</v>
      </c>
      <c r="F169" s="15" t="s">
        <v>135</v>
      </c>
      <c r="G169" s="15">
        <v>999927056</v>
      </c>
      <c r="H169" s="15">
        <v>38</v>
      </c>
    </row>
    <row r="170" spans="1:8" x14ac:dyDescent="0.35">
      <c r="A170" s="85" t="s">
        <v>133</v>
      </c>
      <c r="B170" s="85" t="s">
        <v>134</v>
      </c>
      <c r="C170" s="85" t="s">
        <v>3471</v>
      </c>
      <c r="D170" s="85" t="s">
        <v>1289</v>
      </c>
      <c r="E170" s="15" t="s">
        <v>4917</v>
      </c>
      <c r="F170" s="85" t="s">
        <v>135</v>
      </c>
      <c r="G170" s="15">
        <v>999923774</v>
      </c>
      <c r="H170" s="15">
        <v>34</v>
      </c>
    </row>
    <row r="171" spans="1:8" x14ac:dyDescent="0.35">
      <c r="A171" s="17" t="s">
        <v>133</v>
      </c>
      <c r="B171" s="15" t="s">
        <v>134</v>
      </c>
      <c r="C171" s="15" t="s">
        <v>225</v>
      </c>
      <c r="D171" s="15" t="s">
        <v>222</v>
      </c>
      <c r="E171" s="15" t="s">
        <v>4730</v>
      </c>
      <c r="F171" s="15" t="s">
        <v>135</v>
      </c>
      <c r="G171" s="15">
        <v>999917870</v>
      </c>
      <c r="H171" s="15">
        <v>25.5</v>
      </c>
    </row>
    <row r="172" spans="1:8" x14ac:dyDescent="0.35">
      <c r="A172" s="17" t="s">
        <v>133</v>
      </c>
      <c r="B172" s="15" t="s">
        <v>134</v>
      </c>
      <c r="C172" s="15" t="s">
        <v>2073</v>
      </c>
      <c r="D172" s="15" t="s">
        <v>1467</v>
      </c>
      <c r="E172" s="15" t="s">
        <v>4769</v>
      </c>
      <c r="F172" s="17" t="s">
        <v>135</v>
      </c>
      <c r="G172" s="15">
        <v>999919730</v>
      </c>
      <c r="H172" s="15">
        <v>25.5</v>
      </c>
    </row>
    <row r="173" spans="1:8" x14ac:dyDescent="0.35">
      <c r="A173" s="17" t="s">
        <v>133</v>
      </c>
      <c r="B173" s="17" t="s">
        <v>134</v>
      </c>
      <c r="C173" s="17" t="s">
        <v>1469</v>
      </c>
      <c r="D173" s="17" t="s">
        <v>1470</v>
      </c>
      <c r="E173" s="15" t="s">
        <v>4874</v>
      </c>
      <c r="F173" s="17" t="s">
        <v>135</v>
      </c>
      <c r="G173" s="17">
        <v>999922493</v>
      </c>
      <c r="H173" s="15">
        <v>25.5</v>
      </c>
    </row>
    <row r="174" spans="1:8" x14ac:dyDescent="0.35">
      <c r="A174" s="15" t="s">
        <v>133</v>
      </c>
      <c r="B174" s="15" t="s">
        <v>142</v>
      </c>
      <c r="C174" s="15" t="s">
        <v>1343</v>
      </c>
      <c r="D174" s="15" t="s">
        <v>1344</v>
      </c>
      <c r="E174" s="15" t="s">
        <v>4725</v>
      </c>
      <c r="F174" s="15" t="s">
        <v>135</v>
      </c>
      <c r="G174" s="15">
        <v>999917180</v>
      </c>
      <c r="H174" s="15">
        <v>620</v>
      </c>
    </row>
    <row r="175" spans="1:8" x14ac:dyDescent="0.35">
      <c r="A175" s="17" t="s">
        <v>133</v>
      </c>
      <c r="B175" s="15" t="s">
        <v>142</v>
      </c>
      <c r="C175" s="15" t="s">
        <v>306</v>
      </c>
      <c r="D175" s="15" t="s">
        <v>1104</v>
      </c>
      <c r="E175" s="15" t="s">
        <v>4887</v>
      </c>
      <c r="F175" s="15" t="s">
        <v>135</v>
      </c>
      <c r="G175" s="15">
        <v>999922924</v>
      </c>
      <c r="H175" s="15">
        <v>425</v>
      </c>
    </row>
    <row r="176" spans="1:8" x14ac:dyDescent="0.35">
      <c r="A176" s="15" t="s">
        <v>133</v>
      </c>
      <c r="B176" s="15" t="s">
        <v>142</v>
      </c>
      <c r="C176" s="17" t="s">
        <v>502</v>
      </c>
      <c r="D176" s="17" t="s">
        <v>544</v>
      </c>
      <c r="E176" s="15" t="s">
        <v>4815</v>
      </c>
      <c r="F176" s="15" t="s">
        <v>135</v>
      </c>
      <c r="G176" s="17">
        <v>999921227</v>
      </c>
      <c r="H176" s="15">
        <v>324</v>
      </c>
    </row>
    <row r="177" spans="1:8" x14ac:dyDescent="0.35">
      <c r="A177" s="15" t="s">
        <v>133</v>
      </c>
      <c r="B177" s="15" t="s">
        <v>142</v>
      </c>
      <c r="C177" s="15" t="s">
        <v>1322</v>
      </c>
      <c r="D177" s="15" t="s">
        <v>1320</v>
      </c>
      <c r="E177" s="15" t="s">
        <v>4878</v>
      </c>
      <c r="F177" s="15" t="s">
        <v>135</v>
      </c>
      <c r="G177" s="15">
        <v>999922548</v>
      </c>
      <c r="H177" s="15">
        <v>291</v>
      </c>
    </row>
    <row r="178" spans="1:8" x14ac:dyDescent="0.35">
      <c r="A178" s="15" t="s">
        <v>133</v>
      </c>
      <c r="B178" s="15" t="s">
        <v>142</v>
      </c>
      <c r="C178" s="15" t="s">
        <v>1366</v>
      </c>
      <c r="D178" s="15" t="s">
        <v>1367</v>
      </c>
      <c r="E178" s="15" t="s">
        <v>4721</v>
      </c>
      <c r="F178" s="15" t="s">
        <v>135</v>
      </c>
      <c r="G178" s="15">
        <v>999916851</v>
      </c>
      <c r="H178" s="15">
        <v>275.8</v>
      </c>
    </row>
    <row r="179" spans="1:8" x14ac:dyDescent="0.35">
      <c r="A179" s="17" t="s">
        <v>133</v>
      </c>
      <c r="B179" s="15" t="s">
        <v>142</v>
      </c>
      <c r="C179" s="15" t="s">
        <v>671</v>
      </c>
      <c r="D179" s="15" t="s">
        <v>1357</v>
      </c>
      <c r="E179" s="15" t="s">
        <v>4969</v>
      </c>
      <c r="F179" s="15" t="s">
        <v>135</v>
      </c>
      <c r="G179" s="15">
        <v>999924722</v>
      </c>
      <c r="H179" s="15">
        <v>271</v>
      </c>
    </row>
    <row r="180" spans="1:8" x14ac:dyDescent="0.35">
      <c r="A180" s="17" t="s">
        <v>133</v>
      </c>
      <c r="B180" s="15" t="s">
        <v>142</v>
      </c>
      <c r="C180" s="15" t="s">
        <v>253</v>
      </c>
      <c r="D180" s="15" t="s">
        <v>2070</v>
      </c>
      <c r="E180" s="15" t="s">
        <v>4830</v>
      </c>
      <c r="F180" s="17" t="s">
        <v>135</v>
      </c>
      <c r="G180" s="15">
        <v>999921472</v>
      </c>
      <c r="H180" s="15">
        <v>267.8</v>
      </c>
    </row>
    <row r="181" spans="1:8" x14ac:dyDescent="0.35">
      <c r="A181" s="17" t="s">
        <v>133</v>
      </c>
      <c r="B181" s="17" t="s">
        <v>142</v>
      </c>
      <c r="C181" s="17" t="s">
        <v>147</v>
      </c>
      <c r="D181" s="17" t="s">
        <v>144</v>
      </c>
      <c r="E181" s="15" t="s">
        <v>4740</v>
      </c>
      <c r="F181" s="17" t="s">
        <v>135</v>
      </c>
      <c r="G181" s="15">
        <v>999918148</v>
      </c>
      <c r="H181" s="15">
        <v>145</v>
      </c>
    </row>
    <row r="182" spans="1:8" x14ac:dyDescent="0.35">
      <c r="A182" s="83" t="s">
        <v>133</v>
      </c>
      <c r="B182" s="83" t="s">
        <v>142</v>
      </c>
      <c r="C182" s="83" t="s">
        <v>2150</v>
      </c>
      <c r="D182" s="84" t="s">
        <v>2574</v>
      </c>
      <c r="E182" s="15" t="s">
        <v>4799</v>
      </c>
      <c r="F182" s="83" t="s">
        <v>135</v>
      </c>
      <c r="G182" s="83">
        <v>999920999</v>
      </c>
      <c r="H182" s="15">
        <v>139</v>
      </c>
    </row>
    <row r="183" spans="1:8" x14ac:dyDescent="0.35">
      <c r="A183" s="17" t="s">
        <v>133</v>
      </c>
      <c r="B183" s="17" t="s">
        <v>142</v>
      </c>
      <c r="C183" s="17" t="s">
        <v>395</v>
      </c>
      <c r="D183" s="17" t="s">
        <v>1792</v>
      </c>
      <c r="E183" s="15" t="s">
        <v>4808</v>
      </c>
      <c r="F183" s="17" t="s">
        <v>135</v>
      </c>
      <c r="G183" s="17">
        <v>999921126</v>
      </c>
      <c r="H183" s="15">
        <v>133.19999999999999</v>
      </c>
    </row>
    <row r="184" spans="1:8" x14ac:dyDescent="0.35">
      <c r="A184" s="15" t="s">
        <v>133</v>
      </c>
      <c r="B184" s="15" t="s">
        <v>142</v>
      </c>
      <c r="C184" s="15" t="s">
        <v>419</v>
      </c>
      <c r="D184" s="15" t="s">
        <v>883</v>
      </c>
      <c r="E184" s="15" t="s">
        <v>4713</v>
      </c>
      <c r="F184" s="15" t="s">
        <v>135</v>
      </c>
      <c r="G184" s="15">
        <v>999915486</v>
      </c>
      <c r="H184" s="15">
        <v>129</v>
      </c>
    </row>
    <row r="185" spans="1:8" x14ac:dyDescent="0.35">
      <c r="A185" s="85" t="s">
        <v>133</v>
      </c>
      <c r="B185" s="85" t="s">
        <v>142</v>
      </c>
      <c r="C185" s="85" t="s">
        <v>970</v>
      </c>
      <c r="D185" s="85" t="s">
        <v>905</v>
      </c>
      <c r="E185" s="15" t="s">
        <v>4711</v>
      </c>
      <c r="F185" s="85" t="s">
        <v>135</v>
      </c>
      <c r="G185" s="15">
        <v>999915423</v>
      </c>
      <c r="H185" s="15">
        <v>128</v>
      </c>
    </row>
    <row r="186" spans="1:8" x14ac:dyDescent="0.35">
      <c r="A186" s="15" t="s">
        <v>133</v>
      </c>
      <c r="B186" s="15" t="s">
        <v>142</v>
      </c>
      <c r="C186" s="17" t="s">
        <v>316</v>
      </c>
      <c r="D186" s="17" t="s">
        <v>347</v>
      </c>
      <c r="E186" s="15" t="s">
        <v>4752</v>
      </c>
      <c r="F186" s="17" t="s">
        <v>135</v>
      </c>
      <c r="G186" s="15">
        <v>999919268</v>
      </c>
      <c r="H186" s="15">
        <v>125.5</v>
      </c>
    </row>
    <row r="187" spans="1:8" x14ac:dyDescent="0.35">
      <c r="A187" s="15" t="s">
        <v>133</v>
      </c>
      <c r="B187" s="15" t="s">
        <v>142</v>
      </c>
      <c r="C187" s="15" t="s">
        <v>2315</v>
      </c>
      <c r="D187" s="15" t="s">
        <v>2316</v>
      </c>
      <c r="E187" s="15" t="s">
        <v>4935</v>
      </c>
      <c r="F187" s="15" t="s">
        <v>135</v>
      </c>
      <c r="G187" s="15">
        <v>999924311</v>
      </c>
      <c r="H187" s="15">
        <v>124</v>
      </c>
    </row>
    <row r="188" spans="1:8" x14ac:dyDescent="0.35">
      <c r="A188" s="15" t="s">
        <v>133</v>
      </c>
      <c r="B188" s="15" t="s">
        <v>142</v>
      </c>
      <c r="C188" s="15" t="s">
        <v>545</v>
      </c>
      <c r="D188" s="15" t="s">
        <v>540</v>
      </c>
      <c r="E188" s="15" t="s">
        <v>4896</v>
      </c>
      <c r="F188" s="15" t="s">
        <v>135</v>
      </c>
      <c r="G188" s="15">
        <v>999923153</v>
      </c>
      <c r="H188" s="15">
        <v>120</v>
      </c>
    </row>
    <row r="189" spans="1:8" x14ac:dyDescent="0.35">
      <c r="A189" s="17" t="s">
        <v>133</v>
      </c>
      <c r="B189" s="15" t="s">
        <v>142</v>
      </c>
      <c r="C189" s="15" t="s">
        <v>872</v>
      </c>
      <c r="D189" s="15" t="s">
        <v>873</v>
      </c>
      <c r="E189" s="15" t="s">
        <v>4735</v>
      </c>
      <c r="F189" s="15" t="s">
        <v>135</v>
      </c>
      <c r="G189" s="15">
        <v>999918064</v>
      </c>
      <c r="H189" s="15">
        <v>110.7</v>
      </c>
    </row>
    <row r="190" spans="1:8" x14ac:dyDescent="0.35">
      <c r="A190" s="15" t="s">
        <v>133</v>
      </c>
      <c r="B190" s="15" t="s">
        <v>142</v>
      </c>
      <c r="C190" s="15" t="s">
        <v>204</v>
      </c>
      <c r="D190" s="15" t="s">
        <v>1475</v>
      </c>
      <c r="E190" s="15" t="s">
        <v>5165</v>
      </c>
      <c r="F190" s="15" t="s">
        <v>135</v>
      </c>
      <c r="G190" s="15">
        <v>999927208</v>
      </c>
      <c r="H190" s="15">
        <v>105</v>
      </c>
    </row>
    <row r="191" spans="1:8" x14ac:dyDescent="0.35">
      <c r="A191" s="17" t="s">
        <v>133</v>
      </c>
      <c r="B191" s="17" t="s">
        <v>142</v>
      </c>
      <c r="C191" s="17" t="s">
        <v>306</v>
      </c>
      <c r="D191" s="17" t="s">
        <v>1916</v>
      </c>
      <c r="E191" s="15" t="s">
        <v>4899</v>
      </c>
      <c r="F191" s="17" t="s">
        <v>135</v>
      </c>
      <c r="G191" s="17">
        <v>999923262</v>
      </c>
      <c r="H191" s="15">
        <v>93.399999999999991</v>
      </c>
    </row>
    <row r="192" spans="1:8" x14ac:dyDescent="0.35">
      <c r="A192" s="82" t="s">
        <v>133</v>
      </c>
      <c r="B192" s="82" t="s">
        <v>142</v>
      </c>
      <c r="C192" s="82" t="s">
        <v>2882</v>
      </c>
      <c r="D192" s="82" t="s">
        <v>1223</v>
      </c>
      <c r="E192" s="15" t="s">
        <v>4866</v>
      </c>
      <c r="F192" s="82" t="s">
        <v>135</v>
      </c>
      <c r="G192" s="82">
        <v>999922266</v>
      </c>
      <c r="H192" s="15">
        <v>90</v>
      </c>
    </row>
    <row r="193" spans="1:8" x14ac:dyDescent="0.35">
      <c r="A193" s="15" t="s">
        <v>133</v>
      </c>
      <c r="B193" s="15" t="s">
        <v>142</v>
      </c>
      <c r="C193" s="15" t="s">
        <v>275</v>
      </c>
      <c r="D193" s="15" t="s">
        <v>1225</v>
      </c>
      <c r="E193" s="15" t="s">
        <v>5129</v>
      </c>
      <c r="F193" s="15" t="s">
        <v>135</v>
      </c>
      <c r="G193" s="15">
        <v>999926692</v>
      </c>
      <c r="H193" s="15">
        <v>90</v>
      </c>
    </row>
    <row r="194" spans="1:8" x14ac:dyDescent="0.35">
      <c r="A194" s="85" t="s">
        <v>133</v>
      </c>
      <c r="B194" s="85" t="s">
        <v>142</v>
      </c>
      <c r="C194" s="85" t="s">
        <v>895</v>
      </c>
      <c r="D194" s="85" t="s">
        <v>3965</v>
      </c>
      <c r="E194" s="15" t="s">
        <v>5211</v>
      </c>
      <c r="F194" s="85" t="s">
        <v>135</v>
      </c>
      <c r="G194" s="15">
        <v>999927842</v>
      </c>
      <c r="H194" s="15">
        <v>90</v>
      </c>
    </row>
    <row r="195" spans="1:8" x14ac:dyDescent="0.35">
      <c r="A195" s="17" t="s">
        <v>133</v>
      </c>
      <c r="B195" s="17" t="s">
        <v>142</v>
      </c>
      <c r="C195" s="17" t="s">
        <v>1372</v>
      </c>
      <c r="D195" s="17" t="s">
        <v>1951</v>
      </c>
      <c r="E195" s="15" t="s">
        <v>4741</v>
      </c>
      <c r="F195" s="17" t="s">
        <v>135</v>
      </c>
      <c r="G195" s="17">
        <v>999918178</v>
      </c>
      <c r="H195" s="15">
        <v>86.75</v>
      </c>
    </row>
    <row r="196" spans="1:8" x14ac:dyDescent="0.35">
      <c r="A196" s="17" t="s">
        <v>133</v>
      </c>
      <c r="B196" s="17" t="s">
        <v>142</v>
      </c>
      <c r="C196" s="17" t="s">
        <v>855</v>
      </c>
      <c r="D196" s="17" t="s">
        <v>938</v>
      </c>
      <c r="E196" s="15" t="s">
        <v>4724</v>
      </c>
      <c r="F196" s="15" t="s">
        <v>135</v>
      </c>
      <c r="G196" s="15">
        <v>999917048</v>
      </c>
      <c r="H196" s="15">
        <v>82.399999999999991</v>
      </c>
    </row>
    <row r="197" spans="1:8" x14ac:dyDescent="0.35">
      <c r="A197" s="17" t="s">
        <v>133</v>
      </c>
      <c r="B197" s="15" t="s">
        <v>142</v>
      </c>
      <c r="C197" s="15" t="s">
        <v>611</v>
      </c>
      <c r="D197" s="15" t="s">
        <v>1223</v>
      </c>
      <c r="E197" s="15" t="s">
        <v>4910</v>
      </c>
      <c r="F197" s="17" t="s">
        <v>135</v>
      </c>
      <c r="G197" s="15">
        <v>999923630</v>
      </c>
      <c r="H197" s="15">
        <v>79</v>
      </c>
    </row>
    <row r="198" spans="1:8" x14ac:dyDescent="0.35">
      <c r="A198" s="15" t="s">
        <v>133</v>
      </c>
      <c r="B198" s="15" t="s">
        <v>142</v>
      </c>
      <c r="C198" s="15" t="s">
        <v>191</v>
      </c>
      <c r="D198" s="15" t="s">
        <v>386</v>
      </c>
      <c r="E198" s="15" t="s">
        <v>4834</v>
      </c>
      <c r="F198" s="15" t="s">
        <v>135</v>
      </c>
      <c r="G198" s="15">
        <v>999921540</v>
      </c>
      <c r="H198" s="15">
        <v>75</v>
      </c>
    </row>
    <row r="199" spans="1:8" x14ac:dyDescent="0.35">
      <c r="A199" s="15" t="s">
        <v>133</v>
      </c>
      <c r="B199" s="15" t="s">
        <v>142</v>
      </c>
      <c r="C199" s="15" t="s">
        <v>3527</v>
      </c>
      <c r="D199" s="15" t="s">
        <v>3528</v>
      </c>
      <c r="E199" s="15" t="s">
        <v>5067</v>
      </c>
      <c r="F199" s="15" t="s">
        <v>135</v>
      </c>
      <c r="G199" s="15">
        <v>999925811</v>
      </c>
      <c r="H199" s="15">
        <v>75</v>
      </c>
    </row>
    <row r="200" spans="1:8" x14ac:dyDescent="0.35">
      <c r="A200" s="17" t="s">
        <v>133</v>
      </c>
      <c r="B200" s="17" t="s">
        <v>142</v>
      </c>
      <c r="C200" s="17" t="s">
        <v>1031</v>
      </c>
      <c r="D200" s="17" t="s">
        <v>1030</v>
      </c>
      <c r="E200" s="15" t="s">
        <v>4704</v>
      </c>
      <c r="F200" s="17" t="s">
        <v>135</v>
      </c>
      <c r="G200" s="17">
        <v>999910821</v>
      </c>
      <c r="H200" s="15">
        <v>68</v>
      </c>
    </row>
    <row r="201" spans="1:8" x14ac:dyDescent="0.35">
      <c r="A201" s="15" t="s">
        <v>133</v>
      </c>
      <c r="B201" s="15" t="s">
        <v>142</v>
      </c>
      <c r="C201" s="15" t="s">
        <v>191</v>
      </c>
      <c r="D201" s="15" t="s">
        <v>752</v>
      </c>
      <c r="E201" s="15" t="s">
        <v>4770</v>
      </c>
      <c r="F201" s="15" t="s">
        <v>135</v>
      </c>
      <c r="G201" s="15">
        <v>999919792</v>
      </c>
      <c r="H201" s="15">
        <v>68</v>
      </c>
    </row>
    <row r="202" spans="1:8" x14ac:dyDescent="0.35">
      <c r="A202" s="15" t="s">
        <v>133</v>
      </c>
      <c r="B202" s="15" t="s">
        <v>142</v>
      </c>
      <c r="C202" s="15" t="s">
        <v>3155</v>
      </c>
      <c r="D202" s="15" t="s">
        <v>3156</v>
      </c>
      <c r="E202" s="15" t="s">
        <v>4778</v>
      </c>
      <c r="F202" s="15" t="s">
        <v>135</v>
      </c>
      <c r="G202" s="15">
        <v>999920241</v>
      </c>
      <c r="H202" s="15">
        <v>68</v>
      </c>
    </row>
    <row r="203" spans="1:8" x14ac:dyDescent="0.35">
      <c r="A203" s="15" t="s">
        <v>133</v>
      </c>
      <c r="B203" s="15" t="s">
        <v>142</v>
      </c>
      <c r="C203" s="15" t="s">
        <v>597</v>
      </c>
      <c r="D203" s="15" t="s">
        <v>596</v>
      </c>
      <c r="E203" s="15" t="s">
        <v>4802</v>
      </c>
      <c r="F203" s="15" t="s">
        <v>135</v>
      </c>
      <c r="G203" s="15">
        <v>999921045</v>
      </c>
      <c r="H203" s="15">
        <v>68</v>
      </c>
    </row>
    <row r="204" spans="1:8" x14ac:dyDescent="0.35">
      <c r="A204" s="15" t="s">
        <v>133</v>
      </c>
      <c r="B204" s="15" t="s">
        <v>142</v>
      </c>
      <c r="C204" s="15" t="s">
        <v>1553</v>
      </c>
      <c r="D204" s="15" t="s">
        <v>1554</v>
      </c>
      <c r="E204" s="15" t="s">
        <v>4885</v>
      </c>
      <c r="F204" s="15" t="s">
        <v>135</v>
      </c>
      <c r="G204" s="15">
        <v>999922889</v>
      </c>
      <c r="H204" s="15">
        <v>68</v>
      </c>
    </row>
    <row r="205" spans="1:8" x14ac:dyDescent="0.35">
      <c r="A205" s="15" t="s">
        <v>133</v>
      </c>
      <c r="B205" s="15" t="s">
        <v>142</v>
      </c>
      <c r="C205" s="15" t="s">
        <v>1722</v>
      </c>
      <c r="D205" s="15" t="s">
        <v>1721</v>
      </c>
      <c r="E205" s="15" t="s">
        <v>4898</v>
      </c>
      <c r="F205" s="15" t="s">
        <v>135</v>
      </c>
      <c r="G205" s="15">
        <v>999923256</v>
      </c>
      <c r="H205" s="15">
        <v>68</v>
      </c>
    </row>
    <row r="206" spans="1:8" x14ac:dyDescent="0.35">
      <c r="A206" s="85" t="s">
        <v>133</v>
      </c>
      <c r="B206" s="85" t="s">
        <v>142</v>
      </c>
      <c r="C206" s="85" t="s">
        <v>3968</v>
      </c>
      <c r="D206" s="85" t="s">
        <v>3969</v>
      </c>
      <c r="E206" s="15" t="s">
        <v>4923</v>
      </c>
      <c r="F206" s="85" t="s">
        <v>135</v>
      </c>
      <c r="G206" s="15">
        <v>999923864</v>
      </c>
      <c r="H206" s="15">
        <v>68</v>
      </c>
    </row>
    <row r="207" spans="1:8" x14ac:dyDescent="0.35">
      <c r="A207" s="82" t="s">
        <v>133</v>
      </c>
      <c r="B207" s="82" t="s">
        <v>142</v>
      </c>
      <c r="C207" s="82" t="s">
        <v>2881</v>
      </c>
      <c r="D207" s="82" t="s">
        <v>1106</v>
      </c>
      <c r="E207" s="15" t="s">
        <v>5051</v>
      </c>
      <c r="F207" s="82" t="s">
        <v>135</v>
      </c>
      <c r="G207" s="82">
        <v>999925642</v>
      </c>
      <c r="H207" s="15">
        <v>68</v>
      </c>
    </row>
    <row r="208" spans="1:8" x14ac:dyDescent="0.35">
      <c r="A208" s="85" t="s">
        <v>133</v>
      </c>
      <c r="B208" s="85" t="s">
        <v>142</v>
      </c>
      <c r="C208" s="85" t="s">
        <v>1794</v>
      </c>
      <c r="D208" s="85" t="s">
        <v>499</v>
      </c>
      <c r="E208" s="15" t="s">
        <v>5101</v>
      </c>
      <c r="F208" s="85" t="s">
        <v>135</v>
      </c>
      <c r="G208" s="15">
        <v>999926284</v>
      </c>
      <c r="H208" s="15">
        <v>68</v>
      </c>
    </row>
    <row r="209" spans="1:8" x14ac:dyDescent="0.35">
      <c r="A209" s="85" t="s">
        <v>133</v>
      </c>
      <c r="B209" s="85" t="s">
        <v>142</v>
      </c>
      <c r="C209" s="85" t="s">
        <v>3482</v>
      </c>
      <c r="D209" s="85" t="s">
        <v>3483</v>
      </c>
      <c r="E209" s="15" t="s">
        <v>5123</v>
      </c>
      <c r="F209" s="85" t="s">
        <v>135</v>
      </c>
      <c r="G209" s="15">
        <v>999926609</v>
      </c>
      <c r="H209" s="15">
        <v>68</v>
      </c>
    </row>
    <row r="210" spans="1:8" x14ac:dyDescent="0.35">
      <c r="A210" s="85" t="s">
        <v>133</v>
      </c>
      <c r="B210" s="85" t="s">
        <v>142</v>
      </c>
      <c r="C210" s="85" t="s">
        <v>824</v>
      </c>
      <c r="D210" s="85" t="s">
        <v>3966</v>
      </c>
      <c r="E210" s="15" t="s">
        <v>5152</v>
      </c>
      <c r="F210" s="85" t="s">
        <v>135</v>
      </c>
      <c r="G210" s="15">
        <v>999927003</v>
      </c>
      <c r="H210" s="15">
        <v>68</v>
      </c>
    </row>
    <row r="211" spans="1:8" x14ac:dyDescent="0.35">
      <c r="A211" s="15" t="s">
        <v>133</v>
      </c>
      <c r="B211" s="15" t="s">
        <v>142</v>
      </c>
      <c r="C211" s="15" t="s">
        <v>543</v>
      </c>
      <c r="D211" s="15" t="s">
        <v>544</v>
      </c>
      <c r="E211" s="15" t="s">
        <v>4749</v>
      </c>
      <c r="F211" s="15" t="s">
        <v>135</v>
      </c>
      <c r="G211" s="15">
        <v>999919137</v>
      </c>
      <c r="H211" s="15">
        <v>63</v>
      </c>
    </row>
    <row r="212" spans="1:8" x14ac:dyDescent="0.35">
      <c r="A212" s="15" t="s">
        <v>133</v>
      </c>
      <c r="B212" s="15" t="s">
        <v>142</v>
      </c>
      <c r="C212" s="15" t="s">
        <v>1303</v>
      </c>
      <c r="D212" s="15" t="s">
        <v>3159</v>
      </c>
      <c r="E212" s="15" t="s">
        <v>4777</v>
      </c>
      <c r="F212" s="15" t="s">
        <v>135</v>
      </c>
      <c r="G212" s="15">
        <v>999920226</v>
      </c>
      <c r="H212" s="15">
        <v>63</v>
      </c>
    </row>
    <row r="213" spans="1:8" x14ac:dyDescent="0.35">
      <c r="A213" s="15" t="s">
        <v>133</v>
      </c>
      <c r="B213" s="15" t="s">
        <v>142</v>
      </c>
      <c r="C213" s="15" t="s">
        <v>471</v>
      </c>
      <c r="D213" s="15" t="s">
        <v>702</v>
      </c>
      <c r="E213" s="15" t="s">
        <v>5003</v>
      </c>
      <c r="F213" s="15" t="s">
        <v>135</v>
      </c>
      <c r="G213" s="15">
        <v>999925126</v>
      </c>
      <c r="H213" s="15">
        <v>63</v>
      </c>
    </row>
    <row r="214" spans="1:8" x14ac:dyDescent="0.35">
      <c r="A214" s="15" t="s">
        <v>133</v>
      </c>
      <c r="B214" s="15" t="s">
        <v>142</v>
      </c>
      <c r="C214" s="15" t="s">
        <v>3157</v>
      </c>
      <c r="D214" s="15" t="s">
        <v>3158</v>
      </c>
      <c r="E214" s="15" t="s">
        <v>5085</v>
      </c>
      <c r="F214" s="15" t="s">
        <v>135</v>
      </c>
      <c r="G214" s="15">
        <v>999926020</v>
      </c>
      <c r="H214" s="15">
        <v>63</v>
      </c>
    </row>
    <row r="215" spans="1:8" x14ac:dyDescent="0.35">
      <c r="A215" s="15" t="s">
        <v>133</v>
      </c>
      <c r="B215" s="15" t="s">
        <v>142</v>
      </c>
      <c r="C215" s="15" t="s">
        <v>221</v>
      </c>
      <c r="D215" s="15" t="s">
        <v>3160</v>
      </c>
      <c r="E215" s="15" t="s">
        <v>5107</v>
      </c>
      <c r="F215" s="15" t="s">
        <v>135</v>
      </c>
      <c r="G215" s="15">
        <v>999926356</v>
      </c>
      <c r="H215" s="15">
        <v>63</v>
      </c>
    </row>
    <row r="216" spans="1:8" x14ac:dyDescent="0.35">
      <c r="A216" s="17" t="s">
        <v>133</v>
      </c>
      <c r="B216" s="17" t="s">
        <v>142</v>
      </c>
      <c r="C216" s="93" t="s">
        <v>1311</v>
      </c>
      <c r="D216" s="93" t="s">
        <v>1312</v>
      </c>
      <c r="E216" s="15" t="s">
        <v>4302</v>
      </c>
      <c r="F216" s="89" t="s">
        <v>135</v>
      </c>
      <c r="G216" s="17">
        <v>999919180</v>
      </c>
      <c r="H216" s="15">
        <v>60</v>
      </c>
    </row>
    <row r="217" spans="1:8" x14ac:dyDescent="0.35">
      <c r="A217" s="83" t="s">
        <v>133</v>
      </c>
      <c r="B217" s="83" t="s">
        <v>142</v>
      </c>
      <c r="C217" s="83" t="s">
        <v>450</v>
      </c>
      <c r="D217" s="83" t="s">
        <v>3855</v>
      </c>
      <c r="E217" s="15" t="s">
        <v>4775</v>
      </c>
      <c r="F217" s="83" t="s">
        <v>135</v>
      </c>
      <c r="G217" s="83">
        <v>999919990</v>
      </c>
      <c r="H217" s="15">
        <v>60</v>
      </c>
    </row>
    <row r="218" spans="1:8" x14ac:dyDescent="0.35">
      <c r="A218" s="83" t="s">
        <v>133</v>
      </c>
      <c r="B218" s="83" t="s">
        <v>142</v>
      </c>
      <c r="C218" s="83" t="s">
        <v>3851</v>
      </c>
      <c r="D218" s="83" t="s">
        <v>3852</v>
      </c>
      <c r="E218" s="15" t="s">
        <v>5218</v>
      </c>
      <c r="F218" s="83" t="s">
        <v>135</v>
      </c>
      <c r="G218" s="83">
        <v>999927913</v>
      </c>
      <c r="H218" s="15">
        <v>60</v>
      </c>
    </row>
    <row r="219" spans="1:8" x14ac:dyDescent="0.35">
      <c r="A219" s="15" t="s">
        <v>133</v>
      </c>
      <c r="B219" s="15" t="s">
        <v>142</v>
      </c>
      <c r="C219" s="15" t="s">
        <v>2943</v>
      </c>
      <c r="D219" s="15" t="s">
        <v>1225</v>
      </c>
      <c r="E219" s="15" t="s">
        <v>5222</v>
      </c>
      <c r="F219" s="15" t="s">
        <v>135</v>
      </c>
      <c r="G219" s="15">
        <v>999927937</v>
      </c>
      <c r="H219" s="15">
        <v>60</v>
      </c>
    </row>
    <row r="220" spans="1:8" x14ac:dyDescent="0.35">
      <c r="A220" s="15" t="s">
        <v>133</v>
      </c>
      <c r="B220" s="15" t="s">
        <v>142</v>
      </c>
      <c r="C220" s="15" t="s">
        <v>2970</v>
      </c>
      <c r="D220" s="15" t="s">
        <v>1106</v>
      </c>
      <c r="E220" s="15" t="s">
        <v>5089</v>
      </c>
      <c r="F220" s="15" t="s">
        <v>135</v>
      </c>
      <c r="G220" s="15">
        <v>999926112</v>
      </c>
      <c r="H220" s="15">
        <v>58</v>
      </c>
    </row>
    <row r="221" spans="1:8" x14ac:dyDescent="0.35">
      <c r="A221" s="85" t="s">
        <v>133</v>
      </c>
      <c r="B221" s="85" t="s">
        <v>142</v>
      </c>
      <c r="C221" s="85" t="s">
        <v>3589</v>
      </c>
      <c r="D221" s="85" t="s">
        <v>480</v>
      </c>
      <c r="E221" s="15" t="s">
        <v>5193</v>
      </c>
      <c r="F221" s="85" t="s">
        <v>135</v>
      </c>
      <c r="G221" s="15">
        <v>999927585</v>
      </c>
      <c r="H221" s="15">
        <v>58</v>
      </c>
    </row>
    <row r="222" spans="1:8" x14ac:dyDescent="0.35">
      <c r="A222" s="17" t="s">
        <v>133</v>
      </c>
      <c r="B222" s="17" t="s">
        <v>142</v>
      </c>
      <c r="C222" s="17" t="s">
        <v>650</v>
      </c>
      <c r="D222" s="17" t="s">
        <v>1475</v>
      </c>
      <c r="E222" s="15" t="s">
        <v>4803</v>
      </c>
      <c r="F222" s="17" t="s">
        <v>135</v>
      </c>
      <c r="G222" s="17">
        <v>999921065</v>
      </c>
      <c r="H222" s="15">
        <v>56</v>
      </c>
    </row>
    <row r="223" spans="1:8" x14ac:dyDescent="0.35">
      <c r="A223" s="15" t="s">
        <v>133</v>
      </c>
      <c r="B223" s="15" t="s">
        <v>142</v>
      </c>
      <c r="C223" s="15" t="s">
        <v>2974</v>
      </c>
      <c r="D223" s="15" t="s">
        <v>1770</v>
      </c>
      <c r="E223" s="15" t="s">
        <v>5068</v>
      </c>
      <c r="F223" s="15" t="s">
        <v>135</v>
      </c>
      <c r="G223" s="15">
        <v>999925814</v>
      </c>
      <c r="H223" s="15">
        <v>54</v>
      </c>
    </row>
    <row r="224" spans="1:8" x14ac:dyDescent="0.35">
      <c r="A224" s="15" t="s">
        <v>133</v>
      </c>
      <c r="B224" s="15" t="s">
        <v>142</v>
      </c>
      <c r="C224" s="15" t="s">
        <v>660</v>
      </c>
      <c r="D224" s="15" t="s">
        <v>661</v>
      </c>
      <c r="E224" s="15" t="s">
        <v>4705</v>
      </c>
      <c r="F224" s="15" t="s">
        <v>135</v>
      </c>
      <c r="G224" s="15">
        <v>999913322</v>
      </c>
      <c r="H224" s="15">
        <v>51</v>
      </c>
    </row>
    <row r="225" spans="1:8" x14ac:dyDescent="0.35">
      <c r="A225" s="15" t="s">
        <v>133</v>
      </c>
      <c r="B225" s="15" t="s">
        <v>142</v>
      </c>
      <c r="C225" s="17" t="s">
        <v>929</v>
      </c>
      <c r="D225" s="17" t="s">
        <v>1568</v>
      </c>
      <c r="E225" s="15" t="s">
        <v>4793</v>
      </c>
      <c r="F225" s="15" t="s">
        <v>135</v>
      </c>
      <c r="G225" s="17">
        <v>999920707</v>
      </c>
      <c r="H225" s="15">
        <v>51</v>
      </c>
    </row>
    <row r="226" spans="1:8" x14ac:dyDescent="0.35">
      <c r="A226" s="15" t="s">
        <v>133</v>
      </c>
      <c r="B226" s="15" t="s">
        <v>142</v>
      </c>
      <c r="C226" s="17" t="s">
        <v>2201</v>
      </c>
      <c r="D226" s="17" t="s">
        <v>2202</v>
      </c>
      <c r="E226" s="15" t="s">
        <v>4911</v>
      </c>
      <c r="F226" s="17" t="s">
        <v>135</v>
      </c>
      <c r="G226" s="15">
        <v>999923684</v>
      </c>
      <c r="H226" s="15">
        <v>51</v>
      </c>
    </row>
    <row r="227" spans="1:8" x14ac:dyDescent="0.35">
      <c r="A227" s="85" t="s">
        <v>133</v>
      </c>
      <c r="B227" s="85" t="s">
        <v>142</v>
      </c>
      <c r="C227" s="85" t="s">
        <v>183</v>
      </c>
      <c r="D227" s="85" t="s">
        <v>499</v>
      </c>
      <c r="E227" s="15" t="s">
        <v>5094</v>
      </c>
      <c r="F227" s="85" t="s">
        <v>135</v>
      </c>
      <c r="G227" s="15">
        <v>999926173</v>
      </c>
      <c r="H227" s="15">
        <v>51</v>
      </c>
    </row>
    <row r="228" spans="1:8" x14ac:dyDescent="0.35">
      <c r="A228" s="17" t="s">
        <v>133</v>
      </c>
      <c r="B228" s="15" t="s">
        <v>142</v>
      </c>
      <c r="C228" s="15" t="s">
        <v>434</v>
      </c>
      <c r="D228" s="15" t="s">
        <v>531</v>
      </c>
      <c r="E228" s="15" t="s">
        <v>4801</v>
      </c>
      <c r="F228" s="15" t="s">
        <v>135</v>
      </c>
      <c r="G228" s="15">
        <v>999921022</v>
      </c>
      <c r="H228" s="15">
        <v>45</v>
      </c>
    </row>
    <row r="229" spans="1:8" x14ac:dyDescent="0.35">
      <c r="A229" s="17" t="s">
        <v>133</v>
      </c>
      <c r="B229" s="15" t="s">
        <v>142</v>
      </c>
      <c r="C229" s="15" t="s">
        <v>317</v>
      </c>
      <c r="D229" s="15" t="s">
        <v>1414</v>
      </c>
      <c r="E229" s="15" t="s">
        <v>4886</v>
      </c>
      <c r="F229" s="15" t="s">
        <v>135</v>
      </c>
      <c r="G229" s="15">
        <v>999922910</v>
      </c>
      <c r="H229" s="15">
        <v>45</v>
      </c>
    </row>
    <row r="230" spans="1:8" x14ac:dyDescent="0.35">
      <c r="A230" s="83" t="s">
        <v>133</v>
      </c>
      <c r="B230" s="83" t="s">
        <v>142</v>
      </c>
      <c r="C230" s="83" t="s">
        <v>2575</v>
      </c>
      <c r="D230" s="84" t="s">
        <v>499</v>
      </c>
      <c r="E230" s="15" t="s">
        <v>5042</v>
      </c>
      <c r="F230" s="83" t="s">
        <v>135</v>
      </c>
      <c r="G230" s="83">
        <v>999925547</v>
      </c>
      <c r="H230" s="15">
        <v>45</v>
      </c>
    </row>
    <row r="231" spans="1:8" x14ac:dyDescent="0.35">
      <c r="A231" s="83" t="s">
        <v>133</v>
      </c>
      <c r="B231" s="83" t="s">
        <v>142</v>
      </c>
      <c r="C231" s="83" t="s">
        <v>174</v>
      </c>
      <c r="D231" s="83" t="s">
        <v>3856</v>
      </c>
      <c r="E231" s="15" t="s">
        <v>5180</v>
      </c>
      <c r="F231" s="83" t="s">
        <v>135</v>
      </c>
      <c r="G231" s="83">
        <v>999927450</v>
      </c>
      <c r="H231" s="15">
        <v>45</v>
      </c>
    </row>
    <row r="232" spans="1:8" x14ac:dyDescent="0.35">
      <c r="A232" s="83" t="s">
        <v>133</v>
      </c>
      <c r="B232" s="83" t="s">
        <v>142</v>
      </c>
      <c r="C232" s="83" t="s">
        <v>3853</v>
      </c>
      <c r="D232" s="83" t="s">
        <v>3854</v>
      </c>
      <c r="E232" s="15" t="s">
        <v>5192</v>
      </c>
      <c r="F232" s="83" t="s">
        <v>135</v>
      </c>
      <c r="G232" s="83">
        <v>999927550</v>
      </c>
      <c r="H232" s="15">
        <v>45</v>
      </c>
    </row>
    <row r="233" spans="1:8" x14ac:dyDescent="0.35">
      <c r="A233" s="15" t="s">
        <v>133</v>
      </c>
      <c r="B233" s="15" t="s">
        <v>142</v>
      </c>
      <c r="C233" s="15" t="s">
        <v>194</v>
      </c>
      <c r="D233" s="15" t="s">
        <v>3562</v>
      </c>
      <c r="E233" s="15" t="s">
        <v>5228</v>
      </c>
      <c r="F233" s="15" t="s">
        <v>135</v>
      </c>
      <c r="G233" s="15">
        <v>999927953</v>
      </c>
      <c r="H233" s="15">
        <v>45</v>
      </c>
    </row>
    <row r="234" spans="1:8" x14ac:dyDescent="0.35">
      <c r="A234" s="15" t="s">
        <v>133</v>
      </c>
      <c r="B234" s="15" t="s">
        <v>142</v>
      </c>
      <c r="C234" s="15" t="s">
        <v>982</v>
      </c>
      <c r="D234" s="15" t="s">
        <v>2972</v>
      </c>
      <c r="E234" s="15" t="s">
        <v>5054</v>
      </c>
      <c r="F234" s="15" t="s">
        <v>135</v>
      </c>
      <c r="G234" s="15">
        <v>999925672</v>
      </c>
      <c r="H234" s="15">
        <v>38</v>
      </c>
    </row>
    <row r="235" spans="1:8" x14ac:dyDescent="0.35">
      <c r="A235" s="15" t="s">
        <v>133</v>
      </c>
      <c r="B235" s="15" t="s">
        <v>142</v>
      </c>
      <c r="C235" s="15" t="s">
        <v>2357</v>
      </c>
      <c r="D235" s="15" t="s">
        <v>2973</v>
      </c>
      <c r="E235" s="15" t="s">
        <v>5059</v>
      </c>
      <c r="F235" s="15" t="s">
        <v>135</v>
      </c>
      <c r="G235" s="15">
        <v>999925714</v>
      </c>
      <c r="H235" s="15">
        <v>38</v>
      </c>
    </row>
    <row r="236" spans="1:8" x14ac:dyDescent="0.35">
      <c r="A236" s="15" t="s">
        <v>133</v>
      </c>
      <c r="B236" s="15" t="s">
        <v>142</v>
      </c>
      <c r="C236" s="15" t="s">
        <v>295</v>
      </c>
      <c r="D236" s="15" t="s">
        <v>2971</v>
      </c>
      <c r="E236" s="15" t="s">
        <v>5082</v>
      </c>
      <c r="F236" s="15" t="s">
        <v>135</v>
      </c>
      <c r="G236" s="15">
        <v>999925987</v>
      </c>
      <c r="H236" s="15">
        <v>38</v>
      </c>
    </row>
    <row r="237" spans="1:8" x14ac:dyDescent="0.35">
      <c r="A237" s="15" t="s">
        <v>133</v>
      </c>
      <c r="B237" s="15" t="s">
        <v>142</v>
      </c>
      <c r="C237" s="15" t="s">
        <v>3744</v>
      </c>
      <c r="D237" s="15" t="s">
        <v>1133</v>
      </c>
      <c r="E237" s="15" t="s">
        <v>5096</v>
      </c>
      <c r="F237" s="15" t="s">
        <v>135</v>
      </c>
      <c r="G237" s="15">
        <v>999926198</v>
      </c>
      <c r="H237" s="15">
        <v>38</v>
      </c>
    </row>
    <row r="238" spans="1:8" x14ac:dyDescent="0.35">
      <c r="A238" s="82" t="s">
        <v>133</v>
      </c>
      <c r="B238" s="82" t="s">
        <v>142</v>
      </c>
      <c r="C238" s="82" t="s">
        <v>2880</v>
      </c>
      <c r="D238" s="82" t="s">
        <v>2038</v>
      </c>
      <c r="E238" s="15" t="s">
        <v>5113</v>
      </c>
      <c r="F238" s="82" t="s">
        <v>135</v>
      </c>
      <c r="G238" s="82">
        <v>999926420</v>
      </c>
      <c r="H238" s="15">
        <v>38</v>
      </c>
    </row>
    <row r="239" spans="1:8" x14ac:dyDescent="0.35">
      <c r="A239" s="15" t="s">
        <v>133</v>
      </c>
      <c r="B239" s="15" t="s">
        <v>142</v>
      </c>
      <c r="C239" s="15" t="s">
        <v>433</v>
      </c>
      <c r="D239" s="15" t="s">
        <v>3161</v>
      </c>
      <c r="E239" s="15" t="s">
        <v>5125</v>
      </c>
      <c r="F239" s="15" t="s">
        <v>135</v>
      </c>
      <c r="G239" s="15">
        <v>999926637</v>
      </c>
      <c r="H239" s="15">
        <v>38</v>
      </c>
    </row>
    <row r="240" spans="1:8" x14ac:dyDescent="0.35">
      <c r="A240" s="85" t="s">
        <v>133</v>
      </c>
      <c r="B240" s="85" t="s">
        <v>142</v>
      </c>
      <c r="C240" s="85" t="s">
        <v>1991</v>
      </c>
      <c r="D240" s="85" t="s">
        <v>3967</v>
      </c>
      <c r="E240" s="15" t="s">
        <v>5194</v>
      </c>
      <c r="F240" s="85" t="s">
        <v>135</v>
      </c>
      <c r="G240" s="15">
        <v>999927595</v>
      </c>
      <c r="H240" s="15">
        <v>38</v>
      </c>
    </row>
    <row r="241" spans="1:8" x14ac:dyDescent="0.35">
      <c r="A241" s="85" t="s">
        <v>133</v>
      </c>
      <c r="B241" s="85" t="s">
        <v>142</v>
      </c>
      <c r="C241" s="85" t="s">
        <v>199</v>
      </c>
      <c r="D241" s="85" t="s">
        <v>540</v>
      </c>
      <c r="E241" s="15" t="s">
        <v>5198</v>
      </c>
      <c r="F241" s="85" t="s">
        <v>135</v>
      </c>
      <c r="G241" s="15">
        <v>999927643</v>
      </c>
      <c r="H241" s="15">
        <v>38</v>
      </c>
    </row>
    <row r="242" spans="1:8" x14ac:dyDescent="0.35">
      <c r="A242" s="85" t="s">
        <v>133</v>
      </c>
      <c r="B242" s="85" t="s">
        <v>142</v>
      </c>
      <c r="C242" s="85" t="s">
        <v>2201</v>
      </c>
      <c r="D242" s="85" t="s">
        <v>1996</v>
      </c>
      <c r="E242" s="15" t="s">
        <v>5199</v>
      </c>
      <c r="F242" s="85" t="s">
        <v>135</v>
      </c>
      <c r="G242" s="15">
        <v>999927651</v>
      </c>
      <c r="H242" s="15">
        <v>38</v>
      </c>
    </row>
    <row r="243" spans="1:8" x14ac:dyDescent="0.35">
      <c r="A243" s="85" t="s">
        <v>133</v>
      </c>
      <c r="B243" s="85" t="s">
        <v>142</v>
      </c>
      <c r="C243" s="85" t="s">
        <v>3970</v>
      </c>
      <c r="D243" s="85" t="s">
        <v>3971</v>
      </c>
      <c r="E243" s="15" t="s">
        <v>5202</v>
      </c>
      <c r="F243" s="85" t="s">
        <v>135</v>
      </c>
      <c r="G243" s="15">
        <v>999927728</v>
      </c>
      <c r="H243" s="15">
        <v>38</v>
      </c>
    </row>
    <row r="244" spans="1:8" x14ac:dyDescent="0.35">
      <c r="A244" s="85" t="s">
        <v>133</v>
      </c>
      <c r="B244" s="85" t="s">
        <v>142</v>
      </c>
      <c r="C244" s="85" t="s">
        <v>1053</v>
      </c>
      <c r="D244" s="85" t="s">
        <v>1106</v>
      </c>
      <c r="E244" s="15" t="s">
        <v>5203</v>
      </c>
      <c r="F244" s="85" t="s">
        <v>135</v>
      </c>
      <c r="G244" s="15">
        <v>999927742</v>
      </c>
      <c r="H244" s="15">
        <v>38</v>
      </c>
    </row>
    <row r="245" spans="1:8" x14ac:dyDescent="0.35">
      <c r="A245" s="85" t="s">
        <v>133</v>
      </c>
      <c r="B245" s="85" t="s">
        <v>142</v>
      </c>
      <c r="C245" s="85" t="s">
        <v>3972</v>
      </c>
      <c r="D245" s="85" t="s">
        <v>3946</v>
      </c>
      <c r="E245" s="15" t="s">
        <v>5233</v>
      </c>
      <c r="F245" s="85" t="s">
        <v>135</v>
      </c>
      <c r="G245" s="15">
        <v>999928010</v>
      </c>
      <c r="H245" s="15">
        <v>38</v>
      </c>
    </row>
    <row r="246" spans="1:8" x14ac:dyDescent="0.35">
      <c r="A246" s="17" t="s">
        <v>133</v>
      </c>
      <c r="B246" s="15" t="s">
        <v>142</v>
      </c>
      <c r="C246" s="15" t="s">
        <v>535</v>
      </c>
      <c r="D246" s="15" t="s">
        <v>532</v>
      </c>
      <c r="E246" s="15" t="s">
        <v>4746</v>
      </c>
      <c r="F246" s="15" t="s">
        <v>135</v>
      </c>
      <c r="G246" s="17">
        <v>999918883</v>
      </c>
      <c r="H246" s="15">
        <v>36</v>
      </c>
    </row>
    <row r="247" spans="1:8" x14ac:dyDescent="0.35">
      <c r="A247" s="83" t="s">
        <v>133</v>
      </c>
      <c r="B247" s="83" t="s">
        <v>142</v>
      </c>
      <c r="C247" s="83" t="s">
        <v>275</v>
      </c>
      <c r="D247" s="84" t="s">
        <v>2576</v>
      </c>
      <c r="E247" s="15" t="s">
        <v>5098</v>
      </c>
      <c r="F247" s="83" t="s">
        <v>135</v>
      </c>
      <c r="G247" s="83">
        <v>999926247</v>
      </c>
      <c r="H247" s="15">
        <v>34</v>
      </c>
    </row>
    <row r="248" spans="1:8" x14ac:dyDescent="0.35">
      <c r="A248" s="17" t="s">
        <v>133</v>
      </c>
      <c r="B248" s="17" t="s">
        <v>142</v>
      </c>
      <c r="C248" s="17" t="s">
        <v>221</v>
      </c>
      <c r="D248" s="17" t="s">
        <v>3619</v>
      </c>
      <c r="E248" s="15" t="s">
        <v>5171</v>
      </c>
      <c r="F248" s="17" t="s">
        <v>135</v>
      </c>
      <c r="G248" s="17">
        <v>999927308</v>
      </c>
      <c r="H248" s="15">
        <v>34</v>
      </c>
    </row>
    <row r="249" spans="1:8" x14ac:dyDescent="0.35">
      <c r="A249" s="15" t="s">
        <v>133</v>
      </c>
      <c r="B249" s="15" t="s">
        <v>142</v>
      </c>
      <c r="C249" s="15" t="s">
        <v>585</v>
      </c>
      <c r="D249" s="15" t="s">
        <v>1323</v>
      </c>
      <c r="E249" s="15" t="s">
        <v>4827</v>
      </c>
      <c r="F249" s="15" t="s">
        <v>135</v>
      </c>
      <c r="G249" s="15">
        <v>999921419</v>
      </c>
      <c r="H249" s="15">
        <v>28</v>
      </c>
    </row>
    <row r="250" spans="1:8" x14ac:dyDescent="0.35">
      <c r="A250" s="17" t="s">
        <v>133</v>
      </c>
      <c r="B250" s="15" t="s">
        <v>142</v>
      </c>
      <c r="C250" s="15" t="s">
        <v>301</v>
      </c>
      <c r="D250" s="15" t="s">
        <v>2304</v>
      </c>
      <c r="E250" s="15" t="s">
        <v>4959</v>
      </c>
      <c r="F250" s="15" t="s">
        <v>135</v>
      </c>
      <c r="G250" s="15">
        <v>999924625</v>
      </c>
      <c r="H250" s="15">
        <v>25</v>
      </c>
    </row>
    <row r="251" spans="1:8" x14ac:dyDescent="0.35">
      <c r="A251" s="17" t="s">
        <v>133</v>
      </c>
      <c r="B251" s="15" t="s">
        <v>142</v>
      </c>
      <c r="C251" s="15" t="s">
        <v>2380</v>
      </c>
      <c r="D251" s="15" t="s">
        <v>2305</v>
      </c>
      <c r="E251" s="15" t="s">
        <v>4954</v>
      </c>
      <c r="F251" s="15" t="s">
        <v>135</v>
      </c>
      <c r="G251" s="15">
        <v>999924555</v>
      </c>
      <c r="H251" s="15">
        <v>18.75</v>
      </c>
    </row>
    <row r="252" spans="1:8" x14ac:dyDescent="0.35">
      <c r="A252" s="17" t="s">
        <v>133</v>
      </c>
      <c r="B252" s="15" t="s">
        <v>142</v>
      </c>
      <c r="C252" s="15" t="s">
        <v>2313</v>
      </c>
      <c r="D252" s="15" t="s">
        <v>2314</v>
      </c>
      <c r="E252" s="15" t="s">
        <v>4971</v>
      </c>
      <c r="F252" s="15" t="s">
        <v>135</v>
      </c>
      <c r="G252" s="15">
        <v>999924734</v>
      </c>
      <c r="H252" s="15">
        <v>12.5</v>
      </c>
    </row>
    <row r="253" spans="1:8" x14ac:dyDescent="0.35">
      <c r="A253" s="17" t="s">
        <v>133</v>
      </c>
      <c r="B253" s="15" t="s">
        <v>138</v>
      </c>
      <c r="C253" s="15" t="s">
        <v>720</v>
      </c>
      <c r="D253" s="15" t="s">
        <v>2391</v>
      </c>
      <c r="E253" s="15" t="s">
        <v>4972</v>
      </c>
      <c r="F253" s="15" t="s">
        <v>135</v>
      </c>
      <c r="G253" s="15">
        <v>999924735</v>
      </c>
      <c r="H253" s="15">
        <v>384</v>
      </c>
    </row>
    <row r="254" spans="1:8" x14ac:dyDescent="0.35">
      <c r="A254" s="17" t="s">
        <v>133</v>
      </c>
      <c r="B254" s="15" t="s">
        <v>138</v>
      </c>
      <c r="C254" s="15" t="s">
        <v>2390</v>
      </c>
      <c r="D254" s="15" t="s">
        <v>304</v>
      </c>
      <c r="E254" s="15" t="s">
        <v>4963</v>
      </c>
      <c r="F254" s="15" t="s">
        <v>135</v>
      </c>
      <c r="G254" s="15">
        <v>999924646</v>
      </c>
      <c r="H254" s="15">
        <v>354</v>
      </c>
    </row>
    <row r="255" spans="1:8" x14ac:dyDescent="0.35">
      <c r="A255" s="15" t="s">
        <v>133</v>
      </c>
      <c r="B255" s="15" t="s">
        <v>138</v>
      </c>
      <c r="C255" s="15" t="s">
        <v>1826</v>
      </c>
      <c r="D255" s="15" t="s">
        <v>540</v>
      </c>
      <c r="E255" s="15" t="s">
        <v>4957</v>
      </c>
      <c r="F255" s="15" t="s">
        <v>135</v>
      </c>
      <c r="G255" s="15">
        <v>999924590</v>
      </c>
      <c r="H255" s="15">
        <v>180.5</v>
      </c>
    </row>
    <row r="256" spans="1:8" x14ac:dyDescent="0.35">
      <c r="A256" s="15" t="s">
        <v>133</v>
      </c>
      <c r="B256" s="15" t="s">
        <v>138</v>
      </c>
      <c r="C256" s="15" t="s">
        <v>2319</v>
      </c>
      <c r="D256" s="15" t="s">
        <v>2320</v>
      </c>
      <c r="E256" s="15" t="s">
        <v>4985</v>
      </c>
      <c r="F256" s="15" t="s">
        <v>135</v>
      </c>
      <c r="G256" s="15">
        <v>999924839</v>
      </c>
      <c r="H256" s="15">
        <v>170</v>
      </c>
    </row>
    <row r="257" spans="1:8" x14ac:dyDescent="0.35">
      <c r="A257" s="15" t="s">
        <v>133</v>
      </c>
      <c r="B257" s="15" t="s">
        <v>138</v>
      </c>
      <c r="C257" s="15" t="s">
        <v>2321</v>
      </c>
      <c r="D257" s="15" t="s">
        <v>2322</v>
      </c>
      <c r="E257" s="15" t="s">
        <v>4980</v>
      </c>
      <c r="F257" s="15" t="s">
        <v>135</v>
      </c>
      <c r="G257" s="15">
        <v>999924810</v>
      </c>
      <c r="H257" s="15">
        <v>127.5</v>
      </c>
    </row>
    <row r="258" spans="1:8" x14ac:dyDescent="0.35">
      <c r="A258" s="15" t="s">
        <v>133</v>
      </c>
      <c r="B258" s="15" t="s">
        <v>138</v>
      </c>
      <c r="C258" s="15" t="s">
        <v>2984</v>
      </c>
      <c r="D258" s="15" t="s">
        <v>1223</v>
      </c>
      <c r="E258" s="15" t="s">
        <v>5012</v>
      </c>
      <c r="F258" s="15" t="s">
        <v>135</v>
      </c>
      <c r="G258" s="15">
        <v>999925215</v>
      </c>
      <c r="H258" s="15">
        <v>120</v>
      </c>
    </row>
    <row r="259" spans="1:8" x14ac:dyDescent="0.35">
      <c r="A259" s="17" t="s">
        <v>133</v>
      </c>
      <c r="B259" s="17" t="s">
        <v>138</v>
      </c>
      <c r="C259" s="17" t="s">
        <v>249</v>
      </c>
      <c r="D259" s="17" t="s">
        <v>1631</v>
      </c>
      <c r="E259" s="15" t="s">
        <v>5232</v>
      </c>
      <c r="F259" s="17" t="s">
        <v>135</v>
      </c>
      <c r="G259" s="17">
        <v>999928007</v>
      </c>
      <c r="H259" s="15">
        <v>120</v>
      </c>
    </row>
    <row r="260" spans="1:8" x14ac:dyDescent="0.35">
      <c r="A260" s="17" t="s">
        <v>133</v>
      </c>
      <c r="B260" s="15" t="s">
        <v>138</v>
      </c>
      <c r="C260" s="15" t="s">
        <v>2492</v>
      </c>
      <c r="D260" s="15" t="s">
        <v>2493</v>
      </c>
      <c r="E260" s="15" t="s">
        <v>4992</v>
      </c>
      <c r="F260" s="15" t="s">
        <v>135</v>
      </c>
      <c r="G260" s="15">
        <v>999924936</v>
      </c>
      <c r="H260" s="15">
        <v>118</v>
      </c>
    </row>
    <row r="261" spans="1:8" x14ac:dyDescent="0.35">
      <c r="A261" s="17" t="s">
        <v>133</v>
      </c>
      <c r="B261" s="15" t="s">
        <v>138</v>
      </c>
      <c r="C261" s="15" t="s">
        <v>2394</v>
      </c>
      <c r="D261" s="15" t="s">
        <v>2387</v>
      </c>
      <c r="E261" s="15" t="s">
        <v>4977</v>
      </c>
      <c r="F261" s="15" t="s">
        <v>135</v>
      </c>
      <c r="G261" s="15">
        <v>999924773</v>
      </c>
      <c r="H261" s="15">
        <v>96</v>
      </c>
    </row>
    <row r="262" spans="1:8" x14ac:dyDescent="0.35">
      <c r="A262" s="17" t="s">
        <v>133</v>
      </c>
      <c r="B262" s="15" t="s">
        <v>138</v>
      </c>
      <c r="C262" s="15" t="s">
        <v>1639</v>
      </c>
      <c r="D262" s="15" t="s">
        <v>2393</v>
      </c>
      <c r="E262" s="15" t="s">
        <v>4945</v>
      </c>
      <c r="F262" s="15" t="s">
        <v>135</v>
      </c>
      <c r="G262" s="15">
        <v>999924472</v>
      </c>
      <c r="H262" s="15">
        <v>91</v>
      </c>
    </row>
    <row r="263" spans="1:8" x14ac:dyDescent="0.35">
      <c r="A263" s="15" t="s">
        <v>133</v>
      </c>
      <c r="B263" s="15" t="s">
        <v>138</v>
      </c>
      <c r="C263" s="15" t="s">
        <v>2987</v>
      </c>
      <c r="D263" s="15" t="s">
        <v>2988</v>
      </c>
      <c r="E263" s="15" t="s">
        <v>5092</v>
      </c>
      <c r="F263" s="15" t="s">
        <v>135</v>
      </c>
      <c r="G263" s="15">
        <v>999926154</v>
      </c>
      <c r="H263" s="15">
        <v>90</v>
      </c>
    </row>
    <row r="264" spans="1:8" x14ac:dyDescent="0.35">
      <c r="A264" s="15" t="s">
        <v>133</v>
      </c>
      <c r="B264" s="15" t="s">
        <v>138</v>
      </c>
      <c r="C264" s="15" t="s">
        <v>326</v>
      </c>
      <c r="D264" s="15" t="s">
        <v>954</v>
      </c>
      <c r="E264" s="15" t="s">
        <v>4820</v>
      </c>
      <c r="F264" s="15" t="s">
        <v>135</v>
      </c>
      <c r="G264" s="15">
        <v>999921280</v>
      </c>
      <c r="H264" s="15">
        <v>78</v>
      </c>
    </row>
    <row r="265" spans="1:8" x14ac:dyDescent="0.35">
      <c r="A265" s="15" t="s">
        <v>133</v>
      </c>
      <c r="B265" s="15" t="s">
        <v>138</v>
      </c>
      <c r="C265" s="15" t="s">
        <v>1118</v>
      </c>
      <c r="D265" s="15" t="s">
        <v>1532</v>
      </c>
      <c r="E265" s="15" t="s">
        <v>4833</v>
      </c>
      <c r="F265" s="15" t="s">
        <v>135</v>
      </c>
      <c r="G265" s="15">
        <v>999921537</v>
      </c>
      <c r="H265" s="15">
        <v>70</v>
      </c>
    </row>
    <row r="266" spans="1:8" x14ac:dyDescent="0.35">
      <c r="A266" s="15" t="s">
        <v>133</v>
      </c>
      <c r="B266" s="15" t="s">
        <v>138</v>
      </c>
      <c r="C266" s="15" t="s">
        <v>503</v>
      </c>
      <c r="D266" s="15" t="s">
        <v>3787</v>
      </c>
      <c r="E266" s="15" t="s">
        <v>4764</v>
      </c>
      <c r="F266" s="15" t="s">
        <v>135</v>
      </c>
      <c r="G266" s="15">
        <v>999919666</v>
      </c>
      <c r="H266" s="15">
        <v>68</v>
      </c>
    </row>
    <row r="267" spans="1:8" x14ac:dyDescent="0.35">
      <c r="A267" s="15" t="s">
        <v>133</v>
      </c>
      <c r="B267" s="15" t="s">
        <v>138</v>
      </c>
      <c r="C267" s="17" t="s">
        <v>275</v>
      </c>
      <c r="D267" s="17" t="s">
        <v>1409</v>
      </c>
      <c r="E267" s="15" t="s">
        <v>4926</v>
      </c>
      <c r="F267" s="17" t="s">
        <v>135</v>
      </c>
      <c r="G267" s="15">
        <v>999923909</v>
      </c>
      <c r="H267" s="15">
        <v>68</v>
      </c>
    </row>
    <row r="268" spans="1:8" x14ac:dyDescent="0.35">
      <c r="A268" s="15" t="s">
        <v>133</v>
      </c>
      <c r="B268" s="15" t="s">
        <v>138</v>
      </c>
      <c r="C268" s="15" t="s">
        <v>227</v>
      </c>
      <c r="D268" s="15" t="s">
        <v>2308</v>
      </c>
      <c r="E268" s="15" t="s">
        <v>5016</v>
      </c>
      <c r="F268" s="15" t="s">
        <v>135</v>
      </c>
      <c r="G268" s="15">
        <v>999925248</v>
      </c>
      <c r="H268" s="15">
        <v>68</v>
      </c>
    </row>
    <row r="269" spans="1:8" x14ac:dyDescent="0.35">
      <c r="A269" s="15" t="s">
        <v>133</v>
      </c>
      <c r="B269" s="15" t="s">
        <v>138</v>
      </c>
      <c r="C269" s="15" t="s">
        <v>1958</v>
      </c>
      <c r="D269" s="15" t="s">
        <v>3510</v>
      </c>
      <c r="E269" s="15" t="s">
        <v>5124</v>
      </c>
      <c r="F269" s="15" t="s">
        <v>135</v>
      </c>
      <c r="G269" s="15">
        <v>999926627</v>
      </c>
      <c r="H269" s="15">
        <v>68</v>
      </c>
    </row>
    <row r="270" spans="1:8" x14ac:dyDescent="0.35">
      <c r="A270" s="15" t="s">
        <v>133</v>
      </c>
      <c r="B270" s="15" t="s">
        <v>138</v>
      </c>
      <c r="C270" s="15" t="s">
        <v>2985</v>
      </c>
      <c r="D270" s="15" t="s">
        <v>2986</v>
      </c>
      <c r="E270" s="15" t="s">
        <v>5137</v>
      </c>
      <c r="F270" s="15" t="s">
        <v>135</v>
      </c>
      <c r="G270" s="15">
        <v>999926783</v>
      </c>
      <c r="H270" s="15">
        <v>68</v>
      </c>
    </row>
    <row r="271" spans="1:8" x14ac:dyDescent="0.35">
      <c r="A271" s="85" t="s">
        <v>133</v>
      </c>
      <c r="B271" s="85" t="s">
        <v>138</v>
      </c>
      <c r="C271" s="85" t="s">
        <v>929</v>
      </c>
      <c r="D271" s="85" t="s">
        <v>1931</v>
      </c>
      <c r="E271" s="15" t="s">
        <v>5148</v>
      </c>
      <c r="F271" s="85" t="s">
        <v>135</v>
      </c>
      <c r="G271" s="15">
        <v>999926930</v>
      </c>
      <c r="H271" s="15">
        <v>68</v>
      </c>
    </row>
    <row r="272" spans="1:8" x14ac:dyDescent="0.35">
      <c r="A272" s="15" t="s">
        <v>133</v>
      </c>
      <c r="B272" s="15" t="s">
        <v>138</v>
      </c>
      <c r="C272" s="15" t="s">
        <v>2989</v>
      </c>
      <c r="D272" s="15" t="s">
        <v>2990</v>
      </c>
      <c r="E272" s="15" t="s">
        <v>5150</v>
      </c>
      <c r="F272" s="15" t="s">
        <v>135</v>
      </c>
      <c r="G272" s="15">
        <v>999926940</v>
      </c>
      <c r="H272" s="15">
        <v>68</v>
      </c>
    </row>
    <row r="273" spans="1:8" x14ac:dyDescent="0.35">
      <c r="A273" s="17" t="s">
        <v>133</v>
      </c>
      <c r="B273" s="17" t="s">
        <v>138</v>
      </c>
      <c r="C273" s="17" t="s">
        <v>3640</v>
      </c>
      <c r="D273" s="17" t="s">
        <v>3641</v>
      </c>
      <c r="E273" s="15" t="s">
        <v>5188</v>
      </c>
      <c r="F273" s="17" t="s">
        <v>135</v>
      </c>
      <c r="G273" s="17">
        <v>999927509</v>
      </c>
      <c r="H273" s="15">
        <v>68</v>
      </c>
    </row>
    <row r="274" spans="1:8" x14ac:dyDescent="0.35">
      <c r="A274" s="85" t="s">
        <v>133</v>
      </c>
      <c r="B274" s="85" t="s">
        <v>138</v>
      </c>
      <c r="C274" s="85" t="s">
        <v>3094</v>
      </c>
      <c r="D274" s="85" t="s">
        <v>3983</v>
      </c>
      <c r="E274" s="15" t="s">
        <v>5217</v>
      </c>
      <c r="F274" s="85" t="s">
        <v>135</v>
      </c>
      <c r="G274" s="15">
        <v>999927912</v>
      </c>
      <c r="H274" s="15">
        <v>68</v>
      </c>
    </row>
    <row r="275" spans="1:8" x14ac:dyDescent="0.35">
      <c r="A275" s="17" t="s">
        <v>133</v>
      </c>
      <c r="B275" s="17" t="s">
        <v>138</v>
      </c>
      <c r="C275" s="17" t="s">
        <v>1029</v>
      </c>
      <c r="D275" s="17" t="s">
        <v>3642</v>
      </c>
      <c r="E275" s="15" t="s">
        <v>5231</v>
      </c>
      <c r="F275" s="17" t="s">
        <v>135</v>
      </c>
      <c r="G275" s="17">
        <v>999927994</v>
      </c>
      <c r="H275" s="15">
        <v>68</v>
      </c>
    </row>
    <row r="276" spans="1:8" x14ac:dyDescent="0.35">
      <c r="A276" s="15" t="s">
        <v>133</v>
      </c>
      <c r="B276" s="15" t="s">
        <v>138</v>
      </c>
      <c r="C276" s="15" t="s">
        <v>2545</v>
      </c>
      <c r="D276" s="15" t="s">
        <v>2546</v>
      </c>
      <c r="E276" s="15" t="s">
        <v>5018</v>
      </c>
      <c r="F276" s="15" t="s">
        <v>135</v>
      </c>
      <c r="G276" s="15">
        <v>999925269</v>
      </c>
      <c r="H276" s="15">
        <v>63</v>
      </c>
    </row>
    <row r="277" spans="1:8" x14ac:dyDescent="0.35">
      <c r="A277" s="15" t="s">
        <v>133</v>
      </c>
      <c r="B277" s="15" t="s">
        <v>138</v>
      </c>
      <c r="C277" s="15" t="s">
        <v>3135</v>
      </c>
      <c r="D277" s="15" t="s">
        <v>3136</v>
      </c>
      <c r="E277" s="15" t="s">
        <v>5020</v>
      </c>
      <c r="F277" s="15" t="s">
        <v>135</v>
      </c>
      <c r="G277" s="15">
        <v>999925288</v>
      </c>
      <c r="H277" s="15">
        <v>63</v>
      </c>
    </row>
    <row r="278" spans="1:8" x14ac:dyDescent="0.35">
      <c r="A278" s="15" t="s">
        <v>133</v>
      </c>
      <c r="B278" s="15" t="s">
        <v>138</v>
      </c>
      <c r="C278" s="15" t="s">
        <v>976</v>
      </c>
      <c r="D278" s="15" t="s">
        <v>3068</v>
      </c>
      <c r="E278" s="15" t="s">
        <v>5110</v>
      </c>
      <c r="F278" s="15" t="s">
        <v>135</v>
      </c>
      <c r="G278" s="15">
        <v>999926386</v>
      </c>
      <c r="H278" s="15">
        <v>63</v>
      </c>
    </row>
    <row r="279" spans="1:8" x14ac:dyDescent="0.35">
      <c r="A279" s="85" t="s">
        <v>133</v>
      </c>
      <c r="B279" s="85" t="s">
        <v>138</v>
      </c>
      <c r="C279" s="85" t="s">
        <v>227</v>
      </c>
      <c r="D279" s="85" t="s">
        <v>3982</v>
      </c>
      <c r="E279" s="15" t="s">
        <v>5132</v>
      </c>
      <c r="F279" s="85" t="s">
        <v>135</v>
      </c>
      <c r="G279" s="15">
        <v>999926704</v>
      </c>
      <c r="H279" s="15">
        <v>63</v>
      </c>
    </row>
    <row r="280" spans="1:8" x14ac:dyDescent="0.35">
      <c r="A280" s="15" t="s">
        <v>133</v>
      </c>
      <c r="B280" s="15" t="s">
        <v>138</v>
      </c>
      <c r="C280" s="15" t="s">
        <v>3137</v>
      </c>
      <c r="D280" s="15" t="s">
        <v>3138</v>
      </c>
      <c r="E280" s="15" t="s">
        <v>5140</v>
      </c>
      <c r="F280" s="15" t="s">
        <v>135</v>
      </c>
      <c r="G280" s="15">
        <v>999926810</v>
      </c>
      <c r="H280" s="15">
        <v>63</v>
      </c>
    </row>
    <row r="281" spans="1:8" x14ac:dyDescent="0.35">
      <c r="A281" s="17" t="s">
        <v>133</v>
      </c>
      <c r="B281" s="17" t="s">
        <v>138</v>
      </c>
      <c r="C281" s="17" t="s">
        <v>227</v>
      </c>
      <c r="D281" s="17" t="s">
        <v>3643</v>
      </c>
      <c r="E281" s="15" t="s">
        <v>5235</v>
      </c>
      <c r="F281" s="17" t="s">
        <v>135</v>
      </c>
      <c r="G281" s="17">
        <v>999928096</v>
      </c>
      <c r="H281" s="15">
        <v>63</v>
      </c>
    </row>
    <row r="282" spans="1:8" x14ac:dyDescent="0.35">
      <c r="A282" s="17" t="s">
        <v>133</v>
      </c>
      <c r="B282" s="17" t="s">
        <v>138</v>
      </c>
      <c r="C282" s="91" t="s">
        <v>3808</v>
      </c>
      <c r="D282" s="91" t="s">
        <v>3809</v>
      </c>
      <c r="E282" s="15" t="s">
        <v>5047</v>
      </c>
      <c r="F282" s="89" t="s">
        <v>135</v>
      </c>
      <c r="G282" s="17">
        <v>999925597</v>
      </c>
      <c r="H282" s="15">
        <v>60</v>
      </c>
    </row>
    <row r="283" spans="1:8" x14ac:dyDescent="0.35">
      <c r="A283" s="83" t="s">
        <v>133</v>
      </c>
      <c r="B283" s="83" t="s">
        <v>138</v>
      </c>
      <c r="C283" s="83" t="s">
        <v>1379</v>
      </c>
      <c r="D283" s="83" t="s">
        <v>934</v>
      </c>
      <c r="E283" s="15" t="s">
        <v>5223</v>
      </c>
      <c r="F283" s="83" t="s">
        <v>135</v>
      </c>
      <c r="G283" s="83">
        <v>999927940</v>
      </c>
      <c r="H283" s="15">
        <v>60</v>
      </c>
    </row>
    <row r="284" spans="1:8" x14ac:dyDescent="0.35">
      <c r="A284" s="15" t="s">
        <v>133</v>
      </c>
      <c r="B284" s="15" t="s">
        <v>138</v>
      </c>
      <c r="C284" s="15" t="s">
        <v>2321</v>
      </c>
      <c r="D284" s="15" t="s">
        <v>3569</v>
      </c>
      <c r="E284" s="15" t="s">
        <v>5227</v>
      </c>
      <c r="F284" s="15" t="s">
        <v>135</v>
      </c>
      <c r="G284" s="15">
        <v>999927950</v>
      </c>
      <c r="H284" s="15">
        <v>60</v>
      </c>
    </row>
    <row r="285" spans="1:8" x14ac:dyDescent="0.35">
      <c r="A285" s="17" t="s">
        <v>133</v>
      </c>
      <c r="B285" s="15" t="s">
        <v>138</v>
      </c>
      <c r="C285" s="17" t="s">
        <v>389</v>
      </c>
      <c r="D285" s="17" t="s">
        <v>607</v>
      </c>
      <c r="E285" s="15" t="s">
        <v>4925</v>
      </c>
      <c r="F285" s="17" t="s">
        <v>135</v>
      </c>
      <c r="G285" s="15">
        <v>999923904</v>
      </c>
      <c r="H285" s="15">
        <v>53</v>
      </c>
    </row>
    <row r="286" spans="1:8" x14ac:dyDescent="0.35">
      <c r="A286" s="15" t="s">
        <v>133</v>
      </c>
      <c r="B286" s="15" t="s">
        <v>138</v>
      </c>
      <c r="C286" s="15" t="s">
        <v>420</v>
      </c>
      <c r="D286" s="15" t="s">
        <v>4126</v>
      </c>
      <c r="E286" s="15" t="s">
        <v>5244</v>
      </c>
      <c r="F286" s="15" t="s">
        <v>135</v>
      </c>
      <c r="G286" s="15">
        <v>999928190</v>
      </c>
      <c r="H286" s="15">
        <v>52.5</v>
      </c>
    </row>
    <row r="287" spans="1:8" x14ac:dyDescent="0.35">
      <c r="A287" s="83" t="s">
        <v>133</v>
      </c>
      <c r="B287" s="83" t="s">
        <v>138</v>
      </c>
      <c r="C287" s="83" t="s">
        <v>393</v>
      </c>
      <c r="D287" s="83" t="s">
        <v>1770</v>
      </c>
      <c r="E287" s="15" t="s">
        <v>5154</v>
      </c>
      <c r="F287" s="83" t="s">
        <v>135</v>
      </c>
      <c r="G287" s="83">
        <v>999927040</v>
      </c>
      <c r="H287" s="15">
        <v>45</v>
      </c>
    </row>
    <row r="288" spans="1:8" x14ac:dyDescent="0.35">
      <c r="A288" s="15" t="s">
        <v>133</v>
      </c>
      <c r="B288" s="15" t="s">
        <v>138</v>
      </c>
      <c r="C288" s="15" t="s">
        <v>246</v>
      </c>
      <c r="D288" s="15" t="s">
        <v>3570</v>
      </c>
      <c r="E288" s="15" t="s">
        <v>5195</v>
      </c>
      <c r="F288" s="15" t="s">
        <v>135</v>
      </c>
      <c r="G288" s="15">
        <v>999927601</v>
      </c>
      <c r="H288" s="15">
        <v>45</v>
      </c>
    </row>
    <row r="289" spans="1:8" x14ac:dyDescent="0.35">
      <c r="A289" s="17" t="s">
        <v>133</v>
      </c>
      <c r="B289" s="17" t="s">
        <v>138</v>
      </c>
      <c r="C289" s="17" t="s">
        <v>451</v>
      </c>
      <c r="D289" s="17" t="s">
        <v>1197</v>
      </c>
      <c r="E289" s="15" t="s">
        <v>4869</v>
      </c>
      <c r="F289" s="17" t="s">
        <v>135</v>
      </c>
      <c r="G289" s="17">
        <v>999922276</v>
      </c>
      <c r="H289" s="15">
        <v>42</v>
      </c>
    </row>
    <row r="290" spans="1:8" x14ac:dyDescent="0.35">
      <c r="A290" s="15" t="s">
        <v>133</v>
      </c>
      <c r="B290" s="15" t="s">
        <v>138</v>
      </c>
      <c r="C290" s="15" t="s">
        <v>3141</v>
      </c>
      <c r="D290" s="15" t="s">
        <v>3142</v>
      </c>
      <c r="E290" s="15" t="s">
        <v>5034</v>
      </c>
      <c r="F290" s="15" t="s">
        <v>135</v>
      </c>
      <c r="G290" s="15">
        <v>999925412</v>
      </c>
      <c r="H290" s="15">
        <v>38</v>
      </c>
    </row>
    <row r="291" spans="1:8" x14ac:dyDescent="0.35">
      <c r="A291" s="15" t="s">
        <v>133</v>
      </c>
      <c r="B291" s="15" t="s">
        <v>138</v>
      </c>
      <c r="C291" s="15" t="s">
        <v>3139</v>
      </c>
      <c r="D291" s="15" t="s">
        <v>3140</v>
      </c>
      <c r="E291" s="15" t="s">
        <v>5158</v>
      </c>
      <c r="F291" s="15" t="s">
        <v>135</v>
      </c>
      <c r="G291" s="15">
        <v>999927095</v>
      </c>
      <c r="H291" s="15">
        <v>38</v>
      </c>
    </row>
    <row r="292" spans="1:8" x14ac:dyDescent="0.35">
      <c r="A292" s="17" t="s">
        <v>133</v>
      </c>
      <c r="B292" s="15" t="s">
        <v>138</v>
      </c>
      <c r="C292" s="15" t="s">
        <v>1379</v>
      </c>
      <c r="D292" s="15" t="s">
        <v>2392</v>
      </c>
      <c r="E292" s="15" t="s">
        <v>4946</v>
      </c>
      <c r="F292" s="15" t="s">
        <v>135</v>
      </c>
      <c r="G292" s="15">
        <v>999924478</v>
      </c>
      <c r="H292" s="15">
        <v>37.5</v>
      </c>
    </row>
    <row r="293" spans="1:8" x14ac:dyDescent="0.35">
      <c r="A293" s="17" t="s">
        <v>133</v>
      </c>
      <c r="B293" s="17" t="s">
        <v>138</v>
      </c>
      <c r="C293" s="92" t="s">
        <v>3092</v>
      </c>
      <c r="D293" s="92" t="s">
        <v>3805</v>
      </c>
      <c r="E293" s="15" t="s">
        <v>5115</v>
      </c>
      <c r="F293" s="89" t="s">
        <v>135</v>
      </c>
      <c r="G293" s="17">
        <v>999926429</v>
      </c>
      <c r="H293" s="15">
        <v>34</v>
      </c>
    </row>
    <row r="294" spans="1:8" x14ac:dyDescent="0.35">
      <c r="A294" s="85" t="s">
        <v>133</v>
      </c>
      <c r="B294" s="85" t="s">
        <v>138</v>
      </c>
      <c r="C294" s="85" t="s">
        <v>895</v>
      </c>
      <c r="D294" s="85" t="s">
        <v>2631</v>
      </c>
      <c r="E294" s="15" t="s">
        <v>4988</v>
      </c>
      <c r="F294" s="85" t="s">
        <v>135</v>
      </c>
      <c r="G294" s="15">
        <v>999924859</v>
      </c>
      <c r="H294" s="15">
        <v>30</v>
      </c>
    </row>
    <row r="295" spans="1:8" x14ac:dyDescent="0.35">
      <c r="A295" s="83" t="s">
        <v>133</v>
      </c>
      <c r="B295" s="83" t="s">
        <v>138</v>
      </c>
      <c r="C295" s="83" t="s">
        <v>191</v>
      </c>
      <c r="D295" s="84" t="s">
        <v>1525</v>
      </c>
      <c r="E295" s="15" t="s">
        <v>5050</v>
      </c>
      <c r="F295" s="83" t="s">
        <v>135</v>
      </c>
      <c r="G295" s="83">
        <v>999925637</v>
      </c>
      <c r="H295" s="15">
        <v>30</v>
      </c>
    </row>
    <row r="296" spans="1:8" x14ac:dyDescent="0.35">
      <c r="A296" s="85" t="s">
        <v>133</v>
      </c>
      <c r="B296" s="85" t="s">
        <v>138</v>
      </c>
      <c r="C296" s="85" t="s">
        <v>3466</v>
      </c>
      <c r="D296" s="85" t="s">
        <v>1633</v>
      </c>
      <c r="E296" s="15" t="s">
        <v>5170</v>
      </c>
      <c r="F296" s="85" t="s">
        <v>135</v>
      </c>
      <c r="G296" s="15">
        <v>999927301</v>
      </c>
      <c r="H296" s="15">
        <v>30</v>
      </c>
    </row>
    <row r="297" spans="1:8" x14ac:dyDescent="0.35">
      <c r="A297" s="15" t="s">
        <v>133</v>
      </c>
      <c r="B297" s="15" t="s">
        <v>138</v>
      </c>
      <c r="C297" s="15" t="s">
        <v>227</v>
      </c>
      <c r="D297" s="15" t="s">
        <v>3718</v>
      </c>
      <c r="E297" s="15" t="s">
        <v>5175</v>
      </c>
      <c r="F297" s="15" t="s">
        <v>135</v>
      </c>
      <c r="G297" s="15">
        <v>999927374</v>
      </c>
      <c r="H297" s="15">
        <v>30</v>
      </c>
    </row>
    <row r="298" spans="1:8" x14ac:dyDescent="0.35">
      <c r="A298" s="83" t="s">
        <v>133</v>
      </c>
      <c r="B298" s="83" t="s">
        <v>138</v>
      </c>
      <c r="C298" s="83" t="s">
        <v>3857</v>
      </c>
      <c r="D298" s="83" t="s">
        <v>3858</v>
      </c>
      <c r="E298" s="15" t="s">
        <v>5197</v>
      </c>
      <c r="F298" s="83" t="s">
        <v>135</v>
      </c>
      <c r="G298" s="83">
        <v>999927614</v>
      </c>
      <c r="H298" s="15">
        <v>30</v>
      </c>
    </row>
    <row r="299" spans="1:8" x14ac:dyDescent="0.35">
      <c r="A299" s="15" t="s">
        <v>133</v>
      </c>
      <c r="B299" s="15" t="s">
        <v>138</v>
      </c>
      <c r="C299" s="15" t="s">
        <v>455</v>
      </c>
      <c r="D299" s="15" t="s">
        <v>3720</v>
      </c>
      <c r="E299" s="15" t="s">
        <v>5204</v>
      </c>
      <c r="F299" s="15" t="s">
        <v>135</v>
      </c>
      <c r="G299" s="15">
        <v>999927765</v>
      </c>
      <c r="H299" s="15">
        <v>30</v>
      </c>
    </row>
    <row r="300" spans="1:8" x14ac:dyDescent="0.35">
      <c r="A300" s="15" t="s">
        <v>133</v>
      </c>
      <c r="B300" s="15" t="s">
        <v>138</v>
      </c>
      <c r="C300" s="15" t="s">
        <v>1372</v>
      </c>
      <c r="D300" s="15" t="s">
        <v>3719</v>
      </c>
      <c r="E300" s="15" t="s">
        <v>5213</v>
      </c>
      <c r="F300" s="15" t="s">
        <v>135</v>
      </c>
      <c r="G300" s="15">
        <v>999927875</v>
      </c>
      <c r="H300" s="15">
        <v>30</v>
      </c>
    </row>
    <row r="301" spans="1:8" x14ac:dyDescent="0.35">
      <c r="A301" s="17" t="s">
        <v>133</v>
      </c>
      <c r="B301" s="15" t="s">
        <v>138</v>
      </c>
      <c r="C301" s="15" t="s">
        <v>227</v>
      </c>
      <c r="D301" s="15" t="s">
        <v>1106</v>
      </c>
      <c r="E301" s="15" t="s">
        <v>4766</v>
      </c>
      <c r="F301" s="17" t="s">
        <v>135</v>
      </c>
      <c r="G301" s="15">
        <v>999919697</v>
      </c>
      <c r="H301" s="15">
        <v>25.5</v>
      </c>
    </row>
    <row r="302" spans="1:8" x14ac:dyDescent="0.35">
      <c r="A302" s="15" t="s">
        <v>133</v>
      </c>
      <c r="B302" s="17" t="s">
        <v>126</v>
      </c>
      <c r="C302" s="17" t="s">
        <v>141</v>
      </c>
      <c r="D302" s="17" t="s">
        <v>1789</v>
      </c>
      <c r="E302" s="15" t="s">
        <v>5007</v>
      </c>
      <c r="F302" s="17" t="s">
        <v>128</v>
      </c>
      <c r="G302" s="17">
        <v>999925180</v>
      </c>
      <c r="H302" s="15">
        <v>613</v>
      </c>
    </row>
    <row r="303" spans="1:8" x14ac:dyDescent="0.35">
      <c r="A303" s="17" t="s">
        <v>133</v>
      </c>
      <c r="B303" s="15" t="s">
        <v>126</v>
      </c>
      <c r="C303" s="15" t="s">
        <v>274</v>
      </c>
      <c r="D303" s="15" t="s">
        <v>1968</v>
      </c>
      <c r="E303" s="15" t="s">
        <v>4719</v>
      </c>
      <c r="F303" s="15" t="s">
        <v>128</v>
      </c>
      <c r="G303" s="15">
        <v>999916727</v>
      </c>
      <c r="H303" s="15">
        <v>491.4</v>
      </c>
    </row>
    <row r="304" spans="1:8" x14ac:dyDescent="0.35">
      <c r="A304" s="15" t="s">
        <v>133</v>
      </c>
      <c r="B304" s="15" t="s">
        <v>126</v>
      </c>
      <c r="C304" s="15" t="s">
        <v>157</v>
      </c>
      <c r="D304" s="15" t="s">
        <v>1515</v>
      </c>
      <c r="E304" s="15" t="s">
        <v>4755</v>
      </c>
      <c r="F304" s="15" t="s">
        <v>128</v>
      </c>
      <c r="G304" s="15">
        <v>999919356</v>
      </c>
      <c r="H304" s="15">
        <v>446</v>
      </c>
    </row>
    <row r="305" spans="1:8" x14ac:dyDescent="0.35">
      <c r="A305" s="15" t="s">
        <v>133</v>
      </c>
      <c r="B305" s="15" t="s">
        <v>126</v>
      </c>
      <c r="C305" s="15" t="s">
        <v>346</v>
      </c>
      <c r="D305" s="15" t="s">
        <v>1106</v>
      </c>
      <c r="E305" s="15" t="s">
        <v>4707</v>
      </c>
      <c r="F305" s="15" t="s">
        <v>128</v>
      </c>
      <c r="G305" s="15">
        <v>999914642</v>
      </c>
      <c r="H305" s="15">
        <v>400</v>
      </c>
    </row>
    <row r="306" spans="1:8" x14ac:dyDescent="0.35">
      <c r="A306" s="15" t="s">
        <v>133</v>
      </c>
      <c r="B306" s="15" t="s">
        <v>126</v>
      </c>
      <c r="C306" s="15" t="s">
        <v>763</v>
      </c>
      <c r="D306" s="15" t="s">
        <v>1733</v>
      </c>
      <c r="E306" s="15" t="s">
        <v>4794</v>
      </c>
      <c r="F306" s="15" t="s">
        <v>128</v>
      </c>
      <c r="G306" s="15">
        <v>999920714</v>
      </c>
      <c r="H306" s="15">
        <v>377</v>
      </c>
    </row>
    <row r="307" spans="1:8" x14ac:dyDescent="0.35">
      <c r="A307" s="15" t="s">
        <v>133</v>
      </c>
      <c r="B307" s="15" t="s">
        <v>126</v>
      </c>
      <c r="C307" s="15" t="s">
        <v>1224</v>
      </c>
      <c r="D307" s="15" t="s">
        <v>1225</v>
      </c>
      <c r="E307" s="15" t="s">
        <v>4829</v>
      </c>
      <c r="F307" s="15" t="s">
        <v>128</v>
      </c>
      <c r="G307" s="15">
        <v>999921433</v>
      </c>
      <c r="H307" s="15">
        <v>374</v>
      </c>
    </row>
    <row r="308" spans="1:8" x14ac:dyDescent="0.35">
      <c r="A308" s="15" t="s">
        <v>133</v>
      </c>
      <c r="B308" s="15" t="s">
        <v>126</v>
      </c>
      <c r="C308" s="17" t="s">
        <v>407</v>
      </c>
      <c r="D308" s="17" t="s">
        <v>486</v>
      </c>
      <c r="E308" s="15" t="s">
        <v>4768</v>
      </c>
      <c r="F308" s="17" t="s">
        <v>128</v>
      </c>
      <c r="G308" s="15">
        <v>999919727</v>
      </c>
      <c r="H308" s="15">
        <v>281</v>
      </c>
    </row>
    <row r="309" spans="1:8" x14ac:dyDescent="0.35">
      <c r="A309" s="15" t="s">
        <v>133</v>
      </c>
      <c r="B309" s="15" t="s">
        <v>126</v>
      </c>
      <c r="C309" s="15" t="s">
        <v>1242</v>
      </c>
      <c r="D309" s="15" t="s">
        <v>1984</v>
      </c>
      <c r="E309" s="15" t="s">
        <v>4736</v>
      </c>
      <c r="F309" s="15" t="s">
        <v>128</v>
      </c>
      <c r="G309" s="15">
        <v>999918072</v>
      </c>
      <c r="H309" s="15">
        <v>274.89999999999998</v>
      </c>
    </row>
    <row r="310" spans="1:8" x14ac:dyDescent="0.35">
      <c r="A310" s="82" t="s">
        <v>133</v>
      </c>
      <c r="B310" s="82" t="s">
        <v>126</v>
      </c>
      <c r="C310" s="82" t="s">
        <v>2764</v>
      </c>
      <c r="D310" s="82" t="s">
        <v>1475</v>
      </c>
      <c r="E310" s="15" t="s">
        <v>4981</v>
      </c>
      <c r="F310" s="82" t="s">
        <v>128</v>
      </c>
      <c r="G310" s="82">
        <v>999924813</v>
      </c>
      <c r="H310" s="15">
        <v>259</v>
      </c>
    </row>
    <row r="311" spans="1:8" x14ac:dyDescent="0.35">
      <c r="A311" s="15" t="s">
        <v>133</v>
      </c>
      <c r="B311" s="15" t="s">
        <v>126</v>
      </c>
      <c r="C311" s="15" t="s">
        <v>2998</v>
      </c>
      <c r="D311" s="15" t="s">
        <v>1691</v>
      </c>
      <c r="E311" s="15" t="s">
        <v>5032</v>
      </c>
      <c r="F311" s="15" t="s">
        <v>128</v>
      </c>
      <c r="G311" s="15">
        <v>999925390</v>
      </c>
      <c r="H311" s="15">
        <v>254</v>
      </c>
    </row>
    <row r="312" spans="1:8" x14ac:dyDescent="0.35">
      <c r="A312" s="17" t="s">
        <v>133</v>
      </c>
      <c r="B312" s="17" t="s">
        <v>126</v>
      </c>
      <c r="C312" s="17" t="s">
        <v>1243</v>
      </c>
      <c r="D312" s="17" t="s">
        <v>1223</v>
      </c>
      <c r="E312" s="15" t="s">
        <v>4722</v>
      </c>
      <c r="F312" s="17" t="s">
        <v>128</v>
      </c>
      <c r="G312" s="15">
        <v>999916871</v>
      </c>
      <c r="H312" s="15">
        <v>246.5</v>
      </c>
    </row>
    <row r="313" spans="1:8" x14ac:dyDescent="0.35">
      <c r="A313" s="15" t="s">
        <v>133</v>
      </c>
      <c r="B313" s="15" t="s">
        <v>126</v>
      </c>
      <c r="C313" s="15" t="s">
        <v>987</v>
      </c>
      <c r="D313" s="15" t="s">
        <v>1849</v>
      </c>
      <c r="E313" s="15" t="s">
        <v>4718</v>
      </c>
      <c r="F313" s="15" t="s">
        <v>128</v>
      </c>
      <c r="G313" s="15">
        <v>999916695</v>
      </c>
      <c r="H313" s="15">
        <v>234</v>
      </c>
    </row>
    <row r="314" spans="1:8" x14ac:dyDescent="0.35">
      <c r="A314" s="15" t="s">
        <v>133</v>
      </c>
      <c r="B314" s="17" t="s">
        <v>126</v>
      </c>
      <c r="C314" s="17" t="s">
        <v>620</v>
      </c>
      <c r="D314" s="17" t="s">
        <v>621</v>
      </c>
      <c r="E314" s="15" t="s">
        <v>4708</v>
      </c>
      <c r="F314" s="17" t="s">
        <v>128</v>
      </c>
      <c r="G314" s="15">
        <v>999914685</v>
      </c>
      <c r="H314" s="15">
        <v>221</v>
      </c>
    </row>
    <row r="315" spans="1:8" x14ac:dyDescent="0.35">
      <c r="A315" s="85" t="s">
        <v>133</v>
      </c>
      <c r="B315" s="85" t="s">
        <v>126</v>
      </c>
      <c r="C315" s="85" t="s">
        <v>736</v>
      </c>
      <c r="D315" s="85" t="s">
        <v>475</v>
      </c>
      <c r="E315" s="15" t="s">
        <v>5037</v>
      </c>
      <c r="F315" s="85" t="s">
        <v>128</v>
      </c>
      <c r="G315" s="15">
        <v>999925482</v>
      </c>
      <c r="H315" s="15">
        <v>221</v>
      </c>
    </row>
    <row r="316" spans="1:8" x14ac:dyDescent="0.35">
      <c r="A316" s="17" t="s">
        <v>133</v>
      </c>
      <c r="B316" s="17" t="s">
        <v>126</v>
      </c>
      <c r="C316" s="17" t="s">
        <v>860</v>
      </c>
      <c r="D316" s="17" t="s">
        <v>1223</v>
      </c>
      <c r="E316" s="15" t="s">
        <v>4851</v>
      </c>
      <c r="F316" s="17" t="s">
        <v>128</v>
      </c>
      <c r="G316" s="17">
        <v>999921850</v>
      </c>
      <c r="H316" s="15">
        <v>199</v>
      </c>
    </row>
    <row r="317" spans="1:8" x14ac:dyDescent="0.35">
      <c r="A317" s="17" t="s">
        <v>133</v>
      </c>
      <c r="B317" s="15" t="s">
        <v>126</v>
      </c>
      <c r="C317" s="15" t="s">
        <v>1346</v>
      </c>
      <c r="D317" s="15" t="s">
        <v>1347</v>
      </c>
      <c r="E317" s="15" t="s">
        <v>4828</v>
      </c>
      <c r="F317" s="15" t="s">
        <v>128</v>
      </c>
      <c r="G317" s="15">
        <v>999921423</v>
      </c>
      <c r="H317" s="15">
        <v>182</v>
      </c>
    </row>
    <row r="318" spans="1:8" x14ac:dyDescent="0.35">
      <c r="A318" s="85" t="s">
        <v>133</v>
      </c>
      <c r="B318" s="85" t="s">
        <v>126</v>
      </c>
      <c r="C318" s="85" t="s">
        <v>2639</v>
      </c>
      <c r="D318" s="85" t="s">
        <v>2635</v>
      </c>
      <c r="E318" s="15" t="s">
        <v>5052</v>
      </c>
      <c r="F318" s="85" t="s">
        <v>128</v>
      </c>
      <c r="G318" s="15">
        <v>999925651</v>
      </c>
      <c r="H318" s="15">
        <v>173</v>
      </c>
    </row>
    <row r="319" spans="1:8" x14ac:dyDescent="0.35">
      <c r="A319" s="17" t="s">
        <v>133</v>
      </c>
      <c r="B319" s="15" t="s">
        <v>126</v>
      </c>
      <c r="C319" s="15" t="s">
        <v>1001</v>
      </c>
      <c r="D319" s="15" t="s">
        <v>1000</v>
      </c>
      <c r="E319" s="15" t="s">
        <v>4706</v>
      </c>
      <c r="F319" s="15" t="s">
        <v>128</v>
      </c>
      <c r="G319" s="15">
        <v>999914109</v>
      </c>
      <c r="H319" s="15">
        <v>168</v>
      </c>
    </row>
    <row r="320" spans="1:8" x14ac:dyDescent="0.35">
      <c r="A320" s="85" t="s">
        <v>133</v>
      </c>
      <c r="B320" s="85" t="s">
        <v>126</v>
      </c>
      <c r="C320" s="85" t="s">
        <v>1950</v>
      </c>
      <c r="D320" s="85" t="s">
        <v>2638</v>
      </c>
      <c r="E320" s="15" t="s">
        <v>5015</v>
      </c>
      <c r="F320" s="85" t="s">
        <v>128</v>
      </c>
      <c r="G320" s="15">
        <v>999925241</v>
      </c>
      <c r="H320" s="15">
        <v>164</v>
      </c>
    </row>
    <row r="321" spans="1:8" x14ac:dyDescent="0.35">
      <c r="A321" s="82" t="s">
        <v>133</v>
      </c>
      <c r="B321" s="82" t="s">
        <v>126</v>
      </c>
      <c r="C321" s="82" t="s">
        <v>2763</v>
      </c>
      <c r="D321" s="82" t="s">
        <v>1106</v>
      </c>
      <c r="E321" s="15" t="s">
        <v>4849</v>
      </c>
      <c r="F321" s="82" t="s">
        <v>128</v>
      </c>
      <c r="G321" s="82">
        <v>999921837</v>
      </c>
      <c r="H321" s="15">
        <v>146</v>
      </c>
    </row>
    <row r="322" spans="1:8" x14ac:dyDescent="0.35">
      <c r="A322" s="15" t="s">
        <v>133</v>
      </c>
      <c r="B322" s="15" t="s">
        <v>126</v>
      </c>
      <c r="C322" s="15" t="s">
        <v>2512</v>
      </c>
      <c r="D322" s="15" t="s">
        <v>222</v>
      </c>
      <c r="E322" s="15" t="s">
        <v>5023</v>
      </c>
      <c r="F322" s="15" t="s">
        <v>128</v>
      </c>
      <c r="G322" s="15">
        <v>999925300</v>
      </c>
      <c r="H322" s="15">
        <v>143</v>
      </c>
    </row>
    <row r="323" spans="1:8" x14ac:dyDescent="0.35">
      <c r="A323" s="85" t="s">
        <v>133</v>
      </c>
      <c r="B323" s="85" t="s">
        <v>126</v>
      </c>
      <c r="C323" s="85" t="s">
        <v>1301</v>
      </c>
      <c r="D323" s="85" t="s">
        <v>1300</v>
      </c>
      <c r="E323" s="15" t="s">
        <v>4791</v>
      </c>
      <c r="F323" s="85" t="s">
        <v>128</v>
      </c>
      <c r="G323" s="15">
        <v>999920599</v>
      </c>
      <c r="H323" s="15">
        <v>120</v>
      </c>
    </row>
    <row r="324" spans="1:8" x14ac:dyDescent="0.35">
      <c r="A324" s="15" t="s">
        <v>133</v>
      </c>
      <c r="B324" s="15" t="s">
        <v>126</v>
      </c>
      <c r="C324" s="15" t="s">
        <v>399</v>
      </c>
      <c r="D324" s="15" t="s">
        <v>398</v>
      </c>
      <c r="E324" s="15" t="s">
        <v>4703</v>
      </c>
      <c r="F324" s="15" t="s">
        <v>128</v>
      </c>
      <c r="G324" s="81">
        <v>999909843</v>
      </c>
      <c r="H324" s="15">
        <v>109</v>
      </c>
    </row>
    <row r="325" spans="1:8" x14ac:dyDescent="0.35">
      <c r="A325" s="17" t="s">
        <v>133</v>
      </c>
      <c r="B325" s="15" t="s">
        <v>126</v>
      </c>
      <c r="C325" s="15" t="s">
        <v>1188</v>
      </c>
      <c r="D325" s="15" t="s">
        <v>1187</v>
      </c>
      <c r="E325" s="15" t="s">
        <v>4737</v>
      </c>
      <c r="F325" s="15" t="s">
        <v>128</v>
      </c>
      <c r="G325" s="15">
        <v>999918085</v>
      </c>
      <c r="H325" s="15">
        <v>109</v>
      </c>
    </row>
    <row r="326" spans="1:8" x14ac:dyDescent="0.35">
      <c r="A326" s="15" t="s">
        <v>133</v>
      </c>
      <c r="B326" s="15" t="s">
        <v>126</v>
      </c>
      <c r="C326" s="15" t="s">
        <v>4144</v>
      </c>
      <c r="D326" s="15" t="s">
        <v>4145</v>
      </c>
      <c r="E326" s="15" t="s">
        <v>5247</v>
      </c>
      <c r="F326" s="15" t="s">
        <v>128</v>
      </c>
      <c r="G326" s="15">
        <v>999928262</v>
      </c>
      <c r="H326" s="15">
        <v>105</v>
      </c>
    </row>
    <row r="327" spans="1:8" x14ac:dyDescent="0.35">
      <c r="A327" s="15" t="s">
        <v>133</v>
      </c>
      <c r="B327" s="15" t="s">
        <v>126</v>
      </c>
      <c r="C327" s="15" t="s">
        <v>670</v>
      </c>
      <c r="D327" s="15" t="s">
        <v>1752</v>
      </c>
      <c r="E327" s="15" t="s">
        <v>4821</v>
      </c>
      <c r="F327" s="15" t="s">
        <v>128</v>
      </c>
      <c r="G327" s="15">
        <v>999921303</v>
      </c>
      <c r="H327" s="15">
        <v>102</v>
      </c>
    </row>
    <row r="328" spans="1:8" x14ac:dyDescent="0.35">
      <c r="A328" s="15" t="s">
        <v>133</v>
      </c>
      <c r="B328" s="15" t="s">
        <v>126</v>
      </c>
      <c r="C328" s="15" t="s">
        <v>3226</v>
      </c>
      <c r="D328" s="15" t="s">
        <v>3227</v>
      </c>
      <c r="E328" s="15" t="s">
        <v>5151</v>
      </c>
      <c r="F328" s="15" t="s">
        <v>128</v>
      </c>
      <c r="G328" s="15">
        <v>999926986</v>
      </c>
      <c r="H328" s="15">
        <v>90</v>
      </c>
    </row>
    <row r="329" spans="1:8" x14ac:dyDescent="0.35">
      <c r="A329" s="17" t="s">
        <v>133</v>
      </c>
      <c r="B329" s="17" t="s">
        <v>126</v>
      </c>
      <c r="C329" s="17" t="s">
        <v>278</v>
      </c>
      <c r="D329" s="17" t="s">
        <v>331</v>
      </c>
      <c r="E329" s="15" t="s">
        <v>4919</v>
      </c>
      <c r="F329" s="17" t="s">
        <v>128</v>
      </c>
      <c r="G329" s="17">
        <v>999923823</v>
      </c>
      <c r="H329" s="15">
        <v>89</v>
      </c>
    </row>
    <row r="330" spans="1:8" x14ac:dyDescent="0.35">
      <c r="A330" s="15" t="s">
        <v>133</v>
      </c>
      <c r="B330" s="15" t="s">
        <v>126</v>
      </c>
      <c r="C330" s="15" t="s">
        <v>936</v>
      </c>
      <c r="D330" s="15" t="s">
        <v>954</v>
      </c>
      <c r="E330" s="15" t="s">
        <v>4938</v>
      </c>
      <c r="F330" s="15" t="s">
        <v>128</v>
      </c>
      <c r="G330" s="15">
        <v>999924352</v>
      </c>
      <c r="H330" s="15">
        <v>71</v>
      </c>
    </row>
    <row r="331" spans="1:8" x14ac:dyDescent="0.35">
      <c r="A331" s="15" t="s">
        <v>133</v>
      </c>
      <c r="B331" s="15" t="s">
        <v>126</v>
      </c>
      <c r="C331" s="15" t="s">
        <v>3752</v>
      </c>
      <c r="D331" s="15" t="s">
        <v>3753</v>
      </c>
      <c r="E331" s="15" t="s">
        <v>4700</v>
      </c>
      <c r="F331" s="15" t="s">
        <v>128</v>
      </c>
      <c r="G331" s="15">
        <v>999907808</v>
      </c>
      <c r="H331" s="15">
        <v>68</v>
      </c>
    </row>
    <row r="332" spans="1:8" x14ac:dyDescent="0.35">
      <c r="A332" s="85" t="s">
        <v>133</v>
      </c>
      <c r="B332" s="85" t="s">
        <v>126</v>
      </c>
      <c r="C332" s="85" t="s">
        <v>4011</v>
      </c>
      <c r="D332" s="85" t="s">
        <v>776</v>
      </c>
      <c r="E332" s="15" t="s">
        <v>4728</v>
      </c>
      <c r="F332" s="85" t="s">
        <v>128</v>
      </c>
      <c r="G332" s="15">
        <v>999917688</v>
      </c>
      <c r="H332" s="15">
        <v>68</v>
      </c>
    </row>
    <row r="333" spans="1:8" x14ac:dyDescent="0.35">
      <c r="A333" s="17" t="s">
        <v>133</v>
      </c>
      <c r="B333" s="15" t="s">
        <v>126</v>
      </c>
      <c r="C333" s="15" t="s">
        <v>819</v>
      </c>
      <c r="D333" s="15" t="s">
        <v>1986</v>
      </c>
      <c r="E333" s="15" t="s">
        <v>4872</v>
      </c>
      <c r="F333" s="15" t="s">
        <v>128</v>
      </c>
      <c r="G333" s="15">
        <v>999922443</v>
      </c>
      <c r="H333" s="15">
        <v>68</v>
      </c>
    </row>
    <row r="334" spans="1:8" x14ac:dyDescent="0.35">
      <c r="A334" s="83" t="s">
        <v>133</v>
      </c>
      <c r="B334" s="83" t="s">
        <v>126</v>
      </c>
      <c r="C334" s="83" t="s">
        <v>3880</v>
      </c>
      <c r="D334" s="83" t="s">
        <v>981</v>
      </c>
      <c r="E334" s="15" t="s">
        <v>5147</v>
      </c>
      <c r="F334" s="83" t="s">
        <v>128</v>
      </c>
      <c r="G334" s="83">
        <v>999926929</v>
      </c>
      <c r="H334" s="15">
        <v>68</v>
      </c>
    </row>
    <row r="335" spans="1:8" x14ac:dyDescent="0.35">
      <c r="A335" s="17" t="s">
        <v>133</v>
      </c>
      <c r="B335" s="15" t="s">
        <v>126</v>
      </c>
      <c r="C335" s="15" t="s">
        <v>2461</v>
      </c>
      <c r="D335" s="15" t="s">
        <v>2462</v>
      </c>
      <c r="E335" s="15" t="s">
        <v>4956</v>
      </c>
      <c r="F335" s="15" t="s">
        <v>128</v>
      </c>
      <c r="G335" s="15">
        <v>999924588</v>
      </c>
      <c r="H335" s="15">
        <v>66</v>
      </c>
    </row>
    <row r="336" spans="1:8" x14ac:dyDescent="0.35">
      <c r="A336" s="15" t="s">
        <v>133</v>
      </c>
      <c r="B336" s="15" t="s">
        <v>126</v>
      </c>
      <c r="C336" s="15" t="s">
        <v>2513</v>
      </c>
      <c r="D336" s="15" t="s">
        <v>2514</v>
      </c>
      <c r="E336" s="15" t="s">
        <v>5022</v>
      </c>
      <c r="F336" s="15" t="s">
        <v>128</v>
      </c>
      <c r="G336" s="15">
        <v>999925297</v>
      </c>
      <c r="H336" s="15">
        <v>64</v>
      </c>
    </row>
    <row r="337" spans="1:8" x14ac:dyDescent="0.35">
      <c r="A337" s="85" t="s">
        <v>133</v>
      </c>
      <c r="B337" s="85" t="s">
        <v>126</v>
      </c>
      <c r="C337" s="85" t="s">
        <v>1507</v>
      </c>
      <c r="D337" s="85" t="s">
        <v>1992</v>
      </c>
      <c r="E337" s="15" t="s">
        <v>4701</v>
      </c>
      <c r="F337" s="85" t="s">
        <v>128</v>
      </c>
      <c r="G337" s="15">
        <v>999908753</v>
      </c>
      <c r="H337" s="15">
        <v>63</v>
      </c>
    </row>
    <row r="338" spans="1:8" x14ac:dyDescent="0.35">
      <c r="A338" s="15" t="s">
        <v>133</v>
      </c>
      <c r="B338" s="17" t="s">
        <v>126</v>
      </c>
      <c r="C338" s="17" t="s">
        <v>1215</v>
      </c>
      <c r="D338" s="17" t="s">
        <v>1216</v>
      </c>
      <c r="E338" s="15" t="s">
        <v>4715</v>
      </c>
      <c r="F338" s="17" t="s">
        <v>128</v>
      </c>
      <c r="G338" s="15">
        <v>999915706</v>
      </c>
      <c r="H338" s="15">
        <v>63</v>
      </c>
    </row>
    <row r="339" spans="1:8" x14ac:dyDescent="0.35">
      <c r="A339" s="15" t="s">
        <v>133</v>
      </c>
      <c r="B339" s="15" t="s">
        <v>126</v>
      </c>
      <c r="C339" s="15" t="s">
        <v>407</v>
      </c>
      <c r="D339" s="15" t="s">
        <v>1223</v>
      </c>
      <c r="E339" s="15" t="s">
        <v>5001</v>
      </c>
      <c r="F339" s="15" t="s">
        <v>128</v>
      </c>
      <c r="G339" s="15">
        <v>999925079</v>
      </c>
      <c r="H339" s="15">
        <v>63</v>
      </c>
    </row>
    <row r="340" spans="1:8" x14ac:dyDescent="0.35">
      <c r="A340" s="17" t="s">
        <v>133</v>
      </c>
      <c r="B340" s="17" t="s">
        <v>126</v>
      </c>
      <c r="C340" s="17" t="s">
        <v>1544</v>
      </c>
      <c r="D340" s="17" t="s">
        <v>3664</v>
      </c>
      <c r="E340" s="15" t="s">
        <v>5058</v>
      </c>
      <c r="F340" s="17" t="s">
        <v>128</v>
      </c>
      <c r="G340" s="17">
        <v>999925712</v>
      </c>
      <c r="H340" s="15">
        <v>63</v>
      </c>
    </row>
    <row r="341" spans="1:8" x14ac:dyDescent="0.35">
      <c r="A341" s="17" t="s">
        <v>133</v>
      </c>
      <c r="B341" s="15" t="s">
        <v>126</v>
      </c>
      <c r="C341" s="15" t="s">
        <v>1809</v>
      </c>
      <c r="D341" s="15" t="s">
        <v>1810</v>
      </c>
      <c r="E341" s="15" t="s">
        <v>4738</v>
      </c>
      <c r="F341" s="15" t="s">
        <v>128</v>
      </c>
      <c r="G341" s="15">
        <v>999918088</v>
      </c>
      <c r="H341" s="15">
        <v>60</v>
      </c>
    </row>
    <row r="342" spans="1:8" x14ac:dyDescent="0.35">
      <c r="A342" s="15" t="s">
        <v>133</v>
      </c>
      <c r="B342" s="15" t="s">
        <v>126</v>
      </c>
      <c r="C342" s="15" t="s">
        <v>2996</v>
      </c>
      <c r="D342" s="15" t="s">
        <v>1108</v>
      </c>
      <c r="E342" s="15" t="s">
        <v>5033</v>
      </c>
      <c r="F342" s="15" t="s">
        <v>128</v>
      </c>
      <c r="G342" s="15">
        <v>999925403</v>
      </c>
      <c r="H342" s="15">
        <v>58</v>
      </c>
    </row>
    <row r="343" spans="1:8" x14ac:dyDescent="0.35">
      <c r="A343" s="85" t="s">
        <v>133</v>
      </c>
      <c r="B343" s="85" t="s">
        <v>126</v>
      </c>
      <c r="C343" s="85" t="s">
        <v>3456</v>
      </c>
      <c r="D343" s="85" t="s">
        <v>4009</v>
      </c>
      <c r="E343" s="15" t="s">
        <v>5134</v>
      </c>
      <c r="F343" s="85" t="s">
        <v>128</v>
      </c>
      <c r="G343" s="15">
        <v>999926735</v>
      </c>
      <c r="H343" s="15">
        <v>58</v>
      </c>
    </row>
    <row r="344" spans="1:8" x14ac:dyDescent="0.35">
      <c r="A344" s="15" t="s">
        <v>133</v>
      </c>
      <c r="B344" s="15" t="s">
        <v>126</v>
      </c>
      <c r="C344" s="15" t="s">
        <v>3228</v>
      </c>
      <c r="D344" s="15" t="s">
        <v>1050</v>
      </c>
      <c r="E344" s="15" t="s">
        <v>5144</v>
      </c>
      <c r="F344" s="15" t="s">
        <v>128</v>
      </c>
      <c r="G344" s="15">
        <v>999926879</v>
      </c>
      <c r="H344" s="15">
        <v>58</v>
      </c>
    </row>
    <row r="345" spans="1:8" x14ac:dyDescent="0.35">
      <c r="A345" s="15" t="s">
        <v>133</v>
      </c>
      <c r="B345" s="15" t="s">
        <v>126</v>
      </c>
      <c r="C345" s="15" t="s">
        <v>3229</v>
      </c>
      <c r="D345" s="15" t="s">
        <v>3230</v>
      </c>
      <c r="E345" s="15" t="s">
        <v>4876</v>
      </c>
      <c r="F345" s="15" t="s">
        <v>128</v>
      </c>
      <c r="G345" s="15">
        <v>999922529</v>
      </c>
      <c r="H345" s="15">
        <v>54</v>
      </c>
    </row>
    <row r="346" spans="1:8" x14ac:dyDescent="0.35">
      <c r="A346" s="85" t="s">
        <v>133</v>
      </c>
      <c r="B346" s="85" t="s">
        <v>126</v>
      </c>
      <c r="C346" s="85" t="s">
        <v>4010</v>
      </c>
      <c r="D346" s="85" t="s">
        <v>1549</v>
      </c>
      <c r="E346" s="15" t="s">
        <v>5143</v>
      </c>
      <c r="F346" s="85" t="s">
        <v>128</v>
      </c>
      <c r="G346" s="15">
        <v>999926873</v>
      </c>
      <c r="H346" s="15">
        <v>54</v>
      </c>
    </row>
    <row r="347" spans="1:8" x14ac:dyDescent="0.35">
      <c r="A347" s="85" t="s">
        <v>133</v>
      </c>
      <c r="B347" s="85" t="s">
        <v>126</v>
      </c>
      <c r="C347" s="85" t="s">
        <v>3454</v>
      </c>
      <c r="D347" s="85" t="s">
        <v>2052</v>
      </c>
      <c r="E347" s="15" t="s">
        <v>5181</v>
      </c>
      <c r="F347" s="85" t="s">
        <v>128</v>
      </c>
      <c r="G347" s="15">
        <v>999927453</v>
      </c>
      <c r="H347" s="15">
        <v>54</v>
      </c>
    </row>
    <row r="348" spans="1:8" x14ac:dyDescent="0.35">
      <c r="A348" s="15" t="s">
        <v>133</v>
      </c>
      <c r="B348" s="15" t="s">
        <v>126</v>
      </c>
      <c r="C348" s="15" t="s">
        <v>687</v>
      </c>
      <c r="D348" s="15" t="s">
        <v>1656</v>
      </c>
      <c r="E348" s="15" t="s">
        <v>4964</v>
      </c>
      <c r="F348" s="15" t="s">
        <v>128</v>
      </c>
      <c r="G348" s="15">
        <v>999924652</v>
      </c>
      <c r="H348" s="15">
        <v>52</v>
      </c>
    </row>
    <row r="349" spans="1:8" x14ac:dyDescent="0.35">
      <c r="A349" s="15" t="s">
        <v>133</v>
      </c>
      <c r="B349" s="15" t="s">
        <v>126</v>
      </c>
      <c r="C349" s="15" t="s">
        <v>212</v>
      </c>
      <c r="D349" s="15" t="s">
        <v>1475</v>
      </c>
      <c r="E349" s="15" t="s">
        <v>4932</v>
      </c>
      <c r="F349" s="15" t="s">
        <v>128</v>
      </c>
      <c r="G349" s="15">
        <v>999924178</v>
      </c>
      <c r="H349" s="15">
        <v>45</v>
      </c>
    </row>
    <row r="350" spans="1:8" x14ac:dyDescent="0.35">
      <c r="A350" s="15" t="s">
        <v>133</v>
      </c>
      <c r="B350" s="15" t="s">
        <v>126</v>
      </c>
      <c r="C350" s="15" t="s">
        <v>158</v>
      </c>
      <c r="D350" s="15" t="s">
        <v>1475</v>
      </c>
      <c r="E350" s="15" t="s">
        <v>4994</v>
      </c>
      <c r="F350" s="15" t="s">
        <v>128</v>
      </c>
      <c r="G350" s="15">
        <v>999924948</v>
      </c>
      <c r="H350" s="15">
        <v>44</v>
      </c>
    </row>
    <row r="351" spans="1:8" x14ac:dyDescent="0.35">
      <c r="A351" s="15" t="s">
        <v>133</v>
      </c>
      <c r="B351" s="15" t="s">
        <v>126</v>
      </c>
      <c r="C351" s="15" t="s">
        <v>1702</v>
      </c>
      <c r="D351" s="15" t="s">
        <v>2999</v>
      </c>
      <c r="E351" s="15" t="s">
        <v>4767</v>
      </c>
      <c r="F351" s="15" t="s">
        <v>128</v>
      </c>
      <c r="G351" s="15">
        <v>999919719</v>
      </c>
      <c r="H351" s="15">
        <v>38</v>
      </c>
    </row>
    <row r="352" spans="1:8" x14ac:dyDescent="0.35">
      <c r="A352" s="15" t="s">
        <v>133</v>
      </c>
      <c r="B352" s="15" t="s">
        <v>126</v>
      </c>
      <c r="C352" s="15" t="s">
        <v>1582</v>
      </c>
      <c r="D352" s="15" t="s">
        <v>1583</v>
      </c>
      <c r="E352" s="15" t="s">
        <v>4897</v>
      </c>
      <c r="F352" s="15" t="s">
        <v>128</v>
      </c>
      <c r="G352" s="15">
        <v>999923207</v>
      </c>
      <c r="H352" s="15">
        <v>38</v>
      </c>
    </row>
    <row r="353" spans="1:8" x14ac:dyDescent="0.35">
      <c r="A353" s="15" t="s">
        <v>133</v>
      </c>
      <c r="B353" s="15" t="s">
        <v>126</v>
      </c>
      <c r="C353" s="15" t="s">
        <v>3231</v>
      </c>
      <c r="D353" s="15" t="s">
        <v>3232</v>
      </c>
      <c r="E353" s="15" t="s">
        <v>5008</v>
      </c>
      <c r="F353" s="15" t="s">
        <v>128</v>
      </c>
      <c r="G353" s="15">
        <v>999925182</v>
      </c>
      <c r="H353" s="15">
        <v>38</v>
      </c>
    </row>
    <row r="354" spans="1:8" x14ac:dyDescent="0.35">
      <c r="A354" s="15" t="s">
        <v>133</v>
      </c>
      <c r="B354" s="15" t="s">
        <v>126</v>
      </c>
      <c r="C354" s="15" t="s">
        <v>1924</v>
      </c>
      <c r="D354" s="15" t="s">
        <v>2997</v>
      </c>
      <c r="E354" s="15" t="s">
        <v>5090</v>
      </c>
      <c r="F354" s="15" t="s">
        <v>128</v>
      </c>
      <c r="G354" s="15">
        <v>999926114</v>
      </c>
      <c r="H354" s="15">
        <v>38</v>
      </c>
    </row>
    <row r="355" spans="1:8" x14ac:dyDescent="0.35">
      <c r="A355" s="17" t="s">
        <v>133</v>
      </c>
      <c r="B355" s="15" t="s">
        <v>140</v>
      </c>
      <c r="C355" s="15" t="s">
        <v>1851</v>
      </c>
      <c r="D355" s="15" t="s">
        <v>1849</v>
      </c>
      <c r="E355" s="15" t="s">
        <v>4837</v>
      </c>
      <c r="F355" s="15" t="s">
        <v>128</v>
      </c>
      <c r="G355" s="15">
        <v>999921595</v>
      </c>
      <c r="H355" s="15" t="e">
        <v>#VALUE!</v>
      </c>
    </row>
    <row r="356" spans="1:8" x14ac:dyDescent="0.35">
      <c r="A356" s="15" t="s">
        <v>133</v>
      </c>
      <c r="B356" s="15" t="s">
        <v>140</v>
      </c>
      <c r="C356" s="15" t="s">
        <v>251</v>
      </c>
      <c r="D356" s="15" t="s">
        <v>2213</v>
      </c>
      <c r="E356" s="15" t="s">
        <v>4958</v>
      </c>
      <c r="F356" s="15" t="s">
        <v>128</v>
      </c>
      <c r="G356" s="15">
        <v>999924620</v>
      </c>
      <c r="H356" s="15">
        <v>238</v>
      </c>
    </row>
    <row r="357" spans="1:8" x14ac:dyDescent="0.35">
      <c r="A357" s="17" t="s">
        <v>133</v>
      </c>
      <c r="B357" s="15" t="s">
        <v>140</v>
      </c>
      <c r="C357" s="15" t="s">
        <v>1933</v>
      </c>
      <c r="D357" s="15" t="s">
        <v>1931</v>
      </c>
      <c r="E357" s="15" t="s">
        <v>4796</v>
      </c>
      <c r="F357" s="15" t="s">
        <v>128</v>
      </c>
      <c r="G357" s="15">
        <v>999920832</v>
      </c>
      <c r="H357" s="15">
        <v>220</v>
      </c>
    </row>
    <row r="358" spans="1:8" x14ac:dyDescent="0.35">
      <c r="A358" s="15" t="s">
        <v>133</v>
      </c>
      <c r="B358" s="15" t="s">
        <v>140</v>
      </c>
      <c r="C358" s="15" t="s">
        <v>1503</v>
      </c>
      <c r="D358" s="15" t="s">
        <v>1504</v>
      </c>
      <c r="E358" s="15" t="s">
        <v>4904</v>
      </c>
      <c r="F358" s="15" t="s">
        <v>128</v>
      </c>
      <c r="G358" s="15">
        <v>999923386</v>
      </c>
      <c r="H358" s="15">
        <v>210</v>
      </c>
    </row>
    <row r="359" spans="1:8" x14ac:dyDescent="0.35">
      <c r="A359" s="17" t="s">
        <v>133</v>
      </c>
      <c r="B359" s="15" t="s">
        <v>140</v>
      </c>
      <c r="C359" s="17" t="s">
        <v>568</v>
      </c>
      <c r="D359" s="17" t="s">
        <v>1788</v>
      </c>
      <c r="E359" s="15" t="s">
        <v>4824</v>
      </c>
      <c r="F359" s="15" t="s">
        <v>128</v>
      </c>
      <c r="G359" s="17">
        <v>999921348</v>
      </c>
      <c r="H359" s="15">
        <v>202</v>
      </c>
    </row>
    <row r="360" spans="1:8" x14ac:dyDescent="0.35">
      <c r="A360" s="15" t="s">
        <v>133</v>
      </c>
      <c r="B360" s="15" t="s">
        <v>140</v>
      </c>
      <c r="C360" s="15" t="s">
        <v>1762</v>
      </c>
      <c r="D360" s="15" t="s">
        <v>2000</v>
      </c>
      <c r="E360" s="15" t="s">
        <v>4975</v>
      </c>
      <c r="F360" s="15" t="s">
        <v>128</v>
      </c>
      <c r="G360" s="15">
        <v>999924747</v>
      </c>
      <c r="H360" s="15">
        <v>160</v>
      </c>
    </row>
    <row r="361" spans="1:8" x14ac:dyDescent="0.35">
      <c r="A361" s="17" t="s">
        <v>133</v>
      </c>
      <c r="B361" s="17" t="s">
        <v>140</v>
      </c>
      <c r="C361" s="17" t="s">
        <v>2049</v>
      </c>
      <c r="D361" s="17" t="s">
        <v>2050</v>
      </c>
      <c r="E361" s="15" t="s">
        <v>4697</v>
      </c>
      <c r="F361" s="17" t="s">
        <v>128</v>
      </c>
      <c r="G361" s="17">
        <v>999906559</v>
      </c>
      <c r="H361" s="15">
        <v>158</v>
      </c>
    </row>
    <row r="362" spans="1:8" x14ac:dyDescent="0.35">
      <c r="A362" s="17" t="s">
        <v>133</v>
      </c>
      <c r="B362" s="15" t="s">
        <v>140</v>
      </c>
      <c r="C362" s="15" t="s">
        <v>539</v>
      </c>
      <c r="D362" s="15" t="s">
        <v>480</v>
      </c>
      <c r="E362" s="15" t="s">
        <v>4950</v>
      </c>
      <c r="F362" s="15" t="s">
        <v>128</v>
      </c>
      <c r="G362" s="15">
        <v>999924531</v>
      </c>
      <c r="H362" s="15">
        <v>155.5</v>
      </c>
    </row>
    <row r="363" spans="1:8" x14ac:dyDescent="0.35">
      <c r="A363" s="17" t="s">
        <v>133</v>
      </c>
      <c r="B363" s="15" t="s">
        <v>140</v>
      </c>
      <c r="C363" s="15" t="s">
        <v>762</v>
      </c>
      <c r="D363" s="15" t="s">
        <v>1607</v>
      </c>
      <c r="E363" s="15" t="s">
        <v>4776</v>
      </c>
      <c r="F363" s="15" t="s">
        <v>128</v>
      </c>
      <c r="G363" s="15">
        <v>999920002</v>
      </c>
      <c r="H363" s="15">
        <v>153</v>
      </c>
    </row>
    <row r="364" spans="1:8" x14ac:dyDescent="0.35">
      <c r="A364" s="15" t="s">
        <v>133</v>
      </c>
      <c r="B364" s="15" t="s">
        <v>140</v>
      </c>
      <c r="C364" s="15" t="s">
        <v>1454</v>
      </c>
      <c r="D364" s="15" t="s">
        <v>2425</v>
      </c>
      <c r="E364" s="15" t="s">
        <v>4953</v>
      </c>
      <c r="F364" s="15" t="s">
        <v>128</v>
      </c>
      <c r="G364" s="15">
        <v>999924545</v>
      </c>
      <c r="H364" s="15">
        <v>142.4</v>
      </c>
    </row>
    <row r="365" spans="1:8" x14ac:dyDescent="0.35">
      <c r="A365" s="17" t="s">
        <v>133</v>
      </c>
      <c r="B365" s="15" t="s">
        <v>140</v>
      </c>
      <c r="C365" s="15" t="s">
        <v>158</v>
      </c>
      <c r="D365" s="15" t="s">
        <v>1523</v>
      </c>
      <c r="E365" s="15" t="s">
        <v>4761</v>
      </c>
      <c r="F365" s="15" t="s">
        <v>128</v>
      </c>
      <c r="G365" s="15">
        <v>999919522</v>
      </c>
      <c r="H365" s="15">
        <v>120</v>
      </c>
    </row>
    <row r="366" spans="1:8" x14ac:dyDescent="0.35">
      <c r="A366" s="82" t="s">
        <v>133</v>
      </c>
      <c r="B366" s="82" t="s">
        <v>140</v>
      </c>
      <c r="C366" s="82" t="s">
        <v>2770</v>
      </c>
      <c r="D366" s="82" t="s">
        <v>2771</v>
      </c>
      <c r="E366" s="15" t="s">
        <v>5109</v>
      </c>
      <c r="F366" s="82" t="s">
        <v>128</v>
      </c>
      <c r="G366" s="82">
        <v>999926380</v>
      </c>
      <c r="H366" s="15">
        <v>120</v>
      </c>
    </row>
    <row r="367" spans="1:8" x14ac:dyDescent="0.35">
      <c r="A367" s="17" t="s">
        <v>133</v>
      </c>
      <c r="B367" s="15" t="s">
        <v>140</v>
      </c>
      <c r="C367" s="15" t="s">
        <v>496</v>
      </c>
      <c r="D367" s="15" t="s">
        <v>497</v>
      </c>
      <c r="E367" s="15" t="s">
        <v>4744</v>
      </c>
      <c r="F367" s="15" t="s">
        <v>128</v>
      </c>
      <c r="G367" s="15">
        <v>999918662</v>
      </c>
      <c r="H367" s="15">
        <v>113</v>
      </c>
    </row>
    <row r="368" spans="1:8" x14ac:dyDescent="0.35">
      <c r="A368" s="15" t="s">
        <v>133</v>
      </c>
      <c r="B368" s="15" t="s">
        <v>140</v>
      </c>
      <c r="C368" s="15" t="s">
        <v>248</v>
      </c>
      <c r="D368" s="15" t="s">
        <v>1948</v>
      </c>
      <c r="E368" s="15" t="s">
        <v>5035</v>
      </c>
      <c r="F368" s="15" t="s">
        <v>128</v>
      </c>
      <c r="G368" s="15">
        <v>999925414</v>
      </c>
      <c r="H368" s="15">
        <v>112.5</v>
      </c>
    </row>
    <row r="369" spans="1:8" x14ac:dyDescent="0.35">
      <c r="A369" s="15" t="s">
        <v>133</v>
      </c>
      <c r="B369" s="15" t="s">
        <v>140</v>
      </c>
      <c r="C369" s="15" t="s">
        <v>425</v>
      </c>
      <c r="D369" s="15" t="s">
        <v>1595</v>
      </c>
      <c r="E369" s="15" t="s">
        <v>4743</v>
      </c>
      <c r="F369" s="15" t="s">
        <v>128</v>
      </c>
      <c r="G369" s="15">
        <v>999918559</v>
      </c>
      <c r="H369" s="15">
        <v>108</v>
      </c>
    </row>
    <row r="370" spans="1:8" x14ac:dyDescent="0.35">
      <c r="A370" s="17" t="s">
        <v>133</v>
      </c>
      <c r="B370" s="15" t="s">
        <v>140</v>
      </c>
      <c r="C370" s="17" t="s">
        <v>2139</v>
      </c>
      <c r="D370" s="17" t="s">
        <v>2140</v>
      </c>
      <c r="E370" s="15" t="s">
        <v>4930</v>
      </c>
      <c r="F370" s="17" t="s">
        <v>128</v>
      </c>
      <c r="G370" s="15">
        <v>999924160</v>
      </c>
      <c r="H370" s="15">
        <v>105</v>
      </c>
    </row>
    <row r="371" spans="1:8" x14ac:dyDescent="0.35">
      <c r="A371" s="15" t="s">
        <v>133</v>
      </c>
      <c r="B371" s="15" t="s">
        <v>140</v>
      </c>
      <c r="C371" s="17" t="s">
        <v>233</v>
      </c>
      <c r="D371" s="17" t="s">
        <v>2211</v>
      </c>
      <c r="E371" s="15" t="s">
        <v>4937</v>
      </c>
      <c r="F371" s="17" t="s">
        <v>128</v>
      </c>
      <c r="G371" s="15">
        <v>999924327</v>
      </c>
      <c r="H371" s="15">
        <v>99</v>
      </c>
    </row>
    <row r="372" spans="1:8" x14ac:dyDescent="0.35">
      <c r="A372" s="17" t="s">
        <v>133</v>
      </c>
      <c r="B372" s="17" t="s">
        <v>140</v>
      </c>
      <c r="C372" s="17" t="s">
        <v>1221</v>
      </c>
      <c r="D372" s="17" t="s">
        <v>3596</v>
      </c>
      <c r="E372" s="15" t="s">
        <v>4765</v>
      </c>
      <c r="F372" s="17" t="s">
        <v>128</v>
      </c>
      <c r="G372" s="17">
        <v>999919691</v>
      </c>
      <c r="H372" s="15">
        <v>90</v>
      </c>
    </row>
    <row r="373" spans="1:8" x14ac:dyDescent="0.35">
      <c r="A373" s="15" t="s">
        <v>133</v>
      </c>
      <c r="B373" s="15" t="s">
        <v>140</v>
      </c>
      <c r="C373" s="17" t="s">
        <v>248</v>
      </c>
      <c r="D373" s="17" t="s">
        <v>247</v>
      </c>
      <c r="E373" s="15" t="s">
        <v>4831</v>
      </c>
      <c r="F373" s="15" t="s">
        <v>128</v>
      </c>
      <c r="G373" s="17">
        <v>999921499</v>
      </c>
      <c r="H373" s="15">
        <v>90</v>
      </c>
    </row>
    <row r="374" spans="1:8" x14ac:dyDescent="0.35">
      <c r="A374" s="17" t="s">
        <v>133</v>
      </c>
      <c r="B374" s="15" t="s">
        <v>140</v>
      </c>
      <c r="C374" s="17" t="s">
        <v>161</v>
      </c>
      <c r="D374" s="17" t="s">
        <v>162</v>
      </c>
      <c r="E374" s="15" t="s">
        <v>4864</v>
      </c>
      <c r="F374" s="15" t="s">
        <v>128</v>
      </c>
      <c r="G374" s="17">
        <v>999922255</v>
      </c>
      <c r="H374" s="15">
        <v>84.8</v>
      </c>
    </row>
    <row r="375" spans="1:8" x14ac:dyDescent="0.35">
      <c r="A375" s="15" t="s">
        <v>133</v>
      </c>
      <c r="B375" s="15" t="s">
        <v>140</v>
      </c>
      <c r="C375" s="15" t="s">
        <v>4081</v>
      </c>
      <c r="D375" s="15" t="s">
        <v>4082</v>
      </c>
      <c r="E375" s="15" t="s">
        <v>4809</v>
      </c>
      <c r="F375" s="15" t="s">
        <v>128</v>
      </c>
      <c r="G375" s="15">
        <v>999921148</v>
      </c>
      <c r="H375" s="15">
        <v>79</v>
      </c>
    </row>
    <row r="376" spans="1:8" x14ac:dyDescent="0.35">
      <c r="A376" s="17" t="s">
        <v>133</v>
      </c>
      <c r="B376" s="17" t="s">
        <v>140</v>
      </c>
      <c r="C376" s="17" t="s">
        <v>332</v>
      </c>
      <c r="D376" s="17" t="s">
        <v>2034</v>
      </c>
      <c r="E376" s="15" t="s">
        <v>4845</v>
      </c>
      <c r="F376" s="17" t="s">
        <v>128</v>
      </c>
      <c r="G376" s="17">
        <v>999921773</v>
      </c>
      <c r="H376" s="15">
        <v>78.2</v>
      </c>
    </row>
    <row r="377" spans="1:8" x14ac:dyDescent="0.35">
      <c r="A377" s="15" t="s">
        <v>133</v>
      </c>
      <c r="B377" s="15" t="s">
        <v>140</v>
      </c>
      <c r="C377" s="15" t="s">
        <v>158</v>
      </c>
      <c r="D377" s="15" t="s">
        <v>4148</v>
      </c>
      <c r="E377" s="15" t="s">
        <v>5243</v>
      </c>
      <c r="F377" s="15" t="s">
        <v>128</v>
      </c>
      <c r="G377" s="15">
        <v>999928174</v>
      </c>
      <c r="H377" s="15">
        <v>70</v>
      </c>
    </row>
    <row r="378" spans="1:8" x14ac:dyDescent="0.35">
      <c r="A378" s="85" t="s">
        <v>133</v>
      </c>
      <c r="B378" s="85" t="s">
        <v>140</v>
      </c>
      <c r="C378" s="85" t="s">
        <v>2641</v>
      </c>
      <c r="D378" s="85" t="s">
        <v>445</v>
      </c>
      <c r="E378" s="15" t="s">
        <v>5002</v>
      </c>
      <c r="F378" s="85" t="s">
        <v>128</v>
      </c>
      <c r="G378" s="15">
        <v>999925111</v>
      </c>
      <c r="H378" s="15">
        <v>68</v>
      </c>
    </row>
    <row r="379" spans="1:8" x14ac:dyDescent="0.35">
      <c r="A379" s="17" t="s">
        <v>133</v>
      </c>
      <c r="B379" s="17" t="s">
        <v>140</v>
      </c>
      <c r="C379" s="17" t="s">
        <v>1246</v>
      </c>
      <c r="D379" s="17" t="s">
        <v>3672</v>
      </c>
      <c r="E379" s="15" t="s">
        <v>5122</v>
      </c>
      <c r="F379" s="17" t="s">
        <v>128</v>
      </c>
      <c r="G379" s="17">
        <v>999926587</v>
      </c>
      <c r="H379" s="15">
        <v>68</v>
      </c>
    </row>
    <row r="380" spans="1:8" x14ac:dyDescent="0.35">
      <c r="A380" s="17" t="s">
        <v>133</v>
      </c>
      <c r="B380" s="17" t="s">
        <v>140</v>
      </c>
      <c r="C380" s="17" t="s">
        <v>3673</v>
      </c>
      <c r="D380" s="17" t="s">
        <v>3674</v>
      </c>
      <c r="E380" s="15" t="s">
        <v>5236</v>
      </c>
      <c r="F380" s="17" t="s">
        <v>128</v>
      </c>
      <c r="G380" s="17">
        <v>999928101</v>
      </c>
      <c r="H380" s="15">
        <v>68</v>
      </c>
    </row>
    <row r="381" spans="1:8" x14ac:dyDescent="0.35">
      <c r="A381" s="85" t="s">
        <v>133</v>
      </c>
      <c r="B381" s="85" t="s">
        <v>140</v>
      </c>
      <c r="C381" s="85" t="s">
        <v>887</v>
      </c>
      <c r="D381" s="85" t="s">
        <v>886</v>
      </c>
      <c r="E381" s="15" t="s">
        <v>4848</v>
      </c>
      <c r="F381" s="85" t="s">
        <v>128</v>
      </c>
      <c r="G381" s="15">
        <v>999921833</v>
      </c>
      <c r="H381" s="15">
        <v>63</v>
      </c>
    </row>
    <row r="382" spans="1:8" x14ac:dyDescent="0.35">
      <c r="A382" s="82" t="s">
        <v>133</v>
      </c>
      <c r="B382" s="82" t="s">
        <v>140</v>
      </c>
      <c r="C382" s="82" t="s">
        <v>2767</v>
      </c>
      <c r="D382" s="82" t="s">
        <v>2768</v>
      </c>
      <c r="E382" s="15" t="s">
        <v>5041</v>
      </c>
      <c r="F382" s="82" t="s">
        <v>128</v>
      </c>
      <c r="G382" s="82">
        <v>999925546</v>
      </c>
      <c r="H382" s="15">
        <v>63</v>
      </c>
    </row>
    <row r="383" spans="1:8" x14ac:dyDescent="0.35">
      <c r="A383" s="17" t="s">
        <v>133</v>
      </c>
      <c r="B383" s="17" t="s">
        <v>140</v>
      </c>
      <c r="C383" s="17" t="s">
        <v>3670</v>
      </c>
      <c r="D383" s="17" t="s">
        <v>3671</v>
      </c>
      <c r="E383" s="15" t="s">
        <v>5065</v>
      </c>
      <c r="F383" s="17" t="s">
        <v>128</v>
      </c>
      <c r="G383" s="17">
        <v>999925762</v>
      </c>
      <c r="H383" s="15">
        <v>63</v>
      </c>
    </row>
    <row r="384" spans="1:8" x14ac:dyDescent="0.35">
      <c r="A384" s="83" t="s">
        <v>133</v>
      </c>
      <c r="B384" s="83" t="s">
        <v>140</v>
      </c>
      <c r="C384" s="83" t="s">
        <v>903</v>
      </c>
      <c r="D384" s="83" t="s">
        <v>1361</v>
      </c>
      <c r="E384" s="15" t="s">
        <v>4772</v>
      </c>
      <c r="F384" s="83" t="s">
        <v>128</v>
      </c>
      <c r="G384" s="83">
        <v>999919855</v>
      </c>
      <c r="H384" s="15">
        <v>60</v>
      </c>
    </row>
    <row r="385" spans="1:8" x14ac:dyDescent="0.35">
      <c r="A385" s="84" t="s">
        <v>133</v>
      </c>
      <c r="B385" s="84" t="s">
        <v>140</v>
      </c>
      <c r="C385" s="84" t="s">
        <v>348</v>
      </c>
      <c r="D385" s="84" t="s">
        <v>1223</v>
      </c>
      <c r="E385" s="15" t="s">
        <v>4855</v>
      </c>
      <c r="F385" s="84" t="s">
        <v>128</v>
      </c>
      <c r="G385" s="84">
        <v>999921968</v>
      </c>
      <c r="H385" s="15">
        <v>60</v>
      </c>
    </row>
    <row r="386" spans="1:8" x14ac:dyDescent="0.35">
      <c r="A386" s="17" t="s">
        <v>133</v>
      </c>
      <c r="B386" s="15" t="s">
        <v>140</v>
      </c>
      <c r="C386" s="15" t="s">
        <v>1629</v>
      </c>
      <c r="D386" s="15" t="s">
        <v>1630</v>
      </c>
      <c r="E386" s="15" t="s">
        <v>4875</v>
      </c>
      <c r="F386" s="15" t="s">
        <v>128</v>
      </c>
      <c r="G386" s="15">
        <v>999922521</v>
      </c>
      <c r="H386" s="15">
        <v>60</v>
      </c>
    </row>
    <row r="387" spans="1:8" x14ac:dyDescent="0.35">
      <c r="A387" s="85" t="s">
        <v>133</v>
      </c>
      <c r="B387" s="85" t="s">
        <v>140</v>
      </c>
      <c r="C387" s="85" t="s">
        <v>4025</v>
      </c>
      <c r="D387" s="85" t="s">
        <v>1028</v>
      </c>
      <c r="E387" s="15" t="s">
        <v>5182</v>
      </c>
      <c r="F387" s="85" t="s">
        <v>128</v>
      </c>
      <c r="G387" s="15">
        <v>999927472</v>
      </c>
      <c r="H387" s="15">
        <v>60</v>
      </c>
    </row>
    <row r="388" spans="1:8" x14ac:dyDescent="0.35">
      <c r="A388" s="83" t="s">
        <v>133</v>
      </c>
      <c r="B388" s="83" t="s">
        <v>140</v>
      </c>
      <c r="C388" s="83" t="s">
        <v>496</v>
      </c>
      <c r="D388" s="83" t="s">
        <v>3882</v>
      </c>
      <c r="E388" s="15" t="s">
        <v>5196</v>
      </c>
      <c r="F388" s="83" t="s">
        <v>128</v>
      </c>
      <c r="G388" s="83">
        <v>999927603</v>
      </c>
      <c r="H388" s="15">
        <v>60</v>
      </c>
    </row>
    <row r="389" spans="1:8" x14ac:dyDescent="0.35">
      <c r="A389" s="82" t="s">
        <v>133</v>
      </c>
      <c r="B389" s="82" t="s">
        <v>140</v>
      </c>
      <c r="C389" s="82" t="s">
        <v>2774</v>
      </c>
      <c r="D389" s="82" t="s">
        <v>2775</v>
      </c>
      <c r="E389" s="15" t="s">
        <v>4867</v>
      </c>
      <c r="F389" s="82" t="s">
        <v>128</v>
      </c>
      <c r="G389" s="82">
        <v>999922268</v>
      </c>
      <c r="H389" s="15">
        <v>58</v>
      </c>
    </row>
    <row r="390" spans="1:8" x14ac:dyDescent="0.35">
      <c r="A390" s="82" t="s">
        <v>133</v>
      </c>
      <c r="B390" s="82" t="s">
        <v>140</v>
      </c>
      <c r="C390" s="82" t="s">
        <v>2772</v>
      </c>
      <c r="D390" s="82" t="s">
        <v>2773</v>
      </c>
      <c r="E390" s="15" t="s">
        <v>5056</v>
      </c>
      <c r="F390" s="82" t="s">
        <v>128</v>
      </c>
      <c r="G390" s="82">
        <v>999925704</v>
      </c>
      <c r="H390" s="15">
        <v>54</v>
      </c>
    </row>
    <row r="391" spans="1:8" x14ac:dyDescent="0.35">
      <c r="A391" s="82" t="s">
        <v>133</v>
      </c>
      <c r="B391" s="82" t="s">
        <v>140</v>
      </c>
      <c r="C391" s="82" t="s">
        <v>2765</v>
      </c>
      <c r="D391" s="82" t="s">
        <v>2766</v>
      </c>
      <c r="E391" s="15" t="s">
        <v>4868</v>
      </c>
      <c r="F391" s="82" t="s">
        <v>128</v>
      </c>
      <c r="G391" s="82">
        <v>999922269</v>
      </c>
      <c r="H391" s="15">
        <v>51</v>
      </c>
    </row>
    <row r="392" spans="1:8" x14ac:dyDescent="0.35">
      <c r="A392" s="17" t="s">
        <v>133</v>
      </c>
      <c r="B392" s="17" t="s">
        <v>140</v>
      </c>
      <c r="C392" s="17" t="s">
        <v>1164</v>
      </c>
      <c r="D392" s="17" t="s">
        <v>669</v>
      </c>
      <c r="E392" s="15" t="s">
        <v>4826</v>
      </c>
      <c r="F392" s="17" t="s">
        <v>128</v>
      </c>
      <c r="G392" s="17">
        <v>999921391</v>
      </c>
      <c r="H392" s="15">
        <v>50</v>
      </c>
    </row>
    <row r="393" spans="1:8" x14ac:dyDescent="0.35">
      <c r="A393" s="17" t="s">
        <v>133</v>
      </c>
      <c r="B393" s="17" t="s">
        <v>140</v>
      </c>
      <c r="C393" s="17" t="s">
        <v>1562</v>
      </c>
      <c r="D393" s="17" t="s">
        <v>1563</v>
      </c>
      <c r="E393" s="15" t="s">
        <v>4810</v>
      </c>
      <c r="F393" s="17" t="s">
        <v>128</v>
      </c>
      <c r="G393" s="17">
        <v>999921165</v>
      </c>
      <c r="H393" s="15">
        <v>46.5</v>
      </c>
    </row>
    <row r="394" spans="1:8" x14ac:dyDescent="0.35">
      <c r="A394" s="84" t="s">
        <v>133</v>
      </c>
      <c r="B394" s="84" t="s">
        <v>140</v>
      </c>
      <c r="C394" s="84" t="s">
        <v>2596</v>
      </c>
      <c r="D394" s="84" t="s">
        <v>2597</v>
      </c>
      <c r="E394" s="15" t="s">
        <v>4857</v>
      </c>
      <c r="F394" s="84" t="s">
        <v>128</v>
      </c>
      <c r="G394" s="84">
        <v>999922009</v>
      </c>
      <c r="H394" s="15">
        <v>45</v>
      </c>
    </row>
    <row r="395" spans="1:8" x14ac:dyDescent="0.35">
      <c r="A395" s="17" t="s">
        <v>133</v>
      </c>
      <c r="B395" s="15" t="s">
        <v>140</v>
      </c>
      <c r="C395" s="15" t="s">
        <v>348</v>
      </c>
      <c r="D395" s="15" t="s">
        <v>2094</v>
      </c>
      <c r="E395" s="15" t="s">
        <v>4901</v>
      </c>
      <c r="F395" s="17" t="s">
        <v>128</v>
      </c>
      <c r="G395" s="15">
        <v>999923290</v>
      </c>
      <c r="H395" s="15">
        <v>45</v>
      </c>
    </row>
    <row r="396" spans="1:8" x14ac:dyDescent="0.35">
      <c r="A396" s="15" t="s">
        <v>133</v>
      </c>
      <c r="B396" s="15" t="s">
        <v>140</v>
      </c>
      <c r="C396" s="15" t="s">
        <v>3756</v>
      </c>
      <c r="D396" s="15" t="s">
        <v>3757</v>
      </c>
      <c r="E396" s="15" t="s">
        <v>5066</v>
      </c>
      <c r="F396" s="15" t="s">
        <v>128</v>
      </c>
      <c r="G396" s="15">
        <v>999925788</v>
      </c>
      <c r="H396" s="15">
        <v>45</v>
      </c>
    </row>
    <row r="397" spans="1:8" x14ac:dyDescent="0.35">
      <c r="A397" s="15" t="s">
        <v>133</v>
      </c>
      <c r="B397" s="15" t="s">
        <v>140</v>
      </c>
      <c r="C397" s="15" t="s">
        <v>762</v>
      </c>
      <c r="D397" s="15" t="s">
        <v>3004</v>
      </c>
      <c r="E397" s="15" t="s">
        <v>5127</v>
      </c>
      <c r="F397" s="15" t="s">
        <v>128</v>
      </c>
      <c r="G397" s="15">
        <v>999926659</v>
      </c>
      <c r="H397" s="15">
        <v>45</v>
      </c>
    </row>
    <row r="398" spans="1:8" x14ac:dyDescent="0.35">
      <c r="A398" s="15" t="s">
        <v>133</v>
      </c>
      <c r="B398" s="15" t="s">
        <v>140</v>
      </c>
      <c r="C398" s="15" t="s">
        <v>3758</v>
      </c>
      <c r="D398" s="15" t="s">
        <v>3759</v>
      </c>
      <c r="E398" s="15" t="s">
        <v>5229</v>
      </c>
      <c r="F398" s="15" t="s">
        <v>128</v>
      </c>
      <c r="G398" s="15">
        <v>999927971</v>
      </c>
      <c r="H398" s="15">
        <v>45</v>
      </c>
    </row>
    <row r="399" spans="1:8" x14ac:dyDescent="0.35">
      <c r="A399" s="83" t="s">
        <v>133</v>
      </c>
      <c r="B399" s="83" t="s">
        <v>140</v>
      </c>
      <c r="C399" s="83" t="s">
        <v>2412</v>
      </c>
      <c r="D399" s="83" t="s">
        <v>3881</v>
      </c>
      <c r="E399" s="15" t="s">
        <v>5239</v>
      </c>
      <c r="F399" s="83" t="s">
        <v>128</v>
      </c>
      <c r="G399" s="15">
        <v>999928130</v>
      </c>
      <c r="H399" s="15">
        <v>45</v>
      </c>
    </row>
    <row r="400" spans="1:8" x14ac:dyDescent="0.35">
      <c r="A400" s="15" t="s">
        <v>133</v>
      </c>
      <c r="B400" s="15" t="s">
        <v>140</v>
      </c>
      <c r="C400" s="15" t="s">
        <v>3125</v>
      </c>
      <c r="D400" s="15" t="s">
        <v>3126</v>
      </c>
      <c r="E400" s="15" t="s">
        <v>4763</v>
      </c>
      <c r="F400" s="15" t="s">
        <v>128</v>
      </c>
      <c r="G400" s="15">
        <v>999919659</v>
      </c>
      <c r="H400" s="15">
        <v>38</v>
      </c>
    </row>
    <row r="401" spans="1:8" x14ac:dyDescent="0.35">
      <c r="A401" s="15" t="s">
        <v>133</v>
      </c>
      <c r="B401" s="15" t="s">
        <v>140</v>
      </c>
      <c r="C401" s="15" t="s">
        <v>1909</v>
      </c>
      <c r="D401" s="15" t="s">
        <v>3128</v>
      </c>
      <c r="E401" s="15" t="s">
        <v>4780</v>
      </c>
      <c r="F401" s="15" t="s">
        <v>128</v>
      </c>
      <c r="G401" s="15">
        <v>999920251</v>
      </c>
      <c r="H401" s="15">
        <v>38</v>
      </c>
    </row>
    <row r="402" spans="1:8" x14ac:dyDescent="0.35">
      <c r="A402" s="15" t="s">
        <v>133</v>
      </c>
      <c r="B402" s="15" t="s">
        <v>140</v>
      </c>
      <c r="C402" s="15" t="s">
        <v>865</v>
      </c>
      <c r="D402" s="15" t="s">
        <v>3056</v>
      </c>
      <c r="E402" s="15" t="s">
        <v>4835</v>
      </c>
      <c r="F402" s="15" t="s">
        <v>128</v>
      </c>
      <c r="G402" s="15">
        <v>999921577</v>
      </c>
      <c r="H402" s="15">
        <v>38</v>
      </c>
    </row>
    <row r="403" spans="1:8" x14ac:dyDescent="0.35">
      <c r="A403" s="15" t="s">
        <v>133</v>
      </c>
      <c r="B403" s="15" t="s">
        <v>140</v>
      </c>
      <c r="C403" s="15" t="s">
        <v>865</v>
      </c>
      <c r="D403" s="15" t="s">
        <v>866</v>
      </c>
      <c r="E403" s="15" t="s">
        <v>4862</v>
      </c>
      <c r="F403" s="15" t="s">
        <v>128</v>
      </c>
      <c r="G403" s="15">
        <v>999922221</v>
      </c>
      <c r="H403" s="15">
        <v>38</v>
      </c>
    </row>
    <row r="404" spans="1:8" x14ac:dyDescent="0.35">
      <c r="A404" s="82" t="s">
        <v>133</v>
      </c>
      <c r="B404" s="82" t="s">
        <v>140</v>
      </c>
      <c r="C404" s="82" t="s">
        <v>2769</v>
      </c>
      <c r="D404" s="82" t="s">
        <v>852</v>
      </c>
      <c r="E404" s="15" t="s">
        <v>5084</v>
      </c>
      <c r="F404" s="82" t="s">
        <v>128</v>
      </c>
      <c r="G404" s="82">
        <v>999926019</v>
      </c>
      <c r="H404" s="15">
        <v>38</v>
      </c>
    </row>
    <row r="405" spans="1:8" x14ac:dyDescent="0.35">
      <c r="A405" s="15" t="s">
        <v>133</v>
      </c>
      <c r="B405" s="15" t="s">
        <v>140</v>
      </c>
      <c r="C405" s="15" t="s">
        <v>1012</v>
      </c>
      <c r="D405" s="15" t="s">
        <v>3127</v>
      </c>
      <c r="E405" s="15" t="s">
        <v>5106</v>
      </c>
      <c r="F405" s="15" t="s">
        <v>128</v>
      </c>
      <c r="G405" s="15">
        <v>999926340</v>
      </c>
      <c r="H405" s="15">
        <v>38</v>
      </c>
    </row>
    <row r="406" spans="1:8" x14ac:dyDescent="0.35">
      <c r="A406" s="15" t="s">
        <v>133</v>
      </c>
      <c r="B406" s="15" t="s">
        <v>140</v>
      </c>
      <c r="C406" s="15" t="s">
        <v>798</v>
      </c>
      <c r="D406" s="15" t="s">
        <v>3124</v>
      </c>
      <c r="E406" s="15" t="s">
        <v>5163</v>
      </c>
      <c r="F406" s="15" t="s">
        <v>128</v>
      </c>
      <c r="G406" s="15">
        <v>999927201</v>
      </c>
      <c r="H406" s="15">
        <v>38</v>
      </c>
    </row>
    <row r="407" spans="1:8" x14ac:dyDescent="0.35">
      <c r="A407" s="15" t="s">
        <v>133</v>
      </c>
      <c r="B407" s="15" t="s">
        <v>140</v>
      </c>
      <c r="C407" s="15" t="s">
        <v>2332</v>
      </c>
      <c r="D407" s="15" t="s">
        <v>2333</v>
      </c>
      <c r="E407" s="15" t="s">
        <v>4968</v>
      </c>
      <c r="F407" s="15" t="s">
        <v>128</v>
      </c>
      <c r="G407" s="15">
        <v>999924719</v>
      </c>
      <c r="H407" s="15">
        <v>37.5</v>
      </c>
    </row>
    <row r="408" spans="1:8" x14ac:dyDescent="0.35">
      <c r="A408" s="15" t="s">
        <v>133</v>
      </c>
      <c r="B408" s="15" t="s">
        <v>140</v>
      </c>
      <c r="C408" s="15" t="s">
        <v>3002</v>
      </c>
      <c r="D408" s="15" t="s">
        <v>3003</v>
      </c>
      <c r="E408" s="15" t="s">
        <v>5057</v>
      </c>
      <c r="F408" s="15" t="s">
        <v>128</v>
      </c>
      <c r="G408" s="15">
        <v>999925706</v>
      </c>
      <c r="H408" s="15">
        <v>34</v>
      </c>
    </row>
    <row r="409" spans="1:8" x14ac:dyDescent="0.35">
      <c r="A409" s="84" t="s">
        <v>133</v>
      </c>
      <c r="B409" s="84" t="s">
        <v>140</v>
      </c>
      <c r="C409" s="84" t="s">
        <v>903</v>
      </c>
      <c r="D409" s="84" t="s">
        <v>2598</v>
      </c>
      <c r="E409" s="15" t="s">
        <v>5104</v>
      </c>
      <c r="F409" s="84" t="s">
        <v>128</v>
      </c>
      <c r="G409" s="84">
        <v>999926316</v>
      </c>
      <c r="H409" s="15">
        <v>34</v>
      </c>
    </row>
    <row r="410" spans="1:8" x14ac:dyDescent="0.35">
      <c r="A410" s="85" t="s">
        <v>133</v>
      </c>
      <c r="B410" s="85" t="s">
        <v>140</v>
      </c>
      <c r="C410" s="85" t="s">
        <v>4026</v>
      </c>
      <c r="D410" s="85" t="s">
        <v>546</v>
      </c>
      <c r="E410" s="15" t="s">
        <v>5178</v>
      </c>
      <c r="F410" s="85" t="s">
        <v>128</v>
      </c>
      <c r="G410" s="15">
        <v>999927405</v>
      </c>
      <c r="H410" s="15">
        <v>34</v>
      </c>
    </row>
    <row r="411" spans="1:8" x14ac:dyDescent="0.35">
      <c r="A411" s="17" t="s">
        <v>133</v>
      </c>
      <c r="B411" s="15" t="s">
        <v>140</v>
      </c>
      <c r="C411" s="15" t="s">
        <v>2482</v>
      </c>
      <c r="D411" s="15" t="s">
        <v>2483</v>
      </c>
      <c r="E411" s="15" t="s">
        <v>4929</v>
      </c>
      <c r="F411" s="15" t="s">
        <v>128</v>
      </c>
      <c r="G411" s="15">
        <v>999924000</v>
      </c>
      <c r="H411" s="15">
        <v>28</v>
      </c>
    </row>
    <row r="412" spans="1:8" x14ac:dyDescent="0.35">
      <c r="A412" s="17" t="s">
        <v>133</v>
      </c>
      <c r="B412" s="15" t="s">
        <v>140</v>
      </c>
      <c r="C412" s="15" t="s">
        <v>2397</v>
      </c>
      <c r="D412" s="15" t="s">
        <v>934</v>
      </c>
      <c r="E412" s="15" t="s">
        <v>4854</v>
      </c>
      <c r="F412" s="15" t="s">
        <v>128</v>
      </c>
      <c r="G412" s="15">
        <v>999921945</v>
      </c>
      <c r="H412" s="15">
        <v>26</v>
      </c>
    </row>
    <row r="413" spans="1:8" x14ac:dyDescent="0.35">
      <c r="A413" s="17" t="s">
        <v>133</v>
      </c>
      <c r="B413" s="15" t="s">
        <v>140</v>
      </c>
      <c r="C413" s="15" t="s">
        <v>2398</v>
      </c>
      <c r="D413" s="15" t="s">
        <v>807</v>
      </c>
      <c r="E413" s="15" t="s">
        <v>4881</v>
      </c>
      <c r="F413" s="15" t="s">
        <v>128</v>
      </c>
      <c r="G413" s="15">
        <v>999922699</v>
      </c>
      <c r="H413" s="15">
        <v>26</v>
      </c>
    </row>
    <row r="414" spans="1:8" x14ac:dyDescent="0.35">
      <c r="A414" s="17" t="s">
        <v>133</v>
      </c>
      <c r="B414" s="17" t="s">
        <v>134</v>
      </c>
      <c r="C414" s="17" t="s">
        <v>157</v>
      </c>
      <c r="D414" s="17" t="s">
        <v>1810</v>
      </c>
      <c r="E414" s="15" t="s">
        <v>4850</v>
      </c>
      <c r="F414" s="17" t="s">
        <v>128</v>
      </c>
      <c r="G414" s="17">
        <v>999921847</v>
      </c>
      <c r="H414" s="15">
        <v>327</v>
      </c>
    </row>
    <row r="415" spans="1:8" x14ac:dyDescent="0.35">
      <c r="A415" s="17" t="s">
        <v>133</v>
      </c>
      <c r="B415" s="15" t="s">
        <v>134</v>
      </c>
      <c r="C415" s="15" t="s">
        <v>2151</v>
      </c>
      <c r="D415" s="15" t="s">
        <v>2152</v>
      </c>
      <c r="E415" s="15" t="s">
        <v>4920</v>
      </c>
      <c r="F415" s="17" t="s">
        <v>128</v>
      </c>
      <c r="G415" s="15">
        <v>999923825</v>
      </c>
      <c r="H415" s="15">
        <v>232</v>
      </c>
    </row>
    <row r="416" spans="1:8" x14ac:dyDescent="0.35">
      <c r="A416" s="15" t="s">
        <v>133</v>
      </c>
      <c r="B416" s="15" t="s">
        <v>134</v>
      </c>
      <c r="C416" s="17" t="s">
        <v>1308</v>
      </c>
      <c r="D416" s="17" t="s">
        <v>1309</v>
      </c>
      <c r="E416" s="15" t="s">
        <v>4895</v>
      </c>
      <c r="F416" s="15" t="s">
        <v>128</v>
      </c>
      <c r="G416" s="17">
        <v>999923059</v>
      </c>
      <c r="H416" s="15">
        <v>219</v>
      </c>
    </row>
    <row r="417" spans="1:8" x14ac:dyDescent="0.35">
      <c r="A417" s="15" t="s">
        <v>133</v>
      </c>
      <c r="B417" s="15" t="s">
        <v>134</v>
      </c>
      <c r="C417" s="15" t="s">
        <v>936</v>
      </c>
      <c r="D417" s="15" t="s">
        <v>511</v>
      </c>
      <c r="E417" s="15" t="s">
        <v>5024</v>
      </c>
      <c r="F417" s="15" t="s">
        <v>128</v>
      </c>
      <c r="G417" s="15">
        <v>999925303</v>
      </c>
      <c r="H417" s="15">
        <v>217</v>
      </c>
    </row>
    <row r="418" spans="1:8" x14ac:dyDescent="0.35">
      <c r="A418" s="15" t="s">
        <v>133</v>
      </c>
      <c r="B418" s="15" t="s">
        <v>134</v>
      </c>
      <c r="C418" s="15" t="s">
        <v>2088</v>
      </c>
      <c r="D418" s="15" t="s">
        <v>2089</v>
      </c>
      <c r="E418" s="15" t="s">
        <v>4852</v>
      </c>
      <c r="F418" s="17" t="s">
        <v>128</v>
      </c>
      <c r="G418" s="15">
        <v>999921888</v>
      </c>
      <c r="H418" s="15">
        <v>191</v>
      </c>
    </row>
    <row r="419" spans="1:8" x14ac:dyDescent="0.35">
      <c r="A419" s="17" t="s">
        <v>133</v>
      </c>
      <c r="B419" s="15" t="s">
        <v>134</v>
      </c>
      <c r="C419" s="17" t="s">
        <v>303</v>
      </c>
      <c r="D419" s="17" t="s">
        <v>1218</v>
      </c>
      <c r="E419" s="15" t="s">
        <v>4840</v>
      </c>
      <c r="F419" s="15" t="s">
        <v>128</v>
      </c>
      <c r="G419" s="17">
        <v>999921665</v>
      </c>
      <c r="H419" s="15">
        <v>150.79999999999998</v>
      </c>
    </row>
    <row r="420" spans="1:8" x14ac:dyDescent="0.35">
      <c r="A420" s="15" t="s">
        <v>133</v>
      </c>
      <c r="B420" s="15" t="s">
        <v>134</v>
      </c>
      <c r="C420" s="15" t="s">
        <v>3115</v>
      </c>
      <c r="D420" s="15" t="s">
        <v>1108</v>
      </c>
      <c r="E420" s="15" t="s">
        <v>4997</v>
      </c>
      <c r="F420" s="15" t="s">
        <v>128</v>
      </c>
      <c r="G420" s="15">
        <v>999925049</v>
      </c>
      <c r="H420" s="15">
        <v>147</v>
      </c>
    </row>
    <row r="421" spans="1:8" x14ac:dyDescent="0.35">
      <c r="A421" s="15" t="s">
        <v>133</v>
      </c>
      <c r="B421" s="15" t="s">
        <v>134</v>
      </c>
      <c r="C421" s="15" t="s">
        <v>282</v>
      </c>
      <c r="D421" s="15" t="s">
        <v>3122</v>
      </c>
      <c r="E421" s="15" t="s">
        <v>5055</v>
      </c>
      <c r="F421" s="15" t="s">
        <v>128</v>
      </c>
      <c r="G421" s="15">
        <v>999925678</v>
      </c>
      <c r="H421" s="15">
        <v>143</v>
      </c>
    </row>
    <row r="422" spans="1:8" x14ac:dyDescent="0.35">
      <c r="A422" s="15" t="s">
        <v>133</v>
      </c>
      <c r="B422" s="15" t="s">
        <v>134</v>
      </c>
      <c r="C422" s="15" t="s">
        <v>1332</v>
      </c>
      <c r="D422" s="15" t="s">
        <v>1333</v>
      </c>
      <c r="E422" s="15" t="s">
        <v>4726</v>
      </c>
      <c r="F422" s="15" t="s">
        <v>128</v>
      </c>
      <c r="G422" s="15">
        <v>999917656</v>
      </c>
      <c r="H422" s="15">
        <v>135</v>
      </c>
    </row>
    <row r="423" spans="1:8" x14ac:dyDescent="0.35">
      <c r="A423" s="85" t="s">
        <v>133</v>
      </c>
      <c r="B423" s="85" t="s">
        <v>134</v>
      </c>
      <c r="C423" s="85" t="s">
        <v>2136</v>
      </c>
      <c r="D423" s="85" t="s">
        <v>3441</v>
      </c>
      <c r="E423" s="15" t="s">
        <v>4933</v>
      </c>
      <c r="F423" s="85" t="s">
        <v>128</v>
      </c>
      <c r="G423" s="15">
        <v>999924230</v>
      </c>
      <c r="H423" s="15">
        <v>120</v>
      </c>
    </row>
    <row r="424" spans="1:8" x14ac:dyDescent="0.35">
      <c r="A424" s="85" t="s">
        <v>133</v>
      </c>
      <c r="B424" s="85" t="s">
        <v>134</v>
      </c>
      <c r="C424" s="85" t="s">
        <v>2644</v>
      </c>
      <c r="D424" s="85" t="s">
        <v>856</v>
      </c>
      <c r="E424" s="15" t="s">
        <v>5064</v>
      </c>
      <c r="F424" s="85" t="s">
        <v>128</v>
      </c>
      <c r="G424" s="15">
        <v>999925741</v>
      </c>
      <c r="H424" s="15">
        <v>120</v>
      </c>
    </row>
    <row r="425" spans="1:8" x14ac:dyDescent="0.35">
      <c r="A425" s="15" t="s">
        <v>133</v>
      </c>
      <c r="B425" s="15" t="s">
        <v>134</v>
      </c>
      <c r="C425" s="15" t="s">
        <v>159</v>
      </c>
      <c r="D425" s="15" t="s">
        <v>3119</v>
      </c>
      <c r="E425" s="15" t="s">
        <v>4999</v>
      </c>
      <c r="F425" s="15" t="s">
        <v>128</v>
      </c>
      <c r="G425" s="15">
        <v>999925052</v>
      </c>
      <c r="H425" s="15">
        <v>97</v>
      </c>
    </row>
    <row r="426" spans="1:8" x14ac:dyDescent="0.35">
      <c r="A426" s="82" t="s">
        <v>133</v>
      </c>
      <c r="B426" s="82" t="s">
        <v>134</v>
      </c>
      <c r="C426" s="82" t="s">
        <v>2781</v>
      </c>
      <c r="D426" s="82" t="s">
        <v>2782</v>
      </c>
      <c r="E426" s="15" t="s">
        <v>4774</v>
      </c>
      <c r="F426" s="82" t="s">
        <v>128</v>
      </c>
      <c r="G426" s="82">
        <v>999919897</v>
      </c>
      <c r="H426" s="15">
        <v>90</v>
      </c>
    </row>
    <row r="427" spans="1:8" x14ac:dyDescent="0.35">
      <c r="A427" s="85" t="s">
        <v>133</v>
      </c>
      <c r="B427" s="85" t="s">
        <v>134</v>
      </c>
      <c r="C427" s="85" t="s">
        <v>380</v>
      </c>
      <c r="D427" s="85" t="s">
        <v>504</v>
      </c>
      <c r="E427" s="15" t="s">
        <v>4916</v>
      </c>
      <c r="F427" s="85" t="s">
        <v>128</v>
      </c>
      <c r="G427" s="15">
        <v>999923773</v>
      </c>
      <c r="H427" s="15">
        <v>90</v>
      </c>
    </row>
    <row r="428" spans="1:8" x14ac:dyDescent="0.35">
      <c r="A428" s="15" t="s">
        <v>133</v>
      </c>
      <c r="B428" s="15" t="s">
        <v>134</v>
      </c>
      <c r="C428" s="15" t="s">
        <v>3113</v>
      </c>
      <c r="D428" s="15" t="s">
        <v>3114</v>
      </c>
      <c r="E428" s="15" t="s">
        <v>5126</v>
      </c>
      <c r="F428" s="15" t="s">
        <v>128</v>
      </c>
      <c r="G428" s="15">
        <v>999926650</v>
      </c>
      <c r="H428" s="15">
        <v>90</v>
      </c>
    </row>
    <row r="429" spans="1:8" x14ac:dyDescent="0.35">
      <c r="A429" s="15" t="s">
        <v>133</v>
      </c>
      <c r="B429" s="15" t="s">
        <v>134</v>
      </c>
      <c r="C429" s="15" t="s">
        <v>3497</v>
      </c>
      <c r="D429" s="15" t="s">
        <v>3498</v>
      </c>
      <c r="E429" s="15" t="s">
        <v>4800</v>
      </c>
      <c r="F429" s="15" t="s">
        <v>128</v>
      </c>
      <c r="G429" s="15">
        <v>999921018</v>
      </c>
      <c r="H429" s="15">
        <v>89</v>
      </c>
    </row>
    <row r="430" spans="1:8" x14ac:dyDescent="0.35">
      <c r="A430" s="17" t="s">
        <v>133</v>
      </c>
      <c r="B430" s="17" t="s">
        <v>134</v>
      </c>
      <c r="C430" s="17" t="s">
        <v>345</v>
      </c>
      <c r="D430" s="17" t="s">
        <v>1322</v>
      </c>
      <c r="E430" s="15" t="s">
        <v>4822</v>
      </c>
      <c r="F430" s="17" t="s">
        <v>128</v>
      </c>
      <c r="G430" s="17">
        <v>999921317</v>
      </c>
      <c r="H430" s="15">
        <v>88.25</v>
      </c>
    </row>
    <row r="431" spans="1:8" x14ac:dyDescent="0.35">
      <c r="A431" s="17" t="s">
        <v>133</v>
      </c>
      <c r="B431" s="15" t="s">
        <v>134</v>
      </c>
      <c r="C431" s="15" t="s">
        <v>1655</v>
      </c>
      <c r="D431" s="15" t="s">
        <v>1223</v>
      </c>
      <c r="E431" s="15" t="s">
        <v>4973</v>
      </c>
      <c r="F431" s="15" t="s">
        <v>128</v>
      </c>
      <c r="G431" s="15">
        <v>999924743</v>
      </c>
      <c r="H431" s="15">
        <v>86</v>
      </c>
    </row>
    <row r="432" spans="1:8" x14ac:dyDescent="0.35">
      <c r="A432" s="17" t="s">
        <v>133</v>
      </c>
      <c r="B432" s="15" t="s">
        <v>134</v>
      </c>
      <c r="C432" s="15" t="s">
        <v>2081</v>
      </c>
      <c r="D432" s="15" t="s">
        <v>1355</v>
      </c>
      <c r="E432" s="15" t="s">
        <v>4915</v>
      </c>
      <c r="F432" s="17" t="s">
        <v>128</v>
      </c>
      <c r="G432" s="15">
        <v>999923768</v>
      </c>
      <c r="H432" s="15">
        <v>78.2</v>
      </c>
    </row>
    <row r="433" spans="1:8" x14ac:dyDescent="0.35">
      <c r="A433" s="17" t="s">
        <v>133</v>
      </c>
      <c r="B433" s="15" t="s">
        <v>134</v>
      </c>
      <c r="C433" s="15" t="s">
        <v>1408</v>
      </c>
      <c r="D433" s="15" t="s">
        <v>2366</v>
      </c>
      <c r="E433" s="15" t="s">
        <v>4976</v>
      </c>
      <c r="F433" s="15" t="s">
        <v>128</v>
      </c>
      <c r="G433" s="15">
        <v>999924756</v>
      </c>
      <c r="H433" s="15">
        <v>73</v>
      </c>
    </row>
    <row r="434" spans="1:8" x14ac:dyDescent="0.35">
      <c r="A434" s="15" t="s">
        <v>133</v>
      </c>
      <c r="B434" s="15" t="s">
        <v>134</v>
      </c>
      <c r="C434" s="15" t="s">
        <v>152</v>
      </c>
      <c r="D434" s="15" t="s">
        <v>1571</v>
      </c>
      <c r="E434" s="15" t="s">
        <v>4789</v>
      </c>
      <c r="F434" s="15" t="s">
        <v>128</v>
      </c>
      <c r="G434" s="15">
        <v>999920497</v>
      </c>
      <c r="H434" s="15">
        <v>68</v>
      </c>
    </row>
    <row r="435" spans="1:8" x14ac:dyDescent="0.35">
      <c r="A435" s="15" t="s">
        <v>133</v>
      </c>
      <c r="B435" s="15" t="s">
        <v>134</v>
      </c>
      <c r="C435" s="17" t="s">
        <v>556</v>
      </c>
      <c r="D435" s="17" t="s">
        <v>557</v>
      </c>
      <c r="E435" s="15" t="s">
        <v>4823</v>
      </c>
      <c r="F435" s="15" t="s">
        <v>128</v>
      </c>
      <c r="G435" s="17">
        <v>999921346</v>
      </c>
      <c r="H435" s="15">
        <v>68</v>
      </c>
    </row>
    <row r="436" spans="1:8" x14ac:dyDescent="0.35">
      <c r="A436" s="82" t="s">
        <v>133</v>
      </c>
      <c r="B436" s="82" t="s">
        <v>134</v>
      </c>
      <c r="C436" s="82" t="s">
        <v>2776</v>
      </c>
      <c r="D436" s="82" t="s">
        <v>2777</v>
      </c>
      <c r="E436" s="15" t="s">
        <v>5073</v>
      </c>
      <c r="F436" s="82" t="s">
        <v>128</v>
      </c>
      <c r="G436" s="82">
        <v>999925868</v>
      </c>
      <c r="H436" s="15">
        <v>68</v>
      </c>
    </row>
    <row r="437" spans="1:8" x14ac:dyDescent="0.35">
      <c r="A437" s="85" t="s">
        <v>133</v>
      </c>
      <c r="B437" s="85" t="s">
        <v>134</v>
      </c>
      <c r="C437" s="85" t="s">
        <v>2645</v>
      </c>
      <c r="D437" s="85" t="s">
        <v>2646</v>
      </c>
      <c r="E437" s="15" t="s">
        <v>5078</v>
      </c>
      <c r="F437" s="85" t="s">
        <v>128</v>
      </c>
      <c r="G437" s="15">
        <v>999925912</v>
      </c>
      <c r="H437" s="15">
        <v>68</v>
      </c>
    </row>
    <row r="438" spans="1:8" x14ac:dyDescent="0.35">
      <c r="A438" s="82" t="s">
        <v>133</v>
      </c>
      <c r="B438" s="82" t="s">
        <v>134</v>
      </c>
      <c r="C438" s="82" t="s">
        <v>2778</v>
      </c>
      <c r="D438" s="82" t="s">
        <v>2779</v>
      </c>
      <c r="E438" s="15" t="s">
        <v>5111</v>
      </c>
      <c r="F438" s="82" t="s">
        <v>128</v>
      </c>
      <c r="G438" s="82">
        <v>999926391</v>
      </c>
      <c r="H438" s="15">
        <v>68</v>
      </c>
    </row>
    <row r="439" spans="1:8" x14ac:dyDescent="0.35">
      <c r="A439" s="15" t="s">
        <v>133</v>
      </c>
      <c r="B439" s="15" t="s">
        <v>134</v>
      </c>
      <c r="C439" s="15" t="s">
        <v>158</v>
      </c>
      <c r="D439" s="15" t="s">
        <v>981</v>
      </c>
      <c r="E439" s="15" t="s">
        <v>5164</v>
      </c>
      <c r="F439" s="15" t="s">
        <v>128</v>
      </c>
      <c r="G439" s="15">
        <v>999927206</v>
      </c>
      <c r="H439" s="15">
        <v>68</v>
      </c>
    </row>
    <row r="440" spans="1:8" x14ac:dyDescent="0.35">
      <c r="A440" s="85" t="s">
        <v>133</v>
      </c>
      <c r="B440" s="85" t="s">
        <v>134</v>
      </c>
      <c r="C440" s="85" t="s">
        <v>3444</v>
      </c>
      <c r="D440" s="85" t="s">
        <v>2169</v>
      </c>
      <c r="E440" s="15" t="s">
        <v>5166</v>
      </c>
      <c r="F440" s="85" t="s">
        <v>128</v>
      </c>
      <c r="G440" s="15">
        <v>999927213</v>
      </c>
      <c r="H440" s="15">
        <v>68</v>
      </c>
    </row>
    <row r="441" spans="1:8" x14ac:dyDescent="0.35">
      <c r="A441" s="85" t="s">
        <v>133</v>
      </c>
      <c r="B441" s="85" t="s">
        <v>134</v>
      </c>
      <c r="C441" s="85" t="s">
        <v>3442</v>
      </c>
      <c r="D441" s="85" t="s">
        <v>3443</v>
      </c>
      <c r="E441" s="15" t="s">
        <v>5185</v>
      </c>
      <c r="F441" s="85" t="s">
        <v>128</v>
      </c>
      <c r="G441" s="15">
        <v>999927487</v>
      </c>
      <c r="H441" s="15">
        <v>68</v>
      </c>
    </row>
    <row r="442" spans="1:8" x14ac:dyDescent="0.35">
      <c r="A442" s="17" t="s">
        <v>133</v>
      </c>
      <c r="B442" s="15" t="s">
        <v>134</v>
      </c>
      <c r="C442" s="15" t="s">
        <v>2329</v>
      </c>
      <c r="D442" s="15" t="s">
        <v>1990</v>
      </c>
      <c r="E442" s="15" t="s">
        <v>4978</v>
      </c>
      <c r="F442" s="15" t="s">
        <v>128</v>
      </c>
      <c r="G442" s="15">
        <v>999924794</v>
      </c>
      <c r="H442" s="15">
        <v>67.5</v>
      </c>
    </row>
    <row r="443" spans="1:8" x14ac:dyDescent="0.35">
      <c r="A443" s="17" t="s">
        <v>133</v>
      </c>
      <c r="B443" s="17" t="s">
        <v>134</v>
      </c>
      <c r="C443" s="17" t="s">
        <v>1460</v>
      </c>
      <c r="D443" s="17" t="s">
        <v>1459</v>
      </c>
      <c r="E443" s="15" t="s">
        <v>4900</v>
      </c>
      <c r="F443" s="17" t="s">
        <v>128</v>
      </c>
      <c r="G443" s="17">
        <v>999923264</v>
      </c>
      <c r="H443" s="15">
        <v>64.400000000000006</v>
      </c>
    </row>
    <row r="444" spans="1:8" x14ac:dyDescent="0.35">
      <c r="A444" s="15" t="s">
        <v>133</v>
      </c>
      <c r="B444" s="15" t="s">
        <v>134</v>
      </c>
      <c r="C444" s="15" t="s">
        <v>238</v>
      </c>
      <c r="D444" s="15" t="s">
        <v>2863</v>
      </c>
      <c r="E444" s="15" t="s">
        <v>4998</v>
      </c>
      <c r="F444" s="15" t="s">
        <v>128</v>
      </c>
      <c r="G444" s="15">
        <v>999925050</v>
      </c>
      <c r="H444" s="15">
        <v>63</v>
      </c>
    </row>
    <row r="445" spans="1:8" x14ac:dyDescent="0.35">
      <c r="A445" s="15" t="s">
        <v>133</v>
      </c>
      <c r="B445" s="15" t="s">
        <v>134</v>
      </c>
      <c r="C445" s="15" t="s">
        <v>3118</v>
      </c>
      <c r="D445" s="15" t="s">
        <v>2747</v>
      </c>
      <c r="E445" s="15" t="s">
        <v>5021</v>
      </c>
      <c r="F445" s="15" t="s">
        <v>128</v>
      </c>
      <c r="G445" s="15">
        <v>999925294</v>
      </c>
      <c r="H445" s="15">
        <v>63</v>
      </c>
    </row>
    <row r="446" spans="1:8" x14ac:dyDescent="0.35">
      <c r="A446" s="82" t="s">
        <v>133</v>
      </c>
      <c r="B446" s="82" t="s">
        <v>134</v>
      </c>
      <c r="C446" s="82" t="s">
        <v>2780</v>
      </c>
      <c r="D446" s="82" t="s">
        <v>685</v>
      </c>
      <c r="E446" s="15" t="s">
        <v>5075</v>
      </c>
      <c r="F446" s="82" t="s">
        <v>128</v>
      </c>
      <c r="G446" s="82">
        <v>999925871</v>
      </c>
      <c r="H446" s="15">
        <v>63</v>
      </c>
    </row>
    <row r="447" spans="1:8" x14ac:dyDescent="0.35">
      <c r="A447" s="15" t="s">
        <v>133</v>
      </c>
      <c r="B447" s="15" t="s">
        <v>134</v>
      </c>
      <c r="C447" s="15" t="s">
        <v>3116</v>
      </c>
      <c r="D447" s="15" t="s">
        <v>3117</v>
      </c>
      <c r="E447" s="15" t="s">
        <v>5168</v>
      </c>
      <c r="F447" s="15" t="s">
        <v>128</v>
      </c>
      <c r="G447" s="15">
        <v>999927255</v>
      </c>
      <c r="H447" s="15">
        <v>63</v>
      </c>
    </row>
    <row r="448" spans="1:8" x14ac:dyDescent="0.35">
      <c r="A448" s="15" t="s">
        <v>133</v>
      </c>
      <c r="B448" s="15" t="s">
        <v>134</v>
      </c>
      <c r="C448" s="15" t="s">
        <v>588</v>
      </c>
      <c r="D448" s="15" t="s">
        <v>1638</v>
      </c>
      <c r="E448" s="15" t="s">
        <v>5031</v>
      </c>
      <c r="F448" s="15" t="s">
        <v>128</v>
      </c>
      <c r="G448" s="15">
        <v>999925352</v>
      </c>
      <c r="H448" s="15">
        <v>60</v>
      </c>
    </row>
    <row r="449" spans="1:8" x14ac:dyDescent="0.35">
      <c r="A449" s="17" t="s">
        <v>133</v>
      </c>
      <c r="B449" s="17" t="s">
        <v>134</v>
      </c>
      <c r="C449" s="17" t="s">
        <v>3678</v>
      </c>
      <c r="D449" s="17" t="s">
        <v>3679</v>
      </c>
      <c r="E449" s="15" t="s">
        <v>5242</v>
      </c>
      <c r="F449" s="17" t="s">
        <v>128</v>
      </c>
      <c r="G449" s="17">
        <v>999928159</v>
      </c>
      <c r="H449" s="15">
        <v>60</v>
      </c>
    </row>
    <row r="450" spans="1:8" x14ac:dyDescent="0.35">
      <c r="A450" s="85" t="s">
        <v>133</v>
      </c>
      <c r="B450" s="85" t="s">
        <v>134</v>
      </c>
      <c r="C450" s="85" t="s">
        <v>780</v>
      </c>
      <c r="D450" s="85" t="s">
        <v>499</v>
      </c>
      <c r="E450" s="15" t="s">
        <v>5095</v>
      </c>
      <c r="F450" s="85" t="s">
        <v>128</v>
      </c>
      <c r="G450" s="15">
        <v>999926176</v>
      </c>
      <c r="H450" s="15">
        <v>45</v>
      </c>
    </row>
    <row r="451" spans="1:8" x14ac:dyDescent="0.35">
      <c r="A451" s="15" t="s">
        <v>133</v>
      </c>
      <c r="B451" s="15" t="s">
        <v>134</v>
      </c>
      <c r="C451" s="15" t="s">
        <v>3011</v>
      </c>
      <c r="D451" s="15" t="s">
        <v>3012</v>
      </c>
      <c r="E451" s="15" t="s">
        <v>5131</v>
      </c>
      <c r="F451" s="15" t="s">
        <v>128</v>
      </c>
      <c r="G451" s="15">
        <v>999926696</v>
      </c>
      <c r="H451" s="15">
        <v>45</v>
      </c>
    </row>
    <row r="452" spans="1:8" x14ac:dyDescent="0.35">
      <c r="A452" s="83" t="s">
        <v>133</v>
      </c>
      <c r="B452" s="83" t="s">
        <v>134</v>
      </c>
      <c r="C452" s="83" t="s">
        <v>3883</v>
      </c>
      <c r="D452" s="83" t="s">
        <v>3884</v>
      </c>
      <c r="E452" s="15" t="s">
        <v>5159</v>
      </c>
      <c r="F452" s="83" t="s">
        <v>128</v>
      </c>
      <c r="G452" s="83">
        <v>999927121</v>
      </c>
      <c r="H452" s="15">
        <v>45</v>
      </c>
    </row>
    <row r="453" spans="1:8" x14ac:dyDescent="0.35">
      <c r="A453" s="15" t="s">
        <v>133</v>
      </c>
      <c r="B453" s="15" t="s">
        <v>134</v>
      </c>
      <c r="C453" s="15" t="s">
        <v>3211</v>
      </c>
      <c r="D453" s="15" t="s">
        <v>401</v>
      </c>
      <c r="E453" s="15" t="s">
        <v>5179</v>
      </c>
      <c r="F453" s="15" t="s">
        <v>128</v>
      </c>
      <c r="G453" s="15">
        <v>999927416</v>
      </c>
      <c r="H453" s="15">
        <v>45</v>
      </c>
    </row>
    <row r="454" spans="1:8" x14ac:dyDescent="0.35">
      <c r="A454" s="15" t="s">
        <v>133</v>
      </c>
      <c r="B454" s="15" t="s">
        <v>134</v>
      </c>
      <c r="C454" s="15" t="s">
        <v>238</v>
      </c>
      <c r="D454" s="15" t="s">
        <v>239</v>
      </c>
      <c r="E454" s="15" t="s">
        <v>4888</v>
      </c>
      <c r="F454" s="15" t="s">
        <v>128</v>
      </c>
      <c r="G454" s="15">
        <v>999922957</v>
      </c>
      <c r="H454" s="15">
        <v>38</v>
      </c>
    </row>
    <row r="455" spans="1:8" x14ac:dyDescent="0.35">
      <c r="A455" s="15" t="s">
        <v>133</v>
      </c>
      <c r="B455" s="15" t="s">
        <v>134</v>
      </c>
      <c r="C455" s="15" t="s">
        <v>3120</v>
      </c>
      <c r="D455" s="15" t="s">
        <v>3075</v>
      </c>
      <c r="E455" s="15" t="s">
        <v>5006</v>
      </c>
      <c r="F455" s="15" t="s">
        <v>128</v>
      </c>
      <c r="G455" s="15">
        <v>999925178</v>
      </c>
      <c r="H455" s="15">
        <v>38</v>
      </c>
    </row>
    <row r="456" spans="1:8" x14ac:dyDescent="0.35">
      <c r="A456" s="15" t="s">
        <v>133</v>
      </c>
      <c r="B456" s="15" t="s">
        <v>134</v>
      </c>
      <c r="C456" s="15" t="s">
        <v>903</v>
      </c>
      <c r="D456" s="15" t="s">
        <v>3766</v>
      </c>
      <c r="E456" s="15" t="s">
        <v>5036</v>
      </c>
      <c r="F456" s="15" t="s">
        <v>128</v>
      </c>
      <c r="G456" s="15">
        <v>999925469</v>
      </c>
      <c r="H456" s="15">
        <v>38</v>
      </c>
    </row>
    <row r="457" spans="1:8" x14ac:dyDescent="0.35">
      <c r="A457" s="15" t="s">
        <v>133</v>
      </c>
      <c r="B457" s="15" t="s">
        <v>134</v>
      </c>
      <c r="C457" s="15" t="s">
        <v>512</v>
      </c>
      <c r="D457" s="15" t="s">
        <v>180</v>
      </c>
      <c r="E457" s="15" t="s">
        <v>5093</v>
      </c>
      <c r="F457" s="15" t="s">
        <v>128</v>
      </c>
      <c r="G457" s="15">
        <v>999926160</v>
      </c>
      <c r="H457" s="15">
        <v>38</v>
      </c>
    </row>
    <row r="458" spans="1:8" x14ac:dyDescent="0.35">
      <c r="A458" s="15" t="s">
        <v>133</v>
      </c>
      <c r="B458" s="15" t="s">
        <v>134</v>
      </c>
      <c r="C458" s="15" t="s">
        <v>509</v>
      </c>
      <c r="D458" s="15" t="s">
        <v>3121</v>
      </c>
      <c r="E458" s="15" t="s">
        <v>5145</v>
      </c>
      <c r="F458" s="15" t="s">
        <v>128</v>
      </c>
      <c r="G458" s="15">
        <v>999926908</v>
      </c>
      <c r="H458" s="15">
        <v>38</v>
      </c>
    </row>
    <row r="459" spans="1:8" x14ac:dyDescent="0.35">
      <c r="A459" s="15" t="s">
        <v>133</v>
      </c>
      <c r="B459" s="15" t="s">
        <v>134</v>
      </c>
      <c r="C459" s="15" t="s">
        <v>1261</v>
      </c>
      <c r="D459" s="15" t="s">
        <v>1108</v>
      </c>
      <c r="E459" s="15" t="s">
        <v>5169</v>
      </c>
      <c r="F459" s="15" t="s">
        <v>128</v>
      </c>
      <c r="G459" s="15">
        <v>999927262</v>
      </c>
      <c r="H459" s="15">
        <v>38</v>
      </c>
    </row>
    <row r="460" spans="1:8" x14ac:dyDescent="0.35">
      <c r="A460" s="15" t="s">
        <v>133</v>
      </c>
      <c r="B460" s="15" t="s">
        <v>134</v>
      </c>
      <c r="C460" s="15" t="s">
        <v>3009</v>
      </c>
      <c r="D460" s="15" t="s">
        <v>3010</v>
      </c>
      <c r="E460" s="15" t="s">
        <v>4913</v>
      </c>
      <c r="F460" s="15" t="s">
        <v>128</v>
      </c>
      <c r="G460" s="15">
        <v>999923706</v>
      </c>
      <c r="H460" s="15">
        <v>34</v>
      </c>
    </row>
    <row r="461" spans="1:8" x14ac:dyDescent="0.35">
      <c r="A461" s="15" t="s">
        <v>133</v>
      </c>
      <c r="B461" s="15" t="s">
        <v>134</v>
      </c>
      <c r="C461" s="15" t="s">
        <v>1727</v>
      </c>
      <c r="D461" s="15" t="s">
        <v>1573</v>
      </c>
      <c r="E461" s="15" t="s">
        <v>5062</v>
      </c>
      <c r="F461" s="15" t="s">
        <v>128</v>
      </c>
      <c r="G461" s="15">
        <v>999925731</v>
      </c>
      <c r="H461" s="15">
        <v>30</v>
      </c>
    </row>
    <row r="462" spans="1:8" x14ac:dyDescent="0.35">
      <c r="A462" s="15" t="s">
        <v>133</v>
      </c>
      <c r="B462" s="15" t="s">
        <v>134</v>
      </c>
      <c r="C462" s="15" t="s">
        <v>3773</v>
      </c>
      <c r="D462" s="15" t="s">
        <v>3774</v>
      </c>
      <c r="E462" s="15" t="s">
        <v>5241</v>
      </c>
      <c r="F462" s="15" t="s">
        <v>128</v>
      </c>
      <c r="G462" s="15">
        <v>999928154</v>
      </c>
      <c r="H462" s="15">
        <v>30</v>
      </c>
    </row>
    <row r="463" spans="1:8" x14ac:dyDescent="0.35">
      <c r="A463" s="17" t="s">
        <v>133</v>
      </c>
      <c r="B463" s="15" t="s">
        <v>134</v>
      </c>
      <c r="C463" s="15" t="s">
        <v>2419</v>
      </c>
      <c r="D463" s="15" t="s">
        <v>2420</v>
      </c>
      <c r="E463" s="15" t="s">
        <v>4942</v>
      </c>
      <c r="F463" s="15" t="s">
        <v>128</v>
      </c>
      <c r="G463" s="15">
        <v>999924433</v>
      </c>
      <c r="H463" s="15">
        <v>26</v>
      </c>
    </row>
    <row r="464" spans="1:8" x14ac:dyDescent="0.35">
      <c r="A464" s="17" t="s">
        <v>133</v>
      </c>
      <c r="B464" s="15" t="s">
        <v>134</v>
      </c>
      <c r="C464" s="15" t="s">
        <v>2421</v>
      </c>
      <c r="D464" s="15" t="s">
        <v>2358</v>
      </c>
      <c r="E464" s="15" t="s">
        <v>4955</v>
      </c>
      <c r="F464" s="15" t="s">
        <v>128</v>
      </c>
      <c r="G464" s="15">
        <v>999924562</v>
      </c>
      <c r="H464" s="15">
        <v>26</v>
      </c>
    </row>
    <row r="465" spans="1:8" x14ac:dyDescent="0.35">
      <c r="A465" s="15" t="s">
        <v>133</v>
      </c>
      <c r="B465" s="15" t="s">
        <v>142</v>
      </c>
      <c r="C465" s="15" t="s">
        <v>407</v>
      </c>
      <c r="D465" s="15" t="s">
        <v>1322</v>
      </c>
      <c r="E465" s="15" t="s">
        <v>4877</v>
      </c>
      <c r="F465" s="15" t="s">
        <v>128</v>
      </c>
      <c r="G465" s="15">
        <v>999922546</v>
      </c>
      <c r="H465" s="15">
        <v>459.2</v>
      </c>
    </row>
    <row r="466" spans="1:8" x14ac:dyDescent="0.35">
      <c r="A466" s="15" t="s">
        <v>133</v>
      </c>
      <c r="B466" s="15" t="s">
        <v>142</v>
      </c>
      <c r="C466" s="15" t="s">
        <v>1120</v>
      </c>
      <c r="D466" s="15" t="s">
        <v>1106</v>
      </c>
      <c r="E466" s="15" t="s">
        <v>4734</v>
      </c>
      <c r="F466" s="15" t="s">
        <v>128</v>
      </c>
      <c r="G466" s="15">
        <v>999918052</v>
      </c>
      <c r="H466" s="15">
        <v>363</v>
      </c>
    </row>
    <row r="467" spans="1:8" x14ac:dyDescent="0.35">
      <c r="A467" s="17" t="s">
        <v>133</v>
      </c>
      <c r="B467" s="15" t="s">
        <v>142</v>
      </c>
      <c r="C467" s="15" t="s">
        <v>2335</v>
      </c>
      <c r="D467" s="15" t="s">
        <v>2336</v>
      </c>
      <c r="E467" s="15" t="s">
        <v>4944</v>
      </c>
      <c r="F467" s="15" t="s">
        <v>128</v>
      </c>
      <c r="G467" s="15">
        <v>999924468</v>
      </c>
      <c r="H467" s="15">
        <v>352</v>
      </c>
    </row>
    <row r="468" spans="1:8" x14ac:dyDescent="0.35">
      <c r="A468" s="15" t="s">
        <v>133</v>
      </c>
      <c r="B468" s="15" t="s">
        <v>142</v>
      </c>
      <c r="C468" s="15" t="s">
        <v>967</v>
      </c>
      <c r="D468" s="15" t="s">
        <v>968</v>
      </c>
      <c r="E468" s="15" t="s">
        <v>4757</v>
      </c>
      <c r="F468" s="15" t="s">
        <v>128</v>
      </c>
      <c r="G468" s="15">
        <v>999919367</v>
      </c>
      <c r="H468" s="15">
        <v>307</v>
      </c>
    </row>
    <row r="469" spans="1:8" x14ac:dyDescent="0.35">
      <c r="A469" s="85" t="s">
        <v>133</v>
      </c>
      <c r="B469" s="85" t="s">
        <v>142</v>
      </c>
      <c r="C469" s="85" t="s">
        <v>1707</v>
      </c>
      <c r="D469" s="85" t="s">
        <v>2620</v>
      </c>
      <c r="E469" s="15" t="s">
        <v>4983</v>
      </c>
      <c r="F469" s="85" t="s">
        <v>128</v>
      </c>
      <c r="G469" s="15">
        <v>999924828</v>
      </c>
      <c r="H469" s="15">
        <v>278</v>
      </c>
    </row>
    <row r="470" spans="1:8" x14ac:dyDescent="0.35">
      <c r="A470" s="15" t="s">
        <v>133</v>
      </c>
      <c r="B470" s="15" t="s">
        <v>142</v>
      </c>
      <c r="C470" s="15" t="s">
        <v>303</v>
      </c>
      <c r="D470" s="15" t="s">
        <v>304</v>
      </c>
      <c r="E470" s="15" t="s">
        <v>4696</v>
      </c>
      <c r="F470" s="15" t="s">
        <v>128</v>
      </c>
      <c r="G470" s="15">
        <v>999906254</v>
      </c>
      <c r="H470" s="15">
        <v>252</v>
      </c>
    </row>
    <row r="471" spans="1:8" x14ac:dyDescent="0.35">
      <c r="A471" s="15" t="s">
        <v>133</v>
      </c>
      <c r="B471" s="15" t="s">
        <v>142</v>
      </c>
      <c r="C471" s="15" t="s">
        <v>251</v>
      </c>
      <c r="D471" s="15" t="s">
        <v>2070</v>
      </c>
      <c r="E471" s="15" t="s">
        <v>4947</v>
      </c>
      <c r="F471" s="15" t="s">
        <v>128</v>
      </c>
      <c r="G471" s="15">
        <v>999924482</v>
      </c>
      <c r="H471" s="15">
        <v>207</v>
      </c>
    </row>
    <row r="472" spans="1:8" x14ac:dyDescent="0.35">
      <c r="A472" s="85" t="s">
        <v>133</v>
      </c>
      <c r="B472" s="85" t="s">
        <v>142</v>
      </c>
      <c r="C472" s="85" t="s">
        <v>670</v>
      </c>
      <c r="D472" s="85" t="s">
        <v>2655</v>
      </c>
      <c r="E472" s="15" t="s">
        <v>4974</v>
      </c>
      <c r="F472" s="85" t="s">
        <v>128</v>
      </c>
      <c r="G472" s="15">
        <v>999924745</v>
      </c>
      <c r="H472" s="15">
        <v>204</v>
      </c>
    </row>
    <row r="473" spans="1:8" x14ac:dyDescent="0.35">
      <c r="A473" s="85" t="s">
        <v>133</v>
      </c>
      <c r="B473" s="85" t="s">
        <v>142</v>
      </c>
      <c r="C473" s="85" t="s">
        <v>490</v>
      </c>
      <c r="D473" s="85" t="s">
        <v>1532</v>
      </c>
      <c r="E473" s="15" t="s">
        <v>5208</v>
      </c>
      <c r="F473" s="85" t="s">
        <v>128</v>
      </c>
      <c r="G473" s="15">
        <v>999927821</v>
      </c>
      <c r="H473" s="15">
        <v>199</v>
      </c>
    </row>
    <row r="474" spans="1:8" x14ac:dyDescent="0.35">
      <c r="A474" s="15" t="s">
        <v>133</v>
      </c>
      <c r="B474" s="15" t="s">
        <v>142</v>
      </c>
      <c r="C474" s="15" t="s">
        <v>3014</v>
      </c>
      <c r="D474" s="15" t="s">
        <v>3015</v>
      </c>
      <c r="E474" s="15" t="s">
        <v>5070</v>
      </c>
      <c r="F474" s="15" t="s">
        <v>128</v>
      </c>
      <c r="G474" s="15">
        <v>999925852</v>
      </c>
      <c r="H474" s="15">
        <v>195</v>
      </c>
    </row>
    <row r="475" spans="1:8" x14ac:dyDescent="0.35">
      <c r="A475" s="15" t="s">
        <v>133</v>
      </c>
      <c r="B475" s="15" t="s">
        <v>142</v>
      </c>
      <c r="C475" s="17" t="s">
        <v>425</v>
      </c>
      <c r="D475" s="17" t="s">
        <v>929</v>
      </c>
      <c r="E475" s="15" t="s">
        <v>4819</v>
      </c>
      <c r="F475" s="15" t="s">
        <v>128</v>
      </c>
      <c r="G475" s="17">
        <v>999921271</v>
      </c>
      <c r="H475" s="15">
        <v>186</v>
      </c>
    </row>
    <row r="476" spans="1:8" x14ac:dyDescent="0.35">
      <c r="A476" s="15" t="s">
        <v>133</v>
      </c>
      <c r="B476" s="15" t="s">
        <v>142</v>
      </c>
      <c r="C476" s="17" t="s">
        <v>155</v>
      </c>
      <c r="D476" s="17" t="s">
        <v>519</v>
      </c>
      <c r="E476" s="15" t="s">
        <v>4813</v>
      </c>
      <c r="F476" s="15" t="s">
        <v>128</v>
      </c>
      <c r="G476" s="17">
        <v>999921214</v>
      </c>
      <c r="H476" s="15">
        <v>178</v>
      </c>
    </row>
    <row r="477" spans="1:8" x14ac:dyDescent="0.35">
      <c r="A477" s="15" t="s">
        <v>133</v>
      </c>
      <c r="B477" s="15" t="s">
        <v>142</v>
      </c>
      <c r="C477" s="15" t="s">
        <v>490</v>
      </c>
      <c r="D477" s="15" t="s">
        <v>2441</v>
      </c>
      <c r="E477" s="15" t="s">
        <v>4965</v>
      </c>
      <c r="F477" s="15" t="s">
        <v>128</v>
      </c>
      <c r="G477" s="15">
        <v>999924685</v>
      </c>
      <c r="H477" s="15">
        <v>165</v>
      </c>
    </row>
    <row r="478" spans="1:8" x14ac:dyDescent="0.35">
      <c r="A478" s="15" t="s">
        <v>133</v>
      </c>
      <c r="B478" s="15" t="s">
        <v>142</v>
      </c>
      <c r="C478" s="15" t="s">
        <v>157</v>
      </c>
      <c r="D478" s="15" t="s">
        <v>1912</v>
      </c>
      <c r="E478" s="15" t="s">
        <v>4931</v>
      </c>
      <c r="F478" s="15" t="s">
        <v>128</v>
      </c>
      <c r="G478" s="15">
        <v>999924166</v>
      </c>
      <c r="H478" s="15">
        <v>140</v>
      </c>
    </row>
    <row r="479" spans="1:8" x14ac:dyDescent="0.35">
      <c r="A479" s="15" t="s">
        <v>133</v>
      </c>
      <c r="B479" s="15" t="s">
        <v>142</v>
      </c>
      <c r="C479" s="15" t="s">
        <v>407</v>
      </c>
      <c r="D479" s="15" t="s">
        <v>2441</v>
      </c>
      <c r="E479" s="15" t="s">
        <v>4966</v>
      </c>
      <c r="F479" s="15" t="s">
        <v>128</v>
      </c>
      <c r="G479" s="15">
        <v>999924686</v>
      </c>
      <c r="H479" s="15">
        <v>124</v>
      </c>
    </row>
    <row r="480" spans="1:8" x14ac:dyDescent="0.35">
      <c r="A480" s="15" t="s">
        <v>133</v>
      </c>
      <c r="B480" s="15" t="s">
        <v>142</v>
      </c>
      <c r="C480" s="15" t="s">
        <v>1701</v>
      </c>
      <c r="D480" s="15" t="s">
        <v>3129</v>
      </c>
      <c r="E480" s="15" t="s">
        <v>4782</v>
      </c>
      <c r="F480" s="15" t="s">
        <v>128</v>
      </c>
      <c r="G480" s="15">
        <v>999920282</v>
      </c>
      <c r="H480" s="15">
        <v>120</v>
      </c>
    </row>
    <row r="481" spans="1:8" x14ac:dyDescent="0.35">
      <c r="A481" s="15" t="s">
        <v>133</v>
      </c>
      <c r="B481" s="15" t="s">
        <v>142</v>
      </c>
      <c r="C481" s="15" t="s">
        <v>3535</v>
      </c>
      <c r="D481" s="15" t="s">
        <v>3536</v>
      </c>
      <c r="E481" s="15" t="s">
        <v>5043</v>
      </c>
      <c r="F481" s="15" t="s">
        <v>128</v>
      </c>
      <c r="G481" s="15">
        <v>999925556</v>
      </c>
      <c r="H481" s="15">
        <v>102</v>
      </c>
    </row>
    <row r="482" spans="1:8" x14ac:dyDescent="0.35">
      <c r="A482" s="15" t="s">
        <v>133</v>
      </c>
      <c r="B482" s="15" t="s">
        <v>142</v>
      </c>
      <c r="C482" s="15" t="s">
        <v>3133</v>
      </c>
      <c r="D482" s="15" t="s">
        <v>1225</v>
      </c>
      <c r="E482" s="15" t="s">
        <v>5030</v>
      </c>
      <c r="F482" s="15" t="s">
        <v>128</v>
      </c>
      <c r="G482" s="15">
        <v>999925348</v>
      </c>
      <c r="H482" s="15">
        <v>101</v>
      </c>
    </row>
    <row r="483" spans="1:8" x14ac:dyDescent="0.35">
      <c r="A483" s="15" t="s">
        <v>133</v>
      </c>
      <c r="B483" s="15" t="s">
        <v>142</v>
      </c>
      <c r="C483" s="17" t="s">
        <v>348</v>
      </c>
      <c r="D483" s="17" t="s">
        <v>1380</v>
      </c>
      <c r="E483" s="15" t="s">
        <v>4825</v>
      </c>
      <c r="F483" s="15" t="s">
        <v>128</v>
      </c>
      <c r="G483" s="17">
        <v>999921385</v>
      </c>
      <c r="H483" s="15">
        <v>98.2</v>
      </c>
    </row>
    <row r="484" spans="1:8" x14ac:dyDescent="0.35">
      <c r="A484" s="82" t="s">
        <v>133</v>
      </c>
      <c r="B484" s="82" t="s">
        <v>142</v>
      </c>
      <c r="C484" s="82" t="s">
        <v>2785</v>
      </c>
      <c r="D484" s="82" t="s">
        <v>1223</v>
      </c>
      <c r="E484" s="15" t="s">
        <v>5046</v>
      </c>
      <c r="F484" s="82" t="s">
        <v>128</v>
      </c>
      <c r="G484" s="82">
        <v>999925585</v>
      </c>
      <c r="H484" s="15">
        <v>90</v>
      </c>
    </row>
    <row r="485" spans="1:8" x14ac:dyDescent="0.35">
      <c r="A485" s="85" t="s">
        <v>133</v>
      </c>
      <c r="B485" s="85" t="s">
        <v>142</v>
      </c>
      <c r="C485" s="85" t="s">
        <v>1529</v>
      </c>
      <c r="D485" s="85" t="s">
        <v>1068</v>
      </c>
      <c r="E485" s="15" t="s">
        <v>5136</v>
      </c>
      <c r="F485" s="85" t="s">
        <v>128</v>
      </c>
      <c r="G485" s="15">
        <v>999926769</v>
      </c>
      <c r="H485" s="15">
        <v>90</v>
      </c>
    </row>
    <row r="486" spans="1:8" x14ac:dyDescent="0.35">
      <c r="A486" s="15" t="s">
        <v>133</v>
      </c>
      <c r="B486" s="15" t="s">
        <v>142</v>
      </c>
      <c r="C486" s="15" t="s">
        <v>1970</v>
      </c>
      <c r="D486" s="15" t="s">
        <v>1906</v>
      </c>
      <c r="E486" s="15" t="s">
        <v>5221</v>
      </c>
      <c r="F486" s="15" t="s">
        <v>128</v>
      </c>
      <c r="G486" s="15">
        <v>999927931</v>
      </c>
      <c r="H486" s="15">
        <v>87</v>
      </c>
    </row>
    <row r="487" spans="1:8" x14ac:dyDescent="0.35">
      <c r="A487" s="15" t="s">
        <v>133</v>
      </c>
      <c r="B487" s="15" t="s">
        <v>142</v>
      </c>
      <c r="C487" s="15" t="s">
        <v>1898</v>
      </c>
      <c r="D487" s="15" t="s">
        <v>1899</v>
      </c>
      <c r="E487" s="15" t="s">
        <v>4832</v>
      </c>
      <c r="F487" s="15" t="s">
        <v>128</v>
      </c>
      <c r="G487" s="15">
        <v>999921528</v>
      </c>
      <c r="H487" s="15">
        <v>85.4</v>
      </c>
    </row>
    <row r="488" spans="1:8" x14ac:dyDescent="0.35">
      <c r="A488" s="17" t="s">
        <v>133</v>
      </c>
      <c r="B488" s="17" t="s">
        <v>142</v>
      </c>
      <c r="C488" s="17" t="s">
        <v>1377</v>
      </c>
      <c r="D488" s="17" t="s">
        <v>1378</v>
      </c>
      <c r="E488" s="15" t="s">
        <v>4818</v>
      </c>
      <c r="F488" s="17" t="s">
        <v>128</v>
      </c>
      <c r="G488" s="17">
        <v>999921265</v>
      </c>
      <c r="H488" s="15">
        <v>82.5</v>
      </c>
    </row>
    <row r="489" spans="1:8" x14ac:dyDescent="0.35">
      <c r="A489" s="17" t="s">
        <v>133</v>
      </c>
      <c r="B489" s="15" t="s">
        <v>142</v>
      </c>
      <c r="C489" s="15" t="s">
        <v>2436</v>
      </c>
      <c r="D489" s="15" t="s">
        <v>1262</v>
      </c>
      <c r="E489" s="15" t="s">
        <v>4967</v>
      </c>
      <c r="F489" s="15" t="s">
        <v>128</v>
      </c>
      <c r="G489" s="15">
        <v>999924712</v>
      </c>
      <c r="H489" s="15">
        <v>68.75</v>
      </c>
    </row>
    <row r="490" spans="1:8" x14ac:dyDescent="0.35">
      <c r="A490" s="85" t="s">
        <v>133</v>
      </c>
      <c r="B490" s="85" t="s">
        <v>142</v>
      </c>
      <c r="C490" s="85" t="s">
        <v>4050</v>
      </c>
      <c r="D490" s="85" t="s">
        <v>4051</v>
      </c>
      <c r="E490" s="15" t="s">
        <v>4839</v>
      </c>
      <c r="F490" s="85" t="s">
        <v>128</v>
      </c>
      <c r="G490" s="15">
        <v>999921612</v>
      </c>
      <c r="H490" s="15">
        <v>68</v>
      </c>
    </row>
    <row r="491" spans="1:8" x14ac:dyDescent="0.35">
      <c r="A491" s="82" t="s">
        <v>133</v>
      </c>
      <c r="B491" s="82" t="s">
        <v>142</v>
      </c>
      <c r="C491" s="82" t="s">
        <v>2783</v>
      </c>
      <c r="D491" s="82" t="s">
        <v>2008</v>
      </c>
      <c r="E491" s="15" t="s">
        <v>4883</v>
      </c>
      <c r="F491" s="82" t="s">
        <v>128</v>
      </c>
      <c r="G491" s="82">
        <v>999922746</v>
      </c>
      <c r="H491" s="15">
        <v>68</v>
      </c>
    </row>
    <row r="492" spans="1:8" x14ac:dyDescent="0.35">
      <c r="A492" s="82" t="s">
        <v>133</v>
      </c>
      <c r="B492" s="82" t="s">
        <v>142</v>
      </c>
      <c r="C492" s="82" t="s">
        <v>2784</v>
      </c>
      <c r="D492" s="82" t="s">
        <v>427</v>
      </c>
      <c r="E492" s="15" t="s">
        <v>5029</v>
      </c>
      <c r="F492" s="82" t="s">
        <v>128</v>
      </c>
      <c r="G492" s="82">
        <v>999925346</v>
      </c>
      <c r="H492" s="15">
        <v>68</v>
      </c>
    </row>
    <row r="493" spans="1:8" x14ac:dyDescent="0.35">
      <c r="A493" s="85" t="s">
        <v>133</v>
      </c>
      <c r="B493" s="85" t="s">
        <v>142</v>
      </c>
      <c r="C493" s="85" t="s">
        <v>1489</v>
      </c>
      <c r="D493" s="85" t="s">
        <v>2656</v>
      </c>
      <c r="E493" s="15" t="s">
        <v>5103</v>
      </c>
      <c r="F493" s="85" t="s">
        <v>128</v>
      </c>
      <c r="G493" s="15">
        <v>999926299</v>
      </c>
      <c r="H493" s="15">
        <v>68</v>
      </c>
    </row>
    <row r="494" spans="1:8" x14ac:dyDescent="0.35">
      <c r="A494" s="15" t="s">
        <v>133</v>
      </c>
      <c r="B494" s="15" t="s">
        <v>142</v>
      </c>
      <c r="C494" s="15" t="s">
        <v>157</v>
      </c>
      <c r="D494" s="15" t="s">
        <v>796</v>
      </c>
      <c r="E494" s="15" t="s">
        <v>5248</v>
      </c>
      <c r="F494" s="15" t="s">
        <v>128</v>
      </c>
      <c r="G494" s="15">
        <v>999928266</v>
      </c>
      <c r="H494" s="15">
        <v>67</v>
      </c>
    </row>
    <row r="495" spans="1:8" x14ac:dyDescent="0.35">
      <c r="A495" s="15" t="s">
        <v>133</v>
      </c>
      <c r="B495" s="15" t="s">
        <v>142</v>
      </c>
      <c r="C495" s="15" t="s">
        <v>3130</v>
      </c>
      <c r="D495" s="15" t="s">
        <v>3131</v>
      </c>
      <c r="E495" s="15" t="s">
        <v>4783</v>
      </c>
      <c r="F495" s="15" t="s">
        <v>128</v>
      </c>
      <c r="G495" s="15">
        <v>999920293</v>
      </c>
      <c r="H495" s="15">
        <v>63</v>
      </c>
    </row>
    <row r="496" spans="1:8" x14ac:dyDescent="0.35">
      <c r="A496" s="85" t="s">
        <v>133</v>
      </c>
      <c r="B496" s="85" t="s">
        <v>142</v>
      </c>
      <c r="C496" s="85" t="s">
        <v>4052</v>
      </c>
      <c r="D496" s="85" t="s">
        <v>4053</v>
      </c>
      <c r="E496" s="15" t="s">
        <v>4922</v>
      </c>
      <c r="F496" s="85" t="s">
        <v>128</v>
      </c>
      <c r="G496" s="15">
        <v>999923863</v>
      </c>
      <c r="H496" s="15">
        <v>63</v>
      </c>
    </row>
    <row r="497" spans="1:8" x14ac:dyDescent="0.35">
      <c r="A497" s="15" t="s">
        <v>133</v>
      </c>
      <c r="B497" s="15" t="s">
        <v>142</v>
      </c>
      <c r="C497" s="15" t="s">
        <v>819</v>
      </c>
      <c r="D497" s="15" t="s">
        <v>3132</v>
      </c>
      <c r="E497" s="15" t="s">
        <v>5028</v>
      </c>
      <c r="F497" s="15" t="s">
        <v>128</v>
      </c>
      <c r="G497" s="15">
        <v>999925344</v>
      </c>
      <c r="H497" s="15">
        <v>63</v>
      </c>
    </row>
    <row r="498" spans="1:8" x14ac:dyDescent="0.35">
      <c r="A498" s="15" t="s">
        <v>133</v>
      </c>
      <c r="B498" s="15" t="s">
        <v>142</v>
      </c>
      <c r="C498" s="15" t="s">
        <v>958</v>
      </c>
      <c r="D498" s="15" t="s">
        <v>1752</v>
      </c>
      <c r="E498" s="15" t="s">
        <v>5049</v>
      </c>
      <c r="F498" s="15" t="s">
        <v>128</v>
      </c>
      <c r="G498" s="15">
        <v>999925624</v>
      </c>
      <c r="H498" s="15">
        <v>63</v>
      </c>
    </row>
    <row r="499" spans="1:8" x14ac:dyDescent="0.35">
      <c r="A499" s="15" t="s">
        <v>133</v>
      </c>
      <c r="B499" s="15" t="s">
        <v>142</v>
      </c>
      <c r="C499" s="15" t="s">
        <v>157</v>
      </c>
      <c r="D499" s="15" t="s">
        <v>4046</v>
      </c>
      <c r="E499" s="15" t="s">
        <v>5083</v>
      </c>
      <c r="F499" s="15" t="s">
        <v>128</v>
      </c>
      <c r="G499" s="15">
        <v>999926012</v>
      </c>
      <c r="H499" s="15">
        <v>63</v>
      </c>
    </row>
    <row r="500" spans="1:8" x14ac:dyDescent="0.35">
      <c r="A500" s="17" t="s">
        <v>133</v>
      </c>
      <c r="B500" s="17" t="s">
        <v>142</v>
      </c>
      <c r="C500" s="17" t="s">
        <v>324</v>
      </c>
      <c r="D500" s="17" t="s">
        <v>325</v>
      </c>
      <c r="E500" s="15" t="s">
        <v>4807</v>
      </c>
      <c r="F500" s="17" t="s">
        <v>128</v>
      </c>
      <c r="G500" s="17">
        <v>999921121</v>
      </c>
      <c r="H500" s="15">
        <v>60</v>
      </c>
    </row>
    <row r="501" spans="1:8" x14ac:dyDescent="0.35">
      <c r="A501" s="85" t="s">
        <v>133</v>
      </c>
      <c r="B501" s="85" t="s">
        <v>142</v>
      </c>
      <c r="C501" s="85" t="s">
        <v>254</v>
      </c>
      <c r="D501" s="85" t="s">
        <v>1789</v>
      </c>
      <c r="E501" s="15" t="s">
        <v>5114</v>
      </c>
      <c r="F501" s="85" t="s">
        <v>128</v>
      </c>
      <c r="G501" s="15">
        <v>999926425</v>
      </c>
      <c r="H501" s="15">
        <v>58</v>
      </c>
    </row>
    <row r="502" spans="1:8" x14ac:dyDescent="0.35">
      <c r="A502" s="15" t="s">
        <v>133</v>
      </c>
      <c r="B502" s="15" t="s">
        <v>142</v>
      </c>
      <c r="C502" s="15" t="s">
        <v>474</v>
      </c>
      <c r="D502" s="15" t="s">
        <v>2309</v>
      </c>
      <c r="E502" s="15" t="s">
        <v>5138</v>
      </c>
      <c r="F502" s="15" t="s">
        <v>128</v>
      </c>
      <c r="G502" s="15">
        <v>999926788</v>
      </c>
      <c r="H502" s="15">
        <v>58</v>
      </c>
    </row>
    <row r="503" spans="1:8" x14ac:dyDescent="0.35">
      <c r="A503" s="85" t="s">
        <v>133</v>
      </c>
      <c r="B503" s="85" t="s">
        <v>142</v>
      </c>
      <c r="C503" s="85" t="s">
        <v>524</v>
      </c>
      <c r="D503" s="85" t="s">
        <v>4054</v>
      </c>
      <c r="E503" s="15" t="s">
        <v>5139</v>
      </c>
      <c r="F503" s="85" t="s">
        <v>128</v>
      </c>
      <c r="G503" s="15">
        <v>999926806</v>
      </c>
      <c r="H503" s="15">
        <v>58</v>
      </c>
    </row>
    <row r="504" spans="1:8" x14ac:dyDescent="0.35">
      <c r="A504" s="15" t="s">
        <v>133</v>
      </c>
      <c r="B504" s="15" t="s">
        <v>142</v>
      </c>
      <c r="C504" s="15" t="s">
        <v>851</v>
      </c>
      <c r="D504" s="15" t="s">
        <v>1363</v>
      </c>
      <c r="E504" s="15" t="s">
        <v>4699</v>
      </c>
      <c r="F504" s="15" t="s">
        <v>128</v>
      </c>
      <c r="G504" s="15">
        <v>999907625</v>
      </c>
      <c r="H504" s="15">
        <v>56</v>
      </c>
    </row>
    <row r="505" spans="1:8" x14ac:dyDescent="0.35">
      <c r="A505" s="17" t="s">
        <v>133</v>
      </c>
      <c r="B505" s="15" t="s">
        <v>142</v>
      </c>
      <c r="C505" s="15" t="s">
        <v>2329</v>
      </c>
      <c r="D505" s="15" t="s">
        <v>959</v>
      </c>
      <c r="E505" s="15" t="s">
        <v>4936</v>
      </c>
      <c r="F505" s="15" t="s">
        <v>128</v>
      </c>
      <c r="G505" s="15">
        <v>999924313</v>
      </c>
      <c r="H505" s="15">
        <v>53</v>
      </c>
    </row>
    <row r="506" spans="1:8" x14ac:dyDescent="0.35">
      <c r="A506" s="15" t="s">
        <v>133</v>
      </c>
      <c r="B506" s="15" t="s">
        <v>142</v>
      </c>
      <c r="C506" s="15" t="s">
        <v>915</v>
      </c>
      <c r="D506" s="15" t="s">
        <v>2442</v>
      </c>
      <c r="E506" s="15" t="s">
        <v>4941</v>
      </c>
      <c r="F506" s="15" t="s">
        <v>128</v>
      </c>
      <c r="G506" s="15">
        <v>999924405</v>
      </c>
      <c r="H506" s="15">
        <v>52</v>
      </c>
    </row>
    <row r="507" spans="1:8" x14ac:dyDescent="0.35">
      <c r="A507" s="85" t="s">
        <v>133</v>
      </c>
      <c r="B507" s="85" t="s">
        <v>142</v>
      </c>
      <c r="C507" s="85" t="s">
        <v>558</v>
      </c>
      <c r="D507" s="85" t="s">
        <v>1792</v>
      </c>
      <c r="E507" s="15" t="s">
        <v>5155</v>
      </c>
      <c r="F507" s="85" t="s">
        <v>128</v>
      </c>
      <c r="G507" s="15">
        <v>999927049</v>
      </c>
      <c r="H507" s="15">
        <v>51</v>
      </c>
    </row>
    <row r="508" spans="1:8" x14ac:dyDescent="0.35">
      <c r="A508" s="15" t="s">
        <v>133</v>
      </c>
      <c r="B508" s="15" t="s">
        <v>142</v>
      </c>
      <c r="C508" s="15" t="s">
        <v>402</v>
      </c>
      <c r="D508" s="15" t="s">
        <v>403</v>
      </c>
      <c r="E508" s="15" t="s">
        <v>4762</v>
      </c>
      <c r="F508" s="15" t="s">
        <v>128</v>
      </c>
      <c r="G508" s="15">
        <v>999919535</v>
      </c>
      <c r="H508" s="15">
        <v>50.4</v>
      </c>
    </row>
    <row r="509" spans="1:8" x14ac:dyDescent="0.35">
      <c r="A509" s="17" t="s">
        <v>133</v>
      </c>
      <c r="B509" s="15" t="s">
        <v>142</v>
      </c>
      <c r="C509" s="15" t="s">
        <v>1126</v>
      </c>
      <c r="D509" s="15" t="s">
        <v>1613</v>
      </c>
      <c r="E509" s="15" t="s">
        <v>4814</v>
      </c>
      <c r="F509" s="15" t="s">
        <v>128</v>
      </c>
      <c r="G509" s="15">
        <v>999921219</v>
      </c>
      <c r="H509" s="15">
        <v>45</v>
      </c>
    </row>
    <row r="510" spans="1:8" x14ac:dyDescent="0.35">
      <c r="A510" s="17" t="s">
        <v>133</v>
      </c>
      <c r="B510" s="17" t="s">
        <v>142</v>
      </c>
      <c r="C510" s="17" t="s">
        <v>3685</v>
      </c>
      <c r="D510" s="17" t="s">
        <v>1968</v>
      </c>
      <c r="E510" s="15" t="s">
        <v>5238</v>
      </c>
      <c r="F510" s="17" t="s">
        <v>128</v>
      </c>
      <c r="G510" s="17">
        <v>999928126</v>
      </c>
      <c r="H510" s="15">
        <v>45</v>
      </c>
    </row>
    <row r="511" spans="1:8" x14ac:dyDescent="0.35">
      <c r="A511" s="85" t="s">
        <v>133</v>
      </c>
      <c r="B511" s="85" t="s">
        <v>142</v>
      </c>
      <c r="C511" s="85" t="s">
        <v>157</v>
      </c>
      <c r="D511" s="85" t="s">
        <v>904</v>
      </c>
      <c r="E511" s="15" t="s">
        <v>5088</v>
      </c>
      <c r="F511" s="85" t="s">
        <v>128</v>
      </c>
      <c r="G511" s="15">
        <v>999926079</v>
      </c>
      <c r="H511" s="15">
        <v>38</v>
      </c>
    </row>
    <row r="512" spans="1:8" x14ac:dyDescent="0.35">
      <c r="A512" s="85" t="s">
        <v>133</v>
      </c>
      <c r="B512" s="85" t="s">
        <v>142</v>
      </c>
      <c r="C512" s="85" t="s">
        <v>4058</v>
      </c>
      <c r="D512" s="85" t="s">
        <v>4059</v>
      </c>
      <c r="E512" s="15" t="s">
        <v>5128</v>
      </c>
      <c r="F512" s="85" t="s">
        <v>128</v>
      </c>
      <c r="G512" s="15">
        <v>999926681</v>
      </c>
      <c r="H512" s="15">
        <v>38</v>
      </c>
    </row>
    <row r="513" spans="1:8" x14ac:dyDescent="0.35">
      <c r="A513" s="85" t="s">
        <v>133</v>
      </c>
      <c r="B513" s="85" t="s">
        <v>142</v>
      </c>
      <c r="C513" s="85" t="s">
        <v>274</v>
      </c>
      <c r="D513" s="85" t="s">
        <v>4055</v>
      </c>
      <c r="E513" s="15" t="s">
        <v>5160</v>
      </c>
      <c r="F513" s="85" t="s">
        <v>128</v>
      </c>
      <c r="G513" s="15">
        <v>999927157</v>
      </c>
      <c r="H513" s="15">
        <v>38</v>
      </c>
    </row>
    <row r="514" spans="1:8" x14ac:dyDescent="0.35">
      <c r="A514" s="85" t="s">
        <v>133</v>
      </c>
      <c r="B514" s="85" t="s">
        <v>142</v>
      </c>
      <c r="C514" s="85" t="s">
        <v>4056</v>
      </c>
      <c r="D514" s="85" t="s">
        <v>4057</v>
      </c>
      <c r="E514" s="15" t="s">
        <v>5189</v>
      </c>
      <c r="F514" s="85" t="s">
        <v>128</v>
      </c>
      <c r="G514" s="15">
        <v>999927530</v>
      </c>
      <c r="H514" s="15">
        <v>38</v>
      </c>
    </row>
    <row r="515" spans="1:8" x14ac:dyDescent="0.35">
      <c r="A515" s="83" t="s">
        <v>133</v>
      </c>
      <c r="B515" s="83" t="s">
        <v>142</v>
      </c>
      <c r="C515" s="83" t="s">
        <v>278</v>
      </c>
      <c r="D515" s="83" t="s">
        <v>3885</v>
      </c>
      <c r="E515" s="15" t="s">
        <v>5026</v>
      </c>
      <c r="F515" s="83" t="s">
        <v>128</v>
      </c>
      <c r="G515" s="83">
        <v>999925325</v>
      </c>
      <c r="H515" s="15">
        <v>34</v>
      </c>
    </row>
    <row r="516" spans="1:8" x14ac:dyDescent="0.35">
      <c r="A516" s="17" t="s">
        <v>133</v>
      </c>
      <c r="B516" s="17" t="s">
        <v>142</v>
      </c>
      <c r="C516" s="17" t="s">
        <v>3683</v>
      </c>
      <c r="D516" s="17" t="s">
        <v>3684</v>
      </c>
      <c r="E516" s="15" t="s">
        <v>5167</v>
      </c>
      <c r="F516" s="17" t="s">
        <v>128</v>
      </c>
      <c r="G516" s="17">
        <v>999927219</v>
      </c>
      <c r="H516" s="15">
        <v>34</v>
      </c>
    </row>
    <row r="517" spans="1:8" x14ac:dyDescent="0.35">
      <c r="A517" s="17" t="s">
        <v>133</v>
      </c>
      <c r="B517" s="15" t="s">
        <v>142</v>
      </c>
      <c r="C517" s="15" t="s">
        <v>2435</v>
      </c>
      <c r="D517" s="15" t="s">
        <v>1020</v>
      </c>
      <c r="E517" s="15" t="s">
        <v>4939</v>
      </c>
      <c r="F517" s="15" t="s">
        <v>128</v>
      </c>
      <c r="G517" s="15">
        <v>999924373</v>
      </c>
      <c r="H517" s="15">
        <v>26</v>
      </c>
    </row>
    <row r="518" spans="1:8" x14ac:dyDescent="0.35">
      <c r="A518" s="15" t="s">
        <v>133</v>
      </c>
      <c r="B518" s="15" t="s">
        <v>138</v>
      </c>
      <c r="C518" s="15" t="s">
        <v>251</v>
      </c>
      <c r="D518" s="15" t="s">
        <v>1331</v>
      </c>
      <c r="E518" s="15" t="s">
        <v>4948</v>
      </c>
      <c r="F518" s="15" t="s">
        <v>128</v>
      </c>
      <c r="G518" s="15">
        <v>999924487</v>
      </c>
      <c r="H518" s="15">
        <v>320</v>
      </c>
    </row>
    <row r="519" spans="1:8" x14ac:dyDescent="0.35">
      <c r="A519" s="15" t="s">
        <v>133</v>
      </c>
      <c r="B519" s="15" t="s">
        <v>138</v>
      </c>
      <c r="C519" s="15" t="s">
        <v>2466</v>
      </c>
      <c r="D519" s="15" t="s">
        <v>140</v>
      </c>
      <c r="E519" s="15" t="s">
        <v>4952</v>
      </c>
      <c r="F519" s="15" t="s">
        <v>128</v>
      </c>
      <c r="G519" s="15">
        <v>999924540</v>
      </c>
      <c r="H519" s="15">
        <v>205</v>
      </c>
    </row>
    <row r="520" spans="1:8" x14ac:dyDescent="0.35">
      <c r="A520" s="17" t="s">
        <v>133</v>
      </c>
      <c r="B520" s="17" t="s">
        <v>138</v>
      </c>
      <c r="C520" s="17" t="s">
        <v>1714</v>
      </c>
      <c r="D520" s="17" t="s">
        <v>1715</v>
      </c>
      <c r="E520" s="15" t="s">
        <v>4847</v>
      </c>
      <c r="F520" s="17" t="s">
        <v>128</v>
      </c>
      <c r="G520" s="17">
        <v>999921811</v>
      </c>
      <c r="H520" s="15">
        <v>190</v>
      </c>
    </row>
    <row r="521" spans="1:8" x14ac:dyDescent="0.35">
      <c r="A521" s="85" t="s">
        <v>133</v>
      </c>
      <c r="B521" s="85" t="s">
        <v>138</v>
      </c>
      <c r="C521" s="85" t="s">
        <v>2659</v>
      </c>
      <c r="D521" s="85" t="s">
        <v>1635</v>
      </c>
      <c r="E521" s="15" t="s">
        <v>5072</v>
      </c>
      <c r="F521" s="85" t="s">
        <v>128</v>
      </c>
      <c r="G521" s="15">
        <v>999925859</v>
      </c>
      <c r="H521" s="15">
        <v>136</v>
      </c>
    </row>
    <row r="522" spans="1:8" x14ac:dyDescent="0.35">
      <c r="A522" s="17" t="s">
        <v>133</v>
      </c>
      <c r="B522" s="15" t="s">
        <v>138</v>
      </c>
      <c r="C522" s="15" t="s">
        <v>958</v>
      </c>
      <c r="D522" s="15" t="s">
        <v>2317</v>
      </c>
      <c r="E522" s="15" t="s">
        <v>4987</v>
      </c>
      <c r="F522" s="15" t="s">
        <v>128</v>
      </c>
      <c r="G522" s="15">
        <v>999924855</v>
      </c>
      <c r="H522" s="15">
        <v>134</v>
      </c>
    </row>
    <row r="523" spans="1:8" x14ac:dyDescent="0.35">
      <c r="A523" s="15" t="s">
        <v>133</v>
      </c>
      <c r="B523" s="15" t="s">
        <v>138</v>
      </c>
      <c r="C523" s="15" t="s">
        <v>2553</v>
      </c>
      <c r="D523" s="15" t="s">
        <v>2554</v>
      </c>
      <c r="E523" s="15" t="s">
        <v>5027</v>
      </c>
      <c r="F523" s="15" t="s">
        <v>128</v>
      </c>
      <c r="G523" s="15">
        <v>999925334</v>
      </c>
      <c r="H523" s="15">
        <v>120</v>
      </c>
    </row>
    <row r="524" spans="1:8" x14ac:dyDescent="0.35">
      <c r="A524" s="17" t="s">
        <v>133</v>
      </c>
      <c r="B524" s="17" t="s">
        <v>138</v>
      </c>
      <c r="C524" s="17" t="s">
        <v>3699</v>
      </c>
      <c r="D524" s="17" t="s">
        <v>3700</v>
      </c>
      <c r="E524" s="15" t="s">
        <v>5226</v>
      </c>
      <c r="F524" s="17" t="s">
        <v>128</v>
      </c>
      <c r="G524" s="17">
        <v>999927943</v>
      </c>
      <c r="H524" s="15">
        <v>120</v>
      </c>
    </row>
    <row r="525" spans="1:8" x14ac:dyDescent="0.35">
      <c r="A525" s="15" t="s">
        <v>133</v>
      </c>
      <c r="B525" s="15" t="s">
        <v>138</v>
      </c>
      <c r="C525" s="15" t="s">
        <v>159</v>
      </c>
      <c r="D525" s="15" t="s">
        <v>3112</v>
      </c>
      <c r="E525" s="15" t="s">
        <v>5141</v>
      </c>
      <c r="F525" s="15" t="s">
        <v>128</v>
      </c>
      <c r="G525" s="15">
        <v>999926842</v>
      </c>
      <c r="H525" s="15">
        <v>115</v>
      </c>
    </row>
    <row r="526" spans="1:8" x14ac:dyDescent="0.35">
      <c r="A526" s="15" t="s">
        <v>133</v>
      </c>
      <c r="B526" s="15" t="s">
        <v>138</v>
      </c>
      <c r="C526" s="15" t="s">
        <v>345</v>
      </c>
      <c r="D526" s="15" t="s">
        <v>4149</v>
      </c>
      <c r="E526" s="15" t="s">
        <v>5230</v>
      </c>
      <c r="F526" s="15" t="s">
        <v>128</v>
      </c>
      <c r="G526" s="15">
        <v>999927982</v>
      </c>
      <c r="H526" s="15">
        <v>105</v>
      </c>
    </row>
    <row r="527" spans="1:8" x14ac:dyDescent="0.35">
      <c r="A527" s="85" t="s">
        <v>133</v>
      </c>
      <c r="B527" s="85" t="s">
        <v>138</v>
      </c>
      <c r="C527" s="85" t="s">
        <v>2660</v>
      </c>
      <c r="D527" s="85" t="s">
        <v>2661</v>
      </c>
      <c r="E527" s="15" t="s">
        <v>5076</v>
      </c>
      <c r="F527" s="85" t="s">
        <v>128</v>
      </c>
      <c r="G527" s="15">
        <v>999925876</v>
      </c>
      <c r="H527" s="15">
        <v>90</v>
      </c>
    </row>
    <row r="528" spans="1:8" x14ac:dyDescent="0.35">
      <c r="A528" s="85" t="s">
        <v>133</v>
      </c>
      <c r="B528" s="85" t="s">
        <v>138</v>
      </c>
      <c r="C528" s="85" t="s">
        <v>248</v>
      </c>
      <c r="D528" s="85" t="s">
        <v>1559</v>
      </c>
      <c r="E528" s="15" t="s">
        <v>5183</v>
      </c>
      <c r="F528" s="85" t="s">
        <v>128</v>
      </c>
      <c r="G528" s="15">
        <v>999927475</v>
      </c>
      <c r="H528" s="15">
        <v>90</v>
      </c>
    </row>
    <row r="529" spans="1:8" x14ac:dyDescent="0.35">
      <c r="A529" s="15" t="s">
        <v>133</v>
      </c>
      <c r="B529" s="15" t="s">
        <v>138</v>
      </c>
      <c r="C529" s="15" t="s">
        <v>278</v>
      </c>
      <c r="D529" s="15" t="s">
        <v>1953</v>
      </c>
      <c r="E529" s="15" t="s">
        <v>5245</v>
      </c>
      <c r="F529" s="15" t="s">
        <v>128</v>
      </c>
      <c r="G529" s="15">
        <v>999928202</v>
      </c>
      <c r="H529" s="15">
        <v>79</v>
      </c>
    </row>
    <row r="530" spans="1:8" x14ac:dyDescent="0.35">
      <c r="A530" s="15" t="s">
        <v>133</v>
      </c>
      <c r="B530" s="15" t="s">
        <v>138</v>
      </c>
      <c r="C530" s="15" t="s">
        <v>4150</v>
      </c>
      <c r="D530" s="15" t="s">
        <v>4151</v>
      </c>
      <c r="E530" s="15" t="s">
        <v>5246</v>
      </c>
      <c r="F530" s="15" t="s">
        <v>128</v>
      </c>
      <c r="G530" s="15">
        <v>999928203</v>
      </c>
      <c r="H530" s="15">
        <v>79</v>
      </c>
    </row>
    <row r="531" spans="1:8" x14ac:dyDescent="0.35">
      <c r="A531" s="15" t="s">
        <v>133</v>
      </c>
      <c r="B531" s="15" t="s">
        <v>138</v>
      </c>
      <c r="C531" s="15" t="s">
        <v>838</v>
      </c>
      <c r="D531" s="15" t="s">
        <v>1439</v>
      </c>
      <c r="E531" s="15" t="s">
        <v>4908</v>
      </c>
      <c r="F531" s="15" t="s">
        <v>128</v>
      </c>
      <c r="G531" s="15">
        <v>999923555</v>
      </c>
      <c r="H531" s="15">
        <v>72</v>
      </c>
    </row>
    <row r="532" spans="1:8" x14ac:dyDescent="0.35">
      <c r="A532" s="15" t="s">
        <v>133</v>
      </c>
      <c r="B532" s="15" t="s">
        <v>138</v>
      </c>
      <c r="C532" s="15" t="s">
        <v>1440</v>
      </c>
      <c r="D532" s="15" t="s">
        <v>1439</v>
      </c>
      <c r="E532" s="15" t="s">
        <v>4906</v>
      </c>
      <c r="F532" s="15" t="s">
        <v>128</v>
      </c>
      <c r="G532" s="15">
        <v>999923459</v>
      </c>
      <c r="H532" s="15">
        <v>68</v>
      </c>
    </row>
    <row r="533" spans="1:8" x14ac:dyDescent="0.35">
      <c r="A533" s="85" t="s">
        <v>133</v>
      </c>
      <c r="B533" s="85" t="s">
        <v>138</v>
      </c>
      <c r="C533" s="85" t="s">
        <v>2657</v>
      </c>
      <c r="D533" s="85" t="s">
        <v>2658</v>
      </c>
      <c r="E533" s="15" t="s">
        <v>4986</v>
      </c>
      <c r="F533" s="85" t="s">
        <v>128</v>
      </c>
      <c r="G533" s="15">
        <v>999924842</v>
      </c>
      <c r="H533" s="15">
        <v>68</v>
      </c>
    </row>
    <row r="534" spans="1:8" x14ac:dyDescent="0.35">
      <c r="A534" s="15" t="s">
        <v>133</v>
      </c>
      <c r="B534" s="15" t="s">
        <v>138</v>
      </c>
      <c r="C534" s="15" t="s">
        <v>3731</v>
      </c>
      <c r="D534" s="15" t="s">
        <v>3713</v>
      </c>
      <c r="E534" s="15" t="s">
        <v>4989</v>
      </c>
      <c r="F534" s="15" t="s">
        <v>128</v>
      </c>
      <c r="G534" s="15">
        <v>999924876</v>
      </c>
      <c r="H534" s="15">
        <v>68</v>
      </c>
    </row>
    <row r="535" spans="1:8" x14ac:dyDescent="0.35">
      <c r="A535" s="17" t="s">
        <v>133</v>
      </c>
      <c r="B535" s="17" t="s">
        <v>138</v>
      </c>
      <c r="C535" s="17" t="s">
        <v>3703</v>
      </c>
      <c r="D535" s="17" t="s">
        <v>1557</v>
      </c>
      <c r="E535" s="15" t="s">
        <v>5004</v>
      </c>
      <c r="F535" s="17" t="s">
        <v>128</v>
      </c>
      <c r="G535" s="17">
        <v>999925137</v>
      </c>
      <c r="H535" s="15">
        <v>68</v>
      </c>
    </row>
    <row r="536" spans="1:8" x14ac:dyDescent="0.35">
      <c r="A536" s="85" t="s">
        <v>133</v>
      </c>
      <c r="B536" s="85" t="s">
        <v>138</v>
      </c>
      <c r="C536" s="85" t="s">
        <v>4016</v>
      </c>
      <c r="D536" s="85" t="s">
        <v>4065</v>
      </c>
      <c r="E536" s="15" t="s">
        <v>5205</v>
      </c>
      <c r="F536" s="85" t="s">
        <v>128</v>
      </c>
      <c r="G536" s="15">
        <v>999927774</v>
      </c>
      <c r="H536" s="15">
        <v>68</v>
      </c>
    </row>
    <row r="537" spans="1:8" x14ac:dyDescent="0.35">
      <c r="A537" s="15" t="s">
        <v>133</v>
      </c>
      <c r="B537" s="15" t="s">
        <v>138</v>
      </c>
      <c r="C537" s="15" t="s">
        <v>3214</v>
      </c>
      <c r="D537" s="15" t="s">
        <v>3715</v>
      </c>
      <c r="E537" s="15" t="s">
        <v>5219</v>
      </c>
      <c r="F537" s="15" t="s">
        <v>128</v>
      </c>
      <c r="G537" s="15">
        <v>999927918</v>
      </c>
      <c r="H537" s="15">
        <v>68</v>
      </c>
    </row>
    <row r="538" spans="1:8" x14ac:dyDescent="0.35">
      <c r="A538" s="82" t="s">
        <v>133</v>
      </c>
      <c r="B538" s="82" t="s">
        <v>138</v>
      </c>
      <c r="C538" s="82" t="s">
        <v>2788</v>
      </c>
      <c r="D538" s="82" t="s">
        <v>2789</v>
      </c>
      <c r="E538" s="15" t="s">
        <v>5079</v>
      </c>
      <c r="F538" s="82" t="s">
        <v>128</v>
      </c>
      <c r="G538" s="82">
        <v>999925953</v>
      </c>
      <c r="H538" s="15">
        <v>64</v>
      </c>
    </row>
    <row r="539" spans="1:8" x14ac:dyDescent="0.35">
      <c r="A539" s="85" t="s">
        <v>133</v>
      </c>
      <c r="B539" s="85" t="s">
        <v>138</v>
      </c>
      <c r="C539" s="85" t="s">
        <v>4064</v>
      </c>
      <c r="D539" s="85" t="s">
        <v>1331</v>
      </c>
      <c r="E539" s="15" t="s">
        <v>5206</v>
      </c>
      <c r="F539" s="85" t="s">
        <v>128</v>
      </c>
      <c r="G539" s="15">
        <v>999927781</v>
      </c>
      <c r="H539" s="15">
        <v>63</v>
      </c>
    </row>
    <row r="540" spans="1:8" x14ac:dyDescent="0.35">
      <c r="A540" s="17" t="s">
        <v>133</v>
      </c>
      <c r="B540" s="17" t="s">
        <v>138</v>
      </c>
      <c r="C540" s="17" t="s">
        <v>1462</v>
      </c>
      <c r="D540" s="17" t="s">
        <v>3704</v>
      </c>
      <c r="E540" s="15" t="s">
        <v>5210</v>
      </c>
      <c r="F540" s="17" t="s">
        <v>128</v>
      </c>
      <c r="G540" s="17">
        <v>999927837</v>
      </c>
      <c r="H540" s="15">
        <v>63</v>
      </c>
    </row>
    <row r="541" spans="1:8" x14ac:dyDescent="0.35">
      <c r="A541" s="15" t="s">
        <v>133</v>
      </c>
      <c r="B541" s="15" t="s">
        <v>138</v>
      </c>
      <c r="C541" s="15" t="s">
        <v>3543</v>
      </c>
      <c r="D541" s="15" t="s">
        <v>3539</v>
      </c>
      <c r="E541" s="15" t="s">
        <v>5000</v>
      </c>
      <c r="F541" s="15" t="s">
        <v>128</v>
      </c>
      <c r="G541" s="15">
        <v>999925065</v>
      </c>
      <c r="H541" s="15">
        <v>60</v>
      </c>
    </row>
    <row r="542" spans="1:8" x14ac:dyDescent="0.35">
      <c r="A542" s="82" t="s">
        <v>133</v>
      </c>
      <c r="B542" s="82" t="s">
        <v>138</v>
      </c>
      <c r="C542" s="82" t="s">
        <v>2786</v>
      </c>
      <c r="D542" s="82" t="s">
        <v>2787</v>
      </c>
      <c r="E542" s="15" t="s">
        <v>5099</v>
      </c>
      <c r="F542" s="82" t="s">
        <v>128</v>
      </c>
      <c r="G542" s="82">
        <v>999926257</v>
      </c>
      <c r="H542" s="15">
        <v>60</v>
      </c>
    </row>
    <row r="543" spans="1:8" x14ac:dyDescent="0.35">
      <c r="A543" s="85" t="s">
        <v>133</v>
      </c>
      <c r="B543" s="85" t="s">
        <v>138</v>
      </c>
      <c r="C543" s="85" t="s">
        <v>407</v>
      </c>
      <c r="D543" s="85" t="s">
        <v>3435</v>
      </c>
      <c r="E543" s="15" t="s">
        <v>5172</v>
      </c>
      <c r="F543" s="85" t="s">
        <v>128</v>
      </c>
      <c r="G543" s="15">
        <v>999927327</v>
      </c>
      <c r="H543" s="15">
        <v>60</v>
      </c>
    </row>
    <row r="544" spans="1:8" x14ac:dyDescent="0.35">
      <c r="A544" s="17" t="s">
        <v>133</v>
      </c>
      <c r="B544" s="17" t="s">
        <v>138</v>
      </c>
      <c r="C544" s="17" t="s">
        <v>3701</v>
      </c>
      <c r="D544" s="17" t="s">
        <v>3702</v>
      </c>
      <c r="E544" s="15" t="s">
        <v>5191</v>
      </c>
      <c r="F544" s="17" t="s">
        <v>128</v>
      </c>
      <c r="G544" s="17">
        <v>999927545</v>
      </c>
      <c r="H544" s="15">
        <v>58</v>
      </c>
    </row>
    <row r="545" spans="1:8" x14ac:dyDescent="0.35">
      <c r="A545" s="15" t="s">
        <v>133</v>
      </c>
      <c r="B545" s="15" t="s">
        <v>138</v>
      </c>
      <c r="C545" s="15" t="s">
        <v>4084</v>
      </c>
      <c r="D545" s="15" t="s">
        <v>4085</v>
      </c>
      <c r="E545" s="15" t="s">
        <v>5040</v>
      </c>
      <c r="F545" s="15" t="s">
        <v>128</v>
      </c>
      <c r="G545" s="15">
        <v>999925514</v>
      </c>
      <c r="H545" s="15">
        <v>52.5</v>
      </c>
    </row>
    <row r="546" spans="1:8" x14ac:dyDescent="0.35">
      <c r="A546" s="15" t="s">
        <v>133</v>
      </c>
      <c r="B546" s="15" t="s">
        <v>138</v>
      </c>
      <c r="C546" s="15" t="s">
        <v>2551</v>
      </c>
      <c r="D546" s="15" t="s">
        <v>2552</v>
      </c>
      <c r="E546" s="15" t="s">
        <v>5038</v>
      </c>
      <c r="F546" s="15" t="s">
        <v>128</v>
      </c>
      <c r="G546" s="15">
        <v>999925507</v>
      </c>
      <c r="H546" s="15">
        <v>45</v>
      </c>
    </row>
    <row r="547" spans="1:8" x14ac:dyDescent="0.35">
      <c r="A547" s="82" t="s">
        <v>133</v>
      </c>
      <c r="B547" s="82" t="s">
        <v>138</v>
      </c>
      <c r="C547" s="82" t="s">
        <v>2790</v>
      </c>
      <c r="D547" s="82" t="s">
        <v>2791</v>
      </c>
      <c r="E547" s="15" t="s">
        <v>5108</v>
      </c>
      <c r="F547" s="82" t="s">
        <v>128</v>
      </c>
      <c r="G547" s="82">
        <v>999926372</v>
      </c>
      <c r="H547" s="15">
        <v>45</v>
      </c>
    </row>
    <row r="548" spans="1:8" x14ac:dyDescent="0.35">
      <c r="A548" s="15" t="s">
        <v>133</v>
      </c>
      <c r="B548" s="15" t="s">
        <v>138</v>
      </c>
      <c r="C548" s="15" t="s">
        <v>2096</v>
      </c>
      <c r="D548" s="15" t="s">
        <v>1178</v>
      </c>
      <c r="E548" s="15" t="s">
        <v>5133</v>
      </c>
      <c r="F548" s="15" t="s">
        <v>128</v>
      </c>
      <c r="G548" s="15">
        <v>999926731</v>
      </c>
      <c r="H548" s="15">
        <v>45</v>
      </c>
    </row>
    <row r="549" spans="1:8" x14ac:dyDescent="0.35">
      <c r="A549" s="85" t="s">
        <v>133</v>
      </c>
      <c r="B549" s="85" t="s">
        <v>138</v>
      </c>
      <c r="C549" s="85" t="s">
        <v>1008</v>
      </c>
      <c r="D549" s="85" t="s">
        <v>3436</v>
      </c>
      <c r="E549" s="15" t="s">
        <v>5177</v>
      </c>
      <c r="F549" s="85" t="s">
        <v>128</v>
      </c>
      <c r="G549" s="15">
        <v>999927385</v>
      </c>
      <c r="H549" s="15">
        <v>45</v>
      </c>
    </row>
    <row r="550" spans="1:8" x14ac:dyDescent="0.35">
      <c r="A550" s="15" t="s">
        <v>133</v>
      </c>
      <c r="B550" s="15" t="s">
        <v>138</v>
      </c>
      <c r="C550" s="15" t="s">
        <v>4086</v>
      </c>
      <c r="D550" s="15" t="s">
        <v>4087</v>
      </c>
      <c r="E550" s="15" t="s">
        <v>5135</v>
      </c>
      <c r="F550" s="15" t="s">
        <v>128</v>
      </c>
      <c r="G550" s="15">
        <v>999926764</v>
      </c>
      <c r="H550" s="15">
        <v>39.5</v>
      </c>
    </row>
    <row r="551" spans="1:8" x14ac:dyDescent="0.35">
      <c r="A551" s="17" t="s">
        <v>133</v>
      </c>
      <c r="B551" s="17" t="s">
        <v>138</v>
      </c>
      <c r="C551" s="17" t="s">
        <v>1518</v>
      </c>
      <c r="D551" s="17" t="s">
        <v>1517</v>
      </c>
      <c r="E551" s="15" t="s">
        <v>4811</v>
      </c>
      <c r="F551" s="17" t="s">
        <v>128</v>
      </c>
      <c r="G551" s="17">
        <v>999921193</v>
      </c>
      <c r="H551" s="15">
        <v>34</v>
      </c>
    </row>
    <row r="552" spans="1:8" x14ac:dyDescent="0.35">
      <c r="A552" s="85" t="s">
        <v>133</v>
      </c>
      <c r="B552" s="85" t="s">
        <v>138</v>
      </c>
      <c r="C552" s="85" t="s">
        <v>159</v>
      </c>
      <c r="D552" s="85" t="s">
        <v>3437</v>
      </c>
      <c r="E552" s="15" t="s">
        <v>5077</v>
      </c>
      <c r="F552" s="85" t="s">
        <v>128</v>
      </c>
      <c r="G552" s="15">
        <v>999925890</v>
      </c>
      <c r="H552" s="15">
        <v>34</v>
      </c>
    </row>
    <row r="553" spans="1:8" x14ac:dyDescent="0.35">
      <c r="A553" s="15" t="s">
        <v>133</v>
      </c>
      <c r="B553" s="15" t="s">
        <v>138</v>
      </c>
      <c r="C553" s="15" t="s">
        <v>3021</v>
      </c>
      <c r="D553" s="15" t="s">
        <v>2990</v>
      </c>
      <c r="E553" s="15" t="s">
        <v>5149</v>
      </c>
      <c r="F553" s="15" t="s">
        <v>128</v>
      </c>
      <c r="G553" s="15">
        <v>999926939</v>
      </c>
      <c r="H553" s="15">
        <v>34</v>
      </c>
    </row>
    <row r="554" spans="1:8" x14ac:dyDescent="0.35">
      <c r="A554" s="15" t="s">
        <v>133</v>
      </c>
      <c r="B554" s="15" t="s">
        <v>138</v>
      </c>
      <c r="C554" s="15" t="s">
        <v>179</v>
      </c>
      <c r="D554" s="15" t="s">
        <v>1883</v>
      </c>
      <c r="E554" s="15" t="s">
        <v>5153</v>
      </c>
      <c r="F554" s="15" t="s">
        <v>128</v>
      </c>
      <c r="G554" s="15">
        <v>999927014</v>
      </c>
      <c r="H554" s="15">
        <v>34</v>
      </c>
    </row>
    <row r="555" spans="1:8" x14ac:dyDescent="0.35">
      <c r="A555" s="17" t="s">
        <v>133</v>
      </c>
      <c r="B555" s="15" t="s">
        <v>138</v>
      </c>
      <c r="C555" s="15" t="s">
        <v>2083</v>
      </c>
      <c r="D555" s="15" t="s">
        <v>946</v>
      </c>
      <c r="E555" s="15" t="s">
        <v>4843</v>
      </c>
      <c r="F555" s="17" t="s">
        <v>128</v>
      </c>
      <c r="G555" s="15">
        <v>999921739</v>
      </c>
      <c r="H555" s="15">
        <v>25.5</v>
      </c>
    </row>
    <row r="556" spans="1:8" x14ac:dyDescent="0.35">
      <c r="A556" s="17" t="s">
        <v>133</v>
      </c>
      <c r="B556" s="15" t="s">
        <v>138</v>
      </c>
      <c r="C556" s="15" t="s">
        <v>2082</v>
      </c>
      <c r="D556" s="15" t="s">
        <v>1563</v>
      </c>
      <c r="E556" s="15" t="s">
        <v>4907</v>
      </c>
      <c r="F556" s="17" t="s">
        <v>128</v>
      </c>
      <c r="G556" s="15">
        <v>999923549</v>
      </c>
      <c r="H556" s="15">
        <v>25.5</v>
      </c>
    </row>
    <row r="557" spans="1:8" x14ac:dyDescent="0.35">
      <c r="A557" s="15" t="s">
        <v>133</v>
      </c>
      <c r="B557" s="15" t="s">
        <v>138</v>
      </c>
      <c r="C557" s="15" t="s">
        <v>2328</v>
      </c>
      <c r="D557" s="15" t="s">
        <v>1223</v>
      </c>
      <c r="E557" s="15" t="s">
        <v>4949</v>
      </c>
      <c r="F557" s="15" t="s">
        <v>128</v>
      </c>
      <c r="G557" s="15">
        <v>999924511</v>
      </c>
      <c r="H557" s="15">
        <v>25</v>
      </c>
    </row>
    <row r="558" spans="1:8" x14ac:dyDescent="0.35">
      <c r="A558" s="17" t="s">
        <v>133</v>
      </c>
      <c r="B558" s="15" t="s">
        <v>138</v>
      </c>
      <c r="C558" s="15" t="s">
        <v>274</v>
      </c>
      <c r="D558" s="15" t="s">
        <v>2498</v>
      </c>
      <c r="E558" s="15" t="s">
        <v>4995</v>
      </c>
      <c r="F558" s="15" t="s">
        <v>128</v>
      </c>
      <c r="G558" s="15">
        <v>999924964</v>
      </c>
      <c r="H558" s="15">
        <v>18.75</v>
      </c>
    </row>
  </sheetData>
  <sortState xmlns:xlrd2="http://schemas.microsoft.com/office/spreadsheetml/2017/richdata2" ref="A2:H558">
    <sortCondition descending="1" ref="F2:F558"/>
    <sortCondition ref="B2:B558"/>
    <sortCondition descending="1" ref="H2:H55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6C77-80B3-47E9-A404-7C662734C515}">
  <dimension ref="A1:H717"/>
  <sheetViews>
    <sheetView workbookViewId="0">
      <selection activeCell="E33" sqref="E33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" bestFit="1" customWidth="1"/>
    <col min="4" max="4" width="19.7265625" bestFit="1" customWidth="1"/>
    <col min="5" max="5" width="28.6328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7" t="s">
        <v>130</v>
      </c>
      <c r="B2" s="17" t="s">
        <v>126</v>
      </c>
      <c r="C2" s="17" t="s">
        <v>433</v>
      </c>
      <c r="D2" s="17" t="s">
        <v>825</v>
      </c>
      <c r="E2" s="15" t="s">
        <v>5274</v>
      </c>
      <c r="F2" s="17" t="s">
        <v>135</v>
      </c>
      <c r="G2" s="15">
        <v>999899628</v>
      </c>
      <c r="H2" s="15">
        <v>864</v>
      </c>
    </row>
    <row r="3" spans="1:8" x14ac:dyDescent="0.35">
      <c r="A3" s="15" t="s">
        <v>130</v>
      </c>
      <c r="B3" s="17" t="s">
        <v>126</v>
      </c>
      <c r="C3" s="17" t="s">
        <v>503</v>
      </c>
      <c r="D3" s="17" t="s">
        <v>1733</v>
      </c>
      <c r="E3" s="15" t="s">
        <v>5315</v>
      </c>
      <c r="F3" s="17" t="s">
        <v>135</v>
      </c>
      <c r="G3" s="15">
        <v>999908874</v>
      </c>
      <c r="H3" s="15">
        <v>778</v>
      </c>
    </row>
    <row r="4" spans="1:8" x14ac:dyDescent="0.35">
      <c r="A4" s="15" t="s">
        <v>130</v>
      </c>
      <c r="B4" s="17" t="s">
        <v>126</v>
      </c>
      <c r="C4" s="17" t="s">
        <v>641</v>
      </c>
      <c r="D4" s="17" t="s">
        <v>642</v>
      </c>
      <c r="E4" s="15" t="s">
        <v>5263</v>
      </c>
      <c r="F4" s="17" t="s">
        <v>135</v>
      </c>
      <c r="G4" s="15">
        <v>999896881</v>
      </c>
      <c r="H4" s="15">
        <v>665</v>
      </c>
    </row>
    <row r="5" spans="1:8" x14ac:dyDescent="0.35">
      <c r="A5" s="15" t="s">
        <v>130</v>
      </c>
      <c r="B5" s="17" t="s">
        <v>126</v>
      </c>
      <c r="C5" s="17" t="s">
        <v>433</v>
      </c>
      <c r="D5" s="17" t="s">
        <v>1106</v>
      </c>
      <c r="E5" s="15" t="s">
        <v>2233</v>
      </c>
      <c r="F5" s="17" t="s">
        <v>135</v>
      </c>
      <c r="G5" s="15">
        <v>999915820</v>
      </c>
      <c r="H5" s="15">
        <v>639</v>
      </c>
    </row>
    <row r="6" spans="1:8" x14ac:dyDescent="0.35">
      <c r="A6" s="15" t="s">
        <v>130</v>
      </c>
      <c r="B6" s="15" t="s">
        <v>126</v>
      </c>
      <c r="C6" s="15" t="s">
        <v>585</v>
      </c>
      <c r="D6" s="15" t="s">
        <v>1868</v>
      </c>
      <c r="E6" s="15" t="s">
        <v>5343</v>
      </c>
      <c r="F6" s="15" t="s">
        <v>135</v>
      </c>
      <c r="G6" s="15">
        <v>999914689</v>
      </c>
      <c r="H6" s="15">
        <v>521.5</v>
      </c>
    </row>
    <row r="7" spans="1:8" x14ac:dyDescent="0.35">
      <c r="A7" s="15" t="s">
        <v>130</v>
      </c>
      <c r="B7" s="17" t="s">
        <v>126</v>
      </c>
      <c r="C7" s="17" t="s">
        <v>213</v>
      </c>
      <c r="D7" s="17" t="s">
        <v>888</v>
      </c>
      <c r="E7" s="15" t="s">
        <v>5259</v>
      </c>
      <c r="F7" s="17" t="s">
        <v>135</v>
      </c>
      <c r="G7" s="15">
        <v>999890993</v>
      </c>
      <c r="H7" s="15">
        <v>512</v>
      </c>
    </row>
    <row r="8" spans="1:8" x14ac:dyDescent="0.35">
      <c r="A8" s="17" t="s">
        <v>130</v>
      </c>
      <c r="B8" s="17" t="s">
        <v>126</v>
      </c>
      <c r="C8" s="17" t="s">
        <v>183</v>
      </c>
      <c r="D8" s="17" t="s">
        <v>499</v>
      </c>
      <c r="E8" s="15" t="s">
        <v>5094</v>
      </c>
      <c r="F8" s="17" t="s">
        <v>135</v>
      </c>
      <c r="G8" s="15">
        <v>999899289</v>
      </c>
      <c r="H8" s="15">
        <v>453</v>
      </c>
    </row>
    <row r="9" spans="1:8" x14ac:dyDescent="0.35">
      <c r="A9" s="15" t="s">
        <v>130</v>
      </c>
      <c r="B9" s="15" t="s">
        <v>126</v>
      </c>
      <c r="C9" s="15" t="s">
        <v>439</v>
      </c>
      <c r="D9" s="15" t="s">
        <v>440</v>
      </c>
      <c r="E9" s="15" t="s">
        <v>5294</v>
      </c>
      <c r="F9" s="15" t="s">
        <v>135</v>
      </c>
      <c r="G9" s="15">
        <v>999907553</v>
      </c>
      <c r="H9" s="15">
        <v>402.5</v>
      </c>
    </row>
    <row r="10" spans="1:8" x14ac:dyDescent="0.35">
      <c r="A10" s="15" t="s">
        <v>130</v>
      </c>
      <c r="B10" s="15" t="s">
        <v>126</v>
      </c>
      <c r="C10" s="15" t="s">
        <v>1231</v>
      </c>
      <c r="D10" s="15" t="s">
        <v>1223</v>
      </c>
      <c r="E10" s="15" t="s">
        <v>5452</v>
      </c>
      <c r="F10" s="15" t="s">
        <v>135</v>
      </c>
      <c r="G10" s="15">
        <v>999919639</v>
      </c>
      <c r="H10" s="15">
        <v>329</v>
      </c>
    </row>
    <row r="11" spans="1:8" x14ac:dyDescent="0.35">
      <c r="A11" s="15" t="s">
        <v>130</v>
      </c>
      <c r="B11" s="17" t="s">
        <v>126</v>
      </c>
      <c r="C11" s="17" t="s">
        <v>503</v>
      </c>
      <c r="D11" s="17" t="s">
        <v>1106</v>
      </c>
      <c r="E11" s="15" t="s">
        <v>5336</v>
      </c>
      <c r="F11" s="17" t="s">
        <v>135</v>
      </c>
      <c r="G11" s="15">
        <v>999914315</v>
      </c>
      <c r="H11" s="15">
        <v>319</v>
      </c>
    </row>
    <row r="12" spans="1:8" x14ac:dyDescent="0.35">
      <c r="A12" s="15" t="s">
        <v>130</v>
      </c>
      <c r="B12" s="15" t="s">
        <v>126</v>
      </c>
      <c r="C12" s="15" t="s">
        <v>611</v>
      </c>
      <c r="D12" s="15" t="s">
        <v>1176</v>
      </c>
      <c r="E12" s="15" t="s">
        <v>5270</v>
      </c>
      <c r="F12" s="15" t="s">
        <v>135</v>
      </c>
      <c r="G12" s="15">
        <v>999899231</v>
      </c>
      <c r="H12" s="15">
        <v>316</v>
      </c>
    </row>
    <row r="13" spans="1:8" x14ac:dyDescent="0.35">
      <c r="A13" s="15" t="s">
        <v>130</v>
      </c>
      <c r="B13" s="17" t="s">
        <v>126</v>
      </c>
      <c r="C13" s="17" t="s">
        <v>505</v>
      </c>
      <c r="D13" s="17" t="s">
        <v>1403</v>
      </c>
      <c r="E13" s="15" t="s">
        <v>5370</v>
      </c>
      <c r="F13" s="17" t="s">
        <v>135</v>
      </c>
      <c r="G13" s="15">
        <v>999916423</v>
      </c>
      <c r="H13" s="15">
        <v>262</v>
      </c>
    </row>
    <row r="14" spans="1:8" x14ac:dyDescent="0.35">
      <c r="A14" s="15" t="s">
        <v>130</v>
      </c>
      <c r="B14" s="17" t="s">
        <v>126</v>
      </c>
      <c r="C14" s="15" t="s">
        <v>183</v>
      </c>
      <c r="D14" s="15" t="s">
        <v>400</v>
      </c>
      <c r="E14" s="15" t="s">
        <v>5425</v>
      </c>
      <c r="F14" s="15" t="s">
        <v>135</v>
      </c>
      <c r="G14" s="15">
        <v>999918851</v>
      </c>
      <c r="H14" s="15">
        <v>252</v>
      </c>
    </row>
    <row r="15" spans="1:8" x14ac:dyDescent="0.35">
      <c r="A15" s="17" t="s">
        <v>130</v>
      </c>
      <c r="B15" s="15" t="s">
        <v>126</v>
      </c>
      <c r="C15" s="17" t="s">
        <v>315</v>
      </c>
      <c r="D15" s="17" t="s">
        <v>1223</v>
      </c>
      <c r="E15" s="15" t="s">
        <v>5604</v>
      </c>
      <c r="F15" s="17" t="s">
        <v>135</v>
      </c>
      <c r="G15" s="17">
        <v>999922760</v>
      </c>
      <c r="H15" s="15">
        <v>223</v>
      </c>
    </row>
    <row r="16" spans="1:8" x14ac:dyDescent="0.35">
      <c r="A16" s="15" t="s">
        <v>130</v>
      </c>
      <c r="B16" s="17" t="s">
        <v>126</v>
      </c>
      <c r="C16" s="17" t="s">
        <v>428</v>
      </c>
      <c r="D16" s="17" t="s">
        <v>429</v>
      </c>
      <c r="E16" s="15" t="s">
        <v>5369</v>
      </c>
      <c r="F16" s="17" t="s">
        <v>135</v>
      </c>
      <c r="G16" s="15">
        <v>999916402</v>
      </c>
      <c r="H16" s="15">
        <v>206</v>
      </c>
    </row>
    <row r="17" spans="1:8" x14ac:dyDescent="0.35">
      <c r="A17" s="15" t="s">
        <v>130</v>
      </c>
      <c r="B17" s="15" t="s">
        <v>126</v>
      </c>
      <c r="C17" s="15" t="s">
        <v>571</v>
      </c>
      <c r="D17" s="15" t="s">
        <v>1035</v>
      </c>
      <c r="E17" s="15" t="s">
        <v>5392</v>
      </c>
      <c r="F17" s="15" t="s">
        <v>135</v>
      </c>
      <c r="G17" s="15">
        <v>999917326</v>
      </c>
      <c r="H17" s="15">
        <v>197</v>
      </c>
    </row>
    <row r="18" spans="1:8" x14ac:dyDescent="0.35">
      <c r="A18" s="15" t="s">
        <v>130</v>
      </c>
      <c r="B18" s="15" t="s">
        <v>126</v>
      </c>
      <c r="C18" s="15" t="s">
        <v>295</v>
      </c>
      <c r="D18" s="15" t="s">
        <v>480</v>
      </c>
      <c r="E18" s="15" t="s">
        <v>5352</v>
      </c>
      <c r="F18" s="15" t="s">
        <v>135</v>
      </c>
      <c r="G18" s="15">
        <v>999915037</v>
      </c>
      <c r="H18" s="15">
        <v>196</v>
      </c>
    </row>
    <row r="19" spans="1:8" x14ac:dyDescent="0.35">
      <c r="A19" s="15" t="s">
        <v>130</v>
      </c>
      <c r="B19" s="15" t="s">
        <v>126</v>
      </c>
      <c r="C19" s="15" t="s">
        <v>1142</v>
      </c>
      <c r="D19" s="15" t="s">
        <v>1143</v>
      </c>
      <c r="E19" s="15" t="s">
        <v>5471</v>
      </c>
      <c r="F19" s="15" t="s">
        <v>135</v>
      </c>
      <c r="G19" s="15">
        <v>999919930</v>
      </c>
      <c r="H19" s="15">
        <v>169</v>
      </c>
    </row>
    <row r="20" spans="1:8" x14ac:dyDescent="0.35">
      <c r="A20" s="17" t="s">
        <v>130</v>
      </c>
      <c r="B20" s="15" t="s">
        <v>126</v>
      </c>
      <c r="C20" s="15" t="s">
        <v>1232</v>
      </c>
      <c r="D20" s="15" t="s">
        <v>1981</v>
      </c>
      <c r="E20" s="15" t="s">
        <v>5407</v>
      </c>
      <c r="F20" s="15" t="s">
        <v>135</v>
      </c>
      <c r="G20" s="15">
        <v>999917930</v>
      </c>
      <c r="H20" s="15">
        <v>164</v>
      </c>
    </row>
    <row r="21" spans="1:8" x14ac:dyDescent="0.35">
      <c r="A21" s="15" t="s">
        <v>130</v>
      </c>
      <c r="B21" s="15" t="s">
        <v>126</v>
      </c>
      <c r="C21" s="15" t="s">
        <v>2935</v>
      </c>
      <c r="D21" s="15" t="s">
        <v>1225</v>
      </c>
      <c r="E21" s="15" t="s">
        <v>5258</v>
      </c>
      <c r="F21" s="15" t="s">
        <v>135</v>
      </c>
      <c r="G21" s="15">
        <v>999890261</v>
      </c>
      <c r="H21" s="15">
        <v>158</v>
      </c>
    </row>
    <row r="22" spans="1:8" x14ac:dyDescent="0.35">
      <c r="A22" s="17" t="s">
        <v>130</v>
      </c>
      <c r="B22" s="15" t="s">
        <v>126</v>
      </c>
      <c r="C22" s="15" t="s">
        <v>295</v>
      </c>
      <c r="D22" s="15" t="s">
        <v>859</v>
      </c>
      <c r="E22" s="15" t="s">
        <v>5362</v>
      </c>
      <c r="F22" s="15" t="s">
        <v>135</v>
      </c>
      <c r="G22" s="15">
        <v>999915749</v>
      </c>
      <c r="H22" s="15">
        <v>144.1</v>
      </c>
    </row>
    <row r="23" spans="1:8" x14ac:dyDescent="0.35">
      <c r="A23" s="15" t="s">
        <v>130</v>
      </c>
      <c r="B23" s="15" t="s">
        <v>126</v>
      </c>
      <c r="C23" s="15" t="s">
        <v>522</v>
      </c>
      <c r="D23" s="15" t="s">
        <v>523</v>
      </c>
      <c r="E23" s="15" t="s">
        <v>5519</v>
      </c>
      <c r="F23" s="15" t="s">
        <v>135</v>
      </c>
      <c r="G23" s="15">
        <v>999921432</v>
      </c>
      <c r="H23" s="15">
        <v>135</v>
      </c>
    </row>
    <row r="24" spans="1:8" x14ac:dyDescent="0.35">
      <c r="A24" s="17" t="s">
        <v>130</v>
      </c>
      <c r="B24" s="15" t="s">
        <v>126</v>
      </c>
      <c r="C24" s="17" t="s">
        <v>1107</v>
      </c>
      <c r="D24" s="17" t="s">
        <v>1108</v>
      </c>
      <c r="E24" s="15" t="s">
        <v>5280</v>
      </c>
      <c r="F24" s="17" t="s">
        <v>135</v>
      </c>
      <c r="G24" s="17">
        <v>999902157</v>
      </c>
      <c r="H24" s="15">
        <v>134</v>
      </c>
    </row>
    <row r="25" spans="1:8" x14ac:dyDescent="0.35">
      <c r="A25" s="15" t="s">
        <v>130</v>
      </c>
      <c r="B25" s="15" t="s">
        <v>126</v>
      </c>
      <c r="C25" s="15" t="s">
        <v>1383</v>
      </c>
      <c r="D25" s="15" t="s">
        <v>1501</v>
      </c>
      <c r="E25" s="15" t="s">
        <v>5457</v>
      </c>
      <c r="F25" s="15" t="s">
        <v>135</v>
      </c>
      <c r="G25" s="15">
        <v>999919689</v>
      </c>
      <c r="H25" s="15">
        <v>131</v>
      </c>
    </row>
    <row r="26" spans="1:8" x14ac:dyDescent="0.35">
      <c r="A26" s="15" t="s">
        <v>130</v>
      </c>
      <c r="B26" s="15" t="s">
        <v>126</v>
      </c>
      <c r="C26" s="15" t="s">
        <v>326</v>
      </c>
      <c r="D26" s="15" t="s">
        <v>787</v>
      </c>
      <c r="E26" s="15" t="s">
        <v>5459</v>
      </c>
      <c r="F26" s="15" t="s">
        <v>135</v>
      </c>
      <c r="G26" s="15">
        <v>999919700</v>
      </c>
      <c r="H26" s="15">
        <v>131</v>
      </c>
    </row>
    <row r="27" spans="1:8" x14ac:dyDescent="0.35">
      <c r="A27" s="17" t="s">
        <v>130</v>
      </c>
      <c r="B27" s="15" t="s">
        <v>126</v>
      </c>
      <c r="C27" s="15" t="s">
        <v>183</v>
      </c>
      <c r="D27" s="15" t="s">
        <v>948</v>
      </c>
      <c r="E27" s="15" t="s">
        <v>5296</v>
      </c>
      <c r="F27" s="15" t="s">
        <v>135</v>
      </c>
      <c r="G27" s="15">
        <v>999907606</v>
      </c>
      <c r="H27" s="15">
        <v>128</v>
      </c>
    </row>
    <row r="28" spans="1:8" x14ac:dyDescent="0.35">
      <c r="A28" s="15" t="s">
        <v>130</v>
      </c>
      <c r="B28" s="15" t="s">
        <v>126</v>
      </c>
      <c r="C28" s="15" t="s">
        <v>1069</v>
      </c>
      <c r="D28" s="15" t="s">
        <v>2932</v>
      </c>
      <c r="E28" s="15" t="s">
        <v>5836</v>
      </c>
      <c r="F28" s="15" t="s">
        <v>135</v>
      </c>
      <c r="G28" s="15">
        <v>999926686</v>
      </c>
      <c r="H28" s="15">
        <v>128</v>
      </c>
    </row>
    <row r="29" spans="1:8" x14ac:dyDescent="0.35">
      <c r="A29" s="15" t="s">
        <v>130</v>
      </c>
      <c r="B29" s="15" t="s">
        <v>126</v>
      </c>
      <c r="C29" s="15" t="s">
        <v>388</v>
      </c>
      <c r="D29" s="15" t="s">
        <v>1941</v>
      </c>
      <c r="E29" s="15" t="s">
        <v>5453</v>
      </c>
      <c r="F29" s="15" t="s">
        <v>135</v>
      </c>
      <c r="G29" s="15">
        <v>999919654</v>
      </c>
      <c r="H29" s="15">
        <v>126.5</v>
      </c>
    </row>
    <row r="30" spans="1:8" x14ac:dyDescent="0.35">
      <c r="A30" s="15" t="s">
        <v>130</v>
      </c>
      <c r="B30" s="15" t="s">
        <v>126</v>
      </c>
      <c r="C30" s="15" t="s">
        <v>1034</v>
      </c>
      <c r="D30" s="15" t="s">
        <v>1371</v>
      </c>
      <c r="E30" s="15" t="s">
        <v>5441</v>
      </c>
      <c r="F30" s="15" t="s">
        <v>135</v>
      </c>
      <c r="G30" s="15">
        <v>999919358</v>
      </c>
      <c r="H30" s="15">
        <v>121</v>
      </c>
    </row>
    <row r="31" spans="1:8" x14ac:dyDescent="0.35">
      <c r="A31" s="83" t="s">
        <v>130</v>
      </c>
      <c r="B31" s="83" t="s">
        <v>126</v>
      </c>
      <c r="C31" s="83" t="s">
        <v>1882</v>
      </c>
      <c r="D31" s="83" t="s">
        <v>3819</v>
      </c>
      <c r="E31" s="15" t="s">
        <v>5253</v>
      </c>
      <c r="F31" s="83" t="s">
        <v>135</v>
      </c>
      <c r="G31" s="83">
        <v>999884607</v>
      </c>
      <c r="H31" s="15">
        <v>120</v>
      </c>
    </row>
    <row r="32" spans="1:8" x14ac:dyDescent="0.35">
      <c r="A32" s="15" t="s">
        <v>130</v>
      </c>
      <c r="B32" s="15" t="s">
        <v>126</v>
      </c>
      <c r="C32" s="15" t="s">
        <v>1195</v>
      </c>
      <c r="D32" s="15" t="s">
        <v>1192</v>
      </c>
      <c r="E32" s="15" t="s">
        <v>5449</v>
      </c>
      <c r="F32" s="15" t="s">
        <v>135</v>
      </c>
      <c r="G32" s="15">
        <v>999919583</v>
      </c>
      <c r="H32" s="15">
        <v>117.5</v>
      </c>
    </row>
    <row r="33" spans="1:8" x14ac:dyDescent="0.35">
      <c r="A33" s="15" t="s">
        <v>130</v>
      </c>
      <c r="B33" s="17" t="s">
        <v>126</v>
      </c>
      <c r="C33" s="17" t="s">
        <v>273</v>
      </c>
      <c r="D33" s="17" t="s">
        <v>1695</v>
      </c>
      <c r="E33" s="15" t="s">
        <v>5300</v>
      </c>
      <c r="F33" s="17" t="s">
        <v>135</v>
      </c>
      <c r="G33" s="15">
        <v>999907688</v>
      </c>
      <c r="H33" s="15">
        <v>116.5</v>
      </c>
    </row>
    <row r="34" spans="1:8" x14ac:dyDescent="0.35">
      <c r="A34" s="17" t="s">
        <v>130</v>
      </c>
      <c r="B34" s="15" t="s">
        <v>126</v>
      </c>
      <c r="C34" s="15" t="s">
        <v>329</v>
      </c>
      <c r="D34" s="15" t="s">
        <v>799</v>
      </c>
      <c r="E34" s="15" t="s">
        <v>5395</v>
      </c>
      <c r="F34" s="15" t="s">
        <v>135</v>
      </c>
      <c r="G34" s="15">
        <v>999917646</v>
      </c>
      <c r="H34" s="15">
        <v>115</v>
      </c>
    </row>
    <row r="35" spans="1:8" x14ac:dyDescent="0.35">
      <c r="A35" s="83" t="s">
        <v>130</v>
      </c>
      <c r="B35" s="83" t="s">
        <v>126</v>
      </c>
      <c r="C35" s="83" t="s">
        <v>471</v>
      </c>
      <c r="D35" s="84" t="s">
        <v>2563</v>
      </c>
      <c r="E35" s="15" t="s">
        <v>5596</v>
      </c>
      <c r="F35" s="83" t="s">
        <v>135</v>
      </c>
      <c r="G35" s="83">
        <v>999922505</v>
      </c>
      <c r="H35" s="15">
        <v>112</v>
      </c>
    </row>
    <row r="36" spans="1:8" x14ac:dyDescent="0.35">
      <c r="A36" s="15" t="s">
        <v>130</v>
      </c>
      <c r="B36" s="15" t="s">
        <v>126</v>
      </c>
      <c r="C36" s="15" t="s">
        <v>352</v>
      </c>
      <c r="D36" s="15" t="s">
        <v>353</v>
      </c>
      <c r="E36" s="15" t="s">
        <v>5615</v>
      </c>
      <c r="F36" s="15" t="s">
        <v>135</v>
      </c>
      <c r="G36" s="15">
        <v>999923114</v>
      </c>
      <c r="H36" s="15">
        <v>112</v>
      </c>
    </row>
    <row r="37" spans="1:8" x14ac:dyDescent="0.35">
      <c r="A37" s="15" t="s">
        <v>130</v>
      </c>
      <c r="B37" s="15" t="s">
        <v>126</v>
      </c>
      <c r="C37" s="15" t="s">
        <v>375</v>
      </c>
      <c r="D37" s="15" t="s">
        <v>1776</v>
      </c>
      <c r="E37" s="15" t="s">
        <v>5305</v>
      </c>
      <c r="F37" s="15" t="s">
        <v>135</v>
      </c>
      <c r="G37" s="15">
        <v>999908007</v>
      </c>
      <c r="H37" s="15">
        <v>108.64999999999999</v>
      </c>
    </row>
    <row r="38" spans="1:8" x14ac:dyDescent="0.35">
      <c r="A38" s="15" t="s">
        <v>130</v>
      </c>
      <c r="B38" s="15" t="s">
        <v>126</v>
      </c>
      <c r="C38" s="15" t="s">
        <v>2063</v>
      </c>
      <c r="D38" s="15" t="s">
        <v>1271</v>
      </c>
      <c r="E38" s="15" t="s">
        <v>5589</v>
      </c>
      <c r="F38" s="17" t="s">
        <v>135</v>
      </c>
      <c r="G38" s="15">
        <v>999922471</v>
      </c>
      <c r="H38" s="15">
        <v>100</v>
      </c>
    </row>
    <row r="39" spans="1:8" x14ac:dyDescent="0.35">
      <c r="A39" s="85" t="s">
        <v>130</v>
      </c>
      <c r="B39" s="85" t="s">
        <v>126</v>
      </c>
      <c r="C39" s="85" t="s">
        <v>3906</v>
      </c>
      <c r="D39" s="85" t="s">
        <v>1108</v>
      </c>
      <c r="E39" s="15" t="s">
        <v>5314</v>
      </c>
      <c r="F39" s="85" t="s">
        <v>135</v>
      </c>
      <c r="G39" s="15">
        <v>999908872</v>
      </c>
      <c r="H39" s="15">
        <v>98</v>
      </c>
    </row>
    <row r="40" spans="1:8" x14ac:dyDescent="0.35">
      <c r="A40" s="85" t="s">
        <v>130</v>
      </c>
      <c r="B40" s="85" t="s">
        <v>126</v>
      </c>
      <c r="C40" s="85" t="s">
        <v>3904</v>
      </c>
      <c r="D40" s="85" t="s">
        <v>3905</v>
      </c>
      <c r="E40" s="15" t="s">
        <v>5921</v>
      </c>
      <c r="F40" s="85" t="s">
        <v>135</v>
      </c>
      <c r="G40" s="15">
        <v>999927828</v>
      </c>
      <c r="H40" s="15">
        <v>97</v>
      </c>
    </row>
    <row r="41" spans="1:8" x14ac:dyDescent="0.35">
      <c r="A41" s="15" t="s">
        <v>130</v>
      </c>
      <c r="B41" s="15" t="s">
        <v>126</v>
      </c>
      <c r="C41" s="15" t="s">
        <v>1928</v>
      </c>
      <c r="D41" s="15" t="s">
        <v>1929</v>
      </c>
      <c r="E41" s="15" t="s">
        <v>5323</v>
      </c>
      <c r="F41" s="15" t="s">
        <v>135</v>
      </c>
      <c r="G41" s="15">
        <v>999910820</v>
      </c>
      <c r="H41" s="15">
        <v>92</v>
      </c>
    </row>
    <row r="42" spans="1:8" x14ac:dyDescent="0.35">
      <c r="A42" s="83" t="s">
        <v>130</v>
      </c>
      <c r="B42" s="83" t="s">
        <v>126</v>
      </c>
      <c r="C42" s="83" t="s">
        <v>2564</v>
      </c>
      <c r="D42" s="84" t="s">
        <v>2565</v>
      </c>
      <c r="E42" s="15" t="s">
        <v>5290</v>
      </c>
      <c r="F42" s="83" t="s">
        <v>135</v>
      </c>
      <c r="G42" s="83">
        <v>999906558</v>
      </c>
      <c r="H42" s="15">
        <v>91</v>
      </c>
    </row>
    <row r="43" spans="1:8" x14ac:dyDescent="0.35">
      <c r="A43" s="15" t="s">
        <v>130</v>
      </c>
      <c r="B43" s="15" t="s">
        <v>126</v>
      </c>
      <c r="C43" s="17" t="s">
        <v>438</v>
      </c>
      <c r="D43" s="17" t="s">
        <v>728</v>
      </c>
      <c r="E43" s="15" t="s">
        <v>5387</v>
      </c>
      <c r="F43" s="15" t="s">
        <v>135</v>
      </c>
      <c r="G43" s="15">
        <v>999916960</v>
      </c>
      <c r="H43" s="15">
        <v>90</v>
      </c>
    </row>
    <row r="44" spans="1:8" x14ac:dyDescent="0.35">
      <c r="A44" s="15" t="s">
        <v>130</v>
      </c>
      <c r="B44" s="15" t="s">
        <v>126</v>
      </c>
      <c r="C44" s="15" t="s">
        <v>650</v>
      </c>
      <c r="D44" s="15" t="s">
        <v>1106</v>
      </c>
      <c r="E44" s="15" t="s">
        <v>5651</v>
      </c>
      <c r="F44" s="15" t="s">
        <v>135</v>
      </c>
      <c r="G44" s="15">
        <v>999924328</v>
      </c>
      <c r="H44" s="15">
        <v>90</v>
      </c>
    </row>
    <row r="45" spans="1:8" x14ac:dyDescent="0.35">
      <c r="A45" s="83" t="s">
        <v>130</v>
      </c>
      <c r="B45" s="83" t="s">
        <v>126</v>
      </c>
      <c r="C45" s="83" t="s">
        <v>441</v>
      </c>
      <c r="D45" s="83" t="s">
        <v>3820</v>
      </c>
      <c r="E45" s="15" t="s">
        <v>5949</v>
      </c>
      <c r="F45" s="83" t="s">
        <v>135</v>
      </c>
      <c r="G45" s="83">
        <v>999928144</v>
      </c>
      <c r="H45" s="15">
        <v>90</v>
      </c>
    </row>
    <row r="46" spans="1:8" x14ac:dyDescent="0.35">
      <c r="A46" s="15" t="s">
        <v>130</v>
      </c>
      <c r="B46" s="15" t="s">
        <v>126</v>
      </c>
      <c r="C46" s="17" t="s">
        <v>2282</v>
      </c>
      <c r="D46" s="17" t="s">
        <v>2283</v>
      </c>
      <c r="E46" s="15" t="s">
        <v>5683</v>
      </c>
      <c r="F46" s="17" t="s">
        <v>135</v>
      </c>
      <c r="G46" s="15">
        <v>999924701</v>
      </c>
      <c r="H46" s="15">
        <v>87</v>
      </c>
    </row>
    <row r="47" spans="1:8" x14ac:dyDescent="0.35">
      <c r="A47" s="15" t="s">
        <v>130</v>
      </c>
      <c r="B47" s="15" t="s">
        <v>126</v>
      </c>
      <c r="C47" s="17" t="s">
        <v>296</v>
      </c>
      <c r="D47" s="17" t="s">
        <v>896</v>
      </c>
      <c r="E47" s="15" t="s">
        <v>5538</v>
      </c>
      <c r="F47" s="15" t="s">
        <v>135</v>
      </c>
      <c r="G47" s="17">
        <v>999921592</v>
      </c>
      <c r="H47" s="15">
        <v>85.5</v>
      </c>
    </row>
    <row r="48" spans="1:8" x14ac:dyDescent="0.35">
      <c r="A48" s="85" t="s">
        <v>130</v>
      </c>
      <c r="B48" s="85" t="s">
        <v>126</v>
      </c>
      <c r="C48" s="85" t="s">
        <v>2943</v>
      </c>
      <c r="D48" s="85" t="s">
        <v>1273</v>
      </c>
      <c r="E48" s="15" t="s">
        <v>5875</v>
      </c>
      <c r="F48" s="85" t="s">
        <v>135</v>
      </c>
      <c r="G48" s="15">
        <v>999927138</v>
      </c>
      <c r="H48" s="15">
        <v>83</v>
      </c>
    </row>
    <row r="49" spans="1:8" x14ac:dyDescent="0.35">
      <c r="A49" s="85" t="s">
        <v>130</v>
      </c>
      <c r="B49" s="85" t="s">
        <v>126</v>
      </c>
      <c r="C49" s="85" t="s">
        <v>3902</v>
      </c>
      <c r="D49" s="85" t="s">
        <v>3903</v>
      </c>
      <c r="E49" s="15" t="s">
        <v>5930</v>
      </c>
      <c r="F49" s="85" t="s">
        <v>135</v>
      </c>
      <c r="G49" s="15">
        <v>999927905</v>
      </c>
      <c r="H49" s="15">
        <v>83</v>
      </c>
    </row>
    <row r="50" spans="1:8" x14ac:dyDescent="0.35">
      <c r="A50" s="85" t="s">
        <v>130</v>
      </c>
      <c r="B50" s="85" t="s">
        <v>126</v>
      </c>
      <c r="C50" s="85" t="s">
        <v>3901</v>
      </c>
      <c r="D50" s="85" t="s">
        <v>531</v>
      </c>
      <c r="E50" s="15" t="s">
        <v>5887</v>
      </c>
      <c r="F50" s="85" t="s">
        <v>135</v>
      </c>
      <c r="G50" s="15">
        <v>999927283</v>
      </c>
      <c r="H50" s="15">
        <v>81</v>
      </c>
    </row>
    <row r="51" spans="1:8" x14ac:dyDescent="0.35">
      <c r="A51" s="15" t="s">
        <v>130</v>
      </c>
      <c r="B51" s="15" t="s">
        <v>126</v>
      </c>
      <c r="C51" s="15" t="s">
        <v>2027</v>
      </c>
      <c r="D51" s="15" t="s">
        <v>2052</v>
      </c>
      <c r="E51" s="15" t="s">
        <v>5356</v>
      </c>
      <c r="F51" s="15" t="s">
        <v>135</v>
      </c>
      <c r="G51" s="15">
        <v>999915401</v>
      </c>
      <c r="H51" s="15">
        <v>79</v>
      </c>
    </row>
    <row r="52" spans="1:8" x14ac:dyDescent="0.35">
      <c r="A52" s="15" t="s">
        <v>130</v>
      </c>
      <c r="B52" s="15" t="s">
        <v>126</v>
      </c>
      <c r="C52" s="17" t="s">
        <v>2205</v>
      </c>
      <c r="D52" s="17" t="s">
        <v>2206</v>
      </c>
      <c r="E52" s="15" t="s">
        <v>5281</v>
      </c>
      <c r="F52" s="17" t="s">
        <v>135</v>
      </c>
      <c r="G52" s="15">
        <v>999904127</v>
      </c>
      <c r="H52" s="15">
        <v>76</v>
      </c>
    </row>
    <row r="53" spans="1:8" x14ac:dyDescent="0.35">
      <c r="A53" s="15" t="s">
        <v>130</v>
      </c>
      <c r="B53" s="17" t="s">
        <v>126</v>
      </c>
      <c r="C53" s="17" t="s">
        <v>1478</v>
      </c>
      <c r="D53" s="17" t="s">
        <v>1475</v>
      </c>
      <c r="E53" s="15" t="s">
        <v>5350</v>
      </c>
      <c r="F53" s="17" t="s">
        <v>135</v>
      </c>
      <c r="G53" s="15">
        <v>999914992</v>
      </c>
      <c r="H53" s="15">
        <v>76</v>
      </c>
    </row>
    <row r="54" spans="1:8" x14ac:dyDescent="0.35">
      <c r="A54" s="15" t="s">
        <v>130</v>
      </c>
      <c r="B54" s="17" t="s">
        <v>126</v>
      </c>
      <c r="C54" s="17" t="s">
        <v>143</v>
      </c>
      <c r="D54" s="17" t="s">
        <v>144</v>
      </c>
      <c r="E54" s="15" t="s">
        <v>5410</v>
      </c>
      <c r="F54" s="17" t="s">
        <v>135</v>
      </c>
      <c r="G54" s="17">
        <v>999918147</v>
      </c>
      <c r="H54" s="15">
        <v>73.625</v>
      </c>
    </row>
    <row r="55" spans="1:8" x14ac:dyDescent="0.35">
      <c r="A55" s="85" t="s">
        <v>130</v>
      </c>
      <c r="B55" s="85" t="s">
        <v>126</v>
      </c>
      <c r="C55" s="85" t="s">
        <v>1994</v>
      </c>
      <c r="D55" s="85" t="s">
        <v>1986</v>
      </c>
      <c r="E55" s="15" t="s">
        <v>5896</v>
      </c>
      <c r="F55" s="85" t="s">
        <v>135</v>
      </c>
      <c r="G55" s="15">
        <v>999927366</v>
      </c>
      <c r="H55" s="15">
        <v>72</v>
      </c>
    </row>
    <row r="56" spans="1:8" x14ac:dyDescent="0.35">
      <c r="A56" s="15" t="s">
        <v>130</v>
      </c>
      <c r="B56" s="15" t="s">
        <v>126</v>
      </c>
      <c r="C56" s="15" t="s">
        <v>450</v>
      </c>
      <c r="D56" s="15" t="s">
        <v>562</v>
      </c>
      <c r="E56" s="15" t="s">
        <v>5348</v>
      </c>
      <c r="F56" s="15" t="s">
        <v>135</v>
      </c>
      <c r="G56" s="15">
        <v>999914881</v>
      </c>
      <c r="H56" s="15">
        <v>71</v>
      </c>
    </row>
    <row r="57" spans="1:8" x14ac:dyDescent="0.35">
      <c r="A57" s="15" t="s">
        <v>130</v>
      </c>
      <c r="B57" s="15" t="s">
        <v>126</v>
      </c>
      <c r="C57" s="17" t="s">
        <v>1275</v>
      </c>
      <c r="D57" s="17" t="s">
        <v>1273</v>
      </c>
      <c r="E57" s="15" t="s">
        <v>5509</v>
      </c>
      <c r="F57" s="15" t="s">
        <v>135</v>
      </c>
      <c r="G57" s="17">
        <v>999921355</v>
      </c>
      <c r="H57" s="15">
        <v>70.8</v>
      </c>
    </row>
    <row r="58" spans="1:8" x14ac:dyDescent="0.35">
      <c r="A58" s="15" t="s">
        <v>130</v>
      </c>
      <c r="B58" s="15" t="s">
        <v>126</v>
      </c>
      <c r="C58" s="15" t="s">
        <v>503</v>
      </c>
      <c r="D58" s="15" t="s">
        <v>1316</v>
      </c>
      <c r="E58" s="15" t="s">
        <v>5334</v>
      </c>
      <c r="F58" s="15" t="s">
        <v>135</v>
      </c>
      <c r="G58" s="15">
        <v>999914108</v>
      </c>
      <c r="H58" s="15">
        <v>70.5</v>
      </c>
    </row>
    <row r="59" spans="1:8" x14ac:dyDescent="0.35">
      <c r="A59" s="15" t="s">
        <v>130</v>
      </c>
      <c r="B59" s="15" t="s">
        <v>126</v>
      </c>
      <c r="C59" s="15" t="s">
        <v>1089</v>
      </c>
      <c r="D59" s="15" t="s">
        <v>1084</v>
      </c>
      <c r="E59" s="15" t="s">
        <v>5250</v>
      </c>
      <c r="F59" s="15" t="s">
        <v>135</v>
      </c>
      <c r="G59" s="15">
        <v>999844499</v>
      </c>
      <c r="H59" s="15">
        <v>68</v>
      </c>
    </row>
    <row r="60" spans="1:8" x14ac:dyDescent="0.35">
      <c r="A60" s="17" t="s">
        <v>130</v>
      </c>
      <c r="B60" s="17" t="s">
        <v>126</v>
      </c>
      <c r="C60" s="17" t="s">
        <v>183</v>
      </c>
      <c r="D60" s="17" t="s">
        <v>1691</v>
      </c>
      <c r="E60" s="15" t="s">
        <v>5272</v>
      </c>
      <c r="F60" s="17" t="s">
        <v>135</v>
      </c>
      <c r="G60" s="15">
        <v>999899352</v>
      </c>
      <c r="H60" s="15">
        <v>68</v>
      </c>
    </row>
    <row r="61" spans="1:8" x14ac:dyDescent="0.35">
      <c r="A61" s="15" t="s">
        <v>130</v>
      </c>
      <c r="B61" s="15" t="s">
        <v>126</v>
      </c>
      <c r="C61" s="15" t="s">
        <v>570</v>
      </c>
      <c r="D61" s="15" t="s">
        <v>1267</v>
      </c>
      <c r="E61" s="15" t="s">
        <v>5284</v>
      </c>
      <c r="F61" s="15" t="s">
        <v>135</v>
      </c>
      <c r="G61" s="15">
        <v>999905578</v>
      </c>
      <c r="H61" s="15">
        <v>68</v>
      </c>
    </row>
    <row r="62" spans="1:8" x14ac:dyDescent="0.35">
      <c r="A62" s="15" t="s">
        <v>130</v>
      </c>
      <c r="B62" s="15" t="s">
        <v>126</v>
      </c>
      <c r="C62" s="15" t="s">
        <v>2934</v>
      </c>
      <c r="D62" s="15" t="s">
        <v>1106</v>
      </c>
      <c r="E62" s="15" t="s">
        <v>5628</v>
      </c>
      <c r="F62" s="15" t="s">
        <v>135</v>
      </c>
      <c r="G62" s="15">
        <v>999923702</v>
      </c>
      <c r="H62" s="15">
        <v>68</v>
      </c>
    </row>
    <row r="63" spans="1:8" x14ac:dyDescent="0.35">
      <c r="A63" s="85" t="s">
        <v>130</v>
      </c>
      <c r="B63" s="85" t="s">
        <v>126</v>
      </c>
      <c r="C63" s="85" t="s">
        <v>3491</v>
      </c>
      <c r="D63" s="85" t="s">
        <v>3492</v>
      </c>
      <c r="E63" s="15" t="s">
        <v>5638</v>
      </c>
      <c r="F63" s="85" t="s">
        <v>135</v>
      </c>
      <c r="G63" s="15">
        <v>999923903</v>
      </c>
      <c r="H63" s="15">
        <v>68</v>
      </c>
    </row>
    <row r="64" spans="1:8" x14ac:dyDescent="0.35">
      <c r="A64" s="15" t="s">
        <v>130</v>
      </c>
      <c r="B64" s="15" t="s">
        <v>126</v>
      </c>
      <c r="C64" s="15" t="s">
        <v>1159</v>
      </c>
      <c r="D64" s="15" t="s">
        <v>650</v>
      </c>
      <c r="E64" s="15" t="s">
        <v>5761</v>
      </c>
      <c r="F64" s="15" t="s">
        <v>135</v>
      </c>
      <c r="G64" s="15">
        <v>999925763</v>
      </c>
      <c r="H64" s="15">
        <v>68</v>
      </c>
    </row>
    <row r="65" spans="1:8" x14ac:dyDescent="0.35">
      <c r="A65" s="85" t="s">
        <v>130</v>
      </c>
      <c r="B65" s="85" t="s">
        <v>126</v>
      </c>
      <c r="C65" s="85" t="s">
        <v>3490</v>
      </c>
      <c r="D65" s="85" t="s">
        <v>880</v>
      </c>
      <c r="E65" s="15" t="s">
        <v>5778</v>
      </c>
      <c r="F65" s="85" t="s">
        <v>135</v>
      </c>
      <c r="G65" s="15">
        <v>999925981</v>
      </c>
      <c r="H65" s="15">
        <v>68</v>
      </c>
    </row>
    <row r="66" spans="1:8" x14ac:dyDescent="0.35">
      <c r="A66" s="15" t="s">
        <v>130</v>
      </c>
      <c r="B66" s="15" t="s">
        <v>126</v>
      </c>
      <c r="C66" s="15" t="s">
        <v>2474</v>
      </c>
      <c r="D66" s="15" t="s">
        <v>1179</v>
      </c>
      <c r="E66" s="15" t="s">
        <v>5680</v>
      </c>
      <c r="F66" s="15" t="s">
        <v>135</v>
      </c>
      <c r="G66" s="15">
        <v>999924678</v>
      </c>
      <c r="H66" s="15">
        <v>66</v>
      </c>
    </row>
    <row r="67" spans="1:8" x14ac:dyDescent="0.35">
      <c r="A67" s="15" t="s">
        <v>130</v>
      </c>
      <c r="B67" s="15" t="s">
        <v>126</v>
      </c>
      <c r="C67" s="15" t="s">
        <v>191</v>
      </c>
      <c r="D67" s="15" t="s">
        <v>850</v>
      </c>
      <c r="E67" s="15" t="s">
        <v>5331</v>
      </c>
      <c r="F67" s="15" t="s">
        <v>135</v>
      </c>
      <c r="G67" s="15">
        <v>999913927</v>
      </c>
      <c r="H67" s="15">
        <v>64</v>
      </c>
    </row>
    <row r="68" spans="1:8" x14ac:dyDescent="0.35">
      <c r="A68" s="15" t="s">
        <v>130</v>
      </c>
      <c r="B68" s="15" t="s">
        <v>126</v>
      </c>
      <c r="C68" s="15" t="s">
        <v>1091</v>
      </c>
      <c r="D68" s="15" t="s">
        <v>1092</v>
      </c>
      <c r="E68" s="15" t="s">
        <v>5389</v>
      </c>
      <c r="F68" s="15" t="s">
        <v>135</v>
      </c>
      <c r="G68" s="15">
        <v>999917065</v>
      </c>
      <c r="H68" s="15">
        <v>63</v>
      </c>
    </row>
    <row r="69" spans="1:8" x14ac:dyDescent="0.35">
      <c r="A69" s="15" t="s">
        <v>130</v>
      </c>
      <c r="B69" s="15" t="s">
        <v>126</v>
      </c>
      <c r="C69" s="15" t="s">
        <v>4160</v>
      </c>
      <c r="D69" s="15" t="s">
        <v>4161</v>
      </c>
      <c r="E69" s="15" t="s">
        <v>5714</v>
      </c>
      <c r="F69" s="15" t="s">
        <v>135</v>
      </c>
      <c r="G69" s="15">
        <v>999925236</v>
      </c>
      <c r="H69" s="15">
        <v>63</v>
      </c>
    </row>
    <row r="70" spans="1:8" x14ac:dyDescent="0.35">
      <c r="A70" s="83" t="s">
        <v>130</v>
      </c>
      <c r="B70" s="83" t="s">
        <v>126</v>
      </c>
      <c r="C70" s="83" t="s">
        <v>471</v>
      </c>
      <c r="D70" s="84" t="s">
        <v>1656</v>
      </c>
      <c r="E70" s="15" t="s">
        <v>5738</v>
      </c>
      <c r="F70" s="83" t="s">
        <v>135</v>
      </c>
      <c r="G70" s="83">
        <v>999925489</v>
      </c>
      <c r="H70" s="15">
        <v>63</v>
      </c>
    </row>
    <row r="71" spans="1:8" x14ac:dyDescent="0.35">
      <c r="A71" s="15" t="s">
        <v>130</v>
      </c>
      <c r="B71" s="15" t="s">
        <v>126</v>
      </c>
      <c r="C71" s="15" t="s">
        <v>3544</v>
      </c>
      <c r="D71" s="15" t="s">
        <v>3545</v>
      </c>
      <c r="E71" s="15" t="s">
        <v>5917</v>
      </c>
      <c r="F71" s="15" t="s">
        <v>135</v>
      </c>
      <c r="G71" s="15">
        <v>999927800</v>
      </c>
      <c r="H71" s="15">
        <v>63</v>
      </c>
    </row>
    <row r="72" spans="1:8" x14ac:dyDescent="0.35">
      <c r="A72" s="17" t="s">
        <v>130</v>
      </c>
      <c r="B72" s="17" t="s">
        <v>126</v>
      </c>
      <c r="C72" s="91" t="s">
        <v>3818</v>
      </c>
      <c r="D72" s="91" t="s">
        <v>1312</v>
      </c>
      <c r="E72" s="15" t="s">
        <v>5261</v>
      </c>
      <c r="F72" s="89" t="s">
        <v>135</v>
      </c>
      <c r="G72" s="17">
        <v>999892552</v>
      </c>
      <c r="H72" s="15">
        <v>60</v>
      </c>
    </row>
    <row r="73" spans="1:8" x14ac:dyDescent="0.35">
      <c r="A73" s="15" t="s">
        <v>130</v>
      </c>
      <c r="B73" s="15" t="s">
        <v>126</v>
      </c>
      <c r="C73" s="15" t="s">
        <v>375</v>
      </c>
      <c r="D73" s="15" t="s">
        <v>1953</v>
      </c>
      <c r="E73" s="15" t="s">
        <v>5913</v>
      </c>
      <c r="F73" s="15" t="s">
        <v>135</v>
      </c>
      <c r="G73" s="15">
        <v>999927676</v>
      </c>
      <c r="H73" s="15">
        <v>60</v>
      </c>
    </row>
    <row r="74" spans="1:8" x14ac:dyDescent="0.35">
      <c r="A74" s="15" t="s">
        <v>130</v>
      </c>
      <c r="B74" s="15" t="s">
        <v>126</v>
      </c>
      <c r="C74" s="15" t="s">
        <v>191</v>
      </c>
      <c r="D74" s="15" t="s">
        <v>1153</v>
      </c>
      <c r="E74" s="15" t="s">
        <v>5455</v>
      </c>
      <c r="F74" s="15" t="s">
        <v>135</v>
      </c>
      <c r="G74" s="15">
        <v>999919679</v>
      </c>
      <c r="H74" s="15">
        <v>59.2</v>
      </c>
    </row>
    <row r="75" spans="1:8" x14ac:dyDescent="0.35">
      <c r="A75" s="17" t="s">
        <v>130</v>
      </c>
      <c r="B75" s="17" t="s">
        <v>126</v>
      </c>
      <c r="C75" s="17" t="s">
        <v>920</v>
      </c>
      <c r="D75" s="17" t="s">
        <v>921</v>
      </c>
      <c r="E75" s="15" t="s">
        <v>5317</v>
      </c>
      <c r="F75" s="17" t="s">
        <v>135</v>
      </c>
      <c r="G75" s="15">
        <v>999909127</v>
      </c>
      <c r="H75" s="15">
        <v>58</v>
      </c>
    </row>
    <row r="76" spans="1:8" x14ac:dyDescent="0.35">
      <c r="A76" s="15" t="s">
        <v>130</v>
      </c>
      <c r="B76" s="15" t="s">
        <v>126</v>
      </c>
      <c r="C76" s="15" t="s">
        <v>2936</v>
      </c>
      <c r="D76" s="15" t="s">
        <v>2937</v>
      </c>
      <c r="E76" s="15" t="s">
        <v>5813</v>
      </c>
      <c r="F76" s="15" t="s">
        <v>135</v>
      </c>
      <c r="G76" s="15">
        <v>999926406</v>
      </c>
      <c r="H76" s="15">
        <v>58</v>
      </c>
    </row>
    <row r="77" spans="1:8" x14ac:dyDescent="0.35">
      <c r="A77" s="82" t="s">
        <v>130</v>
      </c>
      <c r="B77" s="87" t="s">
        <v>126</v>
      </c>
      <c r="C77" s="82" t="s">
        <v>2861</v>
      </c>
      <c r="D77" s="82" t="s">
        <v>1266</v>
      </c>
      <c r="E77" s="15" t="s">
        <v>5823</v>
      </c>
      <c r="F77" s="82" t="s">
        <v>135</v>
      </c>
      <c r="G77" s="82">
        <v>999926524</v>
      </c>
      <c r="H77" s="15">
        <v>58</v>
      </c>
    </row>
    <row r="78" spans="1:8" x14ac:dyDescent="0.35">
      <c r="A78" s="17" t="s">
        <v>130</v>
      </c>
      <c r="B78" s="17" t="s">
        <v>126</v>
      </c>
      <c r="C78" s="17" t="s">
        <v>2017</v>
      </c>
      <c r="D78" s="17" t="s">
        <v>2018</v>
      </c>
      <c r="E78" s="15" t="s">
        <v>5358</v>
      </c>
      <c r="F78" s="17" t="s">
        <v>135</v>
      </c>
      <c r="G78" s="17">
        <v>999915467</v>
      </c>
      <c r="H78" s="15">
        <v>54</v>
      </c>
    </row>
    <row r="79" spans="1:8" x14ac:dyDescent="0.35">
      <c r="A79" s="83" t="s">
        <v>130</v>
      </c>
      <c r="B79" s="83" t="s">
        <v>126</v>
      </c>
      <c r="C79" s="83" t="s">
        <v>2566</v>
      </c>
      <c r="D79" s="84" t="s">
        <v>2567</v>
      </c>
      <c r="E79" s="15" t="s">
        <v>5792</v>
      </c>
      <c r="F79" s="83" t="s">
        <v>135</v>
      </c>
      <c r="G79" s="83">
        <v>999926141</v>
      </c>
      <c r="H79" s="15">
        <v>54</v>
      </c>
    </row>
    <row r="80" spans="1:8" x14ac:dyDescent="0.35">
      <c r="A80" s="15" t="s">
        <v>130</v>
      </c>
      <c r="B80" s="15" t="s">
        <v>126</v>
      </c>
      <c r="C80" s="15" t="s">
        <v>675</v>
      </c>
      <c r="D80" s="15" t="s">
        <v>676</v>
      </c>
      <c r="E80" s="15" t="s">
        <v>5569</v>
      </c>
      <c r="F80" s="15" t="s">
        <v>135</v>
      </c>
      <c r="G80" s="15">
        <v>999922028</v>
      </c>
      <c r="H80" s="15">
        <v>52</v>
      </c>
    </row>
    <row r="81" spans="1:8" x14ac:dyDescent="0.35">
      <c r="A81" s="82" t="s">
        <v>130</v>
      </c>
      <c r="B81" s="82" t="s">
        <v>126</v>
      </c>
      <c r="C81" s="82" t="s">
        <v>2859</v>
      </c>
      <c r="D81" s="82" t="s">
        <v>2860</v>
      </c>
      <c r="E81" s="15" t="s">
        <v>5582</v>
      </c>
      <c r="F81" s="82" t="s">
        <v>135</v>
      </c>
      <c r="G81" s="82">
        <v>999922306</v>
      </c>
      <c r="H81" s="15">
        <v>51</v>
      </c>
    </row>
    <row r="82" spans="1:8" x14ac:dyDescent="0.35">
      <c r="A82" s="17" t="s">
        <v>130</v>
      </c>
      <c r="B82" s="17" t="s">
        <v>126</v>
      </c>
      <c r="C82" s="17" t="s">
        <v>227</v>
      </c>
      <c r="D82" s="17" t="s">
        <v>499</v>
      </c>
      <c r="E82" s="15" t="s">
        <v>5820</v>
      </c>
      <c r="F82" s="17" t="s">
        <v>135</v>
      </c>
      <c r="G82" s="17">
        <v>999926497</v>
      </c>
      <c r="H82" s="15">
        <v>51</v>
      </c>
    </row>
    <row r="83" spans="1:8" x14ac:dyDescent="0.35">
      <c r="A83" s="15" t="s">
        <v>130</v>
      </c>
      <c r="B83" s="15" t="s">
        <v>126</v>
      </c>
      <c r="C83" s="15" t="s">
        <v>3517</v>
      </c>
      <c r="D83" s="15" t="s">
        <v>3233</v>
      </c>
      <c r="E83" s="15" t="s">
        <v>5332</v>
      </c>
      <c r="F83" s="15" t="s">
        <v>135</v>
      </c>
      <c r="G83" s="15">
        <v>999913987</v>
      </c>
      <c r="H83" s="15">
        <v>45</v>
      </c>
    </row>
    <row r="84" spans="1:8" x14ac:dyDescent="0.35">
      <c r="A84" s="15" t="s">
        <v>130</v>
      </c>
      <c r="B84" s="15" t="s">
        <v>126</v>
      </c>
      <c r="C84" s="15" t="s">
        <v>935</v>
      </c>
      <c r="D84" s="15" t="s">
        <v>3732</v>
      </c>
      <c r="E84" s="15" t="s">
        <v>5639</v>
      </c>
      <c r="F84" s="15" t="s">
        <v>135</v>
      </c>
      <c r="G84" s="15">
        <v>999923920</v>
      </c>
      <c r="H84" s="15">
        <v>45</v>
      </c>
    </row>
    <row r="85" spans="1:8" x14ac:dyDescent="0.35">
      <c r="A85" s="15" t="s">
        <v>130</v>
      </c>
      <c r="B85" s="15" t="s">
        <v>126</v>
      </c>
      <c r="C85" s="17" t="s">
        <v>2280</v>
      </c>
      <c r="D85" s="17" t="s">
        <v>1849</v>
      </c>
      <c r="E85" s="15" t="s">
        <v>5655</v>
      </c>
      <c r="F85" s="17" t="s">
        <v>135</v>
      </c>
      <c r="G85" s="15">
        <v>999924357</v>
      </c>
      <c r="H85" s="15">
        <v>44.75</v>
      </c>
    </row>
    <row r="86" spans="1:8" x14ac:dyDescent="0.35">
      <c r="A86" s="15" t="s">
        <v>130</v>
      </c>
      <c r="B86" s="15" t="s">
        <v>126</v>
      </c>
      <c r="C86" s="15" t="s">
        <v>4090</v>
      </c>
      <c r="D86" s="15" t="s">
        <v>2264</v>
      </c>
      <c r="E86" s="15" t="s">
        <v>5357</v>
      </c>
      <c r="F86" s="15" t="s">
        <v>135</v>
      </c>
      <c r="G86" s="15">
        <v>999915445</v>
      </c>
      <c r="H86" s="15">
        <v>44</v>
      </c>
    </row>
    <row r="87" spans="1:8" x14ac:dyDescent="0.35">
      <c r="A87" s="15" t="s">
        <v>130</v>
      </c>
      <c r="B87" s="15" t="s">
        <v>126</v>
      </c>
      <c r="C87" s="15" t="s">
        <v>459</v>
      </c>
      <c r="D87" s="15" t="s">
        <v>1106</v>
      </c>
      <c r="E87" s="15" t="s">
        <v>5434</v>
      </c>
      <c r="F87" s="15" t="s">
        <v>135</v>
      </c>
      <c r="G87" s="15">
        <v>999919200</v>
      </c>
      <c r="H87" s="15">
        <v>44</v>
      </c>
    </row>
    <row r="88" spans="1:8" x14ac:dyDescent="0.35">
      <c r="A88" s="15" t="s">
        <v>130</v>
      </c>
      <c r="B88" s="15" t="s">
        <v>126</v>
      </c>
      <c r="C88" s="15" t="s">
        <v>1805</v>
      </c>
      <c r="D88" s="15" t="s">
        <v>1806</v>
      </c>
      <c r="E88" s="15" t="s">
        <v>5472</v>
      </c>
      <c r="F88" s="15" t="s">
        <v>135</v>
      </c>
      <c r="G88" s="15">
        <v>999919965</v>
      </c>
      <c r="H88" s="15">
        <v>44</v>
      </c>
    </row>
    <row r="89" spans="1:8" x14ac:dyDescent="0.35">
      <c r="A89" s="15" t="s">
        <v>130</v>
      </c>
      <c r="B89" s="15" t="s">
        <v>126</v>
      </c>
      <c r="C89" s="15" t="s">
        <v>3206</v>
      </c>
      <c r="D89" s="15" t="s">
        <v>4159</v>
      </c>
      <c r="E89" s="15" t="s">
        <v>5846</v>
      </c>
      <c r="F89" s="15" t="s">
        <v>135</v>
      </c>
      <c r="G89" s="15">
        <v>999926768</v>
      </c>
      <c r="H89" s="15">
        <v>44</v>
      </c>
    </row>
    <row r="90" spans="1:8" x14ac:dyDescent="0.35">
      <c r="A90" s="15" t="s">
        <v>130</v>
      </c>
      <c r="B90" s="15" t="s">
        <v>126</v>
      </c>
      <c r="C90" s="15" t="s">
        <v>4088</v>
      </c>
      <c r="D90" s="15" t="s">
        <v>4089</v>
      </c>
      <c r="E90" s="15" t="s">
        <v>5934</v>
      </c>
      <c r="F90" s="15" t="s">
        <v>135</v>
      </c>
      <c r="G90" s="15">
        <v>999927976</v>
      </c>
      <c r="H90" s="15">
        <v>44</v>
      </c>
    </row>
    <row r="91" spans="1:8" x14ac:dyDescent="0.35">
      <c r="A91" s="15" t="s">
        <v>130</v>
      </c>
      <c r="B91" s="15" t="s">
        <v>126</v>
      </c>
      <c r="C91" s="15" t="s">
        <v>535</v>
      </c>
      <c r="D91" s="15" t="s">
        <v>1106</v>
      </c>
      <c r="E91" s="15" t="s">
        <v>5944</v>
      </c>
      <c r="F91" s="15" t="s">
        <v>135</v>
      </c>
      <c r="G91" s="15">
        <v>999928081</v>
      </c>
      <c r="H91" s="15">
        <v>44</v>
      </c>
    </row>
    <row r="92" spans="1:8" x14ac:dyDescent="0.35">
      <c r="A92" s="15" t="s">
        <v>130</v>
      </c>
      <c r="B92" s="15" t="s">
        <v>126</v>
      </c>
      <c r="C92" s="15" t="s">
        <v>1033</v>
      </c>
      <c r="D92" s="15" t="s">
        <v>1034</v>
      </c>
      <c r="E92" s="15" t="s">
        <v>5476</v>
      </c>
      <c r="F92" s="15" t="s">
        <v>135</v>
      </c>
      <c r="G92" s="15">
        <v>999920238</v>
      </c>
      <c r="H92" s="15">
        <v>42</v>
      </c>
    </row>
    <row r="93" spans="1:8" x14ac:dyDescent="0.35">
      <c r="A93" s="17" t="s">
        <v>130</v>
      </c>
      <c r="B93" s="17" t="s">
        <v>126</v>
      </c>
      <c r="C93" s="17" t="s">
        <v>1442</v>
      </c>
      <c r="D93" s="17" t="s">
        <v>1537</v>
      </c>
      <c r="E93" s="15" t="s">
        <v>5297</v>
      </c>
      <c r="F93" s="17" t="s">
        <v>135</v>
      </c>
      <c r="G93" s="17">
        <v>999907613</v>
      </c>
      <c r="H93" s="15">
        <v>38</v>
      </c>
    </row>
    <row r="94" spans="1:8" x14ac:dyDescent="0.35">
      <c r="A94" s="15" t="s">
        <v>130</v>
      </c>
      <c r="B94" s="15" t="s">
        <v>126</v>
      </c>
      <c r="C94" s="15" t="s">
        <v>148</v>
      </c>
      <c r="D94" s="15" t="s">
        <v>1000</v>
      </c>
      <c r="E94" s="15" t="s">
        <v>5312</v>
      </c>
      <c r="F94" s="15" t="s">
        <v>135</v>
      </c>
      <c r="G94" s="15">
        <v>999908656</v>
      </c>
      <c r="H94" s="15">
        <v>38</v>
      </c>
    </row>
    <row r="95" spans="1:8" x14ac:dyDescent="0.35">
      <c r="A95" s="15" t="s">
        <v>130</v>
      </c>
      <c r="B95" s="15" t="s">
        <v>126</v>
      </c>
      <c r="C95" s="15" t="s">
        <v>285</v>
      </c>
      <c r="D95" s="15" t="s">
        <v>610</v>
      </c>
      <c r="E95" s="15" t="s">
        <v>5338</v>
      </c>
      <c r="F95" s="15" t="s">
        <v>135</v>
      </c>
      <c r="G95" s="15">
        <v>999914418</v>
      </c>
      <c r="H95" s="15">
        <v>38</v>
      </c>
    </row>
    <row r="96" spans="1:8" x14ac:dyDescent="0.35">
      <c r="A96" s="17" t="s">
        <v>130</v>
      </c>
      <c r="B96" s="15" t="s">
        <v>126</v>
      </c>
      <c r="C96" s="15" t="s">
        <v>284</v>
      </c>
      <c r="D96" s="15" t="s">
        <v>283</v>
      </c>
      <c r="E96" s="15" t="s">
        <v>5363</v>
      </c>
      <c r="F96" s="15" t="s">
        <v>135</v>
      </c>
      <c r="G96" s="15">
        <v>999915859</v>
      </c>
      <c r="H96" s="15">
        <v>38</v>
      </c>
    </row>
    <row r="97" spans="1:8" x14ac:dyDescent="0.35">
      <c r="A97" s="17" t="s">
        <v>130</v>
      </c>
      <c r="B97" s="17" t="s">
        <v>126</v>
      </c>
      <c r="C97" s="17" t="s">
        <v>767</v>
      </c>
      <c r="D97" s="17" t="s">
        <v>1064</v>
      </c>
      <c r="E97" s="15" t="s">
        <v>5383</v>
      </c>
      <c r="F97" s="17" t="s">
        <v>135</v>
      </c>
      <c r="G97" s="15">
        <v>999916782</v>
      </c>
      <c r="H97" s="15">
        <v>38</v>
      </c>
    </row>
    <row r="98" spans="1:8" x14ac:dyDescent="0.35">
      <c r="A98" s="17" t="s">
        <v>130</v>
      </c>
      <c r="B98" s="17" t="s">
        <v>126</v>
      </c>
      <c r="C98" s="17" t="s">
        <v>997</v>
      </c>
      <c r="D98" s="17" t="s">
        <v>998</v>
      </c>
      <c r="E98" s="15" t="s">
        <v>5417</v>
      </c>
      <c r="F98" s="17" t="s">
        <v>135</v>
      </c>
      <c r="G98" s="17">
        <v>999918290</v>
      </c>
      <c r="H98" s="15">
        <v>38</v>
      </c>
    </row>
    <row r="99" spans="1:8" x14ac:dyDescent="0.35">
      <c r="A99" s="15" t="s">
        <v>130</v>
      </c>
      <c r="B99" s="15" t="s">
        <v>126</v>
      </c>
      <c r="C99" s="15" t="s">
        <v>628</v>
      </c>
      <c r="D99" s="15" t="s">
        <v>3248</v>
      </c>
      <c r="E99" s="15" t="s">
        <v>5435</v>
      </c>
      <c r="F99" s="15" t="s">
        <v>135</v>
      </c>
      <c r="G99" s="15">
        <v>999919201</v>
      </c>
      <c r="H99" s="15">
        <v>38</v>
      </c>
    </row>
    <row r="100" spans="1:8" x14ac:dyDescent="0.35">
      <c r="A100" s="15" t="s">
        <v>130</v>
      </c>
      <c r="B100" s="15" t="s">
        <v>126</v>
      </c>
      <c r="C100" s="15" t="s">
        <v>2480</v>
      </c>
      <c r="D100" s="15" t="s">
        <v>3249</v>
      </c>
      <c r="E100" s="15" t="s">
        <v>5438</v>
      </c>
      <c r="F100" s="15" t="s">
        <v>135</v>
      </c>
      <c r="G100" s="15">
        <v>999919244</v>
      </c>
      <c r="H100" s="15">
        <v>38</v>
      </c>
    </row>
    <row r="101" spans="1:8" x14ac:dyDescent="0.35">
      <c r="A101" s="15" t="s">
        <v>130</v>
      </c>
      <c r="B101" s="15" t="s">
        <v>126</v>
      </c>
      <c r="C101" s="15" t="s">
        <v>1339</v>
      </c>
      <c r="D101" s="15" t="s">
        <v>3249</v>
      </c>
      <c r="E101" s="15" t="s">
        <v>5439</v>
      </c>
      <c r="F101" s="15" t="s">
        <v>135</v>
      </c>
      <c r="G101" s="15">
        <v>999919245</v>
      </c>
      <c r="H101" s="15">
        <v>38</v>
      </c>
    </row>
    <row r="102" spans="1:8" x14ac:dyDescent="0.35">
      <c r="A102" s="15" t="s">
        <v>130</v>
      </c>
      <c r="B102" s="15" t="s">
        <v>126</v>
      </c>
      <c r="C102" s="15" t="s">
        <v>371</v>
      </c>
      <c r="D102" s="15" t="s">
        <v>3131</v>
      </c>
      <c r="E102" s="15" t="s">
        <v>5478</v>
      </c>
      <c r="F102" s="15" t="s">
        <v>135</v>
      </c>
      <c r="G102" s="15">
        <v>999920292</v>
      </c>
      <c r="H102" s="15">
        <v>38</v>
      </c>
    </row>
    <row r="103" spans="1:8" x14ac:dyDescent="0.35">
      <c r="A103" s="15" t="s">
        <v>130</v>
      </c>
      <c r="B103" s="15" t="s">
        <v>126</v>
      </c>
      <c r="C103" s="15" t="s">
        <v>482</v>
      </c>
      <c r="D103" s="15" t="s">
        <v>3123</v>
      </c>
      <c r="E103" s="15" t="s">
        <v>5479</v>
      </c>
      <c r="F103" s="15" t="s">
        <v>135</v>
      </c>
      <c r="G103" s="15">
        <v>999920384</v>
      </c>
      <c r="H103" s="15">
        <v>38</v>
      </c>
    </row>
    <row r="104" spans="1:8" x14ac:dyDescent="0.35">
      <c r="A104" s="15" t="s">
        <v>130</v>
      </c>
      <c r="B104" s="15" t="s">
        <v>126</v>
      </c>
      <c r="C104" s="15" t="s">
        <v>3250</v>
      </c>
      <c r="D104" s="15" t="s">
        <v>624</v>
      </c>
      <c r="E104" s="15" t="s">
        <v>5527</v>
      </c>
      <c r="F104" s="15" t="s">
        <v>135</v>
      </c>
      <c r="G104" s="15">
        <v>999921460</v>
      </c>
      <c r="H104" s="15">
        <v>38</v>
      </c>
    </row>
    <row r="105" spans="1:8" x14ac:dyDescent="0.35">
      <c r="A105" s="17" t="s">
        <v>130</v>
      </c>
      <c r="B105" s="17" t="s">
        <v>126</v>
      </c>
      <c r="C105" s="17" t="s">
        <v>1749</v>
      </c>
      <c r="D105" s="17" t="s">
        <v>1748</v>
      </c>
      <c r="E105" s="15" t="s">
        <v>5603</v>
      </c>
      <c r="F105" s="17" t="s">
        <v>135</v>
      </c>
      <c r="G105" s="17">
        <v>999922742</v>
      </c>
      <c r="H105" s="15">
        <v>38</v>
      </c>
    </row>
    <row r="106" spans="1:8" x14ac:dyDescent="0.35">
      <c r="A106" s="17" t="s">
        <v>130</v>
      </c>
      <c r="B106" s="17" t="s">
        <v>126</v>
      </c>
      <c r="C106" s="17" t="s">
        <v>510</v>
      </c>
      <c r="D106" s="17" t="s">
        <v>1223</v>
      </c>
      <c r="E106" s="15" t="s">
        <v>5618</v>
      </c>
      <c r="F106" s="17" t="s">
        <v>135</v>
      </c>
      <c r="G106" s="17">
        <v>999923258</v>
      </c>
      <c r="H106" s="15">
        <v>38</v>
      </c>
    </row>
    <row r="107" spans="1:8" x14ac:dyDescent="0.35">
      <c r="A107" s="15" t="s">
        <v>130</v>
      </c>
      <c r="B107" s="15" t="s">
        <v>126</v>
      </c>
      <c r="C107" s="15" t="s">
        <v>3251</v>
      </c>
      <c r="D107" s="15" t="s">
        <v>1565</v>
      </c>
      <c r="E107" s="15" t="s">
        <v>5717</v>
      </c>
      <c r="F107" s="15" t="s">
        <v>135</v>
      </c>
      <c r="G107" s="15">
        <v>999925295</v>
      </c>
      <c r="H107" s="15">
        <v>38</v>
      </c>
    </row>
    <row r="108" spans="1:8" x14ac:dyDescent="0.35">
      <c r="A108" s="15" t="s">
        <v>130</v>
      </c>
      <c r="B108" s="15" t="s">
        <v>126</v>
      </c>
      <c r="C108" s="15" t="s">
        <v>2938</v>
      </c>
      <c r="D108" s="15" t="s">
        <v>1631</v>
      </c>
      <c r="E108" s="15" t="s">
        <v>5848</v>
      </c>
      <c r="F108" s="15" t="s">
        <v>135</v>
      </c>
      <c r="G108" s="15">
        <v>999926801</v>
      </c>
      <c r="H108" s="15">
        <v>38</v>
      </c>
    </row>
    <row r="109" spans="1:8" x14ac:dyDescent="0.35">
      <c r="A109" s="15" t="s">
        <v>130</v>
      </c>
      <c r="B109" s="15" t="s">
        <v>126</v>
      </c>
      <c r="C109" s="15" t="s">
        <v>3518</v>
      </c>
      <c r="D109" s="15" t="s">
        <v>3519</v>
      </c>
      <c r="E109" s="15" t="s">
        <v>5393</v>
      </c>
      <c r="F109" s="15" t="s">
        <v>135</v>
      </c>
      <c r="G109" s="15">
        <v>999917621</v>
      </c>
      <c r="H109" s="15">
        <v>34</v>
      </c>
    </row>
    <row r="110" spans="1:8" x14ac:dyDescent="0.35">
      <c r="A110" s="15" t="s">
        <v>130</v>
      </c>
      <c r="B110" s="15" t="s">
        <v>126</v>
      </c>
      <c r="C110" s="15" t="s">
        <v>301</v>
      </c>
      <c r="D110" s="15" t="s">
        <v>1271</v>
      </c>
      <c r="E110" s="15" t="s">
        <v>5512</v>
      </c>
      <c r="F110" s="15" t="s">
        <v>135</v>
      </c>
      <c r="G110" s="15">
        <v>999921387</v>
      </c>
      <c r="H110" s="15">
        <v>33</v>
      </c>
    </row>
    <row r="111" spans="1:8" x14ac:dyDescent="0.35">
      <c r="A111" s="15" t="s">
        <v>130</v>
      </c>
      <c r="B111" s="15" t="s">
        <v>126</v>
      </c>
      <c r="C111" s="15" t="s">
        <v>295</v>
      </c>
      <c r="D111" s="15" t="s">
        <v>1174</v>
      </c>
      <c r="E111" s="15" t="s">
        <v>5617</v>
      </c>
      <c r="F111" s="15" t="s">
        <v>135</v>
      </c>
      <c r="G111" s="15">
        <v>999923203</v>
      </c>
      <c r="H111" s="15">
        <v>33</v>
      </c>
    </row>
    <row r="112" spans="1:8" x14ac:dyDescent="0.35">
      <c r="A112" s="15" t="s">
        <v>130</v>
      </c>
      <c r="B112" s="15" t="s">
        <v>126</v>
      </c>
      <c r="C112" s="15" t="s">
        <v>4157</v>
      </c>
      <c r="D112" s="15" t="s">
        <v>4158</v>
      </c>
      <c r="E112" s="15" t="s">
        <v>5956</v>
      </c>
      <c r="F112" s="15" t="s">
        <v>135</v>
      </c>
      <c r="G112" s="15">
        <v>999928236</v>
      </c>
      <c r="H112" s="15">
        <v>33</v>
      </c>
    </row>
    <row r="113" spans="1:8" x14ac:dyDescent="0.35">
      <c r="A113" s="15" t="s">
        <v>130</v>
      </c>
      <c r="B113" s="15" t="s">
        <v>126</v>
      </c>
      <c r="C113" s="15" t="s">
        <v>434</v>
      </c>
      <c r="D113" s="15" t="s">
        <v>1106</v>
      </c>
      <c r="E113" s="15" t="s">
        <v>5704</v>
      </c>
      <c r="F113" s="15" t="s">
        <v>135</v>
      </c>
      <c r="G113" s="15">
        <v>999925007</v>
      </c>
      <c r="H113" s="15">
        <v>28</v>
      </c>
    </row>
    <row r="114" spans="1:8" x14ac:dyDescent="0.35">
      <c r="A114" s="15" t="s">
        <v>130</v>
      </c>
      <c r="B114" s="15" t="s">
        <v>126</v>
      </c>
      <c r="C114" s="15" t="s">
        <v>338</v>
      </c>
      <c r="D114" s="15" t="s">
        <v>1871</v>
      </c>
      <c r="E114" s="15" t="s">
        <v>5289</v>
      </c>
      <c r="F114" s="15" t="s">
        <v>135</v>
      </c>
      <c r="G114" s="15">
        <v>999906557</v>
      </c>
      <c r="H114" s="15">
        <v>25.5</v>
      </c>
    </row>
    <row r="115" spans="1:8" x14ac:dyDescent="0.35">
      <c r="A115" s="15" t="s">
        <v>130</v>
      </c>
      <c r="B115" s="15" t="s">
        <v>126</v>
      </c>
      <c r="C115" s="17" t="s">
        <v>2279</v>
      </c>
      <c r="D115" s="17" t="s">
        <v>702</v>
      </c>
      <c r="E115" s="15" t="s">
        <v>5640</v>
      </c>
      <c r="F115" s="17" t="s">
        <v>135</v>
      </c>
      <c r="G115" s="15">
        <v>999923942</v>
      </c>
      <c r="H115" s="15">
        <v>25</v>
      </c>
    </row>
    <row r="116" spans="1:8" x14ac:dyDescent="0.35">
      <c r="A116" s="17" t="s">
        <v>130</v>
      </c>
      <c r="B116" s="17" t="s">
        <v>140</v>
      </c>
      <c r="C116" s="17" t="s">
        <v>434</v>
      </c>
      <c r="D116" s="17" t="s">
        <v>1810</v>
      </c>
      <c r="E116" s="15" t="s">
        <v>5554</v>
      </c>
      <c r="F116" s="17" t="s">
        <v>135</v>
      </c>
      <c r="G116" s="17">
        <v>999921848</v>
      </c>
      <c r="H116" s="15">
        <v>299</v>
      </c>
    </row>
    <row r="117" spans="1:8" x14ac:dyDescent="0.35">
      <c r="A117" s="15" t="s">
        <v>130</v>
      </c>
      <c r="B117" s="15" t="s">
        <v>140</v>
      </c>
      <c r="C117" s="15" t="s">
        <v>2344</v>
      </c>
      <c r="D117" s="15" t="s">
        <v>2345</v>
      </c>
      <c r="E117" s="15" t="s">
        <v>5686</v>
      </c>
      <c r="F117" s="15" t="s">
        <v>135</v>
      </c>
      <c r="G117" s="15">
        <v>999924739</v>
      </c>
      <c r="H117" s="15">
        <v>246</v>
      </c>
    </row>
    <row r="118" spans="1:8" x14ac:dyDescent="0.35">
      <c r="A118" s="15" t="s">
        <v>130</v>
      </c>
      <c r="B118" s="15" t="s">
        <v>140</v>
      </c>
      <c r="C118" s="15" t="s">
        <v>275</v>
      </c>
      <c r="D118" s="15" t="s">
        <v>2359</v>
      </c>
      <c r="E118" s="15" t="s">
        <v>5679</v>
      </c>
      <c r="F118" s="15" t="s">
        <v>135</v>
      </c>
      <c r="G118" s="15">
        <v>999924647</v>
      </c>
      <c r="H118" s="15">
        <v>181</v>
      </c>
    </row>
    <row r="119" spans="1:8" x14ac:dyDescent="0.35">
      <c r="A119" s="15" t="s">
        <v>130</v>
      </c>
      <c r="B119" s="15" t="s">
        <v>140</v>
      </c>
      <c r="C119" s="17" t="s">
        <v>651</v>
      </c>
      <c r="D119" s="17" t="s">
        <v>652</v>
      </c>
      <c r="E119" s="15" t="s">
        <v>5613</v>
      </c>
      <c r="F119" s="15" t="s">
        <v>135</v>
      </c>
      <c r="G119" s="17">
        <v>999923029</v>
      </c>
      <c r="H119" s="15">
        <v>156</v>
      </c>
    </row>
    <row r="120" spans="1:8" x14ac:dyDescent="0.35">
      <c r="A120" s="15" t="s">
        <v>130</v>
      </c>
      <c r="B120" s="15" t="s">
        <v>140</v>
      </c>
      <c r="C120" s="15" t="s">
        <v>1578</v>
      </c>
      <c r="D120" s="15" t="s">
        <v>1579</v>
      </c>
      <c r="E120" s="15" t="s">
        <v>5408</v>
      </c>
      <c r="F120" s="15" t="s">
        <v>135</v>
      </c>
      <c r="G120" s="15">
        <v>999917945</v>
      </c>
      <c r="H120" s="15">
        <v>151.6</v>
      </c>
    </row>
    <row r="121" spans="1:8" x14ac:dyDescent="0.35">
      <c r="A121" s="15" t="s">
        <v>130</v>
      </c>
      <c r="B121" s="15" t="s">
        <v>140</v>
      </c>
      <c r="C121" s="15" t="s">
        <v>2342</v>
      </c>
      <c r="D121" s="15" t="s">
        <v>550</v>
      </c>
      <c r="E121" s="15" t="s">
        <v>5428</v>
      </c>
      <c r="F121" s="15" t="s">
        <v>135</v>
      </c>
      <c r="G121" s="15">
        <v>999919012</v>
      </c>
      <c r="H121" s="15">
        <v>150</v>
      </c>
    </row>
    <row r="122" spans="1:8" x14ac:dyDescent="0.35">
      <c r="A122" s="15" t="s">
        <v>130</v>
      </c>
      <c r="B122" s="15" t="s">
        <v>140</v>
      </c>
      <c r="C122" s="15" t="s">
        <v>695</v>
      </c>
      <c r="D122" s="15" t="s">
        <v>469</v>
      </c>
      <c r="E122" s="15" t="s">
        <v>5664</v>
      </c>
      <c r="F122" s="15" t="s">
        <v>135</v>
      </c>
      <c r="G122" s="15">
        <v>999924415</v>
      </c>
      <c r="H122" s="15">
        <v>147.20000000000002</v>
      </c>
    </row>
    <row r="123" spans="1:8" x14ac:dyDescent="0.35">
      <c r="A123" s="15" t="s">
        <v>130</v>
      </c>
      <c r="B123" s="15" t="s">
        <v>140</v>
      </c>
      <c r="C123" s="17" t="s">
        <v>1315</v>
      </c>
      <c r="D123" s="17" t="s">
        <v>1459</v>
      </c>
      <c r="E123" s="15" t="s">
        <v>5560</v>
      </c>
      <c r="F123" s="17" t="s">
        <v>135</v>
      </c>
      <c r="G123" s="15">
        <v>999921924</v>
      </c>
      <c r="H123" s="15">
        <v>142.4</v>
      </c>
    </row>
    <row r="124" spans="1:8" x14ac:dyDescent="0.35">
      <c r="A124" s="15" t="s">
        <v>130</v>
      </c>
      <c r="B124" s="15" t="s">
        <v>140</v>
      </c>
      <c r="C124" s="15" t="s">
        <v>500</v>
      </c>
      <c r="D124" s="15" t="s">
        <v>499</v>
      </c>
      <c r="E124" s="15" t="s">
        <v>5591</v>
      </c>
      <c r="F124" s="15" t="s">
        <v>135</v>
      </c>
      <c r="G124" s="81">
        <v>999922477</v>
      </c>
      <c r="H124" s="15">
        <v>125</v>
      </c>
    </row>
    <row r="125" spans="1:8" x14ac:dyDescent="0.35">
      <c r="A125" s="15" t="s">
        <v>130</v>
      </c>
      <c r="B125" s="15" t="s">
        <v>140</v>
      </c>
      <c r="C125" s="15" t="s">
        <v>491</v>
      </c>
      <c r="D125" s="15" t="s">
        <v>2949</v>
      </c>
      <c r="E125" s="15" t="s">
        <v>5720</v>
      </c>
      <c r="F125" s="15" t="s">
        <v>135</v>
      </c>
      <c r="G125" s="15">
        <v>999925305</v>
      </c>
      <c r="H125" s="15">
        <v>120.5</v>
      </c>
    </row>
    <row r="126" spans="1:8" x14ac:dyDescent="0.35">
      <c r="A126" s="15" t="s">
        <v>130</v>
      </c>
      <c r="B126" s="15" t="s">
        <v>140</v>
      </c>
      <c r="C126" s="15" t="s">
        <v>816</v>
      </c>
      <c r="D126" s="15" t="s">
        <v>1223</v>
      </c>
      <c r="E126" s="15" t="s">
        <v>5839</v>
      </c>
      <c r="F126" s="15" t="s">
        <v>135</v>
      </c>
      <c r="G126" s="15">
        <v>999926713</v>
      </c>
      <c r="H126" s="15">
        <v>120</v>
      </c>
    </row>
    <row r="127" spans="1:8" x14ac:dyDescent="0.35">
      <c r="A127" s="15" t="s">
        <v>130</v>
      </c>
      <c r="B127" s="15" t="s">
        <v>140</v>
      </c>
      <c r="C127" s="15" t="s">
        <v>1086</v>
      </c>
      <c r="D127" s="15" t="s">
        <v>243</v>
      </c>
      <c r="E127" s="15" t="s">
        <v>5328</v>
      </c>
      <c r="F127" s="15" t="s">
        <v>135</v>
      </c>
      <c r="G127" s="15">
        <v>999912200</v>
      </c>
      <c r="H127" s="15">
        <v>113</v>
      </c>
    </row>
    <row r="128" spans="1:8" x14ac:dyDescent="0.35">
      <c r="A128" s="15" t="s">
        <v>130</v>
      </c>
      <c r="B128" s="15" t="s">
        <v>140</v>
      </c>
      <c r="C128" s="15" t="s">
        <v>579</v>
      </c>
      <c r="D128" s="15" t="s">
        <v>580</v>
      </c>
      <c r="E128" s="15" t="s">
        <v>5627</v>
      </c>
      <c r="F128" s="15" t="s">
        <v>135</v>
      </c>
      <c r="G128" s="15">
        <v>999923594</v>
      </c>
      <c r="H128" s="15">
        <v>99.5</v>
      </c>
    </row>
    <row r="129" spans="1:8" x14ac:dyDescent="0.35">
      <c r="A129" s="15" t="s">
        <v>130</v>
      </c>
      <c r="B129" s="17" t="s">
        <v>140</v>
      </c>
      <c r="C129" s="17" t="s">
        <v>1244</v>
      </c>
      <c r="D129" s="17" t="s">
        <v>1225</v>
      </c>
      <c r="E129" s="15" t="s">
        <v>5310</v>
      </c>
      <c r="F129" s="17" t="s">
        <v>135</v>
      </c>
      <c r="G129" s="17">
        <v>999908553</v>
      </c>
      <c r="H129" s="15">
        <v>95.5</v>
      </c>
    </row>
    <row r="130" spans="1:8" x14ac:dyDescent="0.35">
      <c r="A130" s="15" t="s">
        <v>130</v>
      </c>
      <c r="B130" s="15" t="s">
        <v>140</v>
      </c>
      <c r="C130" s="15" t="s">
        <v>296</v>
      </c>
      <c r="D130" s="15" t="s">
        <v>681</v>
      </c>
      <c r="E130" s="15" t="s">
        <v>5499</v>
      </c>
      <c r="F130" s="15" t="s">
        <v>135</v>
      </c>
      <c r="G130" s="15">
        <v>999921191</v>
      </c>
      <c r="H130" s="15">
        <v>90</v>
      </c>
    </row>
    <row r="131" spans="1:8" x14ac:dyDescent="0.35">
      <c r="A131" s="85" t="s">
        <v>130</v>
      </c>
      <c r="B131" s="85" t="s">
        <v>140</v>
      </c>
      <c r="C131" s="85" t="s">
        <v>227</v>
      </c>
      <c r="D131" s="85" t="s">
        <v>1271</v>
      </c>
      <c r="E131" s="15" t="s">
        <v>5601</v>
      </c>
      <c r="F131" s="85" t="s">
        <v>135</v>
      </c>
      <c r="G131" s="15">
        <v>999922658</v>
      </c>
      <c r="H131" s="15">
        <v>90</v>
      </c>
    </row>
    <row r="132" spans="1:8" x14ac:dyDescent="0.35">
      <c r="A132" s="82" t="s">
        <v>130</v>
      </c>
      <c r="B132" s="82" t="s">
        <v>140</v>
      </c>
      <c r="C132" s="82" t="s">
        <v>2798</v>
      </c>
      <c r="D132" s="82" t="s">
        <v>2799</v>
      </c>
      <c r="E132" s="15" t="s">
        <v>5814</v>
      </c>
      <c r="F132" s="82" t="s">
        <v>135</v>
      </c>
      <c r="G132" s="82">
        <v>999926409</v>
      </c>
      <c r="H132" s="15">
        <v>90</v>
      </c>
    </row>
    <row r="133" spans="1:8" x14ac:dyDescent="0.35">
      <c r="A133" s="15" t="s">
        <v>130</v>
      </c>
      <c r="B133" s="15" t="s">
        <v>140</v>
      </c>
      <c r="C133" s="17" t="s">
        <v>653</v>
      </c>
      <c r="D133" s="17" t="s">
        <v>652</v>
      </c>
      <c r="E133" s="15" t="s">
        <v>5614</v>
      </c>
      <c r="F133" s="15" t="s">
        <v>135</v>
      </c>
      <c r="G133" s="17">
        <v>999923051</v>
      </c>
      <c r="H133" s="15">
        <v>86</v>
      </c>
    </row>
    <row r="134" spans="1:8" x14ac:dyDescent="0.35">
      <c r="A134" s="15" t="s">
        <v>130</v>
      </c>
      <c r="B134" s="15" t="s">
        <v>140</v>
      </c>
      <c r="C134" s="15" t="s">
        <v>718</v>
      </c>
      <c r="D134" s="15" t="s">
        <v>719</v>
      </c>
      <c r="E134" s="15" t="s">
        <v>5411</v>
      </c>
      <c r="F134" s="15" t="s">
        <v>135</v>
      </c>
      <c r="G134" s="15">
        <v>999918156</v>
      </c>
      <c r="H134" s="15">
        <v>83.600000000000009</v>
      </c>
    </row>
    <row r="135" spans="1:8" x14ac:dyDescent="0.35">
      <c r="A135" s="15" t="s">
        <v>130</v>
      </c>
      <c r="B135" s="15" t="s">
        <v>140</v>
      </c>
      <c r="C135" s="15" t="s">
        <v>1430</v>
      </c>
      <c r="D135" s="15" t="s">
        <v>1429</v>
      </c>
      <c r="E135" s="15" t="s">
        <v>5385</v>
      </c>
      <c r="F135" s="15" t="s">
        <v>135</v>
      </c>
      <c r="G135" s="15">
        <v>999916890</v>
      </c>
      <c r="H135" s="15">
        <v>78</v>
      </c>
    </row>
    <row r="136" spans="1:8" x14ac:dyDescent="0.35">
      <c r="A136" s="15" t="s">
        <v>130</v>
      </c>
      <c r="B136" s="15" t="s">
        <v>140</v>
      </c>
      <c r="C136" s="15" t="s">
        <v>1291</v>
      </c>
      <c r="D136" s="15" t="s">
        <v>1286</v>
      </c>
      <c r="E136" s="15" t="s">
        <v>5595</v>
      </c>
      <c r="F136" s="15" t="s">
        <v>135</v>
      </c>
      <c r="G136" s="15">
        <v>999922500</v>
      </c>
      <c r="H136" s="15">
        <v>78</v>
      </c>
    </row>
    <row r="137" spans="1:8" x14ac:dyDescent="0.35">
      <c r="A137" s="15" t="s">
        <v>130</v>
      </c>
      <c r="B137" s="15" t="s">
        <v>140</v>
      </c>
      <c r="C137" s="15" t="s">
        <v>275</v>
      </c>
      <c r="D137" s="15" t="s">
        <v>735</v>
      </c>
      <c r="E137" s="15" t="s">
        <v>5470</v>
      </c>
      <c r="F137" s="15" t="s">
        <v>135</v>
      </c>
      <c r="G137" s="15">
        <v>999919912</v>
      </c>
      <c r="H137" s="15">
        <v>70.7</v>
      </c>
    </row>
    <row r="138" spans="1:8" x14ac:dyDescent="0.35">
      <c r="A138" s="82" t="s">
        <v>130</v>
      </c>
      <c r="B138" s="82" t="s">
        <v>140</v>
      </c>
      <c r="C138" s="82" t="s">
        <v>2794</v>
      </c>
      <c r="D138" s="82" t="s">
        <v>2795</v>
      </c>
      <c r="E138" s="15" t="s">
        <v>5364</v>
      </c>
      <c r="F138" s="82" t="s">
        <v>135</v>
      </c>
      <c r="G138" s="82">
        <v>999915973</v>
      </c>
      <c r="H138" s="15">
        <v>68</v>
      </c>
    </row>
    <row r="139" spans="1:8" x14ac:dyDescent="0.35">
      <c r="A139" s="82" t="s">
        <v>130</v>
      </c>
      <c r="B139" s="82" t="s">
        <v>140</v>
      </c>
      <c r="C139" s="82" t="s">
        <v>2793</v>
      </c>
      <c r="D139" s="82" t="s">
        <v>154</v>
      </c>
      <c r="E139" s="15" t="s">
        <v>5782</v>
      </c>
      <c r="F139" s="82" t="s">
        <v>135</v>
      </c>
      <c r="G139" s="82">
        <v>999926069</v>
      </c>
      <c r="H139" s="15">
        <v>68</v>
      </c>
    </row>
    <row r="140" spans="1:8" x14ac:dyDescent="0.35">
      <c r="A140" s="15" t="s">
        <v>130</v>
      </c>
      <c r="B140" s="15" t="s">
        <v>140</v>
      </c>
      <c r="C140" s="15" t="s">
        <v>2950</v>
      </c>
      <c r="D140" s="15" t="s">
        <v>2951</v>
      </c>
      <c r="E140" s="15" t="s">
        <v>5837</v>
      </c>
      <c r="F140" s="15" t="s">
        <v>135</v>
      </c>
      <c r="G140" s="15">
        <v>999926693</v>
      </c>
      <c r="H140" s="15">
        <v>68</v>
      </c>
    </row>
    <row r="141" spans="1:8" x14ac:dyDescent="0.35">
      <c r="A141" s="85" t="s">
        <v>130</v>
      </c>
      <c r="B141" s="85" t="s">
        <v>140</v>
      </c>
      <c r="C141" s="85" t="s">
        <v>671</v>
      </c>
      <c r="D141" s="85" t="s">
        <v>899</v>
      </c>
      <c r="E141" s="15" t="s">
        <v>5880</v>
      </c>
      <c r="F141" s="85" t="s">
        <v>135</v>
      </c>
      <c r="G141" s="15">
        <v>999927205</v>
      </c>
      <c r="H141" s="15">
        <v>68</v>
      </c>
    </row>
    <row r="142" spans="1:8" x14ac:dyDescent="0.35">
      <c r="A142" s="83" t="s">
        <v>130</v>
      </c>
      <c r="B142" s="83" t="s">
        <v>140</v>
      </c>
      <c r="C142" s="83" t="s">
        <v>1069</v>
      </c>
      <c r="D142" s="83" t="s">
        <v>3821</v>
      </c>
      <c r="E142" s="15" t="s">
        <v>5904</v>
      </c>
      <c r="F142" s="83" t="s">
        <v>135</v>
      </c>
      <c r="G142" s="15">
        <v>999927532</v>
      </c>
      <c r="H142" s="15">
        <v>68</v>
      </c>
    </row>
    <row r="143" spans="1:8" x14ac:dyDescent="0.35">
      <c r="A143" s="15" t="s">
        <v>130</v>
      </c>
      <c r="B143" s="15" t="s">
        <v>140</v>
      </c>
      <c r="C143" s="15" t="s">
        <v>370</v>
      </c>
      <c r="D143" s="15" t="s">
        <v>2308</v>
      </c>
      <c r="E143" s="15" t="s">
        <v>5584</v>
      </c>
      <c r="F143" s="15" t="s">
        <v>135</v>
      </c>
      <c r="G143" s="15">
        <v>999922348</v>
      </c>
      <c r="H143" s="15">
        <v>67.5</v>
      </c>
    </row>
    <row r="144" spans="1:8" x14ac:dyDescent="0.35">
      <c r="A144" s="82" t="s">
        <v>130</v>
      </c>
      <c r="B144" s="82" t="s">
        <v>140</v>
      </c>
      <c r="C144" s="82" t="s">
        <v>2796</v>
      </c>
      <c r="D144" s="82" t="s">
        <v>2797</v>
      </c>
      <c r="E144" s="15" t="s">
        <v>5803</v>
      </c>
      <c r="F144" s="82" t="s">
        <v>135</v>
      </c>
      <c r="G144" s="82">
        <v>999926267</v>
      </c>
      <c r="H144" s="15">
        <v>63</v>
      </c>
    </row>
    <row r="145" spans="1:8" x14ac:dyDescent="0.35">
      <c r="A145" s="15" t="s">
        <v>130</v>
      </c>
      <c r="B145" s="15" t="s">
        <v>140</v>
      </c>
      <c r="C145" s="15" t="s">
        <v>3204</v>
      </c>
      <c r="D145" s="15" t="s">
        <v>3205</v>
      </c>
      <c r="E145" s="15" t="s">
        <v>5850</v>
      </c>
      <c r="F145" s="15" t="s">
        <v>135</v>
      </c>
      <c r="G145" s="15">
        <v>999926820</v>
      </c>
      <c r="H145" s="15">
        <v>63</v>
      </c>
    </row>
    <row r="146" spans="1:8" x14ac:dyDescent="0.35">
      <c r="A146" s="17" t="s">
        <v>130</v>
      </c>
      <c r="B146" s="17" t="s">
        <v>140</v>
      </c>
      <c r="C146" s="91" t="s">
        <v>3817</v>
      </c>
      <c r="D146" s="91" t="s">
        <v>999</v>
      </c>
      <c r="E146" s="15" t="s">
        <v>5366</v>
      </c>
      <c r="F146" s="89" t="s">
        <v>135</v>
      </c>
      <c r="G146" s="17">
        <v>999916384</v>
      </c>
      <c r="H146" s="15">
        <v>60</v>
      </c>
    </row>
    <row r="147" spans="1:8" x14ac:dyDescent="0.35">
      <c r="A147" s="17" t="s">
        <v>130</v>
      </c>
      <c r="B147" s="17" t="s">
        <v>140</v>
      </c>
      <c r="C147" s="17" t="s">
        <v>183</v>
      </c>
      <c r="D147" s="17" t="s">
        <v>1407</v>
      </c>
      <c r="E147" s="15" t="s">
        <v>5585</v>
      </c>
      <c r="F147" s="17" t="s">
        <v>135</v>
      </c>
      <c r="G147" s="17">
        <v>999922455</v>
      </c>
      <c r="H147" s="15">
        <v>60</v>
      </c>
    </row>
    <row r="148" spans="1:8" x14ac:dyDescent="0.35">
      <c r="A148" s="15" t="s">
        <v>130</v>
      </c>
      <c r="B148" s="15" t="s">
        <v>140</v>
      </c>
      <c r="C148" s="15" t="s">
        <v>261</v>
      </c>
      <c r="D148" s="15" t="s">
        <v>1049</v>
      </c>
      <c r="E148" s="15" t="s">
        <v>5829</v>
      </c>
      <c r="F148" s="15" t="s">
        <v>135</v>
      </c>
      <c r="G148" s="15">
        <v>999926625</v>
      </c>
      <c r="H148" s="15">
        <v>60</v>
      </c>
    </row>
    <row r="149" spans="1:8" x14ac:dyDescent="0.35">
      <c r="A149" s="15" t="s">
        <v>130</v>
      </c>
      <c r="B149" s="15" t="s">
        <v>140</v>
      </c>
      <c r="C149" s="15" t="s">
        <v>2913</v>
      </c>
      <c r="D149" s="15" t="s">
        <v>2914</v>
      </c>
      <c r="E149" s="15" t="s">
        <v>5742</v>
      </c>
      <c r="F149" s="15" t="s">
        <v>135</v>
      </c>
      <c r="G149" s="15">
        <v>999925566</v>
      </c>
      <c r="H149" s="15">
        <v>58</v>
      </c>
    </row>
    <row r="150" spans="1:8" x14ac:dyDescent="0.35">
      <c r="A150" s="15" t="s">
        <v>130</v>
      </c>
      <c r="B150" s="15" t="s">
        <v>140</v>
      </c>
      <c r="C150" s="15" t="s">
        <v>227</v>
      </c>
      <c r="D150" s="15" t="s">
        <v>1558</v>
      </c>
      <c r="E150" s="15" t="s">
        <v>5521</v>
      </c>
      <c r="F150" s="15" t="s">
        <v>135</v>
      </c>
      <c r="G150" s="15">
        <v>999921441</v>
      </c>
      <c r="H150" s="15">
        <v>56</v>
      </c>
    </row>
    <row r="151" spans="1:8" x14ac:dyDescent="0.35">
      <c r="A151" s="15" t="s">
        <v>130</v>
      </c>
      <c r="B151" s="15" t="s">
        <v>140</v>
      </c>
      <c r="C151" s="15" t="s">
        <v>2341</v>
      </c>
      <c r="D151" s="15" t="s">
        <v>540</v>
      </c>
      <c r="E151" s="15" t="s">
        <v>5691</v>
      </c>
      <c r="F151" s="15" t="s">
        <v>135</v>
      </c>
      <c r="G151" s="15">
        <v>999924784</v>
      </c>
      <c r="H151" s="15">
        <v>56</v>
      </c>
    </row>
    <row r="152" spans="1:8" x14ac:dyDescent="0.35">
      <c r="A152" s="15" t="s">
        <v>130</v>
      </c>
      <c r="B152" s="15" t="s">
        <v>140</v>
      </c>
      <c r="C152" s="15" t="s">
        <v>2480</v>
      </c>
      <c r="D152" s="15" t="s">
        <v>2481</v>
      </c>
      <c r="E152" s="15" t="s">
        <v>5706</v>
      </c>
      <c r="F152" s="15" t="s">
        <v>135</v>
      </c>
      <c r="G152" s="15">
        <v>999925012</v>
      </c>
      <c r="H152" s="15">
        <v>52</v>
      </c>
    </row>
    <row r="153" spans="1:8" x14ac:dyDescent="0.35">
      <c r="A153" s="17" t="s">
        <v>130</v>
      </c>
      <c r="B153" s="17" t="s">
        <v>140</v>
      </c>
      <c r="C153" s="88" t="s">
        <v>683</v>
      </c>
      <c r="D153" s="88" t="s">
        <v>684</v>
      </c>
      <c r="E153" s="15" t="s">
        <v>5620</v>
      </c>
      <c r="F153" s="89" t="s">
        <v>135</v>
      </c>
      <c r="G153" s="17">
        <v>999923276</v>
      </c>
      <c r="H153" s="15">
        <v>45</v>
      </c>
    </row>
    <row r="154" spans="1:8" x14ac:dyDescent="0.35">
      <c r="A154" s="15" t="s">
        <v>130</v>
      </c>
      <c r="B154" s="15" t="s">
        <v>140</v>
      </c>
      <c r="C154" s="15" t="s">
        <v>1019</v>
      </c>
      <c r="D154" s="15" t="s">
        <v>1020</v>
      </c>
      <c r="E154" s="15" t="s">
        <v>5630</v>
      </c>
      <c r="F154" s="15" t="s">
        <v>135</v>
      </c>
      <c r="G154" s="15">
        <v>999923746</v>
      </c>
      <c r="H154" s="15">
        <v>45</v>
      </c>
    </row>
    <row r="155" spans="1:8" x14ac:dyDescent="0.35">
      <c r="A155" s="85" t="s">
        <v>130</v>
      </c>
      <c r="B155" s="85" t="s">
        <v>140</v>
      </c>
      <c r="C155" s="85" t="s">
        <v>315</v>
      </c>
      <c r="D155" s="85" t="s">
        <v>3478</v>
      </c>
      <c r="E155" s="15" t="s">
        <v>5893</v>
      </c>
      <c r="F155" s="85" t="s">
        <v>135</v>
      </c>
      <c r="G155" s="15">
        <v>999927350</v>
      </c>
      <c r="H155" s="15">
        <v>45</v>
      </c>
    </row>
    <row r="156" spans="1:8" x14ac:dyDescent="0.35">
      <c r="A156" s="15" t="s">
        <v>130</v>
      </c>
      <c r="B156" s="15" t="s">
        <v>140</v>
      </c>
      <c r="C156" s="15" t="s">
        <v>4121</v>
      </c>
      <c r="D156" s="15" t="s">
        <v>4122</v>
      </c>
      <c r="E156" s="15" t="s">
        <v>5857</v>
      </c>
      <c r="F156" s="15" t="s">
        <v>135</v>
      </c>
      <c r="G156" s="15">
        <v>999926889</v>
      </c>
      <c r="H156" s="15">
        <v>39.5</v>
      </c>
    </row>
    <row r="157" spans="1:8" x14ac:dyDescent="0.35">
      <c r="A157" s="17" t="s">
        <v>130</v>
      </c>
      <c r="B157" s="17" t="s">
        <v>140</v>
      </c>
      <c r="C157" s="17" t="s">
        <v>183</v>
      </c>
      <c r="D157" s="17" t="s">
        <v>3595</v>
      </c>
      <c r="E157" s="15" t="s">
        <v>5458</v>
      </c>
      <c r="F157" s="17" t="s">
        <v>135</v>
      </c>
      <c r="G157" s="17">
        <v>999919692</v>
      </c>
      <c r="H157" s="15">
        <v>34</v>
      </c>
    </row>
    <row r="158" spans="1:8" x14ac:dyDescent="0.35">
      <c r="A158" s="17" t="s">
        <v>130</v>
      </c>
      <c r="B158" s="17" t="s">
        <v>140</v>
      </c>
      <c r="C158" s="91" t="s">
        <v>574</v>
      </c>
      <c r="D158" s="91" t="s">
        <v>575</v>
      </c>
      <c r="E158" s="15" t="s">
        <v>5645</v>
      </c>
      <c r="F158" s="89" t="s">
        <v>135</v>
      </c>
      <c r="G158" s="17">
        <v>999924033</v>
      </c>
      <c r="H158" s="15">
        <v>34</v>
      </c>
    </row>
    <row r="159" spans="1:8" x14ac:dyDescent="0.35">
      <c r="A159" s="15" t="s">
        <v>130</v>
      </c>
      <c r="B159" s="15" t="s">
        <v>140</v>
      </c>
      <c r="C159" s="15" t="s">
        <v>3525</v>
      </c>
      <c r="D159" s="15" t="s">
        <v>3526</v>
      </c>
      <c r="E159" s="15" t="s">
        <v>5751</v>
      </c>
      <c r="F159" s="15" t="s">
        <v>135</v>
      </c>
      <c r="G159" s="15">
        <v>999925629</v>
      </c>
      <c r="H159" s="15">
        <v>34</v>
      </c>
    </row>
    <row r="160" spans="1:8" x14ac:dyDescent="0.35">
      <c r="A160" s="85" t="s">
        <v>130</v>
      </c>
      <c r="B160" s="85" t="s">
        <v>140</v>
      </c>
      <c r="C160" s="85" t="s">
        <v>976</v>
      </c>
      <c r="D160" s="85" t="s">
        <v>3479</v>
      </c>
      <c r="E160" s="15" t="s">
        <v>5902</v>
      </c>
      <c r="F160" s="85" t="s">
        <v>135</v>
      </c>
      <c r="G160" s="15">
        <v>999927447</v>
      </c>
      <c r="H160" s="15">
        <v>34</v>
      </c>
    </row>
    <row r="161" spans="1:8" x14ac:dyDescent="0.35">
      <c r="A161" s="15" t="s">
        <v>130</v>
      </c>
      <c r="B161" s="15" t="s">
        <v>140</v>
      </c>
      <c r="C161" s="15" t="s">
        <v>1157</v>
      </c>
      <c r="D161" s="15" t="s">
        <v>635</v>
      </c>
      <c r="E161" s="15" t="s">
        <v>5710</v>
      </c>
      <c r="F161" s="15" t="s">
        <v>135</v>
      </c>
      <c r="G161" s="15">
        <v>999925183</v>
      </c>
      <c r="H161" s="15">
        <v>30</v>
      </c>
    </row>
    <row r="162" spans="1:8" x14ac:dyDescent="0.35">
      <c r="A162" s="83" t="s">
        <v>130</v>
      </c>
      <c r="B162" s="83" t="s">
        <v>140</v>
      </c>
      <c r="C162" s="83" t="s">
        <v>375</v>
      </c>
      <c r="D162" s="84" t="s">
        <v>2568</v>
      </c>
      <c r="E162" s="15" t="s">
        <v>5748</v>
      </c>
      <c r="F162" s="83" t="s">
        <v>135</v>
      </c>
      <c r="G162" s="83">
        <v>999925604</v>
      </c>
      <c r="H162" s="15">
        <v>30</v>
      </c>
    </row>
    <row r="163" spans="1:8" x14ac:dyDescent="0.35">
      <c r="A163" s="15" t="s">
        <v>130</v>
      </c>
      <c r="B163" s="15" t="s">
        <v>140</v>
      </c>
      <c r="C163" s="15" t="s">
        <v>451</v>
      </c>
      <c r="D163" s="15" t="s">
        <v>635</v>
      </c>
      <c r="E163" s="15" t="s">
        <v>5670</v>
      </c>
      <c r="F163" s="15" t="s">
        <v>135</v>
      </c>
      <c r="G163" s="15">
        <v>999924505</v>
      </c>
      <c r="H163" s="15">
        <v>26</v>
      </c>
    </row>
    <row r="164" spans="1:8" x14ac:dyDescent="0.35">
      <c r="A164" s="15" t="s">
        <v>130</v>
      </c>
      <c r="B164" s="15" t="s">
        <v>140</v>
      </c>
      <c r="C164" s="15" t="s">
        <v>2360</v>
      </c>
      <c r="D164" s="15" t="s">
        <v>308</v>
      </c>
      <c r="E164" s="15" t="s">
        <v>5671</v>
      </c>
      <c r="F164" s="15" t="s">
        <v>135</v>
      </c>
      <c r="G164" s="15">
        <v>999924506</v>
      </c>
      <c r="H164" s="15">
        <v>26</v>
      </c>
    </row>
    <row r="165" spans="1:8" x14ac:dyDescent="0.35">
      <c r="A165" s="15" t="s">
        <v>130</v>
      </c>
      <c r="B165" s="15" t="s">
        <v>140</v>
      </c>
      <c r="C165" s="15" t="s">
        <v>340</v>
      </c>
      <c r="D165" s="15" t="s">
        <v>2358</v>
      </c>
      <c r="E165" s="15" t="s">
        <v>5676</v>
      </c>
      <c r="F165" s="15" t="s">
        <v>135</v>
      </c>
      <c r="G165" s="15">
        <v>999924563</v>
      </c>
      <c r="H165" s="15">
        <v>26</v>
      </c>
    </row>
    <row r="166" spans="1:8" x14ac:dyDescent="0.35">
      <c r="A166" s="15" t="s">
        <v>130</v>
      </c>
      <c r="B166" s="15" t="s">
        <v>140</v>
      </c>
      <c r="C166" s="15" t="s">
        <v>501</v>
      </c>
      <c r="D166" s="15" t="s">
        <v>499</v>
      </c>
      <c r="E166" s="15" t="s">
        <v>5517</v>
      </c>
      <c r="F166" s="15" t="s">
        <v>135</v>
      </c>
      <c r="G166" s="15">
        <v>999921427</v>
      </c>
      <c r="H166" s="15">
        <v>25.5</v>
      </c>
    </row>
    <row r="167" spans="1:8" x14ac:dyDescent="0.35">
      <c r="A167" s="15" t="s">
        <v>130</v>
      </c>
      <c r="B167" s="15" t="s">
        <v>140</v>
      </c>
      <c r="C167" s="15" t="s">
        <v>922</v>
      </c>
      <c r="D167" s="15" t="s">
        <v>2072</v>
      </c>
      <c r="E167" s="15" t="s">
        <v>5534</v>
      </c>
      <c r="F167" s="17" t="s">
        <v>135</v>
      </c>
      <c r="G167" s="15">
        <v>999921539</v>
      </c>
      <c r="H167" s="15">
        <v>25.5</v>
      </c>
    </row>
    <row r="168" spans="1:8" x14ac:dyDescent="0.35">
      <c r="A168" s="15" t="s">
        <v>130</v>
      </c>
      <c r="B168" s="15" t="s">
        <v>134</v>
      </c>
      <c r="C168" s="15" t="s">
        <v>387</v>
      </c>
      <c r="D168" s="15" t="s">
        <v>1849</v>
      </c>
      <c r="E168" s="15" t="s">
        <v>5432</v>
      </c>
      <c r="F168" s="15" t="s">
        <v>135</v>
      </c>
      <c r="G168" s="15">
        <v>999919160</v>
      </c>
      <c r="H168" s="15">
        <v>160</v>
      </c>
    </row>
    <row r="169" spans="1:8" x14ac:dyDescent="0.35">
      <c r="A169" s="15" t="s">
        <v>130</v>
      </c>
      <c r="B169" s="15" t="s">
        <v>134</v>
      </c>
      <c r="C169" s="17" t="s">
        <v>419</v>
      </c>
      <c r="D169" s="17" t="s">
        <v>1811</v>
      </c>
      <c r="E169" s="15" t="s">
        <v>5544</v>
      </c>
      <c r="F169" s="15" t="s">
        <v>135</v>
      </c>
      <c r="G169" s="17">
        <v>999921662</v>
      </c>
      <c r="H169" s="15">
        <v>152</v>
      </c>
    </row>
    <row r="170" spans="1:8" x14ac:dyDescent="0.35">
      <c r="A170" s="15" t="s">
        <v>130</v>
      </c>
      <c r="B170" s="15" t="s">
        <v>134</v>
      </c>
      <c r="C170" s="15" t="s">
        <v>1123</v>
      </c>
      <c r="D170" s="15" t="s">
        <v>511</v>
      </c>
      <c r="E170" s="15" t="s">
        <v>5719</v>
      </c>
      <c r="F170" s="15" t="s">
        <v>135</v>
      </c>
      <c r="G170" s="15">
        <v>999925304</v>
      </c>
      <c r="H170" s="15">
        <v>142.5</v>
      </c>
    </row>
    <row r="171" spans="1:8" x14ac:dyDescent="0.35">
      <c r="A171" s="85" t="s">
        <v>130</v>
      </c>
      <c r="B171" s="85" t="s">
        <v>134</v>
      </c>
      <c r="C171" s="85" t="s">
        <v>2611</v>
      </c>
      <c r="D171" s="85" t="s">
        <v>2612</v>
      </c>
      <c r="E171" s="15" t="s">
        <v>5788</v>
      </c>
      <c r="F171" s="85" t="s">
        <v>135</v>
      </c>
      <c r="G171" s="15">
        <v>999926121</v>
      </c>
      <c r="H171" s="15">
        <v>120</v>
      </c>
    </row>
    <row r="172" spans="1:8" x14ac:dyDescent="0.35">
      <c r="A172" s="17" t="s">
        <v>130</v>
      </c>
      <c r="B172" s="17" t="s">
        <v>134</v>
      </c>
      <c r="C172" s="17" t="s">
        <v>232</v>
      </c>
      <c r="D172" s="17" t="s">
        <v>3604</v>
      </c>
      <c r="E172" s="15" t="s">
        <v>5936</v>
      </c>
      <c r="F172" s="17" t="s">
        <v>135</v>
      </c>
      <c r="G172" s="17">
        <v>999927985</v>
      </c>
      <c r="H172" s="15">
        <v>120</v>
      </c>
    </row>
    <row r="173" spans="1:8" x14ac:dyDescent="0.35">
      <c r="A173" s="15" t="s">
        <v>130</v>
      </c>
      <c r="B173" s="15" t="s">
        <v>134</v>
      </c>
      <c r="C173" s="17" t="s">
        <v>671</v>
      </c>
      <c r="D173" s="17" t="s">
        <v>2146</v>
      </c>
      <c r="E173" s="15" t="s">
        <v>5637</v>
      </c>
      <c r="F173" s="17" t="s">
        <v>135</v>
      </c>
      <c r="G173" s="15">
        <v>999923882</v>
      </c>
      <c r="H173" s="15">
        <v>118</v>
      </c>
    </row>
    <row r="174" spans="1:8" x14ac:dyDescent="0.35">
      <c r="A174" s="15" t="s">
        <v>130</v>
      </c>
      <c r="B174" s="15" t="s">
        <v>134</v>
      </c>
      <c r="C174" s="15" t="s">
        <v>1824</v>
      </c>
      <c r="D174" s="15" t="s">
        <v>1825</v>
      </c>
      <c r="E174" s="15" t="s">
        <v>5612</v>
      </c>
      <c r="F174" s="15" t="s">
        <v>135</v>
      </c>
      <c r="G174" s="15">
        <v>999923018</v>
      </c>
      <c r="H174" s="15">
        <v>104</v>
      </c>
    </row>
    <row r="175" spans="1:8" x14ac:dyDescent="0.35">
      <c r="A175" s="15" t="s">
        <v>130</v>
      </c>
      <c r="B175" s="15" t="s">
        <v>134</v>
      </c>
      <c r="C175" s="17" t="s">
        <v>924</v>
      </c>
      <c r="D175" s="17" t="s">
        <v>925</v>
      </c>
      <c r="E175" s="15" t="s">
        <v>5511</v>
      </c>
      <c r="F175" s="15" t="s">
        <v>135</v>
      </c>
      <c r="G175" s="17">
        <v>999921369</v>
      </c>
      <c r="H175" s="15">
        <v>92</v>
      </c>
    </row>
    <row r="176" spans="1:8" x14ac:dyDescent="0.35">
      <c r="A176" s="15" t="s">
        <v>130</v>
      </c>
      <c r="B176" s="15" t="s">
        <v>134</v>
      </c>
      <c r="C176" s="15" t="s">
        <v>2071</v>
      </c>
      <c r="D176" s="15" t="s">
        <v>1879</v>
      </c>
      <c r="E176" s="15" t="s">
        <v>5446</v>
      </c>
      <c r="F176" s="17" t="s">
        <v>135</v>
      </c>
      <c r="G176" s="15">
        <v>999919430</v>
      </c>
      <c r="H176" s="15">
        <v>90</v>
      </c>
    </row>
    <row r="177" spans="1:8" x14ac:dyDescent="0.35">
      <c r="A177" s="17" t="s">
        <v>130</v>
      </c>
      <c r="B177" s="17" t="s">
        <v>134</v>
      </c>
      <c r="C177" s="17" t="s">
        <v>261</v>
      </c>
      <c r="D177" s="17" t="s">
        <v>1434</v>
      </c>
      <c r="E177" s="15" t="s">
        <v>5608</v>
      </c>
      <c r="F177" s="17" t="s">
        <v>135</v>
      </c>
      <c r="G177" s="17">
        <v>999922918</v>
      </c>
      <c r="H177" s="15">
        <v>90</v>
      </c>
    </row>
    <row r="178" spans="1:8" x14ac:dyDescent="0.35">
      <c r="A178" s="15" t="s">
        <v>130</v>
      </c>
      <c r="B178" s="15" t="s">
        <v>134</v>
      </c>
      <c r="C178" s="15" t="s">
        <v>1362</v>
      </c>
      <c r="D178" s="15" t="s">
        <v>853</v>
      </c>
      <c r="E178" s="15" t="s">
        <v>5634</v>
      </c>
      <c r="F178" s="15" t="s">
        <v>135</v>
      </c>
      <c r="G178" s="15">
        <v>999923824</v>
      </c>
      <c r="H178" s="15">
        <v>90</v>
      </c>
    </row>
    <row r="179" spans="1:8" x14ac:dyDescent="0.35">
      <c r="A179" s="15" t="s">
        <v>130</v>
      </c>
      <c r="B179" s="15" t="s">
        <v>134</v>
      </c>
      <c r="C179" s="15" t="s">
        <v>1729</v>
      </c>
      <c r="D179" s="15" t="s">
        <v>3046</v>
      </c>
      <c r="E179" s="15" t="s">
        <v>5725</v>
      </c>
      <c r="F179" s="15" t="s">
        <v>135</v>
      </c>
      <c r="G179" s="15">
        <v>999925342</v>
      </c>
      <c r="H179" s="15">
        <v>90</v>
      </c>
    </row>
    <row r="180" spans="1:8" x14ac:dyDescent="0.35">
      <c r="A180" s="15" t="s">
        <v>130</v>
      </c>
      <c r="B180" s="15" t="s">
        <v>134</v>
      </c>
      <c r="C180" s="15" t="s">
        <v>857</v>
      </c>
      <c r="D180" s="15" t="s">
        <v>858</v>
      </c>
      <c r="E180" s="15" t="s">
        <v>5623</v>
      </c>
      <c r="F180" s="15" t="s">
        <v>135</v>
      </c>
      <c r="G180" s="15">
        <v>999923430</v>
      </c>
      <c r="H180" s="15">
        <v>84</v>
      </c>
    </row>
    <row r="181" spans="1:8" x14ac:dyDescent="0.35">
      <c r="A181" s="17" t="s">
        <v>130</v>
      </c>
      <c r="B181" s="17" t="s">
        <v>134</v>
      </c>
      <c r="C181" s="17" t="s">
        <v>375</v>
      </c>
      <c r="D181" s="17" t="s">
        <v>463</v>
      </c>
      <c r="E181" s="15" t="s">
        <v>5594</v>
      </c>
      <c r="F181" s="17" t="s">
        <v>135</v>
      </c>
      <c r="G181" s="17">
        <v>999922490</v>
      </c>
      <c r="H181" s="15">
        <v>81</v>
      </c>
    </row>
    <row r="182" spans="1:8" x14ac:dyDescent="0.35">
      <c r="A182" s="17" t="s">
        <v>130</v>
      </c>
      <c r="B182" s="17" t="s">
        <v>134</v>
      </c>
      <c r="C182" s="17" t="s">
        <v>2042</v>
      </c>
      <c r="D182" s="17" t="s">
        <v>2043</v>
      </c>
      <c r="E182" s="15" t="s">
        <v>5578</v>
      </c>
      <c r="F182" s="17" t="s">
        <v>135</v>
      </c>
      <c r="G182" s="17">
        <v>999922218</v>
      </c>
      <c r="H182" s="15">
        <v>72</v>
      </c>
    </row>
    <row r="183" spans="1:8" x14ac:dyDescent="0.35">
      <c r="A183" s="15" t="s">
        <v>130</v>
      </c>
      <c r="B183" s="15" t="s">
        <v>134</v>
      </c>
      <c r="C183" s="15" t="s">
        <v>503</v>
      </c>
      <c r="D183" s="15" t="s">
        <v>4078</v>
      </c>
      <c r="E183" s="15" t="s">
        <v>5922</v>
      </c>
      <c r="F183" s="15" t="s">
        <v>135</v>
      </c>
      <c r="G183" s="15">
        <v>999927843</v>
      </c>
      <c r="H183" s="15">
        <v>70</v>
      </c>
    </row>
    <row r="184" spans="1:8" x14ac:dyDescent="0.35">
      <c r="A184" s="85" t="s">
        <v>130</v>
      </c>
      <c r="B184" s="85" t="s">
        <v>134</v>
      </c>
      <c r="C184" s="85" t="s">
        <v>3473</v>
      </c>
      <c r="D184" s="85" t="s">
        <v>3474</v>
      </c>
      <c r="E184" s="15" t="s">
        <v>5249</v>
      </c>
      <c r="F184" s="85" t="s">
        <v>135</v>
      </c>
      <c r="G184" s="15">
        <v>123456789</v>
      </c>
      <c r="H184" s="15">
        <v>68</v>
      </c>
    </row>
    <row r="185" spans="1:8" x14ac:dyDescent="0.35">
      <c r="A185" s="17" t="s">
        <v>130</v>
      </c>
      <c r="B185" s="17" t="s">
        <v>134</v>
      </c>
      <c r="C185" s="17" t="s">
        <v>298</v>
      </c>
      <c r="D185" s="17" t="s">
        <v>1587</v>
      </c>
      <c r="E185" s="15" t="s">
        <v>5424</v>
      </c>
      <c r="F185" s="17" t="s">
        <v>135</v>
      </c>
      <c r="G185" s="17">
        <v>999918790</v>
      </c>
      <c r="H185" s="15">
        <v>68</v>
      </c>
    </row>
    <row r="186" spans="1:8" x14ac:dyDescent="0.35">
      <c r="A186" s="15" t="s">
        <v>130</v>
      </c>
      <c r="B186" s="15" t="s">
        <v>134</v>
      </c>
      <c r="C186" s="15" t="s">
        <v>1090</v>
      </c>
      <c r="D186" s="15" t="s">
        <v>723</v>
      </c>
      <c r="E186" s="15" t="s">
        <v>5500</v>
      </c>
      <c r="F186" s="15" t="s">
        <v>135</v>
      </c>
      <c r="G186" s="15">
        <v>999921194</v>
      </c>
      <c r="H186" s="15">
        <v>68</v>
      </c>
    </row>
    <row r="187" spans="1:8" x14ac:dyDescent="0.35">
      <c r="A187" s="17" t="s">
        <v>130</v>
      </c>
      <c r="B187" s="17" t="s">
        <v>134</v>
      </c>
      <c r="C187" s="17" t="s">
        <v>2934</v>
      </c>
      <c r="D187" s="17" t="s">
        <v>1721</v>
      </c>
      <c r="E187" s="15" t="s">
        <v>5935</v>
      </c>
      <c r="F187" s="17" t="s">
        <v>135</v>
      </c>
      <c r="G187" s="17">
        <v>999927977</v>
      </c>
      <c r="H187" s="15">
        <v>68</v>
      </c>
    </row>
    <row r="188" spans="1:8" x14ac:dyDescent="0.35">
      <c r="A188" s="15" t="s">
        <v>130</v>
      </c>
      <c r="B188" s="15" t="s">
        <v>134</v>
      </c>
      <c r="C188" s="15" t="s">
        <v>1497</v>
      </c>
      <c r="D188" s="15" t="s">
        <v>1498</v>
      </c>
      <c r="E188" s="15" t="s">
        <v>5507</v>
      </c>
      <c r="F188" s="15" t="s">
        <v>135</v>
      </c>
      <c r="G188" s="15">
        <v>999921304</v>
      </c>
      <c r="H188" s="15">
        <v>63</v>
      </c>
    </row>
    <row r="189" spans="1:8" x14ac:dyDescent="0.35">
      <c r="A189" s="15" t="s">
        <v>130</v>
      </c>
      <c r="B189" s="15" t="s">
        <v>134</v>
      </c>
      <c r="C189" s="15" t="s">
        <v>253</v>
      </c>
      <c r="D189" s="15" t="s">
        <v>1571</v>
      </c>
      <c r="E189" s="15" t="s">
        <v>5586</v>
      </c>
      <c r="F189" s="15" t="s">
        <v>135</v>
      </c>
      <c r="G189" s="15">
        <v>999922466</v>
      </c>
      <c r="H189" s="15">
        <v>63</v>
      </c>
    </row>
    <row r="190" spans="1:8" x14ac:dyDescent="0.35">
      <c r="A190" s="15" t="s">
        <v>130</v>
      </c>
      <c r="B190" s="15" t="s">
        <v>134</v>
      </c>
      <c r="C190" s="15" t="s">
        <v>1369</v>
      </c>
      <c r="D190" s="15" t="s">
        <v>3201</v>
      </c>
      <c r="E190" s="15" t="s">
        <v>5707</v>
      </c>
      <c r="F190" s="15" t="s">
        <v>135</v>
      </c>
      <c r="G190" s="15">
        <v>999925097</v>
      </c>
      <c r="H190" s="15">
        <v>63</v>
      </c>
    </row>
    <row r="191" spans="1:8" x14ac:dyDescent="0.35">
      <c r="A191" s="15" t="s">
        <v>130</v>
      </c>
      <c r="B191" s="15" t="s">
        <v>134</v>
      </c>
      <c r="C191" s="15" t="s">
        <v>3202</v>
      </c>
      <c r="D191" s="15" t="s">
        <v>3140</v>
      </c>
      <c r="E191" s="15" t="s">
        <v>5871</v>
      </c>
      <c r="F191" s="15" t="s">
        <v>135</v>
      </c>
      <c r="G191" s="15">
        <v>999927094</v>
      </c>
      <c r="H191" s="15">
        <v>63</v>
      </c>
    </row>
    <row r="192" spans="1:8" x14ac:dyDescent="0.35">
      <c r="A192" s="15" t="s">
        <v>130</v>
      </c>
      <c r="B192" s="15" t="s">
        <v>134</v>
      </c>
      <c r="C192" s="15" t="s">
        <v>514</v>
      </c>
      <c r="D192" s="15" t="s">
        <v>1849</v>
      </c>
      <c r="E192" s="15" t="s">
        <v>5433</v>
      </c>
      <c r="F192" s="15" t="s">
        <v>135</v>
      </c>
      <c r="G192" s="15">
        <v>999919161</v>
      </c>
      <c r="H192" s="15">
        <v>60</v>
      </c>
    </row>
    <row r="193" spans="1:8" x14ac:dyDescent="0.35">
      <c r="A193" s="17" t="s">
        <v>130</v>
      </c>
      <c r="B193" s="17" t="s">
        <v>134</v>
      </c>
      <c r="C193" s="17" t="s">
        <v>831</v>
      </c>
      <c r="D193" s="17" t="s">
        <v>830</v>
      </c>
      <c r="E193" s="15" t="s">
        <v>5502</v>
      </c>
      <c r="F193" s="89" t="s">
        <v>135</v>
      </c>
      <c r="G193" s="17">
        <v>999921236</v>
      </c>
      <c r="H193" s="15">
        <v>60</v>
      </c>
    </row>
    <row r="194" spans="1:8" x14ac:dyDescent="0.35">
      <c r="A194" s="17" t="s">
        <v>130</v>
      </c>
      <c r="B194" s="17" t="s">
        <v>134</v>
      </c>
      <c r="C194" s="17" t="s">
        <v>450</v>
      </c>
      <c r="D194" s="17" t="s">
        <v>1960</v>
      </c>
      <c r="E194" s="15" t="s">
        <v>5551</v>
      </c>
      <c r="F194" s="17" t="s">
        <v>135</v>
      </c>
      <c r="G194" s="17">
        <v>999921791</v>
      </c>
      <c r="H194" s="15">
        <v>60</v>
      </c>
    </row>
    <row r="195" spans="1:8" x14ac:dyDescent="0.35">
      <c r="A195" s="15" t="s">
        <v>130</v>
      </c>
      <c r="B195" s="15" t="s">
        <v>134</v>
      </c>
      <c r="C195" s="15" t="s">
        <v>450</v>
      </c>
      <c r="D195" s="15" t="s">
        <v>3741</v>
      </c>
      <c r="E195" s="15" t="s">
        <v>5760</v>
      </c>
      <c r="F195" s="15" t="s">
        <v>135</v>
      </c>
      <c r="G195" s="15">
        <v>999925726</v>
      </c>
      <c r="H195" s="15">
        <v>60</v>
      </c>
    </row>
    <row r="196" spans="1:8" x14ac:dyDescent="0.35">
      <c r="A196" s="15" t="s">
        <v>130</v>
      </c>
      <c r="B196" s="15" t="s">
        <v>134</v>
      </c>
      <c r="C196" s="15" t="s">
        <v>2954</v>
      </c>
      <c r="D196" s="15" t="s">
        <v>2955</v>
      </c>
      <c r="E196" s="15" t="s">
        <v>5852</v>
      </c>
      <c r="F196" s="15" t="s">
        <v>135</v>
      </c>
      <c r="G196" s="15">
        <v>999926854</v>
      </c>
      <c r="H196" s="15">
        <v>60</v>
      </c>
    </row>
    <row r="197" spans="1:8" x14ac:dyDescent="0.35">
      <c r="A197" s="85" t="s">
        <v>130</v>
      </c>
      <c r="B197" s="85" t="s">
        <v>134</v>
      </c>
      <c r="C197" s="85" t="s">
        <v>783</v>
      </c>
      <c r="D197" s="85" t="s">
        <v>504</v>
      </c>
      <c r="E197" s="15" t="s">
        <v>5894</v>
      </c>
      <c r="F197" s="85" t="s">
        <v>135</v>
      </c>
      <c r="G197" s="15">
        <v>999927352</v>
      </c>
      <c r="H197" s="15">
        <v>60</v>
      </c>
    </row>
    <row r="198" spans="1:8" x14ac:dyDescent="0.35">
      <c r="A198" s="15" t="s">
        <v>130</v>
      </c>
      <c r="B198" s="15" t="s">
        <v>134</v>
      </c>
      <c r="C198" s="15" t="s">
        <v>4123</v>
      </c>
      <c r="D198" s="15" t="s">
        <v>4124</v>
      </c>
      <c r="E198" s="15" t="s">
        <v>5324</v>
      </c>
      <c r="F198" s="15" t="s">
        <v>135</v>
      </c>
      <c r="G198" s="15">
        <v>999910824</v>
      </c>
      <c r="H198" s="15">
        <v>52.5</v>
      </c>
    </row>
    <row r="199" spans="1:8" x14ac:dyDescent="0.35">
      <c r="A199" s="15" t="s">
        <v>130</v>
      </c>
      <c r="B199" s="15" t="s">
        <v>134</v>
      </c>
      <c r="C199" s="15" t="s">
        <v>261</v>
      </c>
      <c r="D199" s="15" t="s">
        <v>260</v>
      </c>
      <c r="E199" s="15" t="s">
        <v>5590</v>
      </c>
      <c r="F199" s="15" t="s">
        <v>135</v>
      </c>
      <c r="G199" s="15">
        <v>999922472</v>
      </c>
      <c r="H199" s="15">
        <v>51</v>
      </c>
    </row>
    <row r="200" spans="1:8" x14ac:dyDescent="0.35">
      <c r="A200" s="85" t="s">
        <v>130</v>
      </c>
      <c r="B200" s="85" t="s">
        <v>134</v>
      </c>
      <c r="C200" s="85" t="s">
        <v>1742</v>
      </c>
      <c r="D200" s="85" t="s">
        <v>1743</v>
      </c>
      <c r="E200" s="15" t="s">
        <v>5403</v>
      </c>
      <c r="F200" s="85" t="s">
        <v>135</v>
      </c>
      <c r="G200" s="15">
        <v>999917899</v>
      </c>
      <c r="H200" s="15">
        <v>45</v>
      </c>
    </row>
    <row r="201" spans="1:8" x14ac:dyDescent="0.35">
      <c r="A201" s="15" t="s">
        <v>130</v>
      </c>
      <c r="B201" s="15" t="s">
        <v>134</v>
      </c>
      <c r="C201" s="15" t="s">
        <v>725</v>
      </c>
      <c r="D201" s="15" t="s">
        <v>1767</v>
      </c>
      <c r="E201" s="15" t="s">
        <v>5442</v>
      </c>
      <c r="F201" s="15" t="s">
        <v>135</v>
      </c>
      <c r="G201" s="15">
        <v>999919362</v>
      </c>
      <c r="H201" s="15">
        <v>45</v>
      </c>
    </row>
    <row r="202" spans="1:8" x14ac:dyDescent="0.35">
      <c r="A202" s="82" t="s">
        <v>130</v>
      </c>
      <c r="B202" s="82" t="s">
        <v>134</v>
      </c>
      <c r="C202" s="82" t="s">
        <v>2801</v>
      </c>
      <c r="D202" s="82" t="s">
        <v>2802</v>
      </c>
      <c r="E202" s="15" t="s">
        <v>5774</v>
      </c>
      <c r="F202" s="82" t="s">
        <v>135</v>
      </c>
      <c r="G202" s="82">
        <v>999925941</v>
      </c>
      <c r="H202" s="15">
        <v>45</v>
      </c>
    </row>
    <row r="203" spans="1:8" x14ac:dyDescent="0.35">
      <c r="A203" s="85" t="s">
        <v>130</v>
      </c>
      <c r="B203" s="85" t="s">
        <v>134</v>
      </c>
      <c r="C203" s="85" t="s">
        <v>822</v>
      </c>
      <c r="D203" s="85" t="s">
        <v>3929</v>
      </c>
      <c r="E203" s="15" t="s">
        <v>5798</v>
      </c>
      <c r="F203" s="85" t="s">
        <v>135</v>
      </c>
      <c r="G203" s="15">
        <v>999926218</v>
      </c>
      <c r="H203" s="15">
        <v>45</v>
      </c>
    </row>
    <row r="204" spans="1:8" x14ac:dyDescent="0.35">
      <c r="A204" s="15" t="s">
        <v>130</v>
      </c>
      <c r="B204" s="15" t="s">
        <v>134</v>
      </c>
      <c r="C204" s="15" t="s">
        <v>2953</v>
      </c>
      <c r="D204" s="15" t="s">
        <v>1030</v>
      </c>
      <c r="E204" s="15" t="s">
        <v>5838</v>
      </c>
      <c r="F204" s="15" t="s">
        <v>135</v>
      </c>
      <c r="G204" s="15">
        <v>999926697</v>
      </c>
      <c r="H204" s="15">
        <v>45</v>
      </c>
    </row>
    <row r="205" spans="1:8" x14ac:dyDescent="0.35">
      <c r="A205" s="85" t="s">
        <v>130</v>
      </c>
      <c r="B205" s="85" t="s">
        <v>134</v>
      </c>
      <c r="C205" s="85" t="s">
        <v>388</v>
      </c>
      <c r="D205" s="85" t="s">
        <v>3472</v>
      </c>
      <c r="E205" s="15" t="s">
        <v>5891</v>
      </c>
      <c r="F205" s="85" t="s">
        <v>135</v>
      </c>
      <c r="G205" s="15">
        <v>999927326</v>
      </c>
      <c r="H205" s="15">
        <v>45</v>
      </c>
    </row>
    <row r="206" spans="1:8" x14ac:dyDescent="0.35">
      <c r="A206" s="15" t="s">
        <v>130</v>
      </c>
      <c r="B206" s="15" t="s">
        <v>134</v>
      </c>
      <c r="C206" s="15" t="s">
        <v>1803</v>
      </c>
      <c r="D206" s="15" t="s">
        <v>1804</v>
      </c>
      <c r="E206" s="15" t="s">
        <v>5415</v>
      </c>
      <c r="F206" s="15" t="s">
        <v>135</v>
      </c>
      <c r="G206" s="15">
        <v>999918218</v>
      </c>
      <c r="H206" s="15">
        <v>42</v>
      </c>
    </row>
    <row r="207" spans="1:8" x14ac:dyDescent="0.35">
      <c r="A207" s="15" t="s">
        <v>130</v>
      </c>
      <c r="B207" s="15" t="s">
        <v>134</v>
      </c>
      <c r="C207" s="15" t="s">
        <v>3203</v>
      </c>
      <c r="D207" s="15" t="s">
        <v>1883</v>
      </c>
      <c r="E207" s="15" t="s">
        <v>5827</v>
      </c>
      <c r="F207" s="15" t="s">
        <v>135</v>
      </c>
      <c r="G207" s="15">
        <v>999926600</v>
      </c>
      <c r="H207" s="15">
        <v>38</v>
      </c>
    </row>
    <row r="208" spans="1:8" x14ac:dyDescent="0.35">
      <c r="A208" s="15" t="s">
        <v>130</v>
      </c>
      <c r="B208" s="15" t="s">
        <v>134</v>
      </c>
      <c r="C208" s="15" t="s">
        <v>227</v>
      </c>
      <c r="D208" s="15" t="s">
        <v>1050</v>
      </c>
      <c r="E208" s="15" t="s">
        <v>5888</v>
      </c>
      <c r="F208" s="15" t="s">
        <v>135</v>
      </c>
      <c r="G208" s="15">
        <v>999927284</v>
      </c>
      <c r="H208" s="15">
        <v>38</v>
      </c>
    </row>
    <row r="209" spans="1:8" x14ac:dyDescent="0.35">
      <c r="A209" s="15" t="s">
        <v>130</v>
      </c>
      <c r="B209" s="15" t="s">
        <v>134</v>
      </c>
      <c r="C209" s="15" t="s">
        <v>576</v>
      </c>
      <c r="D209" s="15" t="s">
        <v>577</v>
      </c>
      <c r="E209" s="15" t="s">
        <v>5447</v>
      </c>
      <c r="F209" s="15" t="s">
        <v>135</v>
      </c>
      <c r="G209" s="15">
        <v>999919432</v>
      </c>
      <c r="H209" s="15">
        <v>34</v>
      </c>
    </row>
    <row r="210" spans="1:8" x14ac:dyDescent="0.35">
      <c r="A210" s="15" t="s">
        <v>130</v>
      </c>
      <c r="B210" s="15" t="s">
        <v>134</v>
      </c>
      <c r="C210" s="15" t="s">
        <v>2956</v>
      </c>
      <c r="D210" s="15" t="s">
        <v>2957</v>
      </c>
      <c r="E210" s="15" t="s">
        <v>5845</v>
      </c>
      <c r="F210" s="15" t="s">
        <v>135</v>
      </c>
      <c r="G210" s="15">
        <v>999926761</v>
      </c>
      <c r="H210" s="15">
        <v>34</v>
      </c>
    </row>
    <row r="211" spans="1:8" x14ac:dyDescent="0.35">
      <c r="A211" s="15" t="s">
        <v>130</v>
      </c>
      <c r="B211" s="15" t="s">
        <v>134</v>
      </c>
      <c r="C211" s="15" t="s">
        <v>1107</v>
      </c>
      <c r="D211" s="15" t="s">
        <v>544</v>
      </c>
      <c r="E211" s="15" t="s">
        <v>5333</v>
      </c>
      <c r="F211" s="15" t="s">
        <v>135</v>
      </c>
      <c r="G211" s="15">
        <v>999914044</v>
      </c>
      <c r="H211" s="15">
        <v>30</v>
      </c>
    </row>
    <row r="212" spans="1:8" x14ac:dyDescent="0.35">
      <c r="A212" s="15" t="s">
        <v>130</v>
      </c>
      <c r="B212" s="15" t="s">
        <v>134</v>
      </c>
      <c r="C212" s="15" t="s">
        <v>2924</v>
      </c>
      <c r="D212" s="15" t="s">
        <v>2925</v>
      </c>
      <c r="E212" s="15" t="s">
        <v>5764</v>
      </c>
      <c r="F212" s="15" t="s">
        <v>135</v>
      </c>
      <c r="G212" s="15">
        <v>999925795</v>
      </c>
      <c r="H212" s="15">
        <v>30</v>
      </c>
    </row>
    <row r="213" spans="1:8" x14ac:dyDescent="0.35">
      <c r="A213" s="15" t="s">
        <v>130</v>
      </c>
      <c r="B213" s="15" t="s">
        <v>134</v>
      </c>
      <c r="C213" s="15" t="s">
        <v>3552</v>
      </c>
      <c r="D213" s="15" t="s">
        <v>3553</v>
      </c>
      <c r="E213" s="15" t="s">
        <v>5929</v>
      </c>
      <c r="F213" s="15" t="s">
        <v>135</v>
      </c>
      <c r="G213" s="15">
        <v>999927904</v>
      </c>
      <c r="H213" s="15">
        <v>30</v>
      </c>
    </row>
    <row r="214" spans="1:8" x14ac:dyDescent="0.35">
      <c r="A214" s="15" t="s">
        <v>130</v>
      </c>
      <c r="B214" s="15" t="s">
        <v>134</v>
      </c>
      <c r="C214" s="15" t="s">
        <v>2369</v>
      </c>
      <c r="D214" s="15" t="s">
        <v>2370</v>
      </c>
      <c r="E214" s="15" t="s">
        <v>5681</v>
      </c>
      <c r="F214" s="15" t="s">
        <v>135</v>
      </c>
      <c r="G214" s="15">
        <v>999924682</v>
      </c>
      <c r="H214" s="15">
        <v>26</v>
      </c>
    </row>
    <row r="215" spans="1:8" x14ac:dyDescent="0.35">
      <c r="A215" s="15" t="s">
        <v>130</v>
      </c>
      <c r="B215" s="15" t="s">
        <v>134</v>
      </c>
      <c r="C215" s="15" t="s">
        <v>446</v>
      </c>
      <c r="D215" s="15" t="s">
        <v>445</v>
      </c>
      <c r="E215" s="15" t="s">
        <v>5460</v>
      </c>
      <c r="F215" s="15" t="s">
        <v>135</v>
      </c>
      <c r="G215" s="15">
        <v>999919762</v>
      </c>
      <c r="H215" s="15">
        <v>25.5</v>
      </c>
    </row>
    <row r="216" spans="1:8" x14ac:dyDescent="0.35">
      <c r="A216" s="15" t="s">
        <v>130</v>
      </c>
      <c r="B216" s="15" t="s">
        <v>134</v>
      </c>
      <c r="C216" s="15" t="s">
        <v>1955</v>
      </c>
      <c r="D216" s="15" t="s">
        <v>1956</v>
      </c>
      <c r="E216" s="15" t="s">
        <v>5467</v>
      </c>
      <c r="F216" s="15" t="s">
        <v>135</v>
      </c>
      <c r="G216" s="15">
        <v>999919836</v>
      </c>
      <c r="H216" s="15">
        <v>25.5</v>
      </c>
    </row>
    <row r="217" spans="1:8" x14ac:dyDescent="0.35">
      <c r="A217" s="17" t="s">
        <v>130</v>
      </c>
      <c r="B217" s="17" t="s">
        <v>134</v>
      </c>
      <c r="C217" s="17" t="s">
        <v>148</v>
      </c>
      <c r="D217" s="17" t="s">
        <v>1601</v>
      </c>
      <c r="E217" s="15" t="s">
        <v>5513</v>
      </c>
      <c r="F217" s="17" t="s">
        <v>135</v>
      </c>
      <c r="G217" s="17">
        <v>999921390</v>
      </c>
      <c r="H217" s="15">
        <v>25</v>
      </c>
    </row>
    <row r="218" spans="1:8" x14ac:dyDescent="0.35">
      <c r="A218" s="15" t="s">
        <v>130</v>
      </c>
      <c r="B218" s="15" t="s">
        <v>134</v>
      </c>
      <c r="C218" s="15" t="s">
        <v>2363</v>
      </c>
      <c r="D218" s="15" t="s">
        <v>2364</v>
      </c>
      <c r="E218" s="15" t="s">
        <v>5649</v>
      </c>
      <c r="F218" s="15" t="s">
        <v>135</v>
      </c>
      <c r="G218" s="15">
        <v>999924298</v>
      </c>
      <c r="H218" s="15">
        <v>25</v>
      </c>
    </row>
    <row r="219" spans="1:8" x14ac:dyDescent="0.35">
      <c r="A219" s="15" t="s">
        <v>130</v>
      </c>
      <c r="B219" s="15" t="s">
        <v>134</v>
      </c>
      <c r="C219" s="15" t="s">
        <v>570</v>
      </c>
      <c r="D219" s="15" t="s">
        <v>2484</v>
      </c>
      <c r="E219" s="15" t="s">
        <v>5700</v>
      </c>
      <c r="F219" s="15" t="s">
        <v>135</v>
      </c>
      <c r="G219" s="15">
        <v>999924883</v>
      </c>
      <c r="H219" s="15">
        <v>25</v>
      </c>
    </row>
    <row r="220" spans="1:8" x14ac:dyDescent="0.35">
      <c r="A220" s="15" t="s">
        <v>130</v>
      </c>
      <c r="B220" s="15" t="s">
        <v>134</v>
      </c>
      <c r="C220" s="17" t="s">
        <v>1855</v>
      </c>
      <c r="D220" s="17" t="s">
        <v>1631</v>
      </c>
      <c r="E220" s="15" t="s">
        <v>5448</v>
      </c>
      <c r="F220" s="17" t="s">
        <v>135</v>
      </c>
      <c r="G220" s="15">
        <v>999919515</v>
      </c>
      <c r="H220" s="15">
        <v>18.75</v>
      </c>
    </row>
    <row r="221" spans="1:8" x14ac:dyDescent="0.35">
      <c r="A221" s="85" t="s">
        <v>130</v>
      </c>
      <c r="B221" s="85" t="s">
        <v>142</v>
      </c>
      <c r="C221" s="85" t="s">
        <v>2613</v>
      </c>
      <c r="D221" s="85" t="s">
        <v>1806</v>
      </c>
      <c r="E221" s="15" t="s">
        <v>5693</v>
      </c>
      <c r="F221" s="85" t="s">
        <v>135</v>
      </c>
      <c r="G221" s="15">
        <v>999924807</v>
      </c>
      <c r="H221" s="15">
        <v>405</v>
      </c>
    </row>
    <row r="222" spans="1:8" x14ac:dyDescent="0.35">
      <c r="A222" s="15" t="s">
        <v>130</v>
      </c>
      <c r="B222" s="15" t="s">
        <v>142</v>
      </c>
      <c r="C222" s="15" t="s">
        <v>581</v>
      </c>
      <c r="D222" s="15" t="s">
        <v>582</v>
      </c>
      <c r="E222" s="15" t="s">
        <v>5396</v>
      </c>
      <c r="F222" s="15" t="s">
        <v>135</v>
      </c>
      <c r="G222" s="15">
        <v>999917672</v>
      </c>
      <c r="H222" s="15">
        <v>340</v>
      </c>
    </row>
    <row r="223" spans="1:8" x14ac:dyDescent="0.35">
      <c r="A223" s="15" t="s">
        <v>130</v>
      </c>
      <c r="B223" s="15" t="s">
        <v>142</v>
      </c>
      <c r="C223" s="15" t="s">
        <v>227</v>
      </c>
      <c r="D223" s="15" t="s">
        <v>768</v>
      </c>
      <c r="E223" s="15" t="s">
        <v>5398</v>
      </c>
      <c r="F223" s="15" t="s">
        <v>135</v>
      </c>
      <c r="G223" s="15">
        <v>999917696</v>
      </c>
      <c r="H223" s="15">
        <v>323.8</v>
      </c>
    </row>
    <row r="224" spans="1:8" x14ac:dyDescent="0.35">
      <c r="A224" s="15" t="s">
        <v>130</v>
      </c>
      <c r="B224" s="17" t="s">
        <v>142</v>
      </c>
      <c r="C224" s="17" t="s">
        <v>183</v>
      </c>
      <c r="D224" s="17" t="s">
        <v>1106</v>
      </c>
      <c r="E224" s="15" t="s">
        <v>5552</v>
      </c>
      <c r="F224" s="17" t="s">
        <v>135</v>
      </c>
      <c r="G224" s="15">
        <v>999921792</v>
      </c>
      <c r="H224" s="15">
        <v>315</v>
      </c>
    </row>
    <row r="225" spans="1:8" x14ac:dyDescent="0.35">
      <c r="A225" s="82" t="s">
        <v>130</v>
      </c>
      <c r="B225" s="82" t="s">
        <v>142</v>
      </c>
      <c r="C225" s="82" t="s">
        <v>2809</v>
      </c>
      <c r="D225" s="82" t="s">
        <v>1106</v>
      </c>
      <c r="E225" s="15" t="s">
        <v>5562</v>
      </c>
      <c r="F225" s="82" t="s">
        <v>135</v>
      </c>
      <c r="G225" s="82">
        <v>999921961</v>
      </c>
      <c r="H225" s="15">
        <v>227</v>
      </c>
    </row>
    <row r="226" spans="1:8" x14ac:dyDescent="0.35">
      <c r="A226" s="82" t="s">
        <v>130</v>
      </c>
      <c r="B226" s="82" t="s">
        <v>142</v>
      </c>
      <c r="C226" s="82" t="s">
        <v>2808</v>
      </c>
      <c r="D226" s="82" t="s">
        <v>1106</v>
      </c>
      <c r="E226" s="15" t="s">
        <v>5564</v>
      </c>
      <c r="F226" s="82" t="s">
        <v>135</v>
      </c>
      <c r="G226" s="82">
        <v>999921963</v>
      </c>
      <c r="H226" s="15">
        <v>207</v>
      </c>
    </row>
    <row r="227" spans="1:8" x14ac:dyDescent="0.35">
      <c r="A227" s="15" t="s">
        <v>130</v>
      </c>
      <c r="B227" s="15" t="s">
        <v>142</v>
      </c>
      <c r="C227" s="15" t="s">
        <v>1778</v>
      </c>
      <c r="D227" s="15" t="s">
        <v>1779</v>
      </c>
      <c r="E227" s="15" t="s">
        <v>5380</v>
      </c>
      <c r="F227" s="15" t="s">
        <v>135</v>
      </c>
      <c r="G227" s="15">
        <v>999916723</v>
      </c>
      <c r="H227" s="15">
        <v>199</v>
      </c>
    </row>
    <row r="228" spans="1:8" x14ac:dyDescent="0.35">
      <c r="A228" s="17" t="s">
        <v>130</v>
      </c>
      <c r="B228" s="17" t="s">
        <v>142</v>
      </c>
      <c r="C228" s="17" t="s">
        <v>1062</v>
      </c>
      <c r="D228" s="17" t="s">
        <v>1063</v>
      </c>
      <c r="E228" s="15" t="s">
        <v>5494</v>
      </c>
      <c r="F228" s="17" t="s">
        <v>135</v>
      </c>
      <c r="G228" s="17">
        <v>999921026</v>
      </c>
      <c r="H228" s="15">
        <v>195</v>
      </c>
    </row>
    <row r="229" spans="1:8" x14ac:dyDescent="0.35">
      <c r="A229" s="15" t="s">
        <v>130</v>
      </c>
      <c r="B229" s="15" t="s">
        <v>142</v>
      </c>
      <c r="C229" s="15" t="s">
        <v>301</v>
      </c>
      <c r="D229" s="15" t="s">
        <v>1526</v>
      </c>
      <c r="E229" s="15" t="s">
        <v>5379</v>
      </c>
      <c r="F229" s="15" t="s">
        <v>135</v>
      </c>
      <c r="G229" s="15">
        <v>999916706</v>
      </c>
      <c r="H229" s="15">
        <v>185</v>
      </c>
    </row>
    <row r="230" spans="1:8" x14ac:dyDescent="0.35">
      <c r="A230" s="15" t="s">
        <v>130</v>
      </c>
      <c r="B230" s="15" t="s">
        <v>142</v>
      </c>
      <c r="C230" s="17" t="s">
        <v>298</v>
      </c>
      <c r="D230" s="17" t="s">
        <v>1532</v>
      </c>
      <c r="E230" s="15" t="s">
        <v>5616</v>
      </c>
      <c r="F230" s="17" t="s">
        <v>135</v>
      </c>
      <c r="G230" s="15">
        <v>999923167</v>
      </c>
      <c r="H230" s="15">
        <v>180.6</v>
      </c>
    </row>
    <row r="231" spans="1:8" x14ac:dyDescent="0.35">
      <c r="A231" s="15" t="s">
        <v>130</v>
      </c>
      <c r="B231" s="15" t="s">
        <v>142</v>
      </c>
      <c r="C231" s="15" t="s">
        <v>183</v>
      </c>
      <c r="D231" s="15" t="s">
        <v>339</v>
      </c>
      <c r="E231" s="15" t="s">
        <v>5570</v>
      </c>
      <c r="F231" s="15" t="s">
        <v>135</v>
      </c>
      <c r="G231" s="15">
        <v>999922051</v>
      </c>
      <c r="H231" s="15">
        <v>168.5</v>
      </c>
    </row>
    <row r="232" spans="1:8" x14ac:dyDescent="0.35">
      <c r="A232" s="15" t="s">
        <v>130</v>
      </c>
      <c r="B232" s="15" t="s">
        <v>142</v>
      </c>
      <c r="C232" s="15" t="s">
        <v>2354</v>
      </c>
      <c r="D232" s="15" t="s">
        <v>2355</v>
      </c>
      <c r="E232" s="15" t="s">
        <v>5657</v>
      </c>
      <c r="F232" s="15" t="s">
        <v>135</v>
      </c>
      <c r="G232" s="15">
        <v>999924363</v>
      </c>
      <c r="H232" s="15">
        <v>168.5</v>
      </c>
    </row>
    <row r="233" spans="1:8" x14ac:dyDescent="0.35">
      <c r="A233" s="15" t="s">
        <v>130</v>
      </c>
      <c r="B233" s="15" t="s">
        <v>142</v>
      </c>
      <c r="C233" s="15" t="s">
        <v>420</v>
      </c>
      <c r="D233" s="15" t="s">
        <v>421</v>
      </c>
      <c r="E233" s="15" t="s">
        <v>5503</v>
      </c>
      <c r="F233" s="15" t="s">
        <v>135</v>
      </c>
      <c r="G233" s="15">
        <v>999921266</v>
      </c>
      <c r="H233" s="15">
        <v>164</v>
      </c>
    </row>
    <row r="234" spans="1:8" x14ac:dyDescent="0.35">
      <c r="A234" s="17" t="s">
        <v>130</v>
      </c>
      <c r="B234" s="17" t="s">
        <v>1229</v>
      </c>
      <c r="C234" s="17" t="s">
        <v>1168</v>
      </c>
      <c r="D234" s="17" t="s">
        <v>1223</v>
      </c>
      <c r="E234" s="15" t="s">
        <v>5427</v>
      </c>
      <c r="F234" s="17" t="s">
        <v>135</v>
      </c>
      <c r="G234" s="17">
        <v>999918977</v>
      </c>
      <c r="H234" s="15">
        <v>160</v>
      </c>
    </row>
    <row r="235" spans="1:8" x14ac:dyDescent="0.35">
      <c r="A235" s="15" t="s">
        <v>130</v>
      </c>
      <c r="B235" s="15" t="s">
        <v>142</v>
      </c>
      <c r="C235" s="17" t="s">
        <v>374</v>
      </c>
      <c r="D235" s="17" t="s">
        <v>2204</v>
      </c>
      <c r="E235" s="15" t="s">
        <v>5543</v>
      </c>
      <c r="F235" s="17" t="s">
        <v>135</v>
      </c>
      <c r="G235" s="15">
        <v>999921653</v>
      </c>
      <c r="H235" s="15">
        <v>151.19999999999999</v>
      </c>
    </row>
    <row r="236" spans="1:8" x14ac:dyDescent="0.35">
      <c r="A236" s="17" t="s">
        <v>130</v>
      </c>
      <c r="B236" s="15" t="s">
        <v>142</v>
      </c>
      <c r="C236" s="15" t="s">
        <v>1424</v>
      </c>
      <c r="D236" s="15" t="s">
        <v>1459</v>
      </c>
      <c r="E236" s="15" t="s">
        <v>5276</v>
      </c>
      <c r="F236" s="15" t="s">
        <v>135</v>
      </c>
      <c r="G236" s="15">
        <v>999900682</v>
      </c>
      <c r="H236" s="15">
        <v>141</v>
      </c>
    </row>
    <row r="237" spans="1:8" x14ac:dyDescent="0.35">
      <c r="A237" s="15" t="s">
        <v>130</v>
      </c>
      <c r="B237" s="15" t="s">
        <v>142</v>
      </c>
      <c r="C237" s="17" t="s">
        <v>308</v>
      </c>
      <c r="D237" s="17" t="s">
        <v>2200</v>
      </c>
      <c r="E237" s="15" t="s">
        <v>5529</v>
      </c>
      <c r="F237" s="17" t="s">
        <v>135</v>
      </c>
      <c r="G237" s="15">
        <v>999921482</v>
      </c>
      <c r="H237" s="15">
        <v>132.20000000000002</v>
      </c>
    </row>
    <row r="238" spans="1:8" x14ac:dyDescent="0.35">
      <c r="A238" s="17" t="s">
        <v>130</v>
      </c>
      <c r="B238" s="17" t="s">
        <v>142</v>
      </c>
      <c r="C238" s="17" t="s">
        <v>1010</v>
      </c>
      <c r="D238" s="17" t="s">
        <v>1011</v>
      </c>
      <c r="E238" s="15" t="s">
        <v>5262</v>
      </c>
      <c r="F238" s="17" t="s">
        <v>135</v>
      </c>
      <c r="G238" s="15">
        <v>999895388</v>
      </c>
      <c r="H238" s="15">
        <v>131</v>
      </c>
    </row>
    <row r="239" spans="1:8" x14ac:dyDescent="0.35">
      <c r="A239" s="15" t="s">
        <v>130</v>
      </c>
      <c r="B239" s="15" t="s">
        <v>142</v>
      </c>
      <c r="C239" s="15" t="s">
        <v>2357</v>
      </c>
      <c r="D239" s="15" t="s">
        <v>2000</v>
      </c>
      <c r="E239" s="15" t="s">
        <v>5687</v>
      </c>
      <c r="F239" s="15" t="s">
        <v>135</v>
      </c>
      <c r="G239" s="15">
        <v>999924746</v>
      </c>
      <c r="H239" s="15">
        <v>124.2</v>
      </c>
    </row>
    <row r="240" spans="1:8" x14ac:dyDescent="0.35">
      <c r="A240" s="85" t="s">
        <v>130</v>
      </c>
      <c r="B240" s="85" t="s">
        <v>142</v>
      </c>
      <c r="C240" s="85" t="s">
        <v>199</v>
      </c>
      <c r="D240" s="85" t="s">
        <v>3484</v>
      </c>
      <c r="E240" s="15" t="s">
        <v>5549</v>
      </c>
      <c r="F240" s="85" t="s">
        <v>135</v>
      </c>
      <c r="G240" s="15">
        <v>999921738</v>
      </c>
      <c r="H240" s="15">
        <v>120</v>
      </c>
    </row>
    <row r="241" spans="1:8" x14ac:dyDescent="0.35">
      <c r="A241" s="15" t="s">
        <v>130</v>
      </c>
      <c r="B241" s="15" t="s">
        <v>142</v>
      </c>
      <c r="C241" s="15" t="s">
        <v>872</v>
      </c>
      <c r="D241" s="15" t="s">
        <v>2052</v>
      </c>
      <c r="E241" s="15" t="s">
        <v>5729</v>
      </c>
      <c r="F241" s="15" t="s">
        <v>135</v>
      </c>
      <c r="G241" s="15">
        <v>999925362</v>
      </c>
      <c r="H241" s="15">
        <v>120</v>
      </c>
    </row>
    <row r="242" spans="1:8" x14ac:dyDescent="0.35">
      <c r="A242" s="83" t="s">
        <v>130</v>
      </c>
      <c r="B242" s="83" t="s">
        <v>142</v>
      </c>
      <c r="C242" s="83" t="s">
        <v>506</v>
      </c>
      <c r="D242" s="83" t="s">
        <v>150</v>
      </c>
      <c r="E242" s="15" t="s">
        <v>5877</v>
      </c>
      <c r="F242" s="83" t="s">
        <v>135</v>
      </c>
      <c r="G242" s="83">
        <v>999927182</v>
      </c>
      <c r="H242" s="15">
        <v>120</v>
      </c>
    </row>
    <row r="243" spans="1:8" x14ac:dyDescent="0.35">
      <c r="A243" s="85" t="s">
        <v>130</v>
      </c>
      <c r="B243" s="85" t="s">
        <v>142</v>
      </c>
      <c r="C243" s="85" t="s">
        <v>1315</v>
      </c>
      <c r="D243" s="85" t="s">
        <v>2616</v>
      </c>
      <c r="E243" s="15" t="s">
        <v>5454</v>
      </c>
      <c r="F243" s="85" t="s">
        <v>135</v>
      </c>
      <c r="G243" s="15">
        <v>999919671</v>
      </c>
      <c r="H243" s="15">
        <v>114</v>
      </c>
    </row>
    <row r="244" spans="1:8" x14ac:dyDescent="0.35">
      <c r="A244" s="15" t="s">
        <v>130</v>
      </c>
      <c r="B244" s="15" t="s">
        <v>142</v>
      </c>
      <c r="C244" s="15" t="s">
        <v>227</v>
      </c>
      <c r="D244" s="15" t="s">
        <v>861</v>
      </c>
      <c r="E244" s="15" t="s">
        <v>5648</v>
      </c>
      <c r="F244" s="15" t="s">
        <v>135</v>
      </c>
      <c r="G244" s="15">
        <v>999924140</v>
      </c>
      <c r="H244" s="15">
        <v>108</v>
      </c>
    </row>
    <row r="245" spans="1:8" x14ac:dyDescent="0.35">
      <c r="A245" s="15" t="s">
        <v>130</v>
      </c>
      <c r="B245" s="15" t="s">
        <v>142</v>
      </c>
      <c r="C245" s="15" t="s">
        <v>808</v>
      </c>
      <c r="D245" s="15" t="s">
        <v>807</v>
      </c>
      <c r="E245" s="15" t="s">
        <v>5426</v>
      </c>
      <c r="F245" s="15" t="s">
        <v>135</v>
      </c>
      <c r="G245" s="15">
        <v>999918956</v>
      </c>
      <c r="H245" s="15">
        <v>99</v>
      </c>
    </row>
    <row r="246" spans="1:8" x14ac:dyDescent="0.35">
      <c r="A246" s="15" t="s">
        <v>130</v>
      </c>
      <c r="B246" s="15" t="s">
        <v>142</v>
      </c>
      <c r="C246" s="15" t="s">
        <v>2065</v>
      </c>
      <c r="D246" s="15" t="s">
        <v>1040</v>
      </c>
      <c r="E246" s="15" t="s">
        <v>5318</v>
      </c>
      <c r="F246" s="17" t="s">
        <v>135</v>
      </c>
      <c r="G246" s="15">
        <v>999909226</v>
      </c>
      <c r="H246" s="15">
        <v>90</v>
      </c>
    </row>
    <row r="247" spans="1:8" x14ac:dyDescent="0.35">
      <c r="A247" s="17" t="s">
        <v>130</v>
      </c>
      <c r="B247" s="17" t="s">
        <v>142</v>
      </c>
      <c r="C247" s="17" t="s">
        <v>2047</v>
      </c>
      <c r="D247" s="17" t="s">
        <v>1271</v>
      </c>
      <c r="E247" s="15" t="s">
        <v>5561</v>
      </c>
      <c r="F247" s="17" t="s">
        <v>135</v>
      </c>
      <c r="G247" s="17">
        <v>999921957</v>
      </c>
      <c r="H247" s="15">
        <v>90</v>
      </c>
    </row>
    <row r="248" spans="1:8" x14ac:dyDescent="0.35">
      <c r="A248" s="15" t="s">
        <v>130</v>
      </c>
      <c r="B248" s="15" t="s">
        <v>142</v>
      </c>
      <c r="C248" s="15" t="s">
        <v>1219</v>
      </c>
      <c r="D248" s="15" t="s">
        <v>1218</v>
      </c>
      <c r="E248" s="15" t="s">
        <v>5611</v>
      </c>
      <c r="F248" s="15" t="s">
        <v>135</v>
      </c>
      <c r="G248" s="15">
        <v>999923016</v>
      </c>
      <c r="H248" s="15">
        <v>90</v>
      </c>
    </row>
    <row r="249" spans="1:8" x14ac:dyDescent="0.35">
      <c r="A249" s="83" t="s">
        <v>130</v>
      </c>
      <c r="B249" s="83" t="s">
        <v>142</v>
      </c>
      <c r="C249" s="83" t="s">
        <v>3824</v>
      </c>
      <c r="D249" s="83" t="s">
        <v>3825</v>
      </c>
      <c r="E249" s="15" t="s">
        <v>5948</v>
      </c>
      <c r="F249" s="83" t="s">
        <v>135</v>
      </c>
      <c r="G249" s="83">
        <v>999928134</v>
      </c>
      <c r="H249" s="15">
        <v>90</v>
      </c>
    </row>
    <row r="250" spans="1:8" x14ac:dyDescent="0.35">
      <c r="A250" s="15" t="s">
        <v>130</v>
      </c>
      <c r="B250" s="15" t="s">
        <v>142</v>
      </c>
      <c r="C250" s="15" t="s">
        <v>939</v>
      </c>
      <c r="D250" s="15" t="s">
        <v>940</v>
      </c>
      <c r="E250" s="15" t="s">
        <v>5402</v>
      </c>
      <c r="F250" s="15" t="s">
        <v>135</v>
      </c>
      <c r="G250" s="15">
        <v>999917890</v>
      </c>
      <c r="H250" s="15">
        <v>87.4</v>
      </c>
    </row>
    <row r="251" spans="1:8" x14ac:dyDescent="0.35">
      <c r="A251" s="17" t="s">
        <v>130</v>
      </c>
      <c r="B251" s="17" t="s">
        <v>142</v>
      </c>
      <c r="C251" s="17" t="s">
        <v>1240</v>
      </c>
      <c r="D251" s="17" t="s">
        <v>1223</v>
      </c>
      <c r="E251" s="15" t="s">
        <v>5501</v>
      </c>
      <c r="F251" s="17" t="s">
        <v>135</v>
      </c>
      <c r="G251" s="17">
        <v>999921218</v>
      </c>
      <c r="H251" s="15">
        <v>85</v>
      </c>
    </row>
    <row r="252" spans="1:8" x14ac:dyDescent="0.35">
      <c r="A252" s="15" t="s">
        <v>130</v>
      </c>
      <c r="B252" s="15" t="s">
        <v>142</v>
      </c>
      <c r="C252" s="15" t="s">
        <v>2311</v>
      </c>
      <c r="D252" s="15" t="s">
        <v>1262</v>
      </c>
      <c r="E252" s="15" t="s">
        <v>5602</v>
      </c>
      <c r="F252" s="15" t="s">
        <v>135</v>
      </c>
      <c r="G252" s="15">
        <v>999922738</v>
      </c>
      <c r="H252" s="15">
        <v>75.5</v>
      </c>
    </row>
    <row r="253" spans="1:8" x14ac:dyDescent="0.35">
      <c r="A253" s="15" t="s">
        <v>130</v>
      </c>
      <c r="B253" s="15" t="s">
        <v>142</v>
      </c>
      <c r="C253" s="15" t="s">
        <v>2371</v>
      </c>
      <c r="D253" s="15" t="s">
        <v>2372</v>
      </c>
      <c r="E253" s="15" t="s">
        <v>5688</v>
      </c>
      <c r="F253" s="15" t="s">
        <v>135</v>
      </c>
      <c r="G253" s="15">
        <v>999924778</v>
      </c>
      <c r="H253" s="15">
        <v>75</v>
      </c>
    </row>
    <row r="254" spans="1:8" x14ac:dyDescent="0.35">
      <c r="A254" s="15" t="s">
        <v>130</v>
      </c>
      <c r="B254" s="17" t="s">
        <v>142</v>
      </c>
      <c r="C254" s="17" t="s">
        <v>882</v>
      </c>
      <c r="D254" s="17" t="s">
        <v>879</v>
      </c>
      <c r="E254" s="15" t="s">
        <v>5492</v>
      </c>
      <c r="F254" s="17" t="s">
        <v>135</v>
      </c>
      <c r="G254" s="17">
        <v>999920987</v>
      </c>
      <c r="H254" s="15">
        <v>74.3</v>
      </c>
    </row>
    <row r="255" spans="1:8" x14ac:dyDescent="0.35">
      <c r="A255" s="15" t="s">
        <v>130</v>
      </c>
      <c r="B255" s="15" t="s">
        <v>142</v>
      </c>
      <c r="C255" s="15" t="s">
        <v>221</v>
      </c>
      <c r="D255" s="15" t="s">
        <v>222</v>
      </c>
      <c r="E255" s="15" t="s">
        <v>5349</v>
      </c>
      <c r="F255" s="15" t="s">
        <v>135</v>
      </c>
      <c r="G255" s="15">
        <v>999914903</v>
      </c>
      <c r="H255" s="15">
        <v>72</v>
      </c>
    </row>
    <row r="256" spans="1:8" x14ac:dyDescent="0.35">
      <c r="A256" s="17" t="s">
        <v>130</v>
      </c>
      <c r="B256" s="17" t="s">
        <v>142</v>
      </c>
      <c r="C256" s="17" t="s">
        <v>327</v>
      </c>
      <c r="D256" s="17" t="s">
        <v>328</v>
      </c>
      <c r="E256" s="15" t="s">
        <v>5319</v>
      </c>
      <c r="F256" s="17" t="s">
        <v>135</v>
      </c>
      <c r="G256" s="17">
        <v>999909482</v>
      </c>
      <c r="H256" s="15">
        <v>71</v>
      </c>
    </row>
    <row r="257" spans="1:8" x14ac:dyDescent="0.35">
      <c r="A257" s="15" t="s">
        <v>130</v>
      </c>
      <c r="B257" s="15" t="s">
        <v>142</v>
      </c>
      <c r="C257" s="17" t="s">
        <v>258</v>
      </c>
      <c r="D257" s="17" t="s">
        <v>1800</v>
      </c>
      <c r="E257" s="15" t="s">
        <v>5536</v>
      </c>
      <c r="F257" s="15" t="s">
        <v>135</v>
      </c>
      <c r="G257" s="17">
        <v>999921547</v>
      </c>
      <c r="H257" s="15">
        <v>68</v>
      </c>
    </row>
    <row r="258" spans="1:8" x14ac:dyDescent="0.35">
      <c r="A258" s="15" t="s">
        <v>130</v>
      </c>
      <c r="B258" s="15" t="s">
        <v>142</v>
      </c>
      <c r="C258" s="15" t="s">
        <v>1775</v>
      </c>
      <c r="D258" s="15" t="s">
        <v>1906</v>
      </c>
      <c r="E258" s="15" t="s">
        <v>5545</v>
      </c>
      <c r="F258" s="15" t="s">
        <v>135</v>
      </c>
      <c r="G258" s="17">
        <v>999921663</v>
      </c>
      <c r="H258" s="15">
        <v>68</v>
      </c>
    </row>
    <row r="259" spans="1:8" x14ac:dyDescent="0.35">
      <c r="A259" s="82" t="s">
        <v>130</v>
      </c>
      <c r="B259" s="82" t="s">
        <v>142</v>
      </c>
      <c r="C259" s="82" t="s">
        <v>2806</v>
      </c>
      <c r="D259" s="82" t="s">
        <v>532</v>
      </c>
      <c r="E259" s="15" t="s">
        <v>5567</v>
      </c>
      <c r="F259" s="82" t="s">
        <v>135</v>
      </c>
      <c r="G259" s="82">
        <v>999922011</v>
      </c>
      <c r="H259" s="15">
        <v>68</v>
      </c>
    </row>
    <row r="260" spans="1:8" x14ac:dyDescent="0.35">
      <c r="A260" s="85" t="s">
        <v>130</v>
      </c>
      <c r="B260" s="85" t="s">
        <v>142</v>
      </c>
      <c r="C260" s="85" t="s">
        <v>1051</v>
      </c>
      <c r="D260" s="85" t="s">
        <v>1572</v>
      </c>
      <c r="E260" s="15" t="s">
        <v>5765</v>
      </c>
      <c r="F260" s="85" t="s">
        <v>135</v>
      </c>
      <c r="G260" s="15">
        <v>999925823</v>
      </c>
      <c r="H260" s="15">
        <v>68</v>
      </c>
    </row>
    <row r="261" spans="1:8" x14ac:dyDescent="0.35">
      <c r="A261" s="85" t="s">
        <v>130</v>
      </c>
      <c r="B261" s="85" t="s">
        <v>142</v>
      </c>
      <c r="C261" s="85" t="s">
        <v>2614</v>
      </c>
      <c r="D261" s="85" t="s">
        <v>2615</v>
      </c>
      <c r="E261" s="15" t="s">
        <v>5767</v>
      </c>
      <c r="F261" s="85" t="s">
        <v>135</v>
      </c>
      <c r="G261" s="15">
        <v>999925847</v>
      </c>
      <c r="H261" s="15">
        <v>68</v>
      </c>
    </row>
    <row r="262" spans="1:8" x14ac:dyDescent="0.35">
      <c r="A262" s="82" t="s">
        <v>130</v>
      </c>
      <c r="B262" s="82" t="s">
        <v>142</v>
      </c>
      <c r="C262" s="82" t="s">
        <v>2816</v>
      </c>
      <c r="D262" s="82" t="s">
        <v>2708</v>
      </c>
      <c r="E262" s="15" t="s">
        <v>5816</v>
      </c>
      <c r="F262" s="82" t="s">
        <v>135</v>
      </c>
      <c r="G262" s="82">
        <v>999926439</v>
      </c>
      <c r="H262" s="15">
        <v>68</v>
      </c>
    </row>
    <row r="263" spans="1:8" x14ac:dyDescent="0.35">
      <c r="A263" s="85" t="s">
        <v>130</v>
      </c>
      <c r="B263" s="85" t="s">
        <v>142</v>
      </c>
      <c r="C263" s="85" t="s">
        <v>3486</v>
      </c>
      <c r="D263" s="85" t="s">
        <v>3487</v>
      </c>
      <c r="E263" s="15" t="s">
        <v>5869</v>
      </c>
      <c r="F263" s="85" t="s">
        <v>135</v>
      </c>
      <c r="G263" s="15">
        <v>999927043</v>
      </c>
      <c r="H263" s="15">
        <v>68</v>
      </c>
    </row>
    <row r="264" spans="1:8" x14ac:dyDescent="0.35">
      <c r="A264" s="85" t="s">
        <v>130</v>
      </c>
      <c r="B264" s="85" t="s">
        <v>142</v>
      </c>
      <c r="C264" s="85" t="s">
        <v>3943</v>
      </c>
      <c r="D264" s="85" t="s">
        <v>3944</v>
      </c>
      <c r="E264" s="15" t="s">
        <v>5901</v>
      </c>
      <c r="F264" s="85" t="s">
        <v>135</v>
      </c>
      <c r="G264" s="15">
        <v>999927401</v>
      </c>
      <c r="H264" s="15">
        <v>68</v>
      </c>
    </row>
    <row r="265" spans="1:8" x14ac:dyDescent="0.35">
      <c r="A265" s="85" t="s">
        <v>130</v>
      </c>
      <c r="B265" s="85" t="s">
        <v>142</v>
      </c>
      <c r="C265" s="85" t="s">
        <v>822</v>
      </c>
      <c r="D265" s="85" t="s">
        <v>3485</v>
      </c>
      <c r="E265" s="15" t="s">
        <v>5903</v>
      </c>
      <c r="F265" s="85" t="s">
        <v>135</v>
      </c>
      <c r="G265" s="15">
        <v>999927495</v>
      </c>
      <c r="H265" s="15">
        <v>68</v>
      </c>
    </row>
    <row r="266" spans="1:8" x14ac:dyDescent="0.35">
      <c r="A266" s="15" t="s">
        <v>130</v>
      </c>
      <c r="B266" s="15" t="s">
        <v>142</v>
      </c>
      <c r="C266" s="15" t="s">
        <v>1081</v>
      </c>
      <c r="D266" s="15" t="s">
        <v>390</v>
      </c>
      <c r="E266" s="15" t="s">
        <v>5920</v>
      </c>
      <c r="F266" s="15" t="s">
        <v>135</v>
      </c>
      <c r="G266" s="15">
        <v>999927808</v>
      </c>
      <c r="H266" s="15">
        <v>68</v>
      </c>
    </row>
    <row r="267" spans="1:8" x14ac:dyDescent="0.35">
      <c r="A267" s="15" t="s">
        <v>130</v>
      </c>
      <c r="B267" s="15" t="s">
        <v>142</v>
      </c>
      <c r="C267" s="15" t="s">
        <v>3206</v>
      </c>
      <c r="D267" s="15" t="s">
        <v>3207</v>
      </c>
      <c r="E267" s="15" t="s">
        <v>5781</v>
      </c>
      <c r="F267" s="15" t="s">
        <v>135</v>
      </c>
      <c r="G267" s="15">
        <v>999926044</v>
      </c>
      <c r="H267" s="15">
        <v>63</v>
      </c>
    </row>
    <row r="268" spans="1:8" x14ac:dyDescent="0.35">
      <c r="A268" s="85" t="s">
        <v>130</v>
      </c>
      <c r="B268" s="85" t="s">
        <v>142</v>
      </c>
      <c r="C268" s="85" t="s">
        <v>374</v>
      </c>
      <c r="D268" s="85" t="s">
        <v>2283</v>
      </c>
      <c r="E268" s="15" t="s">
        <v>5799</v>
      </c>
      <c r="F268" s="85" t="s">
        <v>135</v>
      </c>
      <c r="G268" s="15">
        <v>999926221</v>
      </c>
      <c r="H268" s="15">
        <v>63</v>
      </c>
    </row>
    <row r="269" spans="1:8" x14ac:dyDescent="0.35">
      <c r="A269" s="15" t="s">
        <v>130</v>
      </c>
      <c r="B269" s="15" t="s">
        <v>142</v>
      </c>
      <c r="C269" s="15" t="s">
        <v>1123</v>
      </c>
      <c r="D269" s="15" t="s">
        <v>3208</v>
      </c>
      <c r="E269" s="15" t="s">
        <v>5876</v>
      </c>
      <c r="F269" s="15" t="s">
        <v>135</v>
      </c>
      <c r="G269" s="15">
        <v>999927143</v>
      </c>
      <c r="H269" s="15">
        <v>63</v>
      </c>
    </row>
    <row r="270" spans="1:8" x14ac:dyDescent="0.35">
      <c r="A270" s="15" t="s">
        <v>130</v>
      </c>
      <c r="B270" s="15" t="s">
        <v>142</v>
      </c>
      <c r="C270" s="15" t="s">
        <v>3557</v>
      </c>
      <c r="D270" s="15" t="s">
        <v>3558</v>
      </c>
      <c r="E270" s="15" t="s">
        <v>5940</v>
      </c>
      <c r="F270" s="15" t="s">
        <v>135</v>
      </c>
      <c r="G270" s="15">
        <v>999928052</v>
      </c>
      <c r="H270" s="15">
        <v>63</v>
      </c>
    </row>
    <row r="271" spans="1:8" x14ac:dyDescent="0.35">
      <c r="A271" s="83" t="s">
        <v>130</v>
      </c>
      <c r="B271" s="83" t="s">
        <v>142</v>
      </c>
      <c r="C271" s="83" t="s">
        <v>2569</v>
      </c>
      <c r="D271" s="84" t="s">
        <v>1106</v>
      </c>
      <c r="E271" s="15" t="s">
        <v>5758</v>
      </c>
      <c r="F271" s="83" t="s">
        <v>135</v>
      </c>
      <c r="G271" s="83">
        <v>999925695</v>
      </c>
      <c r="H271" s="15">
        <v>60</v>
      </c>
    </row>
    <row r="272" spans="1:8" x14ac:dyDescent="0.35">
      <c r="A272" s="82" t="s">
        <v>130</v>
      </c>
      <c r="B272" s="82" t="s">
        <v>142</v>
      </c>
      <c r="C272" s="82" t="s">
        <v>2812</v>
      </c>
      <c r="D272" s="82" t="s">
        <v>2813</v>
      </c>
      <c r="E272" s="15" t="s">
        <v>5800</v>
      </c>
      <c r="F272" s="82" t="s">
        <v>135</v>
      </c>
      <c r="G272" s="82">
        <v>999926239</v>
      </c>
      <c r="H272" s="15">
        <v>58</v>
      </c>
    </row>
    <row r="273" spans="1:8" x14ac:dyDescent="0.35">
      <c r="A273" s="85" t="s">
        <v>130</v>
      </c>
      <c r="B273" s="85" t="s">
        <v>142</v>
      </c>
      <c r="C273" s="85" t="s">
        <v>383</v>
      </c>
      <c r="D273" s="85" t="s">
        <v>1931</v>
      </c>
      <c r="E273" s="15" t="s">
        <v>5863</v>
      </c>
      <c r="F273" s="85" t="s">
        <v>135</v>
      </c>
      <c r="G273" s="15">
        <v>999926958</v>
      </c>
      <c r="H273" s="15">
        <v>58</v>
      </c>
    </row>
    <row r="274" spans="1:8" x14ac:dyDescent="0.35">
      <c r="A274" s="15" t="s">
        <v>130</v>
      </c>
      <c r="B274" s="15" t="s">
        <v>142</v>
      </c>
      <c r="C274" s="15" t="s">
        <v>585</v>
      </c>
      <c r="D274" s="15" t="s">
        <v>3555</v>
      </c>
      <c r="E274" s="15" t="s">
        <v>5899</v>
      </c>
      <c r="F274" s="15" t="s">
        <v>135</v>
      </c>
      <c r="G274" s="15">
        <v>999927396</v>
      </c>
      <c r="H274" s="15">
        <v>58</v>
      </c>
    </row>
    <row r="275" spans="1:8" x14ac:dyDescent="0.35">
      <c r="A275" s="17" t="s">
        <v>130</v>
      </c>
      <c r="B275" s="17" t="s">
        <v>142</v>
      </c>
      <c r="C275" s="17" t="s">
        <v>1424</v>
      </c>
      <c r="D275" s="17" t="s">
        <v>3613</v>
      </c>
      <c r="E275" s="15" t="s">
        <v>5937</v>
      </c>
      <c r="F275" s="17" t="s">
        <v>135</v>
      </c>
      <c r="G275" s="17">
        <v>999927987</v>
      </c>
      <c r="H275" s="15">
        <v>58</v>
      </c>
    </row>
    <row r="276" spans="1:8" x14ac:dyDescent="0.35">
      <c r="A276" s="15" t="s">
        <v>130</v>
      </c>
      <c r="B276" s="15" t="s">
        <v>142</v>
      </c>
      <c r="C276" s="15" t="s">
        <v>2375</v>
      </c>
      <c r="D276" s="15" t="s">
        <v>2376</v>
      </c>
      <c r="E276" s="15" t="s">
        <v>5292</v>
      </c>
      <c r="F276" s="15" t="s">
        <v>135</v>
      </c>
      <c r="G276" s="15">
        <v>999907374</v>
      </c>
      <c r="H276" s="15">
        <v>56</v>
      </c>
    </row>
    <row r="277" spans="1:8" x14ac:dyDescent="0.35">
      <c r="A277" s="15" t="s">
        <v>130</v>
      </c>
      <c r="B277" s="15" t="s">
        <v>142</v>
      </c>
      <c r="C277" s="15" t="s">
        <v>183</v>
      </c>
      <c r="D277" s="15" t="s">
        <v>1323</v>
      </c>
      <c r="E277" s="15" t="s">
        <v>5516</v>
      </c>
      <c r="F277" s="15" t="s">
        <v>135</v>
      </c>
      <c r="G277" s="15">
        <v>999921420</v>
      </c>
      <c r="H277" s="15">
        <v>56</v>
      </c>
    </row>
    <row r="278" spans="1:8" x14ac:dyDescent="0.35">
      <c r="A278" s="15" t="s">
        <v>130</v>
      </c>
      <c r="B278" s="15" t="s">
        <v>142</v>
      </c>
      <c r="C278" s="15" t="s">
        <v>378</v>
      </c>
      <c r="D278" s="15" t="s">
        <v>379</v>
      </c>
      <c r="E278" s="15" t="s">
        <v>5518</v>
      </c>
      <c r="F278" s="15" t="s">
        <v>135</v>
      </c>
      <c r="G278" s="15">
        <v>999921431</v>
      </c>
      <c r="H278" s="15">
        <v>56</v>
      </c>
    </row>
    <row r="279" spans="1:8" x14ac:dyDescent="0.35">
      <c r="A279" s="82" t="s">
        <v>130</v>
      </c>
      <c r="B279" s="82" t="s">
        <v>142</v>
      </c>
      <c r="C279" s="82" t="s">
        <v>2807</v>
      </c>
      <c r="D279" s="82" t="s">
        <v>2707</v>
      </c>
      <c r="E279" s="15" t="s">
        <v>5811</v>
      </c>
      <c r="F279" s="82" t="s">
        <v>135</v>
      </c>
      <c r="G279" s="82">
        <v>999926389</v>
      </c>
      <c r="H279" s="15">
        <v>54</v>
      </c>
    </row>
    <row r="280" spans="1:8" x14ac:dyDescent="0.35">
      <c r="A280" s="85" t="s">
        <v>130</v>
      </c>
      <c r="B280" s="85" t="s">
        <v>142</v>
      </c>
      <c r="C280" s="85" t="s">
        <v>438</v>
      </c>
      <c r="D280" s="85" t="s">
        <v>1223</v>
      </c>
      <c r="E280" s="15" t="s">
        <v>5912</v>
      </c>
      <c r="F280" s="85" t="s">
        <v>135</v>
      </c>
      <c r="G280" s="15">
        <v>999927672</v>
      </c>
      <c r="H280" s="15">
        <v>54</v>
      </c>
    </row>
    <row r="281" spans="1:8" x14ac:dyDescent="0.35">
      <c r="A281" s="17" t="s">
        <v>130</v>
      </c>
      <c r="B281" s="17" t="s">
        <v>142</v>
      </c>
      <c r="C281" s="17" t="s">
        <v>250</v>
      </c>
      <c r="D281" s="17" t="s">
        <v>1223</v>
      </c>
      <c r="E281" s="15" t="s">
        <v>5939</v>
      </c>
      <c r="F281" s="17" t="s">
        <v>135</v>
      </c>
      <c r="G281" s="17">
        <v>999928048</v>
      </c>
      <c r="H281" s="15">
        <v>54</v>
      </c>
    </row>
    <row r="282" spans="1:8" x14ac:dyDescent="0.35">
      <c r="A282" s="15" t="s">
        <v>130</v>
      </c>
      <c r="B282" s="15" t="s">
        <v>142</v>
      </c>
      <c r="C282" s="15" t="s">
        <v>2373</v>
      </c>
      <c r="D282" s="15" t="s">
        <v>2374</v>
      </c>
      <c r="E282" s="15" t="s">
        <v>5607</v>
      </c>
      <c r="F282" s="15" t="s">
        <v>135</v>
      </c>
      <c r="G282" s="15">
        <v>999922860</v>
      </c>
      <c r="H282" s="15">
        <v>52</v>
      </c>
    </row>
    <row r="283" spans="1:8" x14ac:dyDescent="0.35">
      <c r="A283" s="15" t="s">
        <v>130</v>
      </c>
      <c r="B283" s="15" t="s">
        <v>142</v>
      </c>
      <c r="C283" s="15" t="s">
        <v>603</v>
      </c>
      <c r="D283" s="15" t="s">
        <v>1488</v>
      </c>
      <c r="E283" s="15" t="s">
        <v>5690</v>
      </c>
      <c r="F283" s="15" t="s">
        <v>135</v>
      </c>
      <c r="G283" s="15">
        <v>999924782</v>
      </c>
      <c r="H283" s="15">
        <v>52</v>
      </c>
    </row>
    <row r="284" spans="1:8" x14ac:dyDescent="0.35">
      <c r="A284" s="15" t="s">
        <v>130</v>
      </c>
      <c r="B284" s="15" t="s">
        <v>142</v>
      </c>
      <c r="C284" s="15" t="s">
        <v>2061</v>
      </c>
      <c r="D284" s="15" t="s">
        <v>2062</v>
      </c>
      <c r="E284" s="15" t="s">
        <v>5267</v>
      </c>
      <c r="F284" s="17" t="s">
        <v>135</v>
      </c>
      <c r="G284" s="15">
        <v>999897807</v>
      </c>
      <c r="H284" s="15">
        <v>51</v>
      </c>
    </row>
    <row r="285" spans="1:8" x14ac:dyDescent="0.35">
      <c r="A285" s="17" t="s">
        <v>130</v>
      </c>
      <c r="B285" s="17" t="s">
        <v>142</v>
      </c>
      <c r="C285" s="17" t="s">
        <v>375</v>
      </c>
      <c r="D285" s="17" t="s">
        <v>1004</v>
      </c>
      <c r="E285" s="15" t="s">
        <v>5277</v>
      </c>
      <c r="F285" s="17" t="s">
        <v>135</v>
      </c>
      <c r="G285" s="15">
        <v>999900710</v>
      </c>
      <c r="H285" s="15">
        <v>51</v>
      </c>
    </row>
    <row r="286" spans="1:8" x14ac:dyDescent="0.35">
      <c r="A286" s="17" t="s">
        <v>130</v>
      </c>
      <c r="B286" s="17" t="s">
        <v>142</v>
      </c>
      <c r="C286" s="17" t="s">
        <v>150</v>
      </c>
      <c r="D286" s="17" t="s">
        <v>151</v>
      </c>
      <c r="E286" s="15" t="s">
        <v>5418</v>
      </c>
      <c r="F286" s="17" t="s">
        <v>135</v>
      </c>
      <c r="G286" s="17">
        <v>999918444</v>
      </c>
      <c r="H286" s="15">
        <v>51</v>
      </c>
    </row>
    <row r="287" spans="1:8" x14ac:dyDescent="0.35">
      <c r="A287" s="17" t="s">
        <v>130</v>
      </c>
      <c r="B287" s="17" t="s">
        <v>142</v>
      </c>
      <c r="C287" s="17" t="s">
        <v>174</v>
      </c>
      <c r="D287" s="17" t="s">
        <v>1106</v>
      </c>
      <c r="E287" s="15" t="s">
        <v>5575</v>
      </c>
      <c r="F287" s="17" t="s">
        <v>135</v>
      </c>
      <c r="G287" s="17">
        <v>999922139</v>
      </c>
      <c r="H287" s="15">
        <v>51</v>
      </c>
    </row>
    <row r="288" spans="1:8" x14ac:dyDescent="0.35">
      <c r="A288" s="82" t="s">
        <v>130</v>
      </c>
      <c r="B288" s="82" t="s">
        <v>142</v>
      </c>
      <c r="C288" s="82" t="s">
        <v>2804</v>
      </c>
      <c r="D288" s="82" t="s">
        <v>2805</v>
      </c>
      <c r="E288" s="15" t="s">
        <v>5801</v>
      </c>
      <c r="F288" s="82" t="s">
        <v>135</v>
      </c>
      <c r="G288" s="82">
        <v>999926252</v>
      </c>
      <c r="H288" s="15">
        <v>51</v>
      </c>
    </row>
    <row r="289" spans="1:8" x14ac:dyDescent="0.35">
      <c r="A289" s="83" t="s">
        <v>130</v>
      </c>
      <c r="B289" s="83" t="s">
        <v>142</v>
      </c>
      <c r="C289" s="83" t="s">
        <v>2570</v>
      </c>
      <c r="D289" s="84" t="s">
        <v>1682</v>
      </c>
      <c r="E289" s="15" t="s">
        <v>5605</v>
      </c>
      <c r="F289" s="83" t="s">
        <v>135</v>
      </c>
      <c r="G289" s="83">
        <v>999922775</v>
      </c>
      <c r="H289" s="15">
        <v>45</v>
      </c>
    </row>
    <row r="290" spans="1:8" x14ac:dyDescent="0.35">
      <c r="A290" s="15" t="s">
        <v>130</v>
      </c>
      <c r="B290" s="15" t="s">
        <v>142</v>
      </c>
      <c r="C290" s="15" t="s">
        <v>326</v>
      </c>
      <c r="D290" s="15" t="s">
        <v>477</v>
      </c>
      <c r="E290" s="15" t="s">
        <v>5927</v>
      </c>
      <c r="F290" s="15" t="s">
        <v>135</v>
      </c>
      <c r="G290" s="15">
        <v>999927873</v>
      </c>
      <c r="H290" s="15">
        <v>45</v>
      </c>
    </row>
    <row r="291" spans="1:8" x14ac:dyDescent="0.35">
      <c r="A291" s="15" t="s">
        <v>130</v>
      </c>
      <c r="B291" s="15" t="s">
        <v>142</v>
      </c>
      <c r="C291" s="15" t="s">
        <v>4114</v>
      </c>
      <c r="D291" s="15" t="s">
        <v>4115</v>
      </c>
      <c r="E291" s="15" t="s">
        <v>5955</v>
      </c>
      <c r="F291" s="15" t="s">
        <v>135</v>
      </c>
      <c r="G291" s="15">
        <v>999928225</v>
      </c>
      <c r="H291" s="15">
        <v>44</v>
      </c>
    </row>
    <row r="292" spans="1:8" x14ac:dyDescent="0.35">
      <c r="A292" s="15" t="s">
        <v>130</v>
      </c>
      <c r="B292" s="15" t="s">
        <v>142</v>
      </c>
      <c r="C292" s="15" t="s">
        <v>2361</v>
      </c>
      <c r="D292" s="15" t="s">
        <v>2362</v>
      </c>
      <c r="E292" s="15" t="s">
        <v>5684</v>
      </c>
      <c r="F292" s="15" t="s">
        <v>135</v>
      </c>
      <c r="G292" s="15">
        <v>999924709</v>
      </c>
      <c r="H292" s="15">
        <v>40.4</v>
      </c>
    </row>
    <row r="293" spans="1:8" x14ac:dyDescent="0.35">
      <c r="A293" s="15" t="s">
        <v>130</v>
      </c>
      <c r="B293" s="15" t="s">
        <v>142</v>
      </c>
      <c r="C293" s="15" t="s">
        <v>1890</v>
      </c>
      <c r="D293" s="15" t="s">
        <v>1891</v>
      </c>
      <c r="E293" s="15" t="s">
        <v>5540</v>
      </c>
      <c r="F293" s="15" t="s">
        <v>135</v>
      </c>
      <c r="G293" s="15">
        <v>999921622</v>
      </c>
      <c r="H293" s="15">
        <v>39</v>
      </c>
    </row>
    <row r="294" spans="1:8" x14ac:dyDescent="0.35">
      <c r="A294" s="82" t="s">
        <v>130</v>
      </c>
      <c r="B294" s="82" t="s">
        <v>142</v>
      </c>
      <c r="C294" s="82" t="s">
        <v>2811</v>
      </c>
      <c r="D294" s="82" t="s">
        <v>2050</v>
      </c>
      <c r="E294" s="15" t="s">
        <v>5264</v>
      </c>
      <c r="F294" s="82" t="s">
        <v>135</v>
      </c>
      <c r="G294" s="82">
        <v>999897292</v>
      </c>
      <c r="H294" s="15">
        <v>38</v>
      </c>
    </row>
    <row r="295" spans="1:8" x14ac:dyDescent="0.35">
      <c r="A295" s="15" t="s">
        <v>130</v>
      </c>
      <c r="B295" s="15" t="s">
        <v>142</v>
      </c>
      <c r="C295" s="15" t="s">
        <v>325</v>
      </c>
      <c r="D295" s="15" t="s">
        <v>401</v>
      </c>
      <c r="E295" s="15" t="s">
        <v>5306</v>
      </c>
      <c r="F295" s="15" t="s">
        <v>135</v>
      </c>
      <c r="G295" s="15">
        <v>999908136</v>
      </c>
      <c r="H295" s="15">
        <v>38</v>
      </c>
    </row>
    <row r="296" spans="1:8" x14ac:dyDescent="0.35">
      <c r="A296" s="15" t="s">
        <v>130</v>
      </c>
      <c r="B296" s="15" t="s">
        <v>142</v>
      </c>
      <c r="C296" s="15" t="s">
        <v>228</v>
      </c>
      <c r="D296" s="15" t="s">
        <v>3209</v>
      </c>
      <c r="E296" s="15" t="s">
        <v>5480</v>
      </c>
      <c r="F296" s="15" t="s">
        <v>135</v>
      </c>
      <c r="G296" s="15">
        <v>999920446</v>
      </c>
      <c r="H296" s="15">
        <v>38</v>
      </c>
    </row>
    <row r="297" spans="1:8" x14ac:dyDescent="0.35">
      <c r="A297" s="15" t="s">
        <v>130</v>
      </c>
      <c r="B297" s="15" t="s">
        <v>142</v>
      </c>
      <c r="C297" s="17" t="s">
        <v>136</v>
      </c>
      <c r="D297" s="17" t="s">
        <v>1435</v>
      </c>
      <c r="E297" s="15" t="s">
        <v>5524</v>
      </c>
      <c r="F297" s="15" t="s">
        <v>135</v>
      </c>
      <c r="G297" s="17">
        <v>999921456</v>
      </c>
      <c r="H297" s="15">
        <v>38</v>
      </c>
    </row>
    <row r="298" spans="1:8" x14ac:dyDescent="0.35">
      <c r="A298" s="82" t="s">
        <v>130</v>
      </c>
      <c r="B298" s="82" t="s">
        <v>142</v>
      </c>
      <c r="C298" s="82" t="s">
        <v>2817</v>
      </c>
      <c r="D298" s="82" t="s">
        <v>2030</v>
      </c>
      <c r="E298" s="15" t="s">
        <v>5556</v>
      </c>
      <c r="F298" s="82" t="s">
        <v>135</v>
      </c>
      <c r="G298" s="82">
        <v>999921885</v>
      </c>
      <c r="H298" s="15">
        <v>38</v>
      </c>
    </row>
    <row r="299" spans="1:8" x14ac:dyDescent="0.35">
      <c r="A299" s="82" t="s">
        <v>130</v>
      </c>
      <c r="B299" s="82" t="s">
        <v>142</v>
      </c>
      <c r="C299" s="82" t="s">
        <v>2814</v>
      </c>
      <c r="D299" s="82" t="s">
        <v>2815</v>
      </c>
      <c r="E299" s="15" t="s">
        <v>5592</v>
      </c>
      <c r="F299" s="82" t="s">
        <v>135</v>
      </c>
      <c r="G299" s="82">
        <v>999922481</v>
      </c>
      <c r="H299" s="15">
        <v>38</v>
      </c>
    </row>
    <row r="300" spans="1:8" x14ac:dyDescent="0.35">
      <c r="A300" s="85" t="s">
        <v>130</v>
      </c>
      <c r="B300" s="85" t="s">
        <v>142</v>
      </c>
      <c r="C300" s="85" t="s">
        <v>3942</v>
      </c>
      <c r="D300" s="85" t="s">
        <v>192</v>
      </c>
      <c r="E300" s="15" t="s">
        <v>5741</v>
      </c>
      <c r="F300" s="85" t="s">
        <v>135</v>
      </c>
      <c r="G300" s="15">
        <v>999925562</v>
      </c>
      <c r="H300" s="15">
        <v>38</v>
      </c>
    </row>
    <row r="301" spans="1:8" x14ac:dyDescent="0.35">
      <c r="A301" s="82" t="s">
        <v>130</v>
      </c>
      <c r="B301" s="82" t="s">
        <v>142</v>
      </c>
      <c r="C301" s="82" t="s">
        <v>2810</v>
      </c>
      <c r="D301" s="82" t="s">
        <v>1223</v>
      </c>
      <c r="E301" s="15" t="s">
        <v>5744</v>
      </c>
      <c r="F301" s="82" t="s">
        <v>135</v>
      </c>
      <c r="G301" s="82">
        <v>999925584</v>
      </c>
      <c r="H301" s="15">
        <v>38</v>
      </c>
    </row>
    <row r="302" spans="1:8" x14ac:dyDescent="0.35">
      <c r="A302" s="82" t="s">
        <v>130</v>
      </c>
      <c r="B302" s="82" t="s">
        <v>142</v>
      </c>
      <c r="C302" s="82" t="s">
        <v>2818</v>
      </c>
      <c r="D302" s="82" t="s">
        <v>2819</v>
      </c>
      <c r="E302" s="15" t="s">
        <v>5818</v>
      </c>
      <c r="F302" s="82" t="s">
        <v>135</v>
      </c>
      <c r="G302" s="82">
        <v>999926465</v>
      </c>
      <c r="H302" s="15">
        <v>38</v>
      </c>
    </row>
    <row r="303" spans="1:8" x14ac:dyDescent="0.35">
      <c r="A303" s="85" t="s">
        <v>130</v>
      </c>
      <c r="B303" s="85" t="s">
        <v>142</v>
      </c>
      <c r="C303" s="85" t="s">
        <v>3940</v>
      </c>
      <c r="D303" s="85" t="s">
        <v>3941</v>
      </c>
      <c r="E303" s="15" t="s">
        <v>5907</v>
      </c>
      <c r="F303" s="85" t="s">
        <v>135</v>
      </c>
      <c r="G303" s="15">
        <v>999927561</v>
      </c>
      <c r="H303" s="15">
        <v>38</v>
      </c>
    </row>
    <row r="304" spans="1:8" x14ac:dyDescent="0.35">
      <c r="A304" s="85" t="s">
        <v>130</v>
      </c>
      <c r="B304" s="85" t="s">
        <v>142</v>
      </c>
      <c r="C304" s="85" t="s">
        <v>3945</v>
      </c>
      <c r="D304" s="85" t="s">
        <v>3946</v>
      </c>
      <c r="E304" s="15" t="s">
        <v>5938</v>
      </c>
      <c r="F304" s="85" t="s">
        <v>135</v>
      </c>
      <c r="G304" s="15">
        <v>999928009</v>
      </c>
      <c r="H304" s="15">
        <v>38</v>
      </c>
    </row>
    <row r="305" spans="1:8" x14ac:dyDescent="0.35">
      <c r="A305" s="15" t="s">
        <v>130</v>
      </c>
      <c r="B305" s="15" t="s">
        <v>142</v>
      </c>
      <c r="C305" s="15" t="s">
        <v>1550</v>
      </c>
      <c r="D305" s="15" t="s">
        <v>1551</v>
      </c>
      <c r="E305" s="15" t="s">
        <v>5412</v>
      </c>
      <c r="F305" s="15" t="s">
        <v>135</v>
      </c>
      <c r="G305" s="15">
        <v>999918166</v>
      </c>
      <c r="H305" s="15">
        <v>34</v>
      </c>
    </row>
    <row r="306" spans="1:8" x14ac:dyDescent="0.35">
      <c r="A306" s="15" t="s">
        <v>130</v>
      </c>
      <c r="B306" s="15" t="s">
        <v>142</v>
      </c>
      <c r="C306" s="15" t="s">
        <v>2064</v>
      </c>
      <c r="D306" s="15" t="s">
        <v>773</v>
      </c>
      <c r="E306" s="15" t="s">
        <v>5462</v>
      </c>
      <c r="F306" s="17" t="s">
        <v>135</v>
      </c>
      <c r="G306" s="15">
        <v>999919766</v>
      </c>
      <c r="H306" s="15">
        <v>34</v>
      </c>
    </row>
    <row r="307" spans="1:8" x14ac:dyDescent="0.35">
      <c r="A307" s="83" t="s">
        <v>130</v>
      </c>
      <c r="B307" s="83" t="s">
        <v>142</v>
      </c>
      <c r="C307" s="83" t="s">
        <v>3822</v>
      </c>
      <c r="D307" s="83" t="s">
        <v>3823</v>
      </c>
      <c r="E307" s="15" t="s">
        <v>5906</v>
      </c>
      <c r="F307" s="83" t="s">
        <v>135</v>
      </c>
      <c r="G307" s="15">
        <v>999927546</v>
      </c>
      <c r="H307" s="15">
        <v>30</v>
      </c>
    </row>
    <row r="308" spans="1:8" x14ac:dyDescent="0.35">
      <c r="A308" s="15" t="s">
        <v>130</v>
      </c>
      <c r="B308" s="15" t="s">
        <v>142</v>
      </c>
      <c r="C308" s="15" t="s">
        <v>569</v>
      </c>
      <c r="D308" s="15" t="s">
        <v>3742</v>
      </c>
      <c r="E308" s="15" t="s">
        <v>5931</v>
      </c>
      <c r="F308" s="15" t="s">
        <v>135</v>
      </c>
      <c r="G308" s="15">
        <v>999927966</v>
      </c>
      <c r="H308" s="15">
        <v>30</v>
      </c>
    </row>
    <row r="309" spans="1:8" x14ac:dyDescent="0.35">
      <c r="A309" s="15" t="s">
        <v>130</v>
      </c>
      <c r="B309" s="15" t="s">
        <v>142</v>
      </c>
      <c r="C309" s="15" t="s">
        <v>2381</v>
      </c>
      <c r="D309" s="15" t="s">
        <v>2382</v>
      </c>
      <c r="E309" s="15" t="s">
        <v>5682</v>
      </c>
      <c r="F309" s="15" t="s">
        <v>135</v>
      </c>
      <c r="G309" s="15">
        <v>999924693</v>
      </c>
      <c r="H309" s="15">
        <v>28</v>
      </c>
    </row>
    <row r="310" spans="1:8" x14ac:dyDescent="0.35">
      <c r="A310" s="15" t="s">
        <v>130</v>
      </c>
      <c r="B310" s="15" t="s">
        <v>142</v>
      </c>
      <c r="C310" s="15" t="s">
        <v>929</v>
      </c>
      <c r="D310" s="15" t="s">
        <v>2130</v>
      </c>
      <c r="E310" s="15" t="s">
        <v>5593</v>
      </c>
      <c r="F310" s="15" t="s">
        <v>135</v>
      </c>
      <c r="G310" s="15">
        <v>999922482</v>
      </c>
      <c r="H310" s="15">
        <v>26</v>
      </c>
    </row>
    <row r="311" spans="1:8" x14ac:dyDescent="0.35">
      <c r="A311" s="15" t="s">
        <v>130</v>
      </c>
      <c r="B311" s="15" t="s">
        <v>142</v>
      </c>
      <c r="C311" s="15" t="s">
        <v>505</v>
      </c>
      <c r="D311" s="15" t="s">
        <v>1671</v>
      </c>
      <c r="E311" s="15" t="s">
        <v>5445</v>
      </c>
      <c r="F311" s="15" t="s">
        <v>135</v>
      </c>
      <c r="G311" s="15">
        <v>999919427</v>
      </c>
      <c r="H311" s="15">
        <v>25.5</v>
      </c>
    </row>
    <row r="312" spans="1:8" x14ac:dyDescent="0.35">
      <c r="A312" s="15" t="s">
        <v>130</v>
      </c>
      <c r="B312" s="15" t="s">
        <v>142</v>
      </c>
      <c r="C312" s="17" t="s">
        <v>301</v>
      </c>
      <c r="D312" s="17" t="s">
        <v>1568</v>
      </c>
      <c r="E312" s="15" t="s">
        <v>5488</v>
      </c>
      <c r="F312" s="15" t="s">
        <v>135</v>
      </c>
      <c r="G312" s="17">
        <v>999920708</v>
      </c>
      <c r="H312" s="15">
        <v>25.5</v>
      </c>
    </row>
    <row r="313" spans="1:8" x14ac:dyDescent="0.35">
      <c r="A313" s="15" t="s">
        <v>130</v>
      </c>
      <c r="B313" s="15" t="s">
        <v>138</v>
      </c>
      <c r="C313" s="15" t="s">
        <v>2396</v>
      </c>
      <c r="D313" s="15" t="s">
        <v>304</v>
      </c>
      <c r="E313" s="15" t="s">
        <v>5678</v>
      </c>
      <c r="F313" s="15" t="s">
        <v>135</v>
      </c>
      <c r="G313" s="15">
        <v>999924645</v>
      </c>
      <c r="H313" s="15">
        <v>191</v>
      </c>
    </row>
    <row r="314" spans="1:8" x14ac:dyDescent="0.35">
      <c r="A314" s="15" t="s">
        <v>130</v>
      </c>
      <c r="B314" s="15" t="s">
        <v>138</v>
      </c>
      <c r="C314" s="15" t="s">
        <v>487</v>
      </c>
      <c r="D314" s="15" t="s">
        <v>2978</v>
      </c>
      <c r="E314" s="15" t="s">
        <v>5844</v>
      </c>
      <c r="F314" s="15" t="s">
        <v>135</v>
      </c>
      <c r="G314" s="15">
        <v>999926750</v>
      </c>
      <c r="H314" s="15">
        <v>169</v>
      </c>
    </row>
    <row r="315" spans="1:8" x14ac:dyDescent="0.35">
      <c r="A315" s="15" t="s">
        <v>130</v>
      </c>
      <c r="B315" s="15" t="s">
        <v>138</v>
      </c>
      <c r="C315" s="15" t="s">
        <v>3193</v>
      </c>
      <c r="D315" s="15" t="s">
        <v>3194</v>
      </c>
      <c r="E315" s="15" t="s">
        <v>5835</v>
      </c>
      <c r="F315" s="15" t="s">
        <v>135</v>
      </c>
      <c r="G315" s="15">
        <v>999926645</v>
      </c>
      <c r="H315" s="15">
        <v>155</v>
      </c>
    </row>
    <row r="316" spans="1:8" x14ac:dyDescent="0.35">
      <c r="A316" s="15" t="s">
        <v>130</v>
      </c>
      <c r="B316" s="15" t="s">
        <v>138</v>
      </c>
      <c r="C316" s="15" t="s">
        <v>326</v>
      </c>
      <c r="D316" s="15" t="s">
        <v>2323</v>
      </c>
      <c r="E316" s="15" t="s">
        <v>5696</v>
      </c>
      <c r="F316" s="15" t="s">
        <v>135</v>
      </c>
      <c r="G316" s="15">
        <v>999924831</v>
      </c>
      <c r="H316" s="15">
        <v>150</v>
      </c>
    </row>
    <row r="317" spans="1:8" x14ac:dyDescent="0.35">
      <c r="A317" s="15" t="s">
        <v>130</v>
      </c>
      <c r="B317" s="15" t="s">
        <v>138</v>
      </c>
      <c r="C317" s="15" t="s">
        <v>503</v>
      </c>
      <c r="D317" s="15" t="s">
        <v>309</v>
      </c>
      <c r="E317" s="15" t="s">
        <v>5697</v>
      </c>
      <c r="F317" s="15" t="s">
        <v>135</v>
      </c>
      <c r="G317" s="15">
        <v>999924840</v>
      </c>
      <c r="H317" s="15">
        <v>145</v>
      </c>
    </row>
    <row r="318" spans="1:8" x14ac:dyDescent="0.35">
      <c r="A318" s="15" t="s">
        <v>130</v>
      </c>
      <c r="B318" s="15" t="s">
        <v>138</v>
      </c>
      <c r="C318" s="15" t="s">
        <v>183</v>
      </c>
      <c r="D318" s="15" t="s">
        <v>516</v>
      </c>
      <c r="E318" s="15" t="s">
        <v>5532</v>
      </c>
      <c r="F318" s="15" t="s">
        <v>135</v>
      </c>
      <c r="G318" s="15">
        <v>999921509</v>
      </c>
      <c r="H318" s="15">
        <v>140</v>
      </c>
    </row>
    <row r="319" spans="1:8" x14ac:dyDescent="0.35">
      <c r="A319" s="15" t="s">
        <v>130</v>
      </c>
      <c r="B319" s="15" t="s">
        <v>138</v>
      </c>
      <c r="C319" s="15" t="s">
        <v>338</v>
      </c>
      <c r="D319" s="15" t="s">
        <v>3710</v>
      </c>
      <c r="E319" s="15" t="s">
        <v>5909</v>
      </c>
      <c r="F319" s="15" t="s">
        <v>135</v>
      </c>
      <c r="G319" s="15">
        <v>999927610</v>
      </c>
      <c r="H319" s="15">
        <v>120</v>
      </c>
    </row>
    <row r="320" spans="1:8" x14ac:dyDescent="0.35">
      <c r="A320" s="17" t="s">
        <v>130</v>
      </c>
      <c r="B320" s="17" t="s">
        <v>138</v>
      </c>
      <c r="C320" s="17" t="s">
        <v>471</v>
      </c>
      <c r="D320" s="17" t="s">
        <v>3621</v>
      </c>
      <c r="E320" s="15" t="s">
        <v>5945</v>
      </c>
      <c r="F320" s="17" t="s">
        <v>135</v>
      </c>
      <c r="G320" s="17">
        <v>999928087</v>
      </c>
      <c r="H320" s="15">
        <v>120</v>
      </c>
    </row>
    <row r="321" spans="1:8" x14ac:dyDescent="0.35">
      <c r="A321" s="15" t="s">
        <v>130</v>
      </c>
      <c r="B321" s="15" t="s">
        <v>138</v>
      </c>
      <c r="C321" s="15" t="s">
        <v>4127</v>
      </c>
      <c r="D321" s="15" t="s">
        <v>4128</v>
      </c>
      <c r="E321" s="15" t="s">
        <v>5954</v>
      </c>
      <c r="F321" s="15" t="s">
        <v>135</v>
      </c>
      <c r="G321" s="15">
        <v>999928201</v>
      </c>
      <c r="H321" s="15">
        <v>105</v>
      </c>
    </row>
    <row r="322" spans="1:8" x14ac:dyDescent="0.35">
      <c r="A322" s="15" t="s">
        <v>130</v>
      </c>
      <c r="B322" s="15" t="s">
        <v>138</v>
      </c>
      <c r="C322" s="15" t="s">
        <v>2975</v>
      </c>
      <c r="D322" s="15" t="s">
        <v>424</v>
      </c>
      <c r="E322" s="15" t="s">
        <v>5712</v>
      </c>
      <c r="F322" s="15" t="s">
        <v>135</v>
      </c>
      <c r="G322" s="15">
        <v>999925190</v>
      </c>
      <c r="H322" s="15">
        <v>101</v>
      </c>
    </row>
    <row r="323" spans="1:8" x14ac:dyDescent="0.35">
      <c r="A323" s="15" t="s">
        <v>130</v>
      </c>
      <c r="B323" s="15" t="s">
        <v>138</v>
      </c>
      <c r="C323" s="15" t="s">
        <v>471</v>
      </c>
      <c r="D323" s="15" t="s">
        <v>3197</v>
      </c>
      <c r="E323" s="15" t="s">
        <v>5824</v>
      </c>
      <c r="F323" s="15" t="s">
        <v>135</v>
      </c>
      <c r="G323" s="15">
        <v>999926590</v>
      </c>
      <c r="H323" s="15">
        <v>93</v>
      </c>
    </row>
    <row r="324" spans="1:8" x14ac:dyDescent="0.35">
      <c r="A324" s="85" t="s">
        <v>130</v>
      </c>
      <c r="B324" s="85" t="s">
        <v>138</v>
      </c>
      <c r="C324" s="85" t="s">
        <v>1652</v>
      </c>
      <c r="D324" s="85" t="s">
        <v>2625</v>
      </c>
      <c r="E324" s="15" t="s">
        <v>5708</v>
      </c>
      <c r="F324" s="85" t="s">
        <v>135</v>
      </c>
      <c r="G324" s="15">
        <v>999925098</v>
      </c>
      <c r="H324" s="15">
        <v>90</v>
      </c>
    </row>
    <row r="325" spans="1:8" x14ac:dyDescent="0.35">
      <c r="A325" s="15" t="s">
        <v>130</v>
      </c>
      <c r="B325" s="15" t="s">
        <v>138</v>
      </c>
      <c r="C325" s="15" t="s">
        <v>3195</v>
      </c>
      <c r="D325" s="15" t="s">
        <v>2052</v>
      </c>
      <c r="E325" s="15" t="s">
        <v>5730</v>
      </c>
      <c r="F325" s="15" t="s">
        <v>135</v>
      </c>
      <c r="G325" s="15">
        <v>999925371</v>
      </c>
      <c r="H325" s="15">
        <v>90</v>
      </c>
    </row>
    <row r="326" spans="1:8" x14ac:dyDescent="0.35">
      <c r="A326" s="15" t="s">
        <v>130</v>
      </c>
      <c r="B326" s="15" t="s">
        <v>138</v>
      </c>
      <c r="C326" s="15" t="s">
        <v>585</v>
      </c>
      <c r="D326" s="15" t="s">
        <v>3711</v>
      </c>
      <c r="E326" s="15" t="s">
        <v>5916</v>
      </c>
      <c r="F326" s="15" t="s">
        <v>135</v>
      </c>
      <c r="G326" s="15">
        <v>999927799</v>
      </c>
      <c r="H326" s="15">
        <v>90</v>
      </c>
    </row>
    <row r="327" spans="1:8" x14ac:dyDescent="0.35">
      <c r="A327" s="17" t="s">
        <v>130</v>
      </c>
      <c r="B327" s="17" t="s">
        <v>138</v>
      </c>
      <c r="C327" s="17" t="s">
        <v>3622</v>
      </c>
      <c r="D327" s="17" t="s">
        <v>3623</v>
      </c>
      <c r="E327" s="15" t="s">
        <v>5950</v>
      </c>
      <c r="F327" s="17" t="s">
        <v>135</v>
      </c>
      <c r="G327" s="17">
        <v>999928147</v>
      </c>
      <c r="H327" s="15">
        <v>90</v>
      </c>
    </row>
    <row r="328" spans="1:8" x14ac:dyDescent="0.35">
      <c r="A328" s="15" t="s">
        <v>130</v>
      </c>
      <c r="B328" s="15" t="s">
        <v>138</v>
      </c>
      <c r="C328" s="15" t="s">
        <v>671</v>
      </c>
      <c r="D328" s="15" t="s">
        <v>966</v>
      </c>
      <c r="E328" s="15" t="s">
        <v>5626</v>
      </c>
      <c r="F328" s="15" t="s">
        <v>135</v>
      </c>
      <c r="G328" s="15">
        <v>999923575</v>
      </c>
      <c r="H328" s="15">
        <v>84</v>
      </c>
    </row>
    <row r="329" spans="1:8" x14ac:dyDescent="0.35">
      <c r="A329" s="15" t="s">
        <v>130</v>
      </c>
      <c r="B329" s="15" t="s">
        <v>138</v>
      </c>
      <c r="C329" s="15" t="s">
        <v>4129</v>
      </c>
      <c r="D329" s="15" t="s">
        <v>255</v>
      </c>
      <c r="E329" s="15" t="s">
        <v>5953</v>
      </c>
      <c r="F329" s="15" t="s">
        <v>135</v>
      </c>
      <c r="G329" s="15">
        <v>999928200</v>
      </c>
      <c r="H329" s="15">
        <v>79</v>
      </c>
    </row>
    <row r="330" spans="1:8" x14ac:dyDescent="0.35">
      <c r="A330" s="15" t="s">
        <v>130</v>
      </c>
      <c r="B330" s="15" t="s">
        <v>138</v>
      </c>
      <c r="C330" s="15" t="s">
        <v>472</v>
      </c>
      <c r="D330" s="15" t="s">
        <v>4130</v>
      </c>
      <c r="E330" s="15" t="s">
        <v>5960</v>
      </c>
      <c r="F330" s="15" t="s">
        <v>135</v>
      </c>
      <c r="G330" s="15">
        <v>999928272</v>
      </c>
      <c r="H330" s="15">
        <v>71</v>
      </c>
    </row>
    <row r="331" spans="1:8" x14ac:dyDescent="0.35">
      <c r="A331" s="85" t="s">
        <v>130</v>
      </c>
      <c r="B331" s="85" t="s">
        <v>138</v>
      </c>
      <c r="C331" s="85" t="s">
        <v>1447</v>
      </c>
      <c r="D331" s="85" t="s">
        <v>2327</v>
      </c>
      <c r="E331" s="15" t="s">
        <v>5698</v>
      </c>
      <c r="F331" s="85" t="s">
        <v>135</v>
      </c>
      <c r="G331" s="15">
        <v>999924852</v>
      </c>
      <c r="H331" s="15">
        <v>68</v>
      </c>
    </row>
    <row r="332" spans="1:8" x14ac:dyDescent="0.35">
      <c r="A332" s="15" t="s">
        <v>130</v>
      </c>
      <c r="B332" s="15" t="s">
        <v>138</v>
      </c>
      <c r="C332" s="15" t="s">
        <v>3196</v>
      </c>
      <c r="D332" s="15" t="s">
        <v>1225</v>
      </c>
      <c r="E332" s="15" t="s">
        <v>5832</v>
      </c>
      <c r="F332" s="15" t="s">
        <v>135</v>
      </c>
      <c r="G332" s="15">
        <v>999926634</v>
      </c>
      <c r="H332" s="15">
        <v>68</v>
      </c>
    </row>
    <row r="333" spans="1:8" x14ac:dyDescent="0.35">
      <c r="A333" s="17" t="s">
        <v>130</v>
      </c>
      <c r="B333" s="17" t="s">
        <v>138</v>
      </c>
      <c r="C333" s="17" t="s">
        <v>298</v>
      </c>
      <c r="D333" s="17" t="s">
        <v>3620</v>
      </c>
      <c r="E333" s="15" t="s">
        <v>5861</v>
      </c>
      <c r="F333" s="17" t="s">
        <v>135</v>
      </c>
      <c r="G333" s="17">
        <v>999926932</v>
      </c>
      <c r="H333" s="15">
        <v>68</v>
      </c>
    </row>
    <row r="334" spans="1:8" x14ac:dyDescent="0.35">
      <c r="A334" s="83" t="s">
        <v>130</v>
      </c>
      <c r="B334" s="83" t="s">
        <v>138</v>
      </c>
      <c r="C334" s="83" t="s">
        <v>3827</v>
      </c>
      <c r="D334" s="83" t="s">
        <v>3828</v>
      </c>
      <c r="E334" s="15" t="s">
        <v>5905</v>
      </c>
      <c r="F334" s="83" t="s">
        <v>135</v>
      </c>
      <c r="G334" s="83">
        <v>999927533</v>
      </c>
      <c r="H334" s="15">
        <v>68</v>
      </c>
    </row>
    <row r="335" spans="1:8" x14ac:dyDescent="0.35">
      <c r="A335" s="83" t="s">
        <v>130</v>
      </c>
      <c r="B335" s="83" t="s">
        <v>138</v>
      </c>
      <c r="C335" s="83" t="s">
        <v>982</v>
      </c>
      <c r="D335" s="83" t="s">
        <v>3826</v>
      </c>
      <c r="E335" s="15" t="s">
        <v>5947</v>
      </c>
      <c r="F335" s="83" t="s">
        <v>135</v>
      </c>
      <c r="G335" s="83">
        <v>999928109</v>
      </c>
      <c r="H335" s="15">
        <v>68</v>
      </c>
    </row>
    <row r="336" spans="1:8" x14ac:dyDescent="0.35">
      <c r="A336" s="15" t="s">
        <v>130</v>
      </c>
      <c r="B336" s="15" t="s">
        <v>138</v>
      </c>
      <c r="C336" s="15" t="s">
        <v>387</v>
      </c>
      <c r="D336" s="15" t="s">
        <v>1471</v>
      </c>
      <c r="E336" s="15" t="s">
        <v>5731</v>
      </c>
      <c r="F336" s="15" t="s">
        <v>135</v>
      </c>
      <c r="G336" s="15">
        <v>999925397</v>
      </c>
      <c r="H336" s="15">
        <v>63</v>
      </c>
    </row>
    <row r="337" spans="1:8" x14ac:dyDescent="0.35">
      <c r="A337" s="15" t="s">
        <v>130</v>
      </c>
      <c r="B337" s="15" t="s">
        <v>138</v>
      </c>
      <c r="C337" s="15" t="s">
        <v>3198</v>
      </c>
      <c r="D337" s="15" t="s">
        <v>3068</v>
      </c>
      <c r="E337" s="15" t="s">
        <v>5810</v>
      </c>
      <c r="F337" s="15" t="s">
        <v>135</v>
      </c>
      <c r="G337" s="15">
        <v>999926383</v>
      </c>
      <c r="H337" s="15">
        <v>63</v>
      </c>
    </row>
    <row r="338" spans="1:8" x14ac:dyDescent="0.35">
      <c r="A338" s="15" t="s">
        <v>130</v>
      </c>
      <c r="B338" s="15" t="s">
        <v>138</v>
      </c>
      <c r="C338" s="15" t="s">
        <v>570</v>
      </c>
      <c r="D338" s="15" t="s">
        <v>4131</v>
      </c>
      <c r="E338" s="15" t="s">
        <v>5952</v>
      </c>
      <c r="F338" s="15" t="s">
        <v>135</v>
      </c>
      <c r="G338" s="15">
        <v>999928196</v>
      </c>
      <c r="H338" s="15">
        <v>63</v>
      </c>
    </row>
    <row r="339" spans="1:8" x14ac:dyDescent="0.35">
      <c r="A339" s="82" t="s">
        <v>130</v>
      </c>
      <c r="B339" s="82" t="s">
        <v>138</v>
      </c>
      <c r="C339" s="82" t="s">
        <v>2821</v>
      </c>
      <c r="D339" s="82" t="s">
        <v>686</v>
      </c>
      <c r="E339" s="15" t="s">
        <v>5809</v>
      </c>
      <c r="F339" s="82" t="s">
        <v>135</v>
      </c>
      <c r="G339" s="82">
        <v>999926366</v>
      </c>
      <c r="H339" s="15">
        <v>60</v>
      </c>
    </row>
    <row r="340" spans="1:8" x14ac:dyDescent="0.35">
      <c r="A340" s="15" t="s">
        <v>130</v>
      </c>
      <c r="B340" s="15" t="s">
        <v>138</v>
      </c>
      <c r="C340" s="15" t="s">
        <v>1005</v>
      </c>
      <c r="D340" s="15" t="s">
        <v>3510</v>
      </c>
      <c r="E340" s="15" t="s">
        <v>5831</v>
      </c>
      <c r="F340" s="15" t="s">
        <v>135</v>
      </c>
      <c r="G340" s="15">
        <v>999926628</v>
      </c>
      <c r="H340" s="15">
        <v>60</v>
      </c>
    </row>
    <row r="341" spans="1:8" x14ac:dyDescent="0.35">
      <c r="A341" s="83" t="s">
        <v>130</v>
      </c>
      <c r="B341" s="83" t="s">
        <v>138</v>
      </c>
      <c r="C341" s="83" t="s">
        <v>285</v>
      </c>
      <c r="D341" s="83" t="s">
        <v>3829</v>
      </c>
      <c r="E341" s="15" t="s">
        <v>5914</v>
      </c>
      <c r="F341" s="83" t="s">
        <v>135</v>
      </c>
      <c r="G341" s="83">
        <v>999927753</v>
      </c>
      <c r="H341" s="15">
        <v>60</v>
      </c>
    </row>
    <row r="342" spans="1:8" x14ac:dyDescent="0.35">
      <c r="A342" s="15" t="s">
        <v>130</v>
      </c>
      <c r="B342" s="15" t="s">
        <v>138</v>
      </c>
      <c r="C342" s="15" t="s">
        <v>2976</v>
      </c>
      <c r="D342" s="15" t="s">
        <v>2977</v>
      </c>
      <c r="E342" s="15" t="s">
        <v>5789</v>
      </c>
      <c r="F342" s="15" t="s">
        <v>135</v>
      </c>
      <c r="G342" s="15">
        <v>999926122</v>
      </c>
      <c r="H342" s="15">
        <v>45</v>
      </c>
    </row>
    <row r="343" spans="1:8" x14ac:dyDescent="0.35">
      <c r="A343" s="82" t="s">
        <v>130</v>
      </c>
      <c r="B343" s="82" t="s">
        <v>138</v>
      </c>
      <c r="C343" s="82" t="s">
        <v>2820</v>
      </c>
      <c r="D343" s="82" t="s">
        <v>475</v>
      </c>
      <c r="E343" s="15" t="s">
        <v>5807</v>
      </c>
      <c r="F343" s="82" t="s">
        <v>135</v>
      </c>
      <c r="G343" s="82">
        <v>999926350</v>
      </c>
      <c r="H343" s="15">
        <v>45</v>
      </c>
    </row>
    <row r="344" spans="1:8" x14ac:dyDescent="0.35">
      <c r="A344" s="15" t="s">
        <v>130</v>
      </c>
      <c r="B344" s="15" t="s">
        <v>138</v>
      </c>
      <c r="C344" s="15" t="s">
        <v>183</v>
      </c>
      <c r="D344" s="15" t="s">
        <v>1364</v>
      </c>
      <c r="E344" s="15" t="s">
        <v>5723</v>
      </c>
      <c r="F344" s="15" t="s">
        <v>135</v>
      </c>
      <c r="G344" s="15">
        <v>999925338</v>
      </c>
      <c r="H344" s="15">
        <v>38</v>
      </c>
    </row>
    <row r="345" spans="1:8" x14ac:dyDescent="0.35">
      <c r="A345" s="15" t="s">
        <v>130</v>
      </c>
      <c r="B345" s="15" t="s">
        <v>138</v>
      </c>
      <c r="C345" s="15" t="s">
        <v>279</v>
      </c>
      <c r="D345" s="15" t="s">
        <v>3200</v>
      </c>
      <c r="E345" s="15" t="s">
        <v>5849</v>
      </c>
      <c r="F345" s="15" t="s">
        <v>135</v>
      </c>
      <c r="G345" s="15">
        <v>999926805</v>
      </c>
      <c r="H345" s="15">
        <v>38</v>
      </c>
    </row>
    <row r="346" spans="1:8" x14ac:dyDescent="0.35">
      <c r="A346" s="15" t="s">
        <v>130</v>
      </c>
      <c r="B346" s="15" t="s">
        <v>138</v>
      </c>
      <c r="C346" s="15" t="s">
        <v>2480</v>
      </c>
      <c r="D346" s="15" t="s">
        <v>3199</v>
      </c>
      <c r="E346" s="15" t="s">
        <v>5884</v>
      </c>
      <c r="F346" s="15" t="s">
        <v>135</v>
      </c>
      <c r="G346" s="15">
        <v>999927256</v>
      </c>
      <c r="H346" s="15">
        <v>38</v>
      </c>
    </row>
    <row r="347" spans="1:8" x14ac:dyDescent="0.35">
      <c r="A347" s="15" t="s">
        <v>130</v>
      </c>
      <c r="B347" s="15" t="s">
        <v>138</v>
      </c>
      <c r="C347" s="15" t="s">
        <v>895</v>
      </c>
      <c r="D347" s="15" t="s">
        <v>1521</v>
      </c>
      <c r="E347" s="15" t="s">
        <v>5885</v>
      </c>
      <c r="F347" s="15" t="s">
        <v>135</v>
      </c>
      <c r="G347" s="15">
        <v>999927267</v>
      </c>
      <c r="H347" s="15">
        <v>38</v>
      </c>
    </row>
    <row r="348" spans="1:8" x14ac:dyDescent="0.35">
      <c r="A348" s="15" t="s">
        <v>130</v>
      </c>
      <c r="B348" s="15" t="s">
        <v>138</v>
      </c>
      <c r="C348" s="15" t="s">
        <v>926</v>
      </c>
      <c r="D348" s="15" t="s">
        <v>927</v>
      </c>
      <c r="E348" s="15" t="s">
        <v>5461</v>
      </c>
      <c r="F348" s="15" t="s">
        <v>135</v>
      </c>
      <c r="G348" s="15">
        <v>999919765</v>
      </c>
      <c r="H348" s="15">
        <v>37.5</v>
      </c>
    </row>
    <row r="349" spans="1:8" x14ac:dyDescent="0.35">
      <c r="A349" s="17" t="s">
        <v>130</v>
      </c>
      <c r="B349" s="17" t="s">
        <v>138</v>
      </c>
      <c r="C349" s="17" t="s">
        <v>482</v>
      </c>
      <c r="D349" s="17" t="s">
        <v>1601</v>
      </c>
      <c r="E349" s="15" t="s">
        <v>5506</v>
      </c>
      <c r="F349" s="17" t="s">
        <v>135</v>
      </c>
      <c r="G349" s="17">
        <v>999921297</v>
      </c>
      <c r="H349" s="15">
        <v>37.5</v>
      </c>
    </row>
    <row r="350" spans="1:8" x14ac:dyDescent="0.35">
      <c r="A350" s="15" t="s">
        <v>130</v>
      </c>
      <c r="B350" s="15" t="s">
        <v>138</v>
      </c>
      <c r="C350" s="15" t="s">
        <v>183</v>
      </c>
      <c r="D350" s="15" t="s">
        <v>1893</v>
      </c>
      <c r="E350" s="15" t="s">
        <v>5622</v>
      </c>
      <c r="F350" s="15" t="s">
        <v>135</v>
      </c>
      <c r="G350" s="15">
        <v>999923388</v>
      </c>
      <c r="H350" s="15">
        <v>36</v>
      </c>
    </row>
    <row r="351" spans="1:8" x14ac:dyDescent="0.35">
      <c r="A351" s="83" t="s">
        <v>130</v>
      </c>
      <c r="B351" s="83" t="s">
        <v>138</v>
      </c>
      <c r="C351" s="83" t="s">
        <v>183</v>
      </c>
      <c r="D351" s="84" t="s">
        <v>1638</v>
      </c>
      <c r="E351" s="15" t="s">
        <v>5777</v>
      </c>
      <c r="F351" s="83" t="s">
        <v>135</v>
      </c>
      <c r="G351" s="83">
        <v>999925960</v>
      </c>
      <c r="H351" s="15">
        <v>30</v>
      </c>
    </row>
    <row r="352" spans="1:8" x14ac:dyDescent="0.35">
      <c r="A352" s="15" t="s">
        <v>130</v>
      </c>
      <c r="B352" s="15" t="s">
        <v>138</v>
      </c>
      <c r="C352" s="15" t="s">
        <v>1128</v>
      </c>
      <c r="D352" s="15" t="s">
        <v>1537</v>
      </c>
      <c r="E352" s="15" t="s">
        <v>5531</v>
      </c>
      <c r="F352" s="15" t="s">
        <v>135</v>
      </c>
      <c r="G352" s="15">
        <v>999921503</v>
      </c>
      <c r="H352" s="15">
        <v>25.5</v>
      </c>
    </row>
    <row r="353" spans="1:8" x14ac:dyDescent="0.35">
      <c r="A353" s="15" t="s">
        <v>130</v>
      </c>
      <c r="B353" s="15" t="s">
        <v>138</v>
      </c>
      <c r="C353" s="15" t="s">
        <v>273</v>
      </c>
      <c r="D353" s="15" t="s">
        <v>2159</v>
      </c>
      <c r="E353" s="15" t="s">
        <v>5646</v>
      </c>
      <c r="F353" s="17" t="s">
        <v>135</v>
      </c>
      <c r="G353" s="15">
        <v>999924077</v>
      </c>
      <c r="H353" s="15">
        <v>25</v>
      </c>
    </row>
    <row r="354" spans="1:8" x14ac:dyDescent="0.35">
      <c r="A354" s="15" t="s">
        <v>130</v>
      </c>
      <c r="B354" s="15" t="s">
        <v>138</v>
      </c>
      <c r="C354" s="15" t="s">
        <v>2383</v>
      </c>
      <c r="D354" s="15" t="s">
        <v>987</v>
      </c>
      <c r="E354" s="15" t="s">
        <v>5666</v>
      </c>
      <c r="F354" s="15" t="s">
        <v>135</v>
      </c>
      <c r="G354" s="15">
        <v>999924432</v>
      </c>
      <c r="H354" s="15">
        <v>25</v>
      </c>
    </row>
    <row r="355" spans="1:8" x14ac:dyDescent="0.35">
      <c r="A355" s="15" t="s">
        <v>130</v>
      </c>
      <c r="B355" s="17" t="s">
        <v>126</v>
      </c>
      <c r="C355" s="17" t="s">
        <v>1512</v>
      </c>
      <c r="D355" s="17" t="s">
        <v>1511</v>
      </c>
      <c r="E355" s="15" t="s">
        <v>5340</v>
      </c>
      <c r="F355" s="17" t="s">
        <v>128</v>
      </c>
      <c r="G355" s="15">
        <v>999914453</v>
      </c>
      <c r="H355" s="15">
        <v>979</v>
      </c>
    </row>
    <row r="356" spans="1:8" x14ac:dyDescent="0.35">
      <c r="A356" s="15" t="s">
        <v>130</v>
      </c>
      <c r="B356" s="17" t="s">
        <v>126</v>
      </c>
      <c r="C356" s="17" t="s">
        <v>324</v>
      </c>
      <c r="D356" s="17" t="s">
        <v>513</v>
      </c>
      <c r="E356" s="15" t="s">
        <v>5275</v>
      </c>
      <c r="F356" s="17" t="s">
        <v>128</v>
      </c>
      <c r="G356" s="15">
        <v>999900302</v>
      </c>
      <c r="H356" s="15">
        <v>740</v>
      </c>
    </row>
    <row r="357" spans="1:8" x14ac:dyDescent="0.35">
      <c r="A357" s="15" t="s">
        <v>130</v>
      </c>
      <c r="B357" s="17" t="s">
        <v>126</v>
      </c>
      <c r="C357" s="17" t="s">
        <v>158</v>
      </c>
      <c r="D357" s="17" t="s">
        <v>1286</v>
      </c>
      <c r="E357" s="15" t="s">
        <v>5311</v>
      </c>
      <c r="F357" s="17" t="s">
        <v>128</v>
      </c>
      <c r="G357" s="15">
        <v>999908593</v>
      </c>
      <c r="H357" s="15">
        <v>738</v>
      </c>
    </row>
    <row r="358" spans="1:8" x14ac:dyDescent="0.35">
      <c r="A358" s="15" t="s">
        <v>130</v>
      </c>
      <c r="B358" s="15" t="s">
        <v>126</v>
      </c>
      <c r="C358" s="15" t="s">
        <v>706</v>
      </c>
      <c r="D358" s="15" t="s">
        <v>707</v>
      </c>
      <c r="E358" s="15" t="s">
        <v>5341</v>
      </c>
      <c r="F358" s="15" t="s">
        <v>128</v>
      </c>
      <c r="G358" s="15">
        <v>999914467</v>
      </c>
      <c r="H358" s="15">
        <v>574.5</v>
      </c>
    </row>
    <row r="359" spans="1:8" x14ac:dyDescent="0.35">
      <c r="A359" s="15" t="s">
        <v>130</v>
      </c>
      <c r="B359" s="15" t="s">
        <v>126</v>
      </c>
      <c r="C359" s="15" t="s">
        <v>1109</v>
      </c>
      <c r="D359" s="15" t="s">
        <v>1223</v>
      </c>
      <c r="E359" s="15" t="s">
        <v>5367</v>
      </c>
      <c r="F359" s="15" t="s">
        <v>128</v>
      </c>
      <c r="G359" s="15">
        <v>999916398</v>
      </c>
      <c r="H359" s="15">
        <v>544.5</v>
      </c>
    </row>
    <row r="360" spans="1:8" x14ac:dyDescent="0.35">
      <c r="A360" s="17" t="s">
        <v>130</v>
      </c>
      <c r="B360" s="17" t="s">
        <v>126</v>
      </c>
      <c r="C360" s="17" t="s">
        <v>158</v>
      </c>
      <c r="D360" s="17" t="s">
        <v>1106</v>
      </c>
      <c r="E360" s="15" t="s">
        <v>5256</v>
      </c>
      <c r="F360" s="17" t="s">
        <v>128</v>
      </c>
      <c r="G360" s="15">
        <v>999888753</v>
      </c>
      <c r="H360" s="15">
        <v>535</v>
      </c>
    </row>
    <row r="361" spans="1:8" x14ac:dyDescent="0.35">
      <c r="A361" s="15" t="s">
        <v>130</v>
      </c>
      <c r="B361" s="15" t="s">
        <v>126</v>
      </c>
      <c r="C361" s="15" t="s">
        <v>616</v>
      </c>
      <c r="D361" s="15" t="s">
        <v>617</v>
      </c>
      <c r="E361" s="15" t="s">
        <v>5377</v>
      </c>
      <c r="F361" s="15" t="s">
        <v>128</v>
      </c>
      <c r="G361" s="15">
        <v>999916672</v>
      </c>
      <c r="H361" s="15">
        <v>525.5</v>
      </c>
    </row>
    <row r="362" spans="1:8" x14ac:dyDescent="0.35">
      <c r="A362" s="15" t="s">
        <v>130</v>
      </c>
      <c r="B362" s="17" t="s">
        <v>126</v>
      </c>
      <c r="C362" s="17" t="s">
        <v>1466</v>
      </c>
      <c r="D362" s="17" t="s">
        <v>1467</v>
      </c>
      <c r="E362" s="15" t="s">
        <v>5282</v>
      </c>
      <c r="F362" s="17" t="s">
        <v>128</v>
      </c>
      <c r="G362" s="15">
        <v>999904445</v>
      </c>
      <c r="H362" s="15">
        <v>516</v>
      </c>
    </row>
    <row r="363" spans="1:8" x14ac:dyDescent="0.35">
      <c r="A363" s="15" t="s">
        <v>130</v>
      </c>
      <c r="B363" s="15" t="s">
        <v>126</v>
      </c>
      <c r="C363" s="15" t="s">
        <v>1535</v>
      </c>
      <c r="D363" s="15" t="s">
        <v>1532</v>
      </c>
      <c r="E363" s="15" t="s">
        <v>5271</v>
      </c>
      <c r="F363" s="15" t="s">
        <v>128</v>
      </c>
      <c r="G363" s="15">
        <v>999899298</v>
      </c>
      <c r="H363" s="15">
        <v>426</v>
      </c>
    </row>
    <row r="364" spans="1:8" x14ac:dyDescent="0.35">
      <c r="A364" s="17" t="s">
        <v>130</v>
      </c>
      <c r="B364" s="17" t="s">
        <v>126</v>
      </c>
      <c r="C364" s="17" t="s">
        <v>256</v>
      </c>
      <c r="D364" s="17" t="s">
        <v>257</v>
      </c>
      <c r="E364" s="15" t="s">
        <v>5283</v>
      </c>
      <c r="F364" s="17" t="s">
        <v>128</v>
      </c>
      <c r="G364" s="15">
        <v>999905352</v>
      </c>
      <c r="H364" s="15">
        <v>416</v>
      </c>
    </row>
    <row r="365" spans="1:8" x14ac:dyDescent="0.35">
      <c r="A365" s="15" t="s">
        <v>130</v>
      </c>
      <c r="B365" s="15" t="s">
        <v>126</v>
      </c>
      <c r="C365" s="15" t="s">
        <v>774</v>
      </c>
      <c r="D365" s="15" t="s">
        <v>775</v>
      </c>
      <c r="E365" s="15" t="s">
        <v>5295</v>
      </c>
      <c r="F365" s="15" t="s">
        <v>128</v>
      </c>
      <c r="G365" s="15">
        <v>999907568</v>
      </c>
      <c r="H365" s="15">
        <v>378</v>
      </c>
    </row>
    <row r="366" spans="1:8" x14ac:dyDescent="0.35">
      <c r="A366" s="15" t="s">
        <v>130</v>
      </c>
      <c r="B366" s="15" t="s">
        <v>126</v>
      </c>
      <c r="C366" s="15" t="s">
        <v>1560</v>
      </c>
      <c r="D366" s="15" t="s">
        <v>1561</v>
      </c>
      <c r="E366" s="15" t="s">
        <v>5373</v>
      </c>
      <c r="F366" s="15" t="s">
        <v>128</v>
      </c>
      <c r="G366" s="15">
        <v>999916608</v>
      </c>
      <c r="H366" s="15">
        <v>360.75</v>
      </c>
    </row>
    <row r="367" spans="1:8" x14ac:dyDescent="0.35">
      <c r="A367" s="15" t="s">
        <v>130</v>
      </c>
      <c r="B367" s="15" t="s">
        <v>126</v>
      </c>
      <c r="C367" s="15" t="s">
        <v>2148</v>
      </c>
      <c r="D367" s="15" t="s">
        <v>2149</v>
      </c>
      <c r="E367" s="15" t="s">
        <v>5302</v>
      </c>
      <c r="F367" s="17" t="s">
        <v>128</v>
      </c>
      <c r="G367" s="15">
        <v>999907971</v>
      </c>
      <c r="H367" s="15">
        <v>310</v>
      </c>
    </row>
    <row r="368" spans="1:8" x14ac:dyDescent="0.35">
      <c r="A368" s="15" t="s">
        <v>130</v>
      </c>
      <c r="B368" s="15" t="s">
        <v>126</v>
      </c>
      <c r="C368" s="15" t="s">
        <v>1942</v>
      </c>
      <c r="D368" s="15" t="s">
        <v>1941</v>
      </c>
      <c r="E368" s="15" t="s">
        <v>5374</v>
      </c>
      <c r="F368" s="15" t="s">
        <v>128</v>
      </c>
      <c r="G368" s="15">
        <v>999916631</v>
      </c>
      <c r="H368" s="15">
        <v>305.5</v>
      </c>
    </row>
    <row r="369" spans="1:8" x14ac:dyDescent="0.35">
      <c r="A369" s="15" t="s">
        <v>130</v>
      </c>
      <c r="B369" s="15" t="s">
        <v>126</v>
      </c>
      <c r="C369" s="15" t="s">
        <v>274</v>
      </c>
      <c r="D369" s="15" t="s">
        <v>2170</v>
      </c>
      <c r="E369" s="15" t="s">
        <v>5520</v>
      </c>
      <c r="F369" s="17" t="s">
        <v>128</v>
      </c>
      <c r="G369" s="15">
        <v>999921440</v>
      </c>
      <c r="H369" s="15">
        <v>291</v>
      </c>
    </row>
    <row r="370" spans="1:8" x14ac:dyDescent="0.35">
      <c r="A370" s="15" t="s">
        <v>130</v>
      </c>
      <c r="B370" s="15" t="s">
        <v>126</v>
      </c>
      <c r="C370" s="15" t="s">
        <v>1194</v>
      </c>
      <c r="D370" s="15" t="s">
        <v>1256</v>
      </c>
      <c r="E370" s="15" t="s">
        <v>5265</v>
      </c>
      <c r="F370" s="15" t="s">
        <v>128</v>
      </c>
      <c r="G370" s="15">
        <v>999897304</v>
      </c>
      <c r="H370" s="15">
        <v>277</v>
      </c>
    </row>
    <row r="371" spans="1:8" x14ac:dyDescent="0.35">
      <c r="A371" s="15" t="s">
        <v>130</v>
      </c>
      <c r="B371" s="15" t="s">
        <v>126</v>
      </c>
      <c r="C371" s="15" t="s">
        <v>826</v>
      </c>
      <c r="D371" s="15" t="s">
        <v>1076</v>
      </c>
      <c r="E371" s="15" t="s">
        <v>5384</v>
      </c>
      <c r="F371" s="15" t="s">
        <v>128</v>
      </c>
      <c r="G371" s="15">
        <v>999916784</v>
      </c>
      <c r="H371" s="15">
        <v>260</v>
      </c>
    </row>
    <row r="372" spans="1:8" x14ac:dyDescent="0.35">
      <c r="A372" s="17" t="s">
        <v>130</v>
      </c>
      <c r="B372" s="17" t="s">
        <v>126</v>
      </c>
      <c r="C372" s="17" t="s">
        <v>517</v>
      </c>
      <c r="D372" s="17" t="s">
        <v>516</v>
      </c>
      <c r="E372" s="15" t="s">
        <v>5288</v>
      </c>
      <c r="F372" s="17" t="s">
        <v>128</v>
      </c>
      <c r="G372" s="15">
        <v>999906499</v>
      </c>
      <c r="H372" s="15">
        <v>255</v>
      </c>
    </row>
    <row r="373" spans="1:8" x14ac:dyDescent="0.35">
      <c r="A373" s="85" t="s">
        <v>130</v>
      </c>
      <c r="B373" s="85" t="s">
        <v>126</v>
      </c>
      <c r="C373" s="85" t="s">
        <v>155</v>
      </c>
      <c r="D373" s="85" t="s">
        <v>2635</v>
      </c>
      <c r="E373" s="15" t="s">
        <v>5752</v>
      </c>
      <c r="F373" s="85" t="s">
        <v>128</v>
      </c>
      <c r="G373" s="15">
        <v>999925650</v>
      </c>
      <c r="H373" s="15">
        <v>209</v>
      </c>
    </row>
    <row r="374" spans="1:8" x14ac:dyDescent="0.35">
      <c r="A374" s="15" t="s">
        <v>130</v>
      </c>
      <c r="B374" s="15" t="s">
        <v>126</v>
      </c>
      <c r="C374" s="15" t="s">
        <v>1217</v>
      </c>
      <c r="D374" s="15" t="s">
        <v>1907</v>
      </c>
      <c r="E374" s="15" t="s">
        <v>5391</v>
      </c>
      <c r="F374" s="15" t="s">
        <v>128</v>
      </c>
      <c r="G374" s="15">
        <v>999917186</v>
      </c>
      <c r="H374" s="15">
        <v>207</v>
      </c>
    </row>
    <row r="375" spans="1:8" x14ac:dyDescent="0.35">
      <c r="A375" s="15" t="s">
        <v>130</v>
      </c>
      <c r="B375" s="17" t="s">
        <v>126</v>
      </c>
      <c r="C375" s="17" t="s">
        <v>1156</v>
      </c>
      <c r="D375" s="17" t="s">
        <v>1568</v>
      </c>
      <c r="E375" s="15" t="s">
        <v>5345</v>
      </c>
      <c r="F375" s="17" t="s">
        <v>128</v>
      </c>
      <c r="G375" s="15">
        <v>999914801</v>
      </c>
      <c r="H375" s="15">
        <v>194</v>
      </c>
    </row>
    <row r="376" spans="1:8" x14ac:dyDescent="0.35">
      <c r="A376" s="15" t="s">
        <v>130</v>
      </c>
      <c r="B376" s="15" t="s">
        <v>126</v>
      </c>
      <c r="C376" s="15" t="s">
        <v>1358</v>
      </c>
      <c r="D376" s="15" t="s">
        <v>1359</v>
      </c>
      <c r="E376" s="15" t="s">
        <v>5254</v>
      </c>
      <c r="F376" s="15" t="s">
        <v>128</v>
      </c>
      <c r="G376" s="15">
        <v>999887185</v>
      </c>
      <c r="H376" s="15">
        <v>185</v>
      </c>
    </row>
    <row r="377" spans="1:8" x14ac:dyDescent="0.35">
      <c r="A377" s="15" t="s">
        <v>130</v>
      </c>
      <c r="B377" s="15" t="s">
        <v>126</v>
      </c>
      <c r="C377" s="15" t="s">
        <v>1376</v>
      </c>
      <c r="D377" s="15" t="s">
        <v>1256</v>
      </c>
      <c r="E377" s="15" t="s">
        <v>5330</v>
      </c>
      <c r="F377" s="15" t="s">
        <v>128</v>
      </c>
      <c r="G377" s="15">
        <v>999913347</v>
      </c>
      <c r="H377" s="15">
        <v>177</v>
      </c>
    </row>
    <row r="378" spans="1:8" x14ac:dyDescent="0.35">
      <c r="A378" s="15" t="s">
        <v>130</v>
      </c>
      <c r="B378" s="85" t="s">
        <v>126</v>
      </c>
      <c r="C378" s="85" t="s">
        <v>906</v>
      </c>
      <c r="D378" s="85" t="s">
        <v>475</v>
      </c>
      <c r="E378" s="15" t="s">
        <v>5737</v>
      </c>
      <c r="F378" s="85" t="s">
        <v>128</v>
      </c>
      <c r="G378" s="15">
        <v>999925481</v>
      </c>
      <c r="H378" s="15">
        <v>174</v>
      </c>
    </row>
    <row r="379" spans="1:8" x14ac:dyDescent="0.35">
      <c r="A379" s="15" t="s">
        <v>130</v>
      </c>
      <c r="B379" s="15" t="s">
        <v>126</v>
      </c>
      <c r="C379" s="17" t="s">
        <v>1210</v>
      </c>
      <c r="D379" s="17" t="s">
        <v>1209</v>
      </c>
      <c r="E379" s="15" t="s">
        <v>5546</v>
      </c>
      <c r="F379" s="15" t="s">
        <v>128</v>
      </c>
      <c r="G379" s="17">
        <v>999921677</v>
      </c>
      <c r="H379" s="15">
        <v>172</v>
      </c>
    </row>
    <row r="380" spans="1:8" x14ac:dyDescent="0.35">
      <c r="A380" s="15" t="s">
        <v>130</v>
      </c>
      <c r="B380" s="15" t="s">
        <v>126</v>
      </c>
      <c r="C380" s="15" t="s">
        <v>614</v>
      </c>
      <c r="D380" s="15" t="s">
        <v>613</v>
      </c>
      <c r="E380" s="15" t="s">
        <v>5405</v>
      </c>
      <c r="F380" s="15" t="s">
        <v>128</v>
      </c>
      <c r="G380" s="15">
        <v>999917919</v>
      </c>
      <c r="H380" s="15">
        <v>170.8</v>
      </c>
    </row>
    <row r="381" spans="1:8" x14ac:dyDescent="0.35">
      <c r="A381" s="85" t="s">
        <v>130</v>
      </c>
      <c r="B381" s="85" t="s">
        <v>126</v>
      </c>
      <c r="C381" s="85" t="s">
        <v>1707</v>
      </c>
      <c r="D381" s="85" t="s">
        <v>2635</v>
      </c>
      <c r="E381" s="15" t="s">
        <v>5753</v>
      </c>
      <c r="F381" s="85" t="s">
        <v>128</v>
      </c>
      <c r="G381" s="15">
        <v>999925652</v>
      </c>
      <c r="H381" s="15">
        <v>164</v>
      </c>
    </row>
    <row r="382" spans="1:8" x14ac:dyDescent="0.35">
      <c r="A382" s="15" t="s">
        <v>130</v>
      </c>
      <c r="B382" s="15" t="s">
        <v>126</v>
      </c>
      <c r="C382" s="15" t="s">
        <v>1404</v>
      </c>
      <c r="D382" s="15" t="s">
        <v>1405</v>
      </c>
      <c r="E382" s="15" t="s">
        <v>5376</v>
      </c>
      <c r="F382" s="15" t="s">
        <v>128</v>
      </c>
      <c r="G382" s="15">
        <v>999916643</v>
      </c>
      <c r="H382" s="15">
        <v>163</v>
      </c>
    </row>
    <row r="383" spans="1:8" x14ac:dyDescent="0.35">
      <c r="A383" s="85" t="s">
        <v>130</v>
      </c>
      <c r="B383" s="85" t="s">
        <v>126</v>
      </c>
      <c r="C383" s="85" t="s">
        <v>3455</v>
      </c>
      <c r="D383" s="85" t="s">
        <v>905</v>
      </c>
      <c r="E383" s="15" t="s">
        <v>5325</v>
      </c>
      <c r="F383" s="85" t="s">
        <v>128</v>
      </c>
      <c r="G383" s="15">
        <v>999911253</v>
      </c>
      <c r="H383" s="15">
        <v>158</v>
      </c>
    </row>
    <row r="384" spans="1:8" x14ac:dyDescent="0.35">
      <c r="A384" s="15" t="s">
        <v>130</v>
      </c>
      <c r="B384" s="15" t="s">
        <v>126</v>
      </c>
      <c r="C384" s="15" t="s">
        <v>333</v>
      </c>
      <c r="D384" s="15" t="s">
        <v>334</v>
      </c>
      <c r="E384" s="15" t="s">
        <v>5381</v>
      </c>
      <c r="F384" s="15" t="s">
        <v>128</v>
      </c>
      <c r="G384" s="15">
        <v>999916725</v>
      </c>
      <c r="H384" s="15">
        <v>154.5</v>
      </c>
    </row>
    <row r="385" spans="1:8" x14ac:dyDescent="0.35">
      <c r="A385" s="15" t="s">
        <v>130</v>
      </c>
      <c r="B385" s="15" t="s">
        <v>126</v>
      </c>
      <c r="C385" s="15" t="s">
        <v>1180</v>
      </c>
      <c r="D385" s="15" t="s">
        <v>1981</v>
      </c>
      <c r="E385" s="15" t="s">
        <v>5406</v>
      </c>
      <c r="F385" s="15" t="s">
        <v>128</v>
      </c>
      <c r="G385" s="15">
        <v>999917929</v>
      </c>
      <c r="H385" s="15">
        <v>154</v>
      </c>
    </row>
    <row r="386" spans="1:8" x14ac:dyDescent="0.35">
      <c r="A386" s="17" t="s">
        <v>130</v>
      </c>
      <c r="B386" s="17" t="s">
        <v>126</v>
      </c>
      <c r="C386" s="17" t="s">
        <v>673</v>
      </c>
      <c r="D386" s="17" t="s">
        <v>674</v>
      </c>
      <c r="E386" s="15" t="s">
        <v>5371</v>
      </c>
      <c r="F386" s="17" t="s">
        <v>128</v>
      </c>
      <c r="G386" s="15">
        <v>999916428</v>
      </c>
      <c r="H386" s="15">
        <v>150</v>
      </c>
    </row>
    <row r="387" spans="1:8" x14ac:dyDescent="0.35">
      <c r="A387" s="82" t="s">
        <v>130</v>
      </c>
      <c r="B387" s="82" t="s">
        <v>126</v>
      </c>
      <c r="C387" s="82" t="s">
        <v>2745</v>
      </c>
      <c r="D387" s="82" t="s">
        <v>1885</v>
      </c>
      <c r="E387" s="15" t="s">
        <v>5326</v>
      </c>
      <c r="F387" s="82" t="s">
        <v>128</v>
      </c>
      <c r="G387" s="82">
        <v>999911322</v>
      </c>
      <c r="H387" s="15">
        <v>149</v>
      </c>
    </row>
    <row r="388" spans="1:8" x14ac:dyDescent="0.35">
      <c r="A388" s="15" t="s">
        <v>130</v>
      </c>
      <c r="B388" s="15" t="s">
        <v>126</v>
      </c>
      <c r="C388" s="15" t="s">
        <v>2171</v>
      </c>
      <c r="D388" s="15" t="s">
        <v>2172</v>
      </c>
      <c r="E388" s="15" t="s">
        <v>5251</v>
      </c>
      <c r="F388" s="17" t="s">
        <v>128</v>
      </c>
      <c r="G388" s="15">
        <v>999867024</v>
      </c>
      <c r="H388" s="15">
        <v>142</v>
      </c>
    </row>
    <row r="389" spans="1:8" x14ac:dyDescent="0.35">
      <c r="A389" s="17" t="s">
        <v>130</v>
      </c>
      <c r="B389" s="15" t="s">
        <v>126</v>
      </c>
      <c r="C389" s="15" t="s">
        <v>1457</v>
      </c>
      <c r="D389" s="15" t="s">
        <v>1458</v>
      </c>
      <c r="E389" s="15" t="s">
        <v>5304</v>
      </c>
      <c r="F389" s="15" t="s">
        <v>128</v>
      </c>
      <c r="G389" s="15">
        <v>999907991</v>
      </c>
      <c r="H389" s="15">
        <v>134</v>
      </c>
    </row>
    <row r="390" spans="1:8" x14ac:dyDescent="0.35">
      <c r="A390" s="15" t="s">
        <v>130</v>
      </c>
      <c r="B390" s="15" t="s">
        <v>126</v>
      </c>
      <c r="C390" s="15" t="s">
        <v>903</v>
      </c>
      <c r="D390" s="15" t="s">
        <v>3234</v>
      </c>
      <c r="E390" s="15" t="s">
        <v>5701</v>
      </c>
      <c r="F390" s="15" t="s">
        <v>128</v>
      </c>
      <c r="G390" s="15">
        <v>999924921</v>
      </c>
      <c r="H390" s="15">
        <v>130</v>
      </c>
    </row>
    <row r="391" spans="1:8" x14ac:dyDescent="0.35">
      <c r="A391" s="15" t="s">
        <v>130</v>
      </c>
      <c r="B391" s="15" t="s">
        <v>126</v>
      </c>
      <c r="C391" s="15" t="s">
        <v>1624</v>
      </c>
      <c r="D391" s="15" t="s">
        <v>1623</v>
      </c>
      <c r="E391" s="15" t="s">
        <v>5533</v>
      </c>
      <c r="F391" s="15" t="s">
        <v>128</v>
      </c>
      <c r="G391" s="15">
        <v>999921510</v>
      </c>
      <c r="H391" s="15">
        <v>128.5</v>
      </c>
    </row>
    <row r="392" spans="1:8" x14ac:dyDescent="0.35">
      <c r="A392" s="15" t="s">
        <v>130</v>
      </c>
      <c r="B392" s="17" t="s">
        <v>126</v>
      </c>
      <c r="C392" s="17" t="s">
        <v>884</v>
      </c>
      <c r="D392" s="17" t="s">
        <v>885</v>
      </c>
      <c r="E392" s="15" t="s">
        <v>5291</v>
      </c>
      <c r="F392" s="17" t="s">
        <v>128</v>
      </c>
      <c r="G392" s="15">
        <v>999906573</v>
      </c>
      <c r="H392" s="15">
        <v>124</v>
      </c>
    </row>
    <row r="393" spans="1:8" x14ac:dyDescent="0.35">
      <c r="A393" s="15" t="s">
        <v>130</v>
      </c>
      <c r="B393" s="17" t="s">
        <v>126</v>
      </c>
      <c r="C393" s="17" t="s">
        <v>474</v>
      </c>
      <c r="D393" s="17" t="s">
        <v>729</v>
      </c>
      <c r="E393" s="15" t="s">
        <v>5260</v>
      </c>
      <c r="F393" s="17" t="s">
        <v>128</v>
      </c>
      <c r="G393" s="15">
        <v>999892014</v>
      </c>
      <c r="H393" s="15">
        <v>120</v>
      </c>
    </row>
    <row r="394" spans="1:8" x14ac:dyDescent="0.35">
      <c r="A394" s="15" t="s">
        <v>130</v>
      </c>
      <c r="B394" s="15" t="s">
        <v>126</v>
      </c>
      <c r="C394" s="15" t="s">
        <v>897</v>
      </c>
      <c r="D394" s="15" t="s">
        <v>898</v>
      </c>
      <c r="E394" s="15" t="s">
        <v>5337</v>
      </c>
      <c r="F394" s="15" t="s">
        <v>128</v>
      </c>
      <c r="G394" s="15">
        <v>999914369</v>
      </c>
      <c r="H394" s="15">
        <v>119</v>
      </c>
    </row>
    <row r="395" spans="1:8" x14ac:dyDescent="0.35">
      <c r="A395" s="15" t="s">
        <v>130</v>
      </c>
      <c r="B395" s="15" t="s">
        <v>126</v>
      </c>
      <c r="C395" s="15" t="s">
        <v>826</v>
      </c>
      <c r="D395" s="15" t="s">
        <v>1434</v>
      </c>
      <c r="E395" s="15" t="s">
        <v>5661</v>
      </c>
      <c r="F395" s="15" t="s">
        <v>128</v>
      </c>
      <c r="G395" s="15">
        <v>999924399</v>
      </c>
      <c r="H395" s="15">
        <v>117.8</v>
      </c>
    </row>
    <row r="396" spans="1:8" x14ac:dyDescent="0.35">
      <c r="A396" s="17" t="s">
        <v>130</v>
      </c>
      <c r="B396" s="15" t="s">
        <v>126</v>
      </c>
      <c r="C396" s="15" t="s">
        <v>1044</v>
      </c>
      <c r="D396" s="15" t="s">
        <v>1963</v>
      </c>
      <c r="E396" s="15" t="s">
        <v>5266</v>
      </c>
      <c r="F396" s="15" t="s">
        <v>128</v>
      </c>
      <c r="G396" s="15">
        <v>999897394</v>
      </c>
      <c r="H396" s="15">
        <v>115</v>
      </c>
    </row>
    <row r="397" spans="1:8" x14ac:dyDescent="0.35">
      <c r="A397" s="15" t="s">
        <v>130</v>
      </c>
      <c r="B397" s="15" t="s">
        <v>126</v>
      </c>
      <c r="C397" s="15" t="s">
        <v>694</v>
      </c>
      <c r="D397" s="15" t="s">
        <v>693</v>
      </c>
      <c r="E397" s="15" t="s">
        <v>5523</v>
      </c>
      <c r="F397" s="15" t="s">
        <v>128</v>
      </c>
      <c r="G397" s="15">
        <v>999921449</v>
      </c>
      <c r="H397" s="15">
        <v>115</v>
      </c>
    </row>
    <row r="398" spans="1:8" x14ac:dyDescent="0.35">
      <c r="A398" s="15" t="s">
        <v>130</v>
      </c>
      <c r="B398" s="15" t="s">
        <v>126</v>
      </c>
      <c r="C398" s="15" t="s">
        <v>1301</v>
      </c>
      <c r="D398" s="15" t="s">
        <v>2160</v>
      </c>
      <c r="E398" s="15" t="s">
        <v>5660</v>
      </c>
      <c r="F398" s="15" t="s">
        <v>128</v>
      </c>
      <c r="G398" s="15">
        <v>999924391</v>
      </c>
      <c r="H398" s="15">
        <v>114</v>
      </c>
    </row>
    <row r="399" spans="1:8" x14ac:dyDescent="0.35">
      <c r="A399" s="15" t="s">
        <v>130</v>
      </c>
      <c r="B399" s="15" t="s">
        <v>126</v>
      </c>
      <c r="C399" s="15" t="s">
        <v>274</v>
      </c>
      <c r="D399" s="15" t="s">
        <v>1163</v>
      </c>
      <c r="E399" s="15" t="s">
        <v>5327</v>
      </c>
      <c r="F399" s="15" t="s">
        <v>128</v>
      </c>
      <c r="G399" s="15">
        <v>999912196</v>
      </c>
      <c r="H399" s="15">
        <v>107.5</v>
      </c>
    </row>
    <row r="400" spans="1:8" x14ac:dyDescent="0.35">
      <c r="A400" s="15" t="s">
        <v>130</v>
      </c>
      <c r="B400" s="15" t="s">
        <v>126</v>
      </c>
      <c r="C400" s="15" t="s">
        <v>1277</v>
      </c>
      <c r="D400" s="15" t="s">
        <v>1271</v>
      </c>
      <c r="E400" s="15" t="s">
        <v>5588</v>
      </c>
      <c r="F400" s="15" t="s">
        <v>128</v>
      </c>
      <c r="G400" s="15">
        <v>999922470</v>
      </c>
      <c r="H400" s="15">
        <v>104</v>
      </c>
    </row>
    <row r="401" spans="1:8" x14ac:dyDescent="0.35">
      <c r="A401" s="15" t="s">
        <v>130</v>
      </c>
      <c r="B401" s="15" t="s">
        <v>126</v>
      </c>
      <c r="C401" s="15" t="s">
        <v>444</v>
      </c>
      <c r="D401" s="15" t="s">
        <v>1820</v>
      </c>
      <c r="E401" s="15" t="s">
        <v>5400</v>
      </c>
      <c r="F401" s="15" t="s">
        <v>128</v>
      </c>
      <c r="G401" s="15">
        <v>999917750</v>
      </c>
      <c r="H401" s="15">
        <v>101.625</v>
      </c>
    </row>
    <row r="402" spans="1:8" x14ac:dyDescent="0.35">
      <c r="A402" s="82" t="s">
        <v>130</v>
      </c>
      <c r="B402" s="82" t="s">
        <v>126</v>
      </c>
      <c r="C402" s="82" t="s">
        <v>2742</v>
      </c>
      <c r="D402" s="82" t="s">
        <v>2743</v>
      </c>
      <c r="E402" s="15" t="s">
        <v>5255</v>
      </c>
      <c r="F402" s="82" t="s">
        <v>128</v>
      </c>
      <c r="G402" s="82">
        <v>999887762</v>
      </c>
      <c r="H402" s="15">
        <v>98</v>
      </c>
    </row>
    <row r="403" spans="1:8" x14ac:dyDescent="0.35">
      <c r="A403" s="15" t="s">
        <v>130</v>
      </c>
      <c r="B403" s="15" t="s">
        <v>126</v>
      </c>
      <c r="C403" s="15" t="s">
        <v>1114</v>
      </c>
      <c r="D403" s="15" t="s">
        <v>1106</v>
      </c>
      <c r="E403" s="15" t="s">
        <v>5273</v>
      </c>
      <c r="F403" s="15" t="s">
        <v>128</v>
      </c>
      <c r="G403" s="15">
        <v>999899575</v>
      </c>
      <c r="H403" s="15">
        <v>97</v>
      </c>
    </row>
    <row r="404" spans="1:8" x14ac:dyDescent="0.35">
      <c r="A404" s="15" t="s">
        <v>130</v>
      </c>
      <c r="B404" s="15" t="s">
        <v>126</v>
      </c>
      <c r="C404" s="15" t="s">
        <v>753</v>
      </c>
      <c r="D404" s="15" t="s">
        <v>1106</v>
      </c>
      <c r="E404" s="15" t="s">
        <v>5313</v>
      </c>
      <c r="F404" s="15" t="s">
        <v>128</v>
      </c>
      <c r="G404" s="15">
        <v>999908721</v>
      </c>
      <c r="H404" s="15">
        <v>96</v>
      </c>
    </row>
    <row r="405" spans="1:8" x14ac:dyDescent="0.35">
      <c r="A405" s="15" t="s">
        <v>130</v>
      </c>
      <c r="B405" s="15" t="s">
        <v>126</v>
      </c>
      <c r="C405" s="17" t="s">
        <v>442</v>
      </c>
      <c r="D405" s="17" t="s">
        <v>443</v>
      </c>
      <c r="E405" s="15" t="s">
        <v>5510</v>
      </c>
      <c r="F405" s="15" t="s">
        <v>128</v>
      </c>
      <c r="G405" s="17">
        <v>999921360</v>
      </c>
      <c r="H405" s="15">
        <v>88.5</v>
      </c>
    </row>
    <row r="406" spans="1:8" x14ac:dyDescent="0.35">
      <c r="A406" s="15" t="s">
        <v>130</v>
      </c>
      <c r="B406" s="17" t="s">
        <v>126</v>
      </c>
      <c r="C406" s="17" t="s">
        <v>155</v>
      </c>
      <c r="D406" s="17" t="s">
        <v>1659</v>
      </c>
      <c r="E406" s="15" t="s">
        <v>5361</v>
      </c>
      <c r="F406" s="17" t="s">
        <v>128</v>
      </c>
      <c r="G406" s="15">
        <v>999915685</v>
      </c>
      <c r="H406" s="15">
        <v>79.5</v>
      </c>
    </row>
    <row r="407" spans="1:8" x14ac:dyDescent="0.35">
      <c r="A407" s="15" t="s">
        <v>130</v>
      </c>
      <c r="B407" s="85" t="s">
        <v>126</v>
      </c>
      <c r="C407" s="85" t="s">
        <v>444</v>
      </c>
      <c r="D407" s="85" t="s">
        <v>1787</v>
      </c>
      <c r="E407" s="15" t="s">
        <v>5321</v>
      </c>
      <c r="F407" s="85" t="s">
        <v>128</v>
      </c>
      <c r="G407" s="15">
        <v>999910320</v>
      </c>
      <c r="H407" s="15">
        <v>76</v>
      </c>
    </row>
    <row r="408" spans="1:8" x14ac:dyDescent="0.35">
      <c r="A408" s="15" t="s">
        <v>130</v>
      </c>
      <c r="B408" s="15" t="s">
        <v>126</v>
      </c>
      <c r="C408" s="15" t="s">
        <v>417</v>
      </c>
      <c r="D408" s="15" t="s">
        <v>1569</v>
      </c>
      <c r="E408" s="15" t="s">
        <v>5537</v>
      </c>
      <c r="F408" s="15" t="s">
        <v>128</v>
      </c>
      <c r="G408" s="15">
        <v>999921569</v>
      </c>
      <c r="H408" s="15">
        <v>76</v>
      </c>
    </row>
    <row r="409" spans="1:8" x14ac:dyDescent="0.35">
      <c r="A409" s="15" t="s">
        <v>130</v>
      </c>
      <c r="B409" s="15" t="s">
        <v>126</v>
      </c>
      <c r="C409" s="15" t="s">
        <v>452</v>
      </c>
      <c r="D409" s="15" t="s">
        <v>453</v>
      </c>
      <c r="E409" s="15" t="s">
        <v>5490</v>
      </c>
      <c r="F409" s="15" t="s">
        <v>128</v>
      </c>
      <c r="G409" s="15">
        <v>999920772</v>
      </c>
      <c r="H409" s="15">
        <v>75</v>
      </c>
    </row>
    <row r="410" spans="1:8" x14ac:dyDescent="0.35">
      <c r="A410" s="15" t="s">
        <v>130</v>
      </c>
      <c r="B410" s="17" t="s">
        <v>126</v>
      </c>
      <c r="C410" s="17" t="s">
        <v>1814</v>
      </c>
      <c r="D410" s="17" t="s">
        <v>1815</v>
      </c>
      <c r="E410" s="15" t="s">
        <v>5498</v>
      </c>
      <c r="F410" s="17" t="s">
        <v>128</v>
      </c>
      <c r="G410" s="17">
        <v>999921151</v>
      </c>
      <c r="H410" s="15">
        <v>74</v>
      </c>
    </row>
    <row r="411" spans="1:8" x14ac:dyDescent="0.35">
      <c r="A411" s="15" t="s">
        <v>130</v>
      </c>
      <c r="B411" s="15" t="s">
        <v>126</v>
      </c>
      <c r="C411" s="15" t="s">
        <v>1115</v>
      </c>
      <c r="D411" s="15" t="s">
        <v>1108</v>
      </c>
      <c r="E411" s="15" t="s">
        <v>5487</v>
      </c>
      <c r="F411" s="15" t="s">
        <v>128</v>
      </c>
      <c r="G411" s="15">
        <v>999920675</v>
      </c>
      <c r="H411" s="15">
        <v>71</v>
      </c>
    </row>
    <row r="412" spans="1:8" x14ac:dyDescent="0.35">
      <c r="A412" s="15" t="s">
        <v>130</v>
      </c>
      <c r="B412" s="15" t="s">
        <v>126</v>
      </c>
      <c r="C412" s="15" t="s">
        <v>3242</v>
      </c>
      <c r="D412" s="15" t="s">
        <v>1225</v>
      </c>
      <c r="E412" s="15" t="s">
        <v>5726</v>
      </c>
      <c r="F412" s="15" t="s">
        <v>128</v>
      </c>
      <c r="G412" s="15">
        <v>999925347</v>
      </c>
      <c r="H412" s="15">
        <v>71</v>
      </c>
    </row>
    <row r="413" spans="1:8" x14ac:dyDescent="0.35">
      <c r="A413" s="15" t="s">
        <v>130</v>
      </c>
      <c r="B413" s="15" t="s">
        <v>126</v>
      </c>
      <c r="C413" s="15" t="s">
        <v>3228</v>
      </c>
      <c r="D413" s="15" t="s">
        <v>1022</v>
      </c>
      <c r="E413" s="15" t="s">
        <v>5728</v>
      </c>
      <c r="F413" s="15" t="s">
        <v>128</v>
      </c>
      <c r="G413" s="15">
        <v>999925359</v>
      </c>
      <c r="H413" s="15">
        <v>71</v>
      </c>
    </row>
    <row r="414" spans="1:8" x14ac:dyDescent="0.35">
      <c r="A414" s="82" t="s">
        <v>130</v>
      </c>
      <c r="B414" s="82" t="s">
        <v>126</v>
      </c>
      <c r="C414" s="82" t="s">
        <v>2744</v>
      </c>
      <c r="D414" s="82" t="s">
        <v>1506</v>
      </c>
      <c r="E414" s="15" t="s">
        <v>5775</v>
      </c>
      <c r="F414" s="82" t="s">
        <v>128</v>
      </c>
      <c r="G414" s="82">
        <v>999925943</v>
      </c>
      <c r="H414" s="15">
        <v>71</v>
      </c>
    </row>
    <row r="415" spans="1:8" x14ac:dyDescent="0.35">
      <c r="A415" s="15" t="s">
        <v>130</v>
      </c>
      <c r="B415" s="15" t="s">
        <v>126</v>
      </c>
      <c r="C415" s="15" t="s">
        <v>1785</v>
      </c>
      <c r="D415" s="15" t="s">
        <v>1786</v>
      </c>
      <c r="E415" s="15" t="s">
        <v>5386</v>
      </c>
      <c r="F415" s="15" t="s">
        <v>128</v>
      </c>
      <c r="G415" s="15">
        <v>999916941</v>
      </c>
      <c r="H415" s="15">
        <v>69.599999999999994</v>
      </c>
    </row>
    <row r="416" spans="1:8" x14ac:dyDescent="0.35">
      <c r="A416" s="17" t="s">
        <v>130</v>
      </c>
      <c r="B416" s="15" t="s">
        <v>126</v>
      </c>
      <c r="C416" s="15" t="s">
        <v>1712</v>
      </c>
      <c r="D416" s="15" t="s">
        <v>1713</v>
      </c>
      <c r="E416" s="15" t="s">
        <v>5298</v>
      </c>
      <c r="F416" s="15" t="s">
        <v>128</v>
      </c>
      <c r="G416" s="15">
        <v>999907622</v>
      </c>
      <c r="H416" s="15">
        <v>68</v>
      </c>
    </row>
    <row r="417" spans="1:8" x14ac:dyDescent="0.35">
      <c r="A417" s="15" t="s">
        <v>130</v>
      </c>
      <c r="B417" s="15" t="s">
        <v>126</v>
      </c>
      <c r="C417" s="15" t="s">
        <v>1704</v>
      </c>
      <c r="D417" s="15" t="s">
        <v>1703</v>
      </c>
      <c r="E417" s="15" t="s">
        <v>5401</v>
      </c>
      <c r="F417" s="15" t="s">
        <v>128</v>
      </c>
      <c r="G417" s="15">
        <v>999917878</v>
      </c>
      <c r="H417" s="15">
        <v>68</v>
      </c>
    </row>
    <row r="418" spans="1:8" x14ac:dyDescent="0.35">
      <c r="A418" s="15" t="s">
        <v>130</v>
      </c>
      <c r="B418" s="15" t="s">
        <v>126</v>
      </c>
      <c r="C418" s="15" t="s">
        <v>248</v>
      </c>
      <c r="D418" s="15" t="s">
        <v>3746</v>
      </c>
      <c r="E418" s="15" t="s">
        <v>5409</v>
      </c>
      <c r="F418" s="15" t="s">
        <v>128</v>
      </c>
      <c r="G418" s="15">
        <v>999918016</v>
      </c>
      <c r="H418" s="15">
        <v>68</v>
      </c>
    </row>
    <row r="419" spans="1:8" x14ac:dyDescent="0.35">
      <c r="A419" s="15" t="s">
        <v>130</v>
      </c>
      <c r="B419" s="15" t="s">
        <v>126</v>
      </c>
      <c r="C419" s="17" t="s">
        <v>1012</v>
      </c>
      <c r="D419" s="17" t="s">
        <v>1071</v>
      </c>
      <c r="E419" s="15" t="s">
        <v>5535</v>
      </c>
      <c r="F419" s="15" t="s">
        <v>128</v>
      </c>
      <c r="G419" s="17">
        <v>999921543</v>
      </c>
      <c r="H419" s="15">
        <v>68</v>
      </c>
    </row>
    <row r="420" spans="1:8" x14ac:dyDescent="0.35">
      <c r="A420" s="85" t="s">
        <v>130</v>
      </c>
      <c r="B420" s="85" t="s">
        <v>126</v>
      </c>
      <c r="C420" s="85" t="s">
        <v>310</v>
      </c>
      <c r="D420" s="85" t="s">
        <v>2603</v>
      </c>
      <c r="E420" s="15" t="s">
        <v>5548</v>
      </c>
      <c r="F420" s="85" t="s">
        <v>128</v>
      </c>
      <c r="G420" s="15">
        <v>999921726</v>
      </c>
      <c r="H420" s="15">
        <v>68</v>
      </c>
    </row>
    <row r="421" spans="1:8" x14ac:dyDescent="0.35">
      <c r="A421" s="15" t="s">
        <v>130</v>
      </c>
      <c r="B421" s="15" t="s">
        <v>126</v>
      </c>
      <c r="C421" s="15" t="s">
        <v>282</v>
      </c>
      <c r="D421" s="15" t="s">
        <v>1322</v>
      </c>
      <c r="E421" s="15" t="s">
        <v>5644</v>
      </c>
      <c r="F421" s="15" t="s">
        <v>128</v>
      </c>
      <c r="G421" s="15">
        <v>999924021</v>
      </c>
      <c r="H421" s="15">
        <v>68</v>
      </c>
    </row>
    <row r="422" spans="1:8" x14ac:dyDescent="0.35">
      <c r="A422" s="15" t="s">
        <v>130</v>
      </c>
      <c r="B422" s="15" t="s">
        <v>126</v>
      </c>
      <c r="C422" s="15" t="s">
        <v>345</v>
      </c>
      <c r="D422" s="15" t="s">
        <v>1106</v>
      </c>
      <c r="E422" s="15" t="s">
        <v>5736</v>
      </c>
      <c r="F422" s="15" t="s">
        <v>128</v>
      </c>
      <c r="G422" s="15">
        <v>999925439</v>
      </c>
      <c r="H422" s="15">
        <v>68</v>
      </c>
    </row>
    <row r="423" spans="1:8" x14ac:dyDescent="0.35">
      <c r="A423" s="15" t="s">
        <v>130</v>
      </c>
      <c r="B423" s="15" t="s">
        <v>126</v>
      </c>
      <c r="C423" s="15" t="s">
        <v>977</v>
      </c>
      <c r="D423" s="15" t="s">
        <v>1223</v>
      </c>
      <c r="E423" s="15" t="s">
        <v>5694</v>
      </c>
      <c r="F423" s="15" t="s">
        <v>128</v>
      </c>
      <c r="G423" s="15">
        <v>999924809</v>
      </c>
      <c r="H423" s="15">
        <v>65</v>
      </c>
    </row>
    <row r="424" spans="1:8" x14ac:dyDescent="0.35">
      <c r="A424" s="17" t="s">
        <v>130</v>
      </c>
      <c r="B424" s="17" t="s">
        <v>126</v>
      </c>
      <c r="C424" s="17" t="s">
        <v>1850</v>
      </c>
      <c r="D424" s="17" t="s">
        <v>1849</v>
      </c>
      <c r="E424" s="15" t="s">
        <v>5293</v>
      </c>
      <c r="F424" s="17" t="s">
        <v>128</v>
      </c>
      <c r="G424" s="15">
        <v>999907549</v>
      </c>
      <c r="H424" s="15">
        <v>64</v>
      </c>
    </row>
    <row r="425" spans="1:8" x14ac:dyDescent="0.35">
      <c r="A425" s="15" t="s">
        <v>130</v>
      </c>
      <c r="B425" s="15" t="s">
        <v>126</v>
      </c>
      <c r="C425" s="15" t="s">
        <v>293</v>
      </c>
      <c r="D425" s="15" t="s">
        <v>1532</v>
      </c>
      <c r="E425" s="15" t="s">
        <v>5372</v>
      </c>
      <c r="F425" s="15" t="s">
        <v>128</v>
      </c>
      <c r="G425" s="15">
        <v>999916492</v>
      </c>
      <c r="H425" s="15">
        <v>63.5</v>
      </c>
    </row>
    <row r="426" spans="1:8" x14ac:dyDescent="0.35">
      <c r="A426" s="17" t="s">
        <v>130</v>
      </c>
      <c r="B426" s="17" t="s">
        <v>126</v>
      </c>
      <c r="C426" s="17" t="s">
        <v>3644</v>
      </c>
      <c r="D426" s="17" t="s">
        <v>984</v>
      </c>
      <c r="E426" s="15" t="s">
        <v>5279</v>
      </c>
      <c r="F426" s="17" t="s">
        <v>128</v>
      </c>
      <c r="G426" s="17">
        <v>999901479</v>
      </c>
      <c r="H426" s="15">
        <v>63</v>
      </c>
    </row>
    <row r="427" spans="1:8" x14ac:dyDescent="0.35">
      <c r="A427" s="85" t="s">
        <v>130</v>
      </c>
      <c r="B427" s="85" t="s">
        <v>126</v>
      </c>
      <c r="C427" s="85" t="s">
        <v>1109</v>
      </c>
      <c r="D427" s="85" t="s">
        <v>1300</v>
      </c>
      <c r="E427" s="15" t="s">
        <v>5485</v>
      </c>
      <c r="F427" s="85" t="s">
        <v>128</v>
      </c>
      <c r="G427" s="15">
        <v>999920598</v>
      </c>
      <c r="H427" s="15">
        <v>63</v>
      </c>
    </row>
    <row r="428" spans="1:8" x14ac:dyDescent="0.35">
      <c r="A428" s="15" t="s">
        <v>130</v>
      </c>
      <c r="B428" s="15" t="s">
        <v>126</v>
      </c>
      <c r="C428" s="15" t="s">
        <v>517</v>
      </c>
      <c r="D428" s="15" t="s">
        <v>1566</v>
      </c>
      <c r="E428" s="15" t="s">
        <v>5416</v>
      </c>
      <c r="F428" s="15" t="s">
        <v>128</v>
      </c>
      <c r="G428" s="15">
        <v>999918282</v>
      </c>
      <c r="H428" s="15">
        <v>62</v>
      </c>
    </row>
    <row r="429" spans="1:8" x14ac:dyDescent="0.35">
      <c r="A429" s="83" t="s">
        <v>130</v>
      </c>
      <c r="B429" s="83" t="s">
        <v>126</v>
      </c>
      <c r="C429" s="83" t="s">
        <v>903</v>
      </c>
      <c r="D429" s="83" t="s">
        <v>1972</v>
      </c>
      <c r="E429" s="15" t="s">
        <v>5365</v>
      </c>
      <c r="F429" s="83" t="s">
        <v>128</v>
      </c>
      <c r="G429" s="15">
        <v>999916377</v>
      </c>
      <c r="H429" s="15">
        <v>60</v>
      </c>
    </row>
    <row r="430" spans="1:8" x14ac:dyDescent="0.35">
      <c r="A430" s="15" t="s">
        <v>130</v>
      </c>
      <c r="B430" s="15" t="s">
        <v>126</v>
      </c>
      <c r="C430" s="15" t="s">
        <v>2887</v>
      </c>
      <c r="D430" s="15" t="s">
        <v>2888</v>
      </c>
      <c r="E430" s="15" t="s">
        <v>5854</v>
      </c>
      <c r="F430" s="15" t="s">
        <v>128</v>
      </c>
      <c r="G430" s="15">
        <v>999926863</v>
      </c>
      <c r="H430" s="15">
        <v>60</v>
      </c>
    </row>
    <row r="431" spans="1:8" x14ac:dyDescent="0.35">
      <c r="A431" s="15" t="s">
        <v>130</v>
      </c>
      <c r="B431" s="15" t="s">
        <v>126</v>
      </c>
      <c r="C431" s="15" t="s">
        <v>251</v>
      </c>
      <c r="D431" s="15" t="s">
        <v>1106</v>
      </c>
      <c r="E431" s="15" t="s">
        <v>5786</v>
      </c>
      <c r="F431" s="15" t="s">
        <v>128</v>
      </c>
      <c r="G431" s="15">
        <v>999926113</v>
      </c>
      <c r="H431" s="15">
        <v>58</v>
      </c>
    </row>
    <row r="432" spans="1:8" x14ac:dyDescent="0.35">
      <c r="A432" s="85" t="s">
        <v>130</v>
      </c>
      <c r="B432" s="85" t="s">
        <v>126</v>
      </c>
      <c r="C432" s="85" t="s">
        <v>444</v>
      </c>
      <c r="D432" s="85" t="s">
        <v>3994</v>
      </c>
      <c r="E432" s="15" t="s">
        <v>5926</v>
      </c>
      <c r="F432" s="85" t="s">
        <v>128</v>
      </c>
      <c r="G432" s="15">
        <v>999927861</v>
      </c>
      <c r="H432" s="15">
        <v>58</v>
      </c>
    </row>
    <row r="433" spans="1:8" x14ac:dyDescent="0.35">
      <c r="A433" s="15" t="s">
        <v>130</v>
      </c>
      <c r="B433" s="15" t="s">
        <v>126</v>
      </c>
      <c r="C433" s="15" t="s">
        <v>1119</v>
      </c>
      <c r="D433" s="15" t="s">
        <v>1106</v>
      </c>
      <c r="E433" s="15" t="s">
        <v>5269</v>
      </c>
      <c r="F433" s="15" t="s">
        <v>128</v>
      </c>
      <c r="G433" s="15">
        <v>999898450</v>
      </c>
      <c r="H433" s="15">
        <v>57.5</v>
      </c>
    </row>
    <row r="434" spans="1:8" x14ac:dyDescent="0.35">
      <c r="A434" s="15" t="s">
        <v>130</v>
      </c>
      <c r="B434" s="15" t="s">
        <v>126</v>
      </c>
      <c r="C434" s="15" t="s">
        <v>1655</v>
      </c>
      <c r="D434" s="15" t="s">
        <v>2448</v>
      </c>
      <c r="E434" s="15" t="s">
        <v>5667</v>
      </c>
      <c r="F434" s="15" t="s">
        <v>128</v>
      </c>
      <c r="G434" s="15">
        <v>999924439</v>
      </c>
      <c r="H434" s="15">
        <v>54.8</v>
      </c>
    </row>
    <row r="435" spans="1:8" x14ac:dyDescent="0.35">
      <c r="A435" s="15" t="s">
        <v>130</v>
      </c>
      <c r="B435" s="17" t="s">
        <v>126</v>
      </c>
      <c r="C435" s="17" t="s">
        <v>179</v>
      </c>
      <c r="D435" s="17" t="s">
        <v>1931</v>
      </c>
      <c r="E435" s="15" t="s">
        <v>5303</v>
      </c>
      <c r="F435" s="17" t="s">
        <v>128</v>
      </c>
      <c r="G435" s="15">
        <v>999907972</v>
      </c>
      <c r="H435" s="15">
        <v>54</v>
      </c>
    </row>
    <row r="436" spans="1:8" x14ac:dyDescent="0.35">
      <c r="A436" s="85" t="s">
        <v>130</v>
      </c>
      <c r="B436" s="85" t="s">
        <v>126</v>
      </c>
      <c r="C436" s="85" t="s">
        <v>2636</v>
      </c>
      <c r="D436" s="85" t="s">
        <v>2102</v>
      </c>
      <c r="E436" s="15" t="s">
        <v>5307</v>
      </c>
      <c r="F436" s="85" t="s">
        <v>128</v>
      </c>
      <c r="G436" s="15">
        <v>999908147</v>
      </c>
      <c r="H436" s="15">
        <v>54</v>
      </c>
    </row>
    <row r="437" spans="1:8" x14ac:dyDescent="0.35">
      <c r="A437" s="85" t="s">
        <v>130</v>
      </c>
      <c r="B437" s="85" t="s">
        <v>126</v>
      </c>
      <c r="C437" s="85" t="s">
        <v>3995</v>
      </c>
      <c r="D437" s="85" t="s">
        <v>1446</v>
      </c>
      <c r="E437" s="15" t="s">
        <v>5572</v>
      </c>
      <c r="F437" s="85" t="s">
        <v>128</v>
      </c>
      <c r="G437" s="15">
        <v>999922103</v>
      </c>
      <c r="H437" s="15">
        <v>54</v>
      </c>
    </row>
    <row r="438" spans="1:8" x14ac:dyDescent="0.35">
      <c r="A438" s="15" t="s">
        <v>130</v>
      </c>
      <c r="B438" s="15" t="s">
        <v>126</v>
      </c>
      <c r="C438" s="15" t="s">
        <v>3235</v>
      </c>
      <c r="D438" s="15" t="s">
        <v>3236</v>
      </c>
      <c r="E438" s="15" t="s">
        <v>5703</v>
      </c>
      <c r="F438" s="15" t="s">
        <v>128</v>
      </c>
      <c r="G438" s="15">
        <v>999924998</v>
      </c>
      <c r="H438" s="15">
        <v>54</v>
      </c>
    </row>
    <row r="439" spans="1:8" x14ac:dyDescent="0.35">
      <c r="A439" s="17" t="s">
        <v>130</v>
      </c>
      <c r="B439" s="17" t="s">
        <v>126</v>
      </c>
      <c r="C439" s="17" t="s">
        <v>512</v>
      </c>
      <c r="D439" s="17" t="s">
        <v>1106</v>
      </c>
      <c r="E439" s="15" t="s">
        <v>5489</v>
      </c>
      <c r="F439" s="17" t="s">
        <v>128</v>
      </c>
      <c r="G439" s="15">
        <v>999920759</v>
      </c>
      <c r="H439" s="15">
        <v>52</v>
      </c>
    </row>
    <row r="440" spans="1:8" x14ac:dyDescent="0.35">
      <c r="A440" s="85" t="s">
        <v>130</v>
      </c>
      <c r="B440" s="85" t="s">
        <v>126</v>
      </c>
      <c r="C440" s="85" t="s">
        <v>3996</v>
      </c>
      <c r="D440" s="85" t="s">
        <v>192</v>
      </c>
      <c r="E440" s="15" t="s">
        <v>5286</v>
      </c>
      <c r="F440" s="85" t="s">
        <v>128</v>
      </c>
      <c r="G440" s="15">
        <v>999906217</v>
      </c>
      <c r="H440" s="15">
        <v>51</v>
      </c>
    </row>
    <row r="441" spans="1:8" x14ac:dyDescent="0.35">
      <c r="A441" s="15" t="s">
        <v>130</v>
      </c>
      <c r="B441" s="15" t="s">
        <v>126</v>
      </c>
      <c r="C441" s="15" t="s">
        <v>303</v>
      </c>
      <c r="D441" s="15" t="s">
        <v>2075</v>
      </c>
      <c r="E441" s="15" t="s">
        <v>5475</v>
      </c>
      <c r="F441" s="17" t="s">
        <v>128</v>
      </c>
      <c r="G441" s="15">
        <v>999920141</v>
      </c>
      <c r="H441" s="15">
        <v>51</v>
      </c>
    </row>
    <row r="442" spans="1:8" x14ac:dyDescent="0.35">
      <c r="A442" s="15" t="s">
        <v>130</v>
      </c>
      <c r="B442" s="17" t="s">
        <v>126</v>
      </c>
      <c r="C442" s="17" t="s">
        <v>2274</v>
      </c>
      <c r="D442" s="17" t="s">
        <v>480</v>
      </c>
      <c r="E442" s="15" t="s">
        <v>5329</v>
      </c>
      <c r="F442" s="17" t="s">
        <v>128</v>
      </c>
      <c r="G442" s="81">
        <v>999912727</v>
      </c>
      <c r="H442" s="15">
        <v>48</v>
      </c>
    </row>
    <row r="443" spans="1:8" x14ac:dyDescent="0.35">
      <c r="A443" s="15" t="s">
        <v>130</v>
      </c>
      <c r="B443" s="15" t="s">
        <v>126</v>
      </c>
      <c r="C443" s="15" t="s">
        <v>1886</v>
      </c>
      <c r="D443" s="15" t="s">
        <v>1885</v>
      </c>
      <c r="E443" s="15" t="s">
        <v>5486</v>
      </c>
      <c r="F443" s="15" t="s">
        <v>128</v>
      </c>
      <c r="G443" s="15">
        <v>999920609</v>
      </c>
      <c r="H443" s="15">
        <v>48</v>
      </c>
    </row>
    <row r="444" spans="1:8" x14ac:dyDescent="0.35">
      <c r="A444" s="15" t="s">
        <v>130</v>
      </c>
      <c r="B444" s="15" t="s">
        <v>126</v>
      </c>
      <c r="C444" s="15" t="s">
        <v>2521</v>
      </c>
      <c r="D444" s="15" t="s">
        <v>1045</v>
      </c>
      <c r="E444" s="15" t="s">
        <v>5497</v>
      </c>
      <c r="F444" s="15" t="s">
        <v>128</v>
      </c>
      <c r="G444" s="15">
        <v>999921123</v>
      </c>
      <c r="H444" s="15">
        <v>48</v>
      </c>
    </row>
    <row r="445" spans="1:8" x14ac:dyDescent="0.35">
      <c r="A445" s="15" t="s">
        <v>130</v>
      </c>
      <c r="B445" s="15" t="s">
        <v>126</v>
      </c>
      <c r="C445" s="15" t="s">
        <v>558</v>
      </c>
      <c r="D445" s="15" t="s">
        <v>2158</v>
      </c>
      <c r="E445" s="15" t="s">
        <v>5633</v>
      </c>
      <c r="F445" s="17" t="s">
        <v>128</v>
      </c>
      <c r="G445" s="15">
        <v>999923793</v>
      </c>
      <c r="H445" s="15">
        <v>48</v>
      </c>
    </row>
    <row r="446" spans="1:8" x14ac:dyDescent="0.35">
      <c r="A446" s="15" t="s">
        <v>130</v>
      </c>
      <c r="B446" s="15" t="s">
        <v>126</v>
      </c>
      <c r="C446" s="15" t="s">
        <v>2520</v>
      </c>
      <c r="D446" s="15" t="s">
        <v>1719</v>
      </c>
      <c r="E446" s="15" t="s">
        <v>5727</v>
      </c>
      <c r="F446" s="15" t="s">
        <v>128</v>
      </c>
      <c r="G446" s="15">
        <v>999925351</v>
      </c>
      <c r="H446" s="15">
        <v>48</v>
      </c>
    </row>
    <row r="447" spans="1:8" x14ac:dyDescent="0.35">
      <c r="A447" s="15" t="s">
        <v>130</v>
      </c>
      <c r="B447" s="15" t="s">
        <v>126</v>
      </c>
      <c r="C447" s="15" t="s">
        <v>2522</v>
      </c>
      <c r="D447" s="15" t="s">
        <v>2523</v>
      </c>
      <c r="E447" s="15" t="s">
        <v>5733</v>
      </c>
      <c r="F447" s="15" t="s">
        <v>128</v>
      </c>
      <c r="G447" s="15">
        <v>999925418</v>
      </c>
      <c r="H447" s="15">
        <v>48</v>
      </c>
    </row>
    <row r="448" spans="1:8" x14ac:dyDescent="0.35">
      <c r="A448" s="15" t="s">
        <v>130</v>
      </c>
      <c r="B448" s="15" t="s">
        <v>126</v>
      </c>
      <c r="C448" s="15" t="s">
        <v>2524</v>
      </c>
      <c r="D448" s="15" t="s">
        <v>2525</v>
      </c>
      <c r="E448" s="15" t="s">
        <v>5734</v>
      </c>
      <c r="F448" s="15" t="s">
        <v>128</v>
      </c>
      <c r="G448" s="15">
        <v>999925421</v>
      </c>
      <c r="H448" s="15">
        <v>48</v>
      </c>
    </row>
    <row r="449" spans="1:8" x14ac:dyDescent="0.35">
      <c r="A449" s="15" t="s">
        <v>130</v>
      </c>
      <c r="B449" s="17" t="s">
        <v>126</v>
      </c>
      <c r="C449" s="17" t="s">
        <v>1672</v>
      </c>
      <c r="D449" s="17" t="s">
        <v>1673</v>
      </c>
      <c r="E449" s="15" t="s">
        <v>5316</v>
      </c>
      <c r="F449" s="17" t="s">
        <v>128</v>
      </c>
      <c r="G449" s="15">
        <v>999908930</v>
      </c>
      <c r="H449" s="15">
        <v>46.6</v>
      </c>
    </row>
    <row r="450" spans="1:8" x14ac:dyDescent="0.35">
      <c r="A450" s="84" t="s">
        <v>130</v>
      </c>
      <c r="B450" s="84" t="s">
        <v>126</v>
      </c>
      <c r="C450" s="84" t="s">
        <v>2577</v>
      </c>
      <c r="D450" s="84" t="s">
        <v>2578</v>
      </c>
      <c r="E450" s="15" t="s">
        <v>5606</v>
      </c>
      <c r="F450" s="84" t="s">
        <v>128</v>
      </c>
      <c r="G450" s="84">
        <v>999922791</v>
      </c>
      <c r="H450" s="15">
        <v>45</v>
      </c>
    </row>
    <row r="451" spans="1:8" x14ac:dyDescent="0.35">
      <c r="A451" s="15" t="s">
        <v>130</v>
      </c>
      <c r="B451" s="15" t="s">
        <v>126</v>
      </c>
      <c r="C451" s="15" t="s">
        <v>2889</v>
      </c>
      <c r="D451" s="15" t="s">
        <v>2890</v>
      </c>
      <c r="E451" s="15" t="s">
        <v>5763</v>
      </c>
      <c r="F451" s="15" t="s">
        <v>128</v>
      </c>
      <c r="G451" s="15">
        <v>999925787</v>
      </c>
      <c r="H451" s="15">
        <v>45</v>
      </c>
    </row>
    <row r="452" spans="1:8" x14ac:dyDescent="0.35">
      <c r="A452" s="15" t="s">
        <v>130</v>
      </c>
      <c r="B452" s="15" t="s">
        <v>126</v>
      </c>
      <c r="C452" s="15" t="s">
        <v>1193</v>
      </c>
      <c r="D452" s="15" t="s">
        <v>1192</v>
      </c>
      <c r="E452" s="15" t="s">
        <v>5450</v>
      </c>
      <c r="F452" s="15" t="s">
        <v>128</v>
      </c>
      <c r="G452" s="15">
        <v>999919584</v>
      </c>
      <c r="H452" s="15">
        <v>44</v>
      </c>
    </row>
    <row r="453" spans="1:8" x14ac:dyDescent="0.35">
      <c r="A453" s="15" t="s">
        <v>130</v>
      </c>
      <c r="B453" s="15" t="s">
        <v>126</v>
      </c>
      <c r="C453" s="15" t="s">
        <v>3241</v>
      </c>
      <c r="D453" s="15" t="s">
        <v>2995</v>
      </c>
      <c r="E453" s="15" t="s">
        <v>5285</v>
      </c>
      <c r="F453" s="15" t="s">
        <v>128</v>
      </c>
      <c r="G453" s="15">
        <v>999905851</v>
      </c>
      <c r="H453" s="15">
        <v>38</v>
      </c>
    </row>
    <row r="454" spans="1:8" x14ac:dyDescent="0.35">
      <c r="A454" s="15" t="s">
        <v>130</v>
      </c>
      <c r="B454" s="15" t="s">
        <v>126</v>
      </c>
      <c r="C454" s="15" t="s">
        <v>348</v>
      </c>
      <c r="D454" s="15" t="s">
        <v>3123</v>
      </c>
      <c r="E454" s="15" t="s">
        <v>5308</v>
      </c>
      <c r="F454" s="15" t="s">
        <v>128</v>
      </c>
      <c r="G454" s="15">
        <v>999908152</v>
      </c>
      <c r="H454" s="15">
        <v>38</v>
      </c>
    </row>
    <row r="455" spans="1:8" x14ac:dyDescent="0.35">
      <c r="A455" s="17" t="s">
        <v>130</v>
      </c>
      <c r="B455" s="15" t="s">
        <v>126</v>
      </c>
      <c r="C455" s="15" t="s">
        <v>158</v>
      </c>
      <c r="D455" s="15" t="s">
        <v>902</v>
      </c>
      <c r="E455" s="15" t="s">
        <v>5342</v>
      </c>
      <c r="F455" s="15" t="s">
        <v>128</v>
      </c>
      <c r="G455" s="15">
        <v>999914628</v>
      </c>
      <c r="H455" s="15">
        <v>38</v>
      </c>
    </row>
    <row r="456" spans="1:8" x14ac:dyDescent="0.35">
      <c r="A456" s="85" t="s">
        <v>130</v>
      </c>
      <c r="B456" s="85" t="s">
        <v>126</v>
      </c>
      <c r="C456" s="85" t="s">
        <v>3992</v>
      </c>
      <c r="D456" s="85" t="s">
        <v>3993</v>
      </c>
      <c r="E456" s="15" t="s">
        <v>5354</v>
      </c>
      <c r="F456" s="85" t="s">
        <v>128</v>
      </c>
      <c r="G456" s="15">
        <v>999915245</v>
      </c>
      <c r="H456" s="15">
        <v>38</v>
      </c>
    </row>
    <row r="457" spans="1:8" x14ac:dyDescent="0.35">
      <c r="A457" s="85" t="s">
        <v>130</v>
      </c>
      <c r="B457" s="85" t="s">
        <v>126</v>
      </c>
      <c r="C457" s="85" t="s">
        <v>3989</v>
      </c>
      <c r="D457" s="85" t="s">
        <v>3990</v>
      </c>
      <c r="E457" s="15" t="s">
        <v>5397</v>
      </c>
      <c r="F457" s="85" t="s">
        <v>128</v>
      </c>
      <c r="G457" s="15">
        <v>999917685</v>
      </c>
      <c r="H457" s="15">
        <v>38</v>
      </c>
    </row>
    <row r="458" spans="1:8" x14ac:dyDescent="0.35">
      <c r="A458" s="15" t="s">
        <v>130</v>
      </c>
      <c r="B458" s="15" t="s">
        <v>126</v>
      </c>
      <c r="C458" s="15" t="s">
        <v>1684</v>
      </c>
      <c r="D458" s="15" t="s">
        <v>1683</v>
      </c>
      <c r="E458" s="15" t="s">
        <v>5419</v>
      </c>
      <c r="F458" s="15" t="s">
        <v>128</v>
      </c>
      <c r="G458" s="15">
        <v>999918473</v>
      </c>
      <c r="H458" s="15">
        <v>38</v>
      </c>
    </row>
    <row r="459" spans="1:8" x14ac:dyDescent="0.35">
      <c r="A459" s="15" t="s">
        <v>130</v>
      </c>
      <c r="B459" s="15" t="s">
        <v>126</v>
      </c>
      <c r="C459" s="15" t="s">
        <v>1288</v>
      </c>
      <c r="D459" s="15" t="s">
        <v>1286</v>
      </c>
      <c r="E459" s="15" t="s">
        <v>5444</v>
      </c>
      <c r="F459" s="15" t="s">
        <v>128</v>
      </c>
      <c r="G459" s="15">
        <v>999919379</v>
      </c>
      <c r="H459" s="15">
        <v>38</v>
      </c>
    </row>
    <row r="460" spans="1:8" x14ac:dyDescent="0.35">
      <c r="A460" s="15" t="s">
        <v>130</v>
      </c>
      <c r="B460" s="15" t="s">
        <v>126</v>
      </c>
      <c r="C460" s="15" t="s">
        <v>1245</v>
      </c>
      <c r="D460" s="15" t="s">
        <v>1225</v>
      </c>
      <c r="E460" s="15" t="s">
        <v>5451</v>
      </c>
      <c r="F460" s="15" t="s">
        <v>128</v>
      </c>
      <c r="G460" s="15">
        <v>999919619</v>
      </c>
      <c r="H460" s="15">
        <v>38</v>
      </c>
    </row>
    <row r="461" spans="1:8" x14ac:dyDescent="0.35">
      <c r="A461" s="15" t="s">
        <v>130</v>
      </c>
      <c r="B461" s="15" t="s">
        <v>126</v>
      </c>
      <c r="C461" s="15" t="s">
        <v>1863</v>
      </c>
      <c r="D461" s="15" t="s">
        <v>1864</v>
      </c>
      <c r="E461" s="15" t="s">
        <v>5469</v>
      </c>
      <c r="F461" s="15" t="s">
        <v>128</v>
      </c>
      <c r="G461" s="15">
        <v>999919870</v>
      </c>
      <c r="H461" s="15">
        <v>38</v>
      </c>
    </row>
    <row r="462" spans="1:8" x14ac:dyDescent="0.35">
      <c r="A462" s="15" t="s">
        <v>130</v>
      </c>
      <c r="B462" s="15" t="s">
        <v>126</v>
      </c>
      <c r="C462" s="15" t="s">
        <v>906</v>
      </c>
      <c r="D462" s="15" t="s">
        <v>1978</v>
      </c>
      <c r="E462" s="15" t="s">
        <v>5477</v>
      </c>
      <c r="F462" s="15" t="s">
        <v>128</v>
      </c>
      <c r="G462" s="15">
        <v>999920279</v>
      </c>
      <c r="H462" s="15">
        <v>38</v>
      </c>
    </row>
    <row r="463" spans="1:8" x14ac:dyDescent="0.35">
      <c r="A463" s="15" t="s">
        <v>130</v>
      </c>
      <c r="B463" s="15" t="s">
        <v>126</v>
      </c>
      <c r="C463" s="15" t="s">
        <v>3237</v>
      </c>
      <c r="D463" s="15" t="s">
        <v>1225</v>
      </c>
      <c r="E463" s="15" t="s">
        <v>5504</v>
      </c>
      <c r="F463" s="15" t="s">
        <v>128</v>
      </c>
      <c r="G463" s="15">
        <v>999921267</v>
      </c>
      <c r="H463" s="15">
        <v>38</v>
      </c>
    </row>
    <row r="464" spans="1:8" x14ac:dyDescent="0.35">
      <c r="A464" s="15" t="s">
        <v>130</v>
      </c>
      <c r="B464" s="15" t="s">
        <v>126</v>
      </c>
      <c r="C464" s="15" t="s">
        <v>1479</v>
      </c>
      <c r="D464" s="15" t="s">
        <v>1218</v>
      </c>
      <c r="E464" s="15" t="s">
        <v>5525</v>
      </c>
      <c r="F464" s="15" t="s">
        <v>128</v>
      </c>
      <c r="G464" s="15">
        <v>999921457</v>
      </c>
      <c r="H464" s="15">
        <v>38</v>
      </c>
    </row>
    <row r="465" spans="1:8" x14ac:dyDescent="0.35">
      <c r="A465" s="15" t="s">
        <v>130</v>
      </c>
      <c r="B465" s="15" t="s">
        <v>126</v>
      </c>
      <c r="C465" s="15" t="s">
        <v>1462</v>
      </c>
      <c r="D465" s="15" t="s">
        <v>1350</v>
      </c>
      <c r="E465" s="15" t="s">
        <v>5528</v>
      </c>
      <c r="F465" s="15" t="s">
        <v>128</v>
      </c>
      <c r="G465" s="15">
        <v>999921471</v>
      </c>
      <c r="H465" s="15">
        <v>38</v>
      </c>
    </row>
    <row r="466" spans="1:8" x14ac:dyDescent="0.35">
      <c r="A466" s="85" t="s">
        <v>130</v>
      </c>
      <c r="B466" s="85" t="s">
        <v>126</v>
      </c>
      <c r="C466" s="85" t="s">
        <v>3997</v>
      </c>
      <c r="D466" s="85" t="s">
        <v>1962</v>
      </c>
      <c r="E466" s="15" t="s">
        <v>5580</v>
      </c>
      <c r="F466" s="85" t="s">
        <v>128</v>
      </c>
      <c r="G466" s="15">
        <v>999922230</v>
      </c>
      <c r="H466" s="15">
        <v>38</v>
      </c>
    </row>
    <row r="467" spans="1:8" x14ac:dyDescent="0.35">
      <c r="A467" s="85" t="s">
        <v>130</v>
      </c>
      <c r="B467" s="85" t="s">
        <v>126</v>
      </c>
      <c r="C467" s="85" t="s">
        <v>670</v>
      </c>
      <c r="D467" s="85" t="s">
        <v>806</v>
      </c>
      <c r="E467" s="15" t="s">
        <v>5587</v>
      </c>
      <c r="F467" s="85" t="s">
        <v>128</v>
      </c>
      <c r="G467" s="15">
        <v>999922467</v>
      </c>
      <c r="H467" s="15">
        <v>38</v>
      </c>
    </row>
    <row r="468" spans="1:8" x14ac:dyDescent="0.35">
      <c r="A468" s="82" t="s">
        <v>130</v>
      </c>
      <c r="B468" s="82" t="s">
        <v>126</v>
      </c>
      <c r="C468" s="82" t="s">
        <v>2723</v>
      </c>
      <c r="D468" s="82" t="s">
        <v>1106</v>
      </c>
      <c r="E468" s="15" t="s">
        <v>5739</v>
      </c>
      <c r="F468" s="82" t="s">
        <v>128</v>
      </c>
      <c r="G468" s="82">
        <v>999925508</v>
      </c>
      <c r="H468" s="15">
        <v>38</v>
      </c>
    </row>
    <row r="469" spans="1:8" x14ac:dyDescent="0.35">
      <c r="A469" s="17" t="s">
        <v>130</v>
      </c>
      <c r="B469" s="17" t="s">
        <v>126</v>
      </c>
      <c r="C469" s="17" t="s">
        <v>395</v>
      </c>
      <c r="D469" s="17" t="s">
        <v>3647</v>
      </c>
      <c r="E469" s="15" t="s">
        <v>5772</v>
      </c>
      <c r="F469" s="17" t="s">
        <v>128</v>
      </c>
      <c r="G469" s="17">
        <v>999925922</v>
      </c>
      <c r="H469" s="15">
        <v>38</v>
      </c>
    </row>
    <row r="470" spans="1:8" x14ac:dyDescent="0.35">
      <c r="A470" s="15" t="s">
        <v>130</v>
      </c>
      <c r="B470" s="15" t="s">
        <v>126</v>
      </c>
      <c r="C470" s="15" t="s">
        <v>274</v>
      </c>
      <c r="D470" s="15" t="s">
        <v>3238</v>
      </c>
      <c r="E470" s="15" t="s">
        <v>5776</v>
      </c>
      <c r="F470" s="15" t="s">
        <v>128</v>
      </c>
      <c r="G470" s="15">
        <v>999925947</v>
      </c>
      <c r="H470" s="15">
        <v>38</v>
      </c>
    </row>
    <row r="471" spans="1:8" x14ac:dyDescent="0.35">
      <c r="A471" s="15" t="s">
        <v>130</v>
      </c>
      <c r="B471" s="15" t="s">
        <v>126</v>
      </c>
      <c r="C471" s="15" t="s">
        <v>2077</v>
      </c>
      <c r="D471" s="15" t="s">
        <v>3239</v>
      </c>
      <c r="E471" s="15" t="s">
        <v>5853</v>
      </c>
      <c r="F471" s="15" t="s">
        <v>128</v>
      </c>
      <c r="G471" s="15">
        <v>999926857</v>
      </c>
      <c r="H471" s="15">
        <v>38</v>
      </c>
    </row>
    <row r="472" spans="1:8" x14ac:dyDescent="0.35">
      <c r="A472" s="15" t="s">
        <v>130</v>
      </c>
      <c r="B472" s="15" t="s">
        <v>126</v>
      </c>
      <c r="C472" s="15" t="s">
        <v>251</v>
      </c>
      <c r="D472" s="15" t="s">
        <v>3240</v>
      </c>
      <c r="E472" s="15" t="s">
        <v>5873</v>
      </c>
      <c r="F472" s="15" t="s">
        <v>128</v>
      </c>
      <c r="G472" s="15">
        <v>999927102</v>
      </c>
      <c r="H472" s="15">
        <v>38</v>
      </c>
    </row>
    <row r="473" spans="1:8" x14ac:dyDescent="0.35">
      <c r="A473" s="17" t="s">
        <v>130</v>
      </c>
      <c r="B473" s="17" t="s">
        <v>126</v>
      </c>
      <c r="C473" s="17" t="s">
        <v>3645</v>
      </c>
      <c r="D473" s="17" t="s">
        <v>3646</v>
      </c>
      <c r="E473" s="15" t="s">
        <v>5882</v>
      </c>
      <c r="F473" s="17" t="s">
        <v>128</v>
      </c>
      <c r="G473" s="17">
        <v>999927218</v>
      </c>
      <c r="H473" s="15">
        <v>38</v>
      </c>
    </row>
    <row r="474" spans="1:8" x14ac:dyDescent="0.35">
      <c r="A474" s="85" t="s">
        <v>130</v>
      </c>
      <c r="B474" s="85" t="s">
        <v>126</v>
      </c>
      <c r="C474" s="85" t="s">
        <v>819</v>
      </c>
      <c r="D474" s="85" t="s">
        <v>3991</v>
      </c>
      <c r="E474" s="15" t="s">
        <v>5898</v>
      </c>
      <c r="F474" s="85" t="s">
        <v>128</v>
      </c>
      <c r="G474" s="15">
        <v>999927383</v>
      </c>
      <c r="H474" s="15">
        <v>38</v>
      </c>
    </row>
    <row r="475" spans="1:8" x14ac:dyDescent="0.35">
      <c r="A475" s="15" t="s">
        <v>130</v>
      </c>
      <c r="B475" s="15" t="s">
        <v>126</v>
      </c>
      <c r="C475" s="15" t="s">
        <v>354</v>
      </c>
      <c r="D475" s="15" t="s">
        <v>355</v>
      </c>
      <c r="E475" s="15" t="s">
        <v>5558</v>
      </c>
      <c r="F475" s="15" t="s">
        <v>128</v>
      </c>
      <c r="G475" s="15">
        <v>999921899</v>
      </c>
      <c r="H475" s="15">
        <v>37.4</v>
      </c>
    </row>
    <row r="476" spans="1:8" x14ac:dyDescent="0.35">
      <c r="A476" s="15" t="s">
        <v>130</v>
      </c>
      <c r="B476" s="17" t="s">
        <v>126</v>
      </c>
      <c r="C476" s="17" t="s">
        <v>1164</v>
      </c>
      <c r="D476" s="17" t="s">
        <v>1559</v>
      </c>
      <c r="E476" s="15" t="s">
        <v>5368</v>
      </c>
      <c r="F476" s="17" t="s">
        <v>128</v>
      </c>
      <c r="G476" s="15">
        <v>999916401</v>
      </c>
      <c r="H476" s="15">
        <v>36</v>
      </c>
    </row>
    <row r="477" spans="1:8" x14ac:dyDescent="0.35">
      <c r="A477" s="15" t="s">
        <v>130</v>
      </c>
      <c r="B477" s="15" t="s">
        <v>126</v>
      </c>
      <c r="C477" s="15" t="s">
        <v>1707</v>
      </c>
      <c r="D477" s="15" t="s">
        <v>1708</v>
      </c>
      <c r="E477" s="15" t="s">
        <v>5423</v>
      </c>
      <c r="F477" s="15" t="s">
        <v>128</v>
      </c>
      <c r="G477" s="15">
        <v>999918659</v>
      </c>
      <c r="H477" s="15">
        <v>34</v>
      </c>
    </row>
    <row r="478" spans="1:8" x14ac:dyDescent="0.35">
      <c r="A478" s="15" t="s">
        <v>130</v>
      </c>
      <c r="B478" s="15" t="s">
        <v>126</v>
      </c>
      <c r="C478" s="15" t="s">
        <v>4094</v>
      </c>
      <c r="D478" s="15" t="s">
        <v>4095</v>
      </c>
      <c r="E478" s="15" t="s">
        <v>5353</v>
      </c>
      <c r="F478" s="15" t="s">
        <v>128</v>
      </c>
      <c r="G478" s="15">
        <v>999915131</v>
      </c>
      <c r="H478" s="15">
        <v>33</v>
      </c>
    </row>
    <row r="479" spans="1:8" x14ac:dyDescent="0.35">
      <c r="A479" s="15" t="s">
        <v>130</v>
      </c>
      <c r="B479" s="15" t="s">
        <v>126</v>
      </c>
      <c r="C479" s="15" t="s">
        <v>4175</v>
      </c>
      <c r="D479" s="15" t="s">
        <v>1097</v>
      </c>
      <c r="E479" s="15" t="s">
        <v>5468</v>
      </c>
      <c r="F479" s="15" t="s">
        <v>128</v>
      </c>
      <c r="G479" s="15">
        <v>999919844</v>
      </c>
      <c r="H479" s="15">
        <v>33</v>
      </c>
    </row>
    <row r="480" spans="1:8" x14ac:dyDescent="0.35">
      <c r="A480" s="15" t="s">
        <v>130</v>
      </c>
      <c r="B480" s="15" t="s">
        <v>126</v>
      </c>
      <c r="C480" s="15" t="s">
        <v>4176</v>
      </c>
      <c r="D480" s="15" t="s">
        <v>4177</v>
      </c>
      <c r="E480" s="15" t="s">
        <v>5721</v>
      </c>
      <c r="F480" s="15" t="s">
        <v>128</v>
      </c>
      <c r="G480" s="15">
        <v>999925306</v>
      </c>
      <c r="H480" s="15">
        <v>33</v>
      </c>
    </row>
    <row r="481" spans="1:8" x14ac:dyDescent="0.35">
      <c r="A481" s="15" t="s">
        <v>130</v>
      </c>
      <c r="B481" s="15" t="s">
        <v>126</v>
      </c>
      <c r="C481" s="15" t="s">
        <v>4097</v>
      </c>
      <c r="D481" s="15" t="s">
        <v>4098</v>
      </c>
      <c r="E481" s="15" t="s">
        <v>5732</v>
      </c>
      <c r="F481" s="15" t="s">
        <v>128</v>
      </c>
      <c r="G481" s="15">
        <v>999925407</v>
      </c>
      <c r="H481" s="15">
        <v>33</v>
      </c>
    </row>
    <row r="482" spans="1:8" x14ac:dyDescent="0.35">
      <c r="A482" s="15" t="s">
        <v>130</v>
      </c>
      <c r="B482" s="15" t="s">
        <v>126</v>
      </c>
      <c r="C482" s="15" t="s">
        <v>127</v>
      </c>
      <c r="D482" s="15" t="s">
        <v>4096</v>
      </c>
      <c r="E482" s="15" t="s">
        <v>5855</v>
      </c>
      <c r="F482" s="15" t="s">
        <v>128</v>
      </c>
      <c r="G482" s="15">
        <v>999926870</v>
      </c>
      <c r="H482" s="15">
        <v>33</v>
      </c>
    </row>
    <row r="483" spans="1:8" x14ac:dyDescent="0.35">
      <c r="A483" s="15" t="s">
        <v>130</v>
      </c>
      <c r="B483" s="15" t="s">
        <v>126</v>
      </c>
      <c r="C483" s="15" t="s">
        <v>4173</v>
      </c>
      <c r="D483" s="15" t="s">
        <v>4174</v>
      </c>
      <c r="E483" s="15" t="s">
        <v>5872</v>
      </c>
      <c r="F483" s="15" t="s">
        <v>128</v>
      </c>
      <c r="G483" s="15">
        <v>999927096</v>
      </c>
      <c r="H483" s="15">
        <v>33</v>
      </c>
    </row>
    <row r="484" spans="1:8" x14ac:dyDescent="0.35">
      <c r="A484" s="15" t="s">
        <v>130</v>
      </c>
      <c r="B484" s="15" t="s">
        <v>126</v>
      </c>
      <c r="C484" s="15" t="s">
        <v>4171</v>
      </c>
      <c r="D484" s="15" t="s">
        <v>1223</v>
      </c>
      <c r="E484" s="15" t="s">
        <v>5951</v>
      </c>
      <c r="F484" s="15" t="s">
        <v>128</v>
      </c>
      <c r="G484" s="15">
        <v>999928165</v>
      </c>
      <c r="H484" s="15">
        <v>33</v>
      </c>
    </row>
    <row r="485" spans="1:8" x14ac:dyDescent="0.35">
      <c r="A485" s="15" t="s">
        <v>130</v>
      </c>
      <c r="B485" s="15" t="s">
        <v>126</v>
      </c>
      <c r="C485" s="15" t="s">
        <v>3442</v>
      </c>
      <c r="D485" s="15" t="s">
        <v>4172</v>
      </c>
      <c r="E485" s="15" t="s">
        <v>5957</v>
      </c>
      <c r="F485" s="15" t="s">
        <v>128</v>
      </c>
      <c r="G485" s="15">
        <v>999928246</v>
      </c>
      <c r="H485" s="15">
        <v>33</v>
      </c>
    </row>
    <row r="486" spans="1:8" x14ac:dyDescent="0.35">
      <c r="A486" s="15" t="s">
        <v>130</v>
      </c>
      <c r="B486" s="15" t="s">
        <v>126</v>
      </c>
      <c r="C486" s="15" t="s">
        <v>551</v>
      </c>
      <c r="D486" s="15" t="s">
        <v>552</v>
      </c>
      <c r="E486" s="15" t="s">
        <v>5505</v>
      </c>
      <c r="F486" s="15" t="s">
        <v>128</v>
      </c>
      <c r="G486" s="15">
        <v>999921286</v>
      </c>
      <c r="H486" s="15">
        <v>32</v>
      </c>
    </row>
    <row r="487" spans="1:8" x14ac:dyDescent="0.35">
      <c r="A487" s="15" t="s">
        <v>130</v>
      </c>
      <c r="B487" s="15" t="s">
        <v>126</v>
      </c>
      <c r="C487" s="15" t="s">
        <v>344</v>
      </c>
      <c r="D487" s="15" t="s">
        <v>1656</v>
      </c>
      <c r="E487" s="15" t="s">
        <v>5705</v>
      </c>
      <c r="F487" s="15" t="s">
        <v>128</v>
      </c>
      <c r="G487" s="15">
        <v>999925009</v>
      </c>
      <c r="H487" s="15">
        <v>32</v>
      </c>
    </row>
    <row r="488" spans="1:8" x14ac:dyDescent="0.35">
      <c r="A488" s="15" t="s">
        <v>130</v>
      </c>
      <c r="B488" s="15" t="s">
        <v>126</v>
      </c>
      <c r="C488" s="15" t="s">
        <v>3747</v>
      </c>
      <c r="D488" s="15" t="s">
        <v>3740</v>
      </c>
      <c r="E488" s="15" t="s">
        <v>5851</v>
      </c>
      <c r="F488" s="15" t="s">
        <v>128</v>
      </c>
      <c r="G488" s="15">
        <v>999926849</v>
      </c>
      <c r="H488" s="15">
        <v>30</v>
      </c>
    </row>
    <row r="489" spans="1:8" x14ac:dyDescent="0.35">
      <c r="A489" s="15" t="s">
        <v>130</v>
      </c>
      <c r="B489" s="15" t="s">
        <v>126</v>
      </c>
      <c r="C489" s="15" t="s">
        <v>1131</v>
      </c>
      <c r="D489" s="15" t="s">
        <v>3243</v>
      </c>
      <c r="E489" s="15" t="s">
        <v>5481</v>
      </c>
      <c r="F489" s="15" t="s">
        <v>128</v>
      </c>
      <c r="G489" s="15">
        <v>999920470</v>
      </c>
      <c r="H489" s="15">
        <v>29</v>
      </c>
    </row>
    <row r="490" spans="1:8" x14ac:dyDescent="0.35">
      <c r="A490" s="15" t="s">
        <v>130</v>
      </c>
      <c r="B490" s="15" t="s">
        <v>126</v>
      </c>
      <c r="C490" s="15" t="s">
        <v>158</v>
      </c>
      <c r="D490" s="15" t="s">
        <v>3243</v>
      </c>
      <c r="E490" s="15" t="s">
        <v>5482</v>
      </c>
      <c r="F490" s="15" t="s">
        <v>128</v>
      </c>
      <c r="G490" s="15">
        <v>999920471</v>
      </c>
      <c r="H490" s="15">
        <v>29</v>
      </c>
    </row>
    <row r="491" spans="1:8" x14ac:dyDescent="0.35">
      <c r="A491" s="15" t="s">
        <v>130</v>
      </c>
      <c r="B491" s="15" t="s">
        <v>126</v>
      </c>
      <c r="C491" s="15" t="s">
        <v>449</v>
      </c>
      <c r="D491" s="15" t="s">
        <v>533</v>
      </c>
      <c r="E491" s="15" t="s">
        <v>5483</v>
      </c>
      <c r="F491" s="15" t="s">
        <v>128</v>
      </c>
      <c r="G491" s="15">
        <v>999920494</v>
      </c>
      <c r="H491" s="15">
        <v>29</v>
      </c>
    </row>
    <row r="492" spans="1:8" x14ac:dyDescent="0.35">
      <c r="A492" s="15" t="s">
        <v>130</v>
      </c>
      <c r="B492" s="15" t="s">
        <v>126</v>
      </c>
      <c r="C492" s="15" t="s">
        <v>490</v>
      </c>
      <c r="D492" s="15" t="s">
        <v>533</v>
      </c>
      <c r="E492" s="15" t="s">
        <v>5484</v>
      </c>
      <c r="F492" s="15" t="s">
        <v>128</v>
      </c>
      <c r="G492" s="15">
        <v>999920495</v>
      </c>
      <c r="H492" s="15">
        <v>29</v>
      </c>
    </row>
    <row r="493" spans="1:8" x14ac:dyDescent="0.35">
      <c r="A493" s="15" t="s">
        <v>130</v>
      </c>
      <c r="B493" s="15" t="s">
        <v>126</v>
      </c>
      <c r="C493" s="15" t="s">
        <v>3244</v>
      </c>
      <c r="D493" s="15" t="s">
        <v>3245</v>
      </c>
      <c r="E493" s="15" t="s">
        <v>5770</v>
      </c>
      <c r="F493" s="15" t="s">
        <v>128</v>
      </c>
      <c r="G493" s="15">
        <v>999925908</v>
      </c>
      <c r="H493" s="15">
        <v>29</v>
      </c>
    </row>
    <row r="494" spans="1:8" x14ac:dyDescent="0.35">
      <c r="A494" s="15" t="s">
        <v>130</v>
      </c>
      <c r="B494" s="15" t="s">
        <v>126</v>
      </c>
      <c r="C494" s="15" t="s">
        <v>3134</v>
      </c>
      <c r="D494" s="15" t="s">
        <v>3247</v>
      </c>
      <c r="E494" s="15" t="s">
        <v>5802</v>
      </c>
      <c r="F494" s="15" t="s">
        <v>128</v>
      </c>
      <c r="G494" s="15">
        <v>999926255</v>
      </c>
      <c r="H494" s="15">
        <v>29</v>
      </c>
    </row>
    <row r="495" spans="1:8" x14ac:dyDescent="0.35">
      <c r="A495" s="15" t="s">
        <v>130</v>
      </c>
      <c r="B495" s="15" t="s">
        <v>126</v>
      </c>
      <c r="C495" s="15" t="s">
        <v>3246</v>
      </c>
      <c r="D495" s="15" t="s">
        <v>533</v>
      </c>
      <c r="E495" s="15" t="s">
        <v>5865</v>
      </c>
      <c r="F495" s="15" t="s">
        <v>128</v>
      </c>
      <c r="G495" s="15">
        <v>999926992</v>
      </c>
      <c r="H495" s="15">
        <v>29</v>
      </c>
    </row>
    <row r="496" spans="1:8" x14ac:dyDescent="0.35">
      <c r="A496" s="15" t="s">
        <v>130</v>
      </c>
      <c r="B496" s="15" t="s">
        <v>126</v>
      </c>
      <c r="C496" s="15" t="s">
        <v>1415</v>
      </c>
      <c r="D496" s="15" t="s">
        <v>1416</v>
      </c>
      <c r="E496" s="15" t="s">
        <v>5347</v>
      </c>
      <c r="F496" s="15" t="s">
        <v>128</v>
      </c>
      <c r="G496" s="15">
        <v>999914866</v>
      </c>
      <c r="H496" s="15">
        <v>25.5</v>
      </c>
    </row>
    <row r="497" spans="1:8" x14ac:dyDescent="0.35">
      <c r="A497" s="15" t="s">
        <v>130</v>
      </c>
      <c r="B497" s="15" t="s">
        <v>126</v>
      </c>
      <c r="C497" s="15" t="s">
        <v>1149</v>
      </c>
      <c r="D497" s="15" t="s">
        <v>1150</v>
      </c>
      <c r="E497" s="15" t="s">
        <v>5378</v>
      </c>
      <c r="F497" s="15" t="s">
        <v>128</v>
      </c>
      <c r="G497" s="15">
        <v>999916698</v>
      </c>
      <c r="H497" s="15">
        <v>25.5</v>
      </c>
    </row>
    <row r="498" spans="1:8" x14ac:dyDescent="0.35">
      <c r="A498" s="15" t="s">
        <v>130</v>
      </c>
      <c r="B498" s="17" t="s">
        <v>126</v>
      </c>
      <c r="C498" s="17" t="s">
        <v>1199</v>
      </c>
      <c r="D498" s="17" t="s">
        <v>1200</v>
      </c>
      <c r="E498" s="15" t="s">
        <v>5422</v>
      </c>
      <c r="F498" s="17" t="s">
        <v>128</v>
      </c>
      <c r="G498" s="17">
        <v>999918547</v>
      </c>
      <c r="H498" s="15">
        <v>25.5</v>
      </c>
    </row>
    <row r="499" spans="1:8" x14ac:dyDescent="0.35">
      <c r="A499" s="17" t="s">
        <v>130</v>
      </c>
      <c r="B499" s="17" t="s">
        <v>126</v>
      </c>
      <c r="C499" s="17" t="s">
        <v>1252</v>
      </c>
      <c r="D499" s="17" t="s">
        <v>1251</v>
      </c>
      <c r="E499" s="15" t="s">
        <v>5252</v>
      </c>
      <c r="F499" s="17" t="s">
        <v>128</v>
      </c>
      <c r="G499" s="15">
        <v>999882545</v>
      </c>
      <c r="H499" s="15">
        <v>24</v>
      </c>
    </row>
    <row r="500" spans="1:8" x14ac:dyDescent="0.35">
      <c r="A500" s="17" t="s">
        <v>130</v>
      </c>
      <c r="B500" s="15" t="s">
        <v>126</v>
      </c>
      <c r="C500" s="15" t="s">
        <v>157</v>
      </c>
      <c r="D500" s="15" t="s">
        <v>945</v>
      </c>
      <c r="E500" s="15" t="s">
        <v>5322</v>
      </c>
      <c r="F500" s="15" t="s">
        <v>128</v>
      </c>
      <c r="G500" s="15">
        <v>999910751</v>
      </c>
      <c r="H500" s="15">
        <v>24</v>
      </c>
    </row>
    <row r="501" spans="1:8" x14ac:dyDescent="0.35">
      <c r="A501" s="15" t="s">
        <v>130</v>
      </c>
      <c r="B501" s="15" t="s">
        <v>126</v>
      </c>
      <c r="C501" s="15" t="s">
        <v>407</v>
      </c>
      <c r="D501" s="15" t="s">
        <v>2307</v>
      </c>
      <c r="E501" s="15" t="s">
        <v>5335</v>
      </c>
      <c r="F501" s="15" t="s">
        <v>128</v>
      </c>
      <c r="G501" s="15">
        <v>999914203</v>
      </c>
      <c r="H501" s="15">
        <v>24</v>
      </c>
    </row>
    <row r="502" spans="1:8" x14ac:dyDescent="0.35">
      <c r="A502" s="15" t="s">
        <v>130</v>
      </c>
      <c r="B502" s="15" t="s">
        <v>126</v>
      </c>
      <c r="C502" s="15" t="s">
        <v>2306</v>
      </c>
      <c r="D502" s="15" t="s">
        <v>2305</v>
      </c>
      <c r="E502" s="15" t="s">
        <v>5675</v>
      </c>
      <c r="F502" s="15" t="s">
        <v>128</v>
      </c>
      <c r="G502" s="15">
        <v>999924556</v>
      </c>
      <c r="H502" s="15">
        <v>24</v>
      </c>
    </row>
    <row r="503" spans="1:8" x14ac:dyDescent="0.35">
      <c r="A503" s="15" t="s">
        <v>130</v>
      </c>
      <c r="B503" s="15" t="s">
        <v>126</v>
      </c>
      <c r="C503" s="15" t="s">
        <v>2303</v>
      </c>
      <c r="D503" s="15" t="s">
        <v>2304</v>
      </c>
      <c r="E503" s="15" t="s">
        <v>5677</v>
      </c>
      <c r="F503" s="15" t="s">
        <v>128</v>
      </c>
      <c r="G503" s="15">
        <v>999924626</v>
      </c>
      <c r="H503" s="15">
        <v>24</v>
      </c>
    </row>
    <row r="504" spans="1:8" x14ac:dyDescent="0.35">
      <c r="A504" s="15" t="s">
        <v>130</v>
      </c>
      <c r="B504" s="15" t="s">
        <v>126</v>
      </c>
      <c r="C504" s="15" t="s">
        <v>1618</v>
      </c>
      <c r="D504" s="15" t="s">
        <v>2275</v>
      </c>
      <c r="E504" s="15" t="s">
        <v>5610</v>
      </c>
      <c r="F504" s="15" t="s">
        <v>128</v>
      </c>
      <c r="G504" s="15">
        <v>999923006</v>
      </c>
      <c r="H504" s="15">
        <v>22</v>
      </c>
    </row>
    <row r="505" spans="1:8" x14ac:dyDescent="0.35">
      <c r="A505" s="15" t="s">
        <v>130</v>
      </c>
      <c r="B505" s="15" t="s">
        <v>140</v>
      </c>
      <c r="C505" s="15" t="s">
        <v>2475</v>
      </c>
      <c r="D505" s="15" t="s">
        <v>2476</v>
      </c>
      <c r="E505" s="15" t="s">
        <v>5702</v>
      </c>
      <c r="F505" s="15" t="s">
        <v>128</v>
      </c>
      <c r="G505" s="15">
        <v>999924961</v>
      </c>
      <c r="H505" s="15">
        <v>225.5</v>
      </c>
    </row>
    <row r="506" spans="1:8" x14ac:dyDescent="0.35">
      <c r="A506" s="15" t="s">
        <v>130</v>
      </c>
      <c r="B506" s="15" t="s">
        <v>140</v>
      </c>
      <c r="C506" s="17" t="s">
        <v>407</v>
      </c>
      <c r="D506" s="17" t="s">
        <v>1961</v>
      </c>
      <c r="E506" s="15" t="s">
        <v>5609</v>
      </c>
      <c r="F506" s="15" t="s">
        <v>128</v>
      </c>
      <c r="G506" s="17">
        <v>999922998</v>
      </c>
      <c r="H506" s="15">
        <v>178</v>
      </c>
    </row>
    <row r="507" spans="1:8" x14ac:dyDescent="0.35">
      <c r="A507" s="15" t="s">
        <v>130</v>
      </c>
      <c r="B507" s="15" t="s">
        <v>140</v>
      </c>
      <c r="C507" s="15" t="s">
        <v>3174</v>
      </c>
      <c r="D507" s="15" t="s">
        <v>3175</v>
      </c>
      <c r="E507" s="15" t="s">
        <v>5695</v>
      </c>
      <c r="F507" s="15" t="s">
        <v>128</v>
      </c>
      <c r="G507" s="15">
        <v>999924814</v>
      </c>
      <c r="H507" s="15">
        <v>173</v>
      </c>
    </row>
    <row r="508" spans="1:8" x14ac:dyDescent="0.35">
      <c r="A508" s="15" t="s">
        <v>130</v>
      </c>
      <c r="B508" s="15" t="s">
        <v>140</v>
      </c>
      <c r="C508" s="15" t="s">
        <v>2410</v>
      </c>
      <c r="D508" s="15" t="s">
        <v>2411</v>
      </c>
      <c r="E508" s="15" t="s">
        <v>5665</v>
      </c>
      <c r="F508" s="15" t="s">
        <v>128</v>
      </c>
      <c r="G508" s="15">
        <v>999924417</v>
      </c>
      <c r="H508" s="15">
        <v>139</v>
      </c>
    </row>
    <row r="509" spans="1:8" x14ac:dyDescent="0.35">
      <c r="A509" s="82" t="s">
        <v>130</v>
      </c>
      <c r="B509" s="82" t="s">
        <v>140</v>
      </c>
      <c r="C509" s="82" t="s">
        <v>2669</v>
      </c>
      <c r="D509" s="82" t="s">
        <v>2670</v>
      </c>
      <c r="E509" s="15" t="s">
        <v>5796</v>
      </c>
      <c r="F509" s="82" t="s">
        <v>128</v>
      </c>
      <c r="G509" s="82">
        <v>999926209</v>
      </c>
      <c r="H509" s="15">
        <v>128</v>
      </c>
    </row>
    <row r="510" spans="1:8" x14ac:dyDescent="0.35">
      <c r="A510" s="15" t="s">
        <v>130</v>
      </c>
      <c r="B510" s="15" t="s">
        <v>140</v>
      </c>
      <c r="C510" s="15" t="s">
        <v>2414</v>
      </c>
      <c r="D510" s="15" t="s">
        <v>2415</v>
      </c>
      <c r="E510" s="15" t="s">
        <v>5662</v>
      </c>
      <c r="F510" s="15" t="s">
        <v>128</v>
      </c>
      <c r="G510" s="15">
        <v>999924406</v>
      </c>
      <c r="H510" s="15">
        <v>124.4</v>
      </c>
    </row>
    <row r="511" spans="1:8" x14ac:dyDescent="0.35">
      <c r="A511" s="82" t="s">
        <v>130</v>
      </c>
      <c r="B511" s="82" t="s">
        <v>140</v>
      </c>
      <c r="C511" s="82" t="s">
        <v>2668</v>
      </c>
      <c r="D511" s="82" t="s">
        <v>1216</v>
      </c>
      <c r="E511" s="15" t="s">
        <v>5464</v>
      </c>
      <c r="F511" s="82" t="s">
        <v>128</v>
      </c>
      <c r="G511" s="82">
        <v>999919779</v>
      </c>
      <c r="H511" s="15">
        <v>120</v>
      </c>
    </row>
    <row r="512" spans="1:8" x14ac:dyDescent="0.35">
      <c r="A512" s="85" t="s">
        <v>130</v>
      </c>
      <c r="B512" s="85" t="s">
        <v>140</v>
      </c>
      <c r="C512" s="85" t="s">
        <v>3447</v>
      </c>
      <c r="D512" s="85" t="s">
        <v>3448</v>
      </c>
      <c r="E512" s="15" t="s">
        <v>5632</v>
      </c>
      <c r="F512" s="85" t="s">
        <v>128</v>
      </c>
      <c r="G512" s="15">
        <v>999923787</v>
      </c>
      <c r="H512" s="15">
        <v>120</v>
      </c>
    </row>
    <row r="513" spans="1:8" x14ac:dyDescent="0.35">
      <c r="A513" s="15" t="s">
        <v>130</v>
      </c>
      <c r="B513" s="15" t="s">
        <v>140</v>
      </c>
      <c r="C513" s="15" t="s">
        <v>381</v>
      </c>
      <c r="D513" s="15" t="s">
        <v>1225</v>
      </c>
      <c r="E513" s="15" t="s">
        <v>5841</v>
      </c>
      <c r="F513" s="15" t="s">
        <v>128</v>
      </c>
      <c r="G513" s="15">
        <v>999926727</v>
      </c>
      <c r="H513" s="15">
        <v>120</v>
      </c>
    </row>
    <row r="514" spans="1:8" x14ac:dyDescent="0.35">
      <c r="A514" s="85" t="s">
        <v>130</v>
      </c>
      <c r="B514" s="85" t="s">
        <v>140</v>
      </c>
      <c r="C514" s="85" t="s">
        <v>536</v>
      </c>
      <c r="D514" s="85" t="s">
        <v>1047</v>
      </c>
      <c r="E514" s="15" t="s">
        <v>5883</v>
      </c>
      <c r="F514" s="85" t="s">
        <v>128</v>
      </c>
      <c r="G514" s="15">
        <v>999927248</v>
      </c>
      <c r="H514" s="15">
        <v>120</v>
      </c>
    </row>
    <row r="515" spans="1:8" x14ac:dyDescent="0.35">
      <c r="A515" s="15" t="s">
        <v>130</v>
      </c>
      <c r="B515" s="15" t="s">
        <v>140</v>
      </c>
      <c r="C515" s="15" t="s">
        <v>3182</v>
      </c>
      <c r="D515" s="15" t="s">
        <v>3183</v>
      </c>
      <c r="E515" s="15" t="s">
        <v>5878</v>
      </c>
      <c r="F515" s="15" t="s">
        <v>128</v>
      </c>
      <c r="G515" s="15">
        <v>999927186</v>
      </c>
      <c r="H515" s="15">
        <v>117</v>
      </c>
    </row>
    <row r="516" spans="1:8" x14ac:dyDescent="0.35">
      <c r="A516" s="15" t="s">
        <v>130</v>
      </c>
      <c r="B516" s="15" t="s">
        <v>140</v>
      </c>
      <c r="C516" s="15" t="s">
        <v>248</v>
      </c>
      <c r="D516" s="15" t="s">
        <v>3186</v>
      </c>
      <c r="E516" s="15" t="s">
        <v>5390</v>
      </c>
      <c r="F516" s="15" t="s">
        <v>128</v>
      </c>
      <c r="G516" s="15">
        <v>999917109</v>
      </c>
      <c r="H516" s="15">
        <v>98</v>
      </c>
    </row>
    <row r="517" spans="1:8" x14ac:dyDescent="0.35">
      <c r="A517" s="85" t="s">
        <v>130</v>
      </c>
      <c r="B517" s="85" t="s">
        <v>140</v>
      </c>
      <c r="C517" s="85" t="s">
        <v>4016</v>
      </c>
      <c r="D517" s="85" t="s">
        <v>1223</v>
      </c>
      <c r="E517" s="15" t="s">
        <v>5542</v>
      </c>
      <c r="F517" s="85" t="s">
        <v>128</v>
      </c>
      <c r="G517" s="15">
        <v>999921641</v>
      </c>
      <c r="H517" s="15">
        <v>90</v>
      </c>
    </row>
    <row r="518" spans="1:8" x14ac:dyDescent="0.35">
      <c r="A518" s="15" t="s">
        <v>130</v>
      </c>
      <c r="B518" s="15" t="s">
        <v>140</v>
      </c>
      <c r="C518" s="15" t="s">
        <v>692</v>
      </c>
      <c r="D518" s="15" t="s">
        <v>691</v>
      </c>
      <c r="E518" s="15" t="s">
        <v>5579</v>
      </c>
      <c r="F518" s="15" t="s">
        <v>128</v>
      </c>
      <c r="G518" s="15">
        <v>999922228</v>
      </c>
      <c r="H518" s="15">
        <v>90</v>
      </c>
    </row>
    <row r="519" spans="1:8" x14ac:dyDescent="0.35">
      <c r="A519" s="15" t="s">
        <v>130</v>
      </c>
      <c r="B519" s="15" t="s">
        <v>140</v>
      </c>
      <c r="C519" s="15" t="s">
        <v>1499</v>
      </c>
      <c r="D519" s="15" t="s">
        <v>2095</v>
      </c>
      <c r="E519" s="15" t="s">
        <v>5642</v>
      </c>
      <c r="F519" s="17" t="s">
        <v>128</v>
      </c>
      <c r="G519" s="15">
        <v>999923951</v>
      </c>
      <c r="H519" s="15">
        <v>90</v>
      </c>
    </row>
    <row r="520" spans="1:8" x14ac:dyDescent="0.35">
      <c r="A520" s="15" t="s">
        <v>130</v>
      </c>
      <c r="B520" s="15" t="s">
        <v>140</v>
      </c>
      <c r="C520" s="15" t="s">
        <v>2534</v>
      </c>
      <c r="D520" s="15" t="s">
        <v>2535</v>
      </c>
      <c r="E520" s="15" t="s">
        <v>5716</v>
      </c>
      <c r="F520" s="15" t="s">
        <v>128</v>
      </c>
      <c r="G520" s="15">
        <v>999925276</v>
      </c>
      <c r="H520" s="15">
        <v>90</v>
      </c>
    </row>
    <row r="521" spans="1:8" x14ac:dyDescent="0.35">
      <c r="A521" s="82" t="s">
        <v>130</v>
      </c>
      <c r="B521" s="82" t="s">
        <v>140</v>
      </c>
      <c r="C521" s="82" t="s">
        <v>2667</v>
      </c>
      <c r="D521" s="82" t="s">
        <v>934</v>
      </c>
      <c r="E521" s="15" t="s">
        <v>5785</v>
      </c>
      <c r="F521" s="82" t="s">
        <v>128</v>
      </c>
      <c r="G521" s="82">
        <v>999926099</v>
      </c>
      <c r="H521" s="15">
        <v>90</v>
      </c>
    </row>
    <row r="522" spans="1:8" x14ac:dyDescent="0.35">
      <c r="A522" s="15" t="s">
        <v>130</v>
      </c>
      <c r="B522" s="15" t="s">
        <v>140</v>
      </c>
      <c r="C522" s="17" t="s">
        <v>2212</v>
      </c>
      <c r="D522" s="17" t="s">
        <v>2211</v>
      </c>
      <c r="E522" s="15" t="s">
        <v>5650</v>
      </c>
      <c r="F522" s="17" t="s">
        <v>128</v>
      </c>
      <c r="G522" s="15">
        <v>999924326</v>
      </c>
      <c r="H522" s="15">
        <v>86.5</v>
      </c>
    </row>
    <row r="523" spans="1:8" x14ac:dyDescent="0.35">
      <c r="A523" s="15" t="s">
        <v>130</v>
      </c>
      <c r="B523" s="15" t="s">
        <v>140</v>
      </c>
      <c r="C523" s="15" t="s">
        <v>271</v>
      </c>
      <c r="D523" s="15" t="s">
        <v>272</v>
      </c>
      <c r="E523" s="15" t="s">
        <v>5550</v>
      </c>
      <c r="F523" s="15" t="s">
        <v>128</v>
      </c>
      <c r="G523" s="15">
        <v>999921747</v>
      </c>
      <c r="H523" s="15">
        <v>83</v>
      </c>
    </row>
    <row r="524" spans="1:8" x14ac:dyDescent="0.35">
      <c r="A524" s="15" t="s">
        <v>130</v>
      </c>
      <c r="B524" s="15" t="s">
        <v>140</v>
      </c>
      <c r="C524" s="15" t="s">
        <v>949</v>
      </c>
      <c r="D524" s="15" t="s">
        <v>1162</v>
      </c>
      <c r="E524" s="15" t="s">
        <v>5557</v>
      </c>
      <c r="F524" s="15" t="s">
        <v>128</v>
      </c>
      <c r="G524" s="15">
        <v>999921887</v>
      </c>
      <c r="H524" s="15">
        <v>80</v>
      </c>
    </row>
    <row r="525" spans="1:8" x14ac:dyDescent="0.35">
      <c r="A525" s="15" t="s">
        <v>130</v>
      </c>
      <c r="B525" s="15" t="s">
        <v>140</v>
      </c>
      <c r="C525" s="15" t="s">
        <v>139</v>
      </c>
      <c r="D525" s="15" t="s">
        <v>1733</v>
      </c>
      <c r="E525" s="15" t="s">
        <v>5530</v>
      </c>
      <c r="F525" s="17" t="s">
        <v>128</v>
      </c>
      <c r="G525" s="15">
        <v>999921488</v>
      </c>
      <c r="H525" s="15">
        <v>68</v>
      </c>
    </row>
    <row r="526" spans="1:8" x14ac:dyDescent="0.35">
      <c r="A526" s="15" t="s">
        <v>130</v>
      </c>
      <c r="B526" s="15" t="s">
        <v>140</v>
      </c>
      <c r="C526" s="15" t="s">
        <v>774</v>
      </c>
      <c r="D526" s="15" t="s">
        <v>1650</v>
      </c>
      <c r="E526" s="15" t="s">
        <v>5577</v>
      </c>
      <c r="F526" s="15" t="s">
        <v>128</v>
      </c>
      <c r="G526" s="15">
        <v>999922187</v>
      </c>
      <c r="H526" s="15">
        <v>68</v>
      </c>
    </row>
    <row r="527" spans="1:8" x14ac:dyDescent="0.35">
      <c r="A527" s="82" t="s">
        <v>130</v>
      </c>
      <c r="B527" s="82" t="s">
        <v>140</v>
      </c>
      <c r="C527" s="82" t="s">
        <v>2666</v>
      </c>
      <c r="D527" s="82" t="s">
        <v>469</v>
      </c>
      <c r="E527" s="15" t="s">
        <v>5806</v>
      </c>
      <c r="F527" s="82" t="s">
        <v>128</v>
      </c>
      <c r="G527" s="82">
        <v>999926342</v>
      </c>
      <c r="H527" s="15">
        <v>68</v>
      </c>
    </row>
    <row r="528" spans="1:8" x14ac:dyDescent="0.35">
      <c r="A528" s="15" t="s">
        <v>130</v>
      </c>
      <c r="B528" s="15" t="s">
        <v>140</v>
      </c>
      <c r="C528" s="15" t="s">
        <v>158</v>
      </c>
      <c r="D528" s="15" t="s">
        <v>3190</v>
      </c>
      <c r="E528" s="15" t="s">
        <v>5825</v>
      </c>
      <c r="F528" s="15" t="s">
        <v>128</v>
      </c>
      <c r="G528" s="15">
        <v>999926592</v>
      </c>
      <c r="H528" s="15">
        <v>68</v>
      </c>
    </row>
    <row r="529" spans="1:8" x14ac:dyDescent="0.35">
      <c r="A529" s="85" t="s">
        <v>130</v>
      </c>
      <c r="B529" s="85" t="s">
        <v>140</v>
      </c>
      <c r="C529" s="85" t="s">
        <v>4014</v>
      </c>
      <c r="D529" s="85" t="s">
        <v>1999</v>
      </c>
      <c r="E529" s="15" t="s">
        <v>5923</v>
      </c>
      <c r="F529" s="85" t="s">
        <v>128</v>
      </c>
      <c r="G529" s="15">
        <v>999927848</v>
      </c>
      <c r="H529" s="15">
        <v>68</v>
      </c>
    </row>
    <row r="530" spans="1:8" x14ac:dyDescent="0.35">
      <c r="A530" s="15" t="s">
        <v>130</v>
      </c>
      <c r="B530" s="15" t="s">
        <v>140</v>
      </c>
      <c r="C530" s="15" t="s">
        <v>834</v>
      </c>
      <c r="D530" s="15" t="s">
        <v>923</v>
      </c>
      <c r="E530" s="15" t="s">
        <v>5685</v>
      </c>
      <c r="F530" s="15" t="s">
        <v>128</v>
      </c>
      <c r="G530" s="15">
        <v>999924738</v>
      </c>
      <c r="H530" s="15">
        <v>65.5</v>
      </c>
    </row>
    <row r="531" spans="1:8" x14ac:dyDescent="0.35">
      <c r="A531" s="15" t="s">
        <v>130</v>
      </c>
      <c r="B531" s="15" t="s">
        <v>140</v>
      </c>
      <c r="C531" s="15" t="s">
        <v>3180</v>
      </c>
      <c r="D531" s="15" t="s">
        <v>3181</v>
      </c>
      <c r="E531" s="15" t="s">
        <v>5394</v>
      </c>
      <c r="F531" s="15" t="s">
        <v>128</v>
      </c>
      <c r="G531" s="15">
        <v>999917622</v>
      </c>
      <c r="H531" s="15">
        <v>63</v>
      </c>
    </row>
    <row r="532" spans="1:8" x14ac:dyDescent="0.35">
      <c r="A532" s="85" t="s">
        <v>130</v>
      </c>
      <c r="B532" s="85" t="s">
        <v>140</v>
      </c>
      <c r="C532" s="85" t="s">
        <v>4012</v>
      </c>
      <c r="D532" s="85" t="s">
        <v>4013</v>
      </c>
      <c r="E532" s="15" t="s">
        <v>5547</v>
      </c>
      <c r="F532" s="85" t="s">
        <v>128</v>
      </c>
      <c r="G532" s="15">
        <v>999921679</v>
      </c>
      <c r="H532" s="15">
        <v>63</v>
      </c>
    </row>
    <row r="533" spans="1:8" x14ac:dyDescent="0.35">
      <c r="A533" s="15" t="s">
        <v>130</v>
      </c>
      <c r="B533" s="15" t="s">
        <v>140</v>
      </c>
      <c r="C533" s="15" t="s">
        <v>2536</v>
      </c>
      <c r="D533" s="15" t="s">
        <v>2537</v>
      </c>
      <c r="E533" s="15" t="s">
        <v>5713</v>
      </c>
      <c r="F533" s="15" t="s">
        <v>128</v>
      </c>
      <c r="G533" s="15">
        <v>999925205</v>
      </c>
      <c r="H533" s="15">
        <v>63</v>
      </c>
    </row>
    <row r="534" spans="1:8" x14ac:dyDescent="0.35">
      <c r="A534" s="15" t="s">
        <v>130</v>
      </c>
      <c r="B534" s="15" t="s">
        <v>140</v>
      </c>
      <c r="C534" s="15" t="s">
        <v>3176</v>
      </c>
      <c r="D534" s="15" t="s">
        <v>3177</v>
      </c>
      <c r="E534" s="15" t="s">
        <v>5793</v>
      </c>
      <c r="F534" s="15" t="s">
        <v>128</v>
      </c>
      <c r="G534" s="15">
        <v>999926144</v>
      </c>
      <c r="H534" s="15">
        <v>63</v>
      </c>
    </row>
    <row r="535" spans="1:8" x14ac:dyDescent="0.35">
      <c r="A535" s="15" t="s">
        <v>130</v>
      </c>
      <c r="B535" s="15" t="s">
        <v>140</v>
      </c>
      <c r="C535" s="15" t="s">
        <v>3178</v>
      </c>
      <c r="D535" s="15" t="s">
        <v>3179</v>
      </c>
      <c r="E535" s="15" t="s">
        <v>5858</v>
      </c>
      <c r="F535" s="15" t="s">
        <v>128</v>
      </c>
      <c r="G535" s="15">
        <v>999926905</v>
      </c>
      <c r="H535" s="15">
        <v>63</v>
      </c>
    </row>
    <row r="536" spans="1:8" x14ac:dyDescent="0.35">
      <c r="A536" s="15" t="s">
        <v>130</v>
      </c>
      <c r="B536" s="15" t="s">
        <v>140</v>
      </c>
      <c r="C536" s="15" t="s">
        <v>251</v>
      </c>
      <c r="D536" s="15" t="s">
        <v>1106</v>
      </c>
      <c r="E536" s="15" t="s">
        <v>5786</v>
      </c>
      <c r="F536" s="15" t="s">
        <v>128</v>
      </c>
      <c r="G536" s="15">
        <v>999926111</v>
      </c>
      <c r="H536" s="15">
        <v>60</v>
      </c>
    </row>
    <row r="537" spans="1:8" x14ac:dyDescent="0.35">
      <c r="A537" s="17" t="s">
        <v>130</v>
      </c>
      <c r="B537" s="17" t="s">
        <v>140</v>
      </c>
      <c r="C537" s="17" t="s">
        <v>1360</v>
      </c>
      <c r="D537" s="17" t="s">
        <v>3802</v>
      </c>
      <c r="E537" s="15" t="s">
        <v>5847</v>
      </c>
      <c r="F537" s="89" t="s">
        <v>128</v>
      </c>
      <c r="G537" s="17">
        <v>999926791</v>
      </c>
      <c r="H537" s="15">
        <v>60</v>
      </c>
    </row>
    <row r="538" spans="1:8" x14ac:dyDescent="0.35">
      <c r="A538" s="85" t="s">
        <v>130</v>
      </c>
      <c r="B538" s="85" t="s">
        <v>140</v>
      </c>
      <c r="C538" s="85" t="s">
        <v>2329</v>
      </c>
      <c r="D538" s="85" t="s">
        <v>4015</v>
      </c>
      <c r="E538" s="15" t="s">
        <v>5860</v>
      </c>
      <c r="F538" s="85" t="s">
        <v>128</v>
      </c>
      <c r="G538" s="15">
        <v>999926917</v>
      </c>
      <c r="H538" s="15">
        <v>58</v>
      </c>
    </row>
    <row r="539" spans="1:8" x14ac:dyDescent="0.35">
      <c r="A539" s="15" t="s">
        <v>130</v>
      </c>
      <c r="B539" s="15" t="s">
        <v>140</v>
      </c>
      <c r="C539" s="15" t="s">
        <v>3000</v>
      </c>
      <c r="D539" s="15" t="s">
        <v>3001</v>
      </c>
      <c r="E539" s="15" t="s">
        <v>5344</v>
      </c>
      <c r="F539" s="15" t="s">
        <v>128</v>
      </c>
      <c r="G539" s="15">
        <v>999914737</v>
      </c>
      <c r="H539" s="15">
        <v>45</v>
      </c>
    </row>
    <row r="540" spans="1:8" x14ac:dyDescent="0.35">
      <c r="A540" s="83" t="s">
        <v>130</v>
      </c>
      <c r="B540" s="83" t="s">
        <v>140</v>
      </c>
      <c r="C540" s="83" t="s">
        <v>3859</v>
      </c>
      <c r="D540" s="83" t="s">
        <v>3136</v>
      </c>
      <c r="E540" s="15" t="s">
        <v>5360</v>
      </c>
      <c r="F540" s="83" t="s">
        <v>128</v>
      </c>
      <c r="G540" s="83">
        <v>999915628</v>
      </c>
      <c r="H540" s="15">
        <v>45</v>
      </c>
    </row>
    <row r="541" spans="1:8" x14ac:dyDescent="0.35">
      <c r="A541" s="15" t="s">
        <v>130</v>
      </c>
      <c r="B541" s="15" t="s">
        <v>140</v>
      </c>
      <c r="C541" s="15" t="s">
        <v>3573</v>
      </c>
      <c r="D541" s="15" t="s">
        <v>813</v>
      </c>
      <c r="E541" s="15" t="s">
        <v>5722</v>
      </c>
      <c r="F541" s="15" t="s">
        <v>128</v>
      </c>
      <c r="G541" s="15">
        <v>999925312</v>
      </c>
      <c r="H541" s="15">
        <v>45</v>
      </c>
    </row>
    <row r="542" spans="1:8" x14ac:dyDescent="0.35">
      <c r="A542" s="15" t="s">
        <v>130</v>
      </c>
      <c r="B542" s="15" t="s">
        <v>140</v>
      </c>
      <c r="C542" s="15" t="s">
        <v>765</v>
      </c>
      <c r="D542" s="15" t="s">
        <v>411</v>
      </c>
      <c r="E542" s="15" t="s">
        <v>5514</v>
      </c>
      <c r="F542" s="15" t="s">
        <v>128</v>
      </c>
      <c r="G542" s="15">
        <v>999921406</v>
      </c>
      <c r="H542" s="15">
        <v>38</v>
      </c>
    </row>
    <row r="543" spans="1:8" x14ac:dyDescent="0.35">
      <c r="A543" s="15" t="s">
        <v>130</v>
      </c>
      <c r="B543" s="15" t="s">
        <v>140</v>
      </c>
      <c r="C543" s="15" t="s">
        <v>3187</v>
      </c>
      <c r="D543" s="15" t="s">
        <v>2033</v>
      </c>
      <c r="E543" s="15" t="s">
        <v>5779</v>
      </c>
      <c r="F543" s="15" t="s">
        <v>128</v>
      </c>
      <c r="G543" s="15">
        <v>999926023</v>
      </c>
      <c r="H543" s="15">
        <v>38</v>
      </c>
    </row>
    <row r="544" spans="1:8" x14ac:dyDescent="0.35">
      <c r="A544" s="15" t="s">
        <v>130</v>
      </c>
      <c r="B544" s="15" t="s">
        <v>140</v>
      </c>
      <c r="C544" s="15" t="s">
        <v>1389</v>
      </c>
      <c r="D544" s="15" t="s">
        <v>3189</v>
      </c>
      <c r="E544" s="15" t="s">
        <v>5794</v>
      </c>
      <c r="F544" s="15" t="s">
        <v>128</v>
      </c>
      <c r="G544" s="15">
        <v>999926169</v>
      </c>
      <c r="H544" s="15">
        <v>38</v>
      </c>
    </row>
    <row r="545" spans="1:8" x14ac:dyDescent="0.35">
      <c r="A545" s="15" t="s">
        <v>130</v>
      </c>
      <c r="B545" s="15" t="s">
        <v>140</v>
      </c>
      <c r="C545" s="15" t="s">
        <v>3184</v>
      </c>
      <c r="D545" s="15" t="s">
        <v>3185</v>
      </c>
      <c r="E545" s="15" t="s">
        <v>5859</v>
      </c>
      <c r="F545" s="15" t="s">
        <v>128</v>
      </c>
      <c r="G545" s="15">
        <v>999926913</v>
      </c>
      <c r="H545" s="15">
        <v>38</v>
      </c>
    </row>
    <row r="546" spans="1:8" x14ac:dyDescent="0.35">
      <c r="A546" s="15" t="s">
        <v>130</v>
      </c>
      <c r="B546" s="15" t="s">
        <v>140</v>
      </c>
      <c r="C546" s="15" t="s">
        <v>3188</v>
      </c>
      <c r="D546" s="15" t="s">
        <v>1521</v>
      </c>
      <c r="E546" s="15" t="s">
        <v>5886</v>
      </c>
      <c r="F546" s="15" t="s">
        <v>128</v>
      </c>
      <c r="G546" s="15">
        <v>999927269</v>
      </c>
      <c r="H546" s="15">
        <v>38</v>
      </c>
    </row>
    <row r="547" spans="1:8" x14ac:dyDescent="0.35">
      <c r="A547" s="15" t="s">
        <v>130</v>
      </c>
      <c r="B547" s="15" t="s">
        <v>140</v>
      </c>
      <c r="C547" s="15" t="s">
        <v>584</v>
      </c>
      <c r="D547" s="15" t="s">
        <v>1422</v>
      </c>
      <c r="E547" s="15" t="s">
        <v>5599</v>
      </c>
      <c r="F547" s="15" t="s">
        <v>128</v>
      </c>
      <c r="G547" s="15">
        <v>999922612</v>
      </c>
      <c r="H547" s="15">
        <v>37.5</v>
      </c>
    </row>
    <row r="548" spans="1:8" x14ac:dyDescent="0.35">
      <c r="A548" s="17" t="s">
        <v>130</v>
      </c>
      <c r="B548" s="17" t="s">
        <v>140</v>
      </c>
      <c r="C548" s="17" t="s">
        <v>536</v>
      </c>
      <c r="D548" s="17" t="s">
        <v>3665</v>
      </c>
      <c r="E548" s="15" t="s">
        <v>5430</v>
      </c>
      <c r="F548" s="17" t="s">
        <v>128</v>
      </c>
      <c r="G548" s="17">
        <v>999919085</v>
      </c>
      <c r="H548" s="15">
        <v>30</v>
      </c>
    </row>
    <row r="549" spans="1:8" x14ac:dyDescent="0.35">
      <c r="A549" s="15" t="s">
        <v>130</v>
      </c>
      <c r="B549" s="15" t="s">
        <v>140</v>
      </c>
      <c r="C549" s="15" t="s">
        <v>2406</v>
      </c>
      <c r="D549" s="15" t="s">
        <v>2407</v>
      </c>
      <c r="E549" s="15" t="s">
        <v>5669</v>
      </c>
      <c r="F549" s="15" t="s">
        <v>128</v>
      </c>
      <c r="G549" s="15">
        <v>999924455</v>
      </c>
      <c r="H549" s="15">
        <v>26</v>
      </c>
    </row>
    <row r="550" spans="1:8" x14ac:dyDescent="0.35">
      <c r="A550" s="15" t="s">
        <v>130</v>
      </c>
      <c r="B550" s="15" t="s">
        <v>134</v>
      </c>
      <c r="C550" s="15" t="s">
        <v>155</v>
      </c>
      <c r="D550" s="15" t="s">
        <v>917</v>
      </c>
      <c r="E550" s="15" t="s">
        <v>5597</v>
      </c>
      <c r="F550" s="15" t="s">
        <v>128</v>
      </c>
      <c r="G550" s="15">
        <v>999922545</v>
      </c>
      <c r="H550" s="15">
        <v>328.3</v>
      </c>
    </row>
    <row r="551" spans="1:8" x14ac:dyDescent="0.35">
      <c r="A551" s="15" t="s">
        <v>130</v>
      </c>
      <c r="B551" s="15" t="s">
        <v>134</v>
      </c>
      <c r="C551" s="15" t="s">
        <v>1914</v>
      </c>
      <c r="D551" s="15" t="s">
        <v>1915</v>
      </c>
      <c r="E551" s="15" t="s">
        <v>5431</v>
      </c>
      <c r="F551" s="15" t="s">
        <v>128</v>
      </c>
      <c r="G551" s="15">
        <v>999919150</v>
      </c>
      <c r="H551" s="15">
        <v>240</v>
      </c>
    </row>
    <row r="552" spans="1:8" x14ac:dyDescent="0.35">
      <c r="A552" s="15" t="s">
        <v>130</v>
      </c>
      <c r="B552" s="15" t="s">
        <v>134</v>
      </c>
      <c r="C552" s="15" t="s">
        <v>893</v>
      </c>
      <c r="D552" s="15" t="s">
        <v>894</v>
      </c>
      <c r="E552" s="15" t="s">
        <v>5474</v>
      </c>
      <c r="F552" s="15" t="s">
        <v>128</v>
      </c>
      <c r="G552" s="15">
        <v>999920123</v>
      </c>
      <c r="H552" s="15">
        <v>233</v>
      </c>
    </row>
    <row r="553" spans="1:8" x14ac:dyDescent="0.35">
      <c r="A553" s="15" t="s">
        <v>130</v>
      </c>
      <c r="B553" s="15" t="s">
        <v>134</v>
      </c>
      <c r="C553" s="15" t="s">
        <v>2467</v>
      </c>
      <c r="D553" s="15" t="s">
        <v>2452</v>
      </c>
      <c r="E553" s="15" t="s">
        <v>5674</v>
      </c>
      <c r="F553" s="15" t="s">
        <v>128</v>
      </c>
      <c r="G553" s="15">
        <v>999924552</v>
      </c>
      <c r="H553" s="15">
        <v>206</v>
      </c>
    </row>
    <row r="554" spans="1:8" x14ac:dyDescent="0.35">
      <c r="A554" s="85" t="s">
        <v>130</v>
      </c>
      <c r="B554" s="85" t="s">
        <v>134</v>
      </c>
      <c r="C554" s="85" t="s">
        <v>274</v>
      </c>
      <c r="D554" s="85" t="s">
        <v>300</v>
      </c>
      <c r="E554" s="15" t="s">
        <v>5795</v>
      </c>
      <c r="F554" s="85" t="s">
        <v>128</v>
      </c>
      <c r="G554" s="15">
        <v>999926170</v>
      </c>
      <c r="H554" s="15">
        <v>158</v>
      </c>
    </row>
    <row r="555" spans="1:8" x14ac:dyDescent="0.35">
      <c r="A555" s="15" t="s">
        <v>130</v>
      </c>
      <c r="B555" s="15" t="s">
        <v>134</v>
      </c>
      <c r="C555" s="15" t="s">
        <v>2445</v>
      </c>
      <c r="D555" s="15" t="s">
        <v>2446</v>
      </c>
      <c r="E555" s="15" t="s">
        <v>5663</v>
      </c>
      <c r="F555" s="15" t="s">
        <v>128</v>
      </c>
      <c r="G555" s="15">
        <v>999924410</v>
      </c>
      <c r="H555" s="15">
        <v>150</v>
      </c>
    </row>
    <row r="556" spans="1:8" x14ac:dyDescent="0.35">
      <c r="A556" s="15" t="s">
        <v>130</v>
      </c>
      <c r="B556" s="15" t="s">
        <v>134</v>
      </c>
      <c r="C556" s="15" t="s">
        <v>539</v>
      </c>
      <c r="D556" s="15" t="s">
        <v>532</v>
      </c>
      <c r="E556" s="15" t="s">
        <v>5621</v>
      </c>
      <c r="F556" s="15" t="s">
        <v>128</v>
      </c>
      <c r="G556" s="15">
        <v>999923289</v>
      </c>
      <c r="H556" s="15">
        <v>140</v>
      </c>
    </row>
    <row r="557" spans="1:8" x14ac:dyDescent="0.35">
      <c r="A557" s="17" t="s">
        <v>130</v>
      </c>
      <c r="B557" s="17" t="s">
        <v>134</v>
      </c>
      <c r="C557" s="17" t="s">
        <v>974</v>
      </c>
      <c r="D557" s="17" t="s">
        <v>975</v>
      </c>
      <c r="E557" s="15" t="s">
        <v>5466</v>
      </c>
      <c r="F557" s="17" t="s">
        <v>128</v>
      </c>
      <c r="G557" s="17">
        <v>999919835</v>
      </c>
      <c r="H557" s="15">
        <v>139.5</v>
      </c>
    </row>
    <row r="558" spans="1:8" x14ac:dyDescent="0.35">
      <c r="A558" s="15" t="s">
        <v>130</v>
      </c>
      <c r="B558" s="15" t="s">
        <v>134</v>
      </c>
      <c r="C558" s="15" t="s">
        <v>2337</v>
      </c>
      <c r="D558" s="15" t="s">
        <v>2338</v>
      </c>
      <c r="E558" s="15" t="s">
        <v>5699</v>
      </c>
      <c r="F558" s="15" t="s">
        <v>128</v>
      </c>
      <c r="G558" s="15">
        <v>999924856</v>
      </c>
      <c r="H558" s="15">
        <v>138.75</v>
      </c>
    </row>
    <row r="559" spans="1:8" x14ac:dyDescent="0.35">
      <c r="A559" s="15" t="s">
        <v>130</v>
      </c>
      <c r="B559" s="15" t="s">
        <v>134</v>
      </c>
      <c r="C559" s="15" t="s">
        <v>1699</v>
      </c>
      <c r="D559" s="15" t="s">
        <v>1700</v>
      </c>
      <c r="E559" s="15" t="s">
        <v>5440</v>
      </c>
      <c r="F559" s="15" t="s">
        <v>128</v>
      </c>
      <c r="G559" s="15">
        <v>999919282</v>
      </c>
      <c r="H559" s="15">
        <v>135.6</v>
      </c>
    </row>
    <row r="560" spans="1:8" x14ac:dyDescent="0.35">
      <c r="A560" s="15" t="s">
        <v>130</v>
      </c>
      <c r="B560" s="15" t="s">
        <v>134</v>
      </c>
      <c r="C560" s="15" t="s">
        <v>158</v>
      </c>
      <c r="D560" s="15" t="s">
        <v>2423</v>
      </c>
      <c r="E560" s="15" t="s">
        <v>5658</v>
      </c>
      <c r="F560" s="15" t="s">
        <v>128</v>
      </c>
      <c r="G560" s="15">
        <v>999924376</v>
      </c>
      <c r="H560" s="15">
        <v>127.5</v>
      </c>
    </row>
    <row r="561" spans="1:8" x14ac:dyDescent="0.35">
      <c r="A561" s="15" t="s">
        <v>130</v>
      </c>
      <c r="B561" s="15" t="s">
        <v>134</v>
      </c>
      <c r="C561" s="15" t="s">
        <v>2412</v>
      </c>
      <c r="D561" s="15" t="s">
        <v>2413</v>
      </c>
      <c r="E561" s="15" t="s">
        <v>5653</v>
      </c>
      <c r="F561" s="15" t="s">
        <v>128</v>
      </c>
      <c r="G561" s="15">
        <v>999924342</v>
      </c>
      <c r="H561" s="15">
        <v>124</v>
      </c>
    </row>
    <row r="562" spans="1:8" x14ac:dyDescent="0.35">
      <c r="A562" s="15" t="s">
        <v>130</v>
      </c>
      <c r="B562" s="15" t="s">
        <v>134</v>
      </c>
      <c r="C562" s="15" t="s">
        <v>1987</v>
      </c>
      <c r="D562" s="15" t="s">
        <v>1225</v>
      </c>
      <c r="E562" s="15" t="s">
        <v>5740</v>
      </c>
      <c r="F562" s="15" t="s">
        <v>128</v>
      </c>
      <c r="G562" s="15">
        <v>999925521</v>
      </c>
      <c r="H562" s="15">
        <v>120</v>
      </c>
    </row>
    <row r="563" spans="1:8" x14ac:dyDescent="0.35">
      <c r="A563" s="17" t="s">
        <v>130</v>
      </c>
      <c r="B563" s="17" t="s">
        <v>134</v>
      </c>
      <c r="C563" s="17" t="s">
        <v>362</v>
      </c>
      <c r="D563" s="17" t="s">
        <v>230</v>
      </c>
      <c r="E563" s="15" t="s">
        <v>5890</v>
      </c>
      <c r="F563" s="17" t="s">
        <v>128</v>
      </c>
      <c r="G563" s="17">
        <v>999927312</v>
      </c>
      <c r="H563" s="15">
        <v>120</v>
      </c>
    </row>
    <row r="564" spans="1:8" x14ac:dyDescent="0.35">
      <c r="A564" s="83" t="s">
        <v>130</v>
      </c>
      <c r="B564" s="83" t="s">
        <v>134</v>
      </c>
      <c r="C564" s="83" t="s">
        <v>1580</v>
      </c>
      <c r="D564" s="83" t="s">
        <v>511</v>
      </c>
      <c r="E564" s="15" t="s">
        <v>5946</v>
      </c>
      <c r="F564" s="83" t="s">
        <v>128</v>
      </c>
      <c r="G564" s="83">
        <v>999928088</v>
      </c>
      <c r="H564" s="15">
        <v>120</v>
      </c>
    </row>
    <row r="565" spans="1:8" x14ac:dyDescent="0.35">
      <c r="A565" s="15" t="s">
        <v>130</v>
      </c>
      <c r="B565" s="15" t="s">
        <v>134</v>
      </c>
      <c r="C565" s="15" t="s">
        <v>324</v>
      </c>
      <c r="D565" s="15" t="s">
        <v>3167</v>
      </c>
      <c r="E565" s="15" t="s">
        <v>5826</v>
      </c>
      <c r="F565" s="15" t="s">
        <v>128</v>
      </c>
      <c r="G565" s="15">
        <v>999926597</v>
      </c>
      <c r="H565" s="15">
        <v>115.5</v>
      </c>
    </row>
    <row r="566" spans="1:8" x14ac:dyDescent="0.35">
      <c r="A566" s="15" t="s">
        <v>130</v>
      </c>
      <c r="B566" s="15" t="s">
        <v>134</v>
      </c>
      <c r="C566" s="15" t="s">
        <v>344</v>
      </c>
      <c r="D566" s="15" t="s">
        <v>702</v>
      </c>
      <c r="E566" s="15" t="s">
        <v>5692</v>
      </c>
      <c r="F566" s="15" t="s">
        <v>128</v>
      </c>
      <c r="G566" s="15">
        <v>999924805</v>
      </c>
      <c r="H566" s="15">
        <v>96</v>
      </c>
    </row>
    <row r="567" spans="1:8" x14ac:dyDescent="0.35">
      <c r="A567" s="17" t="s">
        <v>130</v>
      </c>
      <c r="B567" s="17" t="s">
        <v>134</v>
      </c>
      <c r="C567" s="17" t="s">
        <v>158</v>
      </c>
      <c r="D567" s="17" t="s">
        <v>1773</v>
      </c>
      <c r="E567" s="15" t="s">
        <v>5581</v>
      </c>
      <c r="F567" s="17" t="s">
        <v>128</v>
      </c>
      <c r="G567" s="17">
        <v>999922243</v>
      </c>
      <c r="H567" s="15">
        <v>90</v>
      </c>
    </row>
    <row r="568" spans="1:8" x14ac:dyDescent="0.35">
      <c r="A568" s="83" t="s">
        <v>130</v>
      </c>
      <c r="B568" s="83" t="s">
        <v>134</v>
      </c>
      <c r="C568" s="83" t="s">
        <v>656</v>
      </c>
      <c r="D568" s="83" t="s">
        <v>1363</v>
      </c>
      <c r="E568" s="15" t="s">
        <v>5643</v>
      </c>
      <c r="F568" s="83" t="s">
        <v>128</v>
      </c>
      <c r="G568" s="83">
        <v>999923998</v>
      </c>
      <c r="H568" s="15">
        <v>90</v>
      </c>
    </row>
    <row r="569" spans="1:8" x14ac:dyDescent="0.35">
      <c r="A569" s="85" t="s">
        <v>130</v>
      </c>
      <c r="B569" s="85" t="s">
        <v>134</v>
      </c>
      <c r="C569" s="85" t="s">
        <v>159</v>
      </c>
      <c r="D569" s="85" t="s">
        <v>1187</v>
      </c>
      <c r="E569" s="15" t="s">
        <v>5769</v>
      </c>
      <c r="F569" s="85" t="s">
        <v>128</v>
      </c>
      <c r="G569" s="15">
        <v>999925875</v>
      </c>
      <c r="H569" s="15">
        <v>90</v>
      </c>
    </row>
    <row r="570" spans="1:8" x14ac:dyDescent="0.35">
      <c r="A570" s="82" t="s">
        <v>130</v>
      </c>
      <c r="B570" s="82" t="s">
        <v>134</v>
      </c>
      <c r="C570" s="82" t="s">
        <v>2673</v>
      </c>
      <c r="D570" s="82" t="s">
        <v>1475</v>
      </c>
      <c r="E570" s="15" t="s">
        <v>5805</v>
      </c>
      <c r="F570" s="82" t="s">
        <v>128</v>
      </c>
      <c r="G570" s="82">
        <v>999926332</v>
      </c>
      <c r="H570" s="15">
        <v>90</v>
      </c>
    </row>
    <row r="571" spans="1:8" x14ac:dyDescent="0.35">
      <c r="A571" s="15" t="s">
        <v>130</v>
      </c>
      <c r="B571" s="15" t="s">
        <v>134</v>
      </c>
      <c r="C571" s="15" t="s">
        <v>319</v>
      </c>
      <c r="D571" s="15" t="s">
        <v>2133</v>
      </c>
      <c r="E571" s="15" t="s">
        <v>5635</v>
      </c>
      <c r="F571" s="15" t="s">
        <v>128</v>
      </c>
      <c r="G571" s="15">
        <v>999923866</v>
      </c>
      <c r="H571" s="15">
        <v>79</v>
      </c>
    </row>
    <row r="572" spans="1:8" x14ac:dyDescent="0.35">
      <c r="A572" s="17" t="s">
        <v>130</v>
      </c>
      <c r="B572" s="17" t="s">
        <v>134</v>
      </c>
      <c r="C572" s="17" t="s">
        <v>1385</v>
      </c>
      <c r="D572" s="17" t="s">
        <v>1386</v>
      </c>
      <c r="E572" s="15" t="s">
        <v>5559</v>
      </c>
      <c r="F572" s="17" t="s">
        <v>128</v>
      </c>
      <c r="G572" s="17">
        <v>999921907</v>
      </c>
      <c r="H572" s="15">
        <v>68</v>
      </c>
    </row>
    <row r="573" spans="1:8" x14ac:dyDescent="0.35">
      <c r="A573" s="82" t="s">
        <v>130</v>
      </c>
      <c r="B573" s="82" t="s">
        <v>134</v>
      </c>
      <c r="C573" s="82" t="s">
        <v>2671</v>
      </c>
      <c r="D573" s="82" t="s">
        <v>2672</v>
      </c>
      <c r="E573" s="15" t="s">
        <v>5757</v>
      </c>
      <c r="F573" s="82" t="s">
        <v>128</v>
      </c>
      <c r="G573" s="82">
        <v>999925689</v>
      </c>
      <c r="H573" s="15">
        <v>68</v>
      </c>
    </row>
    <row r="574" spans="1:8" x14ac:dyDescent="0.35">
      <c r="A574" s="82" t="s">
        <v>130</v>
      </c>
      <c r="B574" s="82" t="s">
        <v>134</v>
      </c>
      <c r="C574" s="82" t="s">
        <v>2674</v>
      </c>
      <c r="D574" s="82" t="s">
        <v>2675</v>
      </c>
      <c r="E574" s="15" t="s">
        <v>5762</v>
      </c>
      <c r="F574" s="82" t="s">
        <v>128</v>
      </c>
      <c r="G574" s="82">
        <v>999925781</v>
      </c>
      <c r="H574" s="15">
        <v>68</v>
      </c>
    </row>
    <row r="575" spans="1:8" x14ac:dyDescent="0.35">
      <c r="A575" s="85" t="s">
        <v>130</v>
      </c>
      <c r="B575" s="85" t="s">
        <v>134</v>
      </c>
      <c r="C575" s="85" t="s">
        <v>524</v>
      </c>
      <c r="D575" s="85" t="s">
        <v>1223</v>
      </c>
      <c r="E575" s="15" t="s">
        <v>5783</v>
      </c>
      <c r="F575" s="85" t="s">
        <v>128</v>
      </c>
      <c r="G575" s="15">
        <v>999926084</v>
      </c>
      <c r="H575" s="15">
        <v>68</v>
      </c>
    </row>
    <row r="576" spans="1:8" x14ac:dyDescent="0.35">
      <c r="A576" s="15" t="s">
        <v>130</v>
      </c>
      <c r="B576" s="15" t="s">
        <v>134</v>
      </c>
      <c r="C576" s="15" t="s">
        <v>3166</v>
      </c>
      <c r="D576" s="15" t="s">
        <v>544</v>
      </c>
      <c r="E576" s="15" t="s">
        <v>5864</v>
      </c>
      <c r="F576" s="15" t="s">
        <v>128</v>
      </c>
      <c r="G576" s="15">
        <v>999926991</v>
      </c>
      <c r="H576" s="15">
        <v>68</v>
      </c>
    </row>
    <row r="577" spans="1:8" x14ac:dyDescent="0.35">
      <c r="A577" s="15" t="s">
        <v>130</v>
      </c>
      <c r="B577" s="15" t="s">
        <v>134</v>
      </c>
      <c r="C577" s="15" t="s">
        <v>936</v>
      </c>
      <c r="D577" s="15" t="s">
        <v>957</v>
      </c>
      <c r="E577" s="15" t="s">
        <v>5868</v>
      </c>
      <c r="F577" s="15" t="s">
        <v>128</v>
      </c>
      <c r="G577" s="15">
        <v>999927036</v>
      </c>
      <c r="H577" s="15">
        <v>68</v>
      </c>
    </row>
    <row r="578" spans="1:8" x14ac:dyDescent="0.35">
      <c r="A578" s="15" t="s">
        <v>130</v>
      </c>
      <c r="B578" s="15" t="s">
        <v>134</v>
      </c>
      <c r="C578" s="15" t="s">
        <v>2290</v>
      </c>
      <c r="D578" s="15" t="s">
        <v>1068</v>
      </c>
      <c r="E578" s="15" t="s">
        <v>5819</v>
      </c>
      <c r="F578" s="15" t="s">
        <v>128</v>
      </c>
      <c r="G578" s="15">
        <v>999926485</v>
      </c>
      <c r="H578" s="15">
        <v>63</v>
      </c>
    </row>
    <row r="579" spans="1:8" x14ac:dyDescent="0.35">
      <c r="A579" s="15" t="s">
        <v>130</v>
      </c>
      <c r="B579" s="15" t="s">
        <v>134</v>
      </c>
      <c r="C579" s="15" t="s">
        <v>1224</v>
      </c>
      <c r="D579" s="15" t="s">
        <v>3723</v>
      </c>
      <c r="E579" s="15" t="s">
        <v>5895</v>
      </c>
      <c r="F579" s="15" t="s">
        <v>128</v>
      </c>
      <c r="G579" s="15">
        <v>999927355</v>
      </c>
      <c r="H579" s="15">
        <v>63</v>
      </c>
    </row>
    <row r="580" spans="1:8" x14ac:dyDescent="0.35">
      <c r="A580" s="15" t="s">
        <v>130</v>
      </c>
      <c r="B580" s="15" t="s">
        <v>134</v>
      </c>
      <c r="C580" s="15" t="s">
        <v>324</v>
      </c>
      <c r="D580" s="15" t="s">
        <v>1223</v>
      </c>
      <c r="E580" s="15" t="s">
        <v>5463</v>
      </c>
      <c r="F580" s="15" t="s">
        <v>128</v>
      </c>
      <c r="G580" s="15">
        <v>999919778</v>
      </c>
      <c r="H580" s="15">
        <v>60</v>
      </c>
    </row>
    <row r="581" spans="1:8" x14ac:dyDescent="0.35">
      <c r="A581" s="15" t="s">
        <v>130</v>
      </c>
      <c r="B581" s="15" t="s">
        <v>134</v>
      </c>
      <c r="C581" s="15" t="s">
        <v>3760</v>
      </c>
      <c r="D581" s="15" t="s">
        <v>3761</v>
      </c>
      <c r="E581" s="15" t="s">
        <v>5756</v>
      </c>
      <c r="F581" s="15" t="s">
        <v>128</v>
      </c>
      <c r="G581" s="15">
        <v>999925676</v>
      </c>
      <c r="H581" s="15">
        <v>60</v>
      </c>
    </row>
    <row r="582" spans="1:8" x14ac:dyDescent="0.35">
      <c r="A582" s="15" t="s">
        <v>130</v>
      </c>
      <c r="B582" s="15" t="s">
        <v>134</v>
      </c>
      <c r="C582" s="15" t="s">
        <v>2424</v>
      </c>
      <c r="D582" s="15" t="s">
        <v>2372</v>
      </c>
      <c r="E582" s="15" t="s">
        <v>5689</v>
      </c>
      <c r="F582" s="15" t="s">
        <v>128</v>
      </c>
      <c r="G582" s="15">
        <v>999924779</v>
      </c>
      <c r="H582" s="15">
        <v>50</v>
      </c>
    </row>
    <row r="583" spans="1:8" x14ac:dyDescent="0.35">
      <c r="A583" s="15" t="s">
        <v>130</v>
      </c>
      <c r="B583" s="15" t="s">
        <v>134</v>
      </c>
      <c r="C583" s="15" t="s">
        <v>2538</v>
      </c>
      <c r="D583" s="15" t="s">
        <v>2539</v>
      </c>
      <c r="E583" s="15" t="s">
        <v>5715</v>
      </c>
      <c r="F583" s="15" t="s">
        <v>128</v>
      </c>
      <c r="G583" s="15">
        <v>999925275</v>
      </c>
      <c r="H583" s="15">
        <v>45</v>
      </c>
    </row>
    <row r="584" spans="1:8" x14ac:dyDescent="0.35">
      <c r="A584" s="15" t="s">
        <v>130</v>
      </c>
      <c r="B584" s="15" t="s">
        <v>134</v>
      </c>
      <c r="C584" s="15" t="s">
        <v>3005</v>
      </c>
      <c r="D584" s="15" t="s">
        <v>3006</v>
      </c>
      <c r="E584" s="15" t="s">
        <v>5840</v>
      </c>
      <c r="F584" s="15" t="s">
        <v>128</v>
      </c>
      <c r="G584" s="15">
        <v>999926715</v>
      </c>
      <c r="H584" s="15">
        <v>45</v>
      </c>
    </row>
    <row r="585" spans="1:8" x14ac:dyDescent="0.35">
      <c r="A585" s="15" t="s">
        <v>130</v>
      </c>
      <c r="B585" s="15" t="s">
        <v>134</v>
      </c>
      <c r="C585" s="15" t="s">
        <v>3579</v>
      </c>
      <c r="D585" s="15" t="s">
        <v>150</v>
      </c>
      <c r="E585" s="15" t="s">
        <v>5928</v>
      </c>
      <c r="F585" s="15" t="s">
        <v>128</v>
      </c>
      <c r="G585" s="15">
        <v>999927878</v>
      </c>
      <c r="H585" s="15">
        <v>45</v>
      </c>
    </row>
    <row r="586" spans="1:8" x14ac:dyDescent="0.35">
      <c r="A586" s="15" t="s">
        <v>130</v>
      </c>
      <c r="B586" s="17" t="s">
        <v>134</v>
      </c>
      <c r="C586" s="17" t="s">
        <v>289</v>
      </c>
      <c r="D586" s="17" t="s">
        <v>290</v>
      </c>
      <c r="E586" s="15" t="s">
        <v>5565</v>
      </c>
      <c r="F586" s="17" t="s">
        <v>128</v>
      </c>
      <c r="G586" s="17">
        <v>999921981</v>
      </c>
      <c r="H586" s="15">
        <v>44.2</v>
      </c>
    </row>
    <row r="587" spans="1:8" x14ac:dyDescent="0.35">
      <c r="A587" s="15" t="s">
        <v>130</v>
      </c>
      <c r="B587" s="15" t="s">
        <v>134</v>
      </c>
      <c r="C587" s="17" t="s">
        <v>744</v>
      </c>
      <c r="D587" s="17" t="s">
        <v>2138</v>
      </c>
      <c r="E587" s="15" t="s">
        <v>5647</v>
      </c>
      <c r="F587" s="17" t="s">
        <v>128</v>
      </c>
      <c r="G587" s="15">
        <v>999924130</v>
      </c>
      <c r="H587" s="15">
        <v>42</v>
      </c>
    </row>
    <row r="588" spans="1:8" x14ac:dyDescent="0.35">
      <c r="A588" s="15" t="s">
        <v>130</v>
      </c>
      <c r="B588" s="15" t="s">
        <v>134</v>
      </c>
      <c r="C588" s="15" t="s">
        <v>860</v>
      </c>
      <c r="D588" s="15" t="s">
        <v>3169</v>
      </c>
      <c r="E588" s="15" t="s">
        <v>5773</v>
      </c>
      <c r="F588" s="15" t="s">
        <v>128</v>
      </c>
      <c r="G588" s="15">
        <v>999925930</v>
      </c>
      <c r="H588" s="15">
        <v>38</v>
      </c>
    </row>
    <row r="589" spans="1:8" x14ac:dyDescent="0.35">
      <c r="A589" s="15" t="s">
        <v>130</v>
      </c>
      <c r="B589" s="15" t="s">
        <v>134</v>
      </c>
      <c r="C589" s="15" t="s">
        <v>3172</v>
      </c>
      <c r="D589" s="15" t="s">
        <v>3173</v>
      </c>
      <c r="E589" s="15" t="s">
        <v>5790</v>
      </c>
      <c r="F589" s="15" t="s">
        <v>128</v>
      </c>
      <c r="G589" s="15">
        <v>999926123</v>
      </c>
      <c r="H589" s="15">
        <v>38</v>
      </c>
    </row>
    <row r="590" spans="1:8" x14ac:dyDescent="0.35">
      <c r="A590" s="15" t="s">
        <v>130</v>
      </c>
      <c r="B590" s="15" t="s">
        <v>134</v>
      </c>
      <c r="C590" s="15" t="s">
        <v>3170</v>
      </c>
      <c r="D590" s="15" t="s">
        <v>3171</v>
      </c>
      <c r="E590" s="15" t="s">
        <v>5791</v>
      </c>
      <c r="F590" s="15" t="s">
        <v>128</v>
      </c>
      <c r="G590" s="15">
        <v>999926136</v>
      </c>
      <c r="H590" s="15">
        <v>38</v>
      </c>
    </row>
    <row r="591" spans="1:8" x14ac:dyDescent="0.35">
      <c r="A591" s="15" t="s">
        <v>130</v>
      </c>
      <c r="B591" s="15" t="s">
        <v>134</v>
      </c>
      <c r="C591" s="15" t="s">
        <v>748</v>
      </c>
      <c r="D591" s="15" t="s">
        <v>3168</v>
      </c>
      <c r="E591" s="15" t="s">
        <v>5830</v>
      </c>
      <c r="F591" s="15" t="s">
        <v>128</v>
      </c>
      <c r="G591" s="15">
        <v>999926626</v>
      </c>
      <c r="H591" s="15">
        <v>38</v>
      </c>
    </row>
    <row r="592" spans="1:8" x14ac:dyDescent="0.35">
      <c r="A592" s="15" t="s">
        <v>130</v>
      </c>
      <c r="B592" s="15" t="s">
        <v>134</v>
      </c>
      <c r="C592" s="15" t="s">
        <v>442</v>
      </c>
      <c r="D592" s="15" t="s">
        <v>2334</v>
      </c>
      <c r="E592" s="15" t="s">
        <v>5654</v>
      </c>
      <c r="F592" s="15" t="s">
        <v>128</v>
      </c>
      <c r="G592" s="15">
        <v>999924351</v>
      </c>
      <c r="H592" s="15">
        <v>37.5</v>
      </c>
    </row>
    <row r="593" spans="1:8" x14ac:dyDescent="0.35">
      <c r="A593" s="15" t="s">
        <v>130</v>
      </c>
      <c r="B593" s="17" t="s">
        <v>134</v>
      </c>
      <c r="C593" s="17" t="s">
        <v>840</v>
      </c>
      <c r="D593" s="17" t="s">
        <v>1799</v>
      </c>
      <c r="E593" s="15" t="s">
        <v>5320</v>
      </c>
      <c r="F593" s="17" t="s">
        <v>128</v>
      </c>
      <c r="G593" s="15">
        <v>999910015</v>
      </c>
      <c r="H593" s="15">
        <v>36</v>
      </c>
    </row>
    <row r="594" spans="1:8" x14ac:dyDescent="0.35">
      <c r="A594" s="15" t="s">
        <v>130</v>
      </c>
      <c r="B594" s="15" t="s">
        <v>134</v>
      </c>
      <c r="C594" s="15" t="s">
        <v>897</v>
      </c>
      <c r="D594" s="15" t="s">
        <v>2540</v>
      </c>
      <c r="E594" s="15" t="s">
        <v>5745</v>
      </c>
      <c r="F594" s="15" t="s">
        <v>128</v>
      </c>
      <c r="G594" s="15">
        <v>999925594</v>
      </c>
      <c r="H594" s="15">
        <v>34</v>
      </c>
    </row>
    <row r="595" spans="1:8" x14ac:dyDescent="0.35">
      <c r="A595" s="83" t="s">
        <v>130</v>
      </c>
      <c r="B595" s="83" t="s">
        <v>134</v>
      </c>
      <c r="C595" s="83" t="s">
        <v>248</v>
      </c>
      <c r="D595" s="83" t="s">
        <v>1640</v>
      </c>
      <c r="E595" s="15" t="s">
        <v>5473</v>
      </c>
      <c r="F595" s="83" t="s">
        <v>128</v>
      </c>
      <c r="G595" s="83">
        <v>999920004</v>
      </c>
      <c r="H595" s="15">
        <v>30</v>
      </c>
    </row>
    <row r="596" spans="1:8" x14ac:dyDescent="0.35">
      <c r="A596" s="15" t="s">
        <v>130</v>
      </c>
      <c r="B596" s="15" t="s">
        <v>134</v>
      </c>
      <c r="C596" s="15" t="s">
        <v>3762</v>
      </c>
      <c r="D596" s="15" t="s">
        <v>3763</v>
      </c>
      <c r="E596" s="15" t="s">
        <v>5933</v>
      </c>
      <c r="F596" s="15" t="s">
        <v>128</v>
      </c>
      <c r="G596" s="15">
        <v>999927972</v>
      </c>
      <c r="H596" s="15">
        <v>30</v>
      </c>
    </row>
    <row r="597" spans="1:8" x14ac:dyDescent="0.35">
      <c r="A597" s="15" t="s">
        <v>130</v>
      </c>
      <c r="B597" s="15" t="s">
        <v>134</v>
      </c>
      <c r="C597" s="15" t="s">
        <v>1544</v>
      </c>
      <c r="D597" s="15" t="s">
        <v>383</v>
      </c>
      <c r="E597" s="15" t="s">
        <v>5672</v>
      </c>
      <c r="F597" s="15" t="s">
        <v>128</v>
      </c>
      <c r="G597" s="15">
        <v>999924524</v>
      </c>
      <c r="H597" s="15">
        <v>28</v>
      </c>
    </row>
    <row r="598" spans="1:8" x14ac:dyDescent="0.35">
      <c r="A598" s="15" t="s">
        <v>130</v>
      </c>
      <c r="B598" s="15" t="s">
        <v>142</v>
      </c>
      <c r="C598" s="15" t="s">
        <v>612</v>
      </c>
      <c r="D598" s="15" t="s">
        <v>613</v>
      </c>
      <c r="E598" s="15" t="s">
        <v>5404</v>
      </c>
      <c r="F598" s="15" t="s">
        <v>128</v>
      </c>
      <c r="G598" s="15">
        <v>999917918</v>
      </c>
      <c r="H598" s="15">
        <v>323.59999999999997</v>
      </c>
    </row>
    <row r="599" spans="1:8" x14ac:dyDescent="0.35">
      <c r="A599" s="15" t="s">
        <v>130</v>
      </c>
      <c r="B599" s="15" t="s">
        <v>142</v>
      </c>
      <c r="C599" s="15" t="s">
        <v>744</v>
      </c>
      <c r="D599" s="15" t="s">
        <v>768</v>
      </c>
      <c r="E599" s="15" t="s">
        <v>5413</v>
      </c>
      <c r="F599" s="15" t="s">
        <v>128</v>
      </c>
      <c r="G599" s="15">
        <v>999918194</v>
      </c>
      <c r="H599" s="15">
        <v>317</v>
      </c>
    </row>
    <row r="600" spans="1:8" x14ac:dyDescent="0.35">
      <c r="A600" s="15" t="s">
        <v>130</v>
      </c>
      <c r="B600" s="15" t="s">
        <v>142</v>
      </c>
      <c r="C600" s="15" t="s">
        <v>2090</v>
      </c>
      <c r="D600" s="15" t="s">
        <v>2091</v>
      </c>
      <c r="E600" s="15" t="s">
        <v>5541</v>
      </c>
      <c r="F600" s="17" t="s">
        <v>128</v>
      </c>
      <c r="G600" s="15">
        <v>999921634</v>
      </c>
      <c r="H600" s="15">
        <v>248</v>
      </c>
    </row>
    <row r="601" spans="1:8" x14ac:dyDescent="0.35">
      <c r="A601" s="15" t="s">
        <v>130</v>
      </c>
      <c r="B601" s="15" t="s">
        <v>142</v>
      </c>
      <c r="C601" s="15" t="s">
        <v>2427</v>
      </c>
      <c r="D601" s="15" t="s">
        <v>1453</v>
      </c>
      <c r="E601" s="15" t="s">
        <v>5673</v>
      </c>
      <c r="F601" s="15" t="s">
        <v>128</v>
      </c>
      <c r="G601" s="15">
        <v>999924542</v>
      </c>
      <c r="H601" s="15">
        <v>190</v>
      </c>
    </row>
    <row r="602" spans="1:8" x14ac:dyDescent="0.35">
      <c r="A602" s="82" t="s">
        <v>130</v>
      </c>
      <c r="B602" s="82" t="s">
        <v>142</v>
      </c>
      <c r="C602" s="82" t="s">
        <v>2688</v>
      </c>
      <c r="D602" s="82" t="s">
        <v>2689</v>
      </c>
      <c r="E602" s="15" t="s">
        <v>5749</v>
      </c>
      <c r="F602" s="82" t="s">
        <v>128</v>
      </c>
      <c r="G602" s="82">
        <v>999925613</v>
      </c>
      <c r="H602" s="15">
        <v>183</v>
      </c>
    </row>
    <row r="603" spans="1:8" x14ac:dyDescent="0.35">
      <c r="A603" s="15" t="s">
        <v>130</v>
      </c>
      <c r="B603" s="15" t="s">
        <v>142</v>
      </c>
      <c r="C603" s="15" t="s">
        <v>494</v>
      </c>
      <c r="D603" s="15" t="s">
        <v>495</v>
      </c>
      <c r="E603" s="15" t="s">
        <v>5278</v>
      </c>
      <c r="F603" s="15" t="s">
        <v>128</v>
      </c>
      <c r="G603" s="15">
        <v>999900785</v>
      </c>
      <c r="H603" s="15">
        <v>180</v>
      </c>
    </row>
    <row r="604" spans="1:8" x14ac:dyDescent="0.35">
      <c r="A604" s="15" t="s">
        <v>130</v>
      </c>
      <c r="B604" s="15" t="s">
        <v>142</v>
      </c>
      <c r="C604" s="15" t="s">
        <v>2096</v>
      </c>
      <c r="D604" s="15" t="s">
        <v>2097</v>
      </c>
      <c r="E604" s="15" t="s">
        <v>5257</v>
      </c>
      <c r="F604" s="17" t="s">
        <v>128</v>
      </c>
      <c r="G604" s="15">
        <v>999889787</v>
      </c>
      <c r="H604" s="15">
        <v>165</v>
      </c>
    </row>
    <row r="605" spans="1:8" x14ac:dyDescent="0.35">
      <c r="A605" s="15" t="s">
        <v>130</v>
      </c>
      <c r="B605" s="15" t="s">
        <v>142</v>
      </c>
      <c r="C605" s="15" t="s">
        <v>842</v>
      </c>
      <c r="D605" s="15" t="s">
        <v>843</v>
      </c>
      <c r="E605" s="15" t="s">
        <v>5309</v>
      </c>
      <c r="F605" s="15" t="s">
        <v>128</v>
      </c>
      <c r="G605" s="15">
        <v>999908337</v>
      </c>
      <c r="H605" s="15">
        <v>153</v>
      </c>
    </row>
    <row r="606" spans="1:8" x14ac:dyDescent="0.35">
      <c r="A606" s="15" t="s">
        <v>130</v>
      </c>
      <c r="B606" s="15" t="s">
        <v>142</v>
      </c>
      <c r="C606" s="17" t="s">
        <v>164</v>
      </c>
      <c r="D606" s="17" t="s">
        <v>162</v>
      </c>
      <c r="E606" s="15" t="s">
        <v>5456</v>
      </c>
      <c r="F606" s="15" t="s">
        <v>128</v>
      </c>
      <c r="G606" s="17">
        <v>999919680</v>
      </c>
      <c r="H606" s="15">
        <v>136</v>
      </c>
    </row>
    <row r="607" spans="1:8" x14ac:dyDescent="0.35">
      <c r="A607" s="15" t="s">
        <v>130</v>
      </c>
      <c r="B607" s="15" t="s">
        <v>142</v>
      </c>
      <c r="C607" s="15" t="s">
        <v>969</v>
      </c>
      <c r="D607" s="15" t="s">
        <v>968</v>
      </c>
      <c r="E607" s="15" t="s">
        <v>5443</v>
      </c>
      <c r="F607" s="17" t="s">
        <v>128</v>
      </c>
      <c r="G607" s="15">
        <v>999919368</v>
      </c>
      <c r="H607" s="15">
        <v>134.9</v>
      </c>
    </row>
    <row r="608" spans="1:8" x14ac:dyDescent="0.35">
      <c r="A608" s="83" t="s">
        <v>130</v>
      </c>
      <c r="B608" s="83" t="s">
        <v>142</v>
      </c>
      <c r="C608" s="83" t="s">
        <v>3860</v>
      </c>
      <c r="D608" s="83" t="s">
        <v>3861</v>
      </c>
      <c r="E608" s="15" t="s">
        <v>5828</v>
      </c>
      <c r="F608" s="83" t="s">
        <v>128</v>
      </c>
      <c r="G608" s="83">
        <v>999926622</v>
      </c>
      <c r="H608" s="15">
        <v>130</v>
      </c>
    </row>
    <row r="609" spans="1:8" x14ac:dyDescent="0.35">
      <c r="A609" s="82" t="s">
        <v>130</v>
      </c>
      <c r="B609" s="82" t="s">
        <v>142</v>
      </c>
      <c r="C609" s="82" t="s">
        <v>2682</v>
      </c>
      <c r="D609" s="82" t="s">
        <v>2683</v>
      </c>
      <c r="E609" s="15" t="s">
        <v>5571</v>
      </c>
      <c r="F609" s="82" t="s">
        <v>128</v>
      </c>
      <c r="G609" s="82">
        <v>999922053</v>
      </c>
      <c r="H609" s="15">
        <v>122</v>
      </c>
    </row>
    <row r="610" spans="1:8" x14ac:dyDescent="0.35">
      <c r="A610" s="85" t="s">
        <v>130</v>
      </c>
      <c r="B610" s="85" t="s">
        <v>142</v>
      </c>
      <c r="C610" s="85" t="s">
        <v>4034</v>
      </c>
      <c r="D610" s="85" t="s">
        <v>4035</v>
      </c>
      <c r="E610" s="15" t="s">
        <v>5346</v>
      </c>
      <c r="F610" s="85" t="s">
        <v>128</v>
      </c>
      <c r="G610" s="15">
        <v>999914843</v>
      </c>
      <c r="H610" s="15">
        <v>120</v>
      </c>
    </row>
    <row r="611" spans="1:8" x14ac:dyDescent="0.35">
      <c r="A611" s="15" t="s">
        <v>130</v>
      </c>
      <c r="B611" s="15" t="s">
        <v>142</v>
      </c>
      <c r="C611" s="15" t="s">
        <v>251</v>
      </c>
      <c r="D611" s="15" t="s">
        <v>489</v>
      </c>
      <c r="E611" s="15" t="s">
        <v>5359</v>
      </c>
      <c r="F611" s="15" t="s">
        <v>128</v>
      </c>
      <c r="G611" s="15">
        <v>999915574</v>
      </c>
      <c r="H611" s="15">
        <v>120</v>
      </c>
    </row>
    <row r="612" spans="1:8" x14ac:dyDescent="0.35">
      <c r="A612" s="82" t="s">
        <v>130</v>
      </c>
      <c r="B612" s="82" t="s">
        <v>142</v>
      </c>
      <c r="C612" s="82" t="s">
        <v>2686</v>
      </c>
      <c r="D612" s="82" t="s">
        <v>2687</v>
      </c>
      <c r="E612" s="15" t="s">
        <v>5414</v>
      </c>
      <c r="F612" s="82" t="s">
        <v>128</v>
      </c>
      <c r="G612" s="82">
        <v>999918204</v>
      </c>
      <c r="H612" s="15">
        <v>120</v>
      </c>
    </row>
    <row r="613" spans="1:8" x14ac:dyDescent="0.35">
      <c r="A613" s="17" t="s">
        <v>130</v>
      </c>
      <c r="B613" s="17" t="s">
        <v>142</v>
      </c>
      <c r="C613" s="17" t="s">
        <v>788</v>
      </c>
      <c r="D613" s="17" t="s">
        <v>789</v>
      </c>
      <c r="E613" s="15" t="s">
        <v>5420</v>
      </c>
      <c r="F613" s="17" t="s">
        <v>128</v>
      </c>
      <c r="G613" s="17">
        <v>999918495</v>
      </c>
      <c r="H613" s="15">
        <v>120</v>
      </c>
    </row>
    <row r="614" spans="1:8" x14ac:dyDescent="0.35">
      <c r="A614" s="15" t="s">
        <v>130</v>
      </c>
      <c r="B614" s="15" t="s">
        <v>142</v>
      </c>
      <c r="C614" s="15" t="s">
        <v>1934</v>
      </c>
      <c r="D614" s="15" t="s">
        <v>1931</v>
      </c>
      <c r="E614" s="15" t="s">
        <v>5421</v>
      </c>
      <c r="F614" s="15" t="s">
        <v>128</v>
      </c>
      <c r="G614" s="15">
        <v>999918527</v>
      </c>
      <c r="H614" s="15">
        <v>120</v>
      </c>
    </row>
    <row r="615" spans="1:8" x14ac:dyDescent="0.35">
      <c r="A615" s="17" t="s">
        <v>130</v>
      </c>
      <c r="B615" s="17" t="s">
        <v>142</v>
      </c>
      <c r="C615" s="17" t="s">
        <v>1663</v>
      </c>
      <c r="D615" s="17" t="s">
        <v>1664</v>
      </c>
      <c r="E615" s="15" t="s">
        <v>5351</v>
      </c>
      <c r="F615" s="17" t="s">
        <v>128</v>
      </c>
      <c r="G615" s="15">
        <v>999915018</v>
      </c>
      <c r="H615" s="15">
        <v>113</v>
      </c>
    </row>
    <row r="616" spans="1:8" x14ac:dyDescent="0.35">
      <c r="A616" s="15" t="s">
        <v>130</v>
      </c>
      <c r="B616" s="15" t="s">
        <v>142</v>
      </c>
      <c r="C616" s="15" t="s">
        <v>2409</v>
      </c>
      <c r="D616" s="15" t="s">
        <v>2408</v>
      </c>
      <c r="E616" s="15" t="s">
        <v>5629</v>
      </c>
      <c r="F616" s="15" t="s">
        <v>128</v>
      </c>
      <c r="G616" s="15">
        <v>999923731</v>
      </c>
      <c r="H616" s="15">
        <v>110</v>
      </c>
    </row>
    <row r="617" spans="1:8" x14ac:dyDescent="0.35">
      <c r="A617" s="15" t="s">
        <v>130</v>
      </c>
      <c r="B617" s="15" t="s">
        <v>142</v>
      </c>
      <c r="C617" s="15" t="s">
        <v>558</v>
      </c>
      <c r="D617" s="15" t="s">
        <v>905</v>
      </c>
      <c r="E617" s="15" t="s">
        <v>5553</v>
      </c>
      <c r="F617" s="15" t="s">
        <v>128</v>
      </c>
      <c r="G617" s="15">
        <v>999921813</v>
      </c>
      <c r="H617" s="15">
        <v>107.5</v>
      </c>
    </row>
    <row r="618" spans="1:8" x14ac:dyDescent="0.35">
      <c r="A618" s="15" t="s">
        <v>130</v>
      </c>
      <c r="B618" s="15" t="s">
        <v>142</v>
      </c>
      <c r="C618" s="15" t="s">
        <v>4146</v>
      </c>
      <c r="D618" s="15" t="s">
        <v>1223</v>
      </c>
      <c r="E618" s="15" t="s">
        <v>5619</v>
      </c>
      <c r="F618" s="15" t="s">
        <v>128</v>
      </c>
      <c r="G618" s="15">
        <v>999923271</v>
      </c>
      <c r="H618" s="15">
        <v>105</v>
      </c>
    </row>
    <row r="619" spans="1:8" x14ac:dyDescent="0.35">
      <c r="A619" s="15" t="s">
        <v>130</v>
      </c>
      <c r="B619" s="15" t="s">
        <v>142</v>
      </c>
      <c r="C619" s="15" t="s">
        <v>3685</v>
      </c>
      <c r="D619" s="15" t="s">
        <v>3768</v>
      </c>
      <c r="E619" s="15" t="s">
        <v>5735</v>
      </c>
      <c r="F619" s="15" t="s">
        <v>128</v>
      </c>
      <c r="G619" s="15">
        <v>999925435</v>
      </c>
      <c r="H619" s="15">
        <v>97</v>
      </c>
    </row>
    <row r="620" spans="1:8" x14ac:dyDescent="0.35">
      <c r="A620" s="15" t="s">
        <v>130</v>
      </c>
      <c r="B620" s="17" t="s">
        <v>142</v>
      </c>
      <c r="C620" s="17" t="s">
        <v>158</v>
      </c>
      <c r="D620" s="17" t="s">
        <v>532</v>
      </c>
      <c r="E620" s="15" t="s">
        <v>5568</v>
      </c>
      <c r="F620" s="17" t="s">
        <v>128</v>
      </c>
      <c r="G620" s="17">
        <v>999922012</v>
      </c>
      <c r="H620" s="15">
        <v>90</v>
      </c>
    </row>
    <row r="621" spans="1:8" x14ac:dyDescent="0.35">
      <c r="A621" s="85" t="s">
        <v>130</v>
      </c>
      <c r="B621" s="85" t="s">
        <v>142</v>
      </c>
      <c r="C621" s="85" t="s">
        <v>337</v>
      </c>
      <c r="D621" s="85" t="s">
        <v>3450</v>
      </c>
      <c r="E621" s="15" t="s">
        <v>5812</v>
      </c>
      <c r="F621" s="85" t="s">
        <v>128</v>
      </c>
      <c r="G621" s="15">
        <v>999926402</v>
      </c>
      <c r="H621" s="15">
        <v>90</v>
      </c>
    </row>
    <row r="622" spans="1:8" x14ac:dyDescent="0.35">
      <c r="A622" s="15" t="s">
        <v>130</v>
      </c>
      <c r="B622" s="17" t="s">
        <v>142</v>
      </c>
      <c r="C622" s="17" t="s">
        <v>881</v>
      </c>
      <c r="D622" s="17" t="s">
        <v>879</v>
      </c>
      <c r="E622" s="15" t="s">
        <v>5493</v>
      </c>
      <c r="F622" s="17" t="s">
        <v>128</v>
      </c>
      <c r="G622" s="17">
        <v>999920988</v>
      </c>
      <c r="H622" s="15">
        <v>88.1</v>
      </c>
    </row>
    <row r="623" spans="1:8" x14ac:dyDescent="0.35">
      <c r="A623" s="15" t="s">
        <v>130</v>
      </c>
      <c r="B623" s="15" t="s">
        <v>142</v>
      </c>
      <c r="C623" s="17" t="s">
        <v>2153</v>
      </c>
      <c r="D623" s="17" t="s">
        <v>2154</v>
      </c>
      <c r="E623" s="15" t="s">
        <v>5631</v>
      </c>
      <c r="F623" s="17" t="s">
        <v>128</v>
      </c>
      <c r="G623" s="15">
        <v>999923751</v>
      </c>
      <c r="H623" s="15">
        <v>85.5</v>
      </c>
    </row>
    <row r="624" spans="1:8" x14ac:dyDescent="0.35">
      <c r="A624" s="17" t="s">
        <v>130</v>
      </c>
      <c r="B624" s="15" t="s">
        <v>142</v>
      </c>
      <c r="C624" s="15" t="s">
        <v>286</v>
      </c>
      <c r="D624" s="15" t="s">
        <v>287</v>
      </c>
      <c r="E624" s="15" t="s">
        <v>5268</v>
      </c>
      <c r="F624" s="15" t="s">
        <v>128</v>
      </c>
      <c r="G624" s="15">
        <v>999898010</v>
      </c>
      <c r="H624" s="15">
        <v>84</v>
      </c>
    </row>
    <row r="625" spans="1:8" x14ac:dyDescent="0.35">
      <c r="A625" s="15" t="s">
        <v>130</v>
      </c>
      <c r="B625" s="15" t="s">
        <v>142</v>
      </c>
      <c r="C625" s="15" t="s">
        <v>1518</v>
      </c>
      <c r="D625" s="15" t="s">
        <v>1519</v>
      </c>
      <c r="E625" s="15" t="s">
        <v>5388</v>
      </c>
      <c r="F625" s="15" t="s">
        <v>128</v>
      </c>
      <c r="G625" s="15">
        <v>999917049</v>
      </c>
      <c r="H625" s="15">
        <v>82</v>
      </c>
    </row>
    <row r="626" spans="1:8" x14ac:dyDescent="0.35">
      <c r="A626" s="15" t="s">
        <v>130</v>
      </c>
      <c r="B626" s="15" t="s">
        <v>142</v>
      </c>
      <c r="C626" s="15" t="s">
        <v>431</v>
      </c>
      <c r="D626" s="15" t="s">
        <v>432</v>
      </c>
      <c r="E626" s="15" t="s">
        <v>5515</v>
      </c>
      <c r="F626" s="15" t="s">
        <v>128</v>
      </c>
      <c r="G626" s="15">
        <v>999921418</v>
      </c>
      <c r="H626" s="15">
        <v>81.75</v>
      </c>
    </row>
    <row r="627" spans="1:8" x14ac:dyDescent="0.35">
      <c r="A627" s="15" t="s">
        <v>130</v>
      </c>
      <c r="B627" s="15" t="s">
        <v>142</v>
      </c>
      <c r="C627" s="15" t="s">
        <v>216</v>
      </c>
      <c r="D627" s="15" t="s">
        <v>1940</v>
      </c>
      <c r="E627" s="15" t="s">
        <v>5491</v>
      </c>
      <c r="F627" s="15" t="s">
        <v>128</v>
      </c>
      <c r="G627" s="15">
        <v>999920801</v>
      </c>
      <c r="H627" s="15">
        <v>75</v>
      </c>
    </row>
    <row r="628" spans="1:8" x14ac:dyDescent="0.35">
      <c r="A628" s="15" t="s">
        <v>130</v>
      </c>
      <c r="B628" s="15" t="s">
        <v>142</v>
      </c>
      <c r="C628" s="15" t="s">
        <v>422</v>
      </c>
      <c r="D628" s="15" t="s">
        <v>1953</v>
      </c>
      <c r="E628" s="15" t="s">
        <v>5641</v>
      </c>
      <c r="F628" s="17" t="s">
        <v>128</v>
      </c>
      <c r="G628" s="15">
        <v>999923950</v>
      </c>
      <c r="H628" s="15">
        <v>75</v>
      </c>
    </row>
    <row r="629" spans="1:8" x14ac:dyDescent="0.35">
      <c r="A629" s="15" t="s">
        <v>130</v>
      </c>
      <c r="B629" s="15" t="s">
        <v>142</v>
      </c>
      <c r="C629" s="15" t="s">
        <v>785</v>
      </c>
      <c r="D629" s="15" t="s">
        <v>901</v>
      </c>
      <c r="E629" s="15" t="s">
        <v>5375</v>
      </c>
      <c r="F629" s="15" t="s">
        <v>128</v>
      </c>
      <c r="G629" s="15">
        <v>999916637</v>
      </c>
      <c r="H629" s="15">
        <v>70</v>
      </c>
    </row>
    <row r="630" spans="1:8" x14ac:dyDescent="0.35">
      <c r="A630" s="15" t="s">
        <v>130</v>
      </c>
      <c r="B630" s="15" t="s">
        <v>142</v>
      </c>
      <c r="C630" s="15" t="s">
        <v>748</v>
      </c>
      <c r="D630" s="15" t="s">
        <v>4080</v>
      </c>
      <c r="E630" s="15" t="s">
        <v>5897</v>
      </c>
      <c r="F630" s="15" t="s">
        <v>128</v>
      </c>
      <c r="G630" s="15">
        <v>999927378</v>
      </c>
      <c r="H630" s="15">
        <v>70</v>
      </c>
    </row>
    <row r="631" spans="1:8" x14ac:dyDescent="0.35">
      <c r="A631" s="85" t="s">
        <v>130</v>
      </c>
      <c r="B631" s="85" t="s">
        <v>142</v>
      </c>
      <c r="C631" s="85" t="s">
        <v>2649</v>
      </c>
      <c r="D631" s="85" t="s">
        <v>2650</v>
      </c>
      <c r="E631" s="15" t="s">
        <v>5301</v>
      </c>
      <c r="F631" s="85" t="s">
        <v>128</v>
      </c>
      <c r="G631" s="15">
        <v>999907693</v>
      </c>
      <c r="H631" s="15">
        <v>68</v>
      </c>
    </row>
    <row r="632" spans="1:8" x14ac:dyDescent="0.35">
      <c r="A632" s="83" t="s">
        <v>130</v>
      </c>
      <c r="B632" s="83" t="s">
        <v>142</v>
      </c>
      <c r="C632" s="83" t="s">
        <v>1134</v>
      </c>
      <c r="D632" s="83" t="s">
        <v>1106</v>
      </c>
      <c r="E632" s="15" t="s">
        <v>5382</v>
      </c>
      <c r="F632" s="83" t="s">
        <v>128</v>
      </c>
      <c r="G632" s="83">
        <v>999916764</v>
      </c>
      <c r="H632" s="15">
        <v>68</v>
      </c>
    </row>
    <row r="633" spans="1:8" x14ac:dyDescent="0.35">
      <c r="A633" s="15" t="s">
        <v>130</v>
      </c>
      <c r="B633" s="15" t="s">
        <v>142</v>
      </c>
      <c r="C633" s="17" t="s">
        <v>826</v>
      </c>
      <c r="D633" s="17" t="s">
        <v>912</v>
      </c>
      <c r="E633" s="15" t="s">
        <v>5495</v>
      </c>
      <c r="F633" s="17" t="s">
        <v>128</v>
      </c>
      <c r="G633" s="15">
        <v>999921046</v>
      </c>
      <c r="H633" s="15">
        <v>68</v>
      </c>
    </row>
    <row r="634" spans="1:8" x14ac:dyDescent="0.35">
      <c r="A634" s="15" t="s">
        <v>130</v>
      </c>
      <c r="B634" s="15" t="s">
        <v>142</v>
      </c>
      <c r="C634" s="15" t="s">
        <v>311</v>
      </c>
      <c r="D634" s="15" t="s">
        <v>312</v>
      </c>
      <c r="E634" s="15" t="s">
        <v>5563</v>
      </c>
      <c r="F634" s="15" t="s">
        <v>128</v>
      </c>
      <c r="G634" s="15">
        <v>999921962</v>
      </c>
      <c r="H634" s="15">
        <v>68</v>
      </c>
    </row>
    <row r="635" spans="1:8" x14ac:dyDescent="0.35">
      <c r="A635" s="82" t="s">
        <v>130</v>
      </c>
      <c r="B635" s="82" t="s">
        <v>142</v>
      </c>
      <c r="C635" s="82" t="s">
        <v>2680</v>
      </c>
      <c r="D635" s="82" t="s">
        <v>2048</v>
      </c>
      <c r="E635" s="15" t="s">
        <v>5573</v>
      </c>
      <c r="F635" s="82" t="s">
        <v>128</v>
      </c>
      <c r="G635" s="82">
        <v>999922119</v>
      </c>
      <c r="H635" s="15">
        <v>68</v>
      </c>
    </row>
    <row r="636" spans="1:8" x14ac:dyDescent="0.35">
      <c r="A636" s="85" t="s">
        <v>130</v>
      </c>
      <c r="B636" s="85" t="s">
        <v>142</v>
      </c>
      <c r="C636" s="85" t="s">
        <v>3451</v>
      </c>
      <c r="D636" s="85" t="s">
        <v>3452</v>
      </c>
      <c r="E636" s="15" t="s">
        <v>5870</v>
      </c>
      <c r="F636" s="85" t="s">
        <v>128</v>
      </c>
      <c r="G636" s="15">
        <v>999927045</v>
      </c>
      <c r="H636" s="15">
        <v>68</v>
      </c>
    </row>
    <row r="637" spans="1:8" x14ac:dyDescent="0.35">
      <c r="A637" s="17" t="s">
        <v>130</v>
      </c>
      <c r="B637" s="17" t="s">
        <v>142</v>
      </c>
      <c r="C637" s="17" t="s">
        <v>956</v>
      </c>
      <c r="D637" s="17" t="s">
        <v>3680</v>
      </c>
      <c r="E637" s="15" t="s">
        <v>5941</v>
      </c>
      <c r="F637" s="17" t="s">
        <v>128</v>
      </c>
      <c r="G637" s="17">
        <v>999928056</v>
      </c>
      <c r="H637" s="15">
        <v>68</v>
      </c>
    </row>
    <row r="638" spans="1:8" x14ac:dyDescent="0.35">
      <c r="A638" s="15" t="s">
        <v>130</v>
      </c>
      <c r="B638" s="15" t="s">
        <v>142</v>
      </c>
      <c r="C638" s="15" t="s">
        <v>248</v>
      </c>
      <c r="D638" s="15" t="s">
        <v>1270</v>
      </c>
      <c r="E638" s="15" t="s">
        <v>5437</v>
      </c>
      <c r="F638" s="17" t="s">
        <v>128</v>
      </c>
      <c r="G638" s="15">
        <v>999919238</v>
      </c>
      <c r="H638" s="15">
        <v>63</v>
      </c>
    </row>
    <row r="639" spans="1:8" x14ac:dyDescent="0.35">
      <c r="A639" s="15" t="s">
        <v>130</v>
      </c>
      <c r="B639" s="15" t="s">
        <v>142</v>
      </c>
      <c r="C639" s="15" t="s">
        <v>1301</v>
      </c>
      <c r="D639" s="15" t="s">
        <v>2141</v>
      </c>
      <c r="E639" s="15" t="s">
        <v>5496</v>
      </c>
      <c r="F639" s="15" t="s">
        <v>128</v>
      </c>
      <c r="G639" s="15">
        <v>999921077</v>
      </c>
      <c r="H639" s="15">
        <v>63</v>
      </c>
    </row>
    <row r="640" spans="1:8" x14ac:dyDescent="0.35">
      <c r="A640" s="15" t="s">
        <v>130</v>
      </c>
      <c r="B640" s="15" t="s">
        <v>142</v>
      </c>
      <c r="C640" s="15" t="s">
        <v>407</v>
      </c>
      <c r="D640" s="15" t="s">
        <v>1013</v>
      </c>
      <c r="E640" s="15" t="s">
        <v>5522</v>
      </c>
      <c r="F640" s="15" t="s">
        <v>128</v>
      </c>
      <c r="G640" s="15">
        <v>999921445</v>
      </c>
      <c r="H640" s="15">
        <v>63</v>
      </c>
    </row>
    <row r="641" spans="1:8" x14ac:dyDescent="0.35">
      <c r="A641" s="85" t="s">
        <v>130</v>
      </c>
      <c r="B641" s="85" t="s">
        <v>142</v>
      </c>
      <c r="C641" s="85" t="s">
        <v>2647</v>
      </c>
      <c r="D641" s="85" t="s">
        <v>2648</v>
      </c>
      <c r="E641" s="15" t="s">
        <v>5743</v>
      </c>
      <c r="F641" s="85" t="s">
        <v>128</v>
      </c>
      <c r="G641" s="15">
        <v>999925568</v>
      </c>
      <c r="H641" s="15">
        <v>63</v>
      </c>
    </row>
    <row r="642" spans="1:8" x14ac:dyDescent="0.35">
      <c r="A642" s="15" t="s">
        <v>130</v>
      </c>
      <c r="B642" s="15" t="s">
        <v>142</v>
      </c>
      <c r="C642" s="15" t="s">
        <v>3191</v>
      </c>
      <c r="D642" s="15" t="s">
        <v>3161</v>
      </c>
      <c r="E642" s="15" t="s">
        <v>5833</v>
      </c>
      <c r="F642" s="15" t="s">
        <v>128</v>
      </c>
      <c r="G642" s="15">
        <v>999926636</v>
      </c>
      <c r="H642" s="15">
        <v>63</v>
      </c>
    </row>
    <row r="643" spans="1:8" x14ac:dyDescent="0.35">
      <c r="A643" s="17" t="s">
        <v>130</v>
      </c>
      <c r="B643" s="17" t="s">
        <v>142</v>
      </c>
      <c r="C643" s="17" t="s">
        <v>274</v>
      </c>
      <c r="D643" s="17" t="s">
        <v>1106</v>
      </c>
      <c r="E643" s="15" t="s">
        <v>5874</v>
      </c>
      <c r="F643" s="17" t="s">
        <v>128</v>
      </c>
      <c r="G643" s="17">
        <v>999927104</v>
      </c>
      <c r="H643" s="15">
        <v>63</v>
      </c>
    </row>
    <row r="644" spans="1:8" x14ac:dyDescent="0.35">
      <c r="A644" s="85" t="s">
        <v>130</v>
      </c>
      <c r="B644" s="85" t="s">
        <v>142</v>
      </c>
      <c r="C644" s="85" t="s">
        <v>1714</v>
      </c>
      <c r="D644" s="85" t="s">
        <v>1962</v>
      </c>
      <c r="E644" s="15" t="s">
        <v>5915</v>
      </c>
      <c r="F644" s="85" t="s">
        <v>128</v>
      </c>
      <c r="G644" s="15">
        <v>999927770</v>
      </c>
      <c r="H644" s="15">
        <v>63</v>
      </c>
    </row>
    <row r="645" spans="1:8" x14ac:dyDescent="0.35">
      <c r="A645" s="15" t="s">
        <v>130</v>
      </c>
      <c r="B645" s="15" t="s">
        <v>142</v>
      </c>
      <c r="C645" s="15" t="s">
        <v>1539</v>
      </c>
      <c r="D645" s="15" t="s">
        <v>888</v>
      </c>
      <c r="E645" s="15" t="s">
        <v>5924</v>
      </c>
      <c r="F645" s="15" t="s">
        <v>128</v>
      </c>
      <c r="G645" s="15">
        <v>999927859</v>
      </c>
      <c r="H645" s="15">
        <v>63</v>
      </c>
    </row>
    <row r="646" spans="1:8" x14ac:dyDescent="0.35">
      <c r="A646" s="15" t="s">
        <v>130</v>
      </c>
      <c r="B646" s="15" t="s">
        <v>142</v>
      </c>
      <c r="C646" s="15" t="s">
        <v>1226</v>
      </c>
      <c r="D646" s="15" t="s">
        <v>1223</v>
      </c>
      <c r="E646" s="15" t="s">
        <v>5299</v>
      </c>
      <c r="F646" s="15" t="s">
        <v>128</v>
      </c>
      <c r="G646" s="15">
        <v>999907680</v>
      </c>
      <c r="H646" s="15">
        <v>60</v>
      </c>
    </row>
    <row r="647" spans="1:8" x14ac:dyDescent="0.35">
      <c r="A647" s="17" t="s">
        <v>130</v>
      </c>
      <c r="B647" s="17" t="s">
        <v>142</v>
      </c>
      <c r="C647" s="17" t="s">
        <v>301</v>
      </c>
      <c r="D647" s="17" t="s">
        <v>1744</v>
      </c>
      <c r="E647" s="15" t="s">
        <v>5355</v>
      </c>
      <c r="F647" s="17" t="s">
        <v>128</v>
      </c>
      <c r="G647" s="17">
        <v>999915390</v>
      </c>
      <c r="H647" s="15">
        <v>60</v>
      </c>
    </row>
    <row r="648" spans="1:8" x14ac:dyDescent="0.35">
      <c r="A648" s="15" t="s">
        <v>130</v>
      </c>
      <c r="B648" s="17" t="s">
        <v>142</v>
      </c>
      <c r="C648" s="17" t="s">
        <v>293</v>
      </c>
      <c r="D648" s="17" t="s">
        <v>752</v>
      </c>
      <c r="E648" s="15" t="s">
        <v>5465</v>
      </c>
      <c r="F648" s="17" t="s">
        <v>128</v>
      </c>
      <c r="G648" s="15">
        <v>999919791</v>
      </c>
      <c r="H648" s="15">
        <v>60</v>
      </c>
    </row>
    <row r="649" spans="1:8" x14ac:dyDescent="0.35">
      <c r="A649" s="15" t="s">
        <v>130</v>
      </c>
      <c r="B649" s="15" t="s">
        <v>142</v>
      </c>
      <c r="C649" s="15" t="s">
        <v>3777</v>
      </c>
      <c r="D649" s="15" t="s">
        <v>3778</v>
      </c>
      <c r="E649" s="15" t="s">
        <v>5908</v>
      </c>
      <c r="F649" s="15" t="s">
        <v>128</v>
      </c>
      <c r="G649" s="15">
        <v>999927565</v>
      </c>
      <c r="H649" s="15">
        <v>60</v>
      </c>
    </row>
    <row r="650" spans="1:8" x14ac:dyDescent="0.35">
      <c r="A650" s="82" t="s">
        <v>130</v>
      </c>
      <c r="B650" s="82" t="s">
        <v>142</v>
      </c>
      <c r="C650" s="82" t="s">
        <v>2679</v>
      </c>
      <c r="D650" s="82" t="s">
        <v>2009</v>
      </c>
      <c r="E650" s="15" t="s">
        <v>5583</v>
      </c>
      <c r="F650" s="82" t="s">
        <v>128</v>
      </c>
      <c r="G650" s="82">
        <v>999922313</v>
      </c>
      <c r="H650" s="15">
        <v>58</v>
      </c>
    </row>
    <row r="651" spans="1:8" x14ac:dyDescent="0.35">
      <c r="A651" s="15" t="s">
        <v>130</v>
      </c>
      <c r="B651" s="15" t="s">
        <v>142</v>
      </c>
      <c r="C651" s="15" t="s">
        <v>785</v>
      </c>
      <c r="D651" s="15" t="s">
        <v>1570</v>
      </c>
      <c r="E651" s="15" t="s">
        <v>5900</v>
      </c>
      <c r="F651" s="15" t="s">
        <v>128</v>
      </c>
      <c r="G651" s="15">
        <v>999927398</v>
      </c>
      <c r="H651" s="15">
        <v>58</v>
      </c>
    </row>
    <row r="652" spans="1:8" x14ac:dyDescent="0.35">
      <c r="A652" s="85" t="s">
        <v>130</v>
      </c>
      <c r="B652" s="85" t="s">
        <v>142</v>
      </c>
      <c r="C652" s="85" t="s">
        <v>169</v>
      </c>
      <c r="D652" s="85" t="s">
        <v>1996</v>
      </c>
      <c r="E652" s="15" t="s">
        <v>5918</v>
      </c>
      <c r="F652" s="85" t="s">
        <v>128</v>
      </c>
      <c r="G652" s="15">
        <v>999927802</v>
      </c>
      <c r="H652" s="15">
        <v>58</v>
      </c>
    </row>
    <row r="653" spans="1:8" x14ac:dyDescent="0.35">
      <c r="A653" s="17" t="s">
        <v>130</v>
      </c>
      <c r="B653" s="17" t="s">
        <v>142</v>
      </c>
      <c r="C653" s="17" t="s">
        <v>960</v>
      </c>
      <c r="D653" s="17" t="s">
        <v>961</v>
      </c>
      <c r="E653" s="15" t="s">
        <v>5436</v>
      </c>
      <c r="F653" s="17" t="s">
        <v>128</v>
      </c>
      <c r="G653" s="17">
        <v>999919231</v>
      </c>
      <c r="H653" s="15">
        <v>56</v>
      </c>
    </row>
    <row r="654" spans="1:8" x14ac:dyDescent="0.35">
      <c r="A654" s="85" t="s">
        <v>130</v>
      </c>
      <c r="B654" s="85" t="s">
        <v>142</v>
      </c>
      <c r="C654" s="85" t="s">
        <v>4036</v>
      </c>
      <c r="D654" s="85" t="s">
        <v>1962</v>
      </c>
      <c r="E654" s="15" t="s">
        <v>5919</v>
      </c>
      <c r="F654" s="85" t="s">
        <v>128</v>
      </c>
      <c r="G654" s="15">
        <v>999927805</v>
      </c>
      <c r="H654" s="15">
        <v>54</v>
      </c>
    </row>
    <row r="655" spans="1:8" x14ac:dyDescent="0.35">
      <c r="A655" s="17" t="s">
        <v>130</v>
      </c>
      <c r="B655" s="17" t="s">
        <v>142</v>
      </c>
      <c r="C655" s="17" t="s">
        <v>593</v>
      </c>
      <c r="D655" s="17" t="s">
        <v>594</v>
      </c>
      <c r="E655" s="15" t="s">
        <v>5943</v>
      </c>
      <c r="F655" s="17" t="s">
        <v>128</v>
      </c>
      <c r="G655" s="17">
        <v>999928071</v>
      </c>
      <c r="H655" s="15">
        <v>54</v>
      </c>
    </row>
    <row r="656" spans="1:8" x14ac:dyDescent="0.35">
      <c r="A656" s="15" t="s">
        <v>130</v>
      </c>
      <c r="B656" s="15" t="s">
        <v>142</v>
      </c>
      <c r="C656" s="15" t="s">
        <v>1647</v>
      </c>
      <c r="D656" s="15" t="s">
        <v>1648</v>
      </c>
      <c r="E656" s="15" t="s">
        <v>5600</v>
      </c>
      <c r="F656" s="15" t="s">
        <v>128</v>
      </c>
      <c r="G656" s="15">
        <v>999922633</v>
      </c>
      <c r="H656" s="15">
        <v>52</v>
      </c>
    </row>
    <row r="657" spans="1:8" x14ac:dyDescent="0.35">
      <c r="A657" s="15" t="s">
        <v>130</v>
      </c>
      <c r="B657" s="15" t="s">
        <v>142</v>
      </c>
      <c r="C657" s="15" t="s">
        <v>2430</v>
      </c>
      <c r="D657" s="15" t="s">
        <v>1106</v>
      </c>
      <c r="E657" s="15" t="s">
        <v>5659</v>
      </c>
      <c r="F657" s="15" t="s">
        <v>128</v>
      </c>
      <c r="G657" s="15">
        <v>999924379</v>
      </c>
      <c r="H657" s="15">
        <v>52</v>
      </c>
    </row>
    <row r="658" spans="1:8" x14ac:dyDescent="0.35">
      <c r="A658" s="15" t="s">
        <v>130</v>
      </c>
      <c r="B658" s="17" t="s">
        <v>142</v>
      </c>
      <c r="C658" s="17" t="s">
        <v>444</v>
      </c>
      <c r="D658" s="17" t="s">
        <v>445</v>
      </c>
      <c r="E658" s="15" t="s">
        <v>5339</v>
      </c>
      <c r="F658" s="17" t="s">
        <v>128</v>
      </c>
      <c r="G658" s="15">
        <v>999914432</v>
      </c>
      <c r="H658" s="15">
        <v>51</v>
      </c>
    </row>
    <row r="659" spans="1:8" x14ac:dyDescent="0.35">
      <c r="A659" s="85" t="s">
        <v>130</v>
      </c>
      <c r="B659" s="85" t="s">
        <v>142</v>
      </c>
      <c r="C659" s="85" t="s">
        <v>4032</v>
      </c>
      <c r="D659" s="85" t="s">
        <v>4033</v>
      </c>
      <c r="E659" s="15" t="s">
        <v>5539</v>
      </c>
      <c r="F659" s="85" t="s">
        <v>128</v>
      </c>
      <c r="G659" s="15">
        <v>999921615</v>
      </c>
      <c r="H659" s="15">
        <v>51</v>
      </c>
    </row>
    <row r="660" spans="1:8" x14ac:dyDescent="0.35">
      <c r="A660" s="82" t="s">
        <v>130</v>
      </c>
      <c r="B660" s="82" t="s">
        <v>142</v>
      </c>
      <c r="C660" s="82" t="s">
        <v>2676</v>
      </c>
      <c r="D660" s="82" t="s">
        <v>204</v>
      </c>
      <c r="E660" s="15" t="s">
        <v>5784</v>
      </c>
      <c r="F660" s="82" t="s">
        <v>128</v>
      </c>
      <c r="G660" s="82">
        <v>999926092</v>
      </c>
      <c r="H660" s="15">
        <v>51</v>
      </c>
    </row>
    <row r="661" spans="1:8" x14ac:dyDescent="0.35">
      <c r="A661" s="15" t="s">
        <v>130</v>
      </c>
      <c r="B661" s="15" t="s">
        <v>142</v>
      </c>
      <c r="C661" s="15" t="s">
        <v>1127</v>
      </c>
      <c r="D661" s="15" t="s">
        <v>1106</v>
      </c>
      <c r="E661" s="15" t="s">
        <v>5287</v>
      </c>
      <c r="F661" s="15" t="s">
        <v>128</v>
      </c>
      <c r="G661" s="15">
        <v>999906226</v>
      </c>
      <c r="H661" s="15">
        <v>45</v>
      </c>
    </row>
    <row r="662" spans="1:8" x14ac:dyDescent="0.35">
      <c r="A662" s="15" t="s">
        <v>130</v>
      </c>
      <c r="B662" s="15" t="s">
        <v>142</v>
      </c>
      <c r="C662" s="15" t="s">
        <v>812</v>
      </c>
      <c r="D662" s="15" t="s">
        <v>2891</v>
      </c>
      <c r="E662" s="15" t="s">
        <v>5867</v>
      </c>
      <c r="F662" s="15" t="s">
        <v>128</v>
      </c>
      <c r="G662" s="15">
        <v>999927021</v>
      </c>
      <c r="H662" s="15">
        <v>45</v>
      </c>
    </row>
    <row r="663" spans="1:8" x14ac:dyDescent="0.35">
      <c r="A663" s="15" t="s">
        <v>130</v>
      </c>
      <c r="B663" s="15" t="s">
        <v>142</v>
      </c>
      <c r="C663" s="15" t="s">
        <v>158</v>
      </c>
      <c r="D663" s="15" t="s">
        <v>1455</v>
      </c>
      <c r="E663" s="15" t="s">
        <v>5508</v>
      </c>
      <c r="F663" s="15" t="s">
        <v>128</v>
      </c>
      <c r="G663" s="15">
        <v>999921328</v>
      </c>
      <c r="H663" s="15">
        <v>38</v>
      </c>
    </row>
    <row r="664" spans="1:8" x14ac:dyDescent="0.35">
      <c r="A664" s="15" t="s">
        <v>130</v>
      </c>
      <c r="B664" s="15" t="s">
        <v>142</v>
      </c>
      <c r="C664" s="15" t="s">
        <v>623</v>
      </c>
      <c r="D664" s="15" t="s">
        <v>624</v>
      </c>
      <c r="E664" s="15" t="s">
        <v>5526</v>
      </c>
      <c r="F664" s="15" t="s">
        <v>128</v>
      </c>
      <c r="G664" s="15">
        <v>999921459</v>
      </c>
      <c r="H664" s="15">
        <v>38</v>
      </c>
    </row>
    <row r="665" spans="1:8" x14ac:dyDescent="0.35">
      <c r="A665" s="82" t="s">
        <v>130</v>
      </c>
      <c r="B665" s="82" t="s">
        <v>142</v>
      </c>
      <c r="C665" s="82" t="s">
        <v>2684</v>
      </c>
      <c r="D665" s="82" t="s">
        <v>2685</v>
      </c>
      <c r="E665" s="15" t="s">
        <v>5755</v>
      </c>
      <c r="F665" s="82" t="s">
        <v>128</v>
      </c>
      <c r="G665" s="82">
        <v>999925659</v>
      </c>
      <c r="H665" s="15">
        <v>38</v>
      </c>
    </row>
    <row r="666" spans="1:8" x14ac:dyDescent="0.35">
      <c r="A666" s="82" t="s">
        <v>130</v>
      </c>
      <c r="B666" s="82" t="s">
        <v>142</v>
      </c>
      <c r="C666" s="82" t="s">
        <v>2677</v>
      </c>
      <c r="D666" s="82" t="s">
        <v>2678</v>
      </c>
      <c r="E666" s="15" t="s">
        <v>5768</v>
      </c>
      <c r="F666" s="82" t="s">
        <v>128</v>
      </c>
      <c r="G666" s="82">
        <v>999925854</v>
      </c>
      <c r="H666" s="15">
        <v>38</v>
      </c>
    </row>
    <row r="667" spans="1:8" x14ac:dyDescent="0.35">
      <c r="A667" s="15" t="s">
        <v>130</v>
      </c>
      <c r="B667" s="15" t="s">
        <v>142</v>
      </c>
      <c r="C667" s="15" t="s">
        <v>278</v>
      </c>
      <c r="D667" s="15" t="s">
        <v>3767</v>
      </c>
      <c r="E667" s="15" t="s">
        <v>5797</v>
      </c>
      <c r="F667" s="15" t="s">
        <v>128</v>
      </c>
      <c r="G667" s="15">
        <v>999926210</v>
      </c>
      <c r="H667" s="15">
        <v>38</v>
      </c>
    </row>
    <row r="668" spans="1:8" x14ac:dyDescent="0.35">
      <c r="A668" s="15" t="s">
        <v>130</v>
      </c>
      <c r="B668" s="15" t="s">
        <v>142</v>
      </c>
      <c r="C668" s="15" t="s">
        <v>1329</v>
      </c>
      <c r="D668" s="15" t="s">
        <v>3160</v>
      </c>
      <c r="E668" s="15" t="s">
        <v>5804</v>
      </c>
      <c r="F668" s="15" t="s">
        <v>128</v>
      </c>
      <c r="G668" s="15">
        <v>999926331</v>
      </c>
      <c r="H668" s="15">
        <v>38</v>
      </c>
    </row>
    <row r="669" spans="1:8" x14ac:dyDescent="0.35">
      <c r="A669" s="82" t="s">
        <v>130</v>
      </c>
      <c r="B669" s="82" t="s">
        <v>142</v>
      </c>
      <c r="C669" s="82" t="s">
        <v>2681</v>
      </c>
      <c r="D669" s="82" t="s">
        <v>1320</v>
      </c>
      <c r="E669" s="15" t="s">
        <v>5817</v>
      </c>
      <c r="F669" s="82" t="s">
        <v>128</v>
      </c>
      <c r="G669" s="82">
        <v>999926446</v>
      </c>
      <c r="H669" s="15">
        <v>38</v>
      </c>
    </row>
    <row r="670" spans="1:8" x14ac:dyDescent="0.35">
      <c r="A670" s="15" t="s">
        <v>130</v>
      </c>
      <c r="B670" s="15" t="s">
        <v>142</v>
      </c>
      <c r="C670" s="15" t="s">
        <v>3192</v>
      </c>
      <c r="D670" s="15" t="s">
        <v>1258</v>
      </c>
      <c r="E670" s="15" t="s">
        <v>5866</v>
      </c>
      <c r="F670" s="15" t="s">
        <v>128</v>
      </c>
      <c r="G670" s="15">
        <v>999927005</v>
      </c>
      <c r="H670" s="15">
        <v>38</v>
      </c>
    </row>
    <row r="671" spans="1:8" x14ac:dyDescent="0.35">
      <c r="A671" s="15" t="s">
        <v>130</v>
      </c>
      <c r="B671" s="15" t="s">
        <v>142</v>
      </c>
      <c r="C671" s="15" t="s">
        <v>774</v>
      </c>
      <c r="D671" s="15" t="s">
        <v>1752</v>
      </c>
      <c r="E671" s="15" t="s">
        <v>5932</v>
      </c>
      <c r="F671" s="15" t="s">
        <v>128</v>
      </c>
      <c r="G671" s="15">
        <v>999927968</v>
      </c>
      <c r="H671" s="15">
        <v>38</v>
      </c>
    </row>
    <row r="672" spans="1:8" x14ac:dyDescent="0.35">
      <c r="A672" s="15" t="s">
        <v>130</v>
      </c>
      <c r="B672" s="15" t="s">
        <v>142</v>
      </c>
      <c r="C672" s="15" t="s">
        <v>2489</v>
      </c>
      <c r="D672" s="15" t="s">
        <v>2490</v>
      </c>
      <c r="E672" s="15" t="s">
        <v>5399</v>
      </c>
      <c r="F672" s="15" t="s">
        <v>128</v>
      </c>
      <c r="G672" s="15">
        <v>999917739</v>
      </c>
      <c r="H672" s="15">
        <v>37.5</v>
      </c>
    </row>
    <row r="673" spans="1:8" x14ac:dyDescent="0.35">
      <c r="A673" s="15" t="s">
        <v>130</v>
      </c>
      <c r="B673" s="15" t="s">
        <v>142</v>
      </c>
      <c r="C673" s="15" t="s">
        <v>1401</v>
      </c>
      <c r="D673" s="15" t="s">
        <v>1400</v>
      </c>
      <c r="E673" s="15" t="s">
        <v>5555</v>
      </c>
      <c r="F673" s="15" t="s">
        <v>128</v>
      </c>
      <c r="G673" s="15">
        <v>999921853</v>
      </c>
      <c r="H673" s="15">
        <v>34</v>
      </c>
    </row>
    <row r="674" spans="1:8" x14ac:dyDescent="0.35">
      <c r="A674" s="15" t="s">
        <v>130</v>
      </c>
      <c r="B674" s="15" t="s">
        <v>142</v>
      </c>
      <c r="C674" s="15" t="s">
        <v>3726</v>
      </c>
      <c r="D674" s="15" t="s">
        <v>905</v>
      </c>
      <c r="E674" s="15" t="s">
        <v>5881</v>
      </c>
      <c r="F674" s="15" t="s">
        <v>128</v>
      </c>
      <c r="G674" s="15">
        <v>999927216</v>
      </c>
      <c r="H674" s="15">
        <v>34</v>
      </c>
    </row>
    <row r="675" spans="1:8" x14ac:dyDescent="0.35">
      <c r="A675" s="15" t="s">
        <v>130</v>
      </c>
      <c r="B675" s="15" t="s">
        <v>142</v>
      </c>
      <c r="C675" s="15" t="s">
        <v>1973</v>
      </c>
      <c r="D675" s="15" t="s">
        <v>1974</v>
      </c>
      <c r="E675" s="15" t="s">
        <v>5574</v>
      </c>
      <c r="F675" s="15" t="s">
        <v>128</v>
      </c>
      <c r="G675" s="15">
        <v>999922135</v>
      </c>
      <c r="H675" s="15">
        <v>30</v>
      </c>
    </row>
    <row r="676" spans="1:8" x14ac:dyDescent="0.35">
      <c r="A676" s="84" t="s">
        <v>130</v>
      </c>
      <c r="B676" s="84" t="s">
        <v>142</v>
      </c>
      <c r="C676" s="84" t="s">
        <v>2579</v>
      </c>
      <c r="D676" s="84" t="s">
        <v>2580</v>
      </c>
      <c r="E676" s="15" t="s">
        <v>5750</v>
      </c>
      <c r="F676" s="84" t="s">
        <v>128</v>
      </c>
      <c r="G676" s="84">
        <v>999925622</v>
      </c>
      <c r="H676" s="15">
        <v>30</v>
      </c>
    </row>
    <row r="677" spans="1:8" x14ac:dyDescent="0.35">
      <c r="A677" s="15" t="s">
        <v>130</v>
      </c>
      <c r="B677" s="15" t="s">
        <v>142</v>
      </c>
      <c r="C677" s="15" t="s">
        <v>756</v>
      </c>
      <c r="D677" s="15" t="s">
        <v>757</v>
      </c>
      <c r="E677" s="15" t="s">
        <v>5429</v>
      </c>
      <c r="F677" s="15" t="s">
        <v>128</v>
      </c>
      <c r="G677" s="15">
        <v>999919064</v>
      </c>
      <c r="H677" s="15">
        <v>25.5</v>
      </c>
    </row>
    <row r="678" spans="1:8" x14ac:dyDescent="0.35">
      <c r="A678" s="15" t="s">
        <v>130</v>
      </c>
      <c r="B678" s="15" t="s">
        <v>142</v>
      </c>
      <c r="C678" s="15" t="s">
        <v>1099</v>
      </c>
      <c r="D678" s="15" t="s">
        <v>1100</v>
      </c>
      <c r="E678" s="15" t="s">
        <v>5598</v>
      </c>
      <c r="F678" s="15" t="s">
        <v>128</v>
      </c>
      <c r="G678" s="15">
        <v>999922598</v>
      </c>
      <c r="H678" s="15">
        <v>14</v>
      </c>
    </row>
    <row r="679" spans="1:8" x14ac:dyDescent="0.35">
      <c r="A679" s="15" t="s">
        <v>130</v>
      </c>
      <c r="B679" s="15" t="s">
        <v>138</v>
      </c>
      <c r="C679" s="15" t="s">
        <v>474</v>
      </c>
      <c r="D679" s="15" t="s">
        <v>3047</v>
      </c>
      <c r="E679" s="15" t="s">
        <v>5724</v>
      </c>
      <c r="F679" s="15" t="s">
        <v>128</v>
      </c>
      <c r="G679" s="15">
        <v>999925340</v>
      </c>
      <c r="H679" s="15">
        <v>142.5</v>
      </c>
    </row>
    <row r="680" spans="1:8" x14ac:dyDescent="0.35">
      <c r="A680" s="15" t="s">
        <v>130</v>
      </c>
      <c r="B680" s="15" t="s">
        <v>138</v>
      </c>
      <c r="C680" s="15" t="s">
        <v>558</v>
      </c>
      <c r="D680" s="15" t="s">
        <v>1883</v>
      </c>
      <c r="E680" s="15" t="s">
        <v>5834</v>
      </c>
      <c r="F680" s="15" t="s">
        <v>128</v>
      </c>
      <c r="G680" s="15">
        <v>999926644</v>
      </c>
      <c r="H680" s="15">
        <v>138</v>
      </c>
    </row>
    <row r="681" spans="1:8" x14ac:dyDescent="0.35">
      <c r="A681" s="17" t="s">
        <v>130</v>
      </c>
      <c r="B681" s="17" t="s">
        <v>138</v>
      </c>
      <c r="C681" s="17" t="s">
        <v>3586</v>
      </c>
      <c r="D681" s="17" t="s">
        <v>3688</v>
      </c>
      <c r="E681" s="15" t="s">
        <v>5754</v>
      </c>
      <c r="F681" s="17" t="s">
        <v>128</v>
      </c>
      <c r="G681" s="17">
        <v>999925654</v>
      </c>
      <c r="H681" s="15">
        <v>120</v>
      </c>
    </row>
    <row r="682" spans="1:8" x14ac:dyDescent="0.35">
      <c r="A682" s="82" t="s">
        <v>130</v>
      </c>
      <c r="B682" s="82" t="s">
        <v>138</v>
      </c>
      <c r="C682" s="82" t="s">
        <v>2698</v>
      </c>
      <c r="D682" s="82" t="s">
        <v>1858</v>
      </c>
      <c r="E682" s="15" t="s">
        <v>5808</v>
      </c>
      <c r="F682" s="82" t="s">
        <v>128</v>
      </c>
      <c r="G682" s="82">
        <v>999926364</v>
      </c>
      <c r="H682" s="15">
        <v>120</v>
      </c>
    </row>
    <row r="683" spans="1:8" x14ac:dyDescent="0.35">
      <c r="A683" s="15" t="s">
        <v>130</v>
      </c>
      <c r="B683" s="15" t="s">
        <v>138</v>
      </c>
      <c r="C683" s="15" t="s">
        <v>348</v>
      </c>
      <c r="D683" s="15" t="s">
        <v>1108</v>
      </c>
      <c r="E683" s="15" t="s">
        <v>5815</v>
      </c>
      <c r="F683" s="15" t="s">
        <v>128</v>
      </c>
      <c r="G683" s="15">
        <v>999926424</v>
      </c>
      <c r="H683" s="15">
        <v>120</v>
      </c>
    </row>
    <row r="684" spans="1:8" x14ac:dyDescent="0.35">
      <c r="A684" s="15" t="s">
        <v>130</v>
      </c>
      <c r="B684" s="15" t="s">
        <v>138</v>
      </c>
      <c r="C684" s="15" t="s">
        <v>2447</v>
      </c>
      <c r="D684" s="15" t="s">
        <v>1223</v>
      </c>
      <c r="E684" s="15" t="s">
        <v>5668</v>
      </c>
      <c r="F684" s="15" t="s">
        <v>128</v>
      </c>
      <c r="G684" s="15">
        <v>999924442</v>
      </c>
      <c r="H684" s="15">
        <v>100</v>
      </c>
    </row>
    <row r="685" spans="1:8" x14ac:dyDescent="0.35">
      <c r="A685" s="82" t="s">
        <v>130</v>
      </c>
      <c r="B685" s="82" t="s">
        <v>138</v>
      </c>
      <c r="C685" s="82" t="s">
        <v>2696</v>
      </c>
      <c r="D685" s="82" t="s">
        <v>2697</v>
      </c>
      <c r="E685" s="15" t="s">
        <v>5780</v>
      </c>
      <c r="F685" s="82" t="s">
        <v>128</v>
      </c>
      <c r="G685" s="82">
        <v>999926039</v>
      </c>
      <c r="H685" s="15">
        <v>90</v>
      </c>
    </row>
    <row r="686" spans="1:8" x14ac:dyDescent="0.35">
      <c r="A686" s="17" t="s">
        <v>130</v>
      </c>
      <c r="B686" s="17" t="s">
        <v>138</v>
      </c>
      <c r="C686" s="17" t="s">
        <v>3686</v>
      </c>
      <c r="D686" s="17" t="s">
        <v>3687</v>
      </c>
      <c r="E686" s="15" t="s">
        <v>5942</v>
      </c>
      <c r="F686" s="17" t="s">
        <v>128</v>
      </c>
      <c r="G686" s="17">
        <v>999928066</v>
      </c>
      <c r="H686" s="15">
        <v>90</v>
      </c>
    </row>
    <row r="687" spans="1:8" x14ac:dyDescent="0.35">
      <c r="A687" s="15" t="s">
        <v>130</v>
      </c>
      <c r="B687" s="15" t="s">
        <v>138</v>
      </c>
      <c r="C687" s="15" t="s">
        <v>4152</v>
      </c>
      <c r="D687" s="15" t="s">
        <v>4153</v>
      </c>
      <c r="E687" s="15" t="s">
        <v>5959</v>
      </c>
      <c r="F687" s="15" t="s">
        <v>128</v>
      </c>
      <c r="G687" s="15">
        <v>999928248</v>
      </c>
      <c r="H687" s="15">
        <v>70</v>
      </c>
    </row>
    <row r="688" spans="1:8" x14ac:dyDescent="0.35">
      <c r="A688" s="84" t="s">
        <v>130</v>
      </c>
      <c r="B688" s="84" t="s">
        <v>138</v>
      </c>
      <c r="C688" s="84" t="s">
        <v>2581</v>
      </c>
      <c r="D688" s="84" t="s">
        <v>480</v>
      </c>
      <c r="E688" s="15" t="s">
        <v>5759</v>
      </c>
      <c r="F688" s="84" t="s">
        <v>128</v>
      </c>
      <c r="G688" s="84">
        <v>999925707</v>
      </c>
      <c r="H688" s="15">
        <v>69.5</v>
      </c>
    </row>
    <row r="689" spans="1:8" x14ac:dyDescent="0.35">
      <c r="A689" s="17" t="s">
        <v>130</v>
      </c>
      <c r="B689" s="17" t="s">
        <v>138</v>
      </c>
      <c r="C689" s="17" t="s">
        <v>3690</v>
      </c>
      <c r="D689" s="17" t="s">
        <v>1549</v>
      </c>
      <c r="E689" s="15" t="s">
        <v>5709</v>
      </c>
      <c r="F689" s="17" t="s">
        <v>128</v>
      </c>
      <c r="G689" s="17">
        <v>999925148</v>
      </c>
      <c r="H689" s="15">
        <v>68</v>
      </c>
    </row>
    <row r="690" spans="1:8" x14ac:dyDescent="0.35">
      <c r="A690" s="15" t="s">
        <v>130</v>
      </c>
      <c r="B690" s="15" t="s">
        <v>138</v>
      </c>
      <c r="C690" s="15" t="s">
        <v>1329</v>
      </c>
      <c r="D690" s="15" t="s">
        <v>3162</v>
      </c>
      <c r="E690" s="15" t="s">
        <v>5711</v>
      </c>
      <c r="F690" s="15" t="s">
        <v>128</v>
      </c>
      <c r="G690" s="15">
        <v>999925187</v>
      </c>
      <c r="H690" s="15">
        <v>68</v>
      </c>
    </row>
    <row r="691" spans="1:8" x14ac:dyDescent="0.35">
      <c r="A691" s="82" t="s">
        <v>130</v>
      </c>
      <c r="B691" s="82" t="s">
        <v>138</v>
      </c>
      <c r="C691" s="82" t="s">
        <v>2692</v>
      </c>
      <c r="D691" s="82" t="s">
        <v>2693</v>
      </c>
      <c r="E691" s="15" t="s">
        <v>5746</v>
      </c>
      <c r="F691" s="82" t="s">
        <v>128</v>
      </c>
      <c r="G691" s="82">
        <v>999925595</v>
      </c>
      <c r="H691" s="15">
        <v>68</v>
      </c>
    </row>
    <row r="692" spans="1:8" x14ac:dyDescent="0.35">
      <c r="A692" s="82" t="s">
        <v>130</v>
      </c>
      <c r="B692" s="82" t="s">
        <v>138</v>
      </c>
      <c r="C692" s="82" t="s">
        <v>2694</v>
      </c>
      <c r="D692" s="82" t="s">
        <v>2695</v>
      </c>
      <c r="E692" s="15" t="s">
        <v>5747</v>
      </c>
      <c r="F692" s="82" t="s">
        <v>128</v>
      </c>
      <c r="G692" s="82">
        <v>999925598</v>
      </c>
      <c r="H692" s="15">
        <v>68</v>
      </c>
    </row>
    <row r="693" spans="1:8" x14ac:dyDescent="0.35">
      <c r="A693" s="17" t="s">
        <v>130</v>
      </c>
      <c r="B693" s="17" t="s">
        <v>138</v>
      </c>
      <c r="C693" s="17" t="s">
        <v>158</v>
      </c>
      <c r="D693" s="17" t="s">
        <v>1773</v>
      </c>
      <c r="E693" s="15" t="s">
        <v>5581</v>
      </c>
      <c r="F693" s="17" t="s">
        <v>128</v>
      </c>
      <c r="G693" s="17">
        <v>999928086</v>
      </c>
      <c r="H693" s="15">
        <v>68</v>
      </c>
    </row>
    <row r="694" spans="1:8" x14ac:dyDescent="0.35">
      <c r="A694" s="15" t="s">
        <v>130</v>
      </c>
      <c r="B694" s="15" t="s">
        <v>138</v>
      </c>
      <c r="C694" s="15" t="s">
        <v>3163</v>
      </c>
      <c r="D694" s="15" t="s">
        <v>3164</v>
      </c>
      <c r="E694" s="15" t="s">
        <v>5718</v>
      </c>
      <c r="F694" s="15" t="s">
        <v>128</v>
      </c>
      <c r="G694" s="15">
        <v>999925296</v>
      </c>
      <c r="H694" s="15">
        <v>63</v>
      </c>
    </row>
    <row r="695" spans="1:8" x14ac:dyDescent="0.35">
      <c r="A695" s="15" t="s">
        <v>130</v>
      </c>
      <c r="B695" s="15" t="s">
        <v>138</v>
      </c>
      <c r="C695" s="15" t="s">
        <v>3165</v>
      </c>
      <c r="D695" s="15" t="s">
        <v>1543</v>
      </c>
      <c r="E695" s="15" t="s">
        <v>5821</v>
      </c>
      <c r="F695" s="15" t="s">
        <v>128</v>
      </c>
      <c r="G695" s="15">
        <v>999926498</v>
      </c>
      <c r="H695" s="15">
        <v>63</v>
      </c>
    </row>
    <row r="696" spans="1:8" x14ac:dyDescent="0.35">
      <c r="A696" s="17" t="s">
        <v>130</v>
      </c>
      <c r="B696" s="17" t="s">
        <v>138</v>
      </c>
      <c r="C696" s="17" t="s">
        <v>558</v>
      </c>
      <c r="D696" s="17" t="s">
        <v>3689</v>
      </c>
      <c r="E696" s="15" t="s">
        <v>5911</v>
      </c>
      <c r="F696" s="17" t="s">
        <v>128</v>
      </c>
      <c r="G696" s="17">
        <v>999927640</v>
      </c>
      <c r="H696" s="15">
        <v>63</v>
      </c>
    </row>
    <row r="697" spans="1:8" x14ac:dyDescent="0.35">
      <c r="A697" s="15" t="s">
        <v>130</v>
      </c>
      <c r="B697" s="15" t="s">
        <v>138</v>
      </c>
      <c r="C697" s="15" t="s">
        <v>3574</v>
      </c>
      <c r="D697" s="15" t="s">
        <v>3713</v>
      </c>
      <c r="E697" s="15" t="s">
        <v>5625</v>
      </c>
      <c r="F697" s="15" t="s">
        <v>128</v>
      </c>
      <c r="G697" s="15">
        <v>999923560</v>
      </c>
      <c r="H697" s="15">
        <v>60</v>
      </c>
    </row>
    <row r="698" spans="1:8" x14ac:dyDescent="0.35">
      <c r="A698" s="15" t="s">
        <v>130</v>
      </c>
      <c r="B698" s="15" t="s">
        <v>138</v>
      </c>
      <c r="C698" s="15" t="s">
        <v>3016</v>
      </c>
      <c r="D698" s="15" t="s">
        <v>3017</v>
      </c>
      <c r="E698" s="15" t="s">
        <v>5766</v>
      </c>
      <c r="F698" s="15" t="s">
        <v>128</v>
      </c>
      <c r="G698" s="15">
        <v>999925830</v>
      </c>
      <c r="H698" s="15">
        <v>60</v>
      </c>
    </row>
    <row r="699" spans="1:8" x14ac:dyDescent="0.35">
      <c r="A699" s="17" t="s">
        <v>130</v>
      </c>
      <c r="B699" s="17" t="s">
        <v>138</v>
      </c>
      <c r="C699" s="89" t="s">
        <v>341</v>
      </c>
      <c r="D699" s="17" t="s">
        <v>3798</v>
      </c>
      <c r="E699" s="15" t="s">
        <v>5892</v>
      </c>
      <c r="F699" s="89" t="s">
        <v>128</v>
      </c>
      <c r="G699" s="17">
        <v>999927340</v>
      </c>
      <c r="H699" s="15">
        <v>60</v>
      </c>
    </row>
    <row r="700" spans="1:8" x14ac:dyDescent="0.35">
      <c r="A700" s="83" t="s">
        <v>130</v>
      </c>
      <c r="B700" s="83" t="s">
        <v>138</v>
      </c>
      <c r="C700" s="83" t="s">
        <v>3862</v>
      </c>
      <c r="D700" s="83" t="s">
        <v>3863</v>
      </c>
      <c r="E700" s="15" t="s">
        <v>5910</v>
      </c>
      <c r="F700" s="83" t="s">
        <v>128</v>
      </c>
      <c r="G700" s="15">
        <v>999927613</v>
      </c>
      <c r="H700" s="15">
        <v>60</v>
      </c>
    </row>
    <row r="701" spans="1:8" x14ac:dyDescent="0.35">
      <c r="A701" s="15" t="s">
        <v>130</v>
      </c>
      <c r="B701" s="15" t="s">
        <v>138</v>
      </c>
      <c r="C701" s="15" t="s">
        <v>3769</v>
      </c>
      <c r="D701" s="15" t="s">
        <v>3770</v>
      </c>
      <c r="E701" s="15" t="s">
        <v>5925</v>
      </c>
      <c r="F701" s="15" t="s">
        <v>128</v>
      </c>
      <c r="G701" s="15">
        <v>999927860</v>
      </c>
      <c r="H701" s="15">
        <v>60</v>
      </c>
    </row>
    <row r="702" spans="1:8" x14ac:dyDescent="0.35">
      <c r="A702" s="15" t="s">
        <v>130</v>
      </c>
      <c r="B702" s="15" t="s">
        <v>138</v>
      </c>
      <c r="C702" s="15" t="s">
        <v>1158</v>
      </c>
      <c r="D702" s="15" t="s">
        <v>1601</v>
      </c>
      <c r="E702" s="15" t="s">
        <v>5566</v>
      </c>
      <c r="F702" s="15" t="s">
        <v>128</v>
      </c>
      <c r="G702" s="15">
        <v>999921988</v>
      </c>
      <c r="H702" s="15">
        <v>56</v>
      </c>
    </row>
    <row r="703" spans="1:8" x14ac:dyDescent="0.35">
      <c r="A703" s="15" t="s">
        <v>130</v>
      </c>
      <c r="B703" s="15" t="s">
        <v>138</v>
      </c>
      <c r="C703" s="15" t="s">
        <v>4154</v>
      </c>
      <c r="D703" s="15" t="s">
        <v>4155</v>
      </c>
      <c r="E703" s="15" t="s">
        <v>5958</v>
      </c>
      <c r="F703" s="15" t="s">
        <v>128</v>
      </c>
      <c r="G703" s="15">
        <v>999928247</v>
      </c>
      <c r="H703" s="15">
        <v>52.5</v>
      </c>
    </row>
    <row r="704" spans="1:8" x14ac:dyDescent="0.35">
      <c r="A704" s="15" t="s">
        <v>130</v>
      </c>
      <c r="B704" s="15" t="s">
        <v>138</v>
      </c>
      <c r="C704" s="15" t="s">
        <v>2449</v>
      </c>
      <c r="D704" s="15" t="s">
        <v>2450</v>
      </c>
      <c r="E704" s="15" t="s">
        <v>5656</v>
      </c>
      <c r="F704" s="15" t="s">
        <v>128</v>
      </c>
      <c r="G704" s="15">
        <v>999924359</v>
      </c>
      <c r="H704" s="15">
        <v>52</v>
      </c>
    </row>
    <row r="705" spans="1:8" x14ac:dyDescent="0.35">
      <c r="A705" s="15" t="s">
        <v>130</v>
      </c>
      <c r="B705" s="15" t="s">
        <v>138</v>
      </c>
      <c r="C705" s="15" t="s">
        <v>3018</v>
      </c>
      <c r="D705" s="15" t="s">
        <v>1178</v>
      </c>
      <c r="E705" s="15" t="s">
        <v>5842</v>
      </c>
      <c r="F705" s="15" t="s">
        <v>128</v>
      </c>
      <c r="G705" s="15">
        <v>999926730</v>
      </c>
      <c r="H705" s="15">
        <v>45</v>
      </c>
    </row>
    <row r="706" spans="1:8" x14ac:dyDescent="0.35">
      <c r="A706" s="17" t="s">
        <v>130</v>
      </c>
      <c r="B706" s="17" t="s">
        <v>138</v>
      </c>
      <c r="C706" s="17" t="s">
        <v>3799</v>
      </c>
      <c r="D706" s="17" t="s">
        <v>3800</v>
      </c>
      <c r="E706" s="15" t="s">
        <v>5843</v>
      </c>
      <c r="F706" s="89" t="s">
        <v>128</v>
      </c>
      <c r="G706" s="17">
        <v>999926748</v>
      </c>
      <c r="H706" s="15">
        <v>45</v>
      </c>
    </row>
    <row r="707" spans="1:8" x14ac:dyDescent="0.35">
      <c r="A707" s="15" t="s">
        <v>130</v>
      </c>
      <c r="B707" s="15" t="s">
        <v>138</v>
      </c>
      <c r="C707" s="15" t="s">
        <v>3771</v>
      </c>
      <c r="D707" s="15" t="s">
        <v>3772</v>
      </c>
      <c r="E707" s="15" t="s">
        <v>5862</v>
      </c>
      <c r="F707" s="15" t="s">
        <v>128</v>
      </c>
      <c r="G707" s="15">
        <v>999926941</v>
      </c>
      <c r="H707" s="15">
        <v>45</v>
      </c>
    </row>
    <row r="708" spans="1:8" x14ac:dyDescent="0.35">
      <c r="A708" s="15" t="s">
        <v>130</v>
      </c>
      <c r="B708" s="15" t="s">
        <v>138</v>
      </c>
      <c r="C708" s="15" t="s">
        <v>274</v>
      </c>
      <c r="D708" s="15" t="s">
        <v>2076</v>
      </c>
      <c r="E708" s="15" t="s">
        <v>5576</v>
      </c>
      <c r="F708" s="17" t="s">
        <v>128</v>
      </c>
      <c r="G708" s="15">
        <v>999922155</v>
      </c>
      <c r="H708" s="15">
        <v>42</v>
      </c>
    </row>
    <row r="709" spans="1:8" x14ac:dyDescent="0.35">
      <c r="A709" s="82" t="s">
        <v>130</v>
      </c>
      <c r="B709" s="82" t="s">
        <v>138</v>
      </c>
      <c r="C709" s="82" t="s">
        <v>2690</v>
      </c>
      <c r="D709" s="82" t="s">
        <v>2691</v>
      </c>
      <c r="E709" s="15" t="s">
        <v>5822</v>
      </c>
      <c r="F709" s="82" t="s">
        <v>128</v>
      </c>
      <c r="G709" s="82">
        <v>999926516</v>
      </c>
      <c r="H709" s="15">
        <v>38</v>
      </c>
    </row>
    <row r="710" spans="1:8" x14ac:dyDescent="0.35">
      <c r="A710" s="17" t="s">
        <v>130</v>
      </c>
      <c r="B710" s="17" t="s">
        <v>138</v>
      </c>
      <c r="C710" s="17" t="s">
        <v>1332</v>
      </c>
      <c r="D710" s="17" t="s">
        <v>3801</v>
      </c>
      <c r="E710" s="15" t="s">
        <v>5856</v>
      </c>
      <c r="F710" s="89" t="s">
        <v>128</v>
      </c>
      <c r="G710" s="17">
        <v>999926877</v>
      </c>
      <c r="H710" s="15">
        <v>34</v>
      </c>
    </row>
    <row r="711" spans="1:8" x14ac:dyDescent="0.35">
      <c r="A711" s="85" t="s">
        <v>130</v>
      </c>
      <c r="B711" s="85" t="s">
        <v>138</v>
      </c>
      <c r="C711" s="85" t="s">
        <v>4060</v>
      </c>
      <c r="D711" s="85" t="s">
        <v>934</v>
      </c>
      <c r="E711" s="15" t="s">
        <v>5771</v>
      </c>
      <c r="F711" s="85" t="s">
        <v>128</v>
      </c>
      <c r="G711" s="15">
        <v>999925920</v>
      </c>
      <c r="H711" s="15">
        <v>30</v>
      </c>
    </row>
    <row r="712" spans="1:8" x14ac:dyDescent="0.35">
      <c r="A712" s="85" t="s">
        <v>130</v>
      </c>
      <c r="B712" s="85" t="s">
        <v>138</v>
      </c>
      <c r="C712" s="85" t="s">
        <v>1008</v>
      </c>
      <c r="D712" s="85" t="s">
        <v>629</v>
      </c>
      <c r="E712" s="15" t="s">
        <v>5787</v>
      </c>
      <c r="F712" s="85" t="s">
        <v>128</v>
      </c>
      <c r="G712" s="15">
        <v>999926115</v>
      </c>
      <c r="H712" s="15">
        <v>30</v>
      </c>
    </row>
    <row r="713" spans="1:8" x14ac:dyDescent="0.35">
      <c r="A713" s="15" t="s">
        <v>130</v>
      </c>
      <c r="B713" s="15" t="s">
        <v>138</v>
      </c>
      <c r="C713" s="15" t="s">
        <v>838</v>
      </c>
      <c r="D713" s="15" t="s">
        <v>3494</v>
      </c>
      <c r="E713" s="15" t="s">
        <v>5879</v>
      </c>
      <c r="F713" s="15" t="s">
        <v>128</v>
      </c>
      <c r="G713" s="15">
        <v>999927195</v>
      </c>
      <c r="H713" s="15">
        <v>30</v>
      </c>
    </row>
    <row r="714" spans="1:8" x14ac:dyDescent="0.35">
      <c r="A714" s="85" t="s">
        <v>130</v>
      </c>
      <c r="B714" s="85" t="s">
        <v>138</v>
      </c>
      <c r="C714" s="85" t="s">
        <v>3438</v>
      </c>
      <c r="D714" s="85" t="s">
        <v>3439</v>
      </c>
      <c r="E714" s="15" t="s">
        <v>5889</v>
      </c>
      <c r="F714" s="85" t="s">
        <v>128</v>
      </c>
      <c r="G714" s="15">
        <v>999927292</v>
      </c>
      <c r="H714" s="15">
        <v>30</v>
      </c>
    </row>
    <row r="715" spans="1:8" x14ac:dyDescent="0.35">
      <c r="A715" s="15" t="s">
        <v>130</v>
      </c>
      <c r="B715" s="15" t="s">
        <v>138</v>
      </c>
      <c r="C715" s="15" t="s">
        <v>588</v>
      </c>
      <c r="D715" s="15" t="s">
        <v>1774</v>
      </c>
      <c r="E715" s="15" t="s">
        <v>5624</v>
      </c>
      <c r="F715" s="15" t="s">
        <v>128</v>
      </c>
      <c r="G715" s="15">
        <v>999923480</v>
      </c>
      <c r="H715" s="15">
        <v>25.5</v>
      </c>
    </row>
    <row r="716" spans="1:8" x14ac:dyDescent="0.35">
      <c r="A716" s="15" t="s">
        <v>130</v>
      </c>
      <c r="B716" s="15" t="s">
        <v>138</v>
      </c>
      <c r="C716" s="15" t="s">
        <v>236</v>
      </c>
      <c r="D716" s="15" t="s">
        <v>2078</v>
      </c>
      <c r="E716" s="15" t="s">
        <v>5636</v>
      </c>
      <c r="F716" s="17" t="s">
        <v>128</v>
      </c>
      <c r="G716" s="15">
        <v>999923877</v>
      </c>
      <c r="H716" s="15">
        <v>25.5</v>
      </c>
    </row>
    <row r="717" spans="1:8" x14ac:dyDescent="0.35">
      <c r="A717" s="15" t="s">
        <v>130</v>
      </c>
      <c r="B717" s="15" t="s">
        <v>138</v>
      </c>
      <c r="C717" s="17" t="s">
        <v>2216</v>
      </c>
      <c r="D717" s="17" t="s">
        <v>2217</v>
      </c>
      <c r="E717" s="15" t="s">
        <v>5652</v>
      </c>
      <c r="F717" s="17" t="s">
        <v>128</v>
      </c>
      <c r="G717" s="15">
        <v>999924332</v>
      </c>
      <c r="H717" s="15">
        <v>18.75</v>
      </c>
    </row>
  </sheetData>
  <sortState xmlns:xlrd2="http://schemas.microsoft.com/office/spreadsheetml/2017/richdata2" ref="A2:H717">
    <sortCondition descending="1" ref="F2:F717"/>
    <sortCondition ref="B2:B717"/>
    <sortCondition descending="1" ref="H2:H71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26533-D788-4B57-A378-3A4E53898AD3}">
  <dimension ref="A1:H461"/>
  <sheetViews>
    <sheetView workbookViewId="0">
      <selection activeCell="E32" sqref="E3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21.54296875" bestFit="1" customWidth="1"/>
    <col min="5" max="5" width="28.0898437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7" t="s">
        <v>125</v>
      </c>
      <c r="B2" s="17" t="s">
        <v>126</v>
      </c>
      <c r="C2" s="17" t="s">
        <v>1807</v>
      </c>
      <c r="D2" s="17" t="s">
        <v>1808</v>
      </c>
      <c r="E2" s="15" t="s">
        <v>6075</v>
      </c>
      <c r="F2" s="17" t="s">
        <v>135</v>
      </c>
      <c r="G2" s="15">
        <v>999904863</v>
      </c>
      <c r="H2" s="15">
        <v>1039</v>
      </c>
    </row>
    <row r="3" spans="1:8" x14ac:dyDescent="0.35">
      <c r="A3" s="17" t="s">
        <v>125</v>
      </c>
      <c r="B3" s="17" t="s">
        <v>126</v>
      </c>
      <c r="C3" s="17" t="s">
        <v>1540</v>
      </c>
      <c r="D3" s="17" t="s">
        <v>1532</v>
      </c>
      <c r="E3" s="15" t="s">
        <v>5991</v>
      </c>
      <c r="F3" s="17" t="s">
        <v>135</v>
      </c>
      <c r="G3" s="15">
        <v>999879225</v>
      </c>
      <c r="H3" s="15">
        <v>575.5</v>
      </c>
    </row>
    <row r="4" spans="1:8" x14ac:dyDescent="0.35">
      <c r="A4" s="17" t="s">
        <v>125</v>
      </c>
      <c r="B4" s="15" t="s">
        <v>126</v>
      </c>
      <c r="C4" s="15" t="s">
        <v>295</v>
      </c>
      <c r="D4" s="15" t="s">
        <v>1746</v>
      </c>
      <c r="E4" s="15" t="s">
        <v>6007</v>
      </c>
      <c r="F4" s="15" t="s">
        <v>135</v>
      </c>
      <c r="G4" s="15">
        <v>999884831</v>
      </c>
      <c r="H4" s="15">
        <v>514</v>
      </c>
    </row>
    <row r="5" spans="1:8" x14ac:dyDescent="0.35">
      <c r="A5" s="17" t="s">
        <v>125</v>
      </c>
      <c r="B5" s="17" t="s">
        <v>126</v>
      </c>
      <c r="C5" s="17" t="s">
        <v>439</v>
      </c>
      <c r="D5" s="17" t="s">
        <v>1733</v>
      </c>
      <c r="E5" s="15" t="s">
        <v>6105</v>
      </c>
      <c r="F5" s="17" t="s">
        <v>135</v>
      </c>
      <c r="G5" s="15">
        <v>999908871</v>
      </c>
      <c r="H5" s="15">
        <v>475</v>
      </c>
    </row>
    <row r="6" spans="1:8" x14ac:dyDescent="0.35">
      <c r="A6" s="17" t="s">
        <v>125</v>
      </c>
      <c r="B6" s="17" t="s">
        <v>126</v>
      </c>
      <c r="C6" s="17" t="s">
        <v>1514</v>
      </c>
      <c r="D6" s="17" t="s">
        <v>1511</v>
      </c>
      <c r="E6" s="15" t="s">
        <v>5976</v>
      </c>
      <c r="F6" s="17" t="s">
        <v>135</v>
      </c>
      <c r="G6" s="15">
        <v>999869081</v>
      </c>
      <c r="H6" s="15">
        <v>419</v>
      </c>
    </row>
    <row r="7" spans="1:8" x14ac:dyDescent="0.35">
      <c r="A7" s="17" t="s">
        <v>125</v>
      </c>
      <c r="B7" s="17" t="s">
        <v>126</v>
      </c>
      <c r="C7" s="17" t="s">
        <v>1870</v>
      </c>
      <c r="D7" s="17" t="s">
        <v>1868</v>
      </c>
      <c r="E7" s="15" t="s">
        <v>6045</v>
      </c>
      <c r="F7" s="17" t="s">
        <v>135</v>
      </c>
      <c r="G7" s="15">
        <v>999896932</v>
      </c>
      <c r="H7" s="15">
        <v>413</v>
      </c>
    </row>
    <row r="8" spans="1:8" x14ac:dyDescent="0.35">
      <c r="A8" s="17" t="s">
        <v>125</v>
      </c>
      <c r="B8" s="17" t="s">
        <v>126</v>
      </c>
      <c r="C8" s="17" t="s">
        <v>538</v>
      </c>
      <c r="D8" s="17" t="s">
        <v>532</v>
      </c>
      <c r="E8" s="15" t="s">
        <v>5977</v>
      </c>
      <c r="F8" s="17" t="s">
        <v>135</v>
      </c>
      <c r="G8" s="15">
        <v>999870610</v>
      </c>
      <c r="H8" s="15">
        <v>411</v>
      </c>
    </row>
    <row r="9" spans="1:8" x14ac:dyDescent="0.35">
      <c r="A9" s="15" t="s">
        <v>125</v>
      </c>
      <c r="B9" s="15" t="s">
        <v>126</v>
      </c>
      <c r="C9" s="17" t="s">
        <v>1029</v>
      </c>
      <c r="D9" s="17" t="s">
        <v>2213</v>
      </c>
      <c r="E9" s="15" t="s">
        <v>6286</v>
      </c>
      <c r="F9" s="17" t="s">
        <v>135</v>
      </c>
      <c r="G9" s="15">
        <v>999924329</v>
      </c>
      <c r="H9" s="15">
        <v>403</v>
      </c>
    </row>
    <row r="10" spans="1:8" x14ac:dyDescent="0.35">
      <c r="A10" s="17" t="s">
        <v>125</v>
      </c>
      <c r="B10" s="17" t="s">
        <v>126</v>
      </c>
      <c r="C10" s="17" t="s">
        <v>1812</v>
      </c>
      <c r="D10" s="17" t="s">
        <v>1813</v>
      </c>
      <c r="E10" s="15" t="s">
        <v>5982</v>
      </c>
      <c r="F10" s="17" t="s">
        <v>135</v>
      </c>
      <c r="G10" s="15">
        <v>999874481</v>
      </c>
      <c r="H10" s="15">
        <v>396</v>
      </c>
    </row>
    <row r="11" spans="1:8" x14ac:dyDescent="0.35">
      <c r="A11" s="17" t="s">
        <v>125</v>
      </c>
      <c r="B11" s="17" t="s">
        <v>126</v>
      </c>
      <c r="C11" s="17" t="s">
        <v>542</v>
      </c>
      <c r="D11" s="17" t="s">
        <v>540</v>
      </c>
      <c r="E11" s="15" t="s">
        <v>5986</v>
      </c>
      <c r="F11" s="17" t="s">
        <v>135</v>
      </c>
      <c r="G11" s="15">
        <v>999875902</v>
      </c>
      <c r="H11" s="15">
        <v>379</v>
      </c>
    </row>
    <row r="12" spans="1:8" x14ac:dyDescent="0.35">
      <c r="A12" s="17" t="s">
        <v>125</v>
      </c>
      <c r="B12" s="17" t="s">
        <v>126</v>
      </c>
      <c r="C12" s="17" t="s">
        <v>1869</v>
      </c>
      <c r="D12" s="17" t="s">
        <v>1868</v>
      </c>
      <c r="E12" s="15" t="s">
        <v>6044</v>
      </c>
      <c r="F12" s="17" t="s">
        <v>135</v>
      </c>
      <c r="G12" s="15">
        <v>999896930</v>
      </c>
      <c r="H12" s="15">
        <v>374</v>
      </c>
    </row>
    <row r="13" spans="1:8" x14ac:dyDescent="0.35">
      <c r="A13" s="17" t="s">
        <v>125</v>
      </c>
      <c r="B13" s="17" t="s">
        <v>126</v>
      </c>
      <c r="C13" s="17" t="s">
        <v>1306</v>
      </c>
      <c r="D13" s="17" t="s">
        <v>1307</v>
      </c>
      <c r="E13" s="15" t="s">
        <v>5978</v>
      </c>
      <c r="F13" s="17" t="s">
        <v>135</v>
      </c>
      <c r="G13" s="15">
        <v>999872178</v>
      </c>
      <c r="H13" s="15">
        <v>329</v>
      </c>
    </row>
    <row r="14" spans="1:8" x14ac:dyDescent="0.35">
      <c r="A14" s="17" t="s">
        <v>125</v>
      </c>
      <c r="B14" s="17" t="s">
        <v>126</v>
      </c>
      <c r="C14" s="17" t="s">
        <v>199</v>
      </c>
      <c r="D14" s="17" t="s">
        <v>1023</v>
      </c>
      <c r="E14" s="15" t="s">
        <v>6069</v>
      </c>
      <c r="F14" s="17" t="s">
        <v>135</v>
      </c>
      <c r="G14" s="15">
        <v>999902438</v>
      </c>
      <c r="H14" s="15">
        <v>327</v>
      </c>
    </row>
    <row r="15" spans="1:8" x14ac:dyDescent="0.35">
      <c r="A15" s="17" t="s">
        <v>125</v>
      </c>
      <c r="B15" s="15" t="s">
        <v>126</v>
      </c>
      <c r="C15" s="15" t="s">
        <v>1036</v>
      </c>
      <c r="D15" s="15" t="s">
        <v>1035</v>
      </c>
      <c r="E15" s="15" t="s">
        <v>6179</v>
      </c>
      <c r="F15" s="15" t="s">
        <v>135</v>
      </c>
      <c r="G15" s="15">
        <v>999917327</v>
      </c>
      <c r="H15" s="15">
        <v>286.5</v>
      </c>
    </row>
    <row r="16" spans="1:8" x14ac:dyDescent="0.35">
      <c r="A16" s="17" t="s">
        <v>125</v>
      </c>
      <c r="B16" s="15" t="s">
        <v>126</v>
      </c>
      <c r="C16" s="15" t="s">
        <v>253</v>
      </c>
      <c r="D16" s="15" t="s">
        <v>1216</v>
      </c>
      <c r="E16" s="15" t="s">
        <v>6059</v>
      </c>
      <c r="F16" s="15" t="s">
        <v>135</v>
      </c>
      <c r="G16" s="15">
        <v>999899245</v>
      </c>
      <c r="H16" s="15">
        <v>280</v>
      </c>
    </row>
    <row r="17" spans="1:8" x14ac:dyDescent="0.35">
      <c r="A17" s="17" t="s">
        <v>125</v>
      </c>
      <c r="B17" s="17" t="s">
        <v>126</v>
      </c>
      <c r="C17" s="17" t="s">
        <v>374</v>
      </c>
      <c r="D17" s="17" t="s">
        <v>1532</v>
      </c>
      <c r="E17" s="15" t="s">
        <v>5121</v>
      </c>
      <c r="F17" s="17" t="s">
        <v>135</v>
      </c>
      <c r="G17" s="15">
        <v>999883596</v>
      </c>
      <c r="H17" s="15">
        <v>278</v>
      </c>
    </row>
    <row r="18" spans="1:8" x14ac:dyDescent="0.35">
      <c r="A18" s="17" t="s">
        <v>125</v>
      </c>
      <c r="B18" s="15" t="s">
        <v>126</v>
      </c>
      <c r="C18" s="15" t="s">
        <v>482</v>
      </c>
      <c r="D18" s="15" t="s">
        <v>1106</v>
      </c>
      <c r="E18" s="15" t="s">
        <v>5966</v>
      </c>
      <c r="F18" s="15" t="s">
        <v>135</v>
      </c>
      <c r="G18" s="15">
        <v>999857488</v>
      </c>
      <c r="H18" s="15">
        <v>276</v>
      </c>
    </row>
    <row r="19" spans="1:8" x14ac:dyDescent="0.35">
      <c r="A19" s="17" t="s">
        <v>125</v>
      </c>
      <c r="B19" s="17" t="s">
        <v>126</v>
      </c>
      <c r="C19" s="17" t="s">
        <v>1278</v>
      </c>
      <c r="D19" s="17" t="s">
        <v>1279</v>
      </c>
      <c r="E19" s="15" t="s">
        <v>5969</v>
      </c>
      <c r="F19" s="17" t="s">
        <v>135</v>
      </c>
      <c r="G19" s="17">
        <v>999863322</v>
      </c>
      <c r="H19" s="15">
        <v>273</v>
      </c>
    </row>
    <row r="20" spans="1:8" x14ac:dyDescent="0.35">
      <c r="A20" s="17" t="s">
        <v>125</v>
      </c>
      <c r="B20" s="17" t="s">
        <v>126</v>
      </c>
      <c r="C20" s="17" t="s">
        <v>230</v>
      </c>
      <c r="D20" s="17" t="s">
        <v>657</v>
      </c>
      <c r="E20" s="15" t="s">
        <v>6005</v>
      </c>
      <c r="F20" s="17" t="s">
        <v>135</v>
      </c>
      <c r="G20" s="15">
        <v>999884023</v>
      </c>
      <c r="H20" s="15">
        <v>260</v>
      </c>
    </row>
    <row r="21" spans="1:8" x14ac:dyDescent="0.35">
      <c r="A21" s="17" t="s">
        <v>125</v>
      </c>
      <c r="B21" s="17" t="s">
        <v>126</v>
      </c>
      <c r="C21" s="17" t="s">
        <v>329</v>
      </c>
      <c r="D21" s="17" t="s">
        <v>330</v>
      </c>
      <c r="E21" s="15" t="s">
        <v>6053</v>
      </c>
      <c r="F21" s="17" t="s">
        <v>135</v>
      </c>
      <c r="G21" s="15">
        <v>999897812</v>
      </c>
      <c r="H21" s="15">
        <v>260</v>
      </c>
    </row>
    <row r="22" spans="1:8" x14ac:dyDescent="0.35">
      <c r="A22" s="15" t="s">
        <v>125</v>
      </c>
      <c r="B22" s="15" t="s">
        <v>126</v>
      </c>
      <c r="C22" s="15" t="s">
        <v>1219</v>
      </c>
      <c r="D22" s="15" t="s">
        <v>1223</v>
      </c>
      <c r="E22" s="15" t="s">
        <v>6064</v>
      </c>
      <c r="F22" s="15" t="s">
        <v>135</v>
      </c>
      <c r="G22" s="15">
        <v>999899842</v>
      </c>
      <c r="H22" s="15">
        <v>251</v>
      </c>
    </row>
    <row r="23" spans="1:8" x14ac:dyDescent="0.35">
      <c r="A23" s="17" t="s">
        <v>125</v>
      </c>
      <c r="B23" s="15" t="s">
        <v>126</v>
      </c>
      <c r="C23" s="15" t="s">
        <v>1451</v>
      </c>
      <c r="D23" s="15" t="s">
        <v>1552</v>
      </c>
      <c r="E23" s="15" t="s">
        <v>6149</v>
      </c>
      <c r="F23" s="15" t="s">
        <v>135</v>
      </c>
      <c r="G23" s="15">
        <v>999914664</v>
      </c>
      <c r="H23" s="15">
        <v>244</v>
      </c>
    </row>
    <row r="24" spans="1:8" x14ac:dyDescent="0.35">
      <c r="A24" s="17" t="s">
        <v>125</v>
      </c>
      <c r="B24" s="17" t="s">
        <v>126</v>
      </c>
      <c r="C24" s="17" t="s">
        <v>1113</v>
      </c>
      <c r="D24" s="17" t="s">
        <v>1106</v>
      </c>
      <c r="E24" s="15" t="s">
        <v>6146</v>
      </c>
      <c r="F24" s="17" t="s">
        <v>135</v>
      </c>
      <c r="G24" s="15">
        <v>999914331</v>
      </c>
      <c r="H24" s="15">
        <v>226</v>
      </c>
    </row>
    <row r="25" spans="1:8" x14ac:dyDescent="0.35">
      <c r="A25" s="15" t="s">
        <v>125</v>
      </c>
      <c r="B25" s="15" t="s">
        <v>126</v>
      </c>
      <c r="C25" s="15" t="s">
        <v>199</v>
      </c>
      <c r="D25" s="15" t="s">
        <v>1108</v>
      </c>
      <c r="E25" s="15" t="s">
        <v>5985</v>
      </c>
      <c r="F25" s="15" t="s">
        <v>135</v>
      </c>
      <c r="G25" s="15">
        <v>999875453</v>
      </c>
      <c r="H25" s="15">
        <v>210</v>
      </c>
    </row>
    <row r="26" spans="1:8" x14ac:dyDescent="0.35">
      <c r="A26" s="17" t="s">
        <v>125</v>
      </c>
      <c r="B26" s="17" t="s">
        <v>126</v>
      </c>
      <c r="C26" s="17" t="s">
        <v>1642</v>
      </c>
      <c r="D26" s="17" t="s">
        <v>1643</v>
      </c>
      <c r="E26" s="15" t="s">
        <v>5979</v>
      </c>
      <c r="F26" s="17" t="s">
        <v>135</v>
      </c>
      <c r="G26" s="15">
        <v>999873199</v>
      </c>
      <c r="H26" s="15">
        <v>201</v>
      </c>
    </row>
    <row r="27" spans="1:8" x14ac:dyDescent="0.35">
      <c r="A27" s="17" t="s">
        <v>125</v>
      </c>
      <c r="B27" s="15" t="s">
        <v>126</v>
      </c>
      <c r="C27" s="15" t="s">
        <v>295</v>
      </c>
      <c r="D27" s="15" t="s">
        <v>1271</v>
      </c>
      <c r="E27" s="15" t="s">
        <v>6010</v>
      </c>
      <c r="F27" s="15" t="s">
        <v>135</v>
      </c>
      <c r="G27" s="15">
        <v>999886336</v>
      </c>
      <c r="H27" s="15">
        <v>199</v>
      </c>
    </row>
    <row r="28" spans="1:8" x14ac:dyDescent="0.35">
      <c r="A28" s="17" t="s">
        <v>125</v>
      </c>
      <c r="B28" s="17" t="s">
        <v>126</v>
      </c>
      <c r="C28" s="17" t="s">
        <v>1234</v>
      </c>
      <c r="D28" s="17" t="s">
        <v>1223</v>
      </c>
      <c r="E28" s="15" t="s">
        <v>6070</v>
      </c>
      <c r="F28" s="17" t="s">
        <v>135</v>
      </c>
      <c r="G28" s="15">
        <v>999902453</v>
      </c>
      <c r="H28" s="15">
        <v>196</v>
      </c>
    </row>
    <row r="29" spans="1:8" x14ac:dyDescent="0.35">
      <c r="A29" s="17" t="s">
        <v>125</v>
      </c>
      <c r="B29" s="17" t="s">
        <v>126</v>
      </c>
      <c r="C29" s="17" t="s">
        <v>535</v>
      </c>
      <c r="D29" s="17" t="s">
        <v>1106</v>
      </c>
      <c r="E29" s="15" t="s">
        <v>5944</v>
      </c>
      <c r="F29" s="17" t="s">
        <v>135</v>
      </c>
      <c r="G29" s="15">
        <v>999905534</v>
      </c>
      <c r="H29" s="15">
        <v>193.25</v>
      </c>
    </row>
    <row r="30" spans="1:8" x14ac:dyDescent="0.35">
      <c r="A30" s="17" t="s">
        <v>125</v>
      </c>
      <c r="B30" s="15" t="s">
        <v>126</v>
      </c>
      <c r="C30" s="15" t="s">
        <v>439</v>
      </c>
      <c r="D30" s="15" t="s">
        <v>1941</v>
      </c>
      <c r="E30" s="15" t="s">
        <v>6121</v>
      </c>
      <c r="F30" s="15" t="s">
        <v>135</v>
      </c>
      <c r="G30" s="15">
        <v>999910470</v>
      </c>
      <c r="H30" s="15">
        <v>187</v>
      </c>
    </row>
    <row r="31" spans="1:8" x14ac:dyDescent="0.35">
      <c r="A31" s="17" t="s">
        <v>125</v>
      </c>
      <c r="B31" s="15" t="s">
        <v>126</v>
      </c>
      <c r="C31" s="15" t="s">
        <v>514</v>
      </c>
      <c r="D31" s="15" t="s">
        <v>1106</v>
      </c>
      <c r="E31" s="15" t="s">
        <v>6008</v>
      </c>
      <c r="F31" s="15" t="s">
        <v>135</v>
      </c>
      <c r="G31" s="15">
        <v>999885178</v>
      </c>
      <c r="H31" s="15">
        <v>185</v>
      </c>
    </row>
    <row r="32" spans="1:8" x14ac:dyDescent="0.35">
      <c r="A32" s="17" t="s">
        <v>125</v>
      </c>
      <c r="B32" s="15" t="s">
        <v>126</v>
      </c>
      <c r="C32" s="15" t="s">
        <v>298</v>
      </c>
      <c r="D32" s="15" t="s">
        <v>297</v>
      </c>
      <c r="E32" s="15" t="s">
        <v>6223</v>
      </c>
      <c r="F32" s="15" t="s">
        <v>135</v>
      </c>
      <c r="G32" s="15">
        <v>999920206</v>
      </c>
      <c r="H32" s="15">
        <v>184.5</v>
      </c>
    </row>
    <row r="33" spans="1:8" x14ac:dyDescent="0.35">
      <c r="A33" s="17" t="s">
        <v>125</v>
      </c>
      <c r="B33" s="15" t="s">
        <v>126</v>
      </c>
      <c r="C33" s="15" t="s">
        <v>199</v>
      </c>
      <c r="D33" s="15" t="s">
        <v>222</v>
      </c>
      <c r="E33" s="15" t="s">
        <v>6178</v>
      </c>
      <c r="F33" s="15" t="s">
        <v>135</v>
      </c>
      <c r="G33" s="15">
        <v>999917111</v>
      </c>
      <c r="H33" s="15">
        <v>179</v>
      </c>
    </row>
    <row r="34" spans="1:8" x14ac:dyDescent="0.35">
      <c r="A34" s="15" t="s">
        <v>125</v>
      </c>
      <c r="B34" s="15" t="s">
        <v>126</v>
      </c>
      <c r="C34" s="17" t="s">
        <v>2298</v>
      </c>
      <c r="D34" s="17" t="s">
        <v>1179</v>
      </c>
      <c r="E34" s="15" t="s">
        <v>6210</v>
      </c>
      <c r="F34" s="17" t="s">
        <v>135</v>
      </c>
      <c r="G34" s="15">
        <v>999919605</v>
      </c>
      <c r="H34" s="15">
        <v>175</v>
      </c>
    </row>
    <row r="35" spans="1:8" x14ac:dyDescent="0.35">
      <c r="A35" s="15" t="s">
        <v>125</v>
      </c>
      <c r="B35" s="15" t="s">
        <v>126</v>
      </c>
      <c r="C35" s="15" t="s">
        <v>2942</v>
      </c>
      <c r="D35" s="15" t="s">
        <v>2176</v>
      </c>
      <c r="E35" s="15" t="s">
        <v>6078</v>
      </c>
      <c r="F35" s="15" t="s">
        <v>135</v>
      </c>
      <c r="G35" s="15">
        <v>999905751</v>
      </c>
      <c r="H35" s="15">
        <v>169</v>
      </c>
    </row>
    <row r="36" spans="1:8" x14ac:dyDescent="0.35">
      <c r="A36" s="15" t="s">
        <v>125</v>
      </c>
      <c r="B36" s="15" t="s">
        <v>126</v>
      </c>
      <c r="C36" s="17" t="s">
        <v>261</v>
      </c>
      <c r="D36" s="17" t="s">
        <v>1223</v>
      </c>
      <c r="E36" s="15" t="s">
        <v>6091</v>
      </c>
      <c r="F36" s="17" t="s">
        <v>135</v>
      </c>
      <c r="G36" s="15">
        <v>999906791</v>
      </c>
      <c r="H36" s="15">
        <v>167</v>
      </c>
    </row>
    <row r="37" spans="1:8" x14ac:dyDescent="0.35">
      <c r="A37" s="15" t="s">
        <v>125</v>
      </c>
      <c r="B37" s="15" t="s">
        <v>126</v>
      </c>
      <c r="C37" s="15" t="s">
        <v>232</v>
      </c>
      <c r="D37" s="15" t="s">
        <v>412</v>
      </c>
      <c r="E37" s="15" t="s">
        <v>6141</v>
      </c>
      <c r="F37" s="15" t="s">
        <v>135</v>
      </c>
      <c r="G37" s="15">
        <v>999914114</v>
      </c>
      <c r="H37" s="15">
        <v>166</v>
      </c>
    </row>
    <row r="38" spans="1:8" x14ac:dyDescent="0.35">
      <c r="A38" s="17" t="s">
        <v>125</v>
      </c>
      <c r="B38" s="15" t="s">
        <v>126</v>
      </c>
      <c r="C38" s="15" t="s">
        <v>965</v>
      </c>
      <c r="D38" s="15" t="s">
        <v>1989</v>
      </c>
      <c r="E38" s="15" t="s">
        <v>5990</v>
      </c>
      <c r="F38" s="15" t="s">
        <v>135</v>
      </c>
      <c r="G38" s="15">
        <v>999878684</v>
      </c>
      <c r="H38" s="15">
        <v>159.5</v>
      </c>
    </row>
    <row r="39" spans="1:8" x14ac:dyDescent="0.35">
      <c r="A39" s="17" t="s">
        <v>125</v>
      </c>
      <c r="B39" s="15" t="s">
        <v>126</v>
      </c>
      <c r="C39" s="15" t="s">
        <v>219</v>
      </c>
      <c r="D39" s="15" t="s">
        <v>1214</v>
      </c>
      <c r="E39" s="15" t="s">
        <v>5973</v>
      </c>
      <c r="F39" s="15" t="s">
        <v>135</v>
      </c>
      <c r="G39" s="15">
        <v>999865498</v>
      </c>
      <c r="H39" s="15">
        <v>159</v>
      </c>
    </row>
    <row r="40" spans="1:8" x14ac:dyDescent="0.35">
      <c r="A40" s="17" t="s">
        <v>125</v>
      </c>
      <c r="B40" s="17" t="s">
        <v>126</v>
      </c>
      <c r="C40" s="17" t="s">
        <v>824</v>
      </c>
      <c r="D40" s="17" t="s">
        <v>1106</v>
      </c>
      <c r="E40" s="15" t="s">
        <v>6026</v>
      </c>
      <c r="F40" s="17" t="s">
        <v>135</v>
      </c>
      <c r="G40" s="15">
        <v>999891722</v>
      </c>
      <c r="H40" s="15">
        <v>152</v>
      </c>
    </row>
    <row r="41" spans="1:8" x14ac:dyDescent="0.35">
      <c r="A41" s="17" t="s">
        <v>125</v>
      </c>
      <c r="B41" s="15" t="s">
        <v>126</v>
      </c>
      <c r="C41" s="15" t="s">
        <v>439</v>
      </c>
      <c r="D41" s="15" t="s">
        <v>1322</v>
      </c>
      <c r="E41" s="15" t="s">
        <v>6110</v>
      </c>
      <c r="F41" s="15" t="s">
        <v>135</v>
      </c>
      <c r="G41" s="15">
        <v>999909375</v>
      </c>
      <c r="H41" s="15">
        <v>150</v>
      </c>
    </row>
    <row r="42" spans="1:8" x14ac:dyDescent="0.35">
      <c r="A42" s="17" t="s">
        <v>125</v>
      </c>
      <c r="B42" s="15" t="s">
        <v>126</v>
      </c>
      <c r="C42" s="17" t="s">
        <v>433</v>
      </c>
      <c r="D42" s="17" t="s">
        <v>1106</v>
      </c>
      <c r="E42" s="15" t="s">
        <v>2233</v>
      </c>
      <c r="F42" s="17" t="s">
        <v>135</v>
      </c>
      <c r="G42" s="17">
        <v>999922700</v>
      </c>
      <c r="H42" s="15">
        <v>148</v>
      </c>
    </row>
    <row r="43" spans="1:8" x14ac:dyDescent="0.35">
      <c r="A43" s="17" t="s">
        <v>125</v>
      </c>
      <c r="B43" s="15" t="s">
        <v>126</v>
      </c>
      <c r="C43" s="15" t="s">
        <v>586</v>
      </c>
      <c r="D43" s="15" t="s">
        <v>587</v>
      </c>
      <c r="E43" s="15" t="s">
        <v>6114</v>
      </c>
      <c r="F43" s="15" t="s">
        <v>135</v>
      </c>
      <c r="G43" s="15">
        <v>999909550</v>
      </c>
      <c r="H43" s="15">
        <v>143</v>
      </c>
    </row>
    <row r="44" spans="1:8" x14ac:dyDescent="0.35">
      <c r="A44" s="17" t="s">
        <v>125</v>
      </c>
      <c r="B44" s="15" t="s">
        <v>126</v>
      </c>
      <c r="C44" s="15" t="s">
        <v>384</v>
      </c>
      <c r="D44" s="15" t="s">
        <v>385</v>
      </c>
      <c r="E44" s="15" t="s">
        <v>6202</v>
      </c>
      <c r="F44" s="15" t="s">
        <v>135</v>
      </c>
      <c r="G44" s="15">
        <v>999919205</v>
      </c>
      <c r="H44" s="15">
        <v>143</v>
      </c>
    </row>
    <row r="45" spans="1:8" x14ac:dyDescent="0.35">
      <c r="A45" s="17" t="s">
        <v>125</v>
      </c>
      <c r="B45" s="15" t="s">
        <v>126</v>
      </c>
      <c r="C45" s="15" t="s">
        <v>1994</v>
      </c>
      <c r="D45" s="15" t="s">
        <v>1990</v>
      </c>
      <c r="E45" s="15" t="s">
        <v>6201</v>
      </c>
      <c r="F45" s="15" t="s">
        <v>135</v>
      </c>
      <c r="G45" s="15">
        <v>999919193</v>
      </c>
      <c r="H45" s="15">
        <v>142</v>
      </c>
    </row>
    <row r="46" spans="1:8" x14ac:dyDescent="0.35">
      <c r="A46" s="17" t="s">
        <v>125</v>
      </c>
      <c r="B46" s="15" t="s">
        <v>126</v>
      </c>
      <c r="C46" s="15" t="s">
        <v>783</v>
      </c>
      <c r="D46" s="15" t="s">
        <v>1997</v>
      </c>
      <c r="E46" s="15" t="s">
        <v>6050</v>
      </c>
      <c r="F46" s="15" t="s">
        <v>135</v>
      </c>
      <c r="G46" s="15">
        <v>999897500</v>
      </c>
      <c r="H46" s="15">
        <v>141</v>
      </c>
    </row>
    <row r="47" spans="1:8" x14ac:dyDescent="0.35">
      <c r="A47" s="85" t="s">
        <v>125</v>
      </c>
      <c r="B47" s="85" t="s">
        <v>126</v>
      </c>
      <c r="C47" s="85" t="s">
        <v>307</v>
      </c>
      <c r="D47" s="85" t="s">
        <v>905</v>
      </c>
      <c r="E47" s="15" t="s">
        <v>6128</v>
      </c>
      <c r="F47" s="85" t="s">
        <v>135</v>
      </c>
      <c r="G47" s="15">
        <v>999911251</v>
      </c>
      <c r="H47" s="15">
        <v>122</v>
      </c>
    </row>
    <row r="48" spans="1:8" x14ac:dyDescent="0.35">
      <c r="A48" s="17" t="s">
        <v>125</v>
      </c>
      <c r="B48" s="17" t="s">
        <v>126</v>
      </c>
      <c r="C48" s="17" t="s">
        <v>1423</v>
      </c>
      <c r="D48" s="17" t="s">
        <v>1459</v>
      </c>
      <c r="E48" s="15" t="s">
        <v>6032</v>
      </c>
      <c r="F48" s="17" t="s">
        <v>135</v>
      </c>
      <c r="G48" s="15">
        <v>999892923</v>
      </c>
      <c r="H48" s="15">
        <v>119</v>
      </c>
    </row>
    <row r="49" spans="1:8" x14ac:dyDescent="0.35">
      <c r="A49" s="17" t="s">
        <v>125</v>
      </c>
      <c r="B49" s="17" t="s">
        <v>126</v>
      </c>
      <c r="C49" s="17" t="s">
        <v>275</v>
      </c>
      <c r="D49" s="17" t="s">
        <v>1202</v>
      </c>
      <c r="E49" s="15" t="s">
        <v>6056</v>
      </c>
      <c r="F49" s="17" t="s">
        <v>135</v>
      </c>
      <c r="G49" s="15">
        <v>999898539</v>
      </c>
      <c r="H49" s="15">
        <v>119</v>
      </c>
    </row>
    <row r="50" spans="1:8" x14ac:dyDescent="0.35">
      <c r="A50" s="17" t="s">
        <v>125</v>
      </c>
      <c r="B50" s="15" t="s">
        <v>126</v>
      </c>
      <c r="C50" s="15" t="s">
        <v>326</v>
      </c>
      <c r="D50" s="15" t="s">
        <v>711</v>
      </c>
      <c r="E50" s="15" t="s">
        <v>6080</v>
      </c>
      <c r="F50" s="15" t="s">
        <v>135</v>
      </c>
      <c r="G50" s="15">
        <v>999905761</v>
      </c>
      <c r="H50" s="15">
        <v>119</v>
      </c>
    </row>
    <row r="51" spans="1:8" x14ac:dyDescent="0.35">
      <c r="A51" s="17" t="s">
        <v>125</v>
      </c>
      <c r="B51" s="15" t="s">
        <v>126</v>
      </c>
      <c r="C51" s="15" t="s">
        <v>712</v>
      </c>
      <c r="D51" s="15" t="s">
        <v>711</v>
      </c>
      <c r="E51" s="15" t="s">
        <v>6082</v>
      </c>
      <c r="F51" s="15" t="s">
        <v>135</v>
      </c>
      <c r="G51" s="15">
        <v>999905785</v>
      </c>
      <c r="H51" s="15">
        <v>119</v>
      </c>
    </row>
    <row r="52" spans="1:8" x14ac:dyDescent="0.35">
      <c r="A52" s="15" t="s">
        <v>125</v>
      </c>
      <c r="B52" s="15" t="s">
        <v>126</v>
      </c>
      <c r="C52" s="15" t="s">
        <v>895</v>
      </c>
      <c r="D52" s="15" t="s">
        <v>1808</v>
      </c>
      <c r="E52" s="15" t="s">
        <v>6353</v>
      </c>
      <c r="F52" s="15" t="s">
        <v>135</v>
      </c>
      <c r="G52" s="15">
        <v>999926746</v>
      </c>
      <c r="H52" s="15">
        <v>119</v>
      </c>
    </row>
    <row r="53" spans="1:8" x14ac:dyDescent="0.35">
      <c r="A53" s="17" t="s">
        <v>125</v>
      </c>
      <c r="B53" s="17" t="s">
        <v>126</v>
      </c>
      <c r="C53" s="17" t="s">
        <v>1204</v>
      </c>
      <c r="D53" s="17" t="s">
        <v>1205</v>
      </c>
      <c r="E53" s="15" t="s">
        <v>6018</v>
      </c>
      <c r="F53" s="17" t="s">
        <v>135</v>
      </c>
      <c r="G53" s="15">
        <v>999888871</v>
      </c>
      <c r="H53" s="15">
        <v>110</v>
      </c>
    </row>
    <row r="54" spans="1:8" x14ac:dyDescent="0.35">
      <c r="A54" s="17" t="s">
        <v>125</v>
      </c>
      <c r="B54" s="17" t="s">
        <v>126</v>
      </c>
      <c r="C54" s="17" t="s">
        <v>253</v>
      </c>
      <c r="D54" s="17" t="s">
        <v>1223</v>
      </c>
      <c r="E54" s="15" t="s">
        <v>6089</v>
      </c>
      <c r="F54" s="17" t="s">
        <v>135</v>
      </c>
      <c r="G54" s="15">
        <v>999906294</v>
      </c>
      <c r="H54" s="15">
        <v>110</v>
      </c>
    </row>
    <row r="55" spans="1:8" x14ac:dyDescent="0.35">
      <c r="A55" s="17" t="s">
        <v>125</v>
      </c>
      <c r="B55" s="17" t="s">
        <v>126</v>
      </c>
      <c r="C55" s="17" t="s">
        <v>434</v>
      </c>
      <c r="D55" s="17" t="s">
        <v>1808</v>
      </c>
      <c r="E55" s="15" t="s">
        <v>5968</v>
      </c>
      <c r="F55" s="17" t="s">
        <v>135</v>
      </c>
      <c r="G55" s="15">
        <v>999862523</v>
      </c>
      <c r="H55" s="15">
        <v>109</v>
      </c>
    </row>
    <row r="56" spans="1:8" x14ac:dyDescent="0.35">
      <c r="A56" s="15" t="s">
        <v>125</v>
      </c>
      <c r="B56" s="15" t="s">
        <v>126</v>
      </c>
      <c r="C56" s="15" t="s">
        <v>840</v>
      </c>
      <c r="D56" s="15" t="s">
        <v>841</v>
      </c>
      <c r="E56" s="15" t="s">
        <v>6162</v>
      </c>
      <c r="F56" s="15" t="s">
        <v>135</v>
      </c>
      <c r="G56" s="15">
        <v>999916302</v>
      </c>
      <c r="H56" s="15">
        <v>109</v>
      </c>
    </row>
    <row r="57" spans="1:8" x14ac:dyDescent="0.35">
      <c r="A57" s="15" t="s">
        <v>125</v>
      </c>
      <c r="B57" s="15" t="s">
        <v>126</v>
      </c>
      <c r="C57" s="15" t="s">
        <v>326</v>
      </c>
      <c r="D57" s="15" t="s">
        <v>1106</v>
      </c>
      <c r="E57" s="15" t="s">
        <v>6214</v>
      </c>
      <c r="F57" s="17" t="s">
        <v>135</v>
      </c>
      <c r="G57" s="15">
        <v>999919755</v>
      </c>
      <c r="H57" s="15">
        <v>109</v>
      </c>
    </row>
    <row r="58" spans="1:8" x14ac:dyDescent="0.35">
      <c r="A58" s="17" t="s">
        <v>125</v>
      </c>
      <c r="B58" s="15" t="s">
        <v>126</v>
      </c>
      <c r="C58" s="15" t="s">
        <v>567</v>
      </c>
      <c r="D58" s="15" t="s">
        <v>566</v>
      </c>
      <c r="E58" s="15" t="s">
        <v>6199</v>
      </c>
      <c r="F58" s="15" t="s">
        <v>135</v>
      </c>
      <c r="G58" s="15">
        <v>999918850</v>
      </c>
      <c r="H58" s="15">
        <v>106</v>
      </c>
    </row>
    <row r="59" spans="1:8" x14ac:dyDescent="0.35">
      <c r="A59" s="17" t="s">
        <v>125</v>
      </c>
      <c r="B59" s="15" t="s">
        <v>126</v>
      </c>
      <c r="C59" s="15" t="s">
        <v>224</v>
      </c>
      <c r="D59" s="15" t="s">
        <v>222</v>
      </c>
      <c r="E59" s="15" t="s">
        <v>6177</v>
      </c>
      <c r="F59" s="15" t="s">
        <v>135</v>
      </c>
      <c r="G59" s="15">
        <v>999917110</v>
      </c>
      <c r="H59" s="15">
        <v>105.5</v>
      </c>
    </row>
    <row r="60" spans="1:8" x14ac:dyDescent="0.35">
      <c r="A60" s="17" t="s">
        <v>125</v>
      </c>
      <c r="B60" s="17" t="s">
        <v>126</v>
      </c>
      <c r="C60" s="17" t="s">
        <v>447</v>
      </c>
      <c r="D60" s="17" t="s">
        <v>448</v>
      </c>
      <c r="E60" s="15" t="s">
        <v>5988</v>
      </c>
      <c r="F60" s="17" t="s">
        <v>135</v>
      </c>
      <c r="G60" s="15">
        <v>999877685</v>
      </c>
      <c r="H60" s="15">
        <v>101.5</v>
      </c>
    </row>
    <row r="61" spans="1:8" x14ac:dyDescent="0.35">
      <c r="A61" s="17" t="s">
        <v>125</v>
      </c>
      <c r="B61" s="17" t="s">
        <v>126</v>
      </c>
      <c r="C61" s="17" t="s">
        <v>199</v>
      </c>
      <c r="D61" s="17" t="s">
        <v>1395</v>
      </c>
      <c r="E61" s="15" t="s">
        <v>6092</v>
      </c>
      <c r="F61" s="17" t="s">
        <v>135</v>
      </c>
      <c r="G61" s="15">
        <v>999906904</v>
      </c>
      <c r="H61" s="15">
        <v>101</v>
      </c>
    </row>
    <row r="62" spans="1:8" x14ac:dyDescent="0.35">
      <c r="A62" s="15" t="s">
        <v>125</v>
      </c>
      <c r="B62" s="15" t="s">
        <v>126</v>
      </c>
      <c r="C62" s="15" t="s">
        <v>2940</v>
      </c>
      <c r="D62" s="15" t="s">
        <v>2941</v>
      </c>
      <c r="E62" s="15" t="s">
        <v>6118</v>
      </c>
      <c r="F62" s="15" t="s">
        <v>135</v>
      </c>
      <c r="G62" s="15">
        <v>999910141</v>
      </c>
      <c r="H62" s="15">
        <v>101</v>
      </c>
    </row>
    <row r="63" spans="1:8" x14ac:dyDescent="0.35">
      <c r="A63" s="17" t="s">
        <v>125</v>
      </c>
      <c r="B63" s="17" t="s">
        <v>126</v>
      </c>
      <c r="C63" s="17" t="s">
        <v>1574</v>
      </c>
      <c r="D63" s="17" t="s">
        <v>1575</v>
      </c>
      <c r="E63" s="15" t="s">
        <v>6136</v>
      </c>
      <c r="F63" s="17" t="s">
        <v>135</v>
      </c>
      <c r="G63" s="15">
        <v>999913713</v>
      </c>
      <c r="H63" s="15">
        <v>101</v>
      </c>
    </row>
    <row r="64" spans="1:8" x14ac:dyDescent="0.35">
      <c r="A64" s="85" t="s">
        <v>125</v>
      </c>
      <c r="B64" s="85" t="s">
        <v>126</v>
      </c>
      <c r="C64" s="85" t="s">
        <v>372</v>
      </c>
      <c r="D64" s="85" t="s">
        <v>3907</v>
      </c>
      <c r="E64" s="15" t="s">
        <v>6390</v>
      </c>
      <c r="F64" s="85" t="s">
        <v>135</v>
      </c>
      <c r="G64" s="15">
        <v>999927743</v>
      </c>
      <c r="H64" s="15">
        <v>98</v>
      </c>
    </row>
    <row r="65" spans="1:8" x14ac:dyDescent="0.35">
      <c r="A65" s="15" t="s">
        <v>125</v>
      </c>
      <c r="B65" s="15" t="s">
        <v>126</v>
      </c>
      <c r="C65" s="15" t="s">
        <v>1959</v>
      </c>
      <c r="D65" s="15" t="s">
        <v>1968</v>
      </c>
      <c r="E65" s="15" t="s">
        <v>6071</v>
      </c>
      <c r="F65" s="15" t="s">
        <v>135</v>
      </c>
      <c r="G65" s="15">
        <v>999902691</v>
      </c>
      <c r="H65" s="15">
        <v>92</v>
      </c>
    </row>
    <row r="66" spans="1:8" x14ac:dyDescent="0.35">
      <c r="A66" s="17" t="s">
        <v>125</v>
      </c>
      <c r="B66" s="15" t="s">
        <v>126</v>
      </c>
      <c r="C66" s="15" t="s">
        <v>696</v>
      </c>
      <c r="D66" s="15" t="s">
        <v>1192</v>
      </c>
      <c r="E66" s="15" t="s">
        <v>6083</v>
      </c>
      <c r="F66" s="15" t="s">
        <v>135</v>
      </c>
      <c r="G66" s="15">
        <v>999905828</v>
      </c>
      <c r="H66" s="15">
        <v>92</v>
      </c>
    </row>
    <row r="67" spans="1:8" x14ac:dyDescent="0.35">
      <c r="A67" s="15" t="s">
        <v>125</v>
      </c>
      <c r="B67" s="15" t="s">
        <v>126</v>
      </c>
      <c r="C67" s="15" t="s">
        <v>1067</v>
      </c>
      <c r="D67" s="15" t="s">
        <v>1068</v>
      </c>
      <c r="E67" s="15" t="s">
        <v>6013</v>
      </c>
      <c r="F67" s="15" t="s">
        <v>135</v>
      </c>
      <c r="G67" s="15">
        <v>999888613</v>
      </c>
      <c r="H67" s="15">
        <v>90</v>
      </c>
    </row>
    <row r="68" spans="1:8" x14ac:dyDescent="0.35">
      <c r="A68" s="17" t="s">
        <v>125</v>
      </c>
      <c r="B68" s="15" t="s">
        <v>126</v>
      </c>
      <c r="C68" s="17" t="s">
        <v>506</v>
      </c>
      <c r="D68" s="17" t="s">
        <v>504</v>
      </c>
      <c r="E68" s="15" t="s">
        <v>6250</v>
      </c>
      <c r="F68" s="15" t="s">
        <v>135</v>
      </c>
      <c r="G68" s="17">
        <v>999921668</v>
      </c>
      <c r="H68" s="15">
        <v>89.5</v>
      </c>
    </row>
    <row r="69" spans="1:8" x14ac:dyDescent="0.35">
      <c r="A69" s="85" t="s">
        <v>125</v>
      </c>
      <c r="B69" s="85" t="s">
        <v>126</v>
      </c>
      <c r="C69" s="85" t="s">
        <v>3908</v>
      </c>
      <c r="D69" s="85" t="s">
        <v>3909</v>
      </c>
      <c r="E69" s="15" t="s">
        <v>5989</v>
      </c>
      <c r="F69" s="85" t="s">
        <v>135</v>
      </c>
      <c r="G69" s="15">
        <v>999878095</v>
      </c>
      <c r="H69" s="15">
        <v>88</v>
      </c>
    </row>
    <row r="70" spans="1:8" x14ac:dyDescent="0.35">
      <c r="A70" s="15" t="s">
        <v>125</v>
      </c>
      <c r="B70" s="15" t="s">
        <v>126</v>
      </c>
      <c r="C70" s="15" t="s">
        <v>262</v>
      </c>
      <c r="D70" s="15" t="s">
        <v>953</v>
      </c>
      <c r="E70" s="15" t="s">
        <v>6130</v>
      </c>
      <c r="F70" s="15" t="s">
        <v>135</v>
      </c>
      <c r="G70" s="15">
        <v>999912046</v>
      </c>
      <c r="H70" s="15">
        <v>86</v>
      </c>
    </row>
    <row r="71" spans="1:8" x14ac:dyDescent="0.35">
      <c r="A71" s="17" t="s">
        <v>125</v>
      </c>
      <c r="B71" s="17" t="s">
        <v>126</v>
      </c>
      <c r="C71" s="17" t="s">
        <v>801</v>
      </c>
      <c r="D71" s="17" t="s">
        <v>802</v>
      </c>
      <c r="E71" s="15" t="s">
        <v>6159</v>
      </c>
      <c r="F71" s="17" t="s">
        <v>135</v>
      </c>
      <c r="G71" s="15">
        <v>999915821</v>
      </c>
      <c r="H71" s="15">
        <v>86</v>
      </c>
    </row>
    <row r="72" spans="1:8" x14ac:dyDescent="0.35">
      <c r="A72" s="17" t="s">
        <v>125</v>
      </c>
      <c r="B72" s="17" t="s">
        <v>126</v>
      </c>
      <c r="C72" s="15" t="s">
        <v>1227</v>
      </c>
      <c r="D72" s="15" t="s">
        <v>1223</v>
      </c>
      <c r="E72" s="15" t="s">
        <v>6174</v>
      </c>
      <c r="F72" s="15" t="s">
        <v>135</v>
      </c>
      <c r="G72" s="15">
        <v>999917066</v>
      </c>
      <c r="H72" s="15">
        <v>83.5</v>
      </c>
    </row>
    <row r="73" spans="1:8" x14ac:dyDescent="0.35">
      <c r="A73" s="17" t="s">
        <v>125</v>
      </c>
      <c r="B73" s="17" t="s">
        <v>126</v>
      </c>
      <c r="C73" s="17" t="s">
        <v>191</v>
      </c>
      <c r="D73" s="17" t="s">
        <v>1889</v>
      </c>
      <c r="E73" s="15" t="s">
        <v>6022</v>
      </c>
      <c r="F73" s="17" t="s">
        <v>135</v>
      </c>
      <c r="G73" s="15">
        <v>999890213</v>
      </c>
      <c r="H73" s="15">
        <v>83</v>
      </c>
    </row>
    <row r="74" spans="1:8" x14ac:dyDescent="0.35">
      <c r="A74" s="15" t="s">
        <v>125</v>
      </c>
      <c r="B74" s="15" t="s">
        <v>126</v>
      </c>
      <c r="C74" s="15" t="s">
        <v>433</v>
      </c>
      <c r="D74" s="15" t="s">
        <v>1133</v>
      </c>
      <c r="E74" s="15" t="s">
        <v>6004</v>
      </c>
      <c r="F74" s="15" t="s">
        <v>135</v>
      </c>
      <c r="G74" s="17">
        <v>999883595</v>
      </c>
      <c r="H74" s="15">
        <v>82</v>
      </c>
    </row>
    <row r="75" spans="1:8" x14ac:dyDescent="0.35">
      <c r="A75" s="17" t="s">
        <v>125</v>
      </c>
      <c r="B75" s="15" t="s">
        <v>126</v>
      </c>
      <c r="C75" s="15" t="s">
        <v>2150</v>
      </c>
      <c r="D75" s="15" t="s">
        <v>276</v>
      </c>
      <c r="E75" s="15" t="s">
        <v>6268</v>
      </c>
      <c r="F75" s="17" t="s">
        <v>135</v>
      </c>
      <c r="G75" s="15">
        <v>999922842</v>
      </c>
      <c r="H75" s="15">
        <v>82</v>
      </c>
    </row>
    <row r="76" spans="1:8" x14ac:dyDescent="0.35">
      <c r="A76" s="17" t="s">
        <v>125</v>
      </c>
      <c r="B76" s="15" t="s">
        <v>126</v>
      </c>
      <c r="C76" s="15" t="s">
        <v>1112</v>
      </c>
      <c r="D76" s="15" t="s">
        <v>1106</v>
      </c>
      <c r="E76" s="15" t="s">
        <v>5967</v>
      </c>
      <c r="F76" s="15" t="s">
        <v>135</v>
      </c>
      <c r="G76" s="15">
        <v>999860372</v>
      </c>
      <c r="H76" s="15">
        <v>81.5</v>
      </c>
    </row>
    <row r="77" spans="1:8" x14ac:dyDescent="0.35">
      <c r="A77" s="15" t="s">
        <v>125</v>
      </c>
      <c r="B77" s="15" t="s">
        <v>126</v>
      </c>
      <c r="C77" s="15" t="s">
        <v>2243</v>
      </c>
      <c r="D77" s="15" t="s">
        <v>1968</v>
      </c>
      <c r="E77" s="15" t="s">
        <v>6072</v>
      </c>
      <c r="F77" s="15" t="s">
        <v>135</v>
      </c>
      <c r="G77" s="15">
        <v>999902693</v>
      </c>
      <c r="H77" s="15">
        <v>81</v>
      </c>
    </row>
    <row r="78" spans="1:8" x14ac:dyDescent="0.35">
      <c r="A78" s="85" t="s">
        <v>125</v>
      </c>
      <c r="B78" s="85" t="s">
        <v>126</v>
      </c>
      <c r="C78" s="85" t="s">
        <v>1051</v>
      </c>
      <c r="D78" s="85" t="s">
        <v>560</v>
      </c>
      <c r="E78" s="15" t="s">
        <v>6379</v>
      </c>
      <c r="F78" s="85" t="s">
        <v>135</v>
      </c>
      <c r="G78" s="15">
        <v>999927386</v>
      </c>
      <c r="H78" s="15">
        <v>81</v>
      </c>
    </row>
    <row r="79" spans="1:8" x14ac:dyDescent="0.35">
      <c r="A79" s="17" t="s">
        <v>125</v>
      </c>
      <c r="B79" s="15" t="s">
        <v>126</v>
      </c>
      <c r="C79" s="15" t="s">
        <v>375</v>
      </c>
      <c r="D79" s="15" t="s">
        <v>376</v>
      </c>
      <c r="E79" s="15" t="s">
        <v>6163</v>
      </c>
      <c r="F79" s="15" t="s">
        <v>135</v>
      </c>
      <c r="G79" s="15">
        <v>999916452</v>
      </c>
      <c r="H79" s="15">
        <v>79</v>
      </c>
    </row>
    <row r="80" spans="1:8" x14ac:dyDescent="0.35">
      <c r="A80" s="17" t="s">
        <v>125</v>
      </c>
      <c r="B80" s="15" t="s">
        <v>126</v>
      </c>
      <c r="C80" s="15" t="s">
        <v>208</v>
      </c>
      <c r="D80" s="15" t="s">
        <v>209</v>
      </c>
      <c r="E80" s="15" t="s">
        <v>6028</v>
      </c>
      <c r="F80" s="15" t="s">
        <v>135</v>
      </c>
      <c r="G80" s="15">
        <v>999892219</v>
      </c>
      <c r="H80" s="15">
        <v>72</v>
      </c>
    </row>
    <row r="81" spans="1:8" x14ac:dyDescent="0.35">
      <c r="A81" s="17" t="s">
        <v>125</v>
      </c>
      <c r="B81" s="17" t="s">
        <v>126</v>
      </c>
      <c r="C81" s="17" t="s">
        <v>809</v>
      </c>
      <c r="D81" s="17" t="s">
        <v>810</v>
      </c>
      <c r="E81" s="15" t="s">
        <v>6020</v>
      </c>
      <c r="F81" s="17" t="s">
        <v>135</v>
      </c>
      <c r="G81" s="15">
        <v>999889119</v>
      </c>
      <c r="H81" s="15">
        <v>71</v>
      </c>
    </row>
    <row r="82" spans="1:8" x14ac:dyDescent="0.35">
      <c r="A82" s="17" t="s">
        <v>125</v>
      </c>
      <c r="B82" s="17" t="s">
        <v>126</v>
      </c>
      <c r="C82" s="17" t="s">
        <v>298</v>
      </c>
      <c r="D82" s="17" t="s">
        <v>1836</v>
      </c>
      <c r="E82" s="15" t="s">
        <v>6103</v>
      </c>
      <c r="F82" s="17" t="s">
        <v>135</v>
      </c>
      <c r="G82" s="15">
        <v>999908804</v>
      </c>
      <c r="H82" s="15">
        <v>71</v>
      </c>
    </row>
    <row r="83" spans="1:8" x14ac:dyDescent="0.35">
      <c r="A83" s="17" t="s">
        <v>125</v>
      </c>
      <c r="B83" s="17" t="s">
        <v>126</v>
      </c>
      <c r="C83" s="17" t="s">
        <v>296</v>
      </c>
      <c r="D83" s="17" t="s">
        <v>292</v>
      </c>
      <c r="E83" s="15" t="s">
        <v>6106</v>
      </c>
      <c r="F83" s="17" t="s">
        <v>135</v>
      </c>
      <c r="G83" s="15">
        <v>999908899</v>
      </c>
      <c r="H83" s="15">
        <v>71</v>
      </c>
    </row>
    <row r="84" spans="1:8" x14ac:dyDescent="0.35">
      <c r="A84" s="15" t="s">
        <v>125</v>
      </c>
      <c r="B84" s="15" t="s">
        <v>126</v>
      </c>
      <c r="C84" s="15" t="s">
        <v>326</v>
      </c>
      <c r="D84" s="15" t="s">
        <v>1225</v>
      </c>
      <c r="E84" s="15" t="s">
        <v>6309</v>
      </c>
      <c r="F84" s="15" t="s">
        <v>135</v>
      </c>
      <c r="G84" s="15">
        <v>999925209</v>
      </c>
      <c r="H84" s="15">
        <v>71</v>
      </c>
    </row>
    <row r="85" spans="1:8" x14ac:dyDescent="0.35">
      <c r="A85" s="17" t="s">
        <v>125</v>
      </c>
      <c r="B85" s="15" t="s">
        <v>126</v>
      </c>
      <c r="C85" s="15" t="s">
        <v>1107</v>
      </c>
      <c r="D85" s="15" t="s">
        <v>1141</v>
      </c>
      <c r="E85" s="15" t="s">
        <v>5994</v>
      </c>
      <c r="F85" s="15" t="s">
        <v>135</v>
      </c>
      <c r="G85" s="15">
        <v>999880344</v>
      </c>
      <c r="H85" s="15">
        <v>68</v>
      </c>
    </row>
    <row r="86" spans="1:8" x14ac:dyDescent="0.35">
      <c r="A86" s="17" t="s">
        <v>125</v>
      </c>
      <c r="B86" s="15" t="s">
        <v>126</v>
      </c>
      <c r="C86" s="15" t="s">
        <v>1079</v>
      </c>
      <c r="D86" s="15" t="s">
        <v>1225</v>
      </c>
      <c r="E86" s="15" t="s">
        <v>6014</v>
      </c>
      <c r="F86" s="15" t="s">
        <v>135</v>
      </c>
      <c r="G86" s="15">
        <v>999888621</v>
      </c>
      <c r="H86" s="15">
        <v>68</v>
      </c>
    </row>
    <row r="87" spans="1:8" x14ac:dyDescent="0.35">
      <c r="A87" s="15" t="s">
        <v>125</v>
      </c>
      <c r="B87" s="15" t="s">
        <v>126</v>
      </c>
      <c r="C87" s="15" t="s">
        <v>913</v>
      </c>
      <c r="D87" s="15" t="s">
        <v>914</v>
      </c>
      <c r="E87" s="15" t="s">
        <v>6148</v>
      </c>
      <c r="F87" s="15" t="s">
        <v>135</v>
      </c>
      <c r="G87" s="15">
        <v>999914655</v>
      </c>
      <c r="H87" s="15">
        <v>68</v>
      </c>
    </row>
    <row r="88" spans="1:8" x14ac:dyDescent="0.35">
      <c r="A88" s="85" t="s">
        <v>125</v>
      </c>
      <c r="B88" s="85" t="s">
        <v>126</v>
      </c>
      <c r="C88" s="85" t="s">
        <v>183</v>
      </c>
      <c r="D88" s="85" t="s">
        <v>3903</v>
      </c>
      <c r="E88" s="15" t="s">
        <v>6394</v>
      </c>
      <c r="F88" s="85" t="s">
        <v>135</v>
      </c>
      <c r="G88" s="15">
        <v>999927902</v>
      </c>
      <c r="H88" s="15">
        <v>68</v>
      </c>
    </row>
    <row r="89" spans="1:8" x14ac:dyDescent="0.35">
      <c r="A89" s="17" t="s">
        <v>125</v>
      </c>
      <c r="B89" s="17" t="s">
        <v>126</v>
      </c>
      <c r="C89" s="17" t="s">
        <v>1005</v>
      </c>
      <c r="D89" s="17" t="s">
        <v>1006</v>
      </c>
      <c r="E89" s="15" t="s">
        <v>6153</v>
      </c>
      <c r="F89" s="17" t="s">
        <v>135</v>
      </c>
      <c r="G89" s="15">
        <v>999915446</v>
      </c>
      <c r="H89" s="15">
        <v>67</v>
      </c>
    </row>
    <row r="90" spans="1:8" x14ac:dyDescent="0.35">
      <c r="A90" s="17" t="s">
        <v>125</v>
      </c>
      <c r="B90" s="15" t="s">
        <v>126</v>
      </c>
      <c r="C90" s="15" t="s">
        <v>1086</v>
      </c>
      <c r="D90" s="15" t="s">
        <v>1087</v>
      </c>
      <c r="E90" s="15" t="s">
        <v>5961</v>
      </c>
      <c r="F90" s="15" t="s">
        <v>135</v>
      </c>
      <c r="G90" s="15">
        <v>999791649</v>
      </c>
      <c r="H90" s="15">
        <v>64</v>
      </c>
    </row>
    <row r="91" spans="1:8" x14ac:dyDescent="0.35">
      <c r="A91" s="15" t="s">
        <v>125</v>
      </c>
      <c r="B91" s="15" t="s">
        <v>126</v>
      </c>
      <c r="C91" s="15" t="s">
        <v>476</v>
      </c>
      <c r="D91" s="15" t="s">
        <v>477</v>
      </c>
      <c r="E91" s="15" t="s">
        <v>6139</v>
      </c>
      <c r="F91" s="15" t="s">
        <v>135</v>
      </c>
      <c r="G91" s="15">
        <v>999913853</v>
      </c>
      <c r="H91" s="15">
        <v>64</v>
      </c>
    </row>
    <row r="92" spans="1:8" x14ac:dyDescent="0.35">
      <c r="A92" s="15" t="s">
        <v>125</v>
      </c>
      <c r="B92" s="15" t="s">
        <v>126</v>
      </c>
      <c r="C92" s="15" t="s">
        <v>3733</v>
      </c>
      <c r="D92" s="15" t="s">
        <v>3734</v>
      </c>
      <c r="E92" s="15" t="s">
        <v>5992</v>
      </c>
      <c r="F92" s="15" t="s">
        <v>135</v>
      </c>
      <c r="G92" s="15">
        <v>999879775</v>
      </c>
      <c r="H92" s="15">
        <v>60</v>
      </c>
    </row>
    <row r="93" spans="1:8" x14ac:dyDescent="0.35">
      <c r="A93" s="15" t="s">
        <v>125</v>
      </c>
      <c r="B93" s="15" t="s">
        <v>126</v>
      </c>
      <c r="C93" s="15" t="s">
        <v>514</v>
      </c>
      <c r="D93" s="15" t="s">
        <v>1106</v>
      </c>
      <c r="E93" s="15" t="s">
        <v>6008</v>
      </c>
      <c r="F93" s="15" t="s">
        <v>135</v>
      </c>
      <c r="G93" s="15">
        <v>999925438</v>
      </c>
      <c r="H93" s="15">
        <v>60</v>
      </c>
    </row>
    <row r="94" spans="1:8" x14ac:dyDescent="0.35">
      <c r="A94" s="17" t="s">
        <v>125</v>
      </c>
      <c r="B94" s="15" t="s">
        <v>126</v>
      </c>
      <c r="C94" s="15" t="s">
        <v>1079</v>
      </c>
      <c r="D94" s="15" t="s">
        <v>1080</v>
      </c>
      <c r="E94" s="15" t="s">
        <v>6119</v>
      </c>
      <c r="F94" s="15" t="s">
        <v>135</v>
      </c>
      <c r="G94" s="15">
        <v>999910191</v>
      </c>
      <c r="H94" s="15">
        <v>58</v>
      </c>
    </row>
    <row r="95" spans="1:8" x14ac:dyDescent="0.35">
      <c r="A95" s="15" t="s">
        <v>125</v>
      </c>
      <c r="B95" s="15" t="s">
        <v>126</v>
      </c>
      <c r="C95" s="15" t="s">
        <v>295</v>
      </c>
      <c r="D95" s="15" t="s">
        <v>2939</v>
      </c>
      <c r="E95" s="15" t="s">
        <v>6354</v>
      </c>
      <c r="F95" s="15" t="s">
        <v>135</v>
      </c>
      <c r="G95" s="15">
        <v>999926777</v>
      </c>
      <c r="H95" s="15">
        <v>58</v>
      </c>
    </row>
    <row r="96" spans="1:8" x14ac:dyDescent="0.35">
      <c r="A96" s="82" t="s">
        <v>125</v>
      </c>
      <c r="B96" s="82" t="s">
        <v>126</v>
      </c>
      <c r="C96" s="82" t="s">
        <v>2862</v>
      </c>
      <c r="D96" s="82" t="s">
        <v>2863</v>
      </c>
      <c r="E96" s="15" t="s">
        <v>6076</v>
      </c>
      <c r="F96" s="82" t="s">
        <v>135</v>
      </c>
      <c r="G96" s="82">
        <v>999904988</v>
      </c>
      <c r="H96" s="15">
        <v>54</v>
      </c>
    </row>
    <row r="97" spans="1:8" x14ac:dyDescent="0.35">
      <c r="A97" s="17" t="s">
        <v>125</v>
      </c>
      <c r="B97" s="17" t="s">
        <v>126</v>
      </c>
      <c r="C97" s="17" t="s">
        <v>295</v>
      </c>
      <c r="D97" s="17" t="s">
        <v>948</v>
      </c>
      <c r="E97" s="15" t="s">
        <v>5975</v>
      </c>
      <c r="F97" s="17" t="s">
        <v>135</v>
      </c>
      <c r="G97" s="15">
        <v>999867003</v>
      </c>
      <c r="H97" s="15">
        <v>51</v>
      </c>
    </row>
    <row r="98" spans="1:8" x14ac:dyDescent="0.35">
      <c r="A98" s="17" t="s">
        <v>125</v>
      </c>
      <c r="B98" s="17" t="s">
        <v>126</v>
      </c>
      <c r="C98" s="17" t="s">
        <v>3591</v>
      </c>
      <c r="D98" s="17" t="s">
        <v>1571</v>
      </c>
      <c r="E98" s="15" t="s">
        <v>6108</v>
      </c>
      <c r="F98" s="17" t="s">
        <v>135</v>
      </c>
      <c r="G98" s="17">
        <v>999909147</v>
      </c>
      <c r="H98" s="15">
        <v>51</v>
      </c>
    </row>
    <row r="99" spans="1:8" x14ac:dyDescent="0.35">
      <c r="A99" s="82" t="s">
        <v>125</v>
      </c>
      <c r="B99" s="82" t="s">
        <v>126</v>
      </c>
      <c r="C99" s="82" t="s">
        <v>2864</v>
      </c>
      <c r="D99" s="82" t="s">
        <v>1619</v>
      </c>
      <c r="E99" s="15" t="s">
        <v>6215</v>
      </c>
      <c r="F99" s="82" t="s">
        <v>135</v>
      </c>
      <c r="G99" s="82">
        <v>999919830</v>
      </c>
      <c r="H99" s="15">
        <v>51</v>
      </c>
    </row>
    <row r="100" spans="1:8" x14ac:dyDescent="0.35">
      <c r="A100" s="15" t="s">
        <v>125</v>
      </c>
      <c r="B100" s="15" t="s">
        <v>126</v>
      </c>
      <c r="C100" s="15" t="s">
        <v>2518</v>
      </c>
      <c r="D100" s="15" t="s">
        <v>2519</v>
      </c>
      <c r="E100" s="15" t="s">
        <v>6307</v>
      </c>
      <c r="F100" s="15" t="s">
        <v>135</v>
      </c>
      <c r="G100" s="15">
        <v>999925077</v>
      </c>
      <c r="H100" s="15">
        <v>48</v>
      </c>
    </row>
    <row r="101" spans="1:8" x14ac:dyDescent="0.35">
      <c r="A101" s="15" t="s">
        <v>125</v>
      </c>
      <c r="B101" s="15" t="s">
        <v>126</v>
      </c>
      <c r="C101" s="15" t="s">
        <v>1058</v>
      </c>
      <c r="D101" s="15" t="s">
        <v>1049</v>
      </c>
      <c r="E101" s="15" t="s">
        <v>5993</v>
      </c>
      <c r="F101" s="15" t="s">
        <v>135</v>
      </c>
      <c r="G101" s="15">
        <v>999879984</v>
      </c>
      <c r="H101" s="15">
        <v>45</v>
      </c>
    </row>
    <row r="102" spans="1:8" x14ac:dyDescent="0.35">
      <c r="A102" s="15" t="s">
        <v>125</v>
      </c>
      <c r="B102" s="15" t="s">
        <v>126</v>
      </c>
      <c r="C102" s="15" t="s">
        <v>1069</v>
      </c>
      <c r="D102" s="15" t="s">
        <v>3735</v>
      </c>
      <c r="E102" s="15" t="s">
        <v>6339</v>
      </c>
      <c r="F102" s="15" t="s">
        <v>135</v>
      </c>
      <c r="G102" s="15">
        <v>999926292</v>
      </c>
      <c r="H102" s="15">
        <v>45</v>
      </c>
    </row>
    <row r="103" spans="1:8" x14ac:dyDescent="0.35">
      <c r="A103" s="15" t="s">
        <v>125</v>
      </c>
      <c r="B103" s="15" t="s">
        <v>126</v>
      </c>
      <c r="C103" s="15" t="s">
        <v>3546</v>
      </c>
      <c r="D103" s="15" t="s">
        <v>3547</v>
      </c>
      <c r="E103" s="15" t="s">
        <v>6389</v>
      </c>
      <c r="F103" s="15" t="s">
        <v>135</v>
      </c>
      <c r="G103" s="15">
        <v>999927737</v>
      </c>
      <c r="H103" s="15">
        <v>45</v>
      </c>
    </row>
    <row r="104" spans="1:8" x14ac:dyDescent="0.35">
      <c r="A104" s="17" t="s">
        <v>125</v>
      </c>
      <c r="B104" s="15" t="s">
        <v>126</v>
      </c>
      <c r="C104" s="15" t="s">
        <v>253</v>
      </c>
      <c r="D104" s="15" t="s">
        <v>981</v>
      </c>
      <c r="E104" s="15" t="s">
        <v>6016</v>
      </c>
      <c r="F104" s="15" t="s">
        <v>135</v>
      </c>
      <c r="G104" s="15">
        <v>999888863</v>
      </c>
      <c r="H104" s="15">
        <v>38</v>
      </c>
    </row>
    <row r="105" spans="1:8" x14ac:dyDescent="0.35">
      <c r="A105" s="17" t="s">
        <v>125</v>
      </c>
      <c r="B105" s="17" t="s">
        <v>126</v>
      </c>
      <c r="C105" s="17" t="s">
        <v>227</v>
      </c>
      <c r="D105" s="17" t="s">
        <v>1223</v>
      </c>
      <c r="E105" s="15" t="s">
        <v>6019</v>
      </c>
      <c r="F105" s="17" t="s">
        <v>135</v>
      </c>
      <c r="G105" s="15">
        <v>999889049</v>
      </c>
      <c r="H105" s="15">
        <v>38</v>
      </c>
    </row>
    <row r="106" spans="1:8" x14ac:dyDescent="0.35">
      <c r="A106" s="17" t="s">
        <v>125</v>
      </c>
      <c r="B106" s="17" t="s">
        <v>126</v>
      </c>
      <c r="C106" s="17" t="s">
        <v>3590</v>
      </c>
      <c r="D106" s="17" t="s">
        <v>1108</v>
      </c>
      <c r="E106" s="15" t="s">
        <v>6043</v>
      </c>
      <c r="F106" s="17" t="s">
        <v>135</v>
      </c>
      <c r="G106" s="17">
        <v>999896818</v>
      </c>
      <c r="H106" s="15">
        <v>38</v>
      </c>
    </row>
    <row r="107" spans="1:8" x14ac:dyDescent="0.35">
      <c r="A107" s="15" t="s">
        <v>125</v>
      </c>
      <c r="B107" s="15" t="s">
        <v>126</v>
      </c>
      <c r="C107" s="17" t="s">
        <v>183</v>
      </c>
      <c r="D107" s="17" t="s">
        <v>1849</v>
      </c>
      <c r="E107" s="15" t="s">
        <v>6057</v>
      </c>
      <c r="F107" s="17" t="s">
        <v>135</v>
      </c>
      <c r="G107" s="15">
        <v>999898543</v>
      </c>
      <c r="H107" s="15">
        <v>38</v>
      </c>
    </row>
    <row r="108" spans="1:8" x14ac:dyDescent="0.35">
      <c r="A108" s="17" t="s">
        <v>125</v>
      </c>
      <c r="B108" s="15" t="s">
        <v>126</v>
      </c>
      <c r="C108" s="15" t="s">
        <v>1988</v>
      </c>
      <c r="D108" s="15" t="s">
        <v>948</v>
      </c>
      <c r="E108" s="15" t="s">
        <v>6096</v>
      </c>
      <c r="F108" s="15" t="s">
        <v>135</v>
      </c>
      <c r="G108" s="15">
        <v>999907601</v>
      </c>
      <c r="H108" s="15">
        <v>38</v>
      </c>
    </row>
    <row r="109" spans="1:8" x14ac:dyDescent="0.35">
      <c r="A109" s="17" t="s">
        <v>125</v>
      </c>
      <c r="B109" s="15" t="s">
        <v>126</v>
      </c>
      <c r="C109" s="15" t="s">
        <v>481</v>
      </c>
      <c r="D109" s="15" t="s">
        <v>480</v>
      </c>
      <c r="E109" s="15" t="s">
        <v>6142</v>
      </c>
      <c r="F109" s="15" t="s">
        <v>135</v>
      </c>
      <c r="G109" s="15">
        <v>999914129</v>
      </c>
      <c r="H109" s="15">
        <v>38</v>
      </c>
    </row>
    <row r="110" spans="1:8" x14ac:dyDescent="0.35">
      <c r="A110" s="17" t="s">
        <v>125</v>
      </c>
      <c r="B110" s="17" t="s">
        <v>126</v>
      </c>
      <c r="C110" s="17" t="s">
        <v>372</v>
      </c>
      <c r="D110" s="17" t="s">
        <v>373</v>
      </c>
      <c r="E110" s="15" t="s">
        <v>6158</v>
      </c>
      <c r="F110" s="17" t="s">
        <v>135</v>
      </c>
      <c r="G110" s="15">
        <v>999915753</v>
      </c>
      <c r="H110" s="15">
        <v>38</v>
      </c>
    </row>
    <row r="111" spans="1:8" x14ac:dyDescent="0.35">
      <c r="A111" s="15" t="s">
        <v>125</v>
      </c>
      <c r="B111" s="15" t="s">
        <v>126</v>
      </c>
      <c r="C111" s="15" t="s">
        <v>1397</v>
      </c>
      <c r="D111" s="15" t="s">
        <v>1396</v>
      </c>
      <c r="E111" s="15" t="s">
        <v>6203</v>
      </c>
      <c r="F111" s="15" t="s">
        <v>135</v>
      </c>
      <c r="G111" s="15">
        <v>999919212</v>
      </c>
      <c r="H111" s="15">
        <v>38</v>
      </c>
    </row>
    <row r="112" spans="1:8" x14ac:dyDescent="0.35">
      <c r="A112" s="15" t="s">
        <v>125</v>
      </c>
      <c r="B112" s="15" t="s">
        <v>126</v>
      </c>
      <c r="C112" s="15" t="s">
        <v>1959</v>
      </c>
      <c r="D112" s="15" t="s">
        <v>1957</v>
      </c>
      <c r="E112" s="15" t="s">
        <v>6207</v>
      </c>
      <c r="F112" s="15" t="s">
        <v>135</v>
      </c>
      <c r="G112" s="15">
        <v>999919540</v>
      </c>
      <c r="H112" s="15">
        <v>38</v>
      </c>
    </row>
    <row r="113" spans="1:8" x14ac:dyDescent="0.35">
      <c r="A113" s="15" t="s">
        <v>125</v>
      </c>
      <c r="B113" s="15" t="s">
        <v>126</v>
      </c>
      <c r="C113" s="15" t="s">
        <v>3260</v>
      </c>
      <c r="D113" s="15" t="s">
        <v>1225</v>
      </c>
      <c r="E113" s="15" t="s">
        <v>6246</v>
      </c>
      <c r="F113" s="15" t="s">
        <v>135</v>
      </c>
      <c r="G113" s="15">
        <v>999921565</v>
      </c>
      <c r="H113" s="15">
        <v>38</v>
      </c>
    </row>
    <row r="114" spans="1:8" x14ac:dyDescent="0.35">
      <c r="A114" s="82" t="s">
        <v>125</v>
      </c>
      <c r="B114" s="82" t="s">
        <v>126</v>
      </c>
      <c r="C114" s="82" t="s">
        <v>2865</v>
      </c>
      <c r="D114" s="82" t="s">
        <v>2866</v>
      </c>
      <c r="E114" s="15" t="s">
        <v>6323</v>
      </c>
      <c r="F114" s="82" t="s">
        <v>135</v>
      </c>
      <c r="G114" s="82">
        <v>999925747</v>
      </c>
      <c r="H114" s="15">
        <v>38</v>
      </c>
    </row>
    <row r="115" spans="1:8" x14ac:dyDescent="0.35">
      <c r="A115" s="15" t="s">
        <v>125</v>
      </c>
      <c r="B115" s="15" t="s">
        <v>126</v>
      </c>
      <c r="C115" s="15" t="s">
        <v>433</v>
      </c>
      <c r="D115" s="15" t="s">
        <v>1106</v>
      </c>
      <c r="E115" s="15" t="s">
        <v>2233</v>
      </c>
      <c r="F115" s="15" t="s">
        <v>135</v>
      </c>
      <c r="G115" s="15">
        <v>999925437</v>
      </c>
      <c r="H115" s="15">
        <v>34</v>
      </c>
    </row>
    <row r="116" spans="1:8" x14ac:dyDescent="0.35">
      <c r="A116" s="15" t="s">
        <v>125</v>
      </c>
      <c r="B116" s="15" t="s">
        <v>126</v>
      </c>
      <c r="C116" s="15" t="s">
        <v>1125</v>
      </c>
      <c r="D116" s="15" t="s">
        <v>1108</v>
      </c>
      <c r="E116" s="15" t="s">
        <v>6061</v>
      </c>
      <c r="F116" s="15" t="s">
        <v>135</v>
      </c>
      <c r="G116" s="15">
        <v>999899573</v>
      </c>
      <c r="H116" s="15">
        <v>33</v>
      </c>
    </row>
    <row r="117" spans="1:8" x14ac:dyDescent="0.35">
      <c r="A117" s="15" t="s">
        <v>125</v>
      </c>
      <c r="B117" s="15" t="s">
        <v>126</v>
      </c>
      <c r="C117" s="15" t="s">
        <v>4091</v>
      </c>
      <c r="D117" s="15" t="s">
        <v>1068</v>
      </c>
      <c r="E117" s="15" t="s">
        <v>6087</v>
      </c>
      <c r="F117" s="15" t="s">
        <v>135</v>
      </c>
      <c r="G117" s="15">
        <v>999906250</v>
      </c>
      <c r="H117" s="15">
        <v>33</v>
      </c>
    </row>
    <row r="118" spans="1:8" x14ac:dyDescent="0.35">
      <c r="A118" s="15" t="s">
        <v>125</v>
      </c>
      <c r="B118" s="15" t="s">
        <v>126</v>
      </c>
      <c r="C118" s="15" t="s">
        <v>1051</v>
      </c>
      <c r="D118" s="15" t="s">
        <v>1106</v>
      </c>
      <c r="E118" s="15" t="s">
        <v>6279</v>
      </c>
      <c r="F118" s="15" t="s">
        <v>135</v>
      </c>
      <c r="G118" s="15">
        <v>999923826</v>
      </c>
      <c r="H118" s="15">
        <v>33</v>
      </c>
    </row>
    <row r="119" spans="1:8" x14ac:dyDescent="0.35">
      <c r="A119" s="15" t="s">
        <v>125</v>
      </c>
      <c r="B119" s="15" t="s">
        <v>126</v>
      </c>
      <c r="C119" s="15" t="s">
        <v>535</v>
      </c>
      <c r="D119" s="15" t="s">
        <v>4092</v>
      </c>
      <c r="E119" s="15" t="s">
        <v>6351</v>
      </c>
      <c r="F119" s="15" t="s">
        <v>135</v>
      </c>
      <c r="G119" s="15">
        <v>999926680</v>
      </c>
      <c r="H119" s="15">
        <v>33</v>
      </c>
    </row>
    <row r="120" spans="1:8" x14ac:dyDescent="0.35">
      <c r="A120" s="15" t="s">
        <v>125</v>
      </c>
      <c r="B120" s="15" t="s">
        <v>126</v>
      </c>
      <c r="C120" s="15" t="s">
        <v>4162</v>
      </c>
      <c r="D120" s="15" t="s">
        <v>1106</v>
      </c>
      <c r="E120" s="15" t="s">
        <v>6405</v>
      </c>
      <c r="F120" s="15" t="s">
        <v>135</v>
      </c>
      <c r="G120" s="15">
        <v>999928162</v>
      </c>
      <c r="H120" s="15">
        <v>33</v>
      </c>
    </row>
    <row r="121" spans="1:8" x14ac:dyDescent="0.35">
      <c r="A121" s="15" t="s">
        <v>125</v>
      </c>
      <c r="B121" s="15" t="s">
        <v>126</v>
      </c>
      <c r="C121" s="15" t="s">
        <v>459</v>
      </c>
      <c r="D121" s="15" t="s">
        <v>4163</v>
      </c>
      <c r="E121" s="15" t="s">
        <v>6411</v>
      </c>
      <c r="F121" s="15" t="s">
        <v>135</v>
      </c>
      <c r="G121" s="15">
        <v>999928240</v>
      </c>
      <c r="H121" s="15">
        <v>33</v>
      </c>
    </row>
    <row r="122" spans="1:8" x14ac:dyDescent="0.35">
      <c r="A122" s="15" t="s">
        <v>125</v>
      </c>
      <c r="B122" s="15" t="s">
        <v>126</v>
      </c>
      <c r="C122" s="15" t="s">
        <v>570</v>
      </c>
      <c r="D122" s="15" t="s">
        <v>1957</v>
      </c>
      <c r="E122" s="15" t="s">
        <v>6414</v>
      </c>
      <c r="F122" s="15" t="s">
        <v>135</v>
      </c>
      <c r="G122" s="15">
        <v>999928282</v>
      </c>
      <c r="H122" s="15">
        <v>33</v>
      </c>
    </row>
    <row r="123" spans="1:8" x14ac:dyDescent="0.35">
      <c r="A123" s="15" t="s">
        <v>125</v>
      </c>
      <c r="B123" s="15" t="s">
        <v>126</v>
      </c>
      <c r="C123" s="15" t="s">
        <v>2299</v>
      </c>
      <c r="D123" s="15" t="s">
        <v>2300</v>
      </c>
      <c r="E123" s="15" t="s">
        <v>5999</v>
      </c>
      <c r="F123" s="15" t="s">
        <v>135</v>
      </c>
      <c r="G123" s="15">
        <v>999881998</v>
      </c>
      <c r="H123" s="15">
        <v>32</v>
      </c>
    </row>
    <row r="124" spans="1:8" x14ac:dyDescent="0.35">
      <c r="A124" s="15" t="s">
        <v>125</v>
      </c>
      <c r="B124" s="15" t="s">
        <v>126</v>
      </c>
      <c r="C124" s="15" t="s">
        <v>2301</v>
      </c>
      <c r="D124" s="15" t="s">
        <v>1808</v>
      </c>
      <c r="E124" s="15" t="s">
        <v>6112</v>
      </c>
      <c r="F124" s="15" t="s">
        <v>135</v>
      </c>
      <c r="G124" s="15">
        <v>999909461</v>
      </c>
      <c r="H124" s="15">
        <v>32</v>
      </c>
    </row>
    <row r="125" spans="1:8" x14ac:dyDescent="0.35">
      <c r="A125" s="15" t="s">
        <v>125</v>
      </c>
      <c r="B125" s="15" t="s">
        <v>126</v>
      </c>
      <c r="C125" s="17" t="s">
        <v>1021</v>
      </c>
      <c r="D125" s="17" t="s">
        <v>1022</v>
      </c>
      <c r="E125" s="15" t="s">
        <v>6242</v>
      </c>
      <c r="F125" s="15" t="s">
        <v>135</v>
      </c>
      <c r="G125" s="17">
        <v>999921462</v>
      </c>
      <c r="H125" s="15">
        <v>32</v>
      </c>
    </row>
    <row r="126" spans="1:8" x14ac:dyDescent="0.35">
      <c r="A126" s="15" t="s">
        <v>125</v>
      </c>
      <c r="B126" s="15" t="s">
        <v>126</v>
      </c>
      <c r="C126" s="17" t="s">
        <v>285</v>
      </c>
      <c r="D126" s="17" t="s">
        <v>1363</v>
      </c>
      <c r="E126" s="15" t="s">
        <v>6292</v>
      </c>
      <c r="F126" s="17" t="s">
        <v>135</v>
      </c>
      <c r="G126" s="15">
        <v>999924538</v>
      </c>
      <c r="H126" s="15">
        <v>32</v>
      </c>
    </row>
    <row r="127" spans="1:8" x14ac:dyDescent="0.35">
      <c r="A127" s="15" t="s">
        <v>125</v>
      </c>
      <c r="B127" s="15" t="s">
        <v>126</v>
      </c>
      <c r="C127" s="15" t="s">
        <v>2302</v>
      </c>
      <c r="D127" s="15" t="s">
        <v>1434</v>
      </c>
      <c r="E127" s="15" t="s">
        <v>6302</v>
      </c>
      <c r="F127" s="15" t="s">
        <v>135</v>
      </c>
      <c r="G127" s="15">
        <v>999924729</v>
      </c>
      <c r="H127" s="15">
        <v>32</v>
      </c>
    </row>
    <row r="128" spans="1:8" x14ac:dyDescent="0.35">
      <c r="A128" s="15" t="s">
        <v>125</v>
      </c>
      <c r="B128" s="15" t="s">
        <v>126</v>
      </c>
      <c r="C128" s="15" t="s">
        <v>3738</v>
      </c>
      <c r="D128" s="15" t="s">
        <v>3739</v>
      </c>
      <c r="E128" s="15" t="s">
        <v>6038</v>
      </c>
      <c r="F128" s="15" t="s">
        <v>135</v>
      </c>
      <c r="G128" s="15">
        <v>999896079</v>
      </c>
      <c r="H128" s="15">
        <v>30</v>
      </c>
    </row>
    <row r="129" spans="1:8" x14ac:dyDescent="0.35">
      <c r="A129" s="15" t="s">
        <v>125</v>
      </c>
      <c r="B129" s="15" t="s">
        <v>126</v>
      </c>
      <c r="C129" s="15" t="s">
        <v>450</v>
      </c>
      <c r="D129" s="15" t="s">
        <v>1322</v>
      </c>
      <c r="E129" s="15" t="s">
        <v>6283</v>
      </c>
      <c r="F129" s="15" t="s">
        <v>135</v>
      </c>
      <c r="G129" s="15">
        <v>999924020</v>
      </c>
      <c r="H129" s="15">
        <v>30</v>
      </c>
    </row>
    <row r="130" spans="1:8" x14ac:dyDescent="0.35">
      <c r="A130" s="15" t="s">
        <v>125</v>
      </c>
      <c r="B130" s="15" t="s">
        <v>126</v>
      </c>
      <c r="C130" s="15" t="s">
        <v>3736</v>
      </c>
      <c r="D130" s="15" t="s">
        <v>3737</v>
      </c>
      <c r="E130" s="15" t="s">
        <v>6357</v>
      </c>
      <c r="F130" s="15" t="s">
        <v>135</v>
      </c>
      <c r="G130" s="15">
        <v>999926795</v>
      </c>
      <c r="H130" s="15">
        <v>30</v>
      </c>
    </row>
    <row r="131" spans="1:8" x14ac:dyDescent="0.35">
      <c r="A131" s="17" t="s">
        <v>125</v>
      </c>
      <c r="B131" s="17" t="s">
        <v>126</v>
      </c>
      <c r="C131" s="17" t="s">
        <v>1417</v>
      </c>
      <c r="D131" s="17" t="s">
        <v>1414</v>
      </c>
      <c r="E131" s="15" t="s">
        <v>6100</v>
      </c>
      <c r="F131" s="17" t="s">
        <v>135</v>
      </c>
      <c r="G131" s="15">
        <v>999908568</v>
      </c>
      <c r="H131" s="15">
        <v>25.5</v>
      </c>
    </row>
    <row r="132" spans="1:8" x14ac:dyDescent="0.35">
      <c r="A132" s="17" t="s">
        <v>125</v>
      </c>
      <c r="B132" s="17" t="s">
        <v>126</v>
      </c>
      <c r="C132" s="17" t="s">
        <v>1056</v>
      </c>
      <c r="D132" s="17" t="s">
        <v>1049</v>
      </c>
      <c r="E132" s="15" t="s">
        <v>5995</v>
      </c>
      <c r="F132" s="17" t="s">
        <v>135</v>
      </c>
      <c r="G132" s="15">
        <v>999881397</v>
      </c>
      <c r="H132" s="15">
        <v>19</v>
      </c>
    </row>
    <row r="133" spans="1:8" x14ac:dyDescent="0.35">
      <c r="A133" s="17" t="s">
        <v>125</v>
      </c>
      <c r="B133" s="17" t="s">
        <v>126</v>
      </c>
      <c r="C133" s="17" t="s">
        <v>1125</v>
      </c>
      <c r="D133" s="17" t="s">
        <v>1154</v>
      </c>
      <c r="E133" s="15" t="s">
        <v>6161</v>
      </c>
      <c r="F133" s="17" t="s">
        <v>135</v>
      </c>
      <c r="G133" s="17">
        <v>999916231</v>
      </c>
      <c r="H133" s="15">
        <v>19</v>
      </c>
    </row>
    <row r="134" spans="1:8" x14ac:dyDescent="0.35">
      <c r="A134" s="17" t="s">
        <v>125</v>
      </c>
      <c r="B134" s="15" t="s">
        <v>126</v>
      </c>
      <c r="C134" s="15" t="s">
        <v>434</v>
      </c>
      <c r="D134" s="15" t="s">
        <v>1286</v>
      </c>
      <c r="E134" s="15" t="s">
        <v>6206</v>
      </c>
      <c r="F134" s="15" t="s">
        <v>135</v>
      </c>
      <c r="G134" s="15">
        <v>999919377</v>
      </c>
      <c r="H134" s="15">
        <v>19</v>
      </c>
    </row>
    <row r="135" spans="1:8" x14ac:dyDescent="0.35">
      <c r="A135" s="17" t="s">
        <v>125</v>
      </c>
      <c r="B135" s="15" t="s">
        <v>126</v>
      </c>
      <c r="C135" s="15" t="s">
        <v>1832</v>
      </c>
      <c r="D135" s="81" t="s">
        <v>2340</v>
      </c>
      <c r="E135" s="15" t="s">
        <v>6208</v>
      </c>
      <c r="F135" s="15" t="s">
        <v>135</v>
      </c>
      <c r="G135" s="81">
        <v>999919557</v>
      </c>
      <c r="H135" s="15">
        <v>19</v>
      </c>
    </row>
    <row r="136" spans="1:8" x14ac:dyDescent="0.35">
      <c r="A136" s="15" t="s">
        <v>125</v>
      </c>
      <c r="B136" s="15" t="s">
        <v>140</v>
      </c>
      <c r="C136" s="15" t="s">
        <v>2347</v>
      </c>
      <c r="D136" s="15" t="s">
        <v>499</v>
      </c>
      <c r="E136" s="15" t="s">
        <v>6296</v>
      </c>
      <c r="F136" s="15" t="s">
        <v>135</v>
      </c>
      <c r="G136" s="15">
        <v>999924624</v>
      </c>
      <c r="H136" s="15">
        <v>240</v>
      </c>
    </row>
    <row r="137" spans="1:8" x14ac:dyDescent="0.35">
      <c r="A137" s="17" t="s">
        <v>125</v>
      </c>
      <c r="B137" s="17" t="s">
        <v>140</v>
      </c>
      <c r="C137" s="15" t="s">
        <v>338</v>
      </c>
      <c r="D137" s="15" t="s">
        <v>862</v>
      </c>
      <c r="E137" s="15" t="s">
        <v>6196</v>
      </c>
      <c r="F137" s="15" t="s">
        <v>135</v>
      </c>
      <c r="G137" s="15">
        <v>999918644</v>
      </c>
      <c r="H137" s="15">
        <v>160</v>
      </c>
    </row>
    <row r="138" spans="1:8" x14ac:dyDescent="0.35">
      <c r="A138" s="17" t="s">
        <v>125</v>
      </c>
      <c r="B138" s="15" t="s">
        <v>140</v>
      </c>
      <c r="C138" s="15" t="s">
        <v>2343</v>
      </c>
      <c r="D138" s="15" t="s">
        <v>962</v>
      </c>
      <c r="E138" s="15" t="s">
        <v>6299</v>
      </c>
      <c r="F138" s="15" t="s">
        <v>135</v>
      </c>
      <c r="G138" s="15">
        <v>999924673</v>
      </c>
      <c r="H138" s="15">
        <v>150</v>
      </c>
    </row>
    <row r="139" spans="1:8" x14ac:dyDescent="0.35">
      <c r="A139" s="17" t="s">
        <v>125</v>
      </c>
      <c r="B139" s="15" t="s">
        <v>140</v>
      </c>
      <c r="C139" s="15" t="s">
        <v>671</v>
      </c>
      <c r="D139" s="15" t="s">
        <v>1681</v>
      </c>
      <c r="E139" s="15" t="s">
        <v>6219</v>
      </c>
      <c r="F139" s="15" t="s">
        <v>135</v>
      </c>
      <c r="G139" s="15">
        <v>999920018</v>
      </c>
      <c r="H139" s="15">
        <v>119</v>
      </c>
    </row>
    <row r="140" spans="1:8" x14ac:dyDescent="0.35">
      <c r="A140" s="17" t="s">
        <v>125</v>
      </c>
      <c r="B140" s="15" t="s">
        <v>140</v>
      </c>
      <c r="C140" s="15" t="s">
        <v>221</v>
      </c>
      <c r="D140" s="15" t="s">
        <v>2479</v>
      </c>
      <c r="E140" s="15" t="s">
        <v>6305</v>
      </c>
      <c r="F140" s="15" t="s">
        <v>135</v>
      </c>
      <c r="G140" s="15">
        <v>999925022</v>
      </c>
      <c r="H140" s="15">
        <v>110</v>
      </c>
    </row>
    <row r="141" spans="1:8" x14ac:dyDescent="0.35">
      <c r="A141" s="15" t="s">
        <v>125</v>
      </c>
      <c r="B141" s="15" t="s">
        <v>140</v>
      </c>
      <c r="C141" s="15" t="s">
        <v>2348</v>
      </c>
      <c r="D141" s="15" t="s">
        <v>2349</v>
      </c>
      <c r="E141" s="15" t="s">
        <v>6290</v>
      </c>
      <c r="F141" s="15" t="s">
        <v>135</v>
      </c>
      <c r="G141" s="15">
        <v>999924449</v>
      </c>
      <c r="H141" s="15">
        <v>105.5</v>
      </c>
    </row>
    <row r="142" spans="1:8" x14ac:dyDescent="0.35">
      <c r="A142" s="17" t="s">
        <v>125</v>
      </c>
      <c r="B142" s="15" t="s">
        <v>140</v>
      </c>
      <c r="C142" s="15" t="s">
        <v>637</v>
      </c>
      <c r="D142" s="15" t="s">
        <v>638</v>
      </c>
      <c r="E142" s="15" t="s">
        <v>6261</v>
      </c>
      <c r="F142" s="15" t="s">
        <v>135</v>
      </c>
      <c r="G142" s="15">
        <v>999922131</v>
      </c>
      <c r="H142" s="15">
        <v>103</v>
      </c>
    </row>
    <row r="143" spans="1:8" x14ac:dyDescent="0.35">
      <c r="A143" s="17" t="s">
        <v>125</v>
      </c>
      <c r="B143" s="15" t="s">
        <v>140</v>
      </c>
      <c r="C143" s="15" t="s">
        <v>696</v>
      </c>
      <c r="D143" s="15" t="s">
        <v>1223</v>
      </c>
      <c r="E143" s="15" t="s">
        <v>5997</v>
      </c>
      <c r="F143" s="15" t="s">
        <v>135</v>
      </c>
      <c r="G143" s="15">
        <v>999881597</v>
      </c>
      <c r="H143" s="15">
        <v>96</v>
      </c>
    </row>
    <row r="144" spans="1:8" x14ac:dyDescent="0.35">
      <c r="A144" s="15" t="s">
        <v>125</v>
      </c>
      <c r="B144" s="15" t="s">
        <v>140</v>
      </c>
      <c r="C144" s="15" t="s">
        <v>585</v>
      </c>
      <c r="D144" s="15" t="s">
        <v>691</v>
      </c>
      <c r="E144" s="15" t="s">
        <v>6252</v>
      </c>
      <c r="F144" s="15" t="s">
        <v>135</v>
      </c>
      <c r="G144" s="15">
        <v>999921681</v>
      </c>
      <c r="H144" s="15">
        <v>93</v>
      </c>
    </row>
    <row r="145" spans="1:8" x14ac:dyDescent="0.35">
      <c r="A145" s="15" t="s">
        <v>125</v>
      </c>
      <c r="B145" s="15" t="s">
        <v>140</v>
      </c>
      <c r="C145" s="15" t="s">
        <v>708</v>
      </c>
      <c r="D145" s="15" t="s">
        <v>1093</v>
      </c>
      <c r="E145" s="15" t="s">
        <v>6189</v>
      </c>
      <c r="F145" s="15" t="s">
        <v>135</v>
      </c>
      <c r="G145" s="15">
        <v>999918122</v>
      </c>
      <c r="H145" s="15">
        <v>90</v>
      </c>
    </row>
    <row r="146" spans="1:8" x14ac:dyDescent="0.35">
      <c r="A146" s="17" t="s">
        <v>125</v>
      </c>
      <c r="B146" s="17" t="s">
        <v>140</v>
      </c>
      <c r="C146" s="15" t="s">
        <v>1946</v>
      </c>
      <c r="D146" s="15" t="s">
        <v>1947</v>
      </c>
      <c r="E146" s="15" t="s">
        <v>6216</v>
      </c>
      <c r="F146" s="15" t="s">
        <v>135</v>
      </c>
      <c r="G146" s="15">
        <v>999919850</v>
      </c>
      <c r="H146" s="15">
        <v>90</v>
      </c>
    </row>
    <row r="147" spans="1:8" x14ac:dyDescent="0.35">
      <c r="A147" s="85" t="s">
        <v>125</v>
      </c>
      <c r="B147" s="85" t="s">
        <v>140</v>
      </c>
      <c r="C147" s="85" t="s">
        <v>2607</v>
      </c>
      <c r="D147" s="85" t="s">
        <v>2608</v>
      </c>
      <c r="E147" s="15" t="s">
        <v>5998</v>
      </c>
      <c r="F147" s="85" t="s">
        <v>135</v>
      </c>
      <c r="G147" s="15">
        <v>999881971</v>
      </c>
      <c r="H147" s="15">
        <v>75</v>
      </c>
    </row>
    <row r="148" spans="1:8" x14ac:dyDescent="0.35">
      <c r="A148" s="15" t="s">
        <v>125</v>
      </c>
      <c r="B148" s="15" t="s">
        <v>140</v>
      </c>
      <c r="C148" s="15" t="s">
        <v>176</v>
      </c>
      <c r="D148" s="15" t="s">
        <v>1653</v>
      </c>
      <c r="E148" s="15" t="s">
        <v>6288</v>
      </c>
      <c r="F148" s="15" t="s">
        <v>135</v>
      </c>
      <c r="G148" s="15">
        <v>999924364</v>
      </c>
      <c r="H148" s="15">
        <v>63</v>
      </c>
    </row>
    <row r="149" spans="1:8" x14ac:dyDescent="0.35">
      <c r="A149" s="15" t="s">
        <v>125</v>
      </c>
      <c r="B149" s="15" t="s">
        <v>140</v>
      </c>
      <c r="C149" s="15" t="s">
        <v>3222</v>
      </c>
      <c r="D149" s="15" t="s">
        <v>1108</v>
      </c>
      <c r="E149" s="15" t="s">
        <v>6362</v>
      </c>
      <c r="F149" s="15" t="s">
        <v>135</v>
      </c>
      <c r="G149" s="15">
        <v>999926910</v>
      </c>
      <c r="H149" s="15">
        <v>60</v>
      </c>
    </row>
    <row r="150" spans="1:8" x14ac:dyDescent="0.35">
      <c r="A150" s="83" t="s">
        <v>125</v>
      </c>
      <c r="B150" s="83" t="s">
        <v>140</v>
      </c>
      <c r="C150" s="83" t="s">
        <v>3830</v>
      </c>
      <c r="D150" s="83" t="s">
        <v>1300</v>
      </c>
      <c r="E150" s="15" t="s">
        <v>6221</v>
      </c>
      <c r="F150" s="83" t="s">
        <v>135</v>
      </c>
      <c r="G150" s="83">
        <v>999920027</v>
      </c>
      <c r="H150" s="15">
        <v>45</v>
      </c>
    </row>
    <row r="151" spans="1:8" x14ac:dyDescent="0.35">
      <c r="A151" s="15" t="s">
        <v>125</v>
      </c>
      <c r="B151" s="15" t="s">
        <v>140</v>
      </c>
      <c r="C151" s="15" t="s">
        <v>413</v>
      </c>
      <c r="D151" s="15" t="s">
        <v>412</v>
      </c>
      <c r="E151" s="15" t="s">
        <v>6270</v>
      </c>
      <c r="F151" s="15" t="s">
        <v>135</v>
      </c>
      <c r="G151" s="15">
        <v>999922965</v>
      </c>
      <c r="H151" s="15">
        <v>45</v>
      </c>
    </row>
    <row r="152" spans="1:8" x14ac:dyDescent="0.35">
      <c r="A152" s="15" t="s">
        <v>125</v>
      </c>
      <c r="B152" s="15" t="s">
        <v>140</v>
      </c>
      <c r="C152" s="15" t="s">
        <v>4076</v>
      </c>
      <c r="D152" s="15" t="s">
        <v>4077</v>
      </c>
      <c r="E152" s="15" t="s">
        <v>6271</v>
      </c>
      <c r="F152" s="15" t="s">
        <v>135</v>
      </c>
      <c r="G152" s="15">
        <v>999923038</v>
      </c>
      <c r="H152" s="15">
        <v>35</v>
      </c>
    </row>
    <row r="153" spans="1:8" x14ac:dyDescent="0.35">
      <c r="A153" s="82" t="s">
        <v>125</v>
      </c>
      <c r="B153" s="82" t="s">
        <v>140</v>
      </c>
      <c r="C153" s="82" t="s">
        <v>2824</v>
      </c>
      <c r="D153" s="82" t="s">
        <v>1837</v>
      </c>
      <c r="E153" s="15" t="s">
        <v>6347</v>
      </c>
      <c r="F153" s="82" t="s">
        <v>135</v>
      </c>
      <c r="G153" s="82">
        <v>999926452</v>
      </c>
      <c r="H153" s="15">
        <v>30</v>
      </c>
    </row>
    <row r="154" spans="1:8" x14ac:dyDescent="0.35">
      <c r="A154" s="17" t="s">
        <v>125</v>
      </c>
      <c r="B154" s="17" t="s">
        <v>140</v>
      </c>
      <c r="C154" s="17" t="s">
        <v>869</v>
      </c>
      <c r="D154" s="17" t="s">
        <v>1467</v>
      </c>
      <c r="E154" s="15" t="s">
        <v>6365</v>
      </c>
      <c r="F154" s="89" t="s">
        <v>135</v>
      </c>
      <c r="G154" s="17">
        <v>999926970</v>
      </c>
      <c r="H154" s="15">
        <v>30</v>
      </c>
    </row>
    <row r="155" spans="1:8" x14ac:dyDescent="0.35">
      <c r="A155" s="85" t="s">
        <v>125</v>
      </c>
      <c r="B155" s="85" t="s">
        <v>140</v>
      </c>
      <c r="C155" s="85" t="s">
        <v>191</v>
      </c>
      <c r="D155" s="85" t="s">
        <v>3337</v>
      </c>
      <c r="E155" s="15" t="s">
        <v>6375</v>
      </c>
      <c r="F155" s="85" t="s">
        <v>135</v>
      </c>
      <c r="G155" s="15">
        <v>999927329</v>
      </c>
      <c r="H155" s="15">
        <v>30</v>
      </c>
    </row>
    <row r="156" spans="1:8" x14ac:dyDescent="0.35">
      <c r="A156" s="17" t="s">
        <v>125</v>
      </c>
      <c r="B156" s="17" t="s">
        <v>140</v>
      </c>
      <c r="C156" s="17" t="s">
        <v>1520</v>
      </c>
      <c r="D156" s="17" t="s">
        <v>3596</v>
      </c>
      <c r="E156" s="15" t="s">
        <v>6395</v>
      </c>
      <c r="F156" s="17" t="s">
        <v>135</v>
      </c>
      <c r="G156" s="17">
        <v>999927917</v>
      </c>
      <c r="H156" s="15">
        <v>30</v>
      </c>
    </row>
    <row r="157" spans="1:8" x14ac:dyDescent="0.35">
      <c r="A157" s="82" t="s">
        <v>125</v>
      </c>
      <c r="B157" s="82" t="s">
        <v>134</v>
      </c>
      <c r="C157" s="82" t="s">
        <v>2828</v>
      </c>
      <c r="D157" s="82" t="s">
        <v>2829</v>
      </c>
      <c r="E157" s="15" t="s">
        <v>6325</v>
      </c>
      <c r="F157" s="82" t="s">
        <v>135</v>
      </c>
      <c r="G157" s="82">
        <v>999925829</v>
      </c>
      <c r="H157" s="15">
        <v>120</v>
      </c>
    </row>
    <row r="158" spans="1:8" x14ac:dyDescent="0.35">
      <c r="A158" s="15" t="s">
        <v>125</v>
      </c>
      <c r="B158" s="15" t="s">
        <v>134</v>
      </c>
      <c r="C158" s="15" t="s">
        <v>1057</v>
      </c>
      <c r="D158" s="15" t="s">
        <v>1050</v>
      </c>
      <c r="E158" s="15" t="s">
        <v>6190</v>
      </c>
      <c r="F158" s="15" t="s">
        <v>135</v>
      </c>
      <c r="G158" s="15">
        <v>999918232</v>
      </c>
      <c r="H158" s="15">
        <v>90</v>
      </c>
    </row>
    <row r="159" spans="1:8" x14ac:dyDescent="0.35">
      <c r="A159" s="82" t="s">
        <v>125</v>
      </c>
      <c r="B159" s="82" t="s">
        <v>134</v>
      </c>
      <c r="C159" s="82" t="s">
        <v>2826</v>
      </c>
      <c r="D159" s="82" t="s">
        <v>1352</v>
      </c>
      <c r="E159" s="15" t="s">
        <v>6342</v>
      </c>
      <c r="F159" s="82" t="s">
        <v>135</v>
      </c>
      <c r="G159" s="82">
        <v>999926382</v>
      </c>
      <c r="H159" s="15">
        <v>90</v>
      </c>
    </row>
    <row r="160" spans="1:8" x14ac:dyDescent="0.35">
      <c r="A160" s="15" t="s">
        <v>125</v>
      </c>
      <c r="B160" s="15" t="s">
        <v>134</v>
      </c>
      <c r="C160" s="15" t="s">
        <v>1123</v>
      </c>
      <c r="D160" s="15" t="s">
        <v>3221</v>
      </c>
      <c r="E160" s="15" t="s">
        <v>6350</v>
      </c>
      <c r="F160" s="15" t="s">
        <v>135</v>
      </c>
      <c r="G160" s="15">
        <v>999926591</v>
      </c>
      <c r="H160" s="15">
        <v>75</v>
      </c>
    </row>
    <row r="161" spans="1:8" x14ac:dyDescent="0.35">
      <c r="A161" s="82" t="s">
        <v>125</v>
      </c>
      <c r="B161" s="82" t="s">
        <v>134</v>
      </c>
      <c r="C161" s="82" t="s">
        <v>2825</v>
      </c>
      <c r="D161" s="82" t="s">
        <v>807</v>
      </c>
      <c r="E161" s="15" t="s">
        <v>6319</v>
      </c>
      <c r="F161" s="82" t="s">
        <v>135</v>
      </c>
      <c r="G161" s="82">
        <v>999925545</v>
      </c>
      <c r="H161" s="15">
        <v>68</v>
      </c>
    </row>
    <row r="162" spans="1:8" x14ac:dyDescent="0.35">
      <c r="A162" s="82" t="s">
        <v>125</v>
      </c>
      <c r="B162" s="82" t="s">
        <v>134</v>
      </c>
      <c r="C162" s="82" t="s">
        <v>2827</v>
      </c>
      <c r="D162" s="82" t="s">
        <v>1752</v>
      </c>
      <c r="E162" s="15" t="s">
        <v>6322</v>
      </c>
      <c r="F162" s="82" t="s">
        <v>135</v>
      </c>
      <c r="G162" s="82">
        <v>999925572</v>
      </c>
      <c r="H162" s="15">
        <v>68</v>
      </c>
    </row>
    <row r="163" spans="1:8" x14ac:dyDescent="0.35">
      <c r="A163" s="17" t="s">
        <v>125</v>
      </c>
      <c r="B163" s="15" t="s">
        <v>134</v>
      </c>
      <c r="C163" s="15" t="s">
        <v>183</v>
      </c>
      <c r="D163" s="15" t="s">
        <v>1223</v>
      </c>
      <c r="E163" s="15" t="s">
        <v>6258</v>
      </c>
      <c r="F163" s="17" t="s">
        <v>135</v>
      </c>
      <c r="G163" s="15">
        <v>999921894</v>
      </c>
      <c r="H163" s="15">
        <v>60</v>
      </c>
    </row>
    <row r="164" spans="1:8" x14ac:dyDescent="0.35">
      <c r="A164" s="17" t="s">
        <v>125</v>
      </c>
      <c r="B164" s="17" t="s">
        <v>134</v>
      </c>
      <c r="C164" s="17" t="s">
        <v>732</v>
      </c>
      <c r="D164" s="17" t="s">
        <v>731</v>
      </c>
      <c r="E164" s="15" t="s">
        <v>6239</v>
      </c>
      <c r="F164" s="17" t="s">
        <v>135</v>
      </c>
      <c r="G164" s="17">
        <v>999921200</v>
      </c>
      <c r="H164" s="15">
        <v>54</v>
      </c>
    </row>
    <row r="165" spans="1:8" x14ac:dyDescent="0.35">
      <c r="A165" s="15" t="s">
        <v>125</v>
      </c>
      <c r="B165" s="15" t="s">
        <v>134</v>
      </c>
      <c r="C165" s="15" t="s">
        <v>389</v>
      </c>
      <c r="D165" s="15" t="s">
        <v>4125</v>
      </c>
      <c r="E165" s="15" t="s">
        <v>6409</v>
      </c>
      <c r="F165" s="15" t="s">
        <v>135</v>
      </c>
      <c r="G165" s="15">
        <v>999928211</v>
      </c>
      <c r="H165" s="15">
        <v>35</v>
      </c>
    </row>
    <row r="166" spans="1:8" x14ac:dyDescent="0.35">
      <c r="A166" s="85" t="s">
        <v>125</v>
      </c>
      <c r="B166" s="85" t="s">
        <v>134</v>
      </c>
      <c r="C166" s="85" t="s">
        <v>3930</v>
      </c>
      <c r="D166" s="85" t="s">
        <v>3931</v>
      </c>
      <c r="E166" s="15" t="s">
        <v>6155</v>
      </c>
      <c r="F166" s="85" t="s">
        <v>135</v>
      </c>
      <c r="G166" s="15">
        <v>999915568</v>
      </c>
      <c r="H166" s="15">
        <v>30</v>
      </c>
    </row>
    <row r="167" spans="1:8" x14ac:dyDescent="0.35">
      <c r="A167" s="85" t="s">
        <v>125</v>
      </c>
      <c r="B167" s="85" t="s">
        <v>134</v>
      </c>
      <c r="C167" s="85" t="s">
        <v>275</v>
      </c>
      <c r="D167" s="85" t="s">
        <v>1223</v>
      </c>
      <c r="E167" s="15" t="s">
        <v>6332</v>
      </c>
      <c r="F167" s="85" t="s">
        <v>135</v>
      </c>
      <c r="G167" s="15">
        <v>999926085</v>
      </c>
      <c r="H167" s="15">
        <v>30</v>
      </c>
    </row>
    <row r="168" spans="1:8" x14ac:dyDescent="0.35">
      <c r="A168" s="15" t="s">
        <v>125</v>
      </c>
      <c r="B168" s="15" t="s">
        <v>134</v>
      </c>
      <c r="C168" s="15" t="s">
        <v>2958</v>
      </c>
      <c r="D168" s="15" t="s">
        <v>2959</v>
      </c>
      <c r="E168" s="15" t="s">
        <v>6355</v>
      </c>
      <c r="F168" s="15" t="s">
        <v>135</v>
      </c>
      <c r="G168" s="15">
        <v>999926781</v>
      </c>
      <c r="H168" s="15">
        <v>30</v>
      </c>
    </row>
    <row r="169" spans="1:8" x14ac:dyDescent="0.35">
      <c r="A169" s="85" t="s">
        <v>125</v>
      </c>
      <c r="B169" s="85" t="s">
        <v>134</v>
      </c>
      <c r="C169" s="85" t="s">
        <v>1340</v>
      </c>
      <c r="D169" s="85" t="s">
        <v>3475</v>
      </c>
      <c r="E169" s="15" t="s">
        <v>6363</v>
      </c>
      <c r="F169" s="85" t="s">
        <v>135</v>
      </c>
      <c r="G169" s="15">
        <v>999926938</v>
      </c>
      <c r="H169" s="15">
        <v>30</v>
      </c>
    </row>
    <row r="170" spans="1:8" x14ac:dyDescent="0.35">
      <c r="A170" s="17" t="s">
        <v>125</v>
      </c>
      <c r="B170" s="17" t="s">
        <v>134</v>
      </c>
      <c r="C170" s="17" t="s">
        <v>1456</v>
      </c>
      <c r="D170" s="17" t="s">
        <v>3605</v>
      </c>
      <c r="E170" s="15" t="s">
        <v>6404</v>
      </c>
      <c r="F170" s="17" t="s">
        <v>135</v>
      </c>
      <c r="G170" s="17">
        <v>999928161</v>
      </c>
      <c r="H170" s="15">
        <v>30</v>
      </c>
    </row>
    <row r="171" spans="1:8" x14ac:dyDescent="0.35">
      <c r="A171" s="17" t="s">
        <v>125</v>
      </c>
      <c r="B171" s="15" t="s">
        <v>134</v>
      </c>
      <c r="C171" s="15" t="s">
        <v>1833</v>
      </c>
      <c r="D171" s="15" t="s">
        <v>1834</v>
      </c>
      <c r="E171" s="15" t="s">
        <v>6211</v>
      </c>
      <c r="F171" s="15" t="s">
        <v>135</v>
      </c>
      <c r="G171" s="15">
        <v>999919705</v>
      </c>
      <c r="H171" s="15">
        <v>25</v>
      </c>
    </row>
    <row r="172" spans="1:8" x14ac:dyDescent="0.35">
      <c r="A172" s="17" t="s">
        <v>125</v>
      </c>
      <c r="B172" s="15" t="s">
        <v>142</v>
      </c>
      <c r="C172" s="15" t="s">
        <v>234</v>
      </c>
      <c r="D172" s="15" t="s">
        <v>235</v>
      </c>
      <c r="E172" s="15" t="s">
        <v>6124</v>
      </c>
      <c r="F172" s="15" t="s">
        <v>135</v>
      </c>
      <c r="G172" s="15">
        <v>999910743</v>
      </c>
      <c r="H172" s="15">
        <v>190</v>
      </c>
    </row>
    <row r="173" spans="1:8" x14ac:dyDescent="0.35">
      <c r="A173" s="17" t="s">
        <v>125</v>
      </c>
      <c r="B173" s="15" t="s">
        <v>142</v>
      </c>
      <c r="C173" s="15" t="s">
        <v>261</v>
      </c>
      <c r="D173" s="15" t="s">
        <v>489</v>
      </c>
      <c r="E173" s="15" t="s">
        <v>6156</v>
      </c>
      <c r="F173" s="15" t="s">
        <v>135</v>
      </c>
      <c r="G173" s="15">
        <v>999915569</v>
      </c>
      <c r="H173" s="15">
        <v>168</v>
      </c>
    </row>
    <row r="174" spans="1:8" x14ac:dyDescent="0.35">
      <c r="A174" s="15" t="s">
        <v>125</v>
      </c>
      <c r="B174" s="15" t="s">
        <v>142</v>
      </c>
      <c r="C174" s="15" t="s">
        <v>227</v>
      </c>
      <c r="D174" s="15" t="s">
        <v>2377</v>
      </c>
      <c r="E174" s="15" t="s">
        <v>6289</v>
      </c>
      <c r="F174" s="15" t="s">
        <v>135</v>
      </c>
      <c r="G174" s="15">
        <v>999924426</v>
      </c>
      <c r="H174" s="15">
        <v>148</v>
      </c>
    </row>
    <row r="175" spans="1:8" x14ac:dyDescent="0.35">
      <c r="A175" s="15" t="s">
        <v>125</v>
      </c>
      <c r="B175" s="15" t="s">
        <v>142</v>
      </c>
      <c r="C175" s="15" t="s">
        <v>315</v>
      </c>
      <c r="D175" s="15" t="s">
        <v>2052</v>
      </c>
      <c r="E175" s="15" t="s">
        <v>6340</v>
      </c>
      <c r="F175" s="15" t="s">
        <v>135</v>
      </c>
      <c r="G175" s="15">
        <v>999926296</v>
      </c>
      <c r="H175" s="15">
        <v>142.5</v>
      </c>
    </row>
    <row r="176" spans="1:8" x14ac:dyDescent="0.35">
      <c r="A176" s="17" t="s">
        <v>125</v>
      </c>
      <c r="B176" s="17" t="s">
        <v>142</v>
      </c>
      <c r="C176" s="17" t="s">
        <v>183</v>
      </c>
      <c r="D176" s="17" t="s">
        <v>1225</v>
      </c>
      <c r="E176" s="15" t="s">
        <v>6068</v>
      </c>
      <c r="F176" s="17" t="s">
        <v>135</v>
      </c>
      <c r="G176" s="17">
        <v>999902247</v>
      </c>
      <c r="H176" s="15">
        <v>140</v>
      </c>
    </row>
    <row r="177" spans="1:8" x14ac:dyDescent="0.35">
      <c r="A177" s="85" t="s">
        <v>125</v>
      </c>
      <c r="B177" s="85" t="s">
        <v>142</v>
      </c>
      <c r="C177" s="85" t="s">
        <v>2617</v>
      </c>
      <c r="D177" s="85" t="s">
        <v>2618</v>
      </c>
      <c r="E177" s="15" t="s">
        <v>6308</v>
      </c>
      <c r="F177" s="85" t="s">
        <v>135</v>
      </c>
      <c r="G177" s="15">
        <v>999925107</v>
      </c>
      <c r="H177" s="15">
        <v>131</v>
      </c>
    </row>
    <row r="178" spans="1:8" x14ac:dyDescent="0.35">
      <c r="A178" s="17" t="s">
        <v>125</v>
      </c>
      <c r="B178" s="17" t="s">
        <v>142</v>
      </c>
      <c r="C178" s="17" t="s">
        <v>374</v>
      </c>
      <c r="D178" s="17" t="s">
        <v>1944</v>
      </c>
      <c r="E178" s="15" t="s">
        <v>6213</v>
      </c>
      <c r="F178" s="17" t="s">
        <v>135</v>
      </c>
      <c r="G178" s="17">
        <v>999919724</v>
      </c>
      <c r="H178" s="15">
        <v>124</v>
      </c>
    </row>
    <row r="179" spans="1:8" x14ac:dyDescent="0.35">
      <c r="A179" s="15" t="s">
        <v>125</v>
      </c>
      <c r="B179" s="15" t="s">
        <v>142</v>
      </c>
      <c r="C179" s="15" t="s">
        <v>4116</v>
      </c>
      <c r="D179" s="15" t="s">
        <v>4117</v>
      </c>
      <c r="E179" s="15" t="s">
        <v>6111</v>
      </c>
      <c r="F179" s="15" t="s">
        <v>135</v>
      </c>
      <c r="G179" s="15">
        <v>999909397</v>
      </c>
      <c r="H179" s="15">
        <v>105</v>
      </c>
    </row>
    <row r="180" spans="1:8" x14ac:dyDescent="0.35">
      <c r="A180" s="17" t="s">
        <v>125</v>
      </c>
      <c r="B180" s="15" t="s">
        <v>142</v>
      </c>
      <c r="C180" s="15" t="s">
        <v>1465</v>
      </c>
      <c r="D180" s="15" t="s">
        <v>1978</v>
      </c>
      <c r="E180" s="15" t="s">
        <v>5983</v>
      </c>
      <c r="F180" s="15" t="s">
        <v>135</v>
      </c>
      <c r="G180" s="15">
        <v>999874581</v>
      </c>
      <c r="H180" s="15">
        <v>90</v>
      </c>
    </row>
    <row r="181" spans="1:8" x14ac:dyDescent="0.35">
      <c r="A181" s="17" t="s">
        <v>125</v>
      </c>
      <c r="B181" s="17" t="s">
        <v>142</v>
      </c>
      <c r="C181" s="17" t="s">
        <v>1591</v>
      </c>
      <c r="D181" s="17" t="s">
        <v>1592</v>
      </c>
      <c r="E181" s="15" t="s">
        <v>6265</v>
      </c>
      <c r="F181" s="17" t="s">
        <v>135</v>
      </c>
      <c r="G181" s="17">
        <v>999922407</v>
      </c>
      <c r="H181" s="15">
        <v>90</v>
      </c>
    </row>
    <row r="182" spans="1:8" x14ac:dyDescent="0.35">
      <c r="A182" s="17" t="s">
        <v>125</v>
      </c>
      <c r="B182" s="17" t="s">
        <v>142</v>
      </c>
      <c r="C182" s="17" t="s">
        <v>3617</v>
      </c>
      <c r="D182" s="17" t="s">
        <v>2186</v>
      </c>
      <c r="E182" s="15" t="s">
        <v>6314</v>
      </c>
      <c r="F182" s="17" t="s">
        <v>135</v>
      </c>
      <c r="G182" s="17">
        <v>999925384</v>
      </c>
      <c r="H182" s="15">
        <v>90</v>
      </c>
    </row>
    <row r="183" spans="1:8" x14ac:dyDescent="0.35">
      <c r="A183" s="15" t="s">
        <v>125</v>
      </c>
      <c r="B183" s="15" t="s">
        <v>142</v>
      </c>
      <c r="C183" s="15" t="s">
        <v>4119</v>
      </c>
      <c r="D183" s="15" t="s">
        <v>4120</v>
      </c>
      <c r="E183" s="15" t="s">
        <v>6015</v>
      </c>
      <c r="F183" s="15" t="s">
        <v>135</v>
      </c>
      <c r="G183" s="15">
        <v>999888662</v>
      </c>
      <c r="H183" s="15">
        <v>79</v>
      </c>
    </row>
    <row r="184" spans="1:8" x14ac:dyDescent="0.35">
      <c r="A184" s="15" t="s">
        <v>125</v>
      </c>
      <c r="B184" s="15" t="s">
        <v>142</v>
      </c>
      <c r="C184" s="15" t="s">
        <v>3973</v>
      </c>
      <c r="D184" s="15" t="s">
        <v>4118</v>
      </c>
      <c r="E184" s="15" t="s">
        <v>6284</v>
      </c>
      <c r="F184" s="15" t="s">
        <v>135</v>
      </c>
      <c r="G184" s="15">
        <v>999924041</v>
      </c>
      <c r="H184" s="15">
        <v>79</v>
      </c>
    </row>
    <row r="185" spans="1:8" x14ac:dyDescent="0.35">
      <c r="A185" s="15" t="s">
        <v>125</v>
      </c>
      <c r="B185" s="15" t="s">
        <v>142</v>
      </c>
      <c r="C185" s="17" t="s">
        <v>1670</v>
      </c>
      <c r="D185" s="17" t="s">
        <v>1638</v>
      </c>
      <c r="E185" s="15" t="s">
        <v>6151</v>
      </c>
      <c r="F185" s="17" t="s">
        <v>135</v>
      </c>
      <c r="G185" s="15">
        <v>999914998</v>
      </c>
      <c r="H185" s="15">
        <v>78</v>
      </c>
    </row>
    <row r="186" spans="1:8" x14ac:dyDescent="0.35">
      <c r="A186" s="17" t="s">
        <v>125</v>
      </c>
      <c r="B186" s="17" t="s">
        <v>142</v>
      </c>
      <c r="C186" s="17" t="s">
        <v>1508</v>
      </c>
      <c r="D186" s="17" t="s">
        <v>1509</v>
      </c>
      <c r="E186" s="15" t="s">
        <v>6058</v>
      </c>
      <c r="F186" s="17" t="s">
        <v>135</v>
      </c>
      <c r="G186" s="15">
        <v>999898622</v>
      </c>
      <c r="H186" s="15">
        <v>70.5</v>
      </c>
    </row>
    <row r="187" spans="1:8" x14ac:dyDescent="0.35">
      <c r="A187" s="17" t="s">
        <v>125</v>
      </c>
      <c r="B187" s="17" t="s">
        <v>142</v>
      </c>
      <c r="C187" s="17" t="s">
        <v>3616</v>
      </c>
      <c r="D187" s="17" t="s">
        <v>786</v>
      </c>
      <c r="E187" s="15" t="s">
        <v>6195</v>
      </c>
      <c r="F187" s="17" t="s">
        <v>135</v>
      </c>
      <c r="G187" s="17">
        <v>999918642</v>
      </c>
      <c r="H187" s="15">
        <v>68</v>
      </c>
    </row>
    <row r="188" spans="1:8" x14ac:dyDescent="0.35">
      <c r="A188" s="17" t="s">
        <v>125</v>
      </c>
      <c r="B188" s="17" t="s">
        <v>142</v>
      </c>
      <c r="C188" s="17" t="s">
        <v>3614</v>
      </c>
      <c r="D188" s="17" t="s">
        <v>3615</v>
      </c>
      <c r="E188" s="15" t="s">
        <v>6272</v>
      </c>
      <c r="F188" s="17" t="s">
        <v>135</v>
      </c>
      <c r="G188" s="17">
        <v>999923071</v>
      </c>
      <c r="H188" s="15">
        <v>68</v>
      </c>
    </row>
    <row r="189" spans="1:8" x14ac:dyDescent="0.35">
      <c r="A189" s="15" t="s">
        <v>125</v>
      </c>
      <c r="B189" s="15" t="s">
        <v>142</v>
      </c>
      <c r="C189" s="15" t="s">
        <v>321</v>
      </c>
      <c r="D189" s="15" t="s">
        <v>3067</v>
      </c>
      <c r="E189" s="15" t="s">
        <v>6386</v>
      </c>
      <c r="F189" s="15" t="s">
        <v>135</v>
      </c>
      <c r="G189" s="15">
        <v>999927633</v>
      </c>
      <c r="H189" s="15">
        <v>68</v>
      </c>
    </row>
    <row r="190" spans="1:8" x14ac:dyDescent="0.35">
      <c r="A190" s="15" t="s">
        <v>125</v>
      </c>
      <c r="B190" s="15" t="s">
        <v>142</v>
      </c>
      <c r="C190" s="15" t="s">
        <v>1369</v>
      </c>
      <c r="D190" s="15" t="s">
        <v>3742</v>
      </c>
      <c r="E190" s="15" t="s">
        <v>6399</v>
      </c>
      <c r="F190" s="15" t="s">
        <v>135</v>
      </c>
      <c r="G190" s="15">
        <v>999927965</v>
      </c>
      <c r="H190" s="15">
        <v>68</v>
      </c>
    </row>
    <row r="191" spans="1:8" x14ac:dyDescent="0.35">
      <c r="A191" s="17" t="s">
        <v>125</v>
      </c>
      <c r="B191" s="17" t="s">
        <v>142</v>
      </c>
      <c r="C191" s="17" t="s">
        <v>253</v>
      </c>
      <c r="D191" s="17" t="s">
        <v>1761</v>
      </c>
      <c r="E191" s="15" t="s">
        <v>6198</v>
      </c>
      <c r="F191" s="17" t="s">
        <v>135</v>
      </c>
      <c r="G191" s="17">
        <v>999918823</v>
      </c>
      <c r="H191" s="15">
        <v>63</v>
      </c>
    </row>
    <row r="192" spans="1:8" x14ac:dyDescent="0.35">
      <c r="A192" s="15" t="s">
        <v>125</v>
      </c>
      <c r="B192" s="15" t="s">
        <v>142</v>
      </c>
      <c r="C192" s="15" t="s">
        <v>1817</v>
      </c>
      <c r="D192" s="15" t="s">
        <v>1225</v>
      </c>
      <c r="E192" s="15" t="s">
        <v>6373</v>
      </c>
      <c r="F192" s="15" t="s">
        <v>135</v>
      </c>
      <c r="G192" s="15">
        <v>999927273</v>
      </c>
      <c r="H192" s="15">
        <v>63</v>
      </c>
    </row>
    <row r="193" spans="1:8" x14ac:dyDescent="0.35">
      <c r="A193" s="82" t="s">
        <v>125</v>
      </c>
      <c r="B193" s="82" t="s">
        <v>142</v>
      </c>
      <c r="C193" s="82" t="s">
        <v>2830</v>
      </c>
      <c r="D193" s="82" t="s">
        <v>2009</v>
      </c>
      <c r="E193" s="15" t="s">
        <v>6263</v>
      </c>
      <c r="F193" s="82" t="s">
        <v>135</v>
      </c>
      <c r="G193" s="82">
        <v>999922272</v>
      </c>
      <c r="H193" s="15">
        <v>60</v>
      </c>
    </row>
    <row r="194" spans="1:8" x14ac:dyDescent="0.35">
      <c r="A194" s="15" t="s">
        <v>125</v>
      </c>
      <c r="B194" s="15" t="s">
        <v>142</v>
      </c>
      <c r="C194" s="15" t="s">
        <v>227</v>
      </c>
      <c r="D194" s="15" t="s">
        <v>2120</v>
      </c>
      <c r="E194" s="15" t="s">
        <v>6266</v>
      </c>
      <c r="F194" s="15" t="s">
        <v>135</v>
      </c>
      <c r="G194" s="15">
        <v>999922498</v>
      </c>
      <c r="H194" s="15">
        <v>60</v>
      </c>
    </row>
    <row r="195" spans="1:8" x14ac:dyDescent="0.35">
      <c r="A195" s="15" t="s">
        <v>125</v>
      </c>
      <c r="B195" s="15" t="s">
        <v>142</v>
      </c>
      <c r="C195" s="15" t="s">
        <v>570</v>
      </c>
      <c r="D195" s="15" t="s">
        <v>390</v>
      </c>
      <c r="E195" s="15" t="s">
        <v>6392</v>
      </c>
      <c r="F195" s="15" t="s">
        <v>135</v>
      </c>
      <c r="G195" s="15">
        <v>999927807</v>
      </c>
      <c r="H195" s="15">
        <v>60</v>
      </c>
    </row>
    <row r="196" spans="1:8" x14ac:dyDescent="0.35">
      <c r="A196" s="83" t="s">
        <v>125</v>
      </c>
      <c r="B196" s="83" t="s">
        <v>142</v>
      </c>
      <c r="C196" s="83" t="s">
        <v>3832</v>
      </c>
      <c r="D196" s="83" t="s">
        <v>3833</v>
      </c>
      <c r="E196" s="15" t="s">
        <v>6398</v>
      </c>
      <c r="F196" s="83" t="s">
        <v>135</v>
      </c>
      <c r="G196" s="83">
        <v>999927952</v>
      </c>
      <c r="H196" s="15">
        <v>60</v>
      </c>
    </row>
    <row r="197" spans="1:8" x14ac:dyDescent="0.35">
      <c r="A197" s="17" t="s">
        <v>125</v>
      </c>
      <c r="B197" s="17" t="s">
        <v>142</v>
      </c>
      <c r="C197" s="17" t="s">
        <v>654</v>
      </c>
      <c r="D197" s="17" t="s">
        <v>1761</v>
      </c>
      <c r="E197" s="15" t="s">
        <v>6197</v>
      </c>
      <c r="F197" s="17" t="s">
        <v>135</v>
      </c>
      <c r="G197" s="17">
        <v>999918822</v>
      </c>
      <c r="H197" s="15">
        <v>58</v>
      </c>
    </row>
    <row r="198" spans="1:8" x14ac:dyDescent="0.35">
      <c r="A198" s="15" t="s">
        <v>125</v>
      </c>
      <c r="B198" s="15" t="s">
        <v>142</v>
      </c>
      <c r="C198" s="15" t="s">
        <v>816</v>
      </c>
      <c r="D198" s="15" t="s">
        <v>1223</v>
      </c>
      <c r="E198" s="15" t="s">
        <v>5839</v>
      </c>
      <c r="F198" s="15" t="s">
        <v>135</v>
      </c>
      <c r="G198" s="15">
        <v>999924097</v>
      </c>
      <c r="H198" s="15">
        <v>50</v>
      </c>
    </row>
    <row r="199" spans="1:8" x14ac:dyDescent="0.35">
      <c r="A199" s="82" t="s">
        <v>125</v>
      </c>
      <c r="B199" s="82" t="s">
        <v>142</v>
      </c>
      <c r="C199" s="82" t="s">
        <v>2832</v>
      </c>
      <c r="D199" s="82" t="s">
        <v>1320</v>
      </c>
      <c r="E199" s="15" t="s">
        <v>6346</v>
      </c>
      <c r="F199" s="82" t="s">
        <v>135</v>
      </c>
      <c r="G199" s="82">
        <v>999926448</v>
      </c>
      <c r="H199" s="15">
        <v>45</v>
      </c>
    </row>
    <row r="200" spans="1:8" x14ac:dyDescent="0.35">
      <c r="A200" s="15" t="s">
        <v>125</v>
      </c>
      <c r="B200" s="15" t="s">
        <v>142</v>
      </c>
      <c r="C200" s="15" t="s">
        <v>3559</v>
      </c>
      <c r="D200" s="15" t="s">
        <v>3560</v>
      </c>
      <c r="E200" s="15" t="s">
        <v>6383</v>
      </c>
      <c r="F200" s="15" t="s">
        <v>135</v>
      </c>
      <c r="G200" s="15">
        <v>999927522</v>
      </c>
      <c r="H200" s="15">
        <v>45</v>
      </c>
    </row>
    <row r="201" spans="1:8" x14ac:dyDescent="0.35">
      <c r="A201" s="15" t="s">
        <v>125</v>
      </c>
      <c r="B201" s="15" t="s">
        <v>142</v>
      </c>
      <c r="C201" s="15" t="s">
        <v>265</v>
      </c>
      <c r="D201" s="15" t="s">
        <v>4075</v>
      </c>
      <c r="E201" s="15" t="s">
        <v>6331</v>
      </c>
      <c r="F201" s="15" t="s">
        <v>135</v>
      </c>
      <c r="G201" s="15">
        <v>999926068</v>
      </c>
      <c r="H201" s="15">
        <v>39.5</v>
      </c>
    </row>
    <row r="202" spans="1:8" x14ac:dyDescent="0.35">
      <c r="A202" s="15" t="s">
        <v>125</v>
      </c>
      <c r="B202" s="15" t="s">
        <v>142</v>
      </c>
      <c r="C202" s="15" t="s">
        <v>279</v>
      </c>
      <c r="D202" s="15" t="s">
        <v>2491</v>
      </c>
      <c r="E202" s="15" t="s">
        <v>6274</v>
      </c>
      <c r="F202" s="15" t="s">
        <v>135</v>
      </c>
      <c r="G202" s="15">
        <v>999923197</v>
      </c>
      <c r="H202" s="15">
        <v>37.5</v>
      </c>
    </row>
    <row r="203" spans="1:8" x14ac:dyDescent="0.35">
      <c r="A203" s="82" t="s">
        <v>125</v>
      </c>
      <c r="B203" s="82" t="s">
        <v>142</v>
      </c>
      <c r="C203" s="82" t="s">
        <v>2831</v>
      </c>
      <c r="D203" s="82" t="s">
        <v>2120</v>
      </c>
      <c r="E203" s="15" t="s">
        <v>6324</v>
      </c>
      <c r="F203" s="82" t="s">
        <v>135</v>
      </c>
      <c r="G203" s="82">
        <v>999925770</v>
      </c>
      <c r="H203" s="15">
        <v>34</v>
      </c>
    </row>
    <row r="204" spans="1:8" x14ac:dyDescent="0.35">
      <c r="A204" s="85" t="s">
        <v>125</v>
      </c>
      <c r="B204" s="85" t="s">
        <v>142</v>
      </c>
      <c r="C204" s="85" t="s">
        <v>2619</v>
      </c>
      <c r="D204" s="85" t="s">
        <v>1187</v>
      </c>
      <c r="E204" s="15" t="s">
        <v>6326</v>
      </c>
      <c r="F204" s="85" t="s">
        <v>135</v>
      </c>
      <c r="G204" s="15">
        <v>999925874</v>
      </c>
      <c r="H204" s="15">
        <v>34</v>
      </c>
    </row>
    <row r="205" spans="1:8" x14ac:dyDescent="0.35">
      <c r="A205" s="83" t="s">
        <v>125</v>
      </c>
      <c r="B205" s="83" t="s">
        <v>142</v>
      </c>
      <c r="C205" s="83" t="s">
        <v>439</v>
      </c>
      <c r="D205" s="83" t="s">
        <v>3831</v>
      </c>
      <c r="E205" s="15" t="s">
        <v>6376</v>
      </c>
      <c r="F205" s="83" t="s">
        <v>135</v>
      </c>
      <c r="G205" s="83">
        <v>999927333</v>
      </c>
      <c r="H205" s="15">
        <v>34</v>
      </c>
    </row>
    <row r="206" spans="1:8" x14ac:dyDescent="0.35">
      <c r="A206" s="15" t="s">
        <v>125</v>
      </c>
      <c r="B206" s="15" t="s">
        <v>142</v>
      </c>
      <c r="C206" s="15" t="s">
        <v>428</v>
      </c>
      <c r="D206" s="15" t="s">
        <v>888</v>
      </c>
      <c r="E206" s="15" t="s">
        <v>6393</v>
      </c>
      <c r="F206" s="15" t="s">
        <v>135</v>
      </c>
      <c r="G206" s="15">
        <v>999927858</v>
      </c>
      <c r="H206" s="15">
        <v>34</v>
      </c>
    </row>
    <row r="207" spans="1:8" x14ac:dyDescent="0.35">
      <c r="A207" s="15" t="s">
        <v>125</v>
      </c>
      <c r="B207" s="15" t="s">
        <v>142</v>
      </c>
      <c r="C207" s="15" t="s">
        <v>2379</v>
      </c>
      <c r="D207" s="15" t="s">
        <v>2378</v>
      </c>
      <c r="E207" s="15" t="s">
        <v>6169</v>
      </c>
      <c r="F207" s="15" t="s">
        <v>135</v>
      </c>
      <c r="G207" s="15">
        <v>999916825</v>
      </c>
      <c r="H207" s="15">
        <v>28</v>
      </c>
    </row>
    <row r="208" spans="1:8" x14ac:dyDescent="0.35">
      <c r="A208" s="17" t="s">
        <v>125</v>
      </c>
      <c r="B208" s="15" t="s">
        <v>142</v>
      </c>
      <c r="C208" s="15" t="s">
        <v>258</v>
      </c>
      <c r="D208" s="15" t="s">
        <v>532</v>
      </c>
      <c r="E208" s="15" t="s">
        <v>6281</v>
      </c>
      <c r="F208" s="15" t="s">
        <v>135</v>
      </c>
      <c r="G208" s="15">
        <v>999923949</v>
      </c>
      <c r="H208" s="15">
        <v>26</v>
      </c>
    </row>
    <row r="209" spans="1:8" x14ac:dyDescent="0.35">
      <c r="A209" s="17" t="s">
        <v>125</v>
      </c>
      <c r="B209" s="15" t="s">
        <v>142</v>
      </c>
      <c r="C209" s="15" t="s">
        <v>1584</v>
      </c>
      <c r="D209" s="15" t="s">
        <v>1585</v>
      </c>
      <c r="E209" s="15" t="s">
        <v>6054</v>
      </c>
      <c r="F209" s="15" t="s">
        <v>135</v>
      </c>
      <c r="G209" s="15">
        <v>999897856</v>
      </c>
      <c r="H209" s="15">
        <v>25.5</v>
      </c>
    </row>
    <row r="210" spans="1:8" x14ac:dyDescent="0.35">
      <c r="A210" s="17" t="s">
        <v>125</v>
      </c>
      <c r="B210" s="17" t="s">
        <v>142</v>
      </c>
      <c r="C210" s="17" t="s">
        <v>2051</v>
      </c>
      <c r="D210" s="17" t="s">
        <v>2052</v>
      </c>
      <c r="E210" s="15" t="s">
        <v>6157</v>
      </c>
      <c r="F210" s="17" t="s">
        <v>135</v>
      </c>
      <c r="G210" s="17">
        <v>999915615</v>
      </c>
      <c r="H210" s="15">
        <v>25.5</v>
      </c>
    </row>
    <row r="211" spans="1:8" x14ac:dyDescent="0.35">
      <c r="A211" s="15" t="s">
        <v>125</v>
      </c>
      <c r="B211" s="15" t="s">
        <v>138</v>
      </c>
      <c r="C211" s="15" t="s">
        <v>450</v>
      </c>
      <c r="D211" s="15" t="s">
        <v>2318</v>
      </c>
      <c r="E211" s="15" t="s">
        <v>6304</v>
      </c>
      <c r="F211" s="15" t="s">
        <v>135</v>
      </c>
      <c r="G211" s="15">
        <v>999924847</v>
      </c>
      <c r="H211" s="15">
        <v>85</v>
      </c>
    </row>
    <row r="212" spans="1:8" x14ac:dyDescent="0.35">
      <c r="A212" s="15" t="s">
        <v>125</v>
      </c>
      <c r="B212" s="15" t="s">
        <v>138</v>
      </c>
      <c r="C212" s="15" t="s">
        <v>1542</v>
      </c>
      <c r="D212" s="15" t="s">
        <v>1537</v>
      </c>
      <c r="E212" s="15" t="s">
        <v>6244</v>
      </c>
      <c r="F212" s="15" t="s">
        <v>135</v>
      </c>
      <c r="G212" s="15">
        <v>999921470</v>
      </c>
      <c r="H212" s="15">
        <v>80</v>
      </c>
    </row>
    <row r="213" spans="1:8" x14ac:dyDescent="0.35">
      <c r="A213" s="15" t="s">
        <v>125</v>
      </c>
      <c r="B213" s="15" t="s">
        <v>138</v>
      </c>
      <c r="C213" s="15" t="s">
        <v>3219</v>
      </c>
      <c r="D213" s="15" t="s">
        <v>3220</v>
      </c>
      <c r="E213" s="15" t="s">
        <v>6361</v>
      </c>
      <c r="F213" s="15" t="s">
        <v>135</v>
      </c>
      <c r="G213" s="15">
        <v>999926885</v>
      </c>
      <c r="H213" s="15">
        <v>75</v>
      </c>
    </row>
    <row r="214" spans="1:8" x14ac:dyDescent="0.35">
      <c r="A214" s="15" t="s">
        <v>125</v>
      </c>
      <c r="B214" s="15" t="s">
        <v>138</v>
      </c>
      <c r="C214" s="15" t="s">
        <v>4132</v>
      </c>
      <c r="D214" s="15" t="s">
        <v>1106</v>
      </c>
      <c r="E214" s="15" t="s">
        <v>6400</v>
      </c>
      <c r="F214" s="15" t="s">
        <v>135</v>
      </c>
      <c r="G214" s="15">
        <v>999927980</v>
      </c>
      <c r="H214" s="15">
        <v>70</v>
      </c>
    </row>
    <row r="215" spans="1:8" x14ac:dyDescent="0.35">
      <c r="A215" s="15" t="s">
        <v>125</v>
      </c>
      <c r="B215" s="15" t="s">
        <v>138</v>
      </c>
      <c r="C215" s="15" t="s">
        <v>3100</v>
      </c>
      <c r="D215" s="15" t="s">
        <v>3194</v>
      </c>
      <c r="E215" s="15" t="s">
        <v>6349</v>
      </c>
      <c r="F215" s="15" t="s">
        <v>135</v>
      </c>
      <c r="G215" s="15">
        <v>999926531</v>
      </c>
      <c r="H215" s="15">
        <v>60</v>
      </c>
    </row>
    <row r="216" spans="1:8" x14ac:dyDescent="0.35">
      <c r="A216" s="85" t="s">
        <v>125</v>
      </c>
      <c r="B216" s="85" t="s">
        <v>138</v>
      </c>
      <c r="C216" s="85" t="s">
        <v>1015</v>
      </c>
      <c r="D216" s="85" t="s">
        <v>2977</v>
      </c>
      <c r="E216" s="15" t="s">
        <v>6370</v>
      </c>
      <c r="F216" s="85" t="s">
        <v>135</v>
      </c>
      <c r="G216" s="15">
        <v>999927188</v>
      </c>
      <c r="H216" s="15">
        <v>60</v>
      </c>
    </row>
    <row r="217" spans="1:8" x14ac:dyDescent="0.35">
      <c r="A217" s="15" t="s">
        <v>125</v>
      </c>
      <c r="B217" s="15" t="s">
        <v>138</v>
      </c>
      <c r="C217" s="15" t="s">
        <v>4133</v>
      </c>
      <c r="D217" s="15" t="s">
        <v>4134</v>
      </c>
      <c r="E217" s="15" t="s">
        <v>6406</v>
      </c>
      <c r="F217" s="15" t="s">
        <v>135</v>
      </c>
      <c r="G217" s="15">
        <v>999928199</v>
      </c>
      <c r="H217" s="15">
        <v>52.5</v>
      </c>
    </row>
    <row r="218" spans="1:8" x14ac:dyDescent="0.35">
      <c r="A218" s="85" t="s">
        <v>125</v>
      </c>
      <c r="B218" s="85" t="s">
        <v>138</v>
      </c>
      <c r="C218" s="85" t="s">
        <v>206</v>
      </c>
      <c r="D218" s="85" t="s">
        <v>3467</v>
      </c>
      <c r="E218" s="15" t="s">
        <v>6285</v>
      </c>
      <c r="F218" s="85" t="s">
        <v>135</v>
      </c>
      <c r="G218" s="15">
        <v>999924263</v>
      </c>
      <c r="H218" s="15">
        <v>45</v>
      </c>
    </row>
    <row r="219" spans="1:8" x14ac:dyDescent="0.35">
      <c r="A219" s="85" t="s">
        <v>125</v>
      </c>
      <c r="B219" s="85" t="s">
        <v>138</v>
      </c>
      <c r="C219" s="85" t="s">
        <v>2629</v>
      </c>
      <c r="D219" s="85" t="s">
        <v>2630</v>
      </c>
      <c r="E219" s="15" t="s">
        <v>6328</v>
      </c>
      <c r="F219" s="85" t="s">
        <v>135</v>
      </c>
      <c r="G219" s="15">
        <v>999925919</v>
      </c>
      <c r="H219" s="15">
        <v>45</v>
      </c>
    </row>
    <row r="220" spans="1:8" x14ac:dyDescent="0.35">
      <c r="A220" s="17" t="s">
        <v>125</v>
      </c>
      <c r="B220" s="17" t="s">
        <v>138</v>
      </c>
      <c r="C220" s="17" t="s">
        <v>1516</v>
      </c>
      <c r="D220" s="17" t="s">
        <v>1517</v>
      </c>
      <c r="E220" s="15" t="s">
        <v>6237</v>
      </c>
      <c r="F220" s="17" t="s">
        <v>135</v>
      </c>
      <c r="G220" s="17">
        <v>999921136</v>
      </c>
      <c r="H220" s="15">
        <v>39</v>
      </c>
    </row>
    <row r="221" spans="1:8" x14ac:dyDescent="0.35">
      <c r="A221" s="15" t="s">
        <v>125</v>
      </c>
      <c r="B221" s="15" t="s">
        <v>138</v>
      </c>
      <c r="C221" s="15" t="s">
        <v>298</v>
      </c>
      <c r="D221" s="15" t="s">
        <v>2926</v>
      </c>
      <c r="E221" s="15" t="s">
        <v>6320</v>
      </c>
      <c r="F221" s="15" t="s">
        <v>135</v>
      </c>
      <c r="G221" s="15">
        <v>999925555</v>
      </c>
      <c r="H221" s="15">
        <v>30</v>
      </c>
    </row>
    <row r="222" spans="1:8" x14ac:dyDescent="0.35">
      <c r="A222" s="82" t="s">
        <v>125</v>
      </c>
      <c r="B222" s="82" t="s">
        <v>138</v>
      </c>
      <c r="C222" s="82" t="s">
        <v>2833</v>
      </c>
      <c r="D222" s="82" t="s">
        <v>2446</v>
      </c>
      <c r="E222" s="15" t="s">
        <v>6333</v>
      </c>
      <c r="F222" s="82" t="s">
        <v>135</v>
      </c>
      <c r="G222" s="82">
        <v>999926203</v>
      </c>
      <c r="H222" s="15">
        <v>30</v>
      </c>
    </row>
    <row r="223" spans="1:8" x14ac:dyDescent="0.35">
      <c r="A223" s="15" t="s">
        <v>125</v>
      </c>
      <c r="B223" s="15" t="s">
        <v>138</v>
      </c>
      <c r="C223" s="15" t="s">
        <v>895</v>
      </c>
      <c r="D223" s="15" t="s">
        <v>3710</v>
      </c>
      <c r="E223" s="15" t="s">
        <v>6384</v>
      </c>
      <c r="F223" s="15" t="s">
        <v>135</v>
      </c>
      <c r="G223" s="15">
        <v>999927609</v>
      </c>
      <c r="H223" s="15">
        <v>30</v>
      </c>
    </row>
    <row r="224" spans="1:8" x14ac:dyDescent="0.35">
      <c r="A224" s="15" t="s">
        <v>125</v>
      </c>
      <c r="B224" s="15" t="s">
        <v>138</v>
      </c>
      <c r="C224" s="15" t="s">
        <v>285</v>
      </c>
      <c r="D224" s="15" t="s">
        <v>3711</v>
      </c>
      <c r="E224" s="15" t="s">
        <v>6391</v>
      </c>
      <c r="F224" s="15" t="s">
        <v>135</v>
      </c>
      <c r="G224" s="15">
        <v>999927798</v>
      </c>
      <c r="H224" s="15">
        <v>30</v>
      </c>
    </row>
    <row r="225" spans="1:8" x14ac:dyDescent="0.35">
      <c r="A225" s="15" t="s">
        <v>125</v>
      </c>
      <c r="B225" s="15" t="s">
        <v>138</v>
      </c>
      <c r="C225" s="15" t="s">
        <v>3566</v>
      </c>
      <c r="D225" s="15" t="s">
        <v>3567</v>
      </c>
      <c r="E225" s="15" t="s">
        <v>6396</v>
      </c>
      <c r="F225" s="15" t="s">
        <v>135</v>
      </c>
      <c r="G225" s="15">
        <v>999927933</v>
      </c>
      <c r="H225" s="15">
        <v>30</v>
      </c>
    </row>
    <row r="226" spans="1:8" x14ac:dyDescent="0.35">
      <c r="A226" s="17" t="s">
        <v>125</v>
      </c>
      <c r="B226" s="17" t="s">
        <v>126</v>
      </c>
      <c r="C226" s="17" t="s">
        <v>1203</v>
      </c>
      <c r="D226" s="17" t="s">
        <v>1433</v>
      </c>
      <c r="E226" s="15" t="s">
        <v>5984</v>
      </c>
      <c r="F226" s="17" t="s">
        <v>128</v>
      </c>
      <c r="G226" s="15">
        <v>999875380</v>
      </c>
      <c r="H226" s="15">
        <v>1013</v>
      </c>
    </row>
    <row r="227" spans="1:8" x14ac:dyDescent="0.35">
      <c r="A227" s="17" t="s">
        <v>125</v>
      </c>
      <c r="B227" s="15" t="s">
        <v>126</v>
      </c>
      <c r="C227" s="15" t="s">
        <v>1793</v>
      </c>
      <c r="D227" s="15" t="s">
        <v>1985</v>
      </c>
      <c r="E227" s="15" t="s">
        <v>5974</v>
      </c>
      <c r="F227" s="15" t="s">
        <v>128</v>
      </c>
      <c r="G227" s="15">
        <v>999865853</v>
      </c>
      <c r="H227" s="15">
        <v>911</v>
      </c>
    </row>
    <row r="228" spans="1:8" x14ac:dyDescent="0.35">
      <c r="A228" s="17" t="s">
        <v>125</v>
      </c>
      <c r="B228" s="15" t="s">
        <v>126</v>
      </c>
      <c r="C228" s="15" t="s">
        <v>644</v>
      </c>
      <c r="D228" s="15" t="s">
        <v>645</v>
      </c>
      <c r="E228" s="15" t="s">
        <v>6051</v>
      </c>
      <c r="F228" s="15" t="s">
        <v>128</v>
      </c>
      <c r="G228" s="15">
        <v>999897534</v>
      </c>
      <c r="H228" s="15">
        <v>787</v>
      </c>
    </row>
    <row r="229" spans="1:8" x14ac:dyDescent="0.35">
      <c r="A229" s="17" t="s">
        <v>125</v>
      </c>
      <c r="B229" s="17" t="s">
        <v>126</v>
      </c>
      <c r="C229" s="17" t="s">
        <v>536</v>
      </c>
      <c r="D229" s="17" t="s">
        <v>532</v>
      </c>
      <c r="E229" s="15" t="s">
        <v>6023</v>
      </c>
      <c r="F229" s="17" t="s">
        <v>128</v>
      </c>
      <c r="G229" s="15">
        <v>999890302</v>
      </c>
      <c r="H229" s="15">
        <v>600</v>
      </c>
    </row>
    <row r="230" spans="1:8" x14ac:dyDescent="0.35">
      <c r="A230" s="17" t="s">
        <v>125</v>
      </c>
      <c r="B230" s="17" t="s">
        <v>126</v>
      </c>
      <c r="C230" s="17" t="s">
        <v>274</v>
      </c>
      <c r="D230" s="17" t="s">
        <v>1223</v>
      </c>
      <c r="E230" s="15" t="s">
        <v>6120</v>
      </c>
      <c r="F230" s="17" t="s">
        <v>128</v>
      </c>
      <c r="G230" s="15">
        <v>999910273</v>
      </c>
      <c r="H230" s="15">
        <v>576</v>
      </c>
    </row>
    <row r="231" spans="1:8" x14ac:dyDescent="0.35">
      <c r="A231" s="17" t="s">
        <v>125</v>
      </c>
      <c r="B231" s="17" t="s">
        <v>126</v>
      </c>
      <c r="C231" s="17" t="s">
        <v>348</v>
      </c>
      <c r="D231" s="17" t="s">
        <v>1750</v>
      </c>
      <c r="E231" s="15" t="s">
        <v>6042</v>
      </c>
      <c r="F231" s="17" t="s">
        <v>128</v>
      </c>
      <c r="G231" s="15">
        <v>999896775</v>
      </c>
      <c r="H231" s="15">
        <v>545.5</v>
      </c>
    </row>
    <row r="232" spans="1:8" x14ac:dyDescent="0.35">
      <c r="A232" s="17" t="s">
        <v>125</v>
      </c>
      <c r="B232" s="15" t="s">
        <v>126</v>
      </c>
      <c r="C232" s="15" t="s">
        <v>1634</v>
      </c>
      <c r="D232" s="15" t="s">
        <v>1635</v>
      </c>
      <c r="E232" s="15" t="s">
        <v>6031</v>
      </c>
      <c r="F232" s="15" t="s">
        <v>128</v>
      </c>
      <c r="G232" s="15">
        <v>999892818</v>
      </c>
      <c r="H232" s="15">
        <v>481</v>
      </c>
    </row>
    <row r="233" spans="1:8" x14ac:dyDescent="0.35">
      <c r="A233" s="17" t="s">
        <v>125</v>
      </c>
      <c r="B233" s="17" t="s">
        <v>126</v>
      </c>
      <c r="C233" s="17" t="s">
        <v>310</v>
      </c>
      <c r="D233" s="17" t="s">
        <v>486</v>
      </c>
      <c r="E233" s="15" t="s">
        <v>6003</v>
      </c>
      <c r="F233" s="17" t="s">
        <v>128</v>
      </c>
      <c r="G233" s="15">
        <v>999883145</v>
      </c>
      <c r="H233" s="15">
        <v>404.5</v>
      </c>
    </row>
    <row r="234" spans="1:8" x14ac:dyDescent="0.35">
      <c r="A234" s="17" t="s">
        <v>125</v>
      </c>
      <c r="B234" s="17" t="s">
        <v>126</v>
      </c>
      <c r="C234" s="17" t="s">
        <v>1236</v>
      </c>
      <c r="D234" s="17" t="s">
        <v>1532</v>
      </c>
      <c r="E234" s="15" t="s">
        <v>6041</v>
      </c>
      <c r="F234" s="17" t="s">
        <v>128</v>
      </c>
      <c r="G234" s="15">
        <v>999896686</v>
      </c>
      <c r="H234" s="15">
        <v>401</v>
      </c>
    </row>
    <row r="235" spans="1:8" x14ac:dyDescent="0.35">
      <c r="A235" s="17" t="s">
        <v>125</v>
      </c>
      <c r="B235" s="17" t="s">
        <v>126</v>
      </c>
      <c r="C235" s="17" t="s">
        <v>1139</v>
      </c>
      <c r="D235" s="17" t="s">
        <v>1106</v>
      </c>
      <c r="E235" s="15" t="s">
        <v>5970</v>
      </c>
      <c r="F235" s="17" t="s">
        <v>128</v>
      </c>
      <c r="G235" s="15">
        <v>999863781</v>
      </c>
      <c r="H235" s="15">
        <v>399</v>
      </c>
    </row>
    <row r="236" spans="1:8" x14ac:dyDescent="0.35">
      <c r="A236" s="17" t="s">
        <v>125</v>
      </c>
      <c r="B236" s="17" t="s">
        <v>126</v>
      </c>
      <c r="C236" s="17" t="s">
        <v>1054</v>
      </c>
      <c r="D236" s="17" t="s">
        <v>1049</v>
      </c>
      <c r="E236" s="15" t="s">
        <v>6034</v>
      </c>
      <c r="F236" s="17" t="s">
        <v>128</v>
      </c>
      <c r="G236" s="15">
        <v>999893277</v>
      </c>
      <c r="H236" s="15">
        <v>350</v>
      </c>
    </row>
    <row r="237" spans="1:8" x14ac:dyDescent="0.35">
      <c r="A237" s="15" t="s">
        <v>125</v>
      </c>
      <c r="B237" s="15" t="s">
        <v>126</v>
      </c>
      <c r="C237" s="15" t="s">
        <v>488</v>
      </c>
      <c r="D237" s="15" t="s">
        <v>486</v>
      </c>
      <c r="E237" s="15" t="s">
        <v>5981</v>
      </c>
      <c r="F237" s="15" t="s">
        <v>128</v>
      </c>
      <c r="G237" s="15">
        <v>999873907</v>
      </c>
      <c r="H237" s="15">
        <v>343</v>
      </c>
    </row>
    <row r="238" spans="1:8" x14ac:dyDescent="0.35">
      <c r="A238" s="17" t="s">
        <v>125</v>
      </c>
      <c r="B238" s="17" t="s">
        <v>126</v>
      </c>
      <c r="C238" s="17" t="s">
        <v>903</v>
      </c>
      <c r="D238" s="17" t="s">
        <v>1935</v>
      </c>
      <c r="E238" s="15" t="s">
        <v>6123</v>
      </c>
      <c r="F238" s="17" t="s">
        <v>128</v>
      </c>
      <c r="G238" s="15">
        <v>999910607</v>
      </c>
      <c r="H238" s="15">
        <v>339</v>
      </c>
    </row>
    <row r="239" spans="1:8" x14ac:dyDescent="0.35">
      <c r="A239" s="17" t="s">
        <v>125</v>
      </c>
      <c r="B239" s="17" t="s">
        <v>126</v>
      </c>
      <c r="C239" s="17" t="s">
        <v>832</v>
      </c>
      <c r="D239" s="17" t="s">
        <v>833</v>
      </c>
      <c r="E239" s="15" t="s">
        <v>5971</v>
      </c>
      <c r="F239" s="17" t="s">
        <v>128</v>
      </c>
      <c r="G239" s="15">
        <v>999864531</v>
      </c>
      <c r="H239" s="15">
        <v>330.5</v>
      </c>
    </row>
    <row r="240" spans="1:8" x14ac:dyDescent="0.35">
      <c r="A240" s="17" t="s">
        <v>125</v>
      </c>
      <c r="B240" s="17" t="s">
        <v>126</v>
      </c>
      <c r="C240" s="17" t="s">
        <v>627</v>
      </c>
      <c r="D240" s="17" t="s">
        <v>1043</v>
      </c>
      <c r="E240" s="15" t="s">
        <v>6097</v>
      </c>
      <c r="F240" s="17" t="s">
        <v>128</v>
      </c>
      <c r="G240" s="15">
        <v>999907958</v>
      </c>
      <c r="H240" s="15">
        <v>293</v>
      </c>
    </row>
    <row r="241" spans="1:8" x14ac:dyDescent="0.35">
      <c r="A241" s="17" t="s">
        <v>125</v>
      </c>
      <c r="B241" s="17" t="s">
        <v>126</v>
      </c>
      <c r="C241" s="17" t="s">
        <v>179</v>
      </c>
      <c r="D241" s="17" t="s">
        <v>1472</v>
      </c>
      <c r="E241" s="15" t="s">
        <v>6231</v>
      </c>
      <c r="F241" s="17" t="s">
        <v>128</v>
      </c>
      <c r="G241" s="15">
        <v>999920460</v>
      </c>
      <c r="H241" s="15">
        <v>263</v>
      </c>
    </row>
    <row r="242" spans="1:8" x14ac:dyDescent="0.35">
      <c r="A242" s="17" t="s">
        <v>125</v>
      </c>
      <c r="B242" s="17" t="s">
        <v>126</v>
      </c>
      <c r="C242" s="17" t="s">
        <v>620</v>
      </c>
      <c r="D242" s="17" t="s">
        <v>1223</v>
      </c>
      <c r="E242" s="15" t="s">
        <v>6109</v>
      </c>
      <c r="F242" s="17" t="s">
        <v>128</v>
      </c>
      <c r="G242" s="15">
        <v>999909302</v>
      </c>
      <c r="H242" s="15">
        <v>260</v>
      </c>
    </row>
    <row r="243" spans="1:8" x14ac:dyDescent="0.35">
      <c r="A243" s="17" t="s">
        <v>125</v>
      </c>
      <c r="B243" s="15" t="s">
        <v>126</v>
      </c>
      <c r="C243" s="15" t="s">
        <v>1217</v>
      </c>
      <c r="D243" s="15" t="s">
        <v>1216</v>
      </c>
      <c r="E243" s="15" t="s">
        <v>6060</v>
      </c>
      <c r="F243" s="15" t="s">
        <v>128</v>
      </c>
      <c r="G243" s="15">
        <v>999899250</v>
      </c>
      <c r="H243" s="15">
        <v>249</v>
      </c>
    </row>
    <row r="244" spans="1:8" x14ac:dyDescent="0.35">
      <c r="A244" s="17" t="s">
        <v>125</v>
      </c>
      <c r="B244" s="17" t="s">
        <v>126</v>
      </c>
      <c r="C244" s="17" t="s">
        <v>488</v>
      </c>
      <c r="D244" s="17" t="s">
        <v>2021</v>
      </c>
      <c r="E244" s="15" t="s">
        <v>6255</v>
      </c>
      <c r="F244" s="17" t="s">
        <v>128</v>
      </c>
      <c r="G244" s="17">
        <v>999921765</v>
      </c>
      <c r="H244" s="15">
        <v>241</v>
      </c>
    </row>
    <row r="245" spans="1:8" x14ac:dyDescent="0.35">
      <c r="A245" s="17" t="s">
        <v>125</v>
      </c>
      <c r="B245" s="17" t="s">
        <v>126</v>
      </c>
      <c r="C245" s="17" t="s">
        <v>762</v>
      </c>
      <c r="D245" s="15" t="s">
        <v>934</v>
      </c>
      <c r="E245" s="15" t="s">
        <v>6145</v>
      </c>
      <c r="F245" s="17" t="s">
        <v>128</v>
      </c>
      <c r="G245" s="15">
        <v>999914329</v>
      </c>
      <c r="H245" s="15">
        <v>237.5</v>
      </c>
    </row>
    <row r="246" spans="1:8" x14ac:dyDescent="0.35">
      <c r="A246" s="17" t="s">
        <v>125</v>
      </c>
      <c r="B246" s="15" t="s">
        <v>126</v>
      </c>
      <c r="C246" s="15" t="s">
        <v>1294</v>
      </c>
      <c r="D246" s="15" t="s">
        <v>1293</v>
      </c>
      <c r="E246" s="15" t="s">
        <v>6147</v>
      </c>
      <c r="F246" s="15" t="s">
        <v>128</v>
      </c>
      <c r="G246" s="15">
        <v>999914576</v>
      </c>
      <c r="H246" s="15">
        <v>233.5</v>
      </c>
    </row>
    <row r="247" spans="1:8" x14ac:dyDescent="0.35">
      <c r="A247" s="17" t="s">
        <v>125</v>
      </c>
      <c r="B247" s="15" t="s">
        <v>126</v>
      </c>
      <c r="C247" s="15" t="s">
        <v>1479</v>
      </c>
      <c r="D247" s="15" t="s">
        <v>1868</v>
      </c>
      <c r="E247" s="15" t="s">
        <v>6194</v>
      </c>
      <c r="F247" s="15" t="s">
        <v>128</v>
      </c>
      <c r="G247" s="15">
        <v>999918592</v>
      </c>
      <c r="H247" s="15">
        <v>232</v>
      </c>
    </row>
    <row r="248" spans="1:8" x14ac:dyDescent="0.35">
      <c r="A248" s="17" t="s">
        <v>125</v>
      </c>
      <c r="B248" s="15" t="s">
        <v>126</v>
      </c>
      <c r="C248" s="15" t="s">
        <v>1756</v>
      </c>
      <c r="D248" s="15" t="s">
        <v>1757</v>
      </c>
      <c r="E248" s="15" t="s">
        <v>6000</v>
      </c>
      <c r="F248" s="15" t="s">
        <v>128</v>
      </c>
      <c r="G248" s="15">
        <v>999882198</v>
      </c>
      <c r="H248" s="15">
        <v>231</v>
      </c>
    </row>
    <row r="249" spans="1:8" x14ac:dyDescent="0.35">
      <c r="A249" s="17" t="s">
        <v>125</v>
      </c>
      <c r="B249" s="15" t="s">
        <v>126</v>
      </c>
      <c r="C249" s="15" t="s">
        <v>614</v>
      </c>
      <c r="D249" s="15" t="s">
        <v>1155</v>
      </c>
      <c r="E249" s="15" t="s">
        <v>6113</v>
      </c>
      <c r="F249" s="15" t="s">
        <v>128</v>
      </c>
      <c r="G249" s="15">
        <v>999909486</v>
      </c>
      <c r="H249" s="15">
        <v>229</v>
      </c>
    </row>
    <row r="250" spans="1:8" x14ac:dyDescent="0.35">
      <c r="A250" s="17" t="s">
        <v>125</v>
      </c>
      <c r="B250" s="15" t="s">
        <v>126</v>
      </c>
      <c r="C250" s="15" t="s">
        <v>909</v>
      </c>
      <c r="D250" s="15" t="s">
        <v>904</v>
      </c>
      <c r="E250" s="15" t="s">
        <v>6164</v>
      </c>
      <c r="F250" s="15" t="s">
        <v>128</v>
      </c>
      <c r="G250" s="15">
        <v>999916500</v>
      </c>
      <c r="H250" s="15">
        <v>229</v>
      </c>
    </row>
    <row r="251" spans="1:8" x14ac:dyDescent="0.35">
      <c r="A251" s="17" t="s">
        <v>125</v>
      </c>
      <c r="B251" s="15" t="s">
        <v>126</v>
      </c>
      <c r="C251" s="15" t="s">
        <v>263</v>
      </c>
      <c r="D251" s="15" t="s">
        <v>264</v>
      </c>
      <c r="E251" s="15" t="s">
        <v>6135</v>
      </c>
      <c r="F251" s="15" t="s">
        <v>128</v>
      </c>
      <c r="G251" s="15">
        <v>999913628</v>
      </c>
      <c r="H251" s="15">
        <v>206</v>
      </c>
    </row>
    <row r="252" spans="1:8" x14ac:dyDescent="0.35">
      <c r="A252" s="17" t="s">
        <v>125</v>
      </c>
      <c r="B252" s="17" t="s">
        <v>126</v>
      </c>
      <c r="C252" s="17" t="s">
        <v>509</v>
      </c>
      <c r="D252" s="17" t="s">
        <v>1205</v>
      </c>
      <c r="E252" s="15" t="s">
        <v>6017</v>
      </c>
      <c r="F252" s="17" t="s">
        <v>128</v>
      </c>
      <c r="G252" s="15">
        <v>999888870</v>
      </c>
      <c r="H252" s="15">
        <v>205</v>
      </c>
    </row>
    <row r="253" spans="1:8" x14ac:dyDescent="0.35">
      <c r="A253" s="17" t="s">
        <v>125</v>
      </c>
      <c r="B253" s="17" t="s">
        <v>126</v>
      </c>
      <c r="C253" s="17" t="s">
        <v>932</v>
      </c>
      <c r="D253" s="17" t="s">
        <v>933</v>
      </c>
      <c r="E253" s="15" t="s">
        <v>6029</v>
      </c>
      <c r="F253" s="17" t="s">
        <v>128</v>
      </c>
      <c r="G253" s="15">
        <v>999892266</v>
      </c>
      <c r="H253" s="15">
        <v>204</v>
      </c>
    </row>
    <row r="254" spans="1:8" x14ac:dyDescent="0.35">
      <c r="A254" s="17" t="s">
        <v>125</v>
      </c>
      <c r="B254" s="15" t="s">
        <v>126</v>
      </c>
      <c r="C254" s="15" t="s">
        <v>558</v>
      </c>
      <c r="D254" s="15" t="s">
        <v>702</v>
      </c>
      <c r="E254" s="15" t="s">
        <v>6101</v>
      </c>
      <c r="F254" s="15" t="s">
        <v>128</v>
      </c>
      <c r="G254" s="15">
        <v>999908773</v>
      </c>
      <c r="H254" s="15">
        <v>199</v>
      </c>
    </row>
    <row r="255" spans="1:8" x14ac:dyDescent="0.35">
      <c r="A255" s="17" t="s">
        <v>125</v>
      </c>
      <c r="B255" s="17" t="s">
        <v>126</v>
      </c>
      <c r="C255" s="17" t="s">
        <v>131</v>
      </c>
      <c r="D255" s="17" t="s">
        <v>132</v>
      </c>
      <c r="E255" s="15" t="s">
        <v>6129</v>
      </c>
      <c r="F255" s="17" t="s">
        <v>128</v>
      </c>
      <c r="G255" s="15">
        <v>999911780</v>
      </c>
      <c r="H255" s="15">
        <v>189</v>
      </c>
    </row>
    <row r="256" spans="1:8" x14ac:dyDescent="0.35">
      <c r="A256" s="15" t="s">
        <v>125</v>
      </c>
      <c r="B256" s="15" t="s">
        <v>126</v>
      </c>
      <c r="C256" s="15" t="s">
        <v>1479</v>
      </c>
      <c r="D256" s="15" t="s">
        <v>1475</v>
      </c>
      <c r="E256" s="15" t="s">
        <v>6099</v>
      </c>
      <c r="F256" s="15" t="s">
        <v>128</v>
      </c>
      <c r="G256" s="15">
        <v>999908516</v>
      </c>
      <c r="H256" s="15">
        <v>187</v>
      </c>
    </row>
    <row r="257" spans="1:8" x14ac:dyDescent="0.35">
      <c r="A257" s="17" t="s">
        <v>125</v>
      </c>
      <c r="B257" s="15" t="s">
        <v>126</v>
      </c>
      <c r="C257" s="15" t="s">
        <v>509</v>
      </c>
      <c r="D257" s="15" t="s">
        <v>1730</v>
      </c>
      <c r="E257" s="15" t="s">
        <v>6144</v>
      </c>
      <c r="F257" s="15" t="s">
        <v>128</v>
      </c>
      <c r="G257" s="15">
        <v>999914173</v>
      </c>
      <c r="H257" s="15">
        <v>184</v>
      </c>
    </row>
    <row r="258" spans="1:8" x14ac:dyDescent="0.35">
      <c r="A258" s="17" t="s">
        <v>125</v>
      </c>
      <c r="B258" s="15" t="s">
        <v>126</v>
      </c>
      <c r="C258" s="15" t="s">
        <v>1544</v>
      </c>
      <c r="D258" s="15" t="s">
        <v>1545</v>
      </c>
      <c r="E258" s="15" t="s">
        <v>5965</v>
      </c>
      <c r="F258" s="15" t="s">
        <v>128</v>
      </c>
      <c r="G258" s="15">
        <v>999857023</v>
      </c>
      <c r="H258" s="15">
        <v>183</v>
      </c>
    </row>
    <row r="259" spans="1:8" x14ac:dyDescent="0.35">
      <c r="A259" s="17" t="s">
        <v>125</v>
      </c>
      <c r="B259" s="17" t="s">
        <v>126</v>
      </c>
      <c r="C259" s="17" t="s">
        <v>282</v>
      </c>
      <c r="D259" s="17" t="s">
        <v>1106</v>
      </c>
      <c r="E259" s="15" t="s">
        <v>6001</v>
      </c>
      <c r="F259" s="17" t="s">
        <v>128</v>
      </c>
      <c r="G259" s="15">
        <v>999882523</v>
      </c>
      <c r="H259" s="15">
        <v>181</v>
      </c>
    </row>
    <row r="260" spans="1:8" x14ac:dyDescent="0.35">
      <c r="A260" s="17" t="s">
        <v>125</v>
      </c>
      <c r="B260" s="15" t="s">
        <v>126</v>
      </c>
      <c r="C260" s="15" t="s">
        <v>324</v>
      </c>
      <c r="D260" s="15" t="s">
        <v>1106</v>
      </c>
      <c r="E260" s="15" t="s">
        <v>6030</v>
      </c>
      <c r="F260" s="15" t="s">
        <v>128</v>
      </c>
      <c r="G260" s="15">
        <v>999892384</v>
      </c>
      <c r="H260" s="15">
        <v>181</v>
      </c>
    </row>
    <row r="261" spans="1:8" x14ac:dyDescent="0.35">
      <c r="A261" s="17" t="s">
        <v>125</v>
      </c>
      <c r="B261" s="17" t="s">
        <v>126</v>
      </c>
      <c r="C261" s="17" t="s">
        <v>1131</v>
      </c>
      <c r="D261" s="17" t="s">
        <v>1106</v>
      </c>
      <c r="E261" s="15" t="s">
        <v>6062</v>
      </c>
      <c r="F261" s="17" t="s">
        <v>128</v>
      </c>
      <c r="G261" s="15">
        <v>999899576</v>
      </c>
      <c r="H261" s="15">
        <v>180</v>
      </c>
    </row>
    <row r="262" spans="1:8" x14ac:dyDescent="0.35">
      <c r="A262" s="17" t="s">
        <v>125</v>
      </c>
      <c r="B262" s="17" t="s">
        <v>126</v>
      </c>
      <c r="C262" s="17" t="s">
        <v>1387</v>
      </c>
      <c r="D262" s="17" t="s">
        <v>1388</v>
      </c>
      <c r="E262" s="15" t="s">
        <v>6140</v>
      </c>
      <c r="F262" s="17" t="s">
        <v>128</v>
      </c>
      <c r="G262" s="15">
        <v>999913928</v>
      </c>
      <c r="H262" s="15">
        <v>174</v>
      </c>
    </row>
    <row r="263" spans="1:8" x14ac:dyDescent="0.35">
      <c r="A263" s="15" t="s">
        <v>125</v>
      </c>
      <c r="B263" s="15" t="s">
        <v>126</v>
      </c>
      <c r="C263" s="15" t="s">
        <v>1281</v>
      </c>
      <c r="D263" s="15" t="s">
        <v>1709</v>
      </c>
      <c r="E263" s="15" t="s">
        <v>6204</v>
      </c>
      <c r="F263" s="15" t="s">
        <v>128</v>
      </c>
      <c r="G263" s="15">
        <v>999919241</v>
      </c>
      <c r="H263" s="15">
        <v>170</v>
      </c>
    </row>
    <row r="264" spans="1:8" x14ac:dyDescent="0.35">
      <c r="A264" s="17" t="s">
        <v>125</v>
      </c>
      <c r="B264" s="17" t="s">
        <v>126</v>
      </c>
      <c r="C264" s="17" t="s">
        <v>753</v>
      </c>
      <c r="D264" s="17" t="s">
        <v>1152</v>
      </c>
      <c r="E264" s="15" t="s">
        <v>6012</v>
      </c>
      <c r="F264" s="17" t="s">
        <v>128</v>
      </c>
      <c r="G264" s="15">
        <v>999886818</v>
      </c>
      <c r="H264" s="15">
        <v>160</v>
      </c>
    </row>
    <row r="265" spans="1:8" x14ac:dyDescent="0.35">
      <c r="A265" s="17" t="s">
        <v>125</v>
      </c>
      <c r="B265" s="17" t="s">
        <v>126</v>
      </c>
      <c r="C265" s="17" t="s">
        <v>1334</v>
      </c>
      <c r="D265" s="17" t="s">
        <v>1333</v>
      </c>
      <c r="E265" s="15" t="s">
        <v>6021</v>
      </c>
      <c r="F265" s="17" t="s">
        <v>128</v>
      </c>
      <c r="G265" s="15">
        <v>999889854</v>
      </c>
      <c r="H265" s="15">
        <v>157</v>
      </c>
    </row>
    <row r="266" spans="1:8" x14ac:dyDescent="0.35">
      <c r="A266" s="17" t="s">
        <v>125</v>
      </c>
      <c r="B266" s="15" t="s">
        <v>126</v>
      </c>
      <c r="C266" s="15" t="s">
        <v>418</v>
      </c>
      <c r="D266" s="15" t="s">
        <v>737</v>
      </c>
      <c r="E266" s="15" t="s">
        <v>6181</v>
      </c>
      <c r="F266" s="15" t="s">
        <v>128</v>
      </c>
      <c r="G266" s="15">
        <v>999917667</v>
      </c>
      <c r="H266" s="15">
        <v>155.5</v>
      </c>
    </row>
    <row r="267" spans="1:8" x14ac:dyDescent="0.35">
      <c r="A267" s="17" t="s">
        <v>125</v>
      </c>
      <c r="B267" s="17" t="s">
        <v>126</v>
      </c>
      <c r="C267" s="17" t="s">
        <v>313</v>
      </c>
      <c r="D267" s="17" t="s">
        <v>314</v>
      </c>
      <c r="E267" s="15" t="s">
        <v>5980</v>
      </c>
      <c r="F267" s="17" t="s">
        <v>128</v>
      </c>
      <c r="G267" s="15">
        <v>999873834</v>
      </c>
      <c r="H267" s="15">
        <v>149</v>
      </c>
    </row>
    <row r="268" spans="1:8" x14ac:dyDescent="0.35">
      <c r="A268" s="17" t="s">
        <v>125</v>
      </c>
      <c r="B268" s="17" t="s">
        <v>126</v>
      </c>
      <c r="C268" s="17" t="s">
        <v>1250</v>
      </c>
      <c r="D268" s="17" t="s">
        <v>1251</v>
      </c>
      <c r="E268" s="15" t="s">
        <v>5964</v>
      </c>
      <c r="F268" s="17" t="s">
        <v>128</v>
      </c>
      <c r="G268" s="15">
        <v>999856117</v>
      </c>
      <c r="H268" s="15">
        <v>147</v>
      </c>
    </row>
    <row r="269" spans="1:8" x14ac:dyDescent="0.35">
      <c r="A269" s="15" t="s">
        <v>125</v>
      </c>
      <c r="B269" s="15" t="s">
        <v>126</v>
      </c>
      <c r="C269" s="15" t="s">
        <v>218</v>
      </c>
      <c r="D269" s="15" t="s">
        <v>2517</v>
      </c>
      <c r="E269" s="15" t="s">
        <v>6311</v>
      </c>
      <c r="F269" s="15" t="s">
        <v>128</v>
      </c>
      <c r="G269" s="15">
        <v>999925355</v>
      </c>
      <c r="H269" s="15">
        <v>144</v>
      </c>
    </row>
    <row r="270" spans="1:8" x14ac:dyDescent="0.35">
      <c r="A270" s="17" t="s">
        <v>125</v>
      </c>
      <c r="B270" s="15" t="s">
        <v>126</v>
      </c>
      <c r="C270" s="15" t="s">
        <v>867</v>
      </c>
      <c r="D270" s="15" t="s">
        <v>868</v>
      </c>
      <c r="E270" s="15" t="s">
        <v>6171</v>
      </c>
      <c r="F270" s="15" t="s">
        <v>128</v>
      </c>
      <c r="G270" s="15">
        <v>999916953</v>
      </c>
      <c r="H270" s="15">
        <v>141</v>
      </c>
    </row>
    <row r="271" spans="1:8" x14ac:dyDescent="0.35">
      <c r="A271" s="17" t="s">
        <v>125</v>
      </c>
      <c r="B271" s="15" t="s">
        <v>126</v>
      </c>
      <c r="C271" s="15" t="s">
        <v>1830</v>
      </c>
      <c r="D271" s="15" t="s">
        <v>1831</v>
      </c>
      <c r="E271" s="15" t="s">
        <v>6086</v>
      </c>
      <c r="F271" s="15" t="s">
        <v>128</v>
      </c>
      <c r="G271" s="15">
        <v>999906106</v>
      </c>
      <c r="H271" s="15">
        <v>139</v>
      </c>
    </row>
    <row r="272" spans="1:8" x14ac:dyDescent="0.35">
      <c r="A272" s="17" t="s">
        <v>125</v>
      </c>
      <c r="B272" s="15" t="s">
        <v>126</v>
      </c>
      <c r="C272" s="15" t="s">
        <v>1432</v>
      </c>
      <c r="D272" s="15" t="s">
        <v>1500</v>
      </c>
      <c r="E272" s="15" t="s">
        <v>6024</v>
      </c>
      <c r="F272" s="15" t="s">
        <v>128</v>
      </c>
      <c r="G272" s="15">
        <v>999891087</v>
      </c>
      <c r="H272" s="15">
        <v>137</v>
      </c>
    </row>
    <row r="273" spans="1:8" x14ac:dyDescent="0.35">
      <c r="A273" s="26" t="s">
        <v>125</v>
      </c>
      <c r="B273" s="26" t="s">
        <v>126</v>
      </c>
      <c r="C273" s="26" t="s">
        <v>956</v>
      </c>
      <c r="D273" s="26" t="s">
        <v>1106</v>
      </c>
      <c r="E273" s="15" t="s">
        <v>5963</v>
      </c>
      <c r="F273" s="26" t="s">
        <v>128</v>
      </c>
      <c r="G273" s="26">
        <v>999829131</v>
      </c>
      <c r="H273" s="15">
        <v>135</v>
      </c>
    </row>
    <row r="274" spans="1:8" x14ac:dyDescent="0.35">
      <c r="A274" s="17" t="s">
        <v>125</v>
      </c>
      <c r="B274" s="17" t="s">
        <v>126</v>
      </c>
      <c r="C274" s="17" t="s">
        <v>197</v>
      </c>
      <c r="D274" s="17" t="s">
        <v>198</v>
      </c>
      <c r="E274" s="15" t="s">
        <v>6002</v>
      </c>
      <c r="F274" s="17" t="s">
        <v>128</v>
      </c>
      <c r="G274" s="15">
        <v>999882648</v>
      </c>
      <c r="H274" s="15">
        <v>130</v>
      </c>
    </row>
    <row r="275" spans="1:8" x14ac:dyDescent="0.35">
      <c r="A275" s="15" t="s">
        <v>125</v>
      </c>
      <c r="B275" s="15" t="s">
        <v>126</v>
      </c>
      <c r="C275" s="15" t="s">
        <v>336</v>
      </c>
      <c r="D275" s="15" t="s">
        <v>1758</v>
      </c>
      <c r="E275" s="15" t="s">
        <v>6055</v>
      </c>
      <c r="F275" s="15" t="s">
        <v>128</v>
      </c>
      <c r="G275" s="15">
        <v>999897874</v>
      </c>
      <c r="H275" s="15">
        <v>127</v>
      </c>
    </row>
    <row r="276" spans="1:8" x14ac:dyDescent="0.35">
      <c r="A276" s="17" t="s">
        <v>125</v>
      </c>
      <c r="B276" s="17" t="s">
        <v>126</v>
      </c>
      <c r="C276" s="17" t="s">
        <v>1237</v>
      </c>
      <c r="D276" s="17" t="s">
        <v>1223</v>
      </c>
      <c r="E276" s="15" t="s">
        <v>6117</v>
      </c>
      <c r="F276" s="17" t="s">
        <v>128</v>
      </c>
      <c r="G276" s="15">
        <v>999909847</v>
      </c>
      <c r="H276" s="15">
        <v>124</v>
      </c>
    </row>
    <row r="277" spans="1:8" x14ac:dyDescent="0.35">
      <c r="A277" s="17" t="s">
        <v>125</v>
      </c>
      <c r="B277" s="15" t="s">
        <v>126</v>
      </c>
      <c r="C277" s="15" t="s">
        <v>2431</v>
      </c>
      <c r="D277" s="15" t="s">
        <v>2291</v>
      </c>
      <c r="E277" s="15" t="s">
        <v>6298</v>
      </c>
      <c r="F277" s="15" t="s">
        <v>128</v>
      </c>
      <c r="G277" s="15">
        <v>999924663</v>
      </c>
      <c r="H277" s="15">
        <v>122.4</v>
      </c>
    </row>
    <row r="278" spans="1:8" x14ac:dyDescent="0.35">
      <c r="A278" s="17" t="s">
        <v>125</v>
      </c>
      <c r="B278" s="15" t="s">
        <v>126</v>
      </c>
      <c r="C278" s="15" t="s">
        <v>426</v>
      </c>
      <c r="D278" s="15" t="s">
        <v>427</v>
      </c>
      <c r="E278" s="15" t="s">
        <v>6138</v>
      </c>
      <c r="F278" s="15" t="s">
        <v>128</v>
      </c>
      <c r="G278" s="15">
        <v>999913829</v>
      </c>
      <c r="H278" s="15">
        <v>121</v>
      </c>
    </row>
    <row r="279" spans="1:8" x14ac:dyDescent="0.35">
      <c r="A279" s="17" t="s">
        <v>125</v>
      </c>
      <c r="B279" s="17" t="s">
        <v>126</v>
      </c>
      <c r="C279" s="17" t="s">
        <v>1135</v>
      </c>
      <c r="D279" s="17" t="s">
        <v>1106</v>
      </c>
      <c r="E279" s="15" t="s">
        <v>6077</v>
      </c>
      <c r="F279" s="17" t="s">
        <v>128</v>
      </c>
      <c r="G279" s="15">
        <v>999905555</v>
      </c>
      <c r="H279" s="15">
        <v>119</v>
      </c>
    </row>
    <row r="280" spans="1:8" x14ac:dyDescent="0.35">
      <c r="A280" s="17" t="s">
        <v>125</v>
      </c>
      <c r="B280" s="17" t="s">
        <v>126</v>
      </c>
      <c r="C280" s="17" t="s">
        <v>231</v>
      </c>
      <c r="D280" s="17" t="s">
        <v>1191</v>
      </c>
      <c r="E280" s="15" t="s">
        <v>6150</v>
      </c>
      <c r="F280" s="17" t="s">
        <v>128</v>
      </c>
      <c r="G280" s="15">
        <v>999914671</v>
      </c>
      <c r="H280" s="15">
        <v>119</v>
      </c>
    </row>
    <row r="281" spans="1:8" x14ac:dyDescent="0.35">
      <c r="A281" s="17" t="s">
        <v>125</v>
      </c>
      <c r="B281" s="15" t="s">
        <v>126</v>
      </c>
      <c r="C281" s="15" t="s">
        <v>212</v>
      </c>
      <c r="D281" s="15" t="s">
        <v>1957</v>
      </c>
      <c r="E281" s="15" t="s">
        <v>6160</v>
      </c>
      <c r="F281" s="15" t="s">
        <v>128</v>
      </c>
      <c r="G281" s="15">
        <v>999915991</v>
      </c>
      <c r="H281" s="15">
        <v>119</v>
      </c>
    </row>
    <row r="282" spans="1:8" x14ac:dyDescent="0.35">
      <c r="A282" s="17" t="s">
        <v>125</v>
      </c>
      <c r="B282" s="15" t="s">
        <v>126</v>
      </c>
      <c r="C282" s="15" t="s">
        <v>274</v>
      </c>
      <c r="D282" s="15" t="s">
        <v>343</v>
      </c>
      <c r="E282" s="15" t="s">
        <v>6172</v>
      </c>
      <c r="F282" s="15" t="s">
        <v>128</v>
      </c>
      <c r="G282" s="15">
        <v>999917008</v>
      </c>
      <c r="H282" s="15">
        <v>119</v>
      </c>
    </row>
    <row r="283" spans="1:8" x14ac:dyDescent="0.35">
      <c r="A283" s="17" t="s">
        <v>125</v>
      </c>
      <c r="B283" s="15" t="s">
        <v>126</v>
      </c>
      <c r="C283" s="15" t="s">
        <v>1755</v>
      </c>
      <c r="D283" s="15" t="s">
        <v>1322</v>
      </c>
      <c r="E283" s="15" t="s">
        <v>6152</v>
      </c>
      <c r="F283" s="15" t="s">
        <v>128</v>
      </c>
      <c r="G283" s="15">
        <v>999915092</v>
      </c>
      <c r="H283" s="15">
        <v>116</v>
      </c>
    </row>
    <row r="284" spans="1:8" x14ac:dyDescent="0.35">
      <c r="A284" s="17" t="s">
        <v>125</v>
      </c>
      <c r="B284" s="17" t="s">
        <v>126</v>
      </c>
      <c r="C284" s="17" t="s">
        <v>1725</v>
      </c>
      <c r="D284" s="17" t="s">
        <v>1726</v>
      </c>
      <c r="E284" s="15" t="s">
        <v>6073</v>
      </c>
      <c r="F284" s="17" t="s">
        <v>128</v>
      </c>
      <c r="G284" s="15">
        <v>999903238</v>
      </c>
      <c r="H284" s="15">
        <v>115</v>
      </c>
    </row>
    <row r="285" spans="1:8" x14ac:dyDescent="0.35">
      <c r="A285" s="17" t="s">
        <v>125</v>
      </c>
      <c r="B285" s="15" t="s">
        <v>126</v>
      </c>
      <c r="C285" s="15" t="s">
        <v>172</v>
      </c>
      <c r="D285" s="15" t="s">
        <v>173</v>
      </c>
      <c r="E285" s="15" t="s">
        <v>6107</v>
      </c>
      <c r="F285" s="15" t="s">
        <v>128</v>
      </c>
      <c r="G285" s="15">
        <v>999908932</v>
      </c>
      <c r="H285" s="15">
        <v>111</v>
      </c>
    </row>
    <row r="286" spans="1:8" x14ac:dyDescent="0.35">
      <c r="A286" s="17" t="s">
        <v>125</v>
      </c>
      <c r="B286" s="15" t="s">
        <v>126</v>
      </c>
      <c r="C286" s="15" t="s">
        <v>1173</v>
      </c>
      <c r="D286" s="15" t="s">
        <v>1174</v>
      </c>
      <c r="E286" s="15" t="s">
        <v>6232</v>
      </c>
      <c r="F286" s="15" t="s">
        <v>128</v>
      </c>
      <c r="G286" s="15">
        <v>999920513</v>
      </c>
      <c r="H286" s="15">
        <v>109</v>
      </c>
    </row>
    <row r="287" spans="1:8" x14ac:dyDescent="0.35">
      <c r="A287" s="17" t="s">
        <v>125</v>
      </c>
      <c r="B287" s="17" t="s">
        <v>126</v>
      </c>
      <c r="C287" s="17" t="s">
        <v>854</v>
      </c>
      <c r="D287" s="17" t="s">
        <v>1186</v>
      </c>
      <c r="E287" s="15" t="s">
        <v>6090</v>
      </c>
      <c r="F287" s="17" t="s">
        <v>128</v>
      </c>
      <c r="G287" s="15">
        <v>999906513</v>
      </c>
      <c r="H287" s="15">
        <v>107</v>
      </c>
    </row>
    <row r="288" spans="1:8" x14ac:dyDescent="0.35">
      <c r="A288" s="17" t="s">
        <v>125</v>
      </c>
      <c r="B288" s="15" t="s">
        <v>126</v>
      </c>
      <c r="C288" s="15" t="s">
        <v>614</v>
      </c>
      <c r="D288" s="15" t="s">
        <v>918</v>
      </c>
      <c r="E288" s="15" t="s">
        <v>6205</v>
      </c>
      <c r="F288" s="15" t="s">
        <v>128</v>
      </c>
      <c r="G288" s="15">
        <v>999919313</v>
      </c>
      <c r="H288" s="15">
        <v>105</v>
      </c>
    </row>
    <row r="289" spans="1:8" x14ac:dyDescent="0.35">
      <c r="A289" s="82" t="s">
        <v>125</v>
      </c>
      <c r="B289" s="82" t="s">
        <v>126</v>
      </c>
      <c r="C289" s="82" t="s">
        <v>2749</v>
      </c>
      <c r="D289" s="82" t="s">
        <v>2750</v>
      </c>
      <c r="E289" s="15" t="s">
        <v>6095</v>
      </c>
      <c r="F289" s="82" t="s">
        <v>128</v>
      </c>
      <c r="G289" s="82">
        <v>999907358</v>
      </c>
      <c r="H289" s="15">
        <v>101</v>
      </c>
    </row>
    <row r="290" spans="1:8" x14ac:dyDescent="0.35">
      <c r="A290" s="17" t="s">
        <v>125</v>
      </c>
      <c r="B290" s="17" t="s">
        <v>126</v>
      </c>
      <c r="C290" s="17" t="s">
        <v>658</v>
      </c>
      <c r="D290" s="17" t="s">
        <v>659</v>
      </c>
      <c r="E290" s="15" t="s">
        <v>6079</v>
      </c>
      <c r="F290" s="17" t="s">
        <v>128</v>
      </c>
      <c r="G290" s="15">
        <v>999905758</v>
      </c>
      <c r="H290" s="15">
        <v>94</v>
      </c>
    </row>
    <row r="291" spans="1:8" x14ac:dyDescent="0.35">
      <c r="A291" s="17" t="s">
        <v>125</v>
      </c>
      <c r="B291" s="15" t="s">
        <v>126</v>
      </c>
      <c r="C291" s="15" t="s">
        <v>1118</v>
      </c>
      <c r="D291" s="15" t="s">
        <v>546</v>
      </c>
      <c r="E291" s="15" t="s">
        <v>6131</v>
      </c>
      <c r="F291" s="15" t="s">
        <v>128</v>
      </c>
      <c r="G291" s="15">
        <v>999912574</v>
      </c>
      <c r="H291" s="15">
        <v>92</v>
      </c>
    </row>
    <row r="292" spans="1:8" x14ac:dyDescent="0.35">
      <c r="A292" s="15" t="s">
        <v>125</v>
      </c>
      <c r="B292" s="15" t="s">
        <v>126</v>
      </c>
      <c r="C292" s="15" t="s">
        <v>2549</v>
      </c>
      <c r="D292" s="15" t="s">
        <v>2550</v>
      </c>
      <c r="E292" s="15" t="s">
        <v>6306</v>
      </c>
      <c r="F292" s="15" t="s">
        <v>128</v>
      </c>
      <c r="G292" s="15">
        <v>999925063</v>
      </c>
      <c r="H292" s="15">
        <v>91</v>
      </c>
    </row>
    <row r="293" spans="1:8" x14ac:dyDescent="0.35">
      <c r="A293" s="17" t="s">
        <v>125</v>
      </c>
      <c r="B293" s="17" t="s">
        <v>126</v>
      </c>
      <c r="C293" s="17" t="s">
        <v>3655</v>
      </c>
      <c r="D293" s="17" t="s">
        <v>3654</v>
      </c>
      <c r="E293" s="15" t="s">
        <v>6084</v>
      </c>
      <c r="F293" s="17" t="s">
        <v>128</v>
      </c>
      <c r="G293" s="17">
        <v>999905993</v>
      </c>
      <c r="H293" s="15">
        <v>90</v>
      </c>
    </row>
    <row r="294" spans="1:8" x14ac:dyDescent="0.35">
      <c r="A294" s="17" t="s">
        <v>125</v>
      </c>
      <c r="B294" s="17" t="s">
        <v>126</v>
      </c>
      <c r="C294" s="17" t="s">
        <v>407</v>
      </c>
      <c r="D294" s="17" t="s">
        <v>1472</v>
      </c>
      <c r="E294" s="15" t="s">
        <v>6047</v>
      </c>
      <c r="F294" s="17" t="s">
        <v>128</v>
      </c>
      <c r="G294" s="15">
        <v>999896973</v>
      </c>
      <c r="H294" s="15">
        <v>89.5</v>
      </c>
    </row>
    <row r="295" spans="1:8" x14ac:dyDescent="0.35">
      <c r="A295" s="17" t="s">
        <v>125</v>
      </c>
      <c r="B295" s="15" t="s">
        <v>126</v>
      </c>
      <c r="C295" s="15" t="s">
        <v>1964</v>
      </c>
      <c r="D295" s="15" t="s">
        <v>1963</v>
      </c>
      <c r="E295" s="15" t="s">
        <v>6049</v>
      </c>
      <c r="F295" s="15" t="s">
        <v>128</v>
      </c>
      <c r="G295" s="15">
        <v>999897390</v>
      </c>
      <c r="H295" s="15">
        <v>86</v>
      </c>
    </row>
    <row r="296" spans="1:8" x14ac:dyDescent="0.35">
      <c r="A296" s="15" t="s">
        <v>125</v>
      </c>
      <c r="B296" s="15" t="s">
        <v>126</v>
      </c>
      <c r="C296" s="15" t="s">
        <v>404</v>
      </c>
      <c r="D296" s="15" t="s">
        <v>1849</v>
      </c>
      <c r="E296" s="15" t="s">
        <v>5972</v>
      </c>
      <c r="F296" s="15" t="s">
        <v>128</v>
      </c>
      <c r="G296" s="15">
        <v>999865497</v>
      </c>
      <c r="H296" s="15">
        <v>76</v>
      </c>
    </row>
    <row r="297" spans="1:8" x14ac:dyDescent="0.35">
      <c r="A297" s="15" t="s">
        <v>125</v>
      </c>
      <c r="B297" s="15" t="s">
        <v>126</v>
      </c>
      <c r="C297" s="15" t="s">
        <v>425</v>
      </c>
      <c r="D297" s="15" t="s">
        <v>1009</v>
      </c>
      <c r="E297" s="15" t="s">
        <v>6170</v>
      </c>
      <c r="F297" s="15" t="s">
        <v>128</v>
      </c>
      <c r="G297" s="15">
        <v>999916887</v>
      </c>
      <c r="H297" s="15">
        <v>76</v>
      </c>
    </row>
    <row r="298" spans="1:8" x14ac:dyDescent="0.35">
      <c r="A298" s="15" t="s">
        <v>125</v>
      </c>
      <c r="B298" s="15" t="s">
        <v>126</v>
      </c>
      <c r="C298" s="15" t="s">
        <v>1930</v>
      </c>
      <c r="D298" s="15" t="s">
        <v>3502</v>
      </c>
      <c r="E298" s="15" t="s">
        <v>6184</v>
      </c>
      <c r="F298" s="15" t="s">
        <v>128</v>
      </c>
      <c r="G298" s="15">
        <v>999917710</v>
      </c>
      <c r="H298" s="15">
        <v>76</v>
      </c>
    </row>
    <row r="299" spans="1:8" x14ac:dyDescent="0.35">
      <c r="A299" s="85" t="s">
        <v>125</v>
      </c>
      <c r="B299" s="85" t="s">
        <v>126</v>
      </c>
      <c r="C299" s="85" t="s">
        <v>2637</v>
      </c>
      <c r="D299" s="85" t="s">
        <v>222</v>
      </c>
      <c r="E299" s="15" t="s">
        <v>6212</v>
      </c>
      <c r="F299" s="85" t="s">
        <v>128</v>
      </c>
      <c r="G299" s="15">
        <v>999919711</v>
      </c>
      <c r="H299" s="15">
        <v>76</v>
      </c>
    </row>
    <row r="300" spans="1:8" x14ac:dyDescent="0.35">
      <c r="A300" s="17" t="s">
        <v>125</v>
      </c>
      <c r="B300" s="15" t="s">
        <v>126</v>
      </c>
      <c r="C300" s="15" t="s">
        <v>1690</v>
      </c>
      <c r="D300" s="15" t="s">
        <v>1691</v>
      </c>
      <c r="E300" s="15" t="s">
        <v>6132</v>
      </c>
      <c r="F300" s="15" t="s">
        <v>128</v>
      </c>
      <c r="G300" s="15">
        <v>999913029</v>
      </c>
      <c r="H300" s="15">
        <v>73</v>
      </c>
    </row>
    <row r="301" spans="1:8" x14ac:dyDescent="0.35">
      <c r="A301" s="85" t="s">
        <v>125</v>
      </c>
      <c r="B301" s="85" t="s">
        <v>126</v>
      </c>
      <c r="C301" s="85" t="s">
        <v>407</v>
      </c>
      <c r="D301" s="85" t="s">
        <v>1957</v>
      </c>
      <c r="E301" s="15" t="s">
        <v>6256</v>
      </c>
      <c r="F301" s="85" t="s">
        <v>128</v>
      </c>
      <c r="G301" s="15">
        <v>999921834</v>
      </c>
      <c r="H301" s="15">
        <v>69</v>
      </c>
    </row>
    <row r="302" spans="1:8" x14ac:dyDescent="0.35">
      <c r="A302" s="17" t="s">
        <v>125</v>
      </c>
      <c r="B302" s="17" t="s">
        <v>126</v>
      </c>
      <c r="C302" s="17" t="s">
        <v>3653</v>
      </c>
      <c r="D302" s="17" t="s">
        <v>3654</v>
      </c>
      <c r="E302" s="15" t="s">
        <v>6085</v>
      </c>
      <c r="F302" s="17" t="s">
        <v>128</v>
      </c>
      <c r="G302" s="17">
        <v>999905994</v>
      </c>
      <c r="H302" s="15">
        <v>68</v>
      </c>
    </row>
    <row r="303" spans="1:8" x14ac:dyDescent="0.35">
      <c r="A303" s="17" t="s">
        <v>125</v>
      </c>
      <c r="B303" s="15" t="s">
        <v>126</v>
      </c>
      <c r="C303" s="15" t="s">
        <v>528</v>
      </c>
      <c r="D303" s="15" t="s">
        <v>797</v>
      </c>
      <c r="E303" s="15" t="s">
        <v>6098</v>
      </c>
      <c r="F303" s="15" t="s">
        <v>128</v>
      </c>
      <c r="G303" s="15">
        <v>999908478</v>
      </c>
      <c r="H303" s="15">
        <v>68</v>
      </c>
    </row>
    <row r="304" spans="1:8" x14ac:dyDescent="0.35">
      <c r="A304" s="15" t="s">
        <v>125</v>
      </c>
      <c r="B304" s="15" t="s">
        <v>126</v>
      </c>
      <c r="C304" s="15" t="s">
        <v>534</v>
      </c>
      <c r="D304" s="15" t="s">
        <v>532</v>
      </c>
      <c r="E304" s="15" t="s">
        <v>6167</v>
      </c>
      <c r="F304" s="15" t="s">
        <v>128</v>
      </c>
      <c r="G304" s="15">
        <v>999916630</v>
      </c>
      <c r="H304" s="15">
        <v>68</v>
      </c>
    </row>
    <row r="305" spans="1:8" x14ac:dyDescent="0.35">
      <c r="A305" s="17" t="s">
        <v>125</v>
      </c>
      <c r="B305" s="15" t="s">
        <v>126</v>
      </c>
      <c r="C305" s="15" t="s">
        <v>1217</v>
      </c>
      <c r="D305" s="15" t="s">
        <v>1810</v>
      </c>
      <c r="E305" s="15" t="s">
        <v>6192</v>
      </c>
      <c r="F305" s="15" t="s">
        <v>128</v>
      </c>
      <c r="G305" s="15">
        <v>999918486</v>
      </c>
      <c r="H305" s="15">
        <v>68</v>
      </c>
    </row>
    <row r="306" spans="1:8" x14ac:dyDescent="0.35">
      <c r="A306" s="17" t="s">
        <v>125</v>
      </c>
      <c r="B306" s="15" t="s">
        <v>126</v>
      </c>
      <c r="C306" s="15" t="s">
        <v>622</v>
      </c>
      <c r="D306" s="15" t="s">
        <v>625</v>
      </c>
      <c r="E306" s="15" t="s">
        <v>6009</v>
      </c>
      <c r="F306" s="15" t="s">
        <v>128</v>
      </c>
      <c r="G306" s="15">
        <v>999885325</v>
      </c>
      <c r="H306" s="15">
        <v>67</v>
      </c>
    </row>
    <row r="307" spans="1:8" x14ac:dyDescent="0.35">
      <c r="A307" s="17" t="s">
        <v>125</v>
      </c>
      <c r="B307" s="15" t="s">
        <v>126</v>
      </c>
      <c r="C307" s="15" t="s">
        <v>1292</v>
      </c>
      <c r="D307" s="15" t="s">
        <v>1286</v>
      </c>
      <c r="E307" s="15" t="s">
        <v>6143</v>
      </c>
      <c r="F307" s="15" t="s">
        <v>128</v>
      </c>
      <c r="G307" s="15">
        <v>999914162</v>
      </c>
      <c r="H307" s="15">
        <v>64</v>
      </c>
    </row>
    <row r="308" spans="1:8" x14ac:dyDescent="0.35">
      <c r="A308" s="15" t="s">
        <v>125</v>
      </c>
      <c r="B308" s="15" t="s">
        <v>126</v>
      </c>
      <c r="C308" s="17" t="s">
        <v>1208</v>
      </c>
      <c r="D308" s="17" t="s">
        <v>1209</v>
      </c>
      <c r="E308" s="15" t="s">
        <v>6251</v>
      </c>
      <c r="F308" s="15" t="s">
        <v>128</v>
      </c>
      <c r="G308" s="17">
        <v>999921676</v>
      </c>
      <c r="H308" s="15">
        <v>64</v>
      </c>
    </row>
    <row r="309" spans="1:8" x14ac:dyDescent="0.35">
      <c r="A309" s="17" t="s">
        <v>125</v>
      </c>
      <c r="B309" s="17" t="s">
        <v>126</v>
      </c>
      <c r="C309" s="17" t="s">
        <v>1901</v>
      </c>
      <c r="D309" s="17" t="s">
        <v>1902</v>
      </c>
      <c r="E309" s="15" t="s">
        <v>6040</v>
      </c>
      <c r="F309" s="17" t="s">
        <v>128</v>
      </c>
      <c r="G309" s="15">
        <v>999896589</v>
      </c>
      <c r="H309" s="15">
        <v>63</v>
      </c>
    </row>
    <row r="310" spans="1:8" x14ac:dyDescent="0.35">
      <c r="A310" s="17" t="s">
        <v>125</v>
      </c>
      <c r="B310" s="15" t="s">
        <v>126</v>
      </c>
      <c r="C310" s="15" t="s">
        <v>1264</v>
      </c>
      <c r="D310" s="15" t="s">
        <v>1262</v>
      </c>
      <c r="E310" s="15" t="s">
        <v>6137</v>
      </c>
      <c r="F310" s="15" t="s">
        <v>128</v>
      </c>
      <c r="G310" s="15">
        <v>999913821</v>
      </c>
      <c r="H310" s="15">
        <v>63</v>
      </c>
    </row>
    <row r="311" spans="1:8" x14ac:dyDescent="0.35">
      <c r="A311" s="17" t="s">
        <v>125</v>
      </c>
      <c r="B311" s="15" t="s">
        <v>126</v>
      </c>
      <c r="C311" s="15" t="s">
        <v>568</v>
      </c>
      <c r="D311" s="15" t="s">
        <v>1984</v>
      </c>
      <c r="E311" s="15" t="s">
        <v>6188</v>
      </c>
      <c r="F311" s="15" t="s">
        <v>128</v>
      </c>
      <c r="G311" s="15">
        <v>999918082</v>
      </c>
      <c r="H311" s="15">
        <v>62</v>
      </c>
    </row>
    <row r="312" spans="1:8" x14ac:dyDescent="0.35">
      <c r="A312" s="17" t="s">
        <v>125</v>
      </c>
      <c r="B312" s="15" t="s">
        <v>126</v>
      </c>
      <c r="C312" s="15" t="s">
        <v>1111</v>
      </c>
      <c r="D312" s="15" t="s">
        <v>1106</v>
      </c>
      <c r="E312" s="15" t="s">
        <v>6225</v>
      </c>
      <c r="F312" s="15" t="s">
        <v>128</v>
      </c>
      <c r="G312" s="15">
        <v>999920216</v>
      </c>
      <c r="H312" s="15">
        <v>62</v>
      </c>
    </row>
    <row r="313" spans="1:8" x14ac:dyDescent="0.35">
      <c r="A313" s="85" t="s">
        <v>125</v>
      </c>
      <c r="B313" s="85" t="s">
        <v>126</v>
      </c>
      <c r="C313" s="85" t="s">
        <v>3456</v>
      </c>
      <c r="D313" s="85" t="s">
        <v>3457</v>
      </c>
      <c r="E313" s="15" t="s">
        <v>6125</v>
      </c>
      <c r="F313" s="85" t="s">
        <v>128</v>
      </c>
      <c r="G313" s="15">
        <v>999910810</v>
      </c>
      <c r="H313" s="15">
        <v>58</v>
      </c>
    </row>
    <row r="314" spans="1:8" x14ac:dyDescent="0.35">
      <c r="A314" s="85" t="s">
        <v>125</v>
      </c>
      <c r="B314" s="85" t="s">
        <v>126</v>
      </c>
      <c r="C314" s="85" t="s">
        <v>4002</v>
      </c>
      <c r="D314" s="85" t="s">
        <v>1223</v>
      </c>
      <c r="E314" s="15" t="s">
        <v>6378</v>
      </c>
      <c r="F314" s="85" t="s">
        <v>128</v>
      </c>
      <c r="G314" s="15">
        <v>999927365</v>
      </c>
      <c r="H314" s="15">
        <v>58</v>
      </c>
    </row>
    <row r="315" spans="1:8" x14ac:dyDescent="0.35">
      <c r="A315" s="17" t="s">
        <v>125</v>
      </c>
      <c r="B315" s="17" t="s">
        <v>126</v>
      </c>
      <c r="C315" s="17" t="s">
        <v>1182</v>
      </c>
      <c r="D315" s="17" t="s">
        <v>1179</v>
      </c>
      <c r="E315" s="15" t="s">
        <v>6185</v>
      </c>
      <c r="F315" s="17" t="s">
        <v>128</v>
      </c>
      <c r="G315" s="15">
        <v>999917765</v>
      </c>
      <c r="H315" s="15">
        <v>54</v>
      </c>
    </row>
    <row r="316" spans="1:8" x14ac:dyDescent="0.35">
      <c r="A316" s="17" t="s">
        <v>125</v>
      </c>
      <c r="B316" s="17" t="s">
        <v>126</v>
      </c>
      <c r="C316" s="17" t="s">
        <v>508</v>
      </c>
      <c r="D316" s="17" t="s">
        <v>1982</v>
      </c>
      <c r="E316" s="15" t="s">
        <v>6186</v>
      </c>
      <c r="F316" s="17" t="s">
        <v>128</v>
      </c>
      <c r="G316" s="15">
        <v>999917779</v>
      </c>
      <c r="H316" s="15">
        <v>54</v>
      </c>
    </row>
    <row r="317" spans="1:8" x14ac:dyDescent="0.35">
      <c r="A317" s="17" t="s">
        <v>125</v>
      </c>
      <c r="B317" s="17" t="s">
        <v>126</v>
      </c>
      <c r="C317" s="17" t="s">
        <v>1983</v>
      </c>
      <c r="D317" s="17" t="s">
        <v>1982</v>
      </c>
      <c r="E317" s="15" t="s">
        <v>6187</v>
      </c>
      <c r="F317" s="17" t="s">
        <v>128</v>
      </c>
      <c r="G317" s="15">
        <v>999917780</v>
      </c>
      <c r="H317" s="15">
        <v>54</v>
      </c>
    </row>
    <row r="318" spans="1:8" x14ac:dyDescent="0.35">
      <c r="A318" s="15" t="s">
        <v>125</v>
      </c>
      <c r="B318" s="15" t="s">
        <v>126</v>
      </c>
      <c r="C318" s="15" t="s">
        <v>1066</v>
      </c>
      <c r="D318" s="15" t="s">
        <v>1065</v>
      </c>
      <c r="E318" s="15" t="s">
        <v>6269</v>
      </c>
      <c r="F318" s="15" t="s">
        <v>128</v>
      </c>
      <c r="G318" s="15">
        <v>999922867</v>
      </c>
      <c r="H318" s="15">
        <v>54</v>
      </c>
    </row>
    <row r="319" spans="1:8" x14ac:dyDescent="0.35">
      <c r="A319" s="85" t="s">
        <v>125</v>
      </c>
      <c r="B319" s="85" t="s">
        <v>126</v>
      </c>
      <c r="C319" s="85" t="s">
        <v>584</v>
      </c>
      <c r="D319" s="85" t="s">
        <v>3458</v>
      </c>
      <c r="E319" s="15" t="s">
        <v>6374</v>
      </c>
      <c r="F319" s="85" t="s">
        <v>128</v>
      </c>
      <c r="G319" s="15">
        <v>999927317</v>
      </c>
      <c r="H319" s="15">
        <v>54</v>
      </c>
    </row>
    <row r="320" spans="1:8" x14ac:dyDescent="0.35">
      <c r="A320" s="15" t="s">
        <v>125</v>
      </c>
      <c r="B320" s="15" t="s">
        <v>126</v>
      </c>
      <c r="C320" s="15" t="s">
        <v>2296</v>
      </c>
      <c r="D320" s="15" t="s">
        <v>978</v>
      </c>
      <c r="E320" s="15" t="s">
        <v>6035</v>
      </c>
      <c r="F320" s="17" t="s">
        <v>128</v>
      </c>
      <c r="G320" s="86">
        <v>999893482</v>
      </c>
      <c r="H320" s="15">
        <v>52</v>
      </c>
    </row>
    <row r="321" spans="1:8" x14ac:dyDescent="0.35">
      <c r="A321" s="17" t="s">
        <v>125</v>
      </c>
      <c r="B321" s="17" t="s">
        <v>126</v>
      </c>
      <c r="C321" s="17" t="s">
        <v>1012</v>
      </c>
      <c r="D321" s="17" t="s">
        <v>1011</v>
      </c>
      <c r="E321" s="15" t="s">
        <v>6037</v>
      </c>
      <c r="F321" s="17" t="s">
        <v>128</v>
      </c>
      <c r="G321" s="15">
        <v>999895376</v>
      </c>
      <c r="H321" s="15">
        <v>51</v>
      </c>
    </row>
    <row r="322" spans="1:8" x14ac:dyDescent="0.35">
      <c r="A322" s="17" t="s">
        <v>125</v>
      </c>
      <c r="B322" s="17" t="s">
        <v>126</v>
      </c>
      <c r="C322" s="17" t="s">
        <v>1052</v>
      </c>
      <c r="D322" s="17" t="s">
        <v>1050</v>
      </c>
      <c r="E322" s="15" t="s">
        <v>6039</v>
      </c>
      <c r="F322" s="17" t="s">
        <v>128</v>
      </c>
      <c r="G322" s="17">
        <v>999896410</v>
      </c>
      <c r="H322" s="15">
        <v>51</v>
      </c>
    </row>
    <row r="323" spans="1:8" x14ac:dyDescent="0.35">
      <c r="A323" s="15" t="s">
        <v>125</v>
      </c>
      <c r="B323" s="15" t="s">
        <v>126</v>
      </c>
      <c r="C323" s="15" t="s">
        <v>324</v>
      </c>
      <c r="D323" s="15" t="s">
        <v>1986</v>
      </c>
      <c r="E323" s="15" t="s">
        <v>6154</v>
      </c>
      <c r="F323" s="15" t="s">
        <v>128</v>
      </c>
      <c r="G323" s="81">
        <v>999915492</v>
      </c>
      <c r="H323" s="15">
        <v>51</v>
      </c>
    </row>
    <row r="324" spans="1:8" x14ac:dyDescent="0.35">
      <c r="A324" s="17" t="s">
        <v>125</v>
      </c>
      <c r="B324" s="15" t="s">
        <v>126</v>
      </c>
      <c r="C324" s="15" t="s">
        <v>798</v>
      </c>
      <c r="D324" s="15" t="s">
        <v>954</v>
      </c>
      <c r="E324" s="15" t="s">
        <v>6224</v>
      </c>
      <c r="F324" s="15" t="s">
        <v>128</v>
      </c>
      <c r="G324" s="15">
        <v>999920213</v>
      </c>
      <c r="H324" s="15">
        <v>50</v>
      </c>
    </row>
    <row r="325" spans="1:8" x14ac:dyDescent="0.35">
      <c r="A325" s="17" t="s">
        <v>125</v>
      </c>
      <c r="B325" s="17" t="s">
        <v>126</v>
      </c>
      <c r="C325" s="17" t="s">
        <v>1025</v>
      </c>
      <c r="D325" s="17" t="s">
        <v>1026</v>
      </c>
      <c r="E325" s="15" t="s">
        <v>6081</v>
      </c>
      <c r="F325" s="17" t="s">
        <v>128</v>
      </c>
      <c r="G325" s="15">
        <v>999905780</v>
      </c>
      <c r="H325" s="15">
        <v>48</v>
      </c>
    </row>
    <row r="326" spans="1:8" x14ac:dyDescent="0.35">
      <c r="A326" s="17" t="s">
        <v>125</v>
      </c>
      <c r="B326" s="15" t="s">
        <v>126</v>
      </c>
      <c r="C326" s="15" t="s">
        <v>493</v>
      </c>
      <c r="D326" s="15" t="s">
        <v>1984</v>
      </c>
      <c r="E326" s="15" t="s">
        <v>6230</v>
      </c>
      <c r="F326" s="15" t="s">
        <v>128</v>
      </c>
      <c r="G326" s="15">
        <v>999920335</v>
      </c>
      <c r="H326" s="15">
        <v>48</v>
      </c>
    </row>
    <row r="327" spans="1:8" x14ac:dyDescent="0.35">
      <c r="A327" s="15" t="s">
        <v>125</v>
      </c>
      <c r="B327" s="15" t="s">
        <v>126</v>
      </c>
      <c r="C327" s="15" t="s">
        <v>2515</v>
      </c>
      <c r="D327" s="15" t="s">
        <v>2516</v>
      </c>
      <c r="E327" s="15" t="s">
        <v>6275</v>
      </c>
      <c r="F327" s="15" t="s">
        <v>128</v>
      </c>
      <c r="G327" s="15">
        <v>999923246</v>
      </c>
      <c r="H327" s="15">
        <v>48</v>
      </c>
    </row>
    <row r="328" spans="1:8" x14ac:dyDescent="0.35">
      <c r="A328" s="15" t="s">
        <v>125</v>
      </c>
      <c r="B328" s="15" t="s">
        <v>126</v>
      </c>
      <c r="C328" s="15" t="s">
        <v>271</v>
      </c>
      <c r="D328" s="15" t="s">
        <v>1223</v>
      </c>
      <c r="E328" s="15" t="s">
        <v>6316</v>
      </c>
      <c r="F328" s="15" t="s">
        <v>128</v>
      </c>
      <c r="G328" s="15">
        <v>999925420</v>
      </c>
      <c r="H328" s="15">
        <v>48</v>
      </c>
    </row>
    <row r="329" spans="1:8" x14ac:dyDescent="0.35">
      <c r="A329" s="83" t="s">
        <v>125</v>
      </c>
      <c r="B329" s="83" t="s">
        <v>126</v>
      </c>
      <c r="C329" s="83" t="s">
        <v>3864</v>
      </c>
      <c r="D329" s="83" t="s">
        <v>1225</v>
      </c>
      <c r="E329" s="15" t="s">
        <v>6115</v>
      </c>
      <c r="F329" s="83" t="s">
        <v>128</v>
      </c>
      <c r="G329" s="83">
        <v>999909628</v>
      </c>
      <c r="H329" s="15">
        <v>45</v>
      </c>
    </row>
    <row r="330" spans="1:8" x14ac:dyDescent="0.35">
      <c r="A330" s="17" t="s">
        <v>125</v>
      </c>
      <c r="B330" s="17" t="s">
        <v>126</v>
      </c>
      <c r="C330" s="17" t="s">
        <v>444</v>
      </c>
      <c r="D330" s="17" t="s">
        <v>1752</v>
      </c>
      <c r="E330" s="15" t="s">
        <v>6182</v>
      </c>
      <c r="F330" s="17" t="s">
        <v>128</v>
      </c>
      <c r="G330" s="15">
        <v>999917683</v>
      </c>
      <c r="H330" s="15">
        <v>45</v>
      </c>
    </row>
    <row r="331" spans="1:8" x14ac:dyDescent="0.35">
      <c r="A331" s="17" t="s">
        <v>125</v>
      </c>
      <c r="B331" s="17" t="s">
        <v>126</v>
      </c>
      <c r="C331" s="17" t="s">
        <v>1151</v>
      </c>
      <c r="D331" s="17" t="s">
        <v>1152</v>
      </c>
      <c r="E331" s="15" t="s">
        <v>6011</v>
      </c>
      <c r="F331" s="17" t="s">
        <v>128</v>
      </c>
      <c r="G331" s="15">
        <v>999886817</v>
      </c>
      <c r="H331" s="15">
        <v>44</v>
      </c>
    </row>
    <row r="332" spans="1:8" x14ac:dyDescent="0.35">
      <c r="A332" s="15" t="s">
        <v>125</v>
      </c>
      <c r="B332" s="15" t="s">
        <v>126</v>
      </c>
      <c r="C332" s="15" t="s">
        <v>2294</v>
      </c>
      <c r="D332" s="15" t="s">
        <v>1612</v>
      </c>
      <c r="E332" s="15" t="s">
        <v>6074</v>
      </c>
      <c r="F332" s="17" t="s">
        <v>128</v>
      </c>
      <c r="G332" s="15">
        <v>999904713</v>
      </c>
      <c r="H332" s="15">
        <v>44</v>
      </c>
    </row>
    <row r="333" spans="1:8" x14ac:dyDescent="0.35">
      <c r="A333" s="15" t="s">
        <v>125</v>
      </c>
      <c r="B333" s="15" t="s">
        <v>126</v>
      </c>
      <c r="C333" s="15" t="s">
        <v>157</v>
      </c>
      <c r="D333" s="15" t="s">
        <v>1223</v>
      </c>
      <c r="E333" s="15" t="s">
        <v>6241</v>
      </c>
      <c r="F333" s="15" t="s">
        <v>128</v>
      </c>
      <c r="G333" s="15">
        <v>999921240</v>
      </c>
      <c r="H333" s="15">
        <v>42</v>
      </c>
    </row>
    <row r="334" spans="1:8" x14ac:dyDescent="0.35">
      <c r="A334" s="17" t="s">
        <v>125</v>
      </c>
      <c r="B334" s="17" t="s">
        <v>126</v>
      </c>
      <c r="C334" s="17" t="s">
        <v>1175</v>
      </c>
      <c r="D334" s="17" t="s">
        <v>1174</v>
      </c>
      <c r="E334" s="15" t="s">
        <v>5962</v>
      </c>
      <c r="F334" s="17" t="s">
        <v>128</v>
      </c>
      <c r="G334" s="15">
        <v>999824469</v>
      </c>
      <c r="H334" s="15">
        <v>38</v>
      </c>
    </row>
    <row r="335" spans="1:8" x14ac:dyDescent="0.35">
      <c r="A335" s="82" t="s">
        <v>125</v>
      </c>
      <c r="B335" s="82" t="s">
        <v>126</v>
      </c>
      <c r="C335" s="82" t="s">
        <v>2752</v>
      </c>
      <c r="D335" s="82" t="s">
        <v>2753</v>
      </c>
      <c r="E335" s="15" t="s">
        <v>6025</v>
      </c>
      <c r="F335" s="82" t="s">
        <v>128</v>
      </c>
      <c r="G335" s="82">
        <v>999891296</v>
      </c>
      <c r="H335" s="15">
        <v>38</v>
      </c>
    </row>
    <row r="336" spans="1:8" x14ac:dyDescent="0.35">
      <c r="A336" s="17" t="s">
        <v>125</v>
      </c>
      <c r="B336" s="17" t="s">
        <v>126</v>
      </c>
      <c r="C336" s="17" t="s">
        <v>3656</v>
      </c>
      <c r="D336" s="17" t="s">
        <v>1818</v>
      </c>
      <c r="E336" s="15" t="s">
        <v>6033</v>
      </c>
      <c r="F336" s="17" t="s">
        <v>128</v>
      </c>
      <c r="G336" s="17">
        <v>999893005</v>
      </c>
      <c r="H336" s="15">
        <v>38</v>
      </c>
    </row>
    <row r="337" spans="1:8" x14ac:dyDescent="0.35">
      <c r="A337" s="15" t="s">
        <v>125</v>
      </c>
      <c r="B337" s="15" t="s">
        <v>126</v>
      </c>
      <c r="C337" s="15" t="s">
        <v>1917</v>
      </c>
      <c r="D337" s="15" t="s">
        <v>2991</v>
      </c>
      <c r="E337" s="15" t="s">
        <v>6048</v>
      </c>
      <c r="F337" s="15" t="s">
        <v>128</v>
      </c>
      <c r="G337" s="15">
        <v>999897285</v>
      </c>
      <c r="H337" s="15">
        <v>38</v>
      </c>
    </row>
    <row r="338" spans="1:8" x14ac:dyDescent="0.35">
      <c r="A338" s="85" t="s">
        <v>125</v>
      </c>
      <c r="B338" s="85" t="s">
        <v>126</v>
      </c>
      <c r="C338" s="85" t="s">
        <v>494</v>
      </c>
      <c r="D338" s="85" t="s">
        <v>1961</v>
      </c>
      <c r="E338" s="15" t="s">
        <v>6052</v>
      </c>
      <c r="F338" s="85" t="s">
        <v>128</v>
      </c>
      <c r="G338" s="15">
        <v>999897724</v>
      </c>
      <c r="H338" s="15">
        <v>38</v>
      </c>
    </row>
    <row r="339" spans="1:8" x14ac:dyDescent="0.35">
      <c r="A339" s="17" t="s">
        <v>125</v>
      </c>
      <c r="B339" s="17" t="s">
        <v>126</v>
      </c>
      <c r="C339" s="17" t="s">
        <v>2260</v>
      </c>
      <c r="D339" s="17" t="s">
        <v>3649</v>
      </c>
      <c r="E339" s="15" t="s">
        <v>6063</v>
      </c>
      <c r="F339" s="17" t="s">
        <v>128</v>
      </c>
      <c r="G339" s="17">
        <v>999899629</v>
      </c>
      <c r="H339" s="15">
        <v>38</v>
      </c>
    </row>
    <row r="340" spans="1:8" x14ac:dyDescent="0.35">
      <c r="A340" s="17" t="s">
        <v>125</v>
      </c>
      <c r="B340" s="17" t="s">
        <v>126</v>
      </c>
      <c r="C340" s="17" t="s">
        <v>2055</v>
      </c>
      <c r="D340" s="17" t="s">
        <v>2054</v>
      </c>
      <c r="E340" s="15" t="s">
        <v>6066</v>
      </c>
      <c r="F340" s="17" t="s">
        <v>128</v>
      </c>
      <c r="G340" s="17">
        <v>999900455</v>
      </c>
      <c r="H340" s="15">
        <v>38</v>
      </c>
    </row>
    <row r="341" spans="1:8" x14ac:dyDescent="0.35">
      <c r="A341" s="85" t="s">
        <v>125</v>
      </c>
      <c r="B341" s="85" t="s">
        <v>126</v>
      </c>
      <c r="C341" s="85" t="s">
        <v>4000</v>
      </c>
      <c r="D341" s="85" t="s">
        <v>4001</v>
      </c>
      <c r="E341" s="15" t="s">
        <v>6102</v>
      </c>
      <c r="F341" s="85" t="s">
        <v>128</v>
      </c>
      <c r="G341" s="15">
        <v>999908802</v>
      </c>
      <c r="H341" s="15">
        <v>38</v>
      </c>
    </row>
    <row r="342" spans="1:8" x14ac:dyDescent="0.35">
      <c r="A342" s="15" t="s">
        <v>125</v>
      </c>
      <c r="B342" s="15" t="s">
        <v>126</v>
      </c>
      <c r="C342" s="15" t="s">
        <v>936</v>
      </c>
      <c r="D342" s="15" t="s">
        <v>1174</v>
      </c>
      <c r="E342" s="15" t="s">
        <v>6165</v>
      </c>
      <c r="F342" s="15" t="s">
        <v>128</v>
      </c>
      <c r="G342" s="15">
        <v>999916581</v>
      </c>
      <c r="H342" s="15">
        <v>38</v>
      </c>
    </row>
    <row r="343" spans="1:8" x14ac:dyDescent="0.35">
      <c r="A343" s="17" t="s">
        <v>125</v>
      </c>
      <c r="B343" s="15" t="s">
        <v>126</v>
      </c>
      <c r="C343" s="15" t="s">
        <v>989</v>
      </c>
      <c r="D343" s="15" t="s">
        <v>990</v>
      </c>
      <c r="E343" s="15" t="s">
        <v>6191</v>
      </c>
      <c r="F343" s="15" t="s">
        <v>128</v>
      </c>
      <c r="G343" s="15">
        <v>999918370</v>
      </c>
      <c r="H343" s="15">
        <v>38</v>
      </c>
    </row>
    <row r="344" spans="1:8" x14ac:dyDescent="0.35">
      <c r="A344" s="82" t="s">
        <v>125</v>
      </c>
      <c r="B344" s="82" t="s">
        <v>126</v>
      </c>
      <c r="C344" s="82" t="s">
        <v>2751</v>
      </c>
      <c r="D344" s="82" t="s">
        <v>1795</v>
      </c>
      <c r="E344" s="15" t="s">
        <v>6218</v>
      </c>
      <c r="F344" s="82" t="s">
        <v>128</v>
      </c>
      <c r="G344" s="82">
        <v>999919950</v>
      </c>
      <c r="H344" s="15">
        <v>38</v>
      </c>
    </row>
    <row r="345" spans="1:8" x14ac:dyDescent="0.35">
      <c r="A345" s="15" t="s">
        <v>125</v>
      </c>
      <c r="B345" s="15" t="s">
        <v>126</v>
      </c>
      <c r="C345" s="15" t="s">
        <v>2100</v>
      </c>
      <c r="D345" s="15" t="s">
        <v>2101</v>
      </c>
      <c r="E345" s="15" t="s">
        <v>6222</v>
      </c>
      <c r="F345" s="17" t="s">
        <v>128</v>
      </c>
      <c r="G345" s="15">
        <v>999920100</v>
      </c>
      <c r="H345" s="15">
        <v>38</v>
      </c>
    </row>
    <row r="346" spans="1:8" x14ac:dyDescent="0.35">
      <c r="A346" s="17" t="s">
        <v>125</v>
      </c>
      <c r="B346" s="15" t="s">
        <v>126</v>
      </c>
      <c r="C346" s="15" t="s">
        <v>1181</v>
      </c>
      <c r="D346" s="15" t="s">
        <v>1179</v>
      </c>
      <c r="E346" s="15" t="s">
        <v>6227</v>
      </c>
      <c r="F346" s="15" t="s">
        <v>128</v>
      </c>
      <c r="G346" s="15">
        <v>999920236</v>
      </c>
      <c r="H346" s="15">
        <v>38</v>
      </c>
    </row>
    <row r="347" spans="1:8" x14ac:dyDescent="0.35">
      <c r="A347" s="15" t="s">
        <v>125</v>
      </c>
      <c r="B347" s="17" t="s">
        <v>126</v>
      </c>
      <c r="C347" s="17" t="s">
        <v>158</v>
      </c>
      <c r="D347" s="17" t="s">
        <v>580</v>
      </c>
      <c r="E347" s="15" t="s">
        <v>6235</v>
      </c>
      <c r="F347" s="17" t="s">
        <v>128</v>
      </c>
      <c r="G347" s="15">
        <v>999920864</v>
      </c>
      <c r="H347" s="15">
        <v>38</v>
      </c>
    </row>
    <row r="348" spans="1:8" x14ac:dyDescent="0.35">
      <c r="A348" s="17" t="s">
        <v>125</v>
      </c>
      <c r="B348" s="17" t="s">
        <v>126</v>
      </c>
      <c r="C348" s="17" t="s">
        <v>1479</v>
      </c>
      <c r="D348" s="17" t="s">
        <v>3650</v>
      </c>
      <c r="E348" s="15" t="s">
        <v>6276</v>
      </c>
      <c r="F348" s="17" t="s">
        <v>128</v>
      </c>
      <c r="G348" s="17">
        <v>999923326</v>
      </c>
      <c r="H348" s="15">
        <v>38</v>
      </c>
    </row>
    <row r="349" spans="1:8" x14ac:dyDescent="0.35">
      <c r="A349" s="15" t="s">
        <v>125</v>
      </c>
      <c r="B349" s="15" t="s">
        <v>126</v>
      </c>
      <c r="C349" s="15" t="s">
        <v>3500</v>
      </c>
      <c r="D349" s="15" t="s">
        <v>3501</v>
      </c>
      <c r="E349" s="15" t="s">
        <v>6297</v>
      </c>
      <c r="F349" s="15" t="s">
        <v>128</v>
      </c>
      <c r="G349" s="15">
        <v>999924631</v>
      </c>
      <c r="H349" s="15">
        <v>38</v>
      </c>
    </row>
    <row r="350" spans="1:8" x14ac:dyDescent="0.35">
      <c r="A350" s="82" t="s">
        <v>125</v>
      </c>
      <c r="B350" s="82" t="s">
        <v>126</v>
      </c>
      <c r="C350" s="82" t="s">
        <v>2748</v>
      </c>
      <c r="D350" s="82" t="s">
        <v>1106</v>
      </c>
      <c r="E350" s="15" t="s">
        <v>6317</v>
      </c>
      <c r="F350" s="82" t="s">
        <v>128</v>
      </c>
      <c r="G350" s="82">
        <v>999925509</v>
      </c>
      <c r="H350" s="15">
        <v>38</v>
      </c>
    </row>
    <row r="351" spans="1:8" x14ac:dyDescent="0.35">
      <c r="A351" s="15" t="s">
        <v>125</v>
      </c>
      <c r="B351" s="15" t="s">
        <v>126</v>
      </c>
      <c r="C351" s="15" t="s">
        <v>1301</v>
      </c>
      <c r="D351" s="15" t="s">
        <v>2937</v>
      </c>
      <c r="E351" s="15" t="s">
        <v>6343</v>
      </c>
      <c r="F351" s="15" t="s">
        <v>128</v>
      </c>
      <c r="G351" s="15">
        <v>999926405</v>
      </c>
      <c r="H351" s="15">
        <v>38</v>
      </c>
    </row>
    <row r="352" spans="1:8" x14ac:dyDescent="0.35">
      <c r="A352" s="15" t="s">
        <v>125</v>
      </c>
      <c r="B352" s="15" t="s">
        <v>126</v>
      </c>
      <c r="C352" s="15" t="s">
        <v>2992</v>
      </c>
      <c r="D352" s="15" t="s">
        <v>1133</v>
      </c>
      <c r="E352" s="15" t="s">
        <v>6352</v>
      </c>
      <c r="F352" s="15" t="s">
        <v>128</v>
      </c>
      <c r="G352" s="15">
        <v>999926739</v>
      </c>
      <c r="H352" s="15">
        <v>38</v>
      </c>
    </row>
    <row r="353" spans="1:8" x14ac:dyDescent="0.35">
      <c r="A353" s="85" t="s">
        <v>125</v>
      </c>
      <c r="B353" s="85" t="s">
        <v>126</v>
      </c>
      <c r="C353" s="85" t="s">
        <v>3998</v>
      </c>
      <c r="D353" s="85" t="s">
        <v>3999</v>
      </c>
      <c r="E353" s="15" t="s">
        <v>6377</v>
      </c>
      <c r="F353" s="85" t="s">
        <v>128</v>
      </c>
      <c r="G353" s="15">
        <v>999927344</v>
      </c>
      <c r="H353" s="15">
        <v>38</v>
      </c>
    </row>
    <row r="354" spans="1:8" x14ac:dyDescent="0.35">
      <c r="A354" s="17" t="s">
        <v>125</v>
      </c>
      <c r="B354" s="17" t="s">
        <v>126</v>
      </c>
      <c r="C354" s="17" t="s">
        <v>956</v>
      </c>
      <c r="D354" s="17" t="s">
        <v>540</v>
      </c>
      <c r="E354" s="15" t="s">
        <v>6385</v>
      </c>
      <c r="F354" s="17" t="s">
        <v>128</v>
      </c>
      <c r="G354" s="17">
        <v>999927622</v>
      </c>
      <c r="H354" s="15">
        <v>38</v>
      </c>
    </row>
    <row r="355" spans="1:8" x14ac:dyDescent="0.35">
      <c r="A355" s="17" t="s">
        <v>125</v>
      </c>
      <c r="B355" s="17" t="s">
        <v>126</v>
      </c>
      <c r="C355" s="17" t="s">
        <v>3648</v>
      </c>
      <c r="D355" s="17" t="s">
        <v>686</v>
      </c>
      <c r="E355" s="15" t="s">
        <v>6401</v>
      </c>
      <c r="F355" s="17" t="s">
        <v>128</v>
      </c>
      <c r="G355" s="17">
        <v>999928020</v>
      </c>
      <c r="H355" s="15">
        <v>38</v>
      </c>
    </row>
    <row r="356" spans="1:8" x14ac:dyDescent="0.35">
      <c r="A356" s="17" t="s">
        <v>125</v>
      </c>
      <c r="B356" s="17" t="s">
        <v>126</v>
      </c>
      <c r="C356" s="17" t="s">
        <v>3651</v>
      </c>
      <c r="D356" s="17" t="s">
        <v>3652</v>
      </c>
      <c r="E356" s="15" t="s">
        <v>6402</v>
      </c>
      <c r="F356" s="17" t="s">
        <v>128</v>
      </c>
      <c r="G356" s="17">
        <v>999928045</v>
      </c>
      <c r="H356" s="15">
        <v>38</v>
      </c>
    </row>
    <row r="357" spans="1:8" x14ac:dyDescent="0.35">
      <c r="A357" s="15" t="s">
        <v>125</v>
      </c>
      <c r="B357" s="15" t="s">
        <v>126</v>
      </c>
      <c r="C357" s="15" t="s">
        <v>236</v>
      </c>
      <c r="D357" s="15" t="s">
        <v>4099</v>
      </c>
      <c r="E357" s="15" t="s">
        <v>6088</v>
      </c>
      <c r="F357" s="15" t="s">
        <v>128</v>
      </c>
      <c r="G357" s="15">
        <v>999906288</v>
      </c>
      <c r="H357" s="15">
        <v>33</v>
      </c>
    </row>
    <row r="358" spans="1:8" x14ac:dyDescent="0.35">
      <c r="A358" s="17" t="s">
        <v>125</v>
      </c>
      <c r="B358" s="15" t="s">
        <v>126</v>
      </c>
      <c r="C358" s="15" t="s">
        <v>127</v>
      </c>
      <c r="D358" s="15" t="s">
        <v>1216</v>
      </c>
      <c r="E358" s="15" t="s">
        <v>6267</v>
      </c>
      <c r="F358" s="17" t="s">
        <v>128</v>
      </c>
      <c r="G358" s="15">
        <v>999922720</v>
      </c>
      <c r="H358" s="15">
        <v>33</v>
      </c>
    </row>
    <row r="359" spans="1:8" x14ac:dyDescent="0.35">
      <c r="A359" s="15" t="s">
        <v>125</v>
      </c>
      <c r="B359" s="15" t="s">
        <v>126</v>
      </c>
      <c r="C359" s="15" t="s">
        <v>1290</v>
      </c>
      <c r="D359" s="15" t="s">
        <v>1106</v>
      </c>
      <c r="E359" s="15" t="s">
        <v>6408</v>
      </c>
      <c r="F359" s="15" t="s">
        <v>128</v>
      </c>
      <c r="G359" s="15">
        <v>999928206</v>
      </c>
      <c r="H359" s="15">
        <v>33</v>
      </c>
    </row>
    <row r="360" spans="1:8" x14ac:dyDescent="0.35">
      <c r="A360" s="15" t="s">
        <v>125</v>
      </c>
      <c r="B360" s="15" t="s">
        <v>126</v>
      </c>
      <c r="C360" s="15" t="s">
        <v>303</v>
      </c>
      <c r="D360" s="15" t="s">
        <v>1501</v>
      </c>
      <c r="E360" s="15" t="s">
        <v>6412</v>
      </c>
      <c r="F360" s="15" t="s">
        <v>128</v>
      </c>
      <c r="G360" s="15">
        <v>999928255</v>
      </c>
      <c r="H360" s="15">
        <v>33</v>
      </c>
    </row>
    <row r="361" spans="1:8" x14ac:dyDescent="0.35">
      <c r="A361" s="15" t="s">
        <v>125</v>
      </c>
      <c r="B361" s="15" t="s">
        <v>126</v>
      </c>
      <c r="C361" s="15" t="s">
        <v>1094</v>
      </c>
      <c r="D361" s="15" t="s">
        <v>4178</v>
      </c>
      <c r="E361" s="15" t="s">
        <v>6413</v>
      </c>
      <c r="F361" s="15" t="s">
        <v>128</v>
      </c>
      <c r="G361" s="15">
        <v>999928265</v>
      </c>
      <c r="H361" s="15">
        <v>33</v>
      </c>
    </row>
    <row r="362" spans="1:8" x14ac:dyDescent="0.35">
      <c r="A362" s="15" t="s">
        <v>125</v>
      </c>
      <c r="B362" s="15" t="s">
        <v>126</v>
      </c>
      <c r="C362" s="15" t="s">
        <v>502</v>
      </c>
      <c r="D362" s="15" t="s">
        <v>2292</v>
      </c>
      <c r="E362" s="15" t="s">
        <v>6093</v>
      </c>
      <c r="F362" s="17" t="s">
        <v>128</v>
      </c>
      <c r="G362" s="15">
        <v>999907007</v>
      </c>
      <c r="H362" s="15">
        <v>32</v>
      </c>
    </row>
    <row r="363" spans="1:8" x14ac:dyDescent="0.35">
      <c r="A363" s="15" t="s">
        <v>125</v>
      </c>
      <c r="B363" s="15" t="s">
        <v>126</v>
      </c>
      <c r="C363" s="15" t="s">
        <v>2297</v>
      </c>
      <c r="D363" s="15" t="s">
        <v>2285</v>
      </c>
      <c r="E363" s="15" t="s">
        <v>6116</v>
      </c>
      <c r="F363" s="17" t="s">
        <v>128</v>
      </c>
      <c r="G363" s="86">
        <v>999909759</v>
      </c>
      <c r="H363" s="15">
        <v>32</v>
      </c>
    </row>
    <row r="364" spans="1:8" x14ac:dyDescent="0.35">
      <c r="A364" s="15" t="s">
        <v>125</v>
      </c>
      <c r="B364" s="15" t="s">
        <v>126</v>
      </c>
      <c r="C364" s="15" t="s">
        <v>2293</v>
      </c>
      <c r="D364" s="15" t="s">
        <v>1638</v>
      </c>
      <c r="E364" s="15" t="s">
        <v>6247</v>
      </c>
      <c r="F364" s="17" t="s">
        <v>128</v>
      </c>
      <c r="G364" s="15">
        <v>999921628</v>
      </c>
      <c r="H364" s="15">
        <v>32</v>
      </c>
    </row>
    <row r="365" spans="1:8" x14ac:dyDescent="0.35">
      <c r="A365" s="17" t="s">
        <v>125</v>
      </c>
      <c r="B365" s="17" t="s">
        <v>126</v>
      </c>
      <c r="C365" s="17" t="s">
        <v>1038</v>
      </c>
      <c r="D365" s="17" t="s">
        <v>1037</v>
      </c>
      <c r="E365" s="15" t="s">
        <v>6046</v>
      </c>
      <c r="F365" s="17" t="s">
        <v>128</v>
      </c>
      <c r="G365" s="15">
        <v>999896936</v>
      </c>
      <c r="H365" s="15">
        <v>30</v>
      </c>
    </row>
    <row r="366" spans="1:8" x14ac:dyDescent="0.35">
      <c r="A366" s="15" t="s">
        <v>125</v>
      </c>
      <c r="B366" s="15" t="s">
        <v>126</v>
      </c>
      <c r="C366" s="15" t="s">
        <v>3749</v>
      </c>
      <c r="D366" s="15" t="s">
        <v>3750</v>
      </c>
      <c r="E366" s="15" t="s">
        <v>6134</v>
      </c>
      <c r="F366" s="15" t="s">
        <v>128</v>
      </c>
      <c r="G366" s="15">
        <v>999913604</v>
      </c>
      <c r="H366" s="15">
        <v>30</v>
      </c>
    </row>
    <row r="367" spans="1:8" x14ac:dyDescent="0.35">
      <c r="A367" s="15" t="s">
        <v>125</v>
      </c>
      <c r="B367" s="15" t="s">
        <v>126</v>
      </c>
      <c r="C367" s="15" t="s">
        <v>608</v>
      </c>
      <c r="D367" s="15" t="s">
        <v>3748</v>
      </c>
      <c r="E367" s="15" t="s">
        <v>6360</v>
      </c>
      <c r="F367" s="15" t="s">
        <v>128</v>
      </c>
      <c r="G367" s="15">
        <v>999926850</v>
      </c>
      <c r="H367" s="15">
        <v>30</v>
      </c>
    </row>
    <row r="368" spans="1:8" x14ac:dyDescent="0.35">
      <c r="A368" s="15" t="s">
        <v>125</v>
      </c>
      <c r="B368" s="15" t="s">
        <v>126</v>
      </c>
      <c r="C368" s="15" t="s">
        <v>282</v>
      </c>
      <c r="D368" s="15" t="s">
        <v>3257</v>
      </c>
      <c r="E368" s="15" t="s">
        <v>6036</v>
      </c>
      <c r="F368" s="15" t="s">
        <v>128</v>
      </c>
      <c r="G368" s="15">
        <v>999895213</v>
      </c>
      <c r="H368" s="15">
        <v>29</v>
      </c>
    </row>
    <row r="369" spans="1:8" x14ac:dyDescent="0.35">
      <c r="A369" s="15" t="s">
        <v>125</v>
      </c>
      <c r="B369" s="15" t="s">
        <v>126</v>
      </c>
      <c r="C369" s="15" t="s">
        <v>1101</v>
      </c>
      <c r="D369" s="15" t="s">
        <v>3253</v>
      </c>
      <c r="E369" s="15" t="s">
        <v>6065</v>
      </c>
      <c r="F369" s="15" t="s">
        <v>128</v>
      </c>
      <c r="G369" s="15">
        <v>999900032</v>
      </c>
      <c r="H369" s="15">
        <v>29</v>
      </c>
    </row>
    <row r="370" spans="1:8" x14ac:dyDescent="0.35">
      <c r="A370" s="15" t="s">
        <v>125</v>
      </c>
      <c r="B370" s="15" t="s">
        <v>126</v>
      </c>
      <c r="C370" s="15" t="s">
        <v>381</v>
      </c>
      <c r="D370" s="15" t="s">
        <v>3254</v>
      </c>
      <c r="E370" s="15" t="s">
        <v>6180</v>
      </c>
      <c r="F370" s="15" t="s">
        <v>128</v>
      </c>
      <c r="G370" s="15">
        <v>999917625</v>
      </c>
      <c r="H370" s="15">
        <v>29</v>
      </c>
    </row>
    <row r="371" spans="1:8" x14ac:dyDescent="0.35">
      <c r="A371" s="15" t="s">
        <v>125</v>
      </c>
      <c r="B371" s="15" t="s">
        <v>126</v>
      </c>
      <c r="C371" s="15" t="s">
        <v>964</v>
      </c>
      <c r="D371" s="15" t="s">
        <v>3252</v>
      </c>
      <c r="E371" s="15" t="s">
        <v>6183</v>
      </c>
      <c r="F371" s="15" t="s">
        <v>128</v>
      </c>
      <c r="G371" s="15">
        <v>999917707</v>
      </c>
      <c r="H371" s="15">
        <v>29</v>
      </c>
    </row>
    <row r="372" spans="1:8" x14ac:dyDescent="0.35">
      <c r="A372" s="15" t="s">
        <v>125</v>
      </c>
      <c r="B372" s="15" t="s">
        <v>126</v>
      </c>
      <c r="C372" s="15" t="s">
        <v>282</v>
      </c>
      <c r="D372" s="15" t="s">
        <v>3256</v>
      </c>
      <c r="E372" s="15" t="s">
        <v>6229</v>
      </c>
      <c r="F372" s="15" t="s">
        <v>128</v>
      </c>
      <c r="G372" s="15">
        <v>999920252</v>
      </c>
      <c r="H372" s="15">
        <v>29</v>
      </c>
    </row>
    <row r="373" spans="1:8" x14ac:dyDescent="0.35">
      <c r="A373" s="15" t="s">
        <v>125</v>
      </c>
      <c r="B373" s="15" t="s">
        <v>126</v>
      </c>
      <c r="C373" s="15" t="s">
        <v>425</v>
      </c>
      <c r="D373" s="15" t="s">
        <v>3255</v>
      </c>
      <c r="E373" s="15" t="s">
        <v>6243</v>
      </c>
      <c r="F373" s="15" t="s">
        <v>128</v>
      </c>
      <c r="G373" s="15">
        <v>999921467</v>
      </c>
      <c r="H373" s="15">
        <v>29</v>
      </c>
    </row>
    <row r="374" spans="1:8" x14ac:dyDescent="0.35">
      <c r="A374" s="15" t="s">
        <v>125</v>
      </c>
      <c r="B374" s="15" t="s">
        <v>126</v>
      </c>
      <c r="C374" s="15" t="s">
        <v>3258</v>
      </c>
      <c r="D374" s="15" t="s">
        <v>3259</v>
      </c>
      <c r="E374" s="15" t="s">
        <v>6248</v>
      </c>
      <c r="F374" s="15" t="s">
        <v>128</v>
      </c>
      <c r="G374" s="15">
        <v>999921637</v>
      </c>
      <c r="H374" s="15">
        <v>29</v>
      </c>
    </row>
    <row r="375" spans="1:8" x14ac:dyDescent="0.35">
      <c r="A375" s="17" t="s">
        <v>125</v>
      </c>
      <c r="B375" s="17" t="s">
        <v>126</v>
      </c>
      <c r="C375" s="17" t="s">
        <v>335</v>
      </c>
      <c r="D375" s="17" t="s">
        <v>334</v>
      </c>
      <c r="E375" s="15" t="s">
        <v>6067</v>
      </c>
      <c r="F375" s="17" t="s">
        <v>128</v>
      </c>
      <c r="G375" s="15">
        <v>999901838</v>
      </c>
      <c r="H375" s="15">
        <v>25.5</v>
      </c>
    </row>
    <row r="376" spans="1:8" x14ac:dyDescent="0.35">
      <c r="A376" s="17" t="s">
        <v>125</v>
      </c>
      <c r="B376" s="15" t="s">
        <v>126</v>
      </c>
      <c r="C376" s="15" t="s">
        <v>158</v>
      </c>
      <c r="D376" s="15" t="s">
        <v>2305</v>
      </c>
      <c r="E376" s="15" t="s">
        <v>6293</v>
      </c>
      <c r="F376" s="15" t="s">
        <v>128</v>
      </c>
      <c r="G376" s="15">
        <v>999924546</v>
      </c>
      <c r="H376" s="15">
        <v>12</v>
      </c>
    </row>
    <row r="377" spans="1:8" x14ac:dyDescent="0.35">
      <c r="A377" s="17" t="s">
        <v>125</v>
      </c>
      <c r="B377" s="15" t="s">
        <v>140</v>
      </c>
      <c r="C377" s="15" t="s">
        <v>141</v>
      </c>
      <c r="D377" s="15" t="s">
        <v>811</v>
      </c>
      <c r="E377" s="15" t="s">
        <v>6236</v>
      </c>
      <c r="F377" s="15" t="s">
        <v>128</v>
      </c>
      <c r="G377" s="15">
        <v>999920939</v>
      </c>
      <c r="H377" s="15">
        <v>173.6</v>
      </c>
    </row>
    <row r="378" spans="1:8" x14ac:dyDescent="0.35">
      <c r="A378" s="17" t="s">
        <v>125</v>
      </c>
      <c r="B378" s="15" t="s">
        <v>140</v>
      </c>
      <c r="C378" s="15" t="s">
        <v>639</v>
      </c>
      <c r="D378" s="15" t="s">
        <v>667</v>
      </c>
      <c r="E378" s="15" t="s">
        <v>6226</v>
      </c>
      <c r="F378" s="15" t="s">
        <v>128</v>
      </c>
      <c r="G378" s="15">
        <v>999920221</v>
      </c>
      <c r="H378" s="15">
        <v>140.69999999999999</v>
      </c>
    </row>
    <row r="379" spans="1:8" x14ac:dyDescent="0.35">
      <c r="A379" s="15" t="s">
        <v>125</v>
      </c>
      <c r="B379" s="15" t="s">
        <v>140</v>
      </c>
      <c r="C379" s="15" t="s">
        <v>2086</v>
      </c>
      <c r="D379" s="15" t="s">
        <v>2087</v>
      </c>
      <c r="E379" s="15" t="s">
        <v>6278</v>
      </c>
      <c r="F379" s="17" t="s">
        <v>128</v>
      </c>
      <c r="G379" s="15">
        <v>999923797</v>
      </c>
      <c r="H379" s="15">
        <v>122</v>
      </c>
    </row>
    <row r="380" spans="1:8" x14ac:dyDescent="0.35">
      <c r="A380" s="15" t="s">
        <v>125</v>
      </c>
      <c r="B380" s="15" t="s">
        <v>140</v>
      </c>
      <c r="C380" s="15" t="s">
        <v>1625</v>
      </c>
      <c r="D380" s="15" t="s">
        <v>2529</v>
      </c>
      <c r="E380" s="15" t="s">
        <v>6321</v>
      </c>
      <c r="F380" s="15" t="s">
        <v>128</v>
      </c>
      <c r="G380" s="15">
        <v>999925558</v>
      </c>
      <c r="H380" s="15">
        <v>104</v>
      </c>
    </row>
    <row r="381" spans="1:8" x14ac:dyDescent="0.35">
      <c r="A381" s="17" t="s">
        <v>125</v>
      </c>
      <c r="B381" s="17" t="s">
        <v>140</v>
      </c>
      <c r="C381" s="17" t="s">
        <v>345</v>
      </c>
      <c r="D381" s="17" t="s">
        <v>1223</v>
      </c>
      <c r="E381" s="15" t="s">
        <v>6260</v>
      </c>
      <c r="F381" s="17" t="s">
        <v>128</v>
      </c>
      <c r="G381" s="17">
        <v>999922056</v>
      </c>
      <c r="H381" s="15">
        <v>96</v>
      </c>
    </row>
    <row r="382" spans="1:8" x14ac:dyDescent="0.35">
      <c r="A382" s="15" t="s">
        <v>125</v>
      </c>
      <c r="B382" s="15" t="s">
        <v>140</v>
      </c>
      <c r="C382" s="15" t="s">
        <v>1203</v>
      </c>
      <c r="D382" s="15" t="s">
        <v>3576</v>
      </c>
      <c r="E382" s="15" t="s">
        <v>6173</v>
      </c>
      <c r="F382" s="15" t="s">
        <v>128</v>
      </c>
      <c r="G382" s="15">
        <v>999917023</v>
      </c>
      <c r="H382" s="15">
        <v>82.5</v>
      </c>
    </row>
    <row r="383" spans="1:8" x14ac:dyDescent="0.35">
      <c r="A383" s="85" t="s">
        <v>125</v>
      </c>
      <c r="B383" s="85" t="s">
        <v>140</v>
      </c>
      <c r="C383" s="85" t="s">
        <v>2640</v>
      </c>
      <c r="D383" s="85" t="s">
        <v>276</v>
      </c>
      <c r="E383" s="15" t="s">
        <v>6329</v>
      </c>
      <c r="F383" s="85" t="s">
        <v>128</v>
      </c>
      <c r="G383" s="15">
        <v>999925964</v>
      </c>
      <c r="H383" s="15">
        <v>79</v>
      </c>
    </row>
    <row r="384" spans="1:8" x14ac:dyDescent="0.35">
      <c r="A384" s="17" t="s">
        <v>125</v>
      </c>
      <c r="B384" s="15" t="s">
        <v>140</v>
      </c>
      <c r="C384" s="15" t="s">
        <v>2401</v>
      </c>
      <c r="D384" s="15" t="s">
        <v>1223</v>
      </c>
      <c r="E384" s="15" t="s">
        <v>5996</v>
      </c>
      <c r="F384" s="15" t="s">
        <v>128</v>
      </c>
      <c r="G384" s="15">
        <v>999881595</v>
      </c>
      <c r="H384" s="15">
        <v>73</v>
      </c>
    </row>
    <row r="385" spans="1:8" x14ac:dyDescent="0.35">
      <c r="A385" s="83" t="s">
        <v>125</v>
      </c>
      <c r="B385" s="83" t="s">
        <v>140</v>
      </c>
      <c r="C385" s="83" t="s">
        <v>3865</v>
      </c>
      <c r="D385" s="83" t="s">
        <v>1565</v>
      </c>
      <c r="E385" s="15" t="s">
        <v>6006</v>
      </c>
      <c r="F385" s="83" t="s">
        <v>128</v>
      </c>
      <c r="G385" s="83">
        <v>999884789</v>
      </c>
      <c r="H385" s="15">
        <v>60</v>
      </c>
    </row>
    <row r="386" spans="1:8" x14ac:dyDescent="0.35">
      <c r="A386" s="17" t="s">
        <v>125</v>
      </c>
      <c r="B386" s="17" t="s">
        <v>140</v>
      </c>
      <c r="C386" s="17" t="s">
        <v>3667</v>
      </c>
      <c r="D386" s="17" t="s">
        <v>2186</v>
      </c>
      <c r="E386" s="15" t="s">
        <v>6315</v>
      </c>
      <c r="F386" s="17" t="s">
        <v>128</v>
      </c>
      <c r="G386" s="17">
        <v>999925385</v>
      </c>
      <c r="H386" s="15">
        <v>60</v>
      </c>
    </row>
    <row r="387" spans="1:8" x14ac:dyDescent="0.35">
      <c r="A387" s="15" t="s">
        <v>125</v>
      </c>
      <c r="B387" s="15" t="s">
        <v>140</v>
      </c>
      <c r="C387" s="15" t="s">
        <v>3214</v>
      </c>
      <c r="D387" s="15" t="s">
        <v>3215</v>
      </c>
      <c r="E387" s="15" t="s">
        <v>6356</v>
      </c>
      <c r="F387" s="15" t="s">
        <v>128</v>
      </c>
      <c r="G387" s="15">
        <v>999926787</v>
      </c>
      <c r="H387" s="15">
        <v>60</v>
      </c>
    </row>
    <row r="388" spans="1:8" x14ac:dyDescent="0.35">
      <c r="A388" s="15" t="s">
        <v>125</v>
      </c>
      <c r="B388" s="15" t="s">
        <v>140</v>
      </c>
      <c r="C388" s="15" t="s">
        <v>2134</v>
      </c>
      <c r="D388" s="15" t="s">
        <v>2135</v>
      </c>
      <c r="E388" s="15" t="s">
        <v>6280</v>
      </c>
      <c r="F388" s="15" t="s">
        <v>128</v>
      </c>
      <c r="G388" s="15">
        <v>999923905</v>
      </c>
      <c r="H388" s="15">
        <v>52.5</v>
      </c>
    </row>
    <row r="389" spans="1:8" x14ac:dyDescent="0.35">
      <c r="A389" s="17" t="s">
        <v>125</v>
      </c>
      <c r="B389" s="15" t="s">
        <v>140</v>
      </c>
      <c r="C389" s="15" t="s">
        <v>2399</v>
      </c>
      <c r="D389" s="15" t="s">
        <v>2400</v>
      </c>
      <c r="E389" s="15" t="s">
        <v>6291</v>
      </c>
      <c r="F389" s="15" t="s">
        <v>128</v>
      </c>
      <c r="G389" s="15">
        <v>999924519</v>
      </c>
      <c r="H389" s="15">
        <v>50</v>
      </c>
    </row>
    <row r="390" spans="1:8" x14ac:dyDescent="0.35">
      <c r="A390" s="15" t="s">
        <v>125</v>
      </c>
      <c r="B390" s="15" t="s">
        <v>140</v>
      </c>
      <c r="C390" s="15" t="s">
        <v>2404</v>
      </c>
      <c r="D390" s="15" t="s">
        <v>2405</v>
      </c>
      <c r="E390" s="15" t="s">
        <v>6301</v>
      </c>
      <c r="F390" s="15" t="s">
        <v>128</v>
      </c>
      <c r="G390" s="15">
        <v>999924704</v>
      </c>
      <c r="H390" s="15">
        <v>50</v>
      </c>
    </row>
    <row r="391" spans="1:8" x14ac:dyDescent="0.35">
      <c r="A391" s="15" t="s">
        <v>125</v>
      </c>
      <c r="B391" s="15" t="s">
        <v>140</v>
      </c>
      <c r="C391" s="15" t="s">
        <v>812</v>
      </c>
      <c r="D391" s="15" t="s">
        <v>813</v>
      </c>
      <c r="E391" s="15" t="s">
        <v>6217</v>
      </c>
      <c r="F391" s="15" t="s">
        <v>128</v>
      </c>
      <c r="G391" s="15">
        <v>999919907</v>
      </c>
      <c r="H391" s="15">
        <v>45</v>
      </c>
    </row>
    <row r="392" spans="1:8" x14ac:dyDescent="0.35">
      <c r="A392" s="15" t="s">
        <v>125</v>
      </c>
      <c r="B392" s="15" t="s">
        <v>140</v>
      </c>
      <c r="C392" s="15" t="s">
        <v>1971</v>
      </c>
      <c r="D392" s="15" t="s">
        <v>3216</v>
      </c>
      <c r="E392" s="15" t="s">
        <v>6233</v>
      </c>
      <c r="F392" s="15" t="s">
        <v>128</v>
      </c>
      <c r="G392" s="15">
        <v>999920741</v>
      </c>
      <c r="H392" s="15">
        <v>45</v>
      </c>
    </row>
    <row r="393" spans="1:8" x14ac:dyDescent="0.35">
      <c r="A393" s="82" t="s">
        <v>125</v>
      </c>
      <c r="B393" s="82" t="s">
        <v>140</v>
      </c>
      <c r="C393" s="82" t="s">
        <v>2700</v>
      </c>
      <c r="D393" s="82" t="s">
        <v>1532</v>
      </c>
      <c r="E393" s="15" t="s">
        <v>6338</v>
      </c>
      <c r="F393" s="82" t="s">
        <v>128</v>
      </c>
      <c r="G393" s="82">
        <v>999926253</v>
      </c>
      <c r="H393" s="15">
        <v>45</v>
      </c>
    </row>
    <row r="394" spans="1:8" x14ac:dyDescent="0.35">
      <c r="A394" s="17" t="s">
        <v>125</v>
      </c>
      <c r="B394" s="17" t="s">
        <v>140</v>
      </c>
      <c r="C394" s="17" t="s">
        <v>794</v>
      </c>
      <c r="D394" s="17" t="s">
        <v>3666</v>
      </c>
      <c r="E394" s="15" t="s">
        <v>6403</v>
      </c>
      <c r="F394" s="17" t="s">
        <v>128</v>
      </c>
      <c r="G394" s="17">
        <v>999928125</v>
      </c>
      <c r="H394" s="15">
        <v>45</v>
      </c>
    </row>
    <row r="395" spans="1:8" x14ac:dyDescent="0.35">
      <c r="A395" s="83" t="s">
        <v>125</v>
      </c>
      <c r="B395" s="83" t="s">
        <v>140</v>
      </c>
      <c r="C395" s="83" t="s">
        <v>282</v>
      </c>
      <c r="D395" s="83" t="s">
        <v>1300</v>
      </c>
      <c r="E395" s="15" t="s">
        <v>6220</v>
      </c>
      <c r="F395" s="83" t="s">
        <v>128</v>
      </c>
      <c r="G395" s="83">
        <v>999920026</v>
      </c>
      <c r="H395" s="15">
        <v>34</v>
      </c>
    </row>
    <row r="396" spans="1:8" x14ac:dyDescent="0.35">
      <c r="A396" s="15" t="s">
        <v>125</v>
      </c>
      <c r="B396" s="15" t="s">
        <v>140</v>
      </c>
      <c r="C396" s="15" t="s">
        <v>3754</v>
      </c>
      <c r="D396" s="15" t="s">
        <v>3755</v>
      </c>
      <c r="E396" s="15" t="s">
        <v>6318</v>
      </c>
      <c r="F396" s="15" t="s">
        <v>128</v>
      </c>
      <c r="G396" s="15">
        <v>999925534</v>
      </c>
      <c r="H396" s="15">
        <v>34</v>
      </c>
    </row>
    <row r="397" spans="1:8" x14ac:dyDescent="0.35">
      <c r="A397" s="82" t="s">
        <v>125</v>
      </c>
      <c r="B397" s="82" t="s">
        <v>140</v>
      </c>
      <c r="C397" s="82" t="s">
        <v>2701</v>
      </c>
      <c r="D397" s="82" t="s">
        <v>2702</v>
      </c>
      <c r="E397" s="15" t="s">
        <v>6334</v>
      </c>
      <c r="F397" s="82" t="s">
        <v>128</v>
      </c>
      <c r="G397" s="82">
        <v>999926205</v>
      </c>
      <c r="H397" s="15">
        <v>34</v>
      </c>
    </row>
    <row r="398" spans="1:8" x14ac:dyDescent="0.35">
      <c r="A398" s="15" t="s">
        <v>125</v>
      </c>
      <c r="B398" s="15" t="s">
        <v>140</v>
      </c>
      <c r="C398" s="15" t="s">
        <v>2660</v>
      </c>
      <c r="D398" s="15" t="s">
        <v>3217</v>
      </c>
      <c r="E398" s="15" t="s">
        <v>6364</v>
      </c>
      <c r="F398" s="15" t="s">
        <v>128</v>
      </c>
      <c r="G398" s="15">
        <v>999926959</v>
      </c>
      <c r="H398" s="15">
        <v>34</v>
      </c>
    </row>
    <row r="399" spans="1:8" x14ac:dyDescent="0.35">
      <c r="A399" s="85" t="s">
        <v>125</v>
      </c>
      <c r="B399" s="85" t="s">
        <v>140</v>
      </c>
      <c r="C399" s="85" t="s">
        <v>4017</v>
      </c>
      <c r="D399" s="85" t="s">
        <v>3929</v>
      </c>
      <c r="E399" s="15" t="s">
        <v>6337</v>
      </c>
      <c r="F399" s="85" t="s">
        <v>128</v>
      </c>
      <c r="G399" s="15">
        <v>999926220</v>
      </c>
      <c r="H399" s="15">
        <v>30</v>
      </c>
    </row>
    <row r="400" spans="1:8" x14ac:dyDescent="0.35">
      <c r="A400" s="15" t="s">
        <v>125</v>
      </c>
      <c r="B400" s="15" t="s">
        <v>134</v>
      </c>
      <c r="C400" s="15" t="s">
        <v>703</v>
      </c>
      <c r="D400" s="15" t="s">
        <v>768</v>
      </c>
      <c r="E400" s="15" t="s">
        <v>6200</v>
      </c>
      <c r="F400" s="15" t="s">
        <v>128</v>
      </c>
      <c r="G400" s="15">
        <v>999918992</v>
      </c>
      <c r="H400" s="15">
        <v>147</v>
      </c>
    </row>
    <row r="401" spans="1:8" x14ac:dyDescent="0.35">
      <c r="A401" s="15" t="s">
        <v>125</v>
      </c>
      <c r="B401" s="15" t="s">
        <v>134</v>
      </c>
      <c r="C401" s="15" t="s">
        <v>159</v>
      </c>
      <c r="D401" s="15" t="s">
        <v>1636</v>
      </c>
      <c r="E401" s="15" t="s">
        <v>6273</v>
      </c>
      <c r="F401" s="15" t="s">
        <v>128</v>
      </c>
      <c r="G401" s="15">
        <v>999923090</v>
      </c>
      <c r="H401" s="15">
        <v>120</v>
      </c>
    </row>
    <row r="402" spans="1:8" x14ac:dyDescent="0.35">
      <c r="A402" s="15" t="s">
        <v>125</v>
      </c>
      <c r="B402" s="15" t="s">
        <v>134</v>
      </c>
      <c r="C402" s="15" t="s">
        <v>3211</v>
      </c>
      <c r="D402" s="15" t="s">
        <v>3212</v>
      </c>
      <c r="E402" s="15" t="s">
        <v>6366</v>
      </c>
      <c r="F402" s="15" t="s">
        <v>128</v>
      </c>
      <c r="G402" s="15">
        <v>999926972</v>
      </c>
      <c r="H402" s="15">
        <v>120</v>
      </c>
    </row>
    <row r="403" spans="1:8" x14ac:dyDescent="0.35">
      <c r="A403" s="15" t="s">
        <v>125</v>
      </c>
      <c r="B403" s="15" t="s">
        <v>134</v>
      </c>
      <c r="C403" s="15" t="s">
        <v>1755</v>
      </c>
      <c r="D403" s="15" t="s">
        <v>3775</v>
      </c>
      <c r="E403" s="15" t="s">
        <v>6387</v>
      </c>
      <c r="F403" s="15" t="s">
        <v>128</v>
      </c>
      <c r="G403" s="15">
        <v>999927697</v>
      </c>
      <c r="H403" s="15">
        <v>120</v>
      </c>
    </row>
    <row r="404" spans="1:8" x14ac:dyDescent="0.35">
      <c r="A404" s="17" t="s">
        <v>125</v>
      </c>
      <c r="B404" s="15" t="s">
        <v>134</v>
      </c>
      <c r="C404" s="17" t="s">
        <v>1284</v>
      </c>
      <c r="D404" s="17" t="s">
        <v>1811</v>
      </c>
      <c r="E404" s="15" t="s">
        <v>6249</v>
      </c>
      <c r="F404" s="15" t="s">
        <v>128</v>
      </c>
      <c r="G404" s="17">
        <v>999921661</v>
      </c>
      <c r="H404" s="15">
        <v>90</v>
      </c>
    </row>
    <row r="405" spans="1:8" x14ac:dyDescent="0.35">
      <c r="A405" s="15" t="s">
        <v>125</v>
      </c>
      <c r="B405" s="15" t="s">
        <v>134</v>
      </c>
      <c r="C405" s="15" t="s">
        <v>630</v>
      </c>
      <c r="D405" s="15" t="s">
        <v>3144</v>
      </c>
      <c r="E405" s="15" t="s">
        <v>6327</v>
      </c>
      <c r="F405" s="15" t="s">
        <v>128</v>
      </c>
      <c r="G405" s="15">
        <v>999925885</v>
      </c>
      <c r="H405" s="15">
        <v>68</v>
      </c>
    </row>
    <row r="406" spans="1:8" x14ac:dyDescent="0.35">
      <c r="A406" s="15" t="s">
        <v>125</v>
      </c>
      <c r="B406" s="15" t="s">
        <v>134</v>
      </c>
      <c r="C406" s="15" t="s">
        <v>714</v>
      </c>
      <c r="D406" s="15" t="s">
        <v>3213</v>
      </c>
      <c r="E406" s="15" t="s">
        <v>6367</v>
      </c>
      <c r="F406" s="15" t="s">
        <v>128</v>
      </c>
      <c r="G406" s="15">
        <v>999926989</v>
      </c>
      <c r="H406" s="15">
        <v>68</v>
      </c>
    </row>
    <row r="407" spans="1:8" x14ac:dyDescent="0.35">
      <c r="A407" s="15" t="s">
        <v>125</v>
      </c>
      <c r="B407" s="15" t="s">
        <v>134</v>
      </c>
      <c r="C407" s="15" t="s">
        <v>3764</v>
      </c>
      <c r="D407" s="15" t="s">
        <v>3765</v>
      </c>
      <c r="E407" s="15" t="s">
        <v>6369</v>
      </c>
      <c r="F407" s="15" t="s">
        <v>128</v>
      </c>
      <c r="G407" s="15">
        <v>999927174</v>
      </c>
      <c r="H407" s="15">
        <v>68</v>
      </c>
    </row>
    <row r="408" spans="1:8" x14ac:dyDescent="0.35">
      <c r="A408" s="82" t="s">
        <v>125</v>
      </c>
      <c r="B408" s="82" t="s">
        <v>134</v>
      </c>
      <c r="C408" s="82" t="s">
        <v>2703</v>
      </c>
      <c r="D408" s="82" t="s">
        <v>2186</v>
      </c>
      <c r="E408" s="15" t="s">
        <v>6348</v>
      </c>
      <c r="F408" s="82" t="s">
        <v>128</v>
      </c>
      <c r="G408" s="82">
        <v>999926517</v>
      </c>
      <c r="H408" s="15">
        <v>60</v>
      </c>
    </row>
    <row r="409" spans="1:8" x14ac:dyDescent="0.35">
      <c r="A409" s="85" t="s">
        <v>125</v>
      </c>
      <c r="B409" s="85" t="s">
        <v>134</v>
      </c>
      <c r="C409" s="85" t="s">
        <v>4029</v>
      </c>
      <c r="D409" s="85" t="s">
        <v>1106</v>
      </c>
      <c r="E409" s="15" t="s">
        <v>6371</v>
      </c>
      <c r="F409" s="85" t="s">
        <v>128</v>
      </c>
      <c r="G409" s="15">
        <v>999927242</v>
      </c>
      <c r="H409" s="15">
        <v>60</v>
      </c>
    </row>
    <row r="410" spans="1:8" x14ac:dyDescent="0.35">
      <c r="A410" s="17" t="s">
        <v>125</v>
      </c>
      <c r="B410" s="15" t="s">
        <v>134</v>
      </c>
      <c r="C410" s="15" t="s">
        <v>348</v>
      </c>
      <c r="D410" s="15" t="s">
        <v>1637</v>
      </c>
      <c r="E410" s="15" t="s">
        <v>6175</v>
      </c>
      <c r="F410" s="15" t="s">
        <v>128</v>
      </c>
      <c r="G410" s="15">
        <v>999917073</v>
      </c>
      <c r="H410" s="15">
        <v>51</v>
      </c>
    </row>
    <row r="411" spans="1:8" x14ac:dyDescent="0.35">
      <c r="A411" s="17" t="s">
        <v>125</v>
      </c>
      <c r="B411" s="17" t="s">
        <v>134</v>
      </c>
      <c r="C411" s="17" t="s">
        <v>251</v>
      </c>
      <c r="D411" s="17" t="s">
        <v>1637</v>
      </c>
      <c r="E411" s="15" t="s">
        <v>6176</v>
      </c>
      <c r="F411" s="17" t="s">
        <v>128</v>
      </c>
      <c r="G411" s="17">
        <v>999917074</v>
      </c>
      <c r="H411" s="15">
        <v>51</v>
      </c>
    </row>
    <row r="412" spans="1:8" x14ac:dyDescent="0.35">
      <c r="A412" s="17" t="s">
        <v>125</v>
      </c>
      <c r="B412" s="17" t="s">
        <v>134</v>
      </c>
      <c r="C412" s="17" t="s">
        <v>2011</v>
      </c>
      <c r="D412" s="17" t="s">
        <v>2012</v>
      </c>
      <c r="E412" s="15" t="s">
        <v>6262</v>
      </c>
      <c r="F412" s="17" t="s">
        <v>128</v>
      </c>
      <c r="G412" s="17">
        <v>999922180</v>
      </c>
      <c r="H412" s="15">
        <v>45</v>
      </c>
    </row>
    <row r="413" spans="1:8" x14ac:dyDescent="0.35">
      <c r="A413" s="17" t="s">
        <v>125</v>
      </c>
      <c r="B413" s="17" t="s">
        <v>134</v>
      </c>
      <c r="C413" s="17" t="s">
        <v>254</v>
      </c>
      <c r="D413" s="17" t="s">
        <v>546</v>
      </c>
      <c r="E413" s="15" t="s">
        <v>6257</v>
      </c>
      <c r="F413" s="17" t="s">
        <v>128</v>
      </c>
      <c r="G413" s="17">
        <v>999921881</v>
      </c>
      <c r="H413" s="15">
        <v>30</v>
      </c>
    </row>
    <row r="414" spans="1:8" x14ac:dyDescent="0.35">
      <c r="A414" s="15" t="s">
        <v>125</v>
      </c>
      <c r="B414" s="15" t="s">
        <v>134</v>
      </c>
      <c r="C414" s="15" t="s">
        <v>2928</v>
      </c>
      <c r="D414" s="15" t="s">
        <v>2929</v>
      </c>
      <c r="E414" s="15" t="s">
        <v>6312</v>
      </c>
      <c r="F414" s="15" t="s">
        <v>128</v>
      </c>
      <c r="G414" s="15">
        <v>999925356</v>
      </c>
      <c r="H414" s="15">
        <v>30</v>
      </c>
    </row>
    <row r="415" spans="1:8" x14ac:dyDescent="0.35">
      <c r="A415" s="15" t="s">
        <v>125</v>
      </c>
      <c r="B415" s="15" t="s">
        <v>134</v>
      </c>
      <c r="C415" s="17" t="s">
        <v>2209</v>
      </c>
      <c r="D415" s="17" t="s">
        <v>2210</v>
      </c>
      <c r="E415" s="15" t="s">
        <v>6234</v>
      </c>
      <c r="F415" s="17" t="s">
        <v>128</v>
      </c>
      <c r="G415" s="15">
        <v>999920829</v>
      </c>
      <c r="H415" s="15">
        <v>25</v>
      </c>
    </row>
    <row r="416" spans="1:8" x14ac:dyDescent="0.35">
      <c r="A416" s="15" t="s">
        <v>125</v>
      </c>
      <c r="B416" s="15" t="s">
        <v>134</v>
      </c>
      <c r="C416" s="15" t="s">
        <v>559</v>
      </c>
      <c r="D416" s="15" t="s">
        <v>2417</v>
      </c>
      <c r="E416" s="15" t="s">
        <v>6295</v>
      </c>
      <c r="F416" s="15" t="s">
        <v>128</v>
      </c>
      <c r="G416" s="15">
        <v>999924598</v>
      </c>
      <c r="H416" s="15">
        <v>25</v>
      </c>
    </row>
    <row r="417" spans="1:8" x14ac:dyDescent="0.35">
      <c r="A417" s="17" t="s">
        <v>125</v>
      </c>
      <c r="B417" s="15" t="s">
        <v>142</v>
      </c>
      <c r="C417" s="15" t="s">
        <v>792</v>
      </c>
      <c r="D417" s="15" t="s">
        <v>793</v>
      </c>
      <c r="E417" s="15" t="s">
        <v>6168</v>
      </c>
      <c r="F417" s="15" t="s">
        <v>128</v>
      </c>
      <c r="G417" s="15">
        <v>999916673</v>
      </c>
      <c r="H417" s="15">
        <v>290</v>
      </c>
    </row>
    <row r="418" spans="1:8" x14ac:dyDescent="0.35">
      <c r="A418" s="17" t="s">
        <v>125</v>
      </c>
      <c r="B418" s="15" t="s">
        <v>142</v>
      </c>
      <c r="C418" s="15" t="s">
        <v>1463</v>
      </c>
      <c r="D418" s="15" t="s">
        <v>1464</v>
      </c>
      <c r="E418" s="15" t="s">
        <v>5987</v>
      </c>
      <c r="F418" s="15" t="s">
        <v>128</v>
      </c>
      <c r="G418" s="15">
        <v>999876452</v>
      </c>
      <c r="H418" s="15">
        <v>257.5</v>
      </c>
    </row>
    <row r="419" spans="1:8" x14ac:dyDescent="0.35">
      <c r="A419" s="15" t="s">
        <v>125</v>
      </c>
      <c r="B419" s="15" t="s">
        <v>142</v>
      </c>
      <c r="C419" s="15" t="s">
        <v>1041</v>
      </c>
      <c r="D419" s="15" t="s">
        <v>1042</v>
      </c>
      <c r="E419" s="15" t="s">
        <v>6259</v>
      </c>
      <c r="F419" s="15" t="s">
        <v>128</v>
      </c>
      <c r="G419" s="15">
        <v>999921936</v>
      </c>
      <c r="H419" s="15">
        <v>188</v>
      </c>
    </row>
    <row r="420" spans="1:8" x14ac:dyDescent="0.35">
      <c r="A420" s="15" t="s">
        <v>125</v>
      </c>
      <c r="B420" s="15" t="s">
        <v>142</v>
      </c>
      <c r="C420" s="15" t="s">
        <v>1217</v>
      </c>
      <c r="D420" s="15" t="s">
        <v>3534</v>
      </c>
      <c r="E420" s="15" t="s">
        <v>6313</v>
      </c>
      <c r="F420" s="15" t="s">
        <v>128</v>
      </c>
      <c r="G420" s="15">
        <v>999925374</v>
      </c>
      <c r="H420" s="15">
        <v>180</v>
      </c>
    </row>
    <row r="421" spans="1:8" x14ac:dyDescent="0.35">
      <c r="A421" s="15" t="s">
        <v>125</v>
      </c>
      <c r="B421" s="15" t="s">
        <v>142</v>
      </c>
      <c r="C421" s="17" t="s">
        <v>303</v>
      </c>
      <c r="D421" s="17" t="s">
        <v>2137</v>
      </c>
      <c r="E421" s="15" t="s">
        <v>6282</v>
      </c>
      <c r="F421" s="17" t="s">
        <v>128</v>
      </c>
      <c r="G421" s="15">
        <v>999924003</v>
      </c>
      <c r="H421" s="15">
        <v>176</v>
      </c>
    </row>
    <row r="422" spans="1:8" x14ac:dyDescent="0.35">
      <c r="A422" s="15" t="s">
        <v>125</v>
      </c>
      <c r="B422" s="15" t="s">
        <v>142</v>
      </c>
      <c r="C422" s="15" t="s">
        <v>1060</v>
      </c>
      <c r="D422" s="15" t="s">
        <v>1061</v>
      </c>
      <c r="E422" s="15" t="s">
        <v>6254</v>
      </c>
      <c r="F422" s="15" t="s">
        <v>128</v>
      </c>
      <c r="G422" s="15">
        <v>999921724</v>
      </c>
      <c r="H422" s="15">
        <v>158</v>
      </c>
    </row>
    <row r="423" spans="1:8" x14ac:dyDescent="0.35">
      <c r="A423" s="17" t="s">
        <v>125</v>
      </c>
      <c r="B423" s="15" t="s">
        <v>142</v>
      </c>
      <c r="C423" s="17" t="s">
        <v>1055</v>
      </c>
      <c r="D423" s="17" t="s">
        <v>1050</v>
      </c>
      <c r="E423" s="15" t="s">
        <v>6245</v>
      </c>
      <c r="F423" s="15" t="s">
        <v>128</v>
      </c>
      <c r="G423" s="17">
        <v>999921500</v>
      </c>
      <c r="H423" s="15">
        <v>140</v>
      </c>
    </row>
    <row r="424" spans="1:8" x14ac:dyDescent="0.35">
      <c r="A424" s="17" t="s">
        <v>125</v>
      </c>
      <c r="B424" s="15" t="s">
        <v>142</v>
      </c>
      <c r="C424" s="17" t="s">
        <v>1546</v>
      </c>
      <c r="D424" s="17" t="s">
        <v>2155</v>
      </c>
      <c r="E424" s="15" t="s">
        <v>6209</v>
      </c>
      <c r="F424" s="17" t="s">
        <v>128</v>
      </c>
      <c r="G424" s="15">
        <v>999919585</v>
      </c>
      <c r="H424" s="15">
        <v>133.44</v>
      </c>
    </row>
    <row r="425" spans="1:8" x14ac:dyDescent="0.35">
      <c r="A425" s="82" t="s">
        <v>125</v>
      </c>
      <c r="B425" s="82" t="s">
        <v>142</v>
      </c>
      <c r="C425" s="82" t="s">
        <v>2673</v>
      </c>
      <c r="D425" s="82" t="s">
        <v>2708</v>
      </c>
      <c r="E425" s="15" t="s">
        <v>6344</v>
      </c>
      <c r="F425" s="82" t="s">
        <v>128</v>
      </c>
      <c r="G425" s="82">
        <v>999926437</v>
      </c>
      <c r="H425" s="15">
        <v>120</v>
      </c>
    </row>
    <row r="426" spans="1:8" x14ac:dyDescent="0.35">
      <c r="A426" s="15" t="s">
        <v>125</v>
      </c>
      <c r="B426" s="15" t="s">
        <v>142</v>
      </c>
      <c r="C426" s="15" t="s">
        <v>2403</v>
      </c>
      <c r="D426" s="15" t="s">
        <v>1548</v>
      </c>
      <c r="E426" s="15" t="s">
        <v>6287</v>
      </c>
      <c r="F426" s="15" t="s">
        <v>128</v>
      </c>
      <c r="G426" s="15">
        <v>999924362</v>
      </c>
      <c r="H426" s="15">
        <v>115.7</v>
      </c>
    </row>
    <row r="427" spans="1:8" x14ac:dyDescent="0.35">
      <c r="A427" s="15" t="s">
        <v>125</v>
      </c>
      <c r="B427" s="15" t="s">
        <v>142</v>
      </c>
      <c r="C427" s="15" t="s">
        <v>242</v>
      </c>
      <c r="D427" s="15" t="s">
        <v>243</v>
      </c>
      <c r="E427" s="15" t="s">
        <v>6253</v>
      </c>
      <c r="F427" s="15" t="s">
        <v>128</v>
      </c>
      <c r="G427" s="15">
        <v>999921699</v>
      </c>
      <c r="H427" s="15">
        <v>108</v>
      </c>
    </row>
    <row r="428" spans="1:8" x14ac:dyDescent="0.35">
      <c r="A428" s="82" t="s">
        <v>125</v>
      </c>
      <c r="B428" s="82" t="s">
        <v>142</v>
      </c>
      <c r="C428" s="82" t="s">
        <v>2706</v>
      </c>
      <c r="D428" s="82" t="s">
        <v>2707</v>
      </c>
      <c r="E428" s="15" t="s">
        <v>6133</v>
      </c>
      <c r="F428" s="82" t="s">
        <v>128</v>
      </c>
      <c r="G428" s="82">
        <v>999913389</v>
      </c>
      <c r="H428" s="15">
        <v>90</v>
      </c>
    </row>
    <row r="429" spans="1:8" x14ac:dyDescent="0.35">
      <c r="A429" s="15" t="s">
        <v>125</v>
      </c>
      <c r="B429" s="15" t="s">
        <v>142</v>
      </c>
      <c r="C429" s="15" t="s">
        <v>781</v>
      </c>
      <c r="D429" s="15" t="s">
        <v>782</v>
      </c>
      <c r="E429" s="15" t="s">
        <v>6238</v>
      </c>
      <c r="F429" s="15" t="s">
        <v>128</v>
      </c>
      <c r="G429" s="15">
        <v>999921178</v>
      </c>
      <c r="H429" s="15">
        <v>90</v>
      </c>
    </row>
    <row r="430" spans="1:8" x14ac:dyDescent="0.35">
      <c r="A430" s="85" t="s">
        <v>125</v>
      </c>
      <c r="B430" s="85" t="s">
        <v>142</v>
      </c>
      <c r="C430" s="85" t="s">
        <v>656</v>
      </c>
      <c r="D430" s="85" t="s">
        <v>1968</v>
      </c>
      <c r="E430" s="15" t="s">
        <v>6388</v>
      </c>
      <c r="F430" s="85" t="s">
        <v>128</v>
      </c>
      <c r="G430" s="15">
        <v>999927705</v>
      </c>
      <c r="H430" s="15">
        <v>90</v>
      </c>
    </row>
    <row r="431" spans="1:8" x14ac:dyDescent="0.35">
      <c r="A431" s="17" t="s">
        <v>125</v>
      </c>
      <c r="B431" s="17" t="s">
        <v>142</v>
      </c>
      <c r="C431" s="17" t="s">
        <v>1604</v>
      </c>
      <c r="D431" s="17" t="s">
        <v>1605</v>
      </c>
      <c r="E431" s="15" t="s">
        <v>6104</v>
      </c>
      <c r="F431" s="17" t="s">
        <v>128</v>
      </c>
      <c r="G431" s="15">
        <v>999908852</v>
      </c>
      <c r="H431" s="15">
        <v>84</v>
      </c>
    </row>
    <row r="432" spans="1:8" x14ac:dyDescent="0.35">
      <c r="A432" s="17" t="s">
        <v>125</v>
      </c>
      <c r="B432" s="15" t="s">
        <v>142</v>
      </c>
      <c r="C432" s="15" t="s">
        <v>2428</v>
      </c>
      <c r="D432" s="15" t="s">
        <v>2429</v>
      </c>
      <c r="E432" s="15" t="s">
        <v>6094</v>
      </c>
      <c r="F432" s="15" t="s">
        <v>128</v>
      </c>
      <c r="G432" s="15">
        <v>999907116</v>
      </c>
      <c r="H432" s="15">
        <v>82.5</v>
      </c>
    </row>
    <row r="433" spans="1:8" x14ac:dyDescent="0.35">
      <c r="A433" s="17" t="s">
        <v>125</v>
      </c>
      <c r="B433" s="15" t="s">
        <v>142</v>
      </c>
      <c r="C433" s="15" t="s">
        <v>1528</v>
      </c>
      <c r="D433" s="15" t="s">
        <v>1527</v>
      </c>
      <c r="E433" s="15" t="s">
        <v>6193</v>
      </c>
      <c r="F433" s="15" t="s">
        <v>128</v>
      </c>
      <c r="G433" s="15">
        <v>999918561</v>
      </c>
      <c r="H433" s="15">
        <v>68</v>
      </c>
    </row>
    <row r="434" spans="1:8" x14ac:dyDescent="0.35">
      <c r="A434" s="15" t="s">
        <v>125</v>
      </c>
      <c r="B434" s="15" t="s">
        <v>142</v>
      </c>
      <c r="C434" s="17" t="s">
        <v>1866</v>
      </c>
      <c r="D434" s="17" t="s">
        <v>1867</v>
      </c>
      <c r="E434" s="15" t="s">
        <v>6240</v>
      </c>
      <c r="F434" s="15" t="s">
        <v>128</v>
      </c>
      <c r="G434" s="17">
        <v>999921231</v>
      </c>
      <c r="H434" s="15">
        <v>68</v>
      </c>
    </row>
    <row r="435" spans="1:8" x14ac:dyDescent="0.35">
      <c r="A435" s="85" t="s">
        <v>125</v>
      </c>
      <c r="B435" s="85" t="s">
        <v>142</v>
      </c>
      <c r="C435" s="85" t="s">
        <v>2651</v>
      </c>
      <c r="D435" s="85" t="s">
        <v>2652</v>
      </c>
      <c r="E435" s="15" t="s">
        <v>6264</v>
      </c>
      <c r="F435" s="85" t="s">
        <v>128</v>
      </c>
      <c r="G435" s="15">
        <v>999922347</v>
      </c>
      <c r="H435" s="15">
        <v>68</v>
      </c>
    </row>
    <row r="436" spans="1:8" x14ac:dyDescent="0.35">
      <c r="A436" s="82" t="s">
        <v>125</v>
      </c>
      <c r="B436" s="82" t="s">
        <v>142</v>
      </c>
      <c r="C436" s="82" t="s">
        <v>2704</v>
      </c>
      <c r="D436" s="82" t="s">
        <v>2705</v>
      </c>
      <c r="E436" s="15" t="s">
        <v>6335</v>
      </c>
      <c r="F436" s="82" t="s">
        <v>128</v>
      </c>
      <c r="G436" s="82">
        <v>999926206</v>
      </c>
      <c r="H436" s="15">
        <v>68</v>
      </c>
    </row>
    <row r="437" spans="1:8" x14ac:dyDescent="0.35">
      <c r="A437" s="85" t="s">
        <v>125</v>
      </c>
      <c r="B437" s="85" t="s">
        <v>142</v>
      </c>
      <c r="C437" s="85" t="s">
        <v>1180</v>
      </c>
      <c r="D437" s="85" t="s">
        <v>1133</v>
      </c>
      <c r="E437" s="15" t="s">
        <v>6345</v>
      </c>
      <c r="F437" s="85" t="s">
        <v>128</v>
      </c>
      <c r="G437" s="15">
        <v>999926445</v>
      </c>
      <c r="H437" s="15">
        <v>68</v>
      </c>
    </row>
    <row r="438" spans="1:8" x14ac:dyDescent="0.35">
      <c r="A438" s="85" t="s">
        <v>125</v>
      </c>
      <c r="B438" s="85" t="s">
        <v>142</v>
      </c>
      <c r="C438" s="85" t="s">
        <v>4037</v>
      </c>
      <c r="D438" s="85" t="s">
        <v>4038</v>
      </c>
      <c r="E438" s="15" t="s">
        <v>6359</v>
      </c>
      <c r="F438" s="85" t="s">
        <v>128</v>
      </c>
      <c r="G438" s="15">
        <v>999926804</v>
      </c>
      <c r="H438" s="15">
        <v>68</v>
      </c>
    </row>
    <row r="439" spans="1:8" x14ac:dyDescent="0.35">
      <c r="A439" s="17" t="s">
        <v>125</v>
      </c>
      <c r="B439" s="17" t="s">
        <v>142</v>
      </c>
      <c r="C439" s="17" t="s">
        <v>1505</v>
      </c>
      <c r="D439" s="17" t="s">
        <v>3131</v>
      </c>
      <c r="E439" s="15" t="s">
        <v>6127</v>
      </c>
      <c r="F439" s="17" t="s">
        <v>128</v>
      </c>
      <c r="G439" s="17">
        <v>999910986</v>
      </c>
      <c r="H439" s="15">
        <v>63</v>
      </c>
    </row>
    <row r="440" spans="1:8" x14ac:dyDescent="0.35">
      <c r="A440" s="15" t="s">
        <v>125</v>
      </c>
      <c r="B440" s="15" t="s">
        <v>142</v>
      </c>
      <c r="C440" s="15" t="s">
        <v>1718</v>
      </c>
      <c r="D440" s="15" t="s">
        <v>3156</v>
      </c>
      <c r="E440" s="15" t="s">
        <v>6228</v>
      </c>
      <c r="F440" s="15" t="s">
        <v>128</v>
      </c>
      <c r="G440" s="15">
        <v>999920242</v>
      </c>
      <c r="H440" s="15">
        <v>63</v>
      </c>
    </row>
    <row r="441" spans="1:8" x14ac:dyDescent="0.35">
      <c r="A441" s="15" t="s">
        <v>125</v>
      </c>
      <c r="B441" s="15" t="s">
        <v>142</v>
      </c>
      <c r="C441" s="15" t="s">
        <v>169</v>
      </c>
      <c r="D441" s="15" t="s">
        <v>1932</v>
      </c>
      <c r="E441" s="15" t="s">
        <v>6368</v>
      </c>
      <c r="F441" s="15" t="s">
        <v>128</v>
      </c>
      <c r="G441" s="15">
        <v>999927048</v>
      </c>
      <c r="H441" s="15">
        <v>63</v>
      </c>
    </row>
    <row r="442" spans="1:8" x14ac:dyDescent="0.35">
      <c r="A442" s="15" t="s">
        <v>125</v>
      </c>
      <c r="B442" s="15" t="s">
        <v>142</v>
      </c>
      <c r="C442" s="15" t="s">
        <v>631</v>
      </c>
      <c r="D442" s="15" t="s">
        <v>632</v>
      </c>
      <c r="E442" s="15" t="s">
        <v>6166</v>
      </c>
      <c r="F442" s="15" t="s">
        <v>128</v>
      </c>
      <c r="G442" s="15">
        <v>999916600</v>
      </c>
      <c r="H442" s="15">
        <v>60</v>
      </c>
    </row>
    <row r="443" spans="1:8" x14ac:dyDescent="0.35">
      <c r="A443" s="83" t="s">
        <v>125</v>
      </c>
      <c r="B443" s="83" t="s">
        <v>142</v>
      </c>
      <c r="C443" s="83" t="s">
        <v>3868</v>
      </c>
      <c r="D443" s="83" t="s">
        <v>3833</v>
      </c>
      <c r="E443" s="15" t="s">
        <v>6397</v>
      </c>
      <c r="F443" s="83" t="s">
        <v>128</v>
      </c>
      <c r="G443" s="83">
        <v>999927951</v>
      </c>
      <c r="H443" s="15">
        <v>60</v>
      </c>
    </row>
    <row r="444" spans="1:8" x14ac:dyDescent="0.35">
      <c r="A444" s="17" t="s">
        <v>125</v>
      </c>
      <c r="B444" s="17" t="s">
        <v>142</v>
      </c>
      <c r="C444" s="17" t="s">
        <v>3681</v>
      </c>
      <c r="D444" s="17" t="s">
        <v>3682</v>
      </c>
      <c r="E444" s="15" t="s">
        <v>6380</v>
      </c>
      <c r="F444" s="17" t="s">
        <v>128</v>
      </c>
      <c r="G444" s="17">
        <v>999927460</v>
      </c>
      <c r="H444" s="15">
        <v>58</v>
      </c>
    </row>
    <row r="445" spans="1:8" x14ac:dyDescent="0.35">
      <c r="A445" s="15" t="s">
        <v>125</v>
      </c>
      <c r="B445" s="15" t="s">
        <v>142</v>
      </c>
      <c r="C445" s="15" t="s">
        <v>4147</v>
      </c>
      <c r="D445" s="15" t="s">
        <v>1717</v>
      </c>
      <c r="E445" s="15" t="s">
        <v>6410</v>
      </c>
      <c r="F445" s="15" t="s">
        <v>128</v>
      </c>
      <c r="G445" s="15">
        <v>999928232</v>
      </c>
      <c r="H445" s="15">
        <v>52.5</v>
      </c>
    </row>
    <row r="446" spans="1:8" x14ac:dyDescent="0.35">
      <c r="A446" s="83" t="s">
        <v>125</v>
      </c>
      <c r="B446" s="83" t="s">
        <v>142</v>
      </c>
      <c r="C446" s="83" t="s">
        <v>3866</v>
      </c>
      <c r="D446" s="83" t="s">
        <v>3819</v>
      </c>
      <c r="E446" s="15" t="s">
        <v>6027</v>
      </c>
      <c r="F446" s="83" t="s">
        <v>128</v>
      </c>
      <c r="G446" s="83">
        <v>999891830</v>
      </c>
      <c r="H446" s="15">
        <v>45</v>
      </c>
    </row>
    <row r="447" spans="1:8" x14ac:dyDescent="0.35">
      <c r="A447" s="15" t="s">
        <v>125</v>
      </c>
      <c r="B447" s="15" t="s">
        <v>142</v>
      </c>
      <c r="C447" s="15" t="s">
        <v>1954</v>
      </c>
      <c r="D447" s="15" t="s">
        <v>1953</v>
      </c>
      <c r="E447" s="15" t="s">
        <v>6277</v>
      </c>
      <c r="F447" s="15" t="s">
        <v>128</v>
      </c>
      <c r="G447" s="15">
        <v>999923709</v>
      </c>
      <c r="H447" s="15">
        <v>45</v>
      </c>
    </row>
    <row r="448" spans="1:8" x14ac:dyDescent="0.35">
      <c r="A448" s="15" t="s">
        <v>125</v>
      </c>
      <c r="B448" s="15" t="s">
        <v>142</v>
      </c>
      <c r="C448" s="15" t="s">
        <v>1911</v>
      </c>
      <c r="D448" s="15" t="s">
        <v>3218</v>
      </c>
      <c r="E448" s="15" t="s">
        <v>6336</v>
      </c>
      <c r="F448" s="15" t="s">
        <v>128</v>
      </c>
      <c r="G448" s="15">
        <v>999926213</v>
      </c>
      <c r="H448" s="15">
        <v>38</v>
      </c>
    </row>
    <row r="449" spans="1:8" x14ac:dyDescent="0.35">
      <c r="A449" s="15" t="s">
        <v>125</v>
      </c>
      <c r="B449" s="15" t="s">
        <v>142</v>
      </c>
      <c r="C449" s="15" t="s">
        <v>465</v>
      </c>
      <c r="D449" s="15" t="s">
        <v>2969</v>
      </c>
      <c r="E449" s="15" t="s">
        <v>6358</v>
      </c>
      <c r="F449" s="15" t="s">
        <v>128</v>
      </c>
      <c r="G449" s="15">
        <v>999926803</v>
      </c>
      <c r="H449" s="15">
        <v>38</v>
      </c>
    </row>
    <row r="450" spans="1:8" x14ac:dyDescent="0.35">
      <c r="A450" s="15" t="s">
        <v>125</v>
      </c>
      <c r="B450" s="15" t="s">
        <v>142</v>
      </c>
      <c r="C450" s="15" t="s">
        <v>254</v>
      </c>
      <c r="D450" s="15" t="s">
        <v>1474</v>
      </c>
      <c r="E450" s="15" t="s">
        <v>6300</v>
      </c>
      <c r="F450" s="15" t="s">
        <v>128</v>
      </c>
      <c r="G450" s="15">
        <v>999924703</v>
      </c>
      <c r="H450" s="15">
        <v>37.5</v>
      </c>
    </row>
    <row r="451" spans="1:8" x14ac:dyDescent="0.35">
      <c r="A451" s="17" t="s">
        <v>125</v>
      </c>
      <c r="B451" s="15" t="s">
        <v>142</v>
      </c>
      <c r="C451" s="15" t="s">
        <v>1894</v>
      </c>
      <c r="D451" s="15" t="s">
        <v>1895</v>
      </c>
      <c r="E451" s="15" t="s">
        <v>6126</v>
      </c>
      <c r="F451" s="15" t="s">
        <v>128</v>
      </c>
      <c r="G451" s="15">
        <v>999910817</v>
      </c>
      <c r="H451" s="15">
        <v>36</v>
      </c>
    </row>
    <row r="452" spans="1:8" x14ac:dyDescent="0.35">
      <c r="A452" s="83" t="s">
        <v>125</v>
      </c>
      <c r="B452" s="83" t="s">
        <v>142</v>
      </c>
      <c r="C452" s="83" t="s">
        <v>1479</v>
      </c>
      <c r="D452" s="83" t="s">
        <v>3867</v>
      </c>
      <c r="E452" s="15" t="s">
        <v>6330</v>
      </c>
      <c r="F452" s="83" t="s">
        <v>128</v>
      </c>
      <c r="G452" s="83">
        <v>999926038</v>
      </c>
      <c r="H452" s="15">
        <v>30</v>
      </c>
    </row>
    <row r="453" spans="1:8" x14ac:dyDescent="0.35">
      <c r="A453" s="15" t="s">
        <v>125</v>
      </c>
      <c r="B453" s="15" t="s">
        <v>142</v>
      </c>
      <c r="C453" s="15" t="s">
        <v>2432</v>
      </c>
      <c r="D453" s="15" t="s">
        <v>2433</v>
      </c>
      <c r="E453" s="15" t="s">
        <v>6122</v>
      </c>
      <c r="F453" s="15" t="s">
        <v>128</v>
      </c>
      <c r="G453" s="15">
        <v>999910584</v>
      </c>
      <c r="H453" s="15">
        <v>28</v>
      </c>
    </row>
    <row r="454" spans="1:8" x14ac:dyDescent="0.35">
      <c r="A454" s="17" t="s">
        <v>125</v>
      </c>
      <c r="B454" s="15" t="s">
        <v>142</v>
      </c>
      <c r="C454" s="15" t="s">
        <v>1936</v>
      </c>
      <c r="D454" s="15" t="s">
        <v>2426</v>
      </c>
      <c r="E454" s="15" t="s">
        <v>6303</v>
      </c>
      <c r="F454" s="15" t="s">
        <v>128</v>
      </c>
      <c r="G454" s="15">
        <v>999924786</v>
      </c>
      <c r="H454" s="15">
        <v>28</v>
      </c>
    </row>
    <row r="455" spans="1:8" x14ac:dyDescent="0.35">
      <c r="A455" s="15" t="s">
        <v>125</v>
      </c>
      <c r="B455" s="15" t="s">
        <v>138</v>
      </c>
      <c r="C455" s="15" t="s">
        <v>2637</v>
      </c>
      <c r="D455" s="15" t="s">
        <v>3210</v>
      </c>
      <c r="E455" s="15" t="s">
        <v>6310</v>
      </c>
      <c r="F455" s="15" t="s">
        <v>128</v>
      </c>
      <c r="G455" s="15">
        <v>999925308</v>
      </c>
      <c r="H455" s="15">
        <v>60</v>
      </c>
    </row>
    <row r="456" spans="1:8" x14ac:dyDescent="0.35">
      <c r="A456" s="85" t="s">
        <v>125</v>
      </c>
      <c r="B456" s="85" t="s">
        <v>138</v>
      </c>
      <c r="C456" s="85" t="s">
        <v>3440</v>
      </c>
      <c r="D456" s="85" t="s">
        <v>1225</v>
      </c>
      <c r="E456" s="15" t="s">
        <v>6382</v>
      </c>
      <c r="F456" s="85" t="s">
        <v>128</v>
      </c>
      <c r="G456" s="15">
        <v>999927497</v>
      </c>
      <c r="H456" s="15">
        <v>60</v>
      </c>
    </row>
    <row r="457" spans="1:8" x14ac:dyDescent="0.35">
      <c r="A457" s="15" t="s">
        <v>125</v>
      </c>
      <c r="B457" s="15" t="s">
        <v>138</v>
      </c>
      <c r="C457" s="15" t="s">
        <v>1718</v>
      </c>
      <c r="D457" s="15" t="s">
        <v>3199</v>
      </c>
      <c r="E457" s="15" t="s">
        <v>6372</v>
      </c>
      <c r="F457" s="15" t="s">
        <v>128</v>
      </c>
      <c r="G457" s="15">
        <v>999927257</v>
      </c>
      <c r="H457" s="15">
        <v>45</v>
      </c>
    </row>
    <row r="458" spans="1:8" x14ac:dyDescent="0.35">
      <c r="A458" s="15" t="s">
        <v>125</v>
      </c>
      <c r="B458" s="15" t="s">
        <v>138</v>
      </c>
      <c r="C458" s="15" t="s">
        <v>4156</v>
      </c>
      <c r="D458" s="15" t="s">
        <v>308</v>
      </c>
      <c r="E458" s="15" t="s">
        <v>6407</v>
      </c>
      <c r="F458" s="15" t="s">
        <v>128</v>
      </c>
      <c r="G458" s="15">
        <v>999928204</v>
      </c>
      <c r="H458" s="15">
        <v>35</v>
      </c>
    </row>
    <row r="459" spans="1:8" x14ac:dyDescent="0.35">
      <c r="A459" s="82" t="s">
        <v>125</v>
      </c>
      <c r="B459" s="82" t="s">
        <v>138</v>
      </c>
      <c r="C459" s="82" t="s">
        <v>2709</v>
      </c>
      <c r="D459" s="82" t="s">
        <v>1300</v>
      </c>
      <c r="E459" s="15" t="s">
        <v>6341</v>
      </c>
      <c r="F459" s="82" t="s">
        <v>128</v>
      </c>
      <c r="G459" s="82">
        <v>999926344</v>
      </c>
      <c r="H459" s="15">
        <v>30</v>
      </c>
    </row>
    <row r="460" spans="1:8" x14ac:dyDescent="0.35">
      <c r="A460" s="15" t="s">
        <v>125</v>
      </c>
      <c r="B460" s="15" t="s">
        <v>138</v>
      </c>
      <c r="C460" s="15" t="s">
        <v>3586</v>
      </c>
      <c r="D460" s="15" t="s">
        <v>885</v>
      </c>
      <c r="E460" s="15" t="s">
        <v>6381</v>
      </c>
      <c r="F460" s="15" t="s">
        <v>128</v>
      </c>
      <c r="G460" s="15">
        <v>999927467</v>
      </c>
      <c r="H460" s="15">
        <v>30</v>
      </c>
    </row>
    <row r="461" spans="1:8" x14ac:dyDescent="0.35">
      <c r="A461" s="17" t="s">
        <v>125</v>
      </c>
      <c r="B461" s="15" t="s">
        <v>138</v>
      </c>
      <c r="C461" s="15" t="s">
        <v>2443</v>
      </c>
      <c r="D461" s="15" t="s">
        <v>2444</v>
      </c>
      <c r="E461" s="15" t="s">
        <v>6294</v>
      </c>
      <c r="F461" s="15" t="s">
        <v>128</v>
      </c>
      <c r="G461" s="15">
        <v>999924564</v>
      </c>
      <c r="H461" s="15">
        <v>26</v>
      </c>
    </row>
  </sheetData>
  <sortState xmlns:xlrd2="http://schemas.microsoft.com/office/spreadsheetml/2017/richdata2" ref="A2:H461">
    <sortCondition descending="1" ref="F2:F461"/>
    <sortCondition ref="B2:B461"/>
    <sortCondition descending="1" ref="H2:H46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8487-AC5F-4E4C-989A-97FBDE581186}">
  <dimension ref="A1:H560"/>
  <sheetViews>
    <sheetView workbookViewId="0">
      <selection activeCell="G34" sqref="G34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7.6328125" bestFit="1" customWidth="1"/>
    <col min="5" max="5" width="34.26953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2903</v>
      </c>
      <c r="B2" s="15" t="s">
        <v>126</v>
      </c>
      <c r="C2" s="17" t="s">
        <v>295</v>
      </c>
      <c r="D2" s="17" t="s">
        <v>1610</v>
      </c>
      <c r="E2" s="15" t="s">
        <v>6419</v>
      </c>
      <c r="F2" s="17" t="s">
        <v>135</v>
      </c>
      <c r="G2" s="15">
        <v>999733662</v>
      </c>
      <c r="H2" s="15">
        <v>784</v>
      </c>
    </row>
    <row r="3" spans="1:8" x14ac:dyDescent="0.35">
      <c r="A3" s="15" t="s">
        <v>2903</v>
      </c>
      <c r="B3" s="17" t="s">
        <v>126</v>
      </c>
      <c r="C3" s="17" t="s">
        <v>876</v>
      </c>
      <c r="D3" s="17" t="s">
        <v>875</v>
      </c>
      <c r="E3" s="15" t="s">
        <v>6429</v>
      </c>
      <c r="F3" s="17" t="s">
        <v>135</v>
      </c>
      <c r="G3" s="15">
        <v>999800767</v>
      </c>
      <c r="H3" s="15">
        <v>690</v>
      </c>
    </row>
    <row r="4" spans="1:8" x14ac:dyDescent="0.35">
      <c r="A4" s="15" t="s">
        <v>2903</v>
      </c>
      <c r="B4" s="15" t="s">
        <v>126</v>
      </c>
      <c r="C4" s="17" t="s">
        <v>585</v>
      </c>
      <c r="D4" s="17" t="s">
        <v>1106</v>
      </c>
      <c r="E4" s="15" t="s">
        <v>6586</v>
      </c>
      <c r="F4" s="17" t="s">
        <v>135</v>
      </c>
      <c r="G4" s="15">
        <v>999912527</v>
      </c>
      <c r="H4" s="15">
        <v>615</v>
      </c>
    </row>
    <row r="5" spans="1:8" x14ac:dyDescent="0.35">
      <c r="A5" s="15" t="s">
        <v>2903</v>
      </c>
      <c r="B5" s="15" t="s">
        <v>126</v>
      </c>
      <c r="C5" s="15" t="s">
        <v>751</v>
      </c>
      <c r="D5" s="15" t="s">
        <v>1995</v>
      </c>
      <c r="E5" s="15" t="s">
        <v>6473</v>
      </c>
      <c r="F5" s="15" t="s">
        <v>135</v>
      </c>
      <c r="G5" s="15">
        <v>999862946</v>
      </c>
      <c r="H5" s="15">
        <v>506</v>
      </c>
    </row>
    <row r="6" spans="1:8" x14ac:dyDescent="0.35">
      <c r="A6" s="15" t="s">
        <v>2903</v>
      </c>
      <c r="B6" s="15" t="s">
        <v>126</v>
      </c>
      <c r="C6" s="17" t="s">
        <v>1110</v>
      </c>
      <c r="D6" s="17" t="s">
        <v>1106</v>
      </c>
      <c r="E6" s="15" t="s">
        <v>6479</v>
      </c>
      <c r="F6" s="17" t="s">
        <v>135</v>
      </c>
      <c r="G6" s="15">
        <v>999869686</v>
      </c>
      <c r="H6" s="15">
        <v>502</v>
      </c>
    </row>
    <row r="7" spans="1:8" x14ac:dyDescent="0.35">
      <c r="A7" s="15" t="s">
        <v>2903</v>
      </c>
      <c r="B7" s="15" t="s">
        <v>126</v>
      </c>
      <c r="C7" s="15" t="s">
        <v>1147</v>
      </c>
      <c r="D7" s="15" t="s">
        <v>1148</v>
      </c>
      <c r="E7" s="15" t="s">
        <v>6509</v>
      </c>
      <c r="F7" s="15" t="s">
        <v>135</v>
      </c>
      <c r="G7" s="15">
        <v>999882146</v>
      </c>
      <c r="H7" s="15">
        <v>480</v>
      </c>
    </row>
    <row r="8" spans="1:8" x14ac:dyDescent="0.35">
      <c r="A8" s="15" t="s">
        <v>2903</v>
      </c>
      <c r="B8" s="15" t="s">
        <v>126</v>
      </c>
      <c r="C8" s="15" t="s">
        <v>223</v>
      </c>
      <c r="D8" s="15" t="s">
        <v>222</v>
      </c>
      <c r="E8" s="15" t="s">
        <v>6648</v>
      </c>
      <c r="F8" s="15" t="s">
        <v>135</v>
      </c>
      <c r="G8" s="15">
        <v>999918849</v>
      </c>
      <c r="H8" s="15">
        <v>420.5</v>
      </c>
    </row>
    <row r="9" spans="1:8" x14ac:dyDescent="0.35">
      <c r="A9" s="15" t="s">
        <v>2903</v>
      </c>
      <c r="B9" s="15" t="s">
        <v>126</v>
      </c>
      <c r="C9" s="17" t="s">
        <v>1233</v>
      </c>
      <c r="D9" s="17" t="s">
        <v>1223</v>
      </c>
      <c r="E9" s="15" t="s">
        <v>6518</v>
      </c>
      <c r="F9" s="17" t="s">
        <v>135</v>
      </c>
      <c r="G9" s="15">
        <v>999887588</v>
      </c>
      <c r="H9" s="15">
        <v>342</v>
      </c>
    </row>
    <row r="10" spans="1:8" x14ac:dyDescent="0.35">
      <c r="A10" s="15" t="s">
        <v>2903</v>
      </c>
      <c r="B10" s="15" t="s">
        <v>126</v>
      </c>
      <c r="C10" s="17" t="s">
        <v>1534</v>
      </c>
      <c r="D10" s="17" t="s">
        <v>1532</v>
      </c>
      <c r="E10" s="15" t="s">
        <v>6436</v>
      </c>
      <c r="F10" s="15" t="s">
        <v>135</v>
      </c>
      <c r="G10" s="15">
        <v>999826696</v>
      </c>
      <c r="H10" s="15">
        <v>340</v>
      </c>
    </row>
    <row r="11" spans="1:8" x14ac:dyDescent="0.35">
      <c r="A11" s="15" t="s">
        <v>2903</v>
      </c>
      <c r="B11" s="15" t="s">
        <v>126</v>
      </c>
      <c r="C11" s="17" t="s">
        <v>291</v>
      </c>
      <c r="D11" s="17" t="s">
        <v>1492</v>
      </c>
      <c r="E11" s="15" t="s">
        <v>6508</v>
      </c>
      <c r="F11" s="17" t="s">
        <v>135</v>
      </c>
      <c r="G11" s="15">
        <v>999881755</v>
      </c>
      <c r="H11" s="15">
        <v>332</v>
      </c>
    </row>
    <row r="12" spans="1:8" x14ac:dyDescent="0.35">
      <c r="A12" s="15" t="s">
        <v>2903</v>
      </c>
      <c r="B12" s="15" t="s">
        <v>126</v>
      </c>
      <c r="C12" s="15" t="s">
        <v>472</v>
      </c>
      <c r="D12" s="15" t="s">
        <v>1931</v>
      </c>
      <c r="E12" s="15" t="s">
        <v>944</v>
      </c>
      <c r="F12" s="15" t="s">
        <v>135</v>
      </c>
      <c r="G12" s="15">
        <v>999713548</v>
      </c>
      <c r="H12" s="15">
        <v>323</v>
      </c>
    </row>
    <row r="13" spans="1:8" x14ac:dyDescent="0.35">
      <c r="A13" s="15" t="s">
        <v>2903</v>
      </c>
      <c r="B13" s="15" t="s">
        <v>126</v>
      </c>
      <c r="C13" s="17" t="s">
        <v>1427</v>
      </c>
      <c r="D13" s="17" t="s">
        <v>1428</v>
      </c>
      <c r="E13" s="15" t="s">
        <v>6612</v>
      </c>
      <c r="F13" s="17" t="s">
        <v>135</v>
      </c>
      <c r="G13" s="15">
        <v>999917832</v>
      </c>
      <c r="H13" s="15">
        <v>313.5</v>
      </c>
    </row>
    <row r="14" spans="1:8" x14ac:dyDescent="0.35">
      <c r="A14" s="15" t="s">
        <v>2903</v>
      </c>
      <c r="B14" s="15" t="s">
        <v>126</v>
      </c>
      <c r="C14" s="17" t="s">
        <v>183</v>
      </c>
      <c r="D14" s="17" t="s">
        <v>1192</v>
      </c>
      <c r="E14" s="15" t="s">
        <v>6447</v>
      </c>
      <c r="F14" s="17" t="s">
        <v>135</v>
      </c>
      <c r="G14" s="15">
        <v>999847244</v>
      </c>
      <c r="H14" s="15">
        <v>285</v>
      </c>
    </row>
    <row r="15" spans="1:8" x14ac:dyDescent="0.35">
      <c r="A15" s="15" t="s">
        <v>2903</v>
      </c>
      <c r="B15" s="15" t="s">
        <v>126</v>
      </c>
      <c r="C15" s="15" t="s">
        <v>356</v>
      </c>
      <c r="D15" s="15" t="s">
        <v>1670</v>
      </c>
      <c r="E15" s="15" t="s">
        <v>6485</v>
      </c>
      <c r="F15" s="15" t="s">
        <v>135</v>
      </c>
      <c r="G15" s="15">
        <v>999871947</v>
      </c>
      <c r="H15" s="15">
        <v>262.5</v>
      </c>
    </row>
    <row r="16" spans="1:8" x14ac:dyDescent="0.35">
      <c r="A16" s="15" t="s">
        <v>2903</v>
      </c>
      <c r="B16" s="15" t="s">
        <v>126</v>
      </c>
      <c r="C16" s="15" t="s">
        <v>570</v>
      </c>
      <c r="D16" s="15" t="s">
        <v>2276</v>
      </c>
      <c r="E16" s="15" t="s">
        <v>6502</v>
      </c>
      <c r="F16" s="15" t="s">
        <v>135</v>
      </c>
      <c r="G16" s="15">
        <v>999879027</v>
      </c>
      <c r="H16" s="15">
        <v>259</v>
      </c>
    </row>
    <row r="17" spans="1:8" x14ac:dyDescent="0.35">
      <c r="A17" s="15" t="s">
        <v>2903</v>
      </c>
      <c r="B17" s="17" t="s">
        <v>126</v>
      </c>
      <c r="C17" s="17" t="s">
        <v>214</v>
      </c>
      <c r="D17" s="17" t="s">
        <v>215</v>
      </c>
      <c r="E17" s="15" t="s">
        <v>6599</v>
      </c>
      <c r="F17" s="17" t="s">
        <v>135</v>
      </c>
      <c r="G17" s="15">
        <v>999916476</v>
      </c>
      <c r="H17" s="15">
        <v>243</v>
      </c>
    </row>
    <row r="18" spans="1:8" x14ac:dyDescent="0.35">
      <c r="A18" s="15" t="s">
        <v>2903</v>
      </c>
      <c r="B18" s="15" t="s">
        <v>126</v>
      </c>
      <c r="C18" s="17" t="s">
        <v>1053</v>
      </c>
      <c r="D18" s="17" t="s">
        <v>1049</v>
      </c>
      <c r="E18" s="15" t="s">
        <v>6498</v>
      </c>
      <c r="F18" s="17" t="s">
        <v>135</v>
      </c>
      <c r="G18" s="15">
        <v>999876473</v>
      </c>
      <c r="H18" s="15">
        <v>241</v>
      </c>
    </row>
    <row r="19" spans="1:8" x14ac:dyDescent="0.35">
      <c r="A19" s="15" t="s">
        <v>2903</v>
      </c>
      <c r="B19" s="15" t="s">
        <v>126</v>
      </c>
      <c r="C19" s="15" t="s">
        <v>835</v>
      </c>
      <c r="D19" s="15" t="s">
        <v>836</v>
      </c>
      <c r="E19" s="15" t="s">
        <v>6764</v>
      </c>
      <c r="F19" s="15" t="s">
        <v>135</v>
      </c>
      <c r="G19" s="15">
        <v>999923138</v>
      </c>
      <c r="H19" s="15">
        <v>236</v>
      </c>
    </row>
    <row r="20" spans="1:8" x14ac:dyDescent="0.35">
      <c r="A20" s="15" t="s">
        <v>2903</v>
      </c>
      <c r="B20" s="17" t="s">
        <v>126</v>
      </c>
      <c r="C20" s="17" t="s">
        <v>1118</v>
      </c>
      <c r="D20" s="17" t="s">
        <v>1106</v>
      </c>
      <c r="E20" s="15" t="s">
        <v>6524</v>
      </c>
      <c r="F20" s="17" t="s">
        <v>135</v>
      </c>
      <c r="G20" s="15">
        <v>999890098</v>
      </c>
      <c r="H20" s="15">
        <v>219</v>
      </c>
    </row>
    <row r="21" spans="1:8" x14ac:dyDescent="0.35">
      <c r="A21" s="15" t="s">
        <v>2903</v>
      </c>
      <c r="B21" s="15" t="s">
        <v>126</v>
      </c>
      <c r="C21" s="17" t="s">
        <v>433</v>
      </c>
      <c r="D21" s="17" t="s">
        <v>1223</v>
      </c>
      <c r="E21" s="15" t="s">
        <v>6481</v>
      </c>
      <c r="F21" s="17" t="s">
        <v>135</v>
      </c>
      <c r="G21" s="15">
        <v>999870101</v>
      </c>
      <c r="H21" s="15">
        <v>218</v>
      </c>
    </row>
    <row r="22" spans="1:8" x14ac:dyDescent="0.35">
      <c r="A22" s="15" t="s">
        <v>2903</v>
      </c>
      <c r="B22" s="15" t="s">
        <v>126</v>
      </c>
      <c r="C22" s="15" t="s">
        <v>526</v>
      </c>
      <c r="D22" s="15" t="s">
        <v>525</v>
      </c>
      <c r="E22" s="15" t="s">
        <v>6457</v>
      </c>
      <c r="F22" s="15" t="s">
        <v>135</v>
      </c>
      <c r="G22" s="15">
        <v>999856224</v>
      </c>
      <c r="H22" s="15">
        <v>215</v>
      </c>
    </row>
    <row r="23" spans="1:8" x14ac:dyDescent="0.35">
      <c r="A23" s="15" t="s">
        <v>2903</v>
      </c>
      <c r="B23" s="15" t="s">
        <v>126</v>
      </c>
      <c r="C23" s="15" t="s">
        <v>910</v>
      </c>
      <c r="D23" s="15" t="s">
        <v>904</v>
      </c>
      <c r="E23" s="15" t="s">
        <v>6624</v>
      </c>
      <c r="F23" s="15" t="s">
        <v>135</v>
      </c>
      <c r="G23" s="15">
        <v>999918399</v>
      </c>
      <c r="H23" s="15">
        <v>212</v>
      </c>
    </row>
    <row r="24" spans="1:8" x14ac:dyDescent="0.35">
      <c r="A24" s="15" t="s">
        <v>2903</v>
      </c>
      <c r="B24" s="15" t="s">
        <v>126</v>
      </c>
      <c r="C24" s="17" t="s">
        <v>677</v>
      </c>
      <c r="D24" s="17" t="s">
        <v>1492</v>
      </c>
      <c r="E24" s="15" t="s">
        <v>6507</v>
      </c>
      <c r="F24" s="17" t="s">
        <v>135</v>
      </c>
      <c r="G24" s="15">
        <v>999881753</v>
      </c>
      <c r="H24" s="15">
        <v>210</v>
      </c>
    </row>
    <row r="25" spans="1:8" x14ac:dyDescent="0.35">
      <c r="A25" s="15" t="s">
        <v>2903</v>
      </c>
      <c r="B25" s="17" t="s">
        <v>126</v>
      </c>
      <c r="C25" s="17" t="s">
        <v>498</v>
      </c>
      <c r="D25" s="17" t="s">
        <v>561</v>
      </c>
      <c r="E25" s="15" t="s">
        <v>6462</v>
      </c>
      <c r="F25" s="17" t="s">
        <v>135</v>
      </c>
      <c r="G25" s="15">
        <v>999860298</v>
      </c>
      <c r="H25" s="15">
        <v>198</v>
      </c>
    </row>
    <row r="26" spans="1:8" x14ac:dyDescent="0.35">
      <c r="A26" s="15" t="s">
        <v>2903</v>
      </c>
      <c r="B26" s="15" t="s">
        <v>126</v>
      </c>
      <c r="C26" s="17" t="s">
        <v>783</v>
      </c>
      <c r="D26" s="17" t="s">
        <v>784</v>
      </c>
      <c r="E26" s="15" t="s">
        <v>6490</v>
      </c>
      <c r="F26" s="17" t="s">
        <v>135</v>
      </c>
      <c r="G26" s="15">
        <v>999873096</v>
      </c>
      <c r="H26" s="15">
        <v>194</v>
      </c>
    </row>
    <row r="27" spans="1:8" x14ac:dyDescent="0.35">
      <c r="A27" s="15" t="s">
        <v>2903</v>
      </c>
      <c r="B27" s="15" t="s">
        <v>126</v>
      </c>
      <c r="C27" s="15" t="s">
        <v>1330</v>
      </c>
      <c r="D27" s="15" t="s">
        <v>1331</v>
      </c>
      <c r="E27" s="15" t="s">
        <v>6558</v>
      </c>
      <c r="F27" s="15" t="s">
        <v>135</v>
      </c>
      <c r="G27" s="15">
        <v>999903678</v>
      </c>
      <c r="H27" s="15">
        <v>191</v>
      </c>
    </row>
    <row r="28" spans="1:8" x14ac:dyDescent="0.35">
      <c r="A28" s="15" t="s">
        <v>2903</v>
      </c>
      <c r="B28" s="15" t="s">
        <v>126</v>
      </c>
      <c r="C28" s="15" t="s">
        <v>671</v>
      </c>
      <c r="D28" s="15" t="s">
        <v>672</v>
      </c>
      <c r="E28" s="15" t="s">
        <v>6600</v>
      </c>
      <c r="F28" s="15" t="s">
        <v>135</v>
      </c>
      <c r="G28" s="15">
        <v>999916703</v>
      </c>
      <c r="H28" s="15">
        <v>188</v>
      </c>
    </row>
    <row r="29" spans="1:8" x14ac:dyDescent="0.35">
      <c r="A29" s="15" t="s">
        <v>2903</v>
      </c>
      <c r="B29" s="15" t="s">
        <v>126</v>
      </c>
      <c r="C29" s="15" t="s">
        <v>487</v>
      </c>
      <c r="D29" s="15" t="s">
        <v>668</v>
      </c>
      <c r="E29" s="15" t="s">
        <v>6607</v>
      </c>
      <c r="F29" s="15" t="s">
        <v>135</v>
      </c>
      <c r="G29" s="15">
        <v>999917417</v>
      </c>
      <c r="H29" s="15">
        <v>184</v>
      </c>
    </row>
    <row r="30" spans="1:8" x14ac:dyDescent="0.35">
      <c r="A30" s="15" t="s">
        <v>2903</v>
      </c>
      <c r="B30" s="15" t="s">
        <v>126</v>
      </c>
      <c r="C30" s="17" t="s">
        <v>433</v>
      </c>
      <c r="D30" s="17" t="s">
        <v>1106</v>
      </c>
      <c r="E30" s="15" t="s">
        <v>2233</v>
      </c>
      <c r="F30" s="17" t="s">
        <v>135</v>
      </c>
      <c r="G30" s="15">
        <v>999884639</v>
      </c>
      <c r="H30" s="15">
        <v>180</v>
      </c>
    </row>
    <row r="31" spans="1:8" x14ac:dyDescent="0.35">
      <c r="A31" s="15" t="s">
        <v>2903</v>
      </c>
      <c r="B31" s="15" t="s">
        <v>126</v>
      </c>
      <c r="C31" s="15" t="s">
        <v>315</v>
      </c>
      <c r="D31" s="15" t="s">
        <v>615</v>
      </c>
      <c r="E31" s="15" t="s">
        <v>6516</v>
      </c>
      <c r="F31" s="15" t="s">
        <v>135</v>
      </c>
      <c r="G31" s="15">
        <v>999885683</v>
      </c>
      <c r="H31" s="15">
        <v>180</v>
      </c>
    </row>
    <row r="32" spans="1:8" x14ac:dyDescent="0.35">
      <c r="A32" s="17" t="s">
        <v>2903</v>
      </c>
      <c r="B32" s="17" t="s">
        <v>126</v>
      </c>
      <c r="C32" s="17" t="s">
        <v>3281</v>
      </c>
      <c r="D32" s="17" t="s">
        <v>3282</v>
      </c>
      <c r="E32" s="15" t="s">
        <v>6958</v>
      </c>
      <c r="F32" s="17" t="s">
        <v>135</v>
      </c>
      <c r="G32" s="17">
        <v>999907657</v>
      </c>
      <c r="H32" s="15">
        <v>158.5</v>
      </c>
    </row>
    <row r="33" spans="1:8" x14ac:dyDescent="0.35">
      <c r="A33" s="15" t="s">
        <v>2903</v>
      </c>
      <c r="B33" s="15" t="s">
        <v>126</v>
      </c>
      <c r="C33" s="15" t="s">
        <v>1790</v>
      </c>
      <c r="D33" s="15" t="s">
        <v>1789</v>
      </c>
      <c r="E33" s="15" t="s">
        <v>6464</v>
      </c>
      <c r="F33" s="15" t="s">
        <v>135</v>
      </c>
      <c r="G33" s="15">
        <v>999860886</v>
      </c>
      <c r="H33" s="15">
        <v>156</v>
      </c>
    </row>
    <row r="34" spans="1:8" x14ac:dyDescent="0.35">
      <c r="A34" s="15" t="s">
        <v>2903</v>
      </c>
      <c r="B34" s="15" t="s">
        <v>126</v>
      </c>
      <c r="C34" s="17" t="s">
        <v>1593</v>
      </c>
      <c r="D34" s="17" t="s">
        <v>1594</v>
      </c>
      <c r="E34" s="15" t="s">
        <v>6428</v>
      </c>
      <c r="F34" s="17" t="s">
        <v>135</v>
      </c>
      <c r="G34" s="15">
        <v>999797214</v>
      </c>
      <c r="H34" s="15">
        <v>153</v>
      </c>
    </row>
    <row r="35" spans="1:8" x14ac:dyDescent="0.35">
      <c r="A35" s="15" t="s">
        <v>2903</v>
      </c>
      <c r="B35" s="15" t="s">
        <v>126</v>
      </c>
      <c r="C35" s="15" t="s">
        <v>174</v>
      </c>
      <c r="D35" s="15" t="s">
        <v>1177</v>
      </c>
      <c r="E35" s="15" t="s">
        <v>6469</v>
      </c>
      <c r="F35" s="15" t="s">
        <v>135</v>
      </c>
      <c r="G35" s="15">
        <v>999862032</v>
      </c>
      <c r="H35" s="15">
        <v>139</v>
      </c>
    </row>
    <row r="36" spans="1:8" x14ac:dyDescent="0.35">
      <c r="A36" s="15" t="s">
        <v>2903</v>
      </c>
      <c r="B36" s="17" t="s">
        <v>126</v>
      </c>
      <c r="C36" s="17" t="s">
        <v>2028</v>
      </c>
      <c r="D36" s="17" t="s">
        <v>1874</v>
      </c>
      <c r="E36" s="15" t="s">
        <v>6566</v>
      </c>
      <c r="F36" s="17" t="s">
        <v>135</v>
      </c>
      <c r="G36" s="17">
        <v>999907657</v>
      </c>
      <c r="H36" s="15">
        <v>139</v>
      </c>
    </row>
    <row r="37" spans="1:8" x14ac:dyDescent="0.35">
      <c r="A37" s="15" t="s">
        <v>2903</v>
      </c>
      <c r="B37" s="15" t="s">
        <v>126</v>
      </c>
      <c r="C37" s="15" t="s">
        <v>3522</v>
      </c>
      <c r="D37" s="15" t="s">
        <v>3523</v>
      </c>
      <c r="E37" s="15" t="s">
        <v>6434</v>
      </c>
      <c r="F37" s="15" t="s">
        <v>135</v>
      </c>
      <c r="G37" s="15">
        <v>999821295</v>
      </c>
      <c r="H37" s="15">
        <v>135</v>
      </c>
    </row>
    <row r="38" spans="1:8" x14ac:dyDescent="0.35">
      <c r="A38" s="15" t="s">
        <v>2903</v>
      </c>
      <c r="B38" s="15" t="s">
        <v>126</v>
      </c>
      <c r="C38" s="85" t="s">
        <v>2601</v>
      </c>
      <c r="D38" s="15" t="s">
        <v>1187</v>
      </c>
      <c r="E38" s="15" t="s">
        <v>6513</v>
      </c>
      <c r="F38" s="15" t="s">
        <v>135</v>
      </c>
      <c r="G38" s="15">
        <v>999882746</v>
      </c>
      <c r="H38" s="15">
        <v>126</v>
      </c>
    </row>
    <row r="39" spans="1:8" x14ac:dyDescent="0.35">
      <c r="A39" s="15" t="s">
        <v>2903</v>
      </c>
      <c r="B39" s="15" t="s">
        <v>126</v>
      </c>
      <c r="C39" s="15" t="s">
        <v>1841</v>
      </c>
      <c r="D39" s="15" t="s">
        <v>1802</v>
      </c>
      <c r="E39" s="15" t="s">
        <v>6463</v>
      </c>
      <c r="F39" s="15" t="s">
        <v>135</v>
      </c>
      <c r="G39" s="15">
        <v>999860389</v>
      </c>
      <c r="H39" s="15">
        <v>123</v>
      </c>
    </row>
    <row r="40" spans="1:8" x14ac:dyDescent="0.35">
      <c r="A40" s="15" t="s">
        <v>2903</v>
      </c>
      <c r="B40" s="15" t="s">
        <v>126</v>
      </c>
      <c r="C40" s="15" t="s">
        <v>845</v>
      </c>
      <c r="D40" s="15" t="s">
        <v>1849</v>
      </c>
      <c r="E40" s="15" t="s">
        <v>6552</v>
      </c>
      <c r="F40" s="15" t="s">
        <v>135</v>
      </c>
      <c r="G40" s="15">
        <v>999901826</v>
      </c>
      <c r="H40" s="15">
        <v>122</v>
      </c>
    </row>
    <row r="41" spans="1:8" x14ac:dyDescent="0.35">
      <c r="A41" s="15" t="s">
        <v>2903</v>
      </c>
      <c r="B41" s="15" t="s">
        <v>126</v>
      </c>
      <c r="C41" s="15" t="s">
        <v>1383</v>
      </c>
      <c r="D41" s="15" t="s">
        <v>1384</v>
      </c>
      <c r="E41" s="15" t="s">
        <v>6664</v>
      </c>
      <c r="F41" s="15" t="s">
        <v>135</v>
      </c>
      <c r="G41" s="15">
        <v>999918979</v>
      </c>
      <c r="H41" s="15">
        <v>120</v>
      </c>
    </row>
    <row r="42" spans="1:8" x14ac:dyDescent="0.35">
      <c r="A42" s="15" t="s">
        <v>2903</v>
      </c>
      <c r="B42" s="15" t="s">
        <v>126</v>
      </c>
      <c r="C42" s="15" t="s">
        <v>746</v>
      </c>
      <c r="D42" s="15" t="s">
        <v>747</v>
      </c>
      <c r="E42" s="15" t="s">
        <v>6582</v>
      </c>
      <c r="F42" s="15" t="s">
        <v>135</v>
      </c>
      <c r="G42" s="15">
        <v>999910758</v>
      </c>
      <c r="H42" s="15">
        <v>115</v>
      </c>
    </row>
    <row r="43" spans="1:8" x14ac:dyDescent="0.35">
      <c r="A43" s="15" t="s">
        <v>2903</v>
      </c>
      <c r="B43" s="17" t="s">
        <v>126</v>
      </c>
      <c r="C43" s="17" t="s">
        <v>261</v>
      </c>
      <c r="D43" s="17" t="s">
        <v>267</v>
      </c>
      <c r="E43" s="15" t="s">
        <v>6693</v>
      </c>
      <c r="F43" s="17" t="s">
        <v>135</v>
      </c>
      <c r="G43" s="17">
        <v>999920514</v>
      </c>
      <c r="H43" s="15">
        <v>115</v>
      </c>
    </row>
    <row r="44" spans="1:8" x14ac:dyDescent="0.35">
      <c r="A44" s="15" t="s">
        <v>2903</v>
      </c>
      <c r="B44" s="15" t="s">
        <v>126</v>
      </c>
      <c r="C44" s="15" t="s">
        <v>388</v>
      </c>
      <c r="D44" s="15" t="s">
        <v>1391</v>
      </c>
      <c r="E44" s="15" t="s">
        <v>6437</v>
      </c>
      <c r="F44" s="15" t="s">
        <v>135</v>
      </c>
      <c r="G44" s="15">
        <v>999827508</v>
      </c>
      <c r="H44" s="15">
        <v>106</v>
      </c>
    </row>
    <row r="45" spans="1:8" x14ac:dyDescent="0.35">
      <c r="A45" s="15" t="s">
        <v>2903</v>
      </c>
      <c r="B45" s="15" t="s">
        <v>126</v>
      </c>
      <c r="C45" s="15" t="s">
        <v>726</v>
      </c>
      <c r="D45" s="15" t="s">
        <v>727</v>
      </c>
      <c r="E45" s="15" t="s">
        <v>6606</v>
      </c>
      <c r="F45" s="15" t="s">
        <v>135</v>
      </c>
      <c r="G45" s="15">
        <v>999917367</v>
      </c>
      <c r="H45" s="15">
        <v>106</v>
      </c>
    </row>
    <row r="46" spans="1:8" x14ac:dyDescent="0.35">
      <c r="A46" s="15" t="s">
        <v>2903</v>
      </c>
      <c r="B46" s="15" t="s">
        <v>126</v>
      </c>
      <c r="C46" s="15" t="s">
        <v>2167</v>
      </c>
      <c r="D46" s="15" t="s">
        <v>2168</v>
      </c>
      <c r="E46" s="15" t="s">
        <v>6576</v>
      </c>
      <c r="F46" s="17" t="s">
        <v>135</v>
      </c>
      <c r="G46" s="15">
        <v>999910026</v>
      </c>
      <c r="H46" s="15">
        <v>105</v>
      </c>
    </row>
    <row r="47" spans="1:8" x14ac:dyDescent="0.35">
      <c r="A47" s="15" t="s">
        <v>2903</v>
      </c>
      <c r="B47" s="15" t="s">
        <v>126</v>
      </c>
      <c r="C47" s="15" t="s">
        <v>510</v>
      </c>
      <c r="D47" s="15" t="s">
        <v>499</v>
      </c>
      <c r="E47" s="15" t="s">
        <v>6568</v>
      </c>
      <c r="F47" s="15" t="s">
        <v>135</v>
      </c>
      <c r="G47" s="15">
        <v>999908800</v>
      </c>
      <c r="H47" s="15">
        <v>103</v>
      </c>
    </row>
    <row r="48" spans="1:8" x14ac:dyDescent="0.35">
      <c r="A48" s="15" t="s">
        <v>2903</v>
      </c>
      <c r="B48" s="15" t="s">
        <v>126</v>
      </c>
      <c r="C48" s="17" t="s">
        <v>1731</v>
      </c>
      <c r="D48" s="17" t="s">
        <v>1732</v>
      </c>
      <c r="E48" s="15" t="s">
        <v>6440</v>
      </c>
      <c r="F48" s="17" t="s">
        <v>135</v>
      </c>
      <c r="G48" s="15">
        <v>999831325</v>
      </c>
      <c r="H48" s="15">
        <v>101</v>
      </c>
    </row>
    <row r="49" spans="1:8" x14ac:dyDescent="0.35">
      <c r="A49" s="15" t="s">
        <v>2903</v>
      </c>
      <c r="B49" s="15" t="s">
        <v>126</v>
      </c>
      <c r="C49" s="17" t="s">
        <v>1622</v>
      </c>
      <c r="D49" s="17" t="s">
        <v>1621</v>
      </c>
      <c r="E49" s="15" t="s">
        <v>6563</v>
      </c>
      <c r="F49" s="17" t="s">
        <v>135</v>
      </c>
      <c r="G49" s="15">
        <v>999906173</v>
      </c>
      <c r="H49" s="15">
        <v>101</v>
      </c>
    </row>
    <row r="50" spans="1:8" x14ac:dyDescent="0.35">
      <c r="A50" s="15" t="s">
        <v>2903</v>
      </c>
      <c r="B50" s="17" t="s">
        <v>126</v>
      </c>
      <c r="C50" s="17" t="s">
        <v>1352</v>
      </c>
      <c r="D50" s="17" t="s">
        <v>1351</v>
      </c>
      <c r="E50" s="15" t="s">
        <v>6541</v>
      </c>
      <c r="F50" s="17" t="s">
        <v>135</v>
      </c>
      <c r="G50" s="15">
        <v>999897792</v>
      </c>
      <c r="H50" s="15">
        <v>90.5</v>
      </c>
    </row>
    <row r="51" spans="1:8" x14ac:dyDescent="0.35">
      <c r="A51" s="15" t="s">
        <v>2903</v>
      </c>
      <c r="B51" s="15" t="s">
        <v>126</v>
      </c>
      <c r="C51" s="17" t="s">
        <v>199</v>
      </c>
      <c r="D51" s="17" t="s">
        <v>532</v>
      </c>
      <c r="E51" s="15" t="s">
        <v>6443</v>
      </c>
      <c r="F51" s="17" t="s">
        <v>135</v>
      </c>
      <c r="G51" s="15">
        <v>999834831</v>
      </c>
      <c r="H51" s="15">
        <v>90</v>
      </c>
    </row>
    <row r="52" spans="1:8" x14ac:dyDescent="0.35">
      <c r="A52" s="15" t="s">
        <v>2903</v>
      </c>
      <c r="B52" s="15" t="s">
        <v>126</v>
      </c>
      <c r="C52" s="15" t="s">
        <v>166</v>
      </c>
      <c r="D52" s="15" t="s">
        <v>817</v>
      </c>
      <c r="E52" s="15" t="s">
        <v>6543</v>
      </c>
      <c r="F52" s="15" t="s">
        <v>135</v>
      </c>
      <c r="G52" s="15">
        <v>999897972</v>
      </c>
      <c r="H52" s="15">
        <v>90</v>
      </c>
    </row>
    <row r="53" spans="1:8" x14ac:dyDescent="0.35">
      <c r="A53" s="15" t="s">
        <v>2903</v>
      </c>
      <c r="B53" s="15" t="s">
        <v>126</v>
      </c>
      <c r="C53" s="15" t="s">
        <v>907</v>
      </c>
      <c r="D53" s="15" t="s">
        <v>904</v>
      </c>
      <c r="E53" s="15" t="s">
        <v>6623</v>
      </c>
      <c r="F53" s="15" t="s">
        <v>135</v>
      </c>
      <c r="G53" s="15">
        <v>999918398</v>
      </c>
      <c r="H53" s="15">
        <v>84</v>
      </c>
    </row>
    <row r="54" spans="1:8" x14ac:dyDescent="0.35">
      <c r="A54" s="85" t="s">
        <v>2903</v>
      </c>
      <c r="B54" s="85" t="s">
        <v>126</v>
      </c>
      <c r="C54" s="85" t="s">
        <v>1991</v>
      </c>
      <c r="D54" s="85" t="s">
        <v>3910</v>
      </c>
      <c r="E54" s="15" t="s">
        <v>6450</v>
      </c>
      <c r="F54" s="85" t="s">
        <v>135</v>
      </c>
      <c r="G54" s="15">
        <v>999848783</v>
      </c>
      <c r="H54" s="15">
        <v>83</v>
      </c>
    </row>
    <row r="55" spans="1:8" x14ac:dyDescent="0.35">
      <c r="A55" s="15" t="s">
        <v>2903</v>
      </c>
      <c r="B55" s="15" t="s">
        <v>126</v>
      </c>
      <c r="C55" s="15" t="s">
        <v>472</v>
      </c>
      <c r="D55" s="15" t="s">
        <v>1216</v>
      </c>
      <c r="E55" s="15" t="s">
        <v>6557</v>
      </c>
      <c r="F55" s="15" t="s">
        <v>135</v>
      </c>
      <c r="G55" s="15">
        <v>999903669</v>
      </c>
      <c r="H55" s="15">
        <v>82</v>
      </c>
    </row>
    <row r="56" spans="1:8" x14ac:dyDescent="0.35">
      <c r="A56" s="15" t="s">
        <v>2903</v>
      </c>
      <c r="B56" s="15" t="s">
        <v>126</v>
      </c>
      <c r="C56" s="17" t="s">
        <v>2207</v>
      </c>
      <c r="D56" s="17" t="s">
        <v>1968</v>
      </c>
      <c r="E56" s="15" t="s">
        <v>6689</v>
      </c>
      <c r="F56" s="17" t="s">
        <v>135</v>
      </c>
      <c r="G56" s="15">
        <v>999919803</v>
      </c>
      <c r="H56" s="15">
        <v>82</v>
      </c>
    </row>
    <row r="57" spans="1:8" x14ac:dyDescent="0.35">
      <c r="A57" s="15" t="s">
        <v>2903</v>
      </c>
      <c r="B57" s="17" t="s">
        <v>126</v>
      </c>
      <c r="C57" s="17" t="s">
        <v>1685</v>
      </c>
      <c r="D57" s="17" t="s">
        <v>1686</v>
      </c>
      <c r="E57" s="15" t="s">
        <v>6533</v>
      </c>
      <c r="F57" s="17" t="s">
        <v>135</v>
      </c>
      <c r="G57" s="17">
        <v>999894093</v>
      </c>
      <c r="H57" s="15">
        <v>71</v>
      </c>
    </row>
    <row r="58" spans="1:8" x14ac:dyDescent="0.35">
      <c r="A58" s="15" t="s">
        <v>2903</v>
      </c>
      <c r="B58" s="15" t="s">
        <v>126</v>
      </c>
      <c r="C58" s="15" t="s">
        <v>472</v>
      </c>
      <c r="D58" s="15" t="s">
        <v>1223</v>
      </c>
      <c r="E58" s="15" t="s">
        <v>6514</v>
      </c>
      <c r="F58" s="15" t="s">
        <v>135</v>
      </c>
      <c r="G58" s="15">
        <v>999883907</v>
      </c>
      <c r="H58" s="15">
        <v>70</v>
      </c>
    </row>
    <row r="59" spans="1:8" x14ac:dyDescent="0.35">
      <c r="A59" s="15" t="s">
        <v>2903</v>
      </c>
      <c r="B59" s="17" t="s">
        <v>126</v>
      </c>
      <c r="C59" s="17" t="s">
        <v>487</v>
      </c>
      <c r="D59" s="17" t="s">
        <v>1475</v>
      </c>
      <c r="E59" s="15" t="s">
        <v>6489</v>
      </c>
      <c r="F59" s="17" t="s">
        <v>135</v>
      </c>
      <c r="G59" s="15">
        <v>999873011</v>
      </c>
      <c r="H59" s="15">
        <v>68</v>
      </c>
    </row>
    <row r="60" spans="1:8" x14ac:dyDescent="0.35">
      <c r="A60" s="15" t="s">
        <v>2903</v>
      </c>
      <c r="B60" s="15" t="s">
        <v>126</v>
      </c>
      <c r="C60" s="15" t="s">
        <v>709</v>
      </c>
      <c r="D60" s="15" t="s">
        <v>710</v>
      </c>
      <c r="E60" s="15" t="s">
        <v>6492</v>
      </c>
      <c r="F60" s="15" t="s">
        <v>135</v>
      </c>
      <c r="G60" s="15">
        <v>999873433</v>
      </c>
      <c r="H60" s="15">
        <v>68</v>
      </c>
    </row>
    <row r="61" spans="1:8" x14ac:dyDescent="0.35">
      <c r="A61" s="15" t="s">
        <v>2903</v>
      </c>
      <c r="B61" s="15" t="s">
        <v>126</v>
      </c>
      <c r="C61" s="15" t="s">
        <v>846</v>
      </c>
      <c r="D61" s="15" t="s">
        <v>847</v>
      </c>
      <c r="E61" s="15" t="s">
        <v>6497</v>
      </c>
      <c r="F61" s="15" t="s">
        <v>135</v>
      </c>
      <c r="G61" s="15">
        <v>999874655</v>
      </c>
      <c r="H61" s="15">
        <v>68</v>
      </c>
    </row>
    <row r="62" spans="1:8" x14ac:dyDescent="0.35">
      <c r="A62" s="15" t="s">
        <v>2903</v>
      </c>
      <c r="B62" s="82" t="s">
        <v>126</v>
      </c>
      <c r="C62" s="82" t="s">
        <v>2868</v>
      </c>
      <c r="D62" s="82" t="s">
        <v>1537</v>
      </c>
      <c r="E62" s="15" t="s">
        <v>6503</v>
      </c>
      <c r="F62" s="82" t="s">
        <v>135</v>
      </c>
      <c r="G62" s="82">
        <v>999879564</v>
      </c>
      <c r="H62" s="15">
        <v>68</v>
      </c>
    </row>
    <row r="63" spans="1:8" x14ac:dyDescent="0.35">
      <c r="A63" s="15" t="s">
        <v>2903</v>
      </c>
      <c r="B63" s="15" t="s">
        <v>126</v>
      </c>
      <c r="C63" s="15" t="s">
        <v>1480</v>
      </c>
      <c r="D63" s="15" t="s">
        <v>1475</v>
      </c>
      <c r="E63" s="15" t="s">
        <v>6531</v>
      </c>
      <c r="F63" s="15" t="s">
        <v>135</v>
      </c>
      <c r="G63" s="15">
        <v>999893441</v>
      </c>
      <c r="H63" s="15">
        <v>68</v>
      </c>
    </row>
    <row r="64" spans="1:8" x14ac:dyDescent="0.35">
      <c r="A64" s="15" t="s">
        <v>2903</v>
      </c>
      <c r="B64" s="15" t="s">
        <v>126</v>
      </c>
      <c r="C64" s="15" t="s">
        <v>296</v>
      </c>
      <c r="D64" s="15" t="s">
        <v>1394</v>
      </c>
      <c r="E64" s="15" t="s">
        <v>6590</v>
      </c>
      <c r="F64" s="15" t="s">
        <v>135</v>
      </c>
      <c r="G64" s="15">
        <v>999914706</v>
      </c>
      <c r="H64" s="15">
        <v>68</v>
      </c>
    </row>
    <row r="65" spans="1:8" x14ac:dyDescent="0.35">
      <c r="A65" s="15" t="s">
        <v>2903</v>
      </c>
      <c r="B65" s="15" t="s">
        <v>126</v>
      </c>
      <c r="C65" s="15" t="s">
        <v>199</v>
      </c>
      <c r="D65" s="15" t="s">
        <v>540</v>
      </c>
      <c r="E65" s="15" t="s">
        <v>5198</v>
      </c>
      <c r="F65" s="15" t="s">
        <v>135</v>
      </c>
      <c r="G65" s="15">
        <v>999919142</v>
      </c>
      <c r="H65" s="15">
        <v>68</v>
      </c>
    </row>
    <row r="66" spans="1:8" x14ac:dyDescent="0.35">
      <c r="A66" s="15" t="s">
        <v>2903</v>
      </c>
      <c r="B66" s="15" t="s">
        <v>126</v>
      </c>
      <c r="C66" s="15" t="s">
        <v>225</v>
      </c>
      <c r="D66" s="15" t="s">
        <v>1599</v>
      </c>
      <c r="E66" s="15" t="s">
        <v>6527</v>
      </c>
      <c r="F66" s="15" t="s">
        <v>135</v>
      </c>
      <c r="G66" s="15">
        <v>999891370</v>
      </c>
      <c r="H66" s="15">
        <v>63</v>
      </c>
    </row>
    <row r="67" spans="1:8" x14ac:dyDescent="0.35">
      <c r="A67" s="15" t="s">
        <v>2903</v>
      </c>
      <c r="B67" s="85" t="s">
        <v>126</v>
      </c>
      <c r="C67" s="85" t="s">
        <v>2600</v>
      </c>
      <c r="D67" s="85" t="s">
        <v>2052</v>
      </c>
      <c r="E67" s="15" t="s">
        <v>6584</v>
      </c>
      <c r="F67" s="85" t="s">
        <v>135</v>
      </c>
      <c r="G67" s="15">
        <v>999911026</v>
      </c>
      <c r="H67" s="15">
        <v>63</v>
      </c>
    </row>
    <row r="68" spans="1:8" x14ac:dyDescent="0.35">
      <c r="A68" s="15" t="s">
        <v>2903</v>
      </c>
      <c r="B68" s="15" t="s">
        <v>126</v>
      </c>
      <c r="C68" s="15" t="s">
        <v>227</v>
      </c>
      <c r="D68" s="15" t="s">
        <v>1106</v>
      </c>
      <c r="E68" s="15" t="s">
        <v>4766</v>
      </c>
      <c r="F68" s="15" t="s">
        <v>135</v>
      </c>
      <c r="G68" s="15">
        <v>999925511</v>
      </c>
      <c r="H68" s="15">
        <v>63</v>
      </c>
    </row>
    <row r="69" spans="1:8" x14ac:dyDescent="0.35">
      <c r="A69" s="15" t="s">
        <v>2903</v>
      </c>
      <c r="B69" s="15" t="s">
        <v>126</v>
      </c>
      <c r="C69" s="15" t="s">
        <v>3791</v>
      </c>
      <c r="D69" s="15" t="s">
        <v>1225</v>
      </c>
      <c r="E69" s="15" t="s">
        <v>6553</v>
      </c>
      <c r="F69" s="15" t="s">
        <v>135</v>
      </c>
      <c r="G69" s="15">
        <v>999902436</v>
      </c>
      <c r="H69" s="15">
        <v>60</v>
      </c>
    </row>
    <row r="70" spans="1:8" x14ac:dyDescent="0.35">
      <c r="A70" s="15" t="s">
        <v>2903</v>
      </c>
      <c r="B70" s="15" t="s">
        <v>126</v>
      </c>
      <c r="C70" s="15" t="s">
        <v>3520</v>
      </c>
      <c r="D70" s="15" t="s">
        <v>3521</v>
      </c>
      <c r="E70" s="15" t="s">
        <v>6570</v>
      </c>
      <c r="F70" s="15" t="s">
        <v>135</v>
      </c>
      <c r="G70" s="15">
        <v>999909265</v>
      </c>
      <c r="H70" s="15">
        <v>60</v>
      </c>
    </row>
    <row r="71" spans="1:8" x14ac:dyDescent="0.35">
      <c r="A71" s="15" t="s">
        <v>2903</v>
      </c>
      <c r="B71" s="15" t="s">
        <v>126</v>
      </c>
      <c r="C71" s="15" t="s">
        <v>1088</v>
      </c>
      <c r="D71" s="15" t="s">
        <v>1087</v>
      </c>
      <c r="E71" s="15" t="s">
        <v>6424</v>
      </c>
      <c r="F71" s="15" t="s">
        <v>135</v>
      </c>
      <c r="G71" s="15">
        <v>999739751</v>
      </c>
      <c r="H71" s="15">
        <v>59</v>
      </c>
    </row>
    <row r="72" spans="1:8" x14ac:dyDescent="0.35">
      <c r="A72" s="15" t="s">
        <v>2903</v>
      </c>
      <c r="B72" s="17" t="s">
        <v>126</v>
      </c>
      <c r="C72" s="17" t="s">
        <v>395</v>
      </c>
      <c r="D72" s="17" t="s">
        <v>2044</v>
      </c>
      <c r="E72" s="15" t="s">
        <v>6701</v>
      </c>
      <c r="F72" s="17" t="s">
        <v>135</v>
      </c>
      <c r="G72" s="17">
        <v>999921690</v>
      </c>
      <c r="H72" s="15">
        <v>58</v>
      </c>
    </row>
    <row r="73" spans="1:8" x14ac:dyDescent="0.35">
      <c r="A73" s="17" t="s">
        <v>2903</v>
      </c>
      <c r="B73" s="17" t="s">
        <v>126</v>
      </c>
      <c r="C73" s="17" t="s">
        <v>1442</v>
      </c>
      <c r="D73" s="17" t="s">
        <v>1225</v>
      </c>
      <c r="E73" s="15" t="s">
        <v>6480</v>
      </c>
      <c r="F73" s="17" t="s">
        <v>135</v>
      </c>
      <c r="G73" s="17">
        <v>999870091</v>
      </c>
      <c r="H73" s="15">
        <v>56</v>
      </c>
    </row>
    <row r="74" spans="1:8" x14ac:dyDescent="0.35">
      <c r="A74" s="15" t="s">
        <v>2903</v>
      </c>
      <c r="B74" s="15" t="s">
        <v>126</v>
      </c>
      <c r="C74" s="15" t="s">
        <v>1421</v>
      </c>
      <c r="D74" s="15" t="s">
        <v>1421</v>
      </c>
      <c r="E74" s="15" t="s">
        <v>6540</v>
      </c>
      <c r="F74" s="15" t="s">
        <v>135</v>
      </c>
      <c r="G74" s="15">
        <v>999897284</v>
      </c>
      <c r="H74" s="15">
        <v>56</v>
      </c>
    </row>
    <row r="75" spans="1:8" x14ac:dyDescent="0.35">
      <c r="A75" s="15" t="s">
        <v>2903</v>
      </c>
      <c r="B75" s="17" t="s">
        <v>126</v>
      </c>
      <c r="C75" s="17" t="s">
        <v>3592</v>
      </c>
      <c r="D75" s="17" t="s">
        <v>1571</v>
      </c>
      <c r="E75" s="15" t="s">
        <v>6549</v>
      </c>
      <c r="F75" s="17" t="s">
        <v>135</v>
      </c>
      <c r="G75" s="17">
        <v>999901246</v>
      </c>
      <c r="H75" s="15">
        <v>54</v>
      </c>
    </row>
    <row r="76" spans="1:8" x14ac:dyDescent="0.35">
      <c r="A76" s="15" t="s">
        <v>2903</v>
      </c>
      <c r="B76" s="17" t="s">
        <v>126</v>
      </c>
      <c r="C76" s="17" t="s">
        <v>924</v>
      </c>
      <c r="D76" s="17" t="s">
        <v>1223</v>
      </c>
      <c r="E76" s="15" t="s">
        <v>6683</v>
      </c>
      <c r="F76" s="17" t="s">
        <v>135</v>
      </c>
      <c r="G76" s="17">
        <v>999919449</v>
      </c>
      <c r="H76" s="15">
        <v>54</v>
      </c>
    </row>
    <row r="77" spans="1:8" x14ac:dyDescent="0.35">
      <c r="A77" s="17" t="s">
        <v>2903</v>
      </c>
      <c r="B77" s="17" t="s">
        <v>126</v>
      </c>
      <c r="C77" s="17" t="s">
        <v>3278</v>
      </c>
      <c r="D77" s="17" t="s">
        <v>1218</v>
      </c>
      <c r="E77" s="15" t="s">
        <v>6438</v>
      </c>
      <c r="F77" s="17" t="s">
        <v>135</v>
      </c>
      <c r="G77" s="17">
        <v>999827550</v>
      </c>
      <c r="H77" s="15">
        <v>52</v>
      </c>
    </row>
    <row r="78" spans="1:8" x14ac:dyDescent="0.35">
      <c r="A78" s="15" t="s">
        <v>2903</v>
      </c>
      <c r="B78" s="15" t="s">
        <v>126</v>
      </c>
      <c r="C78" s="15" t="s">
        <v>304</v>
      </c>
      <c r="D78" s="15" t="s">
        <v>733</v>
      </c>
      <c r="E78" s="15" t="s">
        <v>6521</v>
      </c>
      <c r="F78" s="15" t="s">
        <v>135</v>
      </c>
      <c r="G78" s="15">
        <v>999889369</v>
      </c>
      <c r="H78" s="15">
        <v>52</v>
      </c>
    </row>
    <row r="79" spans="1:8" x14ac:dyDescent="0.35">
      <c r="A79" s="15" t="s">
        <v>2903</v>
      </c>
      <c r="B79" s="15" t="s">
        <v>126</v>
      </c>
      <c r="C79" s="15" t="s">
        <v>514</v>
      </c>
      <c r="D79" s="15" t="s">
        <v>1982</v>
      </c>
      <c r="E79" s="15" t="s">
        <v>6423</v>
      </c>
      <c r="F79" s="15" t="s">
        <v>135</v>
      </c>
      <c r="G79" s="15">
        <v>999736875</v>
      </c>
      <c r="H79" s="15">
        <v>51</v>
      </c>
    </row>
    <row r="80" spans="1:8" x14ac:dyDescent="0.35">
      <c r="A80" s="15" t="s">
        <v>2903</v>
      </c>
      <c r="B80" s="15" t="s">
        <v>126</v>
      </c>
      <c r="C80" s="17" t="s">
        <v>315</v>
      </c>
      <c r="D80" s="17" t="s">
        <v>314</v>
      </c>
      <c r="E80" s="15" t="s">
        <v>6467</v>
      </c>
      <c r="F80" s="17" t="s">
        <v>135</v>
      </c>
      <c r="G80" s="15">
        <v>999861466</v>
      </c>
      <c r="H80" s="15">
        <v>51</v>
      </c>
    </row>
    <row r="81" spans="1:8" x14ac:dyDescent="0.35">
      <c r="A81" s="15" t="s">
        <v>2903</v>
      </c>
      <c r="B81" s="82" t="s">
        <v>126</v>
      </c>
      <c r="C81" s="82" t="s">
        <v>2867</v>
      </c>
      <c r="D81" s="82" t="s">
        <v>2747</v>
      </c>
      <c r="E81" s="15" t="s">
        <v>6595</v>
      </c>
      <c r="F81" s="82" t="s">
        <v>135</v>
      </c>
      <c r="G81" s="82">
        <v>999915577</v>
      </c>
      <c r="H81" s="15">
        <v>51</v>
      </c>
    </row>
    <row r="82" spans="1:8" x14ac:dyDescent="0.35">
      <c r="A82" s="17" t="s">
        <v>2903</v>
      </c>
      <c r="B82" s="17" t="s">
        <v>126</v>
      </c>
      <c r="C82" s="17" t="s">
        <v>3268</v>
      </c>
      <c r="D82" s="17" t="s">
        <v>3269</v>
      </c>
      <c r="E82" s="15" t="s">
        <v>6441</v>
      </c>
      <c r="F82" s="17" t="s">
        <v>135</v>
      </c>
      <c r="G82" s="17">
        <v>999834361</v>
      </c>
      <c r="H82" s="15">
        <v>48</v>
      </c>
    </row>
    <row r="83" spans="1:8" x14ac:dyDescent="0.35">
      <c r="A83" s="15" t="s">
        <v>2903</v>
      </c>
      <c r="B83" s="15" t="s">
        <v>126</v>
      </c>
      <c r="C83" s="15" t="s">
        <v>296</v>
      </c>
      <c r="D83" s="15" t="s">
        <v>878</v>
      </c>
      <c r="E83" s="15" t="s">
        <v>6616</v>
      </c>
      <c r="F83" s="15" t="s">
        <v>135</v>
      </c>
      <c r="G83" s="15">
        <v>999918119</v>
      </c>
      <c r="H83" s="15">
        <v>48</v>
      </c>
    </row>
    <row r="84" spans="1:8" x14ac:dyDescent="0.35">
      <c r="A84" s="15" t="s">
        <v>2903</v>
      </c>
      <c r="B84" s="15" t="s">
        <v>126</v>
      </c>
      <c r="C84" s="15" t="s">
        <v>2165</v>
      </c>
      <c r="D84" s="15" t="s">
        <v>2166</v>
      </c>
      <c r="E84" s="15" t="s">
        <v>6765</v>
      </c>
      <c r="F84" s="17" t="s">
        <v>135</v>
      </c>
      <c r="G84" s="15">
        <v>999923173</v>
      </c>
      <c r="H84" s="15">
        <v>48</v>
      </c>
    </row>
    <row r="85" spans="1:8" x14ac:dyDescent="0.35">
      <c r="A85" s="15" t="s">
        <v>2903</v>
      </c>
      <c r="B85" s="15" t="s">
        <v>126</v>
      </c>
      <c r="C85" s="15" t="s">
        <v>358</v>
      </c>
      <c r="D85" s="15" t="s">
        <v>359</v>
      </c>
      <c r="E85" s="15" t="s">
        <v>6622</v>
      </c>
      <c r="F85" s="15" t="s">
        <v>135</v>
      </c>
      <c r="G85" s="15">
        <v>999918384</v>
      </c>
      <c r="H85" s="15">
        <v>45</v>
      </c>
    </row>
    <row r="86" spans="1:8" x14ac:dyDescent="0.35">
      <c r="A86" s="15" t="s">
        <v>2903</v>
      </c>
      <c r="B86" s="15" t="s">
        <v>126</v>
      </c>
      <c r="C86" s="15" t="s">
        <v>296</v>
      </c>
      <c r="D86" s="15" t="s">
        <v>3792</v>
      </c>
      <c r="E86" s="15" t="s">
        <v>6950</v>
      </c>
      <c r="F86" s="15" t="s">
        <v>135</v>
      </c>
      <c r="G86" s="15">
        <v>999927649</v>
      </c>
      <c r="H86" s="15">
        <v>45</v>
      </c>
    </row>
    <row r="87" spans="1:8" x14ac:dyDescent="0.35">
      <c r="A87" s="15" t="s">
        <v>2903</v>
      </c>
      <c r="B87" s="15" t="s">
        <v>126</v>
      </c>
      <c r="C87" s="15" t="s">
        <v>3548</v>
      </c>
      <c r="D87" s="15" t="s">
        <v>1532</v>
      </c>
      <c r="E87" s="15" t="s">
        <v>6953</v>
      </c>
      <c r="F87" s="15" t="s">
        <v>135</v>
      </c>
      <c r="G87" s="15">
        <v>999927834</v>
      </c>
      <c r="H87" s="15">
        <v>45</v>
      </c>
    </row>
    <row r="88" spans="1:8" x14ac:dyDescent="0.35">
      <c r="A88" s="15" t="s">
        <v>2903</v>
      </c>
      <c r="B88" s="15" t="s">
        <v>126</v>
      </c>
      <c r="C88" s="15" t="s">
        <v>472</v>
      </c>
      <c r="D88" s="15" t="s">
        <v>473</v>
      </c>
      <c r="E88" s="15" t="s">
        <v>6454</v>
      </c>
      <c r="F88" s="15" t="s">
        <v>135</v>
      </c>
      <c r="G88" s="17">
        <v>999853810</v>
      </c>
      <c r="H88" s="15">
        <v>44</v>
      </c>
    </row>
    <row r="89" spans="1:8" x14ac:dyDescent="0.35">
      <c r="A89" s="17" t="s">
        <v>2903</v>
      </c>
      <c r="B89" s="17" t="s">
        <v>126</v>
      </c>
      <c r="C89" s="17" t="s">
        <v>3279</v>
      </c>
      <c r="D89" s="17" t="s">
        <v>880</v>
      </c>
      <c r="E89" s="15" t="s">
        <v>6456</v>
      </c>
      <c r="F89" s="17" t="s">
        <v>135</v>
      </c>
      <c r="G89" s="17">
        <v>999855178</v>
      </c>
      <c r="H89" s="15">
        <v>42</v>
      </c>
    </row>
    <row r="90" spans="1:8" x14ac:dyDescent="0.35">
      <c r="A90" s="15" t="s">
        <v>2903</v>
      </c>
      <c r="B90" s="17" t="s">
        <v>126</v>
      </c>
      <c r="C90" s="17" t="s">
        <v>626</v>
      </c>
      <c r="D90" s="17" t="s">
        <v>1531</v>
      </c>
      <c r="E90" s="15" t="s">
        <v>6547</v>
      </c>
      <c r="F90" s="17" t="s">
        <v>135</v>
      </c>
      <c r="G90" s="15">
        <v>999900639</v>
      </c>
      <c r="H90" s="15">
        <v>41.5</v>
      </c>
    </row>
    <row r="91" spans="1:8" x14ac:dyDescent="0.35">
      <c r="A91" s="17" t="s">
        <v>2903</v>
      </c>
      <c r="B91" s="17" t="s">
        <v>126</v>
      </c>
      <c r="C91" s="17" t="s">
        <v>2187</v>
      </c>
      <c r="D91" s="17" t="s">
        <v>2188</v>
      </c>
      <c r="E91" s="15" t="s">
        <v>6417</v>
      </c>
      <c r="F91" s="17" t="s">
        <v>135</v>
      </c>
      <c r="G91" s="17">
        <v>999704408</v>
      </c>
      <c r="H91" s="15">
        <v>38</v>
      </c>
    </row>
    <row r="92" spans="1:8" x14ac:dyDescent="0.35">
      <c r="A92" s="17" t="s">
        <v>2903</v>
      </c>
      <c r="B92" s="17" t="s">
        <v>126</v>
      </c>
      <c r="C92" s="17" t="s">
        <v>1272</v>
      </c>
      <c r="D92" s="17" t="s">
        <v>1225</v>
      </c>
      <c r="E92" s="15" t="s">
        <v>6445</v>
      </c>
      <c r="F92" s="17" t="s">
        <v>135</v>
      </c>
      <c r="G92" s="17">
        <v>999845591</v>
      </c>
      <c r="H92" s="15">
        <v>38</v>
      </c>
    </row>
    <row r="93" spans="1:8" x14ac:dyDescent="0.35">
      <c r="A93" s="17" t="s">
        <v>2903</v>
      </c>
      <c r="B93" s="17" t="s">
        <v>126</v>
      </c>
      <c r="C93" s="17" t="s">
        <v>3274</v>
      </c>
      <c r="D93" s="17" t="s">
        <v>3275</v>
      </c>
      <c r="E93" s="15" t="s">
        <v>6477</v>
      </c>
      <c r="F93" s="17" t="s">
        <v>135</v>
      </c>
      <c r="G93" s="17">
        <v>999867430</v>
      </c>
      <c r="H93" s="15">
        <v>38</v>
      </c>
    </row>
    <row r="94" spans="1:8" x14ac:dyDescent="0.35">
      <c r="A94" s="15" t="s">
        <v>2903</v>
      </c>
      <c r="B94" s="15" t="s">
        <v>126</v>
      </c>
      <c r="C94" s="15" t="s">
        <v>414</v>
      </c>
      <c r="D94" s="15" t="s">
        <v>415</v>
      </c>
      <c r="E94" s="15" t="s">
        <v>6483</v>
      </c>
      <c r="F94" s="15" t="s">
        <v>135</v>
      </c>
      <c r="G94" s="15">
        <v>999870982</v>
      </c>
      <c r="H94" s="15">
        <v>38</v>
      </c>
    </row>
    <row r="95" spans="1:8" x14ac:dyDescent="0.35">
      <c r="A95" s="15" t="s">
        <v>2903</v>
      </c>
      <c r="B95" s="15" t="s">
        <v>126</v>
      </c>
      <c r="C95" s="15" t="s">
        <v>199</v>
      </c>
      <c r="D95" s="15" t="s">
        <v>829</v>
      </c>
      <c r="E95" s="15" t="s">
        <v>6559</v>
      </c>
      <c r="F95" s="15" t="s">
        <v>135</v>
      </c>
      <c r="G95" s="15">
        <v>999905809</v>
      </c>
      <c r="H95" s="15">
        <v>38</v>
      </c>
    </row>
    <row r="96" spans="1:8" x14ac:dyDescent="0.35">
      <c r="A96" s="15" t="s">
        <v>2903</v>
      </c>
      <c r="B96" s="17" t="s">
        <v>126</v>
      </c>
      <c r="C96" s="17" t="s">
        <v>1081</v>
      </c>
      <c r="D96" s="17" t="s">
        <v>1860</v>
      </c>
      <c r="E96" s="15" t="s">
        <v>6598</v>
      </c>
      <c r="F96" s="17" t="s">
        <v>135</v>
      </c>
      <c r="G96" s="17">
        <v>999916417</v>
      </c>
      <c r="H96" s="15">
        <v>38</v>
      </c>
    </row>
    <row r="97" spans="1:8" x14ac:dyDescent="0.35">
      <c r="A97" s="17" t="s">
        <v>2903</v>
      </c>
      <c r="B97" s="17" t="s">
        <v>126</v>
      </c>
      <c r="C97" s="17" t="s">
        <v>457</v>
      </c>
      <c r="D97" s="17" t="s">
        <v>458</v>
      </c>
      <c r="E97" s="15" t="s">
        <v>6633</v>
      </c>
      <c r="F97" s="17" t="s">
        <v>135</v>
      </c>
      <c r="G97" s="17">
        <v>999918692</v>
      </c>
      <c r="H97" s="15">
        <v>38</v>
      </c>
    </row>
    <row r="98" spans="1:8" x14ac:dyDescent="0.35">
      <c r="A98" s="17" t="s">
        <v>2903</v>
      </c>
      <c r="B98" s="17" t="s">
        <v>126</v>
      </c>
      <c r="C98" s="17" t="s">
        <v>2192</v>
      </c>
      <c r="D98" s="17" t="s">
        <v>1262</v>
      </c>
      <c r="E98" s="15" t="s">
        <v>6651</v>
      </c>
      <c r="F98" s="17" t="s">
        <v>135</v>
      </c>
      <c r="G98" s="17">
        <v>999918859</v>
      </c>
      <c r="H98" s="15">
        <v>38</v>
      </c>
    </row>
    <row r="99" spans="1:8" x14ac:dyDescent="0.35">
      <c r="A99" s="17" t="s">
        <v>2903</v>
      </c>
      <c r="B99" s="17" t="s">
        <v>126</v>
      </c>
      <c r="C99" s="17" t="s">
        <v>1449</v>
      </c>
      <c r="D99" s="17" t="s">
        <v>1450</v>
      </c>
      <c r="E99" s="15" t="s">
        <v>6660</v>
      </c>
      <c r="F99" s="17" t="s">
        <v>135</v>
      </c>
      <c r="G99" s="17">
        <v>999918947</v>
      </c>
      <c r="H99" s="15">
        <v>38</v>
      </c>
    </row>
    <row r="100" spans="1:8" x14ac:dyDescent="0.35">
      <c r="A100" s="17" t="s">
        <v>2903</v>
      </c>
      <c r="B100" s="17" t="s">
        <v>126</v>
      </c>
      <c r="C100" s="17" t="s">
        <v>514</v>
      </c>
      <c r="D100" s="17" t="s">
        <v>1313</v>
      </c>
      <c r="E100" s="15" t="s">
        <v>6667</v>
      </c>
      <c r="F100" s="17" t="s">
        <v>135</v>
      </c>
      <c r="G100" s="17">
        <v>999919018</v>
      </c>
      <c r="H100" s="15">
        <v>38</v>
      </c>
    </row>
    <row r="101" spans="1:8" x14ac:dyDescent="0.35">
      <c r="A101" s="17" t="s">
        <v>2903</v>
      </c>
      <c r="B101" s="17" t="s">
        <v>126</v>
      </c>
      <c r="C101" s="17" t="s">
        <v>1794</v>
      </c>
      <c r="D101" s="17" t="s">
        <v>1795</v>
      </c>
      <c r="E101" s="15" t="s">
        <v>6677</v>
      </c>
      <c r="F101" s="17" t="s">
        <v>135</v>
      </c>
      <c r="G101" s="17">
        <v>999919100</v>
      </c>
      <c r="H101" s="15">
        <v>38</v>
      </c>
    </row>
    <row r="102" spans="1:8" x14ac:dyDescent="0.35">
      <c r="A102" s="17" t="s">
        <v>2903</v>
      </c>
      <c r="B102" s="17" t="s">
        <v>126</v>
      </c>
      <c r="C102" s="17" t="s">
        <v>194</v>
      </c>
      <c r="D102" s="17" t="s">
        <v>2189</v>
      </c>
      <c r="E102" s="15" t="s">
        <v>6680</v>
      </c>
      <c r="F102" s="17" t="s">
        <v>135</v>
      </c>
      <c r="G102" s="17">
        <v>999919105</v>
      </c>
      <c r="H102" s="15">
        <v>38</v>
      </c>
    </row>
    <row r="103" spans="1:8" x14ac:dyDescent="0.35">
      <c r="A103" s="15" t="s">
        <v>2903</v>
      </c>
      <c r="B103" s="15" t="s">
        <v>126</v>
      </c>
      <c r="C103" s="17" t="s">
        <v>1299</v>
      </c>
      <c r="D103" s="17" t="s">
        <v>968</v>
      </c>
      <c r="E103" s="15" t="s">
        <v>6779</v>
      </c>
      <c r="F103" s="17" t="s">
        <v>135</v>
      </c>
      <c r="G103" s="15">
        <v>999923431</v>
      </c>
      <c r="H103" s="15">
        <v>38</v>
      </c>
    </row>
    <row r="104" spans="1:8" x14ac:dyDescent="0.35">
      <c r="A104" s="17" t="s">
        <v>2903</v>
      </c>
      <c r="B104" s="17" t="s">
        <v>126</v>
      </c>
      <c r="C104" s="17" t="s">
        <v>3272</v>
      </c>
      <c r="D104" s="17" t="s">
        <v>3273</v>
      </c>
      <c r="E104" s="15" t="s">
        <v>6914</v>
      </c>
      <c r="F104" s="17" t="s">
        <v>135</v>
      </c>
      <c r="G104" s="17">
        <v>999927288</v>
      </c>
      <c r="H104" s="15">
        <v>38</v>
      </c>
    </row>
    <row r="105" spans="1:8" x14ac:dyDescent="0.35">
      <c r="A105" s="15" t="s">
        <v>2903</v>
      </c>
      <c r="B105" s="17" t="s">
        <v>126</v>
      </c>
      <c r="C105" s="17" t="s">
        <v>229</v>
      </c>
      <c r="D105" s="17" t="s">
        <v>3593</v>
      </c>
      <c r="E105" s="15" t="s">
        <v>6955</v>
      </c>
      <c r="F105" s="17" t="s">
        <v>135</v>
      </c>
      <c r="G105" s="17">
        <v>999928067</v>
      </c>
      <c r="H105" s="15">
        <v>38</v>
      </c>
    </row>
    <row r="106" spans="1:8" x14ac:dyDescent="0.35">
      <c r="A106" s="15" t="s">
        <v>2903</v>
      </c>
      <c r="B106" s="15" t="s">
        <v>126</v>
      </c>
      <c r="C106" s="15" t="s">
        <v>514</v>
      </c>
      <c r="D106" s="15" t="s">
        <v>4110</v>
      </c>
      <c r="E106" s="15" t="s">
        <v>6833</v>
      </c>
      <c r="F106" s="15" t="s">
        <v>135</v>
      </c>
      <c r="G106" s="15">
        <v>999925982</v>
      </c>
      <c r="H106" s="15">
        <v>33</v>
      </c>
    </row>
    <row r="107" spans="1:8" x14ac:dyDescent="0.35">
      <c r="A107" s="17" t="s">
        <v>2903</v>
      </c>
      <c r="B107" s="17" t="s">
        <v>126</v>
      </c>
      <c r="C107" s="17" t="s">
        <v>991</v>
      </c>
      <c r="D107" s="17" t="s">
        <v>992</v>
      </c>
      <c r="E107" s="15" t="s">
        <v>6452</v>
      </c>
      <c r="F107" s="89" t="s">
        <v>135</v>
      </c>
      <c r="G107" s="17">
        <v>999852581</v>
      </c>
      <c r="H107" s="15">
        <v>30</v>
      </c>
    </row>
    <row r="108" spans="1:8" x14ac:dyDescent="0.35">
      <c r="A108" s="15" t="s">
        <v>2903</v>
      </c>
      <c r="B108" s="15" t="s">
        <v>126</v>
      </c>
      <c r="C108" s="15" t="s">
        <v>1543</v>
      </c>
      <c r="D108" s="15" t="s">
        <v>2257</v>
      </c>
      <c r="E108" s="15" t="s">
        <v>6501</v>
      </c>
      <c r="F108" s="15" t="s">
        <v>135</v>
      </c>
      <c r="G108" s="15">
        <v>999876942</v>
      </c>
      <c r="H108" s="15">
        <v>30</v>
      </c>
    </row>
    <row r="109" spans="1:8" x14ac:dyDescent="0.35">
      <c r="A109" s="15" t="s">
        <v>2903</v>
      </c>
      <c r="B109" s="15" t="s">
        <v>126</v>
      </c>
      <c r="C109" s="15" t="s">
        <v>3790</v>
      </c>
      <c r="D109" s="15" t="s">
        <v>1225</v>
      </c>
      <c r="E109" s="15" t="s">
        <v>6554</v>
      </c>
      <c r="F109" s="15" t="s">
        <v>135</v>
      </c>
      <c r="G109" s="15">
        <v>999902437</v>
      </c>
      <c r="H109" s="15">
        <v>30</v>
      </c>
    </row>
    <row r="110" spans="1:8" x14ac:dyDescent="0.35">
      <c r="A110" s="15" t="s">
        <v>2903</v>
      </c>
      <c r="B110" s="15" t="s">
        <v>126</v>
      </c>
      <c r="C110" s="15" t="s">
        <v>1477</v>
      </c>
      <c r="D110" s="15" t="s">
        <v>1475</v>
      </c>
      <c r="E110" s="15" t="s">
        <v>6567</v>
      </c>
      <c r="F110" s="15" t="s">
        <v>135</v>
      </c>
      <c r="G110" s="15">
        <v>999908534</v>
      </c>
      <c r="H110" s="15">
        <v>29</v>
      </c>
    </row>
    <row r="111" spans="1:8" x14ac:dyDescent="0.35">
      <c r="A111" s="17" t="s">
        <v>2903</v>
      </c>
      <c r="B111" s="17" t="s">
        <v>126</v>
      </c>
      <c r="C111" s="17" t="s">
        <v>2190</v>
      </c>
      <c r="D111" s="17" t="s">
        <v>2191</v>
      </c>
      <c r="E111" s="15" t="s">
        <v>6581</v>
      </c>
      <c r="F111" s="17" t="s">
        <v>135</v>
      </c>
      <c r="G111" s="17">
        <v>999910686</v>
      </c>
      <c r="H111" s="15">
        <v>29</v>
      </c>
    </row>
    <row r="112" spans="1:8" x14ac:dyDescent="0.35">
      <c r="A112" s="17" t="s">
        <v>2903</v>
      </c>
      <c r="B112" s="17" t="s">
        <v>126</v>
      </c>
      <c r="C112" s="17" t="s">
        <v>491</v>
      </c>
      <c r="D112" s="17" t="s">
        <v>3280</v>
      </c>
      <c r="E112" s="15" t="s">
        <v>6644</v>
      </c>
      <c r="F112" s="17" t="s">
        <v>135</v>
      </c>
      <c r="G112" s="17">
        <v>999918781</v>
      </c>
      <c r="H112" s="15">
        <v>29</v>
      </c>
    </row>
    <row r="113" spans="1:8" x14ac:dyDescent="0.35">
      <c r="A113" s="17" t="s">
        <v>2903</v>
      </c>
      <c r="B113" s="17" t="s">
        <v>126</v>
      </c>
      <c r="C113" s="17" t="s">
        <v>225</v>
      </c>
      <c r="D113" s="17" t="s">
        <v>671</v>
      </c>
      <c r="E113" s="15" t="s">
        <v>6659</v>
      </c>
      <c r="F113" s="17" t="s">
        <v>135</v>
      </c>
      <c r="G113" s="17">
        <v>999918943</v>
      </c>
      <c r="H113" s="15">
        <v>29</v>
      </c>
    </row>
    <row r="114" spans="1:8" x14ac:dyDescent="0.35">
      <c r="A114" s="17" t="s">
        <v>2903</v>
      </c>
      <c r="B114" s="17" t="s">
        <v>126</v>
      </c>
      <c r="C114" s="17" t="s">
        <v>1197</v>
      </c>
      <c r="D114" s="17" t="s">
        <v>3266</v>
      </c>
      <c r="E114" s="15" t="s">
        <v>6704</v>
      </c>
      <c r="F114" s="17" t="s">
        <v>135</v>
      </c>
      <c r="G114" s="17">
        <v>999921766</v>
      </c>
      <c r="H114" s="15">
        <v>29</v>
      </c>
    </row>
    <row r="115" spans="1:8" x14ac:dyDescent="0.35">
      <c r="A115" s="17" t="s">
        <v>2903</v>
      </c>
      <c r="B115" s="17" t="s">
        <v>126</v>
      </c>
      <c r="C115" s="17" t="s">
        <v>751</v>
      </c>
      <c r="D115" s="17" t="s">
        <v>2193</v>
      </c>
      <c r="E115" s="15" t="s">
        <v>6769</v>
      </c>
      <c r="F115" s="17" t="s">
        <v>135</v>
      </c>
      <c r="G115" s="17">
        <v>999923250</v>
      </c>
      <c r="H115" s="15">
        <v>29</v>
      </c>
    </row>
    <row r="116" spans="1:8" x14ac:dyDescent="0.35">
      <c r="A116" s="17" t="s">
        <v>2903</v>
      </c>
      <c r="B116" s="17" t="s">
        <v>126</v>
      </c>
      <c r="C116" s="17" t="s">
        <v>2109</v>
      </c>
      <c r="D116" s="17" t="s">
        <v>2110</v>
      </c>
      <c r="E116" s="15" t="s">
        <v>6775</v>
      </c>
      <c r="F116" s="17" t="s">
        <v>135</v>
      </c>
      <c r="G116" s="17">
        <v>999923372</v>
      </c>
      <c r="H116" s="15">
        <v>29</v>
      </c>
    </row>
    <row r="117" spans="1:8" x14ac:dyDescent="0.35">
      <c r="A117" s="17" t="s">
        <v>2903</v>
      </c>
      <c r="B117" s="17" t="s">
        <v>126</v>
      </c>
      <c r="C117" s="17" t="s">
        <v>3270</v>
      </c>
      <c r="D117" s="17" t="s">
        <v>3271</v>
      </c>
      <c r="E117" s="15" t="s">
        <v>6777</v>
      </c>
      <c r="F117" s="17" t="s">
        <v>135</v>
      </c>
      <c r="G117" s="17">
        <v>999923398</v>
      </c>
      <c r="H117" s="15">
        <v>29</v>
      </c>
    </row>
    <row r="118" spans="1:8" x14ac:dyDescent="0.35">
      <c r="A118" s="17" t="s">
        <v>2903</v>
      </c>
      <c r="B118" s="17" t="s">
        <v>126</v>
      </c>
      <c r="C118" s="17" t="s">
        <v>338</v>
      </c>
      <c r="D118" s="17" t="s">
        <v>1216</v>
      </c>
      <c r="E118" s="15" t="s">
        <v>6778</v>
      </c>
      <c r="F118" s="17" t="s">
        <v>135</v>
      </c>
      <c r="G118" s="17">
        <v>999923425</v>
      </c>
      <c r="H118" s="15">
        <v>29</v>
      </c>
    </row>
    <row r="119" spans="1:8" x14ac:dyDescent="0.35">
      <c r="A119" s="17" t="s">
        <v>2903</v>
      </c>
      <c r="B119" s="17" t="s">
        <v>126</v>
      </c>
      <c r="C119" s="17" t="s">
        <v>471</v>
      </c>
      <c r="D119" s="17" t="s">
        <v>2108</v>
      </c>
      <c r="E119" s="15" t="s">
        <v>6783</v>
      </c>
      <c r="F119" s="17" t="s">
        <v>135</v>
      </c>
      <c r="G119" s="17">
        <v>999923451</v>
      </c>
      <c r="H119" s="15">
        <v>29</v>
      </c>
    </row>
    <row r="120" spans="1:8" x14ac:dyDescent="0.35">
      <c r="A120" s="17" t="s">
        <v>2903</v>
      </c>
      <c r="B120" s="17" t="s">
        <v>126</v>
      </c>
      <c r="C120" s="17" t="s">
        <v>472</v>
      </c>
      <c r="D120" s="17" t="s">
        <v>2012</v>
      </c>
      <c r="E120" s="15" t="s">
        <v>6796</v>
      </c>
      <c r="F120" s="17" t="s">
        <v>135</v>
      </c>
      <c r="G120" s="17">
        <v>999923545</v>
      </c>
      <c r="H120" s="15">
        <v>29</v>
      </c>
    </row>
    <row r="121" spans="1:8" x14ac:dyDescent="0.35">
      <c r="A121" s="17" t="s">
        <v>2903</v>
      </c>
      <c r="B121" s="17" t="s">
        <v>126</v>
      </c>
      <c r="C121" s="17" t="s">
        <v>908</v>
      </c>
      <c r="D121" s="17" t="s">
        <v>1601</v>
      </c>
      <c r="E121" s="15" t="s">
        <v>6828</v>
      </c>
      <c r="F121" s="17" t="s">
        <v>135</v>
      </c>
      <c r="G121" s="17">
        <v>999925791</v>
      </c>
      <c r="H121" s="15">
        <v>29</v>
      </c>
    </row>
    <row r="122" spans="1:8" x14ac:dyDescent="0.35">
      <c r="A122" s="17" t="s">
        <v>2903</v>
      </c>
      <c r="B122" s="17" t="s">
        <v>126</v>
      </c>
      <c r="C122" s="17" t="s">
        <v>1497</v>
      </c>
      <c r="D122" s="17" t="s">
        <v>1996</v>
      </c>
      <c r="E122" s="15" t="s">
        <v>6877</v>
      </c>
      <c r="F122" s="17" t="s">
        <v>135</v>
      </c>
      <c r="G122" s="17">
        <v>999926945</v>
      </c>
      <c r="H122" s="15">
        <v>29</v>
      </c>
    </row>
    <row r="123" spans="1:8" x14ac:dyDescent="0.35">
      <c r="A123" s="17" t="s">
        <v>2903</v>
      </c>
      <c r="B123" s="17" t="s">
        <v>126</v>
      </c>
      <c r="C123" s="17" t="s">
        <v>2177</v>
      </c>
      <c r="D123" s="17" t="s">
        <v>1286</v>
      </c>
      <c r="E123" s="15" t="s">
        <v>6886</v>
      </c>
      <c r="F123" s="17" t="s">
        <v>135</v>
      </c>
      <c r="G123" s="17">
        <v>999927060</v>
      </c>
      <c r="H123" s="15">
        <v>29</v>
      </c>
    </row>
    <row r="124" spans="1:8" x14ac:dyDescent="0.35">
      <c r="A124" s="17" t="s">
        <v>2903</v>
      </c>
      <c r="B124" s="17" t="s">
        <v>126</v>
      </c>
      <c r="C124" s="17" t="s">
        <v>388</v>
      </c>
      <c r="D124" s="17" t="s">
        <v>3267</v>
      </c>
      <c r="E124" s="15" t="s">
        <v>6890</v>
      </c>
      <c r="F124" s="17" t="s">
        <v>135</v>
      </c>
      <c r="G124" s="17">
        <v>999927069</v>
      </c>
      <c r="H124" s="15">
        <v>29</v>
      </c>
    </row>
    <row r="125" spans="1:8" x14ac:dyDescent="0.35">
      <c r="A125" s="17" t="s">
        <v>2903</v>
      </c>
      <c r="B125" s="17" t="s">
        <v>126</v>
      </c>
      <c r="C125" s="17" t="s">
        <v>315</v>
      </c>
      <c r="D125" s="17" t="s">
        <v>546</v>
      </c>
      <c r="E125" s="15" t="s">
        <v>6894</v>
      </c>
      <c r="F125" s="17" t="s">
        <v>135</v>
      </c>
      <c r="G125" s="17">
        <v>999927074</v>
      </c>
      <c r="H125" s="15">
        <v>29</v>
      </c>
    </row>
    <row r="126" spans="1:8" x14ac:dyDescent="0.35">
      <c r="A126" s="17" t="s">
        <v>2903</v>
      </c>
      <c r="B126" s="17" t="s">
        <v>126</v>
      </c>
      <c r="C126" s="17" t="s">
        <v>3276</v>
      </c>
      <c r="D126" s="17" t="s">
        <v>3277</v>
      </c>
      <c r="E126" s="15" t="s">
        <v>6910</v>
      </c>
      <c r="F126" s="17" t="s">
        <v>135</v>
      </c>
      <c r="G126" s="17">
        <v>999927245</v>
      </c>
      <c r="H126" s="15">
        <v>29</v>
      </c>
    </row>
    <row r="127" spans="1:8" x14ac:dyDescent="0.35">
      <c r="A127" s="17" t="s">
        <v>2903</v>
      </c>
      <c r="B127" s="17" t="s">
        <v>126</v>
      </c>
      <c r="C127" s="17" t="s">
        <v>1029</v>
      </c>
      <c r="D127" s="17" t="s">
        <v>1216</v>
      </c>
      <c r="E127" s="15" t="s">
        <v>6912</v>
      </c>
      <c r="F127" s="17" t="s">
        <v>135</v>
      </c>
      <c r="G127" s="17">
        <v>999927264</v>
      </c>
      <c r="H127" s="15">
        <v>29</v>
      </c>
    </row>
    <row r="128" spans="1:8" x14ac:dyDescent="0.35">
      <c r="A128" s="17" t="s">
        <v>2903</v>
      </c>
      <c r="B128" s="17" t="s">
        <v>126</v>
      </c>
      <c r="C128" s="17" t="s">
        <v>374</v>
      </c>
      <c r="D128" s="17" t="s">
        <v>230</v>
      </c>
      <c r="E128" s="15" t="s">
        <v>6951</v>
      </c>
      <c r="F128" s="17" t="s">
        <v>135</v>
      </c>
      <c r="G128" s="17">
        <v>999927717</v>
      </c>
      <c r="H128" s="15">
        <v>29</v>
      </c>
    </row>
    <row r="129" spans="1:8" x14ac:dyDescent="0.35">
      <c r="A129" s="15" t="s">
        <v>2903</v>
      </c>
      <c r="B129" s="17" t="s">
        <v>126</v>
      </c>
      <c r="C129" s="17" t="s">
        <v>1451</v>
      </c>
      <c r="D129" s="17" t="s">
        <v>1452</v>
      </c>
      <c r="E129" s="15" t="s">
        <v>6587</v>
      </c>
      <c r="F129" s="17" t="s">
        <v>135</v>
      </c>
      <c r="G129" s="15">
        <v>999912767</v>
      </c>
      <c r="H129" s="15">
        <v>19</v>
      </c>
    </row>
    <row r="130" spans="1:8" x14ac:dyDescent="0.35">
      <c r="A130" s="17" t="s">
        <v>2903</v>
      </c>
      <c r="B130" s="17" t="s">
        <v>140</v>
      </c>
      <c r="C130" s="17" t="s">
        <v>2106</v>
      </c>
      <c r="D130" s="17" t="s">
        <v>3284</v>
      </c>
      <c r="E130" s="15" t="s">
        <v>6948</v>
      </c>
      <c r="F130" s="17" t="s">
        <v>135</v>
      </c>
      <c r="G130" s="17">
        <v>999927646</v>
      </c>
      <c r="H130" s="15">
        <v>100</v>
      </c>
    </row>
    <row r="131" spans="1:8" x14ac:dyDescent="0.35">
      <c r="A131" s="17" t="s">
        <v>2903</v>
      </c>
      <c r="B131" s="17" t="s">
        <v>140</v>
      </c>
      <c r="C131" s="17" t="s">
        <v>1497</v>
      </c>
      <c r="D131" s="17" t="s">
        <v>3287</v>
      </c>
      <c r="E131" s="15" t="s">
        <v>6935</v>
      </c>
      <c r="F131" s="17" t="s">
        <v>135</v>
      </c>
      <c r="G131" s="17">
        <v>999927482</v>
      </c>
      <c r="H131" s="15">
        <v>75</v>
      </c>
    </row>
    <row r="132" spans="1:8" x14ac:dyDescent="0.35">
      <c r="A132" s="15" t="s">
        <v>2903</v>
      </c>
      <c r="B132" s="15" t="s">
        <v>140</v>
      </c>
      <c r="C132" s="15" t="s">
        <v>434</v>
      </c>
      <c r="D132" s="15" t="s">
        <v>1037</v>
      </c>
      <c r="E132" s="15" t="s">
        <v>6802</v>
      </c>
      <c r="F132" s="15" t="s">
        <v>135</v>
      </c>
      <c r="G132" s="15">
        <v>999923856</v>
      </c>
      <c r="H132" s="15">
        <v>60</v>
      </c>
    </row>
    <row r="133" spans="1:8" x14ac:dyDescent="0.35">
      <c r="A133" s="17" t="s">
        <v>2903</v>
      </c>
      <c r="B133" s="17" t="s">
        <v>140</v>
      </c>
      <c r="C133" s="17" t="s">
        <v>1241</v>
      </c>
      <c r="D133" s="17" t="s">
        <v>1223</v>
      </c>
      <c r="E133" s="15" t="s">
        <v>6638</v>
      </c>
      <c r="F133" s="17" t="s">
        <v>135</v>
      </c>
      <c r="G133" s="17">
        <v>999918755</v>
      </c>
      <c r="H133" s="15">
        <v>56</v>
      </c>
    </row>
    <row r="134" spans="1:8" x14ac:dyDescent="0.35">
      <c r="A134" s="17" t="s">
        <v>2903</v>
      </c>
      <c r="B134" s="17" t="s">
        <v>140</v>
      </c>
      <c r="C134" s="17" t="s">
        <v>388</v>
      </c>
      <c r="D134" s="17" t="s">
        <v>1028</v>
      </c>
      <c r="E134" s="15" t="s">
        <v>6742</v>
      </c>
      <c r="F134" s="17" t="s">
        <v>135</v>
      </c>
      <c r="G134" s="17">
        <v>999922682</v>
      </c>
      <c r="H134" s="15">
        <v>56</v>
      </c>
    </row>
    <row r="135" spans="1:8" x14ac:dyDescent="0.35">
      <c r="A135" s="17" t="s">
        <v>2903</v>
      </c>
      <c r="B135" s="17" t="s">
        <v>140</v>
      </c>
      <c r="C135" s="17" t="s">
        <v>3286</v>
      </c>
      <c r="D135" s="17" t="s">
        <v>1475</v>
      </c>
      <c r="E135" s="15" t="s">
        <v>6655</v>
      </c>
      <c r="F135" s="17" t="s">
        <v>135</v>
      </c>
      <c r="G135" s="17">
        <v>999918884</v>
      </c>
      <c r="H135" s="15">
        <v>52</v>
      </c>
    </row>
    <row r="136" spans="1:8" x14ac:dyDescent="0.35">
      <c r="A136" s="15" t="s">
        <v>2903</v>
      </c>
      <c r="B136" s="15" t="s">
        <v>140</v>
      </c>
      <c r="C136" s="15" t="s">
        <v>2352</v>
      </c>
      <c r="D136" s="15" t="s">
        <v>2353</v>
      </c>
      <c r="E136" s="15" t="s">
        <v>6811</v>
      </c>
      <c r="F136" s="15" t="s">
        <v>135</v>
      </c>
      <c r="G136" s="15">
        <v>999924665</v>
      </c>
      <c r="H136" s="15">
        <v>50</v>
      </c>
    </row>
    <row r="137" spans="1:8" x14ac:dyDescent="0.35">
      <c r="A137" s="15" t="s">
        <v>2903</v>
      </c>
      <c r="B137" s="15" t="s">
        <v>140</v>
      </c>
      <c r="C137" s="15" t="s">
        <v>227</v>
      </c>
      <c r="D137" s="15" t="s">
        <v>1262</v>
      </c>
      <c r="E137" s="15" t="s">
        <v>6639</v>
      </c>
      <c r="F137" s="15" t="s">
        <v>135</v>
      </c>
      <c r="G137" s="15">
        <v>999918767</v>
      </c>
      <c r="H137" s="15">
        <v>48</v>
      </c>
    </row>
    <row r="138" spans="1:8" x14ac:dyDescent="0.35">
      <c r="A138" s="17" t="s">
        <v>2903</v>
      </c>
      <c r="B138" s="17" t="s">
        <v>140</v>
      </c>
      <c r="C138" s="17" t="s">
        <v>1477</v>
      </c>
      <c r="D138" s="17" t="s">
        <v>1266</v>
      </c>
      <c r="E138" s="15" t="s">
        <v>6774</v>
      </c>
      <c r="F138" s="17" t="s">
        <v>135</v>
      </c>
      <c r="G138" s="17">
        <v>999923353</v>
      </c>
      <c r="H138" s="15">
        <v>48</v>
      </c>
    </row>
    <row r="139" spans="1:8" x14ac:dyDescent="0.35">
      <c r="A139" s="17" t="s">
        <v>2903</v>
      </c>
      <c r="B139" s="17" t="s">
        <v>140</v>
      </c>
      <c r="C139" s="17" t="s">
        <v>459</v>
      </c>
      <c r="D139" s="17" t="s">
        <v>1192</v>
      </c>
      <c r="E139" s="15" t="s">
        <v>6679</v>
      </c>
      <c r="F139" s="17" t="s">
        <v>135</v>
      </c>
      <c r="G139" s="17">
        <v>999919104</v>
      </c>
      <c r="H139" s="15">
        <v>44</v>
      </c>
    </row>
    <row r="140" spans="1:8" x14ac:dyDescent="0.35">
      <c r="A140" s="17" t="s">
        <v>2903</v>
      </c>
      <c r="B140" s="17" t="s">
        <v>140</v>
      </c>
      <c r="C140" s="17" t="s">
        <v>3285</v>
      </c>
      <c r="D140" s="17" t="s">
        <v>754</v>
      </c>
      <c r="E140" s="15" t="s">
        <v>6795</v>
      </c>
      <c r="F140" s="17" t="s">
        <v>135</v>
      </c>
      <c r="G140" s="17">
        <v>999923544</v>
      </c>
      <c r="H140" s="15">
        <v>42</v>
      </c>
    </row>
    <row r="141" spans="1:8" x14ac:dyDescent="0.35">
      <c r="A141" s="15" t="s">
        <v>2903</v>
      </c>
      <c r="B141" s="15" t="s">
        <v>140</v>
      </c>
      <c r="C141" s="15" t="s">
        <v>605</v>
      </c>
      <c r="D141" s="15" t="s">
        <v>604</v>
      </c>
      <c r="E141" s="15" t="s">
        <v>6766</v>
      </c>
      <c r="F141" s="15" t="s">
        <v>135</v>
      </c>
      <c r="G141" s="15">
        <v>999923199</v>
      </c>
      <c r="H141" s="15">
        <v>40</v>
      </c>
    </row>
    <row r="142" spans="1:8" x14ac:dyDescent="0.35">
      <c r="A142" s="17" t="s">
        <v>2903</v>
      </c>
      <c r="B142" s="17" t="s">
        <v>140</v>
      </c>
      <c r="C142" s="17" t="s">
        <v>2102</v>
      </c>
      <c r="D142" s="17" t="s">
        <v>2103</v>
      </c>
      <c r="E142" s="15" t="s">
        <v>6580</v>
      </c>
      <c r="F142" s="17" t="s">
        <v>135</v>
      </c>
      <c r="G142" s="17">
        <v>999910616</v>
      </c>
      <c r="H142" s="15">
        <v>38</v>
      </c>
    </row>
    <row r="143" spans="1:8" x14ac:dyDescent="0.35">
      <c r="A143" s="17" t="s">
        <v>2903</v>
      </c>
      <c r="B143" s="17" t="s">
        <v>140</v>
      </c>
      <c r="C143" s="17" t="s">
        <v>326</v>
      </c>
      <c r="D143" s="17" t="s">
        <v>423</v>
      </c>
      <c r="E143" s="15" t="s">
        <v>6645</v>
      </c>
      <c r="F143" s="17" t="s">
        <v>135</v>
      </c>
      <c r="G143" s="17">
        <v>999918789</v>
      </c>
      <c r="H143" s="15">
        <v>38</v>
      </c>
    </row>
    <row r="144" spans="1:8" x14ac:dyDescent="0.35">
      <c r="A144" s="17" t="s">
        <v>2903</v>
      </c>
      <c r="B144" s="17" t="s">
        <v>140</v>
      </c>
      <c r="C144" s="17" t="s">
        <v>323</v>
      </c>
      <c r="D144" s="17" t="s">
        <v>3290</v>
      </c>
      <c r="E144" s="15" t="s">
        <v>6757</v>
      </c>
      <c r="F144" s="17" t="s">
        <v>135</v>
      </c>
      <c r="G144" s="17">
        <v>999922985</v>
      </c>
      <c r="H144" s="15">
        <v>38</v>
      </c>
    </row>
    <row r="145" spans="1:8" x14ac:dyDescent="0.35">
      <c r="A145" s="17" t="s">
        <v>2903</v>
      </c>
      <c r="B145" s="17" t="s">
        <v>140</v>
      </c>
      <c r="C145" s="17" t="s">
        <v>904</v>
      </c>
      <c r="D145" s="17" t="s">
        <v>1990</v>
      </c>
      <c r="E145" s="15" t="s">
        <v>6785</v>
      </c>
      <c r="F145" s="17" t="s">
        <v>135</v>
      </c>
      <c r="G145" s="17">
        <v>999923485</v>
      </c>
      <c r="H145" s="15">
        <v>38</v>
      </c>
    </row>
    <row r="146" spans="1:8" x14ac:dyDescent="0.35">
      <c r="A146" s="17" t="s">
        <v>2903</v>
      </c>
      <c r="B146" s="17" t="s">
        <v>140</v>
      </c>
      <c r="C146" s="17" t="s">
        <v>2039</v>
      </c>
      <c r="D146" s="17" t="s">
        <v>2107</v>
      </c>
      <c r="E146" s="15" t="s">
        <v>6788</v>
      </c>
      <c r="F146" s="17" t="s">
        <v>135</v>
      </c>
      <c r="G146" s="17">
        <v>999923495</v>
      </c>
      <c r="H146" s="15">
        <v>38</v>
      </c>
    </row>
    <row r="147" spans="1:8" x14ac:dyDescent="0.35">
      <c r="A147" s="17" t="s">
        <v>2903</v>
      </c>
      <c r="B147" s="17" t="s">
        <v>140</v>
      </c>
      <c r="C147" s="17" t="s">
        <v>213</v>
      </c>
      <c r="D147" s="17" t="s">
        <v>2104</v>
      </c>
      <c r="E147" s="15" t="s">
        <v>6799</v>
      </c>
      <c r="F147" s="17" t="s">
        <v>135</v>
      </c>
      <c r="G147" s="17">
        <v>999923632</v>
      </c>
      <c r="H147" s="15">
        <v>38</v>
      </c>
    </row>
    <row r="148" spans="1:8" x14ac:dyDescent="0.35">
      <c r="A148" s="17" t="s">
        <v>2903</v>
      </c>
      <c r="B148" s="17" t="s">
        <v>140</v>
      </c>
      <c r="C148" s="17" t="s">
        <v>650</v>
      </c>
      <c r="D148" s="17" t="s">
        <v>3283</v>
      </c>
      <c r="E148" s="15" t="s">
        <v>6837</v>
      </c>
      <c r="F148" s="17" t="s">
        <v>135</v>
      </c>
      <c r="G148" s="17">
        <v>999926233</v>
      </c>
      <c r="H148" s="15">
        <v>38</v>
      </c>
    </row>
    <row r="149" spans="1:8" x14ac:dyDescent="0.35">
      <c r="A149" s="17" t="s">
        <v>2903</v>
      </c>
      <c r="B149" s="17" t="s">
        <v>140</v>
      </c>
      <c r="C149" s="17" t="s">
        <v>3288</v>
      </c>
      <c r="D149" s="17" t="s">
        <v>3289</v>
      </c>
      <c r="E149" s="15" t="s">
        <v>6897</v>
      </c>
      <c r="F149" s="17" t="s">
        <v>135</v>
      </c>
      <c r="G149" s="17">
        <v>999927078</v>
      </c>
      <c r="H149" s="15">
        <v>38</v>
      </c>
    </row>
    <row r="150" spans="1:8" x14ac:dyDescent="0.35">
      <c r="A150" s="17" t="s">
        <v>2903</v>
      </c>
      <c r="B150" s="17" t="s">
        <v>140</v>
      </c>
      <c r="C150" s="17" t="s">
        <v>708</v>
      </c>
      <c r="D150" s="17" t="s">
        <v>1601</v>
      </c>
      <c r="E150" s="15" t="s">
        <v>6907</v>
      </c>
      <c r="F150" s="17" t="s">
        <v>135</v>
      </c>
      <c r="G150" s="17">
        <v>999927184</v>
      </c>
      <c r="H150" s="15">
        <v>38</v>
      </c>
    </row>
    <row r="151" spans="1:8" x14ac:dyDescent="0.35">
      <c r="A151" s="15" t="s">
        <v>2903</v>
      </c>
      <c r="B151" s="15" t="s">
        <v>140</v>
      </c>
      <c r="C151" s="15" t="s">
        <v>165</v>
      </c>
      <c r="D151" s="15" t="s">
        <v>1522</v>
      </c>
      <c r="E151" s="15" t="s">
        <v>6709</v>
      </c>
      <c r="F151" s="15" t="s">
        <v>135</v>
      </c>
      <c r="G151" s="15">
        <v>999922024</v>
      </c>
      <c r="H151" s="15">
        <v>37.5</v>
      </c>
    </row>
    <row r="152" spans="1:8" x14ac:dyDescent="0.35">
      <c r="A152" s="15" t="s">
        <v>2903</v>
      </c>
      <c r="B152" s="15" t="s">
        <v>140</v>
      </c>
      <c r="C152" s="15" t="s">
        <v>570</v>
      </c>
      <c r="D152" s="15" t="s">
        <v>4071</v>
      </c>
      <c r="E152" s="15" t="s">
        <v>6804</v>
      </c>
      <c r="F152" s="15" t="s">
        <v>135</v>
      </c>
      <c r="G152" s="15">
        <v>999924325</v>
      </c>
      <c r="H152" s="15">
        <v>35</v>
      </c>
    </row>
    <row r="153" spans="1:8" x14ac:dyDescent="0.35">
      <c r="A153" s="15" t="s">
        <v>2903</v>
      </c>
      <c r="B153" s="82" t="s">
        <v>134</v>
      </c>
      <c r="C153" s="82" t="s">
        <v>2854</v>
      </c>
      <c r="D153" s="82" t="s">
        <v>2855</v>
      </c>
      <c r="E153" s="15" t="s">
        <v>6427</v>
      </c>
      <c r="F153" s="82" t="s">
        <v>135</v>
      </c>
      <c r="G153" s="82">
        <v>999796707</v>
      </c>
      <c r="H153" s="15">
        <v>220</v>
      </c>
    </row>
    <row r="154" spans="1:8" x14ac:dyDescent="0.35">
      <c r="A154" s="15" t="s">
        <v>2903</v>
      </c>
      <c r="B154" s="17" t="s">
        <v>134</v>
      </c>
      <c r="C154" s="17" t="s">
        <v>388</v>
      </c>
      <c r="D154" s="17" t="s">
        <v>1028</v>
      </c>
      <c r="E154" s="15" t="s">
        <v>6742</v>
      </c>
      <c r="F154" s="17" t="s">
        <v>135</v>
      </c>
      <c r="G154" s="17">
        <v>999922682</v>
      </c>
      <c r="H154" s="15">
        <v>146</v>
      </c>
    </row>
    <row r="155" spans="1:8" x14ac:dyDescent="0.35">
      <c r="A155" s="15" t="s">
        <v>2903</v>
      </c>
      <c r="B155" s="82" t="s">
        <v>134</v>
      </c>
      <c r="C155" s="82" t="s">
        <v>2856</v>
      </c>
      <c r="D155" s="82" t="s">
        <v>1783</v>
      </c>
      <c r="E155" s="15" t="s">
        <v>6728</v>
      </c>
      <c r="F155" s="82" t="s">
        <v>135</v>
      </c>
      <c r="G155" s="82">
        <v>999922571</v>
      </c>
      <c r="H155" s="15">
        <v>124</v>
      </c>
    </row>
    <row r="156" spans="1:8" x14ac:dyDescent="0.35">
      <c r="A156" s="15" t="s">
        <v>2903</v>
      </c>
      <c r="B156" s="82" t="s">
        <v>134</v>
      </c>
      <c r="C156" s="82" t="s">
        <v>2853</v>
      </c>
      <c r="D156" s="82" t="s">
        <v>2075</v>
      </c>
      <c r="E156" s="15" t="s">
        <v>6838</v>
      </c>
      <c r="F156" s="82" t="s">
        <v>135</v>
      </c>
      <c r="G156" s="82">
        <v>999926260</v>
      </c>
      <c r="H156" s="15">
        <v>106</v>
      </c>
    </row>
    <row r="157" spans="1:8" x14ac:dyDescent="0.35">
      <c r="A157" s="17" t="s">
        <v>2903</v>
      </c>
      <c r="B157" s="17" t="s">
        <v>134</v>
      </c>
      <c r="C157" s="17" t="s">
        <v>3300</v>
      </c>
      <c r="D157" s="17" t="s">
        <v>1709</v>
      </c>
      <c r="E157" s="15" t="s">
        <v>6851</v>
      </c>
      <c r="F157" s="17" t="s">
        <v>135</v>
      </c>
      <c r="G157" s="17">
        <v>999926655</v>
      </c>
      <c r="H157" s="15">
        <v>75</v>
      </c>
    </row>
    <row r="158" spans="1:8" x14ac:dyDescent="0.35">
      <c r="A158" s="15" t="s">
        <v>2903</v>
      </c>
      <c r="B158" s="83" t="s">
        <v>134</v>
      </c>
      <c r="C158" s="83" t="s">
        <v>1679</v>
      </c>
      <c r="D158" s="84" t="s">
        <v>1680</v>
      </c>
      <c r="E158" s="15" t="s">
        <v>6632</v>
      </c>
      <c r="F158" s="83" t="s">
        <v>135</v>
      </c>
      <c r="G158" s="83">
        <v>999918578</v>
      </c>
      <c r="H158" s="15">
        <v>68</v>
      </c>
    </row>
    <row r="159" spans="1:8" x14ac:dyDescent="0.35">
      <c r="A159" s="15" t="s">
        <v>2903</v>
      </c>
      <c r="B159" s="15" t="s">
        <v>134</v>
      </c>
      <c r="C159" s="15" t="s">
        <v>388</v>
      </c>
      <c r="D159" s="15" t="s">
        <v>615</v>
      </c>
      <c r="E159" s="15" t="s">
        <v>6906</v>
      </c>
      <c r="F159" s="15" t="s">
        <v>135</v>
      </c>
      <c r="G159" s="15">
        <v>999927181</v>
      </c>
      <c r="H159" s="15">
        <v>60</v>
      </c>
    </row>
    <row r="160" spans="1:8" x14ac:dyDescent="0.35">
      <c r="A160" s="17" t="s">
        <v>2903</v>
      </c>
      <c r="B160" s="17" t="s">
        <v>134</v>
      </c>
      <c r="C160" s="17" t="s">
        <v>3298</v>
      </c>
      <c r="D160" s="17" t="s">
        <v>1511</v>
      </c>
      <c r="E160" s="15" t="s">
        <v>6731</v>
      </c>
      <c r="F160" s="17" t="s">
        <v>135</v>
      </c>
      <c r="G160" s="17">
        <v>999922578</v>
      </c>
      <c r="H160" s="15">
        <v>56</v>
      </c>
    </row>
    <row r="161" spans="1:8" x14ac:dyDescent="0.35">
      <c r="A161" s="17" t="s">
        <v>2903</v>
      </c>
      <c r="B161" s="17" t="s">
        <v>134</v>
      </c>
      <c r="C161" s="17" t="s">
        <v>253</v>
      </c>
      <c r="D161" s="17" t="s">
        <v>981</v>
      </c>
      <c r="E161" s="15" t="s">
        <v>6016</v>
      </c>
      <c r="F161" s="17" t="s">
        <v>135</v>
      </c>
      <c r="G161" s="17">
        <v>999926488</v>
      </c>
      <c r="H161" s="15">
        <v>52</v>
      </c>
    </row>
    <row r="162" spans="1:8" x14ac:dyDescent="0.35">
      <c r="A162" s="17" t="s">
        <v>2903</v>
      </c>
      <c r="B162" s="17" t="s">
        <v>134</v>
      </c>
      <c r="C162" s="17" t="s">
        <v>3292</v>
      </c>
      <c r="D162" s="17" t="s">
        <v>3293</v>
      </c>
      <c r="E162" s="15" t="s">
        <v>6853</v>
      </c>
      <c r="F162" s="17" t="s">
        <v>135</v>
      </c>
      <c r="G162" s="17">
        <v>999926711</v>
      </c>
      <c r="H162" s="15">
        <v>48</v>
      </c>
    </row>
    <row r="163" spans="1:8" x14ac:dyDescent="0.35">
      <c r="A163" s="15" t="s">
        <v>2903</v>
      </c>
      <c r="B163" s="15" t="s">
        <v>134</v>
      </c>
      <c r="C163" s="17" t="s">
        <v>285</v>
      </c>
      <c r="D163" s="17" t="s">
        <v>1410</v>
      </c>
      <c r="E163" s="15" t="s">
        <v>6682</v>
      </c>
      <c r="F163" s="15" t="s">
        <v>135</v>
      </c>
      <c r="G163" s="17">
        <v>999919351</v>
      </c>
      <c r="H163" s="15">
        <v>45</v>
      </c>
    </row>
    <row r="164" spans="1:8" x14ac:dyDescent="0.35">
      <c r="A164" s="17" t="s">
        <v>2903</v>
      </c>
      <c r="B164" s="17" t="s">
        <v>134</v>
      </c>
      <c r="C164" s="17" t="s">
        <v>3301</v>
      </c>
      <c r="D164" s="17" t="s">
        <v>3302</v>
      </c>
      <c r="E164" s="15" t="s">
        <v>6741</v>
      </c>
      <c r="F164" s="17" t="s">
        <v>135</v>
      </c>
      <c r="G164" s="17">
        <v>999922672</v>
      </c>
      <c r="H164" s="15">
        <v>42</v>
      </c>
    </row>
    <row r="165" spans="1:8" x14ac:dyDescent="0.35">
      <c r="A165" s="17" t="s">
        <v>2903</v>
      </c>
      <c r="B165" s="17" t="s">
        <v>134</v>
      </c>
      <c r="C165" s="17" t="s">
        <v>174</v>
      </c>
      <c r="D165" s="17" t="s">
        <v>1363</v>
      </c>
      <c r="E165" s="15" t="s">
        <v>6725</v>
      </c>
      <c r="F165" s="17" t="s">
        <v>135</v>
      </c>
      <c r="G165" s="17">
        <v>999922540</v>
      </c>
      <c r="H165" s="15">
        <v>38</v>
      </c>
    </row>
    <row r="166" spans="1:8" x14ac:dyDescent="0.35">
      <c r="A166" s="17" t="s">
        <v>2903</v>
      </c>
      <c r="B166" s="17" t="s">
        <v>134</v>
      </c>
      <c r="C166" s="17" t="s">
        <v>278</v>
      </c>
      <c r="D166" s="17" t="s">
        <v>3297</v>
      </c>
      <c r="E166" s="15" t="s">
        <v>6736</v>
      </c>
      <c r="F166" s="17" t="s">
        <v>135</v>
      </c>
      <c r="G166" s="17">
        <v>999922586</v>
      </c>
      <c r="H166" s="15">
        <v>38</v>
      </c>
    </row>
    <row r="167" spans="1:8" x14ac:dyDescent="0.35">
      <c r="A167" s="17" t="s">
        <v>2903</v>
      </c>
      <c r="B167" s="17" t="s">
        <v>134</v>
      </c>
      <c r="C167" s="17" t="s">
        <v>2039</v>
      </c>
      <c r="D167" s="17" t="s">
        <v>2040</v>
      </c>
      <c r="E167" s="15" t="s">
        <v>6740</v>
      </c>
      <c r="F167" s="17" t="s">
        <v>135</v>
      </c>
      <c r="G167" s="17">
        <v>999922631</v>
      </c>
      <c r="H167" s="15">
        <v>38</v>
      </c>
    </row>
    <row r="168" spans="1:8" x14ac:dyDescent="0.35">
      <c r="A168" s="17" t="s">
        <v>2903</v>
      </c>
      <c r="B168" s="17" t="s">
        <v>134</v>
      </c>
      <c r="C168" s="17" t="s">
        <v>2373</v>
      </c>
      <c r="D168" s="17" t="s">
        <v>3296</v>
      </c>
      <c r="E168" s="15" t="s">
        <v>6745</v>
      </c>
      <c r="F168" s="17" t="s">
        <v>135</v>
      </c>
      <c r="G168" s="17">
        <v>999922731</v>
      </c>
      <c r="H168" s="15">
        <v>38</v>
      </c>
    </row>
    <row r="169" spans="1:8" x14ac:dyDescent="0.35">
      <c r="A169" s="17" t="s">
        <v>2903</v>
      </c>
      <c r="B169" s="17" t="s">
        <v>134</v>
      </c>
      <c r="C169" s="17" t="s">
        <v>374</v>
      </c>
      <c r="D169" s="17" t="s">
        <v>1717</v>
      </c>
      <c r="E169" s="15" t="s">
        <v>6749</v>
      </c>
      <c r="F169" s="17" t="s">
        <v>135</v>
      </c>
      <c r="G169" s="17">
        <v>999922781</v>
      </c>
      <c r="H169" s="15">
        <v>38</v>
      </c>
    </row>
    <row r="170" spans="1:8" x14ac:dyDescent="0.35">
      <c r="A170" s="17" t="s">
        <v>2903</v>
      </c>
      <c r="B170" s="17" t="s">
        <v>134</v>
      </c>
      <c r="C170" s="17" t="s">
        <v>308</v>
      </c>
      <c r="D170" s="17" t="s">
        <v>3299</v>
      </c>
      <c r="E170" s="15" t="s">
        <v>6750</v>
      </c>
      <c r="F170" s="17" t="s">
        <v>135</v>
      </c>
      <c r="G170" s="17">
        <v>999922798</v>
      </c>
      <c r="H170" s="15">
        <v>38</v>
      </c>
    </row>
    <row r="171" spans="1:8" x14ac:dyDescent="0.35">
      <c r="A171" s="17" t="s">
        <v>2903</v>
      </c>
      <c r="B171" s="17" t="s">
        <v>134</v>
      </c>
      <c r="C171" s="17" t="s">
        <v>3304</v>
      </c>
      <c r="D171" s="17" t="s">
        <v>3305</v>
      </c>
      <c r="E171" s="15" t="s">
        <v>6758</v>
      </c>
      <c r="F171" s="17" t="s">
        <v>135</v>
      </c>
      <c r="G171" s="17">
        <v>999923007</v>
      </c>
      <c r="H171" s="15">
        <v>38</v>
      </c>
    </row>
    <row r="172" spans="1:8" x14ac:dyDescent="0.35">
      <c r="A172" s="17" t="s">
        <v>2903</v>
      </c>
      <c r="B172" s="17" t="s">
        <v>134</v>
      </c>
      <c r="C172" s="17" t="s">
        <v>2361</v>
      </c>
      <c r="D172" s="17" t="s">
        <v>458</v>
      </c>
      <c r="E172" s="15" t="s">
        <v>6848</v>
      </c>
      <c r="F172" s="17" t="s">
        <v>135</v>
      </c>
      <c r="G172" s="17">
        <v>999926569</v>
      </c>
      <c r="H172" s="15">
        <v>38</v>
      </c>
    </row>
    <row r="173" spans="1:8" x14ac:dyDescent="0.35">
      <c r="A173" s="17" t="s">
        <v>2903</v>
      </c>
      <c r="B173" s="17" t="s">
        <v>134</v>
      </c>
      <c r="C173" s="17" t="s">
        <v>3303</v>
      </c>
      <c r="D173" s="17" t="s">
        <v>1586</v>
      </c>
      <c r="E173" s="15" t="s">
        <v>6867</v>
      </c>
      <c r="F173" s="17" t="s">
        <v>135</v>
      </c>
      <c r="G173" s="17">
        <v>999926891</v>
      </c>
      <c r="H173" s="15">
        <v>38</v>
      </c>
    </row>
    <row r="174" spans="1:8" x14ac:dyDescent="0.35">
      <c r="A174" s="17" t="s">
        <v>2903</v>
      </c>
      <c r="B174" s="17" t="s">
        <v>134</v>
      </c>
      <c r="C174" s="17" t="s">
        <v>266</v>
      </c>
      <c r="D174" s="17" t="s">
        <v>1617</v>
      </c>
      <c r="E174" s="15" t="s">
        <v>6875</v>
      </c>
      <c r="F174" s="17" t="s">
        <v>135</v>
      </c>
      <c r="G174" s="17">
        <v>999926924</v>
      </c>
      <c r="H174" s="15">
        <v>38</v>
      </c>
    </row>
    <row r="175" spans="1:8" x14ac:dyDescent="0.35">
      <c r="A175" s="17" t="s">
        <v>2903</v>
      </c>
      <c r="B175" s="17" t="s">
        <v>134</v>
      </c>
      <c r="C175" s="17" t="s">
        <v>3294</v>
      </c>
      <c r="D175" s="17" t="s">
        <v>3295</v>
      </c>
      <c r="E175" s="15" t="s">
        <v>6893</v>
      </c>
      <c r="F175" s="17" t="s">
        <v>135</v>
      </c>
      <c r="G175" s="17">
        <v>999927072</v>
      </c>
      <c r="H175" s="15">
        <v>38</v>
      </c>
    </row>
    <row r="176" spans="1:8" x14ac:dyDescent="0.35">
      <c r="A176" s="17" t="s">
        <v>2903</v>
      </c>
      <c r="B176" s="17" t="s">
        <v>134</v>
      </c>
      <c r="C176" s="17" t="s">
        <v>1419</v>
      </c>
      <c r="D176" s="17" t="s">
        <v>3291</v>
      </c>
      <c r="E176" s="15" t="s">
        <v>6924</v>
      </c>
      <c r="F176" s="17" t="s">
        <v>135</v>
      </c>
      <c r="G176" s="17">
        <v>999927392</v>
      </c>
      <c r="H176" s="15">
        <v>38</v>
      </c>
    </row>
    <row r="177" spans="1:8" x14ac:dyDescent="0.35">
      <c r="A177" s="17" t="s">
        <v>2903</v>
      </c>
      <c r="B177" s="17" t="s">
        <v>134</v>
      </c>
      <c r="C177" s="17" t="s">
        <v>2570</v>
      </c>
      <c r="D177" s="17" t="s">
        <v>1511</v>
      </c>
      <c r="E177" s="15" t="s">
        <v>6943</v>
      </c>
      <c r="F177" s="17" t="s">
        <v>135</v>
      </c>
      <c r="G177" s="17">
        <v>999927566</v>
      </c>
      <c r="H177" s="15">
        <v>38</v>
      </c>
    </row>
    <row r="178" spans="1:8" x14ac:dyDescent="0.35">
      <c r="A178" s="15" t="s">
        <v>2903</v>
      </c>
      <c r="B178" s="15" t="s">
        <v>134</v>
      </c>
      <c r="C178" s="15" t="s">
        <v>895</v>
      </c>
      <c r="D178" s="15" t="s">
        <v>1752</v>
      </c>
      <c r="E178" s="15" t="s">
        <v>6696</v>
      </c>
      <c r="F178" s="15" t="s">
        <v>135</v>
      </c>
      <c r="G178" s="15">
        <v>999921316</v>
      </c>
      <c r="H178" s="15">
        <v>30</v>
      </c>
    </row>
    <row r="179" spans="1:8" x14ac:dyDescent="0.35">
      <c r="A179" s="15" t="s">
        <v>2903</v>
      </c>
      <c r="B179" s="17" t="s">
        <v>134</v>
      </c>
      <c r="C179" s="17" t="s">
        <v>1305</v>
      </c>
      <c r="D179" s="17" t="s">
        <v>1304</v>
      </c>
      <c r="E179" s="15" t="s">
        <v>6694</v>
      </c>
      <c r="F179" s="17" t="s">
        <v>135</v>
      </c>
      <c r="G179" s="81">
        <v>999920973</v>
      </c>
      <c r="H179" s="15">
        <v>25</v>
      </c>
    </row>
    <row r="180" spans="1:8" x14ac:dyDescent="0.35">
      <c r="A180" s="15" t="s">
        <v>2903</v>
      </c>
      <c r="B180" s="15" t="s">
        <v>134</v>
      </c>
      <c r="C180" s="15" t="s">
        <v>2485</v>
      </c>
      <c r="D180" s="15" t="s">
        <v>635</v>
      </c>
      <c r="E180" s="15" t="s">
        <v>6708</v>
      </c>
      <c r="F180" s="15" t="s">
        <v>135</v>
      </c>
      <c r="G180" s="15">
        <v>999922005</v>
      </c>
      <c r="H180" s="15">
        <v>25</v>
      </c>
    </row>
    <row r="181" spans="1:8" x14ac:dyDescent="0.35">
      <c r="A181" s="17" t="s">
        <v>2903</v>
      </c>
      <c r="B181" s="17" t="s">
        <v>142</v>
      </c>
      <c r="C181" s="17" t="s">
        <v>388</v>
      </c>
      <c r="D181" s="17" t="s">
        <v>1216</v>
      </c>
      <c r="E181" s="15" t="s">
        <v>6926</v>
      </c>
      <c r="F181" s="17" t="s">
        <v>135</v>
      </c>
      <c r="G181" s="17">
        <v>999927408</v>
      </c>
      <c r="H181" s="15">
        <v>100</v>
      </c>
    </row>
    <row r="182" spans="1:8" x14ac:dyDescent="0.35">
      <c r="A182" s="17" t="s">
        <v>2903</v>
      </c>
      <c r="B182" s="17" t="s">
        <v>142</v>
      </c>
      <c r="C182" s="17" t="s">
        <v>450</v>
      </c>
      <c r="D182" s="17" t="s">
        <v>1253</v>
      </c>
      <c r="E182" s="15" t="s">
        <v>6619</v>
      </c>
      <c r="F182" s="17" t="s">
        <v>135</v>
      </c>
      <c r="G182" s="17">
        <v>999918261</v>
      </c>
      <c r="H182" s="15">
        <v>75</v>
      </c>
    </row>
    <row r="183" spans="1:8" x14ac:dyDescent="0.35">
      <c r="A183" s="15" t="s">
        <v>2903</v>
      </c>
      <c r="B183" s="15" t="s">
        <v>142</v>
      </c>
      <c r="C183" s="15" t="s">
        <v>738</v>
      </c>
      <c r="D183" s="15" t="s">
        <v>739</v>
      </c>
      <c r="E183" s="15" t="s">
        <v>6723</v>
      </c>
      <c r="F183" s="15" t="s">
        <v>135</v>
      </c>
      <c r="G183" s="15">
        <v>999922423</v>
      </c>
      <c r="H183" s="15">
        <v>72.5</v>
      </c>
    </row>
    <row r="184" spans="1:8" x14ac:dyDescent="0.35">
      <c r="A184" s="15" t="s">
        <v>2903</v>
      </c>
      <c r="B184" s="15" t="s">
        <v>142</v>
      </c>
      <c r="C184" s="15" t="s">
        <v>307</v>
      </c>
      <c r="D184" s="15" t="s">
        <v>4104</v>
      </c>
      <c r="E184" s="15" t="s">
        <v>6956</v>
      </c>
      <c r="F184" s="15" t="s">
        <v>135</v>
      </c>
      <c r="G184" s="15">
        <v>999928205</v>
      </c>
      <c r="H184" s="15">
        <v>70</v>
      </c>
    </row>
    <row r="185" spans="1:8" x14ac:dyDescent="0.35">
      <c r="A185" s="17" t="s">
        <v>2903</v>
      </c>
      <c r="B185" s="17" t="s">
        <v>142</v>
      </c>
      <c r="C185" s="17" t="s">
        <v>514</v>
      </c>
      <c r="D185" s="17" t="s">
        <v>2022</v>
      </c>
      <c r="E185" s="15" t="s">
        <v>6714</v>
      </c>
      <c r="F185" s="17" t="s">
        <v>135</v>
      </c>
      <c r="G185" s="17">
        <v>999922120</v>
      </c>
      <c r="H185" s="15">
        <v>56</v>
      </c>
    </row>
    <row r="186" spans="1:8" x14ac:dyDescent="0.35">
      <c r="A186" s="17" t="s">
        <v>2903</v>
      </c>
      <c r="B186" s="17" t="s">
        <v>142</v>
      </c>
      <c r="C186" s="17" t="s">
        <v>3311</v>
      </c>
      <c r="D186" s="17" t="s">
        <v>3312</v>
      </c>
      <c r="E186" s="15" t="s">
        <v>6879</v>
      </c>
      <c r="F186" s="17" t="s">
        <v>135</v>
      </c>
      <c r="G186" s="17">
        <v>999926947</v>
      </c>
      <c r="H186" s="15">
        <v>56</v>
      </c>
    </row>
    <row r="187" spans="1:8" x14ac:dyDescent="0.35">
      <c r="A187" s="15" t="s">
        <v>2903</v>
      </c>
      <c r="B187" s="15" t="s">
        <v>142</v>
      </c>
      <c r="C187" s="15" t="s">
        <v>4105</v>
      </c>
      <c r="D187" s="15" t="s">
        <v>4106</v>
      </c>
      <c r="E187" s="15" t="s">
        <v>6604</v>
      </c>
      <c r="F187" s="15" t="s">
        <v>135</v>
      </c>
      <c r="G187" s="15">
        <v>999917175</v>
      </c>
      <c r="H187" s="15">
        <v>52.5</v>
      </c>
    </row>
    <row r="188" spans="1:8" x14ac:dyDescent="0.35">
      <c r="A188" s="17" t="s">
        <v>2903</v>
      </c>
      <c r="B188" s="17" t="s">
        <v>142</v>
      </c>
      <c r="C188" s="17" t="s">
        <v>375</v>
      </c>
      <c r="D188" s="17" t="s">
        <v>1133</v>
      </c>
      <c r="E188" s="15" t="s">
        <v>6940</v>
      </c>
      <c r="F188" s="17" t="s">
        <v>135</v>
      </c>
      <c r="G188" s="17">
        <v>999927529</v>
      </c>
      <c r="H188" s="15">
        <v>52</v>
      </c>
    </row>
    <row r="189" spans="1:8" x14ac:dyDescent="0.35">
      <c r="A189" s="15" t="s">
        <v>2903</v>
      </c>
      <c r="B189" s="15" t="s">
        <v>142</v>
      </c>
      <c r="C189" s="15" t="s">
        <v>451</v>
      </c>
      <c r="D189" s="15" t="s">
        <v>2378</v>
      </c>
      <c r="E189" s="15" t="s">
        <v>6602</v>
      </c>
      <c r="F189" s="15" t="s">
        <v>135</v>
      </c>
      <c r="G189" s="15">
        <v>999916824</v>
      </c>
      <c r="H189" s="15">
        <v>48.75</v>
      </c>
    </row>
    <row r="190" spans="1:8" x14ac:dyDescent="0.35">
      <c r="A190" s="17" t="s">
        <v>2903</v>
      </c>
      <c r="B190" s="17" t="s">
        <v>142</v>
      </c>
      <c r="C190" s="17" t="s">
        <v>227</v>
      </c>
      <c r="D190" s="17" t="s">
        <v>1262</v>
      </c>
      <c r="E190" s="15" t="s">
        <v>6639</v>
      </c>
      <c r="F190" s="17" t="s">
        <v>135</v>
      </c>
      <c r="G190" s="17">
        <v>999918767</v>
      </c>
      <c r="H190" s="15">
        <v>48</v>
      </c>
    </row>
    <row r="191" spans="1:8" x14ac:dyDescent="0.35">
      <c r="A191" s="17" t="s">
        <v>2903</v>
      </c>
      <c r="B191" s="17" t="s">
        <v>142</v>
      </c>
      <c r="C191" s="17" t="s">
        <v>275</v>
      </c>
      <c r="D191" s="17" t="s">
        <v>3310</v>
      </c>
      <c r="E191" s="15" t="s">
        <v>6849</v>
      </c>
      <c r="F191" s="17" t="s">
        <v>135</v>
      </c>
      <c r="G191" s="17">
        <v>999926573</v>
      </c>
      <c r="H191" s="15">
        <v>44</v>
      </c>
    </row>
    <row r="192" spans="1:8" x14ac:dyDescent="0.35">
      <c r="A192" s="15" t="s">
        <v>2903</v>
      </c>
      <c r="B192" s="15" t="s">
        <v>142</v>
      </c>
      <c r="C192" s="15" t="s">
        <v>1668</v>
      </c>
      <c r="D192" s="15" t="s">
        <v>1669</v>
      </c>
      <c r="E192" s="15" t="s">
        <v>6565</v>
      </c>
      <c r="F192" s="15" t="s">
        <v>135</v>
      </c>
      <c r="G192" s="15">
        <v>999906834</v>
      </c>
      <c r="H192" s="15">
        <v>42</v>
      </c>
    </row>
    <row r="193" spans="1:8" x14ac:dyDescent="0.35">
      <c r="A193" s="17" t="s">
        <v>2903</v>
      </c>
      <c r="B193" s="17" t="s">
        <v>142</v>
      </c>
      <c r="C193" s="17" t="s">
        <v>1451</v>
      </c>
      <c r="D193" s="17" t="s">
        <v>1709</v>
      </c>
      <c r="E193" s="15" t="s">
        <v>6739</v>
      </c>
      <c r="F193" s="17" t="s">
        <v>135</v>
      </c>
      <c r="G193" s="17">
        <v>999922593</v>
      </c>
      <c r="H193" s="15">
        <v>42</v>
      </c>
    </row>
    <row r="194" spans="1:8" x14ac:dyDescent="0.35">
      <c r="A194" s="15" t="s">
        <v>2903</v>
      </c>
      <c r="B194" s="15" t="s">
        <v>142</v>
      </c>
      <c r="C194" s="15" t="s">
        <v>1823</v>
      </c>
      <c r="D194" s="15" t="s">
        <v>1822</v>
      </c>
      <c r="E194" s="15" t="s">
        <v>6699</v>
      </c>
      <c r="F194" s="15" t="s">
        <v>135</v>
      </c>
      <c r="G194" s="15">
        <v>999921625</v>
      </c>
      <c r="H194" s="15">
        <v>40</v>
      </c>
    </row>
    <row r="195" spans="1:8" x14ac:dyDescent="0.35">
      <c r="A195" s="17" t="s">
        <v>2903</v>
      </c>
      <c r="B195" s="17" t="s">
        <v>142</v>
      </c>
      <c r="C195" s="17" t="s">
        <v>1002</v>
      </c>
      <c r="D195" s="17" t="s">
        <v>1079</v>
      </c>
      <c r="E195" s="15" t="s">
        <v>6474</v>
      </c>
      <c r="F195" s="17" t="s">
        <v>135</v>
      </c>
      <c r="G195" s="17">
        <v>999863101</v>
      </c>
      <c r="H195" s="15">
        <v>38</v>
      </c>
    </row>
    <row r="196" spans="1:8" x14ac:dyDescent="0.35">
      <c r="A196" s="17" t="s">
        <v>2903</v>
      </c>
      <c r="B196" s="17" t="s">
        <v>142</v>
      </c>
      <c r="C196" s="17" t="s">
        <v>3307</v>
      </c>
      <c r="D196" s="17" t="s">
        <v>3308</v>
      </c>
      <c r="E196" s="15" t="s">
        <v>6535</v>
      </c>
      <c r="F196" s="17" t="s">
        <v>135</v>
      </c>
      <c r="G196" s="17">
        <v>999895941</v>
      </c>
      <c r="H196" s="15">
        <v>38</v>
      </c>
    </row>
    <row r="197" spans="1:8" x14ac:dyDescent="0.35">
      <c r="A197" s="17" t="s">
        <v>2903</v>
      </c>
      <c r="B197" s="17" t="s">
        <v>142</v>
      </c>
      <c r="C197" s="17" t="s">
        <v>441</v>
      </c>
      <c r="D197" s="17" t="s">
        <v>1320</v>
      </c>
      <c r="E197" s="15" t="s">
        <v>6605</v>
      </c>
      <c r="F197" s="17" t="s">
        <v>135</v>
      </c>
      <c r="G197" s="17">
        <v>999917210</v>
      </c>
      <c r="H197" s="15">
        <v>38</v>
      </c>
    </row>
    <row r="198" spans="1:8" x14ac:dyDescent="0.35">
      <c r="A198" s="17" t="s">
        <v>2903</v>
      </c>
      <c r="B198" s="17" t="s">
        <v>142</v>
      </c>
      <c r="C198" s="17" t="s">
        <v>3309</v>
      </c>
      <c r="D198" s="17" t="s">
        <v>1345</v>
      </c>
      <c r="E198" s="15" t="s">
        <v>6613</v>
      </c>
      <c r="F198" s="17" t="s">
        <v>135</v>
      </c>
      <c r="G198" s="17">
        <v>999917840</v>
      </c>
      <c r="H198" s="15">
        <v>38</v>
      </c>
    </row>
    <row r="199" spans="1:8" x14ac:dyDescent="0.35">
      <c r="A199" s="17" t="s">
        <v>2903</v>
      </c>
      <c r="B199" s="17" t="s">
        <v>142</v>
      </c>
      <c r="C199" s="17" t="s">
        <v>824</v>
      </c>
      <c r="D199" s="17" t="s">
        <v>962</v>
      </c>
      <c r="E199" s="15" t="s">
        <v>6626</v>
      </c>
      <c r="F199" s="17" t="s">
        <v>135</v>
      </c>
      <c r="G199" s="17">
        <v>999918428</v>
      </c>
      <c r="H199" s="15">
        <v>38</v>
      </c>
    </row>
    <row r="200" spans="1:8" x14ac:dyDescent="0.35">
      <c r="A200" s="17" t="s">
        <v>2903</v>
      </c>
      <c r="B200" s="17" t="s">
        <v>142</v>
      </c>
      <c r="C200" s="17" t="s">
        <v>206</v>
      </c>
      <c r="D200" s="17" t="s">
        <v>207</v>
      </c>
      <c r="E200" s="15" t="s">
        <v>6637</v>
      </c>
      <c r="F200" s="17" t="s">
        <v>135</v>
      </c>
      <c r="G200" s="17">
        <v>999918731</v>
      </c>
      <c r="H200" s="15">
        <v>38</v>
      </c>
    </row>
    <row r="201" spans="1:8" x14ac:dyDescent="0.35">
      <c r="A201" s="17" t="s">
        <v>2903</v>
      </c>
      <c r="B201" s="17" t="s">
        <v>142</v>
      </c>
      <c r="C201" s="17" t="s">
        <v>1319</v>
      </c>
      <c r="D201" s="17" t="s">
        <v>1320</v>
      </c>
      <c r="E201" s="15" t="s">
        <v>6671</v>
      </c>
      <c r="F201" s="17" t="s">
        <v>135</v>
      </c>
      <c r="G201" s="17">
        <v>999919025</v>
      </c>
      <c r="H201" s="15">
        <v>38</v>
      </c>
    </row>
    <row r="202" spans="1:8" x14ac:dyDescent="0.35">
      <c r="A202" s="17" t="s">
        <v>2903</v>
      </c>
      <c r="B202" s="17" t="s">
        <v>142</v>
      </c>
      <c r="C202" s="17" t="s">
        <v>1660</v>
      </c>
      <c r="D202" s="17" t="s">
        <v>3306</v>
      </c>
      <c r="E202" s="15" t="s">
        <v>6672</v>
      </c>
      <c r="F202" s="17" t="s">
        <v>135</v>
      </c>
      <c r="G202" s="17">
        <v>999919042</v>
      </c>
      <c r="H202" s="15">
        <v>38</v>
      </c>
    </row>
    <row r="203" spans="1:8" x14ac:dyDescent="0.35">
      <c r="A203" s="17" t="s">
        <v>2903</v>
      </c>
      <c r="B203" s="17" t="s">
        <v>142</v>
      </c>
      <c r="C203" s="17" t="s">
        <v>2105</v>
      </c>
      <c r="D203" s="17" t="s">
        <v>954</v>
      </c>
      <c r="E203" s="15" t="s">
        <v>6761</v>
      </c>
      <c r="F203" s="17" t="s">
        <v>135</v>
      </c>
      <c r="G203" s="17">
        <v>999923118</v>
      </c>
      <c r="H203" s="15">
        <v>38</v>
      </c>
    </row>
    <row r="204" spans="1:8" x14ac:dyDescent="0.35">
      <c r="A204" s="85" t="s">
        <v>2903</v>
      </c>
      <c r="B204" s="85" t="s">
        <v>142</v>
      </c>
      <c r="C204" s="85" t="s">
        <v>3961</v>
      </c>
      <c r="D204" s="85" t="s">
        <v>3962</v>
      </c>
      <c r="E204" s="15" t="s">
        <v>6442</v>
      </c>
      <c r="F204" s="85" t="s">
        <v>135</v>
      </c>
      <c r="G204" s="15">
        <v>999834488</v>
      </c>
      <c r="H204" s="15">
        <v>30</v>
      </c>
    </row>
    <row r="205" spans="1:8" x14ac:dyDescent="0.35">
      <c r="A205" s="15" t="s">
        <v>2903</v>
      </c>
      <c r="B205" s="15" t="s">
        <v>142</v>
      </c>
      <c r="C205" s="15" t="s">
        <v>364</v>
      </c>
      <c r="D205" s="15" t="s">
        <v>365</v>
      </c>
      <c r="E205" s="15" t="s">
        <v>6589</v>
      </c>
      <c r="F205" s="15" t="s">
        <v>135</v>
      </c>
      <c r="G205" s="15">
        <v>999914653</v>
      </c>
      <c r="H205" s="15">
        <v>30</v>
      </c>
    </row>
    <row r="206" spans="1:8" x14ac:dyDescent="0.35">
      <c r="A206" s="15" t="s">
        <v>2903</v>
      </c>
      <c r="B206" s="15" t="s">
        <v>142</v>
      </c>
      <c r="C206" s="17" t="s">
        <v>360</v>
      </c>
      <c r="D206" s="17" t="s">
        <v>361</v>
      </c>
      <c r="E206" s="15" t="s">
        <v>6698</v>
      </c>
      <c r="F206" s="15" t="s">
        <v>135</v>
      </c>
      <c r="G206" s="17">
        <v>999921515</v>
      </c>
      <c r="H206" s="15">
        <v>30</v>
      </c>
    </row>
    <row r="207" spans="1:8" x14ac:dyDescent="0.35">
      <c r="A207" s="15" t="s">
        <v>2903</v>
      </c>
      <c r="B207" s="82" t="s">
        <v>142</v>
      </c>
      <c r="C207" s="82" t="s">
        <v>2857</v>
      </c>
      <c r="D207" s="82" t="s">
        <v>1216</v>
      </c>
      <c r="E207" s="15" t="s">
        <v>6712</v>
      </c>
      <c r="F207" s="82" t="s">
        <v>135</v>
      </c>
      <c r="G207" s="82">
        <v>999922066</v>
      </c>
      <c r="H207" s="15">
        <v>30</v>
      </c>
    </row>
    <row r="208" spans="1:8" x14ac:dyDescent="0.35">
      <c r="A208" s="15" t="s">
        <v>2903</v>
      </c>
      <c r="B208" s="85" t="s">
        <v>142</v>
      </c>
      <c r="C208" s="85" t="s">
        <v>439</v>
      </c>
      <c r="D208" s="85" t="s">
        <v>2623</v>
      </c>
      <c r="E208" s="15" t="s">
        <v>6835</v>
      </c>
      <c r="F208" s="85" t="s">
        <v>135</v>
      </c>
      <c r="G208" s="15">
        <v>999926095</v>
      </c>
      <c r="H208" s="15">
        <v>30</v>
      </c>
    </row>
    <row r="209" spans="1:8" x14ac:dyDescent="0.35">
      <c r="A209" s="15" t="s">
        <v>2903</v>
      </c>
      <c r="B209" s="15" t="s">
        <v>142</v>
      </c>
      <c r="C209" s="15" t="s">
        <v>1869</v>
      </c>
      <c r="D209" s="15" t="s">
        <v>3223</v>
      </c>
      <c r="E209" s="15" t="s">
        <v>6913</v>
      </c>
      <c r="F209" s="15" t="s">
        <v>135</v>
      </c>
      <c r="G209" s="15">
        <v>999927275</v>
      </c>
      <c r="H209" s="15">
        <v>30</v>
      </c>
    </row>
    <row r="210" spans="1:8" x14ac:dyDescent="0.35">
      <c r="A210" s="17" t="s">
        <v>2903</v>
      </c>
      <c r="B210" s="17" t="s">
        <v>1948</v>
      </c>
      <c r="C210" s="17" t="s">
        <v>3324</v>
      </c>
      <c r="D210" s="17" t="s">
        <v>3325</v>
      </c>
      <c r="E210" s="15" t="s">
        <v>6923</v>
      </c>
      <c r="F210" s="17" t="s">
        <v>135</v>
      </c>
      <c r="G210" s="17">
        <v>999927391</v>
      </c>
      <c r="H210" s="15">
        <v>38</v>
      </c>
    </row>
    <row r="211" spans="1:8" x14ac:dyDescent="0.35">
      <c r="A211" s="17" t="s">
        <v>2903</v>
      </c>
      <c r="B211" s="17" t="s">
        <v>138</v>
      </c>
      <c r="C211" s="17" t="s">
        <v>1475</v>
      </c>
      <c r="D211" s="17" t="s">
        <v>1475</v>
      </c>
      <c r="E211" s="15" t="s">
        <v>6880</v>
      </c>
      <c r="F211" s="17" t="s">
        <v>135</v>
      </c>
      <c r="G211" s="17">
        <v>999926948</v>
      </c>
      <c r="H211" s="15">
        <v>100</v>
      </c>
    </row>
    <row r="212" spans="1:8" x14ac:dyDescent="0.35">
      <c r="A212" s="17" t="s">
        <v>2903</v>
      </c>
      <c r="B212" s="17" t="s">
        <v>138</v>
      </c>
      <c r="C212" s="17" t="s">
        <v>261</v>
      </c>
      <c r="D212" s="17" t="s">
        <v>1223</v>
      </c>
      <c r="E212" s="15" t="s">
        <v>6091</v>
      </c>
      <c r="F212" s="17" t="s">
        <v>135</v>
      </c>
      <c r="G212" s="17">
        <v>999927073</v>
      </c>
      <c r="H212" s="15">
        <v>75</v>
      </c>
    </row>
    <row r="213" spans="1:8" x14ac:dyDescent="0.35">
      <c r="A213" s="17" t="s">
        <v>2903</v>
      </c>
      <c r="B213" s="17" t="s">
        <v>138</v>
      </c>
      <c r="C213" s="17" t="s">
        <v>3313</v>
      </c>
      <c r="D213" s="17" t="s">
        <v>3314</v>
      </c>
      <c r="E213" s="15" t="s">
        <v>6887</v>
      </c>
      <c r="F213" s="17" t="s">
        <v>135</v>
      </c>
      <c r="G213" s="17">
        <v>999927066</v>
      </c>
      <c r="H213" s="15">
        <v>56</v>
      </c>
    </row>
    <row r="214" spans="1:8" x14ac:dyDescent="0.35">
      <c r="A214" s="17" t="s">
        <v>2903</v>
      </c>
      <c r="B214" s="17" t="s">
        <v>138</v>
      </c>
      <c r="C214" s="17" t="s">
        <v>343</v>
      </c>
      <c r="D214" s="17" t="s">
        <v>2001</v>
      </c>
      <c r="E214" s="15" t="s">
        <v>6899</v>
      </c>
      <c r="F214" s="17" t="s">
        <v>135</v>
      </c>
      <c r="G214" s="17">
        <v>999927080</v>
      </c>
      <c r="H214" s="15">
        <v>56</v>
      </c>
    </row>
    <row r="215" spans="1:8" x14ac:dyDescent="0.35">
      <c r="A215" s="17" t="s">
        <v>2903</v>
      </c>
      <c r="B215" s="17" t="s">
        <v>138</v>
      </c>
      <c r="C215" s="17" t="s">
        <v>2885</v>
      </c>
      <c r="D215" s="17" t="s">
        <v>3317</v>
      </c>
      <c r="E215" s="15" t="s">
        <v>6862</v>
      </c>
      <c r="F215" s="17" t="s">
        <v>135</v>
      </c>
      <c r="G215" s="17">
        <v>999926839</v>
      </c>
      <c r="H215" s="15">
        <v>52</v>
      </c>
    </row>
    <row r="216" spans="1:8" x14ac:dyDescent="0.35">
      <c r="A216" s="17" t="s">
        <v>2903</v>
      </c>
      <c r="B216" s="17" t="s">
        <v>138</v>
      </c>
      <c r="C216" s="17" t="s">
        <v>3315</v>
      </c>
      <c r="D216" s="17" t="s">
        <v>3316</v>
      </c>
      <c r="E216" s="15" t="s">
        <v>6900</v>
      </c>
      <c r="F216" s="17" t="s">
        <v>135</v>
      </c>
      <c r="G216" s="17">
        <v>999927117</v>
      </c>
      <c r="H216" s="15">
        <v>48</v>
      </c>
    </row>
    <row r="217" spans="1:8" x14ac:dyDescent="0.35">
      <c r="A217" s="17" t="s">
        <v>2903</v>
      </c>
      <c r="B217" s="17" t="s">
        <v>138</v>
      </c>
      <c r="C217" s="17" t="s">
        <v>491</v>
      </c>
      <c r="D217" s="17" t="s">
        <v>3323</v>
      </c>
      <c r="E217" s="15" t="s">
        <v>6922</v>
      </c>
      <c r="F217" s="17" t="s">
        <v>135</v>
      </c>
      <c r="G217" s="17">
        <v>999927372</v>
      </c>
      <c r="H217" s="15">
        <v>44</v>
      </c>
    </row>
    <row r="218" spans="1:8" x14ac:dyDescent="0.35">
      <c r="A218" s="17" t="s">
        <v>2903</v>
      </c>
      <c r="B218" s="17" t="s">
        <v>138</v>
      </c>
      <c r="C218" s="17" t="s">
        <v>191</v>
      </c>
      <c r="D218" s="17" t="s">
        <v>3321</v>
      </c>
      <c r="E218" s="15" t="s">
        <v>6896</v>
      </c>
      <c r="F218" s="17" t="s">
        <v>135</v>
      </c>
      <c r="G218" s="17">
        <v>999927077</v>
      </c>
      <c r="H218" s="15">
        <v>42</v>
      </c>
    </row>
    <row r="219" spans="1:8" x14ac:dyDescent="0.35">
      <c r="A219" s="15" t="s">
        <v>2903</v>
      </c>
      <c r="B219" s="15" t="s">
        <v>138</v>
      </c>
      <c r="C219" s="15" t="s">
        <v>664</v>
      </c>
      <c r="D219" s="15" t="s">
        <v>665</v>
      </c>
      <c r="E219" s="15" t="s">
        <v>6773</v>
      </c>
      <c r="F219" s="15" t="s">
        <v>135</v>
      </c>
      <c r="G219" s="15">
        <v>999923325</v>
      </c>
      <c r="H219" s="15">
        <v>40</v>
      </c>
    </row>
    <row r="220" spans="1:8" x14ac:dyDescent="0.35">
      <c r="A220" s="17" t="s">
        <v>2903</v>
      </c>
      <c r="B220" s="17" t="s">
        <v>138</v>
      </c>
      <c r="C220" s="17" t="s">
        <v>3318</v>
      </c>
      <c r="D220" s="17" t="s">
        <v>3319</v>
      </c>
      <c r="E220" s="15" t="s">
        <v>6859</v>
      </c>
      <c r="F220" s="17" t="s">
        <v>135</v>
      </c>
      <c r="G220" s="17">
        <v>999926824</v>
      </c>
      <c r="H220" s="15">
        <v>38</v>
      </c>
    </row>
    <row r="221" spans="1:8" x14ac:dyDescent="0.35">
      <c r="A221" s="17" t="s">
        <v>2903</v>
      </c>
      <c r="B221" s="17" t="s">
        <v>138</v>
      </c>
      <c r="C221" s="17" t="s">
        <v>570</v>
      </c>
      <c r="D221" s="17" t="s">
        <v>485</v>
      </c>
      <c r="E221" s="15" t="s">
        <v>6873</v>
      </c>
      <c r="F221" s="17" t="s">
        <v>135</v>
      </c>
      <c r="G221" s="17">
        <v>999926919</v>
      </c>
      <c r="H221" s="15">
        <v>38</v>
      </c>
    </row>
    <row r="222" spans="1:8" x14ac:dyDescent="0.35">
      <c r="A222" s="17" t="s">
        <v>2903</v>
      </c>
      <c r="B222" s="17" t="s">
        <v>138</v>
      </c>
      <c r="C222" s="17" t="s">
        <v>3322</v>
      </c>
      <c r="D222" s="17" t="s">
        <v>1878</v>
      </c>
      <c r="E222" s="15" t="s">
        <v>6876</v>
      </c>
      <c r="F222" s="17" t="s">
        <v>135</v>
      </c>
      <c r="G222" s="17">
        <v>999926926</v>
      </c>
      <c r="H222" s="15">
        <v>38</v>
      </c>
    </row>
    <row r="223" spans="1:8" x14ac:dyDescent="0.35">
      <c r="A223" s="17" t="s">
        <v>2903</v>
      </c>
      <c r="B223" s="17" t="s">
        <v>138</v>
      </c>
      <c r="C223" s="17" t="s">
        <v>433</v>
      </c>
      <c r="D223" s="17" t="s">
        <v>1223</v>
      </c>
      <c r="E223" s="15" t="s">
        <v>6481</v>
      </c>
      <c r="F223" s="17" t="s">
        <v>135</v>
      </c>
      <c r="G223" s="17">
        <v>999927296</v>
      </c>
      <c r="H223" s="15">
        <v>38</v>
      </c>
    </row>
    <row r="224" spans="1:8" x14ac:dyDescent="0.35">
      <c r="A224" s="17" t="s">
        <v>2903</v>
      </c>
      <c r="B224" s="17" t="s">
        <v>138</v>
      </c>
      <c r="C224" s="17" t="s">
        <v>1465</v>
      </c>
      <c r="D224" s="17" t="s">
        <v>3320</v>
      </c>
      <c r="E224" s="15" t="s">
        <v>6942</v>
      </c>
      <c r="F224" s="17" t="s">
        <v>135</v>
      </c>
      <c r="G224" s="17">
        <v>999927563</v>
      </c>
      <c r="H224" s="15">
        <v>38</v>
      </c>
    </row>
    <row r="225" spans="1:8" x14ac:dyDescent="0.35">
      <c r="A225" s="15" t="s">
        <v>2903</v>
      </c>
      <c r="B225" s="15" t="s">
        <v>126</v>
      </c>
      <c r="C225" s="17" t="s">
        <v>1611</v>
      </c>
      <c r="D225" s="17" t="s">
        <v>1612</v>
      </c>
      <c r="E225" s="15" t="s">
        <v>6431</v>
      </c>
      <c r="F225" s="17" t="s">
        <v>128</v>
      </c>
      <c r="G225" s="15">
        <v>999808980</v>
      </c>
      <c r="H225" s="15">
        <v>925</v>
      </c>
    </row>
    <row r="226" spans="1:8" x14ac:dyDescent="0.35">
      <c r="A226" s="15" t="s">
        <v>2903</v>
      </c>
      <c r="B226" s="15" t="s">
        <v>126</v>
      </c>
      <c r="C226" s="15" t="s">
        <v>1609</v>
      </c>
      <c r="D226" s="15" t="s">
        <v>1610</v>
      </c>
      <c r="E226" s="15" t="s">
        <v>6420</v>
      </c>
      <c r="F226" s="15" t="s">
        <v>128</v>
      </c>
      <c r="G226" s="15">
        <v>999733664</v>
      </c>
      <c r="H226" s="15">
        <v>783</v>
      </c>
    </row>
    <row r="227" spans="1:8" x14ac:dyDescent="0.35">
      <c r="A227" s="15" t="s">
        <v>2903</v>
      </c>
      <c r="B227" s="15" t="s">
        <v>126</v>
      </c>
      <c r="C227" s="17" t="s">
        <v>777</v>
      </c>
      <c r="D227" s="17" t="s">
        <v>778</v>
      </c>
      <c r="E227" s="15" t="s">
        <v>6461</v>
      </c>
      <c r="F227" s="17" t="s">
        <v>128</v>
      </c>
      <c r="G227" s="15">
        <v>999859746</v>
      </c>
      <c r="H227" s="15">
        <v>743</v>
      </c>
    </row>
    <row r="228" spans="1:8" x14ac:dyDescent="0.35">
      <c r="A228" s="15" t="s">
        <v>2903</v>
      </c>
      <c r="B228" s="17" t="s">
        <v>126</v>
      </c>
      <c r="C228" s="17" t="s">
        <v>1140</v>
      </c>
      <c r="D228" s="17" t="s">
        <v>1106</v>
      </c>
      <c r="E228" s="15" t="s">
        <v>6439</v>
      </c>
      <c r="F228" s="17" t="s">
        <v>128</v>
      </c>
      <c r="G228" s="15">
        <v>999829131</v>
      </c>
      <c r="H228" s="15">
        <v>685.5</v>
      </c>
    </row>
    <row r="229" spans="1:8" x14ac:dyDescent="0.35">
      <c r="A229" s="15" t="s">
        <v>2903</v>
      </c>
      <c r="B229" s="15" t="s">
        <v>126</v>
      </c>
      <c r="C229" s="17" t="s">
        <v>744</v>
      </c>
      <c r="D229" s="17" t="s">
        <v>959</v>
      </c>
      <c r="E229" s="15" t="s">
        <v>6446</v>
      </c>
      <c r="F229" s="17" t="s">
        <v>128</v>
      </c>
      <c r="G229" s="15">
        <v>999845994</v>
      </c>
      <c r="H229" s="15">
        <v>551</v>
      </c>
    </row>
    <row r="230" spans="1:8" x14ac:dyDescent="0.35">
      <c r="A230" s="15" t="s">
        <v>2903</v>
      </c>
      <c r="B230" s="15" t="s">
        <v>126</v>
      </c>
      <c r="C230" s="15" t="s">
        <v>484</v>
      </c>
      <c r="D230" s="15" t="s">
        <v>480</v>
      </c>
      <c r="E230" s="15" t="s">
        <v>6493</v>
      </c>
      <c r="F230" s="15" t="s">
        <v>128</v>
      </c>
      <c r="G230" s="15">
        <v>999874192</v>
      </c>
      <c r="H230" s="15">
        <v>542</v>
      </c>
    </row>
    <row r="231" spans="1:8" x14ac:dyDescent="0.35">
      <c r="A231" s="15" t="s">
        <v>2903</v>
      </c>
      <c r="B231" s="15" t="s">
        <v>126</v>
      </c>
      <c r="C231" s="15" t="s">
        <v>282</v>
      </c>
      <c r="D231" s="15" t="s">
        <v>2001</v>
      </c>
      <c r="E231" s="15" t="s">
        <v>6523</v>
      </c>
      <c r="F231" s="15" t="s">
        <v>128</v>
      </c>
      <c r="G231" s="15">
        <v>999890050</v>
      </c>
      <c r="H231" s="15">
        <v>448</v>
      </c>
    </row>
    <row r="232" spans="1:8" x14ac:dyDescent="0.35">
      <c r="A232" s="15" t="s">
        <v>2903</v>
      </c>
      <c r="B232" s="15" t="s">
        <v>126</v>
      </c>
      <c r="C232" s="17" t="s">
        <v>170</v>
      </c>
      <c r="D232" s="17" t="s">
        <v>171</v>
      </c>
      <c r="E232" s="15" t="s">
        <v>6435</v>
      </c>
      <c r="F232" s="17" t="s">
        <v>128</v>
      </c>
      <c r="G232" s="15">
        <v>999821548</v>
      </c>
      <c r="H232" s="15">
        <v>427</v>
      </c>
    </row>
    <row r="233" spans="1:8" x14ac:dyDescent="0.35">
      <c r="A233" s="15" t="s">
        <v>2903</v>
      </c>
      <c r="B233" s="15" t="s">
        <v>126</v>
      </c>
      <c r="C233" s="15" t="s">
        <v>614</v>
      </c>
      <c r="D233" s="15" t="s">
        <v>1646</v>
      </c>
      <c r="E233" s="15" t="s">
        <v>6579</v>
      </c>
      <c r="F233" s="15" t="s">
        <v>128</v>
      </c>
      <c r="G233" s="15">
        <v>999910416</v>
      </c>
      <c r="H233" s="15">
        <v>427</v>
      </c>
    </row>
    <row r="234" spans="1:8" x14ac:dyDescent="0.35">
      <c r="A234" s="15" t="s">
        <v>2903</v>
      </c>
      <c r="B234" s="15" t="s">
        <v>126</v>
      </c>
      <c r="C234" s="17" t="s">
        <v>1692</v>
      </c>
      <c r="D234" s="17" t="s">
        <v>1691</v>
      </c>
      <c r="E234" s="15" t="s">
        <v>6472</v>
      </c>
      <c r="F234" s="17" t="s">
        <v>128</v>
      </c>
      <c r="G234" s="15">
        <v>999862657</v>
      </c>
      <c r="H234" s="15">
        <v>399</v>
      </c>
    </row>
    <row r="235" spans="1:8" x14ac:dyDescent="0.35">
      <c r="A235" s="15" t="s">
        <v>2903</v>
      </c>
      <c r="B235" s="15" t="s">
        <v>126</v>
      </c>
      <c r="C235" s="17" t="s">
        <v>1412</v>
      </c>
      <c r="D235" s="17" t="s">
        <v>276</v>
      </c>
      <c r="E235" s="15" t="s">
        <v>6537</v>
      </c>
      <c r="F235" s="17" t="s">
        <v>128</v>
      </c>
      <c r="G235" s="15">
        <v>999896511</v>
      </c>
      <c r="H235" s="15">
        <v>374</v>
      </c>
    </row>
    <row r="236" spans="1:8" x14ac:dyDescent="0.35">
      <c r="A236" s="15" t="s">
        <v>2903</v>
      </c>
      <c r="B236" s="15" t="s">
        <v>126</v>
      </c>
      <c r="C236" s="15" t="s">
        <v>1443</v>
      </c>
      <c r="D236" s="15" t="s">
        <v>1444</v>
      </c>
      <c r="E236" s="15" t="s">
        <v>6444</v>
      </c>
      <c r="F236" s="15" t="s">
        <v>128</v>
      </c>
      <c r="G236" s="15">
        <v>999843608</v>
      </c>
      <c r="H236" s="15">
        <v>367</v>
      </c>
    </row>
    <row r="237" spans="1:8" x14ac:dyDescent="0.35">
      <c r="A237" s="15" t="s">
        <v>2903</v>
      </c>
      <c r="B237" s="15" t="s">
        <v>126</v>
      </c>
      <c r="C237" s="15" t="s">
        <v>1754</v>
      </c>
      <c r="D237" s="15" t="s">
        <v>1752</v>
      </c>
      <c r="E237" s="15" t="s">
        <v>6430</v>
      </c>
      <c r="F237" s="15" t="s">
        <v>128</v>
      </c>
      <c r="G237" s="15">
        <v>999802680</v>
      </c>
      <c r="H237" s="15">
        <v>362</v>
      </c>
    </row>
    <row r="238" spans="1:8" x14ac:dyDescent="0.35">
      <c r="A238" s="15" t="s">
        <v>2903</v>
      </c>
      <c r="B238" s="15" t="s">
        <v>126</v>
      </c>
      <c r="C238" s="17" t="s">
        <v>805</v>
      </c>
      <c r="D238" s="17" t="s">
        <v>804</v>
      </c>
      <c r="E238" s="15" t="s">
        <v>6511</v>
      </c>
      <c r="F238" s="17" t="s">
        <v>128</v>
      </c>
      <c r="G238" s="15">
        <v>999882276</v>
      </c>
      <c r="H238" s="15">
        <v>359</v>
      </c>
    </row>
    <row r="239" spans="1:8" x14ac:dyDescent="0.35">
      <c r="A239" s="15" t="s">
        <v>2903</v>
      </c>
      <c r="B239" s="15" t="s">
        <v>126</v>
      </c>
      <c r="C239" s="17" t="s">
        <v>1213</v>
      </c>
      <c r="D239" s="17" t="s">
        <v>1212</v>
      </c>
      <c r="E239" s="15" t="s">
        <v>6596</v>
      </c>
      <c r="F239" s="17" t="s">
        <v>128</v>
      </c>
      <c r="G239" s="15">
        <v>999915902</v>
      </c>
      <c r="H239" s="15">
        <v>357</v>
      </c>
    </row>
    <row r="240" spans="1:8" x14ac:dyDescent="0.35">
      <c r="A240" s="15" t="s">
        <v>2903</v>
      </c>
      <c r="B240" s="17" t="s">
        <v>126</v>
      </c>
      <c r="C240" s="17" t="s">
        <v>745</v>
      </c>
      <c r="D240" s="17" t="s">
        <v>1719</v>
      </c>
      <c r="E240" s="15" t="s">
        <v>6526</v>
      </c>
      <c r="F240" s="17" t="s">
        <v>128</v>
      </c>
      <c r="G240" s="15">
        <v>999890350</v>
      </c>
      <c r="H240" s="15">
        <v>300</v>
      </c>
    </row>
    <row r="241" spans="1:8" x14ac:dyDescent="0.35">
      <c r="A241" s="15" t="s">
        <v>2903</v>
      </c>
      <c r="B241" s="15" t="s">
        <v>126</v>
      </c>
      <c r="C241" s="15" t="s">
        <v>254</v>
      </c>
      <c r="D241" s="15" t="s">
        <v>1995</v>
      </c>
      <c r="E241" s="15" t="s">
        <v>6460</v>
      </c>
      <c r="F241" s="15" t="s">
        <v>128</v>
      </c>
      <c r="G241" s="15">
        <v>999859040</v>
      </c>
      <c r="H241" s="15">
        <v>281</v>
      </c>
    </row>
    <row r="242" spans="1:8" x14ac:dyDescent="0.35">
      <c r="A242" s="15" t="s">
        <v>2903</v>
      </c>
      <c r="B242" s="15" t="s">
        <v>126</v>
      </c>
      <c r="C242" s="15" t="s">
        <v>1536</v>
      </c>
      <c r="D242" s="15" t="s">
        <v>1532</v>
      </c>
      <c r="E242" s="15" t="s">
        <v>6496</v>
      </c>
      <c r="F242" s="15" t="s">
        <v>128</v>
      </c>
      <c r="G242" s="15">
        <v>999874595</v>
      </c>
      <c r="H242" s="15">
        <v>276.5</v>
      </c>
    </row>
    <row r="243" spans="1:8" x14ac:dyDescent="0.35">
      <c r="A243" s="15" t="s">
        <v>2903</v>
      </c>
      <c r="B243" s="85" t="s">
        <v>126</v>
      </c>
      <c r="C243" s="85" t="s">
        <v>1556</v>
      </c>
      <c r="D243" s="85" t="s">
        <v>1557</v>
      </c>
      <c r="E243" s="15" t="s">
        <v>6494</v>
      </c>
      <c r="F243" s="85" t="s">
        <v>128</v>
      </c>
      <c r="G243" s="15">
        <v>999874527</v>
      </c>
      <c r="H243" s="15">
        <v>272</v>
      </c>
    </row>
    <row r="244" spans="1:8" x14ac:dyDescent="0.35">
      <c r="A244" s="15" t="s">
        <v>2903</v>
      </c>
      <c r="B244" s="84" t="s">
        <v>126</v>
      </c>
      <c r="C244" s="84" t="s">
        <v>2582</v>
      </c>
      <c r="D244" s="84" t="s">
        <v>2583</v>
      </c>
      <c r="E244" s="15" t="s">
        <v>6504</v>
      </c>
      <c r="F244" s="84" t="s">
        <v>128</v>
      </c>
      <c r="G244" s="84">
        <v>999879599</v>
      </c>
      <c r="H244" s="15">
        <v>270</v>
      </c>
    </row>
    <row r="245" spans="1:8" x14ac:dyDescent="0.35">
      <c r="A245" s="15" t="s">
        <v>2903</v>
      </c>
      <c r="B245" s="15" t="s">
        <v>126</v>
      </c>
      <c r="C245" s="17" t="s">
        <v>417</v>
      </c>
      <c r="D245" s="17" t="s">
        <v>1102</v>
      </c>
      <c r="E245" s="15" t="s">
        <v>6575</v>
      </c>
      <c r="F245" s="17" t="s">
        <v>128</v>
      </c>
      <c r="G245" s="15">
        <v>999909954</v>
      </c>
      <c r="H245" s="15">
        <v>258</v>
      </c>
    </row>
    <row r="246" spans="1:8" x14ac:dyDescent="0.35">
      <c r="A246" s="15" t="s">
        <v>2903</v>
      </c>
      <c r="B246" s="15" t="s">
        <v>126</v>
      </c>
      <c r="C246" s="17" t="s">
        <v>203</v>
      </c>
      <c r="D246" s="17" t="s">
        <v>1106</v>
      </c>
      <c r="E246" s="15" t="s">
        <v>6495</v>
      </c>
      <c r="F246" s="17" t="s">
        <v>128</v>
      </c>
      <c r="G246" s="15">
        <v>999874574</v>
      </c>
      <c r="H246" s="15">
        <v>254</v>
      </c>
    </row>
    <row r="247" spans="1:8" x14ac:dyDescent="0.35">
      <c r="A247" s="15" t="s">
        <v>2903</v>
      </c>
      <c r="B247" s="15" t="s">
        <v>126</v>
      </c>
      <c r="C247" s="15" t="s">
        <v>1180</v>
      </c>
      <c r="D247" s="15" t="s">
        <v>1179</v>
      </c>
      <c r="E247" s="15" t="s">
        <v>6465</v>
      </c>
      <c r="F247" s="15" t="s">
        <v>128</v>
      </c>
      <c r="G247" s="15">
        <v>999861204</v>
      </c>
      <c r="H247" s="15">
        <v>249.5</v>
      </c>
    </row>
    <row r="248" spans="1:8" x14ac:dyDescent="0.35">
      <c r="A248" s="15" t="s">
        <v>2903</v>
      </c>
      <c r="B248" s="15" t="s">
        <v>126</v>
      </c>
      <c r="C248" s="15" t="s">
        <v>484</v>
      </c>
      <c r="D248" s="15" t="s">
        <v>1161</v>
      </c>
      <c r="E248" s="15" t="s">
        <v>6468</v>
      </c>
      <c r="F248" s="15" t="s">
        <v>128</v>
      </c>
      <c r="G248" s="15">
        <v>999861677</v>
      </c>
      <c r="H248" s="15">
        <v>237</v>
      </c>
    </row>
    <row r="249" spans="1:8" x14ac:dyDescent="0.35">
      <c r="A249" s="15" t="s">
        <v>2903</v>
      </c>
      <c r="B249" s="15" t="s">
        <v>126</v>
      </c>
      <c r="C249" s="17" t="s">
        <v>723</v>
      </c>
      <c r="D249" s="17" t="s">
        <v>1931</v>
      </c>
      <c r="E249" s="15" t="s">
        <v>6478</v>
      </c>
      <c r="F249" s="17" t="s">
        <v>128</v>
      </c>
      <c r="G249" s="15">
        <v>999867504</v>
      </c>
      <c r="H249" s="15">
        <v>222</v>
      </c>
    </row>
    <row r="250" spans="1:8" x14ac:dyDescent="0.35">
      <c r="A250" s="15" t="s">
        <v>2903</v>
      </c>
      <c r="B250" s="15" t="s">
        <v>126</v>
      </c>
      <c r="C250" s="15" t="s">
        <v>1221</v>
      </c>
      <c r="D250" s="15" t="s">
        <v>1222</v>
      </c>
      <c r="E250" s="15" t="s">
        <v>6486</v>
      </c>
      <c r="F250" s="15" t="s">
        <v>128</v>
      </c>
      <c r="G250" s="15">
        <v>999871999</v>
      </c>
      <c r="H250" s="15">
        <v>209</v>
      </c>
    </row>
    <row r="251" spans="1:8" x14ac:dyDescent="0.35">
      <c r="A251" s="15" t="s">
        <v>2903</v>
      </c>
      <c r="B251" s="15" t="s">
        <v>126</v>
      </c>
      <c r="C251" s="17" t="s">
        <v>1620</v>
      </c>
      <c r="D251" s="17" t="s">
        <v>1621</v>
      </c>
      <c r="E251" s="15" t="s">
        <v>6562</v>
      </c>
      <c r="F251" s="17" t="s">
        <v>128</v>
      </c>
      <c r="G251" s="15">
        <v>999906172</v>
      </c>
      <c r="H251" s="15">
        <v>194</v>
      </c>
    </row>
    <row r="252" spans="1:8" x14ac:dyDescent="0.35">
      <c r="A252" s="15" t="s">
        <v>2903</v>
      </c>
      <c r="B252" s="15" t="s">
        <v>126</v>
      </c>
      <c r="C252" s="15" t="s">
        <v>2098</v>
      </c>
      <c r="D252" s="15" t="s">
        <v>634</v>
      </c>
      <c r="E252" s="15" t="s">
        <v>6532</v>
      </c>
      <c r="F252" s="17" t="s">
        <v>128</v>
      </c>
      <c r="G252" s="15">
        <v>999893724</v>
      </c>
      <c r="H252" s="15">
        <v>173</v>
      </c>
    </row>
    <row r="253" spans="1:8" x14ac:dyDescent="0.35">
      <c r="A253" s="15" t="s">
        <v>2903</v>
      </c>
      <c r="B253" s="15" t="s">
        <v>126</v>
      </c>
      <c r="C253" s="15" t="s">
        <v>1608</v>
      </c>
      <c r="D253" s="15" t="s">
        <v>1892</v>
      </c>
      <c r="E253" s="15" t="s">
        <v>6506</v>
      </c>
      <c r="F253" s="15" t="s">
        <v>128</v>
      </c>
      <c r="G253" s="15">
        <v>999880939</v>
      </c>
      <c r="H253" s="15">
        <v>172</v>
      </c>
    </row>
    <row r="254" spans="1:8" x14ac:dyDescent="0.35">
      <c r="A254" s="15" t="s">
        <v>2903</v>
      </c>
      <c r="B254" s="15" t="s">
        <v>126</v>
      </c>
      <c r="C254" s="17" t="s">
        <v>687</v>
      </c>
      <c r="D254" s="17" t="s">
        <v>1751</v>
      </c>
      <c r="E254" s="15" t="s">
        <v>6470</v>
      </c>
      <c r="F254" s="17" t="s">
        <v>128</v>
      </c>
      <c r="G254" s="15">
        <v>999862102</v>
      </c>
      <c r="H254" s="15">
        <v>171</v>
      </c>
    </row>
    <row r="255" spans="1:8" x14ac:dyDescent="0.35">
      <c r="A255" s="15" t="s">
        <v>2903</v>
      </c>
      <c r="B255" s="17" t="s">
        <v>126</v>
      </c>
      <c r="C255" s="17" t="s">
        <v>141</v>
      </c>
      <c r="D255" s="17" t="s">
        <v>1555</v>
      </c>
      <c r="E255" s="15" t="s">
        <v>6484</v>
      </c>
      <c r="F255" s="17" t="s">
        <v>128</v>
      </c>
      <c r="G255" s="15">
        <v>999871174</v>
      </c>
      <c r="H255" s="15">
        <v>169</v>
      </c>
    </row>
    <row r="256" spans="1:8" x14ac:dyDescent="0.35">
      <c r="A256" s="15" t="s">
        <v>2903</v>
      </c>
      <c r="B256" s="15" t="s">
        <v>126</v>
      </c>
      <c r="C256" s="15" t="s">
        <v>1048</v>
      </c>
      <c r="D256" s="15" t="s">
        <v>1046</v>
      </c>
      <c r="E256" s="15" t="s">
        <v>6510</v>
      </c>
      <c r="F256" s="15" t="s">
        <v>128</v>
      </c>
      <c r="G256" s="15">
        <v>999882228</v>
      </c>
      <c r="H256" s="15">
        <v>160</v>
      </c>
    </row>
    <row r="257" spans="1:8" x14ac:dyDescent="0.35">
      <c r="A257" s="15" t="s">
        <v>2903</v>
      </c>
      <c r="B257" s="15" t="s">
        <v>126</v>
      </c>
      <c r="C257" s="15" t="s">
        <v>1581</v>
      </c>
      <c r="D257" s="15" t="s">
        <v>1286</v>
      </c>
      <c r="E257" s="15" t="s">
        <v>6705</v>
      </c>
      <c r="F257" s="17" t="s">
        <v>128</v>
      </c>
      <c r="G257" s="15">
        <v>999921818</v>
      </c>
      <c r="H257" s="15">
        <v>160</v>
      </c>
    </row>
    <row r="258" spans="1:8" x14ac:dyDescent="0.35">
      <c r="A258" s="15" t="s">
        <v>2903</v>
      </c>
      <c r="B258" s="15" t="s">
        <v>126</v>
      </c>
      <c r="C258" s="17" t="s">
        <v>493</v>
      </c>
      <c r="D258" s="17" t="s">
        <v>942</v>
      </c>
      <c r="E258" s="15" t="s">
        <v>6560</v>
      </c>
      <c r="F258" s="17" t="s">
        <v>128</v>
      </c>
      <c r="G258" s="15">
        <v>999906026</v>
      </c>
      <c r="H258" s="15">
        <v>158</v>
      </c>
    </row>
    <row r="259" spans="1:8" x14ac:dyDescent="0.35">
      <c r="A259" s="15" t="s">
        <v>2903</v>
      </c>
      <c r="B259" s="15" t="s">
        <v>126</v>
      </c>
      <c r="C259" s="15" t="s">
        <v>231</v>
      </c>
      <c r="D259" s="15" t="s">
        <v>1106</v>
      </c>
      <c r="E259" s="15" t="s">
        <v>6475</v>
      </c>
      <c r="F259" s="15" t="s">
        <v>128</v>
      </c>
      <c r="G259" s="15">
        <v>999865051</v>
      </c>
      <c r="H259" s="15">
        <v>157</v>
      </c>
    </row>
    <row r="260" spans="1:8" x14ac:dyDescent="0.35">
      <c r="A260" s="15" t="s">
        <v>2903</v>
      </c>
      <c r="B260" s="17" t="s">
        <v>126</v>
      </c>
      <c r="C260" s="17" t="s">
        <v>1121</v>
      </c>
      <c r="D260" s="17" t="s">
        <v>1106</v>
      </c>
      <c r="E260" s="15" t="s">
        <v>6500</v>
      </c>
      <c r="F260" s="17" t="s">
        <v>128</v>
      </c>
      <c r="G260" s="15">
        <v>999876788</v>
      </c>
      <c r="H260" s="15">
        <v>155</v>
      </c>
    </row>
    <row r="261" spans="1:8" x14ac:dyDescent="0.35">
      <c r="A261" s="15" t="s">
        <v>2903</v>
      </c>
      <c r="B261" s="82" t="s">
        <v>126</v>
      </c>
      <c r="C261" s="82" t="s">
        <v>2761</v>
      </c>
      <c r="D261" s="82" t="s">
        <v>1792</v>
      </c>
      <c r="E261" s="15" t="s">
        <v>6818</v>
      </c>
      <c r="F261" s="82" t="s">
        <v>128</v>
      </c>
      <c r="G261" s="82">
        <v>999925386</v>
      </c>
      <c r="H261" s="15">
        <v>148</v>
      </c>
    </row>
    <row r="262" spans="1:8" x14ac:dyDescent="0.35">
      <c r="A262" s="15" t="s">
        <v>2903</v>
      </c>
      <c r="B262" s="17" t="s">
        <v>1842</v>
      </c>
      <c r="C262" s="17" t="s">
        <v>612</v>
      </c>
      <c r="D262" s="17" t="s">
        <v>1843</v>
      </c>
      <c r="E262" s="15" t="s">
        <v>6641</v>
      </c>
      <c r="F262" s="17" t="s">
        <v>128</v>
      </c>
      <c r="G262" s="17">
        <v>999918771</v>
      </c>
      <c r="H262" s="15">
        <v>145</v>
      </c>
    </row>
    <row r="263" spans="1:8" x14ac:dyDescent="0.35">
      <c r="A263" s="15" t="s">
        <v>2903</v>
      </c>
      <c r="B263" s="15" t="s">
        <v>126</v>
      </c>
      <c r="C263" s="15" t="s">
        <v>454</v>
      </c>
      <c r="D263" s="15" t="s">
        <v>1035</v>
      </c>
      <c r="E263" s="15" t="s">
        <v>6416</v>
      </c>
      <c r="F263" s="15" t="s">
        <v>128</v>
      </c>
      <c r="G263" s="15">
        <v>999702343</v>
      </c>
      <c r="H263" s="15">
        <v>144</v>
      </c>
    </row>
    <row r="264" spans="1:8" x14ac:dyDescent="0.35">
      <c r="A264" s="15" t="s">
        <v>2903</v>
      </c>
      <c r="B264" s="15" t="s">
        <v>126</v>
      </c>
      <c r="C264" s="15" t="s">
        <v>195</v>
      </c>
      <c r="D264" s="15" t="s">
        <v>196</v>
      </c>
      <c r="E264" s="15" t="s">
        <v>6621</v>
      </c>
      <c r="F264" s="15" t="s">
        <v>128</v>
      </c>
      <c r="G264" s="15">
        <v>999918374</v>
      </c>
      <c r="H264" s="15">
        <v>138</v>
      </c>
    </row>
    <row r="265" spans="1:8" x14ac:dyDescent="0.35">
      <c r="A265" s="15" t="s">
        <v>2903</v>
      </c>
      <c r="B265" s="15" t="s">
        <v>126</v>
      </c>
      <c r="C265" s="15" t="s">
        <v>771</v>
      </c>
      <c r="D265" s="15" t="s">
        <v>772</v>
      </c>
      <c r="E265" s="15" t="s">
        <v>6422</v>
      </c>
      <c r="F265" s="15" t="s">
        <v>128</v>
      </c>
      <c r="G265" s="15">
        <v>999736052</v>
      </c>
      <c r="H265" s="15">
        <v>136</v>
      </c>
    </row>
    <row r="266" spans="1:8" x14ac:dyDescent="0.35">
      <c r="A266" s="15" t="s">
        <v>2903</v>
      </c>
      <c r="B266" s="15" t="s">
        <v>126</v>
      </c>
      <c r="C266" s="15" t="s">
        <v>319</v>
      </c>
      <c r="D266" s="15" t="s">
        <v>320</v>
      </c>
      <c r="E266" s="15" t="s">
        <v>6583</v>
      </c>
      <c r="F266" s="15" t="s">
        <v>128</v>
      </c>
      <c r="G266" s="15">
        <v>999910935</v>
      </c>
      <c r="H266" s="15">
        <v>131</v>
      </c>
    </row>
    <row r="267" spans="1:8" x14ac:dyDescent="0.35">
      <c r="A267" s="15" t="s">
        <v>2903</v>
      </c>
      <c r="B267" s="82" t="s">
        <v>126</v>
      </c>
      <c r="C267" s="82" t="s">
        <v>2757</v>
      </c>
      <c r="D267" s="82" t="s">
        <v>2758</v>
      </c>
      <c r="E267" s="15" t="s">
        <v>6839</v>
      </c>
      <c r="F267" s="82" t="s">
        <v>128</v>
      </c>
      <c r="G267" s="82">
        <v>999926268</v>
      </c>
      <c r="H267" s="15">
        <v>131</v>
      </c>
    </row>
    <row r="268" spans="1:8" x14ac:dyDescent="0.35">
      <c r="A268" s="15" t="s">
        <v>2903</v>
      </c>
      <c r="B268" s="15" t="s">
        <v>126</v>
      </c>
      <c r="C268" s="17" t="s">
        <v>202</v>
      </c>
      <c r="D268" s="17" t="s">
        <v>1616</v>
      </c>
      <c r="E268" s="15" t="s">
        <v>6529</v>
      </c>
      <c r="F268" s="17" t="s">
        <v>128</v>
      </c>
      <c r="G268" s="15">
        <v>999891979</v>
      </c>
      <c r="H268" s="15">
        <v>127</v>
      </c>
    </row>
    <row r="269" spans="1:8" x14ac:dyDescent="0.35">
      <c r="A269" s="15" t="s">
        <v>2903</v>
      </c>
      <c r="B269" s="15" t="s">
        <v>126</v>
      </c>
      <c r="C269" s="17" t="s">
        <v>395</v>
      </c>
      <c r="D269" s="17" t="s">
        <v>1078</v>
      </c>
      <c r="E269" s="15" t="s">
        <v>6700</v>
      </c>
      <c r="F269" s="17" t="s">
        <v>128</v>
      </c>
      <c r="G269" s="17">
        <v>999921658</v>
      </c>
      <c r="H269" s="15">
        <v>125</v>
      </c>
    </row>
    <row r="270" spans="1:8" x14ac:dyDescent="0.35">
      <c r="A270" s="15" t="s">
        <v>2903</v>
      </c>
      <c r="B270" s="15" t="s">
        <v>126</v>
      </c>
      <c r="C270" s="15" t="s">
        <v>1094</v>
      </c>
      <c r="D270" s="15" t="s">
        <v>1095</v>
      </c>
      <c r="E270" s="15" t="s">
        <v>6556</v>
      </c>
      <c r="F270" s="15" t="s">
        <v>128</v>
      </c>
      <c r="G270" s="15">
        <v>999903645</v>
      </c>
      <c r="H270" s="15">
        <v>124</v>
      </c>
    </row>
    <row r="271" spans="1:8" x14ac:dyDescent="0.35">
      <c r="A271" s="15" t="s">
        <v>2903</v>
      </c>
      <c r="B271" s="15" t="s">
        <v>126</v>
      </c>
      <c r="C271" s="15" t="s">
        <v>2290</v>
      </c>
      <c r="D271" s="15" t="s">
        <v>2291</v>
      </c>
      <c r="E271" s="15" t="s">
        <v>6810</v>
      </c>
      <c r="F271" s="17" t="s">
        <v>128</v>
      </c>
      <c r="G271" s="15">
        <v>999924662</v>
      </c>
      <c r="H271" s="15">
        <v>124</v>
      </c>
    </row>
    <row r="272" spans="1:8" x14ac:dyDescent="0.35">
      <c r="A272" s="15" t="s">
        <v>2903</v>
      </c>
      <c r="B272" s="15" t="s">
        <v>126</v>
      </c>
      <c r="C272" s="15" t="s">
        <v>3336</v>
      </c>
      <c r="D272" s="15" t="s">
        <v>3337</v>
      </c>
      <c r="E272" s="15" t="s">
        <v>6499</v>
      </c>
      <c r="F272" s="15" t="s">
        <v>128</v>
      </c>
      <c r="G272" s="15">
        <v>999876573</v>
      </c>
      <c r="H272" s="15">
        <v>120</v>
      </c>
    </row>
    <row r="273" spans="1:8" x14ac:dyDescent="0.35">
      <c r="A273" s="15" t="s">
        <v>2903</v>
      </c>
      <c r="B273" s="15" t="s">
        <v>126</v>
      </c>
      <c r="C273" s="15" t="s">
        <v>1217</v>
      </c>
      <c r="D273" s="15" t="s">
        <v>1223</v>
      </c>
      <c r="E273" s="15" t="s">
        <v>6418</v>
      </c>
      <c r="F273" s="17" t="s">
        <v>128</v>
      </c>
      <c r="G273" s="15">
        <v>999917979</v>
      </c>
      <c r="H273" s="15">
        <v>119</v>
      </c>
    </row>
    <row r="274" spans="1:8" x14ac:dyDescent="0.35">
      <c r="A274" s="15" t="s">
        <v>2903</v>
      </c>
      <c r="B274" s="15" t="s">
        <v>126</v>
      </c>
      <c r="C274" s="15" t="s">
        <v>1217</v>
      </c>
      <c r="D274" s="15" t="s">
        <v>1223</v>
      </c>
      <c r="E274" s="15" t="s">
        <v>6418</v>
      </c>
      <c r="F274" s="15" t="s">
        <v>128</v>
      </c>
      <c r="G274" s="15">
        <v>999708912</v>
      </c>
      <c r="H274" s="15">
        <v>117</v>
      </c>
    </row>
    <row r="275" spans="1:8" x14ac:dyDescent="0.35">
      <c r="A275" s="15" t="s">
        <v>2903</v>
      </c>
      <c r="B275" s="17" t="s">
        <v>126</v>
      </c>
      <c r="C275" s="17" t="s">
        <v>1120</v>
      </c>
      <c r="D275" s="17" t="s">
        <v>1106</v>
      </c>
      <c r="E275" s="15" t="s">
        <v>4734</v>
      </c>
      <c r="F275" s="17" t="s">
        <v>128</v>
      </c>
      <c r="G275" s="15">
        <v>999793744</v>
      </c>
      <c r="H275" s="15">
        <v>117</v>
      </c>
    </row>
    <row r="276" spans="1:8" x14ac:dyDescent="0.35">
      <c r="A276" s="15" t="s">
        <v>2903</v>
      </c>
      <c r="B276" s="15" t="s">
        <v>126</v>
      </c>
      <c r="C276" s="17" t="s">
        <v>1259</v>
      </c>
      <c r="D276" s="17" t="s">
        <v>1615</v>
      </c>
      <c r="E276" s="15" t="s">
        <v>6517</v>
      </c>
      <c r="F276" s="17" t="s">
        <v>128</v>
      </c>
      <c r="G276" s="17">
        <v>999886916</v>
      </c>
      <c r="H276" s="15">
        <v>115</v>
      </c>
    </row>
    <row r="277" spans="1:8" x14ac:dyDescent="0.35">
      <c r="A277" s="15" t="s">
        <v>2903</v>
      </c>
      <c r="B277" s="15" t="s">
        <v>126</v>
      </c>
      <c r="C277" s="17" t="s">
        <v>1979</v>
      </c>
      <c r="D277" s="17" t="s">
        <v>1978</v>
      </c>
      <c r="E277" s="15" t="s">
        <v>6505</v>
      </c>
      <c r="F277" s="17" t="s">
        <v>128</v>
      </c>
      <c r="G277" s="15">
        <v>999880551</v>
      </c>
      <c r="H277" s="15">
        <v>114</v>
      </c>
    </row>
    <row r="278" spans="1:8" x14ac:dyDescent="0.35">
      <c r="A278" s="15" t="s">
        <v>2903</v>
      </c>
      <c r="B278" s="17" t="s">
        <v>126</v>
      </c>
      <c r="C278" s="17" t="s">
        <v>1502</v>
      </c>
      <c r="D278" s="17" t="s">
        <v>1501</v>
      </c>
      <c r="E278" s="15" t="s">
        <v>6448</v>
      </c>
      <c r="F278" s="17" t="s">
        <v>128</v>
      </c>
      <c r="G278" s="15">
        <v>999848322</v>
      </c>
      <c r="H278" s="15">
        <v>110.5</v>
      </c>
    </row>
    <row r="279" spans="1:8" x14ac:dyDescent="0.35">
      <c r="A279" s="15" t="s">
        <v>2903</v>
      </c>
      <c r="B279" s="17" t="s">
        <v>126</v>
      </c>
      <c r="C279" s="17" t="s">
        <v>1672</v>
      </c>
      <c r="D279" s="17" t="s">
        <v>3363</v>
      </c>
      <c r="E279" s="15" t="s">
        <v>6550</v>
      </c>
      <c r="F279" s="17" t="s">
        <v>128</v>
      </c>
      <c r="G279" s="17">
        <v>999901333</v>
      </c>
      <c r="H279" s="15">
        <v>110</v>
      </c>
    </row>
    <row r="280" spans="1:8" x14ac:dyDescent="0.35">
      <c r="A280" s="15" t="s">
        <v>2903</v>
      </c>
      <c r="B280" s="15" t="s">
        <v>126</v>
      </c>
      <c r="C280" s="15" t="s">
        <v>2169</v>
      </c>
      <c r="D280" s="15" t="s">
        <v>1108</v>
      </c>
      <c r="E280" s="15" t="s">
        <v>6545</v>
      </c>
      <c r="F280" s="17" t="s">
        <v>128</v>
      </c>
      <c r="G280" s="15">
        <v>999899571</v>
      </c>
      <c r="H280" s="15">
        <v>108</v>
      </c>
    </row>
    <row r="281" spans="1:8" x14ac:dyDescent="0.35">
      <c r="A281" s="15" t="s">
        <v>2903</v>
      </c>
      <c r="B281" s="15" t="s">
        <v>126</v>
      </c>
      <c r="C281" s="17" t="s">
        <v>1120</v>
      </c>
      <c r="D281" s="17" t="s">
        <v>1223</v>
      </c>
      <c r="E281" s="15" t="s">
        <v>6578</v>
      </c>
      <c r="F281" s="17" t="s">
        <v>128</v>
      </c>
      <c r="G281" s="15">
        <v>999910276</v>
      </c>
      <c r="H281" s="15">
        <v>106</v>
      </c>
    </row>
    <row r="282" spans="1:8" x14ac:dyDescent="0.35">
      <c r="A282" s="15" t="s">
        <v>2903</v>
      </c>
      <c r="B282" s="15" t="s">
        <v>126</v>
      </c>
      <c r="C282" s="17" t="s">
        <v>512</v>
      </c>
      <c r="D282" s="17" t="s">
        <v>643</v>
      </c>
      <c r="E282" s="15" t="s">
        <v>6476</v>
      </c>
      <c r="F282" s="17" t="s">
        <v>128</v>
      </c>
      <c r="G282" s="15">
        <v>999865190</v>
      </c>
      <c r="H282" s="15">
        <v>105</v>
      </c>
    </row>
    <row r="283" spans="1:8" x14ac:dyDescent="0.35">
      <c r="A283" s="15" t="s">
        <v>2903</v>
      </c>
      <c r="B283" s="17" t="s">
        <v>126</v>
      </c>
      <c r="C283" s="17" t="s">
        <v>758</v>
      </c>
      <c r="D283" s="17" t="s">
        <v>759</v>
      </c>
      <c r="E283" s="15" t="s">
        <v>6561</v>
      </c>
      <c r="F283" s="17" t="s">
        <v>128</v>
      </c>
      <c r="G283" s="15">
        <v>999906049</v>
      </c>
      <c r="H283" s="15">
        <v>101</v>
      </c>
    </row>
    <row r="284" spans="1:8" x14ac:dyDescent="0.35">
      <c r="A284" s="15" t="s">
        <v>2903</v>
      </c>
      <c r="B284" s="15" t="s">
        <v>126</v>
      </c>
      <c r="C284" s="15" t="s">
        <v>1564</v>
      </c>
      <c r="D284" s="15" t="s">
        <v>1565</v>
      </c>
      <c r="E284" s="15" t="s">
        <v>6697</v>
      </c>
      <c r="F284" s="15" t="s">
        <v>128</v>
      </c>
      <c r="G284" s="15">
        <v>999921434</v>
      </c>
      <c r="H284" s="15">
        <v>98</v>
      </c>
    </row>
    <row r="285" spans="1:8" x14ac:dyDescent="0.35">
      <c r="A285" s="15" t="s">
        <v>2903</v>
      </c>
      <c r="B285" s="17" t="s">
        <v>126</v>
      </c>
      <c r="C285" s="17" t="s">
        <v>293</v>
      </c>
      <c r="D285" s="17" t="s">
        <v>1990</v>
      </c>
      <c r="E285" s="15" t="s">
        <v>6703</v>
      </c>
      <c r="F285" s="17" t="s">
        <v>128</v>
      </c>
      <c r="G285" s="17">
        <v>999921718</v>
      </c>
      <c r="H285" s="15">
        <v>97</v>
      </c>
    </row>
    <row r="286" spans="1:8" x14ac:dyDescent="0.35">
      <c r="A286" s="15" t="s">
        <v>2903</v>
      </c>
      <c r="B286" s="15" t="s">
        <v>126</v>
      </c>
      <c r="C286" s="15" t="s">
        <v>203</v>
      </c>
      <c r="D286" s="15" t="s">
        <v>1957</v>
      </c>
      <c r="E286" s="15" t="s">
        <v>6603</v>
      </c>
      <c r="F286" s="15" t="s">
        <v>128</v>
      </c>
      <c r="G286" s="15">
        <v>999916838</v>
      </c>
      <c r="H286" s="15">
        <v>96.5</v>
      </c>
    </row>
    <row r="287" spans="1:8" x14ac:dyDescent="0.35">
      <c r="A287" s="15" t="s">
        <v>2903</v>
      </c>
      <c r="B287" s="15" t="s">
        <v>126</v>
      </c>
      <c r="C287" s="17" t="s">
        <v>1418</v>
      </c>
      <c r="D287" s="17" t="s">
        <v>677</v>
      </c>
      <c r="E287" s="15" t="s">
        <v>6534</v>
      </c>
      <c r="F287" s="17" t="s">
        <v>128</v>
      </c>
      <c r="G287" s="15">
        <v>999894892</v>
      </c>
      <c r="H287" s="15">
        <v>96</v>
      </c>
    </row>
    <row r="288" spans="1:8" x14ac:dyDescent="0.35">
      <c r="A288" s="15" t="s">
        <v>2903</v>
      </c>
      <c r="B288" s="15" t="s">
        <v>126</v>
      </c>
      <c r="C288" s="15" t="s">
        <v>559</v>
      </c>
      <c r="D288" s="15" t="s">
        <v>1196</v>
      </c>
      <c r="E288" s="15" t="s">
        <v>6551</v>
      </c>
      <c r="F288" s="15" t="s">
        <v>128</v>
      </c>
      <c r="G288" s="15">
        <v>999901744</v>
      </c>
      <c r="H288" s="15">
        <v>96</v>
      </c>
    </row>
    <row r="289" spans="1:8" x14ac:dyDescent="0.35">
      <c r="A289" s="15" t="s">
        <v>2903</v>
      </c>
      <c r="B289" s="15" t="s">
        <v>126</v>
      </c>
      <c r="C289" s="17" t="s">
        <v>381</v>
      </c>
      <c r="D289" s="17" t="s">
        <v>1390</v>
      </c>
      <c r="E289" s="15" t="s">
        <v>6512</v>
      </c>
      <c r="F289" s="17" t="s">
        <v>128</v>
      </c>
      <c r="G289" s="15">
        <v>999882604</v>
      </c>
      <c r="H289" s="15">
        <v>94</v>
      </c>
    </row>
    <row r="290" spans="1:8" x14ac:dyDescent="0.35">
      <c r="A290" s="15" t="s">
        <v>2903</v>
      </c>
      <c r="B290" s="82" t="s">
        <v>126</v>
      </c>
      <c r="C290" s="82" t="s">
        <v>2746</v>
      </c>
      <c r="D290" s="82" t="s">
        <v>1273</v>
      </c>
      <c r="E290" s="15" t="s">
        <v>6466</v>
      </c>
      <c r="F290" s="82" t="s">
        <v>128</v>
      </c>
      <c r="G290" s="82">
        <v>999861378</v>
      </c>
      <c r="H290" s="15">
        <v>92</v>
      </c>
    </row>
    <row r="291" spans="1:8" x14ac:dyDescent="0.35">
      <c r="A291" s="15" t="s">
        <v>2903</v>
      </c>
      <c r="B291" s="82" t="s">
        <v>126</v>
      </c>
      <c r="C291" s="82" t="s">
        <v>2754</v>
      </c>
      <c r="D291" s="82" t="s">
        <v>1225</v>
      </c>
      <c r="E291" s="15" t="s">
        <v>6691</v>
      </c>
      <c r="F291" s="82" t="s">
        <v>128</v>
      </c>
      <c r="G291" s="82">
        <v>999919938</v>
      </c>
      <c r="H291" s="15">
        <v>90</v>
      </c>
    </row>
    <row r="292" spans="1:8" x14ac:dyDescent="0.35">
      <c r="A292" s="15" t="s">
        <v>2903</v>
      </c>
      <c r="B292" s="17" t="s">
        <v>126</v>
      </c>
      <c r="C292" s="17" t="s">
        <v>1381</v>
      </c>
      <c r="D292" s="17" t="s">
        <v>1382</v>
      </c>
      <c r="E292" s="15" t="s">
        <v>6539</v>
      </c>
      <c r="F292" s="17" t="s">
        <v>128</v>
      </c>
      <c r="G292" s="15">
        <v>999897053</v>
      </c>
      <c r="H292" s="15">
        <v>88</v>
      </c>
    </row>
    <row r="293" spans="1:8" x14ac:dyDescent="0.35">
      <c r="A293" s="15" t="s">
        <v>2903</v>
      </c>
      <c r="B293" s="17" t="s">
        <v>126</v>
      </c>
      <c r="C293" s="17" t="s">
        <v>826</v>
      </c>
      <c r="D293" s="17" t="s">
        <v>1865</v>
      </c>
      <c r="E293" s="15" t="s">
        <v>6592</v>
      </c>
      <c r="F293" s="17" t="s">
        <v>128</v>
      </c>
      <c r="G293" s="15">
        <v>999915444</v>
      </c>
      <c r="H293" s="15">
        <v>83</v>
      </c>
    </row>
    <row r="294" spans="1:8" x14ac:dyDescent="0.35">
      <c r="A294" s="15" t="s">
        <v>2903</v>
      </c>
      <c r="B294" s="17" t="s">
        <v>126</v>
      </c>
      <c r="C294" s="17" t="s">
        <v>742</v>
      </c>
      <c r="D294" s="17" t="s">
        <v>743</v>
      </c>
      <c r="E294" s="15" t="s">
        <v>6571</v>
      </c>
      <c r="F294" s="17" t="s">
        <v>128</v>
      </c>
      <c r="G294" s="15">
        <v>999909724</v>
      </c>
      <c r="H294" s="15">
        <v>81</v>
      </c>
    </row>
    <row r="295" spans="1:8" x14ac:dyDescent="0.35">
      <c r="A295" s="15" t="s">
        <v>2903</v>
      </c>
      <c r="B295" s="17" t="s">
        <v>126</v>
      </c>
      <c r="C295" s="17" t="s">
        <v>1373</v>
      </c>
      <c r="D295" s="17" t="s">
        <v>1374</v>
      </c>
      <c r="E295" s="15" t="s">
        <v>6491</v>
      </c>
      <c r="F295" s="17" t="s">
        <v>128</v>
      </c>
      <c r="G295" s="15">
        <v>999873351</v>
      </c>
      <c r="H295" s="15">
        <v>80</v>
      </c>
    </row>
    <row r="296" spans="1:8" x14ac:dyDescent="0.35">
      <c r="A296" s="15" t="s">
        <v>2903</v>
      </c>
      <c r="B296" s="15" t="s">
        <v>126</v>
      </c>
      <c r="C296" s="17" t="s">
        <v>1481</v>
      </c>
      <c r="D296" s="17" t="s">
        <v>1475</v>
      </c>
      <c r="E296" s="15" t="s">
        <v>6577</v>
      </c>
      <c r="F296" s="17" t="s">
        <v>128</v>
      </c>
      <c r="G296" s="15">
        <v>999910108</v>
      </c>
      <c r="H296" s="15">
        <v>80</v>
      </c>
    </row>
    <row r="297" spans="1:8" x14ac:dyDescent="0.35">
      <c r="A297" s="15" t="s">
        <v>2903</v>
      </c>
      <c r="B297" s="15" t="s">
        <v>126</v>
      </c>
      <c r="C297" s="17" t="s">
        <v>1710</v>
      </c>
      <c r="D297" s="17" t="s">
        <v>1711</v>
      </c>
      <c r="E297" s="15" t="s">
        <v>6629</v>
      </c>
      <c r="F297" s="17" t="s">
        <v>128</v>
      </c>
      <c r="G297" s="17">
        <v>999918573</v>
      </c>
      <c r="H297" s="15">
        <v>80</v>
      </c>
    </row>
    <row r="298" spans="1:8" x14ac:dyDescent="0.35">
      <c r="A298" s="15" t="s">
        <v>2903</v>
      </c>
      <c r="B298" s="17" t="s">
        <v>126</v>
      </c>
      <c r="C298" s="17" t="s">
        <v>407</v>
      </c>
      <c r="D298" s="17" t="s">
        <v>1808</v>
      </c>
      <c r="E298" s="15" t="s">
        <v>6471</v>
      </c>
      <c r="F298" s="17" t="s">
        <v>128</v>
      </c>
      <c r="G298" s="15">
        <v>999862522</v>
      </c>
      <c r="H298" s="15">
        <v>79.5</v>
      </c>
    </row>
    <row r="299" spans="1:8" x14ac:dyDescent="0.35">
      <c r="A299" s="15" t="s">
        <v>2903</v>
      </c>
      <c r="B299" s="15" t="s">
        <v>126</v>
      </c>
      <c r="C299" s="17" t="s">
        <v>819</v>
      </c>
      <c r="D299" s="17" t="s">
        <v>1490</v>
      </c>
      <c r="E299" s="15" t="s">
        <v>6453</v>
      </c>
      <c r="F299" s="17" t="s">
        <v>128</v>
      </c>
      <c r="G299" s="15">
        <v>999853591</v>
      </c>
      <c r="H299" s="15">
        <v>79</v>
      </c>
    </row>
    <row r="300" spans="1:8" x14ac:dyDescent="0.35">
      <c r="A300" s="15" t="s">
        <v>2903</v>
      </c>
      <c r="B300" s="15" t="s">
        <v>126</v>
      </c>
      <c r="C300" s="15" t="s">
        <v>1083</v>
      </c>
      <c r="D300" s="15" t="s">
        <v>1084</v>
      </c>
      <c r="E300" s="15" t="s">
        <v>6421</v>
      </c>
      <c r="F300" s="15" t="s">
        <v>128</v>
      </c>
      <c r="G300" s="15">
        <v>999735587</v>
      </c>
      <c r="H300" s="15">
        <v>74</v>
      </c>
    </row>
    <row r="301" spans="1:8" x14ac:dyDescent="0.35">
      <c r="A301" s="15" t="s">
        <v>2903</v>
      </c>
      <c r="B301" s="15" t="s">
        <v>126</v>
      </c>
      <c r="C301" s="15" t="s">
        <v>3359</v>
      </c>
      <c r="D301" s="15" t="s">
        <v>3360</v>
      </c>
      <c r="E301" s="15" t="s">
        <v>6519</v>
      </c>
      <c r="F301" s="15" t="s">
        <v>128</v>
      </c>
      <c r="G301" s="15">
        <v>999888144</v>
      </c>
      <c r="H301" s="15">
        <v>74</v>
      </c>
    </row>
    <row r="302" spans="1:8" x14ac:dyDescent="0.35">
      <c r="A302" s="15" t="s">
        <v>2903</v>
      </c>
      <c r="B302" s="15" t="s">
        <v>126</v>
      </c>
      <c r="C302" s="15" t="s">
        <v>1675</v>
      </c>
      <c r="D302" s="15" t="s">
        <v>1676</v>
      </c>
      <c r="E302" s="15" t="s">
        <v>6555</v>
      </c>
      <c r="F302" s="15" t="s">
        <v>128</v>
      </c>
      <c r="G302" s="15">
        <v>999902597</v>
      </c>
      <c r="H302" s="15">
        <v>74</v>
      </c>
    </row>
    <row r="303" spans="1:8" x14ac:dyDescent="0.35">
      <c r="A303" s="15" t="s">
        <v>2903</v>
      </c>
      <c r="B303" s="15" t="s">
        <v>126</v>
      </c>
      <c r="C303" s="15" t="s">
        <v>559</v>
      </c>
      <c r="D303" s="15" t="s">
        <v>2507</v>
      </c>
      <c r="E303" s="15" t="s">
        <v>6815</v>
      </c>
      <c r="F303" s="15" t="s">
        <v>128</v>
      </c>
      <c r="G303" s="15">
        <v>999925155</v>
      </c>
      <c r="H303" s="15">
        <v>74</v>
      </c>
    </row>
    <row r="304" spans="1:8" x14ac:dyDescent="0.35">
      <c r="A304" s="15" t="s">
        <v>2903</v>
      </c>
      <c r="B304" s="15" t="s">
        <v>126</v>
      </c>
      <c r="C304" s="15" t="s">
        <v>1008</v>
      </c>
      <c r="D304" s="15" t="s">
        <v>1791</v>
      </c>
      <c r="E304" s="15" t="s">
        <v>6482</v>
      </c>
      <c r="F304" s="15" t="s">
        <v>128</v>
      </c>
      <c r="G304" s="15">
        <v>999870759</v>
      </c>
      <c r="H304" s="15">
        <v>71</v>
      </c>
    </row>
    <row r="305" spans="1:8" x14ac:dyDescent="0.35">
      <c r="A305" s="15" t="s">
        <v>2903</v>
      </c>
      <c r="B305" s="84" t="s">
        <v>126</v>
      </c>
      <c r="C305" s="84" t="s">
        <v>2584</v>
      </c>
      <c r="D305" s="84" t="s">
        <v>2585</v>
      </c>
      <c r="E305" s="15" t="s">
        <v>6515</v>
      </c>
      <c r="F305" s="84" t="s">
        <v>128</v>
      </c>
      <c r="G305" s="84">
        <v>999884193</v>
      </c>
      <c r="H305" s="15">
        <v>71</v>
      </c>
    </row>
    <row r="306" spans="1:8" x14ac:dyDescent="0.35">
      <c r="A306" s="15" t="s">
        <v>2903</v>
      </c>
      <c r="B306" s="15" t="s">
        <v>126</v>
      </c>
      <c r="C306" s="15" t="s">
        <v>2324</v>
      </c>
      <c r="D306" s="15" t="s">
        <v>2325</v>
      </c>
      <c r="E306" s="15" t="s">
        <v>6615</v>
      </c>
      <c r="F306" s="15" t="s">
        <v>128</v>
      </c>
      <c r="G306" s="15">
        <v>999917977</v>
      </c>
      <c r="H306" s="15">
        <v>70</v>
      </c>
    </row>
    <row r="307" spans="1:8" x14ac:dyDescent="0.35">
      <c r="A307" s="15" t="s">
        <v>2903</v>
      </c>
      <c r="B307" s="15" t="s">
        <v>126</v>
      </c>
      <c r="C307" s="17" t="s">
        <v>1667</v>
      </c>
      <c r="D307" s="17" t="s">
        <v>2203</v>
      </c>
      <c r="E307" s="15" t="s">
        <v>6715</v>
      </c>
      <c r="F307" s="17" t="s">
        <v>128</v>
      </c>
      <c r="G307" s="15">
        <v>999922234</v>
      </c>
      <c r="H307" s="15">
        <v>70</v>
      </c>
    </row>
    <row r="308" spans="1:8" x14ac:dyDescent="0.35">
      <c r="A308" s="15" t="s">
        <v>2903</v>
      </c>
      <c r="B308" s="15" t="s">
        <v>126</v>
      </c>
      <c r="C308" s="15" t="s">
        <v>2505</v>
      </c>
      <c r="D308" s="15" t="s">
        <v>2506</v>
      </c>
      <c r="E308" s="15" t="s">
        <v>6819</v>
      </c>
      <c r="F308" s="15" t="s">
        <v>128</v>
      </c>
      <c r="G308" s="15">
        <v>999925430</v>
      </c>
      <c r="H308" s="15">
        <v>69</v>
      </c>
    </row>
    <row r="309" spans="1:8" x14ac:dyDescent="0.35">
      <c r="A309" s="15" t="s">
        <v>2903</v>
      </c>
      <c r="B309" s="15" t="s">
        <v>126</v>
      </c>
      <c r="C309" s="15" t="s">
        <v>3571</v>
      </c>
      <c r="D309" s="15" t="s">
        <v>3572</v>
      </c>
      <c r="E309" s="15" t="s">
        <v>6425</v>
      </c>
      <c r="F309" s="15" t="s">
        <v>128</v>
      </c>
      <c r="G309" s="15">
        <v>999784061</v>
      </c>
      <c r="H309" s="15">
        <v>68</v>
      </c>
    </row>
    <row r="310" spans="1:8" x14ac:dyDescent="0.35">
      <c r="A310" s="15" t="s">
        <v>2903</v>
      </c>
      <c r="B310" s="87" t="s">
        <v>126</v>
      </c>
      <c r="C310" s="82" t="s">
        <v>2759</v>
      </c>
      <c r="D310" s="82" t="s">
        <v>2760</v>
      </c>
      <c r="E310" s="15" t="s">
        <v>6809</v>
      </c>
      <c r="F310" s="82" t="s">
        <v>128</v>
      </c>
      <c r="G310" s="82">
        <v>999924621</v>
      </c>
      <c r="H310" s="15">
        <v>68</v>
      </c>
    </row>
    <row r="311" spans="1:8" x14ac:dyDescent="0.35">
      <c r="A311" s="15" t="s">
        <v>2903</v>
      </c>
      <c r="B311" s="85" t="s">
        <v>126</v>
      </c>
      <c r="C311" s="85" t="s">
        <v>536</v>
      </c>
      <c r="D311" s="85" t="s">
        <v>3459</v>
      </c>
      <c r="E311" s="15" t="s">
        <v>6920</v>
      </c>
      <c r="F311" s="85" t="s">
        <v>128</v>
      </c>
      <c r="G311" s="15">
        <v>999927342</v>
      </c>
      <c r="H311" s="15">
        <v>68</v>
      </c>
    </row>
    <row r="312" spans="1:8" x14ac:dyDescent="0.35">
      <c r="A312" s="15" t="s">
        <v>2903</v>
      </c>
      <c r="B312" s="15" t="s">
        <v>126</v>
      </c>
      <c r="C312" s="15" t="s">
        <v>1239</v>
      </c>
      <c r="D312" s="15" t="s">
        <v>1223</v>
      </c>
      <c r="E312" s="15" t="s">
        <v>6548</v>
      </c>
      <c r="F312" s="15" t="s">
        <v>128</v>
      </c>
      <c r="G312" s="15">
        <v>999900843</v>
      </c>
      <c r="H312" s="15">
        <v>67</v>
      </c>
    </row>
    <row r="313" spans="1:8" x14ac:dyDescent="0.35">
      <c r="A313" s="15" t="s">
        <v>2903</v>
      </c>
      <c r="B313" s="17" t="s">
        <v>126</v>
      </c>
      <c r="C313" s="17" t="s">
        <v>490</v>
      </c>
      <c r="D313" s="17" t="s">
        <v>1106</v>
      </c>
      <c r="E313" s="15" t="s">
        <v>6643</v>
      </c>
      <c r="F313" s="17" t="s">
        <v>128</v>
      </c>
      <c r="G313" s="17">
        <v>999918780</v>
      </c>
      <c r="H313" s="15">
        <v>67</v>
      </c>
    </row>
    <row r="314" spans="1:8" x14ac:dyDescent="0.35">
      <c r="A314" s="15" t="s">
        <v>2903</v>
      </c>
      <c r="B314" s="15" t="s">
        <v>126</v>
      </c>
      <c r="C314" s="15" t="s">
        <v>127</v>
      </c>
      <c r="D314" s="15" t="s">
        <v>363</v>
      </c>
      <c r="E314" s="15" t="s">
        <v>6685</v>
      </c>
      <c r="F314" s="15" t="s">
        <v>128</v>
      </c>
      <c r="G314" s="15">
        <v>999919618</v>
      </c>
      <c r="H314" s="15">
        <v>67</v>
      </c>
    </row>
    <row r="315" spans="1:8" x14ac:dyDescent="0.35">
      <c r="A315" s="15" t="s">
        <v>2903</v>
      </c>
      <c r="B315" s="15" t="s">
        <v>126</v>
      </c>
      <c r="C315" s="17" t="s">
        <v>348</v>
      </c>
      <c r="D315" s="17" t="s">
        <v>1223</v>
      </c>
      <c r="E315" s="15" t="s">
        <v>4855</v>
      </c>
      <c r="F315" s="17" t="s">
        <v>128</v>
      </c>
      <c r="G315" s="15">
        <v>999916602</v>
      </c>
      <c r="H315" s="15">
        <v>64</v>
      </c>
    </row>
    <row r="316" spans="1:8" x14ac:dyDescent="0.35">
      <c r="A316" s="15" t="s">
        <v>2903</v>
      </c>
      <c r="B316" s="15" t="s">
        <v>126</v>
      </c>
      <c r="C316" s="15" t="s">
        <v>1538</v>
      </c>
      <c r="D316" s="15" t="s">
        <v>1532</v>
      </c>
      <c r="E316" s="15" t="s">
        <v>6610</v>
      </c>
      <c r="F316" s="15" t="s">
        <v>128</v>
      </c>
      <c r="G316" s="15">
        <v>999917793</v>
      </c>
      <c r="H316" s="15">
        <v>64</v>
      </c>
    </row>
    <row r="317" spans="1:8" x14ac:dyDescent="0.35">
      <c r="A317" s="15" t="s">
        <v>2903</v>
      </c>
      <c r="B317" s="15" t="s">
        <v>126</v>
      </c>
      <c r="C317" s="15" t="s">
        <v>2471</v>
      </c>
      <c r="D317" s="15" t="s">
        <v>1475</v>
      </c>
      <c r="E317" s="15" t="s">
        <v>6756</v>
      </c>
      <c r="F317" s="15" t="s">
        <v>128</v>
      </c>
      <c r="G317" s="15">
        <v>999922914</v>
      </c>
      <c r="H317" s="15">
        <v>60</v>
      </c>
    </row>
    <row r="318" spans="1:8" x14ac:dyDescent="0.35">
      <c r="A318" s="15" t="s">
        <v>2903</v>
      </c>
      <c r="B318" s="15" t="s">
        <v>126</v>
      </c>
      <c r="C318" s="15" t="s">
        <v>3503</v>
      </c>
      <c r="D318" s="15" t="s">
        <v>3504</v>
      </c>
      <c r="E318" s="15" t="s">
        <v>6805</v>
      </c>
      <c r="F318" s="15" t="s">
        <v>128</v>
      </c>
      <c r="G318" s="15">
        <v>999924407</v>
      </c>
      <c r="H318" s="15">
        <v>58</v>
      </c>
    </row>
    <row r="319" spans="1:8" x14ac:dyDescent="0.35">
      <c r="A319" s="15" t="s">
        <v>2903</v>
      </c>
      <c r="B319" s="15" t="s">
        <v>126</v>
      </c>
      <c r="C319" s="15" t="s">
        <v>3505</v>
      </c>
      <c r="D319" s="15" t="s">
        <v>3501</v>
      </c>
      <c r="E319" s="15" t="s">
        <v>6918</v>
      </c>
      <c r="F319" s="15" t="s">
        <v>128</v>
      </c>
      <c r="G319" s="15">
        <v>999927328</v>
      </c>
      <c r="H319" s="15">
        <v>54</v>
      </c>
    </row>
    <row r="320" spans="1:8" x14ac:dyDescent="0.35">
      <c r="A320" s="17" t="s">
        <v>2903</v>
      </c>
      <c r="B320" s="17" t="s">
        <v>126</v>
      </c>
      <c r="C320" s="17" t="s">
        <v>3364</v>
      </c>
      <c r="D320" s="17" t="s">
        <v>3365</v>
      </c>
      <c r="E320" s="15" t="s">
        <v>6459</v>
      </c>
      <c r="F320" s="17" t="s">
        <v>128</v>
      </c>
      <c r="G320" s="17">
        <v>999858368</v>
      </c>
      <c r="H320" s="15">
        <v>52</v>
      </c>
    </row>
    <row r="321" spans="1:8" x14ac:dyDescent="0.35">
      <c r="A321" s="15" t="s">
        <v>2903</v>
      </c>
      <c r="B321" s="15" t="s">
        <v>126</v>
      </c>
      <c r="C321" s="17" t="s">
        <v>2288</v>
      </c>
      <c r="D321" s="17" t="s">
        <v>1106</v>
      </c>
      <c r="E321" s="15" t="s">
        <v>6806</v>
      </c>
      <c r="F321" s="17" t="s">
        <v>128</v>
      </c>
      <c r="G321" s="86">
        <v>999924507</v>
      </c>
      <c r="H321" s="15">
        <v>52</v>
      </c>
    </row>
    <row r="322" spans="1:8" x14ac:dyDescent="0.35">
      <c r="A322" s="15" t="s">
        <v>2903</v>
      </c>
      <c r="B322" s="17" t="s">
        <v>126</v>
      </c>
      <c r="C322" s="17" t="s">
        <v>158</v>
      </c>
      <c r="D322" s="17" t="s">
        <v>769</v>
      </c>
      <c r="E322" s="15" t="s">
        <v>6574</v>
      </c>
      <c r="F322" s="17" t="s">
        <v>128</v>
      </c>
      <c r="G322" s="15">
        <v>999909779</v>
      </c>
      <c r="H322" s="15">
        <v>51</v>
      </c>
    </row>
    <row r="323" spans="1:8" x14ac:dyDescent="0.35">
      <c r="A323" s="15" t="s">
        <v>2903</v>
      </c>
      <c r="B323" s="15" t="s">
        <v>126</v>
      </c>
      <c r="C323" s="15" t="s">
        <v>1353</v>
      </c>
      <c r="D323" s="15" t="s">
        <v>1354</v>
      </c>
      <c r="E323" s="15" t="s">
        <v>6617</v>
      </c>
      <c r="F323" s="15" t="s">
        <v>128</v>
      </c>
      <c r="G323" s="15">
        <v>999918184</v>
      </c>
      <c r="H323" s="15">
        <v>48</v>
      </c>
    </row>
    <row r="324" spans="1:8" x14ac:dyDescent="0.35">
      <c r="A324" s="15" t="s">
        <v>2903</v>
      </c>
      <c r="B324" s="15" t="s">
        <v>126</v>
      </c>
      <c r="C324" s="15" t="s">
        <v>863</v>
      </c>
      <c r="D324" s="15" t="s">
        <v>864</v>
      </c>
      <c r="E324" s="15" t="s">
        <v>6620</v>
      </c>
      <c r="F324" s="15" t="s">
        <v>128</v>
      </c>
      <c r="G324" s="15">
        <v>999918369</v>
      </c>
      <c r="H324" s="15">
        <v>48</v>
      </c>
    </row>
    <row r="325" spans="1:8" x14ac:dyDescent="0.35">
      <c r="A325" s="15" t="s">
        <v>2903</v>
      </c>
      <c r="B325" s="15" t="s">
        <v>126</v>
      </c>
      <c r="C325" s="15" t="s">
        <v>705</v>
      </c>
      <c r="D325" s="15" t="s">
        <v>1568</v>
      </c>
      <c r="E325" s="15" t="s">
        <v>6767</v>
      </c>
      <c r="F325" s="15" t="s">
        <v>128</v>
      </c>
      <c r="G325" s="15">
        <v>999923216</v>
      </c>
      <c r="H325" s="15">
        <v>48</v>
      </c>
    </row>
    <row r="326" spans="1:8" x14ac:dyDescent="0.35">
      <c r="A326" s="15" t="s">
        <v>2903</v>
      </c>
      <c r="B326" s="17" t="s">
        <v>126</v>
      </c>
      <c r="C326" s="17" t="s">
        <v>1124</v>
      </c>
      <c r="D326" s="17" t="s">
        <v>1106</v>
      </c>
      <c r="E326" s="15" t="s">
        <v>6776</v>
      </c>
      <c r="F326" s="17" t="s">
        <v>128</v>
      </c>
      <c r="G326" s="17">
        <v>999923387</v>
      </c>
      <c r="H326" s="15">
        <v>48</v>
      </c>
    </row>
    <row r="327" spans="1:8" x14ac:dyDescent="0.35">
      <c r="A327" s="15" t="s">
        <v>2903</v>
      </c>
      <c r="B327" s="15" t="s">
        <v>126</v>
      </c>
      <c r="C327" s="15" t="s">
        <v>1257</v>
      </c>
      <c r="D327" s="15" t="s">
        <v>1258</v>
      </c>
      <c r="E327" s="15" t="s">
        <v>6488</v>
      </c>
      <c r="F327" s="15" t="s">
        <v>128</v>
      </c>
      <c r="G327" s="15">
        <v>999872363</v>
      </c>
      <c r="H327" s="15">
        <v>45</v>
      </c>
    </row>
    <row r="328" spans="1:8" x14ac:dyDescent="0.35">
      <c r="A328" s="15" t="s">
        <v>2903</v>
      </c>
      <c r="B328" s="15" t="s">
        <v>126</v>
      </c>
      <c r="C328" s="15" t="s">
        <v>3361</v>
      </c>
      <c r="D328" s="15" t="s">
        <v>3362</v>
      </c>
      <c r="E328" s="15" t="s">
        <v>6525</v>
      </c>
      <c r="F328" s="15" t="s">
        <v>128</v>
      </c>
      <c r="G328" s="15">
        <v>999890152</v>
      </c>
      <c r="H328" s="15">
        <v>45</v>
      </c>
    </row>
    <row r="329" spans="1:8" x14ac:dyDescent="0.35">
      <c r="A329" s="15" t="s">
        <v>2903</v>
      </c>
      <c r="B329" s="15" t="s">
        <v>126</v>
      </c>
      <c r="C329" s="15" t="s">
        <v>744</v>
      </c>
      <c r="D329" s="15" t="s">
        <v>1322</v>
      </c>
      <c r="E329" s="15" t="s">
        <v>6803</v>
      </c>
      <c r="F329" s="15" t="s">
        <v>128</v>
      </c>
      <c r="G329" s="15">
        <v>999924032</v>
      </c>
      <c r="H329" s="15">
        <v>45</v>
      </c>
    </row>
    <row r="330" spans="1:8" x14ac:dyDescent="0.35">
      <c r="A330" s="15" t="s">
        <v>2903</v>
      </c>
      <c r="B330" s="15" t="s">
        <v>126</v>
      </c>
      <c r="C330" s="15" t="s">
        <v>3338</v>
      </c>
      <c r="D330" s="15" t="s">
        <v>3779</v>
      </c>
      <c r="E330" s="15" t="s">
        <v>6946</v>
      </c>
      <c r="F330" s="15" t="s">
        <v>128</v>
      </c>
      <c r="G330" s="15">
        <v>999927631</v>
      </c>
      <c r="H330" s="15">
        <v>45</v>
      </c>
    </row>
    <row r="331" spans="1:8" x14ac:dyDescent="0.35">
      <c r="A331" s="15" t="s">
        <v>2903</v>
      </c>
      <c r="B331" s="15" t="s">
        <v>126</v>
      </c>
      <c r="C331" s="17" t="s">
        <v>2286</v>
      </c>
      <c r="D331" s="17" t="s">
        <v>2287</v>
      </c>
      <c r="E331" s="15" t="s">
        <v>6585</v>
      </c>
      <c r="F331" s="17" t="s">
        <v>128</v>
      </c>
      <c r="G331" s="86">
        <v>999912067</v>
      </c>
      <c r="H331" s="15">
        <v>44</v>
      </c>
    </row>
    <row r="332" spans="1:8" x14ac:dyDescent="0.35">
      <c r="A332" s="17" t="s">
        <v>2903</v>
      </c>
      <c r="B332" s="17" t="s">
        <v>126</v>
      </c>
      <c r="C332" s="17" t="s">
        <v>1156</v>
      </c>
      <c r="D332" s="17" t="s">
        <v>806</v>
      </c>
      <c r="E332" s="15" t="s">
        <v>6658</v>
      </c>
      <c r="F332" s="17" t="s">
        <v>128</v>
      </c>
      <c r="G332" s="17">
        <v>999918923</v>
      </c>
      <c r="H332" s="15">
        <v>44</v>
      </c>
    </row>
    <row r="333" spans="1:8" x14ac:dyDescent="0.35">
      <c r="A333" s="15" t="s">
        <v>2903</v>
      </c>
      <c r="B333" s="15" t="s">
        <v>126</v>
      </c>
      <c r="C333" s="15" t="s">
        <v>2472</v>
      </c>
      <c r="D333" s="15" t="s">
        <v>2473</v>
      </c>
      <c r="E333" s="15" t="s">
        <v>6814</v>
      </c>
      <c r="F333" s="15" t="s">
        <v>128</v>
      </c>
      <c r="G333" s="15">
        <v>999925029</v>
      </c>
      <c r="H333" s="15">
        <v>44</v>
      </c>
    </row>
    <row r="334" spans="1:8" x14ac:dyDescent="0.35">
      <c r="A334" s="15" t="s">
        <v>2903</v>
      </c>
      <c r="B334" s="15" t="s">
        <v>126</v>
      </c>
      <c r="C334" s="15" t="s">
        <v>508</v>
      </c>
      <c r="D334" s="15" t="s">
        <v>1920</v>
      </c>
      <c r="E334" s="15" t="s">
        <v>6415</v>
      </c>
      <c r="F334" s="15" t="s">
        <v>128</v>
      </c>
      <c r="G334" s="15">
        <v>999051340</v>
      </c>
      <c r="H334" s="15">
        <v>38</v>
      </c>
    </row>
    <row r="335" spans="1:8" x14ac:dyDescent="0.35">
      <c r="A335" s="17" t="s">
        <v>2903</v>
      </c>
      <c r="B335" s="17" t="s">
        <v>126</v>
      </c>
      <c r="C335" s="17" t="s">
        <v>3357</v>
      </c>
      <c r="D335" s="17" t="s">
        <v>3358</v>
      </c>
      <c r="E335" s="15" t="s">
        <v>6433</v>
      </c>
      <c r="F335" s="17" t="s">
        <v>128</v>
      </c>
      <c r="G335" s="17">
        <v>999821134</v>
      </c>
      <c r="H335" s="15">
        <v>38</v>
      </c>
    </row>
    <row r="336" spans="1:8" x14ac:dyDescent="0.35">
      <c r="A336" s="17" t="s">
        <v>2903</v>
      </c>
      <c r="B336" s="17" t="s">
        <v>126</v>
      </c>
      <c r="C336" s="17" t="s">
        <v>3342</v>
      </c>
      <c r="D336" s="17" t="s">
        <v>3343</v>
      </c>
      <c r="E336" s="15" t="s">
        <v>6449</v>
      </c>
      <c r="F336" s="17" t="s">
        <v>128</v>
      </c>
      <c r="G336" s="17">
        <v>999848655</v>
      </c>
      <c r="H336" s="15">
        <v>38</v>
      </c>
    </row>
    <row r="337" spans="1:8" x14ac:dyDescent="0.35">
      <c r="A337" s="17" t="s">
        <v>2903</v>
      </c>
      <c r="B337" s="17" t="s">
        <v>126</v>
      </c>
      <c r="C337" s="17" t="s">
        <v>1886</v>
      </c>
      <c r="D337" s="17" t="s">
        <v>2182</v>
      </c>
      <c r="E337" s="15" t="s">
        <v>6455</v>
      </c>
      <c r="F337" s="17" t="s">
        <v>128</v>
      </c>
      <c r="G337" s="17">
        <v>999854544</v>
      </c>
      <c r="H337" s="15">
        <v>38</v>
      </c>
    </row>
    <row r="338" spans="1:8" x14ac:dyDescent="0.35">
      <c r="A338" s="15" t="s">
        <v>2903</v>
      </c>
      <c r="B338" s="17" t="s">
        <v>126</v>
      </c>
      <c r="C338" s="17" t="s">
        <v>345</v>
      </c>
      <c r="D338" s="17" t="s">
        <v>486</v>
      </c>
      <c r="E338" s="15" t="s">
        <v>6458</v>
      </c>
      <c r="F338" s="17" t="s">
        <v>128</v>
      </c>
      <c r="G338" s="15">
        <v>999857039</v>
      </c>
      <c r="H338" s="15">
        <v>38</v>
      </c>
    </row>
    <row r="339" spans="1:8" x14ac:dyDescent="0.35">
      <c r="A339" s="15" t="s">
        <v>2903</v>
      </c>
      <c r="B339" s="15" t="s">
        <v>126</v>
      </c>
      <c r="C339" s="15" t="s">
        <v>1448</v>
      </c>
      <c r="D339" s="15" t="s">
        <v>1446</v>
      </c>
      <c r="E339" s="15" t="s">
        <v>6487</v>
      </c>
      <c r="F339" s="15" t="s">
        <v>128</v>
      </c>
      <c r="G339" s="15">
        <v>999872061</v>
      </c>
      <c r="H339" s="15">
        <v>38</v>
      </c>
    </row>
    <row r="340" spans="1:8" x14ac:dyDescent="0.35">
      <c r="A340" s="17" t="s">
        <v>2903</v>
      </c>
      <c r="B340" s="17" t="s">
        <v>126</v>
      </c>
      <c r="C340" s="17" t="s">
        <v>3339</v>
      </c>
      <c r="D340" s="17" t="s">
        <v>2603</v>
      </c>
      <c r="E340" s="15" t="s">
        <v>6536</v>
      </c>
      <c r="F340" s="17" t="s">
        <v>128</v>
      </c>
      <c r="G340" s="17">
        <v>999896504</v>
      </c>
      <c r="H340" s="15">
        <v>38</v>
      </c>
    </row>
    <row r="341" spans="1:8" x14ac:dyDescent="0.35">
      <c r="A341" s="17" t="s">
        <v>2903</v>
      </c>
      <c r="B341" s="17" t="s">
        <v>126</v>
      </c>
      <c r="C341" s="17" t="s">
        <v>3344</v>
      </c>
      <c r="D341" s="17" t="s">
        <v>3065</v>
      </c>
      <c r="E341" s="15" t="s">
        <v>6542</v>
      </c>
      <c r="F341" s="17" t="s">
        <v>128</v>
      </c>
      <c r="G341" s="17">
        <v>999897897</v>
      </c>
      <c r="H341" s="15">
        <v>38</v>
      </c>
    </row>
    <row r="342" spans="1:8" x14ac:dyDescent="0.35">
      <c r="A342" s="17" t="s">
        <v>2903</v>
      </c>
      <c r="B342" s="17" t="s">
        <v>126</v>
      </c>
      <c r="C342" s="17" t="s">
        <v>3340</v>
      </c>
      <c r="D342" s="17" t="s">
        <v>3341</v>
      </c>
      <c r="E342" s="15" t="s">
        <v>6569</v>
      </c>
      <c r="F342" s="17" t="s">
        <v>128</v>
      </c>
      <c r="G342" s="17">
        <v>999908815</v>
      </c>
      <c r="H342" s="15">
        <v>38</v>
      </c>
    </row>
    <row r="343" spans="1:8" x14ac:dyDescent="0.35">
      <c r="A343" s="15" t="s">
        <v>2903</v>
      </c>
      <c r="B343" s="15" t="s">
        <v>126</v>
      </c>
      <c r="C343" s="17" t="s">
        <v>179</v>
      </c>
      <c r="D343" s="17" t="s">
        <v>1698</v>
      </c>
      <c r="E343" s="15" t="s">
        <v>6573</v>
      </c>
      <c r="F343" s="17" t="s">
        <v>128</v>
      </c>
      <c r="G343" s="15">
        <v>999909767</v>
      </c>
      <c r="H343" s="15">
        <v>38</v>
      </c>
    </row>
    <row r="344" spans="1:8" x14ac:dyDescent="0.35">
      <c r="A344" s="85" t="s">
        <v>2903</v>
      </c>
      <c r="B344" s="85" t="s">
        <v>126</v>
      </c>
      <c r="C344" s="85" t="s">
        <v>4003</v>
      </c>
      <c r="D344" s="85" t="s">
        <v>4004</v>
      </c>
      <c r="E344" s="15" t="s">
        <v>6588</v>
      </c>
      <c r="F344" s="85" t="s">
        <v>128</v>
      </c>
      <c r="G344" s="15">
        <v>999913326</v>
      </c>
      <c r="H344" s="15">
        <v>38</v>
      </c>
    </row>
    <row r="345" spans="1:8" x14ac:dyDescent="0.35">
      <c r="A345" s="17" t="s">
        <v>2903</v>
      </c>
      <c r="B345" s="17" t="s">
        <v>126</v>
      </c>
      <c r="C345" s="17" t="s">
        <v>3351</v>
      </c>
      <c r="D345" s="17" t="s">
        <v>3352</v>
      </c>
      <c r="E345" s="15" t="s">
        <v>6594</v>
      </c>
      <c r="F345" s="17" t="s">
        <v>128</v>
      </c>
      <c r="G345" s="17">
        <v>999915565</v>
      </c>
      <c r="H345" s="15">
        <v>38</v>
      </c>
    </row>
    <row r="346" spans="1:8" x14ac:dyDescent="0.35">
      <c r="A346" s="15" t="s">
        <v>2903</v>
      </c>
      <c r="B346" s="15" t="s">
        <v>126</v>
      </c>
      <c r="C346" s="15" t="s">
        <v>2118</v>
      </c>
      <c r="D346" s="15" t="s">
        <v>2119</v>
      </c>
      <c r="E346" s="15" t="s">
        <v>6635</v>
      </c>
      <c r="F346" s="17" t="s">
        <v>128</v>
      </c>
      <c r="G346" s="15">
        <v>999918711</v>
      </c>
      <c r="H346" s="15">
        <v>38</v>
      </c>
    </row>
    <row r="347" spans="1:8" x14ac:dyDescent="0.35">
      <c r="A347" s="17" t="s">
        <v>2903</v>
      </c>
      <c r="B347" s="17" t="s">
        <v>126</v>
      </c>
      <c r="C347" s="17" t="s">
        <v>963</v>
      </c>
      <c r="D347" s="17" t="s">
        <v>1931</v>
      </c>
      <c r="E347" s="15" t="s">
        <v>6640</v>
      </c>
      <c r="F347" s="17" t="s">
        <v>128</v>
      </c>
      <c r="G347" s="17">
        <v>999918770</v>
      </c>
      <c r="H347" s="15">
        <v>38</v>
      </c>
    </row>
    <row r="348" spans="1:8" x14ac:dyDescent="0.35">
      <c r="A348" s="17" t="s">
        <v>2903</v>
      </c>
      <c r="B348" s="17" t="s">
        <v>126</v>
      </c>
      <c r="C348" s="17" t="s">
        <v>838</v>
      </c>
      <c r="D348" s="17" t="s">
        <v>1525</v>
      </c>
      <c r="E348" s="15" t="s">
        <v>6650</v>
      </c>
      <c r="F348" s="17" t="s">
        <v>128</v>
      </c>
      <c r="G348" s="17">
        <v>999918854</v>
      </c>
      <c r="H348" s="15">
        <v>38</v>
      </c>
    </row>
    <row r="349" spans="1:8" x14ac:dyDescent="0.35">
      <c r="A349" s="17" t="s">
        <v>2903</v>
      </c>
      <c r="B349" s="17" t="s">
        <v>126</v>
      </c>
      <c r="C349" s="17" t="s">
        <v>1301</v>
      </c>
      <c r="D349" s="17" t="s">
        <v>1106</v>
      </c>
      <c r="E349" s="15" t="s">
        <v>6669</v>
      </c>
      <c r="F349" s="17" t="s">
        <v>128</v>
      </c>
      <c r="G349" s="17">
        <v>999919023</v>
      </c>
      <c r="H349" s="15">
        <v>38</v>
      </c>
    </row>
    <row r="350" spans="1:8" x14ac:dyDescent="0.35">
      <c r="A350" s="17" t="s">
        <v>2903</v>
      </c>
      <c r="B350" s="17" t="s">
        <v>126</v>
      </c>
      <c r="C350" s="17" t="s">
        <v>1156</v>
      </c>
      <c r="D350" s="17" t="s">
        <v>297</v>
      </c>
      <c r="E350" s="15" t="s">
        <v>6675</v>
      </c>
      <c r="F350" s="17" t="s">
        <v>128</v>
      </c>
      <c r="G350" s="17">
        <v>999919095</v>
      </c>
      <c r="H350" s="15">
        <v>38</v>
      </c>
    </row>
    <row r="351" spans="1:8" x14ac:dyDescent="0.35">
      <c r="A351" s="15" t="s">
        <v>2903</v>
      </c>
      <c r="B351" s="85" t="s">
        <v>126</v>
      </c>
      <c r="C351" s="85" t="s">
        <v>508</v>
      </c>
      <c r="D351" s="85" t="s">
        <v>1920</v>
      </c>
      <c r="E351" s="15" t="s">
        <v>6415</v>
      </c>
      <c r="F351" s="85" t="s">
        <v>128</v>
      </c>
      <c r="G351" s="15">
        <v>999919591</v>
      </c>
      <c r="H351" s="15">
        <v>38</v>
      </c>
    </row>
    <row r="352" spans="1:8" x14ac:dyDescent="0.35">
      <c r="A352" s="17" t="s">
        <v>2903</v>
      </c>
      <c r="B352" s="17" t="s">
        <v>126</v>
      </c>
      <c r="C352" s="17" t="s">
        <v>2173</v>
      </c>
      <c r="D352" s="17" t="s">
        <v>2174</v>
      </c>
      <c r="E352" s="15" t="s">
        <v>6781</v>
      </c>
      <c r="F352" s="17" t="s">
        <v>128</v>
      </c>
      <c r="G352" s="17">
        <v>999923444</v>
      </c>
      <c r="H352" s="15">
        <v>38</v>
      </c>
    </row>
    <row r="353" spans="1:8" x14ac:dyDescent="0.35">
      <c r="A353" s="17" t="s">
        <v>2903</v>
      </c>
      <c r="B353" s="17" t="s">
        <v>126</v>
      </c>
      <c r="C353" s="17" t="s">
        <v>512</v>
      </c>
      <c r="D353" s="17" t="s">
        <v>499</v>
      </c>
      <c r="E353" s="15" t="s">
        <v>6786</v>
      </c>
      <c r="F353" s="17" t="s">
        <v>128</v>
      </c>
      <c r="G353" s="17">
        <v>999923493</v>
      </c>
      <c r="H353" s="15">
        <v>38</v>
      </c>
    </row>
    <row r="354" spans="1:8" x14ac:dyDescent="0.35">
      <c r="A354" s="17" t="s">
        <v>2903</v>
      </c>
      <c r="B354" s="17" t="s">
        <v>126</v>
      </c>
      <c r="C354" s="17" t="s">
        <v>2183</v>
      </c>
      <c r="D354" s="17" t="s">
        <v>1223</v>
      </c>
      <c r="E354" s="15" t="s">
        <v>6793</v>
      </c>
      <c r="F354" s="17" t="s">
        <v>128</v>
      </c>
      <c r="G354" s="17">
        <v>999923535</v>
      </c>
      <c r="H354" s="15">
        <v>38</v>
      </c>
    </row>
    <row r="355" spans="1:8" x14ac:dyDescent="0.35">
      <c r="A355" s="85" t="s">
        <v>2903</v>
      </c>
      <c r="B355" s="85" t="s">
        <v>126</v>
      </c>
      <c r="C355" s="85" t="s">
        <v>1465</v>
      </c>
      <c r="D355" s="85" t="s">
        <v>3883</v>
      </c>
      <c r="E355" s="15" t="s">
        <v>6832</v>
      </c>
      <c r="F355" s="85" t="s">
        <v>128</v>
      </c>
      <c r="G355" s="15">
        <v>999925975</v>
      </c>
      <c r="H355" s="15">
        <v>38</v>
      </c>
    </row>
    <row r="356" spans="1:8" x14ac:dyDescent="0.35">
      <c r="A356" s="15" t="s">
        <v>2903</v>
      </c>
      <c r="B356" s="82" t="s">
        <v>126</v>
      </c>
      <c r="C356" s="82" t="s">
        <v>2755</v>
      </c>
      <c r="D356" s="82" t="s">
        <v>2756</v>
      </c>
      <c r="E356" s="15" t="s">
        <v>6840</v>
      </c>
      <c r="F356" s="82" t="s">
        <v>128</v>
      </c>
      <c r="G356" s="82">
        <v>999926297</v>
      </c>
      <c r="H356" s="15">
        <v>38</v>
      </c>
    </row>
    <row r="357" spans="1:8" x14ac:dyDescent="0.35">
      <c r="A357" s="17" t="s">
        <v>2903</v>
      </c>
      <c r="B357" s="17" t="s">
        <v>126</v>
      </c>
      <c r="C357" s="17" t="s">
        <v>3348</v>
      </c>
      <c r="D357" s="17" t="s">
        <v>1166</v>
      </c>
      <c r="E357" s="15" t="s">
        <v>6903</v>
      </c>
      <c r="F357" s="17" t="s">
        <v>128</v>
      </c>
      <c r="G357" s="17">
        <v>999927168</v>
      </c>
      <c r="H357" s="15">
        <v>38</v>
      </c>
    </row>
    <row r="358" spans="1:8" x14ac:dyDescent="0.35">
      <c r="A358" s="17" t="s">
        <v>2903</v>
      </c>
      <c r="B358" s="17" t="s">
        <v>126</v>
      </c>
      <c r="C358" s="17" t="s">
        <v>3355</v>
      </c>
      <c r="D358" s="17" t="s">
        <v>3356</v>
      </c>
      <c r="E358" s="15" t="s">
        <v>6904</v>
      </c>
      <c r="F358" s="17" t="s">
        <v>128</v>
      </c>
      <c r="G358" s="17">
        <v>999927175</v>
      </c>
      <c r="H358" s="15">
        <v>38</v>
      </c>
    </row>
    <row r="359" spans="1:8" x14ac:dyDescent="0.35">
      <c r="A359" s="15" t="s">
        <v>2903</v>
      </c>
      <c r="B359" s="15" t="s">
        <v>126</v>
      </c>
      <c r="C359" s="15" t="s">
        <v>2560</v>
      </c>
      <c r="D359" s="15" t="s">
        <v>2559</v>
      </c>
      <c r="E359" s="15" t="s">
        <v>6522</v>
      </c>
      <c r="F359" s="15" t="s">
        <v>128</v>
      </c>
      <c r="G359" s="15">
        <v>999889843</v>
      </c>
      <c r="H359" s="15">
        <v>34</v>
      </c>
    </row>
    <row r="360" spans="1:8" x14ac:dyDescent="0.35">
      <c r="A360" s="15" t="s">
        <v>2903</v>
      </c>
      <c r="B360" s="83" t="s">
        <v>126</v>
      </c>
      <c r="C360" s="83" t="s">
        <v>946</v>
      </c>
      <c r="D360" s="15" t="s">
        <v>3873</v>
      </c>
      <c r="E360" s="15" t="s">
        <v>6807</v>
      </c>
      <c r="F360" s="83" t="s">
        <v>128</v>
      </c>
      <c r="G360" s="15">
        <v>999924534</v>
      </c>
      <c r="H360" s="15">
        <v>34</v>
      </c>
    </row>
    <row r="361" spans="1:8" x14ac:dyDescent="0.35">
      <c r="A361" s="15" t="s">
        <v>2903</v>
      </c>
      <c r="B361" s="15" t="s">
        <v>126</v>
      </c>
      <c r="C361" s="15" t="s">
        <v>4136</v>
      </c>
      <c r="D361" s="15" t="s">
        <v>4137</v>
      </c>
      <c r="E361" s="15" t="s">
        <v>6530</v>
      </c>
      <c r="F361" s="15" t="s">
        <v>128</v>
      </c>
      <c r="G361" s="15">
        <v>999893118</v>
      </c>
      <c r="H361" s="15">
        <v>33</v>
      </c>
    </row>
    <row r="362" spans="1:8" x14ac:dyDescent="0.35">
      <c r="A362" s="15" t="s">
        <v>2903</v>
      </c>
      <c r="B362" s="15" t="s">
        <v>126</v>
      </c>
      <c r="C362" s="15" t="s">
        <v>293</v>
      </c>
      <c r="D362" s="15" t="s">
        <v>4135</v>
      </c>
      <c r="E362" s="15" t="s">
        <v>6841</v>
      </c>
      <c r="F362" s="15" t="s">
        <v>128</v>
      </c>
      <c r="G362" s="15">
        <v>999926307</v>
      </c>
      <c r="H362" s="15">
        <v>33</v>
      </c>
    </row>
    <row r="363" spans="1:8" x14ac:dyDescent="0.35">
      <c r="A363" s="15" t="s">
        <v>2903</v>
      </c>
      <c r="B363" s="15" t="s">
        <v>126</v>
      </c>
      <c r="C363" s="15" t="s">
        <v>1581</v>
      </c>
      <c r="D363" s="15" t="s">
        <v>456</v>
      </c>
      <c r="E363" s="15" t="s">
        <v>6538</v>
      </c>
      <c r="F363" s="15" t="s">
        <v>128</v>
      </c>
      <c r="G363" s="15">
        <v>999896974</v>
      </c>
      <c r="H363" s="15">
        <v>32</v>
      </c>
    </row>
    <row r="364" spans="1:8" x14ac:dyDescent="0.35">
      <c r="A364" s="15" t="s">
        <v>2903</v>
      </c>
      <c r="B364" s="15" t="s">
        <v>126</v>
      </c>
      <c r="C364" s="17" t="s">
        <v>2284</v>
      </c>
      <c r="D364" s="17" t="s">
        <v>2285</v>
      </c>
      <c r="E364" s="15" t="s">
        <v>6572</v>
      </c>
      <c r="F364" s="17" t="s">
        <v>128</v>
      </c>
      <c r="G364" s="86">
        <v>999909758</v>
      </c>
      <c r="H364" s="15">
        <v>32</v>
      </c>
    </row>
    <row r="365" spans="1:8" x14ac:dyDescent="0.35">
      <c r="A365" s="15" t="s">
        <v>2903</v>
      </c>
      <c r="B365" s="15" t="s">
        <v>126</v>
      </c>
      <c r="C365" s="17" t="s">
        <v>1321</v>
      </c>
      <c r="D365" s="17" t="s">
        <v>1320</v>
      </c>
      <c r="E365" s="15" t="s">
        <v>6591</v>
      </c>
      <c r="F365" s="17" t="s">
        <v>128</v>
      </c>
      <c r="G365" s="15">
        <v>999915215</v>
      </c>
      <c r="H365" s="15">
        <v>32</v>
      </c>
    </row>
    <row r="366" spans="1:8" x14ac:dyDescent="0.35">
      <c r="A366" s="15" t="s">
        <v>2903</v>
      </c>
      <c r="B366" s="17" t="s">
        <v>126</v>
      </c>
      <c r="C366" s="17" t="s">
        <v>614</v>
      </c>
      <c r="D366" s="17" t="s">
        <v>3803</v>
      </c>
      <c r="E366" s="15" t="s">
        <v>6426</v>
      </c>
      <c r="F366" s="89" t="s">
        <v>128</v>
      </c>
      <c r="G366" s="17">
        <v>999791823</v>
      </c>
      <c r="H366" s="15">
        <v>30</v>
      </c>
    </row>
    <row r="367" spans="1:8" x14ac:dyDescent="0.35">
      <c r="A367" s="15" t="s">
        <v>2903</v>
      </c>
      <c r="B367" s="83" t="s">
        <v>126</v>
      </c>
      <c r="C367" s="83" t="s">
        <v>2401</v>
      </c>
      <c r="D367" s="83" t="s">
        <v>3874</v>
      </c>
      <c r="E367" s="15" t="s">
        <v>6954</v>
      </c>
      <c r="F367" s="83" t="s">
        <v>128</v>
      </c>
      <c r="G367" s="83">
        <v>999927909</v>
      </c>
      <c r="H367" s="15">
        <v>30</v>
      </c>
    </row>
    <row r="368" spans="1:8" x14ac:dyDescent="0.35">
      <c r="A368" s="15" t="s">
        <v>2903</v>
      </c>
      <c r="B368" s="15" t="s">
        <v>126</v>
      </c>
      <c r="C368" s="15" t="s">
        <v>1507</v>
      </c>
      <c r="D368" s="15" t="s">
        <v>2099</v>
      </c>
      <c r="E368" s="15" t="s">
        <v>6520</v>
      </c>
      <c r="F368" s="17" t="s">
        <v>128</v>
      </c>
      <c r="G368" s="15">
        <v>999889159</v>
      </c>
      <c r="H368" s="15">
        <v>29</v>
      </c>
    </row>
    <row r="369" spans="1:8" x14ac:dyDescent="0.35">
      <c r="A369" s="17" t="s">
        <v>2903</v>
      </c>
      <c r="B369" s="17" t="s">
        <v>126</v>
      </c>
      <c r="C369" s="17" t="s">
        <v>2185</v>
      </c>
      <c r="D369" s="17" t="s">
        <v>1992</v>
      </c>
      <c r="E369" s="15" t="s">
        <v>6544</v>
      </c>
      <c r="F369" s="17" t="s">
        <v>128</v>
      </c>
      <c r="G369" s="17">
        <v>999898983</v>
      </c>
      <c r="H369" s="15">
        <v>29</v>
      </c>
    </row>
    <row r="370" spans="1:8" x14ac:dyDescent="0.35">
      <c r="A370" s="15" t="s">
        <v>2903</v>
      </c>
      <c r="B370" s="17" t="s">
        <v>126</v>
      </c>
      <c r="C370" s="17" t="s">
        <v>2053</v>
      </c>
      <c r="D370" s="17" t="s">
        <v>2054</v>
      </c>
      <c r="E370" s="15" t="s">
        <v>6546</v>
      </c>
      <c r="F370" s="17" t="s">
        <v>128</v>
      </c>
      <c r="G370" s="17">
        <v>999899845</v>
      </c>
      <c r="H370" s="15">
        <v>29</v>
      </c>
    </row>
    <row r="371" spans="1:8" x14ac:dyDescent="0.35">
      <c r="A371" s="17" t="s">
        <v>2903</v>
      </c>
      <c r="B371" s="17" t="s">
        <v>126</v>
      </c>
      <c r="C371" s="17" t="s">
        <v>1074</v>
      </c>
      <c r="D371" s="17" t="s">
        <v>1075</v>
      </c>
      <c r="E371" s="15" t="s">
        <v>6608</v>
      </c>
      <c r="F371" s="17" t="s">
        <v>128</v>
      </c>
      <c r="G371" s="17">
        <v>999917628</v>
      </c>
      <c r="H371" s="15">
        <v>29</v>
      </c>
    </row>
    <row r="372" spans="1:8" x14ac:dyDescent="0.35">
      <c r="A372" s="15" t="s">
        <v>2903</v>
      </c>
      <c r="B372" s="15" t="s">
        <v>126</v>
      </c>
      <c r="C372" s="17" t="s">
        <v>2208</v>
      </c>
      <c r="D372" s="17" t="s">
        <v>1798</v>
      </c>
      <c r="E372" s="15" t="s">
        <v>6614</v>
      </c>
      <c r="F372" s="17" t="s">
        <v>128</v>
      </c>
      <c r="G372" s="15">
        <v>999917944</v>
      </c>
      <c r="H372" s="15">
        <v>29</v>
      </c>
    </row>
    <row r="373" spans="1:8" x14ac:dyDescent="0.35">
      <c r="A373" s="15" t="s">
        <v>2903</v>
      </c>
      <c r="B373" s="17" t="s">
        <v>126</v>
      </c>
      <c r="C373" s="17" t="s">
        <v>310</v>
      </c>
      <c r="D373" s="17" t="s">
        <v>1840</v>
      </c>
      <c r="E373" s="15" t="s">
        <v>6634</v>
      </c>
      <c r="F373" s="17" t="s">
        <v>128</v>
      </c>
      <c r="G373" s="17">
        <v>999918693</v>
      </c>
      <c r="H373" s="15">
        <v>29</v>
      </c>
    </row>
    <row r="374" spans="1:8" x14ac:dyDescent="0.35">
      <c r="A374" s="17" t="s">
        <v>2903</v>
      </c>
      <c r="B374" s="17" t="s">
        <v>126</v>
      </c>
      <c r="C374" s="17" t="s">
        <v>157</v>
      </c>
      <c r="D374" s="17" t="s">
        <v>1567</v>
      </c>
      <c r="E374" s="15" t="s">
        <v>6636</v>
      </c>
      <c r="F374" s="17" t="s">
        <v>128</v>
      </c>
      <c r="G374" s="17">
        <v>999918728</v>
      </c>
      <c r="H374" s="15">
        <v>29</v>
      </c>
    </row>
    <row r="375" spans="1:8" x14ac:dyDescent="0.35">
      <c r="A375" s="17" t="s">
        <v>2903</v>
      </c>
      <c r="B375" s="17" t="s">
        <v>126</v>
      </c>
      <c r="C375" s="17" t="s">
        <v>3350</v>
      </c>
      <c r="D375" s="17" t="s">
        <v>1198</v>
      </c>
      <c r="E375" s="15" t="s">
        <v>6670</v>
      </c>
      <c r="F375" s="17" t="s">
        <v>128</v>
      </c>
      <c r="G375" s="17">
        <v>999919024</v>
      </c>
      <c r="H375" s="15">
        <v>29</v>
      </c>
    </row>
    <row r="376" spans="1:8" x14ac:dyDescent="0.35">
      <c r="A376" s="17" t="s">
        <v>2903</v>
      </c>
      <c r="B376" s="17" t="s">
        <v>126</v>
      </c>
      <c r="C376" s="17" t="s">
        <v>774</v>
      </c>
      <c r="D376" s="17" t="s">
        <v>1472</v>
      </c>
      <c r="E376" s="15" t="s">
        <v>6681</v>
      </c>
      <c r="F376" s="17" t="s">
        <v>128</v>
      </c>
      <c r="G376" s="17">
        <v>999919107</v>
      </c>
      <c r="H376" s="15">
        <v>29</v>
      </c>
    </row>
    <row r="377" spans="1:8" x14ac:dyDescent="0.35">
      <c r="A377" s="15" t="s">
        <v>2903</v>
      </c>
      <c r="B377" s="17" t="s">
        <v>126</v>
      </c>
      <c r="C377" s="17" t="s">
        <v>332</v>
      </c>
      <c r="D377" s="17" t="s">
        <v>1049</v>
      </c>
      <c r="E377" s="15" t="s">
        <v>6687</v>
      </c>
      <c r="F377" s="17" t="s">
        <v>128</v>
      </c>
      <c r="G377" s="17">
        <v>999919664</v>
      </c>
      <c r="H377" s="15">
        <v>29</v>
      </c>
    </row>
    <row r="378" spans="1:8" x14ac:dyDescent="0.35">
      <c r="A378" s="15" t="s">
        <v>2903</v>
      </c>
      <c r="B378" s="15" t="s">
        <v>126</v>
      </c>
      <c r="C378" s="17" t="s">
        <v>444</v>
      </c>
      <c r="D378" s="17" t="s">
        <v>2144</v>
      </c>
      <c r="E378" s="15" t="s">
        <v>6695</v>
      </c>
      <c r="F378" s="17" t="s">
        <v>128</v>
      </c>
      <c r="G378" s="15">
        <v>999921050</v>
      </c>
      <c r="H378" s="15">
        <v>29</v>
      </c>
    </row>
    <row r="379" spans="1:8" x14ac:dyDescent="0.35">
      <c r="A379" s="17" t="s">
        <v>2903</v>
      </c>
      <c r="B379" s="17" t="s">
        <v>126</v>
      </c>
      <c r="C379" s="17" t="s">
        <v>545</v>
      </c>
      <c r="D379" s="17" t="s">
        <v>1982</v>
      </c>
      <c r="E379" s="15" t="s">
        <v>6734</v>
      </c>
      <c r="F379" s="17" t="s">
        <v>128</v>
      </c>
      <c r="G379" s="17">
        <v>999922582</v>
      </c>
      <c r="H379" s="15">
        <v>29</v>
      </c>
    </row>
    <row r="380" spans="1:8" x14ac:dyDescent="0.35">
      <c r="A380" s="15" t="s">
        <v>2903</v>
      </c>
      <c r="B380" s="17" t="s">
        <v>126</v>
      </c>
      <c r="C380" s="17" t="s">
        <v>1747</v>
      </c>
      <c r="D380" s="17" t="s">
        <v>1748</v>
      </c>
      <c r="E380" s="15" t="s">
        <v>6746</v>
      </c>
      <c r="F380" s="17" t="s">
        <v>128</v>
      </c>
      <c r="G380" s="17">
        <v>999922741</v>
      </c>
      <c r="H380" s="15">
        <v>29</v>
      </c>
    </row>
    <row r="381" spans="1:8" x14ac:dyDescent="0.35">
      <c r="A381" s="17" t="s">
        <v>2903</v>
      </c>
      <c r="B381" s="17" t="s">
        <v>126</v>
      </c>
      <c r="C381" s="17" t="s">
        <v>3354</v>
      </c>
      <c r="D381" s="17" t="s">
        <v>1763</v>
      </c>
      <c r="E381" s="15" t="s">
        <v>6751</v>
      </c>
      <c r="F381" s="17" t="s">
        <v>128</v>
      </c>
      <c r="G381" s="17">
        <v>999922804</v>
      </c>
      <c r="H381" s="15">
        <v>29</v>
      </c>
    </row>
    <row r="382" spans="1:8" x14ac:dyDescent="0.35">
      <c r="A382" s="17" t="s">
        <v>2903</v>
      </c>
      <c r="B382" s="17" t="s">
        <v>126</v>
      </c>
      <c r="C382" s="17" t="s">
        <v>274</v>
      </c>
      <c r="D382" s="17" t="s">
        <v>1551</v>
      </c>
      <c r="E382" s="15" t="s">
        <v>6762</v>
      </c>
      <c r="F382" s="17" t="s">
        <v>128</v>
      </c>
      <c r="G382" s="17">
        <v>999923120</v>
      </c>
      <c r="H382" s="15">
        <v>29</v>
      </c>
    </row>
    <row r="383" spans="1:8" x14ac:dyDescent="0.35">
      <c r="A383" s="17" t="s">
        <v>2903</v>
      </c>
      <c r="B383" s="17" t="s">
        <v>126</v>
      </c>
      <c r="C383" s="17" t="s">
        <v>2175</v>
      </c>
      <c r="D383" s="17" t="s">
        <v>1862</v>
      </c>
      <c r="E383" s="15" t="s">
        <v>6770</v>
      </c>
      <c r="F383" s="17" t="s">
        <v>128</v>
      </c>
      <c r="G383" s="17">
        <v>999923253</v>
      </c>
      <c r="H383" s="15">
        <v>29</v>
      </c>
    </row>
    <row r="384" spans="1:8" x14ac:dyDescent="0.35">
      <c r="A384" s="17" t="s">
        <v>2903</v>
      </c>
      <c r="B384" s="17" t="s">
        <v>126</v>
      </c>
      <c r="C384" s="17" t="s">
        <v>293</v>
      </c>
      <c r="D384" s="17" t="s">
        <v>480</v>
      </c>
      <c r="E384" s="15" t="s">
        <v>6789</v>
      </c>
      <c r="F384" s="17" t="s">
        <v>128</v>
      </c>
      <c r="G384" s="17">
        <v>999923502</v>
      </c>
      <c r="H384" s="15">
        <v>29</v>
      </c>
    </row>
    <row r="385" spans="1:8" x14ac:dyDescent="0.35">
      <c r="A385" s="17" t="s">
        <v>2903</v>
      </c>
      <c r="B385" s="17" t="s">
        <v>126</v>
      </c>
      <c r="C385" s="17" t="s">
        <v>537</v>
      </c>
      <c r="D385" s="17" t="s">
        <v>150</v>
      </c>
      <c r="E385" s="15" t="s">
        <v>6797</v>
      </c>
      <c r="F385" s="17" t="s">
        <v>128</v>
      </c>
      <c r="G385" s="17">
        <v>999923603</v>
      </c>
      <c r="H385" s="15">
        <v>29</v>
      </c>
    </row>
    <row r="386" spans="1:8" x14ac:dyDescent="0.35">
      <c r="A386" s="17" t="s">
        <v>2903</v>
      </c>
      <c r="B386" s="17" t="s">
        <v>126</v>
      </c>
      <c r="C386" s="17" t="s">
        <v>3329</v>
      </c>
      <c r="D386" s="17" t="s">
        <v>697</v>
      </c>
      <c r="E386" s="15" t="s">
        <v>6829</v>
      </c>
      <c r="F386" s="17" t="s">
        <v>128</v>
      </c>
      <c r="G386" s="17">
        <v>999925818</v>
      </c>
      <c r="H386" s="15">
        <v>29</v>
      </c>
    </row>
    <row r="387" spans="1:8" x14ac:dyDescent="0.35">
      <c r="A387" s="17" t="s">
        <v>2903</v>
      </c>
      <c r="B387" s="17" t="s">
        <v>126</v>
      </c>
      <c r="C387" s="17" t="s">
        <v>3326</v>
      </c>
      <c r="D387" s="17" t="s">
        <v>3327</v>
      </c>
      <c r="E387" s="15" t="s">
        <v>6856</v>
      </c>
      <c r="F387" s="17" t="s">
        <v>128</v>
      </c>
      <c r="G387" s="17">
        <v>999926759</v>
      </c>
      <c r="H387" s="15">
        <v>29</v>
      </c>
    </row>
    <row r="388" spans="1:8" x14ac:dyDescent="0.35">
      <c r="A388" s="17" t="s">
        <v>2903</v>
      </c>
      <c r="B388" s="17" t="s">
        <v>126</v>
      </c>
      <c r="C388" s="17" t="s">
        <v>3330</v>
      </c>
      <c r="D388" s="17" t="s">
        <v>3331</v>
      </c>
      <c r="E388" s="15" t="s">
        <v>6861</v>
      </c>
      <c r="F388" s="17" t="s">
        <v>128</v>
      </c>
      <c r="G388" s="17">
        <v>999926827</v>
      </c>
      <c r="H388" s="15">
        <v>29</v>
      </c>
    </row>
    <row r="389" spans="1:8" x14ac:dyDescent="0.35">
      <c r="A389" s="17" t="s">
        <v>2903</v>
      </c>
      <c r="B389" s="17" t="s">
        <v>126</v>
      </c>
      <c r="C389" s="17" t="s">
        <v>3345</v>
      </c>
      <c r="D389" s="17" t="s">
        <v>1740</v>
      </c>
      <c r="E389" s="15" t="s">
        <v>6863</v>
      </c>
      <c r="F389" s="17" t="s">
        <v>128</v>
      </c>
      <c r="G389" s="17">
        <v>999926845</v>
      </c>
      <c r="H389" s="15">
        <v>29</v>
      </c>
    </row>
    <row r="390" spans="1:8" x14ac:dyDescent="0.35">
      <c r="A390" s="17" t="s">
        <v>2903</v>
      </c>
      <c r="B390" s="17" t="s">
        <v>126</v>
      </c>
      <c r="C390" s="17" t="s">
        <v>3332</v>
      </c>
      <c r="D390" s="17" t="s">
        <v>962</v>
      </c>
      <c r="E390" s="15" t="s">
        <v>6864</v>
      </c>
      <c r="F390" s="17" t="s">
        <v>128</v>
      </c>
      <c r="G390" s="17">
        <v>999926853</v>
      </c>
      <c r="H390" s="15">
        <v>29</v>
      </c>
    </row>
    <row r="391" spans="1:8" x14ac:dyDescent="0.35">
      <c r="A391" s="17" t="s">
        <v>2903</v>
      </c>
      <c r="B391" s="17" t="s">
        <v>126</v>
      </c>
      <c r="C391" s="17" t="s">
        <v>218</v>
      </c>
      <c r="D391" s="17" t="s">
        <v>3333</v>
      </c>
      <c r="E391" s="15" t="s">
        <v>6871</v>
      </c>
      <c r="F391" s="17" t="s">
        <v>128</v>
      </c>
      <c r="G391" s="17">
        <v>999926902</v>
      </c>
      <c r="H391" s="15">
        <v>29</v>
      </c>
    </row>
    <row r="392" spans="1:8" x14ac:dyDescent="0.35">
      <c r="A392" s="17" t="s">
        <v>2903</v>
      </c>
      <c r="B392" s="17" t="s">
        <v>126</v>
      </c>
      <c r="C392" s="17" t="s">
        <v>639</v>
      </c>
      <c r="D392" s="17" t="s">
        <v>136</v>
      </c>
      <c r="E392" s="15" t="s">
        <v>6885</v>
      </c>
      <c r="F392" s="17" t="s">
        <v>128</v>
      </c>
      <c r="G392" s="17">
        <v>999927046</v>
      </c>
      <c r="H392" s="15">
        <v>29</v>
      </c>
    </row>
    <row r="393" spans="1:8" x14ac:dyDescent="0.35">
      <c r="A393" s="17" t="s">
        <v>2903</v>
      </c>
      <c r="B393" s="17" t="s">
        <v>126</v>
      </c>
      <c r="C393" s="17" t="s">
        <v>986</v>
      </c>
      <c r="D393" s="17" t="s">
        <v>1223</v>
      </c>
      <c r="E393" s="15" t="s">
        <v>6901</v>
      </c>
      <c r="F393" s="17" t="s">
        <v>128</v>
      </c>
      <c r="G393" s="17">
        <v>999927142</v>
      </c>
      <c r="H393" s="15">
        <v>29</v>
      </c>
    </row>
    <row r="394" spans="1:8" x14ac:dyDescent="0.35">
      <c r="A394" s="17" t="s">
        <v>2903</v>
      </c>
      <c r="B394" s="17" t="s">
        <v>126</v>
      </c>
      <c r="C394" s="17" t="s">
        <v>1528</v>
      </c>
      <c r="D394" s="17" t="s">
        <v>3346</v>
      </c>
      <c r="E394" s="15" t="s">
        <v>6905</v>
      </c>
      <c r="F394" s="17" t="s">
        <v>128</v>
      </c>
      <c r="G394" s="17">
        <v>999927180</v>
      </c>
      <c r="H394" s="15">
        <v>29</v>
      </c>
    </row>
    <row r="395" spans="1:8" x14ac:dyDescent="0.35">
      <c r="A395" s="17" t="s">
        <v>2903</v>
      </c>
      <c r="B395" s="17" t="s">
        <v>126</v>
      </c>
      <c r="C395" s="17" t="s">
        <v>1720</v>
      </c>
      <c r="D395" s="17" t="s">
        <v>1475</v>
      </c>
      <c r="E395" s="15" t="s">
        <v>6908</v>
      </c>
      <c r="F395" s="17" t="s">
        <v>128</v>
      </c>
      <c r="G395" s="17">
        <v>999927191</v>
      </c>
      <c r="H395" s="15">
        <v>29</v>
      </c>
    </row>
    <row r="396" spans="1:8" x14ac:dyDescent="0.35">
      <c r="A396" s="17" t="s">
        <v>2903</v>
      </c>
      <c r="B396" s="17" t="s">
        <v>126</v>
      </c>
      <c r="C396" s="17" t="s">
        <v>345</v>
      </c>
      <c r="D396" s="17" t="s">
        <v>292</v>
      </c>
      <c r="E396" s="15" t="s">
        <v>6909</v>
      </c>
      <c r="F396" s="17" t="s">
        <v>128</v>
      </c>
      <c r="G396" s="17">
        <v>999927197</v>
      </c>
      <c r="H396" s="15">
        <v>29</v>
      </c>
    </row>
    <row r="397" spans="1:8" x14ac:dyDescent="0.35">
      <c r="A397" s="17" t="s">
        <v>2903</v>
      </c>
      <c r="B397" s="17" t="s">
        <v>126</v>
      </c>
      <c r="C397" s="17" t="s">
        <v>3349</v>
      </c>
      <c r="D397" s="17" t="s">
        <v>1166</v>
      </c>
      <c r="E397" s="15" t="s">
        <v>6919</v>
      </c>
      <c r="F397" s="17" t="s">
        <v>128</v>
      </c>
      <c r="G397" s="17">
        <v>999927337</v>
      </c>
      <c r="H397" s="15">
        <v>29</v>
      </c>
    </row>
    <row r="398" spans="1:8" x14ac:dyDescent="0.35">
      <c r="A398" s="17" t="s">
        <v>2903</v>
      </c>
      <c r="B398" s="17" t="s">
        <v>126</v>
      </c>
      <c r="C398" s="17" t="s">
        <v>493</v>
      </c>
      <c r="D398" s="17" t="s">
        <v>1271</v>
      </c>
      <c r="E398" s="15" t="s">
        <v>6928</v>
      </c>
      <c r="F398" s="17" t="s">
        <v>128</v>
      </c>
      <c r="G398" s="17">
        <v>999927414</v>
      </c>
      <c r="H398" s="15">
        <v>29</v>
      </c>
    </row>
    <row r="399" spans="1:8" x14ac:dyDescent="0.35">
      <c r="A399" s="17" t="s">
        <v>2903</v>
      </c>
      <c r="B399" s="17" t="s">
        <v>126</v>
      </c>
      <c r="C399" s="17" t="s">
        <v>3353</v>
      </c>
      <c r="D399" s="17" t="s">
        <v>1431</v>
      </c>
      <c r="E399" s="15" t="s">
        <v>6931</v>
      </c>
      <c r="F399" s="17" t="s">
        <v>128</v>
      </c>
      <c r="G399" s="17">
        <v>999927440</v>
      </c>
      <c r="H399" s="15">
        <v>29</v>
      </c>
    </row>
    <row r="400" spans="1:8" x14ac:dyDescent="0.35">
      <c r="A400" s="17" t="s">
        <v>2903</v>
      </c>
      <c r="B400" s="17" t="s">
        <v>126</v>
      </c>
      <c r="C400" s="17" t="s">
        <v>3347</v>
      </c>
      <c r="D400" s="17" t="s">
        <v>995</v>
      </c>
      <c r="E400" s="15" t="s">
        <v>6936</v>
      </c>
      <c r="F400" s="17" t="s">
        <v>128</v>
      </c>
      <c r="G400" s="17">
        <v>999927501</v>
      </c>
      <c r="H400" s="15">
        <v>29</v>
      </c>
    </row>
    <row r="401" spans="1:8" x14ac:dyDescent="0.35">
      <c r="A401" s="17" t="s">
        <v>2903</v>
      </c>
      <c r="B401" s="17" t="s">
        <v>126</v>
      </c>
      <c r="C401" s="17" t="s">
        <v>763</v>
      </c>
      <c r="D401" s="17" t="s">
        <v>1328</v>
      </c>
      <c r="E401" s="15" t="s">
        <v>6938</v>
      </c>
      <c r="F401" s="17" t="s">
        <v>128</v>
      </c>
      <c r="G401" s="17">
        <v>999927506</v>
      </c>
      <c r="H401" s="15">
        <v>29</v>
      </c>
    </row>
    <row r="402" spans="1:8" x14ac:dyDescent="0.35">
      <c r="A402" s="17" t="s">
        <v>2903</v>
      </c>
      <c r="B402" s="17" t="s">
        <v>126</v>
      </c>
      <c r="C402" s="17" t="s">
        <v>3328</v>
      </c>
      <c r="D402" s="17" t="s">
        <v>2147</v>
      </c>
      <c r="E402" s="15" t="s">
        <v>6947</v>
      </c>
      <c r="F402" s="17" t="s">
        <v>128</v>
      </c>
      <c r="G402" s="17">
        <v>999927632</v>
      </c>
      <c r="H402" s="15">
        <v>29</v>
      </c>
    </row>
    <row r="403" spans="1:8" x14ac:dyDescent="0.35">
      <c r="A403" s="17" t="s">
        <v>2903</v>
      </c>
      <c r="B403" s="17" t="s">
        <v>126</v>
      </c>
      <c r="C403" s="17" t="s">
        <v>3334</v>
      </c>
      <c r="D403" s="17" t="s">
        <v>3335</v>
      </c>
      <c r="E403" s="15" t="s">
        <v>6949</v>
      </c>
      <c r="F403" s="17" t="s">
        <v>128</v>
      </c>
      <c r="G403" s="17">
        <v>999927648</v>
      </c>
      <c r="H403" s="15">
        <v>29</v>
      </c>
    </row>
    <row r="404" spans="1:8" x14ac:dyDescent="0.35">
      <c r="A404" s="15" t="s">
        <v>2903</v>
      </c>
      <c r="B404" s="17" t="s">
        <v>126</v>
      </c>
      <c r="C404" s="17" t="s">
        <v>1738</v>
      </c>
      <c r="D404" s="17" t="s">
        <v>3659</v>
      </c>
      <c r="E404" s="15" t="s">
        <v>6952</v>
      </c>
      <c r="F404" s="17" t="s">
        <v>128</v>
      </c>
      <c r="G404" s="17">
        <v>999927775</v>
      </c>
      <c r="H404" s="15">
        <v>29</v>
      </c>
    </row>
    <row r="405" spans="1:8" x14ac:dyDescent="0.35">
      <c r="A405" s="15" t="s">
        <v>2903</v>
      </c>
      <c r="B405" s="15" t="s">
        <v>126</v>
      </c>
      <c r="C405" s="15" t="s">
        <v>1274</v>
      </c>
      <c r="D405" s="15" t="s">
        <v>1271</v>
      </c>
      <c r="E405" s="15" t="s">
        <v>6597</v>
      </c>
      <c r="F405" s="15" t="s">
        <v>128</v>
      </c>
      <c r="G405" s="15">
        <v>999916042</v>
      </c>
      <c r="H405" s="15">
        <v>25.5</v>
      </c>
    </row>
    <row r="406" spans="1:8" x14ac:dyDescent="0.35">
      <c r="A406" s="15" t="s">
        <v>2903</v>
      </c>
      <c r="B406" s="15" t="s">
        <v>126</v>
      </c>
      <c r="C406" s="15" t="s">
        <v>1261</v>
      </c>
      <c r="D406" s="15" t="s">
        <v>1262</v>
      </c>
      <c r="E406" s="15" t="s">
        <v>6432</v>
      </c>
      <c r="F406" s="15" t="s">
        <v>128</v>
      </c>
      <c r="G406" s="15">
        <v>999818573</v>
      </c>
      <c r="H406" s="15">
        <v>19</v>
      </c>
    </row>
    <row r="407" spans="1:8" x14ac:dyDescent="0.35">
      <c r="A407" s="15" t="s">
        <v>2903</v>
      </c>
      <c r="B407" s="17" t="s">
        <v>126</v>
      </c>
      <c r="C407" s="17" t="s">
        <v>2032</v>
      </c>
      <c r="D407" s="17" t="s">
        <v>2033</v>
      </c>
      <c r="E407" s="15" t="s">
        <v>6528</v>
      </c>
      <c r="F407" s="17" t="s">
        <v>128</v>
      </c>
      <c r="G407" s="17">
        <v>999891596</v>
      </c>
      <c r="H407" s="15">
        <v>19</v>
      </c>
    </row>
    <row r="408" spans="1:8" x14ac:dyDescent="0.35">
      <c r="A408" s="15" t="s">
        <v>2903</v>
      </c>
      <c r="B408" s="17" t="s">
        <v>126</v>
      </c>
      <c r="C408" s="17" t="s">
        <v>547</v>
      </c>
      <c r="D408" s="17" t="s">
        <v>540</v>
      </c>
      <c r="E408" s="15" t="s">
        <v>6609</v>
      </c>
      <c r="F408" s="17" t="s">
        <v>128</v>
      </c>
      <c r="G408" s="15">
        <v>999917678</v>
      </c>
      <c r="H408" s="15">
        <v>19</v>
      </c>
    </row>
    <row r="409" spans="1:8" x14ac:dyDescent="0.35">
      <c r="A409" s="15" t="s">
        <v>2903</v>
      </c>
      <c r="B409" s="15" t="s">
        <v>126</v>
      </c>
      <c r="C409" s="15" t="s">
        <v>760</v>
      </c>
      <c r="D409" s="15" t="s">
        <v>761</v>
      </c>
      <c r="E409" s="15" t="s">
        <v>6684</v>
      </c>
      <c r="F409" s="15" t="s">
        <v>128</v>
      </c>
      <c r="G409" s="81">
        <v>999919525</v>
      </c>
      <c r="H409" s="15">
        <v>19</v>
      </c>
    </row>
    <row r="410" spans="1:8" x14ac:dyDescent="0.35">
      <c r="A410" s="15" t="s">
        <v>2903</v>
      </c>
      <c r="B410" s="15" t="s">
        <v>126</v>
      </c>
      <c r="C410" s="15" t="s">
        <v>2289</v>
      </c>
      <c r="D410" s="15" t="s">
        <v>1752</v>
      </c>
      <c r="E410" s="15" t="s">
        <v>6564</v>
      </c>
      <c r="F410" s="17" t="s">
        <v>128</v>
      </c>
      <c r="G410" s="15">
        <v>999906445</v>
      </c>
      <c r="H410" s="15">
        <v>16</v>
      </c>
    </row>
    <row r="411" spans="1:8" x14ac:dyDescent="0.35">
      <c r="A411" s="15" t="s">
        <v>2903</v>
      </c>
      <c r="B411" s="15" t="s">
        <v>126</v>
      </c>
      <c r="C411" s="15" t="s">
        <v>2295</v>
      </c>
      <c r="D411" s="15" t="s">
        <v>1216</v>
      </c>
      <c r="E411" s="15" t="s">
        <v>6808</v>
      </c>
      <c r="F411" s="17" t="s">
        <v>128</v>
      </c>
      <c r="G411" s="15">
        <v>999924537</v>
      </c>
      <c r="H411" s="15">
        <v>16</v>
      </c>
    </row>
    <row r="412" spans="1:8" x14ac:dyDescent="0.35">
      <c r="A412" s="15" t="s">
        <v>2903</v>
      </c>
      <c r="B412" s="15" t="s">
        <v>140</v>
      </c>
      <c r="C412" s="15" t="s">
        <v>1255</v>
      </c>
      <c r="D412" s="15" t="s">
        <v>1254</v>
      </c>
      <c r="E412" s="15" t="s">
        <v>6713</v>
      </c>
      <c r="F412" s="15" t="s">
        <v>128</v>
      </c>
      <c r="G412" s="15">
        <v>999922077</v>
      </c>
      <c r="H412" s="15">
        <v>160</v>
      </c>
    </row>
    <row r="413" spans="1:8" x14ac:dyDescent="0.35">
      <c r="A413" s="15" t="s">
        <v>2903</v>
      </c>
      <c r="B413" s="17" t="s">
        <v>140</v>
      </c>
      <c r="C413" s="17" t="s">
        <v>2024</v>
      </c>
      <c r="D413" s="17" t="s">
        <v>1953</v>
      </c>
      <c r="E413" s="15" t="s">
        <v>6718</v>
      </c>
      <c r="F413" s="17" t="s">
        <v>128</v>
      </c>
      <c r="G413" s="17">
        <v>999922358</v>
      </c>
      <c r="H413" s="15">
        <v>120</v>
      </c>
    </row>
    <row r="414" spans="1:8" x14ac:dyDescent="0.35">
      <c r="A414" s="17" t="s">
        <v>2903</v>
      </c>
      <c r="B414" s="17" t="s">
        <v>140</v>
      </c>
      <c r="C414" s="17" t="s">
        <v>454</v>
      </c>
      <c r="D414" s="17" t="s">
        <v>1262</v>
      </c>
      <c r="E414" s="15" t="s">
        <v>6676</v>
      </c>
      <c r="F414" s="17" t="s">
        <v>128</v>
      </c>
      <c r="G414" s="17">
        <v>999919097</v>
      </c>
      <c r="H414" s="15">
        <v>100</v>
      </c>
    </row>
    <row r="415" spans="1:8" x14ac:dyDescent="0.35">
      <c r="A415" s="15" t="s">
        <v>2903</v>
      </c>
      <c r="B415" s="15" t="s">
        <v>140</v>
      </c>
      <c r="C415" s="15" t="s">
        <v>127</v>
      </c>
      <c r="D415" s="15" t="s">
        <v>220</v>
      </c>
      <c r="E415" s="15" t="s">
        <v>6686</v>
      </c>
      <c r="F415" s="15" t="s">
        <v>128</v>
      </c>
      <c r="G415" s="15">
        <v>999919643</v>
      </c>
      <c r="H415" s="15">
        <v>90</v>
      </c>
    </row>
    <row r="416" spans="1:8" x14ac:dyDescent="0.35">
      <c r="A416" s="15" t="s">
        <v>2903</v>
      </c>
      <c r="B416" s="15" t="s">
        <v>140</v>
      </c>
      <c r="C416" s="15" t="s">
        <v>474</v>
      </c>
      <c r="D416" s="15" t="s">
        <v>852</v>
      </c>
      <c r="E416" s="15" t="s">
        <v>6690</v>
      </c>
      <c r="F416" s="15" t="s">
        <v>128</v>
      </c>
      <c r="G416" s="15">
        <v>999919825</v>
      </c>
      <c r="H416" s="15">
        <v>90</v>
      </c>
    </row>
    <row r="417" spans="1:8" x14ac:dyDescent="0.35">
      <c r="A417" s="17" t="s">
        <v>2903</v>
      </c>
      <c r="B417" s="17" t="s">
        <v>140</v>
      </c>
      <c r="C417" s="17" t="s">
        <v>3369</v>
      </c>
      <c r="D417" s="17" t="s">
        <v>546</v>
      </c>
      <c r="E417" s="15" t="s">
        <v>6772</v>
      </c>
      <c r="F417" s="17" t="s">
        <v>128</v>
      </c>
      <c r="G417" s="17">
        <v>999923261</v>
      </c>
      <c r="H417" s="15">
        <v>75</v>
      </c>
    </row>
    <row r="418" spans="1:8" x14ac:dyDescent="0.35">
      <c r="A418" s="15" t="s">
        <v>2903</v>
      </c>
      <c r="B418" s="84" t="s">
        <v>140</v>
      </c>
      <c r="C418" s="84" t="s">
        <v>2586</v>
      </c>
      <c r="D418" s="84" t="s">
        <v>2587</v>
      </c>
      <c r="E418" s="15" t="s">
        <v>6821</v>
      </c>
      <c r="F418" s="84" t="s">
        <v>128</v>
      </c>
      <c r="G418" s="84">
        <v>999925663</v>
      </c>
      <c r="H418" s="15">
        <v>65</v>
      </c>
    </row>
    <row r="419" spans="1:8" x14ac:dyDescent="0.35">
      <c r="A419" s="17" t="s">
        <v>2903</v>
      </c>
      <c r="B419" s="17" t="s">
        <v>140</v>
      </c>
      <c r="C419" s="17" t="s">
        <v>1165</v>
      </c>
      <c r="D419" s="17" t="s">
        <v>1286</v>
      </c>
      <c r="E419" s="15" t="s">
        <v>6729</v>
      </c>
      <c r="F419" s="17" t="s">
        <v>128</v>
      </c>
      <c r="G419" s="17">
        <v>999922573</v>
      </c>
      <c r="H419" s="15">
        <v>56</v>
      </c>
    </row>
    <row r="420" spans="1:8" x14ac:dyDescent="0.35">
      <c r="A420" s="17" t="s">
        <v>2903</v>
      </c>
      <c r="B420" s="17" t="s">
        <v>140</v>
      </c>
      <c r="C420" s="17" t="s">
        <v>1513</v>
      </c>
      <c r="D420" s="17" t="s">
        <v>554</v>
      </c>
      <c r="E420" s="15" t="s">
        <v>6732</v>
      </c>
      <c r="F420" s="17" t="s">
        <v>128</v>
      </c>
      <c r="G420" s="17">
        <v>999922580</v>
      </c>
      <c r="H420" s="15">
        <v>56</v>
      </c>
    </row>
    <row r="421" spans="1:8" x14ac:dyDescent="0.35">
      <c r="A421" s="17" t="s">
        <v>2903</v>
      </c>
      <c r="B421" s="17" t="s">
        <v>140</v>
      </c>
      <c r="C421" s="17" t="s">
        <v>3371</v>
      </c>
      <c r="D421" s="17" t="s">
        <v>3372</v>
      </c>
      <c r="E421" s="15" t="s">
        <v>6927</v>
      </c>
      <c r="F421" s="17" t="s">
        <v>128</v>
      </c>
      <c r="G421" s="17">
        <v>999927411</v>
      </c>
      <c r="H421" s="15">
        <v>52</v>
      </c>
    </row>
    <row r="422" spans="1:8" x14ac:dyDescent="0.35">
      <c r="A422" s="17" t="s">
        <v>2903</v>
      </c>
      <c r="B422" s="17" t="s">
        <v>140</v>
      </c>
      <c r="C422" s="17" t="s">
        <v>1600</v>
      </c>
      <c r="D422" s="17" t="s">
        <v>2121</v>
      </c>
      <c r="E422" s="15" t="s">
        <v>6768</v>
      </c>
      <c r="F422" s="17" t="s">
        <v>128</v>
      </c>
      <c r="G422" s="17">
        <v>999923249</v>
      </c>
      <c r="H422" s="15">
        <v>48</v>
      </c>
    </row>
    <row r="423" spans="1:8" x14ac:dyDescent="0.35">
      <c r="A423" s="17" t="s">
        <v>2903</v>
      </c>
      <c r="B423" s="17" t="s">
        <v>140</v>
      </c>
      <c r="C423" s="17" t="s">
        <v>3376</v>
      </c>
      <c r="D423" s="17" t="s">
        <v>3377</v>
      </c>
      <c r="E423" s="15" t="s">
        <v>6816</v>
      </c>
      <c r="F423" s="17" t="s">
        <v>128</v>
      </c>
      <c r="G423" s="17">
        <v>999925223</v>
      </c>
      <c r="H423" s="15">
        <v>44</v>
      </c>
    </row>
    <row r="424" spans="1:8" x14ac:dyDescent="0.35">
      <c r="A424" s="17" t="s">
        <v>2903</v>
      </c>
      <c r="B424" s="17" t="s">
        <v>140</v>
      </c>
      <c r="C424" s="17" t="s">
        <v>748</v>
      </c>
      <c r="D424" s="17" t="s">
        <v>749</v>
      </c>
      <c r="E424" s="15" t="s">
        <v>6722</v>
      </c>
      <c r="F424" s="17" t="s">
        <v>128</v>
      </c>
      <c r="G424" s="17">
        <v>999922421</v>
      </c>
      <c r="H424" s="15">
        <v>42</v>
      </c>
    </row>
    <row r="425" spans="1:8" x14ac:dyDescent="0.35">
      <c r="A425" s="17" t="s">
        <v>2903</v>
      </c>
      <c r="B425" s="17" t="s">
        <v>140</v>
      </c>
      <c r="C425" s="17" t="s">
        <v>3373</v>
      </c>
      <c r="D425" s="17" t="s">
        <v>2052</v>
      </c>
      <c r="E425" s="15" t="s">
        <v>6451</v>
      </c>
      <c r="F425" s="17" t="s">
        <v>128</v>
      </c>
      <c r="G425" s="17">
        <v>999851630</v>
      </c>
      <c r="H425" s="15">
        <v>38</v>
      </c>
    </row>
    <row r="426" spans="1:8" x14ac:dyDescent="0.35">
      <c r="A426" s="17" t="s">
        <v>2903</v>
      </c>
      <c r="B426" s="17" t="s">
        <v>140</v>
      </c>
      <c r="C426" s="17" t="s">
        <v>203</v>
      </c>
      <c r="D426" s="17" t="s">
        <v>1254</v>
      </c>
      <c r="E426" s="15" t="s">
        <v>6652</v>
      </c>
      <c r="F426" s="17" t="s">
        <v>128</v>
      </c>
      <c r="G426" s="17">
        <v>999918866</v>
      </c>
      <c r="H426" s="15">
        <v>38</v>
      </c>
    </row>
    <row r="427" spans="1:8" x14ac:dyDescent="0.35">
      <c r="A427" s="17" t="s">
        <v>2903</v>
      </c>
      <c r="B427" s="17" t="s">
        <v>140</v>
      </c>
      <c r="C427" s="17" t="s">
        <v>141</v>
      </c>
      <c r="D427" s="17" t="s">
        <v>1628</v>
      </c>
      <c r="E427" s="15" t="s">
        <v>6654</v>
      </c>
      <c r="F427" s="17" t="s">
        <v>128</v>
      </c>
      <c r="G427" s="17">
        <v>999918882</v>
      </c>
      <c r="H427" s="15">
        <v>38</v>
      </c>
    </row>
    <row r="428" spans="1:8" x14ac:dyDescent="0.35">
      <c r="A428" s="17" t="s">
        <v>2903</v>
      </c>
      <c r="B428" s="17" t="s">
        <v>140</v>
      </c>
      <c r="C428" s="17" t="s">
        <v>1654</v>
      </c>
      <c r="D428" s="17" t="s">
        <v>1716</v>
      </c>
      <c r="E428" s="15" t="s">
        <v>6665</v>
      </c>
      <c r="F428" s="17" t="s">
        <v>128</v>
      </c>
      <c r="G428" s="17">
        <v>999918995</v>
      </c>
      <c r="H428" s="15">
        <v>38</v>
      </c>
    </row>
    <row r="429" spans="1:8" x14ac:dyDescent="0.35">
      <c r="A429" s="17" t="s">
        <v>2903</v>
      </c>
      <c r="B429" s="17" t="s">
        <v>140</v>
      </c>
      <c r="C429" s="17" t="s">
        <v>763</v>
      </c>
      <c r="D429" s="17" t="s">
        <v>1801</v>
      </c>
      <c r="E429" s="15" t="s">
        <v>6666</v>
      </c>
      <c r="F429" s="17" t="s">
        <v>128</v>
      </c>
      <c r="G429" s="17">
        <v>999919004</v>
      </c>
      <c r="H429" s="15">
        <v>38</v>
      </c>
    </row>
    <row r="430" spans="1:8" x14ac:dyDescent="0.35">
      <c r="A430" s="17" t="s">
        <v>2903</v>
      </c>
      <c r="B430" s="17" t="s">
        <v>140</v>
      </c>
      <c r="C430" s="17" t="s">
        <v>1301</v>
      </c>
      <c r="D430" s="17" t="s">
        <v>1705</v>
      </c>
      <c r="E430" s="15" t="s">
        <v>6688</v>
      </c>
      <c r="F430" s="17" t="s">
        <v>128</v>
      </c>
      <c r="G430" s="17">
        <v>999919690</v>
      </c>
      <c r="H430" s="15">
        <v>38</v>
      </c>
    </row>
    <row r="431" spans="1:8" x14ac:dyDescent="0.35">
      <c r="A431" s="17" t="s">
        <v>2903</v>
      </c>
      <c r="B431" s="17" t="s">
        <v>140</v>
      </c>
      <c r="C431" s="17" t="s">
        <v>1661</v>
      </c>
      <c r="D431" s="17" t="s">
        <v>1662</v>
      </c>
      <c r="E431" s="15" t="s">
        <v>6716</v>
      </c>
      <c r="F431" s="17" t="s">
        <v>128</v>
      </c>
      <c r="G431" s="17">
        <v>999922345</v>
      </c>
      <c r="H431" s="15">
        <v>38</v>
      </c>
    </row>
    <row r="432" spans="1:8" x14ac:dyDescent="0.35">
      <c r="A432" s="17" t="s">
        <v>2903</v>
      </c>
      <c r="B432" s="17" t="s">
        <v>140</v>
      </c>
      <c r="C432" s="17" t="s">
        <v>1329</v>
      </c>
      <c r="D432" s="17" t="s">
        <v>1363</v>
      </c>
      <c r="E432" s="15" t="s">
        <v>6720</v>
      </c>
      <c r="F432" s="17" t="s">
        <v>128</v>
      </c>
      <c r="G432" s="17">
        <v>999922388</v>
      </c>
      <c r="H432" s="15">
        <v>38</v>
      </c>
    </row>
    <row r="433" spans="1:8" x14ac:dyDescent="0.35">
      <c r="A433" s="17" t="s">
        <v>2903</v>
      </c>
      <c r="B433" s="17" t="s">
        <v>140</v>
      </c>
      <c r="C433" s="17" t="s">
        <v>2122</v>
      </c>
      <c r="D433" s="17" t="s">
        <v>499</v>
      </c>
      <c r="E433" s="15" t="s">
        <v>6730</v>
      </c>
      <c r="F433" s="17" t="s">
        <v>128</v>
      </c>
      <c r="G433" s="17">
        <v>999922575</v>
      </c>
      <c r="H433" s="15">
        <v>38</v>
      </c>
    </row>
    <row r="434" spans="1:8" x14ac:dyDescent="0.35">
      <c r="A434" s="17" t="s">
        <v>2903</v>
      </c>
      <c r="B434" s="17" t="s">
        <v>140</v>
      </c>
      <c r="C434" s="17" t="s">
        <v>536</v>
      </c>
      <c r="D434" s="17" t="s">
        <v>1431</v>
      </c>
      <c r="E434" s="15" t="s">
        <v>6737</v>
      </c>
      <c r="F434" s="17" t="s">
        <v>128</v>
      </c>
      <c r="G434" s="17">
        <v>999922587</v>
      </c>
      <c r="H434" s="15">
        <v>38</v>
      </c>
    </row>
    <row r="435" spans="1:8" x14ac:dyDescent="0.35">
      <c r="A435" s="17" t="s">
        <v>2903</v>
      </c>
      <c r="B435" s="17" t="s">
        <v>140</v>
      </c>
      <c r="C435" s="17" t="s">
        <v>2019</v>
      </c>
      <c r="D435" s="17" t="s">
        <v>2020</v>
      </c>
      <c r="E435" s="15" t="s">
        <v>6743</v>
      </c>
      <c r="F435" s="17" t="s">
        <v>128</v>
      </c>
      <c r="G435" s="17">
        <v>999922703</v>
      </c>
      <c r="H435" s="15">
        <v>38</v>
      </c>
    </row>
    <row r="436" spans="1:8" x14ac:dyDescent="0.35">
      <c r="A436" s="17" t="s">
        <v>2903</v>
      </c>
      <c r="B436" s="17" t="s">
        <v>140</v>
      </c>
      <c r="C436" s="17" t="s">
        <v>1217</v>
      </c>
      <c r="D436" s="17" t="s">
        <v>3366</v>
      </c>
      <c r="E436" s="15" t="s">
        <v>6760</v>
      </c>
      <c r="F436" s="17" t="s">
        <v>128</v>
      </c>
      <c r="G436" s="17">
        <v>999923116</v>
      </c>
      <c r="H436" s="15">
        <v>38</v>
      </c>
    </row>
    <row r="437" spans="1:8" x14ac:dyDescent="0.35">
      <c r="A437" s="17" t="s">
        <v>2903</v>
      </c>
      <c r="B437" s="17" t="s">
        <v>140</v>
      </c>
      <c r="C437" s="17" t="s">
        <v>860</v>
      </c>
      <c r="D437" s="17" t="s">
        <v>3368</v>
      </c>
      <c r="E437" s="15" t="s">
        <v>6763</v>
      </c>
      <c r="F437" s="17" t="s">
        <v>128</v>
      </c>
      <c r="G437" s="17">
        <v>999923121</v>
      </c>
      <c r="H437" s="15">
        <v>38</v>
      </c>
    </row>
    <row r="438" spans="1:8" x14ac:dyDescent="0.35">
      <c r="A438" s="17" t="s">
        <v>2903</v>
      </c>
      <c r="B438" s="17" t="s">
        <v>140</v>
      </c>
      <c r="C438" s="17" t="s">
        <v>2177</v>
      </c>
      <c r="D438" s="17" t="s">
        <v>2178</v>
      </c>
      <c r="E438" s="15" t="s">
        <v>6791</v>
      </c>
      <c r="F438" s="17" t="s">
        <v>128</v>
      </c>
      <c r="G438" s="17">
        <v>999923520</v>
      </c>
      <c r="H438" s="15">
        <v>38</v>
      </c>
    </row>
    <row r="439" spans="1:8" x14ac:dyDescent="0.35">
      <c r="A439" s="17" t="s">
        <v>2903</v>
      </c>
      <c r="B439" s="17" t="s">
        <v>140</v>
      </c>
      <c r="C439" s="17" t="s">
        <v>903</v>
      </c>
      <c r="D439" s="17" t="s">
        <v>3367</v>
      </c>
      <c r="E439" s="15" t="s">
        <v>6792</v>
      </c>
      <c r="F439" s="17" t="s">
        <v>128</v>
      </c>
      <c r="G439" s="17">
        <v>999923523</v>
      </c>
      <c r="H439" s="15">
        <v>38</v>
      </c>
    </row>
    <row r="440" spans="1:8" x14ac:dyDescent="0.35">
      <c r="A440" s="17" t="s">
        <v>2903</v>
      </c>
      <c r="B440" s="17" t="s">
        <v>140</v>
      </c>
      <c r="C440" s="17" t="s">
        <v>1194</v>
      </c>
      <c r="D440" s="17" t="s">
        <v>3379</v>
      </c>
      <c r="E440" s="15" t="s">
        <v>6855</v>
      </c>
      <c r="F440" s="17" t="s">
        <v>128</v>
      </c>
      <c r="G440" s="17">
        <v>999926737</v>
      </c>
      <c r="H440" s="15">
        <v>38</v>
      </c>
    </row>
    <row r="441" spans="1:8" x14ac:dyDescent="0.35">
      <c r="A441" s="17" t="s">
        <v>2903</v>
      </c>
      <c r="B441" s="17" t="s">
        <v>140</v>
      </c>
      <c r="C441" s="17" t="s">
        <v>277</v>
      </c>
      <c r="D441" s="17" t="s">
        <v>757</v>
      </c>
      <c r="E441" s="15" t="s">
        <v>6857</v>
      </c>
      <c r="F441" s="17" t="s">
        <v>128</v>
      </c>
      <c r="G441" s="17">
        <v>999926790</v>
      </c>
      <c r="H441" s="15">
        <v>38</v>
      </c>
    </row>
    <row r="442" spans="1:8" x14ac:dyDescent="0.35">
      <c r="A442" s="17" t="s">
        <v>2903</v>
      </c>
      <c r="B442" s="17" t="s">
        <v>140</v>
      </c>
      <c r="C442" s="17" t="s">
        <v>568</v>
      </c>
      <c r="D442" s="17" t="s">
        <v>1717</v>
      </c>
      <c r="E442" s="15" t="s">
        <v>6860</v>
      </c>
      <c r="F442" s="17" t="s">
        <v>128</v>
      </c>
      <c r="G442" s="17">
        <v>999926826</v>
      </c>
      <c r="H442" s="15">
        <v>38</v>
      </c>
    </row>
    <row r="443" spans="1:8" x14ac:dyDescent="0.35">
      <c r="A443" s="17" t="s">
        <v>2903</v>
      </c>
      <c r="B443" s="17" t="s">
        <v>140</v>
      </c>
      <c r="C443" s="17" t="s">
        <v>158</v>
      </c>
      <c r="D443" s="17" t="s">
        <v>3375</v>
      </c>
      <c r="E443" s="15" t="s">
        <v>6870</v>
      </c>
      <c r="F443" s="17" t="s">
        <v>128</v>
      </c>
      <c r="G443" s="17">
        <v>999926897</v>
      </c>
      <c r="H443" s="15">
        <v>38</v>
      </c>
    </row>
    <row r="444" spans="1:8" x14ac:dyDescent="0.35">
      <c r="A444" s="17" t="s">
        <v>2903</v>
      </c>
      <c r="B444" s="17" t="s">
        <v>140</v>
      </c>
      <c r="C444" s="17" t="s">
        <v>1373</v>
      </c>
      <c r="D444" s="17" t="s">
        <v>3374</v>
      </c>
      <c r="E444" s="15" t="s">
        <v>6915</v>
      </c>
      <c r="F444" s="17" t="s">
        <v>128</v>
      </c>
      <c r="G444" s="17">
        <v>999927294</v>
      </c>
      <c r="H444" s="15">
        <v>38</v>
      </c>
    </row>
    <row r="445" spans="1:8" x14ac:dyDescent="0.35">
      <c r="A445" s="17" t="s">
        <v>2903</v>
      </c>
      <c r="B445" s="17" t="s">
        <v>140</v>
      </c>
      <c r="C445" s="17" t="s">
        <v>3370</v>
      </c>
      <c r="D445" s="17" t="s">
        <v>1398</v>
      </c>
      <c r="E445" s="15" t="s">
        <v>6917</v>
      </c>
      <c r="F445" s="17" t="s">
        <v>128</v>
      </c>
      <c r="G445" s="17">
        <v>999927304</v>
      </c>
      <c r="H445" s="15">
        <v>38</v>
      </c>
    </row>
    <row r="446" spans="1:8" x14ac:dyDescent="0.35">
      <c r="A446" s="17" t="s">
        <v>2903</v>
      </c>
      <c r="B446" s="17" t="s">
        <v>140</v>
      </c>
      <c r="C446" s="17" t="s">
        <v>1900</v>
      </c>
      <c r="D446" s="17" t="s">
        <v>3378</v>
      </c>
      <c r="E446" s="15" t="s">
        <v>6925</v>
      </c>
      <c r="F446" s="17" t="s">
        <v>128</v>
      </c>
      <c r="G446" s="17">
        <v>999927394</v>
      </c>
      <c r="H446" s="15">
        <v>38</v>
      </c>
    </row>
    <row r="447" spans="1:8" x14ac:dyDescent="0.35">
      <c r="A447" s="17" t="s">
        <v>2903</v>
      </c>
      <c r="B447" s="17" t="s">
        <v>140</v>
      </c>
      <c r="C447" s="17" t="s">
        <v>792</v>
      </c>
      <c r="D447" s="17" t="s">
        <v>1216</v>
      </c>
      <c r="E447" s="15" t="s">
        <v>6932</v>
      </c>
      <c r="F447" s="17" t="s">
        <v>128</v>
      </c>
      <c r="G447" s="17">
        <v>999927443</v>
      </c>
      <c r="H447" s="15">
        <v>38</v>
      </c>
    </row>
    <row r="448" spans="1:8" x14ac:dyDescent="0.35">
      <c r="A448" s="15" t="s">
        <v>2903</v>
      </c>
      <c r="B448" s="15" t="s">
        <v>140</v>
      </c>
      <c r="C448" s="15" t="s">
        <v>1098</v>
      </c>
      <c r="D448" s="15" t="s">
        <v>1097</v>
      </c>
      <c r="E448" s="15" t="s">
        <v>6692</v>
      </c>
      <c r="F448" s="15" t="s">
        <v>128</v>
      </c>
      <c r="G448" s="15">
        <v>999920331</v>
      </c>
      <c r="H448" s="15">
        <v>30</v>
      </c>
    </row>
    <row r="449" spans="1:8" x14ac:dyDescent="0.35">
      <c r="A449" s="15" t="s">
        <v>2903</v>
      </c>
      <c r="B449" s="15" t="s">
        <v>140</v>
      </c>
      <c r="C449" s="15" t="s">
        <v>548</v>
      </c>
      <c r="D449" s="15" t="s">
        <v>549</v>
      </c>
      <c r="E449" s="15" t="s">
        <v>6771</v>
      </c>
      <c r="F449" s="15" t="s">
        <v>128</v>
      </c>
      <c r="G449" s="15">
        <v>999923257</v>
      </c>
      <c r="H449" s="15">
        <v>30</v>
      </c>
    </row>
    <row r="450" spans="1:8" x14ac:dyDescent="0.35">
      <c r="A450" s="15" t="s">
        <v>2903</v>
      </c>
      <c r="B450" s="82" t="s">
        <v>140</v>
      </c>
      <c r="C450" s="82" t="s">
        <v>2730</v>
      </c>
      <c r="D450" s="82" t="s">
        <v>2731</v>
      </c>
      <c r="E450" s="15" t="s">
        <v>6831</v>
      </c>
      <c r="F450" s="82" t="s">
        <v>128</v>
      </c>
      <c r="G450" s="82">
        <v>999925851</v>
      </c>
      <c r="H450" s="15">
        <v>30</v>
      </c>
    </row>
    <row r="451" spans="1:8" x14ac:dyDescent="0.35">
      <c r="A451" s="15" t="s">
        <v>2903</v>
      </c>
      <c r="B451" s="15" t="s">
        <v>140</v>
      </c>
      <c r="C451" s="15" t="s">
        <v>3577</v>
      </c>
      <c r="D451" s="15" t="s">
        <v>3578</v>
      </c>
      <c r="E451" s="15" t="s">
        <v>6847</v>
      </c>
      <c r="F451" s="15" t="s">
        <v>128</v>
      </c>
      <c r="G451" s="15">
        <v>999926520</v>
      </c>
      <c r="H451" s="15">
        <v>30</v>
      </c>
    </row>
    <row r="452" spans="1:8" x14ac:dyDescent="0.35">
      <c r="A452" s="15" t="s">
        <v>2903</v>
      </c>
      <c r="B452" s="17" t="s">
        <v>134</v>
      </c>
      <c r="C452" s="17" t="s">
        <v>770</v>
      </c>
      <c r="D452" s="17" t="s">
        <v>1952</v>
      </c>
      <c r="E452" s="15" t="s">
        <v>6625</v>
      </c>
      <c r="F452" s="17" t="s">
        <v>128</v>
      </c>
      <c r="G452" s="15">
        <v>999918415</v>
      </c>
      <c r="H452" s="15">
        <v>155</v>
      </c>
    </row>
    <row r="453" spans="1:8" x14ac:dyDescent="0.35">
      <c r="A453" s="15" t="s">
        <v>2903</v>
      </c>
      <c r="B453" s="15" t="s">
        <v>134</v>
      </c>
      <c r="C453" s="15" t="s">
        <v>1661</v>
      </c>
      <c r="D453" s="15" t="s">
        <v>1662</v>
      </c>
      <c r="E453" s="15" t="s">
        <v>6716</v>
      </c>
      <c r="F453" s="15" t="s">
        <v>128</v>
      </c>
      <c r="G453" s="15">
        <v>999922345</v>
      </c>
      <c r="H453" s="15">
        <v>118</v>
      </c>
    </row>
    <row r="454" spans="1:8" x14ac:dyDescent="0.35">
      <c r="A454" s="17" t="s">
        <v>2903</v>
      </c>
      <c r="B454" s="17" t="s">
        <v>134</v>
      </c>
      <c r="C454" s="17" t="s">
        <v>231</v>
      </c>
      <c r="D454" s="17" t="s">
        <v>1951</v>
      </c>
      <c r="E454" s="15" t="s">
        <v>6738</v>
      </c>
      <c r="F454" s="17" t="s">
        <v>128</v>
      </c>
      <c r="G454" s="17">
        <v>999922592</v>
      </c>
      <c r="H454" s="15">
        <v>100</v>
      </c>
    </row>
    <row r="455" spans="1:8" x14ac:dyDescent="0.35">
      <c r="A455" s="17" t="s">
        <v>2903</v>
      </c>
      <c r="B455" s="17" t="s">
        <v>134</v>
      </c>
      <c r="C455" s="17" t="s">
        <v>324</v>
      </c>
      <c r="D455" s="17" t="s">
        <v>1187</v>
      </c>
      <c r="E455" s="15" t="s">
        <v>6735</v>
      </c>
      <c r="F455" s="17" t="s">
        <v>128</v>
      </c>
      <c r="G455" s="17">
        <v>999922585</v>
      </c>
      <c r="H455" s="15">
        <v>75</v>
      </c>
    </row>
    <row r="456" spans="1:8" x14ac:dyDescent="0.35">
      <c r="A456" s="15" t="s">
        <v>2903</v>
      </c>
      <c r="B456" s="15" t="s">
        <v>134</v>
      </c>
      <c r="C456" s="15" t="s">
        <v>336</v>
      </c>
      <c r="D456" s="15" t="s">
        <v>1774</v>
      </c>
      <c r="E456" s="15" t="s">
        <v>6787</v>
      </c>
      <c r="F456" s="15" t="s">
        <v>128</v>
      </c>
      <c r="G456" s="15">
        <v>999923494</v>
      </c>
      <c r="H456" s="15">
        <v>60</v>
      </c>
    </row>
    <row r="457" spans="1:8" x14ac:dyDescent="0.35">
      <c r="A457" s="15" t="s">
        <v>2903</v>
      </c>
      <c r="B457" s="82" t="s">
        <v>134</v>
      </c>
      <c r="C457" s="82" t="s">
        <v>2733</v>
      </c>
      <c r="D457" s="82" t="s">
        <v>2734</v>
      </c>
      <c r="E457" s="15" t="s">
        <v>6845</v>
      </c>
      <c r="F457" s="82" t="s">
        <v>128</v>
      </c>
      <c r="G457" s="82">
        <v>999926493</v>
      </c>
      <c r="H457" s="15">
        <v>60</v>
      </c>
    </row>
    <row r="458" spans="1:8" x14ac:dyDescent="0.35">
      <c r="A458" s="17" t="s">
        <v>2903</v>
      </c>
      <c r="B458" s="17" t="s">
        <v>134</v>
      </c>
      <c r="C458" s="17" t="s">
        <v>3403</v>
      </c>
      <c r="D458" s="17" t="s">
        <v>3404</v>
      </c>
      <c r="E458" s="15" t="s">
        <v>6755</v>
      </c>
      <c r="F458" s="17" t="s">
        <v>128</v>
      </c>
      <c r="G458" s="17">
        <v>999922894</v>
      </c>
      <c r="H458" s="15">
        <v>56</v>
      </c>
    </row>
    <row r="459" spans="1:8" x14ac:dyDescent="0.35">
      <c r="A459" s="17" t="s">
        <v>2903</v>
      </c>
      <c r="B459" s="17" t="s">
        <v>134</v>
      </c>
      <c r="C459" s="17" t="s">
        <v>1736</v>
      </c>
      <c r="D459" s="17" t="s">
        <v>1783</v>
      </c>
      <c r="E459" s="15" t="s">
        <v>6921</v>
      </c>
      <c r="F459" s="17" t="s">
        <v>128</v>
      </c>
      <c r="G459" s="17">
        <v>999927343</v>
      </c>
      <c r="H459" s="15">
        <v>56</v>
      </c>
    </row>
    <row r="460" spans="1:8" x14ac:dyDescent="0.35">
      <c r="A460" s="17" t="s">
        <v>2903</v>
      </c>
      <c r="B460" s="17" t="s">
        <v>134</v>
      </c>
      <c r="C460" s="17" t="s">
        <v>293</v>
      </c>
      <c r="D460" s="17" t="s">
        <v>3384</v>
      </c>
      <c r="E460" s="15" t="s">
        <v>6933</v>
      </c>
      <c r="F460" s="17" t="s">
        <v>128</v>
      </c>
      <c r="G460" s="17">
        <v>999927445</v>
      </c>
      <c r="H460" s="15">
        <v>52</v>
      </c>
    </row>
    <row r="461" spans="1:8" x14ac:dyDescent="0.35">
      <c r="A461" s="17" t="s">
        <v>2903</v>
      </c>
      <c r="B461" s="17" t="s">
        <v>134</v>
      </c>
      <c r="C461" s="17" t="s">
        <v>1493</v>
      </c>
      <c r="D461" s="17" t="s">
        <v>1494</v>
      </c>
      <c r="E461" s="15" t="s">
        <v>6631</v>
      </c>
      <c r="F461" s="17" t="s">
        <v>128</v>
      </c>
      <c r="G461" s="17">
        <v>999918577</v>
      </c>
      <c r="H461" s="15">
        <v>48</v>
      </c>
    </row>
    <row r="462" spans="1:8" x14ac:dyDescent="0.35">
      <c r="A462" s="15" t="s">
        <v>2903</v>
      </c>
      <c r="B462" s="82" t="s">
        <v>134</v>
      </c>
      <c r="C462" s="82" t="s">
        <v>2732</v>
      </c>
      <c r="D462" s="82" t="s">
        <v>668</v>
      </c>
      <c r="E462" s="15" t="s">
        <v>6834</v>
      </c>
      <c r="F462" s="82" t="s">
        <v>128</v>
      </c>
      <c r="G462" s="82">
        <v>999926059</v>
      </c>
      <c r="H462" s="15">
        <v>45</v>
      </c>
    </row>
    <row r="463" spans="1:8" x14ac:dyDescent="0.35">
      <c r="A463" s="17" t="s">
        <v>2903</v>
      </c>
      <c r="B463" s="17" t="s">
        <v>134</v>
      </c>
      <c r="C463" s="17" t="s">
        <v>1529</v>
      </c>
      <c r="D463" s="17" t="s">
        <v>3388</v>
      </c>
      <c r="E463" s="15" t="s">
        <v>6843</v>
      </c>
      <c r="F463" s="17" t="s">
        <v>128</v>
      </c>
      <c r="G463" s="17">
        <v>999926478</v>
      </c>
      <c r="H463" s="15">
        <v>44</v>
      </c>
    </row>
    <row r="464" spans="1:8" x14ac:dyDescent="0.35">
      <c r="A464" s="17" t="s">
        <v>2903</v>
      </c>
      <c r="B464" s="17" t="s">
        <v>134</v>
      </c>
      <c r="C464" s="17" t="s">
        <v>251</v>
      </c>
      <c r="D464" s="17" t="s">
        <v>3380</v>
      </c>
      <c r="E464" s="15" t="s">
        <v>6889</v>
      </c>
      <c r="F464" s="17" t="s">
        <v>128</v>
      </c>
      <c r="G464" s="17">
        <v>999927068</v>
      </c>
      <c r="H464" s="15">
        <v>42</v>
      </c>
    </row>
    <row r="465" spans="1:8" x14ac:dyDescent="0.35">
      <c r="A465" s="17" t="s">
        <v>2903</v>
      </c>
      <c r="B465" s="17" t="s">
        <v>134</v>
      </c>
      <c r="C465" s="17" t="s">
        <v>682</v>
      </c>
      <c r="D465" s="17" t="s">
        <v>1706</v>
      </c>
      <c r="E465" s="15" t="s">
        <v>6630</v>
      </c>
      <c r="F465" s="17" t="s">
        <v>128</v>
      </c>
      <c r="G465" s="17">
        <v>999918576</v>
      </c>
      <c r="H465" s="15">
        <v>38</v>
      </c>
    </row>
    <row r="466" spans="1:8" x14ac:dyDescent="0.35">
      <c r="A466" s="17" t="s">
        <v>2903</v>
      </c>
      <c r="B466" s="17" t="s">
        <v>134</v>
      </c>
      <c r="C466" s="17" t="s">
        <v>282</v>
      </c>
      <c r="D466" s="17" t="s">
        <v>1789</v>
      </c>
      <c r="E466" s="15" t="s">
        <v>6649</v>
      </c>
      <c r="F466" s="17" t="s">
        <v>128</v>
      </c>
      <c r="G466" s="17">
        <v>999918853</v>
      </c>
      <c r="H466" s="15">
        <v>38</v>
      </c>
    </row>
    <row r="467" spans="1:8" x14ac:dyDescent="0.35">
      <c r="A467" s="17" t="s">
        <v>2903</v>
      </c>
      <c r="B467" s="17" t="s">
        <v>134</v>
      </c>
      <c r="C467" s="17" t="s">
        <v>977</v>
      </c>
      <c r="D467" s="17" t="s">
        <v>1368</v>
      </c>
      <c r="E467" s="15" t="s">
        <v>6657</v>
      </c>
      <c r="F467" s="17" t="s">
        <v>128</v>
      </c>
      <c r="G467" s="17">
        <v>999918920</v>
      </c>
      <c r="H467" s="15">
        <v>38</v>
      </c>
    </row>
    <row r="468" spans="1:8" x14ac:dyDescent="0.35">
      <c r="A468" s="15" t="s">
        <v>2903</v>
      </c>
      <c r="B468" s="15" t="s">
        <v>134</v>
      </c>
      <c r="C468" s="15" t="s">
        <v>1301</v>
      </c>
      <c r="D468" s="15" t="s">
        <v>1705</v>
      </c>
      <c r="E468" s="15" t="s">
        <v>6688</v>
      </c>
      <c r="F468" s="15" t="s">
        <v>128</v>
      </c>
      <c r="G468" s="15">
        <v>999919690</v>
      </c>
      <c r="H468" s="15">
        <v>38</v>
      </c>
    </row>
    <row r="469" spans="1:8" x14ac:dyDescent="0.35">
      <c r="A469" s="17" t="s">
        <v>2903</v>
      </c>
      <c r="B469" s="17" t="s">
        <v>134</v>
      </c>
      <c r="C469" s="17" t="s">
        <v>3392</v>
      </c>
      <c r="D469" s="17" t="s">
        <v>3393</v>
      </c>
      <c r="E469" s="15" t="s">
        <v>6710</v>
      </c>
      <c r="F469" s="17" t="s">
        <v>128</v>
      </c>
      <c r="G469" s="17">
        <v>999922036</v>
      </c>
      <c r="H469" s="15">
        <v>38</v>
      </c>
    </row>
    <row r="470" spans="1:8" x14ac:dyDescent="0.35">
      <c r="A470" s="17" t="s">
        <v>2903</v>
      </c>
      <c r="B470" s="17" t="s">
        <v>134</v>
      </c>
      <c r="C470" s="17" t="s">
        <v>2179</v>
      </c>
      <c r="D470" s="17" t="s">
        <v>2180</v>
      </c>
      <c r="E470" s="15" t="s">
        <v>6721</v>
      </c>
      <c r="F470" s="17" t="s">
        <v>128</v>
      </c>
      <c r="G470" s="17">
        <v>999922409</v>
      </c>
      <c r="H470" s="15">
        <v>38</v>
      </c>
    </row>
    <row r="471" spans="1:8" x14ac:dyDescent="0.35">
      <c r="A471" s="17" t="s">
        <v>2903</v>
      </c>
      <c r="B471" s="17" t="s">
        <v>134</v>
      </c>
      <c r="C471" s="17" t="s">
        <v>3381</v>
      </c>
      <c r="D471" s="17" t="s">
        <v>2005</v>
      </c>
      <c r="E471" s="15" t="s">
        <v>6724</v>
      </c>
      <c r="F471" s="17" t="s">
        <v>128</v>
      </c>
      <c r="G471" s="17">
        <v>999922446</v>
      </c>
      <c r="H471" s="15">
        <v>38</v>
      </c>
    </row>
    <row r="472" spans="1:8" x14ac:dyDescent="0.35">
      <c r="A472" s="17" t="s">
        <v>2903</v>
      </c>
      <c r="B472" s="17" t="s">
        <v>134</v>
      </c>
      <c r="C472" s="17" t="s">
        <v>826</v>
      </c>
      <c r="D472" s="17" t="s">
        <v>2035</v>
      </c>
      <c r="E472" s="15" t="s">
        <v>6727</v>
      </c>
      <c r="F472" s="17" t="s">
        <v>128</v>
      </c>
      <c r="G472" s="17">
        <v>999922562</v>
      </c>
      <c r="H472" s="15">
        <v>38</v>
      </c>
    </row>
    <row r="473" spans="1:8" x14ac:dyDescent="0.35">
      <c r="A473" s="17" t="s">
        <v>2903</v>
      </c>
      <c r="B473" s="17" t="s">
        <v>134</v>
      </c>
      <c r="C473" s="17" t="s">
        <v>380</v>
      </c>
      <c r="D473" s="17" t="s">
        <v>1717</v>
      </c>
      <c r="E473" s="15" t="s">
        <v>6747</v>
      </c>
      <c r="F473" s="17" t="s">
        <v>128</v>
      </c>
      <c r="G473" s="17">
        <v>999922743</v>
      </c>
      <c r="H473" s="15">
        <v>38</v>
      </c>
    </row>
    <row r="474" spans="1:8" x14ac:dyDescent="0.35">
      <c r="A474" s="17" t="s">
        <v>2903</v>
      </c>
      <c r="B474" s="17" t="s">
        <v>134</v>
      </c>
      <c r="C474" s="17" t="s">
        <v>627</v>
      </c>
      <c r="D474" s="17" t="s">
        <v>2181</v>
      </c>
      <c r="E474" s="15" t="s">
        <v>6752</v>
      </c>
      <c r="F474" s="17" t="s">
        <v>128</v>
      </c>
      <c r="G474" s="17">
        <v>999922822</v>
      </c>
      <c r="H474" s="15">
        <v>38</v>
      </c>
    </row>
    <row r="475" spans="1:8" x14ac:dyDescent="0.35">
      <c r="A475" s="17" t="s">
        <v>2903</v>
      </c>
      <c r="B475" s="17" t="s">
        <v>134</v>
      </c>
      <c r="C475" s="17" t="s">
        <v>584</v>
      </c>
      <c r="D475" s="17" t="s">
        <v>3387</v>
      </c>
      <c r="E475" s="15" t="s">
        <v>6754</v>
      </c>
      <c r="F475" s="17" t="s">
        <v>128</v>
      </c>
      <c r="G475" s="17">
        <v>999922893</v>
      </c>
      <c r="H475" s="15">
        <v>38</v>
      </c>
    </row>
    <row r="476" spans="1:8" x14ac:dyDescent="0.35">
      <c r="A476" s="17" t="s">
        <v>2903</v>
      </c>
      <c r="B476" s="17" t="s">
        <v>134</v>
      </c>
      <c r="C476" s="17" t="s">
        <v>149</v>
      </c>
      <c r="D476" s="17" t="s">
        <v>3396</v>
      </c>
      <c r="E476" s="15" t="s">
        <v>6782</v>
      </c>
      <c r="F476" s="17" t="s">
        <v>128</v>
      </c>
      <c r="G476" s="17">
        <v>999923446</v>
      </c>
      <c r="H476" s="15">
        <v>38</v>
      </c>
    </row>
    <row r="477" spans="1:8" x14ac:dyDescent="0.35">
      <c r="A477" s="17" t="s">
        <v>2903</v>
      </c>
      <c r="B477" s="17" t="s">
        <v>134</v>
      </c>
      <c r="C477" s="17" t="s">
        <v>3389</v>
      </c>
      <c r="D477" s="17" t="s">
        <v>1859</v>
      </c>
      <c r="E477" s="15" t="s">
        <v>6784</v>
      </c>
      <c r="F477" s="17" t="s">
        <v>128</v>
      </c>
      <c r="G477" s="17">
        <v>999923452</v>
      </c>
      <c r="H477" s="15">
        <v>38</v>
      </c>
    </row>
    <row r="478" spans="1:8" x14ac:dyDescent="0.35">
      <c r="A478" s="17" t="s">
        <v>2903</v>
      </c>
      <c r="B478" s="17" t="s">
        <v>134</v>
      </c>
      <c r="C478" s="17" t="s">
        <v>1131</v>
      </c>
      <c r="D478" s="17" t="s">
        <v>3394</v>
      </c>
      <c r="E478" s="15" t="s">
        <v>6844</v>
      </c>
      <c r="F478" s="17" t="s">
        <v>128</v>
      </c>
      <c r="G478" s="17">
        <v>999926486</v>
      </c>
      <c r="H478" s="15">
        <v>38</v>
      </c>
    </row>
    <row r="479" spans="1:8" x14ac:dyDescent="0.35">
      <c r="A479" s="17" t="s">
        <v>2903</v>
      </c>
      <c r="B479" s="17" t="s">
        <v>134</v>
      </c>
      <c r="C479" s="17" t="s">
        <v>3399</v>
      </c>
      <c r="D479" s="17" t="s">
        <v>3400</v>
      </c>
      <c r="E479" s="15" t="s">
        <v>6846</v>
      </c>
      <c r="F479" s="17" t="s">
        <v>128</v>
      </c>
      <c r="G479" s="17">
        <v>999926510</v>
      </c>
      <c r="H479" s="15">
        <v>38</v>
      </c>
    </row>
    <row r="480" spans="1:8" x14ac:dyDescent="0.35">
      <c r="A480" s="17" t="s">
        <v>2903</v>
      </c>
      <c r="B480" s="17" t="s">
        <v>134</v>
      </c>
      <c r="C480" s="17" t="s">
        <v>1130</v>
      </c>
      <c r="D480" s="17" t="s">
        <v>3397</v>
      </c>
      <c r="E480" s="15" t="s">
        <v>6850</v>
      </c>
      <c r="F480" s="17" t="s">
        <v>128</v>
      </c>
      <c r="G480" s="17">
        <v>999926629</v>
      </c>
      <c r="H480" s="15">
        <v>38</v>
      </c>
    </row>
    <row r="481" spans="1:8" x14ac:dyDescent="0.35">
      <c r="A481" s="17" t="s">
        <v>2903</v>
      </c>
      <c r="B481" s="17" t="s">
        <v>134</v>
      </c>
      <c r="C481" s="17" t="s">
        <v>277</v>
      </c>
      <c r="D481" s="17" t="s">
        <v>150</v>
      </c>
      <c r="E481" s="15" t="s">
        <v>6852</v>
      </c>
      <c r="F481" s="17" t="s">
        <v>128</v>
      </c>
      <c r="G481" s="17">
        <v>999926702</v>
      </c>
      <c r="H481" s="15">
        <v>38</v>
      </c>
    </row>
    <row r="482" spans="1:8" x14ac:dyDescent="0.35">
      <c r="A482" s="17" t="s">
        <v>2903</v>
      </c>
      <c r="B482" s="17" t="s">
        <v>134</v>
      </c>
      <c r="C482" s="17" t="s">
        <v>3401</v>
      </c>
      <c r="D482" s="17" t="s">
        <v>3402</v>
      </c>
      <c r="E482" s="15" t="s">
        <v>6865</v>
      </c>
      <c r="F482" s="17" t="s">
        <v>128</v>
      </c>
      <c r="G482" s="17">
        <v>999926862</v>
      </c>
      <c r="H482" s="15">
        <v>38</v>
      </c>
    </row>
    <row r="483" spans="1:8" x14ac:dyDescent="0.35">
      <c r="A483" s="17" t="s">
        <v>2903</v>
      </c>
      <c r="B483" s="17" t="s">
        <v>134</v>
      </c>
      <c r="C483" s="17" t="s">
        <v>3382</v>
      </c>
      <c r="D483" s="17" t="s">
        <v>3383</v>
      </c>
      <c r="E483" s="15" t="s">
        <v>6874</v>
      </c>
      <c r="F483" s="17" t="s">
        <v>128</v>
      </c>
      <c r="G483" s="17">
        <v>999926920</v>
      </c>
      <c r="H483" s="15">
        <v>38</v>
      </c>
    </row>
    <row r="484" spans="1:8" x14ac:dyDescent="0.35">
      <c r="A484" s="17" t="s">
        <v>2903</v>
      </c>
      <c r="B484" s="17" t="s">
        <v>134</v>
      </c>
      <c r="C484" s="17" t="s">
        <v>1576</v>
      </c>
      <c r="D484" s="17" t="s">
        <v>3407</v>
      </c>
      <c r="E484" s="15" t="s">
        <v>6878</v>
      </c>
      <c r="F484" s="17" t="s">
        <v>128</v>
      </c>
      <c r="G484" s="17">
        <v>999926946</v>
      </c>
      <c r="H484" s="15">
        <v>38</v>
      </c>
    </row>
    <row r="485" spans="1:8" x14ac:dyDescent="0.35">
      <c r="A485" s="17" t="s">
        <v>2903</v>
      </c>
      <c r="B485" s="17" t="s">
        <v>134</v>
      </c>
      <c r="C485" s="17" t="s">
        <v>1735</v>
      </c>
      <c r="D485" s="17" t="s">
        <v>3395</v>
      </c>
      <c r="E485" s="15" t="s">
        <v>6884</v>
      </c>
      <c r="F485" s="17" t="s">
        <v>128</v>
      </c>
      <c r="G485" s="17">
        <v>999927028</v>
      </c>
      <c r="H485" s="15">
        <v>38</v>
      </c>
    </row>
    <row r="486" spans="1:8" x14ac:dyDescent="0.35">
      <c r="A486" s="17" t="s">
        <v>2903</v>
      </c>
      <c r="B486" s="17" t="s">
        <v>134</v>
      </c>
      <c r="C486" s="17" t="s">
        <v>3398</v>
      </c>
      <c r="D486" s="17" t="s">
        <v>1867</v>
      </c>
      <c r="E486" s="15" t="s">
        <v>6916</v>
      </c>
      <c r="F486" s="17" t="s">
        <v>128</v>
      </c>
      <c r="G486" s="17">
        <v>999927295</v>
      </c>
      <c r="H486" s="15">
        <v>38</v>
      </c>
    </row>
    <row r="487" spans="1:8" x14ac:dyDescent="0.35">
      <c r="A487" s="17" t="s">
        <v>2903</v>
      </c>
      <c r="B487" s="17" t="s">
        <v>134</v>
      </c>
      <c r="C487" s="17" t="s">
        <v>3390</v>
      </c>
      <c r="D487" s="17" t="s">
        <v>3391</v>
      </c>
      <c r="E487" s="15" t="s">
        <v>6930</v>
      </c>
      <c r="F487" s="17" t="s">
        <v>128</v>
      </c>
      <c r="G487" s="17">
        <v>999927439</v>
      </c>
      <c r="H487" s="15">
        <v>38</v>
      </c>
    </row>
    <row r="488" spans="1:8" x14ac:dyDescent="0.35">
      <c r="A488" s="17" t="s">
        <v>2903</v>
      </c>
      <c r="B488" s="17" t="s">
        <v>134</v>
      </c>
      <c r="C488" s="17" t="s">
        <v>3405</v>
      </c>
      <c r="D488" s="17" t="s">
        <v>3406</v>
      </c>
      <c r="E488" s="15" t="s">
        <v>6934</v>
      </c>
      <c r="F488" s="17" t="s">
        <v>128</v>
      </c>
      <c r="G488" s="17">
        <v>999927469</v>
      </c>
      <c r="H488" s="15">
        <v>38</v>
      </c>
    </row>
    <row r="489" spans="1:8" x14ac:dyDescent="0.35">
      <c r="A489" s="17" t="s">
        <v>2903</v>
      </c>
      <c r="B489" s="17" t="s">
        <v>134</v>
      </c>
      <c r="C489" s="17" t="s">
        <v>906</v>
      </c>
      <c r="D489" s="17" t="s">
        <v>1475</v>
      </c>
      <c r="E489" s="15" t="s">
        <v>6939</v>
      </c>
      <c r="F489" s="17" t="s">
        <v>128</v>
      </c>
      <c r="G489" s="17">
        <v>999927507</v>
      </c>
      <c r="H489" s="15">
        <v>38</v>
      </c>
    </row>
    <row r="490" spans="1:8" x14ac:dyDescent="0.35">
      <c r="A490" s="17" t="s">
        <v>2903</v>
      </c>
      <c r="B490" s="17" t="s">
        <v>134</v>
      </c>
      <c r="C490" s="17" t="s">
        <v>3385</v>
      </c>
      <c r="D490" s="17" t="s">
        <v>3386</v>
      </c>
      <c r="E490" s="15" t="s">
        <v>6944</v>
      </c>
      <c r="F490" s="17" t="s">
        <v>128</v>
      </c>
      <c r="G490" s="17">
        <v>999927617</v>
      </c>
      <c r="H490" s="15">
        <v>38</v>
      </c>
    </row>
    <row r="491" spans="1:8" x14ac:dyDescent="0.35">
      <c r="A491" s="17" t="s">
        <v>2903</v>
      </c>
      <c r="B491" s="17" t="s">
        <v>134</v>
      </c>
      <c r="C491" s="17" t="s">
        <v>633</v>
      </c>
      <c r="D491" s="17" t="s">
        <v>3408</v>
      </c>
      <c r="E491" s="15" t="s">
        <v>6945</v>
      </c>
      <c r="F491" s="17" t="s">
        <v>128</v>
      </c>
      <c r="G491" s="17">
        <v>999927618</v>
      </c>
      <c r="H491" s="15">
        <v>38</v>
      </c>
    </row>
    <row r="492" spans="1:8" x14ac:dyDescent="0.35">
      <c r="A492" s="15" t="s">
        <v>2903</v>
      </c>
      <c r="B492" s="15" t="s">
        <v>134</v>
      </c>
      <c r="C492" s="15" t="s">
        <v>4107</v>
      </c>
      <c r="D492" s="15" t="s">
        <v>4108</v>
      </c>
      <c r="E492" s="15" t="s">
        <v>6957</v>
      </c>
      <c r="F492" s="15" t="s">
        <v>128</v>
      </c>
      <c r="G492" s="15">
        <v>999928278</v>
      </c>
      <c r="H492" s="15">
        <v>35</v>
      </c>
    </row>
    <row r="493" spans="1:8" x14ac:dyDescent="0.35">
      <c r="A493" s="15" t="s">
        <v>2903</v>
      </c>
      <c r="B493" s="15" t="s">
        <v>134</v>
      </c>
      <c r="C493" s="15" t="s">
        <v>537</v>
      </c>
      <c r="D493" s="15" t="s">
        <v>1325</v>
      </c>
      <c r="E493" s="15" t="s">
        <v>6702</v>
      </c>
      <c r="F493" s="15" t="s">
        <v>128</v>
      </c>
      <c r="G493" s="15">
        <v>999921711</v>
      </c>
      <c r="H493" s="15">
        <v>34</v>
      </c>
    </row>
    <row r="494" spans="1:8" x14ac:dyDescent="0.35">
      <c r="A494" s="15" t="s">
        <v>2903</v>
      </c>
      <c r="B494" s="85" t="s">
        <v>134</v>
      </c>
      <c r="C494" s="85" t="s">
        <v>819</v>
      </c>
      <c r="D494" s="85" t="s">
        <v>3445</v>
      </c>
      <c r="E494" s="15" t="s">
        <v>6883</v>
      </c>
      <c r="F494" s="85" t="s">
        <v>128</v>
      </c>
      <c r="G494" s="15">
        <v>999927013</v>
      </c>
      <c r="H494" s="15">
        <v>30</v>
      </c>
    </row>
    <row r="495" spans="1:8" x14ac:dyDescent="0.35">
      <c r="A495" s="15" t="s">
        <v>2903</v>
      </c>
      <c r="B495" s="15" t="s">
        <v>142</v>
      </c>
      <c r="C495" s="15" t="s">
        <v>765</v>
      </c>
      <c r="D495" s="15" t="s">
        <v>766</v>
      </c>
      <c r="E495" s="15" t="s">
        <v>6611</v>
      </c>
      <c r="F495" s="15" t="s">
        <v>128</v>
      </c>
      <c r="G495" s="15">
        <v>999917804</v>
      </c>
      <c r="H495" s="15">
        <v>195</v>
      </c>
    </row>
    <row r="496" spans="1:8" x14ac:dyDescent="0.35">
      <c r="A496" s="15" t="s">
        <v>2903</v>
      </c>
      <c r="B496" s="17" t="s">
        <v>142</v>
      </c>
      <c r="C496" s="17" t="s">
        <v>906</v>
      </c>
      <c r="D496" s="17" t="s">
        <v>1868</v>
      </c>
      <c r="E496" s="15" t="s">
        <v>6653</v>
      </c>
      <c r="F496" s="17" t="s">
        <v>128</v>
      </c>
      <c r="G496" s="17">
        <v>999918876</v>
      </c>
      <c r="H496" s="15">
        <v>143</v>
      </c>
    </row>
    <row r="497" spans="1:8" x14ac:dyDescent="0.35">
      <c r="A497" s="15" t="s">
        <v>2903</v>
      </c>
      <c r="B497" s="17" t="s">
        <v>142</v>
      </c>
      <c r="C497" s="17" t="s">
        <v>1027</v>
      </c>
      <c r="D497" s="17" t="s">
        <v>1028</v>
      </c>
      <c r="E497" s="15" t="s">
        <v>6663</v>
      </c>
      <c r="F497" s="17" t="s">
        <v>128</v>
      </c>
      <c r="G497" s="17">
        <v>999918970</v>
      </c>
      <c r="H497" s="15">
        <v>120</v>
      </c>
    </row>
    <row r="498" spans="1:8" x14ac:dyDescent="0.35">
      <c r="A498" s="15" t="s">
        <v>2903</v>
      </c>
      <c r="B498" s="17" t="s">
        <v>142</v>
      </c>
      <c r="C498" s="17" t="s">
        <v>2117</v>
      </c>
      <c r="D498" s="17" t="s">
        <v>1931</v>
      </c>
      <c r="E498" s="15" t="s">
        <v>6798</v>
      </c>
      <c r="F498" s="17" t="s">
        <v>128</v>
      </c>
      <c r="G498" s="17">
        <v>999923618</v>
      </c>
      <c r="H498" s="15">
        <v>116</v>
      </c>
    </row>
    <row r="499" spans="1:8" x14ac:dyDescent="0.35">
      <c r="A499" s="17" t="s">
        <v>2903</v>
      </c>
      <c r="B499" s="17" t="s">
        <v>142</v>
      </c>
      <c r="C499" s="17" t="s">
        <v>823</v>
      </c>
      <c r="D499" s="17" t="s">
        <v>2186</v>
      </c>
      <c r="E499" s="15" t="s">
        <v>6656</v>
      </c>
      <c r="F499" s="17" t="s">
        <v>128</v>
      </c>
      <c r="G499" s="17">
        <v>999918889</v>
      </c>
      <c r="H499" s="15">
        <v>100</v>
      </c>
    </row>
    <row r="500" spans="1:8" x14ac:dyDescent="0.35">
      <c r="A500" s="15" t="s">
        <v>2903</v>
      </c>
      <c r="B500" s="15" t="s">
        <v>142</v>
      </c>
      <c r="C500" s="15" t="s">
        <v>187</v>
      </c>
      <c r="D500" s="15" t="s">
        <v>188</v>
      </c>
      <c r="E500" s="15" t="s">
        <v>6618</v>
      </c>
      <c r="F500" s="15" t="s">
        <v>128</v>
      </c>
      <c r="G500" s="15">
        <v>999918244</v>
      </c>
      <c r="H500" s="15">
        <v>95</v>
      </c>
    </row>
    <row r="501" spans="1:8" x14ac:dyDescent="0.35">
      <c r="A501" s="15" t="s">
        <v>2903</v>
      </c>
      <c r="B501" s="15" t="s">
        <v>142</v>
      </c>
      <c r="C501" s="15" t="s">
        <v>572</v>
      </c>
      <c r="D501" s="15" t="s">
        <v>573</v>
      </c>
      <c r="E501" s="15" t="s">
        <v>6661</v>
      </c>
      <c r="F501" s="15" t="s">
        <v>128</v>
      </c>
      <c r="G501" s="15">
        <v>999918964</v>
      </c>
      <c r="H501" s="15">
        <v>83</v>
      </c>
    </row>
    <row r="502" spans="1:8" x14ac:dyDescent="0.35">
      <c r="A502" s="15" t="s">
        <v>2903</v>
      </c>
      <c r="B502" s="15" t="s">
        <v>142</v>
      </c>
      <c r="C502" s="15" t="s">
        <v>740</v>
      </c>
      <c r="D502" s="15" t="s">
        <v>741</v>
      </c>
      <c r="E502" s="15" t="s">
        <v>6717</v>
      </c>
      <c r="F502" s="15" t="s">
        <v>128</v>
      </c>
      <c r="G502" s="15">
        <v>999922351</v>
      </c>
      <c r="H502" s="15">
        <v>80</v>
      </c>
    </row>
    <row r="503" spans="1:8" x14ac:dyDescent="0.35">
      <c r="A503" s="15" t="s">
        <v>2903</v>
      </c>
      <c r="B503" s="17" t="s">
        <v>142</v>
      </c>
      <c r="C503" s="17" t="s">
        <v>1326</v>
      </c>
      <c r="D503" s="17" t="s">
        <v>1327</v>
      </c>
      <c r="E503" s="15" t="s">
        <v>6800</v>
      </c>
      <c r="F503" s="17" t="s">
        <v>128</v>
      </c>
      <c r="G503" s="17">
        <v>999923712</v>
      </c>
      <c r="H503" s="15">
        <v>80</v>
      </c>
    </row>
    <row r="504" spans="1:8" x14ac:dyDescent="0.35">
      <c r="A504" s="15" t="s">
        <v>2903</v>
      </c>
      <c r="B504" s="15" t="s">
        <v>142</v>
      </c>
      <c r="C504" s="15" t="s">
        <v>316</v>
      </c>
      <c r="D504" s="15" t="s">
        <v>734</v>
      </c>
      <c r="E504" s="15" t="s">
        <v>6647</v>
      </c>
      <c r="F504" s="15" t="s">
        <v>128</v>
      </c>
      <c r="G504" s="15">
        <v>999918820</v>
      </c>
      <c r="H504" s="15">
        <v>72</v>
      </c>
    </row>
    <row r="505" spans="1:8" x14ac:dyDescent="0.35">
      <c r="A505" s="15" t="s">
        <v>2903</v>
      </c>
      <c r="B505" s="17" t="s">
        <v>142</v>
      </c>
      <c r="C505" s="17" t="s">
        <v>1337</v>
      </c>
      <c r="D505" s="17" t="s">
        <v>1338</v>
      </c>
      <c r="E505" s="15" t="s">
        <v>6753</v>
      </c>
      <c r="F505" s="17" t="s">
        <v>128</v>
      </c>
      <c r="G505" s="17">
        <v>999922858</v>
      </c>
      <c r="H505" s="15">
        <v>63</v>
      </c>
    </row>
    <row r="506" spans="1:8" x14ac:dyDescent="0.35">
      <c r="A506" s="15" t="s">
        <v>2903</v>
      </c>
      <c r="B506" s="82" t="s">
        <v>142</v>
      </c>
      <c r="C506" s="82" t="s">
        <v>2735</v>
      </c>
      <c r="D506" s="82" t="s">
        <v>2736</v>
      </c>
      <c r="E506" s="15" t="s">
        <v>6842</v>
      </c>
      <c r="F506" s="82" t="s">
        <v>128</v>
      </c>
      <c r="G506" s="82">
        <v>999926467</v>
      </c>
      <c r="H506" s="15">
        <v>60</v>
      </c>
    </row>
    <row r="507" spans="1:8" x14ac:dyDescent="0.35">
      <c r="A507" s="17" t="s">
        <v>2903</v>
      </c>
      <c r="B507" s="17" t="s">
        <v>142</v>
      </c>
      <c r="C507" s="17" t="s">
        <v>251</v>
      </c>
      <c r="D507" s="17" t="s">
        <v>779</v>
      </c>
      <c r="E507" s="15" t="s">
        <v>6627</v>
      </c>
      <c r="F507" s="17" t="s">
        <v>128</v>
      </c>
      <c r="G507" s="17">
        <v>999918431</v>
      </c>
      <c r="H507" s="15">
        <v>56</v>
      </c>
    </row>
    <row r="508" spans="1:8" x14ac:dyDescent="0.35">
      <c r="A508" s="17" t="s">
        <v>2903</v>
      </c>
      <c r="B508" s="17" t="s">
        <v>142</v>
      </c>
      <c r="C508" s="17" t="s">
        <v>3414</v>
      </c>
      <c r="D508" s="17" t="s">
        <v>1223</v>
      </c>
      <c r="E508" s="15" t="s">
        <v>6911</v>
      </c>
      <c r="F508" s="17" t="s">
        <v>128</v>
      </c>
      <c r="G508" s="17">
        <v>999927260</v>
      </c>
      <c r="H508" s="15">
        <v>56</v>
      </c>
    </row>
    <row r="509" spans="1:8" x14ac:dyDescent="0.35">
      <c r="A509" s="17" t="s">
        <v>2903</v>
      </c>
      <c r="B509" s="17" t="s">
        <v>142</v>
      </c>
      <c r="C509" s="17" t="s">
        <v>2025</v>
      </c>
      <c r="D509" s="17" t="s">
        <v>2026</v>
      </c>
      <c r="E509" s="15" t="s">
        <v>6719</v>
      </c>
      <c r="F509" s="17" t="s">
        <v>128</v>
      </c>
      <c r="G509" s="17">
        <v>999922386</v>
      </c>
      <c r="H509" s="15">
        <v>52</v>
      </c>
    </row>
    <row r="510" spans="1:8" x14ac:dyDescent="0.35">
      <c r="A510" s="15" t="s">
        <v>2903</v>
      </c>
      <c r="B510" s="15" t="s">
        <v>142</v>
      </c>
      <c r="C510" s="15" t="s">
        <v>1737</v>
      </c>
      <c r="D510" s="15" t="s">
        <v>1738</v>
      </c>
      <c r="E510" s="15" t="s">
        <v>6601</v>
      </c>
      <c r="F510" s="15" t="s">
        <v>128</v>
      </c>
      <c r="G510" s="15">
        <v>999916711</v>
      </c>
      <c r="H510" s="15">
        <v>45</v>
      </c>
    </row>
    <row r="511" spans="1:8" x14ac:dyDescent="0.35">
      <c r="A511" s="85" t="s">
        <v>2903</v>
      </c>
      <c r="B511" s="85" t="s">
        <v>142</v>
      </c>
      <c r="C511" s="85" t="s">
        <v>4047</v>
      </c>
      <c r="D511" s="85" t="s">
        <v>1990</v>
      </c>
      <c r="E511" s="15" t="s">
        <v>6817</v>
      </c>
      <c r="F511" s="85" t="s">
        <v>128</v>
      </c>
      <c r="G511" s="15">
        <v>999925318</v>
      </c>
      <c r="H511" s="15">
        <v>45</v>
      </c>
    </row>
    <row r="512" spans="1:8" x14ac:dyDescent="0.35">
      <c r="A512" s="17" t="s">
        <v>2903</v>
      </c>
      <c r="B512" s="17" t="s">
        <v>142</v>
      </c>
      <c r="C512" s="17" t="s">
        <v>2115</v>
      </c>
      <c r="D512" s="17" t="s">
        <v>1406</v>
      </c>
      <c r="E512" s="15" t="s">
        <v>6662</v>
      </c>
      <c r="F512" s="17" t="s">
        <v>128</v>
      </c>
      <c r="G512" s="17">
        <v>999918969</v>
      </c>
      <c r="H512" s="15">
        <v>44</v>
      </c>
    </row>
    <row r="513" spans="1:8" x14ac:dyDescent="0.35">
      <c r="A513" s="17" t="s">
        <v>2903</v>
      </c>
      <c r="B513" s="17" t="s">
        <v>142</v>
      </c>
      <c r="C513" s="17" t="s">
        <v>345</v>
      </c>
      <c r="D513" s="17" t="s">
        <v>3413</v>
      </c>
      <c r="E513" s="15" t="s">
        <v>6673</v>
      </c>
      <c r="F513" s="17" t="s">
        <v>128</v>
      </c>
      <c r="G513" s="17">
        <v>999919056</v>
      </c>
      <c r="H513" s="15">
        <v>42</v>
      </c>
    </row>
    <row r="514" spans="1:8" x14ac:dyDescent="0.35">
      <c r="A514" s="17" t="s">
        <v>2903</v>
      </c>
      <c r="B514" s="17" t="s">
        <v>142</v>
      </c>
      <c r="C514" s="17" t="s">
        <v>3409</v>
      </c>
      <c r="D514" s="17" t="s">
        <v>3410</v>
      </c>
      <c r="E514" s="15" t="s">
        <v>6593</v>
      </c>
      <c r="F514" s="17" t="s">
        <v>128</v>
      </c>
      <c r="G514" s="17">
        <v>999915528</v>
      </c>
      <c r="H514" s="15">
        <v>38</v>
      </c>
    </row>
    <row r="515" spans="1:8" x14ac:dyDescent="0.35">
      <c r="A515" s="17" t="s">
        <v>2903</v>
      </c>
      <c r="B515" s="17" t="s">
        <v>142</v>
      </c>
      <c r="C515" s="17" t="s">
        <v>153</v>
      </c>
      <c r="D515" s="17" t="s">
        <v>154</v>
      </c>
      <c r="E515" s="15" t="s">
        <v>6628</v>
      </c>
      <c r="F515" s="17" t="s">
        <v>128</v>
      </c>
      <c r="G515" s="17">
        <v>999918572</v>
      </c>
      <c r="H515" s="15">
        <v>38</v>
      </c>
    </row>
    <row r="516" spans="1:8" x14ac:dyDescent="0.35">
      <c r="A516" s="17" t="s">
        <v>2903</v>
      </c>
      <c r="B516" s="17" t="s">
        <v>142</v>
      </c>
      <c r="C516" s="17" t="s">
        <v>3417</v>
      </c>
      <c r="D516" s="17" t="s">
        <v>1223</v>
      </c>
      <c r="E516" s="15" t="s">
        <v>6642</v>
      </c>
      <c r="F516" s="17" t="s">
        <v>128</v>
      </c>
      <c r="G516" s="17">
        <v>999918775</v>
      </c>
      <c r="H516" s="15">
        <v>38</v>
      </c>
    </row>
    <row r="517" spans="1:8" x14ac:dyDescent="0.35">
      <c r="A517" s="17" t="s">
        <v>2903</v>
      </c>
      <c r="B517" s="17" t="s">
        <v>142</v>
      </c>
      <c r="C517" s="17" t="s">
        <v>218</v>
      </c>
      <c r="D517" s="17" t="s">
        <v>3416</v>
      </c>
      <c r="E517" s="15" t="s">
        <v>6646</v>
      </c>
      <c r="F517" s="17" t="s">
        <v>128</v>
      </c>
      <c r="G517" s="17">
        <v>999918795</v>
      </c>
      <c r="H517" s="15">
        <v>38</v>
      </c>
    </row>
    <row r="518" spans="1:8" x14ac:dyDescent="0.35">
      <c r="A518" s="17" t="s">
        <v>2903</v>
      </c>
      <c r="B518" s="17" t="s">
        <v>142</v>
      </c>
      <c r="C518" s="17" t="s">
        <v>507</v>
      </c>
      <c r="D518" s="17" t="s">
        <v>499</v>
      </c>
      <c r="E518" s="15" t="s">
        <v>6668</v>
      </c>
      <c r="F518" s="17" t="s">
        <v>128</v>
      </c>
      <c r="G518" s="17">
        <v>999919021</v>
      </c>
      <c r="H518" s="15">
        <v>38</v>
      </c>
    </row>
    <row r="519" spans="1:8" x14ac:dyDescent="0.35">
      <c r="A519" s="17" t="s">
        <v>2903</v>
      </c>
      <c r="B519" s="17" t="s">
        <v>142</v>
      </c>
      <c r="C519" s="17" t="s">
        <v>524</v>
      </c>
      <c r="D519" s="17" t="s">
        <v>1318</v>
      </c>
      <c r="E519" s="15" t="s">
        <v>6674</v>
      </c>
      <c r="F519" s="17" t="s">
        <v>128</v>
      </c>
      <c r="G519" s="17">
        <v>999919075</v>
      </c>
      <c r="H519" s="15">
        <v>38</v>
      </c>
    </row>
    <row r="520" spans="1:8" x14ac:dyDescent="0.35">
      <c r="A520" s="17" t="s">
        <v>2903</v>
      </c>
      <c r="B520" s="17" t="s">
        <v>142</v>
      </c>
      <c r="C520" s="17" t="s">
        <v>478</v>
      </c>
      <c r="D520" s="17" t="s">
        <v>479</v>
      </c>
      <c r="E520" s="15" t="s">
        <v>6678</v>
      </c>
      <c r="F520" s="17" t="s">
        <v>128</v>
      </c>
      <c r="G520" s="17">
        <v>999919103</v>
      </c>
      <c r="H520" s="15">
        <v>38</v>
      </c>
    </row>
    <row r="521" spans="1:8" x14ac:dyDescent="0.35">
      <c r="A521" s="17" t="s">
        <v>2903</v>
      </c>
      <c r="B521" s="17" t="s">
        <v>142</v>
      </c>
      <c r="C521" s="17" t="s">
        <v>536</v>
      </c>
      <c r="D521" s="17" t="s">
        <v>2112</v>
      </c>
      <c r="E521" s="15" t="s">
        <v>6711</v>
      </c>
      <c r="F521" s="17" t="s">
        <v>128</v>
      </c>
      <c r="G521" s="17">
        <v>999922058</v>
      </c>
      <c r="H521" s="15">
        <v>38</v>
      </c>
    </row>
    <row r="522" spans="1:8" x14ac:dyDescent="0.35">
      <c r="A522" s="17" t="s">
        <v>2903</v>
      </c>
      <c r="B522" s="17" t="s">
        <v>142</v>
      </c>
      <c r="C522" s="17" t="s">
        <v>2084</v>
      </c>
      <c r="D522" s="17" t="s">
        <v>2116</v>
      </c>
      <c r="E522" s="15" t="s">
        <v>6726</v>
      </c>
      <c r="F522" s="17" t="s">
        <v>128</v>
      </c>
      <c r="G522" s="17">
        <v>999922541</v>
      </c>
      <c r="H522" s="15">
        <v>38</v>
      </c>
    </row>
    <row r="523" spans="1:8" x14ac:dyDescent="0.35">
      <c r="A523" s="17" t="s">
        <v>2903</v>
      </c>
      <c r="B523" s="17" t="s">
        <v>142</v>
      </c>
      <c r="C523" s="17" t="s">
        <v>454</v>
      </c>
      <c r="D523" s="17" t="s">
        <v>511</v>
      </c>
      <c r="E523" s="15" t="s">
        <v>6733</v>
      </c>
      <c r="F523" s="17" t="s">
        <v>128</v>
      </c>
      <c r="G523" s="17">
        <v>999922581</v>
      </c>
      <c r="H523" s="15">
        <v>38</v>
      </c>
    </row>
    <row r="524" spans="1:8" x14ac:dyDescent="0.35">
      <c r="A524" s="17" t="s">
        <v>2903</v>
      </c>
      <c r="B524" s="17" t="s">
        <v>142</v>
      </c>
      <c r="C524" s="17" t="s">
        <v>1224</v>
      </c>
      <c r="D524" s="17" t="s">
        <v>1023</v>
      </c>
      <c r="E524" s="15" t="s">
        <v>6744</v>
      </c>
      <c r="F524" s="17" t="s">
        <v>128</v>
      </c>
      <c r="G524" s="17">
        <v>999922713</v>
      </c>
      <c r="H524" s="15">
        <v>38</v>
      </c>
    </row>
    <row r="525" spans="1:8" x14ac:dyDescent="0.35">
      <c r="A525" s="17" t="s">
        <v>2903</v>
      </c>
      <c r="B525" s="17" t="s">
        <v>142</v>
      </c>
      <c r="C525" s="17" t="s">
        <v>158</v>
      </c>
      <c r="D525" s="17" t="s">
        <v>2111</v>
      </c>
      <c r="E525" s="15" t="s">
        <v>6759</v>
      </c>
      <c r="F525" s="17" t="s">
        <v>128</v>
      </c>
      <c r="G525" s="17">
        <v>999923111</v>
      </c>
      <c r="H525" s="15">
        <v>38</v>
      </c>
    </row>
    <row r="526" spans="1:8" x14ac:dyDescent="0.35">
      <c r="A526" s="17" t="s">
        <v>2903</v>
      </c>
      <c r="B526" s="17" t="s">
        <v>142</v>
      </c>
      <c r="C526" s="17" t="s">
        <v>2113</v>
      </c>
      <c r="D526" s="17" t="s">
        <v>2114</v>
      </c>
      <c r="E526" s="15" t="s">
        <v>6780</v>
      </c>
      <c r="F526" s="17" t="s">
        <v>128</v>
      </c>
      <c r="G526" s="17">
        <v>999923432</v>
      </c>
      <c r="H526" s="15">
        <v>38</v>
      </c>
    </row>
    <row r="527" spans="1:8" x14ac:dyDescent="0.35">
      <c r="A527" s="17" t="s">
        <v>2903</v>
      </c>
      <c r="B527" s="17" t="s">
        <v>142</v>
      </c>
      <c r="C527" s="17" t="s">
        <v>157</v>
      </c>
      <c r="D527" s="17" t="s">
        <v>3411</v>
      </c>
      <c r="E527" s="15" t="s">
        <v>6790</v>
      </c>
      <c r="F527" s="17" t="s">
        <v>128</v>
      </c>
      <c r="G527" s="17">
        <v>999923512</v>
      </c>
      <c r="H527" s="15">
        <v>38</v>
      </c>
    </row>
    <row r="528" spans="1:8" x14ac:dyDescent="0.35">
      <c r="A528" s="17" t="s">
        <v>2903</v>
      </c>
      <c r="B528" s="17" t="s">
        <v>142</v>
      </c>
      <c r="C528" s="17" t="s">
        <v>303</v>
      </c>
      <c r="D528" s="17" t="s">
        <v>499</v>
      </c>
      <c r="E528" s="15" t="s">
        <v>6794</v>
      </c>
      <c r="F528" s="17" t="s">
        <v>128</v>
      </c>
      <c r="G528" s="17">
        <v>999923541</v>
      </c>
      <c r="H528" s="15">
        <v>38</v>
      </c>
    </row>
    <row r="529" spans="1:8" x14ac:dyDescent="0.35">
      <c r="A529" s="17" t="s">
        <v>2903</v>
      </c>
      <c r="B529" s="17" t="s">
        <v>142</v>
      </c>
      <c r="C529" s="17" t="s">
        <v>748</v>
      </c>
      <c r="D529" s="17" t="s">
        <v>3415</v>
      </c>
      <c r="E529" s="15" t="s">
        <v>6866</v>
      </c>
      <c r="F529" s="17" t="s">
        <v>128</v>
      </c>
      <c r="G529" s="17">
        <v>999926883</v>
      </c>
      <c r="H529" s="15">
        <v>38</v>
      </c>
    </row>
    <row r="530" spans="1:8" x14ac:dyDescent="0.35">
      <c r="A530" s="17" t="s">
        <v>2903</v>
      </c>
      <c r="B530" s="17" t="s">
        <v>142</v>
      </c>
      <c r="C530" s="17" t="s">
        <v>3412</v>
      </c>
      <c r="D530" s="17" t="s">
        <v>961</v>
      </c>
      <c r="E530" s="15" t="s">
        <v>6872</v>
      </c>
      <c r="F530" s="17" t="s">
        <v>128</v>
      </c>
      <c r="G530" s="17">
        <v>999926916</v>
      </c>
      <c r="H530" s="15">
        <v>38</v>
      </c>
    </row>
    <row r="531" spans="1:8" x14ac:dyDescent="0.35">
      <c r="A531" s="15" t="s">
        <v>2903</v>
      </c>
      <c r="B531" s="15" t="s">
        <v>142</v>
      </c>
      <c r="C531" s="17" t="s">
        <v>158</v>
      </c>
      <c r="D531" s="17" t="s">
        <v>931</v>
      </c>
      <c r="E531" s="15" t="s">
        <v>6801</v>
      </c>
      <c r="F531" s="17" t="s">
        <v>128</v>
      </c>
      <c r="G531" s="15">
        <v>999923804</v>
      </c>
      <c r="H531" s="15">
        <v>36</v>
      </c>
    </row>
    <row r="532" spans="1:8" x14ac:dyDescent="0.35">
      <c r="A532" s="85" t="s">
        <v>2903</v>
      </c>
      <c r="B532" s="85" t="s">
        <v>142</v>
      </c>
      <c r="C532" s="85" t="s">
        <v>4045</v>
      </c>
      <c r="D532" s="85" t="s">
        <v>4046</v>
      </c>
      <c r="E532" s="15" t="s">
        <v>6826</v>
      </c>
      <c r="F532" s="85" t="s">
        <v>128</v>
      </c>
      <c r="G532" s="15">
        <v>999925739</v>
      </c>
      <c r="H532" s="15">
        <v>34</v>
      </c>
    </row>
    <row r="533" spans="1:8" x14ac:dyDescent="0.35">
      <c r="A533" s="15" t="s">
        <v>2903</v>
      </c>
      <c r="B533" s="84" t="s">
        <v>142</v>
      </c>
      <c r="C533" s="84" t="s">
        <v>2588</v>
      </c>
      <c r="D533" s="84" t="s">
        <v>1271</v>
      </c>
      <c r="E533" s="15" t="s">
        <v>6820</v>
      </c>
      <c r="F533" s="84" t="s">
        <v>128</v>
      </c>
      <c r="G533" s="84">
        <v>999925631</v>
      </c>
      <c r="H533" s="15">
        <v>30</v>
      </c>
    </row>
    <row r="534" spans="1:8" x14ac:dyDescent="0.35">
      <c r="A534" s="15" t="s">
        <v>2903</v>
      </c>
      <c r="B534" s="15" t="s">
        <v>142</v>
      </c>
      <c r="C534" s="15" t="s">
        <v>2893</v>
      </c>
      <c r="D534" s="15" t="s">
        <v>2894</v>
      </c>
      <c r="E534" s="15" t="s">
        <v>6869</v>
      </c>
      <c r="F534" s="15" t="s">
        <v>128</v>
      </c>
      <c r="G534" s="15">
        <v>999926895</v>
      </c>
      <c r="H534" s="15">
        <v>30</v>
      </c>
    </row>
    <row r="535" spans="1:8" x14ac:dyDescent="0.35">
      <c r="A535" s="17" t="s">
        <v>2903</v>
      </c>
      <c r="B535" s="17" t="s">
        <v>1948</v>
      </c>
      <c r="C535" s="17" t="s">
        <v>2084</v>
      </c>
      <c r="D535" s="17" t="s">
        <v>492</v>
      </c>
      <c r="E535" s="15" t="s">
        <v>6858</v>
      </c>
      <c r="F535" s="17" t="s">
        <v>128</v>
      </c>
      <c r="G535" s="17">
        <v>999926821</v>
      </c>
      <c r="H535" s="15">
        <v>38</v>
      </c>
    </row>
    <row r="536" spans="1:8" x14ac:dyDescent="0.35">
      <c r="A536" s="17" t="s">
        <v>2903</v>
      </c>
      <c r="B536" s="17" t="s">
        <v>1948</v>
      </c>
      <c r="C536" s="17" t="s">
        <v>3433</v>
      </c>
      <c r="D536" s="17" t="s">
        <v>3434</v>
      </c>
      <c r="E536" s="15" t="s">
        <v>6882</v>
      </c>
      <c r="F536" s="17" t="s">
        <v>128</v>
      </c>
      <c r="G536" s="17">
        <v>999926982</v>
      </c>
      <c r="H536" s="15">
        <v>38</v>
      </c>
    </row>
    <row r="537" spans="1:8" x14ac:dyDescent="0.35">
      <c r="A537" s="15" t="s">
        <v>2903</v>
      </c>
      <c r="B537" s="84" t="s">
        <v>138</v>
      </c>
      <c r="C537" s="84" t="s">
        <v>1203</v>
      </c>
      <c r="D537" s="84" t="s">
        <v>2589</v>
      </c>
      <c r="E537" s="15" t="s">
        <v>6823</v>
      </c>
      <c r="F537" s="84" t="s">
        <v>128</v>
      </c>
      <c r="G537" s="84">
        <v>999925734</v>
      </c>
      <c r="H537" s="15">
        <v>158</v>
      </c>
    </row>
    <row r="538" spans="1:8" x14ac:dyDescent="0.35">
      <c r="A538" s="15" t="s">
        <v>2903</v>
      </c>
      <c r="B538" s="84" t="s">
        <v>138</v>
      </c>
      <c r="C538" s="84" t="s">
        <v>2590</v>
      </c>
      <c r="D538" s="84" t="s">
        <v>2591</v>
      </c>
      <c r="E538" s="15" t="s">
        <v>6706</v>
      </c>
      <c r="F538" s="84" t="s">
        <v>128</v>
      </c>
      <c r="G538" s="84">
        <v>999921823</v>
      </c>
      <c r="H538" s="15">
        <v>128</v>
      </c>
    </row>
    <row r="539" spans="1:8" x14ac:dyDescent="0.35">
      <c r="A539" s="15" t="s">
        <v>2903</v>
      </c>
      <c r="B539" s="84" t="s">
        <v>138</v>
      </c>
      <c r="C539" s="84" t="s">
        <v>1528</v>
      </c>
      <c r="D539" s="84" t="s">
        <v>2593</v>
      </c>
      <c r="E539" s="15" t="s">
        <v>6822</v>
      </c>
      <c r="F539" s="84" t="s">
        <v>128</v>
      </c>
      <c r="G539" s="84">
        <v>999925733</v>
      </c>
      <c r="H539" s="15">
        <v>116</v>
      </c>
    </row>
    <row r="540" spans="1:8" x14ac:dyDescent="0.35">
      <c r="A540" s="15" t="s">
        <v>2903</v>
      </c>
      <c r="B540" s="84" t="s">
        <v>138</v>
      </c>
      <c r="C540" s="84" t="s">
        <v>2594</v>
      </c>
      <c r="D540" s="84" t="s">
        <v>2595</v>
      </c>
      <c r="E540" s="15" t="s">
        <v>6707</v>
      </c>
      <c r="F540" s="84" t="s">
        <v>128</v>
      </c>
      <c r="G540" s="84">
        <v>999921827</v>
      </c>
      <c r="H540" s="15">
        <v>101</v>
      </c>
    </row>
    <row r="541" spans="1:8" x14ac:dyDescent="0.35">
      <c r="A541" s="17" t="s">
        <v>2903</v>
      </c>
      <c r="B541" s="17" t="s">
        <v>138</v>
      </c>
      <c r="C541" s="17" t="s">
        <v>3430</v>
      </c>
      <c r="D541" s="17" t="s">
        <v>3431</v>
      </c>
      <c r="E541" s="15" t="s">
        <v>6854</v>
      </c>
      <c r="F541" s="17" t="s">
        <v>128</v>
      </c>
      <c r="G541" s="17">
        <v>999926719</v>
      </c>
      <c r="H541" s="15">
        <v>100</v>
      </c>
    </row>
    <row r="542" spans="1:8" x14ac:dyDescent="0.35">
      <c r="A542" s="15" t="s">
        <v>2903</v>
      </c>
      <c r="B542" s="84" t="s">
        <v>138</v>
      </c>
      <c r="C542" s="84" t="s">
        <v>1221</v>
      </c>
      <c r="D542" s="84" t="s">
        <v>560</v>
      </c>
      <c r="E542" s="15" t="s">
        <v>6824</v>
      </c>
      <c r="F542" s="84" t="s">
        <v>128</v>
      </c>
      <c r="G542" s="84">
        <v>999925735</v>
      </c>
      <c r="H542" s="15">
        <v>96</v>
      </c>
    </row>
    <row r="543" spans="1:8" x14ac:dyDescent="0.35">
      <c r="A543" s="15" t="s">
        <v>2903</v>
      </c>
      <c r="B543" s="15" t="s">
        <v>138</v>
      </c>
      <c r="C543" s="15" t="s">
        <v>2326</v>
      </c>
      <c r="D543" s="15" t="s">
        <v>2327</v>
      </c>
      <c r="E543" s="15" t="s">
        <v>6813</v>
      </c>
      <c r="F543" s="15" t="s">
        <v>128</v>
      </c>
      <c r="G543" s="15">
        <v>999924853</v>
      </c>
      <c r="H543" s="15">
        <v>85</v>
      </c>
    </row>
    <row r="544" spans="1:8" x14ac:dyDescent="0.35">
      <c r="A544" s="17" t="s">
        <v>2903</v>
      </c>
      <c r="B544" s="17" t="s">
        <v>138</v>
      </c>
      <c r="C544" s="17" t="s">
        <v>3421</v>
      </c>
      <c r="D544" s="17" t="s">
        <v>518</v>
      </c>
      <c r="E544" s="15" t="s">
        <v>6836</v>
      </c>
      <c r="F544" s="17" t="s">
        <v>128</v>
      </c>
      <c r="G544" s="17">
        <v>999926183</v>
      </c>
      <c r="H544" s="15">
        <v>75</v>
      </c>
    </row>
    <row r="545" spans="1:8" x14ac:dyDescent="0.35">
      <c r="A545" s="15" t="s">
        <v>2903</v>
      </c>
      <c r="B545" s="84" t="s">
        <v>138</v>
      </c>
      <c r="C545" s="84" t="s">
        <v>860</v>
      </c>
      <c r="D545" s="84" t="s">
        <v>2592</v>
      </c>
      <c r="E545" s="15" t="s">
        <v>6825</v>
      </c>
      <c r="F545" s="84" t="s">
        <v>128</v>
      </c>
      <c r="G545" s="84">
        <v>999925736</v>
      </c>
      <c r="H545" s="15">
        <v>68</v>
      </c>
    </row>
    <row r="546" spans="1:8" x14ac:dyDescent="0.35">
      <c r="A546" s="17" t="s">
        <v>2903</v>
      </c>
      <c r="B546" s="17" t="s">
        <v>138</v>
      </c>
      <c r="C546" s="17" t="s">
        <v>3419</v>
      </c>
      <c r="D546" s="17" t="s">
        <v>3420</v>
      </c>
      <c r="E546" s="15" t="s">
        <v>6888</v>
      </c>
      <c r="F546" s="17" t="s">
        <v>128</v>
      </c>
      <c r="G546" s="17">
        <v>999927067</v>
      </c>
      <c r="H546" s="15">
        <v>56</v>
      </c>
    </row>
    <row r="547" spans="1:8" x14ac:dyDescent="0.35">
      <c r="A547" s="17" t="s">
        <v>2903</v>
      </c>
      <c r="B547" s="17" t="s">
        <v>138</v>
      </c>
      <c r="C547" s="17" t="s">
        <v>1373</v>
      </c>
      <c r="D547" s="17" t="s">
        <v>3429</v>
      </c>
      <c r="E547" s="15" t="s">
        <v>6895</v>
      </c>
      <c r="F547" s="17" t="s">
        <v>128</v>
      </c>
      <c r="G547" s="17">
        <v>999927076</v>
      </c>
      <c r="H547" s="15">
        <v>56</v>
      </c>
    </row>
    <row r="548" spans="1:8" x14ac:dyDescent="0.35">
      <c r="A548" s="17" t="s">
        <v>2903</v>
      </c>
      <c r="B548" s="17" t="s">
        <v>138</v>
      </c>
      <c r="C548" s="17" t="s">
        <v>158</v>
      </c>
      <c r="D548" s="17" t="s">
        <v>1980</v>
      </c>
      <c r="E548" s="15" t="s">
        <v>6898</v>
      </c>
      <c r="F548" s="17" t="s">
        <v>128</v>
      </c>
      <c r="G548" s="17">
        <v>999927079</v>
      </c>
      <c r="H548" s="15">
        <v>52</v>
      </c>
    </row>
    <row r="549" spans="1:8" x14ac:dyDescent="0.35">
      <c r="A549" s="15" t="s">
        <v>2903</v>
      </c>
      <c r="B549" s="85" t="s">
        <v>138</v>
      </c>
      <c r="C549" s="85" t="s">
        <v>744</v>
      </c>
      <c r="D549" s="85" t="s">
        <v>486</v>
      </c>
      <c r="E549" s="15" t="s">
        <v>6812</v>
      </c>
      <c r="F549" s="85" t="s">
        <v>128</v>
      </c>
      <c r="G549" s="15">
        <v>999924834</v>
      </c>
      <c r="H549" s="15">
        <v>45</v>
      </c>
    </row>
    <row r="550" spans="1:8" x14ac:dyDescent="0.35">
      <c r="A550" s="17" t="s">
        <v>2903</v>
      </c>
      <c r="B550" s="17" t="s">
        <v>138</v>
      </c>
      <c r="C550" s="17" t="s">
        <v>2927</v>
      </c>
      <c r="D550" s="17" t="s">
        <v>942</v>
      </c>
      <c r="E550" s="15" t="s">
        <v>6892</v>
      </c>
      <c r="F550" s="17" t="s">
        <v>128</v>
      </c>
      <c r="G550" s="17">
        <v>999927071</v>
      </c>
      <c r="H550" s="15">
        <v>44</v>
      </c>
    </row>
    <row r="551" spans="1:8" x14ac:dyDescent="0.35">
      <c r="A551" s="17" t="s">
        <v>2903</v>
      </c>
      <c r="B551" s="17" t="s">
        <v>138</v>
      </c>
      <c r="C551" s="17" t="s">
        <v>3428</v>
      </c>
      <c r="D551" s="17" t="s">
        <v>942</v>
      </c>
      <c r="E551" s="15" t="s">
        <v>6891</v>
      </c>
      <c r="F551" s="17" t="s">
        <v>128</v>
      </c>
      <c r="G551" s="17">
        <v>999927070</v>
      </c>
      <c r="H551" s="15">
        <v>42</v>
      </c>
    </row>
    <row r="552" spans="1:8" x14ac:dyDescent="0.35">
      <c r="A552" s="17" t="s">
        <v>2903</v>
      </c>
      <c r="B552" s="17" t="s">
        <v>138</v>
      </c>
      <c r="C552" s="17" t="s">
        <v>899</v>
      </c>
      <c r="D552" s="17" t="s">
        <v>3422</v>
      </c>
      <c r="E552" s="15" t="s">
        <v>6748</v>
      </c>
      <c r="F552" s="17" t="s">
        <v>128</v>
      </c>
      <c r="G552" s="17">
        <v>999922776</v>
      </c>
      <c r="H552" s="15">
        <v>38</v>
      </c>
    </row>
    <row r="553" spans="1:8" x14ac:dyDescent="0.35">
      <c r="A553" s="17" t="s">
        <v>2903</v>
      </c>
      <c r="B553" s="17" t="s">
        <v>138</v>
      </c>
      <c r="C553" s="17" t="s">
        <v>3425</v>
      </c>
      <c r="D553" s="17" t="s">
        <v>3426</v>
      </c>
      <c r="E553" s="15" t="s">
        <v>6830</v>
      </c>
      <c r="F553" s="17" t="s">
        <v>128</v>
      </c>
      <c r="G553" s="17">
        <v>999925821</v>
      </c>
      <c r="H553" s="15">
        <v>38</v>
      </c>
    </row>
    <row r="554" spans="1:8" x14ac:dyDescent="0.35">
      <c r="A554" s="17" t="s">
        <v>2903</v>
      </c>
      <c r="B554" s="17" t="s">
        <v>138</v>
      </c>
      <c r="C554" s="17" t="s">
        <v>3423</v>
      </c>
      <c r="D554" s="17" t="s">
        <v>3424</v>
      </c>
      <c r="E554" s="15" t="s">
        <v>6868</v>
      </c>
      <c r="F554" s="17" t="s">
        <v>128</v>
      </c>
      <c r="G554" s="17">
        <v>999926892</v>
      </c>
      <c r="H554" s="15">
        <v>38</v>
      </c>
    </row>
    <row r="555" spans="1:8" x14ac:dyDescent="0.35">
      <c r="A555" s="17" t="s">
        <v>2903</v>
      </c>
      <c r="B555" s="17" t="s">
        <v>138</v>
      </c>
      <c r="C555" s="17" t="s">
        <v>1425</v>
      </c>
      <c r="D555" s="17" t="s">
        <v>3432</v>
      </c>
      <c r="E555" s="15" t="s">
        <v>6881</v>
      </c>
      <c r="F555" s="17" t="s">
        <v>128</v>
      </c>
      <c r="G555" s="17">
        <v>999926974</v>
      </c>
      <c r="H555" s="15">
        <v>38</v>
      </c>
    </row>
    <row r="556" spans="1:8" x14ac:dyDescent="0.35">
      <c r="A556" s="17" t="s">
        <v>2903</v>
      </c>
      <c r="B556" s="17" t="s">
        <v>138</v>
      </c>
      <c r="C556" s="17" t="s">
        <v>3418</v>
      </c>
      <c r="D556" s="17" t="s">
        <v>173</v>
      </c>
      <c r="E556" s="15" t="s">
        <v>6902</v>
      </c>
      <c r="F556" s="17" t="s">
        <v>128</v>
      </c>
      <c r="G556" s="17">
        <v>999927156</v>
      </c>
      <c r="H556" s="15">
        <v>38</v>
      </c>
    </row>
    <row r="557" spans="1:8" x14ac:dyDescent="0.35">
      <c r="A557" s="17" t="s">
        <v>2903</v>
      </c>
      <c r="B557" s="17" t="s">
        <v>138</v>
      </c>
      <c r="C557" s="17" t="s">
        <v>536</v>
      </c>
      <c r="D557" s="17" t="s">
        <v>3427</v>
      </c>
      <c r="E557" s="15" t="s">
        <v>6937</v>
      </c>
      <c r="F557" s="17" t="s">
        <v>128</v>
      </c>
      <c r="G557" s="17">
        <v>999927502</v>
      </c>
      <c r="H557" s="15">
        <v>38</v>
      </c>
    </row>
    <row r="558" spans="1:8" x14ac:dyDescent="0.35">
      <c r="A558" s="17" t="s">
        <v>2903</v>
      </c>
      <c r="B558" s="17" t="s">
        <v>138</v>
      </c>
      <c r="C558" s="17" t="s">
        <v>157</v>
      </c>
      <c r="D558" s="17" t="s">
        <v>560</v>
      </c>
      <c r="E558" s="15" t="s">
        <v>6941</v>
      </c>
      <c r="F558" s="17" t="s">
        <v>128</v>
      </c>
      <c r="G558" s="17">
        <v>999927548</v>
      </c>
      <c r="H558" s="15">
        <v>38</v>
      </c>
    </row>
    <row r="559" spans="1:8" x14ac:dyDescent="0.35">
      <c r="A559" s="15" t="s">
        <v>2903</v>
      </c>
      <c r="B559" s="82" t="s">
        <v>138</v>
      </c>
      <c r="C559" s="82" t="s">
        <v>2737</v>
      </c>
      <c r="D559" s="82" t="s">
        <v>577</v>
      </c>
      <c r="E559" s="15" t="s">
        <v>6827</v>
      </c>
      <c r="F559" s="82" t="s">
        <v>128</v>
      </c>
      <c r="G559" s="82">
        <v>999925778</v>
      </c>
      <c r="H559" s="15">
        <v>30</v>
      </c>
    </row>
    <row r="560" spans="1:8" x14ac:dyDescent="0.35">
      <c r="A560" s="15" t="s">
        <v>2903</v>
      </c>
      <c r="B560" s="15" t="s">
        <v>138</v>
      </c>
      <c r="C560" s="15" t="s">
        <v>2637</v>
      </c>
      <c r="D560" s="15" t="s">
        <v>3589</v>
      </c>
      <c r="E560" s="15" t="s">
        <v>6929</v>
      </c>
      <c r="F560" s="15" t="s">
        <v>128</v>
      </c>
      <c r="G560" s="15">
        <v>999927432</v>
      </c>
      <c r="H560" s="15">
        <v>30</v>
      </c>
    </row>
  </sheetData>
  <sortState xmlns:xlrd2="http://schemas.microsoft.com/office/spreadsheetml/2017/richdata2" ref="A2:H560">
    <sortCondition descending="1" ref="F2:F560"/>
    <sortCondition ref="B2:B560"/>
    <sortCondition descending="1" ref="H2:H56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EFDB8-5197-46FE-A75A-203ECB10CBF7}">
  <dimension ref="A1:H84"/>
  <sheetViews>
    <sheetView workbookViewId="0">
      <selection activeCell="J26" sqref="J2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90625" bestFit="1" customWidth="1"/>
    <col min="5" max="5" width="27.453125" bestFit="1" customWidth="1"/>
    <col min="6" max="6" width="8.26953125" bestFit="1" customWidth="1"/>
    <col min="7" max="7" width="14.1796875" bestFit="1" customWidth="1"/>
    <col min="8" max="8" width="12.6328125" bestFit="1" customWidth="1"/>
  </cols>
  <sheetData>
    <row r="1" spans="1:8" x14ac:dyDescent="0.35">
      <c r="A1" s="97" t="s">
        <v>117</v>
      </c>
      <c r="B1" s="97" t="s">
        <v>118</v>
      </c>
      <c r="C1" s="97" t="s">
        <v>119</v>
      </c>
      <c r="D1" s="97" t="s">
        <v>120</v>
      </c>
      <c r="E1" s="97" t="s">
        <v>121</v>
      </c>
      <c r="F1" s="97" t="s">
        <v>122</v>
      </c>
      <c r="G1" s="97" t="s">
        <v>2663</v>
      </c>
      <c r="H1" s="97" t="s">
        <v>123</v>
      </c>
    </row>
    <row r="2" spans="1:8" x14ac:dyDescent="0.35">
      <c r="A2" s="15" t="s">
        <v>2904</v>
      </c>
      <c r="B2" s="15" t="s">
        <v>126</v>
      </c>
      <c r="C2" s="15" t="s">
        <v>1693</v>
      </c>
      <c r="D2" s="15" t="s">
        <v>1694</v>
      </c>
      <c r="E2" s="15" t="s">
        <v>6976</v>
      </c>
      <c r="F2" s="15" t="s">
        <v>135</v>
      </c>
      <c r="G2" s="15">
        <v>999857519</v>
      </c>
      <c r="H2" s="15">
        <v>560</v>
      </c>
    </row>
    <row r="3" spans="1:8" x14ac:dyDescent="0.35">
      <c r="A3" s="15" t="s">
        <v>2904</v>
      </c>
      <c r="B3" s="15" t="s">
        <v>126</v>
      </c>
      <c r="C3" s="15" t="s">
        <v>374</v>
      </c>
      <c r="D3" s="15" t="s">
        <v>1049</v>
      </c>
      <c r="E3" s="15" t="s">
        <v>205</v>
      </c>
      <c r="F3" s="15" t="s">
        <v>135</v>
      </c>
      <c r="G3" s="15">
        <v>999783836</v>
      </c>
      <c r="H3" s="15">
        <v>414</v>
      </c>
    </row>
    <row r="4" spans="1:8" x14ac:dyDescent="0.35">
      <c r="A4" s="15" t="s">
        <v>2904</v>
      </c>
      <c r="B4" s="15" t="s">
        <v>126</v>
      </c>
      <c r="C4" s="15" t="s">
        <v>433</v>
      </c>
      <c r="D4" s="15" t="s">
        <v>480</v>
      </c>
      <c r="E4" s="15" t="s">
        <v>6971</v>
      </c>
      <c r="F4" s="15" t="s">
        <v>135</v>
      </c>
      <c r="G4" s="15">
        <v>999823168</v>
      </c>
      <c r="H4" s="15">
        <v>400</v>
      </c>
    </row>
    <row r="5" spans="1:8" x14ac:dyDescent="0.35">
      <c r="A5" s="15" t="s">
        <v>2904</v>
      </c>
      <c r="B5" s="15" t="s">
        <v>126</v>
      </c>
      <c r="C5" s="15" t="s">
        <v>1487</v>
      </c>
      <c r="D5" s="15" t="s">
        <v>1475</v>
      </c>
      <c r="E5" s="15" t="s">
        <v>6965</v>
      </c>
      <c r="F5" s="15" t="s">
        <v>135</v>
      </c>
      <c r="G5" s="15">
        <v>999744532</v>
      </c>
      <c r="H5" s="15">
        <v>377</v>
      </c>
    </row>
    <row r="6" spans="1:8" x14ac:dyDescent="0.35">
      <c r="A6" s="15" t="s">
        <v>2904</v>
      </c>
      <c r="B6" s="15" t="s">
        <v>126</v>
      </c>
      <c r="C6" s="15" t="s">
        <v>1029</v>
      </c>
      <c r="D6" s="15" t="s">
        <v>1320</v>
      </c>
      <c r="E6" s="15" t="s">
        <v>6978</v>
      </c>
      <c r="F6" s="15" t="s">
        <v>135</v>
      </c>
      <c r="G6" s="15">
        <v>999870296</v>
      </c>
      <c r="H6" s="15">
        <v>343</v>
      </c>
    </row>
    <row r="7" spans="1:8" x14ac:dyDescent="0.35">
      <c r="A7" s="15" t="s">
        <v>2904</v>
      </c>
      <c r="B7" s="15" t="s">
        <v>126</v>
      </c>
      <c r="C7" s="17" t="s">
        <v>295</v>
      </c>
      <c r="D7" s="17" t="s">
        <v>2147</v>
      </c>
      <c r="E7" s="15" t="s">
        <v>6977</v>
      </c>
      <c r="F7" s="17" t="s">
        <v>135</v>
      </c>
      <c r="G7" s="15">
        <v>999858344</v>
      </c>
      <c r="H7" s="15">
        <v>282</v>
      </c>
    </row>
    <row r="8" spans="1:8" x14ac:dyDescent="0.35">
      <c r="A8" s="15" t="s">
        <v>2904</v>
      </c>
      <c r="B8" s="15" t="s">
        <v>126</v>
      </c>
      <c r="C8" s="15" t="s">
        <v>911</v>
      </c>
      <c r="D8" s="15" t="s">
        <v>904</v>
      </c>
      <c r="E8" s="15" t="s">
        <v>6983</v>
      </c>
      <c r="F8" s="15" t="s">
        <v>135</v>
      </c>
      <c r="G8" s="15">
        <v>999882071</v>
      </c>
      <c r="H8" s="15">
        <v>177</v>
      </c>
    </row>
    <row r="9" spans="1:8" x14ac:dyDescent="0.35">
      <c r="A9" s="15" t="s">
        <v>2904</v>
      </c>
      <c r="B9" s="15" t="s">
        <v>126</v>
      </c>
      <c r="C9" s="15" t="s">
        <v>503</v>
      </c>
      <c r="D9" s="15" t="s">
        <v>1223</v>
      </c>
      <c r="E9" s="15" t="s">
        <v>6985</v>
      </c>
      <c r="F9" s="15" t="s">
        <v>135</v>
      </c>
      <c r="G9" s="17">
        <v>999888707</v>
      </c>
      <c r="H9" s="15">
        <v>132</v>
      </c>
    </row>
    <row r="10" spans="1:8" x14ac:dyDescent="0.35">
      <c r="A10" s="15" t="s">
        <v>2904</v>
      </c>
      <c r="B10" s="15" t="s">
        <v>126</v>
      </c>
      <c r="C10" s="15" t="s">
        <v>585</v>
      </c>
      <c r="D10" s="15" t="s">
        <v>1683</v>
      </c>
      <c r="E10" s="15" t="s">
        <v>7010</v>
      </c>
      <c r="F10" s="15" t="s">
        <v>135</v>
      </c>
      <c r="G10" s="15">
        <v>999918474</v>
      </c>
      <c r="H10" s="15">
        <v>132</v>
      </c>
    </row>
    <row r="11" spans="1:8" x14ac:dyDescent="0.35">
      <c r="A11" s="15" t="s">
        <v>2904</v>
      </c>
      <c r="B11" s="15" t="s">
        <v>126</v>
      </c>
      <c r="C11" s="15" t="s">
        <v>1352</v>
      </c>
      <c r="D11" s="15" t="s">
        <v>1943</v>
      </c>
      <c r="E11" s="15" t="s">
        <v>6970</v>
      </c>
      <c r="F11" s="15" t="s">
        <v>135</v>
      </c>
      <c r="G11" s="15">
        <v>999800743</v>
      </c>
      <c r="H11" s="15">
        <v>128</v>
      </c>
    </row>
    <row r="12" spans="1:8" x14ac:dyDescent="0.35">
      <c r="A12" s="15" t="s">
        <v>2904</v>
      </c>
      <c r="B12" s="83" t="s">
        <v>126</v>
      </c>
      <c r="C12" s="83" t="s">
        <v>2571</v>
      </c>
      <c r="D12" s="84" t="s">
        <v>2572</v>
      </c>
      <c r="E12" s="15" t="s">
        <v>6980</v>
      </c>
      <c r="F12" s="83" t="s">
        <v>135</v>
      </c>
      <c r="G12" s="83">
        <v>999873717</v>
      </c>
      <c r="H12" s="15">
        <v>115</v>
      </c>
    </row>
    <row r="13" spans="1:8" x14ac:dyDescent="0.35">
      <c r="A13" s="15" t="s">
        <v>2904</v>
      </c>
      <c r="B13" s="15" t="s">
        <v>126</v>
      </c>
      <c r="C13" s="15" t="s">
        <v>2508</v>
      </c>
      <c r="D13" s="15" t="s">
        <v>2509</v>
      </c>
      <c r="E13" s="15" t="s">
        <v>7014</v>
      </c>
      <c r="F13" s="15" t="s">
        <v>135</v>
      </c>
      <c r="G13" s="15">
        <v>999921156</v>
      </c>
      <c r="H13" s="15">
        <v>115</v>
      </c>
    </row>
    <row r="14" spans="1:8" x14ac:dyDescent="0.35">
      <c r="A14" s="15" t="s">
        <v>2904</v>
      </c>
      <c r="B14" s="15" t="s">
        <v>126</v>
      </c>
      <c r="C14" s="15" t="s">
        <v>366</v>
      </c>
      <c r="D14" s="15" t="s">
        <v>367</v>
      </c>
      <c r="E14" s="15" t="s">
        <v>6991</v>
      </c>
      <c r="F14" s="15" t="s">
        <v>135</v>
      </c>
      <c r="G14" s="15">
        <v>999894074</v>
      </c>
      <c r="H14" s="15">
        <v>103.5</v>
      </c>
    </row>
    <row r="15" spans="1:8" x14ac:dyDescent="0.35">
      <c r="A15" s="15" t="s">
        <v>2904</v>
      </c>
      <c r="B15" s="15" t="s">
        <v>126</v>
      </c>
      <c r="C15" s="15" t="s">
        <v>598</v>
      </c>
      <c r="D15" s="15" t="s">
        <v>599</v>
      </c>
      <c r="E15" s="15" t="s">
        <v>6989</v>
      </c>
      <c r="F15" s="15" t="s">
        <v>135</v>
      </c>
      <c r="G15" s="15">
        <v>999893449</v>
      </c>
      <c r="H15" s="15">
        <v>85</v>
      </c>
    </row>
    <row r="16" spans="1:8" x14ac:dyDescent="0.35">
      <c r="A16" s="15" t="s">
        <v>2904</v>
      </c>
      <c r="B16" s="15" t="s">
        <v>126</v>
      </c>
      <c r="C16" s="15" t="s">
        <v>472</v>
      </c>
      <c r="D16" s="15" t="s">
        <v>252</v>
      </c>
      <c r="E16" s="15" t="s">
        <v>6992</v>
      </c>
      <c r="F16" s="15" t="s">
        <v>135</v>
      </c>
      <c r="G16" s="15">
        <v>999896628</v>
      </c>
      <c r="H16" s="15">
        <v>68</v>
      </c>
    </row>
    <row r="17" spans="1:8" x14ac:dyDescent="0.35">
      <c r="A17" s="15" t="s">
        <v>2904</v>
      </c>
      <c r="B17" s="17" t="s">
        <v>126</v>
      </c>
      <c r="C17" s="17" t="s">
        <v>1468</v>
      </c>
      <c r="D17" s="17" t="s">
        <v>3594</v>
      </c>
      <c r="E17" s="15" t="s">
        <v>7008</v>
      </c>
      <c r="F17" s="17" t="s">
        <v>135</v>
      </c>
      <c r="G17" s="17">
        <v>999918262</v>
      </c>
      <c r="H17" s="15">
        <v>68</v>
      </c>
    </row>
    <row r="18" spans="1:8" x14ac:dyDescent="0.35">
      <c r="A18" s="15" t="s">
        <v>2904</v>
      </c>
      <c r="B18" s="15" t="s">
        <v>126</v>
      </c>
      <c r="C18" s="15" t="s">
        <v>472</v>
      </c>
      <c r="D18" s="15" t="s">
        <v>717</v>
      </c>
      <c r="E18" s="15" t="s">
        <v>6994</v>
      </c>
      <c r="F18" s="15" t="s">
        <v>135</v>
      </c>
      <c r="G18" s="15">
        <v>999899139</v>
      </c>
      <c r="H18" s="15">
        <v>63</v>
      </c>
    </row>
    <row r="19" spans="1:8" x14ac:dyDescent="0.35">
      <c r="A19" s="15" t="s">
        <v>2904</v>
      </c>
      <c r="B19" s="15" t="s">
        <v>126</v>
      </c>
      <c r="C19" s="15" t="s">
        <v>4113</v>
      </c>
      <c r="D19" s="15" t="s">
        <v>2052</v>
      </c>
      <c r="E19" s="15" t="s">
        <v>6967</v>
      </c>
      <c r="F19" s="15" t="s">
        <v>135</v>
      </c>
      <c r="G19" s="15">
        <v>999765439</v>
      </c>
      <c r="H19" s="15">
        <v>59</v>
      </c>
    </row>
    <row r="20" spans="1:8" x14ac:dyDescent="0.35">
      <c r="A20" s="15" t="s">
        <v>2904</v>
      </c>
      <c r="B20" s="15" t="s">
        <v>126</v>
      </c>
      <c r="C20" s="15" t="s">
        <v>4111</v>
      </c>
      <c r="D20" s="15" t="s">
        <v>4112</v>
      </c>
      <c r="E20" s="15" t="s">
        <v>6969</v>
      </c>
      <c r="F20" s="15" t="s">
        <v>135</v>
      </c>
      <c r="G20" s="15">
        <v>999779919</v>
      </c>
      <c r="H20" s="15">
        <v>59</v>
      </c>
    </row>
    <row r="21" spans="1:8" x14ac:dyDescent="0.35">
      <c r="A21" s="15" t="s">
        <v>2904</v>
      </c>
      <c r="B21" s="15" t="s">
        <v>126</v>
      </c>
      <c r="C21" s="15" t="s">
        <v>1238</v>
      </c>
      <c r="D21" s="15" t="s">
        <v>1225</v>
      </c>
      <c r="E21" s="15" t="s">
        <v>7003</v>
      </c>
      <c r="F21" s="15" t="s">
        <v>135</v>
      </c>
      <c r="G21" s="15">
        <v>999916849</v>
      </c>
      <c r="H21" s="15">
        <v>59</v>
      </c>
    </row>
    <row r="22" spans="1:8" x14ac:dyDescent="0.35">
      <c r="A22" s="15" t="s">
        <v>2904</v>
      </c>
      <c r="B22" s="15" t="s">
        <v>126</v>
      </c>
      <c r="C22" s="15" t="s">
        <v>1079</v>
      </c>
      <c r="D22" s="15" t="s">
        <v>2945</v>
      </c>
      <c r="E22" s="15" t="s">
        <v>6961</v>
      </c>
      <c r="F22" s="15" t="s">
        <v>135</v>
      </c>
      <c r="G22" s="15">
        <v>999701085</v>
      </c>
      <c r="H22" s="15">
        <v>45</v>
      </c>
    </row>
    <row r="23" spans="1:8" x14ac:dyDescent="0.35">
      <c r="A23" s="15" t="s">
        <v>2904</v>
      </c>
      <c r="B23" s="83" t="s">
        <v>126</v>
      </c>
      <c r="C23" s="83" t="s">
        <v>3839</v>
      </c>
      <c r="D23" s="83" t="s">
        <v>3840</v>
      </c>
      <c r="E23" s="15" t="s">
        <v>7018</v>
      </c>
      <c r="F23" s="83" t="s">
        <v>135</v>
      </c>
      <c r="G23" s="83">
        <v>999924261</v>
      </c>
      <c r="H23" s="15">
        <v>45</v>
      </c>
    </row>
    <row r="24" spans="1:8" x14ac:dyDescent="0.35">
      <c r="A24" s="15" t="s">
        <v>2904</v>
      </c>
      <c r="B24" s="15" t="s">
        <v>126</v>
      </c>
      <c r="C24" s="15" t="s">
        <v>2944</v>
      </c>
      <c r="D24" s="15" t="s">
        <v>1273</v>
      </c>
      <c r="E24" s="15" t="s">
        <v>6995</v>
      </c>
      <c r="F24" s="15" t="s">
        <v>135</v>
      </c>
      <c r="G24" s="15">
        <v>999903473</v>
      </c>
      <c r="H24" s="15">
        <v>34</v>
      </c>
    </row>
    <row r="25" spans="1:8" x14ac:dyDescent="0.35">
      <c r="A25" s="15" t="s">
        <v>2904</v>
      </c>
      <c r="B25" s="15" t="s">
        <v>126</v>
      </c>
      <c r="C25" s="15" t="s">
        <v>2066</v>
      </c>
      <c r="D25" s="15" t="s">
        <v>2067</v>
      </c>
      <c r="E25" s="15" t="s">
        <v>6986</v>
      </c>
      <c r="F25" s="17" t="s">
        <v>135</v>
      </c>
      <c r="G25" s="15">
        <v>999890143</v>
      </c>
      <c r="H25" s="15">
        <v>30</v>
      </c>
    </row>
    <row r="26" spans="1:8" x14ac:dyDescent="0.35">
      <c r="A26" s="15" t="s">
        <v>2904</v>
      </c>
      <c r="B26" s="83" t="s">
        <v>126</v>
      </c>
      <c r="C26" s="83" t="s">
        <v>3841</v>
      </c>
      <c r="D26" s="83" t="s">
        <v>3842</v>
      </c>
      <c r="E26" s="15" t="s">
        <v>7019</v>
      </c>
      <c r="F26" s="83" t="s">
        <v>135</v>
      </c>
      <c r="G26" s="83">
        <v>999924268</v>
      </c>
      <c r="H26" s="15">
        <v>30</v>
      </c>
    </row>
    <row r="27" spans="1:8" x14ac:dyDescent="0.35">
      <c r="A27" s="15" t="s">
        <v>2904</v>
      </c>
      <c r="B27" s="15" t="s">
        <v>126</v>
      </c>
      <c r="C27" s="17" t="s">
        <v>2277</v>
      </c>
      <c r="D27" s="17" t="s">
        <v>2278</v>
      </c>
      <c r="E27" s="15" t="s">
        <v>7020</v>
      </c>
      <c r="F27" s="17" t="s">
        <v>135</v>
      </c>
      <c r="G27" s="15">
        <v>999924335</v>
      </c>
      <c r="H27" s="15">
        <v>25</v>
      </c>
    </row>
    <row r="28" spans="1:8" x14ac:dyDescent="0.35">
      <c r="A28" s="15" t="s">
        <v>2904</v>
      </c>
      <c r="B28" s="15" t="s">
        <v>140</v>
      </c>
      <c r="C28" s="15" t="s">
        <v>1297</v>
      </c>
      <c r="D28" s="15" t="s">
        <v>1298</v>
      </c>
      <c r="E28" s="15" t="s">
        <v>6987</v>
      </c>
      <c r="F28" s="15" t="s">
        <v>135</v>
      </c>
      <c r="G28" s="15">
        <v>999891318</v>
      </c>
      <c r="H28" s="15">
        <v>90</v>
      </c>
    </row>
    <row r="29" spans="1:8" x14ac:dyDescent="0.35">
      <c r="A29" s="15" t="s">
        <v>2904</v>
      </c>
      <c r="B29" s="15" t="s">
        <v>140</v>
      </c>
      <c r="C29" s="15" t="s">
        <v>387</v>
      </c>
      <c r="D29" s="15" t="s">
        <v>486</v>
      </c>
      <c r="E29" s="15" t="s">
        <v>7021</v>
      </c>
      <c r="F29" s="15" t="s">
        <v>135</v>
      </c>
      <c r="G29" s="15">
        <v>999924632</v>
      </c>
      <c r="H29" s="15">
        <v>28</v>
      </c>
    </row>
    <row r="30" spans="1:8" x14ac:dyDescent="0.35">
      <c r="A30" s="15" t="s">
        <v>2904</v>
      </c>
      <c r="B30" s="15" t="s">
        <v>142</v>
      </c>
      <c r="C30" s="15" t="s">
        <v>1016</v>
      </c>
      <c r="D30" s="15" t="s">
        <v>1017</v>
      </c>
      <c r="E30" s="15" t="s">
        <v>7012</v>
      </c>
      <c r="F30" s="15" t="s">
        <v>135</v>
      </c>
      <c r="G30" s="15">
        <v>999920408</v>
      </c>
      <c r="H30" s="15">
        <v>110</v>
      </c>
    </row>
    <row r="31" spans="1:8" x14ac:dyDescent="0.35">
      <c r="A31" s="15" t="s">
        <v>2904</v>
      </c>
      <c r="B31" s="15" t="s">
        <v>142</v>
      </c>
      <c r="C31" s="15" t="s">
        <v>1335</v>
      </c>
      <c r="D31" s="15" t="s">
        <v>1336</v>
      </c>
      <c r="E31" s="15" t="s">
        <v>6999</v>
      </c>
      <c r="F31" s="15" t="s">
        <v>135</v>
      </c>
      <c r="G31" s="15">
        <v>999910365</v>
      </c>
      <c r="H31" s="15">
        <v>80</v>
      </c>
    </row>
    <row r="32" spans="1:8" x14ac:dyDescent="0.35">
      <c r="A32" s="15" t="s">
        <v>2904</v>
      </c>
      <c r="B32" s="15" t="s">
        <v>142</v>
      </c>
      <c r="C32" s="15" t="s">
        <v>227</v>
      </c>
      <c r="D32" s="15" t="s">
        <v>1039</v>
      </c>
      <c r="E32" s="15" t="s">
        <v>7035</v>
      </c>
      <c r="F32" s="15" t="s">
        <v>135</v>
      </c>
      <c r="G32" s="15">
        <v>999927963</v>
      </c>
      <c r="H32" s="15">
        <v>54</v>
      </c>
    </row>
    <row r="33" spans="1:8" x14ac:dyDescent="0.35">
      <c r="A33" s="15" t="s">
        <v>2904</v>
      </c>
      <c r="B33" s="85" t="s">
        <v>142</v>
      </c>
      <c r="C33" s="85" t="s">
        <v>3488</v>
      </c>
      <c r="D33" s="85" t="s">
        <v>1013</v>
      </c>
      <c r="E33" s="15" t="s">
        <v>7033</v>
      </c>
      <c r="F33" s="85" t="s">
        <v>135</v>
      </c>
      <c r="G33" s="15">
        <v>999926720</v>
      </c>
      <c r="H33" s="15">
        <v>30</v>
      </c>
    </row>
    <row r="34" spans="1:8" x14ac:dyDescent="0.35">
      <c r="A34" s="15" t="s">
        <v>2904</v>
      </c>
      <c r="B34" s="15" t="s">
        <v>138</v>
      </c>
      <c r="C34" s="15" t="s">
        <v>1485</v>
      </c>
      <c r="D34" s="15" t="s">
        <v>3197</v>
      </c>
      <c r="E34" s="15" t="s">
        <v>7032</v>
      </c>
      <c r="F34" s="15" t="s">
        <v>135</v>
      </c>
      <c r="G34" s="15">
        <v>999926593</v>
      </c>
      <c r="H34" s="15">
        <v>60</v>
      </c>
    </row>
    <row r="35" spans="1:8" x14ac:dyDescent="0.35">
      <c r="A35" s="15" t="s">
        <v>2904</v>
      </c>
      <c r="B35" s="82" t="s">
        <v>138</v>
      </c>
      <c r="C35" s="82" t="s">
        <v>2821</v>
      </c>
      <c r="D35" s="82" t="s">
        <v>2858</v>
      </c>
      <c r="E35" s="15" t="s">
        <v>7029</v>
      </c>
      <c r="F35" s="82" t="s">
        <v>135</v>
      </c>
      <c r="G35" s="82">
        <v>999925815</v>
      </c>
      <c r="H35" s="15">
        <v>30</v>
      </c>
    </row>
    <row r="36" spans="1:8" x14ac:dyDescent="0.35">
      <c r="A36" s="15" t="s">
        <v>2904</v>
      </c>
      <c r="B36" s="15" t="s">
        <v>126</v>
      </c>
      <c r="C36" s="15" t="s">
        <v>280</v>
      </c>
      <c r="D36" s="15" t="s">
        <v>281</v>
      </c>
      <c r="E36" s="15" t="s">
        <v>6960</v>
      </c>
      <c r="F36" s="15" t="s">
        <v>128</v>
      </c>
      <c r="G36" s="15">
        <v>999014449</v>
      </c>
      <c r="H36" s="15">
        <v>523</v>
      </c>
    </row>
    <row r="37" spans="1:8" x14ac:dyDescent="0.35">
      <c r="A37" s="15" t="s">
        <v>2904</v>
      </c>
      <c r="B37" s="15" t="s">
        <v>126</v>
      </c>
      <c r="C37" s="15" t="s">
        <v>795</v>
      </c>
      <c r="D37" s="15" t="s">
        <v>796</v>
      </c>
      <c r="E37" s="15" t="s">
        <v>6964</v>
      </c>
      <c r="F37" s="15" t="s">
        <v>128</v>
      </c>
      <c r="G37" s="15">
        <v>999732684</v>
      </c>
      <c r="H37" s="15">
        <v>500</v>
      </c>
    </row>
    <row r="38" spans="1:8" x14ac:dyDescent="0.35">
      <c r="A38" s="15" t="s">
        <v>2904</v>
      </c>
      <c r="B38" s="15" t="s">
        <v>126</v>
      </c>
      <c r="C38" s="15" t="s">
        <v>979</v>
      </c>
      <c r="D38" s="15" t="s">
        <v>978</v>
      </c>
      <c r="E38" s="15" t="s">
        <v>6966</v>
      </c>
      <c r="F38" s="15" t="s">
        <v>128</v>
      </c>
      <c r="G38" s="15">
        <v>999748980</v>
      </c>
      <c r="H38" s="15">
        <v>405</v>
      </c>
    </row>
    <row r="39" spans="1:8" x14ac:dyDescent="0.35">
      <c r="A39" s="15" t="s">
        <v>2904</v>
      </c>
      <c r="B39" s="15" t="s">
        <v>126</v>
      </c>
      <c r="C39" s="17" t="s">
        <v>1975</v>
      </c>
      <c r="D39" s="17" t="s">
        <v>1976</v>
      </c>
      <c r="E39" s="15" t="s">
        <v>6973</v>
      </c>
      <c r="F39" s="15" t="s">
        <v>128</v>
      </c>
      <c r="G39" s="15">
        <v>999833821</v>
      </c>
      <c r="H39" s="15">
        <v>346</v>
      </c>
    </row>
    <row r="40" spans="1:8" x14ac:dyDescent="0.35">
      <c r="A40" s="15" t="s">
        <v>2904</v>
      </c>
      <c r="B40" s="15" t="s">
        <v>126</v>
      </c>
      <c r="C40" s="15" t="s">
        <v>282</v>
      </c>
      <c r="D40" s="15" t="s">
        <v>892</v>
      </c>
      <c r="E40" s="15" t="s">
        <v>7007</v>
      </c>
      <c r="F40" s="15" t="s">
        <v>128</v>
      </c>
      <c r="G40" s="15">
        <v>999918258</v>
      </c>
      <c r="H40" s="15">
        <v>283</v>
      </c>
    </row>
    <row r="41" spans="1:8" x14ac:dyDescent="0.35">
      <c r="A41" s="15" t="s">
        <v>2904</v>
      </c>
      <c r="B41" s="15" t="s">
        <v>126</v>
      </c>
      <c r="C41" s="17" t="s">
        <v>2161</v>
      </c>
      <c r="D41" s="17" t="s">
        <v>2162</v>
      </c>
      <c r="E41" s="15" t="s">
        <v>6979</v>
      </c>
      <c r="F41" s="17" t="s">
        <v>128</v>
      </c>
      <c r="G41" s="15">
        <v>999871574</v>
      </c>
      <c r="H41" s="15">
        <v>225</v>
      </c>
    </row>
    <row r="42" spans="1:8" x14ac:dyDescent="0.35">
      <c r="A42" s="15" t="s">
        <v>2904</v>
      </c>
      <c r="B42" s="15" t="s">
        <v>126</v>
      </c>
      <c r="C42" s="17" t="s">
        <v>2142</v>
      </c>
      <c r="D42" s="17" t="s">
        <v>2143</v>
      </c>
      <c r="E42" s="15" t="s">
        <v>7013</v>
      </c>
      <c r="F42" s="17" t="s">
        <v>128</v>
      </c>
      <c r="G42" s="15">
        <v>999921031</v>
      </c>
      <c r="H42" s="15">
        <v>212</v>
      </c>
    </row>
    <row r="43" spans="1:8" x14ac:dyDescent="0.35">
      <c r="A43" s="15" t="s">
        <v>2904</v>
      </c>
      <c r="B43" s="17" t="s">
        <v>126</v>
      </c>
      <c r="C43" s="17" t="s">
        <v>1259</v>
      </c>
      <c r="D43" s="17" t="s">
        <v>1260</v>
      </c>
      <c r="E43" s="15" t="s">
        <v>6998</v>
      </c>
      <c r="F43" s="17" t="s">
        <v>128</v>
      </c>
      <c r="G43" s="17">
        <v>999910363</v>
      </c>
      <c r="H43" s="15">
        <v>147</v>
      </c>
    </row>
    <row r="44" spans="1:8" x14ac:dyDescent="0.35">
      <c r="A44" s="15" t="s">
        <v>2904</v>
      </c>
      <c r="B44" s="15" t="s">
        <v>126</v>
      </c>
      <c r="C44" s="15" t="s">
        <v>2510</v>
      </c>
      <c r="D44" s="15" t="s">
        <v>904</v>
      </c>
      <c r="E44" s="15" t="s">
        <v>6975</v>
      </c>
      <c r="F44" s="15" t="s">
        <v>128</v>
      </c>
      <c r="G44" s="15">
        <v>999857321</v>
      </c>
      <c r="H44" s="15">
        <v>124</v>
      </c>
    </row>
    <row r="45" spans="1:8" x14ac:dyDescent="0.35">
      <c r="A45" s="15" t="s">
        <v>2904</v>
      </c>
      <c r="B45" s="83" t="s">
        <v>126</v>
      </c>
      <c r="C45" s="83" t="s">
        <v>3875</v>
      </c>
      <c r="D45" s="83" t="s">
        <v>3876</v>
      </c>
      <c r="E45" s="15" t="s">
        <v>6972</v>
      </c>
      <c r="F45" s="83" t="s">
        <v>128</v>
      </c>
      <c r="G45" s="15">
        <v>999829954</v>
      </c>
      <c r="H45" s="15">
        <v>120</v>
      </c>
    </row>
    <row r="46" spans="1:8" x14ac:dyDescent="0.35">
      <c r="A46" s="15" t="s">
        <v>2904</v>
      </c>
      <c r="B46" s="15" t="s">
        <v>126</v>
      </c>
      <c r="C46" s="15" t="s">
        <v>963</v>
      </c>
      <c r="D46" s="15" t="s">
        <v>3782</v>
      </c>
      <c r="E46" s="15" t="s">
        <v>6990</v>
      </c>
      <c r="F46" s="15" t="s">
        <v>128</v>
      </c>
      <c r="G46" s="15">
        <v>999893808</v>
      </c>
      <c r="H46" s="15">
        <v>120</v>
      </c>
    </row>
    <row r="47" spans="1:8" x14ac:dyDescent="0.35">
      <c r="A47" s="15" t="s">
        <v>2904</v>
      </c>
      <c r="B47" s="15" t="s">
        <v>126</v>
      </c>
      <c r="C47" s="15" t="s">
        <v>2532</v>
      </c>
      <c r="D47" s="15" t="s">
        <v>2533</v>
      </c>
      <c r="E47" s="15" t="s">
        <v>6974</v>
      </c>
      <c r="F47" s="15" t="s">
        <v>128</v>
      </c>
      <c r="G47" s="15">
        <v>999856719</v>
      </c>
      <c r="H47" s="15">
        <v>112.5</v>
      </c>
    </row>
    <row r="48" spans="1:8" x14ac:dyDescent="0.35">
      <c r="A48" s="15" t="s">
        <v>2904</v>
      </c>
      <c r="B48" s="15" t="s">
        <v>126</v>
      </c>
      <c r="C48" s="15" t="s">
        <v>449</v>
      </c>
      <c r="D48" s="15" t="s">
        <v>527</v>
      </c>
      <c r="E48" s="15" t="s">
        <v>6993</v>
      </c>
      <c r="F48" s="15" t="s">
        <v>128</v>
      </c>
      <c r="G48" s="15">
        <v>999898748</v>
      </c>
      <c r="H48" s="15">
        <v>98</v>
      </c>
    </row>
    <row r="49" spans="1:8" x14ac:dyDescent="0.35">
      <c r="A49" s="15" t="s">
        <v>2904</v>
      </c>
      <c r="B49" s="17" t="s">
        <v>126</v>
      </c>
      <c r="C49" s="17" t="s">
        <v>3660</v>
      </c>
      <c r="D49" s="17" t="s">
        <v>3661</v>
      </c>
      <c r="E49" s="15" t="s">
        <v>7000</v>
      </c>
      <c r="F49" s="17" t="s">
        <v>128</v>
      </c>
      <c r="G49" s="17">
        <v>999910989</v>
      </c>
      <c r="H49" s="15">
        <v>90</v>
      </c>
    </row>
    <row r="50" spans="1:8" x14ac:dyDescent="0.35">
      <c r="A50" s="15" t="s">
        <v>2904</v>
      </c>
      <c r="B50" s="15" t="s">
        <v>126</v>
      </c>
      <c r="C50" s="15" t="s">
        <v>218</v>
      </c>
      <c r="D50" s="15" t="s">
        <v>1957</v>
      </c>
      <c r="E50" s="15" t="s">
        <v>7026</v>
      </c>
      <c r="F50" s="15" t="s">
        <v>128</v>
      </c>
      <c r="G50" s="15">
        <v>999925450</v>
      </c>
      <c r="H50" s="15">
        <v>85</v>
      </c>
    </row>
    <row r="51" spans="1:8" x14ac:dyDescent="0.35">
      <c r="A51" s="15" t="s">
        <v>2904</v>
      </c>
      <c r="B51" s="15" t="s">
        <v>126</v>
      </c>
      <c r="C51" s="15" t="s">
        <v>736</v>
      </c>
      <c r="D51" s="15" t="s">
        <v>2262</v>
      </c>
      <c r="E51" s="15" t="s">
        <v>6959</v>
      </c>
      <c r="F51" s="15" t="s">
        <v>128</v>
      </c>
      <c r="G51" s="15">
        <v>999013565</v>
      </c>
      <c r="H51" s="15">
        <v>84.5</v>
      </c>
    </row>
    <row r="52" spans="1:8" x14ac:dyDescent="0.35">
      <c r="A52" s="15" t="s">
        <v>2904</v>
      </c>
      <c r="B52" s="15" t="s">
        <v>126</v>
      </c>
      <c r="C52" s="15" t="s">
        <v>345</v>
      </c>
      <c r="D52" s="15" t="s">
        <v>1106</v>
      </c>
      <c r="E52" s="15" t="s">
        <v>5736</v>
      </c>
      <c r="F52" s="15" t="s">
        <v>128</v>
      </c>
      <c r="G52" s="15">
        <v>999712334</v>
      </c>
      <c r="H52" s="15">
        <v>84</v>
      </c>
    </row>
    <row r="53" spans="1:8" x14ac:dyDescent="0.35">
      <c r="A53" s="15" t="s">
        <v>2904</v>
      </c>
      <c r="B53" s="15" t="s">
        <v>126</v>
      </c>
      <c r="C53" s="15" t="s">
        <v>763</v>
      </c>
      <c r="D53" s="15" t="s">
        <v>1846</v>
      </c>
      <c r="E53" s="15" t="s">
        <v>305</v>
      </c>
      <c r="F53" s="15" t="s">
        <v>128</v>
      </c>
      <c r="G53" s="15">
        <v>999829270</v>
      </c>
      <c r="H53" s="15">
        <v>68</v>
      </c>
    </row>
    <row r="54" spans="1:8" x14ac:dyDescent="0.35">
      <c r="A54" s="15" t="s">
        <v>2904</v>
      </c>
      <c r="B54" s="15" t="s">
        <v>126</v>
      </c>
      <c r="C54" s="15" t="s">
        <v>736</v>
      </c>
      <c r="D54" s="15" t="s">
        <v>3783</v>
      </c>
      <c r="E54" s="15" t="s">
        <v>7034</v>
      </c>
      <c r="F54" s="15" t="s">
        <v>128</v>
      </c>
      <c r="G54" s="15">
        <v>999926752</v>
      </c>
      <c r="H54" s="15">
        <v>68</v>
      </c>
    </row>
    <row r="55" spans="1:8" x14ac:dyDescent="0.35">
      <c r="A55" s="15" t="s">
        <v>2904</v>
      </c>
      <c r="B55" s="15" t="s">
        <v>126</v>
      </c>
      <c r="C55" s="15" t="s">
        <v>251</v>
      </c>
      <c r="D55" s="15" t="s">
        <v>1570</v>
      </c>
      <c r="E55" s="15" t="s">
        <v>6963</v>
      </c>
      <c r="F55" s="15" t="s">
        <v>128</v>
      </c>
      <c r="G55" s="15">
        <v>999725673</v>
      </c>
      <c r="H55" s="15">
        <v>60</v>
      </c>
    </row>
    <row r="56" spans="1:8" x14ac:dyDescent="0.35">
      <c r="A56" s="15" t="s">
        <v>2904</v>
      </c>
      <c r="B56" s="15" t="s">
        <v>126</v>
      </c>
      <c r="C56" s="15" t="s">
        <v>1875</v>
      </c>
      <c r="D56" s="15" t="s">
        <v>1876</v>
      </c>
      <c r="E56" s="15" t="s">
        <v>7005</v>
      </c>
      <c r="F56" s="15" t="s">
        <v>128</v>
      </c>
      <c r="G56" s="15">
        <v>999917497</v>
      </c>
      <c r="H56" s="15">
        <v>60</v>
      </c>
    </row>
    <row r="57" spans="1:8" x14ac:dyDescent="0.35">
      <c r="A57" s="15" t="s">
        <v>2904</v>
      </c>
      <c r="B57" s="15" t="s">
        <v>126</v>
      </c>
      <c r="C57" s="15" t="s">
        <v>4140</v>
      </c>
      <c r="D57" s="15" t="s">
        <v>4141</v>
      </c>
      <c r="E57" s="15" t="s">
        <v>6988</v>
      </c>
      <c r="F57" s="15" t="s">
        <v>128</v>
      </c>
      <c r="G57" s="15">
        <v>999892567</v>
      </c>
      <c r="H57" s="15">
        <v>59</v>
      </c>
    </row>
    <row r="58" spans="1:8" x14ac:dyDescent="0.35">
      <c r="A58" s="15" t="s">
        <v>2904</v>
      </c>
      <c r="B58" s="15" t="s">
        <v>126</v>
      </c>
      <c r="C58" s="15" t="s">
        <v>454</v>
      </c>
      <c r="D58" s="15" t="s">
        <v>1739</v>
      </c>
      <c r="E58" s="15" t="s">
        <v>6997</v>
      </c>
      <c r="F58" s="15" t="s">
        <v>128</v>
      </c>
      <c r="G58" s="15">
        <v>999906610</v>
      </c>
      <c r="H58" s="15">
        <v>59</v>
      </c>
    </row>
    <row r="59" spans="1:8" x14ac:dyDescent="0.35">
      <c r="A59" s="15" t="s">
        <v>2904</v>
      </c>
      <c r="B59" s="15" t="s">
        <v>126</v>
      </c>
      <c r="C59" s="15" t="s">
        <v>4142</v>
      </c>
      <c r="D59" s="15" t="s">
        <v>4143</v>
      </c>
      <c r="E59" s="15" t="s">
        <v>7025</v>
      </c>
      <c r="F59" s="15" t="s">
        <v>128</v>
      </c>
      <c r="G59" s="15">
        <v>999925204</v>
      </c>
      <c r="H59" s="15">
        <v>59</v>
      </c>
    </row>
    <row r="60" spans="1:8" x14ac:dyDescent="0.35">
      <c r="A60" s="15" t="s">
        <v>2904</v>
      </c>
      <c r="B60" s="15" t="s">
        <v>126</v>
      </c>
      <c r="C60" s="15" t="s">
        <v>461</v>
      </c>
      <c r="D60" s="15" t="s">
        <v>1752</v>
      </c>
      <c r="E60" s="15" t="s">
        <v>6968</v>
      </c>
      <c r="F60" s="15" t="s">
        <v>128</v>
      </c>
      <c r="G60" s="15">
        <v>999770376</v>
      </c>
      <c r="H60" s="15">
        <v>51</v>
      </c>
    </row>
    <row r="61" spans="1:8" x14ac:dyDescent="0.35">
      <c r="A61" s="15" t="s">
        <v>2904</v>
      </c>
      <c r="B61" s="15" t="s">
        <v>126</v>
      </c>
      <c r="C61" s="15" t="s">
        <v>1413</v>
      </c>
      <c r="D61" s="15" t="s">
        <v>1414</v>
      </c>
      <c r="E61" s="15" t="s">
        <v>7001</v>
      </c>
      <c r="F61" s="15" t="s">
        <v>128</v>
      </c>
      <c r="G61" s="15">
        <v>999914870</v>
      </c>
      <c r="H61" s="15">
        <v>51</v>
      </c>
    </row>
    <row r="62" spans="1:8" x14ac:dyDescent="0.35">
      <c r="A62" s="15" t="s">
        <v>2904</v>
      </c>
      <c r="B62" s="15" t="s">
        <v>126</v>
      </c>
      <c r="C62" s="15" t="s">
        <v>1672</v>
      </c>
      <c r="D62" s="15" t="s">
        <v>2993</v>
      </c>
      <c r="E62" s="15" t="s">
        <v>6982</v>
      </c>
      <c r="F62" s="15" t="s">
        <v>128</v>
      </c>
      <c r="G62" s="15">
        <v>999881672</v>
      </c>
      <c r="H62" s="15">
        <v>45</v>
      </c>
    </row>
    <row r="63" spans="1:8" x14ac:dyDescent="0.35">
      <c r="A63" s="15" t="s">
        <v>2904</v>
      </c>
      <c r="B63" s="15" t="s">
        <v>126</v>
      </c>
      <c r="C63" s="15" t="s">
        <v>2530</v>
      </c>
      <c r="D63" s="15" t="s">
        <v>2531</v>
      </c>
      <c r="E63" s="15" t="s">
        <v>7024</v>
      </c>
      <c r="F63" s="15" t="s">
        <v>128</v>
      </c>
      <c r="G63" s="15">
        <v>999925044</v>
      </c>
      <c r="H63" s="15">
        <v>45</v>
      </c>
    </row>
    <row r="64" spans="1:8" x14ac:dyDescent="0.35">
      <c r="A64" s="15" t="s">
        <v>2904</v>
      </c>
      <c r="B64" s="82" t="s">
        <v>126</v>
      </c>
      <c r="C64" s="82" t="s">
        <v>2762</v>
      </c>
      <c r="D64" s="82" t="s">
        <v>1572</v>
      </c>
      <c r="E64" s="15" t="s">
        <v>7030</v>
      </c>
      <c r="F64" s="82" t="s">
        <v>128</v>
      </c>
      <c r="G64" s="82">
        <v>999926280</v>
      </c>
      <c r="H64" s="15">
        <v>45</v>
      </c>
    </row>
    <row r="65" spans="1:8" x14ac:dyDescent="0.35">
      <c r="A65" s="15" t="s">
        <v>2904</v>
      </c>
      <c r="B65" s="15" t="s">
        <v>126</v>
      </c>
      <c r="C65" s="15" t="s">
        <v>4138</v>
      </c>
      <c r="D65" s="15" t="s">
        <v>4139</v>
      </c>
      <c r="E65" s="15" t="s">
        <v>7023</v>
      </c>
      <c r="F65" s="15" t="s">
        <v>128</v>
      </c>
      <c r="G65" s="15">
        <v>999924950</v>
      </c>
      <c r="H65" s="15">
        <v>44</v>
      </c>
    </row>
    <row r="66" spans="1:8" x14ac:dyDescent="0.35">
      <c r="A66" s="15" t="s">
        <v>2904</v>
      </c>
      <c r="B66" s="15" t="s">
        <v>126</v>
      </c>
      <c r="C66" s="15" t="s">
        <v>3721</v>
      </c>
      <c r="D66" s="15" t="s">
        <v>3722</v>
      </c>
      <c r="E66" s="15" t="s">
        <v>6984</v>
      </c>
      <c r="F66" s="15" t="s">
        <v>128</v>
      </c>
      <c r="G66" s="15">
        <v>999883220</v>
      </c>
      <c r="H66" s="15">
        <v>34</v>
      </c>
    </row>
    <row r="67" spans="1:8" x14ac:dyDescent="0.35">
      <c r="A67" s="15" t="s">
        <v>2904</v>
      </c>
      <c r="B67" s="15" t="s">
        <v>126</v>
      </c>
      <c r="C67" s="15" t="s">
        <v>3780</v>
      </c>
      <c r="D67" s="15" t="s">
        <v>3781</v>
      </c>
      <c r="E67" s="15" t="s">
        <v>6962</v>
      </c>
      <c r="F67" s="15" t="s">
        <v>128</v>
      </c>
      <c r="G67" s="15">
        <v>999707908</v>
      </c>
      <c r="H67" s="15">
        <v>30</v>
      </c>
    </row>
    <row r="68" spans="1:8" x14ac:dyDescent="0.35">
      <c r="A68" s="15" t="s">
        <v>2904</v>
      </c>
      <c r="B68" s="85" t="s">
        <v>126</v>
      </c>
      <c r="C68" s="85" t="s">
        <v>1373</v>
      </c>
      <c r="D68" s="85" t="s">
        <v>3460</v>
      </c>
      <c r="E68" s="15" t="s">
        <v>6981</v>
      </c>
      <c r="F68" s="85" t="s">
        <v>128</v>
      </c>
      <c r="G68" s="15">
        <v>999881526</v>
      </c>
      <c r="H68" s="15">
        <v>30</v>
      </c>
    </row>
    <row r="69" spans="1:8" x14ac:dyDescent="0.35">
      <c r="A69" s="15" t="s">
        <v>2904</v>
      </c>
      <c r="B69" s="15" t="s">
        <v>126</v>
      </c>
      <c r="C69" s="15" t="s">
        <v>1949</v>
      </c>
      <c r="D69" s="15" t="s">
        <v>1948</v>
      </c>
      <c r="E69" s="15" t="s">
        <v>6996</v>
      </c>
      <c r="F69" s="15" t="s">
        <v>128</v>
      </c>
      <c r="G69" s="15">
        <v>999905837</v>
      </c>
      <c r="H69" s="15">
        <v>30</v>
      </c>
    </row>
    <row r="70" spans="1:8" x14ac:dyDescent="0.35">
      <c r="A70" s="15" t="s">
        <v>2904</v>
      </c>
      <c r="B70" s="15" t="s">
        <v>140</v>
      </c>
      <c r="C70" s="15" t="s">
        <v>1777</v>
      </c>
      <c r="D70" s="15" t="s">
        <v>1776</v>
      </c>
      <c r="E70" s="15" t="s">
        <v>7002</v>
      </c>
      <c r="F70" s="15" t="s">
        <v>128</v>
      </c>
      <c r="G70" s="15">
        <v>999915610</v>
      </c>
      <c r="H70" s="15">
        <v>40</v>
      </c>
    </row>
    <row r="71" spans="1:8" x14ac:dyDescent="0.35">
      <c r="A71" s="15" t="s">
        <v>2904</v>
      </c>
      <c r="B71" s="84" t="s">
        <v>140</v>
      </c>
      <c r="C71" s="84" t="s">
        <v>1373</v>
      </c>
      <c r="D71" s="84" t="s">
        <v>1409</v>
      </c>
      <c r="E71" s="15" t="s">
        <v>7027</v>
      </c>
      <c r="F71" s="84" t="s">
        <v>128</v>
      </c>
      <c r="G71" s="84">
        <v>999925662</v>
      </c>
      <c r="H71" s="15">
        <v>30</v>
      </c>
    </row>
    <row r="72" spans="1:8" x14ac:dyDescent="0.35">
      <c r="A72" s="15" t="s">
        <v>2904</v>
      </c>
      <c r="B72" s="82" t="s">
        <v>134</v>
      </c>
      <c r="C72" s="82" t="s">
        <v>2738</v>
      </c>
      <c r="D72" s="82" t="s">
        <v>776</v>
      </c>
      <c r="E72" s="15" t="s">
        <v>7006</v>
      </c>
      <c r="F72" s="82" t="s">
        <v>128</v>
      </c>
      <c r="G72" s="82">
        <v>999918024</v>
      </c>
      <c r="H72" s="15">
        <v>90</v>
      </c>
    </row>
    <row r="73" spans="1:8" x14ac:dyDescent="0.35">
      <c r="A73" s="85" t="s">
        <v>2904</v>
      </c>
      <c r="B73" s="85" t="s">
        <v>134</v>
      </c>
      <c r="C73" s="85" t="s">
        <v>4031</v>
      </c>
      <c r="D73" s="85" t="s">
        <v>1932</v>
      </c>
      <c r="E73" s="15" t="s">
        <v>7028</v>
      </c>
      <c r="F73" s="85" t="s">
        <v>128</v>
      </c>
      <c r="G73" s="15">
        <v>999925754</v>
      </c>
      <c r="H73" s="15">
        <v>65</v>
      </c>
    </row>
    <row r="74" spans="1:8" x14ac:dyDescent="0.35">
      <c r="A74" s="15" t="s">
        <v>2904</v>
      </c>
      <c r="B74" s="82" t="s">
        <v>134</v>
      </c>
      <c r="C74" s="82" t="s">
        <v>2739</v>
      </c>
      <c r="D74" s="82" t="s">
        <v>2740</v>
      </c>
      <c r="E74" s="15" t="s">
        <v>7031</v>
      </c>
      <c r="F74" s="82" t="s">
        <v>128</v>
      </c>
      <c r="G74" s="82">
        <v>999926506</v>
      </c>
      <c r="H74" s="15">
        <v>45</v>
      </c>
    </row>
    <row r="75" spans="1:8" x14ac:dyDescent="0.35">
      <c r="A75" s="15" t="s">
        <v>2904</v>
      </c>
      <c r="B75" s="17" t="s">
        <v>134</v>
      </c>
      <c r="C75" s="17" t="s">
        <v>2036</v>
      </c>
      <c r="D75" s="17" t="s">
        <v>2037</v>
      </c>
      <c r="E75" s="15" t="s">
        <v>7016</v>
      </c>
      <c r="F75" s="17" t="s">
        <v>128</v>
      </c>
      <c r="G75" s="17">
        <v>999922615</v>
      </c>
      <c r="H75" s="15">
        <v>40</v>
      </c>
    </row>
    <row r="76" spans="1:8" x14ac:dyDescent="0.35">
      <c r="A76" s="15" t="s">
        <v>2904</v>
      </c>
      <c r="B76" s="17" t="s">
        <v>134</v>
      </c>
      <c r="C76" s="17" t="s">
        <v>357</v>
      </c>
      <c r="D76" s="17" t="s">
        <v>3677</v>
      </c>
      <c r="E76" s="15" t="s">
        <v>7038</v>
      </c>
      <c r="F76" s="17" t="s">
        <v>128</v>
      </c>
      <c r="G76" s="17">
        <v>999928083</v>
      </c>
      <c r="H76" s="15">
        <v>30</v>
      </c>
    </row>
    <row r="77" spans="1:8" x14ac:dyDescent="0.35">
      <c r="A77" s="15" t="s">
        <v>2904</v>
      </c>
      <c r="B77" s="17" t="s">
        <v>142</v>
      </c>
      <c r="C77" s="17" t="s">
        <v>2045</v>
      </c>
      <c r="D77" s="17" t="s">
        <v>2046</v>
      </c>
      <c r="E77" s="15" t="s">
        <v>7015</v>
      </c>
      <c r="F77" s="17" t="s">
        <v>128</v>
      </c>
      <c r="G77" s="17">
        <v>999921761</v>
      </c>
      <c r="H77" s="15">
        <v>175</v>
      </c>
    </row>
    <row r="78" spans="1:8" x14ac:dyDescent="0.35">
      <c r="A78" s="15" t="s">
        <v>2904</v>
      </c>
      <c r="B78" s="15" t="s">
        <v>142</v>
      </c>
      <c r="C78" s="15" t="s">
        <v>467</v>
      </c>
      <c r="D78" s="15" t="s">
        <v>468</v>
      </c>
      <c r="E78" s="15" t="s">
        <v>7011</v>
      </c>
      <c r="F78" s="15" t="s">
        <v>128</v>
      </c>
      <c r="G78" s="15">
        <v>999918517</v>
      </c>
      <c r="H78" s="15">
        <v>160</v>
      </c>
    </row>
    <row r="79" spans="1:8" x14ac:dyDescent="0.35">
      <c r="A79" s="15" t="s">
        <v>2904</v>
      </c>
      <c r="B79" s="15" t="s">
        <v>142</v>
      </c>
      <c r="C79" s="15" t="s">
        <v>662</v>
      </c>
      <c r="D79" s="15" t="s">
        <v>663</v>
      </c>
      <c r="E79" s="15" t="s">
        <v>7009</v>
      </c>
      <c r="F79" s="15" t="s">
        <v>128</v>
      </c>
      <c r="G79" s="15">
        <v>999918270</v>
      </c>
      <c r="H79" s="15">
        <v>120</v>
      </c>
    </row>
    <row r="80" spans="1:8" x14ac:dyDescent="0.35">
      <c r="A80" s="15" t="s">
        <v>2904</v>
      </c>
      <c r="B80" s="15" t="s">
        <v>142</v>
      </c>
      <c r="C80" s="15" t="s">
        <v>1217</v>
      </c>
      <c r="D80" s="15" t="s">
        <v>1752</v>
      </c>
      <c r="E80" s="15" t="s">
        <v>7017</v>
      </c>
      <c r="F80" s="15" t="s">
        <v>128</v>
      </c>
      <c r="G80" s="15">
        <v>999923102</v>
      </c>
      <c r="H80" s="15">
        <v>120</v>
      </c>
    </row>
    <row r="81" spans="1:8" x14ac:dyDescent="0.35">
      <c r="A81" s="15" t="s">
        <v>2904</v>
      </c>
      <c r="B81" s="82" t="s">
        <v>142</v>
      </c>
      <c r="C81" s="82" t="s">
        <v>2741</v>
      </c>
      <c r="D81" s="82" t="s">
        <v>937</v>
      </c>
      <c r="E81" s="15" t="s">
        <v>7004</v>
      </c>
      <c r="F81" s="82" t="s">
        <v>128</v>
      </c>
      <c r="G81" s="82">
        <v>999917121</v>
      </c>
      <c r="H81" s="15">
        <v>60</v>
      </c>
    </row>
    <row r="82" spans="1:8" x14ac:dyDescent="0.35">
      <c r="A82" s="15" t="s">
        <v>2904</v>
      </c>
      <c r="B82" s="15" t="s">
        <v>3556</v>
      </c>
      <c r="C82" s="15" t="s">
        <v>3580</v>
      </c>
      <c r="D82" s="15" t="s">
        <v>3581</v>
      </c>
      <c r="E82" s="15" t="s">
        <v>7036</v>
      </c>
      <c r="F82" s="15" t="s">
        <v>128</v>
      </c>
      <c r="G82" s="15">
        <v>999928016</v>
      </c>
      <c r="H82" s="15">
        <v>30</v>
      </c>
    </row>
    <row r="83" spans="1:8" x14ac:dyDescent="0.35">
      <c r="A83" s="15" t="s">
        <v>2904</v>
      </c>
      <c r="B83" s="15" t="s">
        <v>3556</v>
      </c>
      <c r="C83" s="15" t="s">
        <v>3582</v>
      </c>
      <c r="D83" s="15" t="s">
        <v>3581</v>
      </c>
      <c r="E83" s="15" t="s">
        <v>7037</v>
      </c>
      <c r="F83" s="15" t="s">
        <v>128</v>
      </c>
      <c r="G83" s="15">
        <v>999928017</v>
      </c>
      <c r="H83" s="15">
        <v>30</v>
      </c>
    </row>
    <row r="84" spans="1:8" x14ac:dyDescent="0.35">
      <c r="A84" s="15" t="s">
        <v>2904</v>
      </c>
      <c r="B84" s="15" t="s">
        <v>142</v>
      </c>
      <c r="C84" s="15" t="s">
        <v>2439</v>
      </c>
      <c r="D84" s="15" t="s">
        <v>2362</v>
      </c>
      <c r="E84" s="15" t="s">
        <v>7022</v>
      </c>
      <c r="F84" s="15" t="s">
        <v>128</v>
      </c>
      <c r="G84" s="15">
        <v>999924708</v>
      </c>
      <c r="H84" s="15">
        <v>25</v>
      </c>
    </row>
  </sheetData>
  <sortState xmlns:xlrd2="http://schemas.microsoft.com/office/spreadsheetml/2017/richdata2" ref="A2:H84">
    <sortCondition descending="1" ref="F2:F84"/>
    <sortCondition ref="B2:B84"/>
    <sortCondition descending="1" ref="H2:H8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Recognized</vt:lpstr>
      <vt:lpstr>Freestyle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 &amp; O70</vt:lpstr>
      <vt:lpstr>Youth Freestyle</vt:lpstr>
      <vt:lpstr>U17 Freestyle</vt:lpstr>
      <vt:lpstr>O18 Freestyle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Sport80</dc:creator>
  <cp:lastModifiedBy>Michael Newman</cp:lastModifiedBy>
  <dcterms:created xsi:type="dcterms:W3CDTF">2020-07-23T16:53:12Z</dcterms:created>
  <dcterms:modified xsi:type="dcterms:W3CDTF">2024-06-13T21:13:36Z</dcterms:modified>
</cp:coreProperties>
</file>